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O:\ODDĚLENÍ 32320_EFEKT\EFEKT2016\publilkace na web\6516_web_Klimatologická data\"/>
    </mc:Choice>
  </mc:AlternateContent>
  <bookViews>
    <workbookView xWindow="0" yWindow="0" windowWidth="19200" windowHeight="6585" tabRatio="619" firstSheet="78" activeTab="88"/>
  </bookViews>
  <sheets>
    <sheet name="Informace" sheetId="93" r:id="rId1"/>
    <sheet name="Lokalizace stanic" sheetId="94" r:id="rId2"/>
    <sheet name="Klima 07-2015 až 06-2016" sheetId="95" r:id="rId3"/>
    <sheet name="Globál. zář. 07-2015 až 06-2016" sheetId="96" r:id="rId4"/>
    <sheet name="Globál. zář. 07-2004 až 06-2015" sheetId="97" r:id="rId5"/>
    <sheet name="Globální záření dle TNI" sheetId="88" r:id="rId6"/>
    <sheet name="prům. denní teploty 2014-2015" sheetId="91" r:id="rId7"/>
    <sheet name="Benešov" sheetId="1" r:id="rId8"/>
    <sheet name="Brno" sheetId="2" r:id="rId9"/>
    <sheet name="Broumov" sheetId="43" r:id="rId10"/>
    <sheet name="Bruntál" sheetId="3" r:id="rId11"/>
    <sheet name="České Budějovice" sheetId="4" r:id="rId12"/>
    <sheet name="Český les" sheetId="44" r:id="rId13"/>
    <sheet name="Domažlice" sheetId="5" r:id="rId14"/>
    <sheet name="Desná-Souš" sheetId="45" r:id="rId15"/>
    <sheet name="Doksy" sheetId="46" r:id="rId16"/>
    <sheet name="Drahanská vrchovina" sheetId="47" r:id="rId17"/>
    <sheet name="Havlíčkův Brod" sheetId="6" r:id="rId18"/>
    <sheet name="Hořovice-Beroun" sheetId="48" r:id="rId19"/>
    <sheet name="Hradec Králové" sheetId="7" r:id="rId20"/>
    <sheet name="Cheb" sheetId="8" r:id="rId21"/>
    <sheet name="Churáňov" sheetId="50" r:id="rId22"/>
    <sheet name="Javorník" sheetId="51" r:id="rId23"/>
    <sheet name="Jeseník" sheetId="52" r:id="rId24"/>
    <sheet name="Jičín" sheetId="53" r:id="rId25"/>
    <sheet name="Jihlava" sheetId="9" r:id="rId26"/>
    <sheet name="Jindřichův Hradec" sheetId="10" r:id="rId27"/>
    <sheet name="Kadaň" sheetId="54" r:id="rId28"/>
    <sheet name="Karlovy Vary" sheetId="11" r:id="rId29"/>
    <sheet name="Kladno" sheetId="12" r:id="rId30"/>
    <sheet name="Klatovy" sheetId="13" r:id="rId31"/>
    <sheet name="Kolín" sheetId="14" r:id="rId32"/>
    <sheet name="Konstantinovy Lázně " sheetId="55" r:id="rId33"/>
    <sheet name="Liberec" sheetId="15" r:id="rId34"/>
    <sheet name="Litovel" sheetId="56" r:id="rId35"/>
    <sheet name="Louny" sheetId="57" r:id="rId36"/>
    <sheet name="Lysá Hora" sheetId="58" r:id="rId37"/>
    <sheet name="Mariánské Lázně" sheetId="59" r:id="rId38"/>
    <sheet name="Mělník" sheetId="16" r:id="rId39"/>
    <sheet name="Město Albrechtice " sheetId="60" r:id="rId40"/>
    <sheet name="Milešovka" sheetId="62" r:id="rId41"/>
    <sheet name="Mladá Boleslav" sheetId="17" r:id="rId42"/>
    <sheet name="Moravský Beroun" sheetId="63" r:id="rId43"/>
    <sheet name="Most Kopisty" sheetId="18" r:id="rId44"/>
    <sheet name="Náměšť nad Oslavou" sheetId="64" r:id="rId45"/>
    <sheet name="Nové Hrady" sheetId="65" r:id="rId46"/>
    <sheet name="Nový Jičín" sheetId="19" r:id="rId47"/>
    <sheet name="Nymburk" sheetId="20" r:id="rId48"/>
    <sheet name="Olomouc" sheetId="21" r:id="rId49"/>
    <sheet name="Opava" sheetId="22" r:id="rId50"/>
    <sheet name="Ostrava" sheetId="23" r:id="rId51"/>
    <sheet name="Pardubice" sheetId="24" r:id="rId52"/>
    <sheet name="Pelhřimov" sheetId="25" r:id="rId53"/>
    <sheet name="Písek" sheetId="26" r:id="rId54"/>
    <sheet name="Plzeň" sheetId="27" r:id="rId55"/>
    <sheet name="Plasy" sheetId="67" r:id="rId56"/>
    <sheet name="Polička " sheetId="68" r:id="rId57"/>
    <sheet name="Praha" sheetId="28" r:id="rId58"/>
    <sheet name="Praha Kbely" sheetId="69" r:id="rId59"/>
    <sheet name="Praha Libuš" sheetId="70" r:id="rId60"/>
    <sheet name="Prachatice" sheetId="29" r:id="rId61"/>
    <sheet name="Prostějov" sheetId="30" r:id="rId62"/>
    <sheet name="Příbram" sheetId="31" r:id="rId63"/>
    <sheet name="Přímda" sheetId="71" r:id="rId64"/>
    <sheet name="Sedlčany" sheetId="72" r:id="rId65"/>
    <sheet name="Semily" sheetId="32" r:id="rId66"/>
    <sheet name="Strakonice" sheetId="33" r:id="rId67"/>
    <sheet name="Strážnice" sheetId="73" r:id="rId68"/>
    <sheet name="Svratka" sheetId="74" r:id="rId69"/>
    <sheet name="Šumperk" sheetId="75" r:id="rId70"/>
    <sheet name="Tábor" sheetId="34" r:id="rId71"/>
    <sheet name="Telč" sheetId="76" r:id="rId72"/>
    <sheet name="Teplice" sheetId="77" r:id="rId73"/>
    <sheet name="Trutnov" sheetId="78" r:id="rId74"/>
    <sheet name="Třebíč" sheetId="35" r:id="rId75"/>
    <sheet name="Ústí n. L." sheetId="36" r:id="rId76"/>
    <sheet name="Ústí nad Orlicí" sheetId="79" r:id="rId77"/>
    <sheet name="Valašské Meziříčí" sheetId="80" r:id="rId78"/>
    <sheet name="Varnsdorf" sheetId="81" r:id="rId79"/>
    <sheet name="Velké Meziříčí" sheetId="82" r:id="rId80"/>
    <sheet name="Velké Pavlovice " sheetId="83" r:id="rId81"/>
    <sheet name="Vizovice " sheetId="84" r:id="rId82"/>
    <sheet name="Vsetín" sheetId="85" r:id="rId83"/>
    <sheet name="Vyšší Brod" sheetId="86" r:id="rId84"/>
    <sheet name="Zlín" sheetId="37" r:id="rId85"/>
    <sheet name="Znojmo" sheetId="87" r:id="rId86"/>
    <sheet name="Znojmo 1" sheetId="89" r:id="rId87"/>
    <sheet name="Žatec" sheetId="90" r:id="rId88"/>
    <sheet name="Žďár" sheetId="38" r:id="rId89"/>
  </sheets>
  <definedNames>
    <definedName name="_xlnm.Print_Area" localSheetId="7">Benešov!$B$3:$P$211</definedName>
    <definedName name="_xlnm.Print_Area" localSheetId="8">Brno!$B$3:$P$211</definedName>
    <definedName name="_xlnm.Print_Area" localSheetId="9">Broumov!$B$1:$P$127</definedName>
    <definedName name="_xlnm.Print_Area" localSheetId="10">Bruntál!$B$3:$P$211</definedName>
    <definedName name="_xlnm.Print_Area" localSheetId="11">'České Budějovice'!$B$3:$P$211</definedName>
    <definedName name="_xlnm.Print_Area" localSheetId="12">'Český les'!$B$1:$P$127</definedName>
    <definedName name="_xlnm.Print_Area" localSheetId="14">'Desná-Souš'!$C$1:$Q$127</definedName>
    <definedName name="_xlnm.Print_Area" localSheetId="15">Doksy!$C$1:$Q$127</definedName>
    <definedName name="_xlnm.Print_Area" localSheetId="13">Domažlice!$B$3:$P$211</definedName>
    <definedName name="_xlnm.Print_Area" localSheetId="16">'Drahanská vrchovina'!$C$1:$Q$127</definedName>
    <definedName name="_xlnm.Print_Area" localSheetId="5">'Globální záření dle TNI'!$B$1:$O$105</definedName>
    <definedName name="_xlnm.Print_Area" localSheetId="17">'Havlíčkův Brod'!$B$3:$P$211</definedName>
    <definedName name="_xlnm.Print_Area" localSheetId="19">'Hradec Králové'!$B$3:$P$211</definedName>
    <definedName name="_xlnm.Print_Area" localSheetId="20">Cheb!$B$3:$P$211</definedName>
    <definedName name="_xlnm.Print_Area" localSheetId="25">Jihlava!$B$3:$P$211</definedName>
    <definedName name="_xlnm.Print_Area" localSheetId="26">'Jindřichův Hradec'!$B$3:$P$211</definedName>
    <definedName name="_xlnm.Print_Area" localSheetId="28">'Karlovy Vary'!$B$3:$P$211</definedName>
    <definedName name="_xlnm.Print_Area" localSheetId="29">Kladno!$B$3:$P$211</definedName>
    <definedName name="_xlnm.Print_Area" localSheetId="30">Klatovy!$B$3:$P$211</definedName>
    <definedName name="_xlnm.Print_Area" localSheetId="31">Kolín!$B$3:$P$211</definedName>
    <definedName name="_xlnm.Print_Area" localSheetId="33">Liberec!$B$3:$P$211</definedName>
    <definedName name="_xlnm.Print_Area" localSheetId="38">Mělník!$B$3:$P$211</definedName>
    <definedName name="_xlnm.Print_Area" localSheetId="41">'Mladá Boleslav'!$B$3:$P$211</definedName>
    <definedName name="_xlnm.Print_Area" localSheetId="46">'Nový Jičín'!$B$3:$P$211</definedName>
    <definedName name="_xlnm.Print_Area" localSheetId="47">Nymburk!$B$3:$P$211</definedName>
    <definedName name="_xlnm.Print_Area" localSheetId="48">Olomouc!$B$3:$P$211</definedName>
    <definedName name="_xlnm.Print_Area" localSheetId="49">Opava!$B$3:$P$211</definedName>
    <definedName name="_xlnm.Print_Area" localSheetId="50">Ostrava!$B$3:$P$211</definedName>
    <definedName name="_xlnm.Print_Area" localSheetId="51">Pardubice!$B$3:$P$211</definedName>
    <definedName name="_xlnm.Print_Area" localSheetId="52">Pelhřimov!$B$3:$P$211</definedName>
    <definedName name="_xlnm.Print_Area" localSheetId="53">Písek!$B$3:$P$211</definedName>
    <definedName name="_xlnm.Print_Area" localSheetId="54">Plzeň!$B$3:$P$211</definedName>
    <definedName name="_xlnm.Print_Area" localSheetId="60">Prachatice!$B$3:$P$211</definedName>
    <definedName name="_xlnm.Print_Area" localSheetId="61">Prostějov!$B$3:$P$211</definedName>
    <definedName name="_xlnm.Print_Area" localSheetId="62">Příbram!$B$3:$P$211</definedName>
    <definedName name="_xlnm.Print_Area" localSheetId="65">Semily!$B$3:$P$211</definedName>
    <definedName name="_xlnm.Print_Area" localSheetId="66">Strakonice!$B$3:$P$211</definedName>
    <definedName name="_xlnm.Print_Area" localSheetId="70">Tábor!$B$3:$P$235</definedName>
    <definedName name="_xlnm.Print_Area" localSheetId="74">Třebíč!$B$3:$P$211</definedName>
    <definedName name="_xlnm.Print_Area" localSheetId="75">'Ústí n. L.'!$B$3:$P$211</definedName>
    <definedName name="_xlnm.Print_Area" localSheetId="84">Zlín!$B$3:$P$211</definedName>
    <definedName name="_xlnm.Print_Area" localSheetId="86">'Znojmo 1'!$A$3:$O$127</definedName>
    <definedName name="_xlnm.Print_Area" localSheetId="87">Žatec!$A$3:$O$127</definedName>
    <definedName name="_xlnm.Print_Area" localSheetId="88">Žďár!$A$3:$O$235</definedName>
    <definedName name="wrn.seznam." localSheetId="8" hidden="1">{#N/A,#N/A,FALSE,"FaSemily00-02";#N/A,#N/A,FALSE,"FaPříbram00-02";#N/A,#N/A,FALSE,"FaPardubice00-02";#N/A,#N/A,FALSE,"FaOstrava00-02";#N/A,#N/A,FALSE,"FaOpava00-02";#N/A,#N/A,FALSE,"FaOlomouc00-02";#N/A,#N/A,FALSE,"FaNovJičín00-02";#N/A,#N/A,FALSE,"FaNymburk00-02";#N/A,#N/A,FALSE,"FaMělník00-02";#N/A,#N/A,FALSE,"FaMladáBoleslav00-02";#N/A,#N/A,FALSE,"FaKolín00-02";#N/A,#N/A,FALSE,"FaKladno00-02";#N/A,#N/A,FALSE,"Fa_HradKrál00-02";#N/A,#N/A,FALSE,"FaHavlíčkův Brod00-02";#N/A,#N/A,FALSE,"FaBruntál00-02";#N/A,#N/A,FALSE,"FaBenešov00-02"}</definedName>
    <definedName name="wrn.seznam." localSheetId="57" hidden="1">{#N/A,#N/A,FALSE,"FaSemily00-02";#N/A,#N/A,FALSE,"FaPříbram00-02";#N/A,#N/A,FALSE,"FaPardubice00-02";#N/A,#N/A,FALSE,"FaOstrava00-02";#N/A,#N/A,FALSE,"FaOpava00-02";#N/A,#N/A,FALSE,"FaOlomouc00-02";#N/A,#N/A,FALSE,"FaNovJičín00-02";#N/A,#N/A,FALSE,"FaNymburk00-02";#N/A,#N/A,FALSE,"FaMělník00-02";#N/A,#N/A,FALSE,"FaMladáBoleslav00-02";#N/A,#N/A,FALSE,"FaKolín00-02";#N/A,#N/A,FALSE,"FaKladno00-02";#N/A,#N/A,FALSE,"Fa_HradKrál00-02";#N/A,#N/A,FALSE,"FaHavlíčkův Brod00-02";#N/A,#N/A,FALSE,"FaBruntál00-02";#N/A,#N/A,FALSE,"FaBenešov00-02"}</definedName>
    <definedName name="wrn.SEZNAM." hidden="1">{#N/A,#N/A,FALSE,"Žďár F 00-03";#N/A,#N/A,FALSE,"Zlín F 00-03";#N/A,#N/A,FALSE,"Ústí n. L. F 00-03";#N/A,#N/A,FALSE,"Třebíč F 00-03";#N/A,#N/A,FALSE,"FaTábor00-03";#N/A,#N/A,FALSE,"FaStrakonice00-03";#N/A,#N/A,FALSE,"FaSemily00-03";#N/A,#N/A,FALSE,"FaPříbram00-03";#N/A,#N/A,FALSE,"Prostějov F 00-03";#N/A,#N/A,FALSE,"FaPrachatice00-03";#N/A,#N/A,FALSE,"Praha F 00-02";#N/A,#N/A,FALSE,"Plzeň F 00-03";#N/A,#N/A,FALSE,"FaPísek00-03";#N/A,#N/A,FALSE,"FaPelhřimov00-03";#N/A,#N/A,FALSE,"FaPardubice00-03";#N/A,#N/A,FALSE,"FaOstrava00-03";#N/A,#N/A,FALSE,"FaOpava00-03";#N/A,#N/A,FALSE,"FaOlomouc00-03";#N/A,#N/A,FALSE,"FaNymburk00-03";#N/A,#N/A,FALSE,"FaNovJičín00-03";#N/A,#N/A,FALSE,"Most Kopisty F 00-03";#N/A,#N/A,FALSE,"FaMladáBoleslav00-03";#N/A,#N/A,FALSE,"FaMělník00-03";#N/A,#N/A,FALSE,"Liberec F 00-03";#N/A,#N/A,FALSE,"FaKolín00-03";#N/A,#N/A,FALSE,"Klatovy F 00-03";#N/A,#N/A,FALSE,"FaKladno00-03";#N/A,#N/A,FALSE,"Karlovy Vary F 00-03";#N/A,#N/A,FALSE,"FaJindřichův Hradec00-03";#N/A,#N/A,FALSE,"Jihlava F 00-03";#N/A,#N/A,FALSE,"FACheb_00-03";#N/A,#N/A,FALSE,"Fa_HradKrál00-03";#N/A,#N/A,FALSE,"FaHavlíčkův Brod00-03";#N/A,#N/A,FALSE,"Domažlice F 00-03";#N/A,#N/A,FALSE,"FaČeské Budějovice00-03";#N/A,#N/A,FALSE,"FaBruntál00-03";#N/A,#N/A,FALSE,"FaBrno00-03";#N/A,#N/A,FALSE,"FaBenešov00-03";#N/A,#N/A,FALSE,"Seznam"}</definedName>
    <definedName name="Z_6DA84043_8308_458F_9378_22AB3DF247A3_.wvu.PrintArea" localSheetId="7" hidden="1">Benešov!$B$3:$P$211</definedName>
    <definedName name="Z_6DA84043_8308_458F_9378_22AB3DF247A3_.wvu.PrintArea" localSheetId="8" hidden="1">Brno!$B$3:$P$211</definedName>
    <definedName name="Z_6DA84043_8308_458F_9378_22AB3DF247A3_.wvu.PrintArea" localSheetId="9" hidden="1">Broumov!$B$1:$P$127</definedName>
    <definedName name="Z_6DA84043_8308_458F_9378_22AB3DF247A3_.wvu.PrintArea" localSheetId="10" hidden="1">Bruntál!$B$3:$P$211</definedName>
    <definedName name="Z_6DA84043_8308_458F_9378_22AB3DF247A3_.wvu.PrintArea" localSheetId="11" hidden="1">'České Budějovice'!$B$3:$P$211</definedName>
    <definedName name="Z_6DA84043_8308_458F_9378_22AB3DF247A3_.wvu.PrintArea" localSheetId="12" hidden="1">'Český les'!$B$1:$P$127</definedName>
    <definedName name="Z_6DA84043_8308_458F_9378_22AB3DF247A3_.wvu.PrintArea" localSheetId="14" hidden="1">'Desná-Souš'!$C$1:$Q$127</definedName>
    <definedName name="Z_6DA84043_8308_458F_9378_22AB3DF247A3_.wvu.PrintArea" localSheetId="15" hidden="1">Doksy!$C$1:$Q$127</definedName>
    <definedName name="Z_6DA84043_8308_458F_9378_22AB3DF247A3_.wvu.PrintArea" localSheetId="13" hidden="1">Domažlice!$B$3:$P$211</definedName>
    <definedName name="Z_6DA84043_8308_458F_9378_22AB3DF247A3_.wvu.PrintArea" localSheetId="16" hidden="1">'Drahanská vrchovina'!$C$1:$Q$127</definedName>
    <definedName name="Z_6DA84043_8308_458F_9378_22AB3DF247A3_.wvu.PrintArea" localSheetId="5" hidden="1">'Globální záření dle TNI'!$B$1:$O$105</definedName>
    <definedName name="Z_6DA84043_8308_458F_9378_22AB3DF247A3_.wvu.PrintArea" localSheetId="17" hidden="1">'Havlíčkův Brod'!$B$3:$P$211</definedName>
    <definedName name="Z_6DA84043_8308_458F_9378_22AB3DF247A3_.wvu.PrintArea" localSheetId="19" hidden="1">'Hradec Králové'!$B$3:$P$211</definedName>
    <definedName name="Z_6DA84043_8308_458F_9378_22AB3DF247A3_.wvu.PrintArea" localSheetId="20" hidden="1">Cheb!$B$3:$P$211</definedName>
    <definedName name="Z_6DA84043_8308_458F_9378_22AB3DF247A3_.wvu.PrintArea" localSheetId="25" hidden="1">Jihlava!$B$3:$P$211</definedName>
    <definedName name="Z_6DA84043_8308_458F_9378_22AB3DF247A3_.wvu.PrintArea" localSheetId="26" hidden="1">'Jindřichův Hradec'!$B$3:$P$211</definedName>
    <definedName name="Z_6DA84043_8308_458F_9378_22AB3DF247A3_.wvu.PrintArea" localSheetId="28" hidden="1">'Karlovy Vary'!$B$3:$P$211</definedName>
    <definedName name="Z_6DA84043_8308_458F_9378_22AB3DF247A3_.wvu.PrintArea" localSheetId="29" hidden="1">Kladno!$B$3:$P$211</definedName>
    <definedName name="Z_6DA84043_8308_458F_9378_22AB3DF247A3_.wvu.PrintArea" localSheetId="30" hidden="1">Klatovy!$B$3:$P$211</definedName>
    <definedName name="Z_6DA84043_8308_458F_9378_22AB3DF247A3_.wvu.PrintArea" localSheetId="31" hidden="1">Kolín!$B$3:$P$211</definedName>
    <definedName name="Z_6DA84043_8308_458F_9378_22AB3DF247A3_.wvu.PrintArea" localSheetId="33" hidden="1">Liberec!$B$3:$P$211</definedName>
    <definedName name="Z_6DA84043_8308_458F_9378_22AB3DF247A3_.wvu.PrintArea" localSheetId="38" hidden="1">Mělník!$B$3:$P$211</definedName>
    <definedName name="Z_6DA84043_8308_458F_9378_22AB3DF247A3_.wvu.PrintArea" localSheetId="41" hidden="1">'Mladá Boleslav'!$B$3:$P$211</definedName>
    <definedName name="Z_6DA84043_8308_458F_9378_22AB3DF247A3_.wvu.PrintArea" localSheetId="46" hidden="1">'Nový Jičín'!$B$3:$P$211</definedName>
    <definedName name="Z_6DA84043_8308_458F_9378_22AB3DF247A3_.wvu.PrintArea" localSheetId="47" hidden="1">Nymburk!$B$3:$P$211</definedName>
    <definedName name="Z_6DA84043_8308_458F_9378_22AB3DF247A3_.wvu.PrintArea" localSheetId="48" hidden="1">Olomouc!$B$3:$P$211</definedName>
    <definedName name="Z_6DA84043_8308_458F_9378_22AB3DF247A3_.wvu.PrintArea" localSheetId="49" hidden="1">Opava!$B$3:$P$211</definedName>
    <definedName name="Z_6DA84043_8308_458F_9378_22AB3DF247A3_.wvu.PrintArea" localSheetId="50" hidden="1">Ostrava!$B$3:$P$211</definedName>
    <definedName name="Z_6DA84043_8308_458F_9378_22AB3DF247A3_.wvu.PrintArea" localSheetId="51" hidden="1">Pardubice!$B$3:$P$211</definedName>
    <definedName name="Z_6DA84043_8308_458F_9378_22AB3DF247A3_.wvu.PrintArea" localSheetId="52" hidden="1">Pelhřimov!$B$3:$P$211</definedName>
    <definedName name="Z_6DA84043_8308_458F_9378_22AB3DF247A3_.wvu.PrintArea" localSheetId="53" hidden="1">Písek!$B$3:$P$211</definedName>
    <definedName name="Z_6DA84043_8308_458F_9378_22AB3DF247A3_.wvu.PrintArea" localSheetId="54" hidden="1">Plzeň!$B$3:$P$211</definedName>
    <definedName name="Z_6DA84043_8308_458F_9378_22AB3DF247A3_.wvu.PrintArea" localSheetId="60" hidden="1">Prachatice!$B$3:$P$211</definedName>
    <definedName name="Z_6DA84043_8308_458F_9378_22AB3DF247A3_.wvu.PrintArea" localSheetId="61" hidden="1">Prostějov!$B$3:$P$211</definedName>
    <definedName name="Z_6DA84043_8308_458F_9378_22AB3DF247A3_.wvu.PrintArea" localSheetId="62" hidden="1">Příbram!$B$3:$P$211</definedName>
    <definedName name="Z_6DA84043_8308_458F_9378_22AB3DF247A3_.wvu.PrintArea" localSheetId="65" hidden="1">Semily!$B$3:$P$211</definedName>
    <definedName name="Z_6DA84043_8308_458F_9378_22AB3DF247A3_.wvu.PrintArea" localSheetId="66" hidden="1">Strakonice!$B$3:$P$211</definedName>
    <definedName name="Z_6DA84043_8308_458F_9378_22AB3DF247A3_.wvu.PrintArea" localSheetId="70" hidden="1">Tábor!$B$3:$P$235</definedName>
    <definedName name="Z_6DA84043_8308_458F_9378_22AB3DF247A3_.wvu.PrintArea" localSheetId="74" hidden="1">Třebíč!$B$3:$P$211</definedName>
    <definedName name="Z_6DA84043_8308_458F_9378_22AB3DF247A3_.wvu.PrintArea" localSheetId="75" hidden="1">'Ústí n. L.'!$B$3:$P$211</definedName>
    <definedName name="Z_6DA84043_8308_458F_9378_22AB3DF247A3_.wvu.PrintArea" localSheetId="84" hidden="1">Zlín!$B$3:$P$211</definedName>
    <definedName name="Z_6DA84043_8308_458F_9378_22AB3DF247A3_.wvu.PrintArea" localSheetId="86" hidden="1">'Znojmo 1'!$A$3:$O$127</definedName>
    <definedName name="Z_6DA84043_8308_458F_9378_22AB3DF247A3_.wvu.PrintArea" localSheetId="87" hidden="1">Žatec!$A$3:$O$127</definedName>
    <definedName name="Z_6DA84043_8308_458F_9378_22AB3DF247A3_.wvu.PrintArea" localSheetId="88" hidden="1">Žďár!$A$3:$O$235</definedName>
  </definedNames>
  <calcPr calcId="162913"/>
  <customWorkbookViews>
    <customWorkbookView name="vlastní" guid="{6DA84043-8308-458F-9378-22AB3DF247A3}" maximized="1" xWindow="-5" yWindow="-5" windowWidth="1930" windowHeight="1052" tabRatio="619" activeSheetId="95"/>
  </customWorkbookViews>
  <fileRecoveryPr repairLoad="1"/>
</workbook>
</file>

<file path=xl/calcChain.xml><?xml version="1.0" encoding="utf-8"?>
<calcChain xmlns="http://schemas.openxmlformats.org/spreadsheetml/2006/main">
  <c r="I116" i="2" l="1"/>
  <c r="N116" i="2"/>
  <c r="O116" i="2"/>
  <c r="P116" i="2"/>
  <c r="I117" i="2"/>
  <c r="N117" i="2"/>
  <c r="P117" i="2" s="1"/>
  <c r="O117" i="2"/>
  <c r="C118" i="2"/>
  <c r="D118" i="2"/>
  <c r="I118" i="2" s="1"/>
  <c r="E118" i="2"/>
  <c r="F118" i="2"/>
  <c r="G118" i="2"/>
  <c r="H118" i="2"/>
  <c r="J118" i="2"/>
  <c r="K118" i="2"/>
  <c r="L118" i="2"/>
  <c r="N118" i="2" s="1"/>
  <c r="M118" i="2"/>
  <c r="O118" i="2"/>
  <c r="C119" i="2"/>
  <c r="I119" i="2" s="1"/>
  <c r="D119" i="2"/>
  <c r="E119" i="2"/>
  <c r="F119" i="2"/>
  <c r="G119" i="2"/>
  <c r="H119" i="2"/>
  <c r="J119" i="2"/>
  <c r="K119" i="2"/>
  <c r="L119" i="2"/>
  <c r="M119" i="2"/>
  <c r="N119" i="2"/>
  <c r="O119" i="2"/>
  <c r="C120" i="2"/>
  <c r="D120" i="2"/>
  <c r="I120" i="2" s="1"/>
  <c r="E120" i="2"/>
  <c r="F120" i="2"/>
  <c r="G120" i="2"/>
  <c r="H120" i="2"/>
  <c r="J120" i="2"/>
  <c r="K120" i="2"/>
  <c r="L120" i="2"/>
  <c r="N120" i="2" s="1"/>
  <c r="M120" i="2"/>
  <c r="O120" i="2"/>
  <c r="C121" i="2"/>
  <c r="I121" i="2" s="1"/>
  <c r="D121" i="2"/>
  <c r="E121" i="2"/>
  <c r="F121" i="2"/>
  <c r="G121" i="2"/>
  <c r="H121" i="2"/>
  <c r="J121" i="2"/>
  <c r="K121" i="2"/>
  <c r="L121" i="2"/>
  <c r="M121" i="2"/>
  <c r="N121" i="2"/>
  <c r="O121" i="2"/>
  <c r="P118" i="2" l="1"/>
  <c r="P120" i="2"/>
  <c r="P119" i="2"/>
  <c r="P121" i="2"/>
  <c r="I106" i="17"/>
  <c r="N106" i="17"/>
  <c r="O106" i="17"/>
  <c r="P106" i="17"/>
  <c r="P107" i="17" s="1"/>
  <c r="I107" i="17"/>
  <c r="N107" i="17"/>
  <c r="O107" i="17"/>
  <c r="C108" i="17"/>
  <c r="D108" i="17"/>
  <c r="E108" i="17"/>
  <c r="F108" i="17"/>
  <c r="I108" i="17" s="1"/>
  <c r="G108" i="17"/>
  <c r="H108" i="17"/>
  <c r="J108" i="17"/>
  <c r="K108" i="17"/>
  <c r="L108" i="17"/>
  <c r="M108" i="17"/>
  <c r="N108" i="17"/>
  <c r="O108" i="17"/>
  <c r="C109" i="17"/>
  <c r="I109" i="17" s="1"/>
  <c r="D109" i="17"/>
  <c r="E109" i="17"/>
  <c r="F109" i="17"/>
  <c r="G109" i="17"/>
  <c r="H109" i="17"/>
  <c r="J109" i="17"/>
  <c r="K109" i="17"/>
  <c r="N109" i="17" s="1"/>
  <c r="L109" i="17"/>
  <c r="M109" i="17"/>
  <c r="O109" i="17"/>
  <c r="C110" i="17"/>
  <c r="D110" i="17"/>
  <c r="E110" i="17"/>
  <c r="F110" i="17"/>
  <c r="I110" i="17" s="1"/>
  <c r="G110" i="17"/>
  <c r="H110" i="17"/>
  <c r="J110" i="17"/>
  <c r="N110" i="17" s="1"/>
  <c r="K110" i="17"/>
  <c r="L110" i="17"/>
  <c r="M110" i="17"/>
  <c r="O110" i="17"/>
  <c r="C111" i="17"/>
  <c r="I111" i="17" s="1"/>
  <c r="D111" i="17"/>
  <c r="E111" i="17"/>
  <c r="F111" i="17"/>
  <c r="G111" i="17"/>
  <c r="H111" i="17"/>
  <c r="J111" i="17"/>
  <c r="K111" i="17"/>
  <c r="N111" i="17" s="1"/>
  <c r="L111" i="17"/>
  <c r="M111" i="17"/>
  <c r="O111" i="17"/>
  <c r="O211" i="18"/>
  <c r="P111" i="17" l="1"/>
  <c r="P109" i="17"/>
  <c r="P110" i="17"/>
  <c r="P108" i="17"/>
  <c r="I126" i="24"/>
  <c r="N126" i="24"/>
  <c r="O126" i="24"/>
  <c r="P126" i="24"/>
  <c r="I127" i="24"/>
  <c r="N127" i="24"/>
  <c r="O127" i="24"/>
  <c r="C128" i="24"/>
  <c r="D128" i="24"/>
  <c r="E128" i="24"/>
  <c r="F128" i="24"/>
  <c r="I128" i="24" s="1"/>
  <c r="G128" i="24"/>
  <c r="H128" i="24"/>
  <c r="J128" i="24"/>
  <c r="N128" i="24" s="1"/>
  <c r="K128" i="24"/>
  <c r="L128" i="24"/>
  <c r="M128" i="24"/>
  <c r="O128" i="24"/>
  <c r="C129" i="24"/>
  <c r="I129" i="24" s="1"/>
  <c r="D129" i="24"/>
  <c r="E129" i="24"/>
  <c r="F129" i="24"/>
  <c r="G129" i="24"/>
  <c r="H129" i="24"/>
  <c r="J129" i="24"/>
  <c r="K129" i="24"/>
  <c r="L129" i="24"/>
  <c r="N129" i="24" s="1"/>
  <c r="M129" i="24"/>
  <c r="O129" i="24"/>
  <c r="C130" i="24"/>
  <c r="D130" i="24"/>
  <c r="E130" i="24"/>
  <c r="F130" i="24"/>
  <c r="I130" i="24" s="1"/>
  <c r="G130" i="24"/>
  <c r="H130" i="24"/>
  <c r="J130" i="24"/>
  <c r="K130" i="24"/>
  <c r="L130" i="24"/>
  <c r="M130" i="24"/>
  <c r="N130" i="24"/>
  <c r="O130" i="24"/>
  <c r="C131" i="24"/>
  <c r="I131" i="24" s="1"/>
  <c r="D131" i="24"/>
  <c r="E131" i="24"/>
  <c r="F131" i="24"/>
  <c r="G131" i="24"/>
  <c r="H131" i="24"/>
  <c r="J131" i="24"/>
  <c r="K131" i="24"/>
  <c r="L131" i="24"/>
  <c r="N131" i="24" s="1"/>
  <c r="M131" i="24"/>
  <c r="O131" i="24"/>
  <c r="I66" i="68"/>
  <c r="N66" i="68"/>
  <c r="O66" i="68"/>
  <c r="P66" i="68"/>
  <c r="I67" i="68"/>
  <c r="N67" i="68"/>
  <c r="O67" i="68"/>
  <c r="P67" i="68"/>
  <c r="P68" i="68" s="1"/>
  <c r="I68" i="68"/>
  <c r="N68" i="68"/>
  <c r="O68" i="68"/>
  <c r="I69" i="68"/>
  <c r="N69" i="68"/>
  <c r="O69" i="68"/>
  <c r="I70" i="68"/>
  <c r="N70" i="68"/>
  <c r="O70" i="68"/>
  <c r="P70" i="68"/>
  <c r="I71" i="68"/>
  <c r="N71" i="68"/>
  <c r="O71" i="68"/>
  <c r="P71" i="68"/>
  <c r="P127" i="24" l="1"/>
  <c r="P130" i="24" s="1"/>
  <c r="P69" i="68"/>
  <c r="N177" i="38"/>
  <c r="P129" i="24" l="1"/>
  <c r="P131" i="24"/>
  <c r="P128" i="24"/>
  <c r="L235" i="38"/>
  <c r="K235" i="38"/>
  <c r="J235" i="38"/>
  <c r="I235" i="38"/>
  <c r="F235" i="38"/>
  <c r="E235" i="38"/>
  <c r="D235" i="38"/>
  <c r="C235" i="38"/>
  <c r="L234" i="38"/>
  <c r="K234" i="38"/>
  <c r="J234" i="38"/>
  <c r="I234" i="38"/>
  <c r="F234" i="38"/>
  <c r="E234" i="38"/>
  <c r="D234" i="38"/>
  <c r="C234" i="38"/>
  <c r="B235" i="38"/>
  <c r="B234" i="38"/>
  <c r="L181" i="38"/>
  <c r="K181" i="38"/>
  <c r="J181" i="38"/>
  <c r="I181" i="38"/>
  <c r="G181" i="38"/>
  <c r="F181" i="38"/>
  <c r="E181" i="38"/>
  <c r="D181" i="38"/>
  <c r="C181" i="38"/>
  <c r="B181" i="38"/>
  <c r="L180" i="38"/>
  <c r="K180" i="38"/>
  <c r="J180" i="38"/>
  <c r="I180" i="38"/>
  <c r="G180" i="38"/>
  <c r="F180" i="38"/>
  <c r="E180" i="38"/>
  <c r="D180" i="38"/>
  <c r="C180" i="38"/>
  <c r="B180" i="38"/>
  <c r="L179" i="38"/>
  <c r="K179" i="38"/>
  <c r="J179" i="38"/>
  <c r="I179" i="38"/>
  <c r="G179" i="38"/>
  <c r="F179" i="38"/>
  <c r="E179" i="38"/>
  <c r="D179" i="38"/>
  <c r="C179" i="38"/>
  <c r="B179" i="38"/>
  <c r="L178" i="38"/>
  <c r="K178" i="38"/>
  <c r="J178" i="38"/>
  <c r="I178" i="38"/>
  <c r="G178" i="38"/>
  <c r="F178" i="38"/>
  <c r="E178" i="38"/>
  <c r="D178" i="38"/>
  <c r="C178" i="38"/>
  <c r="B178" i="38"/>
  <c r="N176" i="38"/>
  <c r="M176" i="38"/>
  <c r="H176" i="38"/>
  <c r="L171" i="38"/>
  <c r="K171" i="38"/>
  <c r="J171" i="38"/>
  <c r="I171" i="38"/>
  <c r="G171" i="38"/>
  <c r="F171" i="38"/>
  <c r="E171" i="38"/>
  <c r="D171" i="38"/>
  <c r="C171" i="38"/>
  <c r="B171" i="38"/>
  <c r="L170" i="38"/>
  <c r="K170" i="38"/>
  <c r="J170" i="38"/>
  <c r="I170" i="38"/>
  <c r="G170" i="38"/>
  <c r="F170" i="38"/>
  <c r="E170" i="38"/>
  <c r="D170" i="38"/>
  <c r="C170" i="38"/>
  <c r="B170" i="38"/>
  <c r="L169" i="38"/>
  <c r="K169" i="38"/>
  <c r="J169" i="38"/>
  <c r="I169" i="38"/>
  <c r="G169" i="38"/>
  <c r="F169" i="38"/>
  <c r="E169" i="38"/>
  <c r="D169" i="38"/>
  <c r="C169" i="38"/>
  <c r="B169" i="38"/>
  <c r="L168" i="38"/>
  <c r="K168" i="38"/>
  <c r="J168" i="38"/>
  <c r="I168" i="38"/>
  <c r="G168" i="38"/>
  <c r="F168" i="38"/>
  <c r="E168" i="38"/>
  <c r="D168" i="38"/>
  <c r="C168" i="38"/>
  <c r="B168" i="38"/>
  <c r="N166" i="38"/>
  <c r="M166" i="38"/>
  <c r="H166" i="38"/>
  <c r="H167" i="38" s="1"/>
  <c r="M180" i="38" l="1"/>
  <c r="H168" i="38"/>
  <c r="M169" i="38"/>
  <c r="M171" i="38"/>
  <c r="H170" i="38"/>
  <c r="M178" i="38"/>
  <c r="O166" i="38"/>
  <c r="H178" i="38"/>
  <c r="M179" i="38"/>
  <c r="H180" i="38"/>
  <c r="M181" i="38"/>
  <c r="O176" i="38"/>
  <c r="M168" i="38"/>
  <c r="H169" i="38"/>
  <c r="M170" i="38"/>
  <c r="H171" i="38"/>
  <c r="H179" i="38"/>
  <c r="H181" i="38"/>
  <c r="M167" i="38"/>
  <c r="N167" i="38"/>
  <c r="M235" i="34"/>
  <c r="L235" i="34"/>
  <c r="K235" i="34"/>
  <c r="J235" i="34"/>
  <c r="G235" i="34"/>
  <c r="F235" i="34"/>
  <c r="E235" i="34"/>
  <c r="D235" i="34"/>
  <c r="M234" i="34"/>
  <c r="L234" i="34"/>
  <c r="K234" i="34"/>
  <c r="J234" i="34"/>
  <c r="G234" i="34"/>
  <c r="F234" i="34"/>
  <c r="E234" i="34"/>
  <c r="D234" i="34"/>
  <c r="C235" i="34"/>
  <c r="C234" i="34"/>
  <c r="M181" i="34"/>
  <c r="L181" i="34"/>
  <c r="K181" i="34"/>
  <c r="J181" i="34"/>
  <c r="H181" i="34"/>
  <c r="G181" i="34"/>
  <c r="F181" i="34"/>
  <c r="E181" i="34"/>
  <c r="D181" i="34"/>
  <c r="C181" i="34"/>
  <c r="M180" i="34"/>
  <c r="L180" i="34"/>
  <c r="K180" i="34"/>
  <c r="J180" i="34"/>
  <c r="H180" i="34"/>
  <c r="G180" i="34"/>
  <c r="F180" i="34"/>
  <c r="E180" i="34"/>
  <c r="D180" i="34"/>
  <c r="C180" i="34"/>
  <c r="M179" i="34"/>
  <c r="L179" i="34"/>
  <c r="K179" i="34"/>
  <c r="J179" i="34"/>
  <c r="H179" i="34"/>
  <c r="G179" i="34"/>
  <c r="F179" i="34"/>
  <c r="E179" i="34"/>
  <c r="D179" i="34"/>
  <c r="C179" i="34"/>
  <c r="M178" i="34"/>
  <c r="L178" i="34"/>
  <c r="K178" i="34"/>
  <c r="J178" i="34"/>
  <c r="H178" i="34"/>
  <c r="G178" i="34"/>
  <c r="F178" i="34"/>
  <c r="E178" i="34"/>
  <c r="D178" i="34"/>
  <c r="C178" i="34"/>
  <c r="O176" i="34"/>
  <c r="N176" i="34"/>
  <c r="I176" i="34"/>
  <c r="M171" i="34"/>
  <c r="L171" i="34"/>
  <c r="K171" i="34"/>
  <c r="J171" i="34"/>
  <c r="H171" i="34"/>
  <c r="G171" i="34"/>
  <c r="F171" i="34"/>
  <c r="E171" i="34"/>
  <c r="D171" i="34"/>
  <c r="C171" i="34"/>
  <c r="M170" i="34"/>
  <c r="L170" i="34"/>
  <c r="K170" i="34"/>
  <c r="J170" i="34"/>
  <c r="H170" i="34"/>
  <c r="G170" i="34"/>
  <c r="F170" i="34"/>
  <c r="E170" i="34"/>
  <c r="D170" i="34"/>
  <c r="C170" i="34"/>
  <c r="M169" i="34"/>
  <c r="L169" i="34"/>
  <c r="K169" i="34"/>
  <c r="J169" i="34"/>
  <c r="H169" i="34"/>
  <c r="G169" i="34"/>
  <c r="F169" i="34"/>
  <c r="E169" i="34"/>
  <c r="D169" i="34"/>
  <c r="C169" i="34"/>
  <c r="M168" i="34"/>
  <c r="L168" i="34"/>
  <c r="K168" i="34"/>
  <c r="J168" i="34"/>
  <c r="H168" i="34"/>
  <c r="G168" i="34"/>
  <c r="F168" i="34"/>
  <c r="E168" i="34"/>
  <c r="D168" i="34"/>
  <c r="C168" i="34"/>
  <c r="O166" i="34"/>
  <c r="N166" i="34"/>
  <c r="N167" i="34" s="1"/>
  <c r="I166" i="34"/>
  <c r="I167" i="34" s="1"/>
  <c r="N181" i="38" l="1"/>
  <c r="N168" i="38"/>
  <c r="I178" i="34"/>
  <c r="I180" i="34"/>
  <c r="O167" i="38"/>
  <c r="O170" i="38"/>
  <c r="O168" i="38"/>
  <c r="N169" i="38"/>
  <c r="N180" i="38"/>
  <c r="N178" i="38"/>
  <c r="N171" i="38"/>
  <c r="N179" i="38"/>
  <c r="N170" i="38"/>
  <c r="N169" i="34"/>
  <c r="N171" i="34"/>
  <c r="P176" i="34"/>
  <c r="N179" i="34"/>
  <c r="N181" i="34"/>
  <c r="I168" i="34"/>
  <c r="N168" i="34"/>
  <c r="I169" i="34"/>
  <c r="I170" i="34"/>
  <c r="N170" i="34"/>
  <c r="I171" i="34"/>
  <c r="N178" i="34"/>
  <c r="I179" i="34"/>
  <c r="N180" i="34"/>
  <c r="I181" i="34"/>
  <c r="P166" i="34"/>
  <c r="P167" i="34" s="1"/>
  <c r="I177" i="34"/>
  <c r="O177" i="34"/>
  <c r="O167" i="34"/>
  <c r="D119" i="44"/>
  <c r="E119" i="44"/>
  <c r="F119" i="44"/>
  <c r="G119" i="44"/>
  <c r="J119" i="44"/>
  <c r="K119" i="44"/>
  <c r="L119" i="44"/>
  <c r="M119" i="44"/>
  <c r="C119" i="44"/>
  <c r="E119" i="45"/>
  <c r="F119" i="45"/>
  <c r="G119" i="45"/>
  <c r="H119" i="45"/>
  <c r="I119" i="45"/>
  <c r="K119" i="45"/>
  <c r="L119" i="45"/>
  <c r="M119" i="45"/>
  <c r="N119" i="45"/>
  <c r="D119" i="45"/>
  <c r="E119" i="46"/>
  <c r="F119" i="46"/>
  <c r="G119" i="46"/>
  <c r="H119" i="46"/>
  <c r="K119" i="46"/>
  <c r="L119" i="46"/>
  <c r="M119" i="46"/>
  <c r="N119" i="46"/>
  <c r="D119" i="46"/>
  <c r="C127" i="87"/>
  <c r="D127" i="87"/>
  <c r="E127" i="87"/>
  <c r="F127" i="87"/>
  <c r="I127" i="87"/>
  <c r="J127" i="87"/>
  <c r="K127" i="87"/>
  <c r="L127" i="87"/>
  <c r="C126" i="87"/>
  <c r="D126" i="87"/>
  <c r="E126" i="87"/>
  <c r="F126" i="87"/>
  <c r="I126" i="87"/>
  <c r="J126" i="87"/>
  <c r="K126" i="87"/>
  <c r="L126" i="87"/>
  <c r="C125" i="87"/>
  <c r="D125" i="87"/>
  <c r="E125" i="87"/>
  <c r="F125" i="87"/>
  <c r="I125" i="87"/>
  <c r="J125" i="87"/>
  <c r="K125" i="87"/>
  <c r="L125" i="87"/>
  <c r="C124" i="87"/>
  <c r="D124" i="87"/>
  <c r="E124" i="87"/>
  <c r="F124" i="87"/>
  <c r="I124" i="87"/>
  <c r="J124" i="87"/>
  <c r="K124" i="87"/>
  <c r="L124" i="87"/>
  <c r="C123" i="87"/>
  <c r="D123" i="87"/>
  <c r="E123" i="87"/>
  <c r="F123" i="87"/>
  <c r="I123" i="87"/>
  <c r="J123" i="87"/>
  <c r="K123" i="87"/>
  <c r="L123" i="87"/>
  <c r="C122" i="87"/>
  <c r="D122" i="87"/>
  <c r="E122" i="87"/>
  <c r="F122" i="87"/>
  <c r="I122" i="87"/>
  <c r="J122" i="87"/>
  <c r="K122" i="87"/>
  <c r="L122" i="87"/>
  <c r="C121" i="87"/>
  <c r="D121" i="87"/>
  <c r="E121" i="87"/>
  <c r="F121" i="87"/>
  <c r="I121" i="87"/>
  <c r="J121" i="87"/>
  <c r="K121" i="87"/>
  <c r="L121" i="87"/>
  <c r="C120" i="87"/>
  <c r="D120" i="87"/>
  <c r="E120" i="87"/>
  <c r="F120" i="87"/>
  <c r="I120" i="87"/>
  <c r="J120" i="87"/>
  <c r="K120" i="87"/>
  <c r="L120" i="87"/>
  <c r="B127" i="87"/>
  <c r="B126" i="87"/>
  <c r="B125" i="87"/>
  <c r="B124" i="87"/>
  <c r="B123" i="87"/>
  <c r="B122" i="87"/>
  <c r="B121" i="87"/>
  <c r="B120" i="87"/>
  <c r="C119" i="87"/>
  <c r="D119" i="87"/>
  <c r="E119" i="87"/>
  <c r="F119" i="87"/>
  <c r="I119" i="87"/>
  <c r="J119" i="87"/>
  <c r="K119" i="87"/>
  <c r="L119" i="87"/>
  <c r="B119" i="87"/>
  <c r="H86" i="90"/>
  <c r="H87" i="90" s="1"/>
  <c r="N86" i="90"/>
  <c r="L127" i="90"/>
  <c r="K127" i="90"/>
  <c r="J127" i="90"/>
  <c r="I127" i="90"/>
  <c r="F127" i="90"/>
  <c r="E127" i="90"/>
  <c r="D127" i="90"/>
  <c r="C127" i="90"/>
  <c r="B127" i="90"/>
  <c r="M76" i="90"/>
  <c r="M77" i="90" s="1"/>
  <c r="N76" i="90"/>
  <c r="N77" i="90" s="1"/>
  <c r="L126" i="90"/>
  <c r="K126" i="90"/>
  <c r="J126" i="90"/>
  <c r="I126" i="90"/>
  <c r="F126" i="90"/>
  <c r="E126" i="90"/>
  <c r="D126" i="90"/>
  <c r="C126" i="90"/>
  <c r="B126" i="90"/>
  <c r="A126" i="90"/>
  <c r="A127" i="90" s="1"/>
  <c r="L125" i="90"/>
  <c r="K125" i="90"/>
  <c r="J125" i="90"/>
  <c r="I125" i="90"/>
  <c r="F125" i="90"/>
  <c r="E125" i="90"/>
  <c r="D125" i="90"/>
  <c r="C125" i="90"/>
  <c r="B125" i="90"/>
  <c r="L124" i="90"/>
  <c r="K124" i="90"/>
  <c r="J124" i="90"/>
  <c r="I124" i="90"/>
  <c r="F124" i="90"/>
  <c r="E124" i="90"/>
  <c r="D124" i="90"/>
  <c r="C124" i="90"/>
  <c r="B124" i="90"/>
  <c r="L123" i="90"/>
  <c r="K123" i="90"/>
  <c r="J123" i="90"/>
  <c r="I123" i="90"/>
  <c r="F123" i="90"/>
  <c r="E123" i="90"/>
  <c r="D123" i="90"/>
  <c r="C123" i="90"/>
  <c r="B123" i="90"/>
  <c r="L122" i="90"/>
  <c r="K122" i="90"/>
  <c r="J122" i="90"/>
  <c r="I122" i="90"/>
  <c r="F122" i="90"/>
  <c r="E122" i="90"/>
  <c r="D122" i="90"/>
  <c r="C122" i="90"/>
  <c r="B122" i="90"/>
  <c r="L121" i="90"/>
  <c r="K121" i="90"/>
  <c r="J121" i="90"/>
  <c r="I121" i="90"/>
  <c r="F121" i="90"/>
  <c r="E121" i="90"/>
  <c r="D121" i="90"/>
  <c r="C121" i="90"/>
  <c r="B121" i="90"/>
  <c r="L120" i="90"/>
  <c r="K120" i="90"/>
  <c r="J120" i="90"/>
  <c r="I120" i="90"/>
  <c r="F120" i="90"/>
  <c r="E120" i="90"/>
  <c r="D120" i="90"/>
  <c r="C120" i="90"/>
  <c r="B120" i="90"/>
  <c r="L119" i="90"/>
  <c r="K119" i="90"/>
  <c r="J119" i="90"/>
  <c r="I119" i="90"/>
  <c r="F119" i="90"/>
  <c r="E119" i="90"/>
  <c r="D119" i="90"/>
  <c r="C119" i="90"/>
  <c r="B119" i="90"/>
  <c r="H86" i="89"/>
  <c r="H87" i="89" s="1"/>
  <c r="N86" i="89"/>
  <c r="L127" i="89"/>
  <c r="K127" i="89"/>
  <c r="J127" i="89"/>
  <c r="I127" i="89"/>
  <c r="F127" i="89"/>
  <c r="E127" i="89"/>
  <c r="D127" i="89"/>
  <c r="C127" i="89"/>
  <c r="B127" i="89"/>
  <c r="M76" i="89"/>
  <c r="M77" i="89" s="1"/>
  <c r="N76" i="89"/>
  <c r="N77" i="89" s="1"/>
  <c r="L126" i="89"/>
  <c r="K126" i="89"/>
  <c r="J126" i="89"/>
  <c r="I126" i="89"/>
  <c r="F126" i="89"/>
  <c r="E126" i="89"/>
  <c r="D126" i="89"/>
  <c r="C126" i="89"/>
  <c r="B126" i="89"/>
  <c r="A126" i="89"/>
  <c r="A127" i="89" s="1"/>
  <c r="L125" i="89"/>
  <c r="K125" i="89"/>
  <c r="J125" i="89"/>
  <c r="I125" i="89"/>
  <c r="F125" i="89"/>
  <c r="E125" i="89"/>
  <c r="D125" i="89"/>
  <c r="C125" i="89"/>
  <c r="B125" i="89"/>
  <c r="L124" i="89"/>
  <c r="K124" i="89"/>
  <c r="J124" i="89"/>
  <c r="I124" i="89"/>
  <c r="F124" i="89"/>
  <c r="E124" i="89"/>
  <c r="D124" i="89"/>
  <c r="C124" i="89"/>
  <c r="B124" i="89"/>
  <c r="L123" i="89"/>
  <c r="K123" i="89"/>
  <c r="J123" i="89"/>
  <c r="I123" i="89"/>
  <c r="F123" i="89"/>
  <c r="E123" i="89"/>
  <c r="D123" i="89"/>
  <c r="C123" i="89"/>
  <c r="B123" i="89"/>
  <c r="L122" i="89"/>
  <c r="K122" i="89"/>
  <c r="J122" i="89"/>
  <c r="I122" i="89"/>
  <c r="F122" i="89"/>
  <c r="E122" i="89"/>
  <c r="D122" i="89"/>
  <c r="C122" i="89"/>
  <c r="B122" i="89"/>
  <c r="L121" i="89"/>
  <c r="K121" i="89"/>
  <c r="J121" i="89"/>
  <c r="I121" i="89"/>
  <c r="F121" i="89"/>
  <c r="E121" i="89"/>
  <c r="D121" i="89"/>
  <c r="C121" i="89"/>
  <c r="B121" i="89"/>
  <c r="L120" i="89"/>
  <c r="K120" i="89"/>
  <c r="J120" i="89"/>
  <c r="I120" i="89"/>
  <c r="F120" i="89"/>
  <c r="E120" i="89"/>
  <c r="D120" i="89"/>
  <c r="C120" i="89"/>
  <c r="B120" i="89"/>
  <c r="L119" i="89"/>
  <c r="K119" i="89"/>
  <c r="J119" i="89"/>
  <c r="I119" i="89"/>
  <c r="F119" i="89"/>
  <c r="E119" i="89"/>
  <c r="D119" i="89"/>
  <c r="C119" i="89"/>
  <c r="B119" i="89"/>
  <c r="H86" i="87"/>
  <c r="H87" i="87" s="1"/>
  <c r="N86" i="87"/>
  <c r="N87" i="87" s="1"/>
  <c r="N88" i="87" s="1"/>
  <c r="B88" i="87"/>
  <c r="C88" i="87"/>
  <c r="D88" i="87"/>
  <c r="E88" i="87"/>
  <c r="F88" i="87"/>
  <c r="G88" i="87"/>
  <c r="M76" i="87"/>
  <c r="M77" i="87" s="1"/>
  <c r="N76" i="87"/>
  <c r="I78" i="87"/>
  <c r="J78" i="87"/>
  <c r="K78" i="87"/>
  <c r="L78" i="87"/>
  <c r="A126" i="87"/>
  <c r="A127" i="87" s="1"/>
  <c r="H86" i="86"/>
  <c r="H87" i="86" s="1"/>
  <c r="N86" i="86"/>
  <c r="N87" i="86" s="1"/>
  <c r="L127" i="86"/>
  <c r="K127" i="86"/>
  <c r="J127" i="86"/>
  <c r="I127" i="86"/>
  <c r="G127" i="86"/>
  <c r="F127" i="86"/>
  <c r="E127" i="86"/>
  <c r="D127" i="86"/>
  <c r="C127" i="86"/>
  <c r="B127" i="86"/>
  <c r="M76" i="86"/>
  <c r="M77" i="86" s="1"/>
  <c r="N76" i="86"/>
  <c r="N77" i="86" s="1"/>
  <c r="L126" i="86"/>
  <c r="K126" i="86"/>
  <c r="J126" i="86"/>
  <c r="I126" i="86"/>
  <c r="G126" i="86"/>
  <c r="F126" i="86"/>
  <c r="E126" i="86"/>
  <c r="D126" i="86"/>
  <c r="C126" i="86"/>
  <c r="B126" i="86"/>
  <c r="A126" i="86"/>
  <c r="A127" i="86" s="1"/>
  <c r="L125" i="86"/>
  <c r="K125" i="86"/>
  <c r="J125" i="86"/>
  <c r="I125" i="86"/>
  <c r="G125" i="86"/>
  <c r="F125" i="86"/>
  <c r="E125" i="86"/>
  <c r="D125" i="86"/>
  <c r="C125" i="86"/>
  <c r="B125" i="86"/>
  <c r="L124" i="86"/>
  <c r="K124" i="86"/>
  <c r="J124" i="86"/>
  <c r="I124" i="86"/>
  <c r="G124" i="86"/>
  <c r="F124" i="86"/>
  <c r="E124" i="86"/>
  <c r="D124" i="86"/>
  <c r="C124" i="86"/>
  <c r="B124" i="86"/>
  <c r="L123" i="86"/>
  <c r="K123" i="86"/>
  <c r="J123" i="86"/>
  <c r="I123" i="86"/>
  <c r="G123" i="86"/>
  <c r="F123" i="86"/>
  <c r="E123" i="86"/>
  <c r="D123" i="86"/>
  <c r="C123" i="86"/>
  <c r="B123" i="86"/>
  <c r="L122" i="86"/>
  <c r="K122" i="86"/>
  <c r="J122" i="86"/>
  <c r="I122" i="86"/>
  <c r="G122" i="86"/>
  <c r="F122" i="86"/>
  <c r="E122" i="86"/>
  <c r="D122" i="86"/>
  <c r="C122" i="86"/>
  <c r="B122" i="86"/>
  <c r="L121" i="86"/>
  <c r="K121" i="86"/>
  <c r="J121" i="86"/>
  <c r="I121" i="86"/>
  <c r="G121" i="86"/>
  <c r="F121" i="86"/>
  <c r="E121" i="86"/>
  <c r="D121" i="86"/>
  <c r="C121" i="86"/>
  <c r="B121" i="86"/>
  <c r="L120" i="86"/>
  <c r="K120" i="86"/>
  <c r="J120" i="86"/>
  <c r="I120" i="86"/>
  <c r="G120" i="86"/>
  <c r="F120" i="86"/>
  <c r="E120" i="86"/>
  <c r="D120" i="86"/>
  <c r="C120" i="86"/>
  <c r="B120" i="86"/>
  <c r="L119" i="86"/>
  <c r="K119" i="86"/>
  <c r="J119" i="86"/>
  <c r="I119" i="86"/>
  <c r="G119" i="86"/>
  <c r="F119" i="86"/>
  <c r="E119" i="86"/>
  <c r="D119" i="86"/>
  <c r="C119" i="86"/>
  <c r="B119" i="86"/>
  <c r="H86" i="85"/>
  <c r="H87" i="85" s="1"/>
  <c r="N86" i="85"/>
  <c r="N87" i="85" s="1"/>
  <c r="L127" i="85"/>
  <c r="K127" i="85"/>
  <c r="J127" i="85"/>
  <c r="I127" i="85"/>
  <c r="G127" i="85"/>
  <c r="F127" i="85"/>
  <c r="E127" i="85"/>
  <c r="D127" i="85"/>
  <c r="C127" i="85"/>
  <c r="B127" i="85"/>
  <c r="M76" i="85"/>
  <c r="M77" i="85" s="1"/>
  <c r="N76" i="85"/>
  <c r="N77" i="85" s="1"/>
  <c r="L126" i="85"/>
  <c r="K126" i="85"/>
  <c r="J126" i="85"/>
  <c r="I126" i="85"/>
  <c r="G126" i="85"/>
  <c r="F126" i="85"/>
  <c r="E126" i="85"/>
  <c r="D126" i="85"/>
  <c r="C126" i="85"/>
  <c r="B126" i="85"/>
  <c r="A126" i="85"/>
  <c r="A127" i="85" s="1"/>
  <c r="L125" i="85"/>
  <c r="K125" i="85"/>
  <c r="J125" i="85"/>
  <c r="I125" i="85"/>
  <c r="G125" i="85"/>
  <c r="F125" i="85"/>
  <c r="E125" i="85"/>
  <c r="D125" i="85"/>
  <c r="C125" i="85"/>
  <c r="B125" i="85"/>
  <c r="L124" i="85"/>
  <c r="K124" i="85"/>
  <c r="J124" i="85"/>
  <c r="I124" i="85"/>
  <c r="G124" i="85"/>
  <c r="F124" i="85"/>
  <c r="E124" i="85"/>
  <c r="D124" i="85"/>
  <c r="C124" i="85"/>
  <c r="B124" i="85"/>
  <c r="L123" i="85"/>
  <c r="K123" i="85"/>
  <c r="J123" i="85"/>
  <c r="I123" i="85"/>
  <c r="G123" i="85"/>
  <c r="F123" i="85"/>
  <c r="E123" i="85"/>
  <c r="D123" i="85"/>
  <c r="C123" i="85"/>
  <c r="B123" i="85"/>
  <c r="L122" i="85"/>
  <c r="K122" i="85"/>
  <c r="J122" i="85"/>
  <c r="I122" i="85"/>
  <c r="G122" i="85"/>
  <c r="F122" i="85"/>
  <c r="E122" i="85"/>
  <c r="D122" i="85"/>
  <c r="C122" i="85"/>
  <c r="B122" i="85"/>
  <c r="L121" i="85"/>
  <c r="K121" i="85"/>
  <c r="J121" i="85"/>
  <c r="I121" i="85"/>
  <c r="G121" i="85"/>
  <c r="F121" i="85"/>
  <c r="E121" i="85"/>
  <c r="D121" i="85"/>
  <c r="C121" i="85"/>
  <c r="B121" i="85"/>
  <c r="L120" i="85"/>
  <c r="K120" i="85"/>
  <c r="J120" i="85"/>
  <c r="I120" i="85"/>
  <c r="G120" i="85"/>
  <c r="F120" i="85"/>
  <c r="E120" i="85"/>
  <c r="D120" i="85"/>
  <c r="C120" i="85"/>
  <c r="B120" i="85"/>
  <c r="L119" i="85"/>
  <c r="K119" i="85"/>
  <c r="J119" i="85"/>
  <c r="I119" i="85"/>
  <c r="G119" i="85"/>
  <c r="F119" i="85"/>
  <c r="E119" i="85"/>
  <c r="D119" i="85"/>
  <c r="C119" i="85"/>
  <c r="B119" i="85"/>
  <c r="B127" i="84"/>
  <c r="H86" i="84"/>
  <c r="H87" i="84" s="1"/>
  <c r="N86" i="84"/>
  <c r="N87" i="84" s="1"/>
  <c r="L127" i="84"/>
  <c r="K127" i="84"/>
  <c r="J127" i="84"/>
  <c r="I127" i="84"/>
  <c r="F127" i="84"/>
  <c r="E127" i="84"/>
  <c r="D127" i="84"/>
  <c r="C127" i="84"/>
  <c r="M76" i="84"/>
  <c r="M77" i="84" s="1"/>
  <c r="N76" i="84"/>
  <c r="N77" i="84" s="1"/>
  <c r="L126" i="84"/>
  <c r="K126" i="84"/>
  <c r="J126" i="84"/>
  <c r="I126" i="84"/>
  <c r="F126" i="84"/>
  <c r="E126" i="84"/>
  <c r="D126" i="84"/>
  <c r="C126" i="84"/>
  <c r="B126" i="84"/>
  <c r="A126" i="84"/>
  <c r="A127" i="84" s="1"/>
  <c r="L125" i="84"/>
  <c r="K125" i="84"/>
  <c r="J125" i="84"/>
  <c r="I125" i="84"/>
  <c r="F125" i="84"/>
  <c r="E125" i="84"/>
  <c r="D125" i="84"/>
  <c r="C125" i="84"/>
  <c r="B125" i="84"/>
  <c r="L124" i="84"/>
  <c r="K124" i="84"/>
  <c r="J124" i="84"/>
  <c r="I124" i="84"/>
  <c r="F124" i="84"/>
  <c r="E124" i="84"/>
  <c r="D124" i="84"/>
  <c r="C124" i="84"/>
  <c r="B124" i="84"/>
  <c r="L123" i="84"/>
  <c r="K123" i="84"/>
  <c r="J123" i="84"/>
  <c r="I123" i="84"/>
  <c r="F123" i="84"/>
  <c r="E123" i="84"/>
  <c r="D123" i="84"/>
  <c r="C123" i="84"/>
  <c r="B123" i="84"/>
  <c r="L122" i="84"/>
  <c r="K122" i="84"/>
  <c r="J122" i="84"/>
  <c r="I122" i="84"/>
  <c r="F122" i="84"/>
  <c r="E122" i="84"/>
  <c r="D122" i="84"/>
  <c r="C122" i="84"/>
  <c r="B122" i="84"/>
  <c r="L121" i="84"/>
  <c r="K121" i="84"/>
  <c r="J121" i="84"/>
  <c r="I121" i="84"/>
  <c r="F121" i="84"/>
  <c r="E121" i="84"/>
  <c r="D121" i="84"/>
  <c r="C121" i="84"/>
  <c r="B121" i="84"/>
  <c r="L120" i="84"/>
  <c r="K120" i="84"/>
  <c r="J120" i="84"/>
  <c r="I120" i="84"/>
  <c r="F120" i="84"/>
  <c r="E120" i="84"/>
  <c r="D120" i="84"/>
  <c r="C120" i="84"/>
  <c r="B120" i="84"/>
  <c r="L119" i="84"/>
  <c r="K119" i="84"/>
  <c r="J119" i="84"/>
  <c r="I119" i="84"/>
  <c r="F119" i="84"/>
  <c r="E119" i="84"/>
  <c r="D119" i="84"/>
  <c r="C119" i="84"/>
  <c r="B119" i="84"/>
  <c r="M127" i="83"/>
  <c r="L127" i="83"/>
  <c r="K127" i="83"/>
  <c r="J127" i="83"/>
  <c r="G127" i="83"/>
  <c r="F127" i="83"/>
  <c r="E127" i="83"/>
  <c r="D127" i="83"/>
  <c r="C127" i="83"/>
  <c r="M126" i="83"/>
  <c r="L126" i="83"/>
  <c r="K126" i="83"/>
  <c r="J126" i="83"/>
  <c r="G126" i="83"/>
  <c r="F126" i="83"/>
  <c r="E126" i="83"/>
  <c r="D126" i="83"/>
  <c r="C126" i="83"/>
  <c r="B126" i="83"/>
  <c r="B127" i="83" s="1"/>
  <c r="M125" i="83"/>
  <c r="L125" i="83"/>
  <c r="K125" i="83"/>
  <c r="J125" i="83"/>
  <c r="G125" i="83"/>
  <c r="F125" i="83"/>
  <c r="E125" i="83"/>
  <c r="D125" i="83"/>
  <c r="C125" i="83"/>
  <c r="M124" i="83"/>
  <c r="L124" i="83"/>
  <c r="K124" i="83"/>
  <c r="J124" i="83"/>
  <c r="G124" i="83"/>
  <c r="F124" i="83"/>
  <c r="E124" i="83"/>
  <c r="D124" i="83"/>
  <c r="C124" i="83"/>
  <c r="M123" i="83"/>
  <c r="L123" i="83"/>
  <c r="K123" i="83"/>
  <c r="J123" i="83"/>
  <c r="G123" i="83"/>
  <c r="F123" i="83"/>
  <c r="E123" i="83"/>
  <c r="D123" i="83"/>
  <c r="C123" i="83"/>
  <c r="M122" i="83"/>
  <c r="L122" i="83"/>
  <c r="K122" i="83"/>
  <c r="J122" i="83"/>
  <c r="G122" i="83"/>
  <c r="F122" i="83"/>
  <c r="E122" i="83"/>
  <c r="D122" i="83"/>
  <c r="C122" i="83"/>
  <c r="M121" i="83"/>
  <c r="L121" i="83"/>
  <c r="K121" i="83"/>
  <c r="J121" i="83"/>
  <c r="G121" i="83"/>
  <c r="F121" i="83"/>
  <c r="E121" i="83"/>
  <c r="D121" i="83"/>
  <c r="C121" i="83"/>
  <c r="M120" i="83"/>
  <c r="L120" i="83"/>
  <c r="K120" i="83"/>
  <c r="J120" i="83"/>
  <c r="G120" i="83"/>
  <c r="F120" i="83"/>
  <c r="E120" i="83"/>
  <c r="D120" i="83"/>
  <c r="C120" i="83"/>
  <c r="M119" i="83"/>
  <c r="L119" i="83"/>
  <c r="K119" i="83"/>
  <c r="J119" i="83"/>
  <c r="G119" i="83"/>
  <c r="F119" i="83"/>
  <c r="E119" i="83"/>
  <c r="D119" i="83"/>
  <c r="C119" i="83"/>
  <c r="I86" i="82"/>
  <c r="I87" i="82" s="1"/>
  <c r="O86" i="82"/>
  <c r="O87" i="82"/>
  <c r="M127" i="82"/>
  <c r="L127" i="82"/>
  <c r="K127" i="82"/>
  <c r="J127" i="82"/>
  <c r="G127" i="82"/>
  <c r="F127" i="82"/>
  <c r="E127" i="82"/>
  <c r="D127" i="82"/>
  <c r="C127" i="82"/>
  <c r="N76" i="82"/>
  <c r="N77" i="82"/>
  <c r="O76" i="82"/>
  <c r="O77" i="82" s="1"/>
  <c r="M126" i="82"/>
  <c r="L126" i="82"/>
  <c r="K126" i="82"/>
  <c r="J126" i="82"/>
  <c r="G126" i="82"/>
  <c r="F126" i="82"/>
  <c r="E126" i="82"/>
  <c r="D126" i="82"/>
  <c r="C126" i="82"/>
  <c r="B126" i="82"/>
  <c r="B127" i="82" s="1"/>
  <c r="M125" i="82"/>
  <c r="L125" i="82"/>
  <c r="K125" i="82"/>
  <c r="J125" i="82"/>
  <c r="G125" i="82"/>
  <c r="F125" i="82"/>
  <c r="E125" i="82"/>
  <c r="D125" i="82"/>
  <c r="C125" i="82"/>
  <c r="M124" i="82"/>
  <c r="L124" i="82"/>
  <c r="K124" i="82"/>
  <c r="J124" i="82"/>
  <c r="G124" i="82"/>
  <c r="F124" i="82"/>
  <c r="E124" i="82"/>
  <c r="D124" i="82"/>
  <c r="C124" i="82"/>
  <c r="M123" i="82"/>
  <c r="L123" i="82"/>
  <c r="K123" i="82"/>
  <c r="J123" i="82"/>
  <c r="G123" i="82"/>
  <c r="F123" i="82"/>
  <c r="E123" i="82"/>
  <c r="D123" i="82"/>
  <c r="C123" i="82"/>
  <c r="M122" i="82"/>
  <c r="L122" i="82"/>
  <c r="K122" i="82"/>
  <c r="J122" i="82"/>
  <c r="G122" i="82"/>
  <c r="F122" i="82"/>
  <c r="E122" i="82"/>
  <c r="D122" i="82"/>
  <c r="C122" i="82"/>
  <c r="M121" i="82"/>
  <c r="L121" i="82"/>
  <c r="K121" i="82"/>
  <c r="J121" i="82"/>
  <c r="G121" i="82"/>
  <c r="F121" i="82"/>
  <c r="E121" i="82"/>
  <c r="D121" i="82"/>
  <c r="C121" i="82"/>
  <c r="M120" i="82"/>
  <c r="L120" i="82"/>
  <c r="K120" i="82"/>
  <c r="J120" i="82"/>
  <c r="G120" i="82"/>
  <c r="F120" i="82"/>
  <c r="E120" i="82"/>
  <c r="D120" i="82"/>
  <c r="C120" i="82"/>
  <c r="M119" i="82"/>
  <c r="L119" i="82"/>
  <c r="K119" i="82"/>
  <c r="J119" i="82"/>
  <c r="G119" i="82"/>
  <c r="F119" i="82"/>
  <c r="E119" i="82"/>
  <c r="D119" i="82"/>
  <c r="C119" i="82"/>
  <c r="I86" i="81"/>
  <c r="I87" i="81"/>
  <c r="O86" i="81"/>
  <c r="O87" i="81" s="1"/>
  <c r="M127" i="81"/>
  <c r="L127" i="81"/>
  <c r="K127" i="81"/>
  <c r="J127" i="81"/>
  <c r="G127" i="81"/>
  <c r="F127" i="81"/>
  <c r="E127" i="81"/>
  <c r="D127" i="81"/>
  <c r="C127" i="81"/>
  <c r="N76" i="81"/>
  <c r="N77" i="81" s="1"/>
  <c r="O76" i="81"/>
  <c r="O77" i="81" s="1"/>
  <c r="O81" i="81" s="1"/>
  <c r="M126" i="81"/>
  <c r="L126" i="81"/>
  <c r="K126" i="81"/>
  <c r="J126" i="81"/>
  <c r="G126" i="81"/>
  <c r="F126" i="81"/>
  <c r="E126" i="81"/>
  <c r="D126" i="81"/>
  <c r="C126" i="81"/>
  <c r="B126" i="81"/>
  <c r="B127" i="81" s="1"/>
  <c r="M125" i="81"/>
  <c r="L125" i="81"/>
  <c r="K125" i="81"/>
  <c r="J125" i="81"/>
  <c r="G125" i="81"/>
  <c r="F125" i="81"/>
  <c r="E125" i="81"/>
  <c r="D125" i="81"/>
  <c r="C125" i="81"/>
  <c r="M124" i="81"/>
  <c r="L124" i="81"/>
  <c r="K124" i="81"/>
  <c r="J124" i="81"/>
  <c r="G124" i="81"/>
  <c r="F124" i="81"/>
  <c r="E124" i="81"/>
  <c r="D124" i="81"/>
  <c r="C124" i="81"/>
  <c r="M123" i="81"/>
  <c r="L123" i="81"/>
  <c r="K123" i="81"/>
  <c r="J123" i="81"/>
  <c r="G123" i="81"/>
  <c r="F123" i="81"/>
  <c r="E123" i="81"/>
  <c r="D123" i="81"/>
  <c r="C123" i="81"/>
  <c r="M122" i="81"/>
  <c r="L122" i="81"/>
  <c r="K122" i="81"/>
  <c r="J122" i="81"/>
  <c r="G122" i="81"/>
  <c r="F122" i="81"/>
  <c r="E122" i="81"/>
  <c r="D122" i="81"/>
  <c r="C122" i="81"/>
  <c r="M121" i="81"/>
  <c r="L121" i="81"/>
  <c r="K121" i="81"/>
  <c r="J121" i="81"/>
  <c r="G121" i="81"/>
  <c r="F121" i="81"/>
  <c r="E121" i="81"/>
  <c r="D121" i="81"/>
  <c r="C121" i="81"/>
  <c r="M120" i="81"/>
  <c r="L120" i="81"/>
  <c r="K120" i="81"/>
  <c r="J120" i="81"/>
  <c r="G120" i="81"/>
  <c r="F120" i="81"/>
  <c r="E120" i="81"/>
  <c r="D120" i="81"/>
  <c r="C120" i="81"/>
  <c r="M119" i="81"/>
  <c r="L119" i="81"/>
  <c r="K119" i="81"/>
  <c r="J119" i="81"/>
  <c r="G119" i="81"/>
  <c r="F119" i="81"/>
  <c r="E119" i="81"/>
  <c r="D119" i="81"/>
  <c r="C119" i="81"/>
  <c r="I86" i="80"/>
  <c r="I87" i="80" s="1"/>
  <c r="O86" i="80"/>
  <c r="O87" i="80"/>
  <c r="M127" i="80"/>
  <c r="L127" i="80"/>
  <c r="K127" i="80"/>
  <c r="J127" i="80"/>
  <c r="G127" i="80"/>
  <c r="F127" i="80"/>
  <c r="E127" i="80"/>
  <c r="D127" i="80"/>
  <c r="C127" i="80"/>
  <c r="N76" i="80"/>
  <c r="N77" i="80" s="1"/>
  <c r="O76" i="80"/>
  <c r="O77" i="80"/>
  <c r="M126" i="80"/>
  <c r="L126" i="80"/>
  <c r="K126" i="80"/>
  <c r="J126" i="80"/>
  <c r="G126" i="80"/>
  <c r="F126" i="80"/>
  <c r="E126" i="80"/>
  <c r="D126" i="80"/>
  <c r="C126" i="80"/>
  <c r="B126" i="80"/>
  <c r="B127" i="80" s="1"/>
  <c r="M125" i="80"/>
  <c r="L125" i="80"/>
  <c r="K125" i="80"/>
  <c r="J125" i="80"/>
  <c r="G125" i="80"/>
  <c r="F125" i="80"/>
  <c r="E125" i="80"/>
  <c r="D125" i="80"/>
  <c r="C125" i="80"/>
  <c r="M124" i="80"/>
  <c r="L124" i="80"/>
  <c r="K124" i="80"/>
  <c r="J124" i="80"/>
  <c r="G124" i="80"/>
  <c r="F124" i="80"/>
  <c r="E124" i="80"/>
  <c r="D124" i="80"/>
  <c r="C124" i="80"/>
  <c r="M123" i="80"/>
  <c r="L123" i="80"/>
  <c r="K123" i="80"/>
  <c r="J123" i="80"/>
  <c r="G123" i="80"/>
  <c r="F123" i="80"/>
  <c r="E123" i="80"/>
  <c r="D123" i="80"/>
  <c r="C123" i="80"/>
  <c r="M122" i="80"/>
  <c r="L122" i="80"/>
  <c r="K122" i="80"/>
  <c r="J122" i="80"/>
  <c r="G122" i="80"/>
  <c r="F122" i="80"/>
  <c r="E122" i="80"/>
  <c r="D122" i="80"/>
  <c r="C122" i="80"/>
  <c r="M121" i="80"/>
  <c r="L121" i="80"/>
  <c r="K121" i="80"/>
  <c r="J121" i="80"/>
  <c r="G121" i="80"/>
  <c r="F121" i="80"/>
  <c r="E121" i="80"/>
  <c r="D121" i="80"/>
  <c r="C121" i="80"/>
  <c r="M120" i="80"/>
  <c r="L120" i="80"/>
  <c r="K120" i="80"/>
  <c r="J120" i="80"/>
  <c r="G120" i="80"/>
  <c r="F120" i="80"/>
  <c r="E120" i="80"/>
  <c r="D120" i="80"/>
  <c r="C120" i="80"/>
  <c r="M119" i="80"/>
  <c r="L119" i="80"/>
  <c r="K119" i="80"/>
  <c r="J119" i="80"/>
  <c r="G119" i="80"/>
  <c r="F119" i="80"/>
  <c r="E119" i="80"/>
  <c r="D119" i="80"/>
  <c r="C119" i="80"/>
  <c r="D128" i="79"/>
  <c r="E128" i="79"/>
  <c r="F128" i="79"/>
  <c r="G128" i="79"/>
  <c r="I87" i="79"/>
  <c r="I88" i="79"/>
  <c r="J128" i="79"/>
  <c r="K128" i="79"/>
  <c r="L128" i="79"/>
  <c r="M128" i="79"/>
  <c r="O87" i="79"/>
  <c r="O88" i="79" s="1"/>
  <c r="D127" i="79"/>
  <c r="E127" i="79"/>
  <c r="F127" i="79"/>
  <c r="G127" i="79"/>
  <c r="J127" i="79"/>
  <c r="K127" i="79"/>
  <c r="L127" i="79"/>
  <c r="M127" i="79"/>
  <c r="N77" i="79"/>
  <c r="N78" i="79" s="1"/>
  <c r="O77" i="79"/>
  <c r="D126" i="79"/>
  <c r="E126" i="79"/>
  <c r="F126" i="79"/>
  <c r="G126" i="79"/>
  <c r="H126" i="79"/>
  <c r="J126" i="79"/>
  <c r="K126" i="79"/>
  <c r="L126" i="79"/>
  <c r="M126" i="79"/>
  <c r="D125" i="79"/>
  <c r="E125" i="79"/>
  <c r="F125" i="79"/>
  <c r="G125" i="79"/>
  <c r="J125" i="79"/>
  <c r="K125" i="79"/>
  <c r="L125" i="79"/>
  <c r="M125" i="79"/>
  <c r="D124" i="79"/>
  <c r="E124" i="79"/>
  <c r="F124" i="79"/>
  <c r="G124" i="79"/>
  <c r="J124" i="79"/>
  <c r="K124" i="79"/>
  <c r="L124" i="79"/>
  <c r="M124" i="79"/>
  <c r="D123" i="79"/>
  <c r="E123" i="79"/>
  <c r="F123" i="79"/>
  <c r="G123" i="79"/>
  <c r="J123" i="79"/>
  <c r="K123" i="79"/>
  <c r="L123" i="79"/>
  <c r="M123" i="79"/>
  <c r="D122" i="79"/>
  <c r="E122" i="79"/>
  <c r="F122" i="79"/>
  <c r="G122" i="79"/>
  <c r="J122" i="79"/>
  <c r="K122" i="79"/>
  <c r="L122" i="79"/>
  <c r="M122" i="79"/>
  <c r="D121" i="79"/>
  <c r="E121" i="79"/>
  <c r="F121" i="79"/>
  <c r="G121" i="79"/>
  <c r="J121" i="79"/>
  <c r="K121" i="79"/>
  <c r="L121" i="79"/>
  <c r="M121" i="79"/>
  <c r="D120" i="79"/>
  <c r="E120" i="79"/>
  <c r="F120" i="79"/>
  <c r="G120" i="79"/>
  <c r="J120" i="79"/>
  <c r="K120" i="79"/>
  <c r="L120" i="79"/>
  <c r="M120" i="79"/>
  <c r="C128" i="79"/>
  <c r="C127" i="79"/>
  <c r="C126" i="79"/>
  <c r="C125" i="79"/>
  <c r="C124" i="79"/>
  <c r="C123" i="79"/>
  <c r="C122" i="79"/>
  <c r="C121" i="79"/>
  <c r="C120" i="79"/>
  <c r="B127" i="79"/>
  <c r="B128" i="79" s="1"/>
  <c r="I86" i="78"/>
  <c r="I87" i="78"/>
  <c r="O86" i="78"/>
  <c r="O87" i="78" s="1"/>
  <c r="M127" i="78"/>
  <c r="L127" i="78"/>
  <c r="K127" i="78"/>
  <c r="J127" i="78"/>
  <c r="G127" i="78"/>
  <c r="F127" i="78"/>
  <c r="E127" i="78"/>
  <c r="D127" i="78"/>
  <c r="C127" i="78"/>
  <c r="N76" i="78"/>
  <c r="N77" i="78" s="1"/>
  <c r="O76" i="78"/>
  <c r="O77" i="78" s="1"/>
  <c r="M126" i="78"/>
  <c r="L126" i="78"/>
  <c r="K126" i="78"/>
  <c r="J126" i="78"/>
  <c r="G126" i="78"/>
  <c r="F126" i="78"/>
  <c r="E126" i="78"/>
  <c r="D126" i="78"/>
  <c r="C126" i="78"/>
  <c r="B126" i="78"/>
  <c r="B127" i="78" s="1"/>
  <c r="M125" i="78"/>
  <c r="L125" i="78"/>
  <c r="K125" i="78"/>
  <c r="J125" i="78"/>
  <c r="G125" i="78"/>
  <c r="F125" i="78"/>
  <c r="E125" i="78"/>
  <c r="D125" i="78"/>
  <c r="C125" i="78"/>
  <c r="M124" i="78"/>
  <c r="L124" i="78"/>
  <c r="K124" i="78"/>
  <c r="J124" i="78"/>
  <c r="G124" i="78"/>
  <c r="F124" i="78"/>
  <c r="E124" i="78"/>
  <c r="D124" i="78"/>
  <c r="C124" i="78"/>
  <c r="M123" i="78"/>
  <c r="L123" i="78"/>
  <c r="K123" i="78"/>
  <c r="J123" i="78"/>
  <c r="G123" i="78"/>
  <c r="F123" i="78"/>
  <c r="E123" i="78"/>
  <c r="D123" i="78"/>
  <c r="C123" i="78"/>
  <c r="M122" i="78"/>
  <c r="L122" i="78"/>
  <c r="K122" i="78"/>
  <c r="J122" i="78"/>
  <c r="G122" i="78"/>
  <c r="F122" i="78"/>
  <c r="E122" i="78"/>
  <c r="D122" i="78"/>
  <c r="C122" i="78"/>
  <c r="M121" i="78"/>
  <c r="L121" i="78"/>
  <c r="K121" i="78"/>
  <c r="J121" i="78"/>
  <c r="G121" i="78"/>
  <c r="F121" i="78"/>
  <c r="E121" i="78"/>
  <c r="D121" i="78"/>
  <c r="C121" i="78"/>
  <c r="M120" i="78"/>
  <c r="L120" i="78"/>
  <c r="K120" i="78"/>
  <c r="J120" i="78"/>
  <c r="G120" i="78"/>
  <c r="F120" i="78"/>
  <c r="E120" i="78"/>
  <c r="D120" i="78"/>
  <c r="C120" i="78"/>
  <c r="M119" i="78"/>
  <c r="L119" i="78"/>
  <c r="K119" i="78"/>
  <c r="J119" i="78"/>
  <c r="G119" i="78"/>
  <c r="F119" i="78"/>
  <c r="E119" i="78"/>
  <c r="D119" i="78"/>
  <c r="C119" i="78"/>
  <c r="I86" i="77"/>
  <c r="I87" i="77" s="1"/>
  <c r="O86" i="77"/>
  <c r="M127" i="77"/>
  <c r="L127" i="77"/>
  <c r="K127" i="77"/>
  <c r="J127" i="77"/>
  <c r="G127" i="77"/>
  <c r="F127" i="77"/>
  <c r="E127" i="77"/>
  <c r="D127" i="77"/>
  <c r="C127" i="77"/>
  <c r="N76" i="77"/>
  <c r="N77" i="77" s="1"/>
  <c r="O76" i="77"/>
  <c r="M126" i="77"/>
  <c r="L126" i="77"/>
  <c r="K126" i="77"/>
  <c r="J126" i="77"/>
  <c r="G126" i="77"/>
  <c r="F126" i="77"/>
  <c r="E126" i="77"/>
  <c r="D126" i="77"/>
  <c r="C126" i="77"/>
  <c r="B126" i="77"/>
  <c r="B127" i="77"/>
  <c r="M125" i="77"/>
  <c r="L125" i="77"/>
  <c r="K125" i="77"/>
  <c r="J125" i="77"/>
  <c r="G125" i="77"/>
  <c r="F125" i="77"/>
  <c r="E125" i="77"/>
  <c r="D125" i="77"/>
  <c r="C125" i="77"/>
  <c r="M124" i="77"/>
  <c r="L124" i="77"/>
  <c r="K124" i="77"/>
  <c r="J124" i="77"/>
  <c r="G124" i="77"/>
  <c r="F124" i="77"/>
  <c r="E124" i="77"/>
  <c r="D124" i="77"/>
  <c r="C124" i="77"/>
  <c r="M123" i="77"/>
  <c r="L123" i="77"/>
  <c r="K123" i="77"/>
  <c r="J123" i="77"/>
  <c r="G123" i="77"/>
  <c r="F123" i="77"/>
  <c r="E123" i="77"/>
  <c r="D123" i="77"/>
  <c r="C123" i="77"/>
  <c r="M122" i="77"/>
  <c r="L122" i="77"/>
  <c r="K122" i="77"/>
  <c r="J122" i="77"/>
  <c r="G122" i="77"/>
  <c r="F122" i="77"/>
  <c r="E122" i="77"/>
  <c r="D122" i="77"/>
  <c r="C122" i="77"/>
  <c r="M121" i="77"/>
  <c r="L121" i="77"/>
  <c r="K121" i="77"/>
  <c r="J121" i="77"/>
  <c r="G121" i="77"/>
  <c r="F121" i="77"/>
  <c r="E121" i="77"/>
  <c r="D121" i="77"/>
  <c r="C121" i="77"/>
  <c r="M120" i="77"/>
  <c r="L120" i="77"/>
  <c r="K120" i="77"/>
  <c r="J120" i="77"/>
  <c r="G120" i="77"/>
  <c r="F120" i="77"/>
  <c r="E120" i="77"/>
  <c r="D120" i="77"/>
  <c r="C120" i="77"/>
  <c r="M119" i="77"/>
  <c r="L119" i="77"/>
  <c r="K119" i="77"/>
  <c r="J119" i="77"/>
  <c r="G119" i="77"/>
  <c r="F119" i="77"/>
  <c r="E119" i="77"/>
  <c r="D119" i="77"/>
  <c r="C119" i="77"/>
  <c r="I86" i="76"/>
  <c r="I87" i="76"/>
  <c r="O86" i="76"/>
  <c r="O87" i="76" s="1"/>
  <c r="M127" i="76"/>
  <c r="L127" i="76"/>
  <c r="K127" i="76"/>
  <c r="J127" i="76"/>
  <c r="G127" i="76"/>
  <c r="F127" i="76"/>
  <c r="E127" i="76"/>
  <c r="D127" i="76"/>
  <c r="C127" i="76"/>
  <c r="N76" i="76"/>
  <c r="N77" i="76" s="1"/>
  <c r="O76" i="76"/>
  <c r="O77" i="76" s="1"/>
  <c r="M126" i="76"/>
  <c r="L126" i="76"/>
  <c r="K126" i="76"/>
  <c r="J126" i="76"/>
  <c r="G126" i="76"/>
  <c r="F126" i="76"/>
  <c r="E126" i="76"/>
  <c r="D126" i="76"/>
  <c r="C126" i="76"/>
  <c r="B126" i="76"/>
  <c r="B127" i="76" s="1"/>
  <c r="M125" i="76"/>
  <c r="L125" i="76"/>
  <c r="K125" i="76"/>
  <c r="J125" i="76"/>
  <c r="G125" i="76"/>
  <c r="F125" i="76"/>
  <c r="E125" i="76"/>
  <c r="D125" i="76"/>
  <c r="C125" i="76"/>
  <c r="M124" i="76"/>
  <c r="L124" i="76"/>
  <c r="K124" i="76"/>
  <c r="J124" i="76"/>
  <c r="G124" i="76"/>
  <c r="F124" i="76"/>
  <c r="E124" i="76"/>
  <c r="D124" i="76"/>
  <c r="C124" i="76"/>
  <c r="M123" i="76"/>
  <c r="L123" i="76"/>
  <c r="K123" i="76"/>
  <c r="J123" i="76"/>
  <c r="G123" i="76"/>
  <c r="F123" i="76"/>
  <c r="E123" i="76"/>
  <c r="D123" i="76"/>
  <c r="C123" i="76"/>
  <c r="M122" i="76"/>
  <c r="L122" i="76"/>
  <c r="K122" i="76"/>
  <c r="J122" i="76"/>
  <c r="G122" i="76"/>
  <c r="F122" i="76"/>
  <c r="E122" i="76"/>
  <c r="D122" i="76"/>
  <c r="C122" i="76"/>
  <c r="M121" i="76"/>
  <c r="L121" i="76"/>
  <c r="K121" i="76"/>
  <c r="J121" i="76"/>
  <c r="G121" i="76"/>
  <c r="F121" i="76"/>
  <c r="E121" i="76"/>
  <c r="D121" i="76"/>
  <c r="C121" i="76"/>
  <c r="M120" i="76"/>
  <c r="L120" i="76"/>
  <c r="K120" i="76"/>
  <c r="J120" i="76"/>
  <c r="G120" i="76"/>
  <c r="F120" i="76"/>
  <c r="E120" i="76"/>
  <c r="D120" i="76"/>
  <c r="C120" i="76"/>
  <c r="M119" i="76"/>
  <c r="L119" i="76"/>
  <c r="K119" i="76"/>
  <c r="J119" i="76"/>
  <c r="G119" i="76"/>
  <c r="F119" i="76"/>
  <c r="E119" i="76"/>
  <c r="D119" i="76"/>
  <c r="C119" i="76"/>
  <c r="I86" i="75"/>
  <c r="I87" i="75" s="1"/>
  <c r="O86" i="75"/>
  <c r="O87" i="75" s="1"/>
  <c r="M127" i="75"/>
  <c r="L127" i="75"/>
  <c r="K127" i="75"/>
  <c r="J127" i="75"/>
  <c r="G127" i="75"/>
  <c r="F127" i="75"/>
  <c r="E127" i="75"/>
  <c r="D127" i="75"/>
  <c r="C127" i="75"/>
  <c r="N76" i="75"/>
  <c r="N77" i="75" s="1"/>
  <c r="O76" i="75"/>
  <c r="O77" i="75"/>
  <c r="M126" i="75"/>
  <c r="L126" i="75"/>
  <c r="K126" i="75"/>
  <c r="J126" i="75"/>
  <c r="G126" i="75"/>
  <c r="F126" i="75"/>
  <c r="E126" i="75"/>
  <c r="D126" i="75"/>
  <c r="C126" i="75"/>
  <c r="B126" i="75"/>
  <c r="B127" i="75" s="1"/>
  <c r="M125" i="75"/>
  <c r="L125" i="75"/>
  <c r="K125" i="75"/>
  <c r="J125" i="75"/>
  <c r="G125" i="75"/>
  <c r="F125" i="75"/>
  <c r="E125" i="75"/>
  <c r="D125" i="75"/>
  <c r="C125" i="75"/>
  <c r="M124" i="75"/>
  <c r="L124" i="75"/>
  <c r="K124" i="75"/>
  <c r="J124" i="75"/>
  <c r="G124" i="75"/>
  <c r="F124" i="75"/>
  <c r="E124" i="75"/>
  <c r="D124" i="75"/>
  <c r="C124" i="75"/>
  <c r="M123" i="75"/>
  <c r="L123" i="75"/>
  <c r="K123" i="75"/>
  <c r="J123" i="75"/>
  <c r="G123" i="75"/>
  <c r="F123" i="75"/>
  <c r="E123" i="75"/>
  <c r="D123" i="75"/>
  <c r="C123" i="75"/>
  <c r="M122" i="75"/>
  <c r="L122" i="75"/>
  <c r="K122" i="75"/>
  <c r="J122" i="75"/>
  <c r="G122" i="75"/>
  <c r="F122" i="75"/>
  <c r="E122" i="75"/>
  <c r="D122" i="75"/>
  <c r="C122" i="75"/>
  <c r="M121" i="75"/>
  <c r="L121" i="75"/>
  <c r="K121" i="75"/>
  <c r="J121" i="75"/>
  <c r="G121" i="75"/>
  <c r="F121" i="75"/>
  <c r="E121" i="75"/>
  <c r="D121" i="75"/>
  <c r="C121" i="75"/>
  <c r="M120" i="75"/>
  <c r="L120" i="75"/>
  <c r="K120" i="75"/>
  <c r="J120" i="75"/>
  <c r="G120" i="75"/>
  <c r="F120" i="75"/>
  <c r="E120" i="75"/>
  <c r="D120" i="75"/>
  <c r="C120" i="75"/>
  <c r="M119" i="75"/>
  <c r="L119" i="75"/>
  <c r="K119" i="75"/>
  <c r="J119" i="75"/>
  <c r="G119" i="75"/>
  <c r="F119" i="75"/>
  <c r="E119" i="75"/>
  <c r="D119" i="75"/>
  <c r="C119" i="75"/>
  <c r="I86" i="74"/>
  <c r="I87" i="74" s="1"/>
  <c r="O86" i="74"/>
  <c r="O87" i="74"/>
  <c r="M127" i="74"/>
  <c r="L127" i="74"/>
  <c r="K127" i="74"/>
  <c r="J127" i="74"/>
  <c r="H127" i="74"/>
  <c r="G127" i="74"/>
  <c r="F127" i="74"/>
  <c r="E127" i="74"/>
  <c r="D127" i="74"/>
  <c r="C127" i="74"/>
  <c r="N76" i="74"/>
  <c r="N77" i="74" s="1"/>
  <c r="O76" i="74"/>
  <c r="M126" i="74"/>
  <c r="L126" i="74"/>
  <c r="K126" i="74"/>
  <c r="J126" i="74"/>
  <c r="H126" i="74"/>
  <c r="G126" i="74"/>
  <c r="F126" i="74"/>
  <c r="E126" i="74"/>
  <c r="D126" i="74"/>
  <c r="C126" i="74"/>
  <c r="B126" i="74"/>
  <c r="B127" i="74" s="1"/>
  <c r="M125" i="74"/>
  <c r="L125" i="74"/>
  <c r="K125" i="74"/>
  <c r="J125" i="74"/>
  <c r="H125" i="74"/>
  <c r="G125" i="74"/>
  <c r="F125" i="74"/>
  <c r="E125" i="74"/>
  <c r="D125" i="74"/>
  <c r="C125" i="74"/>
  <c r="M124" i="74"/>
  <c r="L124" i="74"/>
  <c r="K124" i="74"/>
  <c r="J124" i="74"/>
  <c r="H124" i="74"/>
  <c r="G124" i="74"/>
  <c r="F124" i="74"/>
  <c r="E124" i="74"/>
  <c r="D124" i="74"/>
  <c r="C124" i="74"/>
  <c r="M123" i="74"/>
  <c r="L123" i="74"/>
  <c r="K123" i="74"/>
  <c r="J123" i="74"/>
  <c r="H123" i="74"/>
  <c r="G123" i="74"/>
  <c r="F123" i="74"/>
  <c r="E123" i="74"/>
  <c r="D123" i="74"/>
  <c r="C123" i="74"/>
  <c r="M122" i="74"/>
  <c r="L122" i="74"/>
  <c r="K122" i="74"/>
  <c r="J122" i="74"/>
  <c r="H122" i="74"/>
  <c r="G122" i="74"/>
  <c r="F122" i="74"/>
  <c r="E122" i="74"/>
  <c r="D122" i="74"/>
  <c r="C122" i="74"/>
  <c r="M121" i="74"/>
  <c r="L121" i="74"/>
  <c r="K121" i="74"/>
  <c r="J121" i="74"/>
  <c r="H121" i="74"/>
  <c r="G121" i="74"/>
  <c r="F121" i="74"/>
  <c r="E121" i="74"/>
  <c r="D121" i="74"/>
  <c r="C121" i="74"/>
  <c r="M120" i="74"/>
  <c r="L120" i="74"/>
  <c r="K120" i="74"/>
  <c r="J120" i="74"/>
  <c r="H120" i="74"/>
  <c r="G120" i="74"/>
  <c r="F120" i="74"/>
  <c r="E120" i="74"/>
  <c r="D120" i="74"/>
  <c r="C120" i="74"/>
  <c r="M119" i="74"/>
  <c r="L119" i="74"/>
  <c r="K119" i="74"/>
  <c r="J119" i="74"/>
  <c r="H119" i="74"/>
  <c r="G119" i="74"/>
  <c r="F119" i="74"/>
  <c r="E119" i="74"/>
  <c r="D119" i="74"/>
  <c r="C119" i="74"/>
  <c r="I86" i="73"/>
  <c r="I87" i="73"/>
  <c r="O86" i="73"/>
  <c r="O87" i="73" s="1"/>
  <c r="M127" i="73"/>
  <c r="L127" i="73"/>
  <c r="K127" i="73"/>
  <c r="J127" i="73"/>
  <c r="G127" i="73"/>
  <c r="F127" i="73"/>
  <c r="E127" i="73"/>
  <c r="D127" i="73"/>
  <c r="C127" i="73"/>
  <c r="N76" i="73"/>
  <c r="N77" i="73" s="1"/>
  <c r="O76" i="73"/>
  <c r="O77" i="73" s="1"/>
  <c r="M126" i="73"/>
  <c r="L126" i="73"/>
  <c r="K126" i="73"/>
  <c r="J126" i="73"/>
  <c r="G126" i="73"/>
  <c r="F126" i="73"/>
  <c r="E126" i="73"/>
  <c r="D126" i="73"/>
  <c r="C126" i="73"/>
  <c r="B126" i="73"/>
  <c r="B127" i="73" s="1"/>
  <c r="M125" i="73"/>
  <c r="L125" i="73"/>
  <c r="K125" i="73"/>
  <c r="J125" i="73"/>
  <c r="G125" i="73"/>
  <c r="F125" i="73"/>
  <c r="E125" i="73"/>
  <c r="D125" i="73"/>
  <c r="C125" i="73"/>
  <c r="M124" i="73"/>
  <c r="L124" i="73"/>
  <c r="K124" i="73"/>
  <c r="J124" i="73"/>
  <c r="G124" i="73"/>
  <c r="F124" i="73"/>
  <c r="E124" i="73"/>
  <c r="D124" i="73"/>
  <c r="C124" i="73"/>
  <c r="M123" i="73"/>
  <c r="L123" i="73"/>
  <c r="K123" i="73"/>
  <c r="J123" i="73"/>
  <c r="G123" i="73"/>
  <c r="F123" i="73"/>
  <c r="E123" i="73"/>
  <c r="D123" i="73"/>
  <c r="C123" i="73"/>
  <c r="M122" i="73"/>
  <c r="L122" i="73"/>
  <c r="K122" i="73"/>
  <c r="J122" i="73"/>
  <c r="G122" i="73"/>
  <c r="F122" i="73"/>
  <c r="E122" i="73"/>
  <c r="D122" i="73"/>
  <c r="C122" i="73"/>
  <c r="M121" i="73"/>
  <c r="L121" i="73"/>
  <c r="K121" i="73"/>
  <c r="J121" i="73"/>
  <c r="G121" i="73"/>
  <c r="F121" i="73"/>
  <c r="E121" i="73"/>
  <c r="D121" i="73"/>
  <c r="C121" i="73"/>
  <c r="M120" i="73"/>
  <c r="L120" i="73"/>
  <c r="K120" i="73"/>
  <c r="J120" i="73"/>
  <c r="G120" i="73"/>
  <c r="F120" i="73"/>
  <c r="E120" i="73"/>
  <c r="D120" i="73"/>
  <c r="C120" i="73"/>
  <c r="M119" i="73"/>
  <c r="L119" i="73"/>
  <c r="K119" i="73"/>
  <c r="J119" i="73"/>
  <c r="G119" i="73"/>
  <c r="F119" i="73"/>
  <c r="E119" i="73"/>
  <c r="D119" i="73"/>
  <c r="C119" i="73"/>
  <c r="I86" i="72"/>
  <c r="I87" i="72" s="1"/>
  <c r="O86" i="72"/>
  <c r="O87" i="72" s="1"/>
  <c r="M127" i="72"/>
  <c r="L127" i="72"/>
  <c r="K127" i="72"/>
  <c r="J127" i="72"/>
  <c r="G127" i="72"/>
  <c r="F127" i="72"/>
  <c r="E127" i="72"/>
  <c r="D127" i="72"/>
  <c r="C127" i="72"/>
  <c r="N76" i="72"/>
  <c r="N77" i="72" s="1"/>
  <c r="O76" i="72"/>
  <c r="O77" i="72" s="1"/>
  <c r="M126" i="72"/>
  <c r="L126" i="72"/>
  <c r="K126" i="72"/>
  <c r="J126" i="72"/>
  <c r="G126" i="72"/>
  <c r="F126" i="72"/>
  <c r="E126" i="72"/>
  <c r="D126" i="72"/>
  <c r="C126" i="72"/>
  <c r="B126" i="72"/>
  <c r="B127" i="72" s="1"/>
  <c r="M125" i="72"/>
  <c r="L125" i="72"/>
  <c r="K125" i="72"/>
  <c r="J125" i="72"/>
  <c r="G125" i="72"/>
  <c r="F125" i="72"/>
  <c r="E125" i="72"/>
  <c r="D125" i="72"/>
  <c r="C125" i="72"/>
  <c r="M124" i="72"/>
  <c r="L124" i="72"/>
  <c r="K124" i="72"/>
  <c r="J124" i="72"/>
  <c r="G124" i="72"/>
  <c r="F124" i="72"/>
  <c r="E124" i="72"/>
  <c r="D124" i="72"/>
  <c r="C124" i="72"/>
  <c r="M123" i="72"/>
  <c r="L123" i="72"/>
  <c r="K123" i="72"/>
  <c r="J123" i="72"/>
  <c r="G123" i="72"/>
  <c r="F123" i="72"/>
  <c r="E123" i="72"/>
  <c r="D123" i="72"/>
  <c r="C123" i="72"/>
  <c r="M122" i="72"/>
  <c r="L122" i="72"/>
  <c r="K122" i="72"/>
  <c r="J122" i="72"/>
  <c r="G122" i="72"/>
  <c r="F122" i="72"/>
  <c r="E122" i="72"/>
  <c r="D122" i="72"/>
  <c r="C122" i="72"/>
  <c r="M121" i="72"/>
  <c r="L121" i="72"/>
  <c r="K121" i="72"/>
  <c r="J121" i="72"/>
  <c r="G121" i="72"/>
  <c r="F121" i="72"/>
  <c r="E121" i="72"/>
  <c r="D121" i="72"/>
  <c r="C121" i="72"/>
  <c r="M120" i="72"/>
  <c r="L120" i="72"/>
  <c r="K120" i="72"/>
  <c r="J120" i="72"/>
  <c r="G120" i="72"/>
  <c r="F120" i="72"/>
  <c r="E120" i="72"/>
  <c r="D120" i="72"/>
  <c r="C120" i="72"/>
  <c r="M119" i="72"/>
  <c r="L119" i="72"/>
  <c r="K119" i="72"/>
  <c r="J119" i="72"/>
  <c r="G119" i="72"/>
  <c r="F119" i="72"/>
  <c r="E119" i="72"/>
  <c r="D119" i="72"/>
  <c r="C119" i="72"/>
  <c r="I86" i="71"/>
  <c r="I87" i="71" s="1"/>
  <c r="O86" i="71"/>
  <c r="O87" i="71" s="1"/>
  <c r="M127" i="71"/>
  <c r="L127" i="71"/>
  <c r="K127" i="71"/>
  <c r="J127" i="71"/>
  <c r="H127" i="71"/>
  <c r="G127" i="71"/>
  <c r="F127" i="71"/>
  <c r="E127" i="71"/>
  <c r="D127" i="71"/>
  <c r="C127" i="71"/>
  <c r="N76" i="71"/>
  <c r="N77" i="71" s="1"/>
  <c r="O76" i="71"/>
  <c r="O77" i="71" s="1"/>
  <c r="M126" i="71"/>
  <c r="L126" i="71"/>
  <c r="K126" i="71"/>
  <c r="J126" i="71"/>
  <c r="H126" i="71"/>
  <c r="G126" i="71"/>
  <c r="F126" i="71"/>
  <c r="E126" i="71"/>
  <c r="D126" i="71"/>
  <c r="C126" i="71"/>
  <c r="B126" i="71"/>
  <c r="B127" i="71" s="1"/>
  <c r="M125" i="71"/>
  <c r="L125" i="71"/>
  <c r="K125" i="71"/>
  <c r="J125" i="71"/>
  <c r="H125" i="71"/>
  <c r="G125" i="71"/>
  <c r="F125" i="71"/>
  <c r="E125" i="71"/>
  <c r="D125" i="71"/>
  <c r="C125" i="71"/>
  <c r="M124" i="71"/>
  <c r="L124" i="71"/>
  <c r="K124" i="71"/>
  <c r="J124" i="71"/>
  <c r="H124" i="71"/>
  <c r="G124" i="71"/>
  <c r="F124" i="71"/>
  <c r="E124" i="71"/>
  <c r="D124" i="71"/>
  <c r="C124" i="71"/>
  <c r="M123" i="71"/>
  <c r="L123" i="71"/>
  <c r="K123" i="71"/>
  <c r="J123" i="71"/>
  <c r="H123" i="71"/>
  <c r="G123" i="71"/>
  <c r="F123" i="71"/>
  <c r="E123" i="71"/>
  <c r="D123" i="71"/>
  <c r="C123" i="71"/>
  <c r="M122" i="71"/>
  <c r="L122" i="71"/>
  <c r="K122" i="71"/>
  <c r="J122" i="71"/>
  <c r="H122" i="71"/>
  <c r="G122" i="71"/>
  <c r="F122" i="71"/>
  <c r="E122" i="71"/>
  <c r="D122" i="71"/>
  <c r="C122" i="71"/>
  <c r="M121" i="71"/>
  <c r="L121" i="71"/>
  <c r="K121" i="71"/>
  <c r="J121" i="71"/>
  <c r="H121" i="71"/>
  <c r="G121" i="71"/>
  <c r="F121" i="71"/>
  <c r="E121" i="71"/>
  <c r="D121" i="71"/>
  <c r="C121" i="71"/>
  <c r="M120" i="71"/>
  <c r="L120" i="71"/>
  <c r="K120" i="71"/>
  <c r="J120" i="71"/>
  <c r="H120" i="71"/>
  <c r="G120" i="71"/>
  <c r="F120" i="71"/>
  <c r="E120" i="71"/>
  <c r="D120" i="71"/>
  <c r="C120" i="71"/>
  <c r="M119" i="71"/>
  <c r="L119" i="71"/>
  <c r="K119" i="71"/>
  <c r="J119" i="71"/>
  <c r="H119" i="71"/>
  <c r="G119" i="71"/>
  <c r="F119" i="71"/>
  <c r="E119" i="71"/>
  <c r="D119" i="71"/>
  <c r="C119" i="71"/>
  <c r="I86" i="70"/>
  <c r="I87" i="70" s="1"/>
  <c r="O86" i="70"/>
  <c r="O87" i="70"/>
  <c r="M127" i="70"/>
  <c r="L127" i="70"/>
  <c r="K127" i="70"/>
  <c r="J127" i="70"/>
  <c r="G127" i="70"/>
  <c r="F127" i="70"/>
  <c r="E127" i="70"/>
  <c r="D127" i="70"/>
  <c r="C127" i="70"/>
  <c r="N76" i="70"/>
  <c r="N77" i="70"/>
  <c r="O76" i="70"/>
  <c r="M126" i="70"/>
  <c r="L126" i="70"/>
  <c r="K126" i="70"/>
  <c r="J126" i="70"/>
  <c r="G126" i="70"/>
  <c r="F126" i="70"/>
  <c r="E126" i="70"/>
  <c r="D126" i="70"/>
  <c r="C126" i="70"/>
  <c r="B126" i="70"/>
  <c r="B127" i="70" s="1"/>
  <c r="M125" i="70"/>
  <c r="L125" i="70"/>
  <c r="K125" i="70"/>
  <c r="J125" i="70"/>
  <c r="G125" i="70"/>
  <c r="F125" i="70"/>
  <c r="E125" i="70"/>
  <c r="D125" i="70"/>
  <c r="C125" i="70"/>
  <c r="M124" i="70"/>
  <c r="L124" i="70"/>
  <c r="K124" i="70"/>
  <c r="J124" i="70"/>
  <c r="G124" i="70"/>
  <c r="F124" i="70"/>
  <c r="E124" i="70"/>
  <c r="D124" i="70"/>
  <c r="C124" i="70"/>
  <c r="M123" i="70"/>
  <c r="L123" i="70"/>
  <c r="K123" i="70"/>
  <c r="J123" i="70"/>
  <c r="G123" i="70"/>
  <c r="F123" i="70"/>
  <c r="E123" i="70"/>
  <c r="D123" i="70"/>
  <c r="C123" i="70"/>
  <c r="M122" i="70"/>
  <c r="L122" i="70"/>
  <c r="K122" i="70"/>
  <c r="J122" i="70"/>
  <c r="G122" i="70"/>
  <c r="F122" i="70"/>
  <c r="E122" i="70"/>
  <c r="D122" i="70"/>
  <c r="C122" i="70"/>
  <c r="M121" i="70"/>
  <c r="L121" i="70"/>
  <c r="K121" i="70"/>
  <c r="J121" i="70"/>
  <c r="G121" i="70"/>
  <c r="F121" i="70"/>
  <c r="E121" i="70"/>
  <c r="D121" i="70"/>
  <c r="C121" i="70"/>
  <c r="M120" i="70"/>
  <c r="L120" i="70"/>
  <c r="K120" i="70"/>
  <c r="J120" i="70"/>
  <c r="G120" i="70"/>
  <c r="F120" i="70"/>
  <c r="E120" i="70"/>
  <c r="D120" i="70"/>
  <c r="C120" i="70"/>
  <c r="M119" i="70"/>
  <c r="L119" i="70"/>
  <c r="K119" i="70"/>
  <c r="J119" i="70"/>
  <c r="G119" i="70"/>
  <c r="F119" i="70"/>
  <c r="E119" i="70"/>
  <c r="D119" i="70"/>
  <c r="C119" i="70"/>
  <c r="I86" i="69"/>
  <c r="I87" i="69" s="1"/>
  <c r="O86" i="69"/>
  <c r="M127" i="69"/>
  <c r="L127" i="69"/>
  <c r="K127" i="69"/>
  <c r="J127" i="69"/>
  <c r="G127" i="69"/>
  <c r="F127" i="69"/>
  <c r="E127" i="69"/>
  <c r="D127" i="69"/>
  <c r="C127" i="69"/>
  <c r="N76" i="69"/>
  <c r="N77" i="69" s="1"/>
  <c r="O76" i="69"/>
  <c r="O77" i="69" s="1"/>
  <c r="M126" i="69"/>
  <c r="L126" i="69"/>
  <c r="K126" i="69"/>
  <c r="J126" i="69"/>
  <c r="G126" i="69"/>
  <c r="F126" i="69"/>
  <c r="E126" i="69"/>
  <c r="D126" i="69"/>
  <c r="C126" i="69"/>
  <c r="B126" i="69"/>
  <c r="B127" i="69" s="1"/>
  <c r="M125" i="69"/>
  <c r="L125" i="69"/>
  <c r="K125" i="69"/>
  <c r="J125" i="69"/>
  <c r="G125" i="69"/>
  <c r="F125" i="69"/>
  <c r="E125" i="69"/>
  <c r="D125" i="69"/>
  <c r="C125" i="69"/>
  <c r="M124" i="69"/>
  <c r="L124" i="69"/>
  <c r="K124" i="69"/>
  <c r="J124" i="69"/>
  <c r="G124" i="69"/>
  <c r="F124" i="69"/>
  <c r="E124" i="69"/>
  <c r="D124" i="69"/>
  <c r="C124" i="69"/>
  <c r="M123" i="69"/>
  <c r="L123" i="69"/>
  <c r="K123" i="69"/>
  <c r="J123" i="69"/>
  <c r="G123" i="69"/>
  <c r="F123" i="69"/>
  <c r="E123" i="69"/>
  <c r="D123" i="69"/>
  <c r="C123" i="69"/>
  <c r="M122" i="69"/>
  <c r="L122" i="69"/>
  <c r="K122" i="69"/>
  <c r="J122" i="69"/>
  <c r="G122" i="69"/>
  <c r="F122" i="69"/>
  <c r="E122" i="69"/>
  <c r="D122" i="69"/>
  <c r="C122" i="69"/>
  <c r="M121" i="69"/>
  <c r="L121" i="69"/>
  <c r="K121" i="69"/>
  <c r="J121" i="69"/>
  <c r="G121" i="69"/>
  <c r="F121" i="69"/>
  <c r="E121" i="69"/>
  <c r="D121" i="69"/>
  <c r="C121" i="69"/>
  <c r="M120" i="69"/>
  <c r="L120" i="69"/>
  <c r="K120" i="69"/>
  <c r="J120" i="69"/>
  <c r="G120" i="69"/>
  <c r="F120" i="69"/>
  <c r="E120" i="69"/>
  <c r="D120" i="69"/>
  <c r="C120" i="69"/>
  <c r="M119" i="69"/>
  <c r="L119" i="69"/>
  <c r="K119" i="69"/>
  <c r="J119" i="69"/>
  <c r="G119" i="69"/>
  <c r="F119" i="69"/>
  <c r="E119" i="69"/>
  <c r="D119" i="69"/>
  <c r="C119" i="69"/>
  <c r="I86" i="68"/>
  <c r="I87" i="68"/>
  <c r="O86" i="68"/>
  <c r="O87" i="68" s="1"/>
  <c r="M127" i="68"/>
  <c r="L127" i="68"/>
  <c r="K127" i="68"/>
  <c r="J127" i="68"/>
  <c r="H127" i="68"/>
  <c r="G127" i="68"/>
  <c r="F127" i="68"/>
  <c r="E127" i="68"/>
  <c r="D127" i="68"/>
  <c r="C127" i="68"/>
  <c r="N76" i="68"/>
  <c r="N77" i="68" s="1"/>
  <c r="O76" i="68"/>
  <c r="O77" i="68" s="1"/>
  <c r="M126" i="68"/>
  <c r="L126" i="68"/>
  <c r="K126" i="68"/>
  <c r="J126" i="68"/>
  <c r="H126" i="68"/>
  <c r="G126" i="68"/>
  <c r="F126" i="68"/>
  <c r="E126" i="68"/>
  <c r="D126" i="68"/>
  <c r="C126" i="68"/>
  <c r="B126" i="68"/>
  <c r="B127" i="68" s="1"/>
  <c r="M125" i="68"/>
  <c r="L125" i="68"/>
  <c r="K125" i="68"/>
  <c r="J125" i="68"/>
  <c r="H125" i="68"/>
  <c r="G125" i="68"/>
  <c r="F125" i="68"/>
  <c r="E125" i="68"/>
  <c r="D125" i="68"/>
  <c r="C125" i="68"/>
  <c r="M124" i="68"/>
  <c r="L124" i="68"/>
  <c r="K124" i="68"/>
  <c r="J124" i="68"/>
  <c r="H124" i="68"/>
  <c r="G124" i="68"/>
  <c r="F124" i="68"/>
  <c r="E124" i="68"/>
  <c r="D124" i="68"/>
  <c r="C124" i="68"/>
  <c r="M123" i="68"/>
  <c r="L123" i="68"/>
  <c r="K123" i="68"/>
  <c r="J123" i="68"/>
  <c r="H123" i="68"/>
  <c r="G123" i="68"/>
  <c r="F123" i="68"/>
  <c r="E123" i="68"/>
  <c r="D123" i="68"/>
  <c r="C123" i="68"/>
  <c r="M122" i="68"/>
  <c r="L122" i="68"/>
  <c r="K122" i="68"/>
  <c r="J122" i="68"/>
  <c r="H122" i="68"/>
  <c r="G122" i="68"/>
  <c r="F122" i="68"/>
  <c r="E122" i="68"/>
  <c r="D122" i="68"/>
  <c r="C122" i="68"/>
  <c r="M121" i="68"/>
  <c r="L121" i="68"/>
  <c r="K121" i="68"/>
  <c r="J121" i="68"/>
  <c r="H121" i="68"/>
  <c r="G121" i="68"/>
  <c r="F121" i="68"/>
  <c r="E121" i="68"/>
  <c r="D121" i="68"/>
  <c r="C121" i="68"/>
  <c r="M120" i="68"/>
  <c r="L120" i="68"/>
  <c r="K120" i="68"/>
  <c r="J120" i="68"/>
  <c r="H120" i="68"/>
  <c r="G120" i="68"/>
  <c r="F120" i="68"/>
  <c r="E120" i="68"/>
  <c r="D120" i="68"/>
  <c r="C120" i="68"/>
  <c r="M119" i="68"/>
  <c r="L119" i="68"/>
  <c r="K119" i="68"/>
  <c r="J119" i="68"/>
  <c r="H119" i="68"/>
  <c r="G119" i="68"/>
  <c r="F119" i="68"/>
  <c r="E119" i="68"/>
  <c r="D119" i="68"/>
  <c r="C119" i="68"/>
  <c r="I86" i="67"/>
  <c r="I87" i="67" s="1"/>
  <c r="O86" i="67"/>
  <c r="O87" i="67" s="1"/>
  <c r="M127" i="67"/>
  <c r="L127" i="67"/>
  <c r="K127" i="67"/>
  <c r="J127" i="67"/>
  <c r="G127" i="67"/>
  <c r="F127" i="67"/>
  <c r="E127" i="67"/>
  <c r="D127" i="67"/>
  <c r="C127" i="67"/>
  <c r="N76" i="67"/>
  <c r="N77" i="67"/>
  <c r="O76" i="67"/>
  <c r="O77" i="67" s="1"/>
  <c r="M126" i="67"/>
  <c r="L126" i="67"/>
  <c r="K126" i="67"/>
  <c r="J126" i="67"/>
  <c r="G126" i="67"/>
  <c r="F126" i="67"/>
  <c r="E126" i="67"/>
  <c r="D126" i="67"/>
  <c r="C126" i="67"/>
  <c r="B126" i="67"/>
  <c r="B127" i="67" s="1"/>
  <c r="M125" i="67"/>
  <c r="L125" i="67"/>
  <c r="K125" i="67"/>
  <c r="J125" i="67"/>
  <c r="G125" i="67"/>
  <c r="F125" i="67"/>
  <c r="E125" i="67"/>
  <c r="D125" i="67"/>
  <c r="C125" i="67"/>
  <c r="M124" i="67"/>
  <c r="L124" i="67"/>
  <c r="K124" i="67"/>
  <c r="J124" i="67"/>
  <c r="G124" i="67"/>
  <c r="F124" i="67"/>
  <c r="E124" i="67"/>
  <c r="D124" i="67"/>
  <c r="C124" i="67"/>
  <c r="M123" i="67"/>
  <c r="L123" i="67"/>
  <c r="K123" i="67"/>
  <c r="J123" i="67"/>
  <c r="G123" i="67"/>
  <c r="F123" i="67"/>
  <c r="E123" i="67"/>
  <c r="D123" i="67"/>
  <c r="C123" i="67"/>
  <c r="M122" i="67"/>
  <c r="L122" i="67"/>
  <c r="K122" i="67"/>
  <c r="J122" i="67"/>
  <c r="G122" i="67"/>
  <c r="F122" i="67"/>
  <c r="E122" i="67"/>
  <c r="D122" i="67"/>
  <c r="C122" i="67"/>
  <c r="M121" i="67"/>
  <c r="L121" i="67"/>
  <c r="K121" i="67"/>
  <c r="J121" i="67"/>
  <c r="G121" i="67"/>
  <c r="F121" i="67"/>
  <c r="E121" i="67"/>
  <c r="D121" i="67"/>
  <c r="C121" i="67"/>
  <c r="M120" i="67"/>
  <c r="L120" i="67"/>
  <c r="K120" i="67"/>
  <c r="J120" i="67"/>
  <c r="G120" i="67"/>
  <c r="F120" i="67"/>
  <c r="E120" i="67"/>
  <c r="D120" i="67"/>
  <c r="C120" i="67"/>
  <c r="M119" i="67"/>
  <c r="L119" i="67"/>
  <c r="K119" i="67"/>
  <c r="J119" i="67"/>
  <c r="G119" i="67"/>
  <c r="F119" i="67"/>
  <c r="E119" i="67"/>
  <c r="D119" i="67"/>
  <c r="C119" i="67"/>
  <c r="M127" i="65"/>
  <c r="L127" i="65"/>
  <c r="K127" i="65"/>
  <c r="J127" i="65"/>
  <c r="G127" i="65"/>
  <c r="F127" i="65"/>
  <c r="E127" i="65"/>
  <c r="D127" i="65"/>
  <c r="C127" i="65"/>
  <c r="M126" i="65"/>
  <c r="L126" i="65"/>
  <c r="K126" i="65"/>
  <c r="J126" i="65"/>
  <c r="G126" i="65"/>
  <c r="F126" i="65"/>
  <c r="E126" i="65"/>
  <c r="D126" i="65"/>
  <c r="C126" i="65"/>
  <c r="B126" i="65"/>
  <c r="B127" i="65" s="1"/>
  <c r="M125" i="65"/>
  <c r="L125" i="65"/>
  <c r="K125" i="65"/>
  <c r="J125" i="65"/>
  <c r="G125" i="65"/>
  <c r="F125" i="65"/>
  <c r="E125" i="65"/>
  <c r="D125" i="65"/>
  <c r="C125" i="65"/>
  <c r="M124" i="65"/>
  <c r="L124" i="65"/>
  <c r="K124" i="65"/>
  <c r="J124" i="65"/>
  <c r="G124" i="65"/>
  <c r="F124" i="65"/>
  <c r="E124" i="65"/>
  <c r="D124" i="65"/>
  <c r="C124" i="65"/>
  <c r="M123" i="65"/>
  <c r="L123" i="65"/>
  <c r="K123" i="65"/>
  <c r="J123" i="65"/>
  <c r="G123" i="65"/>
  <c r="F123" i="65"/>
  <c r="E123" i="65"/>
  <c r="D123" i="65"/>
  <c r="C123" i="65"/>
  <c r="M122" i="65"/>
  <c r="L122" i="65"/>
  <c r="K122" i="65"/>
  <c r="J122" i="65"/>
  <c r="G122" i="65"/>
  <c r="F122" i="65"/>
  <c r="E122" i="65"/>
  <c r="D122" i="65"/>
  <c r="C122" i="65"/>
  <c r="M121" i="65"/>
  <c r="L121" i="65"/>
  <c r="K121" i="65"/>
  <c r="J121" i="65"/>
  <c r="G121" i="65"/>
  <c r="F121" i="65"/>
  <c r="E121" i="65"/>
  <c r="D121" i="65"/>
  <c r="C121" i="65"/>
  <c r="M120" i="65"/>
  <c r="L120" i="65"/>
  <c r="K120" i="65"/>
  <c r="J120" i="65"/>
  <c r="G120" i="65"/>
  <c r="F120" i="65"/>
  <c r="E120" i="65"/>
  <c r="D120" i="65"/>
  <c r="C120" i="65"/>
  <c r="M119" i="65"/>
  <c r="L119" i="65"/>
  <c r="K119" i="65"/>
  <c r="J119" i="65"/>
  <c r="G119" i="65"/>
  <c r="F119" i="65"/>
  <c r="E119" i="65"/>
  <c r="D119" i="65"/>
  <c r="C119" i="65"/>
  <c r="M127" i="64"/>
  <c r="L127" i="64"/>
  <c r="K127" i="64"/>
  <c r="J127" i="64"/>
  <c r="G127" i="64"/>
  <c r="F127" i="64"/>
  <c r="E127" i="64"/>
  <c r="D127" i="64"/>
  <c r="C127" i="64"/>
  <c r="M126" i="64"/>
  <c r="L126" i="64"/>
  <c r="K126" i="64"/>
  <c r="J126" i="64"/>
  <c r="G126" i="64"/>
  <c r="F126" i="64"/>
  <c r="E126" i="64"/>
  <c r="D126" i="64"/>
  <c r="C126" i="64"/>
  <c r="B126" i="64"/>
  <c r="B127" i="64" s="1"/>
  <c r="M125" i="64"/>
  <c r="L125" i="64"/>
  <c r="K125" i="64"/>
  <c r="J125" i="64"/>
  <c r="G125" i="64"/>
  <c r="F125" i="64"/>
  <c r="E125" i="64"/>
  <c r="D125" i="64"/>
  <c r="C125" i="64"/>
  <c r="M124" i="64"/>
  <c r="L124" i="64"/>
  <c r="K124" i="64"/>
  <c r="J124" i="64"/>
  <c r="G124" i="64"/>
  <c r="F124" i="64"/>
  <c r="E124" i="64"/>
  <c r="D124" i="64"/>
  <c r="C124" i="64"/>
  <c r="M123" i="64"/>
  <c r="L123" i="64"/>
  <c r="K123" i="64"/>
  <c r="J123" i="64"/>
  <c r="G123" i="64"/>
  <c r="F123" i="64"/>
  <c r="E123" i="64"/>
  <c r="D123" i="64"/>
  <c r="C123" i="64"/>
  <c r="M122" i="64"/>
  <c r="L122" i="64"/>
  <c r="K122" i="64"/>
  <c r="J122" i="64"/>
  <c r="G122" i="64"/>
  <c r="F122" i="64"/>
  <c r="E122" i="64"/>
  <c r="D122" i="64"/>
  <c r="C122" i="64"/>
  <c r="M121" i="64"/>
  <c r="L121" i="64"/>
  <c r="K121" i="64"/>
  <c r="J121" i="64"/>
  <c r="G121" i="64"/>
  <c r="F121" i="64"/>
  <c r="E121" i="64"/>
  <c r="D121" i="64"/>
  <c r="C121" i="64"/>
  <c r="M120" i="64"/>
  <c r="L120" i="64"/>
  <c r="K120" i="64"/>
  <c r="J120" i="64"/>
  <c r="G120" i="64"/>
  <c r="F120" i="64"/>
  <c r="E120" i="64"/>
  <c r="D120" i="64"/>
  <c r="C120" i="64"/>
  <c r="M119" i="64"/>
  <c r="L119" i="64"/>
  <c r="K119" i="64"/>
  <c r="J119" i="64"/>
  <c r="G119" i="64"/>
  <c r="F119" i="64"/>
  <c r="E119" i="64"/>
  <c r="D119" i="64"/>
  <c r="C119" i="64"/>
  <c r="I86" i="63"/>
  <c r="I87" i="63" s="1"/>
  <c r="O86" i="63"/>
  <c r="O87" i="63" s="1"/>
  <c r="M127" i="63"/>
  <c r="L127" i="63"/>
  <c r="K127" i="63"/>
  <c r="J127" i="63"/>
  <c r="G127" i="63"/>
  <c r="F127" i="63"/>
  <c r="E127" i="63"/>
  <c r="D127" i="63"/>
  <c r="C127" i="63"/>
  <c r="N76" i="63"/>
  <c r="N77" i="63" s="1"/>
  <c r="O76" i="63"/>
  <c r="O77" i="63" s="1"/>
  <c r="M126" i="63"/>
  <c r="L126" i="63"/>
  <c r="K126" i="63"/>
  <c r="J126" i="63"/>
  <c r="G126" i="63"/>
  <c r="F126" i="63"/>
  <c r="E126" i="63"/>
  <c r="D126" i="63"/>
  <c r="C126" i="63"/>
  <c r="B126" i="63"/>
  <c r="B127" i="63" s="1"/>
  <c r="M125" i="63"/>
  <c r="L125" i="63"/>
  <c r="K125" i="63"/>
  <c r="J125" i="63"/>
  <c r="G125" i="63"/>
  <c r="F125" i="63"/>
  <c r="E125" i="63"/>
  <c r="D125" i="63"/>
  <c r="C125" i="63"/>
  <c r="M124" i="63"/>
  <c r="L124" i="63"/>
  <c r="K124" i="63"/>
  <c r="J124" i="63"/>
  <c r="G124" i="63"/>
  <c r="F124" i="63"/>
  <c r="E124" i="63"/>
  <c r="D124" i="63"/>
  <c r="C124" i="63"/>
  <c r="M123" i="63"/>
  <c r="L123" i="63"/>
  <c r="K123" i="63"/>
  <c r="J123" i="63"/>
  <c r="G123" i="63"/>
  <c r="F123" i="63"/>
  <c r="E123" i="63"/>
  <c r="D123" i="63"/>
  <c r="C123" i="63"/>
  <c r="M122" i="63"/>
  <c r="L122" i="63"/>
  <c r="K122" i="63"/>
  <c r="J122" i="63"/>
  <c r="G122" i="63"/>
  <c r="F122" i="63"/>
  <c r="E122" i="63"/>
  <c r="D122" i="63"/>
  <c r="C122" i="63"/>
  <c r="M121" i="63"/>
  <c r="L121" i="63"/>
  <c r="K121" i="63"/>
  <c r="J121" i="63"/>
  <c r="G121" i="63"/>
  <c r="F121" i="63"/>
  <c r="E121" i="63"/>
  <c r="D121" i="63"/>
  <c r="C121" i="63"/>
  <c r="M120" i="63"/>
  <c r="L120" i="63"/>
  <c r="K120" i="63"/>
  <c r="J120" i="63"/>
  <c r="G120" i="63"/>
  <c r="F120" i="63"/>
  <c r="E120" i="63"/>
  <c r="D120" i="63"/>
  <c r="C120" i="63"/>
  <c r="M119" i="63"/>
  <c r="L119" i="63"/>
  <c r="K119" i="63"/>
  <c r="J119" i="63"/>
  <c r="G119" i="63"/>
  <c r="F119" i="63"/>
  <c r="E119" i="63"/>
  <c r="D119" i="63"/>
  <c r="C119" i="63"/>
  <c r="I86" i="62"/>
  <c r="I87" i="62" s="1"/>
  <c r="O86" i="62"/>
  <c r="O87" i="62" s="1"/>
  <c r="M127" i="62"/>
  <c r="L127" i="62"/>
  <c r="K127" i="62"/>
  <c r="J127" i="62"/>
  <c r="H127" i="62"/>
  <c r="G127" i="62"/>
  <c r="F127" i="62"/>
  <c r="E127" i="62"/>
  <c r="D127" i="62"/>
  <c r="C127" i="62"/>
  <c r="N76" i="62"/>
  <c r="N77" i="62" s="1"/>
  <c r="O76" i="62"/>
  <c r="O77" i="62" s="1"/>
  <c r="M126" i="62"/>
  <c r="L126" i="62"/>
  <c r="K126" i="62"/>
  <c r="J126" i="62"/>
  <c r="H126" i="62"/>
  <c r="G126" i="62"/>
  <c r="F126" i="62"/>
  <c r="E126" i="62"/>
  <c r="D126" i="62"/>
  <c r="C126" i="62"/>
  <c r="B126" i="62"/>
  <c r="B127" i="62" s="1"/>
  <c r="M125" i="62"/>
  <c r="L125" i="62"/>
  <c r="K125" i="62"/>
  <c r="J125" i="62"/>
  <c r="H125" i="62"/>
  <c r="G125" i="62"/>
  <c r="F125" i="62"/>
  <c r="E125" i="62"/>
  <c r="D125" i="62"/>
  <c r="C125" i="62"/>
  <c r="M124" i="62"/>
  <c r="L124" i="62"/>
  <c r="K124" i="62"/>
  <c r="J124" i="62"/>
  <c r="H124" i="62"/>
  <c r="G124" i="62"/>
  <c r="F124" i="62"/>
  <c r="E124" i="62"/>
  <c r="D124" i="62"/>
  <c r="C124" i="62"/>
  <c r="M123" i="62"/>
  <c r="L123" i="62"/>
  <c r="K123" i="62"/>
  <c r="J123" i="62"/>
  <c r="H123" i="62"/>
  <c r="G123" i="62"/>
  <c r="F123" i="62"/>
  <c r="E123" i="62"/>
  <c r="D123" i="62"/>
  <c r="C123" i="62"/>
  <c r="M122" i="62"/>
  <c r="L122" i="62"/>
  <c r="K122" i="62"/>
  <c r="J122" i="62"/>
  <c r="H122" i="62"/>
  <c r="G122" i="62"/>
  <c r="F122" i="62"/>
  <c r="E122" i="62"/>
  <c r="D122" i="62"/>
  <c r="C122" i="62"/>
  <c r="M121" i="62"/>
  <c r="L121" i="62"/>
  <c r="K121" i="62"/>
  <c r="J121" i="62"/>
  <c r="H121" i="62"/>
  <c r="G121" i="62"/>
  <c r="F121" i="62"/>
  <c r="E121" i="62"/>
  <c r="D121" i="62"/>
  <c r="C121" i="62"/>
  <c r="M120" i="62"/>
  <c r="L120" i="62"/>
  <c r="K120" i="62"/>
  <c r="J120" i="62"/>
  <c r="H120" i="62"/>
  <c r="G120" i="62"/>
  <c r="F120" i="62"/>
  <c r="E120" i="62"/>
  <c r="D120" i="62"/>
  <c r="C120" i="62"/>
  <c r="M119" i="62"/>
  <c r="L119" i="62"/>
  <c r="K119" i="62"/>
  <c r="J119" i="62"/>
  <c r="H119" i="62"/>
  <c r="G119" i="62"/>
  <c r="F119" i="62"/>
  <c r="E119" i="62"/>
  <c r="D119" i="62"/>
  <c r="C119" i="62"/>
  <c r="I86" i="60"/>
  <c r="I87" i="60" s="1"/>
  <c r="O86" i="60"/>
  <c r="O87" i="60" s="1"/>
  <c r="M127" i="60"/>
  <c r="L127" i="60"/>
  <c r="K127" i="60"/>
  <c r="J127" i="60"/>
  <c r="G127" i="60"/>
  <c r="F127" i="60"/>
  <c r="E127" i="60"/>
  <c r="D127" i="60"/>
  <c r="C127" i="60"/>
  <c r="N76" i="60"/>
  <c r="N77" i="60" s="1"/>
  <c r="O76" i="60"/>
  <c r="O77" i="60" s="1"/>
  <c r="M126" i="60"/>
  <c r="L126" i="60"/>
  <c r="K126" i="60"/>
  <c r="J126" i="60"/>
  <c r="G126" i="60"/>
  <c r="F126" i="60"/>
  <c r="E126" i="60"/>
  <c r="D126" i="60"/>
  <c r="C126" i="60"/>
  <c r="B126" i="60"/>
  <c r="B127" i="60" s="1"/>
  <c r="M125" i="60"/>
  <c r="L125" i="60"/>
  <c r="K125" i="60"/>
  <c r="J125" i="60"/>
  <c r="G125" i="60"/>
  <c r="F125" i="60"/>
  <c r="E125" i="60"/>
  <c r="D125" i="60"/>
  <c r="C125" i="60"/>
  <c r="M124" i="60"/>
  <c r="L124" i="60"/>
  <c r="K124" i="60"/>
  <c r="J124" i="60"/>
  <c r="G124" i="60"/>
  <c r="F124" i="60"/>
  <c r="E124" i="60"/>
  <c r="D124" i="60"/>
  <c r="C124" i="60"/>
  <c r="M123" i="60"/>
  <c r="L123" i="60"/>
  <c r="K123" i="60"/>
  <c r="J123" i="60"/>
  <c r="G123" i="60"/>
  <c r="F123" i="60"/>
  <c r="E123" i="60"/>
  <c r="D123" i="60"/>
  <c r="C123" i="60"/>
  <c r="M122" i="60"/>
  <c r="L122" i="60"/>
  <c r="K122" i="60"/>
  <c r="J122" i="60"/>
  <c r="G122" i="60"/>
  <c r="F122" i="60"/>
  <c r="E122" i="60"/>
  <c r="D122" i="60"/>
  <c r="C122" i="60"/>
  <c r="M121" i="60"/>
  <c r="L121" i="60"/>
  <c r="K121" i="60"/>
  <c r="J121" i="60"/>
  <c r="G121" i="60"/>
  <c r="F121" i="60"/>
  <c r="E121" i="60"/>
  <c r="D121" i="60"/>
  <c r="C121" i="60"/>
  <c r="M120" i="60"/>
  <c r="L120" i="60"/>
  <c r="K120" i="60"/>
  <c r="J120" i="60"/>
  <c r="G120" i="60"/>
  <c r="F120" i="60"/>
  <c r="E120" i="60"/>
  <c r="D120" i="60"/>
  <c r="C120" i="60"/>
  <c r="M119" i="60"/>
  <c r="L119" i="60"/>
  <c r="K119" i="60"/>
  <c r="J119" i="60"/>
  <c r="G119" i="60"/>
  <c r="F119" i="60"/>
  <c r="E119" i="60"/>
  <c r="D119" i="60"/>
  <c r="C119" i="60"/>
  <c r="I86" i="59"/>
  <c r="I87" i="59" s="1"/>
  <c r="O86" i="59"/>
  <c r="O87" i="59" s="1"/>
  <c r="M127" i="59"/>
  <c r="L127" i="59"/>
  <c r="K127" i="59"/>
  <c r="J127" i="59"/>
  <c r="G127" i="59"/>
  <c r="F127" i="59"/>
  <c r="E127" i="59"/>
  <c r="D127" i="59"/>
  <c r="C127" i="59"/>
  <c r="N76" i="59"/>
  <c r="N77" i="59" s="1"/>
  <c r="O76" i="59"/>
  <c r="O77" i="59" s="1"/>
  <c r="M126" i="59"/>
  <c r="L126" i="59"/>
  <c r="K126" i="59"/>
  <c r="J126" i="59"/>
  <c r="G126" i="59"/>
  <c r="F126" i="59"/>
  <c r="E126" i="59"/>
  <c r="D126" i="59"/>
  <c r="C126" i="59"/>
  <c r="B126" i="59"/>
  <c r="B127" i="59" s="1"/>
  <c r="M125" i="59"/>
  <c r="L125" i="59"/>
  <c r="K125" i="59"/>
  <c r="J125" i="59"/>
  <c r="G125" i="59"/>
  <c r="F125" i="59"/>
  <c r="E125" i="59"/>
  <c r="D125" i="59"/>
  <c r="C125" i="59"/>
  <c r="M124" i="59"/>
  <c r="L124" i="59"/>
  <c r="K124" i="59"/>
  <c r="J124" i="59"/>
  <c r="G124" i="59"/>
  <c r="F124" i="59"/>
  <c r="E124" i="59"/>
  <c r="D124" i="59"/>
  <c r="C124" i="59"/>
  <c r="M123" i="59"/>
  <c r="L123" i="59"/>
  <c r="K123" i="59"/>
  <c r="J123" i="59"/>
  <c r="G123" i="59"/>
  <c r="F123" i="59"/>
  <c r="E123" i="59"/>
  <c r="D123" i="59"/>
  <c r="C123" i="59"/>
  <c r="M122" i="59"/>
  <c r="L122" i="59"/>
  <c r="K122" i="59"/>
  <c r="J122" i="59"/>
  <c r="G122" i="59"/>
  <c r="F122" i="59"/>
  <c r="E122" i="59"/>
  <c r="D122" i="59"/>
  <c r="C122" i="59"/>
  <c r="M121" i="59"/>
  <c r="L121" i="59"/>
  <c r="K121" i="59"/>
  <c r="J121" i="59"/>
  <c r="G121" i="59"/>
  <c r="F121" i="59"/>
  <c r="E121" i="59"/>
  <c r="D121" i="59"/>
  <c r="C121" i="59"/>
  <c r="M120" i="59"/>
  <c r="L120" i="59"/>
  <c r="K120" i="59"/>
  <c r="J120" i="59"/>
  <c r="G120" i="59"/>
  <c r="F120" i="59"/>
  <c r="E120" i="59"/>
  <c r="D120" i="59"/>
  <c r="C120" i="59"/>
  <c r="M119" i="59"/>
  <c r="L119" i="59"/>
  <c r="K119" i="59"/>
  <c r="J119" i="59"/>
  <c r="G119" i="59"/>
  <c r="F119" i="59"/>
  <c r="E119" i="59"/>
  <c r="D119" i="59"/>
  <c r="C119" i="59"/>
  <c r="I86" i="58"/>
  <c r="I87" i="58" s="1"/>
  <c r="O86" i="58"/>
  <c r="O87" i="58" s="1"/>
  <c r="M127" i="58"/>
  <c r="L127" i="58"/>
  <c r="K127" i="58"/>
  <c r="J127" i="58"/>
  <c r="H127" i="58"/>
  <c r="G127" i="58"/>
  <c r="F127" i="58"/>
  <c r="E127" i="58"/>
  <c r="D127" i="58"/>
  <c r="C127" i="58"/>
  <c r="N76" i="58"/>
  <c r="N77" i="58" s="1"/>
  <c r="O76" i="58"/>
  <c r="O77" i="58"/>
  <c r="M126" i="58"/>
  <c r="L126" i="58"/>
  <c r="K126" i="58"/>
  <c r="J126" i="58"/>
  <c r="H126" i="58"/>
  <c r="G126" i="58"/>
  <c r="F126" i="58"/>
  <c r="E126" i="58"/>
  <c r="D126" i="58"/>
  <c r="C126" i="58"/>
  <c r="B126" i="58"/>
  <c r="B127" i="58" s="1"/>
  <c r="M125" i="58"/>
  <c r="L125" i="58"/>
  <c r="K125" i="58"/>
  <c r="J125" i="58"/>
  <c r="H125" i="58"/>
  <c r="G125" i="58"/>
  <c r="F125" i="58"/>
  <c r="E125" i="58"/>
  <c r="D125" i="58"/>
  <c r="C125" i="58"/>
  <c r="M124" i="58"/>
  <c r="L124" i="58"/>
  <c r="K124" i="58"/>
  <c r="J124" i="58"/>
  <c r="H124" i="58"/>
  <c r="G124" i="58"/>
  <c r="F124" i="58"/>
  <c r="E124" i="58"/>
  <c r="D124" i="58"/>
  <c r="C124" i="58"/>
  <c r="M123" i="58"/>
  <c r="L123" i="58"/>
  <c r="K123" i="58"/>
  <c r="J123" i="58"/>
  <c r="H123" i="58"/>
  <c r="G123" i="58"/>
  <c r="F123" i="58"/>
  <c r="E123" i="58"/>
  <c r="D123" i="58"/>
  <c r="C123" i="58"/>
  <c r="M122" i="58"/>
  <c r="L122" i="58"/>
  <c r="K122" i="58"/>
  <c r="J122" i="58"/>
  <c r="H122" i="58"/>
  <c r="G122" i="58"/>
  <c r="F122" i="58"/>
  <c r="E122" i="58"/>
  <c r="D122" i="58"/>
  <c r="C122" i="58"/>
  <c r="M121" i="58"/>
  <c r="L121" i="58"/>
  <c r="K121" i="58"/>
  <c r="J121" i="58"/>
  <c r="H121" i="58"/>
  <c r="G121" i="58"/>
  <c r="F121" i="58"/>
  <c r="E121" i="58"/>
  <c r="D121" i="58"/>
  <c r="C121" i="58"/>
  <c r="M120" i="58"/>
  <c r="L120" i="58"/>
  <c r="K120" i="58"/>
  <c r="J120" i="58"/>
  <c r="H120" i="58"/>
  <c r="G120" i="58"/>
  <c r="F120" i="58"/>
  <c r="E120" i="58"/>
  <c r="D120" i="58"/>
  <c r="C120" i="58"/>
  <c r="M119" i="58"/>
  <c r="L119" i="58"/>
  <c r="K119" i="58"/>
  <c r="J119" i="58"/>
  <c r="H119" i="58"/>
  <c r="G119" i="58"/>
  <c r="F119" i="58"/>
  <c r="E119" i="58"/>
  <c r="D119" i="58"/>
  <c r="C119" i="58"/>
  <c r="I86" i="57"/>
  <c r="I87" i="57" s="1"/>
  <c r="O86" i="57"/>
  <c r="O87" i="57" s="1"/>
  <c r="M127" i="57"/>
  <c r="L127" i="57"/>
  <c r="K127" i="57"/>
  <c r="J127" i="57"/>
  <c r="G127" i="57"/>
  <c r="F127" i="57"/>
  <c r="E127" i="57"/>
  <c r="D127" i="57"/>
  <c r="C127" i="57"/>
  <c r="N76" i="57"/>
  <c r="N77" i="57" s="1"/>
  <c r="O76" i="57"/>
  <c r="O77" i="57" s="1"/>
  <c r="M126" i="57"/>
  <c r="L126" i="57"/>
  <c r="K126" i="57"/>
  <c r="J126" i="57"/>
  <c r="G126" i="57"/>
  <c r="F126" i="57"/>
  <c r="E126" i="57"/>
  <c r="D126" i="57"/>
  <c r="C126" i="57"/>
  <c r="B126" i="57"/>
  <c r="B127" i="57" s="1"/>
  <c r="M125" i="57"/>
  <c r="L125" i="57"/>
  <c r="K125" i="57"/>
  <c r="J125" i="57"/>
  <c r="G125" i="57"/>
  <c r="F125" i="57"/>
  <c r="E125" i="57"/>
  <c r="D125" i="57"/>
  <c r="C125" i="57"/>
  <c r="M124" i="57"/>
  <c r="L124" i="57"/>
  <c r="K124" i="57"/>
  <c r="J124" i="57"/>
  <c r="G124" i="57"/>
  <c r="F124" i="57"/>
  <c r="E124" i="57"/>
  <c r="D124" i="57"/>
  <c r="C124" i="57"/>
  <c r="M123" i="57"/>
  <c r="L123" i="57"/>
  <c r="K123" i="57"/>
  <c r="J123" i="57"/>
  <c r="G123" i="57"/>
  <c r="F123" i="57"/>
  <c r="E123" i="57"/>
  <c r="D123" i="57"/>
  <c r="C123" i="57"/>
  <c r="M122" i="57"/>
  <c r="L122" i="57"/>
  <c r="K122" i="57"/>
  <c r="J122" i="57"/>
  <c r="G122" i="57"/>
  <c r="F122" i="57"/>
  <c r="E122" i="57"/>
  <c r="D122" i="57"/>
  <c r="C122" i="57"/>
  <c r="M121" i="57"/>
  <c r="L121" i="57"/>
  <c r="K121" i="57"/>
  <c r="J121" i="57"/>
  <c r="G121" i="57"/>
  <c r="F121" i="57"/>
  <c r="E121" i="57"/>
  <c r="D121" i="57"/>
  <c r="C121" i="57"/>
  <c r="M120" i="57"/>
  <c r="L120" i="57"/>
  <c r="K120" i="57"/>
  <c r="J120" i="57"/>
  <c r="G120" i="57"/>
  <c r="F120" i="57"/>
  <c r="E120" i="57"/>
  <c r="D120" i="57"/>
  <c r="C120" i="57"/>
  <c r="M119" i="57"/>
  <c r="L119" i="57"/>
  <c r="K119" i="57"/>
  <c r="J119" i="57"/>
  <c r="G119" i="57"/>
  <c r="F119" i="57"/>
  <c r="E119" i="57"/>
  <c r="D119" i="57"/>
  <c r="C119" i="57"/>
  <c r="I86" i="56"/>
  <c r="I87" i="56" s="1"/>
  <c r="O86" i="56"/>
  <c r="O87" i="56"/>
  <c r="M127" i="56"/>
  <c r="L127" i="56"/>
  <c r="K127" i="56"/>
  <c r="J127" i="56"/>
  <c r="G127" i="56"/>
  <c r="F127" i="56"/>
  <c r="E127" i="56"/>
  <c r="D127" i="56"/>
  <c r="C127" i="56"/>
  <c r="N76" i="56"/>
  <c r="N77" i="56"/>
  <c r="O76" i="56"/>
  <c r="O77" i="56" s="1"/>
  <c r="M126" i="56"/>
  <c r="L126" i="56"/>
  <c r="K126" i="56"/>
  <c r="J126" i="56"/>
  <c r="G126" i="56"/>
  <c r="F126" i="56"/>
  <c r="E126" i="56"/>
  <c r="D126" i="56"/>
  <c r="C126" i="56"/>
  <c r="B126" i="56"/>
  <c r="B127" i="56" s="1"/>
  <c r="M125" i="56"/>
  <c r="L125" i="56"/>
  <c r="K125" i="56"/>
  <c r="J125" i="56"/>
  <c r="G125" i="56"/>
  <c r="F125" i="56"/>
  <c r="E125" i="56"/>
  <c r="D125" i="56"/>
  <c r="C125" i="56"/>
  <c r="M124" i="56"/>
  <c r="L124" i="56"/>
  <c r="K124" i="56"/>
  <c r="J124" i="56"/>
  <c r="G124" i="56"/>
  <c r="F124" i="56"/>
  <c r="E124" i="56"/>
  <c r="D124" i="56"/>
  <c r="C124" i="56"/>
  <c r="M123" i="56"/>
  <c r="L123" i="56"/>
  <c r="K123" i="56"/>
  <c r="J123" i="56"/>
  <c r="G123" i="56"/>
  <c r="F123" i="56"/>
  <c r="E123" i="56"/>
  <c r="D123" i="56"/>
  <c r="C123" i="56"/>
  <c r="M122" i="56"/>
  <c r="L122" i="56"/>
  <c r="K122" i="56"/>
  <c r="J122" i="56"/>
  <c r="G122" i="56"/>
  <c r="F122" i="56"/>
  <c r="E122" i="56"/>
  <c r="D122" i="56"/>
  <c r="C122" i="56"/>
  <c r="M121" i="56"/>
  <c r="L121" i="56"/>
  <c r="K121" i="56"/>
  <c r="J121" i="56"/>
  <c r="G121" i="56"/>
  <c r="F121" i="56"/>
  <c r="E121" i="56"/>
  <c r="D121" i="56"/>
  <c r="C121" i="56"/>
  <c r="M120" i="56"/>
  <c r="L120" i="56"/>
  <c r="K120" i="56"/>
  <c r="J120" i="56"/>
  <c r="G120" i="56"/>
  <c r="F120" i="56"/>
  <c r="E120" i="56"/>
  <c r="D120" i="56"/>
  <c r="C120" i="56"/>
  <c r="M119" i="56"/>
  <c r="L119" i="56"/>
  <c r="K119" i="56"/>
  <c r="J119" i="56"/>
  <c r="G119" i="56"/>
  <c r="F119" i="56"/>
  <c r="E119" i="56"/>
  <c r="D119" i="56"/>
  <c r="C119" i="56"/>
  <c r="I86" i="55"/>
  <c r="I87" i="55" s="1"/>
  <c r="O86" i="55"/>
  <c r="O87" i="55" s="1"/>
  <c r="M127" i="55"/>
  <c r="L127" i="55"/>
  <c r="K127" i="55"/>
  <c r="J127" i="55"/>
  <c r="G127" i="55"/>
  <c r="F127" i="55"/>
  <c r="E127" i="55"/>
  <c r="D127" i="55"/>
  <c r="C127" i="55"/>
  <c r="N76" i="55"/>
  <c r="N77" i="55" s="1"/>
  <c r="O76" i="55"/>
  <c r="O77" i="55" s="1"/>
  <c r="M126" i="55"/>
  <c r="L126" i="55"/>
  <c r="K126" i="55"/>
  <c r="J126" i="55"/>
  <c r="G126" i="55"/>
  <c r="F126" i="55"/>
  <c r="E126" i="55"/>
  <c r="D126" i="55"/>
  <c r="C126" i="55"/>
  <c r="B126" i="55"/>
  <c r="B127" i="55" s="1"/>
  <c r="M125" i="55"/>
  <c r="L125" i="55"/>
  <c r="K125" i="55"/>
  <c r="J125" i="55"/>
  <c r="G125" i="55"/>
  <c r="F125" i="55"/>
  <c r="E125" i="55"/>
  <c r="D125" i="55"/>
  <c r="C125" i="55"/>
  <c r="M124" i="55"/>
  <c r="L124" i="55"/>
  <c r="K124" i="55"/>
  <c r="J124" i="55"/>
  <c r="G124" i="55"/>
  <c r="F124" i="55"/>
  <c r="E124" i="55"/>
  <c r="D124" i="55"/>
  <c r="C124" i="55"/>
  <c r="M123" i="55"/>
  <c r="L123" i="55"/>
  <c r="K123" i="55"/>
  <c r="J123" i="55"/>
  <c r="G123" i="55"/>
  <c r="F123" i="55"/>
  <c r="E123" i="55"/>
  <c r="D123" i="55"/>
  <c r="C123" i="55"/>
  <c r="M122" i="55"/>
  <c r="L122" i="55"/>
  <c r="K122" i="55"/>
  <c r="J122" i="55"/>
  <c r="G122" i="55"/>
  <c r="F122" i="55"/>
  <c r="E122" i="55"/>
  <c r="D122" i="55"/>
  <c r="C122" i="55"/>
  <c r="M121" i="55"/>
  <c r="L121" i="55"/>
  <c r="K121" i="55"/>
  <c r="J121" i="55"/>
  <c r="G121" i="55"/>
  <c r="F121" i="55"/>
  <c r="E121" i="55"/>
  <c r="D121" i="55"/>
  <c r="C121" i="55"/>
  <c r="M120" i="55"/>
  <c r="L120" i="55"/>
  <c r="K120" i="55"/>
  <c r="J120" i="55"/>
  <c r="G120" i="55"/>
  <c r="F120" i="55"/>
  <c r="E120" i="55"/>
  <c r="D120" i="55"/>
  <c r="C120" i="55"/>
  <c r="M119" i="55"/>
  <c r="L119" i="55"/>
  <c r="K119" i="55"/>
  <c r="J119" i="55"/>
  <c r="G119" i="55"/>
  <c r="F119" i="55"/>
  <c r="E119" i="55"/>
  <c r="D119" i="55"/>
  <c r="C119" i="55"/>
  <c r="I86" i="54"/>
  <c r="I87" i="54" s="1"/>
  <c r="O86" i="54"/>
  <c r="O87" i="54" s="1"/>
  <c r="M127" i="54"/>
  <c r="L127" i="54"/>
  <c r="K127" i="54"/>
  <c r="J127" i="54"/>
  <c r="G127" i="54"/>
  <c r="F127" i="54"/>
  <c r="E127" i="54"/>
  <c r="D127" i="54"/>
  <c r="C127" i="54"/>
  <c r="N76" i="54"/>
  <c r="N77" i="54" s="1"/>
  <c r="O76" i="54"/>
  <c r="O77" i="54" s="1"/>
  <c r="M126" i="54"/>
  <c r="L126" i="54"/>
  <c r="K126" i="54"/>
  <c r="J126" i="54"/>
  <c r="G126" i="54"/>
  <c r="F126" i="54"/>
  <c r="E126" i="54"/>
  <c r="D126" i="54"/>
  <c r="C126" i="54"/>
  <c r="B126" i="54"/>
  <c r="B127" i="54" s="1"/>
  <c r="M125" i="54"/>
  <c r="L125" i="54"/>
  <c r="K125" i="54"/>
  <c r="J125" i="54"/>
  <c r="G125" i="54"/>
  <c r="F125" i="54"/>
  <c r="E125" i="54"/>
  <c r="D125" i="54"/>
  <c r="C125" i="54"/>
  <c r="M124" i="54"/>
  <c r="L124" i="54"/>
  <c r="K124" i="54"/>
  <c r="J124" i="54"/>
  <c r="G124" i="54"/>
  <c r="F124" i="54"/>
  <c r="E124" i="54"/>
  <c r="D124" i="54"/>
  <c r="C124" i="54"/>
  <c r="M123" i="54"/>
  <c r="L123" i="54"/>
  <c r="K123" i="54"/>
  <c r="J123" i="54"/>
  <c r="G123" i="54"/>
  <c r="F123" i="54"/>
  <c r="E123" i="54"/>
  <c r="D123" i="54"/>
  <c r="C123" i="54"/>
  <c r="M122" i="54"/>
  <c r="L122" i="54"/>
  <c r="K122" i="54"/>
  <c r="J122" i="54"/>
  <c r="G122" i="54"/>
  <c r="F122" i="54"/>
  <c r="E122" i="54"/>
  <c r="D122" i="54"/>
  <c r="C122" i="54"/>
  <c r="M121" i="54"/>
  <c r="L121" i="54"/>
  <c r="K121" i="54"/>
  <c r="J121" i="54"/>
  <c r="G121" i="54"/>
  <c r="F121" i="54"/>
  <c r="E121" i="54"/>
  <c r="D121" i="54"/>
  <c r="C121" i="54"/>
  <c r="M120" i="54"/>
  <c r="L120" i="54"/>
  <c r="K120" i="54"/>
  <c r="J120" i="54"/>
  <c r="G120" i="54"/>
  <c r="F120" i="54"/>
  <c r="E120" i="54"/>
  <c r="D120" i="54"/>
  <c r="C120" i="54"/>
  <c r="M119" i="54"/>
  <c r="L119" i="54"/>
  <c r="K119" i="54"/>
  <c r="J119" i="54"/>
  <c r="G119" i="54"/>
  <c r="F119" i="54"/>
  <c r="E119" i="54"/>
  <c r="D119" i="54"/>
  <c r="C119" i="54"/>
  <c r="I86" i="53"/>
  <c r="I87" i="53" s="1"/>
  <c r="O86" i="53"/>
  <c r="O87" i="53" s="1"/>
  <c r="M127" i="53"/>
  <c r="L127" i="53"/>
  <c r="K127" i="53"/>
  <c r="J127" i="53"/>
  <c r="G127" i="53"/>
  <c r="F127" i="53"/>
  <c r="E127" i="53"/>
  <c r="D127" i="53"/>
  <c r="C127" i="53"/>
  <c r="N76" i="53"/>
  <c r="N77" i="53" s="1"/>
  <c r="O76" i="53"/>
  <c r="O77" i="53" s="1"/>
  <c r="M126" i="53"/>
  <c r="L126" i="53"/>
  <c r="K126" i="53"/>
  <c r="J126" i="53"/>
  <c r="G126" i="53"/>
  <c r="F126" i="53"/>
  <c r="E126" i="53"/>
  <c r="D126" i="53"/>
  <c r="C126" i="53"/>
  <c r="B126" i="53"/>
  <c r="B127" i="53" s="1"/>
  <c r="M125" i="53"/>
  <c r="L125" i="53"/>
  <c r="K125" i="53"/>
  <c r="J125" i="53"/>
  <c r="G125" i="53"/>
  <c r="F125" i="53"/>
  <c r="E125" i="53"/>
  <c r="D125" i="53"/>
  <c r="C125" i="53"/>
  <c r="M124" i="53"/>
  <c r="L124" i="53"/>
  <c r="K124" i="53"/>
  <c r="J124" i="53"/>
  <c r="G124" i="53"/>
  <c r="F124" i="53"/>
  <c r="E124" i="53"/>
  <c r="D124" i="53"/>
  <c r="C124" i="53"/>
  <c r="M123" i="53"/>
  <c r="L123" i="53"/>
  <c r="K123" i="53"/>
  <c r="J123" i="53"/>
  <c r="G123" i="53"/>
  <c r="F123" i="53"/>
  <c r="E123" i="53"/>
  <c r="D123" i="53"/>
  <c r="C123" i="53"/>
  <c r="M122" i="53"/>
  <c r="L122" i="53"/>
  <c r="K122" i="53"/>
  <c r="J122" i="53"/>
  <c r="G122" i="53"/>
  <c r="F122" i="53"/>
  <c r="E122" i="53"/>
  <c r="D122" i="53"/>
  <c r="C122" i="53"/>
  <c r="M121" i="53"/>
  <c r="L121" i="53"/>
  <c r="K121" i="53"/>
  <c r="J121" i="53"/>
  <c r="G121" i="53"/>
  <c r="F121" i="53"/>
  <c r="E121" i="53"/>
  <c r="D121" i="53"/>
  <c r="C121" i="53"/>
  <c r="M120" i="53"/>
  <c r="L120" i="53"/>
  <c r="K120" i="53"/>
  <c r="J120" i="53"/>
  <c r="G120" i="53"/>
  <c r="F120" i="53"/>
  <c r="E120" i="53"/>
  <c r="D120" i="53"/>
  <c r="C120" i="53"/>
  <c r="M119" i="53"/>
  <c r="L119" i="53"/>
  <c r="K119" i="53"/>
  <c r="J119" i="53"/>
  <c r="G119" i="53"/>
  <c r="F119" i="53"/>
  <c r="E119" i="53"/>
  <c r="D119" i="53"/>
  <c r="C119" i="53"/>
  <c r="I86" i="52"/>
  <c r="I87" i="52" s="1"/>
  <c r="O86" i="52"/>
  <c r="O87" i="52" s="1"/>
  <c r="M127" i="52"/>
  <c r="L127" i="52"/>
  <c r="K127" i="52"/>
  <c r="J127" i="52"/>
  <c r="H127" i="52"/>
  <c r="G127" i="52"/>
  <c r="F127" i="52"/>
  <c r="E127" i="52"/>
  <c r="D127" i="52"/>
  <c r="C127" i="52"/>
  <c r="N76" i="52"/>
  <c r="N77" i="52"/>
  <c r="O76" i="52"/>
  <c r="O77" i="52" s="1"/>
  <c r="M126" i="52"/>
  <c r="L126" i="52"/>
  <c r="K126" i="52"/>
  <c r="J126" i="52"/>
  <c r="H126" i="52"/>
  <c r="G126" i="52"/>
  <c r="F126" i="52"/>
  <c r="E126" i="52"/>
  <c r="D126" i="52"/>
  <c r="C126" i="52"/>
  <c r="B126" i="52"/>
  <c r="B127" i="52" s="1"/>
  <c r="M125" i="52"/>
  <c r="L125" i="52"/>
  <c r="K125" i="52"/>
  <c r="J125" i="52"/>
  <c r="H125" i="52"/>
  <c r="G125" i="52"/>
  <c r="F125" i="52"/>
  <c r="E125" i="52"/>
  <c r="D125" i="52"/>
  <c r="C125" i="52"/>
  <c r="M124" i="52"/>
  <c r="L124" i="52"/>
  <c r="K124" i="52"/>
  <c r="J124" i="52"/>
  <c r="H124" i="52"/>
  <c r="G124" i="52"/>
  <c r="F124" i="52"/>
  <c r="E124" i="52"/>
  <c r="D124" i="52"/>
  <c r="C124" i="52"/>
  <c r="M123" i="52"/>
  <c r="L123" i="52"/>
  <c r="K123" i="52"/>
  <c r="J123" i="52"/>
  <c r="H123" i="52"/>
  <c r="G123" i="52"/>
  <c r="F123" i="52"/>
  <c r="E123" i="52"/>
  <c r="D123" i="52"/>
  <c r="C123" i="52"/>
  <c r="M122" i="52"/>
  <c r="L122" i="52"/>
  <c r="K122" i="52"/>
  <c r="J122" i="52"/>
  <c r="H122" i="52"/>
  <c r="G122" i="52"/>
  <c r="F122" i="52"/>
  <c r="E122" i="52"/>
  <c r="D122" i="52"/>
  <c r="C122" i="52"/>
  <c r="M121" i="52"/>
  <c r="L121" i="52"/>
  <c r="K121" i="52"/>
  <c r="J121" i="52"/>
  <c r="H121" i="52"/>
  <c r="G121" i="52"/>
  <c r="F121" i="52"/>
  <c r="E121" i="52"/>
  <c r="D121" i="52"/>
  <c r="C121" i="52"/>
  <c r="M120" i="52"/>
  <c r="L120" i="52"/>
  <c r="K120" i="52"/>
  <c r="J120" i="52"/>
  <c r="H120" i="52"/>
  <c r="G120" i="52"/>
  <c r="F120" i="52"/>
  <c r="E120" i="52"/>
  <c r="D120" i="52"/>
  <c r="C120" i="52"/>
  <c r="M119" i="52"/>
  <c r="L119" i="52"/>
  <c r="K119" i="52"/>
  <c r="J119" i="52"/>
  <c r="H119" i="52"/>
  <c r="G119" i="52"/>
  <c r="F119" i="52"/>
  <c r="E119" i="52"/>
  <c r="D119" i="52"/>
  <c r="C119" i="52"/>
  <c r="I86" i="51"/>
  <c r="I87" i="51"/>
  <c r="O86" i="51"/>
  <c r="O87" i="51" s="1"/>
  <c r="M127" i="51"/>
  <c r="L127" i="51"/>
  <c r="K127" i="51"/>
  <c r="J127" i="51"/>
  <c r="G127" i="51"/>
  <c r="F127" i="51"/>
  <c r="E127" i="51"/>
  <c r="D127" i="51"/>
  <c r="C127" i="51"/>
  <c r="N76" i="51"/>
  <c r="N77" i="51" s="1"/>
  <c r="O76" i="51"/>
  <c r="O77" i="51" s="1"/>
  <c r="M126" i="51"/>
  <c r="L126" i="51"/>
  <c r="K126" i="51"/>
  <c r="J126" i="51"/>
  <c r="G126" i="51"/>
  <c r="F126" i="51"/>
  <c r="E126" i="51"/>
  <c r="D126" i="51"/>
  <c r="C126" i="51"/>
  <c r="B126" i="51"/>
  <c r="B127" i="51" s="1"/>
  <c r="M125" i="51"/>
  <c r="L125" i="51"/>
  <c r="K125" i="51"/>
  <c r="J125" i="51"/>
  <c r="G125" i="51"/>
  <c r="F125" i="51"/>
  <c r="E125" i="51"/>
  <c r="D125" i="51"/>
  <c r="C125" i="51"/>
  <c r="M124" i="51"/>
  <c r="L124" i="51"/>
  <c r="K124" i="51"/>
  <c r="J124" i="51"/>
  <c r="G124" i="51"/>
  <c r="F124" i="51"/>
  <c r="E124" i="51"/>
  <c r="D124" i="51"/>
  <c r="C124" i="51"/>
  <c r="M123" i="51"/>
  <c r="L123" i="51"/>
  <c r="K123" i="51"/>
  <c r="J123" i="51"/>
  <c r="G123" i="51"/>
  <c r="F123" i="51"/>
  <c r="E123" i="51"/>
  <c r="D123" i="51"/>
  <c r="C123" i="51"/>
  <c r="M122" i="51"/>
  <c r="L122" i="51"/>
  <c r="K122" i="51"/>
  <c r="J122" i="51"/>
  <c r="G122" i="51"/>
  <c r="F122" i="51"/>
  <c r="E122" i="51"/>
  <c r="D122" i="51"/>
  <c r="C122" i="51"/>
  <c r="M121" i="51"/>
  <c r="L121" i="51"/>
  <c r="K121" i="51"/>
  <c r="J121" i="51"/>
  <c r="G121" i="51"/>
  <c r="F121" i="51"/>
  <c r="E121" i="51"/>
  <c r="D121" i="51"/>
  <c r="C121" i="51"/>
  <c r="M120" i="51"/>
  <c r="L120" i="51"/>
  <c r="K120" i="51"/>
  <c r="J120" i="51"/>
  <c r="G120" i="51"/>
  <c r="F120" i="51"/>
  <c r="E120" i="51"/>
  <c r="D120" i="51"/>
  <c r="C120" i="51"/>
  <c r="M119" i="51"/>
  <c r="L119" i="51"/>
  <c r="K119" i="51"/>
  <c r="J119" i="51"/>
  <c r="G119" i="51"/>
  <c r="F119" i="51"/>
  <c r="E119" i="51"/>
  <c r="D119" i="51"/>
  <c r="C119" i="51"/>
  <c r="I86" i="50"/>
  <c r="I87" i="50" s="1"/>
  <c r="O86" i="50"/>
  <c r="O87" i="50" s="1"/>
  <c r="M127" i="50"/>
  <c r="L127" i="50"/>
  <c r="K127" i="50"/>
  <c r="J127" i="50"/>
  <c r="H127" i="50"/>
  <c r="G127" i="50"/>
  <c r="F127" i="50"/>
  <c r="D127" i="50"/>
  <c r="C127" i="50"/>
  <c r="N76" i="50"/>
  <c r="N77" i="50" s="1"/>
  <c r="O76" i="50"/>
  <c r="O77" i="50" s="1"/>
  <c r="M126" i="50"/>
  <c r="L126" i="50"/>
  <c r="K126" i="50"/>
  <c r="J126" i="50"/>
  <c r="H126" i="50"/>
  <c r="G126" i="50"/>
  <c r="F126" i="50"/>
  <c r="D126" i="50"/>
  <c r="C126" i="50"/>
  <c r="B126" i="50"/>
  <c r="B127" i="50" s="1"/>
  <c r="M125" i="50"/>
  <c r="L125" i="50"/>
  <c r="K125" i="50"/>
  <c r="J125" i="50"/>
  <c r="H125" i="50"/>
  <c r="G125" i="50"/>
  <c r="F125" i="50"/>
  <c r="D125" i="50"/>
  <c r="C125" i="50"/>
  <c r="M124" i="50"/>
  <c r="L124" i="50"/>
  <c r="K124" i="50"/>
  <c r="J124" i="50"/>
  <c r="H124" i="50"/>
  <c r="G124" i="50"/>
  <c r="F124" i="50"/>
  <c r="D124" i="50"/>
  <c r="C124" i="50"/>
  <c r="M123" i="50"/>
  <c r="L123" i="50"/>
  <c r="K123" i="50"/>
  <c r="J123" i="50"/>
  <c r="H123" i="50"/>
  <c r="G123" i="50"/>
  <c r="F123" i="50"/>
  <c r="D123" i="50"/>
  <c r="C123" i="50"/>
  <c r="M122" i="50"/>
  <c r="L122" i="50"/>
  <c r="K122" i="50"/>
  <c r="J122" i="50"/>
  <c r="H122" i="50"/>
  <c r="G122" i="50"/>
  <c r="F122" i="50"/>
  <c r="D122" i="50"/>
  <c r="C122" i="50"/>
  <c r="M121" i="50"/>
  <c r="L121" i="50"/>
  <c r="K121" i="50"/>
  <c r="J121" i="50"/>
  <c r="H121" i="50"/>
  <c r="G121" i="50"/>
  <c r="F121" i="50"/>
  <c r="D121" i="50"/>
  <c r="C121" i="50"/>
  <c r="M120" i="50"/>
  <c r="L120" i="50"/>
  <c r="K120" i="50"/>
  <c r="J120" i="50"/>
  <c r="H120" i="50"/>
  <c r="G120" i="50"/>
  <c r="F120" i="50"/>
  <c r="D120" i="50"/>
  <c r="C120" i="50"/>
  <c r="M119" i="50"/>
  <c r="L119" i="50"/>
  <c r="K119" i="50"/>
  <c r="J119" i="50"/>
  <c r="H119" i="50"/>
  <c r="G119" i="50"/>
  <c r="F119" i="50"/>
  <c r="D119" i="50"/>
  <c r="C119" i="50"/>
  <c r="I86" i="48"/>
  <c r="I87" i="48" s="1"/>
  <c r="O86" i="48"/>
  <c r="O87" i="48"/>
  <c r="M127" i="48"/>
  <c r="L127" i="48"/>
  <c r="K127" i="48"/>
  <c r="J127" i="48"/>
  <c r="G127" i="48"/>
  <c r="F127" i="48"/>
  <c r="E127" i="48"/>
  <c r="D127" i="48"/>
  <c r="C127" i="48"/>
  <c r="N76" i="48"/>
  <c r="N77" i="48" s="1"/>
  <c r="O76" i="48"/>
  <c r="O77" i="48" s="1"/>
  <c r="M126" i="48"/>
  <c r="L126" i="48"/>
  <c r="K126" i="48"/>
  <c r="J126" i="48"/>
  <c r="G126" i="48"/>
  <c r="F126" i="48"/>
  <c r="E126" i="48"/>
  <c r="D126" i="48"/>
  <c r="C126" i="48"/>
  <c r="B126" i="48"/>
  <c r="B127" i="48" s="1"/>
  <c r="M125" i="48"/>
  <c r="L125" i="48"/>
  <c r="K125" i="48"/>
  <c r="J125" i="48"/>
  <c r="G125" i="48"/>
  <c r="F125" i="48"/>
  <c r="E125" i="48"/>
  <c r="D125" i="48"/>
  <c r="C125" i="48"/>
  <c r="M124" i="48"/>
  <c r="L124" i="48"/>
  <c r="K124" i="48"/>
  <c r="J124" i="48"/>
  <c r="G124" i="48"/>
  <c r="F124" i="48"/>
  <c r="E124" i="48"/>
  <c r="D124" i="48"/>
  <c r="C124" i="48"/>
  <c r="M123" i="48"/>
  <c r="L123" i="48"/>
  <c r="K123" i="48"/>
  <c r="J123" i="48"/>
  <c r="G123" i="48"/>
  <c r="F123" i="48"/>
  <c r="E123" i="48"/>
  <c r="D123" i="48"/>
  <c r="C123" i="48"/>
  <c r="M122" i="48"/>
  <c r="L122" i="48"/>
  <c r="K122" i="48"/>
  <c r="J122" i="48"/>
  <c r="G122" i="48"/>
  <c r="F122" i="48"/>
  <c r="E122" i="48"/>
  <c r="D122" i="48"/>
  <c r="C122" i="48"/>
  <c r="M121" i="48"/>
  <c r="L121" i="48"/>
  <c r="K121" i="48"/>
  <c r="J121" i="48"/>
  <c r="G121" i="48"/>
  <c r="F121" i="48"/>
  <c r="E121" i="48"/>
  <c r="D121" i="48"/>
  <c r="C121" i="48"/>
  <c r="M120" i="48"/>
  <c r="L120" i="48"/>
  <c r="K120" i="48"/>
  <c r="J120" i="48"/>
  <c r="G120" i="48"/>
  <c r="F120" i="48"/>
  <c r="E120" i="48"/>
  <c r="D120" i="48"/>
  <c r="C120" i="48"/>
  <c r="M119" i="48"/>
  <c r="L119" i="48"/>
  <c r="K119" i="48"/>
  <c r="J119" i="48"/>
  <c r="G119" i="48"/>
  <c r="F119" i="48"/>
  <c r="E119" i="48"/>
  <c r="D119" i="48"/>
  <c r="C119" i="48"/>
  <c r="E127" i="47"/>
  <c r="F127" i="47"/>
  <c r="G127" i="47"/>
  <c r="H127" i="47"/>
  <c r="J85" i="47"/>
  <c r="J86" i="47" s="1"/>
  <c r="K127" i="47"/>
  <c r="L127" i="47"/>
  <c r="M127" i="47"/>
  <c r="N127" i="47"/>
  <c r="P85" i="47"/>
  <c r="P86" i="47" s="1"/>
  <c r="E126" i="47"/>
  <c r="F126" i="47"/>
  <c r="G126" i="47"/>
  <c r="H126" i="47"/>
  <c r="K126" i="47"/>
  <c r="L126" i="47"/>
  <c r="M126" i="47"/>
  <c r="N126" i="47"/>
  <c r="O75" i="47"/>
  <c r="O76" i="47" s="1"/>
  <c r="P75" i="47"/>
  <c r="P76" i="47" s="1"/>
  <c r="E125" i="47"/>
  <c r="F125" i="47"/>
  <c r="G125" i="47"/>
  <c r="H125" i="47"/>
  <c r="K125" i="47"/>
  <c r="L125" i="47"/>
  <c r="M125" i="47"/>
  <c r="N125" i="47"/>
  <c r="E124" i="47"/>
  <c r="F124" i="47"/>
  <c r="G124" i="47"/>
  <c r="H124" i="47"/>
  <c r="K124" i="47"/>
  <c r="L124" i="47"/>
  <c r="M124" i="47"/>
  <c r="N124" i="47"/>
  <c r="E123" i="47"/>
  <c r="F123" i="47"/>
  <c r="G123" i="47"/>
  <c r="H123" i="47"/>
  <c r="K123" i="47"/>
  <c r="L123" i="47"/>
  <c r="M123" i="47"/>
  <c r="N123" i="47"/>
  <c r="E122" i="47"/>
  <c r="F122" i="47"/>
  <c r="G122" i="47"/>
  <c r="H122" i="47"/>
  <c r="K122" i="47"/>
  <c r="L122" i="47"/>
  <c r="M122" i="47"/>
  <c r="N122" i="47"/>
  <c r="E121" i="47"/>
  <c r="F121" i="47"/>
  <c r="G121" i="47"/>
  <c r="H121" i="47"/>
  <c r="K121" i="47"/>
  <c r="L121" i="47"/>
  <c r="M121" i="47"/>
  <c r="N121" i="47"/>
  <c r="E120" i="47"/>
  <c r="F120" i="47"/>
  <c r="G120" i="47"/>
  <c r="H120" i="47"/>
  <c r="K120" i="47"/>
  <c r="L120" i="47"/>
  <c r="M120" i="47"/>
  <c r="N120" i="47"/>
  <c r="E119" i="47"/>
  <c r="F119" i="47"/>
  <c r="G119" i="47"/>
  <c r="H119" i="47"/>
  <c r="K119" i="47"/>
  <c r="L119" i="47"/>
  <c r="M119" i="47"/>
  <c r="N119" i="47"/>
  <c r="D127" i="47"/>
  <c r="D126" i="47"/>
  <c r="D125" i="47"/>
  <c r="D124" i="47"/>
  <c r="D123" i="47"/>
  <c r="D122" i="47"/>
  <c r="D121" i="47"/>
  <c r="D120" i="47"/>
  <c r="D119" i="47"/>
  <c r="C126" i="47"/>
  <c r="C127" i="47" s="1"/>
  <c r="J86" i="46"/>
  <c r="J87" i="46" s="1"/>
  <c r="P86" i="46"/>
  <c r="P87" i="46"/>
  <c r="N127" i="46"/>
  <c r="M127" i="46"/>
  <c r="L127" i="46"/>
  <c r="K127" i="46"/>
  <c r="H127" i="46"/>
  <c r="G127" i="46"/>
  <c r="F127" i="46"/>
  <c r="E127" i="46"/>
  <c r="D127" i="46"/>
  <c r="O76" i="46"/>
  <c r="O77" i="46"/>
  <c r="P76" i="46"/>
  <c r="P77" i="46" s="1"/>
  <c r="P81" i="46" s="1"/>
  <c r="N126" i="46"/>
  <c r="M126" i="46"/>
  <c r="L126" i="46"/>
  <c r="K126" i="46"/>
  <c r="H126" i="46"/>
  <c r="G126" i="46"/>
  <c r="F126" i="46"/>
  <c r="E126" i="46"/>
  <c r="D126" i="46"/>
  <c r="C126" i="46"/>
  <c r="C127" i="46" s="1"/>
  <c r="N125" i="46"/>
  <c r="M125" i="46"/>
  <c r="L125" i="46"/>
  <c r="K125" i="46"/>
  <c r="H125" i="46"/>
  <c r="G125" i="46"/>
  <c r="F125" i="46"/>
  <c r="E125" i="46"/>
  <c r="D125" i="46"/>
  <c r="N124" i="46"/>
  <c r="M124" i="46"/>
  <c r="L124" i="46"/>
  <c r="K124" i="46"/>
  <c r="H124" i="46"/>
  <c r="G124" i="46"/>
  <c r="F124" i="46"/>
  <c r="E124" i="46"/>
  <c r="D124" i="46"/>
  <c r="N123" i="46"/>
  <c r="M123" i="46"/>
  <c r="L123" i="46"/>
  <c r="K123" i="46"/>
  <c r="H123" i="46"/>
  <c r="G123" i="46"/>
  <c r="F123" i="46"/>
  <c r="E123" i="46"/>
  <c r="D123" i="46"/>
  <c r="N122" i="46"/>
  <c r="M122" i="46"/>
  <c r="L122" i="46"/>
  <c r="K122" i="46"/>
  <c r="H122" i="46"/>
  <c r="G122" i="46"/>
  <c r="F122" i="46"/>
  <c r="E122" i="46"/>
  <c r="D122" i="46"/>
  <c r="N121" i="46"/>
  <c r="M121" i="46"/>
  <c r="L121" i="46"/>
  <c r="K121" i="46"/>
  <c r="H121" i="46"/>
  <c r="G121" i="46"/>
  <c r="F121" i="46"/>
  <c r="E121" i="46"/>
  <c r="D121" i="46"/>
  <c r="N120" i="46"/>
  <c r="M120" i="46"/>
  <c r="L120" i="46"/>
  <c r="K120" i="46"/>
  <c r="H120" i="46"/>
  <c r="G120" i="46"/>
  <c r="F120" i="46"/>
  <c r="E120" i="46"/>
  <c r="D120" i="46"/>
  <c r="J86" i="45"/>
  <c r="J87" i="45" s="1"/>
  <c r="P86" i="45"/>
  <c r="P87" i="45" s="1"/>
  <c r="N127" i="45"/>
  <c r="M127" i="45"/>
  <c r="L127" i="45"/>
  <c r="K127" i="45"/>
  <c r="I127" i="45"/>
  <c r="H127" i="45"/>
  <c r="G127" i="45"/>
  <c r="F127" i="45"/>
  <c r="E127" i="45"/>
  <c r="D127" i="45"/>
  <c r="O76" i="45"/>
  <c r="O77" i="45" s="1"/>
  <c r="P76" i="45"/>
  <c r="P77" i="45" s="1"/>
  <c r="N126" i="45"/>
  <c r="M126" i="45"/>
  <c r="L126" i="45"/>
  <c r="K126" i="45"/>
  <c r="I126" i="45"/>
  <c r="H126" i="45"/>
  <c r="G126" i="45"/>
  <c r="F126" i="45"/>
  <c r="E126" i="45"/>
  <c r="D126" i="45"/>
  <c r="C126" i="45"/>
  <c r="C127" i="45" s="1"/>
  <c r="N125" i="45"/>
  <c r="M125" i="45"/>
  <c r="L125" i="45"/>
  <c r="K125" i="45"/>
  <c r="I125" i="45"/>
  <c r="H125" i="45"/>
  <c r="G125" i="45"/>
  <c r="F125" i="45"/>
  <c r="E125" i="45"/>
  <c r="D125" i="45"/>
  <c r="N124" i="45"/>
  <c r="M124" i="45"/>
  <c r="L124" i="45"/>
  <c r="K124" i="45"/>
  <c r="I124" i="45"/>
  <c r="H124" i="45"/>
  <c r="G124" i="45"/>
  <c r="F124" i="45"/>
  <c r="E124" i="45"/>
  <c r="D124" i="45"/>
  <c r="N123" i="45"/>
  <c r="M123" i="45"/>
  <c r="L123" i="45"/>
  <c r="K123" i="45"/>
  <c r="I123" i="45"/>
  <c r="H123" i="45"/>
  <c r="G123" i="45"/>
  <c r="F123" i="45"/>
  <c r="E123" i="45"/>
  <c r="D123" i="45"/>
  <c r="N122" i="45"/>
  <c r="M122" i="45"/>
  <c r="L122" i="45"/>
  <c r="K122" i="45"/>
  <c r="I122" i="45"/>
  <c r="H122" i="45"/>
  <c r="G122" i="45"/>
  <c r="F122" i="45"/>
  <c r="E122" i="45"/>
  <c r="D122" i="45"/>
  <c r="N121" i="45"/>
  <c r="M121" i="45"/>
  <c r="L121" i="45"/>
  <c r="K121" i="45"/>
  <c r="I121" i="45"/>
  <c r="H121" i="45"/>
  <c r="G121" i="45"/>
  <c r="F121" i="45"/>
  <c r="E121" i="45"/>
  <c r="D121" i="45"/>
  <c r="N120" i="45"/>
  <c r="M120" i="45"/>
  <c r="L120" i="45"/>
  <c r="K120" i="45"/>
  <c r="I120" i="45"/>
  <c r="H120" i="45"/>
  <c r="G120" i="45"/>
  <c r="F120" i="45"/>
  <c r="E120" i="45"/>
  <c r="D120" i="45"/>
  <c r="P91" i="46"/>
  <c r="D91" i="46"/>
  <c r="E91" i="46"/>
  <c r="E114" i="46" s="1"/>
  <c r="F91" i="46"/>
  <c r="G91" i="46"/>
  <c r="H91" i="46"/>
  <c r="I91" i="46"/>
  <c r="F114" i="46"/>
  <c r="K81" i="46"/>
  <c r="L81" i="46"/>
  <c r="M81" i="46"/>
  <c r="N81" i="46"/>
  <c r="F113" i="46"/>
  <c r="E113" i="46"/>
  <c r="F112" i="46"/>
  <c r="E112" i="46"/>
  <c r="D112" i="46"/>
  <c r="F111" i="46"/>
  <c r="E111" i="46"/>
  <c r="N110" i="46"/>
  <c r="M110" i="46"/>
  <c r="L110" i="46"/>
  <c r="K110" i="46"/>
  <c r="H110" i="46"/>
  <c r="G110" i="46"/>
  <c r="F110" i="46"/>
  <c r="E110" i="46"/>
  <c r="F109" i="46"/>
  <c r="E109" i="46"/>
  <c r="D109" i="46"/>
  <c r="F108" i="46"/>
  <c r="E108" i="46"/>
  <c r="D108" i="46"/>
  <c r="F107" i="46"/>
  <c r="E107" i="46"/>
  <c r="D107" i="46"/>
  <c r="C107" i="46"/>
  <c r="C108" i="46" s="1"/>
  <c r="C109" i="46" s="1"/>
  <c r="C110" i="46" s="1"/>
  <c r="C111" i="46" s="1"/>
  <c r="C112" i="46" s="1"/>
  <c r="C113" i="46" s="1"/>
  <c r="C114" i="46" s="1"/>
  <c r="F106" i="46"/>
  <c r="E106" i="46"/>
  <c r="D106" i="46"/>
  <c r="E106" i="45"/>
  <c r="F106" i="45"/>
  <c r="G106" i="45"/>
  <c r="H106" i="45"/>
  <c r="D106" i="45"/>
  <c r="H113" i="45"/>
  <c r="G113" i="45"/>
  <c r="F113" i="45"/>
  <c r="E113" i="45"/>
  <c r="M112" i="45"/>
  <c r="L112" i="45"/>
  <c r="K112" i="45"/>
  <c r="H112" i="45"/>
  <c r="G112" i="45"/>
  <c r="E112" i="45"/>
  <c r="D112" i="45"/>
  <c r="N111" i="45"/>
  <c r="M111" i="45"/>
  <c r="L111" i="45"/>
  <c r="K111" i="45"/>
  <c r="G111" i="45"/>
  <c r="F111" i="45"/>
  <c r="D111" i="45"/>
  <c r="N110" i="45"/>
  <c r="L110" i="45"/>
  <c r="G110" i="45"/>
  <c r="D110" i="45"/>
  <c r="N109" i="45"/>
  <c r="M109" i="45"/>
  <c r="L109" i="45"/>
  <c r="K109" i="45"/>
  <c r="H109" i="45"/>
  <c r="G109" i="45"/>
  <c r="F109" i="45"/>
  <c r="E109" i="45"/>
  <c r="L108" i="45"/>
  <c r="H108" i="45"/>
  <c r="G108" i="45"/>
  <c r="F108" i="45"/>
  <c r="E108" i="45"/>
  <c r="D108" i="45"/>
  <c r="N107" i="45"/>
  <c r="L107" i="45"/>
  <c r="H107" i="45"/>
  <c r="G107" i="45"/>
  <c r="E107" i="45"/>
  <c r="D107" i="45"/>
  <c r="C107" i="45"/>
  <c r="C108" i="45" s="1"/>
  <c r="C109" i="45" s="1"/>
  <c r="C110" i="45" s="1"/>
  <c r="C111" i="45" s="1"/>
  <c r="C112" i="45" s="1"/>
  <c r="C113" i="45" s="1"/>
  <c r="C114" i="45" s="1"/>
  <c r="H156" i="38"/>
  <c r="H157" i="38" s="1"/>
  <c r="N156" i="38"/>
  <c r="N157" i="38" s="1"/>
  <c r="L233" i="38"/>
  <c r="K233" i="38"/>
  <c r="J233" i="38"/>
  <c r="I233" i="38"/>
  <c r="F233" i="38"/>
  <c r="E233" i="38"/>
  <c r="D233" i="38"/>
  <c r="C233" i="38"/>
  <c r="B233" i="38"/>
  <c r="M146" i="38"/>
  <c r="M147" i="38" s="1"/>
  <c r="N146" i="38"/>
  <c r="N147" i="38" s="1"/>
  <c r="L232" i="38"/>
  <c r="K232" i="38"/>
  <c r="J232" i="38"/>
  <c r="I232" i="38"/>
  <c r="F232" i="38"/>
  <c r="E232" i="38"/>
  <c r="D232" i="38"/>
  <c r="C232" i="38"/>
  <c r="B232" i="38"/>
  <c r="L231" i="38"/>
  <c r="K231" i="38"/>
  <c r="J231" i="38"/>
  <c r="I231" i="38"/>
  <c r="F231" i="38"/>
  <c r="E231" i="38"/>
  <c r="D231" i="38"/>
  <c r="C231" i="38"/>
  <c r="B231" i="38"/>
  <c r="L230" i="38"/>
  <c r="K230" i="38"/>
  <c r="J230" i="38"/>
  <c r="I230" i="38"/>
  <c r="F230" i="38"/>
  <c r="E230" i="38"/>
  <c r="D230" i="38"/>
  <c r="C230" i="38"/>
  <c r="B230" i="38"/>
  <c r="L229" i="38"/>
  <c r="K229" i="38"/>
  <c r="J229" i="38"/>
  <c r="I229" i="38"/>
  <c r="F229" i="38"/>
  <c r="E229" i="38"/>
  <c r="D229" i="38"/>
  <c r="C229" i="38"/>
  <c r="B229" i="38"/>
  <c r="L228" i="38"/>
  <c r="K228" i="38"/>
  <c r="J228" i="38"/>
  <c r="I228" i="38"/>
  <c r="F228" i="38"/>
  <c r="E228" i="38"/>
  <c r="D228" i="38"/>
  <c r="C228" i="38"/>
  <c r="B228" i="38"/>
  <c r="L227" i="38"/>
  <c r="K227" i="38"/>
  <c r="J227" i="38"/>
  <c r="I227" i="38"/>
  <c r="F227" i="38"/>
  <c r="E227" i="38"/>
  <c r="D227" i="38"/>
  <c r="C227" i="38"/>
  <c r="B227" i="38"/>
  <c r="L226" i="38"/>
  <c r="K226" i="38"/>
  <c r="J226" i="38"/>
  <c r="I226" i="38"/>
  <c r="F226" i="38"/>
  <c r="E226" i="38"/>
  <c r="D226" i="38"/>
  <c r="C226" i="38"/>
  <c r="B226" i="38"/>
  <c r="L225" i="38"/>
  <c r="K225" i="38"/>
  <c r="J225" i="38"/>
  <c r="I225" i="38"/>
  <c r="F225" i="38"/>
  <c r="E225" i="38"/>
  <c r="D225" i="38"/>
  <c r="C225" i="38"/>
  <c r="B225" i="38"/>
  <c r="L224" i="38"/>
  <c r="K224" i="38"/>
  <c r="J224" i="38"/>
  <c r="I224" i="38"/>
  <c r="F224" i="38"/>
  <c r="E224" i="38"/>
  <c r="D224" i="38"/>
  <c r="C224" i="38"/>
  <c r="B224" i="38"/>
  <c r="L223" i="38"/>
  <c r="K223" i="38"/>
  <c r="J223" i="38"/>
  <c r="I223" i="38"/>
  <c r="F223" i="38"/>
  <c r="E223" i="38"/>
  <c r="D223" i="38"/>
  <c r="C223" i="38"/>
  <c r="B223" i="38"/>
  <c r="A223" i="38"/>
  <c r="A224" i="38" s="1"/>
  <c r="A225" i="38" s="1"/>
  <c r="A226" i="38" s="1"/>
  <c r="A227" i="38" s="1"/>
  <c r="A228" i="38" s="1"/>
  <c r="A229" i="38" s="1"/>
  <c r="A230" i="38" s="1"/>
  <c r="A231" i="38" s="1"/>
  <c r="A232" i="38" s="1"/>
  <c r="A233" i="38" s="1"/>
  <c r="A234" i="38" s="1"/>
  <c r="A235" i="38" s="1"/>
  <c r="L222" i="38"/>
  <c r="K222" i="38"/>
  <c r="J222" i="38"/>
  <c r="I222" i="38"/>
  <c r="F222" i="38"/>
  <c r="E222" i="38"/>
  <c r="D222" i="38"/>
  <c r="C222" i="38"/>
  <c r="B222" i="38"/>
  <c r="L221" i="38"/>
  <c r="K221" i="38"/>
  <c r="J221" i="38"/>
  <c r="I221" i="38"/>
  <c r="F221" i="38"/>
  <c r="E221" i="38"/>
  <c r="D221" i="38"/>
  <c r="C221" i="38"/>
  <c r="B221" i="38"/>
  <c r="L220" i="38"/>
  <c r="K220" i="38"/>
  <c r="J220" i="38"/>
  <c r="I220" i="38"/>
  <c r="F220" i="38"/>
  <c r="E220" i="38"/>
  <c r="D220" i="38"/>
  <c r="C220" i="38"/>
  <c r="B220" i="38"/>
  <c r="L219" i="38"/>
  <c r="K219" i="38"/>
  <c r="J219" i="38"/>
  <c r="I219" i="38"/>
  <c r="F219" i="38"/>
  <c r="E219" i="38"/>
  <c r="D219" i="38"/>
  <c r="C219" i="38"/>
  <c r="B219" i="38"/>
  <c r="L218" i="38"/>
  <c r="K218" i="38"/>
  <c r="J218" i="38"/>
  <c r="I218" i="38"/>
  <c r="F218" i="38"/>
  <c r="E218" i="38"/>
  <c r="D218" i="38"/>
  <c r="C218" i="38"/>
  <c r="B218" i="38"/>
  <c r="I156" i="37"/>
  <c r="I157" i="37" s="1"/>
  <c r="O156" i="37"/>
  <c r="O157" i="37" s="1"/>
  <c r="M211" i="37"/>
  <c r="L211" i="37"/>
  <c r="K211" i="37"/>
  <c r="J211" i="37"/>
  <c r="G211" i="37"/>
  <c r="F211" i="37"/>
  <c r="E211" i="37"/>
  <c r="D211" i="37"/>
  <c r="C211" i="37"/>
  <c r="N146" i="37"/>
  <c r="N147" i="37" s="1"/>
  <c r="O146" i="37"/>
  <c r="O147" i="37" s="1"/>
  <c r="L210" i="37"/>
  <c r="K210" i="37"/>
  <c r="J210" i="37"/>
  <c r="G210" i="37"/>
  <c r="F210" i="37"/>
  <c r="E210" i="37"/>
  <c r="D210" i="37"/>
  <c r="C210" i="37"/>
  <c r="L209" i="37"/>
  <c r="K209" i="37"/>
  <c r="J209" i="37"/>
  <c r="G209" i="37"/>
  <c r="F209" i="37"/>
  <c r="E209" i="37"/>
  <c r="D209" i="37"/>
  <c r="C209" i="37"/>
  <c r="L208" i="37"/>
  <c r="K208" i="37"/>
  <c r="J208" i="37"/>
  <c r="G208" i="37"/>
  <c r="F208" i="37"/>
  <c r="E208" i="37"/>
  <c r="D208" i="37"/>
  <c r="C208" i="37"/>
  <c r="L207" i="37"/>
  <c r="K207" i="37"/>
  <c r="J207" i="37"/>
  <c r="G207" i="37"/>
  <c r="F207" i="37"/>
  <c r="E207" i="37"/>
  <c r="D207" i="37"/>
  <c r="C207" i="37"/>
  <c r="M206" i="37"/>
  <c r="L206" i="37"/>
  <c r="K206" i="37"/>
  <c r="J206" i="37"/>
  <c r="G206" i="37"/>
  <c r="F206" i="37"/>
  <c r="E206" i="37"/>
  <c r="D206" i="37"/>
  <c r="C206" i="37"/>
  <c r="M205" i="37"/>
  <c r="L205" i="37"/>
  <c r="K205" i="37"/>
  <c r="J205" i="37"/>
  <c r="G205" i="37"/>
  <c r="F205" i="37"/>
  <c r="E205" i="37"/>
  <c r="D205" i="37"/>
  <c r="C205" i="37"/>
  <c r="L204" i="37"/>
  <c r="K204" i="37"/>
  <c r="J204" i="37"/>
  <c r="G204" i="37"/>
  <c r="F204" i="37"/>
  <c r="E204" i="37"/>
  <c r="D204" i="37"/>
  <c r="C204" i="37"/>
  <c r="M203" i="37"/>
  <c r="L203" i="37"/>
  <c r="K203" i="37"/>
  <c r="J203" i="37"/>
  <c r="G203" i="37"/>
  <c r="F203" i="37"/>
  <c r="E203" i="37"/>
  <c r="D203" i="37"/>
  <c r="C203" i="37"/>
  <c r="L202" i="37"/>
  <c r="K202" i="37"/>
  <c r="J202" i="37"/>
  <c r="G202" i="37"/>
  <c r="F202" i="37"/>
  <c r="E202" i="37"/>
  <c r="D202" i="37"/>
  <c r="C202" i="37"/>
  <c r="M201" i="37"/>
  <c r="L201" i="37"/>
  <c r="K201" i="37"/>
  <c r="J201" i="37"/>
  <c r="G201" i="37"/>
  <c r="F201" i="37"/>
  <c r="E201" i="37"/>
  <c r="D201" i="37"/>
  <c r="C201" i="37"/>
  <c r="B201" i="37"/>
  <c r="B202" i="37" s="1"/>
  <c r="B203" i="37" s="1"/>
  <c r="B204" i="37" s="1"/>
  <c r="B205" i="37" s="1"/>
  <c r="B206" i="37" s="1"/>
  <c r="B207" i="37" s="1"/>
  <c r="B208" i="37" s="1"/>
  <c r="B209" i="37" s="1"/>
  <c r="B210" i="37" s="1"/>
  <c r="B211" i="37" s="1"/>
  <c r="M200" i="37"/>
  <c r="L200" i="37"/>
  <c r="K200" i="37"/>
  <c r="J200" i="37"/>
  <c r="G200" i="37"/>
  <c r="F200" i="37"/>
  <c r="E200" i="37"/>
  <c r="D200" i="37"/>
  <c r="C200" i="37"/>
  <c r="M199" i="37"/>
  <c r="L199" i="37"/>
  <c r="K199" i="37"/>
  <c r="J199" i="37"/>
  <c r="G199" i="37"/>
  <c r="F199" i="37"/>
  <c r="E199" i="37"/>
  <c r="D199" i="37"/>
  <c r="C199" i="37"/>
  <c r="M198" i="37"/>
  <c r="L198" i="37"/>
  <c r="K198" i="37"/>
  <c r="J198" i="37"/>
  <c r="G198" i="37"/>
  <c r="F198" i="37"/>
  <c r="E198" i="37"/>
  <c r="D198" i="37"/>
  <c r="C198" i="37"/>
  <c r="M197" i="37"/>
  <c r="L197" i="37"/>
  <c r="K197" i="37"/>
  <c r="J197" i="37"/>
  <c r="G197" i="37"/>
  <c r="F197" i="37"/>
  <c r="E197" i="37"/>
  <c r="D197" i="37"/>
  <c r="C197" i="37"/>
  <c r="L196" i="37"/>
  <c r="K196" i="37"/>
  <c r="J196" i="37"/>
  <c r="G196" i="37"/>
  <c r="F196" i="37"/>
  <c r="E196" i="37"/>
  <c r="D196" i="37"/>
  <c r="C196" i="37"/>
  <c r="I156" i="36"/>
  <c r="I157" i="36" s="1"/>
  <c r="O156" i="36"/>
  <c r="O157" i="36" s="1"/>
  <c r="M211" i="36"/>
  <c r="L211" i="36"/>
  <c r="K211" i="36"/>
  <c r="J211" i="36"/>
  <c r="G211" i="36"/>
  <c r="F211" i="36"/>
  <c r="E211" i="36"/>
  <c r="D211" i="36"/>
  <c r="C211" i="36"/>
  <c r="N146" i="36"/>
  <c r="N147" i="36"/>
  <c r="O146" i="36"/>
  <c r="O147" i="36" s="1"/>
  <c r="M210" i="36"/>
  <c r="L210" i="36"/>
  <c r="K210" i="36"/>
  <c r="J210" i="36"/>
  <c r="G210" i="36"/>
  <c r="F210" i="36"/>
  <c r="E210" i="36"/>
  <c r="D210" i="36"/>
  <c r="C210" i="36"/>
  <c r="M209" i="36"/>
  <c r="L209" i="36"/>
  <c r="K209" i="36"/>
  <c r="J209" i="36"/>
  <c r="G209" i="36"/>
  <c r="F209" i="36"/>
  <c r="E209" i="36"/>
  <c r="D209" i="36"/>
  <c r="C209" i="36"/>
  <c r="M208" i="36"/>
  <c r="L208" i="36"/>
  <c r="K208" i="36"/>
  <c r="J208" i="36"/>
  <c r="G208" i="36"/>
  <c r="F208" i="36"/>
  <c r="E208" i="36"/>
  <c r="D208" i="36"/>
  <c r="C208" i="36"/>
  <c r="M207" i="36"/>
  <c r="L207" i="36"/>
  <c r="K207" i="36"/>
  <c r="J207" i="36"/>
  <c r="G207" i="36"/>
  <c r="F207" i="36"/>
  <c r="E207" i="36"/>
  <c r="D207" i="36"/>
  <c r="C207" i="36"/>
  <c r="M206" i="36"/>
  <c r="L206" i="36"/>
  <c r="K206" i="36"/>
  <c r="J206" i="36"/>
  <c r="G206" i="36"/>
  <c r="F206" i="36"/>
  <c r="E206" i="36"/>
  <c r="D206" i="36"/>
  <c r="C206" i="36"/>
  <c r="M205" i="36"/>
  <c r="L205" i="36"/>
  <c r="K205" i="36"/>
  <c r="J205" i="36"/>
  <c r="G205" i="36"/>
  <c r="F205" i="36"/>
  <c r="E205" i="36"/>
  <c r="D205" i="36"/>
  <c r="C205" i="36"/>
  <c r="M204" i="36"/>
  <c r="L204" i="36"/>
  <c r="K204" i="36"/>
  <c r="J204" i="36"/>
  <c r="G204" i="36"/>
  <c r="F204" i="36"/>
  <c r="E204" i="36"/>
  <c r="D204" i="36"/>
  <c r="C204" i="36"/>
  <c r="M203" i="36"/>
  <c r="L203" i="36"/>
  <c r="K203" i="36"/>
  <c r="J203" i="36"/>
  <c r="G203" i="36"/>
  <c r="F203" i="36"/>
  <c r="E203" i="36"/>
  <c r="D203" i="36"/>
  <c r="C203" i="36"/>
  <c r="M202" i="36"/>
  <c r="L202" i="36"/>
  <c r="K202" i="36"/>
  <c r="J202" i="36"/>
  <c r="G202" i="36"/>
  <c r="F202" i="36"/>
  <c r="E202" i="36"/>
  <c r="D202" i="36"/>
  <c r="C202" i="36"/>
  <c r="M201" i="36"/>
  <c r="L201" i="36"/>
  <c r="K201" i="36"/>
  <c r="J201" i="36"/>
  <c r="G201" i="36"/>
  <c r="F201" i="36"/>
  <c r="E201" i="36"/>
  <c r="D201" i="36"/>
  <c r="C201" i="36"/>
  <c r="B201" i="36"/>
  <c r="B202" i="36" s="1"/>
  <c r="B203" i="36" s="1"/>
  <c r="B204" i="36" s="1"/>
  <c r="B205" i="36" s="1"/>
  <c r="B206" i="36" s="1"/>
  <c r="B207" i="36" s="1"/>
  <c r="B208" i="36" s="1"/>
  <c r="B209" i="36" s="1"/>
  <c r="B210" i="36" s="1"/>
  <c r="B211" i="36" s="1"/>
  <c r="M200" i="36"/>
  <c r="L200" i="36"/>
  <c r="K200" i="36"/>
  <c r="J200" i="36"/>
  <c r="G200" i="36"/>
  <c r="F200" i="36"/>
  <c r="E200" i="36"/>
  <c r="D200" i="36"/>
  <c r="C200" i="36"/>
  <c r="M199" i="36"/>
  <c r="L199" i="36"/>
  <c r="K199" i="36"/>
  <c r="J199" i="36"/>
  <c r="G199" i="36"/>
  <c r="F199" i="36"/>
  <c r="E199" i="36"/>
  <c r="D199" i="36"/>
  <c r="C199" i="36"/>
  <c r="M198" i="36"/>
  <c r="L198" i="36"/>
  <c r="K198" i="36"/>
  <c r="J198" i="36"/>
  <c r="G198" i="36"/>
  <c r="F198" i="36"/>
  <c r="E198" i="36"/>
  <c r="D198" i="36"/>
  <c r="C198" i="36"/>
  <c r="M197" i="36"/>
  <c r="L197" i="36"/>
  <c r="K197" i="36"/>
  <c r="J197" i="36"/>
  <c r="G197" i="36"/>
  <c r="F197" i="36"/>
  <c r="E197" i="36"/>
  <c r="D197" i="36"/>
  <c r="C197" i="36"/>
  <c r="M196" i="36"/>
  <c r="L196" i="36"/>
  <c r="K196" i="36"/>
  <c r="J196" i="36"/>
  <c r="G196" i="36"/>
  <c r="F196" i="36"/>
  <c r="E196" i="36"/>
  <c r="D196" i="36"/>
  <c r="C196" i="36"/>
  <c r="I156" i="35"/>
  <c r="I157" i="35" s="1"/>
  <c r="O156" i="35"/>
  <c r="O157" i="35" s="1"/>
  <c r="M211" i="35"/>
  <c r="L211" i="35"/>
  <c r="K211" i="35"/>
  <c r="J211" i="35"/>
  <c r="G211" i="35"/>
  <c r="F211" i="35"/>
  <c r="E211" i="35"/>
  <c r="D211" i="35"/>
  <c r="C211" i="35"/>
  <c r="N146" i="35"/>
  <c r="N147" i="35" s="1"/>
  <c r="O146" i="35"/>
  <c r="O147" i="35" s="1"/>
  <c r="M210" i="35"/>
  <c r="L210" i="35"/>
  <c r="K210" i="35"/>
  <c r="J210" i="35"/>
  <c r="G210" i="35"/>
  <c r="F210" i="35"/>
  <c r="E210" i="35"/>
  <c r="D210" i="35"/>
  <c r="C210" i="35"/>
  <c r="M209" i="35"/>
  <c r="L209" i="35"/>
  <c r="K209" i="35"/>
  <c r="J209" i="35"/>
  <c r="G209" i="35"/>
  <c r="F209" i="35"/>
  <c r="E209" i="35"/>
  <c r="D209" i="35"/>
  <c r="C209" i="35"/>
  <c r="M208" i="35"/>
  <c r="L208" i="35"/>
  <c r="K208" i="35"/>
  <c r="J208" i="35"/>
  <c r="G208" i="35"/>
  <c r="F208" i="35"/>
  <c r="E208" i="35"/>
  <c r="D208" i="35"/>
  <c r="C208" i="35"/>
  <c r="M207" i="35"/>
  <c r="L207" i="35"/>
  <c r="K207" i="35"/>
  <c r="J207" i="35"/>
  <c r="G207" i="35"/>
  <c r="F207" i="35"/>
  <c r="E207" i="35"/>
  <c r="D207" i="35"/>
  <c r="C207" i="35"/>
  <c r="M206" i="35"/>
  <c r="L206" i="35"/>
  <c r="K206" i="35"/>
  <c r="J206" i="35"/>
  <c r="G206" i="35"/>
  <c r="F206" i="35"/>
  <c r="E206" i="35"/>
  <c r="D206" i="35"/>
  <c r="C206" i="35"/>
  <c r="M205" i="35"/>
  <c r="L205" i="35"/>
  <c r="K205" i="35"/>
  <c r="J205" i="35"/>
  <c r="G205" i="35"/>
  <c r="F205" i="35"/>
  <c r="E205" i="35"/>
  <c r="D205" i="35"/>
  <c r="C205" i="35"/>
  <c r="M204" i="35"/>
  <c r="L204" i="35"/>
  <c r="K204" i="35"/>
  <c r="J204" i="35"/>
  <c r="G204" i="35"/>
  <c r="F204" i="35"/>
  <c r="E204" i="35"/>
  <c r="D204" i="35"/>
  <c r="C204" i="35"/>
  <c r="M203" i="35"/>
  <c r="L203" i="35"/>
  <c r="K203" i="35"/>
  <c r="J203" i="35"/>
  <c r="G203" i="35"/>
  <c r="F203" i="35"/>
  <c r="E203" i="35"/>
  <c r="D203" i="35"/>
  <c r="C203" i="35"/>
  <c r="M202" i="35"/>
  <c r="L202" i="35"/>
  <c r="K202" i="35"/>
  <c r="J202" i="35"/>
  <c r="G202" i="35"/>
  <c r="F202" i="35"/>
  <c r="E202" i="35"/>
  <c r="D202" i="35"/>
  <c r="C202" i="35"/>
  <c r="M201" i="35"/>
  <c r="L201" i="35"/>
  <c r="K201" i="35"/>
  <c r="J201" i="35"/>
  <c r="G201" i="35"/>
  <c r="F201" i="35"/>
  <c r="E201" i="35"/>
  <c r="D201" i="35"/>
  <c r="C201" i="35"/>
  <c r="B201" i="35"/>
  <c r="B202" i="35" s="1"/>
  <c r="B203" i="35" s="1"/>
  <c r="B204" i="35" s="1"/>
  <c r="B205" i="35" s="1"/>
  <c r="B206" i="35" s="1"/>
  <c r="B207" i="35" s="1"/>
  <c r="B208" i="35" s="1"/>
  <c r="B209" i="35" s="1"/>
  <c r="B210" i="35" s="1"/>
  <c r="B211" i="35" s="1"/>
  <c r="M200" i="35"/>
  <c r="L200" i="35"/>
  <c r="K200" i="35"/>
  <c r="J200" i="35"/>
  <c r="G200" i="35"/>
  <c r="F200" i="35"/>
  <c r="E200" i="35"/>
  <c r="D200" i="35"/>
  <c r="C200" i="35"/>
  <c r="M199" i="35"/>
  <c r="L199" i="35"/>
  <c r="K199" i="35"/>
  <c r="J199" i="35"/>
  <c r="G199" i="35"/>
  <c r="F199" i="35"/>
  <c r="E199" i="35"/>
  <c r="D199" i="35"/>
  <c r="C199" i="35"/>
  <c r="M198" i="35"/>
  <c r="L198" i="35"/>
  <c r="K198" i="35"/>
  <c r="J198" i="35"/>
  <c r="G198" i="35"/>
  <c r="F198" i="35"/>
  <c r="E198" i="35"/>
  <c r="D198" i="35"/>
  <c r="C198" i="35"/>
  <c r="M197" i="35"/>
  <c r="L197" i="35"/>
  <c r="K197" i="35"/>
  <c r="J197" i="35"/>
  <c r="G197" i="35"/>
  <c r="F197" i="35"/>
  <c r="E197" i="35"/>
  <c r="D197" i="35"/>
  <c r="C197" i="35"/>
  <c r="M196" i="35"/>
  <c r="L196" i="35"/>
  <c r="K196" i="35"/>
  <c r="J196" i="35"/>
  <c r="G196" i="35"/>
  <c r="F196" i="35"/>
  <c r="E196" i="35"/>
  <c r="D196" i="35"/>
  <c r="C196" i="35"/>
  <c r="I156" i="34"/>
  <c r="I157" i="34" s="1"/>
  <c r="O156" i="34"/>
  <c r="O157" i="34" s="1"/>
  <c r="M233" i="34"/>
  <c r="L233" i="34"/>
  <c r="K233" i="34"/>
  <c r="J233" i="34"/>
  <c r="G233" i="34"/>
  <c r="F233" i="34"/>
  <c r="E233" i="34"/>
  <c r="D233" i="34"/>
  <c r="C233" i="34"/>
  <c r="N146" i="34"/>
  <c r="N147" i="34" s="1"/>
  <c r="O146" i="34"/>
  <c r="O147" i="34" s="1"/>
  <c r="M232" i="34"/>
  <c r="L232" i="34"/>
  <c r="K232" i="34"/>
  <c r="J232" i="34"/>
  <c r="G232" i="34"/>
  <c r="F232" i="34"/>
  <c r="E232" i="34"/>
  <c r="D232" i="34"/>
  <c r="C232" i="34"/>
  <c r="M231" i="34"/>
  <c r="L231" i="34"/>
  <c r="K231" i="34"/>
  <c r="J231" i="34"/>
  <c r="G231" i="34"/>
  <c r="F231" i="34"/>
  <c r="E231" i="34"/>
  <c r="D231" i="34"/>
  <c r="C231" i="34"/>
  <c r="M230" i="34"/>
  <c r="L230" i="34"/>
  <c r="K230" i="34"/>
  <c r="J230" i="34"/>
  <c r="G230" i="34"/>
  <c r="F230" i="34"/>
  <c r="E230" i="34"/>
  <c r="D230" i="34"/>
  <c r="C230" i="34"/>
  <c r="M229" i="34"/>
  <c r="L229" i="34"/>
  <c r="K229" i="34"/>
  <c r="J229" i="34"/>
  <c r="G229" i="34"/>
  <c r="F229" i="34"/>
  <c r="E229" i="34"/>
  <c r="D229" i="34"/>
  <c r="C229" i="34"/>
  <c r="M228" i="34"/>
  <c r="L228" i="34"/>
  <c r="K228" i="34"/>
  <c r="J228" i="34"/>
  <c r="G228" i="34"/>
  <c r="F228" i="34"/>
  <c r="E228" i="34"/>
  <c r="D228" i="34"/>
  <c r="C228" i="34"/>
  <c r="M227" i="34"/>
  <c r="L227" i="34"/>
  <c r="K227" i="34"/>
  <c r="J227" i="34"/>
  <c r="G227" i="34"/>
  <c r="F227" i="34"/>
  <c r="E227" i="34"/>
  <c r="D227" i="34"/>
  <c r="C227" i="34"/>
  <c r="M226" i="34"/>
  <c r="L226" i="34"/>
  <c r="K226" i="34"/>
  <c r="J226" i="34"/>
  <c r="G226" i="34"/>
  <c r="F226" i="34"/>
  <c r="E226" i="34"/>
  <c r="D226" i="34"/>
  <c r="C226" i="34"/>
  <c r="M225" i="34"/>
  <c r="L225" i="34"/>
  <c r="K225" i="34"/>
  <c r="J225" i="34"/>
  <c r="G225" i="34"/>
  <c r="F225" i="34"/>
  <c r="E225" i="34"/>
  <c r="D225" i="34"/>
  <c r="C225" i="34"/>
  <c r="M224" i="34"/>
  <c r="L224" i="34"/>
  <c r="K224" i="34"/>
  <c r="J224" i="34"/>
  <c r="G224" i="34"/>
  <c r="F224" i="34"/>
  <c r="E224" i="34"/>
  <c r="D224" i="34"/>
  <c r="C224" i="34"/>
  <c r="M223" i="34"/>
  <c r="L223" i="34"/>
  <c r="K223" i="34"/>
  <c r="J223" i="34"/>
  <c r="G223" i="34"/>
  <c r="F223" i="34"/>
  <c r="E223" i="34"/>
  <c r="D223" i="34"/>
  <c r="C223" i="34"/>
  <c r="B223" i="34"/>
  <c r="B224" i="34" s="1"/>
  <c r="B225" i="34" s="1"/>
  <c r="B226" i="34" s="1"/>
  <c r="B227" i="34" s="1"/>
  <c r="B228" i="34" s="1"/>
  <c r="B229" i="34" s="1"/>
  <c r="B230" i="34" s="1"/>
  <c r="B231" i="34" s="1"/>
  <c r="B232" i="34" s="1"/>
  <c r="B233" i="34" s="1"/>
  <c r="B234" i="34" s="1"/>
  <c r="B235" i="34" s="1"/>
  <c r="M222" i="34"/>
  <c r="L222" i="34"/>
  <c r="K222" i="34"/>
  <c r="J222" i="34"/>
  <c r="G222" i="34"/>
  <c r="F222" i="34"/>
  <c r="E222" i="34"/>
  <c r="D222" i="34"/>
  <c r="C222" i="34"/>
  <c r="M221" i="34"/>
  <c r="L221" i="34"/>
  <c r="K221" i="34"/>
  <c r="J221" i="34"/>
  <c r="G221" i="34"/>
  <c r="F221" i="34"/>
  <c r="E221" i="34"/>
  <c r="D221" i="34"/>
  <c r="C221" i="34"/>
  <c r="M220" i="34"/>
  <c r="L220" i="34"/>
  <c r="K220" i="34"/>
  <c r="J220" i="34"/>
  <c r="G220" i="34"/>
  <c r="F220" i="34"/>
  <c r="E220" i="34"/>
  <c r="D220" i="34"/>
  <c r="C220" i="34"/>
  <c r="M219" i="34"/>
  <c r="L219" i="34"/>
  <c r="K219" i="34"/>
  <c r="J219" i="34"/>
  <c r="G219" i="34"/>
  <c r="F219" i="34"/>
  <c r="E219" i="34"/>
  <c r="D219" i="34"/>
  <c r="C219" i="34"/>
  <c r="M218" i="34"/>
  <c r="L218" i="34"/>
  <c r="K218" i="34"/>
  <c r="J218" i="34"/>
  <c r="G218" i="34"/>
  <c r="F218" i="34"/>
  <c r="E218" i="34"/>
  <c r="D218" i="34"/>
  <c r="C218" i="34"/>
  <c r="I156" i="33"/>
  <c r="I157" i="33" s="1"/>
  <c r="O156" i="33"/>
  <c r="O157" i="33" s="1"/>
  <c r="M211" i="33"/>
  <c r="L211" i="33"/>
  <c r="K211" i="33"/>
  <c r="J211" i="33"/>
  <c r="G211" i="33"/>
  <c r="F211" i="33"/>
  <c r="E211" i="33"/>
  <c r="D211" i="33"/>
  <c r="C211" i="33"/>
  <c r="N146" i="33"/>
  <c r="N147" i="33"/>
  <c r="O146" i="33"/>
  <c r="O147" i="33" s="1"/>
  <c r="M210" i="33"/>
  <c r="L210" i="33"/>
  <c r="K210" i="33"/>
  <c r="J210" i="33"/>
  <c r="G210" i="33"/>
  <c r="F210" i="33"/>
  <c r="E210" i="33"/>
  <c r="D210" i="33"/>
  <c r="C210" i="33"/>
  <c r="M209" i="33"/>
  <c r="L209" i="33"/>
  <c r="K209" i="33"/>
  <c r="J209" i="33"/>
  <c r="G209" i="33"/>
  <c r="F209" i="33"/>
  <c r="E209" i="33"/>
  <c r="D209" i="33"/>
  <c r="C209" i="33"/>
  <c r="M208" i="33"/>
  <c r="L208" i="33"/>
  <c r="K208" i="33"/>
  <c r="J208" i="33"/>
  <c r="G208" i="33"/>
  <c r="F208" i="33"/>
  <c r="E208" i="33"/>
  <c r="D208" i="33"/>
  <c r="C208" i="33"/>
  <c r="M207" i="33"/>
  <c r="L207" i="33"/>
  <c r="K207" i="33"/>
  <c r="J207" i="33"/>
  <c r="G207" i="33"/>
  <c r="F207" i="33"/>
  <c r="E207" i="33"/>
  <c r="D207" i="33"/>
  <c r="C207" i="33"/>
  <c r="M206" i="33"/>
  <c r="L206" i="33"/>
  <c r="K206" i="33"/>
  <c r="J206" i="33"/>
  <c r="G206" i="33"/>
  <c r="F206" i="33"/>
  <c r="E206" i="33"/>
  <c r="D206" i="33"/>
  <c r="C206" i="33"/>
  <c r="M205" i="33"/>
  <c r="L205" i="33"/>
  <c r="K205" i="33"/>
  <c r="J205" i="33"/>
  <c r="G205" i="33"/>
  <c r="F205" i="33"/>
  <c r="E205" i="33"/>
  <c r="D205" i="33"/>
  <c r="C205" i="33"/>
  <c r="M204" i="33"/>
  <c r="L204" i="33"/>
  <c r="K204" i="33"/>
  <c r="J204" i="33"/>
  <c r="G204" i="33"/>
  <c r="F204" i="33"/>
  <c r="E204" i="33"/>
  <c r="D204" i="33"/>
  <c r="C204" i="33"/>
  <c r="M203" i="33"/>
  <c r="L203" i="33"/>
  <c r="K203" i="33"/>
  <c r="J203" i="33"/>
  <c r="G203" i="33"/>
  <c r="F203" i="33"/>
  <c r="E203" i="33"/>
  <c r="D203" i="33"/>
  <c r="C203" i="33"/>
  <c r="M202" i="33"/>
  <c r="L202" i="33"/>
  <c r="K202" i="33"/>
  <c r="J202" i="33"/>
  <c r="G202" i="33"/>
  <c r="F202" i="33"/>
  <c r="E202" i="33"/>
  <c r="D202" i="33"/>
  <c r="C202" i="33"/>
  <c r="M201" i="33"/>
  <c r="L201" i="33"/>
  <c r="K201" i="33"/>
  <c r="J201" i="33"/>
  <c r="G201" i="33"/>
  <c r="F201" i="33"/>
  <c r="E201" i="33"/>
  <c r="D201" i="33"/>
  <c r="C201" i="33"/>
  <c r="B201" i="33"/>
  <c r="B202" i="33" s="1"/>
  <c r="B203" i="33" s="1"/>
  <c r="B204" i="33" s="1"/>
  <c r="B205" i="33" s="1"/>
  <c r="B206" i="33" s="1"/>
  <c r="B207" i="33" s="1"/>
  <c r="B208" i="33" s="1"/>
  <c r="B209" i="33" s="1"/>
  <c r="B210" i="33" s="1"/>
  <c r="B211" i="33" s="1"/>
  <c r="M200" i="33"/>
  <c r="L200" i="33"/>
  <c r="K200" i="33"/>
  <c r="J200" i="33"/>
  <c r="G200" i="33"/>
  <c r="F200" i="33"/>
  <c r="E200" i="33"/>
  <c r="D200" i="33"/>
  <c r="C200" i="33"/>
  <c r="M199" i="33"/>
  <c r="L199" i="33"/>
  <c r="K199" i="33"/>
  <c r="J199" i="33"/>
  <c r="G199" i="33"/>
  <c r="F199" i="33"/>
  <c r="E199" i="33"/>
  <c r="D199" i="33"/>
  <c r="C199" i="33"/>
  <c r="M198" i="33"/>
  <c r="L198" i="33"/>
  <c r="K198" i="33"/>
  <c r="J198" i="33"/>
  <c r="G198" i="33"/>
  <c r="F198" i="33"/>
  <c r="E198" i="33"/>
  <c r="D198" i="33"/>
  <c r="C198" i="33"/>
  <c r="M197" i="33"/>
  <c r="L197" i="33"/>
  <c r="K197" i="33"/>
  <c r="J197" i="33"/>
  <c r="G197" i="33"/>
  <c r="F197" i="33"/>
  <c r="E197" i="33"/>
  <c r="D197" i="33"/>
  <c r="C197" i="33"/>
  <c r="M196" i="33"/>
  <c r="L196" i="33"/>
  <c r="K196" i="33"/>
  <c r="J196" i="33"/>
  <c r="G196" i="33"/>
  <c r="F196" i="33"/>
  <c r="E196" i="33"/>
  <c r="D196" i="33"/>
  <c r="C196" i="33"/>
  <c r="M211" i="32"/>
  <c r="L211" i="32"/>
  <c r="K211" i="32"/>
  <c r="J211" i="32"/>
  <c r="G211" i="32"/>
  <c r="F211" i="32"/>
  <c r="E211" i="32"/>
  <c r="D211" i="32"/>
  <c r="C211" i="32"/>
  <c r="M210" i="32"/>
  <c r="L210" i="32"/>
  <c r="K210" i="32"/>
  <c r="J210" i="32"/>
  <c r="G210" i="32"/>
  <c r="F210" i="32"/>
  <c r="E210" i="32"/>
  <c r="D210" i="32"/>
  <c r="C210" i="32"/>
  <c r="M209" i="32"/>
  <c r="L209" i="32"/>
  <c r="K209" i="32"/>
  <c r="J209" i="32"/>
  <c r="G209" i="32"/>
  <c r="F209" i="32"/>
  <c r="E209" i="32"/>
  <c r="D209" i="32"/>
  <c r="C209" i="32"/>
  <c r="M208" i="32"/>
  <c r="L208" i="32"/>
  <c r="K208" i="32"/>
  <c r="J208" i="32"/>
  <c r="G208" i="32"/>
  <c r="F208" i="32"/>
  <c r="E208" i="32"/>
  <c r="D208" i="32"/>
  <c r="C208" i="32"/>
  <c r="M207" i="32"/>
  <c r="L207" i="32"/>
  <c r="K207" i="32"/>
  <c r="J207" i="32"/>
  <c r="G207" i="32"/>
  <c r="F207" i="32"/>
  <c r="E207" i="32"/>
  <c r="D207" i="32"/>
  <c r="C207" i="32"/>
  <c r="M206" i="32"/>
  <c r="L206" i="32"/>
  <c r="K206" i="32"/>
  <c r="J206" i="32"/>
  <c r="G206" i="32"/>
  <c r="F206" i="32"/>
  <c r="E206" i="32"/>
  <c r="D206" i="32"/>
  <c r="C206" i="32"/>
  <c r="M205" i="32"/>
  <c r="L205" i="32"/>
  <c r="K205" i="32"/>
  <c r="J205" i="32"/>
  <c r="G205" i="32"/>
  <c r="F205" i="32"/>
  <c r="E205" i="32"/>
  <c r="D205" i="32"/>
  <c r="C205" i="32"/>
  <c r="M204" i="32"/>
  <c r="L204" i="32"/>
  <c r="K204" i="32"/>
  <c r="J204" i="32"/>
  <c r="G204" i="32"/>
  <c r="F204" i="32"/>
  <c r="E204" i="32"/>
  <c r="D204" i="32"/>
  <c r="C204" i="32"/>
  <c r="M203" i="32"/>
  <c r="L203" i="32"/>
  <c r="K203" i="32"/>
  <c r="J203" i="32"/>
  <c r="G203" i="32"/>
  <c r="F203" i="32"/>
  <c r="E203" i="32"/>
  <c r="D203" i="32"/>
  <c r="C203" i="32"/>
  <c r="M202" i="32"/>
  <c r="L202" i="32"/>
  <c r="K202" i="32"/>
  <c r="J202" i="32"/>
  <c r="G202" i="32"/>
  <c r="F202" i="32"/>
  <c r="E202" i="32"/>
  <c r="D202" i="32"/>
  <c r="C202" i="32"/>
  <c r="M201" i="32"/>
  <c r="L201" i="32"/>
  <c r="K201" i="32"/>
  <c r="J201" i="32"/>
  <c r="G201" i="32"/>
  <c r="F201" i="32"/>
  <c r="E201" i="32"/>
  <c r="D201" i="32"/>
  <c r="C201" i="32"/>
  <c r="B201" i="32"/>
  <c r="B202" i="32" s="1"/>
  <c r="B203" i="32" s="1"/>
  <c r="B204" i="32" s="1"/>
  <c r="B205" i="32" s="1"/>
  <c r="B206" i="32" s="1"/>
  <c r="B207" i="32" s="1"/>
  <c r="B208" i="32" s="1"/>
  <c r="B209" i="32" s="1"/>
  <c r="B210" i="32" s="1"/>
  <c r="B211" i="32" s="1"/>
  <c r="M200" i="32"/>
  <c r="L200" i="32"/>
  <c r="K200" i="32"/>
  <c r="J200" i="32"/>
  <c r="G200" i="32"/>
  <c r="F200" i="32"/>
  <c r="E200" i="32"/>
  <c r="D200" i="32"/>
  <c r="C200" i="32"/>
  <c r="M199" i="32"/>
  <c r="L199" i="32"/>
  <c r="K199" i="32"/>
  <c r="J199" i="32"/>
  <c r="G199" i="32"/>
  <c r="F199" i="32"/>
  <c r="E199" i="32"/>
  <c r="D199" i="32"/>
  <c r="C199" i="32"/>
  <c r="M198" i="32"/>
  <c r="L198" i="32"/>
  <c r="K198" i="32"/>
  <c r="J198" i="32"/>
  <c r="G198" i="32"/>
  <c r="F198" i="32"/>
  <c r="E198" i="32"/>
  <c r="D198" i="32"/>
  <c r="C198" i="32"/>
  <c r="M197" i="32"/>
  <c r="L197" i="32"/>
  <c r="K197" i="32"/>
  <c r="J197" i="32"/>
  <c r="G197" i="32"/>
  <c r="F197" i="32"/>
  <c r="E197" i="32"/>
  <c r="D197" i="32"/>
  <c r="C197" i="32"/>
  <c r="M196" i="32"/>
  <c r="L196" i="32"/>
  <c r="K196" i="32"/>
  <c r="J196" i="32"/>
  <c r="G196" i="32"/>
  <c r="F196" i="32"/>
  <c r="E196" i="32"/>
  <c r="D196" i="32"/>
  <c r="C196" i="32"/>
  <c r="I156" i="31"/>
  <c r="I157" i="31"/>
  <c r="O156" i="31"/>
  <c r="O157" i="31" s="1"/>
  <c r="M211" i="31"/>
  <c r="L211" i="31"/>
  <c r="K211" i="31"/>
  <c r="J211" i="31"/>
  <c r="G211" i="31"/>
  <c r="F211" i="31"/>
  <c r="E211" i="31"/>
  <c r="D211" i="31"/>
  <c r="C211" i="31"/>
  <c r="N146" i="31"/>
  <c r="N147" i="31" s="1"/>
  <c r="O146" i="31"/>
  <c r="O147" i="31" s="1"/>
  <c r="M210" i="31"/>
  <c r="L210" i="31"/>
  <c r="K210" i="31"/>
  <c r="J210" i="31"/>
  <c r="G210" i="31"/>
  <c r="F210" i="31"/>
  <c r="E210" i="31"/>
  <c r="D210" i="31"/>
  <c r="C210" i="31"/>
  <c r="M209" i="31"/>
  <c r="L209" i="31"/>
  <c r="K209" i="31"/>
  <c r="J209" i="31"/>
  <c r="G209" i="31"/>
  <c r="F209" i="31"/>
  <c r="E209" i="31"/>
  <c r="D209" i="31"/>
  <c r="C209" i="31"/>
  <c r="M208" i="31"/>
  <c r="L208" i="31"/>
  <c r="K208" i="31"/>
  <c r="J208" i="31"/>
  <c r="G208" i="31"/>
  <c r="F208" i="31"/>
  <c r="E208" i="31"/>
  <c r="D208" i="31"/>
  <c r="C208" i="31"/>
  <c r="M207" i="31"/>
  <c r="L207" i="31"/>
  <c r="K207" i="31"/>
  <c r="J207" i="31"/>
  <c r="G207" i="31"/>
  <c r="F207" i="31"/>
  <c r="E207" i="31"/>
  <c r="D207" i="31"/>
  <c r="C207" i="31"/>
  <c r="M206" i="31"/>
  <c r="L206" i="31"/>
  <c r="K206" i="31"/>
  <c r="J206" i="31"/>
  <c r="G206" i="31"/>
  <c r="F206" i="31"/>
  <c r="E206" i="31"/>
  <c r="D206" i="31"/>
  <c r="C206" i="31"/>
  <c r="M205" i="31"/>
  <c r="L205" i="31"/>
  <c r="K205" i="31"/>
  <c r="J205" i="31"/>
  <c r="G205" i="31"/>
  <c r="F205" i="31"/>
  <c r="E205" i="31"/>
  <c r="D205" i="31"/>
  <c r="C205" i="31"/>
  <c r="M204" i="31"/>
  <c r="L204" i="31"/>
  <c r="K204" i="31"/>
  <c r="J204" i="31"/>
  <c r="G204" i="31"/>
  <c r="F204" i="31"/>
  <c r="E204" i="31"/>
  <c r="D204" i="31"/>
  <c r="C204" i="31"/>
  <c r="M203" i="31"/>
  <c r="L203" i="31"/>
  <c r="K203" i="31"/>
  <c r="J203" i="31"/>
  <c r="G203" i="31"/>
  <c r="F203" i="31"/>
  <c r="E203" i="31"/>
  <c r="D203" i="31"/>
  <c r="C203" i="31"/>
  <c r="M202" i="31"/>
  <c r="L202" i="31"/>
  <c r="K202" i="31"/>
  <c r="J202" i="31"/>
  <c r="G202" i="31"/>
  <c r="F202" i="31"/>
  <c r="E202" i="31"/>
  <c r="D202" i="31"/>
  <c r="C202" i="31"/>
  <c r="M201" i="31"/>
  <c r="L201" i="31"/>
  <c r="K201" i="31"/>
  <c r="J201" i="31"/>
  <c r="G201" i="31"/>
  <c r="F201" i="31"/>
  <c r="E201" i="31"/>
  <c r="D201" i="31"/>
  <c r="C201" i="31"/>
  <c r="B201" i="31"/>
  <c r="B202" i="31" s="1"/>
  <c r="B203" i="31" s="1"/>
  <c r="B204" i="31" s="1"/>
  <c r="B205" i="31" s="1"/>
  <c r="B206" i="31" s="1"/>
  <c r="B207" i="31" s="1"/>
  <c r="B208" i="31" s="1"/>
  <c r="B209" i="31" s="1"/>
  <c r="B210" i="31" s="1"/>
  <c r="B211" i="31" s="1"/>
  <c r="M200" i="31"/>
  <c r="L200" i="31"/>
  <c r="K200" i="31"/>
  <c r="J200" i="31"/>
  <c r="G200" i="31"/>
  <c r="F200" i="31"/>
  <c r="E200" i="31"/>
  <c r="D200" i="31"/>
  <c r="C200" i="31"/>
  <c r="M199" i="31"/>
  <c r="L199" i="31"/>
  <c r="K199" i="31"/>
  <c r="J199" i="31"/>
  <c r="G199" i="31"/>
  <c r="F199" i="31"/>
  <c r="E199" i="31"/>
  <c r="D199" i="31"/>
  <c r="C199" i="31"/>
  <c r="M198" i="31"/>
  <c r="L198" i="31"/>
  <c r="K198" i="31"/>
  <c r="J198" i="31"/>
  <c r="G198" i="31"/>
  <c r="F198" i="31"/>
  <c r="E198" i="31"/>
  <c r="D198" i="31"/>
  <c r="C198" i="31"/>
  <c r="M197" i="31"/>
  <c r="L197" i="31"/>
  <c r="K197" i="31"/>
  <c r="J197" i="31"/>
  <c r="G197" i="31"/>
  <c r="F197" i="31"/>
  <c r="E197" i="31"/>
  <c r="D197" i="31"/>
  <c r="C197" i="31"/>
  <c r="M196" i="31"/>
  <c r="L196" i="31"/>
  <c r="K196" i="31"/>
  <c r="J196" i="31"/>
  <c r="G196" i="31"/>
  <c r="F196" i="31"/>
  <c r="E196" i="31"/>
  <c r="D196" i="31"/>
  <c r="C196" i="31"/>
  <c r="I156" i="30"/>
  <c r="I157" i="30" s="1"/>
  <c r="O156" i="30"/>
  <c r="O157" i="30" s="1"/>
  <c r="M211" i="30"/>
  <c r="L211" i="30"/>
  <c r="K211" i="30"/>
  <c r="J211" i="30"/>
  <c r="H211" i="30"/>
  <c r="G211" i="30"/>
  <c r="F211" i="30"/>
  <c r="E211" i="30"/>
  <c r="D211" i="30"/>
  <c r="C211" i="30"/>
  <c r="N146" i="30"/>
  <c r="N147" i="30" s="1"/>
  <c r="O146" i="30"/>
  <c r="O147" i="30" s="1"/>
  <c r="M210" i="30"/>
  <c r="L210" i="30"/>
  <c r="K210" i="30"/>
  <c r="J210" i="30"/>
  <c r="H210" i="30"/>
  <c r="G210" i="30"/>
  <c r="F210" i="30"/>
  <c r="E210" i="30"/>
  <c r="D210" i="30"/>
  <c r="C210" i="30"/>
  <c r="M209" i="30"/>
  <c r="L209" i="30"/>
  <c r="K209" i="30"/>
  <c r="J209" i="30"/>
  <c r="H209" i="30"/>
  <c r="G209" i="30"/>
  <c r="F209" i="30"/>
  <c r="E209" i="30"/>
  <c r="D209" i="30"/>
  <c r="C209" i="30"/>
  <c r="M208" i="30"/>
  <c r="L208" i="30"/>
  <c r="K208" i="30"/>
  <c r="J208" i="30"/>
  <c r="H208" i="30"/>
  <c r="G208" i="30"/>
  <c r="F208" i="30"/>
  <c r="E208" i="30"/>
  <c r="D208" i="30"/>
  <c r="C208" i="30"/>
  <c r="M207" i="30"/>
  <c r="L207" i="30"/>
  <c r="K207" i="30"/>
  <c r="J207" i="30"/>
  <c r="H207" i="30"/>
  <c r="G207" i="30"/>
  <c r="F207" i="30"/>
  <c r="E207" i="30"/>
  <c r="D207" i="30"/>
  <c r="C207" i="30"/>
  <c r="M206" i="30"/>
  <c r="L206" i="30"/>
  <c r="K206" i="30"/>
  <c r="J206" i="30"/>
  <c r="H206" i="30"/>
  <c r="G206" i="30"/>
  <c r="F206" i="30"/>
  <c r="E206" i="30"/>
  <c r="D206" i="30"/>
  <c r="C206" i="30"/>
  <c r="M205" i="30"/>
  <c r="L205" i="30"/>
  <c r="K205" i="30"/>
  <c r="J205" i="30"/>
  <c r="H205" i="30"/>
  <c r="G205" i="30"/>
  <c r="F205" i="30"/>
  <c r="E205" i="30"/>
  <c r="D205" i="30"/>
  <c r="C205" i="30"/>
  <c r="M204" i="30"/>
  <c r="L204" i="30"/>
  <c r="K204" i="30"/>
  <c r="J204" i="30"/>
  <c r="H204" i="30"/>
  <c r="G204" i="30"/>
  <c r="F204" i="30"/>
  <c r="E204" i="30"/>
  <c r="D204" i="30"/>
  <c r="C204" i="30"/>
  <c r="M203" i="30"/>
  <c r="L203" i="30"/>
  <c r="K203" i="30"/>
  <c r="J203" i="30"/>
  <c r="H203" i="30"/>
  <c r="G203" i="30"/>
  <c r="F203" i="30"/>
  <c r="E203" i="30"/>
  <c r="D203" i="30"/>
  <c r="C203" i="30"/>
  <c r="M202" i="30"/>
  <c r="L202" i="30"/>
  <c r="K202" i="30"/>
  <c r="J202" i="30"/>
  <c r="H202" i="30"/>
  <c r="G202" i="30"/>
  <c r="F202" i="30"/>
  <c r="E202" i="30"/>
  <c r="D202" i="30"/>
  <c r="C202" i="30"/>
  <c r="M201" i="30"/>
  <c r="L201" i="30"/>
  <c r="K201" i="30"/>
  <c r="J201" i="30"/>
  <c r="H201" i="30"/>
  <c r="G201" i="30"/>
  <c r="F201" i="30"/>
  <c r="E201" i="30"/>
  <c r="D201" i="30"/>
  <c r="C201" i="30"/>
  <c r="B201" i="30"/>
  <c r="B202" i="30" s="1"/>
  <c r="B203" i="30" s="1"/>
  <c r="B204" i="30" s="1"/>
  <c r="B205" i="30" s="1"/>
  <c r="B206" i="30" s="1"/>
  <c r="B207" i="30" s="1"/>
  <c r="B208" i="30" s="1"/>
  <c r="B209" i="30" s="1"/>
  <c r="B210" i="30" s="1"/>
  <c r="B211" i="30" s="1"/>
  <c r="M200" i="30"/>
  <c r="L200" i="30"/>
  <c r="K200" i="30"/>
  <c r="J200" i="30"/>
  <c r="H200" i="30"/>
  <c r="G200" i="30"/>
  <c r="F200" i="30"/>
  <c r="E200" i="30"/>
  <c r="D200" i="30"/>
  <c r="C200" i="30"/>
  <c r="M199" i="30"/>
  <c r="L199" i="30"/>
  <c r="K199" i="30"/>
  <c r="J199" i="30"/>
  <c r="H199" i="30"/>
  <c r="G199" i="30"/>
  <c r="F199" i="30"/>
  <c r="E199" i="30"/>
  <c r="D199" i="30"/>
  <c r="C199" i="30"/>
  <c r="M198" i="30"/>
  <c r="L198" i="30"/>
  <c r="K198" i="30"/>
  <c r="J198" i="30"/>
  <c r="H198" i="30"/>
  <c r="G198" i="30"/>
  <c r="F198" i="30"/>
  <c r="E198" i="30"/>
  <c r="D198" i="30"/>
  <c r="C198" i="30"/>
  <c r="M197" i="30"/>
  <c r="L197" i="30"/>
  <c r="K197" i="30"/>
  <c r="J197" i="30"/>
  <c r="H197" i="30"/>
  <c r="G197" i="30"/>
  <c r="F197" i="30"/>
  <c r="E197" i="30"/>
  <c r="D197" i="30"/>
  <c r="C197" i="30"/>
  <c r="M196" i="30"/>
  <c r="L196" i="30"/>
  <c r="K196" i="30"/>
  <c r="J196" i="30"/>
  <c r="H196" i="30"/>
  <c r="G196" i="30"/>
  <c r="F196" i="30"/>
  <c r="E196" i="30"/>
  <c r="D196" i="30"/>
  <c r="C196" i="30"/>
  <c r="I156" i="29"/>
  <c r="I157" i="29" s="1"/>
  <c r="O156" i="29"/>
  <c r="O157" i="29" s="1"/>
  <c r="M211" i="29"/>
  <c r="L211" i="29"/>
  <c r="K211" i="29"/>
  <c r="J211" i="29"/>
  <c r="G211" i="29"/>
  <c r="F211" i="29"/>
  <c r="E211" i="29"/>
  <c r="D211" i="29"/>
  <c r="C211" i="29"/>
  <c r="N146" i="29"/>
  <c r="N147" i="29" s="1"/>
  <c r="O146" i="29"/>
  <c r="O147" i="29" s="1"/>
  <c r="M210" i="29"/>
  <c r="L210" i="29"/>
  <c r="K210" i="29"/>
  <c r="J210" i="29"/>
  <c r="G210" i="29"/>
  <c r="F210" i="29"/>
  <c r="E210" i="29"/>
  <c r="D210" i="29"/>
  <c r="C210" i="29"/>
  <c r="M209" i="29"/>
  <c r="L209" i="29"/>
  <c r="K209" i="29"/>
  <c r="J209" i="29"/>
  <c r="G209" i="29"/>
  <c r="F209" i="29"/>
  <c r="E209" i="29"/>
  <c r="D209" i="29"/>
  <c r="C209" i="29"/>
  <c r="M208" i="29"/>
  <c r="L208" i="29"/>
  <c r="K208" i="29"/>
  <c r="J208" i="29"/>
  <c r="G208" i="29"/>
  <c r="F208" i="29"/>
  <c r="E208" i="29"/>
  <c r="D208" i="29"/>
  <c r="C208" i="29"/>
  <c r="M207" i="29"/>
  <c r="L207" i="29"/>
  <c r="K207" i="29"/>
  <c r="J207" i="29"/>
  <c r="G207" i="29"/>
  <c r="F207" i="29"/>
  <c r="E207" i="29"/>
  <c r="D207" i="29"/>
  <c r="C207" i="29"/>
  <c r="M206" i="29"/>
  <c r="L206" i="29"/>
  <c r="K206" i="29"/>
  <c r="J206" i="29"/>
  <c r="G206" i="29"/>
  <c r="F206" i="29"/>
  <c r="E206" i="29"/>
  <c r="D206" i="29"/>
  <c r="C206" i="29"/>
  <c r="M205" i="29"/>
  <c r="L205" i="29"/>
  <c r="K205" i="29"/>
  <c r="J205" i="29"/>
  <c r="G205" i="29"/>
  <c r="F205" i="29"/>
  <c r="E205" i="29"/>
  <c r="D205" i="29"/>
  <c r="C205" i="29"/>
  <c r="M204" i="29"/>
  <c r="L204" i="29"/>
  <c r="K204" i="29"/>
  <c r="J204" i="29"/>
  <c r="G204" i="29"/>
  <c r="F204" i="29"/>
  <c r="E204" i="29"/>
  <c r="D204" i="29"/>
  <c r="C204" i="29"/>
  <c r="M203" i="29"/>
  <c r="L203" i="29"/>
  <c r="K203" i="29"/>
  <c r="J203" i="29"/>
  <c r="G203" i="29"/>
  <c r="F203" i="29"/>
  <c r="E203" i="29"/>
  <c r="D203" i="29"/>
  <c r="C203" i="29"/>
  <c r="M202" i="29"/>
  <c r="L202" i="29"/>
  <c r="K202" i="29"/>
  <c r="J202" i="29"/>
  <c r="G202" i="29"/>
  <c r="F202" i="29"/>
  <c r="E202" i="29"/>
  <c r="D202" i="29"/>
  <c r="C202" i="29"/>
  <c r="M201" i="29"/>
  <c r="L201" i="29"/>
  <c r="K201" i="29"/>
  <c r="J201" i="29"/>
  <c r="G201" i="29"/>
  <c r="F201" i="29"/>
  <c r="E201" i="29"/>
  <c r="D201" i="29"/>
  <c r="C201" i="29"/>
  <c r="B201" i="29"/>
  <c r="B202" i="29" s="1"/>
  <c r="B203" i="29" s="1"/>
  <c r="B204" i="29" s="1"/>
  <c r="B205" i="29" s="1"/>
  <c r="B206" i="29" s="1"/>
  <c r="B207" i="29" s="1"/>
  <c r="B208" i="29" s="1"/>
  <c r="B209" i="29" s="1"/>
  <c r="B210" i="29" s="1"/>
  <c r="B211" i="29" s="1"/>
  <c r="M200" i="29"/>
  <c r="L200" i="29"/>
  <c r="K200" i="29"/>
  <c r="J200" i="29"/>
  <c r="G200" i="29"/>
  <c r="F200" i="29"/>
  <c r="E200" i="29"/>
  <c r="D200" i="29"/>
  <c r="C200" i="29"/>
  <c r="M199" i="29"/>
  <c r="L199" i="29"/>
  <c r="K199" i="29"/>
  <c r="J199" i="29"/>
  <c r="G199" i="29"/>
  <c r="F199" i="29"/>
  <c r="E199" i="29"/>
  <c r="D199" i="29"/>
  <c r="C199" i="29"/>
  <c r="G198" i="29"/>
  <c r="F198" i="29"/>
  <c r="E198" i="29"/>
  <c r="D198" i="29"/>
  <c r="C198" i="29"/>
  <c r="M197" i="29"/>
  <c r="L197" i="29"/>
  <c r="K197" i="29"/>
  <c r="J197" i="29"/>
  <c r="G197" i="29"/>
  <c r="F197" i="29"/>
  <c r="E197" i="29"/>
  <c r="D197" i="29"/>
  <c r="C197" i="29"/>
  <c r="M196" i="29"/>
  <c r="L196" i="29"/>
  <c r="K196" i="29"/>
  <c r="J196" i="29"/>
  <c r="G196" i="29"/>
  <c r="F196" i="29"/>
  <c r="E196" i="29"/>
  <c r="D196" i="29"/>
  <c r="C196" i="29"/>
  <c r="I156" i="28"/>
  <c r="I157" i="28" s="1"/>
  <c r="O156" i="28"/>
  <c r="O157" i="28"/>
  <c r="M211" i="28"/>
  <c r="L211" i="28"/>
  <c r="K211" i="28"/>
  <c r="J211" i="28"/>
  <c r="G211" i="28"/>
  <c r="F211" i="28"/>
  <c r="E211" i="28"/>
  <c r="D211" i="28"/>
  <c r="C211" i="28"/>
  <c r="N146" i="28"/>
  <c r="N147" i="28" s="1"/>
  <c r="O146" i="28"/>
  <c r="O147" i="28" s="1"/>
  <c r="M210" i="28"/>
  <c r="L210" i="28"/>
  <c r="K210" i="28"/>
  <c r="J210" i="28"/>
  <c r="G210" i="28"/>
  <c r="F210" i="28"/>
  <c r="E210" i="28"/>
  <c r="D210" i="28"/>
  <c r="C210" i="28"/>
  <c r="M209" i="28"/>
  <c r="L209" i="28"/>
  <c r="K209" i="28"/>
  <c r="J209" i="28"/>
  <c r="G209" i="28"/>
  <c r="F209" i="28"/>
  <c r="E209" i="28"/>
  <c r="D209" i="28"/>
  <c r="C209" i="28"/>
  <c r="M208" i="28"/>
  <c r="L208" i="28"/>
  <c r="K208" i="28"/>
  <c r="J208" i="28"/>
  <c r="G208" i="28"/>
  <c r="F208" i="28"/>
  <c r="E208" i="28"/>
  <c r="D208" i="28"/>
  <c r="C208" i="28"/>
  <c r="M207" i="28"/>
  <c r="L207" i="28"/>
  <c r="K207" i="28"/>
  <c r="J207" i="28"/>
  <c r="G207" i="28"/>
  <c r="F207" i="28"/>
  <c r="E207" i="28"/>
  <c r="D207" i="28"/>
  <c r="C207" i="28"/>
  <c r="M206" i="28"/>
  <c r="L206" i="28"/>
  <c r="K206" i="28"/>
  <c r="J206" i="28"/>
  <c r="G206" i="28"/>
  <c r="F206" i="28"/>
  <c r="E206" i="28"/>
  <c r="D206" i="28"/>
  <c r="C206" i="28"/>
  <c r="M205" i="28"/>
  <c r="L205" i="28"/>
  <c r="K205" i="28"/>
  <c r="J205" i="28"/>
  <c r="G205" i="28"/>
  <c r="F205" i="28"/>
  <c r="E205" i="28"/>
  <c r="D205" i="28"/>
  <c r="C205" i="28"/>
  <c r="M204" i="28"/>
  <c r="L204" i="28"/>
  <c r="K204" i="28"/>
  <c r="J204" i="28"/>
  <c r="G204" i="28"/>
  <c r="F204" i="28"/>
  <c r="E204" i="28"/>
  <c r="D204" i="28"/>
  <c r="C204" i="28"/>
  <c r="M203" i="28"/>
  <c r="L203" i="28"/>
  <c r="K203" i="28"/>
  <c r="J203" i="28"/>
  <c r="G203" i="28"/>
  <c r="F203" i="28"/>
  <c r="E203" i="28"/>
  <c r="D203" i="28"/>
  <c r="C203" i="28"/>
  <c r="M202" i="28"/>
  <c r="L202" i="28"/>
  <c r="K202" i="28"/>
  <c r="J202" i="28"/>
  <c r="G202" i="28"/>
  <c r="F202" i="28"/>
  <c r="E202" i="28"/>
  <c r="D202" i="28"/>
  <c r="C202" i="28"/>
  <c r="M201" i="28"/>
  <c r="L201" i="28"/>
  <c r="K201" i="28"/>
  <c r="J201" i="28"/>
  <c r="G201" i="28"/>
  <c r="F201" i="28"/>
  <c r="E201" i="28"/>
  <c r="D201" i="28"/>
  <c r="C201" i="28"/>
  <c r="B201" i="28"/>
  <c r="B202" i="28" s="1"/>
  <c r="B203" i="28" s="1"/>
  <c r="B204" i="28" s="1"/>
  <c r="B205" i="28" s="1"/>
  <c r="B206" i="28" s="1"/>
  <c r="B207" i="28" s="1"/>
  <c r="B208" i="28" s="1"/>
  <c r="B209" i="28" s="1"/>
  <c r="B210" i="28" s="1"/>
  <c r="B211" i="28" s="1"/>
  <c r="M200" i="28"/>
  <c r="L200" i="28"/>
  <c r="K200" i="28"/>
  <c r="J200" i="28"/>
  <c r="G200" i="28"/>
  <c r="F200" i="28"/>
  <c r="E200" i="28"/>
  <c r="D200" i="28"/>
  <c r="C200" i="28"/>
  <c r="M199" i="28"/>
  <c r="L199" i="28"/>
  <c r="K199" i="28"/>
  <c r="J199" i="28"/>
  <c r="G199" i="28"/>
  <c r="F199" i="28"/>
  <c r="E199" i="28"/>
  <c r="D199" i="28"/>
  <c r="C199" i="28"/>
  <c r="M198" i="28"/>
  <c r="L198" i="28"/>
  <c r="K198" i="28"/>
  <c r="J198" i="28"/>
  <c r="G198" i="28"/>
  <c r="F198" i="28"/>
  <c r="E198" i="28"/>
  <c r="D198" i="28"/>
  <c r="C198" i="28"/>
  <c r="M197" i="28"/>
  <c r="L197" i="28"/>
  <c r="K197" i="28"/>
  <c r="J197" i="28"/>
  <c r="G197" i="28"/>
  <c r="F197" i="28"/>
  <c r="E197" i="28"/>
  <c r="D197" i="28"/>
  <c r="C197" i="28"/>
  <c r="M196" i="28"/>
  <c r="L196" i="28"/>
  <c r="K196" i="28"/>
  <c r="J196" i="28"/>
  <c r="G196" i="28"/>
  <c r="F196" i="28"/>
  <c r="E196" i="28"/>
  <c r="D196" i="28"/>
  <c r="C196" i="28"/>
  <c r="I156" i="27"/>
  <c r="I157" i="27" s="1"/>
  <c r="O156" i="27"/>
  <c r="O157" i="27" s="1"/>
  <c r="M211" i="27"/>
  <c r="L211" i="27"/>
  <c r="K211" i="27"/>
  <c r="J211" i="27"/>
  <c r="G211" i="27"/>
  <c r="F211" i="27"/>
  <c r="E211" i="27"/>
  <c r="D211" i="27"/>
  <c r="C211" i="27"/>
  <c r="N146" i="27"/>
  <c r="N147" i="27" s="1"/>
  <c r="O146" i="27"/>
  <c r="O147" i="27" s="1"/>
  <c r="M210" i="27"/>
  <c r="L210" i="27"/>
  <c r="K210" i="27"/>
  <c r="J210" i="27"/>
  <c r="G210" i="27"/>
  <c r="F210" i="27"/>
  <c r="E210" i="27"/>
  <c r="D210" i="27"/>
  <c r="C210" i="27"/>
  <c r="M209" i="27"/>
  <c r="L209" i="27"/>
  <c r="K209" i="27"/>
  <c r="J209" i="27"/>
  <c r="G209" i="27"/>
  <c r="F209" i="27"/>
  <c r="E209" i="27"/>
  <c r="D209" i="27"/>
  <c r="C209" i="27"/>
  <c r="M208" i="27"/>
  <c r="L208" i="27"/>
  <c r="K208" i="27"/>
  <c r="J208" i="27"/>
  <c r="G208" i="27"/>
  <c r="F208" i="27"/>
  <c r="E208" i="27"/>
  <c r="D208" i="27"/>
  <c r="C208" i="27"/>
  <c r="M207" i="27"/>
  <c r="L207" i="27"/>
  <c r="K207" i="27"/>
  <c r="J207" i="27"/>
  <c r="G207" i="27"/>
  <c r="F207" i="27"/>
  <c r="E207" i="27"/>
  <c r="D207" i="27"/>
  <c r="C207" i="27"/>
  <c r="M206" i="27"/>
  <c r="L206" i="27"/>
  <c r="K206" i="27"/>
  <c r="J206" i="27"/>
  <c r="G206" i="27"/>
  <c r="F206" i="27"/>
  <c r="E206" i="27"/>
  <c r="D206" i="27"/>
  <c r="C206" i="27"/>
  <c r="M205" i="27"/>
  <c r="L205" i="27"/>
  <c r="K205" i="27"/>
  <c r="J205" i="27"/>
  <c r="G205" i="27"/>
  <c r="F205" i="27"/>
  <c r="E205" i="27"/>
  <c r="D205" i="27"/>
  <c r="C205" i="27"/>
  <c r="M204" i="27"/>
  <c r="L204" i="27"/>
  <c r="K204" i="27"/>
  <c r="J204" i="27"/>
  <c r="G204" i="27"/>
  <c r="F204" i="27"/>
  <c r="E204" i="27"/>
  <c r="D204" i="27"/>
  <c r="C204" i="27"/>
  <c r="M203" i="27"/>
  <c r="L203" i="27"/>
  <c r="K203" i="27"/>
  <c r="J203" i="27"/>
  <c r="G203" i="27"/>
  <c r="F203" i="27"/>
  <c r="E203" i="27"/>
  <c r="D203" i="27"/>
  <c r="C203" i="27"/>
  <c r="M202" i="27"/>
  <c r="L202" i="27"/>
  <c r="K202" i="27"/>
  <c r="J202" i="27"/>
  <c r="G202" i="27"/>
  <c r="F202" i="27"/>
  <c r="E202" i="27"/>
  <c r="D202" i="27"/>
  <c r="C202" i="27"/>
  <c r="M201" i="27"/>
  <c r="L201" i="27"/>
  <c r="K201" i="27"/>
  <c r="J201" i="27"/>
  <c r="G201" i="27"/>
  <c r="F201" i="27"/>
  <c r="E201" i="27"/>
  <c r="D201" i="27"/>
  <c r="C201" i="27"/>
  <c r="B201" i="27"/>
  <c r="B202" i="27"/>
  <c r="B203" i="27" s="1"/>
  <c r="B204" i="27" s="1"/>
  <c r="B205" i="27" s="1"/>
  <c r="B206" i="27" s="1"/>
  <c r="B207" i="27" s="1"/>
  <c r="B208" i="27" s="1"/>
  <c r="B209" i="27" s="1"/>
  <c r="B210" i="27" s="1"/>
  <c r="B211" i="27" s="1"/>
  <c r="M200" i="27"/>
  <c r="L200" i="27"/>
  <c r="K200" i="27"/>
  <c r="J200" i="27"/>
  <c r="G200" i="27"/>
  <c r="F200" i="27"/>
  <c r="E200" i="27"/>
  <c r="D200" i="27"/>
  <c r="C200" i="27"/>
  <c r="M199" i="27"/>
  <c r="L199" i="27"/>
  <c r="K199" i="27"/>
  <c r="J199" i="27"/>
  <c r="G199" i="27"/>
  <c r="F199" i="27"/>
  <c r="E199" i="27"/>
  <c r="D199" i="27"/>
  <c r="C199" i="27"/>
  <c r="M198" i="27"/>
  <c r="L198" i="27"/>
  <c r="K198" i="27"/>
  <c r="J198" i="27"/>
  <c r="G198" i="27"/>
  <c r="F198" i="27"/>
  <c r="E198" i="27"/>
  <c r="D198" i="27"/>
  <c r="C198" i="27"/>
  <c r="M197" i="27"/>
  <c r="L197" i="27"/>
  <c r="K197" i="27"/>
  <c r="J197" i="27"/>
  <c r="G197" i="27"/>
  <c r="F197" i="27"/>
  <c r="E197" i="27"/>
  <c r="D197" i="27"/>
  <c r="C197" i="27"/>
  <c r="M196" i="27"/>
  <c r="L196" i="27"/>
  <c r="K196" i="27"/>
  <c r="J196" i="27"/>
  <c r="G196" i="27"/>
  <c r="F196" i="27"/>
  <c r="E196" i="27"/>
  <c r="D196" i="27"/>
  <c r="C196" i="27"/>
  <c r="I156" i="26"/>
  <c r="I157" i="26" s="1"/>
  <c r="O156" i="26"/>
  <c r="O157" i="26" s="1"/>
  <c r="M211" i="26"/>
  <c r="L211" i="26"/>
  <c r="K211" i="26"/>
  <c r="J211" i="26"/>
  <c r="G211" i="26"/>
  <c r="F211" i="26"/>
  <c r="E211" i="26"/>
  <c r="D211" i="26"/>
  <c r="C211" i="26"/>
  <c r="N146" i="26"/>
  <c r="N147" i="26" s="1"/>
  <c r="O146" i="26"/>
  <c r="O147" i="26" s="1"/>
  <c r="M210" i="26"/>
  <c r="L210" i="26"/>
  <c r="K210" i="26"/>
  <c r="J210" i="26"/>
  <c r="G210" i="26"/>
  <c r="F210" i="26"/>
  <c r="E210" i="26"/>
  <c r="D210" i="26"/>
  <c r="C210" i="26"/>
  <c r="M209" i="26"/>
  <c r="L209" i="26"/>
  <c r="K209" i="26"/>
  <c r="J209" i="26"/>
  <c r="G209" i="26"/>
  <c r="F209" i="26"/>
  <c r="E209" i="26"/>
  <c r="D209" i="26"/>
  <c r="C209" i="26"/>
  <c r="M208" i="26"/>
  <c r="L208" i="26"/>
  <c r="K208" i="26"/>
  <c r="J208" i="26"/>
  <c r="G208" i="26"/>
  <c r="F208" i="26"/>
  <c r="E208" i="26"/>
  <c r="D208" i="26"/>
  <c r="C208" i="26"/>
  <c r="M207" i="26"/>
  <c r="L207" i="26"/>
  <c r="K207" i="26"/>
  <c r="J207" i="26"/>
  <c r="G207" i="26"/>
  <c r="F207" i="26"/>
  <c r="E207" i="26"/>
  <c r="D207" i="26"/>
  <c r="C207" i="26"/>
  <c r="M206" i="26"/>
  <c r="L206" i="26"/>
  <c r="K206" i="26"/>
  <c r="J206" i="26"/>
  <c r="G206" i="26"/>
  <c r="F206" i="26"/>
  <c r="E206" i="26"/>
  <c r="D206" i="26"/>
  <c r="C206" i="26"/>
  <c r="M205" i="26"/>
  <c r="L205" i="26"/>
  <c r="K205" i="26"/>
  <c r="J205" i="26"/>
  <c r="G205" i="26"/>
  <c r="F205" i="26"/>
  <c r="E205" i="26"/>
  <c r="D205" i="26"/>
  <c r="C205" i="26"/>
  <c r="M204" i="26"/>
  <c r="L204" i="26"/>
  <c r="K204" i="26"/>
  <c r="J204" i="26"/>
  <c r="G204" i="26"/>
  <c r="F204" i="26"/>
  <c r="E204" i="26"/>
  <c r="D204" i="26"/>
  <c r="C204" i="26"/>
  <c r="M203" i="26"/>
  <c r="L203" i="26"/>
  <c r="K203" i="26"/>
  <c r="J203" i="26"/>
  <c r="G203" i="26"/>
  <c r="F203" i="26"/>
  <c r="E203" i="26"/>
  <c r="D203" i="26"/>
  <c r="C203" i="26"/>
  <c r="M202" i="26"/>
  <c r="L202" i="26"/>
  <c r="K202" i="26"/>
  <c r="J202" i="26"/>
  <c r="G202" i="26"/>
  <c r="F202" i="26"/>
  <c r="E202" i="26"/>
  <c r="D202" i="26"/>
  <c r="C202" i="26"/>
  <c r="M201" i="26"/>
  <c r="L201" i="26"/>
  <c r="K201" i="26"/>
  <c r="J201" i="26"/>
  <c r="G201" i="26"/>
  <c r="F201" i="26"/>
  <c r="E201" i="26"/>
  <c r="D201" i="26"/>
  <c r="C201" i="26"/>
  <c r="B201" i="26"/>
  <c r="B202" i="26" s="1"/>
  <c r="B203" i="26" s="1"/>
  <c r="B204" i="26" s="1"/>
  <c r="B205" i="26" s="1"/>
  <c r="B206" i="26" s="1"/>
  <c r="B207" i="26" s="1"/>
  <c r="B208" i="26" s="1"/>
  <c r="B209" i="26" s="1"/>
  <c r="B210" i="26" s="1"/>
  <c r="B211" i="26" s="1"/>
  <c r="M200" i="26"/>
  <c r="L200" i="26"/>
  <c r="K200" i="26"/>
  <c r="J200" i="26"/>
  <c r="G200" i="26"/>
  <c r="F200" i="26"/>
  <c r="E200" i="26"/>
  <c r="D200" i="26"/>
  <c r="C200" i="26"/>
  <c r="M199" i="26"/>
  <c r="L199" i="26"/>
  <c r="K199" i="26"/>
  <c r="J199" i="26"/>
  <c r="G199" i="26"/>
  <c r="F199" i="26"/>
  <c r="E199" i="26"/>
  <c r="D199" i="26"/>
  <c r="C199" i="26"/>
  <c r="M198" i="26"/>
  <c r="L198" i="26"/>
  <c r="K198" i="26"/>
  <c r="J198" i="26"/>
  <c r="G198" i="26"/>
  <c r="F198" i="26"/>
  <c r="E198" i="26"/>
  <c r="D198" i="26"/>
  <c r="C198" i="26"/>
  <c r="M197" i="26"/>
  <c r="L197" i="26"/>
  <c r="K197" i="26"/>
  <c r="J197" i="26"/>
  <c r="G197" i="26"/>
  <c r="F197" i="26"/>
  <c r="E197" i="26"/>
  <c r="D197" i="26"/>
  <c r="C197" i="26"/>
  <c r="M196" i="26"/>
  <c r="L196" i="26"/>
  <c r="K196" i="26"/>
  <c r="J196" i="26"/>
  <c r="G196" i="26"/>
  <c r="F196" i="26"/>
  <c r="E196" i="26"/>
  <c r="D196" i="26"/>
  <c r="C196" i="26"/>
  <c r="I156" i="25"/>
  <c r="I157" i="25" s="1"/>
  <c r="O156" i="25"/>
  <c r="O157" i="25" s="1"/>
  <c r="M211" i="25"/>
  <c r="L211" i="25"/>
  <c r="K211" i="25"/>
  <c r="J211" i="25"/>
  <c r="H211" i="25"/>
  <c r="G211" i="25"/>
  <c r="F211" i="25"/>
  <c r="E211" i="25"/>
  <c r="D211" i="25"/>
  <c r="C211" i="25"/>
  <c r="N146" i="25"/>
  <c r="N147" i="25" s="1"/>
  <c r="O146" i="25"/>
  <c r="O147" i="25" s="1"/>
  <c r="M210" i="25"/>
  <c r="L210" i="25"/>
  <c r="K210" i="25"/>
  <c r="J210" i="25"/>
  <c r="H210" i="25"/>
  <c r="G210" i="25"/>
  <c r="F210" i="25"/>
  <c r="E210" i="25"/>
  <c r="D210" i="25"/>
  <c r="C210" i="25"/>
  <c r="M209" i="25"/>
  <c r="L209" i="25"/>
  <c r="K209" i="25"/>
  <c r="J209" i="25"/>
  <c r="H209" i="25"/>
  <c r="G209" i="25"/>
  <c r="F209" i="25"/>
  <c r="E209" i="25"/>
  <c r="D209" i="25"/>
  <c r="C209" i="25"/>
  <c r="M208" i="25"/>
  <c r="L208" i="25"/>
  <c r="K208" i="25"/>
  <c r="J208" i="25"/>
  <c r="H208" i="25"/>
  <c r="G208" i="25"/>
  <c r="F208" i="25"/>
  <c r="E208" i="25"/>
  <c r="D208" i="25"/>
  <c r="C208" i="25"/>
  <c r="M207" i="25"/>
  <c r="L207" i="25"/>
  <c r="K207" i="25"/>
  <c r="J207" i="25"/>
  <c r="H207" i="25"/>
  <c r="G207" i="25"/>
  <c r="F207" i="25"/>
  <c r="E207" i="25"/>
  <c r="D207" i="25"/>
  <c r="C207" i="25"/>
  <c r="M206" i="25"/>
  <c r="L206" i="25"/>
  <c r="K206" i="25"/>
  <c r="J206" i="25"/>
  <c r="H206" i="25"/>
  <c r="G206" i="25"/>
  <c r="F206" i="25"/>
  <c r="E206" i="25"/>
  <c r="D206" i="25"/>
  <c r="C206" i="25"/>
  <c r="M205" i="25"/>
  <c r="L205" i="25"/>
  <c r="K205" i="25"/>
  <c r="J205" i="25"/>
  <c r="H205" i="25"/>
  <c r="G205" i="25"/>
  <c r="F205" i="25"/>
  <c r="E205" i="25"/>
  <c r="D205" i="25"/>
  <c r="C205" i="25"/>
  <c r="M204" i="25"/>
  <c r="L204" i="25"/>
  <c r="K204" i="25"/>
  <c r="J204" i="25"/>
  <c r="H204" i="25"/>
  <c r="G204" i="25"/>
  <c r="F204" i="25"/>
  <c r="E204" i="25"/>
  <c r="D204" i="25"/>
  <c r="C204" i="25"/>
  <c r="M203" i="25"/>
  <c r="L203" i="25"/>
  <c r="K203" i="25"/>
  <c r="J203" i="25"/>
  <c r="H203" i="25"/>
  <c r="G203" i="25"/>
  <c r="F203" i="25"/>
  <c r="E203" i="25"/>
  <c r="D203" i="25"/>
  <c r="C203" i="25"/>
  <c r="M202" i="25"/>
  <c r="L202" i="25"/>
  <c r="K202" i="25"/>
  <c r="J202" i="25"/>
  <c r="H202" i="25"/>
  <c r="G202" i="25"/>
  <c r="F202" i="25"/>
  <c r="E202" i="25"/>
  <c r="D202" i="25"/>
  <c r="C202" i="25"/>
  <c r="M201" i="25"/>
  <c r="L201" i="25"/>
  <c r="K201" i="25"/>
  <c r="J201" i="25"/>
  <c r="H201" i="25"/>
  <c r="G201" i="25"/>
  <c r="F201" i="25"/>
  <c r="E201" i="25"/>
  <c r="D201" i="25"/>
  <c r="C201" i="25"/>
  <c r="B201" i="25"/>
  <c r="B202" i="25" s="1"/>
  <c r="B203" i="25" s="1"/>
  <c r="B204" i="25" s="1"/>
  <c r="B205" i="25" s="1"/>
  <c r="B206" i="25" s="1"/>
  <c r="B207" i="25" s="1"/>
  <c r="B208" i="25" s="1"/>
  <c r="B209" i="25" s="1"/>
  <c r="B210" i="25" s="1"/>
  <c r="B211" i="25" s="1"/>
  <c r="M200" i="25"/>
  <c r="L200" i="25"/>
  <c r="K200" i="25"/>
  <c r="J200" i="25"/>
  <c r="H200" i="25"/>
  <c r="G200" i="25"/>
  <c r="F200" i="25"/>
  <c r="E200" i="25"/>
  <c r="D200" i="25"/>
  <c r="C200" i="25"/>
  <c r="M199" i="25"/>
  <c r="L199" i="25"/>
  <c r="K199" i="25"/>
  <c r="J199" i="25"/>
  <c r="H199" i="25"/>
  <c r="G199" i="25"/>
  <c r="F199" i="25"/>
  <c r="E199" i="25"/>
  <c r="D199" i="25"/>
  <c r="C199" i="25"/>
  <c r="M198" i="25"/>
  <c r="L198" i="25"/>
  <c r="K198" i="25"/>
  <c r="J198" i="25"/>
  <c r="H198" i="25"/>
  <c r="G198" i="25"/>
  <c r="F198" i="25"/>
  <c r="E198" i="25"/>
  <c r="D198" i="25"/>
  <c r="C198" i="25"/>
  <c r="M197" i="25"/>
  <c r="L197" i="25"/>
  <c r="K197" i="25"/>
  <c r="J197" i="25"/>
  <c r="H197" i="25"/>
  <c r="G197" i="25"/>
  <c r="F197" i="25"/>
  <c r="E197" i="25"/>
  <c r="D197" i="25"/>
  <c r="C197" i="25"/>
  <c r="M196" i="25"/>
  <c r="L196" i="25"/>
  <c r="K196" i="25"/>
  <c r="J196" i="25"/>
  <c r="H196" i="25"/>
  <c r="G196" i="25"/>
  <c r="F196" i="25"/>
  <c r="E196" i="25"/>
  <c r="D196" i="25"/>
  <c r="C196" i="25"/>
  <c r="I156" i="24"/>
  <c r="I157" i="24" s="1"/>
  <c r="O156" i="24"/>
  <c r="O157" i="24" s="1"/>
  <c r="M211" i="24"/>
  <c r="L211" i="24"/>
  <c r="K211" i="24"/>
  <c r="J211" i="24"/>
  <c r="H211" i="24"/>
  <c r="G211" i="24"/>
  <c r="F211" i="24"/>
  <c r="E211" i="24"/>
  <c r="D211" i="24"/>
  <c r="C211" i="24"/>
  <c r="N146" i="24"/>
  <c r="N147" i="24" s="1"/>
  <c r="O146" i="24"/>
  <c r="O147" i="24" s="1"/>
  <c r="M210" i="24"/>
  <c r="L210" i="24"/>
  <c r="K210" i="24"/>
  <c r="J210" i="24"/>
  <c r="H210" i="24"/>
  <c r="G210" i="24"/>
  <c r="F210" i="24"/>
  <c r="E210" i="24"/>
  <c r="D210" i="24"/>
  <c r="C210" i="24"/>
  <c r="M209" i="24"/>
  <c r="L209" i="24"/>
  <c r="K209" i="24"/>
  <c r="J209" i="24"/>
  <c r="H209" i="24"/>
  <c r="G209" i="24"/>
  <c r="F209" i="24"/>
  <c r="E209" i="24"/>
  <c r="D209" i="24"/>
  <c r="C209" i="24"/>
  <c r="M208" i="24"/>
  <c r="L208" i="24"/>
  <c r="K208" i="24"/>
  <c r="J208" i="24"/>
  <c r="H208" i="24"/>
  <c r="G208" i="24"/>
  <c r="F208" i="24"/>
  <c r="E208" i="24"/>
  <c r="D208" i="24"/>
  <c r="C208" i="24"/>
  <c r="M207" i="24"/>
  <c r="L207" i="24"/>
  <c r="K207" i="24"/>
  <c r="J207" i="24"/>
  <c r="H207" i="24"/>
  <c r="G207" i="24"/>
  <c r="F207" i="24"/>
  <c r="E207" i="24"/>
  <c r="D207" i="24"/>
  <c r="C207" i="24"/>
  <c r="M206" i="24"/>
  <c r="L206" i="24"/>
  <c r="K206" i="24"/>
  <c r="J206" i="24"/>
  <c r="H206" i="24"/>
  <c r="G206" i="24"/>
  <c r="F206" i="24"/>
  <c r="E206" i="24"/>
  <c r="D206" i="24"/>
  <c r="C206" i="24"/>
  <c r="M205" i="24"/>
  <c r="L205" i="24"/>
  <c r="K205" i="24"/>
  <c r="J205" i="24"/>
  <c r="H205" i="24"/>
  <c r="G205" i="24"/>
  <c r="F205" i="24"/>
  <c r="E205" i="24"/>
  <c r="D205" i="24"/>
  <c r="C205" i="24"/>
  <c r="M204" i="24"/>
  <c r="L204" i="24"/>
  <c r="K204" i="24"/>
  <c r="J204" i="24"/>
  <c r="H204" i="24"/>
  <c r="G204" i="24"/>
  <c r="F204" i="24"/>
  <c r="E204" i="24"/>
  <c r="D204" i="24"/>
  <c r="C204" i="24"/>
  <c r="M203" i="24"/>
  <c r="L203" i="24"/>
  <c r="K203" i="24"/>
  <c r="J203" i="24"/>
  <c r="H203" i="24"/>
  <c r="G203" i="24"/>
  <c r="F203" i="24"/>
  <c r="E203" i="24"/>
  <c r="D203" i="24"/>
  <c r="C203" i="24"/>
  <c r="M202" i="24"/>
  <c r="L202" i="24"/>
  <c r="K202" i="24"/>
  <c r="J202" i="24"/>
  <c r="H202" i="24"/>
  <c r="G202" i="24"/>
  <c r="F202" i="24"/>
  <c r="E202" i="24"/>
  <c r="D202" i="24"/>
  <c r="C202" i="24"/>
  <c r="M201" i="24"/>
  <c r="L201" i="24"/>
  <c r="K201" i="24"/>
  <c r="J201" i="24"/>
  <c r="H201" i="24"/>
  <c r="G201" i="24"/>
  <c r="F201" i="24"/>
  <c r="E201" i="24"/>
  <c r="D201" i="24"/>
  <c r="C201" i="24"/>
  <c r="B201" i="24"/>
  <c r="B202" i="24" s="1"/>
  <c r="B203" i="24" s="1"/>
  <c r="B204" i="24" s="1"/>
  <c r="B205" i="24" s="1"/>
  <c r="B206" i="24" s="1"/>
  <c r="B207" i="24" s="1"/>
  <c r="B208" i="24" s="1"/>
  <c r="B209" i="24" s="1"/>
  <c r="B210" i="24" s="1"/>
  <c r="B211" i="24" s="1"/>
  <c r="M200" i="24"/>
  <c r="L200" i="24"/>
  <c r="K200" i="24"/>
  <c r="J200" i="24"/>
  <c r="H200" i="24"/>
  <c r="G200" i="24"/>
  <c r="F200" i="24"/>
  <c r="E200" i="24"/>
  <c r="D200" i="24"/>
  <c r="C200" i="24"/>
  <c r="M199" i="24"/>
  <c r="L199" i="24"/>
  <c r="K199" i="24"/>
  <c r="J199" i="24"/>
  <c r="H199" i="24"/>
  <c r="G199" i="24"/>
  <c r="F199" i="24"/>
  <c r="E199" i="24"/>
  <c r="D199" i="24"/>
  <c r="C199" i="24"/>
  <c r="M198" i="24"/>
  <c r="L198" i="24"/>
  <c r="K198" i="24"/>
  <c r="J198" i="24"/>
  <c r="H198" i="24"/>
  <c r="G198" i="24"/>
  <c r="F198" i="24"/>
  <c r="E198" i="24"/>
  <c r="D198" i="24"/>
  <c r="C198" i="24"/>
  <c r="M197" i="24"/>
  <c r="L197" i="24"/>
  <c r="K197" i="24"/>
  <c r="J197" i="24"/>
  <c r="H197" i="24"/>
  <c r="G197" i="24"/>
  <c r="F197" i="24"/>
  <c r="E197" i="24"/>
  <c r="D197" i="24"/>
  <c r="C197" i="24"/>
  <c r="M196" i="24"/>
  <c r="L196" i="24"/>
  <c r="K196" i="24"/>
  <c r="J196" i="24"/>
  <c r="H196" i="24"/>
  <c r="G196" i="24"/>
  <c r="F196" i="24"/>
  <c r="E196" i="24"/>
  <c r="D196" i="24"/>
  <c r="C196" i="24"/>
  <c r="I156" i="23"/>
  <c r="I157" i="23" s="1"/>
  <c r="O156" i="23"/>
  <c r="O157" i="23"/>
  <c r="L211" i="23"/>
  <c r="K211" i="23"/>
  <c r="J211" i="23"/>
  <c r="G211" i="23"/>
  <c r="F211" i="23"/>
  <c r="E211" i="23"/>
  <c r="D211" i="23"/>
  <c r="C211" i="23"/>
  <c r="N146" i="23"/>
  <c r="N147" i="23" s="1"/>
  <c r="O146" i="23"/>
  <c r="O147" i="23" s="1"/>
  <c r="L210" i="23"/>
  <c r="K210" i="23"/>
  <c r="J210" i="23"/>
  <c r="G210" i="23"/>
  <c r="F210" i="23"/>
  <c r="E210" i="23"/>
  <c r="D210" i="23"/>
  <c r="C210" i="23"/>
  <c r="L209" i="23"/>
  <c r="K209" i="23"/>
  <c r="J209" i="23"/>
  <c r="G209" i="23"/>
  <c r="F209" i="23"/>
  <c r="E209" i="23"/>
  <c r="D209" i="23"/>
  <c r="C209" i="23"/>
  <c r="L208" i="23"/>
  <c r="K208" i="23"/>
  <c r="J208" i="23"/>
  <c r="G208" i="23"/>
  <c r="F208" i="23"/>
  <c r="E208" i="23"/>
  <c r="D208" i="23"/>
  <c r="C208" i="23"/>
  <c r="L207" i="23"/>
  <c r="K207" i="23"/>
  <c r="J207" i="23"/>
  <c r="G207" i="23"/>
  <c r="F207" i="23"/>
  <c r="E207" i="23"/>
  <c r="D207" i="23"/>
  <c r="C207" i="23"/>
  <c r="L206" i="23"/>
  <c r="K206" i="23"/>
  <c r="J206" i="23"/>
  <c r="G206" i="23"/>
  <c r="F206" i="23"/>
  <c r="E206" i="23"/>
  <c r="D206" i="23"/>
  <c r="C206" i="23"/>
  <c r="L205" i="23"/>
  <c r="K205" i="23"/>
  <c r="J205" i="23"/>
  <c r="G205" i="23"/>
  <c r="F205" i="23"/>
  <c r="E205" i="23"/>
  <c r="D205" i="23"/>
  <c r="C205" i="23"/>
  <c r="L204" i="23"/>
  <c r="K204" i="23"/>
  <c r="J204" i="23"/>
  <c r="G204" i="23"/>
  <c r="F204" i="23"/>
  <c r="E204" i="23"/>
  <c r="D204" i="23"/>
  <c r="C204" i="23"/>
  <c r="L203" i="23"/>
  <c r="K203" i="23"/>
  <c r="J203" i="23"/>
  <c r="G203" i="23"/>
  <c r="F203" i="23"/>
  <c r="E203" i="23"/>
  <c r="D203" i="23"/>
  <c r="C203" i="23"/>
  <c r="L202" i="23"/>
  <c r="K202" i="23"/>
  <c r="J202" i="23"/>
  <c r="G202" i="23"/>
  <c r="F202" i="23"/>
  <c r="E202" i="23"/>
  <c r="D202" i="23"/>
  <c r="C202" i="23"/>
  <c r="L201" i="23"/>
  <c r="K201" i="23"/>
  <c r="J201" i="23"/>
  <c r="G201" i="23"/>
  <c r="F201" i="23"/>
  <c r="E201" i="23"/>
  <c r="D201" i="23"/>
  <c r="C201" i="23"/>
  <c r="B201" i="23"/>
  <c r="B202" i="23" s="1"/>
  <c r="B203" i="23" s="1"/>
  <c r="B204" i="23" s="1"/>
  <c r="B205" i="23" s="1"/>
  <c r="B206" i="23" s="1"/>
  <c r="B207" i="23" s="1"/>
  <c r="B208" i="23" s="1"/>
  <c r="B209" i="23" s="1"/>
  <c r="B210" i="23" s="1"/>
  <c r="B211" i="23" s="1"/>
  <c r="L200" i="23"/>
  <c r="K200" i="23"/>
  <c r="J200" i="23"/>
  <c r="G200" i="23"/>
  <c r="F200" i="23"/>
  <c r="E200" i="23"/>
  <c r="D200" i="23"/>
  <c r="C200" i="23"/>
  <c r="L199" i="23"/>
  <c r="K199" i="23"/>
  <c r="J199" i="23"/>
  <c r="G199" i="23"/>
  <c r="F199" i="23"/>
  <c r="E199" i="23"/>
  <c r="D199" i="23"/>
  <c r="C199" i="23"/>
  <c r="L198" i="23"/>
  <c r="K198" i="23"/>
  <c r="J198" i="23"/>
  <c r="G198" i="23"/>
  <c r="F198" i="23"/>
  <c r="E198" i="23"/>
  <c r="D198" i="23"/>
  <c r="C198" i="23"/>
  <c r="L197" i="23"/>
  <c r="K197" i="23"/>
  <c r="J197" i="23"/>
  <c r="G197" i="23"/>
  <c r="F197" i="23"/>
  <c r="E197" i="23"/>
  <c r="D197" i="23"/>
  <c r="C197" i="23"/>
  <c r="L196" i="23"/>
  <c r="K196" i="23"/>
  <c r="J196" i="23"/>
  <c r="G196" i="23"/>
  <c r="F196" i="23"/>
  <c r="E196" i="23"/>
  <c r="D196" i="23"/>
  <c r="C196" i="23"/>
  <c r="I156" i="22"/>
  <c r="I157" i="22" s="1"/>
  <c r="O156" i="22"/>
  <c r="O157" i="22" s="1"/>
  <c r="M211" i="22"/>
  <c r="L211" i="22"/>
  <c r="K211" i="22"/>
  <c r="J211" i="22"/>
  <c r="G211" i="22"/>
  <c r="F211" i="22"/>
  <c r="E211" i="22"/>
  <c r="D211" i="22"/>
  <c r="C211" i="22"/>
  <c r="N146" i="22"/>
  <c r="N147" i="22" s="1"/>
  <c r="O146" i="22"/>
  <c r="O147" i="22" s="1"/>
  <c r="M210" i="22"/>
  <c r="L210" i="22"/>
  <c r="K210" i="22"/>
  <c r="J210" i="22"/>
  <c r="G210" i="22"/>
  <c r="F210" i="22"/>
  <c r="E210" i="22"/>
  <c r="D210" i="22"/>
  <c r="C210" i="22"/>
  <c r="M209" i="22"/>
  <c r="L209" i="22"/>
  <c r="K209" i="22"/>
  <c r="J209" i="22"/>
  <c r="G209" i="22"/>
  <c r="F209" i="22"/>
  <c r="E209" i="22"/>
  <c r="D209" i="22"/>
  <c r="C209" i="22"/>
  <c r="M208" i="22"/>
  <c r="L208" i="22"/>
  <c r="K208" i="22"/>
  <c r="J208" i="22"/>
  <c r="G208" i="22"/>
  <c r="F208" i="22"/>
  <c r="E208" i="22"/>
  <c r="D208" i="22"/>
  <c r="C208" i="22"/>
  <c r="M207" i="22"/>
  <c r="L207" i="22"/>
  <c r="K207" i="22"/>
  <c r="J207" i="22"/>
  <c r="G207" i="22"/>
  <c r="F207" i="22"/>
  <c r="E207" i="22"/>
  <c r="D207" i="22"/>
  <c r="C207" i="22"/>
  <c r="M206" i="22"/>
  <c r="L206" i="22"/>
  <c r="K206" i="22"/>
  <c r="J206" i="22"/>
  <c r="G206" i="22"/>
  <c r="F206" i="22"/>
  <c r="E206" i="22"/>
  <c r="D206" i="22"/>
  <c r="C206" i="22"/>
  <c r="M205" i="22"/>
  <c r="L205" i="22"/>
  <c r="K205" i="22"/>
  <c r="J205" i="22"/>
  <c r="G205" i="22"/>
  <c r="F205" i="22"/>
  <c r="E205" i="22"/>
  <c r="D205" i="22"/>
  <c r="C205" i="22"/>
  <c r="M204" i="22"/>
  <c r="L204" i="22"/>
  <c r="K204" i="22"/>
  <c r="J204" i="22"/>
  <c r="G204" i="22"/>
  <c r="F204" i="22"/>
  <c r="E204" i="22"/>
  <c r="D204" i="22"/>
  <c r="C204" i="22"/>
  <c r="M203" i="22"/>
  <c r="L203" i="22"/>
  <c r="K203" i="22"/>
  <c r="J203" i="22"/>
  <c r="G203" i="22"/>
  <c r="F203" i="22"/>
  <c r="E203" i="22"/>
  <c r="D203" i="22"/>
  <c r="C203" i="22"/>
  <c r="M202" i="22"/>
  <c r="L202" i="22"/>
  <c r="K202" i="22"/>
  <c r="J202" i="22"/>
  <c r="G202" i="22"/>
  <c r="F202" i="22"/>
  <c r="E202" i="22"/>
  <c r="D202" i="22"/>
  <c r="C202" i="22"/>
  <c r="M201" i="22"/>
  <c r="L201" i="22"/>
  <c r="K201" i="22"/>
  <c r="J201" i="22"/>
  <c r="G201" i="22"/>
  <c r="F201" i="22"/>
  <c r="E201" i="22"/>
  <c r="D201" i="22"/>
  <c r="C201" i="22"/>
  <c r="B201" i="22"/>
  <c r="B202" i="22" s="1"/>
  <c r="B203" i="22" s="1"/>
  <c r="B204" i="22" s="1"/>
  <c r="B205" i="22" s="1"/>
  <c r="B206" i="22" s="1"/>
  <c r="B207" i="22" s="1"/>
  <c r="B208" i="22" s="1"/>
  <c r="B209" i="22" s="1"/>
  <c r="B210" i="22" s="1"/>
  <c r="B211" i="22" s="1"/>
  <c r="M200" i="22"/>
  <c r="L200" i="22"/>
  <c r="K200" i="22"/>
  <c r="J200" i="22"/>
  <c r="G200" i="22"/>
  <c r="F200" i="22"/>
  <c r="E200" i="22"/>
  <c r="D200" i="22"/>
  <c r="C200" i="22"/>
  <c r="M199" i="22"/>
  <c r="L199" i="22"/>
  <c r="K199" i="22"/>
  <c r="J199" i="22"/>
  <c r="G199" i="22"/>
  <c r="F199" i="22"/>
  <c r="E199" i="22"/>
  <c r="D199" i="22"/>
  <c r="C199" i="22"/>
  <c r="M198" i="22"/>
  <c r="L198" i="22"/>
  <c r="K198" i="22"/>
  <c r="J198" i="22"/>
  <c r="G198" i="22"/>
  <c r="F198" i="22"/>
  <c r="E198" i="22"/>
  <c r="D198" i="22"/>
  <c r="C198" i="22"/>
  <c r="M197" i="22"/>
  <c r="L197" i="22"/>
  <c r="K197" i="22"/>
  <c r="J197" i="22"/>
  <c r="G197" i="22"/>
  <c r="F197" i="22"/>
  <c r="E197" i="22"/>
  <c r="D197" i="22"/>
  <c r="C197" i="22"/>
  <c r="M196" i="22"/>
  <c r="L196" i="22"/>
  <c r="K196" i="22"/>
  <c r="J196" i="22"/>
  <c r="G196" i="22"/>
  <c r="F196" i="22"/>
  <c r="E196" i="22"/>
  <c r="D196" i="22"/>
  <c r="C196" i="22"/>
  <c r="I156" i="21"/>
  <c r="I157" i="21"/>
  <c r="O156" i="21"/>
  <c r="O157" i="21" s="1"/>
  <c r="M211" i="21"/>
  <c r="L211" i="21"/>
  <c r="K211" i="21"/>
  <c r="J211" i="21"/>
  <c r="G211" i="21"/>
  <c r="F211" i="21"/>
  <c r="E211" i="21"/>
  <c r="D211" i="21"/>
  <c r="C211" i="21"/>
  <c r="N146" i="21"/>
  <c r="N147" i="21" s="1"/>
  <c r="O146" i="21"/>
  <c r="O147" i="21" s="1"/>
  <c r="M210" i="21"/>
  <c r="L210" i="21"/>
  <c r="K210" i="21"/>
  <c r="J210" i="21"/>
  <c r="G210" i="21"/>
  <c r="F210" i="21"/>
  <c r="E210" i="21"/>
  <c r="D210" i="21"/>
  <c r="C210" i="21"/>
  <c r="M209" i="21"/>
  <c r="L209" i="21"/>
  <c r="K209" i="21"/>
  <c r="J209" i="21"/>
  <c r="G209" i="21"/>
  <c r="F209" i="21"/>
  <c r="E209" i="21"/>
  <c r="D209" i="21"/>
  <c r="C209" i="21"/>
  <c r="M208" i="21"/>
  <c r="L208" i="21"/>
  <c r="K208" i="21"/>
  <c r="J208" i="21"/>
  <c r="G208" i="21"/>
  <c r="F208" i="21"/>
  <c r="E208" i="21"/>
  <c r="D208" i="21"/>
  <c r="C208" i="21"/>
  <c r="M207" i="21"/>
  <c r="L207" i="21"/>
  <c r="K207" i="21"/>
  <c r="J207" i="21"/>
  <c r="G207" i="21"/>
  <c r="F207" i="21"/>
  <c r="E207" i="21"/>
  <c r="D207" i="21"/>
  <c r="C207" i="21"/>
  <c r="M206" i="21"/>
  <c r="L206" i="21"/>
  <c r="K206" i="21"/>
  <c r="J206" i="21"/>
  <c r="G206" i="21"/>
  <c r="F206" i="21"/>
  <c r="E206" i="21"/>
  <c r="D206" i="21"/>
  <c r="C206" i="21"/>
  <c r="M205" i="21"/>
  <c r="L205" i="21"/>
  <c r="K205" i="21"/>
  <c r="J205" i="21"/>
  <c r="G205" i="21"/>
  <c r="F205" i="21"/>
  <c r="E205" i="21"/>
  <c r="D205" i="21"/>
  <c r="C205" i="21"/>
  <c r="M204" i="21"/>
  <c r="L204" i="21"/>
  <c r="K204" i="21"/>
  <c r="J204" i="21"/>
  <c r="G204" i="21"/>
  <c r="F204" i="21"/>
  <c r="E204" i="21"/>
  <c r="D204" i="21"/>
  <c r="C204" i="21"/>
  <c r="M203" i="21"/>
  <c r="L203" i="21"/>
  <c r="K203" i="21"/>
  <c r="J203" i="21"/>
  <c r="G203" i="21"/>
  <c r="F203" i="21"/>
  <c r="E203" i="21"/>
  <c r="D203" i="21"/>
  <c r="C203" i="21"/>
  <c r="M202" i="21"/>
  <c r="L202" i="21"/>
  <c r="K202" i="21"/>
  <c r="J202" i="21"/>
  <c r="G202" i="21"/>
  <c r="F202" i="21"/>
  <c r="E202" i="21"/>
  <c r="D202" i="21"/>
  <c r="C202" i="21"/>
  <c r="M201" i="21"/>
  <c r="L201" i="21"/>
  <c r="K201" i="21"/>
  <c r="J201" i="21"/>
  <c r="G201" i="21"/>
  <c r="F201" i="21"/>
  <c r="E201" i="21"/>
  <c r="D201" i="21"/>
  <c r="C201" i="21"/>
  <c r="B201" i="21"/>
  <c r="B202" i="21" s="1"/>
  <c r="B203" i="21" s="1"/>
  <c r="B204" i="21" s="1"/>
  <c r="B205" i="21" s="1"/>
  <c r="B206" i="21" s="1"/>
  <c r="B207" i="21" s="1"/>
  <c r="B208" i="21" s="1"/>
  <c r="B209" i="21" s="1"/>
  <c r="B210" i="21" s="1"/>
  <c r="B211" i="21" s="1"/>
  <c r="M200" i="21"/>
  <c r="L200" i="21"/>
  <c r="K200" i="21"/>
  <c r="J200" i="21"/>
  <c r="G200" i="21"/>
  <c r="F200" i="21"/>
  <c r="E200" i="21"/>
  <c r="D200" i="21"/>
  <c r="C200" i="21"/>
  <c r="M199" i="21"/>
  <c r="L199" i="21"/>
  <c r="K199" i="21"/>
  <c r="J199" i="21"/>
  <c r="G199" i="21"/>
  <c r="F199" i="21"/>
  <c r="E199" i="21"/>
  <c r="D199" i="21"/>
  <c r="C199" i="21"/>
  <c r="M198" i="21"/>
  <c r="L198" i="21"/>
  <c r="K198" i="21"/>
  <c r="J198" i="21"/>
  <c r="G198" i="21"/>
  <c r="F198" i="21"/>
  <c r="E198" i="21"/>
  <c r="D198" i="21"/>
  <c r="C198" i="21"/>
  <c r="M197" i="21"/>
  <c r="L197" i="21"/>
  <c r="K197" i="21"/>
  <c r="J197" i="21"/>
  <c r="G197" i="21"/>
  <c r="F197" i="21"/>
  <c r="E197" i="21"/>
  <c r="D197" i="21"/>
  <c r="C197" i="21"/>
  <c r="M196" i="21"/>
  <c r="L196" i="21"/>
  <c r="K196" i="21"/>
  <c r="J196" i="21"/>
  <c r="G196" i="21"/>
  <c r="F196" i="21"/>
  <c r="E196" i="21"/>
  <c r="D196" i="21"/>
  <c r="C196" i="21"/>
  <c r="I156" i="20"/>
  <c r="I157" i="20" s="1"/>
  <c r="O156" i="20"/>
  <c r="O157" i="20"/>
  <c r="M211" i="20"/>
  <c r="L211" i="20"/>
  <c r="K211" i="20"/>
  <c r="J211" i="20"/>
  <c r="G211" i="20"/>
  <c r="F211" i="20"/>
  <c r="E211" i="20"/>
  <c r="D211" i="20"/>
  <c r="C211" i="20"/>
  <c r="N146" i="20"/>
  <c r="N147" i="20"/>
  <c r="O146" i="20"/>
  <c r="O147" i="20" s="1"/>
  <c r="M210" i="20"/>
  <c r="L210" i="20"/>
  <c r="K210" i="20"/>
  <c r="J210" i="20"/>
  <c r="G210" i="20"/>
  <c r="F210" i="20"/>
  <c r="E210" i="20"/>
  <c r="D210" i="20"/>
  <c r="C210" i="20"/>
  <c r="M209" i="20"/>
  <c r="L209" i="20"/>
  <c r="K209" i="20"/>
  <c r="J209" i="20"/>
  <c r="G209" i="20"/>
  <c r="F209" i="20"/>
  <c r="E209" i="20"/>
  <c r="D209" i="20"/>
  <c r="C209" i="20"/>
  <c r="M208" i="20"/>
  <c r="L208" i="20"/>
  <c r="K208" i="20"/>
  <c r="J208" i="20"/>
  <c r="G208" i="20"/>
  <c r="F208" i="20"/>
  <c r="E208" i="20"/>
  <c r="D208" i="20"/>
  <c r="C208" i="20"/>
  <c r="M207" i="20"/>
  <c r="L207" i="20"/>
  <c r="K207" i="20"/>
  <c r="J207" i="20"/>
  <c r="G207" i="20"/>
  <c r="F207" i="20"/>
  <c r="E207" i="20"/>
  <c r="D207" i="20"/>
  <c r="C207" i="20"/>
  <c r="M206" i="20"/>
  <c r="L206" i="20"/>
  <c r="K206" i="20"/>
  <c r="J206" i="20"/>
  <c r="G206" i="20"/>
  <c r="F206" i="20"/>
  <c r="E206" i="20"/>
  <c r="D206" i="20"/>
  <c r="C206" i="20"/>
  <c r="M205" i="20"/>
  <c r="L205" i="20"/>
  <c r="K205" i="20"/>
  <c r="J205" i="20"/>
  <c r="G205" i="20"/>
  <c r="F205" i="20"/>
  <c r="E205" i="20"/>
  <c r="D205" i="20"/>
  <c r="C205" i="20"/>
  <c r="M204" i="20"/>
  <c r="L204" i="20"/>
  <c r="K204" i="20"/>
  <c r="J204" i="20"/>
  <c r="G204" i="20"/>
  <c r="F204" i="20"/>
  <c r="E204" i="20"/>
  <c r="D204" i="20"/>
  <c r="C204" i="20"/>
  <c r="M203" i="20"/>
  <c r="L203" i="20"/>
  <c r="K203" i="20"/>
  <c r="J203" i="20"/>
  <c r="G203" i="20"/>
  <c r="F203" i="20"/>
  <c r="E203" i="20"/>
  <c r="D203" i="20"/>
  <c r="C203" i="20"/>
  <c r="M202" i="20"/>
  <c r="L202" i="20"/>
  <c r="K202" i="20"/>
  <c r="J202" i="20"/>
  <c r="G202" i="20"/>
  <c r="F202" i="20"/>
  <c r="E202" i="20"/>
  <c r="D202" i="20"/>
  <c r="C202" i="20"/>
  <c r="M201" i="20"/>
  <c r="L201" i="20"/>
  <c r="K201" i="20"/>
  <c r="J201" i="20"/>
  <c r="G201" i="20"/>
  <c r="F201" i="20"/>
  <c r="E201" i="20"/>
  <c r="D201" i="20"/>
  <c r="C201" i="20"/>
  <c r="B201" i="20"/>
  <c r="B202" i="20" s="1"/>
  <c r="B203" i="20" s="1"/>
  <c r="B204" i="20" s="1"/>
  <c r="B205" i="20" s="1"/>
  <c r="B206" i="20" s="1"/>
  <c r="B207" i="20" s="1"/>
  <c r="B208" i="20" s="1"/>
  <c r="B209" i="20" s="1"/>
  <c r="B210" i="20" s="1"/>
  <c r="B211" i="20" s="1"/>
  <c r="M200" i="20"/>
  <c r="L200" i="20"/>
  <c r="K200" i="20"/>
  <c r="J200" i="20"/>
  <c r="G200" i="20"/>
  <c r="F200" i="20"/>
  <c r="E200" i="20"/>
  <c r="D200" i="20"/>
  <c r="C200" i="20"/>
  <c r="M199" i="20"/>
  <c r="L199" i="20"/>
  <c r="K199" i="20"/>
  <c r="J199" i="20"/>
  <c r="G199" i="20"/>
  <c r="F199" i="20"/>
  <c r="E199" i="20"/>
  <c r="D199" i="20"/>
  <c r="C199" i="20"/>
  <c r="M198" i="20"/>
  <c r="L198" i="20"/>
  <c r="K198" i="20"/>
  <c r="J198" i="20"/>
  <c r="M197" i="20"/>
  <c r="L197" i="20"/>
  <c r="K197" i="20"/>
  <c r="J197" i="20"/>
  <c r="G197" i="20"/>
  <c r="F197" i="20"/>
  <c r="E197" i="20"/>
  <c r="D197" i="20"/>
  <c r="C197" i="20"/>
  <c r="M196" i="20"/>
  <c r="L196" i="20"/>
  <c r="K196" i="20"/>
  <c r="J196" i="20"/>
  <c r="G196" i="20"/>
  <c r="F196" i="20"/>
  <c r="E196" i="20"/>
  <c r="D196" i="20"/>
  <c r="C196" i="20"/>
  <c r="I156" i="19"/>
  <c r="I157" i="19" s="1"/>
  <c r="O156" i="19"/>
  <c r="O157" i="19" s="1"/>
  <c r="M211" i="19"/>
  <c r="L211" i="19"/>
  <c r="K211" i="19"/>
  <c r="J211" i="19"/>
  <c r="G211" i="19"/>
  <c r="F211" i="19"/>
  <c r="E211" i="19"/>
  <c r="D211" i="19"/>
  <c r="C211" i="19"/>
  <c r="N146" i="19"/>
  <c r="N147" i="19" s="1"/>
  <c r="O146" i="19"/>
  <c r="O147" i="19" s="1"/>
  <c r="M210" i="19"/>
  <c r="L210" i="19"/>
  <c r="K210" i="19"/>
  <c r="J210" i="19"/>
  <c r="G210" i="19"/>
  <c r="F210" i="19"/>
  <c r="E210" i="19"/>
  <c r="D210" i="19"/>
  <c r="C210" i="19"/>
  <c r="M209" i="19"/>
  <c r="L209" i="19"/>
  <c r="K209" i="19"/>
  <c r="J209" i="19"/>
  <c r="G209" i="19"/>
  <c r="F209" i="19"/>
  <c r="E209" i="19"/>
  <c r="D209" i="19"/>
  <c r="C209" i="19"/>
  <c r="M208" i="19"/>
  <c r="L208" i="19"/>
  <c r="K208" i="19"/>
  <c r="J208" i="19"/>
  <c r="G208" i="19"/>
  <c r="F208" i="19"/>
  <c r="E208" i="19"/>
  <c r="D208" i="19"/>
  <c r="C208" i="19"/>
  <c r="M207" i="19"/>
  <c r="L207" i="19"/>
  <c r="K207" i="19"/>
  <c r="J207" i="19"/>
  <c r="G207" i="19"/>
  <c r="F207" i="19"/>
  <c r="E207" i="19"/>
  <c r="D207" i="19"/>
  <c r="C207" i="19"/>
  <c r="M206" i="19"/>
  <c r="L206" i="19"/>
  <c r="K206" i="19"/>
  <c r="J206" i="19"/>
  <c r="G206" i="19"/>
  <c r="F206" i="19"/>
  <c r="E206" i="19"/>
  <c r="D206" i="19"/>
  <c r="C206" i="19"/>
  <c r="M205" i="19"/>
  <c r="L205" i="19"/>
  <c r="K205" i="19"/>
  <c r="J205" i="19"/>
  <c r="G205" i="19"/>
  <c r="F205" i="19"/>
  <c r="E205" i="19"/>
  <c r="D205" i="19"/>
  <c r="C205" i="19"/>
  <c r="M204" i="19"/>
  <c r="L204" i="19"/>
  <c r="K204" i="19"/>
  <c r="J204" i="19"/>
  <c r="G204" i="19"/>
  <c r="F204" i="19"/>
  <c r="E204" i="19"/>
  <c r="D204" i="19"/>
  <c r="C204" i="19"/>
  <c r="M203" i="19"/>
  <c r="L203" i="19"/>
  <c r="K203" i="19"/>
  <c r="J203" i="19"/>
  <c r="G203" i="19"/>
  <c r="F203" i="19"/>
  <c r="E203" i="19"/>
  <c r="D203" i="19"/>
  <c r="C203" i="19"/>
  <c r="M202" i="19"/>
  <c r="L202" i="19"/>
  <c r="K202" i="19"/>
  <c r="J202" i="19"/>
  <c r="G202" i="19"/>
  <c r="F202" i="19"/>
  <c r="E202" i="19"/>
  <c r="D202" i="19"/>
  <c r="C202" i="19"/>
  <c r="M201" i="19"/>
  <c r="L201" i="19"/>
  <c r="K201" i="19"/>
  <c r="J201" i="19"/>
  <c r="G201" i="19"/>
  <c r="F201" i="19"/>
  <c r="E201" i="19"/>
  <c r="D201" i="19"/>
  <c r="C201" i="19"/>
  <c r="B201" i="19"/>
  <c r="B202" i="19" s="1"/>
  <c r="B203" i="19" s="1"/>
  <c r="B204" i="19" s="1"/>
  <c r="B205" i="19" s="1"/>
  <c r="B206" i="19" s="1"/>
  <c r="B207" i="19" s="1"/>
  <c r="B208" i="19" s="1"/>
  <c r="B209" i="19" s="1"/>
  <c r="B210" i="19" s="1"/>
  <c r="B211" i="19" s="1"/>
  <c r="M200" i="19"/>
  <c r="L200" i="19"/>
  <c r="K200" i="19"/>
  <c r="J200" i="19"/>
  <c r="G200" i="19"/>
  <c r="F200" i="19"/>
  <c r="E200" i="19"/>
  <c r="D200" i="19"/>
  <c r="C200" i="19"/>
  <c r="M199" i="19"/>
  <c r="L199" i="19"/>
  <c r="K199" i="19"/>
  <c r="J199" i="19"/>
  <c r="G199" i="19"/>
  <c r="F199" i="19"/>
  <c r="E199" i="19"/>
  <c r="D199" i="19"/>
  <c r="C199" i="19"/>
  <c r="M198" i="19"/>
  <c r="L198" i="19"/>
  <c r="K198" i="19"/>
  <c r="J198" i="19"/>
  <c r="G198" i="19"/>
  <c r="F198" i="19"/>
  <c r="E198" i="19"/>
  <c r="D198" i="19"/>
  <c r="C198" i="19"/>
  <c r="M197" i="19"/>
  <c r="L197" i="19"/>
  <c r="K197" i="19"/>
  <c r="J197" i="19"/>
  <c r="G197" i="19"/>
  <c r="F197" i="19"/>
  <c r="E197" i="19"/>
  <c r="D197" i="19"/>
  <c r="C197" i="19"/>
  <c r="M196" i="19"/>
  <c r="L196" i="19"/>
  <c r="K196" i="19"/>
  <c r="J196" i="19"/>
  <c r="G196" i="19"/>
  <c r="F196" i="19"/>
  <c r="E196" i="19"/>
  <c r="D196" i="19"/>
  <c r="C196" i="19"/>
  <c r="I156" i="18"/>
  <c r="I157" i="18" s="1"/>
  <c r="O156" i="18"/>
  <c r="O157" i="18"/>
  <c r="L211" i="18"/>
  <c r="K211" i="18"/>
  <c r="J211" i="18"/>
  <c r="G211" i="18"/>
  <c r="F211" i="18"/>
  <c r="E211" i="18"/>
  <c r="D211" i="18"/>
  <c r="C211" i="18"/>
  <c r="N146" i="18"/>
  <c r="N147" i="18" s="1"/>
  <c r="O146" i="18"/>
  <c r="O147" i="18" s="1"/>
  <c r="L210" i="18"/>
  <c r="K210" i="18"/>
  <c r="J210" i="18"/>
  <c r="G210" i="18"/>
  <c r="F210" i="18"/>
  <c r="E210" i="18"/>
  <c r="D210" i="18"/>
  <c r="C210" i="18"/>
  <c r="L209" i="18"/>
  <c r="K209" i="18"/>
  <c r="J209" i="18"/>
  <c r="G209" i="18"/>
  <c r="F209" i="18"/>
  <c r="E209" i="18"/>
  <c r="D209" i="18"/>
  <c r="C209" i="18"/>
  <c r="L208" i="18"/>
  <c r="K208" i="18"/>
  <c r="J208" i="18"/>
  <c r="G208" i="18"/>
  <c r="F208" i="18"/>
  <c r="E208" i="18"/>
  <c r="D208" i="18"/>
  <c r="C208" i="18"/>
  <c r="L207" i="18"/>
  <c r="K207" i="18"/>
  <c r="J207" i="18"/>
  <c r="G207" i="18"/>
  <c r="F207" i="18"/>
  <c r="E207" i="18"/>
  <c r="D207" i="18"/>
  <c r="C207" i="18"/>
  <c r="L206" i="18"/>
  <c r="K206" i="18"/>
  <c r="J206" i="18"/>
  <c r="G206" i="18"/>
  <c r="F206" i="18"/>
  <c r="E206" i="18"/>
  <c r="D206" i="18"/>
  <c r="C206" i="18"/>
  <c r="L205" i="18"/>
  <c r="K205" i="18"/>
  <c r="J205" i="18"/>
  <c r="G205" i="18"/>
  <c r="F205" i="18"/>
  <c r="E205" i="18"/>
  <c r="D205" i="18"/>
  <c r="C205" i="18"/>
  <c r="L204" i="18"/>
  <c r="K204" i="18"/>
  <c r="J204" i="18"/>
  <c r="G204" i="18"/>
  <c r="F204" i="18"/>
  <c r="E204" i="18"/>
  <c r="D204" i="18"/>
  <c r="C204" i="18"/>
  <c r="L203" i="18"/>
  <c r="K203" i="18"/>
  <c r="J203" i="18"/>
  <c r="G203" i="18"/>
  <c r="F203" i="18"/>
  <c r="E203" i="18"/>
  <c r="D203" i="18"/>
  <c r="C203" i="18"/>
  <c r="L202" i="18"/>
  <c r="K202" i="18"/>
  <c r="J202" i="18"/>
  <c r="G202" i="18"/>
  <c r="F202" i="18"/>
  <c r="E202" i="18"/>
  <c r="D202" i="18"/>
  <c r="C202" i="18"/>
  <c r="L201" i="18"/>
  <c r="K201" i="18"/>
  <c r="J201" i="18"/>
  <c r="G201" i="18"/>
  <c r="F201" i="18"/>
  <c r="E201" i="18"/>
  <c r="D201" i="18"/>
  <c r="C201" i="18"/>
  <c r="B201" i="18"/>
  <c r="B202" i="18" s="1"/>
  <c r="B203" i="18" s="1"/>
  <c r="B204" i="18" s="1"/>
  <c r="B205" i="18" s="1"/>
  <c r="B206" i="18" s="1"/>
  <c r="B207" i="18" s="1"/>
  <c r="B208" i="18" s="1"/>
  <c r="B209" i="18" s="1"/>
  <c r="B210" i="18" s="1"/>
  <c r="B211" i="18" s="1"/>
  <c r="L200" i="18"/>
  <c r="K200" i="18"/>
  <c r="J200" i="18"/>
  <c r="G200" i="18"/>
  <c r="F200" i="18"/>
  <c r="E200" i="18"/>
  <c r="D200" i="18"/>
  <c r="C200" i="18"/>
  <c r="L199" i="18"/>
  <c r="K199" i="18"/>
  <c r="J199" i="18"/>
  <c r="G199" i="18"/>
  <c r="F199" i="18"/>
  <c r="E199" i="18"/>
  <c r="D199" i="18"/>
  <c r="C199" i="18"/>
  <c r="L198" i="18"/>
  <c r="K198" i="18"/>
  <c r="J198" i="18"/>
  <c r="G198" i="18"/>
  <c r="F198" i="18"/>
  <c r="E198" i="18"/>
  <c r="D198" i="18"/>
  <c r="C198" i="18"/>
  <c r="L197" i="18"/>
  <c r="K197" i="18"/>
  <c r="J197" i="18"/>
  <c r="G197" i="18"/>
  <c r="F197" i="18"/>
  <c r="E197" i="18"/>
  <c r="D197" i="18"/>
  <c r="C197" i="18"/>
  <c r="L196" i="18"/>
  <c r="K196" i="18"/>
  <c r="J196" i="18"/>
  <c r="G196" i="18"/>
  <c r="F196" i="18"/>
  <c r="E196" i="18"/>
  <c r="D196" i="18"/>
  <c r="C196" i="18"/>
  <c r="I156" i="17"/>
  <c r="I157" i="17" s="1"/>
  <c r="O156" i="17"/>
  <c r="O157" i="17"/>
  <c r="M211" i="17"/>
  <c r="L211" i="17"/>
  <c r="K211" i="17"/>
  <c r="J211" i="17"/>
  <c r="G211" i="17"/>
  <c r="F211" i="17"/>
  <c r="E211" i="17"/>
  <c r="D211" i="17"/>
  <c r="C211" i="17"/>
  <c r="N146" i="17"/>
  <c r="N147" i="17"/>
  <c r="O146" i="17"/>
  <c r="O147" i="17" s="1"/>
  <c r="M210" i="17"/>
  <c r="L210" i="17"/>
  <c r="K210" i="17"/>
  <c r="J210" i="17"/>
  <c r="G210" i="17"/>
  <c r="F210" i="17"/>
  <c r="E210" i="17"/>
  <c r="D210" i="17"/>
  <c r="C210" i="17"/>
  <c r="M209" i="17"/>
  <c r="L209" i="17"/>
  <c r="K209" i="17"/>
  <c r="J209" i="17"/>
  <c r="G209" i="17"/>
  <c r="F209" i="17"/>
  <c r="E209" i="17"/>
  <c r="D209" i="17"/>
  <c r="C209" i="17"/>
  <c r="M208" i="17"/>
  <c r="L208" i="17"/>
  <c r="K208" i="17"/>
  <c r="J208" i="17"/>
  <c r="G208" i="17"/>
  <c r="F208" i="17"/>
  <c r="E208" i="17"/>
  <c r="D208" i="17"/>
  <c r="C208" i="17"/>
  <c r="M207" i="17"/>
  <c r="L207" i="17"/>
  <c r="K207" i="17"/>
  <c r="J207" i="17"/>
  <c r="G207" i="17"/>
  <c r="F207" i="17"/>
  <c r="E207" i="17"/>
  <c r="D207" i="17"/>
  <c r="C207" i="17"/>
  <c r="M206" i="17"/>
  <c r="L206" i="17"/>
  <c r="K206" i="17"/>
  <c r="J206" i="17"/>
  <c r="G206" i="17"/>
  <c r="F206" i="17"/>
  <c r="E206" i="17"/>
  <c r="D206" i="17"/>
  <c r="C206" i="17"/>
  <c r="M205" i="17"/>
  <c r="L205" i="17"/>
  <c r="K205" i="17"/>
  <c r="J205" i="17"/>
  <c r="G205" i="17"/>
  <c r="F205" i="17"/>
  <c r="E205" i="17"/>
  <c r="D205" i="17"/>
  <c r="C205" i="17"/>
  <c r="M204" i="17"/>
  <c r="L204" i="17"/>
  <c r="K204" i="17"/>
  <c r="J204" i="17"/>
  <c r="G204" i="17"/>
  <c r="F204" i="17"/>
  <c r="E204" i="17"/>
  <c r="D204" i="17"/>
  <c r="C204" i="17"/>
  <c r="M203" i="17"/>
  <c r="L203" i="17"/>
  <c r="K203" i="17"/>
  <c r="J203" i="17"/>
  <c r="G203" i="17"/>
  <c r="F203" i="17"/>
  <c r="E203" i="17"/>
  <c r="D203" i="17"/>
  <c r="C203" i="17"/>
  <c r="M202" i="17"/>
  <c r="L202" i="17"/>
  <c r="K202" i="17"/>
  <c r="J202" i="17"/>
  <c r="G202" i="17"/>
  <c r="F202" i="17"/>
  <c r="E202" i="17"/>
  <c r="D202" i="17"/>
  <c r="C202" i="17"/>
  <c r="M201" i="17"/>
  <c r="L201" i="17"/>
  <c r="K201" i="17"/>
  <c r="J201" i="17"/>
  <c r="G201" i="17"/>
  <c r="F201" i="17"/>
  <c r="E201" i="17"/>
  <c r="D201" i="17"/>
  <c r="C201" i="17"/>
  <c r="B201" i="17"/>
  <c r="B202" i="17" s="1"/>
  <c r="B203" i="17" s="1"/>
  <c r="B204" i="17" s="1"/>
  <c r="B205" i="17" s="1"/>
  <c r="B206" i="17" s="1"/>
  <c r="B207" i="17" s="1"/>
  <c r="B208" i="17" s="1"/>
  <c r="B209" i="17" s="1"/>
  <c r="B210" i="17" s="1"/>
  <c r="B211" i="17" s="1"/>
  <c r="M200" i="17"/>
  <c r="L200" i="17"/>
  <c r="K200" i="17"/>
  <c r="J200" i="17"/>
  <c r="G200" i="17"/>
  <c r="F200" i="17"/>
  <c r="E200" i="17"/>
  <c r="D200" i="17"/>
  <c r="C200" i="17"/>
  <c r="M199" i="17"/>
  <c r="L199" i="17"/>
  <c r="K199" i="17"/>
  <c r="J199" i="17"/>
  <c r="G199" i="17"/>
  <c r="F199" i="17"/>
  <c r="E199" i="17"/>
  <c r="D199" i="17"/>
  <c r="C199" i="17"/>
  <c r="M198" i="17"/>
  <c r="L198" i="17"/>
  <c r="K198" i="17"/>
  <c r="J198" i="17"/>
  <c r="G198" i="17"/>
  <c r="F198" i="17"/>
  <c r="E198" i="17"/>
  <c r="D198" i="17"/>
  <c r="C198" i="17"/>
  <c r="M197" i="17"/>
  <c r="L197" i="17"/>
  <c r="K197" i="17"/>
  <c r="J197" i="17"/>
  <c r="G197" i="17"/>
  <c r="F197" i="17"/>
  <c r="E197" i="17"/>
  <c r="D197" i="17"/>
  <c r="C197" i="17"/>
  <c r="M196" i="17"/>
  <c r="L196" i="17"/>
  <c r="K196" i="17"/>
  <c r="J196" i="17"/>
  <c r="G196" i="17"/>
  <c r="F196" i="17"/>
  <c r="E196" i="17"/>
  <c r="D196" i="17"/>
  <c r="C196" i="17"/>
  <c r="L211" i="16"/>
  <c r="K211" i="16"/>
  <c r="J211" i="16"/>
  <c r="G211" i="16"/>
  <c r="F211" i="16"/>
  <c r="E211" i="16"/>
  <c r="D211" i="16"/>
  <c r="C211" i="16"/>
  <c r="L210" i="16"/>
  <c r="K210" i="16"/>
  <c r="J210" i="16"/>
  <c r="G210" i="16"/>
  <c r="F210" i="16"/>
  <c r="E210" i="16"/>
  <c r="D210" i="16"/>
  <c r="C210" i="16"/>
  <c r="L209" i="16"/>
  <c r="K209" i="16"/>
  <c r="J209" i="16"/>
  <c r="G209" i="16"/>
  <c r="F209" i="16"/>
  <c r="E209" i="16"/>
  <c r="D209" i="16"/>
  <c r="C209" i="16"/>
  <c r="L208" i="16"/>
  <c r="K208" i="16"/>
  <c r="J208" i="16"/>
  <c r="G208" i="16"/>
  <c r="F208" i="16"/>
  <c r="E208" i="16"/>
  <c r="D208" i="16"/>
  <c r="C208" i="16"/>
  <c r="L207" i="16"/>
  <c r="K207" i="16"/>
  <c r="J207" i="16"/>
  <c r="G207" i="16"/>
  <c r="F207" i="16"/>
  <c r="E207" i="16"/>
  <c r="D207" i="16"/>
  <c r="C207" i="16"/>
  <c r="L206" i="16"/>
  <c r="K206" i="16"/>
  <c r="J206" i="16"/>
  <c r="G206" i="16"/>
  <c r="F206" i="16"/>
  <c r="E206" i="16"/>
  <c r="D206" i="16"/>
  <c r="C206" i="16"/>
  <c r="L205" i="16"/>
  <c r="K205" i="16"/>
  <c r="J205" i="16"/>
  <c r="G205" i="16"/>
  <c r="F205" i="16"/>
  <c r="E205" i="16"/>
  <c r="D205" i="16"/>
  <c r="C205" i="16"/>
  <c r="L204" i="16"/>
  <c r="K204" i="16"/>
  <c r="J204" i="16"/>
  <c r="G204" i="16"/>
  <c r="F204" i="16"/>
  <c r="E204" i="16"/>
  <c r="D204" i="16"/>
  <c r="C204" i="16"/>
  <c r="L203" i="16"/>
  <c r="K203" i="16"/>
  <c r="J203" i="16"/>
  <c r="G203" i="16"/>
  <c r="F203" i="16"/>
  <c r="E203" i="16"/>
  <c r="D203" i="16"/>
  <c r="C203" i="16"/>
  <c r="L202" i="16"/>
  <c r="K202" i="16"/>
  <c r="J202" i="16"/>
  <c r="G202" i="16"/>
  <c r="F202" i="16"/>
  <c r="E202" i="16"/>
  <c r="D202" i="16"/>
  <c r="C202" i="16"/>
  <c r="L201" i="16"/>
  <c r="K201" i="16"/>
  <c r="J201" i="16"/>
  <c r="G201" i="16"/>
  <c r="F201" i="16"/>
  <c r="E201" i="16"/>
  <c r="D201" i="16"/>
  <c r="C201" i="16"/>
  <c r="B201" i="16"/>
  <c r="B202" i="16" s="1"/>
  <c r="B203" i="16" s="1"/>
  <c r="B204" i="16" s="1"/>
  <c r="B205" i="16" s="1"/>
  <c r="B206" i="16" s="1"/>
  <c r="B207" i="16" s="1"/>
  <c r="B208" i="16" s="1"/>
  <c r="B209" i="16" s="1"/>
  <c r="B210" i="16" s="1"/>
  <c r="B211" i="16" s="1"/>
  <c r="L200" i="16"/>
  <c r="K200" i="16"/>
  <c r="J200" i="16"/>
  <c r="G200" i="16"/>
  <c r="F200" i="16"/>
  <c r="E200" i="16"/>
  <c r="D200" i="16"/>
  <c r="C200" i="16"/>
  <c r="L199" i="16"/>
  <c r="K199" i="16"/>
  <c r="J199" i="16"/>
  <c r="G199" i="16"/>
  <c r="F199" i="16"/>
  <c r="E199" i="16"/>
  <c r="D199" i="16"/>
  <c r="C199" i="16"/>
  <c r="L198" i="16"/>
  <c r="K198" i="16"/>
  <c r="J198" i="16"/>
  <c r="G198" i="16"/>
  <c r="F198" i="16"/>
  <c r="E198" i="16"/>
  <c r="D198" i="16"/>
  <c r="C198" i="16"/>
  <c r="L197" i="16"/>
  <c r="K197" i="16"/>
  <c r="J197" i="16"/>
  <c r="G197" i="16"/>
  <c r="F197" i="16"/>
  <c r="E197" i="16"/>
  <c r="D197" i="16"/>
  <c r="C197" i="16"/>
  <c r="L196" i="16"/>
  <c r="K196" i="16"/>
  <c r="J196" i="16"/>
  <c r="G196" i="16"/>
  <c r="F196" i="16"/>
  <c r="E196" i="16"/>
  <c r="D196" i="16"/>
  <c r="C196" i="16"/>
  <c r="I156" i="15"/>
  <c r="I157" i="15" s="1"/>
  <c r="O156" i="15"/>
  <c r="O157" i="15" s="1"/>
  <c r="M211" i="15"/>
  <c r="L211" i="15"/>
  <c r="K211" i="15"/>
  <c r="J211" i="15"/>
  <c r="G211" i="15"/>
  <c r="F211" i="15"/>
  <c r="E211" i="15"/>
  <c r="D211" i="15"/>
  <c r="C211" i="15"/>
  <c r="N146" i="15"/>
  <c r="N147" i="15" s="1"/>
  <c r="O146" i="15"/>
  <c r="O147" i="15" s="1"/>
  <c r="M210" i="15"/>
  <c r="L210" i="15"/>
  <c r="K210" i="15"/>
  <c r="J210" i="15"/>
  <c r="G210" i="15"/>
  <c r="F210" i="15"/>
  <c r="E210" i="15"/>
  <c r="D210" i="15"/>
  <c r="C210" i="15"/>
  <c r="M209" i="15"/>
  <c r="L209" i="15"/>
  <c r="K209" i="15"/>
  <c r="J209" i="15"/>
  <c r="G209" i="15"/>
  <c r="F209" i="15"/>
  <c r="E209" i="15"/>
  <c r="D209" i="15"/>
  <c r="C209" i="15"/>
  <c r="M208" i="15"/>
  <c r="L208" i="15"/>
  <c r="K208" i="15"/>
  <c r="J208" i="15"/>
  <c r="G208" i="15"/>
  <c r="F208" i="15"/>
  <c r="E208" i="15"/>
  <c r="D208" i="15"/>
  <c r="C208" i="15"/>
  <c r="M207" i="15"/>
  <c r="L207" i="15"/>
  <c r="K207" i="15"/>
  <c r="J207" i="15"/>
  <c r="G207" i="15"/>
  <c r="F207" i="15"/>
  <c r="E207" i="15"/>
  <c r="D207" i="15"/>
  <c r="C207" i="15"/>
  <c r="M206" i="15"/>
  <c r="L206" i="15"/>
  <c r="K206" i="15"/>
  <c r="J206" i="15"/>
  <c r="G206" i="15"/>
  <c r="F206" i="15"/>
  <c r="E206" i="15"/>
  <c r="D206" i="15"/>
  <c r="C206" i="15"/>
  <c r="M205" i="15"/>
  <c r="L205" i="15"/>
  <c r="K205" i="15"/>
  <c r="J205" i="15"/>
  <c r="G205" i="15"/>
  <c r="F205" i="15"/>
  <c r="E205" i="15"/>
  <c r="D205" i="15"/>
  <c r="C205" i="15"/>
  <c r="M204" i="15"/>
  <c r="L204" i="15"/>
  <c r="K204" i="15"/>
  <c r="J204" i="15"/>
  <c r="G204" i="15"/>
  <c r="F204" i="15"/>
  <c r="E204" i="15"/>
  <c r="D204" i="15"/>
  <c r="C204" i="15"/>
  <c r="M203" i="15"/>
  <c r="L203" i="15"/>
  <c r="K203" i="15"/>
  <c r="J203" i="15"/>
  <c r="G203" i="15"/>
  <c r="F203" i="15"/>
  <c r="E203" i="15"/>
  <c r="D203" i="15"/>
  <c r="C203" i="15"/>
  <c r="M202" i="15"/>
  <c r="L202" i="15"/>
  <c r="K202" i="15"/>
  <c r="J202" i="15"/>
  <c r="G202" i="15"/>
  <c r="F202" i="15"/>
  <c r="E202" i="15"/>
  <c r="D202" i="15"/>
  <c r="C202" i="15"/>
  <c r="M201" i="15"/>
  <c r="L201" i="15"/>
  <c r="K201" i="15"/>
  <c r="J201" i="15"/>
  <c r="G201" i="15"/>
  <c r="F201" i="15"/>
  <c r="E201" i="15"/>
  <c r="D201" i="15"/>
  <c r="C201" i="15"/>
  <c r="B201" i="15"/>
  <c r="B202" i="15" s="1"/>
  <c r="B203" i="15" s="1"/>
  <c r="B204" i="15" s="1"/>
  <c r="B205" i="15" s="1"/>
  <c r="B206" i="15" s="1"/>
  <c r="B207" i="15" s="1"/>
  <c r="B208" i="15" s="1"/>
  <c r="B209" i="15" s="1"/>
  <c r="B210" i="15" s="1"/>
  <c r="B211" i="15" s="1"/>
  <c r="M200" i="15"/>
  <c r="L200" i="15"/>
  <c r="K200" i="15"/>
  <c r="J200" i="15"/>
  <c r="G200" i="15"/>
  <c r="F200" i="15"/>
  <c r="E200" i="15"/>
  <c r="D200" i="15"/>
  <c r="C200" i="15"/>
  <c r="M199" i="15"/>
  <c r="L199" i="15"/>
  <c r="K199" i="15"/>
  <c r="J199" i="15"/>
  <c r="G199" i="15"/>
  <c r="F199" i="15"/>
  <c r="E199" i="15"/>
  <c r="D199" i="15"/>
  <c r="C199" i="15"/>
  <c r="M198" i="15"/>
  <c r="L198" i="15"/>
  <c r="K198" i="15"/>
  <c r="J198" i="15"/>
  <c r="G198" i="15"/>
  <c r="F198" i="15"/>
  <c r="E198" i="15"/>
  <c r="D198" i="15"/>
  <c r="C198" i="15"/>
  <c r="M197" i="15"/>
  <c r="L197" i="15"/>
  <c r="K197" i="15"/>
  <c r="J197" i="15"/>
  <c r="G197" i="15"/>
  <c r="F197" i="15"/>
  <c r="E197" i="15"/>
  <c r="D197" i="15"/>
  <c r="C197" i="15"/>
  <c r="M196" i="15"/>
  <c r="L196" i="15"/>
  <c r="K196" i="15"/>
  <c r="J196" i="15"/>
  <c r="G196" i="15"/>
  <c r="F196" i="15"/>
  <c r="E196" i="15"/>
  <c r="D196" i="15"/>
  <c r="C196" i="15"/>
  <c r="I156" i="14"/>
  <c r="I157" i="14" s="1"/>
  <c r="O156" i="14"/>
  <c r="O157" i="14" s="1"/>
  <c r="M211" i="14"/>
  <c r="L211" i="14"/>
  <c r="K211" i="14"/>
  <c r="J211" i="14"/>
  <c r="G211" i="14"/>
  <c r="F211" i="14"/>
  <c r="E211" i="14"/>
  <c r="D211" i="14"/>
  <c r="C211" i="14"/>
  <c r="N146" i="14"/>
  <c r="N147" i="14" s="1"/>
  <c r="O146" i="14"/>
  <c r="O147" i="14" s="1"/>
  <c r="M210" i="14"/>
  <c r="L210" i="14"/>
  <c r="K210" i="14"/>
  <c r="J210" i="14"/>
  <c r="G210" i="14"/>
  <c r="F210" i="14"/>
  <c r="E210" i="14"/>
  <c r="D210" i="14"/>
  <c r="C210" i="14"/>
  <c r="M209" i="14"/>
  <c r="L209" i="14"/>
  <c r="K209" i="14"/>
  <c r="J209" i="14"/>
  <c r="G209" i="14"/>
  <c r="F209" i="14"/>
  <c r="E209" i="14"/>
  <c r="D209" i="14"/>
  <c r="C209" i="14"/>
  <c r="M208" i="14"/>
  <c r="L208" i="14"/>
  <c r="K208" i="14"/>
  <c r="J208" i="14"/>
  <c r="G208" i="14"/>
  <c r="F208" i="14"/>
  <c r="E208" i="14"/>
  <c r="D208" i="14"/>
  <c r="C208" i="14"/>
  <c r="M207" i="14"/>
  <c r="L207" i="14"/>
  <c r="K207" i="14"/>
  <c r="J207" i="14"/>
  <c r="G207" i="14"/>
  <c r="F207" i="14"/>
  <c r="E207" i="14"/>
  <c r="D207" i="14"/>
  <c r="C207" i="14"/>
  <c r="M206" i="14"/>
  <c r="L206" i="14"/>
  <c r="K206" i="14"/>
  <c r="J206" i="14"/>
  <c r="G206" i="14"/>
  <c r="F206" i="14"/>
  <c r="E206" i="14"/>
  <c r="D206" i="14"/>
  <c r="C206" i="14"/>
  <c r="M205" i="14"/>
  <c r="L205" i="14"/>
  <c r="K205" i="14"/>
  <c r="J205" i="14"/>
  <c r="G205" i="14"/>
  <c r="F205" i="14"/>
  <c r="E205" i="14"/>
  <c r="D205" i="14"/>
  <c r="C205" i="14"/>
  <c r="M204" i="14"/>
  <c r="L204" i="14"/>
  <c r="K204" i="14"/>
  <c r="J204" i="14"/>
  <c r="G204" i="14"/>
  <c r="F204" i="14"/>
  <c r="E204" i="14"/>
  <c r="D204" i="14"/>
  <c r="C204" i="14"/>
  <c r="M203" i="14"/>
  <c r="L203" i="14"/>
  <c r="K203" i="14"/>
  <c r="J203" i="14"/>
  <c r="G203" i="14"/>
  <c r="F203" i="14"/>
  <c r="E203" i="14"/>
  <c r="D203" i="14"/>
  <c r="C203" i="14"/>
  <c r="M202" i="14"/>
  <c r="L202" i="14"/>
  <c r="K202" i="14"/>
  <c r="J202" i="14"/>
  <c r="G202" i="14"/>
  <c r="F202" i="14"/>
  <c r="E202" i="14"/>
  <c r="D202" i="14"/>
  <c r="C202" i="14"/>
  <c r="M201" i="14"/>
  <c r="L201" i="14"/>
  <c r="K201" i="14"/>
  <c r="J201" i="14"/>
  <c r="G201" i="14"/>
  <c r="F201" i="14"/>
  <c r="E201" i="14"/>
  <c r="D201" i="14"/>
  <c r="C201" i="14"/>
  <c r="B201" i="14"/>
  <c r="B202" i="14" s="1"/>
  <c r="B203" i="14" s="1"/>
  <c r="B204" i="14" s="1"/>
  <c r="B205" i="14" s="1"/>
  <c r="B206" i="14" s="1"/>
  <c r="B207" i="14" s="1"/>
  <c r="B208" i="14" s="1"/>
  <c r="B209" i="14" s="1"/>
  <c r="B210" i="14" s="1"/>
  <c r="B211" i="14" s="1"/>
  <c r="M200" i="14"/>
  <c r="L200" i="14"/>
  <c r="K200" i="14"/>
  <c r="J200" i="14"/>
  <c r="G200" i="14"/>
  <c r="F200" i="14"/>
  <c r="E200" i="14"/>
  <c r="D200" i="14"/>
  <c r="C200" i="14"/>
  <c r="M199" i="14"/>
  <c r="L199" i="14"/>
  <c r="K199" i="14"/>
  <c r="J199" i="14"/>
  <c r="G199" i="14"/>
  <c r="F199" i="14"/>
  <c r="E199" i="14"/>
  <c r="D199" i="14"/>
  <c r="C199" i="14"/>
  <c r="M198" i="14"/>
  <c r="L198" i="14"/>
  <c r="K198" i="14"/>
  <c r="J198" i="14"/>
  <c r="G198" i="14"/>
  <c r="F198" i="14"/>
  <c r="E198" i="14"/>
  <c r="D198" i="14"/>
  <c r="C198" i="14"/>
  <c r="M197" i="14"/>
  <c r="L197" i="14"/>
  <c r="K197" i="14"/>
  <c r="J197" i="14"/>
  <c r="G197" i="14"/>
  <c r="F197" i="14"/>
  <c r="E197" i="14"/>
  <c r="D197" i="14"/>
  <c r="C197" i="14"/>
  <c r="M196" i="14"/>
  <c r="L196" i="14"/>
  <c r="K196" i="14"/>
  <c r="J196" i="14"/>
  <c r="G196" i="14"/>
  <c r="F196" i="14"/>
  <c r="E196" i="14"/>
  <c r="D196" i="14"/>
  <c r="C196" i="14"/>
  <c r="I156" i="13"/>
  <c r="I157" i="13" s="1"/>
  <c r="O156" i="13"/>
  <c r="O157" i="13" s="1"/>
  <c r="M211" i="13"/>
  <c r="L211" i="13"/>
  <c r="K211" i="13"/>
  <c r="J211" i="13"/>
  <c r="G211" i="13"/>
  <c r="F211" i="13"/>
  <c r="E211" i="13"/>
  <c r="D211" i="13"/>
  <c r="C211" i="13"/>
  <c r="N146" i="13"/>
  <c r="N147" i="13" s="1"/>
  <c r="O146" i="13"/>
  <c r="O147" i="13" s="1"/>
  <c r="M210" i="13"/>
  <c r="L210" i="13"/>
  <c r="K210" i="13"/>
  <c r="J210" i="13"/>
  <c r="G210" i="13"/>
  <c r="F210" i="13"/>
  <c r="E210" i="13"/>
  <c r="D210" i="13"/>
  <c r="C210" i="13"/>
  <c r="M209" i="13"/>
  <c r="L209" i="13"/>
  <c r="K209" i="13"/>
  <c r="J209" i="13"/>
  <c r="G209" i="13"/>
  <c r="F209" i="13"/>
  <c r="E209" i="13"/>
  <c r="D209" i="13"/>
  <c r="C209" i="13"/>
  <c r="M208" i="13"/>
  <c r="L208" i="13"/>
  <c r="K208" i="13"/>
  <c r="J208" i="13"/>
  <c r="G208" i="13"/>
  <c r="F208" i="13"/>
  <c r="E208" i="13"/>
  <c r="D208" i="13"/>
  <c r="C208" i="13"/>
  <c r="M207" i="13"/>
  <c r="L207" i="13"/>
  <c r="K207" i="13"/>
  <c r="J207" i="13"/>
  <c r="G207" i="13"/>
  <c r="F207" i="13"/>
  <c r="E207" i="13"/>
  <c r="D207" i="13"/>
  <c r="C207" i="13"/>
  <c r="M206" i="13"/>
  <c r="L206" i="13"/>
  <c r="K206" i="13"/>
  <c r="J206" i="13"/>
  <c r="G206" i="13"/>
  <c r="F206" i="13"/>
  <c r="E206" i="13"/>
  <c r="D206" i="13"/>
  <c r="C206" i="13"/>
  <c r="M205" i="13"/>
  <c r="L205" i="13"/>
  <c r="K205" i="13"/>
  <c r="J205" i="13"/>
  <c r="G205" i="13"/>
  <c r="F205" i="13"/>
  <c r="E205" i="13"/>
  <c r="D205" i="13"/>
  <c r="C205" i="13"/>
  <c r="M204" i="13"/>
  <c r="L204" i="13"/>
  <c r="K204" i="13"/>
  <c r="J204" i="13"/>
  <c r="G204" i="13"/>
  <c r="F204" i="13"/>
  <c r="E204" i="13"/>
  <c r="D204" i="13"/>
  <c r="C204" i="13"/>
  <c r="M203" i="13"/>
  <c r="L203" i="13"/>
  <c r="K203" i="13"/>
  <c r="J203" i="13"/>
  <c r="G203" i="13"/>
  <c r="F203" i="13"/>
  <c r="E203" i="13"/>
  <c r="D203" i="13"/>
  <c r="C203" i="13"/>
  <c r="M202" i="13"/>
  <c r="L202" i="13"/>
  <c r="K202" i="13"/>
  <c r="J202" i="13"/>
  <c r="G202" i="13"/>
  <c r="F202" i="13"/>
  <c r="E202" i="13"/>
  <c r="D202" i="13"/>
  <c r="C202" i="13"/>
  <c r="M201" i="13"/>
  <c r="L201" i="13"/>
  <c r="K201" i="13"/>
  <c r="J201" i="13"/>
  <c r="G201" i="13"/>
  <c r="F201" i="13"/>
  <c r="E201" i="13"/>
  <c r="D201" i="13"/>
  <c r="C201" i="13"/>
  <c r="B201" i="13"/>
  <c r="B202" i="13" s="1"/>
  <c r="B203" i="13" s="1"/>
  <c r="B204" i="13" s="1"/>
  <c r="B205" i="13" s="1"/>
  <c r="B206" i="13" s="1"/>
  <c r="B207" i="13" s="1"/>
  <c r="B208" i="13" s="1"/>
  <c r="B209" i="13" s="1"/>
  <c r="B210" i="13" s="1"/>
  <c r="B211" i="13" s="1"/>
  <c r="M200" i="13"/>
  <c r="L200" i="13"/>
  <c r="K200" i="13"/>
  <c r="J200" i="13"/>
  <c r="G200" i="13"/>
  <c r="F200" i="13"/>
  <c r="E200" i="13"/>
  <c r="D200" i="13"/>
  <c r="C200" i="13"/>
  <c r="M199" i="13"/>
  <c r="L199" i="13"/>
  <c r="K199" i="13"/>
  <c r="J199" i="13"/>
  <c r="G199" i="13"/>
  <c r="F199" i="13"/>
  <c r="E199" i="13"/>
  <c r="D199" i="13"/>
  <c r="C199" i="13"/>
  <c r="M198" i="13"/>
  <c r="L198" i="13"/>
  <c r="K198" i="13"/>
  <c r="J198" i="13"/>
  <c r="G198" i="13"/>
  <c r="F198" i="13"/>
  <c r="E198" i="13"/>
  <c r="D198" i="13"/>
  <c r="C198" i="13"/>
  <c r="M197" i="13"/>
  <c r="L197" i="13"/>
  <c r="K197" i="13"/>
  <c r="J197" i="13"/>
  <c r="G197" i="13"/>
  <c r="F197" i="13"/>
  <c r="E197" i="13"/>
  <c r="D197" i="13"/>
  <c r="C197" i="13"/>
  <c r="M196" i="13"/>
  <c r="L196" i="13"/>
  <c r="K196" i="13"/>
  <c r="J196" i="13"/>
  <c r="G196" i="13"/>
  <c r="F196" i="13"/>
  <c r="E196" i="13"/>
  <c r="D196" i="13"/>
  <c r="C196" i="13"/>
  <c r="M211" i="12"/>
  <c r="L211" i="12"/>
  <c r="K211" i="12"/>
  <c r="J211" i="12"/>
  <c r="G211" i="12"/>
  <c r="F211" i="12"/>
  <c r="E211" i="12"/>
  <c r="D211" i="12"/>
  <c r="C211" i="12"/>
  <c r="M210" i="12"/>
  <c r="L210" i="12"/>
  <c r="K210" i="12"/>
  <c r="J210" i="12"/>
  <c r="G210" i="12"/>
  <c r="F210" i="12"/>
  <c r="E210" i="12"/>
  <c r="D210" i="12"/>
  <c r="C210" i="12"/>
  <c r="M209" i="12"/>
  <c r="L209" i="12"/>
  <c r="K209" i="12"/>
  <c r="J209" i="12"/>
  <c r="G209" i="12"/>
  <c r="F209" i="12"/>
  <c r="E209" i="12"/>
  <c r="D209" i="12"/>
  <c r="C209" i="12"/>
  <c r="M208" i="12"/>
  <c r="L208" i="12"/>
  <c r="K208" i="12"/>
  <c r="J208" i="12"/>
  <c r="G208" i="12"/>
  <c r="F208" i="12"/>
  <c r="E208" i="12"/>
  <c r="D208" i="12"/>
  <c r="C208" i="12"/>
  <c r="M207" i="12"/>
  <c r="L207" i="12"/>
  <c r="K207" i="12"/>
  <c r="J207" i="12"/>
  <c r="G207" i="12"/>
  <c r="F207" i="12"/>
  <c r="E207" i="12"/>
  <c r="D207" i="12"/>
  <c r="C207" i="12"/>
  <c r="M206" i="12"/>
  <c r="L206" i="12"/>
  <c r="K206" i="12"/>
  <c r="J206" i="12"/>
  <c r="G206" i="12"/>
  <c r="F206" i="12"/>
  <c r="E206" i="12"/>
  <c r="D206" i="12"/>
  <c r="C206" i="12"/>
  <c r="M205" i="12"/>
  <c r="L205" i="12"/>
  <c r="K205" i="12"/>
  <c r="J205" i="12"/>
  <c r="G205" i="12"/>
  <c r="F205" i="12"/>
  <c r="E205" i="12"/>
  <c r="D205" i="12"/>
  <c r="C205" i="12"/>
  <c r="M204" i="12"/>
  <c r="L204" i="12"/>
  <c r="K204" i="12"/>
  <c r="J204" i="12"/>
  <c r="G204" i="12"/>
  <c r="F204" i="12"/>
  <c r="E204" i="12"/>
  <c r="D204" i="12"/>
  <c r="C204" i="12"/>
  <c r="M203" i="12"/>
  <c r="L203" i="12"/>
  <c r="K203" i="12"/>
  <c r="J203" i="12"/>
  <c r="G203" i="12"/>
  <c r="F203" i="12"/>
  <c r="E203" i="12"/>
  <c r="D203" i="12"/>
  <c r="C203" i="12"/>
  <c r="M202" i="12"/>
  <c r="L202" i="12"/>
  <c r="K202" i="12"/>
  <c r="J202" i="12"/>
  <c r="G202" i="12"/>
  <c r="F202" i="12"/>
  <c r="E202" i="12"/>
  <c r="D202" i="12"/>
  <c r="C202" i="12"/>
  <c r="M201" i="12"/>
  <c r="L201" i="12"/>
  <c r="K201" i="12"/>
  <c r="J201" i="12"/>
  <c r="G201" i="12"/>
  <c r="F201" i="12"/>
  <c r="E201" i="12"/>
  <c r="D201" i="12"/>
  <c r="C201" i="12"/>
  <c r="B201" i="12"/>
  <c r="B202" i="12" s="1"/>
  <c r="B203" i="12" s="1"/>
  <c r="B204" i="12" s="1"/>
  <c r="B205" i="12" s="1"/>
  <c r="B206" i="12" s="1"/>
  <c r="B207" i="12" s="1"/>
  <c r="B208" i="12" s="1"/>
  <c r="B209" i="12" s="1"/>
  <c r="B210" i="12" s="1"/>
  <c r="B211" i="12" s="1"/>
  <c r="M200" i="12"/>
  <c r="L200" i="12"/>
  <c r="K200" i="12"/>
  <c r="J200" i="12"/>
  <c r="G200" i="12"/>
  <c r="F200" i="12"/>
  <c r="E200" i="12"/>
  <c r="D200" i="12"/>
  <c r="C200" i="12"/>
  <c r="M199" i="12"/>
  <c r="L199" i="12"/>
  <c r="K199" i="12"/>
  <c r="J199" i="12"/>
  <c r="G199" i="12"/>
  <c r="F199" i="12"/>
  <c r="E199" i="12"/>
  <c r="D199" i="12"/>
  <c r="C199" i="12"/>
  <c r="M198" i="12"/>
  <c r="L198" i="12"/>
  <c r="K198" i="12"/>
  <c r="J198" i="12"/>
  <c r="G198" i="12"/>
  <c r="F198" i="12"/>
  <c r="E198" i="12"/>
  <c r="D198" i="12"/>
  <c r="C198" i="12"/>
  <c r="M197" i="12"/>
  <c r="L197" i="12"/>
  <c r="K197" i="12"/>
  <c r="J197" i="12"/>
  <c r="G197" i="12"/>
  <c r="F197" i="12"/>
  <c r="E197" i="12"/>
  <c r="D197" i="12"/>
  <c r="C197" i="12"/>
  <c r="M196" i="12"/>
  <c r="L196" i="12"/>
  <c r="K196" i="12"/>
  <c r="J196" i="12"/>
  <c r="G196" i="12"/>
  <c r="F196" i="12"/>
  <c r="E196" i="12"/>
  <c r="D196" i="12"/>
  <c r="C196" i="12"/>
  <c r="I156" i="11"/>
  <c r="I157" i="11" s="1"/>
  <c r="O156" i="11"/>
  <c r="O157" i="11" s="1"/>
  <c r="M211" i="11"/>
  <c r="L211" i="11"/>
  <c r="K211" i="11"/>
  <c r="J211" i="11"/>
  <c r="G211" i="11"/>
  <c r="F211" i="11"/>
  <c r="E211" i="11"/>
  <c r="D211" i="11"/>
  <c r="C211" i="11"/>
  <c r="N146" i="11"/>
  <c r="N147" i="11" s="1"/>
  <c r="O146" i="11"/>
  <c r="O147" i="11" s="1"/>
  <c r="M210" i="11"/>
  <c r="L210" i="11"/>
  <c r="K210" i="11"/>
  <c r="J210" i="11"/>
  <c r="G210" i="11"/>
  <c r="F210" i="11"/>
  <c r="E210" i="11"/>
  <c r="D210" i="11"/>
  <c r="C210" i="11"/>
  <c r="M209" i="11"/>
  <c r="L209" i="11"/>
  <c r="K209" i="11"/>
  <c r="J209" i="11"/>
  <c r="G209" i="11"/>
  <c r="F209" i="11"/>
  <c r="E209" i="11"/>
  <c r="D209" i="11"/>
  <c r="C209" i="11"/>
  <c r="M208" i="11"/>
  <c r="L208" i="11"/>
  <c r="K208" i="11"/>
  <c r="J208" i="11"/>
  <c r="G208" i="11"/>
  <c r="F208" i="11"/>
  <c r="E208" i="11"/>
  <c r="D208" i="11"/>
  <c r="C208" i="11"/>
  <c r="M207" i="11"/>
  <c r="L207" i="11"/>
  <c r="K207" i="11"/>
  <c r="J207" i="11"/>
  <c r="G207" i="11"/>
  <c r="F207" i="11"/>
  <c r="E207" i="11"/>
  <c r="D207" i="11"/>
  <c r="C207" i="11"/>
  <c r="M206" i="11"/>
  <c r="L206" i="11"/>
  <c r="K206" i="11"/>
  <c r="J206" i="11"/>
  <c r="G206" i="11"/>
  <c r="F206" i="11"/>
  <c r="E206" i="11"/>
  <c r="D206" i="11"/>
  <c r="C206" i="11"/>
  <c r="M205" i="11"/>
  <c r="L205" i="11"/>
  <c r="K205" i="11"/>
  <c r="J205" i="11"/>
  <c r="G205" i="11"/>
  <c r="F205" i="11"/>
  <c r="E205" i="11"/>
  <c r="D205" i="11"/>
  <c r="C205" i="11"/>
  <c r="M204" i="11"/>
  <c r="L204" i="11"/>
  <c r="K204" i="11"/>
  <c r="J204" i="11"/>
  <c r="G204" i="11"/>
  <c r="F204" i="11"/>
  <c r="E204" i="11"/>
  <c r="D204" i="11"/>
  <c r="C204" i="11"/>
  <c r="M203" i="11"/>
  <c r="L203" i="11"/>
  <c r="K203" i="11"/>
  <c r="J203" i="11"/>
  <c r="G203" i="11"/>
  <c r="F203" i="11"/>
  <c r="E203" i="11"/>
  <c r="D203" i="11"/>
  <c r="C203" i="11"/>
  <c r="M202" i="11"/>
  <c r="L202" i="11"/>
  <c r="K202" i="11"/>
  <c r="J202" i="11"/>
  <c r="G202" i="11"/>
  <c r="F202" i="11"/>
  <c r="E202" i="11"/>
  <c r="D202" i="11"/>
  <c r="C202" i="11"/>
  <c r="M201" i="11"/>
  <c r="L201" i="11"/>
  <c r="K201" i="11"/>
  <c r="J201" i="11"/>
  <c r="G201" i="11"/>
  <c r="F201" i="11"/>
  <c r="E201" i="11"/>
  <c r="D201" i="11"/>
  <c r="C201" i="11"/>
  <c r="B201" i="11"/>
  <c r="B202" i="11" s="1"/>
  <c r="B203" i="11" s="1"/>
  <c r="B204" i="11" s="1"/>
  <c r="B205" i="11" s="1"/>
  <c r="B206" i="11" s="1"/>
  <c r="B207" i="11" s="1"/>
  <c r="B208" i="11" s="1"/>
  <c r="B209" i="11" s="1"/>
  <c r="B210" i="11" s="1"/>
  <c r="B211" i="11" s="1"/>
  <c r="M200" i="11"/>
  <c r="L200" i="11"/>
  <c r="K200" i="11"/>
  <c r="J200" i="11"/>
  <c r="G200" i="11"/>
  <c r="F200" i="11"/>
  <c r="E200" i="11"/>
  <c r="D200" i="11"/>
  <c r="C200" i="11"/>
  <c r="M199" i="11"/>
  <c r="L199" i="11"/>
  <c r="K199" i="11"/>
  <c r="J199" i="11"/>
  <c r="G199" i="11"/>
  <c r="F199" i="11"/>
  <c r="E199" i="11"/>
  <c r="D199" i="11"/>
  <c r="C199" i="11"/>
  <c r="M198" i="11"/>
  <c r="L198" i="11"/>
  <c r="K198" i="11"/>
  <c r="J198" i="11"/>
  <c r="G198" i="11"/>
  <c r="F198" i="11"/>
  <c r="E198" i="11"/>
  <c r="D198" i="11"/>
  <c r="C198" i="11"/>
  <c r="M197" i="11"/>
  <c r="L197" i="11"/>
  <c r="K197" i="11"/>
  <c r="J197" i="11"/>
  <c r="G197" i="11"/>
  <c r="F197" i="11"/>
  <c r="E197" i="11"/>
  <c r="D197" i="11"/>
  <c r="C197" i="11"/>
  <c r="M196" i="11"/>
  <c r="L196" i="11"/>
  <c r="K196" i="11"/>
  <c r="J196" i="11"/>
  <c r="G196" i="11"/>
  <c r="F196" i="11"/>
  <c r="E196" i="11"/>
  <c r="D196" i="11"/>
  <c r="C196" i="11"/>
  <c r="I156" i="10"/>
  <c r="I157" i="10" s="1"/>
  <c r="O156" i="10"/>
  <c r="O157" i="10" s="1"/>
  <c r="M211" i="10"/>
  <c r="L211" i="10"/>
  <c r="K211" i="10"/>
  <c r="J211" i="10"/>
  <c r="G211" i="10"/>
  <c r="F211" i="10"/>
  <c r="E211" i="10"/>
  <c r="D211" i="10"/>
  <c r="C211" i="10"/>
  <c r="N146" i="10"/>
  <c r="N147" i="10" s="1"/>
  <c r="O146" i="10"/>
  <c r="O147" i="10" s="1"/>
  <c r="M210" i="10"/>
  <c r="L210" i="10"/>
  <c r="K210" i="10"/>
  <c r="J210" i="10"/>
  <c r="G210" i="10"/>
  <c r="F210" i="10"/>
  <c r="E210" i="10"/>
  <c r="D210" i="10"/>
  <c r="C210" i="10"/>
  <c r="M209" i="10"/>
  <c r="L209" i="10"/>
  <c r="K209" i="10"/>
  <c r="J209" i="10"/>
  <c r="G209" i="10"/>
  <c r="F209" i="10"/>
  <c r="E209" i="10"/>
  <c r="D209" i="10"/>
  <c r="C209" i="10"/>
  <c r="M208" i="10"/>
  <c r="L208" i="10"/>
  <c r="K208" i="10"/>
  <c r="J208" i="10"/>
  <c r="G208" i="10"/>
  <c r="F208" i="10"/>
  <c r="E208" i="10"/>
  <c r="D208" i="10"/>
  <c r="C208" i="10"/>
  <c r="M207" i="10"/>
  <c r="L207" i="10"/>
  <c r="K207" i="10"/>
  <c r="J207" i="10"/>
  <c r="G207" i="10"/>
  <c r="F207" i="10"/>
  <c r="E207" i="10"/>
  <c r="D207" i="10"/>
  <c r="C207" i="10"/>
  <c r="M206" i="10"/>
  <c r="L206" i="10"/>
  <c r="K206" i="10"/>
  <c r="J206" i="10"/>
  <c r="G206" i="10"/>
  <c r="F206" i="10"/>
  <c r="E206" i="10"/>
  <c r="D206" i="10"/>
  <c r="C206" i="10"/>
  <c r="M205" i="10"/>
  <c r="L205" i="10"/>
  <c r="K205" i="10"/>
  <c r="J205" i="10"/>
  <c r="G205" i="10"/>
  <c r="F205" i="10"/>
  <c r="E205" i="10"/>
  <c r="D205" i="10"/>
  <c r="C205" i="10"/>
  <c r="M204" i="10"/>
  <c r="L204" i="10"/>
  <c r="K204" i="10"/>
  <c r="J204" i="10"/>
  <c r="G204" i="10"/>
  <c r="F204" i="10"/>
  <c r="E204" i="10"/>
  <c r="D204" i="10"/>
  <c r="C204" i="10"/>
  <c r="M203" i="10"/>
  <c r="L203" i="10"/>
  <c r="K203" i="10"/>
  <c r="J203" i="10"/>
  <c r="G203" i="10"/>
  <c r="F203" i="10"/>
  <c r="E203" i="10"/>
  <c r="D203" i="10"/>
  <c r="C203" i="10"/>
  <c r="M202" i="10"/>
  <c r="L202" i="10"/>
  <c r="K202" i="10"/>
  <c r="J202" i="10"/>
  <c r="G202" i="10"/>
  <c r="F202" i="10"/>
  <c r="E202" i="10"/>
  <c r="D202" i="10"/>
  <c r="C202" i="10"/>
  <c r="M201" i="10"/>
  <c r="L201" i="10"/>
  <c r="K201" i="10"/>
  <c r="J201" i="10"/>
  <c r="G201" i="10"/>
  <c r="F201" i="10"/>
  <c r="E201" i="10"/>
  <c r="D201" i="10"/>
  <c r="C201" i="10"/>
  <c r="B201" i="10"/>
  <c r="B202" i="10" s="1"/>
  <c r="B203" i="10" s="1"/>
  <c r="B204" i="10" s="1"/>
  <c r="B205" i="10" s="1"/>
  <c r="B206" i="10" s="1"/>
  <c r="B207" i="10" s="1"/>
  <c r="B208" i="10" s="1"/>
  <c r="B209" i="10" s="1"/>
  <c r="B210" i="10" s="1"/>
  <c r="B211" i="10" s="1"/>
  <c r="M200" i="10"/>
  <c r="L200" i="10"/>
  <c r="K200" i="10"/>
  <c r="J200" i="10"/>
  <c r="G200" i="10"/>
  <c r="F200" i="10"/>
  <c r="E200" i="10"/>
  <c r="D200" i="10"/>
  <c r="C200" i="10"/>
  <c r="M199" i="10"/>
  <c r="L199" i="10"/>
  <c r="K199" i="10"/>
  <c r="J199" i="10"/>
  <c r="G199" i="10"/>
  <c r="F199" i="10"/>
  <c r="E199" i="10"/>
  <c r="D199" i="10"/>
  <c r="C199" i="10"/>
  <c r="M198" i="10"/>
  <c r="L198" i="10"/>
  <c r="K198" i="10"/>
  <c r="J198" i="10"/>
  <c r="G198" i="10"/>
  <c r="F198" i="10"/>
  <c r="E198" i="10"/>
  <c r="D198" i="10"/>
  <c r="C198" i="10"/>
  <c r="M197" i="10"/>
  <c r="L197" i="10"/>
  <c r="K197" i="10"/>
  <c r="J197" i="10"/>
  <c r="G197" i="10"/>
  <c r="F197" i="10"/>
  <c r="E197" i="10"/>
  <c r="D197" i="10"/>
  <c r="C197" i="10"/>
  <c r="M196" i="10"/>
  <c r="L196" i="10"/>
  <c r="K196" i="10"/>
  <c r="J196" i="10"/>
  <c r="G196" i="10"/>
  <c r="F196" i="10"/>
  <c r="E196" i="10"/>
  <c r="D196" i="10"/>
  <c r="C196" i="10"/>
  <c r="I156" i="9"/>
  <c r="I157" i="9" s="1"/>
  <c r="O156" i="9"/>
  <c r="O157" i="9" s="1"/>
  <c r="M211" i="9"/>
  <c r="L211" i="9"/>
  <c r="K211" i="9"/>
  <c r="J211" i="9"/>
  <c r="G211" i="9"/>
  <c r="F211" i="9"/>
  <c r="E211" i="9"/>
  <c r="D211" i="9"/>
  <c r="C211" i="9"/>
  <c r="N146" i="9"/>
  <c r="N147" i="9" s="1"/>
  <c r="O146" i="9"/>
  <c r="O147" i="9" s="1"/>
  <c r="M210" i="9"/>
  <c r="L210" i="9"/>
  <c r="K210" i="9"/>
  <c r="J210" i="9"/>
  <c r="G210" i="9"/>
  <c r="F210" i="9"/>
  <c r="E210" i="9"/>
  <c r="D210" i="9"/>
  <c r="C210" i="9"/>
  <c r="M209" i="9"/>
  <c r="L209" i="9"/>
  <c r="K209" i="9"/>
  <c r="J209" i="9"/>
  <c r="G209" i="9"/>
  <c r="F209" i="9"/>
  <c r="E209" i="9"/>
  <c r="D209" i="9"/>
  <c r="C209" i="9"/>
  <c r="M208" i="9"/>
  <c r="L208" i="9"/>
  <c r="K208" i="9"/>
  <c r="J208" i="9"/>
  <c r="G208" i="9"/>
  <c r="F208" i="9"/>
  <c r="E208" i="9"/>
  <c r="D208" i="9"/>
  <c r="C208" i="9"/>
  <c r="M207" i="9"/>
  <c r="L207" i="9"/>
  <c r="K207" i="9"/>
  <c r="J207" i="9"/>
  <c r="G207" i="9"/>
  <c r="F207" i="9"/>
  <c r="E207" i="9"/>
  <c r="D207" i="9"/>
  <c r="C207" i="9"/>
  <c r="M206" i="9"/>
  <c r="L206" i="9"/>
  <c r="K206" i="9"/>
  <c r="J206" i="9"/>
  <c r="G206" i="9"/>
  <c r="F206" i="9"/>
  <c r="E206" i="9"/>
  <c r="D206" i="9"/>
  <c r="C206" i="9"/>
  <c r="M205" i="9"/>
  <c r="L205" i="9"/>
  <c r="K205" i="9"/>
  <c r="J205" i="9"/>
  <c r="G205" i="9"/>
  <c r="F205" i="9"/>
  <c r="E205" i="9"/>
  <c r="D205" i="9"/>
  <c r="C205" i="9"/>
  <c r="M204" i="9"/>
  <c r="L204" i="9"/>
  <c r="K204" i="9"/>
  <c r="J204" i="9"/>
  <c r="G204" i="9"/>
  <c r="F204" i="9"/>
  <c r="E204" i="9"/>
  <c r="D204" i="9"/>
  <c r="C204" i="9"/>
  <c r="M203" i="9"/>
  <c r="L203" i="9"/>
  <c r="K203" i="9"/>
  <c r="J203" i="9"/>
  <c r="G203" i="9"/>
  <c r="F203" i="9"/>
  <c r="E203" i="9"/>
  <c r="D203" i="9"/>
  <c r="C203" i="9"/>
  <c r="M202" i="9"/>
  <c r="L202" i="9"/>
  <c r="K202" i="9"/>
  <c r="J202" i="9"/>
  <c r="G202" i="9"/>
  <c r="F202" i="9"/>
  <c r="E202" i="9"/>
  <c r="D202" i="9"/>
  <c r="C202" i="9"/>
  <c r="M201" i="9"/>
  <c r="L201" i="9"/>
  <c r="K201" i="9"/>
  <c r="J201" i="9"/>
  <c r="G201" i="9"/>
  <c r="F201" i="9"/>
  <c r="E201" i="9"/>
  <c r="D201" i="9"/>
  <c r="C201" i="9"/>
  <c r="B201" i="9"/>
  <c r="B202" i="9" s="1"/>
  <c r="B203" i="9" s="1"/>
  <c r="B204" i="9" s="1"/>
  <c r="B205" i="9" s="1"/>
  <c r="B206" i="9" s="1"/>
  <c r="B207" i="9" s="1"/>
  <c r="B208" i="9" s="1"/>
  <c r="B209" i="9" s="1"/>
  <c r="B210" i="9" s="1"/>
  <c r="B211" i="9" s="1"/>
  <c r="M200" i="9"/>
  <c r="L200" i="9"/>
  <c r="K200" i="9"/>
  <c r="J200" i="9"/>
  <c r="G200" i="9"/>
  <c r="F200" i="9"/>
  <c r="E200" i="9"/>
  <c r="D200" i="9"/>
  <c r="C200" i="9"/>
  <c r="M199" i="9"/>
  <c r="L199" i="9"/>
  <c r="K199" i="9"/>
  <c r="J199" i="9"/>
  <c r="G199" i="9"/>
  <c r="F199" i="9"/>
  <c r="E199" i="9"/>
  <c r="D199" i="9"/>
  <c r="C199" i="9"/>
  <c r="M198" i="9"/>
  <c r="L198" i="9"/>
  <c r="K198" i="9"/>
  <c r="J198" i="9"/>
  <c r="G198" i="9"/>
  <c r="F198" i="9"/>
  <c r="E198" i="9"/>
  <c r="D198" i="9"/>
  <c r="C198" i="9"/>
  <c r="M197" i="9"/>
  <c r="L197" i="9"/>
  <c r="K197" i="9"/>
  <c r="J197" i="9"/>
  <c r="G197" i="9"/>
  <c r="F197" i="9"/>
  <c r="E197" i="9"/>
  <c r="D197" i="9"/>
  <c r="C197" i="9"/>
  <c r="M196" i="9"/>
  <c r="L196" i="9"/>
  <c r="K196" i="9"/>
  <c r="J196" i="9"/>
  <c r="G196" i="9"/>
  <c r="F196" i="9"/>
  <c r="E196" i="9"/>
  <c r="D196" i="9"/>
  <c r="C196" i="9"/>
  <c r="I156" i="8"/>
  <c r="I157" i="8" s="1"/>
  <c r="O156" i="8"/>
  <c r="O157" i="8" s="1"/>
  <c r="M211" i="8"/>
  <c r="L211" i="8"/>
  <c r="K211" i="8"/>
  <c r="J211" i="8"/>
  <c r="G211" i="8"/>
  <c r="F211" i="8"/>
  <c r="E211" i="8"/>
  <c r="D211" i="8"/>
  <c r="C211" i="8"/>
  <c r="N146" i="8"/>
  <c r="N147" i="8" s="1"/>
  <c r="O146" i="8"/>
  <c r="O147" i="8"/>
  <c r="M210" i="8"/>
  <c r="L210" i="8"/>
  <c r="K210" i="8"/>
  <c r="J210" i="8"/>
  <c r="G210" i="8"/>
  <c r="F210" i="8"/>
  <c r="E210" i="8"/>
  <c r="D210" i="8"/>
  <c r="C210" i="8"/>
  <c r="M209" i="8"/>
  <c r="L209" i="8"/>
  <c r="K209" i="8"/>
  <c r="J209" i="8"/>
  <c r="G209" i="8"/>
  <c r="F209" i="8"/>
  <c r="E209" i="8"/>
  <c r="D209" i="8"/>
  <c r="C209" i="8"/>
  <c r="M208" i="8"/>
  <c r="L208" i="8"/>
  <c r="K208" i="8"/>
  <c r="J208" i="8"/>
  <c r="G208" i="8"/>
  <c r="F208" i="8"/>
  <c r="E208" i="8"/>
  <c r="D208" i="8"/>
  <c r="C208" i="8"/>
  <c r="M207" i="8"/>
  <c r="L207" i="8"/>
  <c r="K207" i="8"/>
  <c r="J207" i="8"/>
  <c r="G207" i="8"/>
  <c r="F207" i="8"/>
  <c r="E207" i="8"/>
  <c r="D207" i="8"/>
  <c r="C207" i="8"/>
  <c r="M206" i="8"/>
  <c r="L206" i="8"/>
  <c r="K206" i="8"/>
  <c r="J206" i="8"/>
  <c r="G206" i="8"/>
  <c r="F206" i="8"/>
  <c r="E206" i="8"/>
  <c r="D206" i="8"/>
  <c r="C206" i="8"/>
  <c r="M205" i="8"/>
  <c r="L205" i="8"/>
  <c r="K205" i="8"/>
  <c r="J205" i="8"/>
  <c r="G205" i="8"/>
  <c r="F205" i="8"/>
  <c r="E205" i="8"/>
  <c r="D205" i="8"/>
  <c r="C205" i="8"/>
  <c r="M204" i="8"/>
  <c r="L204" i="8"/>
  <c r="K204" i="8"/>
  <c r="J204" i="8"/>
  <c r="G204" i="8"/>
  <c r="F204" i="8"/>
  <c r="E204" i="8"/>
  <c r="D204" i="8"/>
  <c r="C204" i="8"/>
  <c r="M203" i="8"/>
  <c r="L203" i="8"/>
  <c r="K203" i="8"/>
  <c r="J203" i="8"/>
  <c r="G203" i="8"/>
  <c r="F203" i="8"/>
  <c r="E203" i="8"/>
  <c r="D203" i="8"/>
  <c r="C203" i="8"/>
  <c r="M202" i="8"/>
  <c r="L202" i="8"/>
  <c r="K202" i="8"/>
  <c r="J202" i="8"/>
  <c r="G202" i="8"/>
  <c r="F202" i="8"/>
  <c r="E202" i="8"/>
  <c r="D202" i="8"/>
  <c r="C202" i="8"/>
  <c r="M201" i="8"/>
  <c r="L201" i="8"/>
  <c r="K201" i="8"/>
  <c r="J201" i="8"/>
  <c r="G201" i="8"/>
  <c r="F201" i="8"/>
  <c r="E201" i="8"/>
  <c r="D201" i="8"/>
  <c r="C201" i="8"/>
  <c r="B201" i="8"/>
  <c r="B202" i="8" s="1"/>
  <c r="B203" i="8" s="1"/>
  <c r="B204" i="8" s="1"/>
  <c r="B205" i="8" s="1"/>
  <c r="B206" i="8" s="1"/>
  <c r="B207" i="8" s="1"/>
  <c r="B208" i="8" s="1"/>
  <c r="B209" i="8" s="1"/>
  <c r="B210" i="8" s="1"/>
  <c r="B211" i="8" s="1"/>
  <c r="M200" i="8"/>
  <c r="L200" i="8"/>
  <c r="K200" i="8"/>
  <c r="J200" i="8"/>
  <c r="G200" i="8"/>
  <c r="F200" i="8"/>
  <c r="E200" i="8"/>
  <c r="D200" i="8"/>
  <c r="C200" i="8"/>
  <c r="M199" i="8"/>
  <c r="L199" i="8"/>
  <c r="K199" i="8"/>
  <c r="J199" i="8"/>
  <c r="G199" i="8"/>
  <c r="F199" i="8"/>
  <c r="E199" i="8"/>
  <c r="D199" i="8"/>
  <c r="C199" i="8"/>
  <c r="M198" i="8"/>
  <c r="L198" i="8"/>
  <c r="K198" i="8"/>
  <c r="J198" i="8"/>
  <c r="G198" i="8"/>
  <c r="F198" i="8"/>
  <c r="E198" i="8"/>
  <c r="D198" i="8"/>
  <c r="C198" i="8"/>
  <c r="M197" i="8"/>
  <c r="L197" i="8"/>
  <c r="K197" i="8"/>
  <c r="J197" i="8"/>
  <c r="G197" i="8"/>
  <c r="F197" i="8"/>
  <c r="E197" i="8"/>
  <c r="D197" i="8"/>
  <c r="C197" i="8"/>
  <c r="M196" i="8"/>
  <c r="L196" i="8"/>
  <c r="K196" i="8"/>
  <c r="J196" i="8"/>
  <c r="G196" i="8"/>
  <c r="F196" i="8"/>
  <c r="E196" i="8"/>
  <c r="D196" i="8"/>
  <c r="C196" i="8"/>
  <c r="I156" i="7"/>
  <c r="I157" i="7" s="1"/>
  <c r="O156" i="7"/>
  <c r="O157" i="7" s="1"/>
  <c r="M211" i="7"/>
  <c r="L211" i="7"/>
  <c r="K211" i="7"/>
  <c r="J211" i="7"/>
  <c r="G211" i="7"/>
  <c r="F211" i="7"/>
  <c r="E211" i="7"/>
  <c r="D211" i="7"/>
  <c r="C211" i="7"/>
  <c r="N146" i="7"/>
  <c r="N147" i="7" s="1"/>
  <c r="O146" i="7"/>
  <c r="O147" i="7" s="1"/>
  <c r="M210" i="7"/>
  <c r="L210" i="7"/>
  <c r="K210" i="7"/>
  <c r="J210" i="7"/>
  <c r="G210" i="7"/>
  <c r="F210" i="7"/>
  <c r="E210" i="7"/>
  <c r="D210" i="7"/>
  <c r="C210" i="7"/>
  <c r="M209" i="7"/>
  <c r="L209" i="7"/>
  <c r="K209" i="7"/>
  <c r="J209" i="7"/>
  <c r="G209" i="7"/>
  <c r="F209" i="7"/>
  <c r="E209" i="7"/>
  <c r="D209" i="7"/>
  <c r="C209" i="7"/>
  <c r="M208" i="7"/>
  <c r="L208" i="7"/>
  <c r="K208" i="7"/>
  <c r="J208" i="7"/>
  <c r="G208" i="7"/>
  <c r="F208" i="7"/>
  <c r="E208" i="7"/>
  <c r="D208" i="7"/>
  <c r="C208" i="7"/>
  <c r="M207" i="7"/>
  <c r="L207" i="7"/>
  <c r="K207" i="7"/>
  <c r="J207" i="7"/>
  <c r="G207" i="7"/>
  <c r="F207" i="7"/>
  <c r="E207" i="7"/>
  <c r="D207" i="7"/>
  <c r="C207" i="7"/>
  <c r="M206" i="7"/>
  <c r="L206" i="7"/>
  <c r="K206" i="7"/>
  <c r="J206" i="7"/>
  <c r="G206" i="7"/>
  <c r="F206" i="7"/>
  <c r="E206" i="7"/>
  <c r="D206" i="7"/>
  <c r="C206" i="7"/>
  <c r="M205" i="7"/>
  <c r="L205" i="7"/>
  <c r="K205" i="7"/>
  <c r="J205" i="7"/>
  <c r="G205" i="7"/>
  <c r="F205" i="7"/>
  <c r="E205" i="7"/>
  <c r="D205" i="7"/>
  <c r="C205" i="7"/>
  <c r="M204" i="7"/>
  <c r="L204" i="7"/>
  <c r="K204" i="7"/>
  <c r="J204" i="7"/>
  <c r="G204" i="7"/>
  <c r="F204" i="7"/>
  <c r="E204" i="7"/>
  <c r="D204" i="7"/>
  <c r="C204" i="7"/>
  <c r="M203" i="7"/>
  <c r="L203" i="7"/>
  <c r="K203" i="7"/>
  <c r="J203" i="7"/>
  <c r="G203" i="7"/>
  <c r="F203" i="7"/>
  <c r="E203" i="7"/>
  <c r="D203" i="7"/>
  <c r="C203" i="7"/>
  <c r="M202" i="7"/>
  <c r="L202" i="7"/>
  <c r="K202" i="7"/>
  <c r="J202" i="7"/>
  <c r="G202" i="7"/>
  <c r="F202" i="7"/>
  <c r="E202" i="7"/>
  <c r="D202" i="7"/>
  <c r="C202" i="7"/>
  <c r="M201" i="7"/>
  <c r="L201" i="7"/>
  <c r="K201" i="7"/>
  <c r="J201" i="7"/>
  <c r="G201" i="7"/>
  <c r="F201" i="7"/>
  <c r="E201" i="7"/>
  <c r="D201" i="7"/>
  <c r="C201" i="7"/>
  <c r="B201" i="7"/>
  <c r="B202" i="7" s="1"/>
  <c r="B203" i="7" s="1"/>
  <c r="B204" i="7" s="1"/>
  <c r="B205" i="7" s="1"/>
  <c r="B206" i="7" s="1"/>
  <c r="B207" i="7" s="1"/>
  <c r="B208" i="7" s="1"/>
  <c r="B209" i="7" s="1"/>
  <c r="B210" i="7" s="1"/>
  <c r="B211" i="7" s="1"/>
  <c r="M200" i="7"/>
  <c r="L200" i="7"/>
  <c r="K200" i="7"/>
  <c r="J200" i="7"/>
  <c r="G200" i="7"/>
  <c r="F200" i="7"/>
  <c r="E200" i="7"/>
  <c r="D200" i="7"/>
  <c r="C200" i="7"/>
  <c r="M199" i="7"/>
  <c r="L199" i="7"/>
  <c r="K199" i="7"/>
  <c r="J199" i="7"/>
  <c r="G199" i="7"/>
  <c r="F199" i="7"/>
  <c r="E199" i="7"/>
  <c r="D199" i="7"/>
  <c r="C199" i="7"/>
  <c r="M198" i="7"/>
  <c r="L198" i="7"/>
  <c r="K198" i="7"/>
  <c r="J198" i="7"/>
  <c r="G198" i="7"/>
  <c r="F198" i="7"/>
  <c r="E198" i="7"/>
  <c r="D198" i="7"/>
  <c r="C198" i="7"/>
  <c r="M197" i="7"/>
  <c r="L197" i="7"/>
  <c r="K197" i="7"/>
  <c r="J197" i="7"/>
  <c r="G197" i="7"/>
  <c r="F197" i="7"/>
  <c r="E197" i="7"/>
  <c r="D197" i="7"/>
  <c r="C197" i="7"/>
  <c r="M196" i="7"/>
  <c r="L196" i="7"/>
  <c r="K196" i="7"/>
  <c r="J196" i="7"/>
  <c r="G196" i="7"/>
  <c r="F196" i="7"/>
  <c r="E196" i="7"/>
  <c r="D196" i="7"/>
  <c r="C196" i="7"/>
  <c r="I156" i="6"/>
  <c r="I157" i="6" s="1"/>
  <c r="O156" i="6"/>
  <c r="O157" i="6" s="1"/>
  <c r="M211" i="6"/>
  <c r="L211" i="6"/>
  <c r="K211" i="6"/>
  <c r="J211" i="6"/>
  <c r="G211" i="6"/>
  <c r="F211" i="6"/>
  <c r="E211" i="6"/>
  <c r="D211" i="6"/>
  <c r="C211" i="6"/>
  <c r="N146" i="6"/>
  <c r="N147" i="6" s="1"/>
  <c r="O146" i="6"/>
  <c r="O147" i="6" s="1"/>
  <c r="M210" i="6"/>
  <c r="L210" i="6"/>
  <c r="K210" i="6"/>
  <c r="J210" i="6"/>
  <c r="G210" i="6"/>
  <c r="F210" i="6"/>
  <c r="E210" i="6"/>
  <c r="D210" i="6"/>
  <c r="C210" i="6"/>
  <c r="M209" i="6"/>
  <c r="L209" i="6"/>
  <c r="K209" i="6"/>
  <c r="J209" i="6"/>
  <c r="G209" i="6"/>
  <c r="F209" i="6"/>
  <c r="E209" i="6"/>
  <c r="D209" i="6"/>
  <c r="C209" i="6"/>
  <c r="M208" i="6"/>
  <c r="L208" i="6"/>
  <c r="K208" i="6"/>
  <c r="J208" i="6"/>
  <c r="G208" i="6"/>
  <c r="F208" i="6"/>
  <c r="E208" i="6"/>
  <c r="D208" i="6"/>
  <c r="C208" i="6"/>
  <c r="M207" i="6"/>
  <c r="L207" i="6"/>
  <c r="K207" i="6"/>
  <c r="J207" i="6"/>
  <c r="G207" i="6"/>
  <c r="F207" i="6"/>
  <c r="E207" i="6"/>
  <c r="D207" i="6"/>
  <c r="C207" i="6"/>
  <c r="M206" i="6"/>
  <c r="L206" i="6"/>
  <c r="K206" i="6"/>
  <c r="J206" i="6"/>
  <c r="G206" i="6"/>
  <c r="F206" i="6"/>
  <c r="E206" i="6"/>
  <c r="D206" i="6"/>
  <c r="C206" i="6"/>
  <c r="M205" i="6"/>
  <c r="L205" i="6"/>
  <c r="K205" i="6"/>
  <c r="J205" i="6"/>
  <c r="G205" i="6"/>
  <c r="F205" i="6"/>
  <c r="E205" i="6"/>
  <c r="D205" i="6"/>
  <c r="C205" i="6"/>
  <c r="M204" i="6"/>
  <c r="L204" i="6"/>
  <c r="K204" i="6"/>
  <c r="J204" i="6"/>
  <c r="G204" i="6"/>
  <c r="F204" i="6"/>
  <c r="E204" i="6"/>
  <c r="D204" i="6"/>
  <c r="C204" i="6"/>
  <c r="M203" i="6"/>
  <c r="L203" i="6"/>
  <c r="K203" i="6"/>
  <c r="J203" i="6"/>
  <c r="G203" i="6"/>
  <c r="F203" i="6"/>
  <c r="E203" i="6"/>
  <c r="D203" i="6"/>
  <c r="C203" i="6"/>
  <c r="M202" i="6"/>
  <c r="L202" i="6"/>
  <c r="K202" i="6"/>
  <c r="J202" i="6"/>
  <c r="G202" i="6"/>
  <c r="F202" i="6"/>
  <c r="E202" i="6"/>
  <c r="D202" i="6"/>
  <c r="C202" i="6"/>
  <c r="M201" i="6"/>
  <c r="L201" i="6"/>
  <c r="K201" i="6"/>
  <c r="J201" i="6"/>
  <c r="G201" i="6"/>
  <c r="F201" i="6"/>
  <c r="E201" i="6"/>
  <c r="D201" i="6"/>
  <c r="C201" i="6"/>
  <c r="B201" i="6"/>
  <c r="B202" i="6" s="1"/>
  <c r="B203" i="6" s="1"/>
  <c r="B204" i="6" s="1"/>
  <c r="B205" i="6" s="1"/>
  <c r="B206" i="6" s="1"/>
  <c r="B207" i="6" s="1"/>
  <c r="B208" i="6" s="1"/>
  <c r="B209" i="6" s="1"/>
  <c r="B210" i="6" s="1"/>
  <c r="B211" i="6" s="1"/>
  <c r="M200" i="6"/>
  <c r="L200" i="6"/>
  <c r="K200" i="6"/>
  <c r="J200" i="6"/>
  <c r="G200" i="6"/>
  <c r="F200" i="6"/>
  <c r="E200" i="6"/>
  <c r="D200" i="6"/>
  <c r="C200" i="6"/>
  <c r="M199" i="6"/>
  <c r="L199" i="6"/>
  <c r="K199" i="6"/>
  <c r="J199" i="6"/>
  <c r="G199" i="6"/>
  <c r="F199" i="6"/>
  <c r="E199" i="6"/>
  <c r="D199" i="6"/>
  <c r="C199" i="6"/>
  <c r="M198" i="6"/>
  <c r="L198" i="6"/>
  <c r="K198" i="6"/>
  <c r="J198" i="6"/>
  <c r="G198" i="6"/>
  <c r="F198" i="6"/>
  <c r="E198" i="6"/>
  <c r="D198" i="6"/>
  <c r="C198" i="6"/>
  <c r="M197" i="6"/>
  <c r="L197" i="6"/>
  <c r="K197" i="6"/>
  <c r="J197" i="6"/>
  <c r="G197" i="6"/>
  <c r="F197" i="6"/>
  <c r="E197" i="6"/>
  <c r="D197" i="6"/>
  <c r="C197" i="6"/>
  <c r="M196" i="6"/>
  <c r="L196" i="6"/>
  <c r="K196" i="6"/>
  <c r="J196" i="6"/>
  <c r="G196" i="6"/>
  <c r="F196" i="6"/>
  <c r="E196" i="6"/>
  <c r="D196" i="6"/>
  <c r="C196" i="6"/>
  <c r="I156" i="5"/>
  <c r="I157" i="5" s="1"/>
  <c r="O156" i="5"/>
  <c r="O157" i="5" s="1"/>
  <c r="M211" i="5"/>
  <c r="L211" i="5"/>
  <c r="K211" i="5"/>
  <c r="J211" i="5"/>
  <c r="G211" i="5"/>
  <c r="F211" i="5"/>
  <c r="E211" i="5"/>
  <c r="D211" i="5"/>
  <c r="C211" i="5"/>
  <c r="N146" i="5"/>
  <c r="N147" i="5" s="1"/>
  <c r="O146" i="5"/>
  <c r="O147" i="5"/>
  <c r="M210" i="5"/>
  <c r="L210" i="5"/>
  <c r="K210" i="5"/>
  <c r="J210" i="5"/>
  <c r="G210" i="5"/>
  <c r="F210" i="5"/>
  <c r="E210" i="5"/>
  <c r="D210" i="5"/>
  <c r="C210" i="5"/>
  <c r="M209" i="5"/>
  <c r="L209" i="5"/>
  <c r="K209" i="5"/>
  <c r="J209" i="5"/>
  <c r="G209" i="5"/>
  <c r="F209" i="5"/>
  <c r="E209" i="5"/>
  <c r="D209" i="5"/>
  <c r="C209" i="5"/>
  <c r="M208" i="5"/>
  <c r="L208" i="5"/>
  <c r="K208" i="5"/>
  <c r="J208" i="5"/>
  <c r="G208" i="5"/>
  <c r="F208" i="5"/>
  <c r="E208" i="5"/>
  <c r="D208" i="5"/>
  <c r="C208" i="5"/>
  <c r="M207" i="5"/>
  <c r="L207" i="5"/>
  <c r="K207" i="5"/>
  <c r="J207" i="5"/>
  <c r="G207" i="5"/>
  <c r="F207" i="5"/>
  <c r="E207" i="5"/>
  <c r="D207" i="5"/>
  <c r="C207" i="5"/>
  <c r="M206" i="5"/>
  <c r="L206" i="5"/>
  <c r="K206" i="5"/>
  <c r="J206" i="5"/>
  <c r="G206" i="5"/>
  <c r="F206" i="5"/>
  <c r="E206" i="5"/>
  <c r="D206" i="5"/>
  <c r="C206" i="5"/>
  <c r="M205" i="5"/>
  <c r="L205" i="5"/>
  <c r="K205" i="5"/>
  <c r="J205" i="5"/>
  <c r="G205" i="5"/>
  <c r="F205" i="5"/>
  <c r="E205" i="5"/>
  <c r="D205" i="5"/>
  <c r="C205" i="5"/>
  <c r="M204" i="5"/>
  <c r="L204" i="5"/>
  <c r="K204" i="5"/>
  <c r="J204" i="5"/>
  <c r="G204" i="5"/>
  <c r="F204" i="5"/>
  <c r="E204" i="5"/>
  <c r="D204" i="5"/>
  <c r="C204" i="5"/>
  <c r="M203" i="5"/>
  <c r="L203" i="5"/>
  <c r="K203" i="5"/>
  <c r="J203" i="5"/>
  <c r="G203" i="5"/>
  <c r="F203" i="5"/>
  <c r="E203" i="5"/>
  <c r="D203" i="5"/>
  <c r="C203" i="5"/>
  <c r="M202" i="5"/>
  <c r="L202" i="5"/>
  <c r="K202" i="5"/>
  <c r="J202" i="5"/>
  <c r="G202" i="5"/>
  <c r="F202" i="5"/>
  <c r="E202" i="5"/>
  <c r="D202" i="5"/>
  <c r="C202" i="5"/>
  <c r="M201" i="5"/>
  <c r="L201" i="5"/>
  <c r="K201" i="5"/>
  <c r="J201" i="5"/>
  <c r="G201" i="5"/>
  <c r="F201" i="5"/>
  <c r="E201" i="5"/>
  <c r="D201" i="5"/>
  <c r="C201" i="5"/>
  <c r="B201" i="5"/>
  <c r="B202" i="5" s="1"/>
  <c r="B203" i="5" s="1"/>
  <c r="B204" i="5" s="1"/>
  <c r="B205" i="5" s="1"/>
  <c r="B206" i="5" s="1"/>
  <c r="B207" i="5" s="1"/>
  <c r="B208" i="5" s="1"/>
  <c r="B209" i="5" s="1"/>
  <c r="B210" i="5" s="1"/>
  <c r="B211" i="5" s="1"/>
  <c r="M200" i="5"/>
  <c r="L200" i="5"/>
  <c r="K200" i="5"/>
  <c r="J200" i="5"/>
  <c r="G200" i="5"/>
  <c r="F200" i="5"/>
  <c r="E200" i="5"/>
  <c r="D200" i="5"/>
  <c r="C200" i="5"/>
  <c r="M199" i="5"/>
  <c r="L199" i="5"/>
  <c r="K199" i="5"/>
  <c r="J199" i="5"/>
  <c r="G199" i="5"/>
  <c r="F199" i="5"/>
  <c r="E199" i="5"/>
  <c r="D199" i="5"/>
  <c r="C199" i="5"/>
  <c r="M198" i="5"/>
  <c r="L198" i="5"/>
  <c r="K198" i="5"/>
  <c r="J198" i="5"/>
  <c r="G198" i="5"/>
  <c r="F198" i="5"/>
  <c r="E198" i="5"/>
  <c r="D198" i="5"/>
  <c r="C198" i="5"/>
  <c r="M197" i="5"/>
  <c r="L197" i="5"/>
  <c r="K197" i="5"/>
  <c r="J197" i="5"/>
  <c r="G197" i="5"/>
  <c r="F197" i="5"/>
  <c r="E197" i="5"/>
  <c r="D197" i="5"/>
  <c r="C197" i="5"/>
  <c r="M196" i="5"/>
  <c r="L196" i="5"/>
  <c r="K196" i="5"/>
  <c r="J196" i="5"/>
  <c r="G196" i="5"/>
  <c r="F196" i="5"/>
  <c r="E196" i="5"/>
  <c r="D196" i="5"/>
  <c r="C196" i="5"/>
  <c r="M127" i="44"/>
  <c r="L127" i="44"/>
  <c r="K127" i="44"/>
  <c r="J127" i="44"/>
  <c r="G127" i="44"/>
  <c r="F127" i="44"/>
  <c r="E127" i="44"/>
  <c r="D127" i="44"/>
  <c r="C127" i="44"/>
  <c r="M126" i="44"/>
  <c r="L126" i="44"/>
  <c r="K126" i="44"/>
  <c r="J126" i="44"/>
  <c r="G126" i="44"/>
  <c r="F126" i="44"/>
  <c r="E126" i="44"/>
  <c r="D126" i="44"/>
  <c r="C126" i="44"/>
  <c r="B126" i="44"/>
  <c r="B127" i="44" s="1"/>
  <c r="M125" i="44"/>
  <c r="L125" i="44"/>
  <c r="K125" i="44"/>
  <c r="J125" i="44"/>
  <c r="G125" i="44"/>
  <c r="F125" i="44"/>
  <c r="E125" i="44"/>
  <c r="D125" i="44"/>
  <c r="C125" i="44"/>
  <c r="M124" i="44"/>
  <c r="L124" i="44"/>
  <c r="K124" i="44"/>
  <c r="J124" i="44"/>
  <c r="G124" i="44"/>
  <c r="F124" i="44"/>
  <c r="E124" i="44"/>
  <c r="D124" i="44"/>
  <c r="C124" i="44"/>
  <c r="M123" i="44"/>
  <c r="L123" i="44"/>
  <c r="K123" i="44"/>
  <c r="J123" i="44"/>
  <c r="G123" i="44"/>
  <c r="F123" i="44"/>
  <c r="E123" i="44"/>
  <c r="D123" i="44"/>
  <c r="C123" i="44"/>
  <c r="M122" i="44"/>
  <c r="L122" i="44"/>
  <c r="K122" i="44"/>
  <c r="J122" i="44"/>
  <c r="G122" i="44"/>
  <c r="F122" i="44"/>
  <c r="E122" i="44"/>
  <c r="D122" i="44"/>
  <c r="C122" i="44"/>
  <c r="M121" i="44"/>
  <c r="L121" i="44"/>
  <c r="K121" i="44"/>
  <c r="J121" i="44"/>
  <c r="G121" i="44"/>
  <c r="F121" i="44"/>
  <c r="E121" i="44"/>
  <c r="D121" i="44"/>
  <c r="C121" i="44"/>
  <c r="M120" i="44"/>
  <c r="L120" i="44"/>
  <c r="K120" i="44"/>
  <c r="J120" i="44"/>
  <c r="G120" i="44"/>
  <c r="F120" i="44"/>
  <c r="E120" i="44"/>
  <c r="D120" i="44"/>
  <c r="C120" i="44"/>
  <c r="I156" i="4"/>
  <c r="I157" i="4" s="1"/>
  <c r="O156" i="4"/>
  <c r="O157" i="4" s="1"/>
  <c r="M211" i="4"/>
  <c r="L211" i="4"/>
  <c r="K211" i="4"/>
  <c r="J211" i="4"/>
  <c r="G211" i="4"/>
  <c r="F211" i="4"/>
  <c r="E211" i="4"/>
  <c r="D211" i="4"/>
  <c r="C211" i="4"/>
  <c r="N146" i="4"/>
  <c r="N147" i="4" s="1"/>
  <c r="O146" i="4"/>
  <c r="O147" i="4" s="1"/>
  <c r="M210" i="4"/>
  <c r="L210" i="4"/>
  <c r="K210" i="4"/>
  <c r="J210" i="4"/>
  <c r="G210" i="4"/>
  <c r="F210" i="4"/>
  <c r="E210" i="4"/>
  <c r="D210" i="4"/>
  <c r="C210" i="4"/>
  <c r="M209" i="4"/>
  <c r="L209" i="4"/>
  <c r="K209" i="4"/>
  <c r="J209" i="4"/>
  <c r="G209" i="4"/>
  <c r="F209" i="4"/>
  <c r="E209" i="4"/>
  <c r="D209" i="4"/>
  <c r="C209" i="4"/>
  <c r="M208" i="4"/>
  <c r="L208" i="4"/>
  <c r="K208" i="4"/>
  <c r="J208" i="4"/>
  <c r="G208" i="4"/>
  <c r="F208" i="4"/>
  <c r="E208" i="4"/>
  <c r="D208" i="4"/>
  <c r="C208" i="4"/>
  <c r="M207" i="4"/>
  <c r="L207" i="4"/>
  <c r="K207" i="4"/>
  <c r="J207" i="4"/>
  <c r="G207" i="4"/>
  <c r="F207" i="4"/>
  <c r="E207" i="4"/>
  <c r="D207" i="4"/>
  <c r="C207" i="4"/>
  <c r="M206" i="4"/>
  <c r="L206" i="4"/>
  <c r="K206" i="4"/>
  <c r="J206" i="4"/>
  <c r="G206" i="4"/>
  <c r="F206" i="4"/>
  <c r="E206" i="4"/>
  <c r="D206" i="4"/>
  <c r="C206" i="4"/>
  <c r="M205" i="4"/>
  <c r="L205" i="4"/>
  <c r="K205" i="4"/>
  <c r="J205" i="4"/>
  <c r="G205" i="4"/>
  <c r="F205" i="4"/>
  <c r="E205" i="4"/>
  <c r="D205" i="4"/>
  <c r="C205" i="4"/>
  <c r="M204" i="4"/>
  <c r="L204" i="4"/>
  <c r="K204" i="4"/>
  <c r="J204" i="4"/>
  <c r="G204" i="4"/>
  <c r="F204" i="4"/>
  <c r="E204" i="4"/>
  <c r="D204" i="4"/>
  <c r="C204" i="4"/>
  <c r="M203" i="4"/>
  <c r="L203" i="4"/>
  <c r="K203" i="4"/>
  <c r="J203" i="4"/>
  <c r="G203" i="4"/>
  <c r="F203" i="4"/>
  <c r="E203" i="4"/>
  <c r="D203" i="4"/>
  <c r="C203" i="4"/>
  <c r="M202" i="4"/>
  <c r="L202" i="4"/>
  <c r="K202" i="4"/>
  <c r="J202" i="4"/>
  <c r="G202" i="4"/>
  <c r="F202" i="4"/>
  <c r="E202" i="4"/>
  <c r="D202" i="4"/>
  <c r="C202" i="4"/>
  <c r="M201" i="4"/>
  <c r="L201" i="4"/>
  <c r="K201" i="4"/>
  <c r="J201" i="4"/>
  <c r="G201" i="4"/>
  <c r="F201" i="4"/>
  <c r="E201" i="4"/>
  <c r="D201" i="4"/>
  <c r="C201" i="4"/>
  <c r="B201" i="4"/>
  <c r="B202" i="4" s="1"/>
  <c r="B203" i="4" s="1"/>
  <c r="B204" i="4" s="1"/>
  <c r="B205" i="4" s="1"/>
  <c r="B206" i="4" s="1"/>
  <c r="B207" i="4" s="1"/>
  <c r="B208" i="4" s="1"/>
  <c r="B209" i="4" s="1"/>
  <c r="B210" i="4" s="1"/>
  <c r="B211" i="4" s="1"/>
  <c r="M200" i="4"/>
  <c r="L200" i="4"/>
  <c r="K200" i="4"/>
  <c r="J200" i="4"/>
  <c r="G200" i="4"/>
  <c r="F200" i="4"/>
  <c r="E200" i="4"/>
  <c r="D200" i="4"/>
  <c r="C200" i="4"/>
  <c r="M199" i="4"/>
  <c r="L199" i="4"/>
  <c r="K199" i="4"/>
  <c r="J199" i="4"/>
  <c r="G199" i="4"/>
  <c r="F199" i="4"/>
  <c r="E199" i="4"/>
  <c r="D199" i="4"/>
  <c r="C199" i="4"/>
  <c r="M198" i="4"/>
  <c r="L198" i="4"/>
  <c r="K198" i="4"/>
  <c r="J198" i="4"/>
  <c r="G198" i="4"/>
  <c r="F198" i="4"/>
  <c r="E198" i="4"/>
  <c r="D198" i="4"/>
  <c r="C198" i="4"/>
  <c r="M197" i="4"/>
  <c r="L197" i="4"/>
  <c r="K197" i="4"/>
  <c r="J197" i="4"/>
  <c r="G197" i="4"/>
  <c r="F197" i="4"/>
  <c r="E197" i="4"/>
  <c r="D197" i="4"/>
  <c r="C197" i="4"/>
  <c r="M196" i="4"/>
  <c r="L196" i="4"/>
  <c r="K196" i="4"/>
  <c r="J196" i="4"/>
  <c r="G196" i="4"/>
  <c r="F196" i="4"/>
  <c r="E196" i="4"/>
  <c r="D196" i="4"/>
  <c r="C196" i="4"/>
  <c r="I156" i="2"/>
  <c r="I157" i="2" s="1"/>
  <c r="O156" i="2"/>
  <c r="O157" i="2" s="1"/>
  <c r="M211" i="2"/>
  <c r="L211" i="2"/>
  <c r="K211" i="2"/>
  <c r="J211" i="2"/>
  <c r="G211" i="2"/>
  <c r="F211" i="2"/>
  <c r="E211" i="2"/>
  <c r="D211" i="2"/>
  <c r="C211" i="2"/>
  <c r="N146" i="2"/>
  <c r="N147" i="2" s="1"/>
  <c r="O146" i="2"/>
  <c r="O147" i="2" s="1"/>
  <c r="M210" i="2"/>
  <c r="L210" i="2"/>
  <c r="K210" i="2"/>
  <c r="J210" i="2"/>
  <c r="G210" i="2"/>
  <c r="F210" i="2"/>
  <c r="E210" i="2"/>
  <c r="D210" i="2"/>
  <c r="C210" i="2"/>
  <c r="M209" i="2"/>
  <c r="L209" i="2"/>
  <c r="K209" i="2"/>
  <c r="J209" i="2"/>
  <c r="G209" i="2"/>
  <c r="F209" i="2"/>
  <c r="E209" i="2"/>
  <c r="D209" i="2"/>
  <c r="C209" i="2"/>
  <c r="M208" i="2"/>
  <c r="L208" i="2"/>
  <c r="K208" i="2"/>
  <c r="J208" i="2"/>
  <c r="G208" i="2"/>
  <c r="F208" i="2"/>
  <c r="E208" i="2"/>
  <c r="D208" i="2"/>
  <c r="C208" i="2"/>
  <c r="M207" i="2"/>
  <c r="L207" i="2"/>
  <c r="K207" i="2"/>
  <c r="J207" i="2"/>
  <c r="G207" i="2"/>
  <c r="F207" i="2"/>
  <c r="E207" i="2"/>
  <c r="D207" i="2"/>
  <c r="C207" i="2"/>
  <c r="M206" i="2"/>
  <c r="L206" i="2"/>
  <c r="K206" i="2"/>
  <c r="J206" i="2"/>
  <c r="G206" i="2"/>
  <c r="F206" i="2"/>
  <c r="E206" i="2"/>
  <c r="D206" i="2"/>
  <c r="C206" i="2"/>
  <c r="M205" i="2"/>
  <c r="L205" i="2"/>
  <c r="K205" i="2"/>
  <c r="J205" i="2"/>
  <c r="G205" i="2"/>
  <c r="F205" i="2"/>
  <c r="E205" i="2"/>
  <c r="D205" i="2"/>
  <c r="C205" i="2"/>
  <c r="M204" i="2"/>
  <c r="L204" i="2"/>
  <c r="K204" i="2"/>
  <c r="J204" i="2"/>
  <c r="G204" i="2"/>
  <c r="F204" i="2"/>
  <c r="E204" i="2"/>
  <c r="D204" i="2"/>
  <c r="C204" i="2"/>
  <c r="M203" i="2"/>
  <c r="L203" i="2"/>
  <c r="K203" i="2"/>
  <c r="J203" i="2"/>
  <c r="G203" i="2"/>
  <c r="F203" i="2"/>
  <c r="E203" i="2"/>
  <c r="D203" i="2"/>
  <c r="C203" i="2"/>
  <c r="M202" i="2"/>
  <c r="L202" i="2"/>
  <c r="K202" i="2"/>
  <c r="J202" i="2"/>
  <c r="G202" i="2"/>
  <c r="F202" i="2"/>
  <c r="E202" i="2"/>
  <c r="D202" i="2"/>
  <c r="C202" i="2"/>
  <c r="M201" i="2"/>
  <c r="L201" i="2"/>
  <c r="K201" i="2"/>
  <c r="J201" i="2"/>
  <c r="G201" i="2"/>
  <c r="F201" i="2"/>
  <c r="E201" i="2"/>
  <c r="D201" i="2"/>
  <c r="C201" i="2"/>
  <c r="B201" i="2"/>
  <c r="B202" i="2" s="1"/>
  <c r="B203" i="2" s="1"/>
  <c r="B204" i="2" s="1"/>
  <c r="B205" i="2" s="1"/>
  <c r="B206" i="2" s="1"/>
  <c r="B207" i="2" s="1"/>
  <c r="B208" i="2" s="1"/>
  <c r="B209" i="2" s="1"/>
  <c r="B210" i="2" s="1"/>
  <c r="B211" i="2" s="1"/>
  <c r="M200" i="2"/>
  <c r="L200" i="2"/>
  <c r="K200" i="2"/>
  <c r="J200" i="2"/>
  <c r="G200" i="2"/>
  <c r="F200" i="2"/>
  <c r="E200" i="2"/>
  <c r="D200" i="2"/>
  <c r="C200" i="2"/>
  <c r="M199" i="2"/>
  <c r="L199" i="2"/>
  <c r="K199" i="2"/>
  <c r="J199" i="2"/>
  <c r="G199" i="2"/>
  <c r="F199" i="2"/>
  <c r="E199" i="2"/>
  <c r="D199" i="2"/>
  <c r="C199" i="2"/>
  <c r="M198" i="2"/>
  <c r="L198" i="2"/>
  <c r="K198" i="2"/>
  <c r="J198" i="2"/>
  <c r="G198" i="2"/>
  <c r="F198" i="2"/>
  <c r="E198" i="2"/>
  <c r="D198" i="2"/>
  <c r="C198" i="2"/>
  <c r="M197" i="2"/>
  <c r="L197" i="2"/>
  <c r="K197" i="2"/>
  <c r="J197" i="2"/>
  <c r="G197" i="2"/>
  <c r="F197" i="2"/>
  <c r="E197" i="2"/>
  <c r="D197" i="2"/>
  <c r="C197" i="2"/>
  <c r="M196" i="2"/>
  <c r="L196" i="2"/>
  <c r="K196" i="2"/>
  <c r="J196" i="2"/>
  <c r="G196" i="2"/>
  <c r="F196" i="2"/>
  <c r="E196" i="2"/>
  <c r="D196" i="2"/>
  <c r="C196" i="2"/>
  <c r="M211" i="1"/>
  <c r="L211" i="1"/>
  <c r="K211" i="1"/>
  <c r="J211" i="1"/>
  <c r="G211" i="1"/>
  <c r="F211" i="1"/>
  <c r="E211" i="1"/>
  <c r="D211" i="1"/>
  <c r="C211" i="1"/>
  <c r="M210" i="1"/>
  <c r="L210" i="1"/>
  <c r="K210" i="1"/>
  <c r="J210" i="1"/>
  <c r="G210" i="1"/>
  <c r="F210" i="1"/>
  <c r="E210" i="1"/>
  <c r="D210" i="1"/>
  <c r="C210" i="1"/>
  <c r="M209" i="1"/>
  <c r="L209" i="1"/>
  <c r="K209" i="1"/>
  <c r="J209" i="1"/>
  <c r="G209" i="1"/>
  <c r="F209" i="1"/>
  <c r="E209" i="1"/>
  <c r="D209" i="1"/>
  <c r="C209" i="1"/>
  <c r="M208" i="1"/>
  <c r="L208" i="1"/>
  <c r="K208" i="1"/>
  <c r="J208" i="1"/>
  <c r="G208" i="1"/>
  <c r="F208" i="1"/>
  <c r="E208" i="1"/>
  <c r="D208" i="1"/>
  <c r="C208" i="1"/>
  <c r="M207" i="1"/>
  <c r="L207" i="1"/>
  <c r="K207" i="1"/>
  <c r="J207" i="1"/>
  <c r="G207" i="1"/>
  <c r="F207" i="1"/>
  <c r="E207" i="1"/>
  <c r="D207" i="1"/>
  <c r="C207" i="1"/>
  <c r="M206" i="1"/>
  <c r="L206" i="1"/>
  <c r="K206" i="1"/>
  <c r="J206" i="1"/>
  <c r="G206" i="1"/>
  <c r="F206" i="1"/>
  <c r="E206" i="1"/>
  <c r="D206" i="1"/>
  <c r="C206" i="1"/>
  <c r="M205" i="1"/>
  <c r="L205" i="1"/>
  <c r="K205" i="1"/>
  <c r="J205" i="1"/>
  <c r="G205" i="1"/>
  <c r="F205" i="1"/>
  <c r="E205" i="1"/>
  <c r="D205" i="1"/>
  <c r="C205" i="1"/>
  <c r="M204" i="1"/>
  <c r="L204" i="1"/>
  <c r="K204" i="1"/>
  <c r="J204" i="1"/>
  <c r="G204" i="1"/>
  <c r="F204" i="1"/>
  <c r="E204" i="1"/>
  <c r="D204" i="1"/>
  <c r="C204" i="1"/>
  <c r="M203" i="1"/>
  <c r="L203" i="1"/>
  <c r="K203" i="1"/>
  <c r="J203" i="1"/>
  <c r="G203" i="1"/>
  <c r="F203" i="1"/>
  <c r="E203" i="1"/>
  <c r="D203" i="1"/>
  <c r="C203" i="1"/>
  <c r="M202" i="1"/>
  <c r="L202" i="1"/>
  <c r="K202" i="1"/>
  <c r="J202" i="1"/>
  <c r="G202" i="1"/>
  <c r="F202" i="1"/>
  <c r="E202" i="1"/>
  <c r="D202" i="1"/>
  <c r="C202" i="1"/>
  <c r="M201" i="1"/>
  <c r="L201" i="1"/>
  <c r="K201" i="1"/>
  <c r="J201" i="1"/>
  <c r="G201" i="1"/>
  <c r="F201" i="1"/>
  <c r="E201" i="1"/>
  <c r="D201" i="1"/>
  <c r="C201" i="1"/>
  <c r="B201" i="1"/>
  <c r="B202" i="1" s="1"/>
  <c r="B203" i="1" s="1"/>
  <c r="B204" i="1" s="1"/>
  <c r="B205" i="1" s="1"/>
  <c r="B206" i="1" s="1"/>
  <c r="B207" i="1" s="1"/>
  <c r="B208" i="1" s="1"/>
  <c r="B209" i="1" s="1"/>
  <c r="B210" i="1" s="1"/>
  <c r="B211" i="1" s="1"/>
  <c r="M200" i="1"/>
  <c r="L200" i="1"/>
  <c r="K200" i="1"/>
  <c r="J200" i="1"/>
  <c r="G200" i="1"/>
  <c r="F200" i="1"/>
  <c r="E200" i="1"/>
  <c r="D200" i="1"/>
  <c r="C200" i="1"/>
  <c r="M199" i="1"/>
  <c r="L199" i="1"/>
  <c r="K199" i="1"/>
  <c r="J199" i="1"/>
  <c r="G199" i="1"/>
  <c r="F199" i="1"/>
  <c r="E199" i="1"/>
  <c r="D199" i="1"/>
  <c r="C199" i="1"/>
  <c r="M198" i="1"/>
  <c r="L198" i="1"/>
  <c r="K198" i="1"/>
  <c r="J198" i="1"/>
  <c r="G198" i="1"/>
  <c r="F198" i="1"/>
  <c r="E198" i="1"/>
  <c r="D198" i="1"/>
  <c r="C198" i="1"/>
  <c r="M197" i="1"/>
  <c r="L197" i="1"/>
  <c r="K197" i="1"/>
  <c r="J197" i="1"/>
  <c r="G197" i="1"/>
  <c r="F197" i="1"/>
  <c r="E197" i="1"/>
  <c r="D197" i="1"/>
  <c r="C197" i="1"/>
  <c r="M196" i="1"/>
  <c r="L196" i="1"/>
  <c r="K196" i="1"/>
  <c r="J196" i="1"/>
  <c r="G196" i="1"/>
  <c r="F196" i="1"/>
  <c r="E196" i="1"/>
  <c r="D196" i="1"/>
  <c r="C196" i="1"/>
  <c r="D127" i="43"/>
  <c r="E127" i="43"/>
  <c r="F127" i="43"/>
  <c r="G127" i="43"/>
  <c r="I86" i="43"/>
  <c r="I87" i="43" s="1"/>
  <c r="J127" i="43"/>
  <c r="K127" i="43"/>
  <c r="L127" i="43"/>
  <c r="M127" i="43"/>
  <c r="O86" i="43"/>
  <c r="O87" i="43"/>
  <c r="D126" i="43"/>
  <c r="E126" i="43"/>
  <c r="F126" i="43"/>
  <c r="G126" i="43"/>
  <c r="J126" i="43"/>
  <c r="K126" i="43"/>
  <c r="L126" i="43"/>
  <c r="M126" i="43"/>
  <c r="N76" i="43"/>
  <c r="N77" i="43" s="1"/>
  <c r="O76" i="43"/>
  <c r="O77" i="43" s="1"/>
  <c r="D125" i="43"/>
  <c r="E125" i="43"/>
  <c r="F125" i="43"/>
  <c r="G125" i="43"/>
  <c r="J125" i="43"/>
  <c r="K125" i="43"/>
  <c r="L125" i="43"/>
  <c r="M125" i="43"/>
  <c r="D124" i="43"/>
  <c r="E124" i="43"/>
  <c r="F124" i="43"/>
  <c r="G124" i="43"/>
  <c r="J124" i="43"/>
  <c r="K124" i="43"/>
  <c r="L124" i="43"/>
  <c r="M124" i="43"/>
  <c r="D123" i="43"/>
  <c r="E123" i="43"/>
  <c r="F123" i="43"/>
  <c r="G123" i="43"/>
  <c r="J123" i="43"/>
  <c r="K123" i="43"/>
  <c r="L123" i="43"/>
  <c r="M123" i="43"/>
  <c r="D122" i="43"/>
  <c r="E122" i="43"/>
  <c r="F122" i="43"/>
  <c r="G122" i="43"/>
  <c r="J122" i="43"/>
  <c r="K122" i="43"/>
  <c r="L122" i="43"/>
  <c r="M122" i="43"/>
  <c r="D121" i="43"/>
  <c r="E121" i="43"/>
  <c r="F121" i="43"/>
  <c r="G121" i="43"/>
  <c r="J121" i="43"/>
  <c r="K121" i="43"/>
  <c r="L121" i="43"/>
  <c r="M121" i="43"/>
  <c r="D120" i="43"/>
  <c r="E120" i="43"/>
  <c r="F120" i="43"/>
  <c r="G120" i="43"/>
  <c r="J120" i="43"/>
  <c r="K120" i="43"/>
  <c r="L120" i="43"/>
  <c r="M120" i="43"/>
  <c r="C127" i="43"/>
  <c r="C126" i="43"/>
  <c r="C125" i="43"/>
  <c r="C124" i="43"/>
  <c r="C123" i="43"/>
  <c r="C122" i="43"/>
  <c r="C121" i="43"/>
  <c r="C120" i="43"/>
  <c r="D119" i="43"/>
  <c r="E119" i="43"/>
  <c r="F119" i="43"/>
  <c r="G119" i="43"/>
  <c r="J119" i="43"/>
  <c r="K119" i="43"/>
  <c r="L119" i="43"/>
  <c r="M119" i="43"/>
  <c r="C119" i="43"/>
  <c r="B126" i="43"/>
  <c r="B127" i="43" s="1"/>
  <c r="I156" i="3"/>
  <c r="I157" i="3" s="1"/>
  <c r="O156" i="3"/>
  <c r="O157" i="3" s="1"/>
  <c r="M211" i="3"/>
  <c r="L211" i="3"/>
  <c r="K211" i="3"/>
  <c r="J211" i="3"/>
  <c r="G211" i="3"/>
  <c r="F211" i="3"/>
  <c r="E211" i="3"/>
  <c r="D211" i="3"/>
  <c r="C211" i="3"/>
  <c r="N146" i="3"/>
  <c r="N147" i="3" s="1"/>
  <c r="O146" i="3"/>
  <c r="O147" i="3" s="1"/>
  <c r="M210" i="3"/>
  <c r="L210" i="3"/>
  <c r="K210" i="3"/>
  <c r="J210" i="3"/>
  <c r="G210" i="3"/>
  <c r="F210" i="3"/>
  <c r="E210" i="3"/>
  <c r="D210" i="3"/>
  <c r="C210" i="3"/>
  <c r="M209" i="3"/>
  <c r="L209" i="3"/>
  <c r="K209" i="3"/>
  <c r="J209" i="3"/>
  <c r="G209" i="3"/>
  <c r="F209" i="3"/>
  <c r="E209" i="3"/>
  <c r="D209" i="3"/>
  <c r="C209" i="3"/>
  <c r="M208" i="3"/>
  <c r="L208" i="3"/>
  <c r="K208" i="3"/>
  <c r="J208" i="3"/>
  <c r="G208" i="3"/>
  <c r="F208" i="3"/>
  <c r="E208" i="3"/>
  <c r="D208" i="3"/>
  <c r="C208" i="3"/>
  <c r="M207" i="3"/>
  <c r="L207" i="3"/>
  <c r="K207" i="3"/>
  <c r="J207" i="3"/>
  <c r="G207" i="3"/>
  <c r="F207" i="3"/>
  <c r="E207" i="3"/>
  <c r="D207" i="3"/>
  <c r="C207" i="3"/>
  <c r="M206" i="3"/>
  <c r="L206" i="3"/>
  <c r="K206" i="3"/>
  <c r="J206" i="3"/>
  <c r="G206" i="3"/>
  <c r="F206" i="3"/>
  <c r="E206" i="3"/>
  <c r="D206" i="3"/>
  <c r="C206" i="3"/>
  <c r="M205" i="3"/>
  <c r="L205" i="3"/>
  <c r="K205" i="3"/>
  <c r="J205" i="3"/>
  <c r="G205" i="3"/>
  <c r="F205" i="3"/>
  <c r="E205" i="3"/>
  <c r="D205" i="3"/>
  <c r="C205" i="3"/>
  <c r="M204" i="3"/>
  <c r="L204" i="3"/>
  <c r="K204" i="3"/>
  <c r="J204" i="3"/>
  <c r="G204" i="3"/>
  <c r="F204" i="3"/>
  <c r="E204" i="3"/>
  <c r="D204" i="3"/>
  <c r="C204" i="3"/>
  <c r="M203" i="3"/>
  <c r="L203" i="3"/>
  <c r="K203" i="3"/>
  <c r="J203" i="3"/>
  <c r="G203" i="3"/>
  <c r="F203" i="3"/>
  <c r="E203" i="3"/>
  <c r="D203" i="3"/>
  <c r="C203" i="3"/>
  <c r="M202" i="3"/>
  <c r="L202" i="3"/>
  <c r="K202" i="3"/>
  <c r="J202" i="3"/>
  <c r="G202" i="3"/>
  <c r="F202" i="3"/>
  <c r="E202" i="3"/>
  <c r="D202" i="3"/>
  <c r="C202" i="3"/>
  <c r="M201" i="3"/>
  <c r="L201" i="3"/>
  <c r="K201" i="3"/>
  <c r="J201" i="3"/>
  <c r="G201" i="3"/>
  <c r="F201" i="3"/>
  <c r="E201" i="3"/>
  <c r="D201" i="3"/>
  <c r="C201" i="3"/>
  <c r="B201" i="3"/>
  <c r="B202" i="3" s="1"/>
  <c r="B203" i="3" s="1"/>
  <c r="B204" i="3" s="1"/>
  <c r="B205" i="3" s="1"/>
  <c r="B206" i="3" s="1"/>
  <c r="B207" i="3" s="1"/>
  <c r="B208" i="3" s="1"/>
  <c r="B209" i="3" s="1"/>
  <c r="B210" i="3" s="1"/>
  <c r="B211" i="3" s="1"/>
  <c r="M200" i="3"/>
  <c r="L200" i="3"/>
  <c r="K200" i="3"/>
  <c r="J200" i="3"/>
  <c r="G200" i="3"/>
  <c r="F200" i="3"/>
  <c r="E200" i="3"/>
  <c r="D200" i="3"/>
  <c r="C200" i="3"/>
  <c r="M199" i="3"/>
  <c r="L199" i="3"/>
  <c r="K199" i="3"/>
  <c r="J199" i="3"/>
  <c r="G199" i="3"/>
  <c r="F199" i="3"/>
  <c r="E199" i="3"/>
  <c r="D199" i="3"/>
  <c r="C199" i="3"/>
  <c r="M198" i="3"/>
  <c r="L198" i="3"/>
  <c r="K198" i="3"/>
  <c r="J198" i="3"/>
  <c r="G198" i="3"/>
  <c r="F198" i="3"/>
  <c r="E198" i="3"/>
  <c r="D198" i="3"/>
  <c r="C198" i="3"/>
  <c r="M197" i="3"/>
  <c r="L197" i="3"/>
  <c r="K197" i="3"/>
  <c r="J197" i="3"/>
  <c r="G197" i="3"/>
  <c r="F197" i="3"/>
  <c r="E197" i="3"/>
  <c r="D197" i="3"/>
  <c r="C197" i="3"/>
  <c r="M196" i="3"/>
  <c r="L196" i="3"/>
  <c r="K196" i="3"/>
  <c r="J196" i="3"/>
  <c r="G196" i="3"/>
  <c r="F196" i="3"/>
  <c r="E196" i="3"/>
  <c r="D196" i="3"/>
  <c r="C196" i="3"/>
  <c r="C91" i="87"/>
  <c r="D91" i="87"/>
  <c r="E91" i="87"/>
  <c r="F91" i="87"/>
  <c r="G91" i="87"/>
  <c r="B91" i="87"/>
  <c r="N91" i="87"/>
  <c r="I81" i="87"/>
  <c r="J81" i="87"/>
  <c r="K81" i="87"/>
  <c r="L81" i="87"/>
  <c r="H76" i="90"/>
  <c r="M86" i="90"/>
  <c r="H96" i="90"/>
  <c r="M96" i="90"/>
  <c r="O96" i="90" s="1"/>
  <c r="H97" i="90"/>
  <c r="N96" i="90"/>
  <c r="N97" i="90" s="1"/>
  <c r="I91" i="90"/>
  <c r="J91" i="90"/>
  <c r="K91" i="90"/>
  <c r="L91" i="90"/>
  <c r="I101" i="90"/>
  <c r="J101" i="90"/>
  <c r="K101" i="90"/>
  <c r="L101" i="90"/>
  <c r="L109" i="90" s="1"/>
  <c r="I114" i="90"/>
  <c r="B91" i="90"/>
  <c r="C91" i="90"/>
  <c r="D91" i="90"/>
  <c r="E91" i="90"/>
  <c r="F91" i="90"/>
  <c r="B101" i="90"/>
  <c r="C101" i="90"/>
  <c r="C109" i="90" s="1"/>
  <c r="D101" i="90"/>
  <c r="E101" i="90"/>
  <c r="F101" i="90"/>
  <c r="G91" i="90"/>
  <c r="G101" i="90"/>
  <c r="E114" i="90"/>
  <c r="A107" i="90"/>
  <c r="A108" i="90" s="1"/>
  <c r="A109" i="90" s="1"/>
  <c r="A110" i="90" s="1"/>
  <c r="A111" i="90" s="1"/>
  <c r="A112" i="90" s="1"/>
  <c r="A113" i="90" s="1"/>
  <c r="A114" i="90" s="1"/>
  <c r="I81" i="90"/>
  <c r="J81" i="90"/>
  <c r="K81" i="90"/>
  <c r="K113" i="90" s="1"/>
  <c r="L81" i="90"/>
  <c r="D81" i="90"/>
  <c r="E81" i="90"/>
  <c r="G81" i="90"/>
  <c r="F113" i="90"/>
  <c r="C113" i="90"/>
  <c r="H66" i="90"/>
  <c r="M66" i="90"/>
  <c r="N66" i="90"/>
  <c r="N67" i="90" s="1"/>
  <c r="L71" i="90"/>
  <c r="M71" i="90" s="1"/>
  <c r="K112" i="90"/>
  <c r="B71" i="90"/>
  <c r="D71" i="90"/>
  <c r="F112" i="90"/>
  <c r="C112" i="90"/>
  <c r="H56" i="90"/>
  <c r="H57" i="90" s="1"/>
  <c r="M56" i="90"/>
  <c r="M57" i="90" s="1"/>
  <c r="N56" i="90"/>
  <c r="N57" i="90" s="1"/>
  <c r="M61" i="90"/>
  <c r="L111" i="90"/>
  <c r="K111" i="90"/>
  <c r="H61" i="90"/>
  <c r="C111" i="90"/>
  <c r="B111" i="90"/>
  <c r="H46" i="90"/>
  <c r="H47" i="90"/>
  <c r="M46" i="90"/>
  <c r="O46" i="90" s="1"/>
  <c r="N46" i="90"/>
  <c r="N47" i="90" s="1"/>
  <c r="M51" i="90"/>
  <c r="L110" i="90"/>
  <c r="K110" i="90"/>
  <c r="H51" i="90"/>
  <c r="G51" i="90"/>
  <c r="F110" i="90"/>
  <c r="E110" i="90"/>
  <c r="D110" i="90"/>
  <c r="C110" i="90"/>
  <c r="B110" i="90"/>
  <c r="H36" i="90"/>
  <c r="M36" i="90"/>
  <c r="N36" i="90"/>
  <c r="N37" i="90" s="1"/>
  <c r="M41" i="90"/>
  <c r="K109" i="90"/>
  <c r="H41" i="90"/>
  <c r="G41" i="90"/>
  <c r="F109" i="90"/>
  <c r="D109" i="90"/>
  <c r="B109" i="90"/>
  <c r="H26" i="90"/>
  <c r="H27" i="90" s="1"/>
  <c r="M26" i="90"/>
  <c r="M27" i="90" s="1"/>
  <c r="N26" i="90"/>
  <c r="N27" i="90" s="1"/>
  <c r="M31" i="90"/>
  <c r="L108" i="90"/>
  <c r="K108" i="90"/>
  <c r="J108" i="90"/>
  <c r="I108" i="90"/>
  <c r="H31" i="90"/>
  <c r="G31" i="90"/>
  <c r="F108" i="90"/>
  <c r="E108" i="90"/>
  <c r="C108" i="90"/>
  <c r="B108" i="90"/>
  <c r="H16" i="90"/>
  <c r="H17" i="90" s="1"/>
  <c r="H120" i="90" s="1"/>
  <c r="M16" i="90"/>
  <c r="N16" i="90"/>
  <c r="N17" i="90" s="1"/>
  <c r="L21" i="90"/>
  <c r="M21" i="90" s="1"/>
  <c r="L107" i="90"/>
  <c r="K107" i="90"/>
  <c r="H21" i="90"/>
  <c r="G21" i="90"/>
  <c r="F107" i="90"/>
  <c r="C107" i="90"/>
  <c r="B107" i="90"/>
  <c r="H6" i="90"/>
  <c r="M6" i="90"/>
  <c r="H7" i="90"/>
  <c r="H119" i="90" s="1"/>
  <c r="N6" i="90"/>
  <c r="N7" i="90" s="1"/>
  <c r="I11" i="90"/>
  <c r="M11" i="90" s="1"/>
  <c r="L106" i="90"/>
  <c r="K106" i="90"/>
  <c r="B11" i="90"/>
  <c r="C11" i="90"/>
  <c r="C106" i="90" s="1"/>
  <c r="D11" i="90"/>
  <c r="D106" i="90" s="1"/>
  <c r="E11" i="90"/>
  <c r="F11" i="90"/>
  <c r="F106" i="90" s="1"/>
  <c r="G11" i="90"/>
  <c r="I100" i="90"/>
  <c r="J100" i="90"/>
  <c r="K100" i="90"/>
  <c r="L100" i="90"/>
  <c r="B100" i="90"/>
  <c r="C100" i="90"/>
  <c r="D100" i="90"/>
  <c r="E100" i="90"/>
  <c r="F100" i="90"/>
  <c r="G100" i="90"/>
  <c r="I99" i="90"/>
  <c r="J99" i="90"/>
  <c r="K99" i="90"/>
  <c r="L99" i="90"/>
  <c r="B99" i="90"/>
  <c r="C99" i="90"/>
  <c r="D99" i="90"/>
  <c r="E99" i="90"/>
  <c r="F99" i="90"/>
  <c r="G99" i="90"/>
  <c r="I98" i="90"/>
  <c r="J98" i="90"/>
  <c r="K98" i="90"/>
  <c r="L98" i="90"/>
  <c r="B98" i="90"/>
  <c r="C98" i="90"/>
  <c r="D98" i="90"/>
  <c r="E98" i="90"/>
  <c r="F98" i="90"/>
  <c r="G98" i="90"/>
  <c r="I90" i="90"/>
  <c r="J90" i="90"/>
  <c r="K90" i="90"/>
  <c r="L90" i="90"/>
  <c r="B90" i="90"/>
  <c r="C90" i="90"/>
  <c r="D90" i="90"/>
  <c r="E90" i="90"/>
  <c r="F90" i="90"/>
  <c r="G90" i="90"/>
  <c r="I89" i="90"/>
  <c r="J89" i="90"/>
  <c r="K89" i="90"/>
  <c r="M89" i="90" s="1"/>
  <c r="L89" i="90"/>
  <c r="B89" i="90"/>
  <c r="C89" i="90"/>
  <c r="D89" i="90"/>
  <c r="E89" i="90"/>
  <c r="F89" i="90"/>
  <c r="G89" i="90"/>
  <c r="I88" i="90"/>
  <c r="J88" i="90"/>
  <c r="K88" i="90"/>
  <c r="L88" i="90"/>
  <c r="B88" i="90"/>
  <c r="C88" i="90"/>
  <c r="D88" i="90"/>
  <c r="E88" i="90"/>
  <c r="F88" i="90"/>
  <c r="G88" i="90"/>
  <c r="I80" i="90"/>
  <c r="J80" i="90"/>
  <c r="K80" i="90"/>
  <c r="L80" i="90"/>
  <c r="D80" i="90"/>
  <c r="E80" i="90"/>
  <c r="G80" i="90"/>
  <c r="I79" i="90"/>
  <c r="J79" i="90"/>
  <c r="K79" i="90"/>
  <c r="L79" i="90"/>
  <c r="H79" i="90"/>
  <c r="G79" i="90"/>
  <c r="I78" i="90"/>
  <c r="J78" i="90"/>
  <c r="K78" i="90"/>
  <c r="L78" i="90"/>
  <c r="H78" i="90"/>
  <c r="G78" i="90"/>
  <c r="N70" i="90"/>
  <c r="M70" i="90"/>
  <c r="B70" i="90"/>
  <c r="H70" i="90" s="1"/>
  <c r="N69" i="90"/>
  <c r="M69" i="90"/>
  <c r="H69" i="90"/>
  <c r="M68" i="90"/>
  <c r="H68" i="90"/>
  <c r="M60" i="90"/>
  <c r="H60" i="90"/>
  <c r="M59" i="90"/>
  <c r="H59" i="90"/>
  <c r="M58" i="90"/>
  <c r="H58" i="90"/>
  <c r="M50" i="90"/>
  <c r="H50" i="90"/>
  <c r="G50" i="90"/>
  <c r="M49" i="90"/>
  <c r="H49" i="90"/>
  <c r="G49" i="90"/>
  <c r="M48" i="90"/>
  <c r="H48" i="90"/>
  <c r="G48" i="90"/>
  <c r="M40" i="90"/>
  <c r="H40" i="90"/>
  <c r="G40" i="90"/>
  <c r="M39" i="90"/>
  <c r="H39" i="90"/>
  <c r="G39" i="90"/>
  <c r="M38" i="90"/>
  <c r="H38" i="90"/>
  <c r="M30" i="90"/>
  <c r="H30" i="90"/>
  <c r="M29" i="90"/>
  <c r="H29" i="90"/>
  <c r="M28" i="90"/>
  <c r="H28" i="90"/>
  <c r="M20" i="90"/>
  <c r="H20" i="90"/>
  <c r="L19" i="90"/>
  <c r="M19" i="90" s="1"/>
  <c r="H19" i="90"/>
  <c r="G19" i="90"/>
  <c r="L18" i="90"/>
  <c r="M18" i="90" s="1"/>
  <c r="H18" i="90"/>
  <c r="I10" i="90"/>
  <c r="M10" i="90" s="1"/>
  <c r="B10" i="90"/>
  <c r="C10" i="90"/>
  <c r="D10" i="90"/>
  <c r="E10" i="90"/>
  <c r="F10" i="90"/>
  <c r="G10" i="90"/>
  <c r="I9" i="90"/>
  <c r="M9" i="90" s="1"/>
  <c r="B9" i="90"/>
  <c r="C9" i="90"/>
  <c r="D9" i="90"/>
  <c r="E9" i="90"/>
  <c r="F9" i="90"/>
  <c r="G9" i="90"/>
  <c r="I8" i="90"/>
  <c r="M8" i="90" s="1"/>
  <c r="B8" i="90"/>
  <c r="C8" i="90"/>
  <c r="D8" i="90"/>
  <c r="E8" i="90"/>
  <c r="F8" i="90"/>
  <c r="G8" i="90"/>
  <c r="M86" i="89"/>
  <c r="O86" i="89" s="1"/>
  <c r="H96" i="89"/>
  <c r="H97" i="89" s="1"/>
  <c r="M96" i="89"/>
  <c r="N96" i="89"/>
  <c r="N97" i="89" s="1"/>
  <c r="I91" i="89"/>
  <c r="J91" i="89"/>
  <c r="K91" i="89"/>
  <c r="L91" i="89"/>
  <c r="I101" i="89"/>
  <c r="J101" i="89"/>
  <c r="K101" i="89"/>
  <c r="L101" i="89"/>
  <c r="K114" i="89"/>
  <c r="B91" i="89"/>
  <c r="C91" i="89"/>
  <c r="D91" i="89"/>
  <c r="E91" i="89"/>
  <c r="F91" i="89"/>
  <c r="B101" i="89"/>
  <c r="B112" i="89" s="1"/>
  <c r="C101" i="89"/>
  <c r="D101" i="89"/>
  <c r="D112" i="89" s="1"/>
  <c r="E101" i="89"/>
  <c r="F101" i="89"/>
  <c r="G91" i="89"/>
  <c r="G101" i="89"/>
  <c r="B114" i="89"/>
  <c r="A107" i="89"/>
  <c r="A108" i="89" s="1"/>
  <c r="A109" i="89" s="1"/>
  <c r="A110" i="89" s="1"/>
  <c r="A111" i="89" s="1"/>
  <c r="A112" i="89" s="1"/>
  <c r="A113" i="89" s="1"/>
  <c r="A114" i="89" s="1"/>
  <c r="H76" i="89"/>
  <c r="O76" i="89" s="1"/>
  <c r="I81" i="89"/>
  <c r="J81" i="89"/>
  <c r="K81" i="89"/>
  <c r="K113" i="89" s="1"/>
  <c r="L81" i="89"/>
  <c r="L113" i="89" s="1"/>
  <c r="B81" i="89"/>
  <c r="C81" i="89"/>
  <c r="C113" i="89"/>
  <c r="D81" i="89"/>
  <c r="E81" i="89"/>
  <c r="E113" i="89" s="1"/>
  <c r="F81" i="89"/>
  <c r="G81" i="89"/>
  <c r="H66" i="89"/>
  <c r="H67" i="89" s="1"/>
  <c r="M66" i="89"/>
  <c r="N66" i="89"/>
  <c r="N67" i="89" s="1"/>
  <c r="K71" i="89"/>
  <c r="K112" i="89" s="1"/>
  <c r="L112" i="89"/>
  <c r="C71" i="89"/>
  <c r="H71" i="89" s="1"/>
  <c r="E112" i="89"/>
  <c r="H56" i="89"/>
  <c r="H57" i="89" s="1"/>
  <c r="M56" i="89"/>
  <c r="N56" i="89"/>
  <c r="N57" i="89" s="1"/>
  <c r="K61" i="89"/>
  <c r="K111" i="89" s="1"/>
  <c r="L61" i="89"/>
  <c r="F61" i="89"/>
  <c r="H61" i="89" s="1"/>
  <c r="E111" i="89"/>
  <c r="C111" i="89"/>
  <c r="B111" i="89"/>
  <c r="H46" i="89"/>
  <c r="H47" i="89" s="1"/>
  <c r="M46" i="89"/>
  <c r="N46" i="89"/>
  <c r="N47" i="89" s="1"/>
  <c r="N123" i="89" s="1"/>
  <c r="M51" i="89"/>
  <c r="L110" i="89"/>
  <c r="K110" i="89"/>
  <c r="I110" i="89"/>
  <c r="H51" i="89"/>
  <c r="G51" i="89"/>
  <c r="E110" i="89"/>
  <c r="C110" i="89"/>
  <c r="B110" i="89"/>
  <c r="H36" i="89"/>
  <c r="H37" i="89" s="1"/>
  <c r="M36" i="89"/>
  <c r="O36" i="89" s="1"/>
  <c r="N36" i="89"/>
  <c r="N37" i="89" s="1"/>
  <c r="M41" i="89"/>
  <c r="L109" i="89"/>
  <c r="K109" i="89"/>
  <c r="J109" i="89"/>
  <c r="H41" i="89"/>
  <c r="G41" i="89"/>
  <c r="F109" i="89"/>
  <c r="E109" i="89"/>
  <c r="H26" i="89"/>
  <c r="H27" i="89" s="1"/>
  <c r="M26" i="89"/>
  <c r="M27" i="89" s="1"/>
  <c r="N26" i="89"/>
  <c r="N27" i="89" s="1"/>
  <c r="N121" i="89" s="1"/>
  <c r="M31" i="89"/>
  <c r="L108" i="89"/>
  <c r="K108" i="89"/>
  <c r="I108" i="89"/>
  <c r="H31" i="89"/>
  <c r="F108" i="89"/>
  <c r="E108" i="89"/>
  <c r="B108" i="89"/>
  <c r="H16" i="89"/>
  <c r="H17" i="89" s="1"/>
  <c r="M16" i="89"/>
  <c r="M17" i="89" s="1"/>
  <c r="N16" i="89"/>
  <c r="N17" i="89" s="1"/>
  <c r="M21" i="89"/>
  <c r="L107" i="89"/>
  <c r="K107" i="89"/>
  <c r="J107" i="89"/>
  <c r="H21" i="89"/>
  <c r="G21" i="89"/>
  <c r="E107" i="89"/>
  <c r="D107" i="89"/>
  <c r="H6" i="89"/>
  <c r="H7" i="89" s="1"/>
  <c r="M6" i="89"/>
  <c r="N6" i="89"/>
  <c r="N7" i="89" s="1"/>
  <c r="I11" i="89"/>
  <c r="M11" i="89" s="1"/>
  <c r="L106" i="89"/>
  <c r="K106" i="89"/>
  <c r="B11" i="89"/>
  <c r="C11" i="89"/>
  <c r="C106" i="89" s="1"/>
  <c r="D11" i="89"/>
  <c r="D106" i="89" s="1"/>
  <c r="E11" i="89"/>
  <c r="E106" i="89" s="1"/>
  <c r="F11" i="89"/>
  <c r="F106" i="89" s="1"/>
  <c r="G11" i="89"/>
  <c r="I100" i="89"/>
  <c r="J100" i="89"/>
  <c r="K100" i="89"/>
  <c r="L100" i="89"/>
  <c r="B100" i="89"/>
  <c r="C100" i="89"/>
  <c r="D100" i="89"/>
  <c r="E100" i="89"/>
  <c r="F100" i="89"/>
  <c r="G100" i="89"/>
  <c r="I99" i="89"/>
  <c r="J99" i="89"/>
  <c r="K99" i="89"/>
  <c r="L99" i="89"/>
  <c r="B99" i="89"/>
  <c r="C99" i="89"/>
  <c r="D99" i="89"/>
  <c r="E99" i="89"/>
  <c r="F99" i="89"/>
  <c r="G99" i="89"/>
  <c r="I98" i="89"/>
  <c r="J98" i="89"/>
  <c r="K98" i="89"/>
  <c r="L98" i="89"/>
  <c r="B98" i="89"/>
  <c r="C98" i="89"/>
  <c r="D98" i="89"/>
  <c r="E98" i="89"/>
  <c r="F98" i="89"/>
  <c r="G98" i="89"/>
  <c r="I90" i="89"/>
  <c r="J90" i="89"/>
  <c r="K90" i="89"/>
  <c r="L90" i="89"/>
  <c r="B90" i="89"/>
  <c r="C90" i="89"/>
  <c r="D90" i="89"/>
  <c r="E90" i="89"/>
  <c r="F90" i="89"/>
  <c r="G90" i="89"/>
  <c r="I89" i="89"/>
  <c r="J89" i="89"/>
  <c r="K89" i="89"/>
  <c r="L89" i="89"/>
  <c r="B89" i="89"/>
  <c r="C89" i="89"/>
  <c r="D89" i="89"/>
  <c r="E89" i="89"/>
  <c r="F89" i="89"/>
  <c r="G89" i="89"/>
  <c r="I88" i="89"/>
  <c r="J88" i="89"/>
  <c r="K88" i="89"/>
  <c r="L88" i="89"/>
  <c r="B88" i="89"/>
  <c r="C88" i="89"/>
  <c r="D88" i="89"/>
  <c r="E88" i="89"/>
  <c r="F88" i="89"/>
  <c r="G88" i="89"/>
  <c r="I80" i="89"/>
  <c r="J80" i="89"/>
  <c r="K80" i="89"/>
  <c r="L80" i="89"/>
  <c r="C80" i="89"/>
  <c r="D80" i="89"/>
  <c r="E80" i="89"/>
  <c r="F80" i="89"/>
  <c r="G80" i="89"/>
  <c r="I79" i="89"/>
  <c r="J79" i="89"/>
  <c r="K79" i="89"/>
  <c r="L79" i="89"/>
  <c r="C79" i="89"/>
  <c r="D79" i="89"/>
  <c r="E79" i="89"/>
  <c r="F79" i="89"/>
  <c r="G79" i="89"/>
  <c r="I78" i="89"/>
  <c r="J78" i="89"/>
  <c r="K78" i="89"/>
  <c r="L78" i="89"/>
  <c r="C78" i="89"/>
  <c r="D78" i="89"/>
  <c r="E78" i="89"/>
  <c r="F78" i="89"/>
  <c r="G78" i="89"/>
  <c r="M70" i="89"/>
  <c r="H70" i="89"/>
  <c r="M69" i="89"/>
  <c r="H69" i="89"/>
  <c r="M68" i="89"/>
  <c r="H68" i="89"/>
  <c r="L60" i="89"/>
  <c r="M60" i="89" s="1"/>
  <c r="H60" i="89"/>
  <c r="L59" i="89"/>
  <c r="M59" i="89" s="1"/>
  <c r="H59" i="89"/>
  <c r="M58" i="89"/>
  <c r="H58" i="89"/>
  <c r="M50" i="89"/>
  <c r="H50" i="89"/>
  <c r="G50" i="89"/>
  <c r="M49" i="89"/>
  <c r="H49" i="89"/>
  <c r="G49" i="89"/>
  <c r="M48" i="89"/>
  <c r="H48" i="89"/>
  <c r="G48" i="89"/>
  <c r="M40" i="89"/>
  <c r="H40" i="89"/>
  <c r="G40" i="89"/>
  <c r="M39" i="89"/>
  <c r="H39" i="89"/>
  <c r="G39" i="89"/>
  <c r="M38" i="89"/>
  <c r="H38" i="89"/>
  <c r="M30" i="89"/>
  <c r="H30" i="89"/>
  <c r="M29" i="89"/>
  <c r="H29" i="89"/>
  <c r="M28" i="89"/>
  <c r="H28" i="89"/>
  <c r="M20" i="89"/>
  <c r="H20" i="89"/>
  <c r="M19" i="89"/>
  <c r="H19" i="89"/>
  <c r="M18" i="89"/>
  <c r="H18" i="89"/>
  <c r="I10" i="89"/>
  <c r="M10" i="89" s="1"/>
  <c r="B10" i="89"/>
  <c r="C10" i="89"/>
  <c r="D10" i="89"/>
  <c r="E10" i="89"/>
  <c r="F10" i="89"/>
  <c r="G10" i="89"/>
  <c r="I9" i="89"/>
  <c r="M9" i="89" s="1"/>
  <c r="B9" i="89"/>
  <c r="C9" i="89"/>
  <c r="D9" i="89"/>
  <c r="E9" i="89"/>
  <c r="F9" i="89"/>
  <c r="G9" i="89"/>
  <c r="I8" i="89"/>
  <c r="M8" i="89" s="1"/>
  <c r="B8" i="89"/>
  <c r="C8" i="89"/>
  <c r="D8" i="89"/>
  <c r="E8" i="89"/>
  <c r="F8" i="89"/>
  <c r="G8" i="89"/>
  <c r="M86" i="87"/>
  <c r="I91" i="87"/>
  <c r="J91" i="87"/>
  <c r="K91" i="87"/>
  <c r="L91" i="87"/>
  <c r="A107" i="87"/>
  <c r="A108" i="87" s="1"/>
  <c r="A109" i="87" s="1"/>
  <c r="A110" i="87" s="1"/>
  <c r="A111" i="87" s="1"/>
  <c r="A112" i="87" s="1"/>
  <c r="A113" i="87" s="1"/>
  <c r="A114" i="87" s="1"/>
  <c r="H76" i="87"/>
  <c r="O76" i="87" s="1"/>
  <c r="H77" i="87"/>
  <c r="B81" i="87"/>
  <c r="C81" i="87"/>
  <c r="D81" i="87"/>
  <c r="E81" i="87"/>
  <c r="F81" i="87"/>
  <c r="G81" i="87"/>
  <c r="H66" i="87"/>
  <c r="M66" i="87"/>
  <c r="N66" i="87"/>
  <c r="N67" i="87" s="1"/>
  <c r="K71" i="87"/>
  <c r="L71" i="87"/>
  <c r="B71" i="87"/>
  <c r="C71" i="87"/>
  <c r="D71" i="87"/>
  <c r="H56" i="87"/>
  <c r="H57" i="87" s="1"/>
  <c r="M56" i="87"/>
  <c r="M57" i="87" s="1"/>
  <c r="N56" i="87"/>
  <c r="N57" i="87" s="1"/>
  <c r="K61" i="87"/>
  <c r="L61" i="87"/>
  <c r="C61" i="87"/>
  <c r="F61" i="87"/>
  <c r="H46" i="87"/>
  <c r="H47" i="87" s="1"/>
  <c r="M46" i="87"/>
  <c r="M47" i="87"/>
  <c r="N46" i="87"/>
  <c r="N47" i="87" s="1"/>
  <c r="L51" i="87"/>
  <c r="H51" i="87"/>
  <c r="G51" i="87"/>
  <c r="H36" i="87"/>
  <c r="H37" i="87" s="1"/>
  <c r="M36" i="87"/>
  <c r="M37" i="87" s="1"/>
  <c r="N36" i="87"/>
  <c r="N37" i="87"/>
  <c r="I41" i="87"/>
  <c r="H41" i="87"/>
  <c r="G41" i="87"/>
  <c r="H26" i="87"/>
  <c r="H27" i="87" s="1"/>
  <c r="M26" i="87"/>
  <c r="M27" i="87" s="1"/>
  <c r="N26" i="87"/>
  <c r="N27" i="87" s="1"/>
  <c r="M31" i="87"/>
  <c r="F31" i="87"/>
  <c r="H31" i="87" s="1"/>
  <c r="G31" i="87"/>
  <c r="H16" i="87"/>
  <c r="H17" i="87" s="1"/>
  <c r="M16" i="87"/>
  <c r="N16" i="87"/>
  <c r="N17" i="87" s="1"/>
  <c r="M21" i="87"/>
  <c r="H21" i="87"/>
  <c r="G21" i="87"/>
  <c r="H6" i="87"/>
  <c r="H7" i="87" s="1"/>
  <c r="M6" i="87"/>
  <c r="M7" i="87" s="1"/>
  <c r="N6" i="87"/>
  <c r="N7" i="87" s="1"/>
  <c r="I11" i="87"/>
  <c r="B11" i="87"/>
  <c r="C11" i="87"/>
  <c r="D11" i="87"/>
  <c r="E11" i="87"/>
  <c r="F11" i="87"/>
  <c r="G11" i="87"/>
  <c r="H96" i="87"/>
  <c r="H97" i="87" s="1"/>
  <c r="H121" i="87" s="1"/>
  <c r="M96" i="87"/>
  <c r="N96" i="87"/>
  <c r="N97" i="87" s="1"/>
  <c r="N121" i="87" s="1"/>
  <c r="I101" i="87"/>
  <c r="J101" i="87"/>
  <c r="J112" i="87" s="1"/>
  <c r="K101" i="87"/>
  <c r="L101" i="87"/>
  <c r="L108" i="87" s="1"/>
  <c r="B101" i="87"/>
  <c r="B114" i="87" s="1"/>
  <c r="C101" i="87"/>
  <c r="D101" i="87"/>
  <c r="D110" i="87" s="1"/>
  <c r="E101" i="87"/>
  <c r="F101" i="87"/>
  <c r="F112" i="87" s="1"/>
  <c r="G101" i="87"/>
  <c r="I100" i="87"/>
  <c r="J100" i="87"/>
  <c r="K100" i="87"/>
  <c r="L100" i="87"/>
  <c r="B100" i="87"/>
  <c r="C100" i="87"/>
  <c r="D100" i="87"/>
  <c r="E100" i="87"/>
  <c r="F100" i="87"/>
  <c r="G100" i="87"/>
  <c r="I99" i="87"/>
  <c r="J99" i="87"/>
  <c r="K99" i="87"/>
  <c r="L99" i="87"/>
  <c r="B99" i="87"/>
  <c r="C99" i="87"/>
  <c r="D99" i="87"/>
  <c r="E99" i="87"/>
  <c r="F99" i="87"/>
  <c r="G99" i="87"/>
  <c r="I98" i="87"/>
  <c r="J98" i="87"/>
  <c r="K98" i="87"/>
  <c r="L98" i="87"/>
  <c r="B98" i="87"/>
  <c r="C98" i="87"/>
  <c r="D98" i="87"/>
  <c r="E98" i="87"/>
  <c r="F98" i="87"/>
  <c r="G98" i="87"/>
  <c r="I90" i="87"/>
  <c r="J90" i="87"/>
  <c r="K90" i="87"/>
  <c r="L90" i="87"/>
  <c r="B90" i="87"/>
  <c r="C90" i="87"/>
  <c r="D90" i="87"/>
  <c r="E90" i="87"/>
  <c r="F90" i="87"/>
  <c r="G90" i="87"/>
  <c r="I89" i="87"/>
  <c r="J89" i="87"/>
  <c r="K89" i="87"/>
  <c r="L89" i="87"/>
  <c r="B89" i="87"/>
  <c r="C89" i="87"/>
  <c r="D89" i="87"/>
  <c r="E89" i="87"/>
  <c r="F89" i="87"/>
  <c r="G89" i="87"/>
  <c r="I88" i="87"/>
  <c r="J88" i="87"/>
  <c r="K88" i="87"/>
  <c r="L88" i="87"/>
  <c r="I80" i="87"/>
  <c r="J80" i="87"/>
  <c r="K80" i="87"/>
  <c r="L80" i="87"/>
  <c r="B80" i="87"/>
  <c r="C80" i="87"/>
  <c r="D80" i="87"/>
  <c r="E80" i="87"/>
  <c r="F80" i="87"/>
  <c r="G80" i="87"/>
  <c r="I79" i="87"/>
  <c r="J79" i="87"/>
  <c r="K79" i="87"/>
  <c r="L79" i="87"/>
  <c r="B79" i="87"/>
  <c r="C79" i="87"/>
  <c r="D79" i="87"/>
  <c r="E79" i="87"/>
  <c r="F79" i="87"/>
  <c r="G79" i="87"/>
  <c r="B78" i="87"/>
  <c r="C78" i="87"/>
  <c r="D78" i="87"/>
  <c r="E78" i="87"/>
  <c r="F78" i="87"/>
  <c r="G78" i="87"/>
  <c r="K70" i="87"/>
  <c r="L70" i="87"/>
  <c r="B70" i="87"/>
  <c r="H70" i="87" s="1"/>
  <c r="L69" i="87"/>
  <c r="M69" i="87" s="1"/>
  <c r="B69" i="87"/>
  <c r="H69" i="87" s="1"/>
  <c r="K68" i="87"/>
  <c r="M68" i="87" s="1"/>
  <c r="L68" i="87"/>
  <c r="H68" i="87"/>
  <c r="K60" i="87"/>
  <c r="M60" i="87" s="1"/>
  <c r="H60" i="87"/>
  <c r="M59" i="87"/>
  <c r="F59" i="87"/>
  <c r="H59" i="87" s="1"/>
  <c r="M58" i="87"/>
  <c r="F58" i="87"/>
  <c r="L50" i="87"/>
  <c r="M50" i="87" s="1"/>
  <c r="F50" i="87"/>
  <c r="H50" i="87" s="1"/>
  <c r="G50" i="87"/>
  <c r="M49" i="87"/>
  <c r="E49" i="87"/>
  <c r="F49" i="87"/>
  <c r="G49" i="87"/>
  <c r="M48" i="87"/>
  <c r="E48" i="87"/>
  <c r="F48" i="87"/>
  <c r="G48" i="87"/>
  <c r="N40" i="87"/>
  <c r="M40" i="87"/>
  <c r="H40" i="87"/>
  <c r="G40" i="87"/>
  <c r="N39" i="87"/>
  <c r="M39" i="87"/>
  <c r="H39" i="87"/>
  <c r="G39" i="87"/>
  <c r="N38" i="87"/>
  <c r="M38" i="87"/>
  <c r="H38" i="87"/>
  <c r="M30" i="87"/>
  <c r="F30" i="87"/>
  <c r="H30" i="87" s="1"/>
  <c r="G30" i="87"/>
  <c r="M29" i="87"/>
  <c r="H29" i="87"/>
  <c r="G29" i="87"/>
  <c r="M28" i="87"/>
  <c r="H28" i="87"/>
  <c r="G28" i="87"/>
  <c r="M20" i="87"/>
  <c r="H20" i="87"/>
  <c r="M19" i="87"/>
  <c r="H19" i="87"/>
  <c r="G19" i="87"/>
  <c r="M18" i="87"/>
  <c r="H18" i="87"/>
  <c r="G18" i="87"/>
  <c r="I10" i="87"/>
  <c r="M10" i="87" s="1"/>
  <c r="B10" i="87"/>
  <c r="C10" i="87"/>
  <c r="D10" i="87"/>
  <c r="E10" i="87"/>
  <c r="F10" i="87"/>
  <c r="G10" i="87"/>
  <c r="I9" i="87"/>
  <c r="M9" i="87" s="1"/>
  <c r="B9" i="87"/>
  <c r="C9" i="87"/>
  <c r="D9" i="87"/>
  <c r="E9" i="87"/>
  <c r="F9" i="87"/>
  <c r="G9" i="87"/>
  <c r="I8" i="87"/>
  <c r="B8" i="87"/>
  <c r="C8" i="87"/>
  <c r="D8" i="87"/>
  <c r="E8" i="87"/>
  <c r="F8" i="87"/>
  <c r="G8" i="87"/>
  <c r="M86" i="86"/>
  <c r="O86" i="86" s="1"/>
  <c r="H96" i="86"/>
  <c r="H97" i="86" s="1"/>
  <c r="M96" i="86"/>
  <c r="O96" i="86" s="1"/>
  <c r="N96" i="86"/>
  <c r="N97" i="86" s="1"/>
  <c r="I91" i="86"/>
  <c r="J91" i="86"/>
  <c r="K91" i="86"/>
  <c r="L91" i="86"/>
  <c r="I101" i="86"/>
  <c r="J101" i="86"/>
  <c r="K101" i="86"/>
  <c r="K109" i="86" s="1"/>
  <c r="L101" i="86"/>
  <c r="L113" i="86" s="1"/>
  <c r="B91" i="86"/>
  <c r="C91" i="86"/>
  <c r="D91" i="86"/>
  <c r="E91" i="86"/>
  <c r="F91" i="86"/>
  <c r="B101" i="86"/>
  <c r="C101" i="86"/>
  <c r="D101" i="86"/>
  <c r="D109" i="86" s="1"/>
  <c r="E101" i="86"/>
  <c r="E112" i="86" s="1"/>
  <c r="F101" i="86"/>
  <c r="G91" i="86"/>
  <c r="G101" i="86"/>
  <c r="A107" i="86"/>
  <c r="A108" i="86" s="1"/>
  <c r="A109" i="86" s="1"/>
  <c r="A110" i="86" s="1"/>
  <c r="A111" i="86" s="1"/>
  <c r="A112" i="86" s="1"/>
  <c r="A113" i="86" s="1"/>
  <c r="A114" i="86" s="1"/>
  <c r="H76" i="86"/>
  <c r="O76" i="86" s="1"/>
  <c r="I81" i="86"/>
  <c r="J81" i="86"/>
  <c r="K81" i="86"/>
  <c r="H81" i="86"/>
  <c r="H66" i="86"/>
  <c r="H67" i="86" s="1"/>
  <c r="M66" i="86"/>
  <c r="N66" i="86"/>
  <c r="N67" i="86" s="1"/>
  <c r="K71" i="86"/>
  <c r="M71" i="86" s="1"/>
  <c r="L112" i="86"/>
  <c r="B71" i="86"/>
  <c r="C71" i="86"/>
  <c r="C112" i="86" s="1"/>
  <c r="D71" i="86"/>
  <c r="F71" i="86"/>
  <c r="G112" i="86"/>
  <c r="H56" i="86"/>
  <c r="H57" i="86" s="1"/>
  <c r="M56" i="86"/>
  <c r="N56" i="86"/>
  <c r="N57" i="86" s="1"/>
  <c r="N124" i="86" s="1"/>
  <c r="K61" i="86"/>
  <c r="L61" i="86"/>
  <c r="L111" i="86" s="1"/>
  <c r="I111" i="86"/>
  <c r="F61" i="86"/>
  <c r="H61" i="86" s="1"/>
  <c r="G111" i="86"/>
  <c r="E111" i="86"/>
  <c r="D111" i="86"/>
  <c r="C111" i="86"/>
  <c r="H46" i="86"/>
  <c r="H47" i="86" s="1"/>
  <c r="M46" i="86"/>
  <c r="N46" i="86"/>
  <c r="N47" i="86" s="1"/>
  <c r="M51" i="86"/>
  <c r="L110" i="86"/>
  <c r="H51" i="86"/>
  <c r="G51" i="86"/>
  <c r="G110" i="86" s="1"/>
  <c r="D110" i="86"/>
  <c r="C110" i="86"/>
  <c r="H36" i="86"/>
  <c r="H37" i="86" s="1"/>
  <c r="M36" i="86"/>
  <c r="M37" i="86" s="1"/>
  <c r="N36" i="86"/>
  <c r="N37" i="86" s="1"/>
  <c r="M41" i="86"/>
  <c r="L109" i="86"/>
  <c r="J109" i="86"/>
  <c r="H41" i="86"/>
  <c r="G109" i="86"/>
  <c r="C109" i="86"/>
  <c r="H26" i="86"/>
  <c r="H27" i="86" s="1"/>
  <c r="H121" i="86" s="1"/>
  <c r="M26" i="86"/>
  <c r="N26" i="86"/>
  <c r="N27" i="86" s="1"/>
  <c r="N121" i="86" s="1"/>
  <c r="M31" i="86"/>
  <c r="L108" i="86"/>
  <c r="K108" i="86"/>
  <c r="I108" i="86"/>
  <c r="H31" i="86"/>
  <c r="G108" i="86"/>
  <c r="E108" i="86"/>
  <c r="D108" i="86"/>
  <c r="C108" i="86"/>
  <c r="H16" i="86"/>
  <c r="H17" i="86" s="1"/>
  <c r="H120" i="86" s="1"/>
  <c r="M16" i="86"/>
  <c r="N16" i="86"/>
  <c r="N17" i="86" s="1"/>
  <c r="M21" i="86"/>
  <c r="L107" i="86"/>
  <c r="I107" i="86"/>
  <c r="H21" i="86"/>
  <c r="G107" i="86"/>
  <c r="C107" i="86"/>
  <c r="H6" i="86"/>
  <c r="H7" i="86" s="1"/>
  <c r="M6" i="86"/>
  <c r="M7" i="86" s="1"/>
  <c r="N6" i="86"/>
  <c r="N7" i="86" s="1"/>
  <c r="N119" i="86" s="1"/>
  <c r="M11" i="86"/>
  <c r="L106" i="86"/>
  <c r="K106" i="86"/>
  <c r="I106" i="86"/>
  <c r="B11" i="86"/>
  <c r="C11" i="86"/>
  <c r="C106" i="86" s="1"/>
  <c r="D11" i="86"/>
  <c r="E11" i="86"/>
  <c r="E106" i="86" s="1"/>
  <c r="F11" i="86"/>
  <c r="G11" i="86"/>
  <c r="G106" i="86" s="1"/>
  <c r="D106" i="86"/>
  <c r="I100" i="86"/>
  <c r="J100" i="86"/>
  <c r="K100" i="86"/>
  <c r="L100" i="86"/>
  <c r="B100" i="86"/>
  <c r="C100" i="86"/>
  <c r="D100" i="86"/>
  <c r="E100" i="86"/>
  <c r="F100" i="86"/>
  <c r="G100" i="86"/>
  <c r="I99" i="86"/>
  <c r="J99" i="86"/>
  <c r="K99" i="86"/>
  <c r="L99" i="86"/>
  <c r="B99" i="86"/>
  <c r="C99" i="86"/>
  <c r="D99" i="86"/>
  <c r="E99" i="86"/>
  <c r="F99" i="86"/>
  <c r="G99" i="86"/>
  <c r="I98" i="86"/>
  <c r="J98" i="86"/>
  <c r="K98" i="86"/>
  <c r="L98" i="86"/>
  <c r="B98" i="86"/>
  <c r="C98" i="86"/>
  <c r="D98" i="86"/>
  <c r="E98" i="86"/>
  <c r="F98" i="86"/>
  <c r="G98" i="86"/>
  <c r="I90" i="86"/>
  <c r="J90" i="86"/>
  <c r="K90" i="86"/>
  <c r="L90" i="86"/>
  <c r="B90" i="86"/>
  <c r="C90" i="86"/>
  <c r="D90" i="86"/>
  <c r="E90" i="86"/>
  <c r="F90" i="86"/>
  <c r="G90" i="86"/>
  <c r="I89" i="86"/>
  <c r="J89" i="86"/>
  <c r="K89" i="86"/>
  <c r="L89" i="86"/>
  <c r="B89" i="86"/>
  <c r="C89" i="86"/>
  <c r="D89" i="86"/>
  <c r="E89" i="86"/>
  <c r="F89" i="86"/>
  <c r="G89" i="86"/>
  <c r="I88" i="86"/>
  <c r="J88" i="86"/>
  <c r="K88" i="86"/>
  <c r="L88" i="86"/>
  <c r="B88" i="86"/>
  <c r="C88" i="86"/>
  <c r="D88" i="86"/>
  <c r="E88" i="86"/>
  <c r="F88" i="86"/>
  <c r="G88" i="86"/>
  <c r="I80" i="86"/>
  <c r="J80" i="86"/>
  <c r="K80" i="86"/>
  <c r="L80" i="86"/>
  <c r="H80" i="86"/>
  <c r="I79" i="86"/>
  <c r="J79" i="86"/>
  <c r="K79" i="86"/>
  <c r="L79" i="86"/>
  <c r="H79" i="86"/>
  <c r="I78" i="86"/>
  <c r="J78" i="86"/>
  <c r="K78" i="86"/>
  <c r="L78" i="86"/>
  <c r="H78" i="86"/>
  <c r="M70" i="86"/>
  <c r="B70" i="86"/>
  <c r="C70" i="86"/>
  <c r="D70" i="86"/>
  <c r="F70" i="86"/>
  <c r="M69" i="86"/>
  <c r="B69" i="86"/>
  <c r="C69" i="86"/>
  <c r="D69" i="86"/>
  <c r="F69" i="86"/>
  <c r="M68" i="86"/>
  <c r="B68" i="86"/>
  <c r="C68" i="86"/>
  <c r="D68" i="86"/>
  <c r="F68" i="86"/>
  <c r="K60" i="86"/>
  <c r="L60" i="86"/>
  <c r="H60" i="86"/>
  <c r="K59" i="86"/>
  <c r="L59" i="86"/>
  <c r="H59" i="86"/>
  <c r="M58" i="86"/>
  <c r="H58" i="86"/>
  <c r="M50" i="86"/>
  <c r="H50" i="86"/>
  <c r="G50" i="86"/>
  <c r="M49" i="86"/>
  <c r="H49" i="86"/>
  <c r="G49" i="86"/>
  <c r="M48" i="86"/>
  <c r="H48" i="86"/>
  <c r="G48" i="86"/>
  <c r="M40" i="86"/>
  <c r="H40" i="86"/>
  <c r="M39" i="86"/>
  <c r="H39" i="86"/>
  <c r="M38" i="86"/>
  <c r="H38" i="86"/>
  <c r="M30" i="86"/>
  <c r="H30" i="86"/>
  <c r="M29" i="86"/>
  <c r="H29" i="86"/>
  <c r="M28" i="86"/>
  <c r="H28" i="86"/>
  <c r="M20" i="86"/>
  <c r="H20" i="86"/>
  <c r="M19" i="86"/>
  <c r="H19" i="86"/>
  <c r="M18" i="86"/>
  <c r="H18" i="86"/>
  <c r="M10" i="86"/>
  <c r="B10" i="86"/>
  <c r="C10" i="86"/>
  <c r="D10" i="86"/>
  <c r="E10" i="86"/>
  <c r="F10" i="86"/>
  <c r="G10" i="86"/>
  <c r="M9" i="86"/>
  <c r="B9" i="86"/>
  <c r="C9" i="86"/>
  <c r="D9" i="86"/>
  <c r="E9" i="86"/>
  <c r="F9" i="86"/>
  <c r="G9" i="86"/>
  <c r="M8" i="86"/>
  <c r="B8" i="86"/>
  <c r="C8" i="86"/>
  <c r="D8" i="86"/>
  <c r="E8" i="86"/>
  <c r="F8" i="86"/>
  <c r="G8" i="86"/>
  <c r="M86" i="85"/>
  <c r="H96" i="85"/>
  <c r="H97" i="85" s="1"/>
  <c r="M96" i="85"/>
  <c r="N96" i="85"/>
  <c r="N97" i="85" s="1"/>
  <c r="I91" i="85"/>
  <c r="J91" i="85"/>
  <c r="K91" i="85"/>
  <c r="L91" i="85"/>
  <c r="I101" i="85"/>
  <c r="J101" i="85"/>
  <c r="K101" i="85"/>
  <c r="K110" i="85" s="1"/>
  <c r="L101" i="85"/>
  <c r="L112" i="85" s="1"/>
  <c r="B91" i="85"/>
  <c r="C91" i="85"/>
  <c r="D91" i="85"/>
  <c r="E91" i="85"/>
  <c r="F91" i="85"/>
  <c r="B101" i="85"/>
  <c r="C101" i="85"/>
  <c r="D101" i="85"/>
  <c r="D111" i="85" s="1"/>
  <c r="E101" i="85"/>
  <c r="E112" i="85" s="1"/>
  <c r="F101" i="85"/>
  <c r="F110" i="85" s="1"/>
  <c r="G91" i="85"/>
  <c r="G101" i="85"/>
  <c r="G114" i="85" s="1"/>
  <c r="A107" i="85"/>
  <c r="A108" i="85" s="1"/>
  <c r="A109" i="85" s="1"/>
  <c r="A110" i="85" s="1"/>
  <c r="A111" i="85" s="1"/>
  <c r="A112" i="85" s="1"/>
  <c r="A113" i="85" s="1"/>
  <c r="A114" i="85" s="1"/>
  <c r="H76" i="85"/>
  <c r="N81" i="85"/>
  <c r="I81" i="85"/>
  <c r="J81" i="85"/>
  <c r="K81" i="85"/>
  <c r="K113" i="85" s="1"/>
  <c r="L81" i="85"/>
  <c r="C81" i="85"/>
  <c r="C113" i="85" s="1"/>
  <c r="D81" i="85"/>
  <c r="E81" i="85"/>
  <c r="E113" i="85" s="1"/>
  <c r="F81" i="85"/>
  <c r="G81" i="85"/>
  <c r="G113" i="85" s="1"/>
  <c r="H66" i="85"/>
  <c r="H67" i="85" s="1"/>
  <c r="M66" i="85"/>
  <c r="M67" i="85"/>
  <c r="N66" i="85"/>
  <c r="N67" i="85" s="1"/>
  <c r="K71" i="85"/>
  <c r="M71" i="85" s="1"/>
  <c r="I112" i="85"/>
  <c r="C71" i="85"/>
  <c r="C112" i="85" s="1"/>
  <c r="D71" i="85"/>
  <c r="H56" i="85"/>
  <c r="H57" i="85" s="1"/>
  <c r="M56" i="85"/>
  <c r="N56" i="85"/>
  <c r="N57" i="85" s="1"/>
  <c r="M61" i="85"/>
  <c r="L111" i="85"/>
  <c r="K111" i="85"/>
  <c r="I111" i="85"/>
  <c r="F61" i="85"/>
  <c r="H61" i="85" s="1"/>
  <c r="E111" i="85"/>
  <c r="C111" i="85"/>
  <c r="H46" i="85"/>
  <c r="H47" i="85" s="1"/>
  <c r="M46" i="85"/>
  <c r="N46" i="85"/>
  <c r="N47" i="85" s="1"/>
  <c r="M51" i="85"/>
  <c r="L110" i="85"/>
  <c r="I110" i="85"/>
  <c r="H51" i="85"/>
  <c r="G51" i="85"/>
  <c r="G110" i="85" s="1"/>
  <c r="E110" i="85"/>
  <c r="D110" i="85"/>
  <c r="C110" i="85"/>
  <c r="H36" i="85"/>
  <c r="H37" i="85" s="1"/>
  <c r="M36" i="85"/>
  <c r="M37" i="85" s="1"/>
  <c r="N36" i="85"/>
  <c r="N37" i="85"/>
  <c r="I41" i="85"/>
  <c r="M41" i="85" s="1"/>
  <c r="L109" i="85"/>
  <c r="H41" i="85"/>
  <c r="G41" i="85"/>
  <c r="G109" i="85" s="1"/>
  <c r="E109" i="85"/>
  <c r="C109" i="85"/>
  <c r="H26" i="85"/>
  <c r="H27" i="85" s="1"/>
  <c r="M26" i="85"/>
  <c r="N26" i="85"/>
  <c r="N27" i="85" s="1"/>
  <c r="M31" i="85"/>
  <c r="L108" i="85"/>
  <c r="K108" i="85"/>
  <c r="J108" i="85"/>
  <c r="H31" i="85"/>
  <c r="G108" i="85"/>
  <c r="E108" i="85"/>
  <c r="C108" i="85"/>
  <c r="H16" i="85"/>
  <c r="H17" i="85" s="1"/>
  <c r="M16" i="85"/>
  <c r="N16" i="85"/>
  <c r="N17" i="85" s="1"/>
  <c r="M21" i="85"/>
  <c r="L107" i="85"/>
  <c r="K107" i="85"/>
  <c r="H21" i="85"/>
  <c r="G21" i="85"/>
  <c r="G107" i="85" s="1"/>
  <c r="E107" i="85"/>
  <c r="C107" i="85"/>
  <c r="H6" i="85"/>
  <c r="H7" i="85" s="1"/>
  <c r="M6" i="85"/>
  <c r="M7" i="85" s="1"/>
  <c r="N6" i="85"/>
  <c r="N7" i="85" s="1"/>
  <c r="N119" i="85" s="1"/>
  <c r="I11" i="85"/>
  <c r="I106" i="85" s="1"/>
  <c r="K11" i="85"/>
  <c r="K106" i="85" s="1"/>
  <c r="L106" i="85"/>
  <c r="B11" i="85"/>
  <c r="C11" i="85"/>
  <c r="C106" i="85" s="1"/>
  <c r="D11" i="85"/>
  <c r="D106" i="85" s="1"/>
  <c r="E11" i="85"/>
  <c r="E106" i="85" s="1"/>
  <c r="F11" i="85"/>
  <c r="F106" i="85" s="1"/>
  <c r="G11" i="85"/>
  <c r="G106" i="85" s="1"/>
  <c r="I100" i="85"/>
  <c r="J100" i="85"/>
  <c r="K100" i="85"/>
  <c r="L100" i="85"/>
  <c r="B100" i="85"/>
  <c r="C100" i="85"/>
  <c r="D100" i="85"/>
  <c r="E100" i="85"/>
  <c r="F100" i="85"/>
  <c r="G100" i="85"/>
  <c r="I99" i="85"/>
  <c r="J99" i="85"/>
  <c r="K99" i="85"/>
  <c r="L99" i="85"/>
  <c r="B99" i="85"/>
  <c r="C99" i="85"/>
  <c r="D99" i="85"/>
  <c r="E99" i="85"/>
  <c r="F99" i="85"/>
  <c r="G99" i="85"/>
  <c r="I98" i="85"/>
  <c r="J98" i="85"/>
  <c r="K98" i="85"/>
  <c r="L98" i="85"/>
  <c r="B98" i="85"/>
  <c r="C98" i="85"/>
  <c r="D98" i="85"/>
  <c r="E98" i="85"/>
  <c r="F98" i="85"/>
  <c r="G98" i="85"/>
  <c r="I90" i="85"/>
  <c r="J90" i="85"/>
  <c r="K90" i="85"/>
  <c r="L90" i="85"/>
  <c r="B90" i="85"/>
  <c r="C90" i="85"/>
  <c r="D90" i="85"/>
  <c r="E90" i="85"/>
  <c r="F90" i="85"/>
  <c r="G90" i="85"/>
  <c r="I89" i="85"/>
  <c r="J89" i="85"/>
  <c r="K89" i="85"/>
  <c r="L89" i="85"/>
  <c r="B89" i="85"/>
  <c r="C89" i="85"/>
  <c r="D89" i="85"/>
  <c r="E89" i="85"/>
  <c r="F89" i="85"/>
  <c r="G89" i="85"/>
  <c r="I88" i="85"/>
  <c r="J88" i="85"/>
  <c r="K88" i="85"/>
  <c r="L88" i="85"/>
  <c r="B88" i="85"/>
  <c r="C88" i="85"/>
  <c r="D88" i="85"/>
  <c r="E88" i="85"/>
  <c r="F88" i="85"/>
  <c r="G88" i="85"/>
  <c r="N80" i="85"/>
  <c r="I80" i="85"/>
  <c r="J80" i="85"/>
  <c r="K80" i="85"/>
  <c r="L80" i="85"/>
  <c r="C80" i="85"/>
  <c r="D80" i="85"/>
  <c r="E80" i="85"/>
  <c r="F80" i="85"/>
  <c r="G80" i="85"/>
  <c r="N79" i="85"/>
  <c r="I79" i="85"/>
  <c r="J79" i="85"/>
  <c r="K79" i="85"/>
  <c r="L79" i="85"/>
  <c r="C79" i="85"/>
  <c r="D79" i="85"/>
  <c r="E79" i="85"/>
  <c r="F79" i="85"/>
  <c r="G79" i="85"/>
  <c r="N78" i="85"/>
  <c r="I78" i="85"/>
  <c r="J78" i="85"/>
  <c r="K78" i="85"/>
  <c r="L78" i="85"/>
  <c r="C78" i="85"/>
  <c r="D78" i="85"/>
  <c r="E78" i="85"/>
  <c r="F78" i="85"/>
  <c r="G78" i="85"/>
  <c r="M70" i="85"/>
  <c r="D70" i="85"/>
  <c r="H70" i="85" s="1"/>
  <c r="M69" i="85"/>
  <c r="D69" i="85"/>
  <c r="H69" i="85" s="1"/>
  <c r="M68" i="85"/>
  <c r="D68" i="85"/>
  <c r="H68" i="85" s="1"/>
  <c r="K60" i="85"/>
  <c r="M60" i="85" s="1"/>
  <c r="H60" i="85"/>
  <c r="M59" i="85"/>
  <c r="H59" i="85"/>
  <c r="M58" i="85"/>
  <c r="H58" i="85"/>
  <c r="M50" i="85"/>
  <c r="H50" i="85"/>
  <c r="G50" i="85"/>
  <c r="M49" i="85"/>
  <c r="H49" i="85"/>
  <c r="G49" i="85"/>
  <c r="M48" i="85"/>
  <c r="H48" i="85"/>
  <c r="G48" i="85"/>
  <c r="N40" i="85"/>
  <c r="I40" i="85"/>
  <c r="M40" i="85" s="1"/>
  <c r="H40" i="85"/>
  <c r="G40" i="85"/>
  <c r="N39" i="85"/>
  <c r="I39" i="85"/>
  <c r="M39" i="85" s="1"/>
  <c r="H39" i="85"/>
  <c r="G39" i="85"/>
  <c r="N38" i="85"/>
  <c r="I38" i="85"/>
  <c r="M38" i="85" s="1"/>
  <c r="H38" i="85"/>
  <c r="M30" i="85"/>
  <c r="H30" i="85"/>
  <c r="M29" i="85"/>
  <c r="H29" i="85"/>
  <c r="M28" i="85"/>
  <c r="H28" i="85"/>
  <c r="M20" i="85"/>
  <c r="H20" i="85"/>
  <c r="M19" i="85"/>
  <c r="H19" i="85"/>
  <c r="G19" i="85"/>
  <c r="M18" i="85"/>
  <c r="H18" i="85"/>
  <c r="G18" i="85"/>
  <c r="I10" i="85"/>
  <c r="M10" i="85" s="1"/>
  <c r="B10" i="85"/>
  <c r="C10" i="85"/>
  <c r="D10" i="85"/>
  <c r="E10" i="85"/>
  <c r="F10" i="85"/>
  <c r="G10" i="85"/>
  <c r="I9" i="85"/>
  <c r="M9" i="85" s="1"/>
  <c r="B9" i="85"/>
  <c r="C9" i="85"/>
  <c r="D9" i="85"/>
  <c r="E9" i="85"/>
  <c r="F9" i="85"/>
  <c r="G9" i="85"/>
  <c r="I8" i="85"/>
  <c r="M8" i="85" s="1"/>
  <c r="B8" i="85"/>
  <c r="C8" i="85"/>
  <c r="D8" i="85"/>
  <c r="E8" i="85"/>
  <c r="F8" i="85"/>
  <c r="G8" i="85"/>
  <c r="M86" i="84"/>
  <c r="O86" i="84" s="1"/>
  <c r="H96" i="84"/>
  <c r="H97" i="84" s="1"/>
  <c r="M96" i="84"/>
  <c r="M97" i="84" s="1"/>
  <c r="N96" i="84"/>
  <c r="N97" i="84" s="1"/>
  <c r="I91" i="84"/>
  <c r="J91" i="84"/>
  <c r="K91" i="84"/>
  <c r="L91" i="84"/>
  <c r="I101" i="84"/>
  <c r="J101" i="84"/>
  <c r="J111" i="84" s="1"/>
  <c r="K101" i="84"/>
  <c r="K110" i="84" s="1"/>
  <c r="L101" i="84"/>
  <c r="B91" i="84"/>
  <c r="C91" i="84"/>
  <c r="D91" i="84"/>
  <c r="E91" i="84"/>
  <c r="E114" i="84" s="1"/>
  <c r="F91" i="84"/>
  <c r="B101" i="84"/>
  <c r="B110" i="84" s="1"/>
  <c r="C101" i="84"/>
  <c r="D101" i="84"/>
  <c r="D112" i="84" s="1"/>
  <c r="E101" i="84"/>
  <c r="F101" i="84"/>
  <c r="F113" i="84" s="1"/>
  <c r="G91" i="84"/>
  <c r="G101" i="84"/>
  <c r="A107" i="84"/>
  <c r="A108" i="84" s="1"/>
  <c r="A109" i="84" s="1"/>
  <c r="A110" i="84" s="1"/>
  <c r="A111" i="84" s="1"/>
  <c r="A112" i="84" s="1"/>
  <c r="A113" i="84" s="1"/>
  <c r="A114" i="84" s="1"/>
  <c r="H76" i="84"/>
  <c r="O76" i="84" s="1"/>
  <c r="N81" i="84"/>
  <c r="I81" i="84"/>
  <c r="J81" i="84"/>
  <c r="K81" i="84"/>
  <c r="K113" i="84" s="1"/>
  <c r="L81" i="84"/>
  <c r="L113" i="84" s="1"/>
  <c r="E81" i="84"/>
  <c r="H81" i="84" s="1"/>
  <c r="G81" i="84"/>
  <c r="C113" i="84"/>
  <c r="H66" i="84"/>
  <c r="H67" i="84" s="1"/>
  <c r="M66" i="84"/>
  <c r="N66" i="84"/>
  <c r="N67" i="84" s="1"/>
  <c r="M71" i="84"/>
  <c r="L112" i="84"/>
  <c r="J112" i="84"/>
  <c r="H71" i="84"/>
  <c r="C112" i="84"/>
  <c r="H56" i="84"/>
  <c r="H57" i="84" s="1"/>
  <c r="M56" i="84"/>
  <c r="N56" i="84"/>
  <c r="N57" i="84" s="1"/>
  <c r="M61" i="84"/>
  <c r="D61" i="84"/>
  <c r="H61" i="84" s="1"/>
  <c r="E111" i="84"/>
  <c r="C111" i="84"/>
  <c r="H46" i="84"/>
  <c r="H47" i="84" s="1"/>
  <c r="M46" i="84"/>
  <c r="M47" i="84" s="1"/>
  <c r="M123" i="84" s="1"/>
  <c r="N46" i="84"/>
  <c r="N47" i="84" s="1"/>
  <c r="M51" i="84"/>
  <c r="J110" i="84"/>
  <c r="H51" i="84"/>
  <c r="G51" i="84"/>
  <c r="C110" i="84"/>
  <c r="H36" i="84"/>
  <c r="M36" i="84"/>
  <c r="N36" i="84"/>
  <c r="N37" i="84" s="1"/>
  <c r="M41" i="84"/>
  <c r="K109" i="84"/>
  <c r="J109" i="84"/>
  <c r="I109" i="84"/>
  <c r="H41" i="84"/>
  <c r="G41" i="84"/>
  <c r="C109" i="84"/>
  <c r="H26" i="84"/>
  <c r="H27" i="84" s="1"/>
  <c r="M26" i="84"/>
  <c r="N26" i="84"/>
  <c r="N27" i="84" s="1"/>
  <c r="N121" i="84" s="1"/>
  <c r="M31" i="84"/>
  <c r="K108" i="84"/>
  <c r="J108" i="84"/>
  <c r="H31" i="84"/>
  <c r="C108" i="84"/>
  <c r="H16" i="84"/>
  <c r="H17" i="84" s="1"/>
  <c r="M16" i="84"/>
  <c r="M17" i="84" s="1"/>
  <c r="N16" i="84"/>
  <c r="N17" i="84" s="1"/>
  <c r="M21" i="84"/>
  <c r="K107" i="84"/>
  <c r="J107" i="84"/>
  <c r="H21" i="84"/>
  <c r="G21" i="84"/>
  <c r="F107" i="84"/>
  <c r="C107" i="84"/>
  <c r="B107" i="84"/>
  <c r="H6" i="84"/>
  <c r="H7" i="84" s="1"/>
  <c r="M6" i="84"/>
  <c r="N6" i="84"/>
  <c r="N7" i="84" s="1"/>
  <c r="I11" i="84"/>
  <c r="M11" i="84" s="1"/>
  <c r="L106" i="84"/>
  <c r="K106" i="84"/>
  <c r="B11" i="84"/>
  <c r="C11" i="84"/>
  <c r="C106" i="84" s="1"/>
  <c r="D11" i="84"/>
  <c r="E11" i="84"/>
  <c r="F11" i="84"/>
  <c r="F106" i="84" s="1"/>
  <c r="G11" i="84"/>
  <c r="I100" i="84"/>
  <c r="J100" i="84"/>
  <c r="K100" i="84"/>
  <c r="L100" i="84"/>
  <c r="B100" i="84"/>
  <c r="C100" i="84"/>
  <c r="D100" i="84"/>
  <c r="E100" i="84"/>
  <c r="F100" i="84"/>
  <c r="G100" i="84"/>
  <c r="I99" i="84"/>
  <c r="J99" i="84"/>
  <c r="K99" i="84"/>
  <c r="L99" i="84"/>
  <c r="B99" i="84"/>
  <c r="C99" i="84"/>
  <c r="D99" i="84"/>
  <c r="E99" i="84"/>
  <c r="F99" i="84"/>
  <c r="G99" i="84"/>
  <c r="I98" i="84"/>
  <c r="J98" i="84"/>
  <c r="K98" i="84"/>
  <c r="L98" i="84"/>
  <c r="B98" i="84"/>
  <c r="C98" i="84"/>
  <c r="D98" i="84"/>
  <c r="E98" i="84"/>
  <c r="F98" i="84"/>
  <c r="G98" i="84"/>
  <c r="I90" i="84"/>
  <c r="J90" i="84"/>
  <c r="K90" i="84"/>
  <c r="L90" i="84"/>
  <c r="B90" i="84"/>
  <c r="C90" i="84"/>
  <c r="D90" i="84"/>
  <c r="E90" i="84"/>
  <c r="F90" i="84"/>
  <c r="G90" i="84"/>
  <c r="I89" i="84"/>
  <c r="J89" i="84"/>
  <c r="K89" i="84"/>
  <c r="L89" i="84"/>
  <c r="B89" i="84"/>
  <c r="C89" i="84"/>
  <c r="D89" i="84"/>
  <c r="E89" i="84"/>
  <c r="F89" i="84"/>
  <c r="G89" i="84"/>
  <c r="I88" i="84"/>
  <c r="J88" i="84"/>
  <c r="K88" i="84"/>
  <c r="L88" i="84"/>
  <c r="B88" i="84"/>
  <c r="C88" i="84"/>
  <c r="D88" i="84"/>
  <c r="E88" i="84"/>
  <c r="F88" i="84"/>
  <c r="G88" i="84"/>
  <c r="N80" i="84"/>
  <c r="I80" i="84"/>
  <c r="J80" i="84"/>
  <c r="K80" i="84"/>
  <c r="L80" i="84"/>
  <c r="E80" i="84"/>
  <c r="H80" i="84" s="1"/>
  <c r="G80" i="84"/>
  <c r="N79" i="84"/>
  <c r="I79" i="84"/>
  <c r="J79" i="84"/>
  <c r="K79" i="84"/>
  <c r="L79" i="84"/>
  <c r="H79" i="84"/>
  <c r="G79" i="84"/>
  <c r="N78" i="84"/>
  <c r="I78" i="84"/>
  <c r="J78" i="84"/>
  <c r="K78" i="84"/>
  <c r="L78" i="84"/>
  <c r="E78" i="84"/>
  <c r="H78" i="84" s="1"/>
  <c r="M70" i="84"/>
  <c r="H70" i="84"/>
  <c r="M69" i="84"/>
  <c r="H69" i="84"/>
  <c r="M68" i="84"/>
  <c r="H68" i="84"/>
  <c r="M60" i="84"/>
  <c r="H60" i="84"/>
  <c r="M59" i="84"/>
  <c r="H59" i="84"/>
  <c r="M58" i="84"/>
  <c r="H58" i="84"/>
  <c r="M50" i="84"/>
  <c r="H50" i="84"/>
  <c r="G50" i="84"/>
  <c r="M49" i="84"/>
  <c r="H49" i="84"/>
  <c r="G49" i="84"/>
  <c r="M48" i="84"/>
  <c r="H48" i="84"/>
  <c r="G48" i="84"/>
  <c r="M40" i="84"/>
  <c r="H40" i="84"/>
  <c r="G40" i="84"/>
  <c r="K39" i="84"/>
  <c r="M39" i="84" s="1"/>
  <c r="H39" i="84"/>
  <c r="G39" i="84"/>
  <c r="M38" i="84"/>
  <c r="H38" i="84"/>
  <c r="M30" i="84"/>
  <c r="H30" i="84"/>
  <c r="M29" i="84"/>
  <c r="H29" i="84"/>
  <c r="M28" i="84"/>
  <c r="H28" i="84"/>
  <c r="M20" i="84"/>
  <c r="H20" i="84"/>
  <c r="M19" i="84"/>
  <c r="H19" i="84"/>
  <c r="G19" i="84"/>
  <c r="M18" i="84"/>
  <c r="H18" i="84"/>
  <c r="G18" i="84"/>
  <c r="I10" i="84"/>
  <c r="M10" i="84" s="1"/>
  <c r="B10" i="84"/>
  <c r="C10" i="84"/>
  <c r="D10" i="84"/>
  <c r="E10" i="84"/>
  <c r="F10" i="84"/>
  <c r="G10" i="84"/>
  <c r="I9" i="84"/>
  <c r="M9" i="84" s="1"/>
  <c r="B9" i="84"/>
  <c r="C9" i="84"/>
  <c r="D9" i="84"/>
  <c r="E9" i="84"/>
  <c r="F9" i="84"/>
  <c r="G9" i="84"/>
  <c r="I8" i="84"/>
  <c r="M8" i="84" s="1"/>
  <c r="B8" i="84"/>
  <c r="C8" i="84"/>
  <c r="D8" i="84"/>
  <c r="E8" i="84"/>
  <c r="F8" i="84"/>
  <c r="G8" i="84"/>
  <c r="I86" i="83"/>
  <c r="I87" i="83" s="1"/>
  <c r="N86" i="83"/>
  <c r="I96" i="83"/>
  <c r="I97" i="83" s="1"/>
  <c r="N96" i="83"/>
  <c r="O86" i="83"/>
  <c r="O87" i="83" s="1"/>
  <c r="O96" i="83"/>
  <c r="O97" i="83" s="1"/>
  <c r="J91" i="83"/>
  <c r="K91" i="83"/>
  <c r="L91" i="83"/>
  <c r="M91" i="83"/>
  <c r="J101" i="83"/>
  <c r="K101" i="83"/>
  <c r="L101" i="83"/>
  <c r="M101" i="83"/>
  <c r="K114" i="83"/>
  <c r="C91" i="83"/>
  <c r="D91" i="83"/>
  <c r="E91" i="83"/>
  <c r="F91" i="83"/>
  <c r="F114" i="83" s="1"/>
  <c r="G91" i="83"/>
  <c r="C101" i="83"/>
  <c r="D101" i="83"/>
  <c r="D107" i="83" s="1"/>
  <c r="E101" i="83"/>
  <c r="E113" i="83" s="1"/>
  <c r="F101" i="83"/>
  <c r="G101" i="83"/>
  <c r="H91" i="83"/>
  <c r="H101" i="83"/>
  <c r="B107" i="83"/>
  <c r="B108" i="83" s="1"/>
  <c r="B109" i="83" s="1"/>
  <c r="B110" i="83" s="1"/>
  <c r="B111" i="83" s="1"/>
  <c r="B112" i="83" s="1"/>
  <c r="B113" i="83" s="1"/>
  <c r="B114" i="83" s="1"/>
  <c r="I76" i="83"/>
  <c r="I77" i="83" s="1"/>
  <c r="N76" i="83"/>
  <c r="O76" i="83"/>
  <c r="O77" i="83" s="1"/>
  <c r="J81" i="83"/>
  <c r="K81" i="83"/>
  <c r="L81" i="83"/>
  <c r="L113" i="83" s="1"/>
  <c r="M81" i="83"/>
  <c r="G81" i="83"/>
  <c r="I81" i="83" s="1"/>
  <c r="H81" i="83"/>
  <c r="F113" i="83"/>
  <c r="D113" i="83"/>
  <c r="I66" i="83"/>
  <c r="I67" i="83" s="1"/>
  <c r="N66" i="83"/>
  <c r="O66" i="83"/>
  <c r="N71" i="83"/>
  <c r="M112" i="83"/>
  <c r="K112" i="83"/>
  <c r="C71" i="83"/>
  <c r="D71" i="83"/>
  <c r="E71" i="83"/>
  <c r="E112" i="83" s="1"/>
  <c r="G71" i="83"/>
  <c r="I56" i="83"/>
  <c r="P56" i="83" s="1"/>
  <c r="N56" i="83"/>
  <c r="O56" i="83"/>
  <c r="N61" i="83"/>
  <c r="M111" i="83"/>
  <c r="K111" i="83"/>
  <c r="J111" i="83"/>
  <c r="C61" i="83"/>
  <c r="C111" i="83" s="1"/>
  <c r="G61" i="83"/>
  <c r="E111" i="83"/>
  <c r="D111" i="83"/>
  <c r="I46" i="83"/>
  <c r="I47" i="83" s="1"/>
  <c r="N46" i="83"/>
  <c r="P46" i="83" s="1"/>
  <c r="O46" i="83"/>
  <c r="O47" i="83" s="1"/>
  <c r="O48" i="83" s="1"/>
  <c r="N51" i="83"/>
  <c r="L110" i="83"/>
  <c r="K110" i="83"/>
  <c r="J110" i="83"/>
  <c r="I51" i="83"/>
  <c r="H51" i="83"/>
  <c r="G110" i="83"/>
  <c r="E110" i="83"/>
  <c r="D110" i="83"/>
  <c r="C110" i="83"/>
  <c r="I36" i="83"/>
  <c r="I37" i="83" s="1"/>
  <c r="N36" i="83"/>
  <c r="N37" i="83" s="1"/>
  <c r="O36" i="83"/>
  <c r="O37" i="83" s="1"/>
  <c r="O122" i="83" s="1"/>
  <c r="N41" i="83"/>
  <c r="L109" i="83"/>
  <c r="K109" i="83"/>
  <c r="J109" i="83"/>
  <c r="I41" i="83"/>
  <c r="H41" i="83"/>
  <c r="D109" i="83"/>
  <c r="I26" i="83"/>
  <c r="I27" i="83" s="1"/>
  <c r="N26" i="83"/>
  <c r="O26" i="83"/>
  <c r="O27" i="83" s="1"/>
  <c r="N31" i="83"/>
  <c r="M108" i="83"/>
  <c r="K108" i="83"/>
  <c r="G31" i="83"/>
  <c r="H31" i="83"/>
  <c r="F108" i="83"/>
  <c r="D108" i="83"/>
  <c r="I16" i="83"/>
  <c r="I17" i="83" s="1"/>
  <c r="N16" i="83"/>
  <c r="O16" i="83"/>
  <c r="M21" i="83"/>
  <c r="N21" i="83" s="1"/>
  <c r="L107" i="83"/>
  <c r="K107" i="83"/>
  <c r="I21" i="83"/>
  <c r="H21" i="83"/>
  <c r="I6" i="83"/>
  <c r="I7" i="83" s="1"/>
  <c r="N6" i="83"/>
  <c r="O6" i="83"/>
  <c r="O7" i="83"/>
  <c r="J11" i="83"/>
  <c r="L106" i="83"/>
  <c r="K106" i="83"/>
  <c r="C11" i="83"/>
  <c r="D11" i="83"/>
  <c r="D106" i="83" s="1"/>
  <c r="E11" i="83"/>
  <c r="F11" i="83"/>
  <c r="G11" i="83"/>
  <c r="G106" i="83"/>
  <c r="H11" i="83"/>
  <c r="J100" i="83"/>
  <c r="K100" i="83"/>
  <c r="L100" i="83"/>
  <c r="M100" i="83"/>
  <c r="C100" i="83"/>
  <c r="D100" i="83"/>
  <c r="E100" i="83"/>
  <c r="F100" i="83"/>
  <c r="G100" i="83"/>
  <c r="H100" i="83"/>
  <c r="J99" i="83"/>
  <c r="K99" i="83"/>
  <c r="L99" i="83"/>
  <c r="M99" i="83"/>
  <c r="C99" i="83"/>
  <c r="D99" i="83"/>
  <c r="E99" i="83"/>
  <c r="F99" i="83"/>
  <c r="G99" i="83"/>
  <c r="H99" i="83"/>
  <c r="J98" i="83"/>
  <c r="K98" i="83"/>
  <c r="L98" i="83"/>
  <c r="M98" i="83"/>
  <c r="C98" i="83"/>
  <c r="D98" i="83"/>
  <c r="E98" i="83"/>
  <c r="F98" i="83"/>
  <c r="G98" i="83"/>
  <c r="H98" i="83"/>
  <c r="J90" i="83"/>
  <c r="K90" i="83"/>
  <c r="L90" i="83"/>
  <c r="M90" i="83"/>
  <c r="N90" i="83"/>
  <c r="C90" i="83"/>
  <c r="D90" i="83"/>
  <c r="E90" i="83"/>
  <c r="F90" i="83"/>
  <c r="I90" i="83" s="1"/>
  <c r="G90" i="83"/>
  <c r="H90" i="83"/>
  <c r="J89" i="83"/>
  <c r="K89" i="83"/>
  <c r="L89" i="83"/>
  <c r="M89" i="83"/>
  <c r="C89" i="83"/>
  <c r="D89" i="83"/>
  <c r="E89" i="83"/>
  <c r="F89" i="83"/>
  <c r="G89" i="83"/>
  <c r="H89" i="83"/>
  <c r="J88" i="83"/>
  <c r="K88" i="83"/>
  <c r="L88" i="83"/>
  <c r="M88" i="83"/>
  <c r="C88" i="83"/>
  <c r="D88" i="83"/>
  <c r="E88" i="83"/>
  <c r="F88" i="83"/>
  <c r="G88" i="83"/>
  <c r="H88" i="83"/>
  <c r="J80" i="83"/>
  <c r="K80" i="83"/>
  <c r="L80" i="83"/>
  <c r="M80" i="83"/>
  <c r="I80" i="83"/>
  <c r="H80" i="83"/>
  <c r="J79" i="83"/>
  <c r="K79" i="83"/>
  <c r="L79" i="83"/>
  <c r="M79" i="83"/>
  <c r="I79" i="83"/>
  <c r="H79" i="83"/>
  <c r="J78" i="83"/>
  <c r="K78" i="83"/>
  <c r="L78" i="83"/>
  <c r="M78" i="83"/>
  <c r="I78" i="83"/>
  <c r="N70" i="83"/>
  <c r="C70" i="83"/>
  <c r="D70" i="83"/>
  <c r="E70" i="83"/>
  <c r="G70" i="83"/>
  <c r="N69" i="83"/>
  <c r="D69" i="83"/>
  <c r="E69" i="83"/>
  <c r="G69" i="83"/>
  <c r="N68" i="83"/>
  <c r="D68" i="83"/>
  <c r="E68" i="83"/>
  <c r="N60" i="83"/>
  <c r="I60" i="83"/>
  <c r="N59" i="83"/>
  <c r="I59" i="83"/>
  <c r="N58" i="83"/>
  <c r="I58" i="83"/>
  <c r="N50" i="83"/>
  <c r="G50" i="83"/>
  <c r="I50" i="83" s="1"/>
  <c r="H50" i="83"/>
  <c r="N49" i="83"/>
  <c r="F49" i="83"/>
  <c r="G49" i="83"/>
  <c r="H49" i="83"/>
  <c r="N48" i="83"/>
  <c r="F48" i="83"/>
  <c r="G48" i="83"/>
  <c r="H48" i="83"/>
  <c r="N40" i="83"/>
  <c r="I40" i="83"/>
  <c r="H40" i="83"/>
  <c r="N39" i="83"/>
  <c r="I39" i="83"/>
  <c r="H39" i="83"/>
  <c r="N38" i="83"/>
  <c r="I38" i="83"/>
  <c r="O30" i="83"/>
  <c r="N30" i="83"/>
  <c r="G30" i="83"/>
  <c r="I30" i="83" s="1"/>
  <c r="H30" i="83"/>
  <c r="O29" i="83"/>
  <c r="N29" i="83"/>
  <c r="I29" i="83"/>
  <c r="H29" i="83"/>
  <c r="O28" i="83"/>
  <c r="N28" i="83"/>
  <c r="I28" i="83"/>
  <c r="H28" i="83"/>
  <c r="N20" i="83"/>
  <c r="I20" i="83"/>
  <c r="M19" i="83"/>
  <c r="N19" i="83" s="1"/>
  <c r="I19" i="83"/>
  <c r="H19" i="83"/>
  <c r="N18" i="83"/>
  <c r="I18" i="83"/>
  <c r="H18" i="83"/>
  <c r="J10" i="83"/>
  <c r="N10" i="83" s="1"/>
  <c r="C10" i="83"/>
  <c r="D10" i="83"/>
  <c r="E10" i="83"/>
  <c r="F10" i="83"/>
  <c r="G10" i="83"/>
  <c r="H10" i="83"/>
  <c r="J9" i="83"/>
  <c r="N9" i="83" s="1"/>
  <c r="C9" i="83"/>
  <c r="D9" i="83"/>
  <c r="E9" i="83"/>
  <c r="F9" i="83"/>
  <c r="G9" i="83"/>
  <c r="H9" i="83"/>
  <c r="J8" i="83"/>
  <c r="N8" i="83" s="1"/>
  <c r="C8" i="83"/>
  <c r="D8" i="83"/>
  <c r="E8" i="83"/>
  <c r="F8" i="83"/>
  <c r="G8" i="83"/>
  <c r="H8" i="83"/>
  <c r="N86" i="82"/>
  <c r="P86" i="82" s="1"/>
  <c r="I96" i="82"/>
  <c r="I97" i="82" s="1"/>
  <c r="N96" i="82"/>
  <c r="N97" i="82" s="1"/>
  <c r="N126" i="82" s="1"/>
  <c r="O96" i="82"/>
  <c r="O97" i="82" s="1"/>
  <c r="J91" i="82"/>
  <c r="K91" i="82"/>
  <c r="L91" i="82"/>
  <c r="M91" i="82"/>
  <c r="J101" i="82"/>
  <c r="K101" i="82"/>
  <c r="L101" i="82"/>
  <c r="M101" i="82"/>
  <c r="M107" i="82" s="1"/>
  <c r="C91" i="82"/>
  <c r="D91" i="82"/>
  <c r="E91" i="82"/>
  <c r="E114" i="82" s="1"/>
  <c r="F91" i="82"/>
  <c r="G91" i="82"/>
  <c r="C101" i="82"/>
  <c r="D101" i="82"/>
  <c r="E101" i="82"/>
  <c r="F101" i="82"/>
  <c r="G101" i="82"/>
  <c r="H91" i="82"/>
  <c r="H101" i="82"/>
  <c r="B107" i="82"/>
  <c r="B108" i="82" s="1"/>
  <c r="B109" i="82" s="1"/>
  <c r="B110" i="82" s="1"/>
  <c r="B111" i="82" s="1"/>
  <c r="B112" i="82" s="1"/>
  <c r="B113" i="82" s="1"/>
  <c r="B114" i="82" s="1"/>
  <c r="I76" i="82"/>
  <c r="P76" i="82" s="1"/>
  <c r="O81" i="82"/>
  <c r="J81" i="82"/>
  <c r="J113" i="82" s="1"/>
  <c r="K81" i="82"/>
  <c r="L81" i="82"/>
  <c r="M81" i="82"/>
  <c r="C81" i="82"/>
  <c r="D81" i="82"/>
  <c r="E81" i="82"/>
  <c r="E113" i="82" s="1"/>
  <c r="F81" i="82"/>
  <c r="H81" i="82"/>
  <c r="D113" i="82"/>
  <c r="I66" i="82"/>
  <c r="I67" i="82" s="1"/>
  <c r="N66" i="82"/>
  <c r="N67" i="82" s="1"/>
  <c r="O66" i="82"/>
  <c r="O67" i="82" s="1"/>
  <c r="M71" i="82"/>
  <c r="N71" i="82" s="1"/>
  <c r="D71" i="82"/>
  <c r="D112" i="82" s="1"/>
  <c r="E71" i="82"/>
  <c r="E112" i="82" s="1"/>
  <c r="F112" i="82"/>
  <c r="I56" i="82"/>
  <c r="I57" i="82" s="1"/>
  <c r="N56" i="82"/>
  <c r="O56" i="82"/>
  <c r="O57" i="82" s="1"/>
  <c r="O60" i="82" s="1"/>
  <c r="L61" i="82"/>
  <c r="L111" i="82" s="1"/>
  <c r="M61" i="82"/>
  <c r="N61" i="82" s="1"/>
  <c r="D61" i="82"/>
  <c r="G61" i="82"/>
  <c r="E111" i="82"/>
  <c r="I46" i="82"/>
  <c r="I47" i="82" s="1"/>
  <c r="I123" i="82" s="1"/>
  <c r="N46" i="82"/>
  <c r="P46" i="82" s="1"/>
  <c r="O46" i="82"/>
  <c r="O47" i="82" s="1"/>
  <c r="N51" i="82"/>
  <c r="M110" i="82"/>
  <c r="I51" i="82"/>
  <c r="H51" i="82"/>
  <c r="E110" i="82"/>
  <c r="I36" i="82"/>
  <c r="N36" i="82"/>
  <c r="N37" i="82" s="1"/>
  <c r="O36" i="82"/>
  <c r="O37" i="82" s="1"/>
  <c r="N41" i="82"/>
  <c r="M109" i="82"/>
  <c r="J109" i="82"/>
  <c r="I41" i="82"/>
  <c r="F109" i="82"/>
  <c r="E109" i="82"/>
  <c r="D109" i="82"/>
  <c r="I26" i="82"/>
  <c r="I27" i="82" s="1"/>
  <c r="N26" i="82"/>
  <c r="O26" i="82"/>
  <c r="O27" i="82" s="1"/>
  <c r="N31" i="82"/>
  <c r="M108" i="82"/>
  <c r="J108" i="82"/>
  <c r="I31" i="82"/>
  <c r="E108" i="82"/>
  <c r="D108" i="82"/>
  <c r="I16" i="82"/>
  <c r="I17" i="82" s="1"/>
  <c r="N16" i="82"/>
  <c r="N17" i="82" s="1"/>
  <c r="O16" i="82"/>
  <c r="O17" i="82" s="1"/>
  <c r="N21" i="82"/>
  <c r="L107" i="82"/>
  <c r="J107" i="82"/>
  <c r="I21" i="82"/>
  <c r="H21" i="82"/>
  <c r="E107" i="82"/>
  <c r="I6" i="82"/>
  <c r="I7" i="82" s="1"/>
  <c r="I119" i="82" s="1"/>
  <c r="N6" i="82"/>
  <c r="P6" i="82" s="1"/>
  <c r="O6" i="82"/>
  <c r="O7" i="82" s="1"/>
  <c r="J11" i="82"/>
  <c r="N11" i="82" s="1"/>
  <c r="M106" i="82"/>
  <c r="L106" i="82"/>
  <c r="C11" i="82"/>
  <c r="D11" i="82"/>
  <c r="E11" i="82"/>
  <c r="E106" i="82" s="1"/>
  <c r="F11" i="82"/>
  <c r="F106" i="82" s="1"/>
  <c r="G11" i="82"/>
  <c r="H11" i="82"/>
  <c r="J100" i="82"/>
  <c r="K100" i="82"/>
  <c r="L100" i="82"/>
  <c r="M100" i="82"/>
  <c r="C100" i="82"/>
  <c r="D100" i="82"/>
  <c r="E100" i="82"/>
  <c r="F100" i="82"/>
  <c r="G100" i="82"/>
  <c r="H100" i="82"/>
  <c r="J99" i="82"/>
  <c r="K99" i="82"/>
  <c r="L99" i="82"/>
  <c r="M99" i="82"/>
  <c r="C99" i="82"/>
  <c r="D99" i="82"/>
  <c r="E99" i="82"/>
  <c r="F99" i="82"/>
  <c r="G99" i="82"/>
  <c r="H99" i="82"/>
  <c r="J98" i="82"/>
  <c r="K98" i="82"/>
  <c r="L98" i="82"/>
  <c r="M98" i="82"/>
  <c r="C98" i="82"/>
  <c r="D98" i="82"/>
  <c r="E98" i="82"/>
  <c r="F98" i="82"/>
  <c r="G98" i="82"/>
  <c r="H98" i="82"/>
  <c r="J90" i="82"/>
  <c r="K90" i="82"/>
  <c r="L90" i="82"/>
  <c r="M90" i="82"/>
  <c r="C90" i="82"/>
  <c r="D90" i="82"/>
  <c r="E90" i="82"/>
  <c r="F90" i="82"/>
  <c r="G90" i="82"/>
  <c r="H90" i="82"/>
  <c r="J89" i="82"/>
  <c r="K89" i="82"/>
  <c r="L89" i="82"/>
  <c r="M89" i="82"/>
  <c r="C89" i="82"/>
  <c r="D89" i="82"/>
  <c r="E89" i="82"/>
  <c r="F89" i="82"/>
  <c r="G89" i="82"/>
  <c r="H89" i="82"/>
  <c r="J88" i="82"/>
  <c r="K88" i="82"/>
  <c r="L88" i="82"/>
  <c r="M88" i="82"/>
  <c r="C88" i="82"/>
  <c r="D88" i="82"/>
  <c r="E88" i="82"/>
  <c r="F88" i="82"/>
  <c r="G88" i="82"/>
  <c r="H88" i="82"/>
  <c r="O80" i="82"/>
  <c r="J80" i="82"/>
  <c r="K80" i="82"/>
  <c r="L80" i="82"/>
  <c r="M80" i="82"/>
  <c r="C80" i="82"/>
  <c r="D80" i="82"/>
  <c r="E80" i="82"/>
  <c r="F80" i="82"/>
  <c r="H80" i="82"/>
  <c r="O79" i="82"/>
  <c r="J79" i="82"/>
  <c r="K79" i="82"/>
  <c r="L79" i="82"/>
  <c r="M79" i="82"/>
  <c r="C79" i="82"/>
  <c r="D79" i="82"/>
  <c r="E79" i="82"/>
  <c r="F79" i="82"/>
  <c r="H79" i="82"/>
  <c r="O78" i="82"/>
  <c r="J78" i="82"/>
  <c r="K78" i="82"/>
  <c r="L78" i="82"/>
  <c r="M78" i="82"/>
  <c r="D78" i="82"/>
  <c r="E78" i="82"/>
  <c r="F78" i="82"/>
  <c r="H78" i="82"/>
  <c r="M70" i="82"/>
  <c r="N70" i="82" s="1"/>
  <c r="D70" i="82"/>
  <c r="E70" i="82"/>
  <c r="N69" i="82"/>
  <c r="D69" i="82"/>
  <c r="E69" i="82"/>
  <c r="N68" i="82"/>
  <c r="I68" i="82"/>
  <c r="N60" i="82"/>
  <c r="D60" i="82"/>
  <c r="I60" i="82"/>
  <c r="N59" i="82"/>
  <c r="D59" i="82"/>
  <c r="I59" i="82" s="1"/>
  <c r="N58" i="82"/>
  <c r="D58" i="82"/>
  <c r="I58" i="82" s="1"/>
  <c r="N50" i="82"/>
  <c r="I50" i="82"/>
  <c r="H50" i="82"/>
  <c r="N49" i="82"/>
  <c r="G49" i="82"/>
  <c r="I49" i="82" s="1"/>
  <c r="H49" i="82"/>
  <c r="N48" i="82"/>
  <c r="I48" i="82"/>
  <c r="H48" i="82"/>
  <c r="N40" i="82"/>
  <c r="I40" i="82"/>
  <c r="N39" i="82"/>
  <c r="I39" i="82"/>
  <c r="N38" i="82"/>
  <c r="I38" i="82"/>
  <c r="N30" i="82"/>
  <c r="I30" i="82"/>
  <c r="N29" i="82"/>
  <c r="I29" i="82"/>
  <c r="N28" i="82"/>
  <c r="I28" i="82"/>
  <c r="N20" i="82"/>
  <c r="I20" i="82"/>
  <c r="N19" i="82"/>
  <c r="I19" i="82"/>
  <c r="H19" i="82"/>
  <c r="N18" i="82"/>
  <c r="I18" i="82"/>
  <c r="H18" i="82"/>
  <c r="J10" i="82"/>
  <c r="N10" i="82" s="1"/>
  <c r="C10" i="82"/>
  <c r="D10" i="82"/>
  <c r="E10" i="82"/>
  <c r="F10" i="82"/>
  <c r="G10" i="82"/>
  <c r="H10" i="82"/>
  <c r="J9" i="82"/>
  <c r="N9" i="82" s="1"/>
  <c r="C9" i="82"/>
  <c r="D9" i="82"/>
  <c r="E9" i="82"/>
  <c r="F9" i="82"/>
  <c r="G9" i="82"/>
  <c r="H9" i="82"/>
  <c r="N8" i="82"/>
  <c r="C8" i="82"/>
  <c r="D8" i="82"/>
  <c r="E8" i="82"/>
  <c r="F8" i="82"/>
  <c r="G8" i="82"/>
  <c r="H8" i="82"/>
  <c r="N86" i="81"/>
  <c r="P86" i="81" s="1"/>
  <c r="I96" i="81"/>
  <c r="I97" i="81" s="1"/>
  <c r="I127" i="81" s="1"/>
  <c r="N96" i="81"/>
  <c r="O96" i="81"/>
  <c r="O97" i="81" s="1"/>
  <c r="J91" i="81"/>
  <c r="K91" i="81"/>
  <c r="L91" i="81"/>
  <c r="M91" i="81"/>
  <c r="J101" i="81"/>
  <c r="K101" i="81"/>
  <c r="K111" i="81" s="1"/>
  <c r="L101" i="81"/>
  <c r="M101" i="81"/>
  <c r="C91" i="81"/>
  <c r="D91" i="81"/>
  <c r="E91" i="81"/>
  <c r="F91" i="81"/>
  <c r="G91" i="81"/>
  <c r="C101" i="81"/>
  <c r="D101" i="81"/>
  <c r="E101" i="81"/>
  <c r="F101" i="81"/>
  <c r="F112" i="81" s="1"/>
  <c r="G101" i="81"/>
  <c r="H91" i="81"/>
  <c r="H101" i="81"/>
  <c r="B107" i="81"/>
  <c r="B108" i="81" s="1"/>
  <c r="B109" i="81" s="1"/>
  <c r="B110" i="81" s="1"/>
  <c r="B111" i="81" s="1"/>
  <c r="B112" i="81" s="1"/>
  <c r="B113" i="81" s="1"/>
  <c r="B114" i="81" s="1"/>
  <c r="I76" i="81"/>
  <c r="P76" i="81" s="1"/>
  <c r="J81" i="81"/>
  <c r="K81" i="81"/>
  <c r="L81" i="81"/>
  <c r="M81" i="81"/>
  <c r="C81" i="81"/>
  <c r="D81" i="81"/>
  <c r="E81" i="81"/>
  <c r="E113" i="81" s="1"/>
  <c r="G81" i="81"/>
  <c r="I66" i="81"/>
  <c r="I67" i="81"/>
  <c r="N66" i="81"/>
  <c r="P66" i="81" s="1"/>
  <c r="N67" i="81"/>
  <c r="O66" i="81"/>
  <c r="O67" i="81"/>
  <c r="L71" i="81"/>
  <c r="M71" i="81"/>
  <c r="J112" i="81"/>
  <c r="I71" i="81"/>
  <c r="I56" i="81"/>
  <c r="I57" i="81" s="1"/>
  <c r="I124" i="81" s="1"/>
  <c r="N56" i="81"/>
  <c r="N57" i="81" s="1"/>
  <c r="O56" i="81"/>
  <c r="N61" i="81"/>
  <c r="D61" i="81"/>
  <c r="E61" i="81"/>
  <c r="I46" i="81"/>
  <c r="I47" i="81" s="1"/>
  <c r="N46" i="81"/>
  <c r="N47" i="81"/>
  <c r="O46" i="81"/>
  <c r="O47" i="81" s="1"/>
  <c r="N51" i="81"/>
  <c r="K110" i="81"/>
  <c r="I51" i="81"/>
  <c r="H51" i="81"/>
  <c r="C110" i="81"/>
  <c r="I36" i="81"/>
  <c r="I37" i="81" s="1"/>
  <c r="N36" i="81"/>
  <c r="O36" i="81"/>
  <c r="O37" i="81" s="1"/>
  <c r="N41" i="81"/>
  <c r="K109" i="81"/>
  <c r="J109" i="81"/>
  <c r="I41" i="81"/>
  <c r="C109" i="81"/>
  <c r="I26" i="81"/>
  <c r="I27" i="81" s="1"/>
  <c r="N26" i="81"/>
  <c r="O26" i="81"/>
  <c r="O27" i="81" s="1"/>
  <c r="N31" i="81"/>
  <c r="M108" i="81"/>
  <c r="K108" i="81"/>
  <c r="J108" i="81"/>
  <c r="I31" i="81"/>
  <c r="I16" i="81"/>
  <c r="I17" i="81" s="1"/>
  <c r="N16" i="81"/>
  <c r="O16" i="81"/>
  <c r="O17" i="81" s="1"/>
  <c r="N21" i="81"/>
  <c r="M107" i="81"/>
  <c r="K107" i="81"/>
  <c r="J107" i="81"/>
  <c r="I21" i="81"/>
  <c r="I6" i="81"/>
  <c r="I7" i="81" s="1"/>
  <c r="N6" i="81"/>
  <c r="O6" i="81"/>
  <c r="O7" i="81" s="1"/>
  <c r="N11" i="81"/>
  <c r="K106" i="81"/>
  <c r="J106" i="81"/>
  <c r="C11" i="81"/>
  <c r="D11" i="81"/>
  <c r="E11" i="81"/>
  <c r="F11" i="81"/>
  <c r="F106" i="81" s="1"/>
  <c r="G11" i="81"/>
  <c r="H11" i="81"/>
  <c r="E106" i="81"/>
  <c r="J100" i="81"/>
  <c r="K100" i="81"/>
  <c r="L100" i="81"/>
  <c r="M100" i="81"/>
  <c r="C100" i="81"/>
  <c r="D100" i="81"/>
  <c r="E100" i="81"/>
  <c r="F100" i="81"/>
  <c r="G100" i="81"/>
  <c r="H100" i="81"/>
  <c r="J99" i="81"/>
  <c r="K99" i="81"/>
  <c r="L99" i="81"/>
  <c r="M99" i="81"/>
  <c r="C99" i="81"/>
  <c r="D99" i="81"/>
  <c r="E99" i="81"/>
  <c r="F99" i="81"/>
  <c r="G99" i="81"/>
  <c r="H99" i="81"/>
  <c r="J98" i="81"/>
  <c r="K98" i="81"/>
  <c r="L98" i="81"/>
  <c r="M98" i="81"/>
  <c r="C98" i="81"/>
  <c r="D98" i="81"/>
  <c r="E98" i="81"/>
  <c r="F98" i="81"/>
  <c r="G98" i="81"/>
  <c r="H98" i="81"/>
  <c r="J90" i="81"/>
  <c r="K90" i="81"/>
  <c r="L90" i="81"/>
  <c r="M90" i="81"/>
  <c r="C90" i="81"/>
  <c r="I90" i="81" s="1"/>
  <c r="D90" i="81"/>
  <c r="E90" i="81"/>
  <c r="F90" i="81"/>
  <c r="G90" i="81"/>
  <c r="H90" i="81"/>
  <c r="J89" i="81"/>
  <c r="K89" i="81"/>
  <c r="L89" i="81"/>
  <c r="M89" i="81"/>
  <c r="C89" i="81"/>
  <c r="D89" i="81"/>
  <c r="E89" i="81"/>
  <c r="F89" i="81"/>
  <c r="G89" i="81"/>
  <c r="H89" i="81"/>
  <c r="J88" i="81"/>
  <c r="K88" i="81"/>
  <c r="L88" i="81"/>
  <c r="M88" i="81"/>
  <c r="C88" i="81"/>
  <c r="D88" i="81"/>
  <c r="E88" i="81"/>
  <c r="F88" i="81"/>
  <c r="G88" i="81"/>
  <c r="H88" i="81"/>
  <c r="J80" i="81"/>
  <c r="K80" i="81"/>
  <c r="L80" i="81"/>
  <c r="M80" i="81"/>
  <c r="C80" i="81"/>
  <c r="D80" i="81"/>
  <c r="E80" i="81"/>
  <c r="G80" i="81"/>
  <c r="J79" i="81"/>
  <c r="K79" i="81"/>
  <c r="L79" i="81"/>
  <c r="M79" i="81"/>
  <c r="C79" i="81"/>
  <c r="D79" i="81"/>
  <c r="E79" i="81"/>
  <c r="G79" i="81"/>
  <c r="J78" i="81"/>
  <c r="K78" i="81"/>
  <c r="L78" i="81"/>
  <c r="M78" i="81"/>
  <c r="C78" i="81"/>
  <c r="D78" i="81"/>
  <c r="E78" i="81"/>
  <c r="G78" i="81"/>
  <c r="N70" i="81"/>
  <c r="I70" i="81"/>
  <c r="N69" i="81"/>
  <c r="I69" i="81"/>
  <c r="N68" i="81"/>
  <c r="I68" i="81"/>
  <c r="N60" i="81"/>
  <c r="E60" i="81"/>
  <c r="I60" i="81" s="1"/>
  <c r="N59" i="81"/>
  <c r="I59" i="81"/>
  <c r="N58" i="81"/>
  <c r="I58" i="81"/>
  <c r="N50" i="81"/>
  <c r="I50" i="81"/>
  <c r="H50" i="81"/>
  <c r="N49" i="81"/>
  <c r="I49" i="81"/>
  <c r="H49" i="81"/>
  <c r="N48" i="81"/>
  <c r="I48" i="81"/>
  <c r="H48" i="81"/>
  <c r="N40" i="81"/>
  <c r="I40" i="81"/>
  <c r="N39" i="81"/>
  <c r="I39" i="81"/>
  <c r="N38" i="81"/>
  <c r="I38" i="81"/>
  <c r="N30" i="81"/>
  <c r="I30" i="81"/>
  <c r="N29" i="81"/>
  <c r="I29" i="81"/>
  <c r="N28" i="81"/>
  <c r="I28" i="81"/>
  <c r="N20" i="81"/>
  <c r="I20" i="81"/>
  <c r="N19" i="81"/>
  <c r="I19" i="81"/>
  <c r="N18" i="81"/>
  <c r="I18" i="81"/>
  <c r="N10" i="81"/>
  <c r="C10" i="81"/>
  <c r="D10" i="81"/>
  <c r="E10" i="81"/>
  <c r="F10" i="81"/>
  <c r="G10" i="81"/>
  <c r="H10" i="81"/>
  <c r="N9" i="81"/>
  <c r="C9" i="81"/>
  <c r="D9" i="81"/>
  <c r="E9" i="81"/>
  <c r="F9" i="81"/>
  <c r="G9" i="81"/>
  <c r="H9" i="81"/>
  <c r="N8" i="81"/>
  <c r="C8" i="81"/>
  <c r="D8" i="81"/>
  <c r="E8" i="81"/>
  <c r="F8" i="81"/>
  <c r="G8" i="81"/>
  <c r="H8" i="81"/>
  <c r="N86" i="80"/>
  <c r="P86" i="80" s="1"/>
  <c r="I96" i="80"/>
  <c r="I97" i="80" s="1"/>
  <c r="I127" i="80" s="1"/>
  <c r="N96" i="80"/>
  <c r="N97" i="80" s="1"/>
  <c r="O96" i="80"/>
  <c r="O97" i="80" s="1"/>
  <c r="J91" i="80"/>
  <c r="K91" i="80"/>
  <c r="L91" i="80"/>
  <c r="M91" i="80"/>
  <c r="J101" i="80"/>
  <c r="K101" i="80"/>
  <c r="L101" i="80"/>
  <c r="L109" i="80" s="1"/>
  <c r="M101" i="80"/>
  <c r="M112" i="80" s="1"/>
  <c r="M114" i="80"/>
  <c r="K114" i="80"/>
  <c r="C91" i="80"/>
  <c r="D91" i="80"/>
  <c r="E91" i="80"/>
  <c r="F91" i="80"/>
  <c r="F114" i="80" s="1"/>
  <c r="G91" i="80"/>
  <c r="C101" i="80"/>
  <c r="C110" i="80" s="1"/>
  <c r="D101" i="80"/>
  <c r="D112" i="80" s="1"/>
  <c r="E101" i="80"/>
  <c r="F101" i="80"/>
  <c r="G101" i="80"/>
  <c r="G114" i="80" s="1"/>
  <c r="H91" i="80"/>
  <c r="H101" i="80"/>
  <c r="B107" i="80"/>
  <c r="B108" i="80" s="1"/>
  <c r="B109" i="80" s="1"/>
  <c r="B110" i="80" s="1"/>
  <c r="B111" i="80" s="1"/>
  <c r="B112" i="80" s="1"/>
  <c r="B113" i="80" s="1"/>
  <c r="B114" i="80" s="1"/>
  <c r="I76" i="80"/>
  <c r="P76" i="80" s="1"/>
  <c r="J81" i="80"/>
  <c r="K81" i="80"/>
  <c r="L81" i="80"/>
  <c r="L113" i="80" s="1"/>
  <c r="M81" i="80"/>
  <c r="C81" i="80"/>
  <c r="I81" i="80" s="1"/>
  <c r="H81" i="80"/>
  <c r="F113" i="80"/>
  <c r="I66" i="80"/>
  <c r="N66" i="80"/>
  <c r="O66" i="80"/>
  <c r="O67" i="80" s="1"/>
  <c r="N71" i="80"/>
  <c r="L112" i="80"/>
  <c r="E71" i="80"/>
  <c r="I71" i="80" s="1"/>
  <c r="F112" i="80"/>
  <c r="I56" i="80"/>
  <c r="I57" i="80" s="1"/>
  <c r="N56" i="80"/>
  <c r="N57" i="80" s="1"/>
  <c r="O56" i="80"/>
  <c r="O57" i="80" s="1"/>
  <c r="O124" i="80" s="1"/>
  <c r="N61" i="80"/>
  <c r="D61" i="80"/>
  <c r="E61" i="80"/>
  <c r="G61" i="80"/>
  <c r="F111" i="80"/>
  <c r="C111" i="80"/>
  <c r="I46" i="80"/>
  <c r="I47" i="80" s="1"/>
  <c r="N46" i="80"/>
  <c r="P46" i="80" s="1"/>
  <c r="O46" i="80"/>
  <c r="O47" i="80" s="1"/>
  <c r="N51" i="80"/>
  <c r="I51" i="80"/>
  <c r="H51" i="80"/>
  <c r="F110" i="80"/>
  <c r="I36" i="80"/>
  <c r="I37" i="80" s="1"/>
  <c r="N36" i="80"/>
  <c r="P36" i="80" s="1"/>
  <c r="O36" i="80"/>
  <c r="O37" i="80" s="1"/>
  <c r="N41" i="80"/>
  <c r="M109" i="80"/>
  <c r="J109" i="80"/>
  <c r="I41" i="80"/>
  <c r="G109" i="80"/>
  <c r="F109" i="80"/>
  <c r="C109" i="80"/>
  <c r="I26" i="80"/>
  <c r="I27" i="80" s="1"/>
  <c r="N26" i="80"/>
  <c r="N27" i="80"/>
  <c r="O26" i="80"/>
  <c r="O27" i="80" s="1"/>
  <c r="N31" i="80"/>
  <c r="L108" i="80"/>
  <c r="I31" i="80"/>
  <c r="F108" i="80"/>
  <c r="I16" i="80"/>
  <c r="I17" i="80" s="1"/>
  <c r="N16" i="80"/>
  <c r="N17" i="80" s="1"/>
  <c r="N120" i="80" s="1"/>
  <c r="O16" i="80"/>
  <c r="O17" i="80" s="1"/>
  <c r="O120" i="80" s="1"/>
  <c r="N21" i="80"/>
  <c r="M107" i="80"/>
  <c r="J107" i="80"/>
  <c r="I21" i="80"/>
  <c r="H21" i="80"/>
  <c r="F107" i="80"/>
  <c r="D107" i="80"/>
  <c r="I6" i="80"/>
  <c r="I7" i="80" s="1"/>
  <c r="N6" i="80"/>
  <c r="N7" i="80" s="1"/>
  <c r="N119" i="80" s="1"/>
  <c r="O6" i="80"/>
  <c r="O7" i="80" s="1"/>
  <c r="J11" i="80"/>
  <c r="N11" i="80" s="1"/>
  <c r="M106" i="80"/>
  <c r="C11" i="80"/>
  <c r="D11" i="80"/>
  <c r="D106" i="80" s="1"/>
  <c r="E11" i="80"/>
  <c r="F11" i="80"/>
  <c r="F106" i="80" s="1"/>
  <c r="G11" i="80"/>
  <c r="G106" i="80"/>
  <c r="H11" i="80"/>
  <c r="J100" i="80"/>
  <c r="K100" i="80"/>
  <c r="L100" i="80"/>
  <c r="M100" i="80"/>
  <c r="C100" i="80"/>
  <c r="D100" i="80"/>
  <c r="E100" i="80"/>
  <c r="F100" i="80"/>
  <c r="G100" i="80"/>
  <c r="H100" i="80"/>
  <c r="J99" i="80"/>
  <c r="K99" i="80"/>
  <c r="L99" i="80"/>
  <c r="M99" i="80"/>
  <c r="C99" i="80"/>
  <c r="D99" i="80"/>
  <c r="E99" i="80"/>
  <c r="F99" i="80"/>
  <c r="G99" i="80"/>
  <c r="H99" i="80"/>
  <c r="J98" i="80"/>
  <c r="K98" i="80"/>
  <c r="L98" i="80"/>
  <c r="M98" i="80"/>
  <c r="C98" i="80"/>
  <c r="D98" i="80"/>
  <c r="E98" i="80"/>
  <c r="F98" i="80"/>
  <c r="G98" i="80"/>
  <c r="H98" i="80"/>
  <c r="J90" i="80"/>
  <c r="K90" i="80"/>
  <c r="L90" i="80"/>
  <c r="M90" i="80"/>
  <c r="C90" i="80"/>
  <c r="D90" i="80"/>
  <c r="E90" i="80"/>
  <c r="F90" i="80"/>
  <c r="G90" i="80"/>
  <c r="H90" i="80"/>
  <c r="J89" i="80"/>
  <c r="K89" i="80"/>
  <c r="L89" i="80"/>
  <c r="M89" i="80"/>
  <c r="C89" i="80"/>
  <c r="D89" i="80"/>
  <c r="E89" i="80"/>
  <c r="F89" i="80"/>
  <c r="G89" i="80"/>
  <c r="H89" i="80"/>
  <c r="J88" i="80"/>
  <c r="K88" i="80"/>
  <c r="L88" i="80"/>
  <c r="M88" i="80"/>
  <c r="C88" i="80"/>
  <c r="D88" i="80"/>
  <c r="E88" i="80"/>
  <c r="F88" i="80"/>
  <c r="G88" i="80"/>
  <c r="H88" i="80"/>
  <c r="O80" i="80"/>
  <c r="J80" i="80"/>
  <c r="K80" i="80"/>
  <c r="L80" i="80"/>
  <c r="M80" i="80"/>
  <c r="C80" i="80"/>
  <c r="I80" i="80" s="1"/>
  <c r="H80" i="80"/>
  <c r="J79" i="80"/>
  <c r="K79" i="80"/>
  <c r="L79" i="80"/>
  <c r="M79" i="80"/>
  <c r="I79" i="80"/>
  <c r="H79" i="80"/>
  <c r="J78" i="80"/>
  <c r="K78" i="80"/>
  <c r="L78" i="80"/>
  <c r="M78" i="80"/>
  <c r="I78" i="80"/>
  <c r="N70" i="80"/>
  <c r="E70" i="80"/>
  <c r="I70" i="80" s="1"/>
  <c r="N69" i="80"/>
  <c r="I69" i="80"/>
  <c r="N68" i="80"/>
  <c r="I68" i="80"/>
  <c r="N60" i="80"/>
  <c r="D60" i="80"/>
  <c r="I60" i="80" s="1"/>
  <c r="N59" i="80"/>
  <c r="D59" i="80"/>
  <c r="G59" i="80"/>
  <c r="N58" i="80"/>
  <c r="D58" i="80"/>
  <c r="I58" i="80" s="1"/>
  <c r="N50" i="80"/>
  <c r="I50" i="80"/>
  <c r="H50" i="80"/>
  <c r="N49" i="80"/>
  <c r="I49" i="80"/>
  <c r="H49" i="80"/>
  <c r="N48" i="80"/>
  <c r="I48" i="80"/>
  <c r="H48" i="80"/>
  <c r="N40" i="80"/>
  <c r="I40" i="80"/>
  <c r="N39" i="80"/>
  <c r="I39" i="80"/>
  <c r="N38" i="80"/>
  <c r="I38" i="80"/>
  <c r="N30" i="80"/>
  <c r="I30" i="80"/>
  <c r="N29" i="80"/>
  <c r="I29" i="80"/>
  <c r="N28" i="80"/>
  <c r="I28" i="80"/>
  <c r="N20" i="80"/>
  <c r="I20" i="80"/>
  <c r="N19" i="80"/>
  <c r="I19" i="80"/>
  <c r="N18" i="80"/>
  <c r="I18" i="80"/>
  <c r="J10" i="80"/>
  <c r="N10" i="80" s="1"/>
  <c r="C10" i="80"/>
  <c r="D10" i="80"/>
  <c r="E10" i="80"/>
  <c r="F10" i="80"/>
  <c r="G10" i="80"/>
  <c r="H10" i="80"/>
  <c r="J9" i="80"/>
  <c r="N9" i="80" s="1"/>
  <c r="C9" i="80"/>
  <c r="D9" i="80"/>
  <c r="E9" i="80"/>
  <c r="F9" i="80"/>
  <c r="G9" i="80"/>
  <c r="H9" i="80"/>
  <c r="J8" i="80"/>
  <c r="N8" i="80" s="1"/>
  <c r="C8" i="80"/>
  <c r="D8" i="80"/>
  <c r="E8" i="80"/>
  <c r="F8" i="80"/>
  <c r="G8" i="80"/>
  <c r="H8" i="80"/>
  <c r="N87" i="79"/>
  <c r="P87" i="79" s="1"/>
  <c r="I97" i="79"/>
  <c r="I98" i="79" s="1"/>
  <c r="N97" i="79"/>
  <c r="O97" i="79"/>
  <c r="O98" i="79" s="1"/>
  <c r="J92" i="79"/>
  <c r="K92" i="79"/>
  <c r="L92" i="79"/>
  <c r="M92" i="79"/>
  <c r="J101" i="79"/>
  <c r="J115" i="79" s="1"/>
  <c r="K101" i="79"/>
  <c r="K111" i="79" s="1"/>
  <c r="L101" i="79"/>
  <c r="M101" i="79"/>
  <c r="C92" i="79"/>
  <c r="D92" i="79"/>
  <c r="E92" i="79"/>
  <c r="F92" i="79"/>
  <c r="F115" i="79" s="1"/>
  <c r="G92" i="79"/>
  <c r="C101" i="79"/>
  <c r="D101" i="79"/>
  <c r="E101" i="79"/>
  <c r="F101" i="79"/>
  <c r="F110" i="79" s="1"/>
  <c r="G101" i="79"/>
  <c r="G114" i="79" s="1"/>
  <c r="H92" i="79"/>
  <c r="H101" i="79"/>
  <c r="B108" i="79"/>
  <c r="B109" i="79" s="1"/>
  <c r="B110" i="79" s="1"/>
  <c r="B111" i="79" s="1"/>
  <c r="B112" i="79" s="1"/>
  <c r="B113" i="79" s="1"/>
  <c r="B114" i="79" s="1"/>
  <c r="B115" i="79" s="1"/>
  <c r="I77" i="79"/>
  <c r="J82" i="79"/>
  <c r="K82" i="79"/>
  <c r="L82" i="79"/>
  <c r="L114" i="79" s="1"/>
  <c r="M82" i="79"/>
  <c r="I82" i="79"/>
  <c r="F114" i="79"/>
  <c r="D114" i="79"/>
  <c r="I67" i="79"/>
  <c r="N67" i="79"/>
  <c r="O67" i="79"/>
  <c r="O68" i="79" s="1"/>
  <c r="N72" i="79"/>
  <c r="K113" i="79"/>
  <c r="I72" i="79"/>
  <c r="F113" i="79"/>
  <c r="I57" i="79"/>
  <c r="N57" i="79"/>
  <c r="O57" i="79"/>
  <c r="O58" i="79" s="1"/>
  <c r="N62" i="79"/>
  <c r="M112" i="79"/>
  <c r="K112" i="79"/>
  <c r="I62" i="79"/>
  <c r="F112" i="79"/>
  <c r="I47" i="79"/>
  <c r="I48" i="79" s="1"/>
  <c r="N47" i="79"/>
  <c r="O47" i="79"/>
  <c r="O48" i="79" s="1"/>
  <c r="N52" i="79"/>
  <c r="M111" i="79"/>
  <c r="I52" i="79"/>
  <c r="H52" i="79"/>
  <c r="G111" i="79"/>
  <c r="F111" i="79"/>
  <c r="C111" i="79"/>
  <c r="I37" i="79"/>
  <c r="I38" i="79"/>
  <c r="N37" i="79"/>
  <c r="N38" i="79" s="1"/>
  <c r="O37" i="79"/>
  <c r="O38" i="79"/>
  <c r="N42" i="79"/>
  <c r="L110" i="79"/>
  <c r="J110" i="79"/>
  <c r="I42" i="79"/>
  <c r="G110" i="79"/>
  <c r="D110" i="79"/>
  <c r="C110" i="79"/>
  <c r="I27" i="79"/>
  <c r="I28" i="79" s="1"/>
  <c r="N27" i="79"/>
  <c r="N28" i="79" s="1"/>
  <c r="O27" i="79"/>
  <c r="O28" i="79" s="1"/>
  <c r="N32" i="79"/>
  <c r="J109" i="79"/>
  <c r="I32" i="79"/>
  <c r="G109" i="79"/>
  <c r="F109" i="79"/>
  <c r="I17" i="79"/>
  <c r="N17" i="79"/>
  <c r="N18" i="79" s="1"/>
  <c r="O17" i="79"/>
  <c r="O18" i="79" s="1"/>
  <c r="N22" i="79"/>
  <c r="K108" i="79"/>
  <c r="I22" i="79"/>
  <c r="F108" i="79"/>
  <c r="I7" i="79"/>
  <c r="I8" i="79"/>
  <c r="N7" i="79"/>
  <c r="N8" i="79" s="1"/>
  <c r="O7" i="79"/>
  <c r="O8" i="79"/>
  <c r="N12" i="79"/>
  <c r="K107" i="79"/>
  <c r="J107" i="79"/>
  <c r="C12" i="79"/>
  <c r="D12" i="79"/>
  <c r="E12" i="79"/>
  <c r="E107" i="79"/>
  <c r="F12" i="79"/>
  <c r="F107" i="79" s="1"/>
  <c r="G12" i="79"/>
  <c r="G107" i="79" s="1"/>
  <c r="H12" i="79"/>
  <c r="J102" i="79"/>
  <c r="K102" i="79"/>
  <c r="L102" i="79"/>
  <c r="M102" i="79"/>
  <c r="C102" i="79"/>
  <c r="D102" i="79"/>
  <c r="E102" i="79"/>
  <c r="F102" i="79"/>
  <c r="G102" i="79"/>
  <c r="H102" i="79"/>
  <c r="J100" i="79"/>
  <c r="K100" i="79"/>
  <c r="L100" i="79"/>
  <c r="M100" i="79"/>
  <c r="C100" i="79"/>
  <c r="D100" i="79"/>
  <c r="E100" i="79"/>
  <c r="F100" i="79"/>
  <c r="G100" i="79"/>
  <c r="H100" i="79"/>
  <c r="J99" i="79"/>
  <c r="K99" i="79"/>
  <c r="L99" i="79"/>
  <c r="M99" i="79"/>
  <c r="C99" i="79"/>
  <c r="D99" i="79"/>
  <c r="E99" i="79"/>
  <c r="F99" i="79"/>
  <c r="G99" i="79"/>
  <c r="H99" i="79"/>
  <c r="J91" i="79"/>
  <c r="K91" i="79"/>
  <c r="L91" i="79"/>
  <c r="M91" i="79"/>
  <c r="C91" i="79"/>
  <c r="D91" i="79"/>
  <c r="E91" i="79"/>
  <c r="F91" i="79"/>
  <c r="G91" i="79"/>
  <c r="H91" i="79"/>
  <c r="J90" i="79"/>
  <c r="K90" i="79"/>
  <c r="L90" i="79"/>
  <c r="M90" i="79"/>
  <c r="C90" i="79"/>
  <c r="D90" i="79"/>
  <c r="E90" i="79"/>
  <c r="F90" i="79"/>
  <c r="G90" i="79"/>
  <c r="H90" i="79"/>
  <c r="J89" i="79"/>
  <c r="K89" i="79"/>
  <c r="L89" i="79"/>
  <c r="M89" i="79"/>
  <c r="C89" i="79"/>
  <c r="D89" i="79"/>
  <c r="E89" i="79"/>
  <c r="F89" i="79"/>
  <c r="G89" i="79"/>
  <c r="H89" i="79"/>
  <c r="J81" i="79"/>
  <c r="K81" i="79"/>
  <c r="L81" i="79"/>
  <c r="M81" i="79"/>
  <c r="I81" i="79"/>
  <c r="J80" i="79"/>
  <c r="K80" i="79"/>
  <c r="L80" i="79"/>
  <c r="M80" i="79"/>
  <c r="I80" i="79"/>
  <c r="J79" i="79"/>
  <c r="K79" i="79"/>
  <c r="L79" i="79"/>
  <c r="M79" i="79"/>
  <c r="I79" i="79"/>
  <c r="N71" i="79"/>
  <c r="I71" i="79"/>
  <c r="N70" i="79"/>
  <c r="I70" i="79"/>
  <c r="N69" i="79"/>
  <c r="I69" i="79"/>
  <c r="N61" i="79"/>
  <c r="I61" i="79"/>
  <c r="N60" i="79"/>
  <c r="I60" i="79"/>
  <c r="N59" i="79"/>
  <c r="I59" i="79"/>
  <c r="N51" i="79"/>
  <c r="I51" i="79"/>
  <c r="H51" i="79"/>
  <c r="N50" i="79"/>
  <c r="I50" i="79"/>
  <c r="H50" i="79"/>
  <c r="N49" i="79"/>
  <c r="I49" i="79"/>
  <c r="H49" i="79"/>
  <c r="N41" i="79"/>
  <c r="I41" i="79"/>
  <c r="N40" i="79"/>
  <c r="I40" i="79"/>
  <c r="N39" i="79"/>
  <c r="I39" i="79"/>
  <c r="N31" i="79"/>
  <c r="I31" i="79"/>
  <c r="N30" i="79"/>
  <c r="I30" i="79"/>
  <c r="N29" i="79"/>
  <c r="I29" i="79"/>
  <c r="N21" i="79"/>
  <c r="I21" i="79"/>
  <c r="N20" i="79"/>
  <c r="I20" i="79"/>
  <c r="N19" i="79"/>
  <c r="I19" i="79"/>
  <c r="N11" i="79"/>
  <c r="C11" i="79"/>
  <c r="D11" i="79"/>
  <c r="E11" i="79"/>
  <c r="F11" i="79"/>
  <c r="G11" i="79"/>
  <c r="H11" i="79"/>
  <c r="N10" i="79"/>
  <c r="C10" i="79"/>
  <c r="D10" i="79"/>
  <c r="E10" i="79"/>
  <c r="F10" i="79"/>
  <c r="G10" i="79"/>
  <c r="H10" i="79"/>
  <c r="N9" i="79"/>
  <c r="C9" i="79"/>
  <c r="D9" i="79"/>
  <c r="E9" i="79"/>
  <c r="F9" i="79"/>
  <c r="G9" i="79"/>
  <c r="H9" i="79"/>
  <c r="N86" i="78"/>
  <c r="I96" i="78"/>
  <c r="I97" i="78" s="1"/>
  <c r="N96" i="78"/>
  <c r="P96" i="78" s="1"/>
  <c r="O96" i="78"/>
  <c r="O97" i="78" s="1"/>
  <c r="J91" i="78"/>
  <c r="K91" i="78"/>
  <c r="L91" i="78"/>
  <c r="M91" i="78"/>
  <c r="J101" i="78"/>
  <c r="J114" i="78" s="1"/>
  <c r="K101" i="78"/>
  <c r="K109" i="78" s="1"/>
  <c r="L101" i="78"/>
  <c r="L109" i="78" s="1"/>
  <c r="M101" i="78"/>
  <c r="C91" i="78"/>
  <c r="D91" i="78"/>
  <c r="E91" i="78"/>
  <c r="F91" i="78"/>
  <c r="G91" i="78"/>
  <c r="C101" i="78"/>
  <c r="C112" i="78" s="1"/>
  <c r="D101" i="78"/>
  <c r="E101" i="78"/>
  <c r="F101" i="78"/>
  <c r="F113" i="78" s="1"/>
  <c r="G101" i="78"/>
  <c r="G109" i="78" s="1"/>
  <c r="H91" i="78"/>
  <c r="H101" i="78"/>
  <c r="B107" i="78"/>
  <c r="B108" i="78" s="1"/>
  <c r="B109" i="78" s="1"/>
  <c r="B110" i="78" s="1"/>
  <c r="B111" i="78" s="1"/>
  <c r="B112" i="78" s="1"/>
  <c r="B113" i="78" s="1"/>
  <c r="B114" i="78" s="1"/>
  <c r="I76" i="78"/>
  <c r="O81" i="78"/>
  <c r="J81" i="78"/>
  <c r="K81" i="78"/>
  <c r="L81" i="78"/>
  <c r="M81" i="78"/>
  <c r="C81" i="78"/>
  <c r="D81" i="78"/>
  <c r="I81" i="78" s="1"/>
  <c r="E81" i="78"/>
  <c r="H81" i="78"/>
  <c r="I66" i="78"/>
  <c r="I67" i="78" s="1"/>
  <c r="N66" i="78"/>
  <c r="O66" i="78"/>
  <c r="O67" i="78" s="1"/>
  <c r="M71" i="78"/>
  <c r="N71" i="78" s="1"/>
  <c r="M112" i="78"/>
  <c r="J112" i="78"/>
  <c r="D71" i="78"/>
  <c r="I71" i="78" s="1"/>
  <c r="G112" i="78"/>
  <c r="I56" i="78"/>
  <c r="I57" i="78" s="1"/>
  <c r="N56" i="78"/>
  <c r="O56" i="78"/>
  <c r="O57" i="78" s="1"/>
  <c r="N61" i="78"/>
  <c r="J111" i="78"/>
  <c r="E61" i="78"/>
  <c r="I61" i="78" s="1"/>
  <c r="E111" i="78"/>
  <c r="C111" i="78"/>
  <c r="I46" i="78"/>
  <c r="I47" i="78" s="1"/>
  <c r="N46" i="78"/>
  <c r="N47" i="78" s="1"/>
  <c r="O46" i="78"/>
  <c r="O47" i="78" s="1"/>
  <c r="N51" i="78"/>
  <c r="M110" i="78"/>
  <c r="L110" i="78"/>
  <c r="I51" i="78"/>
  <c r="H51" i="78"/>
  <c r="C110" i="78"/>
  <c r="I36" i="78"/>
  <c r="I37" i="78" s="1"/>
  <c r="N36" i="78"/>
  <c r="O36" i="78"/>
  <c r="O37" i="78" s="1"/>
  <c r="N41" i="78"/>
  <c r="M109" i="78"/>
  <c r="J109" i="78"/>
  <c r="I41" i="78"/>
  <c r="H41" i="78"/>
  <c r="I26" i="78"/>
  <c r="I27" i="78" s="1"/>
  <c r="N26" i="78"/>
  <c r="O26" i="78"/>
  <c r="O27" i="78" s="1"/>
  <c r="N31" i="78"/>
  <c r="K108" i="78"/>
  <c r="I31" i="78"/>
  <c r="G108" i="78"/>
  <c r="F108" i="78"/>
  <c r="E108" i="78"/>
  <c r="C108" i="78"/>
  <c r="I16" i="78"/>
  <c r="I17" i="78" s="1"/>
  <c r="N16" i="78"/>
  <c r="N17" i="78" s="1"/>
  <c r="O16" i="78"/>
  <c r="O17" i="78" s="1"/>
  <c r="N21" i="78"/>
  <c r="M107" i="78"/>
  <c r="L107" i="78"/>
  <c r="I21" i="78"/>
  <c r="E107" i="78"/>
  <c r="I6" i="78"/>
  <c r="I7" i="78" s="1"/>
  <c r="N6" i="78"/>
  <c r="O6" i="78"/>
  <c r="O7" i="78" s="1"/>
  <c r="O11" i="78" s="1"/>
  <c r="N11" i="78"/>
  <c r="M106" i="78"/>
  <c r="C11" i="78"/>
  <c r="D11" i="78"/>
  <c r="E11" i="78"/>
  <c r="E106" i="78" s="1"/>
  <c r="F11" i="78"/>
  <c r="F106" i="78" s="1"/>
  <c r="G11" i="78"/>
  <c r="G106" i="78" s="1"/>
  <c r="H11" i="78"/>
  <c r="J100" i="78"/>
  <c r="K100" i="78"/>
  <c r="L100" i="78"/>
  <c r="M100" i="78"/>
  <c r="C100" i="78"/>
  <c r="D100" i="78"/>
  <c r="E100" i="78"/>
  <c r="F100" i="78"/>
  <c r="G100" i="78"/>
  <c r="H100" i="78"/>
  <c r="J99" i="78"/>
  <c r="K99" i="78"/>
  <c r="L99" i="78"/>
  <c r="M99" i="78"/>
  <c r="C99" i="78"/>
  <c r="D99" i="78"/>
  <c r="E99" i="78"/>
  <c r="F99" i="78"/>
  <c r="G99" i="78"/>
  <c r="H99" i="78"/>
  <c r="J98" i="78"/>
  <c r="K98" i="78"/>
  <c r="L98" i="78"/>
  <c r="M98" i="78"/>
  <c r="C98" i="78"/>
  <c r="D98" i="78"/>
  <c r="E98" i="78"/>
  <c r="F98" i="78"/>
  <c r="G98" i="78"/>
  <c r="H98" i="78"/>
  <c r="J90" i="78"/>
  <c r="K90" i="78"/>
  <c r="L90" i="78"/>
  <c r="M90" i="78"/>
  <c r="C90" i="78"/>
  <c r="D90" i="78"/>
  <c r="E90" i="78"/>
  <c r="F90" i="78"/>
  <c r="G90" i="78"/>
  <c r="H90" i="78"/>
  <c r="J89" i="78"/>
  <c r="K89" i="78"/>
  <c r="L89" i="78"/>
  <c r="M89" i="78"/>
  <c r="C89" i="78"/>
  <c r="D89" i="78"/>
  <c r="E89" i="78"/>
  <c r="F89" i="78"/>
  <c r="G89" i="78"/>
  <c r="H89" i="78"/>
  <c r="J88" i="78"/>
  <c r="K88" i="78"/>
  <c r="L88" i="78"/>
  <c r="M88" i="78"/>
  <c r="C88" i="78"/>
  <c r="D88" i="78"/>
  <c r="E88" i="78"/>
  <c r="F88" i="78"/>
  <c r="G88" i="78"/>
  <c r="H88" i="78"/>
  <c r="O80" i="78"/>
  <c r="J80" i="78"/>
  <c r="K80" i="78"/>
  <c r="L80" i="78"/>
  <c r="M80" i="78"/>
  <c r="C80" i="78"/>
  <c r="D80" i="78"/>
  <c r="E80" i="78"/>
  <c r="H80" i="78"/>
  <c r="O79" i="78"/>
  <c r="J79" i="78"/>
  <c r="K79" i="78"/>
  <c r="L79" i="78"/>
  <c r="M79" i="78"/>
  <c r="C79" i="78"/>
  <c r="D79" i="78"/>
  <c r="E79" i="78"/>
  <c r="H79" i="78"/>
  <c r="O78" i="78"/>
  <c r="J78" i="78"/>
  <c r="K78" i="78"/>
  <c r="L78" i="78"/>
  <c r="M78" i="78"/>
  <c r="C78" i="78"/>
  <c r="D78" i="78"/>
  <c r="E78" i="78"/>
  <c r="H78" i="78"/>
  <c r="M70" i="78"/>
  <c r="N70" i="78" s="1"/>
  <c r="D70" i="78"/>
  <c r="I70" i="78" s="1"/>
  <c r="M69" i="78"/>
  <c r="N69" i="78" s="1"/>
  <c r="D69" i="78"/>
  <c r="I69" i="78" s="1"/>
  <c r="M68" i="78"/>
  <c r="N68" i="78" s="1"/>
  <c r="D68" i="78"/>
  <c r="I68" i="78" s="1"/>
  <c r="N60" i="78"/>
  <c r="E60" i="78"/>
  <c r="I60" i="78" s="1"/>
  <c r="N59" i="78"/>
  <c r="E59" i="78"/>
  <c r="I59" i="78" s="1"/>
  <c r="N58" i="78"/>
  <c r="I58" i="78"/>
  <c r="N50" i="78"/>
  <c r="I50" i="78"/>
  <c r="H50" i="78"/>
  <c r="N49" i="78"/>
  <c r="I49" i="78"/>
  <c r="H49" i="78"/>
  <c r="N48" i="78"/>
  <c r="I48" i="78"/>
  <c r="H48" i="78"/>
  <c r="N40" i="78"/>
  <c r="I40" i="78"/>
  <c r="H40" i="78"/>
  <c r="N39" i="78"/>
  <c r="I39" i="78"/>
  <c r="H39" i="78"/>
  <c r="N38" i="78"/>
  <c r="I38" i="78"/>
  <c r="N30" i="78"/>
  <c r="I30" i="78"/>
  <c r="N29" i="78"/>
  <c r="I29" i="78"/>
  <c r="N28" i="78"/>
  <c r="I28" i="78"/>
  <c r="N20" i="78"/>
  <c r="I20" i="78"/>
  <c r="N19" i="78"/>
  <c r="I19" i="78"/>
  <c r="N18" i="78"/>
  <c r="I18" i="78"/>
  <c r="H18" i="78"/>
  <c r="N10" i="78"/>
  <c r="C10" i="78"/>
  <c r="D10" i="78"/>
  <c r="E10" i="78"/>
  <c r="F10" i="78"/>
  <c r="G10" i="78"/>
  <c r="H10" i="78"/>
  <c r="N9" i="78"/>
  <c r="C9" i="78"/>
  <c r="D9" i="78"/>
  <c r="E9" i="78"/>
  <c r="F9" i="78"/>
  <c r="G9" i="78"/>
  <c r="H9" i="78"/>
  <c r="N8" i="78"/>
  <c r="C8" i="78"/>
  <c r="D8" i="78"/>
  <c r="E8" i="78"/>
  <c r="F8" i="78"/>
  <c r="G8" i="78"/>
  <c r="H8" i="78"/>
  <c r="N86" i="77"/>
  <c r="P86" i="77" s="1"/>
  <c r="I96" i="77"/>
  <c r="I97" i="77"/>
  <c r="I127" i="77" s="1"/>
  <c r="N96" i="77"/>
  <c r="N97" i="77"/>
  <c r="O96" i="77"/>
  <c r="O97" i="77"/>
  <c r="O101" i="77" s="1"/>
  <c r="J91" i="77"/>
  <c r="K91" i="77"/>
  <c r="L91" i="77"/>
  <c r="M91" i="77"/>
  <c r="J101" i="77"/>
  <c r="K101" i="77"/>
  <c r="L101" i="77"/>
  <c r="L112" i="77" s="1"/>
  <c r="L114" i="77"/>
  <c r="M101" i="77"/>
  <c r="C91" i="77"/>
  <c r="D91" i="77"/>
  <c r="E91" i="77"/>
  <c r="F91" i="77"/>
  <c r="G91" i="77"/>
  <c r="C101" i="77"/>
  <c r="C112" i="77" s="1"/>
  <c r="D101" i="77"/>
  <c r="E101" i="77"/>
  <c r="F101" i="77"/>
  <c r="F113" i="77" s="1"/>
  <c r="G101" i="77"/>
  <c r="G108" i="77" s="1"/>
  <c r="H91" i="77"/>
  <c r="H101" i="77"/>
  <c r="E114" i="77"/>
  <c r="C114" i="77"/>
  <c r="B107" i="77"/>
  <c r="B108" i="77"/>
  <c r="B109" i="77" s="1"/>
  <c r="B110" i="77" s="1"/>
  <c r="B111" i="77" s="1"/>
  <c r="B112" i="77" s="1"/>
  <c r="B113" i="77" s="1"/>
  <c r="B114" i="77" s="1"/>
  <c r="I76" i="77"/>
  <c r="J81" i="77"/>
  <c r="K81" i="77"/>
  <c r="L81" i="77"/>
  <c r="M81" i="77"/>
  <c r="J113" i="77"/>
  <c r="I81" i="77"/>
  <c r="H81" i="77"/>
  <c r="E113" i="77"/>
  <c r="C113" i="77"/>
  <c r="I66" i="77"/>
  <c r="I67" i="77" s="1"/>
  <c r="N66" i="77"/>
  <c r="P66" i="77" s="1"/>
  <c r="O66" i="77"/>
  <c r="O67" i="77" s="1"/>
  <c r="O125" i="77" s="1"/>
  <c r="N71" i="77"/>
  <c r="J112" i="77"/>
  <c r="I71" i="77"/>
  <c r="E112" i="77"/>
  <c r="I56" i="77"/>
  <c r="I57" i="77" s="1"/>
  <c r="N56" i="77"/>
  <c r="P56" i="77" s="1"/>
  <c r="O56" i="77"/>
  <c r="O57" i="77" s="1"/>
  <c r="N61" i="77"/>
  <c r="L111" i="77"/>
  <c r="J111" i="77"/>
  <c r="I61" i="77"/>
  <c r="E111" i="77"/>
  <c r="C111" i="77"/>
  <c r="I46" i="77"/>
  <c r="I47" i="77" s="1"/>
  <c r="N46" i="77"/>
  <c r="P46" i="77" s="1"/>
  <c r="O46" i="77"/>
  <c r="O47" i="77" s="1"/>
  <c r="O123" i="77" s="1"/>
  <c r="N51" i="77"/>
  <c r="L110" i="77"/>
  <c r="J110" i="77"/>
  <c r="I51" i="77"/>
  <c r="H51" i="77"/>
  <c r="E110" i="77"/>
  <c r="I36" i="77"/>
  <c r="N36" i="77"/>
  <c r="O36" i="77"/>
  <c r="O37" i="77" s="1"/>
  <c r="L41" i="77"/>
  <c r="N41" i="77" s="1"/>
  <c r="I41" i="77"/>
  <c r="H41" i="77"/>
  <c r="F109" i="77"/>
  <c r="E109" i="77"/>
  <c r="I26" i="77"/>
  <c r="I27" i="77" s="1"/>
  <c r="N26" i="77"/>
  <c r="O26" i="77"/>
  <c r="O27" i="77" s="1"/>
  <c r="N31" i="77"/>
  <c r="L108" i="77"/>
  <c r="I31" i="77"/>
  <c r="H31" i="77"/>
  <c r="E108" i="77"/>
  <c r="I16" i="77"/>
  <c r="I17" i="77" s="1"/>
  <c r="N16" i="77"/>
  <c r="N17" i="77" s="1"/>
  <c r="O16" i="77"/>
  <c r="O17" i="77" s="1"/>
  <c r="O120" i="77" s="1"/>
  <c r="N21" i="77"/>
  <c r="L107" i="77"/>
  <c r="I21" i="77"/>
  <c r="H21" i="77"/>
  <c r="E107" i="77"/>
  <c r="C107" i="77"/>
  <c r="I6" i="77"/>
  <c r="I7" i="77" s="1"/>
  <c r="I119" i="77" s="1"/>
  <c r="N6" i="77"/>
  <c r="O6" i="77"/>
  <c r="O7" i="77" s="1"/>
  <c r="O119" i="77" s="1"/>
  <c r="J11" i="77"/>
  <c r="M11" i="77"/>
  <c r="L106" i="77"/>
  <c r="C11" i="77"/>
  <c r="C106" i="77" s="1"/>
  <c r="D11" i="77"/>
  <c r="D106" i="77" s="1"/>
  <c r="E11" i="77"/>
  <c r="E106" i="77" s="1"/>
  <c r="F11" i="77"/>
  <c r="G11" i="77"/>
  <c r="H11" i="77"/>
  <c r="J100" i="77"/>
  <c r="K100" i="77"/>
  <c r="L100" i="77"/>
  <c r="M100" i="77"/>
  <c r="C100" i="77"/>
  <c r="D100" i="77"/>
  <c r="E100" i="77"/>
  <c r="F100" i="77"/>
  <c r="G100" i="77"/>
  <c r="H100" i="77"/>
  <c r="J99" i="77"/>
  <c r="K99" i="77"/>
  <c r="L99" i="77"/>
  <c r="M99" i="77"/>
  <c r="C99" i="77"/>
  <c r="D99" i="77"/>
  <c r="E99" i="77"/>
  <c r="F99" i="77"/>
  <c r="G99" i="77"/>
  <c r="H99" i="77"/>
  <c r="J98" i="77"/>
  <c r="K98" i="77"/>
  <c r="L98" i="77"/>
  <c r="M98" i="77"/>
  <c r="C98" i="77"/>
  <c r="D98" i="77"/>
  <c r="E98" i="77"/>
  <c r="F98" i="77"/>
  <c r="G98" i="77"/>
  <c r="H98" i="77"/>
  <c r="J90" i="77"/>
  <c r="K90" i="77"/>
  <c r="L90" i="77"/>
  <c r="M90" i="77"/>
  <c r="C90" i="77"/>
  <c r="D90" i="77"/>
  <c r="E90" i="77"/>
  <c r="F90" i="77"/>
  <c r="G90" i="77"/>
  <c r="H90" i="77"/>
  <c r="J89" i="77"/>
  <c r="K89" i="77"/>
  <c r="L89" i="77"/>
  <c r="M89" i="77"/>
  <c r="C89" i="77"/>
  <c r="I89" i="77" s="1"/>
  <c r="D89" i="77"/>
  <c r="E89" i="77"/>
  <c r="F89" i="77"/>
  <c r="G89" i="77"/>
  <c r="H89" i="77"/>
  <c r="J88" i="77"/>
  <c r="K88" i="77"/>
  <c r="L88" i="77"/>
  <c r="M88" i="77"/>
  <c r="C88" i="77"/>
  <c r="D88" i="77"/>
  <c r="E88" i="77"/>
  <c r="F88" i="77"/>
  <c r="G88" i="77"/>
  <c r="H88" i="77"/>
  <c r="J80" i="77"/>
  <c r="K80" i="77"/>
  <c r="L80" i="77"/>
  <c r="M80" i="77"/>
  <c r="I80" i="77"/>
  <c r="H80" i="77"/>
  <c r="J79" i="77"/>
  <c r="K79" i="77"/>
  <c r="L79" i="77"/>
  <c r="M79" i="77"/>
  <c r="I79" i="77"/>
  <c r="H79" i="77"/>
  <c r="J78" i="77"/>
  <c r="K78" i="77"/>
  <c r="L78" i="77"/>
  <c r="M78" i="77"/>
  <c r="I78" i="77"/>
  <c r="H78" i="77"/>
  <c r="L70" i="77"/>
  <c r="N70" i="77" s="1"/>
  <c r="I70" i="77"/>
  <c r="N69" i="77"/>
  <c r="I69" i="77"/>
  <c r="N68" i="77"/>
  <c r="I68" i="77"/>
  <c r="N60" i="77"/>
  <c r="I60" i="77"/>
  <c r="N59" i="77"/>
  <c r="I59" i="77"/>
  <c r="N58" i="77"/>
  <c r="I58" i="77"/>
  <c r="N50" i="77"/>
  <c r="I50" i="77"/>
  <c r="H50" i="77"/>
  <c r="N49" i="77"/>
  <c r="I49" i="77"/>
  <c r="H49" i="77"/>
  <c r="N48" i="77"/>
  <c r="I48" i="77"/>
  <c r="H48" i="77"/>
  <c r="N40" i="77"/>
  <c r="I40" i="77"/>
  <c r="H40" i="77"/>
  <c r="N39" i="77"/>
  <c r="I39" i="77"/>
  <c r="H39" i="77"/>
  <c r="N38" i="77"/>
  <c r="I38" i="77"/>
  <c r="N30" i="77"/>
  <c r="I30" i="77"/>
  <c r="H30" i="77"/>
  <c r="N29" i="77"/>
  <c r="I29" i="77"/>
  <c r="H29" i="77"/>
  <c r="N28" i="77"/>
  <c r="I28" i="77"/>
  <c r="N20" i="77"/>
  <c r="I20" i="77"/>
  <c r="N19" i="77"/>
  <c r="G19" i="77"/>
  <c r="I19" i="77" s="1"/>
  <c r="H19" i="77"/>
  <c r="N18" i="77"/>
  <c r="G18" i="77"/>
  <c r="I18" i="77" s="1"/>
  <c r="J10" i="77"/>
  <c r="N10" i="77" s="1"/>
  <c r="M10" i="77"/>
  <c r="C10" i="77"/>
  <c r="D10" i="77"/>
  <c r="E10" i="77"/>
  <c r="F10" i="77"/>
  <c r="G10" i="77"/>
  <c r="H10" i="77"/>
  <c r="J9" i="77"/>
  <c r="N9" i="77" s="1"/>
  <c r="C9" i="77"/>
  <c r="D9" i="77"/>
  <c r="E9" i="77"/>
  <c r="F9" i="77"/>
  <c r="G9" i="77"/>
  <c r="H9" i="77"/>
  <c r="N8" i="77"/>
  <c r="C8" i="77"/>
  <c r="D8" i="77"/>
  <c r="E8" i="77"/>
  <c r="F8" i="77"/>
  <c r="G8" i="77"/>
  <c r="H8" i="77"/>
  <c r="N86" i="76"/>
  <c r="P86" i="76" s="1"/>
  <c r="I96" i="76"/>
  <c r="I97" i="76" s="1"/>
  <c r="N96" i="76"/>
  <c r="O96" i="76"/>
  <c r="O97" i="76" s="1"/>
  <c r="J91" i="76"/>
  <c r="K91" i="76"/>
  <c r="L91" i="76"/>
  <c r="M91" i="76"/>
  <c r="J101" i="76"/>
  <c r="J106" i="76" s="1"/>
  <c r="K101" i="76"/>
  <c r="L101" i="76"/>
  <c r="L106" i="76" s="1"/>
  <c r="M101" i="76"/>
  <c r="C91" i="76"/>
  <c r="D91" i="76"/>
  <c r="E91" i="76"/>
  <c r="F91" i="76"/>
  <c r="G91" i="76"/>
  <c r="C101" i="76"/>
  <c r="C109" i="76" s="1"/>
  <c r="D101" i="76"/>
  <c r="E101" i="76"/>
  <c r="F101" i="76"/>
  <c r="F111" i="76" s="1"/>
  <c r="G101" i="76"/>
  <c r="H91" i="76"/>
  <c r="H101" i="76"/>
  <c r="F114" i="76"/>
  <c r="B107" i="76"/>
  <c r="B108" i="76" s="1"/>
  <c r="B109" i="76" s="1"/>
  <c r="B110" i="76" s="1"/>
  <c r="B111" i="76" s="1"/>
  <c r="B112" i="76" s="1"/>
  <c r="B113" i="76" s="1"/>
  <c r="B114" i="76" s="1"/>
  <c r="I76" i="76"/>
  <c r="J81" i="76"/>
  <c r="K81" i="76"/>
  <c r="L81" i="76"/>
  <c r="M81" i="76"/>
  <c r="M113" i="76" s="1"/>
  <c r="I81" i="76"/>
  <c r="H81" i="76"/>
  <c r="F113" i="76"/>
  <c r="D113" i="76"/>
  <c r="I66" i="76"/>
  <c r="I67" i="76" s="1"/>
  <c r="N66" i="76"/>
  <c r="O66" i="76"/>
  <c r="O67" i="76" s="1"/>
  <c r="N71" i="76"/>
  <c r="M112" i="76"/>
  <c r="J112" i="76"/>
  <c r="I71" i="76"/>
  <c r="F112" i="76"/>
  <c r="I56" i="76"/>
  <c r="I57" i="76" s="1"/>
  <c r="N56" i="76"/>
  <c r="O56" i="76"/>
  <c r="O57" i="76" s="1"/>
  <c r="L61" i="76"/>
  <c r="M61" i="76"/>
  <c r="J111" i="76"/>
  <c r="I61" i="76"/>
  <c r="I46" i="76"/>
  <c r="I47" i="76" s="1"/>
  <c r="N46" i="76"/>
  <c r="O46" i="76"/>
  <c r="O47" i="76"/>
  <c r="O51" i="76" s="1"/>
  <c r="N51" i="76"/>
  <c r="M110" i="76"/>
  <c r="J110" i="76"/>
  <c r="I51" i="76"/>
  <c r="H51" i="76"/>
  <c r="I36" i="76"/>
  <c r="I37" i="76" s="1"/>
  <c r="N36" i="76"/>
  <c r="N37" i="76" s="1"/>
  <c r="O36" i="76"/>
  <c r="O37" i="76" s="1"/>
  <c r="O122" i="76" s="1"/>
  <c r="N41" i="76"/>
  <c r="M109" i="76"/>
  <c r="I41" i="76"/>
  <c r="F109" i="76"/>
  <c r="D109" i="76"/>
  <c r="I26" i="76"/>
  <c r="N26" i="76"/>
  <c r="N27" i="76"/>
  <c r="O26" i="76"/>
  <c r="O27" i="76" s="1"/>
  <c r="N31" i="76"/>
  <c r="M108" i="76"/>
  <c r="K108" i="76"/>
  <c r="I31" i="76"/>
  <c r="I16" i="76"/>
  <c r="N16" i="76"/>
  <c r="N17" i="76" s="1"/>
  <c r="O16" i="76"/>
  <c r="O17" i="76" s="1"/>
  <c r="O120" i="76" s="1"/>
  <c r="N21" i="76"/>
  <c r="M107" i="76"/>
  <c r="J107" i="76"/>
  <c r="I21" i="76"/>
  <c r="F107" i="76"/>
  <c r="I6" i="76"/>
  <c r="I7" i="76" s="1"/>
  <c r="N6" i="76"/>
  <c r="O6" i="76"/>
  <c r="O7" i="76" s="1"/>
  <c r="N11" i="76"/>
  <c r="M106" i="76"/>
  <c r="C11" i="76"/>
  <c r="D11" i="76"/>
  <c r="E11" i="76"/>
  <c r="E106" i="76" s="1"/>
  <c r="F11" i="76"/>
  <c r="F106" i="76" s="1"/>
  <c r="G11" i="76"/>
  <c r="H11" i="76"/>
  <c r="J100" i="76"/>
  <c r="K100" i="76"/>
  <c r="L100" i="76"/>
  <c r="M100" i="76"/>
  <c r="C100" i="76"/>
  <c r="I100" i="76" s="1"/>
  <c r="D100" i="76"/>
  <c r="E100" i="76"/>
  <c r="F100" i="76"/>
  <c r="G100" i="76"/>
  <c r="H100" i="76"/>
  <c r="J99" i="76"/>
  <c r="K99" i="76"/>
  <c r="L99" i="76"/>
  <c r="M99" i="76"/>
  <c r="C99" i="76"/>
  <c r="D99" i="76"/>
  <c r="E99" i="76"/>
  <c r="F99" i="76"/>
  <c r="G99" i="76"/>
  <c r="H99" i="76"/>
  <c r="J98" i="76"/>
  <c r="K98" i="76"/>
  <c r="L98" i="76"/>
  <c r="M98" i="76"/>
  <c r="C98" i="76"/>
  <c r="D98" i="76"/>
  <c r="E98" i="76"/>
  <c r="F98" i="76"/>
  <c r="G98" i="76"/>
  <c r="H98" i="76"/>
  <c r="J90" i="76"/>
  <c r="K90" i="76"/>
  <c r="L90" i="76"/>
  <c r="M90" i="76"/>
  <c r="N90" i="76" s="1"/>
  <c r="C90" i="76"/>
  <c r="D90" i="76"/>
  <c r="E90" i="76"/>
  <c r="F90" i="76"/>
  <c r="G90" i="76"/>
  <c r="H90" i="76"/>
  <c r="J89" i="76"/>
  <c r="K89" i="76"/>
  <c r="L89" i="76"/>
  <c r="M89" i="76"/>
  <c r="C89" i="76"/>
  <c r="D89" i="76"/>
  <c r="E89" i="76"/>
  <c r="F89" i="76"/>
  <c r="G89" i="76"/>
  <c r="H89" i="76"/>
  <c r="J88" i="76"/>
  <c r="K88" i="76"/>
  <c r="L88" i="76"/>
  <c r="M88" i="76"/>
  <c r="C88" i="76"/>
  <c r="D88" i="76"/>
  <c r="E88" i="76"/>
  <c r="F88" i="76"/>
  <c r="G88" i="76"/>
  <c r="H88" i="76"/>
  <c r="J80" i="76"/>
  <c r="K80" i="76"/>
  <c r="L80" i="76"/>
  <c r="M80" i="76"/>
  <c r="N80" i="76"/>
  <c r="I80" i="76"/>
  <c r="H80" i="76"/>
  <c r="J79" i="76"/>
  <c r="K79" i="76"/>
  <c r="N79" i="76" s="1"/>
  <c r="L79" i="76"/>
  <c r="M79" i="76"/>
  <c r="I79" i="76"/>
  <c r="H79" i="76"/>
  <c r="J78" i="76"/>
  <c r="K78" i="76"/>
  <c r="L78" i="76"/>
  <c r="M78" i="76"/>
  <c r="I78" i="76"/>
  <c r="H78" i="76"/>
  <c r="N70" i="76"/>
  <c r="I70" i="76"/>
  <c r="N69" i="76"/>
  <c r="I69" i="76"/>
  <c r="N68" i="76"/>
  <c r="E68" i="76"/>
  <c r="I68" i="76" s="1"/>
  <c r="L60" i="76"/>
  <c r="M60" i="76"/>
  <c r="I60" i="76"/>
  <c r="M59" i="76"/>
  <c r="N59" i="76" s="1"/>
  <c r="I59" i="76"/>
  <c r="N58" i="76"/>
  <c r="I58" i="76"/>
  <c r="N50" i="76"/>
  <c r="I50" i="76"/>
  <c r="H50" i="76"/>
  <c r="N49" i="76"/>
  <c r="I49" i="76"/>
  <c r="H49" i="76"/>
  <c r="N48" i="76"/>
  <c r="I48" i="76"/>
  <c r="H48" i="76"/>
  <c r="N40" i="76"/>
  <c r="I40" i="76"/>
  <c r="N39" i="76"/>
  <c r="I39" i="76"/>
  <c r="N38" i="76"/>
  <c r="I38" i="76"/>
  <c r="N30" i="76"/>
  <c r="I30" i="76"/>
  <c r="N29" i="76"/>
  <c r="I29" i="76"/>
  <c r="N28" i="76"/>
  <c r="I28" i="76"/>
  <c r="N20" i="76"/>
  <c r="I20" i="76"/>
  <c r="N19" i="76"/>
  <c r="I19" i="76"/>
  <c r="N18" i="76"/>
  <c r="I18" i="76"/>
  <c r="N10" i="76"/>
  <c r="C10" i="76"/>
  <c r="D10" i="76"/>
  <c r="E10" i="76"/>
  <c r="F10" i="76"/>
  <c r="G10" i="76"/>
  <c r="H10" i="76"/>
  <c r="N9" i="76"/>
  <c r="C9" i="76"/>
  <c r="D9" i="76"/>
  <c r="E9" i="76"/>
  <c r="F9" i="76"/>
  <c r="G9" i="76"/>
  <c r="H9" i="76"/>
  <c r="N8" i="76"/>
  <c r="C8" i="76"/>
  <c r="D8" i="76"/>
  <c r="E8" i="76"/>
  <c r="F8" i="76"/>
  <c r="G8" i="76"/>
  <c r="H8" i="76"/>
  <c r="N86" i="75"/>
  <c r="I96" i="75"/>
  <c r="I97" i="75" s="1"/>
  <c r="I127" i="75" s="1"/>
  <c r="N96" i="75"/>
  <c r="O96" i="75"/>
  <c r="O97" i="75" s="1"/>
  <c r="J91" i="75"/>
  <c r="K91" i="75"/>
  <c r="L91" i="75"/>
  <c r="L114" i="75" s="1"/>
  <c r="M91" i="75"/>
  <c r="J101" i="75"/>
  <c r="K101" i="75"/>
  <c r="L101" i="75"/>
  <c r="L111" i="75" s="1"/>
  <c r="M101" i="75"/>
  <c r="M106" i="75" s="1"/>
  <c r="C91" i="75"/>
  <c r="D91" i="75"/>
  <c r="E91" i="75"/>
  <c r="E114" i="75" s="1"/>
  <c r="F91" i="75"/>
  <c r="G91" i="75"/>
  <c r="C101" i="75"/>
  <c r="C112" i="75" s="1"/>
  <c r="D101" i="75"/>
  <c r="D110" i="75" s="1"/>
  <c r="E101" i="75"/>
  <c r="F101" i="75"/>
  <c r="G101" i="75"/>
  <c r="G108" i="75" s="1"/>
  <c r="H91" i="75"/>
  <c r="H101" i="75"/>
  <c r="B107" i="75"/>
  <c r="B108" i="75" s="1"/>
  <c r="B109" i="75" s="1"/>
  <c r="B110" i="75" s="1"/>
  <c r="B111" i="75" s="1"/>
  <c r="B112" i="75" s="1"/>
  <c r="B113" i="75" s="1"/>
  <c r="B114" i="75" s="1"/>
  <c r="I76" i="75"/>
  <c r="J81" i="75"/>
  <c r="K81" i="75"/>
  <c r="L81" i="75"/>
  <c r="M81" i="75"/>
  <c r="M113" i="75" s="1"/>
  <c r="C81" i="75"/>
  <c r="D81" i="75"/>
  <c r="E81" i="75"/>
  <c r="F81" i="75"/>
  <c r="G81" i="75"/>
  <c r="H81" i="75"/>
  <c r="I66" i="75"/>
  <c r="I67" i="75" s="1"/>
  <c r="N66" i="75"/>
  <c r="O66" i="75"/>
  <c r="O67" i="75" s="1"/>
  <c r="N71" i="75"/>
  <c r="L112" i="75"/>
  <c r="I71" i="75"/>
  <c r="D112" i="75"/>
  <c r="I56" i="75"/>
  <c r="I57" i="75" s="1"/>
  <c r="N56" i="75"/>
  <c r="O56" i="75"/>
  <c r="O57" i="75" s="1"/>
  <c r="N61" i="75"/>
  <c r="K111" i="75"/>
  <c r="D61" i="75"/>
  <c r="I61" i="75" s="1"/>
  <c r="G111" i="75"/>
  <c r="I46" i="75"/>
  <c r="I47" i="75" s="1"/>
  <c r="N46" i="75"/>
  <c r="N47" i="75" s="1"/>
  <c r="O46" i="75"/>
  <c r="O47" i="75" s="1"/>
  <c r="N51" i="75"/>
  <c r="J110" i="75"/>
  <c r="I51" i="75"/>
  <c r="H51" i="75"/>
  <c r="F110" i="75"/>
  <c r="E110" i="75"/>
  <c r="I36" i="75"/>
  <c r="I37" i="75" s="1"/>
  <c r="N36" i="75"/>
  <c r="O36" i="75"/>
  <c r="O37" i="75" s="1"/>
  <c r="N41" i="75"/>
  <c r="M109" i="75"/>
  <c r="L109" i="75"/>
  <c r="K109" i="75"/>
  <c r="I41" i="75"/>
  <c r="H41" i="75"/>
  <c r="G109" i="75"/>
  <c r="I26" i="75"/>
  <c r="I27" i="75" s="1"/>
  <c r="I121" i="75" s="1"/>
  <c r="N26" i="75"/>
  <c r="N27" i="75" s="1"/>
  <c r="O26" i="75"/>
  <c r="O27" i="75" s="1"/>
  <c r="N31" i="75"/>
  <c r="K108" i="75"/>
  <c r="I31" i="75"/>
  <c r="E108" i="75"/>
  <c r="C108" i="75"/>
  <c r="I16" i="75"/>
  <c r="I17" i="75" s="1"/>
  <c r="N16" i="75"/>
  <c r="N17" i="75" s="1"/>
  <c r="O16" i="75"/>
  <c r="O17" i="75" s="1"/>
  <c r="O120" i="75" s="1"/>
  <c r="N21" i="75"/>
  <c r="I21" i="75"/>
  <c r="H21" i="75"/>
  <c r="F107" i="75"/>
  <c r="D107" i="75"/>
  <c r="C107" i="75"/>
  <c r="I6" i="75"/>
  <c r="N6" i="75"/>
  <c r="O6" i="75"/>
  <c r="O7" i="75" s="1"/>
  <c r="J11" i="75"/>
  <c r="N11" i="75" s="1"/>
  <c r="K106" i="75"/>
  <c r="C11" i="75"/>
  <c r="D11" i="75"/>
  <c r="E11" i="75"/>
  <c r="E106" i="75" s="1"/>
  <c r="F11" i="75"/>
  <c r="F106" i="75" s="1"/>
  <c r="G11" i="75"/>
  <c r="G106" i="75" s="1"/>
  <c r="H11" i="75"/>
  <c r="J100" i="75"/>
  <c r="K100" i="75"/>
  <c r="L100" i="75"/>
  <c r="M100" i="75"/>
  <c r="C100" i="75"/>
  <c r="D100" i="75"/>
  <c r="E100" i="75"/>
  <c r="F100" i="75"/>
  <c r="G100" i="75"/>
  <c r="H100" i="75"/>
  <c r="J99" i="75"/>
  <c r="K99" i="75"/>
  <c r="L99" i="75"/>
  <c r="M99" i="75"/>
  <c r="C99" i="75"/>
  <c r="D99" i="75"/>
  <c r="E99" i="75"/>
  <c r="F99" i="75"/>
  <c r="G99" i="75"/>
  <c r="H99" i="75"/>
  <c r="J98" i="75"/>
  <c r="K98" i="75"/>
  <c r="L98" i="75"/>
  <c r="M98" i="75"/>
  <c r="C98" i="75"/>
  <c r="D98" i="75"/>
  <c r="E98" i="75"/>
  <c r="F98" i="75"/>
  <c r="G98" i="75"/>
  <c r="H98" i="75"/>
  <c r="J90" i="75"/>
  <c r="K90" i="75"/>
  <c r="L90" i="75"/>
  <c r="M90" i="75"/>
  <c r="C90" i="75"/>
  <c r="D90" i="75"/>
  <c r="E90" i="75"/>
  <c r="F90" i="75"/>
  <c r="G90" i="75"/>
  <c r="H90" i="75"/>
  <c r="J89" i="75"/>
  <c r="K89" i="75"/>
  <c r="L89" i="75"/>
  <c r="M89" i="75"/>
  <c r="C89" i="75"/>
  <c r="D89" i="75"/>
  <c r="E89" i="75"/>
  <c r="F89" i="75"/>
  <c r="G89" i="75"/>
  <c r="H89" i="75"/>
  <c r="J88" i="75"/>
  <c r="K88" i="75"/>
  <c r="L88" i="75"/>
  <c r="M88" i="75"/>
  <c r="C88" i="75"/>
  <c r="D88" i="75"/>
  <c r="E88" i="75"/>
  <c r="F88" i="75"/>
  <c r="G88" i="75"/>
  <c r="H88" i="75"/>
  <c r="J80" i="75"/>
  <c r="K80" i="75"/>
  <c r="L80" i="75"/>
  <c r="M80" i="75"/>
  <c r="D80" i="75"/>
  <c r="E80" i="75"/>
  <c r="F80" i="75"/>
  <c r="G80" i="75"/>
  <c r="H80" i="75"/>
  <c r="J79" i="75"/>
  <c r="K79" i="75"/>
  <c r="L79" i="75"/>
  <c r="M79" i="75"/>
  <c r="D79" i="75"/>
  <c r="E79" i="75"/>
  <c r="F79" i="75"/>
  <c r="G79" i="75"/>
  <c r="H79" i="75"/>
  <c r="J78" i="75"/>
  <c r="K78" i="75"/>
  <c r="L78" i="75"/>
  <c r="M78" i="75"/>
  <c r="D78" i="75"/>
  <c r="E78" i="75"/>
  <c r="F78" i="75"/>
  <c r="G78" i="75"/>
  <c r="H78" i="75"/>
  <c r="N70" i="75"/>
  <c r="I70" i="75"/>
  <c r="N69" i="75"/>
  <c r="I69" i="75"/>
  <c r="N68" i="75"/>
  <c r="I68" i="75"/>
  <c r="N60" i="75"/>
  <c r="I60" i="75"/>
  <c r="N59" i="75"/>
  <c r="I59" i="75"/>
  <c r="N58" i="75"/>
  <c r="I58" i="75"/>
  <c r="N50" i="75"/>
  <c r="I50" i="75"/>
  <c r="H50" i="75"/>
  <c r="N49" i="75"/>
  <c r="I49" i="75"/>
  <c r="H49" i="75"/>
  <c r="N48" i="75"/>
  <c r="I48" i="75"/>
  <c r="H48" i="75"/>
  <c r="N40" i="75"/>
  <c r="I40" i="75"/>
  <c r="H40" i="75"/>
  <c r="N39" i="75"/>
  <c r="I39" i="75"/>
  <c r="H39" i="75"/>
  <c r="N38" i="75"/>
  <c r="I38" i="75"/>
  <c r="N30" i="75"/>
  <c r="I30" i="75"/>
  <c r="N29" i="75"/>
  <c r="I29" i="75"/>
  <c r="N28" i="75"/>
  <c r="I28" i="75"/>
  <c r="N20" i="75"/>
  <c r="I20" i="75"/>
  <c r="N19" i="75"/>
  <c r="I19" i="75"/>
  <c r="H19" i="75"/>
  <c r="N18" i="75"/>
  <c r="I18" i="75"/>
  <c r="H18" i="75"/>
  <c r="J10" i="75"/>
  <c r="N10" i="75" s="1"/>
  <c r="C10" i="75"/>
  <c r="D10" i="75"/>
  <c r="E10" i="75"/>
  <c r="F10" i="75"/>
  <c r="G10" i="75"/>
  <c r="H10" i="75"/>
  <c r="J9" i="75"/>
  <c r="N9" i="75" s="1"/>
  <c r="C9" i="75"/>
  <c r="D9" i="75"/>
  <c r="E9" i="75"/>
  <c r="F9" i="75"/>
  <c r="G9" i="75"/>
  <c r="H9" i="75"/>
  <c r="J8" i="75"/>
  <c r="N8" i="75" s="1"/>
  <c r="C8" i="75"/>
  <c r="D8" i="75"/>
  <c r="E8" i="75"/>
  <c r="F8" i="75"/>
  <c r="G8" i="75"/>
  <c r="H8" i="75"/>
  <c r="N86" i="74"/>
  <c r="P86" i="74" s="1"/>
  <c r="I96" i="74"/>
  <c r="I97" i="74" s="1"/>
  <c r="N96" i="74"/>
  <c r="N97" i="74" s="1"/>
  <c r="O96" i="74"/>
  <c r="O97" i="74" s="1"/>
  <c r="J91" i="74"/>
  <c r="K91" i="74"/>
  <c r="L91" i="74"/>
  <c r="M91" i="74"/>
  <c r="J101" i="74"/>
  <c r="J110" i="74" s="1"/>
  <c r="K101" i="74"/>
  <c r="K106" i="74" s="1"/>
  <c r="L101" i="74"/>
  <c r="M101" i="74"/>
  <c r="C91" i="74"/>
  <c r="D91" i="74"/>
  <c r="E91" i="74"/>
  <c r="F91" i="74"/>
  <c r="F114" i="74" s="1"/>
  <c r="G91" i="74"/>
  <c r="C101" i="74"/>
  <c r="C112" i="74" s="1"/>
  <c r="D101" i="74"/>
  <c r="E101" i="74"/>
  <c r="F101" i="74"/>
  <c r="G101" i="74"/>
  <c r="G107" i="74" s="1"/>
  <c r="H91" i="74"/>
  <c r="H101" i="74"/>
  <c r="B107" i="74"/>
  <c r="B108" i="74" s="1"/>
  <c r="B109" i="74" s="1"/>
  <c r="B110" i="74" s="1"/>
  <c r="B111" i="74" s="1"/>
  <c r="B112" i="74" s="1"/>
  <c r="B113" i="74" s="1"/>
  <c r="B114" i="74" s="1"/>
  <c r="I76" i="74"/>
  <c r="J81" i="74"/>
  <c r="K81" i="74"/>
  <c r="L81" i="74"/>
  <c r="M81" i="74"/>
  <c r="J113" i="74"/>
  <c r="C81" i="74"/>
  <c r="D81" i="74"/>
  <c r="E81" i="74"/>
  <c r="G81" i="74"/>
  <c r="I66" i="74"/>
  <c r="I67" i="74" s="1"/>
  <c r="N66" i="74"/>
  <c r="O66" i="74"/>
  <c r="N71" i="74"/>
  <c r="E71" i="74"/>
  <c r="I71" i="74" s="1"/>
  <c r="F112" i="74"/>
  <c r="I56" i="74"/>
  <c r="I57" i="74" s="1"/>
  <c r="I124" i="74" s="1"/>
  <c r="N56" i="74"/>
  <c r="N57" i="74" s="1"/>
  <c r="O56" i="74"/>
  <c r="O57" i="74" s="1"/>
  <c r="N61" i="74"/>
  <c r="M111" i="74"/>
  <c r="L111" i="74"/>
  <c r="K111" i="74"/>
  <c r="J111" i="74"/>
  <c r="D61" i="74"/>
  <c r="I61" i="74" s="1"/>
  <c r="G111" i="74"/>
  <c r="I46" i="74"/>
  <c r="I47" i="74" s="1"/>
  <c r="N46" i="74"/>
  <c r="O46" i="74"/>
  <c r="N51" i="74"/>
  <c r="I51" i="74"/>
  <c r="H51" i="74"/>
  <c r="I36" i="74"/>
  <c r="I37" i="74" s="1"/>
  <c r="N36" i="74"/>
  <c r="N37" i="74" s="1"/>
  <c r="O36" i="74"/>
  <c r="O37" i="74" s="1"/>
  <c r="N41" i="74"/>
  <c r="K109" i="74"/>
  <c r="I41" i="74"/>
  <c r="I26" i="74"/>
  <c r="I27" i="74" s="1"/>
  <c r="N26" i="74"/>
  <c r="N27" i="74" s="1"/>
  <c r="O26" i="74"/>
  <c r="N31" i="74"/>
  <c r="J108" i="74"/>
  <c r="I31" i="74"/>
  <c r="E108" i="74"/>
  <c r="C108" i="74"/>
  <c r="I16" i="74"/>
  <c r="I17" i="74" s="1"/>
  <c r="N16" i="74"/>
  <c r="O16" i="74"/>
  <c r="N21" i="74"/>
  <c r="I21" i="74"/>
  <c r="C107" i="74"/>
  <c r="I6" i="74"/>
  <c r="I7" i="74" s="1"/>
  <c r="I119" i="74" s="1"/>
  <c r="N6" i="74"/>
  <c r="O6" i="74"/>
  <c r="O7" i="74"/>
  <c r="O9" i="74" s="1"/>
  <c r="N11" i="74"/>
  <c r="C11" i="74"/>
  <c r="D11" i="74"/>
  <c r="E11" i="74"/>
  <c r="F11" i="74"/>
  <c r="F106" i="74" s="1"/>
  <c r="G11" i="74"/>
  <c r="H11" i="74"/>
  <c r="E106" i="74"/>
  <c r="J100" i="74"/>
  <c r="K100" i="74"/>
  <c r="L100" i="74"/>
  <c r="M100" i="74"/>
  <c r="C100" i="74"/>
  <c r="D100" i="74"/>
  <c r="E100" i="74"/>
  <c r="F100" i="74"/>
  <c r="G100" i="74"/>
  <c r="H100" i="74"/>
  <c r="J99" i="74"/>
  <c r="K99" i="74"/>
  <c r="L99" i="74"/>
  <c r="M99" i="74"/>
  <c r="C99" i="74"/>
  <c r="D99" i="74"/>
  <c r="E99" i="74"/>
  <c r="F99" i="74"/>
  <c r="G99" i="74"/>
  <c r="H99" i="74"/>
  <c r="J98" i="74"/>
  <c r="K98" i="74"/>
  <c r="L98" i="74"/>
  <c r="M98" i="74"/>
  <c r="C98" i="74"/>
  <c r="D98" i="74"/>
  <c r="E98" i="74"/>
  <c r="F98" i="74"/>
  <c r="G98" i="74"/>
  <c r="H98" i="74"/>
  <c r="J90" i="74"/>
  <c r="K90" i="74"/>
  <c r="L90" i="74"/>
  <c r="M90" i="74"/>
  <c r="C90" i="74"/>
  <c r="D90" i="74"/>
  <c r="E90" i="74"/>
  <c r="F90" i="74"/>
  <c r="G90" i="74"/>
  <c r="H90" i="74"/>
  <c r="J89" i="74"/>
  <c r="K89" i="74"/>
  <c r="L89" i="74"/>
  <c r="M89" i="74"/>
  <c r="C89" i="74"/>
  <c r="D89" i="74"/>
  <c r="E89" i="74"/>
  <c r="F89" i="74"/>
  <c r="G89" i="74"/>
  <c r="H89" i="74"/>
  <c r="J88" i="74"/>
  <c r="K88" i="74"/>
  <c r="L88" i="74"/>
  <c r="M88" i="74"/>
  <c r="C88" i="74"/>
  <c r="D88" i="74"/>
  <c r="E88" i="74"/>
  <c r="F88" i="74"/>
  <c r="G88" i="74"/>
  <c r="H88" i="74"/>
  <c r="J80" i="74"/>
  <c r="K80" i="74"/>
  <c r="L80" i="74"/>
  <c r="M80" i="74"/>
  <c r="C80" i="74"/>
  <c r="D80" i="74"/>
  <c r="E80" i="74"/>
  <c r="G80" i="74"/>
  <c r="J79" i="74"/>
  <c r="K79" i="74"/>
  <c r="L79" i="74"/>
  <c r="M79" i="74"/>
  <c r="C79" i="74"/>
  <c r="D79" i="74"/>
  <c r="E79" i="74"/>
  <c r="G79" i="74"/>
  <c r="J78" i="74"/>
  <c r="K78" i="74"/>
  <c r="L78" i="74"/>
  <c r="M78" i="74"/>
  <c r="C78" i="74"/>
  <c r="D78" i="74"/>
  <c r="E78" i="74"/>
  <c r="G78" i="74"/>
  <c r="N70" i="74"/>
  <c r="E70" i="74"/>
  <c r="I70" i="74" s="1"/>
  <c r="N69" i="74"/>
  <c r="E69" i="74"/>
  <c r="I69" i="74" s="1"/>
  <c r="N68" i="74"/>
  <c r="E68" i="74"/>
  <c r="I68" i="74" s="1"/>
  <c r="N60" i="74"/>
  <c r="I60" i="74"/>
  <c r="N59" i="74"/>
  <c r="I59" i="74"/>
  <c r="N58" i="74"/>
  <c r="I58" i="74"/>
  <c r="N50" i="74"/>
  <c r="I50" i="74"/>
  <c r="H50" i="74"/>
  <c r="N49" i="74"/>
  <c r="I49" i="74"/>
  <c r="H49" i="74"/>
  <c r="N48" i="74"/>
  <c r="I48" i="74"/>
  <c r="H48" i="74"/>
  <c r="N40" i="74"/>
  <c r="I40" i="74"/>
  <c r="N39" i="74"/>
  <c r="I39" i="74"/>
  <c r="N38" i="74"/>
  <c r="I38" i="74"/>
  <c r="N30" i="74"/>
  <c r="I30" i="74"/>
  <c r="N29" i="74"/>
  <c r="I29" i="74"/>
  <c r="N28" i="74"/>
  <c r="I28" i="74"/>
  <c r="N20" i="74"/>
  <c r="I20" i="74"/>
  <c r="N19" i="74"/>
  <c r="I19" i="74"/>
  <c r="N18" i="74"/>
  <c r="I18" i="74"/>
  <c r="N10" i="74"/>
  <c r="C10" i="74"/>
  <c r="D10" i="74"/>
  <c r="E10" i="74"/>
  <c r="F10" i="74"/>
  <c r="G10" i="74"/>
  <c r="H10" i="74"/>
  <c r="N9" i="74"/>
  <c r="C9" i="74"/>
  <c r="D9" i="74"/>
  <c r="E9" i="74"/>
  <c r="F9" i="74"/>
  <c r="G9" i="74"/>
  <c r="H9" i="74"/>
  <c r="N8" i="74"/>
  <c r="C8" i="74"/>
  <c r="D8" i="74"/>
  <c r="E8" i="74"/>
  <c r="F8" i="74"/>
  <c r="G8" i="74"/>
  <c r="H8" i="74"/>
  <c r="N86" i="73"/>
  <c r="P86" i="73" s="1"/>
  <c r="I96" i="73"/>
  <c r="I97" i="73"/>
  <c r="N96" i="73"/>
  <c r="O96" i="73"/>
  <c r="O97" i="73" s="1"/>
  <c r="J91" i="73"/>
  <c r="K91" i="73"/>
  <c r="L91" i="73"/>
  <c r="L114" i="73" s="1"/>
  <c r="M91" i="73"/>
  <c r="M114" i="73" s="1"/>
  <c r="J101" i="73"/>
  <c r="K101" i="73"/>
  <c r="K112" i="73" s="1"/>
  <c r="L101" i="73"/>
  <c r="L106" i="73" s="1"/>
  <c r="M101" i="73"/>
  <c r="K114" i="73"/>
  <c r="C91" i="73"/>
  <c r="D91" i="73"/>
  <c r="E91" i="73"/>
  <c r="F91" i="73"/>
  <c r="G91" i="73"/>
  <c r="C101" i="73"/>
  <c r="D101" i="73"/>
  <c r="E101" i="73"/>
  <c r="E111" i="73" s="1"/>
  <c r="F101" i="73"/>
  <c r="F109" i="73" s="1"/>
  <c r="G101" i="73"/>
  <c r="H91" i="73"/>
  <c r="H101" i="73"/>
  <c r="C114" i="73"/>
  <c r="B107" i="73"/>
  <c r="B108" i="73" s="1"/>
  <c r="B109" i="73" s="1"/>
  <c r="B110" i="73" s="1"/>
  <c r="B111" i="73" s="1"/>
  <c r="B112" i="73" s="1"/>
  <c r="B113" i="73" s="1"/>
  <c r="B114" i="73" s="1"/>
  <c r="I76" i="73"/>
  <c r="O81" i="73"/>
  <c r="J81" i="73"/>
  <c r="J113" i="73" s="1"/>
  <c r="K81" i="73"/>
  <c r="L81" i="73"/>
  <c r="M81" i="73"/>
  <c r="M113" i="73" s="1"/>
  <c r="I81" i="73"/>
  <c r="H81" i="73"/>
  <c r="C113" i="73"/>
  <c r="I66" i="73"/>
  <c r="I67" i="73" s="1"/>
  <c r="N66" i="73"/>
  <c r="O66" i="73"/>
  <c r="O67" i="73" s="1"/>
  <c r="N71" i="73"/>
  <c r="M112" i="73"/>
  <c r="L112" i="73"/>
  <c r="J112" i="73"/>
  <c r="I71" i="73"/>
  <c r="C112" i="73"/>
  <c r="I56" i="73"/>
  <c r="I57" i="73" s="1"/>
  <c r="N56" i="73"/>
  <c r="N57" i="73" s="1"/>
  <c r="O56" i="73"/>
  <c r="O57" i="73" s="1"/>
  <c r="N61" i="73"/>
  <c r="M111" i="73"/>
  <c r="G61" i="73"/>
  <c r="I61" i="73" s="1"/>
  <c r="D111" i="73"/>
  <c r="C111" i="73"/>
  <c r="I46" i="73"/>
  <c r="I47" i="73" s="1"/>
  <c r="I123" i="73" s="1"/>
  <c r="N46" i="73"/>
  <c r="O46" i="73"/>
  <c r="N51" i="73"/>
  <c r="M110" i="73"/>
  <c r="L110" i="73"/>
  <c r="I51" i="73"/>
  <c r="H51" i="73"/>
  <c r="F110" i="73"/>
  <c r="C110" i="73"/>
  <c r="I36" i="73"/>
  <c r="I37" i="73" s="1"/>
  <c r="N36" i="73"/>
  <c r="P36" i="73" s="1"/>
  <c r="O36" i="73"/>
  <c r="O37" i="73" s="1"/>
  <c r="N41" i="73"/>
  <c r="M109" i="73"/>
  <c r="L109" i="73"/>
  <c r="I41" i="73"/>
  <c r="H41" i="73"/>
  <c r="G109" i="73"/>
  <c r="E109" i="73"/>
  <c r="C109" i="73"/>
  <c r="I26" i="73"/>
  <c r="I27" i="73" s="1"/>
  <c r="N26" i="73"/>
  <c r="O26" i="73"/>
  <c r="O27" i="73" s="1"/>
  <c r="N31" i="73"/>
  <c r="M108" i="73"/>
  <c r="I31" i="73"/>
  <c r="H31" i="73"/>
  <c r="D108" i="73"/>
  <c r="C108" i="73"/>
  <c r="I16" i="73"/>
  <c r="I17" i="73" s="1"/>
  <c r="I120" i="73" s="1"/>
  <c r="N16" i="73"/>
  <c r="N17" i="73" s="1"/>
  <c r="O16" i="73"/>
  <c r="O17" i="73" s="1"/>
  <c r="N21" i="73"/>
  <c r="M107" i="73"/>
  <c r="K107" i="73"/>
  <c r="J107" i="73"/>
  <c r="I21" i="73"/>
  <c r="H21" i="73"/>
  <c r="G107" i="73"/>
  <c r="C107" i="73"/>
  <c r="I6" i="73"/>
  <c r="I7" i="73" s="1"/>
  <c r="N6" i="73"/>
  <c r="P6" i="73" s="1"/>
  <c r="O6" i="73"/>
  <c r="O7" i="73" s="1"/>
  <c r="J11" i="73"/>
  <c r="N11" i="73" s="1"/>
  <c r="M106" i="73"/>
  <c r="C11" i="73"/>
  <c r="D11" i="73"/>
  <c r="D106" i="73" s="1"/>
  <c r="E11" i="73"/>
  <c r="F11" i="73"/>
  <c r="G11" i="73"/>
  <c r="G106" i="73" s="1"/>
  <c r="H11" i="73"/>
  <c r="J100" i="73"/>
  <c r="K100" i="73"/>
  <c r="L100" i="73"/>
  <c r="M100" i="73"/>
  <c r="C100" i="73"/>
  <c r="D100" i="73"/>
  <c r="E100" i="73"/>
  <c r="F100" i="73"/>
  <c r="G100" i="73"/>
  <c r="H100" i="73"/>
  <c r="J99" i="73"/>
  <c r="K99" i="73"/>
  <c r="L99" i="73"/>
  <c r="M99" i="73"/>
  <c r="C99" i="73"/>
  <c r="D99" i="73"/>
  <c r="E99" i="73"/>
  <c r="F99" i="73"/>
  <c r="G99" i="73"/>
  <c r="H99" i="73"/>
  <c r="J98" i="73"/>
  <c r="K98" i="73"/>
  <c r="L98" i="73"/>
  <c r="M98" i="73"/>
  <c r="C98" i="73"/>
  <c r="D98" i="73"/>
  <c r="E98" i="73"/>
  <c r="F98" i="73"/>
  <c r="G98" i="73"/>
  <c r="H98" i="73"/>
  <c r="J90" i="73"/>
  <c r="K90" i="73"/>
  <c r="L90" i="73"/>
  <c r="M90" i="73"/>
  <c r="C90" i="73"/>
  <c r="D90" i="73"/>
  <c r="E90" i="73"/>
  <c r="F90" i="73"/>
  <c r="G90" i="73"/>
  <c r="H90" i="73"/>
  <c r="J89" i="73"/>
  <c r="K89" i="73"/>
  <c r="L89" i="73"/>
  <c r="M89" i="73"/>
  <c r="C89" i="73"/>
  <c r="D89" i="73"/>
  <c r="E89" i="73"/>
  <c r="F89" i="73"/>
  <c r="G89" i="73"/>
  <c r="H89" i="73"/>
  <c r="J88" i="73"/>
  <c r="K88" i="73"/>
  <c r="L88" i="73"/>
  <c r="M88" i="73"/>
  <c r="C88" i="73"/>
  <c r="D88" i="73"/>
  <c r="E88" i="73"/>
  <c r="F88" i="73"/>
  <c r="G88" i="73"/>
  <c r="H88" i="73"/>
  <c r="O80" i="73"/>
  <c r="J80" i="73"/>
  <c r="K80" i="73"/>
  <c r="L80" i="73"/>
  <c r="M80" i="73"/>
  <c r="I80" i="73"/>
  <c r="H80" i="73"/>
  <c r="O79" i="73"/>
  <c r="J79" i="73"/>
  <c r="K79" i="73"/>
  <c r="L79" i="73"/>
  <c r="M79" i="73"/>
  <c r="I79" i="73"/>
  <c r="H79" i="73"/>
  <c r="O78" i="73"/>
  <c r="J78" i="73"/>
  <c r="K78" i="73"/>
  <c r="L78" i="73"/>
  <c r="M78" i="73"/>
  <c r="I78" i="73"/>
  <c r="H78" i="73"/>
  <c r="N70" i="73"/>
  <c r="I70" i="73"/>
  <c r="N69" i="73"/>
  <c r="I69" i="73"/>
  <c r="N68" i="73"/>
  <c r="I68" i="73"/>
  <c r="N60" i="73"/>
  <c r="I60" i="73"/>
  <c r="N59" i="73"/>
  <c r="I59" i="73"/>
  <c r="N58" i="73"/>
  <c r="I58" i="73"/>
  <c r="N50" i="73"/>
  <c r="I50" i="73"/>
  <c r="H50" i="73"/>
  <c r="N49" i="73"/>
  <c r="I49" i="73"/>
  <c r="H49" i="73"/>
  <c r="N48" i="73"/>
  <c r="I48" i="73"/>
  <c r="H48" i="73"/>
  <c r="N40" i="73"/>
  <c r="I40" i="73"/>
  <c r="H40" i="73"/>
  <c r="N39" i="73"/>
  <c r="I39" i="73"/>
  <c r="H39" i="73"/>
  <c r="N38" i="73"/>
  <c r="I38" i="73"/>
  <c r="N30" i="73"/>
  <c r="I30" i="73"/>
  <c r="O29" i="73"/>
  <c r="N29" i="73"/>
  <c r="I29" i="73"/>
  <c r="N28" i="73"/>
  <c r="I28" i="73"/>
  <c r="N20" i="73"/>
  <c r="I20" i="73"/>
  <c r="N19" i="73"/>
  <c r="I19" i="73"/>
  <c r="H19" i="73"/>
  <c r="N18" i="73"/>
  <c r="I18" i="73"/>
  <c r="H18" i="73"/>
  <c r="J10" i="73"/>
  <c r="N10" i="73" s="1"/>
  <c r="C10" i="73"/>
  <c r="D10" i="73"/>
  <c r="E10" i="73"/>
  <c r="F10" i="73"/>
  <c r="G10" i="73"/>
  <c r="H10" i="73"/>
  <c r="J9" i="73"/>
  <c r="N9" i="73" s="1"/>
  <c r="C9" i="73"/>
  <c r="D9" i="73"/>
  <c r="E9" i="73"/>
  <c r="F9" i="73"/>
  <c r="G9" i="73"/>
  <c r="H9" i="73"/>
  <c r="J8" i="73"/>
  <c r="N8" i="73"/>
  <c r="C8" i="73"/>
  <c r="D8" i="73"/>
  <c r="E8" i="73"/>
  <c r="F8" i="73"/>
  <c r="G8" i="73"/>
  <c r="H8" i="73"/>
  <c r="N86" i="72"/>
  <c r="P86" i="72" s="1"/>
  <c r="I96" i="72"/>
  <c r="I97" i="72" s="1"/>
  <c r="N96" i="72"/>
  <c r="J98" i="72"/>
  <c r="K98" i="72"/>
  <c r="L98" i="72"/>
  <c r="M98" i="72"/>
  <c r="O91" i="72"/>
  <c r="O96" i="72"/>
  <c r="O97" i="72" s="1"/>
  <c r="J91" i="72"/>
  <c r="K91" i="72"/>
  <c r="L91" i="72"/>
  <c r="M91" i="72"/>
  <c r="N101" i="72"/>
  <c r="M101" i="72"/>
  <c r="L101" i="72"/>
  <c r="L114" i="72" s="1"/>
  <c r="K101" i="72"/>
  <c r="K112" i="72" s="1"/>
  <c r="J101" i="72"/>
  <c r="C91" i="72"/>
  <c r="D91" i="72"/>
  <c r="E91" i="72"/>
  <c r="F91" i="72"/>
  <c r="F114" i="72" s="1"/>
  <c r="G91" i="72"/>
  <c r="G114" i="72" s="1"/>
  <c r="C101" i="72"/>
  <c r="C113" i="72" s="1"/>
  <c r="D101" i="72"/>
  <c r="D113" i="72" s="1"/>
  <c r="E101" i="72"/>
  <c r="H91" i="72"/>
  <c r="H101" i="72"/>
  <c r="B107" i="72"/>
  <c r="B108" i="72" s="1"/>
  <c r="B109" i="72" s="1"/>
  <c r="B110" i="72" s="1"/>
  <c r="B111" i="72" s="1"/>
  <c r="B112" i="72" s="1"/>
  <c r="B113" i="72" s="1"/>
  <c r="B114" i="72" s="1"/>
  <c r="I76" i="72"/>
  <c r="P76" i="72" s="1"/>
  <c r="O81" i="72"/>
  <c r="J81" i="72"/>
  <c r="K81" i="72"/>
  <c r="N81" i="72" s="1"/>
  <c r="L81" i="72"/>
  <c r="M81" i="72"/>
  <c r="M113" i="72"/>
  <c r="I81" i="72"/>
  <c r="H81" i="72"/>
  <c r="G113" i="72"/>
  <c r="F113" i="72"/>
  <c r="E113" i="72"/>
  <c r="I66" i="72"/>
  <c r="I67" i="72" s="1"/>
  <c r="N66" i="72"/>
  <c r="N67" i="72" s="1"/>
  <c r="O66" i="72"/>
  <c r="O67" i="72" s="1"/>
  <c r="N71" i="72"/>
  <c r="E71" i="72"/>
  <c r="I71" i="72" s="1"/>
  <c r="G112" i="72"/>
  <c r="F112" i="72"/>
  <c r="I56" i="72"/>
  <c r="I57" i="72" s="1"/>
  <c r="N56" i="72"/>
  <c r="N57" i="72" s="1"/>
  <c r="O56" i="72"/>
  <c r="N61" i="72"/>
  <c r="M111" i="72"/>
  <c r="I61" i="72"/>
  <c r="G111" i="72"/>
  <c r="F111" i="72"/>
  <c r="D111" i="72"/>
  <c r="I46" i="72"/>
  <c r="I47" i="72" s="1"/>
  <c r="N46" i="72"/>
  <c r="O46" i="72"/>
  <c r="O47" i="72"/>
  <c r="O51" i="72" s="1"/>
  <c r="N51" i="72"/>
  <c r="I51" i="72"/>
  <c r="H51" i="72"/>
  <c r="G110" i="72"/>
  <c r="F110" i="72"/>
  <c r="D110" i="72"/>
  <c r="I36" i="72"/>
  <c r="I37" i="72" s="1"/>
  <c r="N36" i="72"/>
  <c r="N37" i="72" s="1"/>
  <c r="O36" i="72"/>
  <c r="O37" i="72"/>
  <c r="N41" i="72"/>
  <c r="K109" i="72"/>
  <c r="I41" i="72"/>
  <c r="G109" i="72"/>
  <c r="F109" i="72"/>
  <c r="D109" i="72"/>
  <c r="I26" i="72"/>
  <c r="I27" i="72" s="1"/>
  <c r="N26" i="72"/>
  <c r="N27" i="72"/>
  <c r="O26" i="72"/>
  <c r="O27" i="72" s="1"/>
  <c r="N31" i="72"/>
  <c r="I31" i="72"/>
  <c r="G108" i="72"/>
  <c r="F108" i="72"/>
  <c r="D108" i="72"/>
  <c r="I16" i="72"/>
  <c r="I17" i="72" s="1"/>
  <c r="N16" i="72"/>
  <c r="N17" i="72" s="1"/>
  <c r="O16" i="72"/>
  <c r="O17" i="72" s="1"/>
  <c r="N21" i="72"/>
  <c r="M107" i="72"/>
  <c r="I21" i="72"/>
  <c r="H21" i="72"/>
  <c r="G107" i="72"/>
  <c r="F107" i="72"/>
  <c r="C107" i="72"/>
  <c r="I6" i="72"/>
  <c r="I7" i="72" s="1"/>
  <c r="N6" i="72"/>
  <c r="O6" i="72"/>
  <c r="J11" i="72"/>
  <c r="N11" i="72" s="1"/>
  <c r="K106" i="72"/>
  <c r="C11" i="72"/>
  <c r="D11" i="72"/>
  <c r="E11" i="72"/>
  <c r="F11" i="72"/>
  <c r="F106" i="72" s="1"/>
  <c r="G11" i="72"/>
  <c r="G106" i="72" s="1"/>
  <c r="H11" i="72"/>
  <c r="M100" i="72"/>
  <c r="L100" i="72"/>
  <c r="K100" i="72"/>
  <c r="J100" i="72"/>
  <c r="C100" i="72"/>
  <c r="D100" i="72"/>
  <c r="E100" i="72"/>
  <c r="H100" i="72"/>
  <c r="M99" i="72"/>
  <c r="L99" i="72"/>
  <c r="K99" i="72"/>
  <c r="J99" i="72"/>
  <c r="C99" i="72"/>
  <c r="D99" i="72"/>
  <c r="E99" i="72"/>
  <c r="H99" i="72"/>
  <c r="C98" i="72"/>
  <c r="D98" i="72"/>
  <c r="E98" i="72"/>
  <c r="G98" i="72"/>
  <c r="H98" i="72"/>
  <c r="O90" i="72"/>
  <c r="J90" i="72"/>
  <c r="K90" i="72"/>
  <c r="L90" i="72"/>
  <c r="M90" i="72"/>
  <c r="C90" i="72"/>
  <c r="D90" i="72"/>
  <c r="E90" i="72"/>
  <c r="F90" i="72"/>
  <c r="G90" i="72"/>
  <c r="H90" i="72"/>
  <c r="O89" i="72"/>
  <c r="J89" i="72"/>
  <c r="K89" i="72"/>
  <c r="L89" i="72"/>
  <c r="M89" i="72"/>
  <c r="C89" i="72"/>
  <c r="D89" i="72"/>
  <c r="E89" i="72"/>
  <c r="F89" i="72"/>
  <c r="G89" i="72"/>
  <c r="H89" i="72"/>
  <c r="O88" i="72"/>
  <c r="J88" i="72"/>
  <c r="K88" i="72"/>
  <c r="L88" i="72"/>
  <c r="M88" i="72"/>
  <c r="C88" i="72"/>
  <c r="D88" i="72"/>
  <c r="E88" i="72"/>
  <c r="F88" i="72"/>
  <c r="G88" i="72"/>
  <c r="H88" i="72"/>
  <c r="O80" i="72"/>
  <c r="J80" i="72"/>
  <c r="K80" i="72"/>
  <c r="L80" i="72"/>
  <c r="M80" i="72"/>
  <c r="I80" i="72"/>
  <c r="H80" i="72"/>
  <c r="O79" i="72"/>
  <c r="J79" i="72"/>
  <c r="K79" i="72"/>
  <c r="L79" i="72"/>
  <c r="M79" i="72"/>
  <c r="I79" i="72"/>
  <c r="H79" i="72"/>
  <c r="O78" i="72"/>
  <c r="J78" i="72"/>
  <c r="K78" i="72"/>
  <c r="L78" i="72"/>
  <c r="M78" i="72"/>
  <c r="I78" i="72"/>
  <c r="H78" i="72"/>
  <c r="N70" i="72"/>
  <c r="I70" i="72"/>
  <c r="N69" i="72"/>
  <c r="I69" i="72"/>
  <c r="N68" i="72"/>
  <c r="I68" i="72"/>
  <c r="N60" i="72"/>
  <c r="I60" i="72"/>
  <c r="N59" i="72"/>
  <c r="I59" i="72"/>
  <c r="N58" i="72"/>
  <c r="I58" i="72"/>
  <c r="O50" i="72"/>
  <c r="N50" i="72"/>
  <c r="I50" i="72"/>
  <c r="H50" i="72"/>
  <c r="O49" i="72"/>
  <c r="N49" i="72"/>
  <c r="I49" i="72"/>
  <c r="H49" i="72"/>
  <c r="O48" i="72"/>
  <c r="N48" i="72"/>
  <c r="I48" i="72"/>
  <c r="H48" i="72"/>
  <c r="N40" i="72"/>
  <c r="I40" i="72"/>
  <c r="N39" i="72"/>
  <c r="I39" i="72"/>
  <c r="N38" i="72"/>
  <c r="I38" i="72"/>
  <c r="N30" i="72"/>
  <c r="I30" i="72"/>
  <c r="N29" i="72"/>
  <c r="I29" i="72"/>
  <c r="N28" i="72"/>
  <c r="I28" i="72"/>
  <c r="N20" i="72"/>
  <c r="I20" i="72"/>
  <c r="N19" i="72"/>
  <c r="I19" i="72"/>
  <c r="H19" i="72"/>
  <c r="N18" i="72"/>
  <c r="I18" i="72"/>
  <c r="J10" i="72"/>
  <c r="N10" i="72" s="1"/>
  <c r="C10" i="72"/>
  <c r="D10" i="72"/>
  <c r="E10" i="72"/>
  <c r="F10" i="72"/>
  <c r="G10" i="72"/>
  <c r="H10" i="72"/>
  <c r="J9" i="72"/>
  <c r="N9" i="72" s="1"/>
  <c r="C9" i="72"/>
  <c r="D9" i="72"/>
  <c r="E9" i="72"/>
  <c r="F9" i="72"/>
  <c r="G9" i="72"/>
  <c r="H9" i="72"/>
  <c r="J8" i="72"/>
  <c r="N8" i="72" s="1"/>
  <c r="C8" i="72"/>
  <c r="D8" i="72"/>
  <c r="E8" i="72"/>
  <c r="F8" i="72"/>
  <c r="G8" i="72"/>
  <c r="H8" i="72"/>
  <c r="C8" i="68"/>
  <c r="F8" i="58"/>
  <c r="K138" i="36"/>
  <c r="J138" i="35"/>
  <c r="J138" i="31"/>
  <c r="K138" i="25"/>
  <c r="J148" i="8"/>
  <c r="J149" i="8"/>
  <c r="J150" i="8"/>
  <c r="K138" i="6"/>
  <c r="J138" i="1"/>
  <c r="N96" i="71"/>
  <c r="N97" i="71" s="1"/>
  <c r="N126" i="71" s="1"/>
  <c r="B107" i="71"/>
  <c r="B108" i="71" s="1"/>
  <c r="B109" i="71" s="1"/>
  <c r="B110" i="71" s="1"/>
  <c r="B111" i="71" s="1"/>
  <c r="B112" i="71" s="1"/>
  <c r="B113" i="71" s="1"/>
  <c r="B114" i="71" s="1"/>
  <c r="M101" i="71"/>
  <c r="L101" i="71"/>
  <c r="L110" i="71" s="1"/>
  <c r="K101" i="71"/>
  <c r="K111" i="71" s="1"/>
  <c r="J101" i="71"/>
  <c r="H112" i="71"/>
  <c r="G101" i="71"/>
  <c r="G109" i="71" s="1"/>
  <c r="F101" i="71"/>
  <c r="F112" i="71"/>
  <c r="E101" i="71"/>
  <c r="E109" i="71" s="1"/>
  <c r="D101" i="71"/>
  <c r="D110" i="71"/>
  <c r="C101" i="71"/>
  <c r="C109" i="71" s="1"/>
  <c r="M100" i="71"/>
  <c r="L100" i="71"/>
  <c r="K100" i="71"/>
  <c r="J100" i="71"/>
  <c r="G100" i="71"/>
  <c r="F100" i="71"/>
  <c r="E100" i="71"/>
  <c r="I100" i="71" s="1"/>
  <c r="D100" i="71"/>
  <c r="C100" i="71"/>
  <c r="M99" i="71"/>
  <c r="L99" i="71"/>
  <c r="K99" i="71"/>
  <c r="J99" i="71"/>
  <c r="G99" i="71"/>
  <c r="F99" i="71"/>
  <c r="E99" i="71"/>
  <c r="D99" i="71"/>
  <c r="C99" i="71"/>
  <c r="M98" i="71"/>
  <c r="L98" i="71"/>
  <c r="K98" i="71"/>
  <c r="J98" i="71"/>
  <c r="G98" i="71"/>
  <c r="F98" i="71"/>
  <c r="E98" i="71"/>
  <c r="D98" i="71"/>
  <c r="C98" i="71"/>
  <c r="O96" i="71"/>
  <c r="I96" i="71"/>
  <c r="M91" i="71"/>
  <c r="L91" i="71"/>
  <c r="K91" i="71"/>
  <c r="K114" i="71" s="1"/>
  <c r="J91" i="71"/>
  <c r="H91" i="71"/>
  <c r="H114" i="71" s="1"/>
  <c r="G91" i="71"/>
  <c r="F91" i="71"/>
  <c r="F114" i="71" s="1"/>
  <c r="E91" i="71"/>
  <c r="D91" i="71"/>
  <c r="C91" i="71"/>
  <c r="M90" i="71"/>
  <c r="L90" i="71"/>
  <c r="K90" i="71"/>
  <c r="J90" i="71"/>
  <c r="H90" i="71"/>
  <c r="G90" i="71"/>
  <c r="F90" i="71"/>
  <c r="E90" i="71"/>
  <c r="D90" i="71"/>
  <c r="C90" i="71"/>
  <c r="M89" i="71"/>
  <c r="L89" i="71"/>
  <c r="K89" i="71"/>
  <c r="J89" i="71"/>
  <c r="H89" i="71"/>
  <c r="G89" i="71"/>
  <c r="F89" i="71"/>
  <c r="E89" i="71"/>
  <c r="D89" i="71"/>
  <c r="C89" i="71"/>
  <c r="M88" i="71"/>
  <c r="L88" i="71"/>
  <c r="K88" i="71"/>
  <c r="J88" i="71"/>
  <c r="H88" i="71"/>
  <c r="G88" i="71"/>
  <c r="F88" i="71"/>
  <c r="E88" i="71"/>
  <c r="D88" i="71"/>
  <c r="C88" i="71"/>
  <c r="N86" i="71"/>
  <c r="P86" i="71" s="1"/>
  <c r="M81" i="71"/>
  <c r="L81" i="71"/>
  <c r="K81" i="71"/>
  <c r="J81" i="71"/>
  <c r="H113" i="71"/>
  <c r="E113" i="71"/>
  <c r="C113" i="71"/>
  <c r="M80" i="71"/>
  <c r="L80" i="71"/>
  <c r="K80" i="71"/>
  <c r="J80" i="71"/>
  <c r="D80" i="71"/>
  <c r="M79" i="71"/>
  <c r="L79" i="71"/>
  <c r="K79" i="71"/>
  <c r="J79" i="71"/>
  <c r="I79" i="71"/>
  <c r="M78" i="71"/>
  <c r="L78" i="71"/>
  <c r="K78" i="71"/>
  <c r="J78" i="71"/>
  <c r="I78" i="71"/>
  <c r="I76" i="71"/>
  <c r="C112" i="71"/>
  <c r="N70" i="71"/>
  <c r="I70" i="71"/>
  <c r="N69" i="71"/>
  <c r="I69" i="71"/>
  <c r="N68" i="71"/>
  <c r="O66" i="71"/>
  <c r="N66" i="71"/>
  <c r="I66" i="71"/>
  <c r="I67" i="71"/>
  <c r="E61" i="71"/>
  <c r="D61" i="71"/>
  <c r="I61" i="71" s="1"/>
  <c r="D111" i="71"/>
  <c r="N60" i="71"/>
  <c r="E60" i="71"/>
  <c r="D60" i="71"/>
  <c r="I60" i="71" s="1"/>
  <c r="E59" i="71"/>
  <c r="E58" i="71"/>
  <c r="D58" i="71"/>
  <c r="O56" i="71"/>
  <c r="N56" i="71"/>
  <c r="N57" i="71" s="1"/>
  <c r="I56" i="71"/>
  <c r="I51" i="71"/>
  <c r="H110" i="71"/>
  <c r="N50" i="71"/>
  <c r="I50" i="71"/>
  <c r="N49" i="71"/>
  <c r="I49" i="71"/>
  <c r="N48" i="71"/>
  <c r="O46" i="71"/>
  <c r="N46" i="71"/>
  <c r="N47" i="71" s="1"/>
  <c r="N123" i="71" s="1"/>
  <c r="I46" i="71"/>
  <c r="I41" i="71"/>
  <c r="H109" i="71"/>
  <c r="N40" i="71"/>
  <c r="I40" i="71"/>
  <c r="N39" i="71"/>
  <c r="I39" i="71"/>
  <c r="I38" i="71"/>
  <c r="O36" i="71"/>
  <c r="O37" i="71" s="1"/>
  <c r="N36" i="71"/>
  <c r="N37" i="71" s="1"/>
  <c r="N122" i="71" s="1"/>
  <c r="I36" i="71"/>
  <c r="I37" i="71" s="1"/>
  <c r="H108" i="71"/>
  <c r="G108" i="71"/>
  <c r="N30" i="71"/>
  <c r="I30" i="71"/>
  <c r="N29" i="71"/>
  <c r="I29" i="71"/>
  <c r="N28" i="71"/>
  <c r="I28" i="71"/>
  <c r="O26" i="71"/>
  <c r="N26" i="71"/>
  <c r="N27" i="71" s="1"/>
  <c r="I26" i="71"/>
  <c r="M21" i="71"/>
  <c r="I21" i="71"/>
  <c r="H107" i="71"/>
  <c r="N20" i="71"/>
  <c r="I20" i="71"/>
  <c r="M19" i="71"/>
  <c r="N19" i="71" s="1"/>
  <c r="I19" i="71"/>
  <c r="M18" i="71"/>
  <c r="N18" i="71" s="1"/>
  <c r="I18" i="71"/>
  <c r="O16" i="71"/>
  <c r="O17" i="71" s="1"/>
  <c r="O18" i="71" s="1"/>
  <c r="N16" i="71"/>
  <c r="N17" i="71" s="1"/>
  <c r="I16" i="71"/>
  <c r="K106" i="71"/>
  <c r="H11" i="71"/>
  <c r="H106" i="71" s="1"/>
  <c r="G11" i="71"/>
  <c r="G106" i="71"/>
  <c r="F11" i="71"/>
  <c r="E11" i="71"/>
  <c r="E106" i="71" s="1"/>
  <c r="D11" i="71"/>
  <c r="C11" i="71"/>
  <c r="H10" i="71"/>
  <c r="G10" i="71"/>
  <c r="F10" i="71"/>
  <c r="E10" i="71"/>
  <c r="D10" i="71"/>
  <c r="C10" i="71"/>
  <c r="N9" i="71"/>
  <c r="H9" i="71"/>
  <c r="G9" i="71"/>
  <c r="F9" i="71"/>
  <c r="E9" i="71"/>
  <c r="D9" i="71"/>
  <c r="C9" i="71"/>
  <c r="N8" i="71"/>
  <c r="H8" i="71"/>
  <c r="G8" i="71"/>
  <c r="F8" i="71"/>
  <c r="E8" i="71"/>
  <c r="D8" i="71"/>
  <c r="C8" i="71"/>
  <c r="O6" i="71"/>
  <c r="N6" i="71"/>
  <c r="N7" i="71" s="1"/>
  <c r="I6" i="71"/>
  <c r="C60" i="70"/>
  <c r="I60" i="70" s="1"/>
  <c r="B107" i="70"/>
  <c r="B108" i="70" s="1"/>
  <c r="B109" i="70" s="1"/>
  <c r="B110" i="70" s="1"/>
  <c r="B111" i="70" s="1"/>
  <c r="B112" i="70" s="1"/>
  <c r="B113" i="70" s="1"/>
  <c r="B114" i="70" s="1"/>
  <c r="M101" i="70"/>
  <c r="M109" i="70" s="1"/>
  <c r="L101" i="70"/>
  <c r="K101" i="70"/>
  <c r="J101" i="70"/>
  <c r="H101" i="70"/>
  <c r="G101" i="70"/>
  <c r="F101" i="70"/>
  <c r="E101" i="70"/>
  <c r="E111" i="70" s="1"/>
  <c r="D101" i="70"/>
  <c r="D110" i="70" s="1"/>
  <c r="C101" i="70"/>
  <c r="M100" i="70"/>
  <c r="L100" i="70"/>
  <c r="K100" i="70"/>
  <c r="J100" i="70"/>
  <c r="H100" i="70"/>
  <c r="G100" i="70"/>
  <c r="F100" i="70"/>
  <c r="E100" i="70"/>
  <c r="D100" i="70"/>
  <c r="C100" i="70"/>
  <c r="M99" i="70"/>
  <c r="L99" i="70"/>
  <c r="K99" i="70"/>
  <c r="J99" i="70"/>
  <c r="H99" i="70"/>
  <c r="G99" i="70"/>
  <c r="F99" i="70"/>
  <c r="E99" i="70"/>
  <c r="D99" i="70"/>
  <c r="C99" i="70"/>
  <c r="M98" i="70"/>
  <c r="L98" i="70"/>
  <c r="K98" i="70"/>
  <c r="J98" i="70"/>
  <c r="H98" i="70"/>
  <c r="G98" i="70"/>
  <c r="F98" i="70"/>
  <c r="E98" i="70"/>
  <c r="D98" i="70"/>
  <c r="C98" i="70"/>
  <c r="O96" i="70"/>
  <c r="N96" i="70"/>
  <c r="N97" i="70" s="1"/>
  <c r="I96" i="70"/>
  <c r="I97" i="70" s="1"/>
  <c r="I127" i="70" s="1"/>
  <c r="M91" i="70"/>
  <c r="M114" i="70" s="1"/>
  <c r="L91" i="70"/>
  <c r="K91" i="70"/>
  <c r="J91" i="70"/>
  <c r="J114" i="70" s="1"/>
  <c r="H91" i="70"/>
  <c r="G91" i="70"/>
  <c r="F91" i="70"/>
  <c r="E91" i="70"/>
  <c r="E114" i="70" s="1"/>
  <c r="D91" i="70"/>
  <c r="C91" i="70"/>
  <c r="M90" i="70"/>
  <c r="L90" i="70"/>
  <c r="K90" i="70"/>
  <c r="N90" i="70" s="1"/>
  <c r="J90" i="70"/>
  <c r="H90" i="70"/>
  <c r="G90" i="70"/>
  <c r="F90" i="70"/>
  <c r="E90" i="70"/>
  <c r="D90" i="70"/>
  <c r="C90" i="70"/>
  <c r="M89" i="70"/>
  <c r="L89" i="70"/>
  <c r="K89" i="70"/>
  <c r="J89" i="70"/>
  <c r="H89" i="70"/>
  <c r="G89" i="70"/>
  <c r="F89" i="70"/>
  <c r="E89" i="70"/>
  <c r="D89" i="70"/>
  <c r="C89" i="70"/>
  <c r="M88" i="70"/>
  <c r="L88" i="70"/>
  <c r="K88" i="70"/>
  <c r="J88" i="70"/>
  <c r="H88" i="70"/>
  <c r="G88" i="70"/>
  <c r="F88" i="70"/>
  <c r="E88" i="70"/>
  <c r="D88" i="70"/>
  <c r="C88" i="70"/>
  <c r="N86" i="70"/>
  <c r="P86" i="70" s="1"/>
  <c r="M81" i="70"/>
  <c r="M113" i="70" s="1"/>
  <c r="L81" i="70"/>
  <c r="K81" i="70"/>
  <c r="J81" i="70"/>
  <c r="H81" i="70"/>
  <c r="G81" i="70"/>
  <c r="E81" i="70"/>
  <c r="I81" i="70" s="1"/>
  <c r="D113" i="70"/>
  <c r="M80" i="70"/>
  <c r="L80" i="70"/>
  <c r="K80" i="70"/>
  <c r="J80" i="70"/>
  <c r="H80" i="70"/>
  <c r="G80" i="70"/>
  <c r="E80" i="70"/>
  <c r="M79" i="70"/>
  <c r="L79" i="70"/>
  <c r="K79" i="70"/>
  <c r="J79" i="70"/>
  <c r="H79" i="70"/>
  <c r="E79" i="70"/>
  <c r="I79" i="70" s="1"/>
  <c r="M78" i="70"/>
  <c r="L78" i="70"/>
  <c r="K78" i="70"/>
  <c r="J78" i="70"/>
  <c r="H78" i="70"/>
  <c r="E78" i="70"/>
  <c r="I78" i="70" s="1"/>
  <c r="I76" i="70"/>
  <c r="P76" i="70" s="1"/>
  <c r="I77" i="70"/>
  <c r="E71" i="70"/>
  <c r="N70" i="70"/>
  <c r="E70" i="70"/>
  <c r="I70" i="70" s="1"/>
  <c r="N69" i="70"/>
  <c r="E69" i="70"/>
  <c r="N68" i="70"/>
  <c r="I68" i="70"/>
  <c r="O66" i="70"/>
  <c r="O67" i="70" s="1"/>
  <c r="N66" i="70"/>
  <c r="N67" i="70" s="1"/>
  <c r="I66" i="70"/>
  <c r="I67" i="70" s="1"/>
  <c r="L111" i="70"/>
  <c r="C61" i="70"/>
  <c r="N60" i="70"/>
  <c r="N59" i="70"/>
  <c r="I59" i="70"/>
  <c r="N58" i="70"/>
  <c r="I58" i="70"/>
  <c r="O56" i="70"/>
  <c r="N56" i="70"/>
  <c r="N57" i="70" s="1"/>
  <c r="I56" i="70"/>
  <c r="I57" i="70" s="1"/>
  <c r="I51" i="70"/>
  <c r="H51" i="70"/>
  <c r="N50" i="70"/>
  <c r="H50" i="70"/>
  <c r="I50" i="70"/>
  <c r="N49" i="70"/>
  <c r="H49" i="70"/>
  <c r="N48" i="70"/>
  <c r="H48" i="70"/>
  <c r="O46" i="70"/>
  <c r="N46" i="70"/>
  <c r="I46" i="70"/>
  <c r="I47" i="70" s="1"/>
  <c r="J41" i="70"/>
  <c r="I41" i="70"/>
  <c r="H41" i="70"/>
  <c r="J40" i="70"/>
  <c r="N40" i="70" s="1"/>
  <c r="I40" i="70"/>
  <c r="H40" i="70"/>
  <c r="J39" i="70"/>
  <c r="N39" i="70" s="1"/>
  <c r="I39" i="70"/>
  <c r="H39" i="70"/>
  <c r="N38" i="70"/>
  <c r="I38" i="70"/>
  <c r="O36" i="70"/>
  <c r="N36" i="70"/>
  <c r="N37" i="70" s="1"/>
  <c r="I36" i="70"/>
  <c r="H31" i="70"/>
  <c r="N30" i="70"/>
  <c r="H30" i="70"/>
  <c r="I30" i="70"/>
  <c r="N29" i="70"/>
  <c r="I29" i="70"/>
  <c r="N28" i="70"/>
  <c r="I28" i="70"/>
  <c r="O26" i="70"/>
  <c r="N26" i="70"/>
  <c r="N27" i="70" s="1"/>
  <c r="I26" i="70"/>
  <c r="I27" i="70" s="1"/>
  <c r="M107" i="70"/>
  <c r="I21" i="70"/>
  <c r="H21" i="70"/>
  <c r="N20" i="70"/>
  <c r="I20" i="70"/>
  <c r="N19" i="70"/>
  <c r="H19" i="70"/>
  <c r="I19" i="70"/>
  <c r="N18" i="70"/>
  <c r="H18" i="70"/>
  <c r="I18" i="70"/>
  <c r="O16" i="70"/>
  <c r="N16" i="70"/>
  <c r="N17" i="70" s="1"/>
  <c r="I16" i="70"/>
  <c r="I17" i="70" s="1"/>
  <c r="M106" i="70"/>
  <c r="J11" i="70"/>
  <c r="J106" i="70" s="1"/>
  <c r="H11" i="70"/>
  <c r="G11" i="70"/>
  <c r="F11" i="70"/>
  <c r="E11" i="70"/>
  <c r="D11" i="70"/>
  <c r="D106" i="70" s="1"/>
  <c r="C11" i="70"/>
  <c r="J10" i="70"/>
  <c r="N10" i="70" s="1"/>
  <c r="H10" i="70"/>
  <c r="G10" i="70"/>
  <c r="F10" i="70"/>
  <c r="E10" i="70"/>
  <c r="D10" i="70"/>
  <c r="C10" i="70"/>
  <c r="J9" i="70"/>
  <c r="H9" i="70"/>
  <c r="G9" i="70"/>
  <c r="F9" i="70"/>
  <c r="E9" i="70"/>
  <c r="D9" i="70"/>
  <c r="C9" i="70"/>
  <c r="I9" i="70" s="1"/>
  <c r="J8" i="70"/>
  <c r="H8" i="70"/>
  <c r="G8" i="70"/>
  <c r="F8" i="70"/>
  <c r="E8" i="70"/>
  <c r="D8" i="70"/>
  <c r="C8" i="70"/>
  <c r="O6" i="70"/>
  <c r="O7" i="70" s="1"/>
  <c r="O11" i="70" s="1"/>
  <c r="N6" i="70"/>
  <c r="N7" i="70" s="1"/>
  <c r="I6" i="70"/>
  <c r="I7" i="70"/>
  <c r="B107" i="69"/>
  <c r="B108" i="69" s="1"/>
  <c r="B109" i="69" s="1"/>
  <c r="B110" i="69" s="1"/>
  <c r="B111" i="69" s="1"/>
  <c r="B112" i="69" s="1"/>
  <c r="B113" i="69" s="1"/>
  <c r="B114" i="69" s="1"/>
  <c r="M101" i="69"/>
  <c r="M109" i="69"/>
  <c r="L101" i="69"/>
  <c r="L110" i="69" s="1"/>
  <c r="K101" i="69"/>
  <c r="K111" i="69"/>
  <c r="J101" i="69"/>
  <c r="J112" i="69" s="1"/>
  <c r="H101" i="69"/>
  <c r="G101" i="69"/>
  <c r="G109" i="69" s="1"/>
  <c r="F101" i="69"/>
  <c r="F112" i="69"/>
  <c r="E101" i="69"/>
  <c r="E109" i="69" s="1"/>
  <c r="D101" i="69"/>
  <c r="D110" i="69"/>
  <c r="C101" i="69"/>
  <c r="C109" i="69" s="1"/>
  <c r="M100" i="69"/>
  <c r="L100" i="69"/>
  <c r="N100" i="69" s="1"/>
  <c r="K100" i="69"/>
  <c r="J100" i="69"/>
  <c r="H100" i="69"/>
  <c r="G100" i="69"/>
  <c r="F100" i="69"/>
  <c r="E100" i="69"/>
  <c r="D100" i="69"/>
  <c r="C100" i="69"/>
  <c r="M99" i="69"/>
  <c r="L99" i="69"/>
  <c r="K99" i="69"/>
  <c r="J99" i="69"/>
  <c r="N99" i="69" s="1"/>
  <c r="H99" i="69"/>
  <c r="G99" i="69"/>
  <c r="F99" i="69"/>
  <c r="E99" i="69"/>
  <c r="D99" i="69"/>
  <c r="C99" i="69"/>
  <c r="M98" i="69"/>
  <c r="L98" i="69"/>
  <c r="K98" i="69"/>
  <c r="J98" i="69"/>
  <c r="H98" i="69"/>
  <c r="G98" i="69"/>
  <c r="F98" i="69"/>
  <c r="E98" i="69"/>
  <c r="D98" i="69"/>
  <c r="C98" i="69"/>
  <c r="I98" i="69" s="1"/>
  <c r="O96" i="69"/>
  <c r="N96" i="69"/>
  <c r="N97" i="69" s="1"/>
  <c r="I96" i="69"/>
  <c r="P96" i="69" s="1"/>
  <c r="M91" i="69"/>
  <c r="M114" i="69" s="1"/>
  <c r="L91" i="69"/>
  <c r="K91" i="69"/>
  <c r="J91" i="69"/>
  <c r="H91" i="69"/>
  <c r="G91" i="69"/>
  <c r="F91" i="69"/>
  <c r="E91" i="69"/>
  <c r="D91" i="69"/>
  <c r="D114" i="69" s="1"/>
  <c r="C91" i="69"/>
  <c r="M90" i="69"/>
  <c r="L90" i="69"/>
  <c r="K90" i="69"/>
  <c r="J90" i="69"/>
  <c r="H90" i="69"/>
  <c r="G90" i="69"/>
  <c r="F90" i="69"/>
  <c r="E90" i="69"/>
  <c r="D90" i="69"/>
  <c r="C90" i="69"/>
  <c r="M89" i="69"/>
  <c r="L89" i="69"/>
  <c r="K89" i="69"/>
  <c r="J89" i="69"/>
  <c r="H89" i="69"/>
  <c r="G89" i="69"/>
  <c r="F89" i="69"/>
  <c r="E89" i="69"/>
  <c r="D89" i="69"/>
  <c r="C89" i="69"/>
  <c r="M88" i="69"/>
  <c r="L88" i="69"/>
  <c r="K88" i="69"/>
  <c r="J88" i="69"/>
  <c r="H88" i="69"/>
  <c r="G88" i="69"/>
  <c r="F88" i="69"/>
  <c r="E88" i="69"/>
  <c r="D88" i="69"/>
  <c r="C88" i="69"/>
  <c r="N86" i="69"/>
  <c r="P86" i="69" s="1"/>
  <c r="M81" i="69"/>
  <c r="M113" i="69" s="1"/>
  <c r="L81" i="69"/>
  <c r="L113" i="69"/>
  <c r="K81" i="69"/>
  <c r="J81" i="69"/>
  <c r="J113" i="69" s="1"/>
  <c r="H81" i="69"/>
  <c r="G81" i="69"/>
  <c r="G113" i="69" s="1"/>
  <c r="F113" i="69"/>
  <c r="E81" i="69"/>
  <c r="E113" i="69" s="1"/>
  <c r="D81" i="69"/>
  <c r="C81" i="69"/>
  <c r="M80" i="69"/>
  <c r="L80" i="69"/>
  <c r="K80" i="69"/>
  <c r="J80" i="69"/>
  <c r="H80" i="69"/>
  <c r="G80" i="69"/>
  <c r="E80" i="69"/>
  <c r="D80" i="69"/>
  <c r="C80" i="69"/>
  <c r="M79" i="69"/>
  <c r="L79" i="69"/>
  <c r="K79" i="69"/>
  <c r="J79" i="69"/>
  <c r="H79" i="69"/>
  <c r="G79" i="69"/>
  <c r="E79" i="69"/>
  <c r="D79" i="69"/>
  <c r="C79" i="69"/>
  <c r="M78" i="69"/>
  <c r="L78" i="69"/>
  <c r="K78" i="69"/>
  <c r="J78" i="69"/>
  <c r="H78" i="69"/>
  <c r="G78" i="69"/>
  <c r="E78" i="69"/>
  <c r="D78" i="69"/>
  <c r="I76" i="69"/>
  <c r="P76" i="69" s="1"/>
  <c r="M71" i="69"/>
  <c r="L71" i="69"/>
  <c r="G112" i="69"/>
  <c r="E112" i="69"/>
  <c r="M70" i="69"/>
  <c r="N70" i="69" s="1"/>
  <c r="I70" i="69"/>
  <c r="M69" i="69"/>
  <c r="N69" i="69" s="1"/>
  <c r="I69" i="69"/>
  <c r="M68" i="69"/>
  <c r="N68" i="69" s="1"/>
  <c r="I68" i="69"/>
  <c r="O66" i="69"/>
  <c r="N66" i="69"/>
  <c r="I66" i="69"/>
  <c r="I67" i="69"/>
  <c r="M111" i="69"/>
  <c r="L111" i="69"/>
  <c r="E111" i="69"/>
  <c r="D111" i="69"/>
  <c r="N60" i="69"/>
  <c r="I60" i="69"/>
  <c r="N59" i="69"/>
  <c r="I59" i="69"/>
  <c r="N58" i="69"/>
  <c r="I58" i="69"/>
  <c r="O56" i="69"/>
  <c r="O57" i="69" s="1"/>
  <c r="N56" i="69"/>
  <c r="N57" i="69" s="1"/>
  <c r="I56" i="69"/>
  <c r="I57" i="69" s="1"/>
  <c r="M110" i="69"/>
  <c r="I51" i="69"/>
  <c r="H51" i="69"/>
  <c r="N50" i="69"/>
  <c r="H50" i="69"/>
  <c r="I50" i="69"/>
  <c r="N49" i="69"/>
  <c r="H49" i="69"/>
  <c r="I49" i="69"/>
  <c r="N48" i="69"/>
  <c r="H48" i="69"/>
  <c r="I48" i="69"/>
  <c r="O46" i="69"/>
  <c r="O47" i="69" s="1"/>
  <c r="O50" i="69" s="1"/>
  <c r="N46" i="69"/>
  <c r="I46" i="69"/>
  <c r="I47" i="69" s="1"/>
  <c r="L109" i="69"/>
  <c r="J109" i="69"/>
  <c r="I41" i="69"/>
  <c r="H41" i="69"/>
  <c r="N40" i="69"/>
  <c r="I40" i="69"/>
  <c r="H40" i="69"/>
  <c r="N39" i="69"/>
  <c r="I39" i="69"/>
  <c r="H39" i="69"/>
  <c r="N38" i="69"/>
  <c r="I38" i="69"/>
  <c r="O36" i="69"/>
  <c r="N36" i="69"/>
  <c r="N37" i="69" s="1"/>
  <c r="I36" i="69"/>
  <c r="I37" i="69"/>
  <c r="N31" i="69"/>
  <c r="L108" i="69"/>
  <c r="G108" i="69"/>
  <c r="N30" i="69"/>
  <c r="I30" i="69"/>
  <c r="N29" i="69"/>
  <c r="I29" i="69"/>
  <c r="N28" i="69"/>
  <c r="I28" i="69"/>
  <c r="O26" i="69"/>
  <c r="N26" i="69"/>
  <c r="N27" i="69" s="1"/>
  <c r="N121" i="69" s="1"/>
  <c r="I26" i="69"/>
  <c r="N21" i="69"/>
  <c r="I21" i="69"/>
  <c r="H21" i="69"/>
  <c r="N20" i="69"/>
  <c r="I20" i="69"/>
  <c r="N19" i="69"/>
  <c r="H19" i="69"/>
  <c r="G19" i="69"/>
  <c r="I19" i="69" s="1"/>
  <c r="N18" i="69"/>
  <c r="I18" i="69"/>
  <c r="O16" i="69"/>
  <c r="N16" i="69"/>
  <c r="N17" i="69"/>
  <c r="N120" i="69" s="1"/>
  <c r="I16" i="69"/>
  <c r="P16" i="69" s="1"/>
  <c r="L106" i="69"/>
  <c r="K106" i="69"/>
  <c r="J11" i="69"/>
  <c r="J106" i="69" s="1"/>
  <c r="H11" i="69"/>
  <c r="G11" i="69"/>
  <c r="G106" i="69" s="1"/>
  <c r="F11" i="69"/>
  <c r="F106" i="69" s="1"/>
  <c r="E11" i="69"/>
  <c r="D11" i="69"/>
  <c r="C11" i="69"/>
  <c r="C106" i="69" s="1"/>
  <c r="J10" i="69"/>
  <c r="N10" i="69" s="1"/>
  <c r="H10" i="69"/>
  <c r="G10" i="69"/>
  <c r="F10" i="69"/>
  <c r="E10" i="69"/>
  <c r="D10" i="69"/>
  <c r="C10" i="69"/>
  <c r="J9" i="69"/>
  <c r="H9" i="69"/>
  <c r="G9" i="69"/>
  <c r="F9" i="69"/>
  <c r="E9" i="69"/>
  <c r="D9" i="69"/>
  <c r="C9" i="69"/>
  <c r="J8" i="69"/>
  <c r="H8" i="69"/>
  <c r="G8" i="69"/>
  <c r="F8" i="69"/>
  <c r="E8" i="69"/>
  <c r="D8" i="69"/>
  <c r="C8" i="69"/>
  <c r="O6" i="69"/>
  <c r="N6" i="69"/>
  <c r="N7" i="69" s="1"/>
  <c r="N119" i="69" s="1"/>
  <c r="I6" i="69"/>
  <c r="I7" i="69" s="1"/>
  <c r="P7" i="69" s="1"/>
  <c r="P11" i="69" s="1"/>
  <c r="B107" i="68"/>
  <c r="B108" i="68" s="1"/>
  <c r="B109" i="68" s="1"/>
  <c r="B110" i="68" s="1"/>
  <c r="B111" i="68" s="1"/>
  <c r="B112" i="68" s="1"/>
  <c r="B113" i="68" s="1"/>
  <c r="B114" i="68" s="1"/>
  <c r="M101" i="68"/>
  <c r="M109" i="68" s="1"/>
  <c r="L101" i="68"/>
  <c r="L110" i="68" s="1"/>
  <c r="K101" i="68"/>
  <c r="K106" i="68" s="1"/>
  <c r="J101" i="68"/>
  <c r="J112" i="68" s="1"/>
  <c r="H101" i="68"/>
  <c r="G101" i="68"/>
  <c r="G108" i="68" s="1"/>
  <c r="F101" i="68"/>
  <c r="F112" i="68" s="1"/>
  <c r="E101" i="68"/>
  <c r="D101" i="68"/>
  <c r="C101" i="68"/>
  <c r="C112" i="68" s="1"/>
  <c r="M100" i="68"/>
  <c r="L100" i="68"/>
  <c r="K100" i="68"/>
  <c r="J100" i="68"/>
  <c r="H100" i="68"/>
  <c r="G100" i="68"/>
  <c r="F100" i="68"/>
  <c r="E100" i="68"/>
  <c r="I100" i="68" s="1"/>
  <c r="D100" i="68"/>
  <c r="C100" i="68"/>
  <c r="M99" i="68"/>
  <c r="L99" i="68"/>
  <c r="K99" i="68"/>
  <c r="J99" i="68"/>
  <c r="H99" i="68"/>
  <c r="G99" i="68"/>
  <c r="F99" i="68"/>
  <c r="E99" i="68"/>
  <c r="D99" i="68"/>
  <c r="C99" i="68"/>
  <c r="M98" i="68"/>
  <c r="L98" i="68"/>
  <c r="K98" i="68"/>
  <c r="J98" i="68"/>
  <c r="H98" i="68"/>
  <c r="G98" i="68"/>
  <c r="F98" i="68"/>
  <c r="E98" i="68"/>
  <c r="I98" i="68" s="1"/>
  <c r="D98" i="68"/>
  <c r="C98" i="68"/>
  <c r="O96" i="68"/>
  <c r="N96" i="68"/>
  <c r="I96" i="68"/>
  <c r="I97" i="68" s="1"/>
  <c r="M91" i="68"/>
  <c r="L91" i="68"/>
  <c r="K91" i="68"/>
  <c r="K114" i="68" s="1"/>
  <c r="J91" i="68"/>
  <c r="J114" i="68" s="1"/>
  <c r="H91" i="68"/>
  <c r="G91" i="68"/>
  <c r="F91" i="68"/>
  <c r="E91" i="68"/>
  <c r="D91" i="68"/>
  <c r="C91" i="68"/>
  <c r="M90" i="68"/>
  <c r="L90" i="68"/>
  <c r="K90" i="68"/>
  <c r="J90" i="68"/>
  <c r="H90" i="68"/>
  <c r="G90" i="68"/>
  <c r="F90" i="68"/>
  <c r="E90" i="68"/>
  <c r="D90" i="68"/>
  <c r="I90" i="68" s="1"/>
  <c r="C90" i="68"/>
  <c r="M89" i="68"/>
  <c r="L89" i="68"/>
  <c r="K89" i="68"/>
  <c r="J89" i="68"/>
  <c r="H89" i="68"/>
  <c r="G89" i="68"/>
  <c r="F89" i="68"/>
  <c r="E89" i="68"/>
  <c r="D89" i="68"/>
  <c r="C89" i="68"/>
  <c r="M88" i="68"/>
  <c r="L88" i="68"/>
  <c r="K88" i="68"/>
  <c r="J88" i="68"/>
  <c r="H88" i="68"/>
  <c r="G88" i="68"/>
  <c r="F88" i="68"/>
  <c r="E88" i="68"/>
  <c r="D88" i="68"/>
  <c r="C88" i="68"/>
  <c r="N86" i="68"/>
  <c r="M81" i="68"/>
  <c r="L81" i="68"/>
  <c r="L113" i="68" s="1"/>
  <c r="K81" i="68"/>
  <c r="J81" i="68"/>
  <c r="H113" i="68"/>
  <c r="F113" i="68"/>
  <c r="M80" i="68"/>
  <c r="L80" i="68"/>
  <c r="K80" i="68"/>
  <c r="J80" i="68"/>
  <c r="I80" i="68"/>
  <c r="M79" i="68"/>
  <c r="L79" i="68"/>
  <c r="K79" i="68"/>
  <c r="J79" i="68"/>
  <c r="I79" i="68"/>
  <c r="M78" i="68"/>
  <c r="L78" i="68"/>
  <c r="K78" i="68"/>
  <c r="J78" i="68"/>
  <c r="I78" i="68"/>
  <c r="I76" i="68"/>
  <c r="I77" i="68" s="1"/>
  <c r="L112" i="68"/>
  <c r="E112" i="68"/>
  <c r="D112" i="68"/>
  <c r="L111" i="68"/>
  <c r="G111" i="68"/>
  <c r="N60" i="68"/>
  <c r="I60" i="68"/>
  <c r="N59" i="68"/>
  <c r="I59" i="68"/>
  <c r="N58" i="68"/>
  <c r="I58" i="68"/>
  <c r="O56" i="68"/>
  <c r="O57" i="68" s="1"/>
  <c r="N56" i="68"/>
  <c r="N57" i="68" s="1"/>
  <c r="I56" i="68"/>
  <c r="I57" i="68" s="1"/>
  <c r="I51" i="68"/>
  <c r="H51" i="68"/>
  <c r="N50" i="68"/>
  <c r="H50" i="68"/>
  <c r="I50" i="68"/>
  <c r="N49" i="68"/>
  <c r="H49" i="68"/>
  <c r="N48" i="68"/>
  <c r="H48" i="68"/>
  <c r="I48" i="68"/>
  <c r="O46" i="68"/>
  <c r="N46" i="68"/>
  <c r="N47" i="68" s="1"/>
  <c r="I46" i="68"/>
  <c r="I47" i="68" s="1"/>
  <c r="L109" i="68"/>
  <c r="J109" i="68"/>
  <c r="I41" i="68"/>
  <c r="H41" i="68"/>
  <c r="N40" i="68"/>
  <c r="I40" i="68"/>
  <c r="H40" i="68"/>
  <c r="N39" i="68"/>
  <c r="I39" i="68"/>
  <c r="H39" i="68"/>
  <c r="N38" i="68"/>
  <c r="I38" i="68"/>
  <c r="O36" i="68"/>
  <c r="N36" i="68"/>
  <c r="N37" i="68" s="1"/>
  <c r="I36" i="68"/>
  <c r="I37" i="68" s="1"/>
  <c r="L31" i="68"/>
  <c r="L108" i="68" s="1"/>
  <c r="H31" i="68"/>
  <c r="H108" i="68" s="1"/>
  <c r="L30" i="68"/>
  <c r="N30" i="68" s="1"/>
  <c r="H30" i="68"/>
  <c r="I30" i="68"/>
  <c r="L29" i="68"/>
  <c r="N29" i="68" s="1"/>
  <c r="I29" i="68"/>
  <c r="H29" i="68"/>
  <c r="L28" i="68"/>
  <c r="N28" i="68" s="1"/>
  <c r="I28" i="68"/>
  <c r="H28" i="68"/>
  <c r="O26" i="68"/>
  <c r="N26" i="68"/>
  <c r="N27" i="68" s="1"/>
  <c r="I26" i="68"/>
  <c r="I27" i="68" s="1"/>
  <c r="I21" i="68"/>
  <c r="H107" i="68"/>
  <c r="N20" i="68"/>
  <c r="I20" i="68"/>
  <c r="N19" i="68"/>
  <c r="I19" i="68"/>
  <c r="N18" i="68"/>
  <c r="I18" i="68"/>
  <c r="O16" i="68"/>
  <c r="N16" i="68"/>
  <c r="N17" i="68" s="1"/>
  <c r="I16" i="68"/>
  <c r="H11" i="68"/>
  <c r="G11" i="68"/>
  <c r="F11" i="68"/>
  <c r="E11" i="68"/>
  <c r="D11" i="68"/>
  <c r="C11" i="68"/>
  <c r="N10" i="68"/>
  <c r="H10" i="68"/>
  <c r="G10" i="68"/>
  <c r="F10" i="68"/>
  <c r="E10" i="68"/>
  <c r="D10" i="68"/>
  <c r="C10" i="68"/>
  <c r="N9" i="68"/>
  <c r="H9" i="68"/>
  <c r="G9" i="68"/>
  <c r="F9" i="68"/>
  <c r="E9" i="68"/>
  <c r="D9" i="68"/>
  <c r="C9" i="68"/>
  <c r="N8" i="68"/>
  <c r="H8" i="68"/>
  <c r="G8" i="68"/>
  <c r="F8" i="68"/>
  <c r="E8" i="68"/>
  <c r="D8" i="68"/>
  <c r="O6" i="68"/>
  <c r="O7" i="68" s="1"/>
  <c r="O8" i="68" s="1"/>
  <c r="N6" i="68"/>
  <c r="N7" i="68" s="1"/>
  <c r="I6" i="68"/>
  <c r="I7" i="68" s="1"/>
  <c r="C148" i="12"/>
  <c r="D148" i="12"/>
  <c r="J151" i="8"/>
  <c r="K151" i="8"/>
  <c r="L151" i="8"/>
  <c r="M151" i="8"/>
  <c r="N151" i="8" s="1"/>
  <c r="O151" i="8"/>
  <c r="F158" i="3"/>
  <c r="I146" i="1"/>
  <c r="K113" i="71"/>
  <c r="N98" i="71"/>
  <c r="J109" i="71"/>
  <c r="L106" i="71"/>
  <c r="L109" i="71"/>
  <c r="L111" i="71"/>
  <c r="L112" i="71"/>
  <c r="C114" i="71"/>
  <c r="I80" i="71"/>
  <c r="I57" i="71"/>
  <c r="I59" i="71"/>
  <c r="I58" i="71"/>
  <c r="I48" i="71"/>
  <c r="P36" i="71"/>
  <c r="N21" i="71"/>
  <c r="O27" i="71"/>
  <c r="O7" i="71"/>
  <c r="O11" i="71" s="1"/>
  <c r="N10" i="71"/>
  <c r="I27" i="71"/>
  <c r="L108" i="71"/>
  <c r="N31" i="71"/>
  <c r="O40" i="71"/>
  <c r="N38" i="71"/>
  <c r="N41" i="71"/>
  <c r="N51" i="71"/>
  <c r="O57" i="71"/>
  <c r="N58" i="71"/>
  <c r="N59" i="71"/>
  <c r="N61" i="71"/>
  <c r="I68" i="71"/>
  <c r="N11" i="71"/>
  <c r="I31" i="71"/>
  <c r="O47" i="71"/>
  <c r="N71" i="71"/>
  <c r="I71" i="71"/>
  <c r="O81" i="71"/>
  <c r="I81" i="71"/>
  <c r="O90" i="71"/>
  <c r="O97" i="71"/>
  <c r="O101" i="71" s="1"/>
  <c r="D107" i="71"/>
  <c r="L107" i="71"/>
  <c r="C108" i="71"/>
  <c r="E108" i="71"/>
  <c r="K108" i="71"/>
  <c r="D109" i="71"/>
  <c r="F109" i="71"/>
  <c r="C110" i="71"/>
  <c r="E110" i="71"/>
  <c r="G110" i="71"/>
  <c r="K110" i="71"/>
  <c r="H111" i="71"/>
  <c r="K112" i="71"/>
  <c r="C107" i="71"/>
  <c r="E107" i="71"/>
  <c r="G107" i="71"/>
  <c r="K107" i="71"/>
  <c r="D108" i="71"/>
  <c r="F108" i="71"/>
  <c r="K109" i="71"/>
  <c r="F110" i="71"/>
  <c r="J110" i="71"/>
  <c r="L114" i="69"/>
  <c r="G114" i="69"/>
  <c r="I99" i="69"/>
  <c r="I100" i="69"/>
  <c r="C114" i="69"/>
  <c r="L114" i="68"/>
  <c r="L106" i="68"/>
  <c r="J106" i="68"/>
  <c r="H114" i="68"/>
  <c r="F114" i="68"/>
  <c r="F106" i="68"/>
  <c r="E114" i="68"/>
  <c r="I99" i="68"/>
  <c r="H106" i="68"/>
  <c r="K107" i="70"/>
  <c r="D114" i="70"/>
  <c r="E109" i="70"/>
  <c r="E107" i="70"/>
  <c r="I100" i="70"/>
  <c r="I69" i="70"/>
  <c r="I48" i="70"/>
  <c r="I49" i="70"/>
  <c r="N8" i="70"/>
  <c r="N9" i="70"/>
  <c r="N11" i="70"/>
  <c r="N21" i="70"/>
  <c r="I31" i="70"/>
  <c r="N31" i="70"/>
  <c r="O47" i="70"/>
  <c r="O48" i="70" s="1"/>
  <c r="N51" i="70"/>
  <c r="P56" i="70"/>
  <c r="N71" i="70"/>
  <c r="O17" i="70"/>
  <c r="O27" i="70"/>
  <c r="O30" i="70" s="1"/>
  <c r="O37" i="70"/>
  <c r="N41" i="70"/>
  <c r="O57" i="70"/>
  <c r="N61" i="70"/>
  <c r="P66" i="70"/>
  <c r="I71" i="70"/>
  <c r="O91" i="70"/>
  <c r="I91" i="70"/>
  <c r="O97" i="70"/>
  <c r="D107" i="70"/>
  <c r="J107" i="70"/>
  <c r="E108" i="70"/>
  <c r="D109" i="70"/>
  <c r="K110" i="70"/>
  <c r="F111" i="70"/>
  <c r="J111" i="70"/>
  <c r="K112" i="70"/>
  <c r="P96" i="70"/>
  <c r="D108" i="70"/>
  <c r="J108" i="70"/>
  <c r="J110" i="70"/>
  <c r="N51" i="69"/>
  <c r="N8" i="69"/>
  <c r="N9" i="69"/>
  <c r="O7" i="69"/>
  <c r="O11" i="69" s="1"/>
  <c r="O27" i="69"/>
  <c r="O30" i="69" s="1"/>
  <c r="O37" i="69"/>
  <c r="N41" i="69"/>
  <c r="N61" i="69"/>
  <c r="I71" i="69"/>
  <c r="O81" i="69"/>
  <c r="I81" i="69"/>
  <c r="P6" i="69"/>
  <c r="N11" i="69"/>
  <c r="I31" i="69"/>
  <c r="P36" i="69"/>
  <c r="P56" i="69"/>
  <c r="I61" i="69"/>
  <c r="O67" i="69"/>
  <c r="I97" i="69"/>
  <c r="I127" i="69" s="1"/>
  <c r="O97" i="69"/>
  <c r="O101" i="69" s="1"/>
  <c r="D107" i="69"/>
  <c r="F107" i="69"/>
  <c r="J107" i="69"/>
  <c r="L107" i="69"/>
  <c r="C108" i="69"/>
  <c r="E108" i="69"/>
  <c r="D109" i="69"/>
  <c r="F109" i="69"/>
  <c r="C110" i="69"/>
  <c r="E110" i="69"/>
  <c r="G110" i="69"/>
  <c r="K110" i="69"/>
  <c r="J111" i="69"/>
  <c r="K112" i="69"/>
  <c r="C107" i="69"/>
  <c r="E107" i="69"/>
  <c r="G107" i="69"/>
  <c r="K107" i="69"/>
  <c r="D108" i="69"/>
  <c r="J108" i="69"/>
  <c r="K109" i="69"/>
  <c r="F110" i="69"/>
  <c r="J110" i="69"/>
  <c r="I49" i="68"/>
  <c r="P6" i="68"/>
  <c r="N11" i="68"/>
  <c r="N21" i="68"/>
  <c r="I31" i="68"/>
  <c r="N31" i="68"/>
  <c r="P36" i="68"/>
  <c r="P37" i="68" s="1"/>
  <c r="P41" i="68" s="1"/>
  <c r="O47" i="68"/>
  <c r="N51" i="68"/>
  <c r="P56" i="68"/>
  <c r="I61" i="68"/>
  <c r="I89" i="68"/>
  <c r="O17" i="68"/>
  <c r="O27" i="68"/>
  <c r="O37" i="68"/>
  <c r="O38" i="68" s="1"/>
  <c r="N41" i="68"/>
  <c r="N61" i="68"/>
  <c r="O81" i="68"/>
  <c r="O79" i="68"/>
  <c r="I81" i="68"/>
  <c r="O90" i="68"/>
  <c r="I91" i="68"/>
  <c r="O97" i="68"/>
  <c r="O98" i="68" s="1"/>
  <c r="F107" i="68"/>
  <c r="J107" i="68"/>
  <c r="L107" i="68"/>
  <c r="E108" i="68"/>
  <c r="K108" i="68"/>
  <c r="F109" i="68"/>
  <c r="C110" i="68"/>
  <c r="E110" i="68"/>
  <c r="K110" i="68"/>
  <c r="F111" i="68"/>
  <c r="J111" i="68"/>
  <c r="N91" i="68"/>
  <c r="C107" i="68"/>
  <c r="E107" i="68"/>
  <c r="F108" i="68"/>
  <c r="J108" i="68"/>
  <c r="F110" i="68"/>
  <c r="J110" i="68"/>
  <c r="B107" i="67"/>
  <c r="B108" i="67" s="1"/>
  <c r="B109" i="67" s="1"/>
  <c r="B110" i="67" s="1"/>
  <c r="B111" i="67" s="1"/>
  <c r="B112" i="67" s="1"/>
  <c r="B113" i="67" s="1"/>
  <c r="B114" i="67" s="1"/>
  <c r="M101" i="67"/>
  <c r="M109" i="67" s="1"/>
  <c r="L101" i="67"/>
  <c r="K101" i="67"/>
  <c r="K111" i="67" s="1"/>
  <c r="J101" i="67"/>
  <c r="J112" i="67" s="1"/>
  <c r="H101" i="67"/>
  <c r="G101" i="67"/>
  <c r="G109" i="67"/>
  <c r="F101" i="67"/>
  <c r="E101" i="67"/>
  <c r="D101" i="67"/>
  <c r="D110" i="67" s="1"/>
  <c r="C101" i="67"/>
  <c r="C109" i="67" s="1"/>
  <c r="M100" i="67"/>
  <c r="L100" i="67"/>
  <c r="K100" i="67"/>
  <c r="J100" i="67"/>
  <c r="H100" i="67"/>
  <c r="G100" i="67"/>
  <c r="F100" i="67"/>
  <c r="E100" i="67"/>
  <c r="D100" i="67"/>
  <c r="C100" i="67"/>
  <c r="M99" i="67"/>
  <c r="L99" i="67"/>
  <c r="N99" i="67" s="1"/>
  <c r="K99" i="67"/>
  <c r="J99" i="67"/>
  <c r="H99" i="67"/>
  <c r="G99" i="67"/>
  <c r="F99" i="67"/>
  <c r="E99" i="67"/>
  <c r="D99" i="67"/>
  <c r="C99" i="67"/>
  <c r="I99" i="67" s="1"/>
  <c r="M98" i="67"/>
  <c r="L98" i="67"/>
  <c r="K98" i="67"/>
  <c r="J98" i="67"/>
  <c r="N98" i="67" s="1"/>
  <c r="H98" i="67"/>
  <c r="G98" i="67"/>
  <c r="F98" i="67"/>
  <c r="E98" i="67"/>
  <c r="I98" i="67" s="1"/>
  <c r="D98" i="67"/>
  <c r="C98" i="67"/>
  <c r="O96" i="67"/>
  <c r="N96" i="67"/>
  <c r="N97" i="67" s="1"/>
  <c r="N126" i="67" s="1"/>
  <c r="I96" i="67"/>
  <c r="M91" i="67"/>
  <c r="L91" i="67"/>
  <c r="L114" i="67"/>
  <c r="K91" i="67"/>
  <c r="K114" i="67" s="1"/>
  <c r="J91" i="67"/>
  <c r="J114" i="67"/>
  <c r="H91" i="67"/>
  <c r="G91" i="67"/>
  <c r="G114" i="67" s="1"/>
  <c r="F91" i="67"/>
  <c r="E91" i="67"/>
  <c r="D91" i="67"/>
  <c r="D114" i="67" s="1"/>
  <c r="C91" i="67"/>
  <c r="C114" i="67"/>
  <c r="M90" i="67"/>
  <c r="L90" i="67"/>
  <c r="K90" i="67"/>
  <c r="J90" i="67"/>
  <c r="H90" i="67"/>
  <c r="G90" i="67"/>
  <c r="F90" i="67"/>
  <c r="E90" i="67"/>
  <c r="D90" i="67"/>
  <c r="C90" i="67"/>
  <c r="M89" i="67"/>
  <c r="L89" i="67"/>
  <c r="K89" i="67"/>
  <c r="J89" i="67"/>
  <c r="H89" i="67"/>
  <c r="G89" i="67"/>
  <c r="F89" i="67"/>
  <c r="E89" i="67"/>
  <c r="D89" i="67"/>
  <c r="C89" i="67"/>
  <c r="M88" i="67"/>
  <c r="L88" i="67"/>
  <c r="K88" i="67"/>
  <c r="J88" i="67"/>
  <c r="H88" i="67"/>
  <c r="G88" i="67"/>
  <c r="F88" i="67"/>
  <c r="E88" i="67"/>
  <c r="D88" i="67"/>
  <c r="C88" i="67"/>
  <c r="N86" i="67"/>
  <c r="P86" i="67" s="1"/>
  <c r="M81" i="67"/>
  <c r="M113" i="67" s="1"/>
  <c r="L81" i="67"/>
  <c r="K81" i="67"/>
  <c r="K113" i="67" s="1"/>
  <c r="J81" i="67"/>
  <c r="J113" i="67" s="1"/>
  <c r="H81" i="67"/>
  <c r="G113" i="67"/>
  <c r="D113" i="67"/>
  <c r="C113" i="67"/>
  <c r="M80" i="67"/>
  <c r="L80" i="67"/>
  <c r="K80" i="67"/>
  <c r="J80" i="67"/>
  <c r="H80" i="67"/>
  <c r="I80" i="67"/>
  <c r="M79" i="67"/>
  <c r="L79" i="67"/>
  <c r="K79" i="67"/>
  <c r="J79" i="67"/>
  <c r="H79" i="67"/>
  <c r="I79" i="67"/>
  <c r="M78" i="67"/>
  <c r="L78" i="67"/>
  <c r="K78" i="67"/>
  <c r="J78" i="67"/>
  <c r="I78" i="67"/>
  <c r="I76" i="67"/>
  <c r="P76" i="67" s="1"/>
  <c r="M112" i="67"/>
  <c r="G112" i="67"/>
  <c r="D112" i="67"/>
  <c r="N70" i="67"/>
  <c r="I70" i="67"/>
  <c r="N69" i="67"/>
  <c r="I69" i="67"/>
  <c r="N68" i="67"/>
  <c r="I68" i="67"/>
  <c r="O66" i="67"/>
  <c r="N66" i="67"/>
  <c r="N67" i="67" s="1"/>
  <c r="I66" i="67"/>
  <c r="I67" i="67"/>
  <c r="M111" i="67"/>
  <c r="G111" i="67"/>
  <c r="E111" i="67"/>
  <c r="D111" i="67"/>
  <c r="N60" i="67"/>
  <c r="I60" i="67"/>
  <c r="N59" i="67"/>
  <c r="I59" i="67"/>
  <c r="N58" i="67"/>
  <c r="I58" i="67"/>
  <c r="O56" i="67"/>
  <c r="N56" i="67"/>
  <c r="N57" i="67" s="1"/>
  <c r="I56" i="67"/>
  <c r="I57" i="67" s="1"/>
  <c r="M110" i="67"/>
  <c r="I51" i="67"/>
  <c r="H51" i="67"/>
  <c r="N50" i="67"/>
  <c r="H50" i="67"/>
  <c r="I50" i="67"/>
  <c r="N49" i="67"/>
  <c r="H49" i="67"/>
  <c r="I49" i="67"/>
  <c r="N48" i="67"/>
  <c r="H48" i="67"/>
  <c r="O46" i="67"/>
  <c r="O47" i="67" s="1"/>
  <c r="O48" i="67" s="1"/>
  <c r="N46" i="67"/>
  <c r="N47" i="67" s="1"/>
  <c r="I46" i="67"/>
  <c r="I47" i="67" s="1"/>
  <c r="J109" i="67"/>
  <c r="I41" i="67"/>
  <c r="H41" i="67"/>
  <c r="N40" i="67"/>
  <c r="I40" i="67"/>
  <c r="H40" i="67"/>
  <c r="N39" i="67"/>
  <c r="I39" i="67"/>
  <c r="H39" i="67"/>
  <c r="N38" i="67"/>
  <c r="I38" i="67"/>
  <c r="O36" i="67"/>
  <c r="N36" i="67"/>
  <c r="N37" i="67" s="1"/>
  <c r="I36" i="67"/>
  <c r="G108" i="67"/>
  <c r="N30" i="67"/>
  <c r="I30" i="67"/>
  <c r="N29" i="67"/>
  <c r="I29" i="67"/>
  <c r="N28" i="67"/>
  <c r="I28" i="67"/>
  <c r="O26" i="67"/>
  <c r="N26" i="67"/>
  <c r="N27" i="67" s="1"/>
  <c r="I26" i="67"/>
  <c r="I21" i="67"/>
  <c r="N20" i="67"/>
  <c r="I20" i="67"/>
  <c r="N19" i="67"/>
  <c r="I19" i="67"/>
  <c r="N18" i="67"/>
  <c r="I18" i="67"/>
  <c r="O16" i="67"/>
  <c r="N16" i="67"/>
  <c r="N17" i="67" s="1"/>
  <c r="I16" i="67"/>
  <c r="M106" i="67"/>
  <c r="L106" i="67"/>
  <c r="K106" i="67"/>
  <c r="J106" i="67"/>
  <c r="H11" i="67"/>
  <c r="G11" i="67"/>
  <c r="G106" i="67" s="1"/>
  <c r="F11" i="67"/>
  <c r="E11" i="67"/>
  <c r="D11" i="67"/>
  <c r="D106" i="67" s="1"/>
  <c r="C11" i="67"/>
  <c r="N10" i="67"/>
  <c r="H10" i="67"/>
  <c r="G10" i="67"/>
  <c r="F10" i="67"/>
  <c r="E10" i="67"/>
  <c r="D10" i="67"/>
  <c r="C10" i="67"/>
  <c r="N9" i="67"/>
  <c r="H9" i="67"/>
  <c r="G9" i="67"/>
  <c r="F9" i="67"/>
  <c r="E9" i="67"/>
  <c r="I9" i="67" s="1"/>
  <c r="D9" i="67"/>
  <c r="C9" i="67"/>
  <c r="N8" i="67"/>
  <c r="H8" i="67"/>
  <c r="G8" i="67"/>
  <c r="F8" i="67"/>
  <c r="E8" i="67"/>
  <c r="D8" i="67"/>
  <c r="C8" i="67"/>
  <c r="O6" i="67"/>
  <c r="N6" i="67"/>
  <c r="N7" i="67" s="1"/>
  <c r="I6" i="67"/>
  <c r="B107" i="65"/>
  <c r="B108" i="65" s="1"/>
  <c r="B109" i="65" s="1"/>
  <c r="B110" i="65" s="1"/>
  <c r="B111" i="65" s="1"/>
  <c r="B112" i="65" s="1"/>
  <c r="B113" i="65" s="1"/>
  <c r="B114" i="65" s="1"/>
  <c r="M101" i="65"/>
  <c r="M109" i="65" s="1"/>
  <c r="L101" i="65"/>
  <c r="L110" i="65" s="1"/>
  <c r="K101" i="65"/>
  <c r="J101" i="65"/>
  <c r="H101" i="65"/>
  <c r="G101" i="65"/>
  <c r="G109" i="65" s="1"/>
  <c r="F101" i="65"/>
  <c r="E101" i="65"/>
  <c r="E111" i="65" s="1"/>
  <c r="D101" i="65"/>
  <c r="D110" i="65" s="1"/>
  <c r="C101" i="65"/>
  <c r="C109" i="65" s="1"/>
  <c r="M100" i="65"/>
  <c r="L100" i="65"/>
  <c r="K100" i="65"/>
  <c r="J100" i="65"/>
  <c r="H100" i="65"/>
  <c r="G100" i="65"/>
  <c r="F100" i="65"/>
  <c r="E100" i="65"/>
  <c r="D100" i="65"/>
  <c r="C100" i="65"/>
  <c r="M99" i="65"/>
  <c r="L99" i="65"/>
  <c r="K99" i="65"/>
  <c r="J99" i="65"/>
  <c r="H99" i="65"/>
  <c r="G99" i="65"/>
  <c r="F99" i="65"/>
  <c r="E99" i="65"/>
  <c r="D99" i="65"/>
  <c r="C99" i="65"/>
  <c r="M98" i="65"/>
  <c r="N98" i="65" s="1"/>
  <c r="L98" i="65"/>
  <c r="K98" i="65"/>
  <c r="J98" i="65"/>
  <c r="H98" i="65"/>
  <c r="G98" i="65"/>
  <c r="F98" i="65"/>
  <c r="E98" i="65"/>
  <c r="D98" i="65"/>
  <c r="I98" i="65" s="1"/>
  <c r="C98" i="65"/>
  <c r="O96" i="65"/>
  <c r="N96" i="65"/>
  <c r="N97" i="65"/>
  <c r="I96" i="65"/>
  <c r="M91" i="65"/>
  <c r="L91" i="65"/>
  <c r="L114" i="65"/>
  <c r="K91" i="65"/>
  <c r="J91" i="65"/>
  <c r="H91" i="65"/>
  <c r="G91" i="65"/>
  <c r="G114" i="65" s="1"/>
  <c r="F91" i="65"/>
  <c r="E91" i="65"/>
  <c r="D91" i="65"/>
  <c r="C91" i="65"/>
  <c r="M90" i="65"/>
  <c r="L90" i="65"/>
  <c r="K90" i="65"/>
  <c r="J90" i="65"/>
  <c r="N90" i="65" s="1"/>
  <c r="H90" i="65"/>
  <c r="G90" i="65"/>
  <c r="F90" i="65"/>
  <c r="E90" i="65"/>
  <c r="D90" i="65"/>
  <c r="C90" i="65"/>
  <c r="M89" i="65"/>
  <c r="L89" i="65"/>
  <c r="N89" i="65" s="1"/>
  <c r="K89" i="65"/>
  <c r="J89" i="65"/>
  <c r="H89" i="65"/>
  <c r="G89" i="65"/>
  <c r="F89" i="65"/>
  <c r="E89" i="65"/>
  <c r="D89" i="65"/>
  <c r="C89" i="65"/>
  <c r="M88" i="65"/>
  <c r="L88" i="65"/>
  <c r="K88" i="65"/>
  <c r="J88" i="65"/>
  <c r="H88" i="65"/>
  <c r="G88" i="65"/>
  <c r="F88" i="65"/>
  <c r="E88" i="65"/>
  <c r="D88" i="65"/>
  <c r="C88" i="65"/>
  <c r="O86" i="65"/>
  <c r="N86" i="65"/>
  <c r="I86" i="65"/>
  <c r="I87" i="65" s="1"/>
  <c r="M81" i="65"/>
  <c r="M113" i="65" s="1"/>
  <c r="L81" i="65"/>
  <c r="L113" i="65" s="1"/>
  <c r="K81" i="65"/>
  <c r="J81" i="65"/>
  <c r="H81" i="65"/>
  <c r="G113" i="65"/>
  <c r="F113" i="65"/>
  <c r="D113" i="65"/>
  <c r="C81" i="65"/>
  <c r="C113" i="65" s="1"/>
  <c r="M80" i="65"/>
  <c r="L80" i="65"/>
  <c r="K80" i="65"/>
  <c r="J80" i="65"/>
  <c r="H80" i="65"/>
  <c r="C80" i="65"/>
  <c r="M79" i="65"/>
  <c r="L79" i="65"/>
  <c r="K79" i="65"/>
  <c r="J79" i="65"/>
  <c r="H79" i="65"/>
  <c r="I79" i="65"/>
  <c r="M78" i="65"/>
  <c r="L78" i="65"/>
  <c r="K78" i="65"/>
  <c r="J78" i="65"/>
  <c r="I78" i="65"/>
  <c r="O76" i="65"/>
  <c r="N76" i="65"/>
  <c r="N77" i="65" s="1"/>
  <c r="I76" i="65"/>
  <c r="I77" i="65" s="1"/>
  <c r="M112" i="65"/>
  <c r="L112" i="65"/>
  <c r="G112" i="65"/>
  <c r="E71" i="65"/>
  <c r="D112" i="65"/>
  <c r="C112" i="65"/>
  <c r="N70" i="65"/>
  <c r="E70" i="65"/>
  <c r="I70" i="65" s="1"/>
  <c r="N69" i="65"/>
  <c r="E69" i="65"/>
  <c r="I69" i="65" s="1"/>
  <c r="N68" i="65"/>
  <c r="E68" i="65"/>
  <c r="I68" i="65" s="1"/>
  <c r="O66" i="65"/>
  <c r="N66" i="65"/>
  <c r="N67" i="65" s="1"/>
  <c r="I66" i="65"/>
  <c r="I67" i="65" s="1"/>
  <c r="L111" i="65"/>
  <c r="G111" i="65"/>
  <c r="C111" i="65"/>
  <c r="N60" i="65"/>
  <c r="I60" i="65"/>
  <c r="N59" i="65"/>
  <c r="G59" i="65"/>
  <c r="I59" i="65" s="1"/>
  <c r="N58" i="65"/>
  <c r="I58" i="65"/>
  <c r="O56" i="65"/>
  <c r="N56" i="65"/>
  <c r="N57" i="65" s="1"/>
  <c r="I56" i="65"/>
  <c r="M51" i="65"/>
  <c r="I51" i="65"/>
  <c r="H51" i="65"/>
  <c r="N50" i="65"/>
  <c r="H50" i="65"/>
  <c r="I50" i="65"/>
  <c r="N49" i="65"/>
  <c r="H49" i="65"/>
  <c r="I49" i="65"/>
  <c r="N48" i="65"/>
  <c r="H48" i="65"/>
  <c r="I48" i="65"/>
  <c r="O46" i="65"/>
  <c r="N46" i="65"/>
  <c r="N47" i="65" s="1"/>
  <c r="I46" i="65"/>
  <c r="I47" i="65"/>
  <c r="L109" i="65"/>
  <c r="I41" i="65"/>
  <c r="N40" i="65"/>
  <c r="I40" i="65"/>
  <c r="N39" i="65"/>
  <c r="I39" i="65"/>
  <c r="N38" i="65"/>
  <c r="I38" i="65"/>
  <c r="O36" i="65"/>
  <c r="N36" i="65"/>
  <c r="N37" i="65" s="1"/>
  <c r="I36" i="65"/>
  <c r="I37" i="65" s="1"/>
  <c r="N31" i="65"/>
  <c r="L108" i="65"/>
  <c r="G108" i="65"/>
  <c r="N30" i="65"/>
  <c r="I30" i="65"/>
  <c r="N29" i="65"/>
  <c r="I29" i="65"/>
  <c r="N28" i="65"/>
  <c r="I28" i="65"/>
  <c r="O26" i="65"/>
  <c r="N26" i="65"/>
  <c r="I26" i="65"/>
  <c r="I27" i="65" s="1"/>
  <c r="M107" i="65"/>
  <c r="I21" i="65"/>
  <c r="H21" i="65"/>
  <c r="N20" i="65"/>
  <c r="I20" i="65"/>
  <c r="N19" i="65"/>
  <c r="H19" i="65"/>
  <c r="I19" i="65"/>
  <c r="N18" i="65"/>
  <c r="H18" i="65"/>
  <c r="I18" i="65"/>
  <c r="O16" i="65"/>
  <c r="N16" i="65"/>
  <c r="I16" i="65"/>
  <c r="P16" i="65" s="1"/>
  <c r="M106" i="65"/>
  <c r="L106" i="65"/>
  <c r="J11" i="65"/>
  <c r="H11" i="65"/>
  <c r="G11" i="65"/>
  <c r="G106" i="65" s="1"/>
  <c r="F11" i="65"/>
  <c r="E11" i="65"/>
  <c r="D11" i="65"/>
  <c r="D106" i="65" s="1"/>
  <c r="C11" i="65"/>
  <c r="J10" i="65"/>
  <c r="H10" i="65"/>
  <c r="G10" i="65"/>
  <c r="F10" i="65"/>
  <c r="E10" i="65"/>
  <c r="D10" i="65"/>
  <c r="C10" i="65"/>
  <c r="J9" i="65"/>
  <c r="H9" i="65"/>
  <c r="G9" i="65"/>
  <c r="F9" i="65"/>
  <c r="E9" i="65"/>
  <c r="D9" i="65"/>
  <c r="C9" i="65"/>
  <c r="J8" i="65"/>
  <c r="N8" i="65" s="1"/>
  <c r="H8" i="65"/>
  <c r="G8" i="65"/>
  <c r="F8" i="65"/>
  <c r="E8" i="65"/>
  <c r="D8" i="65"/>
  <c r="C8" i="65"/>
  <c r="O6" i="65"/>
  <c r="N6" i="65"/>
  <c r="I6" i="65"/>
  <c r="I7" i="65" s="1"/>
  <c r="B107" i="64"/>
  <c r="B108" i="64" s="1"/>
  <c r="B109" i="64" s="1"/>
  <c r="B110" i="64" s="1"/>
  <c r="B111" i="64" s="1"/>
  <c r="B112" i="64" s="1"/>
  <c r="B113" i="64" s="1"/>
  <c r="B114" i="64" s="1"/>
  <c r="M101" i="64"/>
  <c r="L101" i="64"/>
  <c r="K101" i="64"/>
  <c r="K111" i="64" s="1"/>
  <c r="J101" i="64"/>
  <c r="J112" i="64" s="1"/>
  <c r="H101" i="64"/>
  <c r="G101" i="64"/>
  <c r="F101" i="64"/>
  <c r="F112" i="64" s="1"/>
  <c r="E101" i="64"/>
  <c r="E109" i="64" s="1"/>
  <c r="D101" i="64"/>
  <c r="C101" i="64"/>
  <c r="C109" i="64" s="1"/>
  <c r="M100" i="64"/>
  <c r="L100" i="64"/>
  <c r="K100" i="64"/>
  <c r="J100" i="64"/>
  <c r="H100" i="64"/>
  <c r="G100" i="64"/>
  <c r="F100" i="64"/>
  <c r="E100" i="64"/>
  <c r="D100" i="64"/>
  <c r="C100" i="64"/>
  <c r="M99" i="64"/>
  <c r="L99" i="64"/>
  <c r="K99" i="64"/>
  <c r="J99" i="64"/>
  <c r="H99" i="64"/>
  <c r="G99" i="64"/>
  <c r="F99" i="64"/>
  <c r="E99" i="64"/>
  <c r="D99" i="64"/>
  <c r="C99" i="64"/>
  <c r="M98" i="64"/>
  <c r="L98" i="64"/>
  <c r="K98" i="64"/>
  <c r="J98" i="64"/>
  <c r="H98" i="64"/>
  <c r="G98" i="64"/>
  <c r="F98" i="64"/>
  <c r="E98" i="64"/>
  <c r="D98" i="64"/>
  <c r="C98" i="64"/>
  <c r="O96" i="64"/>
  <c r="N96" i="64"/>
  <c r="N97" i="64" s="1"/>
  <c r="I96" i="64"/>
  <c r="M91" i="64"/>
  <c r="L91" i="64"/>
  <c r="K91" i="64"/>
  <c r="K114" i="64" s="1"/>
  <c r="J91" i="64"/>
  <c r="H91" i="64"/>
  <c r="G91" i="64"/>
  <c r="F91" i="64"/>
  <c r="E91" i="64"/>
  <c r="D91" i="64"/>
  <c r="C91" i="64"/>
  <c r="M90" i="64"/>
  <c r="L90" i="64"/>
  <c r="K90" i="64"/>
  <c r="J90" i="64"/>
  <c r="H90" i="64"/>
  <c r="G90" i="64"/>
  <c r="F90" i="64"/>
  <c r="E90" i="64"/>
  <c r="D90" i="64"/>
  <c r="C90" i="64"/>
  <c r="M89" i="64"/>
  <c r="L89" i="64"/>
  <c r="K89" i="64"/>
  <c r="J89" i="64"/>
  <c r="H89" i="64"/>
  <c r="G89" i="64"/>
  <c r="F89" i="64"/>
  <c r="E89" i="64"/>
  <c r="D89" i="64"/>
  <c r="C89" i="64"/>
  <c r="M88" i="64"/>
  <c r="L88" i="64"/>
  <c r="N88" i="64" s="1"/>
  <c r="K88" i="64"/>
  <c r="J88" i="64"/>
  <c r="H88" i="64"/>
  <c r="G88" i="64"/>
  <c r="F88" i="64"/>
  <c r="E88" i="64"/>
  <c r="D88" i="64"/>
  <c r="C88" i="64"/>
  <c r="O86" i="64"/>
  <c r="N86" i="64"/>
  <c r="I86" i="64"/>
  <c r="M81" i="64"/>
  <c r="L81" i="64"/>
  <c r="K81" i="64"/>
  <c r="J81" i="64"/>
  <c r="J113" i="64" s="1"/>
  <c r="H81" i="64"/>
  <c r="F81" i="64"/>
  <c r="E81" i="64"/>
  <c r="E113" i="64" s="1"/>
  <c r="D81" i="64"/>
  <c r="D113" i="64" s="1"/>
  <c r="C81" i="64"/>
  <c r="M80" i="64"/>
  <c r="L80" i="64"/>
  <c r="K80" i="64"/>
  <c r="J80" i="64"/>
  <c r="H80" i="64"/>
  <c r="F80" i="64"/>
  <c r="E80" i="64"/>
  <c r="D80" i="64"/>
  <c r="C80" i="64"/>
  <c r="M79" i="64"/>
  <c r="L79" i="64"/>
  <c r="K79" i="64"/>
  <c r="J79" i="64"/>
  <c r="H79" i="64"/>
  <c r="F79" i="64"/>
  <c r="E79" i="64"/>
  <c r="D79" i="64"/>
  <c r="C79" i="64"/>
  <c r="M78" i="64"/>
  <c r="L78" i="64"/>
  <c r="K78" i="64"/>
  <c r="J78" i="64"/>
  <c r="F78" i="64"/>
  <c r="E78" i="64"/>
  <c r="D78" i="64"/>
  <c r="O76" i="64"/>
  <c r="N76" i="64"/>
  <c r="N77" i="64" s="1"/>
  <c r="I76" i="64"/>
  <c r="M71" i="64"/>
  <c r="L71" i="64"/>
  <c r="E71" i="64"/>
  <c r="M70" i="64"/>
  <c r="N70" i="64" s="1"/>
  <c r="I70" i="64"/>
  <c r="M69" i="64"/>
  <c r="N69" i="64" s="1"/>
  <c r="I69" i="64"/>
  <c r="M68" i="64"/>
  <c r="N68" i="64"/>
  <c r="I68" i="64"/>
  <c r="O66" i="64"/>
  <c r="N66" i="64"/>
  <c r="N67" i="64"/>
  <c r="I66" i="64"/>
  <c r="L61" i="64"/>
  <c r="E111" i="64"/>
  <c r="C111" i="64"/>
  <c r="N60" i="64"/>
  <c r="I60" i="64"/>
  <c r="N59" i="64"/>
  <c r="I59" i="64"/>
  <c r="N58" i="64"/>
  <c r="I58" i="64"/>
  <c r="O56" i="64"/>
  <c r="N56" i="64"/>
  <c r="N57" i="64"/>
  <c r="I56" i="64"/>
  <c r="I51" i="64"/>
  <c r="H51" i="64"/>
  <c r="N50" i="64"/>
  <c r="H50" i="64"/>
  <c r="I50" i="64"/>
  <c r="N49" i="64"/>
  <c r="H49" i="64"/>
  <c r="N48" i="64"/>
  <c r="H48" i="64"/>
  <c r="O46" i="64"/>
  <c r="N46" i="64"/>
  <c r="N47" i="64" s="1"/>
  <c r="I46" i="64"/>
  <c r="I47" i="64" s="1"/>
  <c r="J109" i="64"/>
  <c r="I41" i="64"/>
  <c r="N40" i="64"/>
  <c r="I40" i="64"/>
  <c r="N39" i="64"/>
  <c r="I39" i="64"/>
  <c r="N38" i="64"/>
  <c r="I38" i="64"/>
  <c r="O36" i="64"/>
  <c r="O37" i="64" s="1"/>
  <c r="N36" i="64"/>
  <c r="N37" i="64" s="1"/>
  <c r="I36" i="64"/>
  <c r="P36" i="64" s="1"/>
  <c r="N30" i="64"/>
  <c r="I30" i="64"/>
  <c r="N29" i="64"/>
  <c r="I29" i="64"/>
  <c r="N28" i="64"/>
  <c r="I28" i="64"/>
  <c r="O26" i="64"/>
  <c r="N26" i="64"/>
  <c r="N27" i="64" s="1"/>
  <c r="I26" i="64"/>
  <c r="M21" i="64"/>
  <c r="I21" i="64"/>
  <c r="H21" i="64"/>
  <c r="N20" i="64"/>
  <c r="I20" i="64"/>
  <c r="N19" i="64"/>
  <c r="I19" i="64"/>
  <c r="N18" i="64"/>
  <c r="I18" i="64"/>
  <c r="O16" i="64"/>
  <c r="N16" i="64"/>
  <c r="N17" i="64" s="1"/>
  <c r="I16" i="64"/>
  <c r="I17" i="64" s="1"/>
  <c r="M106" i="64"/>
  <c r="K106" i="64"/>
  <c r="J11" i="64"/>
  <c r="J106" i="64" s="1"/>
  <c r="H11" i="64"/>
  <c r="G11" i="64"/>
  <c r="F11" i="64"/>
  <c r="F106" i="64" s="1"/>
  <c r="E11" i="64"/>
  <c r="E106" i="64" s="1"/>
  <c r="D11" i="64"/>
  <c r="D106" i="64" s="1"/>
  <c r="C11" i="64"/>
  <c r="C106" i="64" s="1"/>
  <c r="J10" i="64"/>
  <c r="H10" i="64"/>
  <c r="G10" i="64"/>
  <c r="F10" i="64"/>
  <c r="E10" i="64"/>
  <c r="D10" i="64"/>
  <c r="C10" i="64"/>
  <c r="J9" i="64"/>
  <c r="H9" i="64"/>
  <c r="G9" i="64"/>
  <c r="F9" i="64"/>
  <c r="E9" i="64"/>
  <c r="D9" i="64"/>
  <c r="C9" i="64"/>
  <c r="J8" i="64"/>
  <c r="H8" i="64"/>
  <c r="G8" i="64"/>
  <c r="F8" i="64"/>
  <c r="E8" i="64"/>
  <c r="D8" i="64"/>
  <c r="C8" i="64"/>
  <c r="O6" i="64"/>
  <c r="N6" i="64"/>
  <c r="N7" i="64" s="1"/>
  <c r="I6" i="64"/>
  <c r="B107" i="63"/>
  <c r="B108" i="63" s="1"/>
  <c r="B109" i="63" s="1"/>
  <c r="B110" i="63" s="1"/>
  <c r="B111" i="63" s="1"/>
  <c r="B112" i="63" s="1"/>
  <c r="B113" i="63" s="1"/>
  <c r="B114" i="63" s="1"/>
  <c r="M101" i="63"/>
  <c r="M112" i="63" s="1"/>
  <c r="L101" i="63"/>
  <c r="L110" i="63" s="1"/>
  <c r="K101" i="63"/>
  <c r="K108" i="63" s="1"/>
  <c r="J101" i="63"/>
  <c r="J112" i="63" s="1"/>
  <c r="H101" i="63"/>
  <c r="G101" i="63"/>
  <c r="F101" i="63"/>
  <c r="F112" i="63"/>
  <c r="E101" i="63"/>
  <c r="E110" i="63" s="1"/>
  <c r="D101" i="63"/>
  <c r="C101" i="63"/>
  <c r="C108" i="63" s="1"/>
  <c r="M100" i="63"/>
  <c r="L100" i="63"/>
  <c r="K100" i="63"/>
  <c r="J100" i="63"/>
  <c r="H100" i="63"/>
  <c r="G100" i="63"/>
  <c r="F100" i="63"/>
  <c r="E100" i="63"/>
  <c r="D100" i="63"/>
  <c r="C100" i="63"/>
  <c r="M99" i="63"/>
  <c r="L99" i="63"/>
  <c r="K99" i="63"/>
  <c r="J99" i="63"/>
  <c r="N99" i="63" s="1"/>
  <c r="H99" i="63"/>
  <c r="G99" i="63"/>
  <c r="F99" i="63"/>
  <c r="E99" i="63"/>
  <c r="D99" i="63"/>
  <c r="C99" i="63"/>
  <c r="M98" i="63"/>
  <c r="L98" i="63"/>
  <c r="K98" i="63"/>
  <c r="J98" i="63"/>
  <c r="H98" i="63"/>
  <c r="G98" i="63"/>
  <c r="F98" i="63"/>
  <c r="E98" i="63"/>
  <c r="D98" i="63"/>
  <c r="C98" i="63"/>
  <c r="O96" i="63"/>
  <c r="N96" i="63"/>
  <c r="N97" i="63" s="1"/>
  <c r="N126" i="63" s="1"/>
  <c r="I96" i="63"/>
  <c r="M91" i="63"/>
  <c r="L91" i="63"/>
  <c r="K91" i="63"/>
  <c r="J91" i="63"/>
  <c r="H91" i="63"/>
  <c r="G91" i="63"/>
  <c r="F91" i="63"/>
  <c r="E91" i="63"/>
  <c r="D91" i="63"/>
  <c r="D114" i="63" s="1"/>
  <c r="C91" i="63"/>
  <c r="M90" i="63"/>
  <c r="L90" i="63"/>
  <c r="K90" i="63"/>
  <c r="J90" i="63"/>
  <c r="H90" i="63"/>
  <c r="G90" i="63"/>
  <c r="F90" i="63"/>
  <c r="E90" i="63"/>
  <c r="D90" i="63"/>
  <c r="C90" i="63"/>
  <c r="M89" i="63"/>
  <c r="L89" i="63"/>
  <c r="K89" i="63"/>
  <c r="J89" i="63"/>
  <c r="H89" i="63"/>
  <c r="G89" i="63"/>
  <c r="F89" i="63"/>
  <c r="E89" i="63"/>
  <c r="D89" i="63"/>
  <c r="C89" i="63"/>
  <c r="M88" i="63"/>
  <c r="L88" i="63"/>
  <c r="K88" i="63"/>
  <c r="J88" i="63"/>
  <c r="H88" i="63"/>
  <c r="G88" i="63"/>
  <c r="F88" i="63"/>
  <c r="E88" i="63"/>
  <c r="D88" i="63"/>
  <c r="C88" i="63"/>
  <c r="N86" i="63"/>
  <c r="P86" i="63" s="1"/>
  <c r="M81" i="63"/>
  <c r="L81" i="63"/>
  <c r="L113" i="63" s="1"/>
  <c r="K81" i="63"/>
  <c r="K113" i="63" s="1"/>
  <c r="J81" i="63"/>
  <c r="G81" i="63"/>
  <c r="F113" i="63"/>
  <c r="E81" i="63"/>
  <c r="C113" i="63"/>
  <c r="M80" i="63"/>
  <c r="L80" i="63"/>
  <c r="K80" i="63"/>
  <c r="J80" i="63"/>
  <c r="G80" i="63"/>
  <c r="I80" i="63" s="1"/>
  <c r="E80" i="63"/>
  <c r="M79" i="63"/>
  <c r="L79" i="63"/>
  <c r="K79" i="63"/>
  <c r="J79" i="63"/>
  <c r="G79" i="63"/>
  <c r="I79" i="63" s="1"/>
  <c r="M78" i="63"/>
  <c r="L78" i="63"/>
  <c r="K78" i="63"/>
  <c r="J78" i="63"/>
  <c r="G78" i="63"/>
  <c r="I78" i="63"/>
  <c r="I76" i="63"/>
  <c r="P76" i="63" s="1"/>
  <c r="L112" i="63"/>
  <c r="C71" i="63"/>
  <c r="N70" i="63"/>
  <c r="C70" i="63"/>
  <c r="N69" i="63"/>
  <c r="I69" i="63"/>
  <c r="N68" i="63"/>
  <c r="I68" i="63"/>
  <c r="O66" i="63"/>
  <c r="N66" i="63"/>
  <c r="N67" i="63"/>
  <c r="I66" i="63"/>
  <c r="I67" i="63" s="1"/>
  <c r="M61" i="63"/>
  <c r="M111" i="63"/>
  <c r="G61" i="63"/>
  <c r="I61" i="63" s="1"/>
  <c r="C111" i="63"/>
  <c r="N60" i="63"/>
  <c r="I60" i="63"/>
  <c r="N59" i="63"/>
  <c r="I59" i="63"/>
  <c r="N58" i="63"/>
  <c r="I58" i="63"/>
  <c r="O56" i="63"/>
  <c r="N56" i="63"/>
  <c r="N57" i="63" s="1"/>
  <c r="I56" i="63"/>
  <c r="P56" i="63" s="1"/>
  <c r="I51" i="63"/>
  <c r="H51" i="63"/>
  <c r="N50" i="63"/>
  <c r="H50" i="63"/>
  <c r="I50" i="63"/>
  <c r="N49" i="63"/>
  <c r="H49" i="63"/>
  <c r="I49" i="63"/>
  <c r="N48" i="63"/>
  <c r="H48" i="63"/>
  <c r="I48" i="63"/>
  <c r="O46" i="63"/>
  <c r="N46" i="63"/>
  <c r="N47" i="63"/>
  <c r="I46" i="63"/>
  <c r="J109" i="63"/>
  <c r="I41" i="63"/>
  <c r="H41" i="63"/>
  <c r="N40" i="63"/>
  <c r="I40" i="63"/>
  <c r="N39" i="63"/>
  <c r="I39" i="63"/>
  <c r="N38" i="63"/>
  <c r="I38" i="63"/>
  <c r="O36" i="63"/>
  <c r="N36" i="63"/>
  <c r="I36" i="63"/>
  <c r="L108" i="63"/>
  <c r="N30" i="63"/>
  <c r="I30" i="63"/>
  <c r="N29" i="63"/>
  <c r="I29" i="63"/>
  <c r="N28" i="63"/>
  <c r="I28" i="63"/>
  <c r="O26" i="63"/>
  <c r="N26" i="63"/>
  <c r="N27" i="63" s="1"/>
  <c r="I26" i="63"/>
  <c r="I27" i="63" s="1"/>
  <c r="M107" i="63"/>
  <c r="I21" i="63"/>
  <c r="N20" i="63"/>
  <c r="I20" i="63"/>
  <c r="N19" i="63"/>
  <c r="I19" i="63"/>
  <c r="N18" i="63"/>
  <c r="I18" i="63"/>
  <c r="O16" i="63"/>
  <c r="N16" i="63"/>
  <c r="I16" i="63"/>
  <c r="I17" i="63" s="1"/>
  <c r="M106" i="63"/>
  <c r="L106" i="63"/>
  <c r="K106" i="63"/>
  <c r="J106" i="63"/>
  <c r="H11" i="63"/>
  <c r="G11" i="63"/>
  <c r="F11" i="63"/>
  <c r="F106" i="63" s="1"/>
  <c r="E11" i="63"/>
  <c r="D11" i="63"/>
  <c r="D106" i="63" s="1"/>
  <c r="C11" i="63"/>
  <c r="C106" i="63" s="1"/>
  <c r="N10" i="63"/>
  <c r="H10" i="63"/>
  <c r="G10" i="63"/>
  <c r="F10" i="63"/>
  <c r="E10" i="63"/>
  <c r="D10" i="63"/>
  <c r="C10" i="63"/>
  <c r="N9" i="63"/>
  <c r="H9" i="63"/>
  <c r="G9" i="63"/>
  <c r="F9" i="63"/>
  <c r="E9" i="63"/>
  <c r="D9" i="63"/>
  <c r="C9" i="63"/>
  <c r="N8" i="63"/>
  <c r="H8" i="63"/>
  <c r="G8" i="63"/>
  <c r="F8" i="63"/>
  <c r="E8" i="63"/>
  <c r="D8" i="63"/>
  <c r="C8" i="63"/>
  <c r="O6" i="63"/>
  <c r="O7" i="63" s="1"/>
  <c r="N6" i="63"/>
  <c r="N7" i="63" s="1"/>
  <c r="N119" i="63" s="1"/>
  <c r="I6" i="63"/>
  <c r="B107" i="62"/>
  <c r="B108" i="62" s="1"/>
  <c r="B109" i="62" s="1"/>
  <c r="B110" i="62" s="1"/>
  <c r="B111" i="62" s="1"/>
  <c r="B112" i="62" s="1"/>
  <c r="B113" i="62" s="1"/>
  <c r="B114" i="62" s="1"/>
  <c r="M101" i="62"/>
  <c r="M109" i="62"/>
  <c r="L101" i="62"/>
  <c r="K101" i="62"/>
  <c r="J101" i="62"/>
  <c r="J112" i="62" s="1"/>
  <c r="H101" i="62"/>
  <c r="H112" i="62" s="1"/>
  <c r="G101" i="62"/>
  <c r="G109" i="62" s="1"/>
  <c r="F101" i="62"/>
  <c r="F113" i="62" s="1"/>
  <c r="F112" i="62"/>
  <c r="E101" i="62"/>
  <c r="D101" i="62"/>
  <c r="D110" i="62" s="1"/>
  <c r="C101" i="62"/>
  <c r="C109" i="62" s="1"/>
  <c r="M100" i="62"/>
  <c r="L100" i="62"/>
  <c r="K100" i="62"/>
  <c r="J100" i="62"/>
  <c r="H100" i="62"/>
  <c r="G100" i="62"/>
  <c r="F100" i="62"/>
  <c r="E100" i="62"/>
  <c r="D100" i="62"/>
  <c r="C100" i="62"/>
  <c r="M99" i="62"/>
  <c r="L99" i="62"/>
  <c r="K99" i="62"/>
  <c r="J99" i="62"/>
  <c r="H99" i="62"/>
  <c r="G99" i="62"/>
  <c r="F99" i="62"/>
  <c r="E99" i="62"/>
  <c r="D99" i="62"/>
  <c r="C99" i="62"/>
  <c r="M98" i="62"/>
  <c r="L98" i="62"/>
  <c r="K98" i="62"/>
  <c r="J98" i="62"/>
  <c r="N98" i="62" s="1"/>
  <c r="H98" i="62"/>
  <c r="G98" i="62"/>
  <c r="F98" i="62"/>
  <c r="E98" i="62"/>
  <c r="D98" i="62"/>
  <c r="C98" i="62"/>
  <c r="O96" i="62"/>
  <c r="N96" i="62"/>
  <c r="I96" i="62"/>
  <c r="M91" i="62"/>
  <c r="M114" i="62" s="1"/>
  <c r="L91" i="62"/>
  <c r="K91" i="62"/>
  <c r="J91" i="62"/>
  <c r="H91" i="62"/>
  <c r="G91" i="62"/>
  <c r="F91" i="62"/>
  <c r="E91" i="62"/>
  <c r="D91" i="62"/>
  <c r="D114" i="62" s="1"/>
  <c r="C91" i="62"/>
  <c r="M90" i="62"/>
  <c r="L90" i="62"/>
  <c r="K90" i="62"/>
  <c r="J90" i="62"/>
  <c r="H90" i="62"/>
  <c r="G90" i="62"/>
  <c r="F90" i="62"/>
  <c r="E90" i="62"/>
  <c r="D90" i="62"/>
  <c r="C90" i="62"/>
  <c r="M89" i="62"/>
  <c r="L89" i="62"/>
  <c r="K89" i="62"/>
  <c r="J89" i="62"/>
  <c r="H89" i="62"/>
  <c r="G89" i="62"/>
  <c r="F89" i="62"/>
  <c r="E89" i="62"/>
  <c r="D89" i="62"/>
  <c r="C89" i="62"/>
  <c r="I89" i="62" s="1"/>
  <c r="M88" i="62"/>
  <c r="L88" i="62"/>
  <c r="K88" i="62"/>
  <c r="J88" i="62"/>
  <c r="N88" i="62" s="1"/>
  <c r="H88" i="62"/>
  <c r="G88" i="62"/>
  <c r="F88" i="62"/>
  <c r="E88" i="62"/>
  <c r="D88" i="62"/>
  <c r="C88" i="62"/>
  <c r="N86" i="62"/>
  <c r="P86" i="62" s="1"/>
  <c r="M81" i="62"/>
  <c r="L81" i="62"/>
  <c r="K81" i="62"/>
  <c r="J81" i="62"/>
  <c r="J113" i="62" s="1"/>
  <c r="G113" i="62"/>
  <c r="D113" i="62"/>
  <c r="C113" i="62"/>
  <c r="M80" i="62"/>
  <c r="L80" i="62"/>
  <c r="K80" i="62"/>
  <c r="J80" i="62"/>
  <c r="I80" i="62"/>
  <c r="M79" i="62"/>
  <c r="L79" i="62"/>
  <c r="K79" i="62"/>
  <c r="J79" i="62"/>
  <c r="I79" i="62"/>
  <c r="M78" i="62"/>
  <c r="L78" i="62"/>
  <c r="K78" i="62"/>
  <c r="J78" i="62"/>
  <c r="I78" i="62"/>
  <c r="I76" i="62"/>
  <c r="M112" i="62"/>
  <c r="G112" i="62"/>
  <c r="E112" i="62"/>
  <c r="D112" i="62"/>
  <c r="N70" i="62"/>
  <c r="I70" i="62"/>
  <c r="N69" i="62"/>
  <c r="I69" i="62"/>
  <c r="N68" i="62"/>
  <c r="I68" i="62"/>
  <c r="O66" i="62"/>
  <c r="N66" i="62"/>
  <c r="N67" i="62"/>
  <c r="I66" i="62"/>
  <c r="I67" i="62" s="1"/>
  <c r="M111" i="62"/>
  <c r="G111" i="62"/>
  <c r="D111" i="62"/>
  <c r="C111" i="62"/>
  <c r="N60" i="62"/>
  <c r="I60" i="62"/>
  <c r="N59" i="62"/>
  <c r="I59" i="62"/>
  <c r="N58" i="62"/>
  <c r="I58" i="62"/>
  <c r="O56" i="62"/>
  <c r="N56" i="62"/>
  <c r="N57" i="62" s="1"/>
  <c r="I56" i="62"/>
  <c r="M110" i="62"/>
  <c r="I51" i="62"/>
  <c r="H51" i="62"/>
  <c r="H110" i="62" s="1"/>
  <c r="N50" i="62"/>
  <c r="H50" i="62"/>
  <c r="I50" i="62"/>
  <c r="N49" i="62"/>
  <c r="H49" i="62"/>
  <c r="N48" i="62"/>
  <c r="H48" i="62"/>
  <c r="O46" i="62"/>
  <c r="N46" i="62"/>
  <c r="I46" i="62"/>
  <c r="I47" i="62"/>
  <c r="L109" i="62"/>
  <c r="I41" i="62"/>
  <c r="H109" i="62"/>
  <c r="N40" i="62"/>
  <c r="I40" i="62"/>
  <c r="N39" i="62"/>
  <c r="I39" i="62"/>
  <c r="N38" i="62"/>
  <c r="I38" i="62"/>
  <c r="O36" i="62"/>
  <c r="N36" i="62"/>
  <c r="N37" i="62" s="1"/>
  <c r="I36" i="62"/>
  <c r="I37" i="62" s="1"/>
  <c r="G108" i="62"/>
  <c r="N30" i="62"/>
  <c r="I30" i="62"/>
  <c r="N29" i="62"/>
  <c r="I29" i="62"/>
  <c r="N28" i="62"/>
  <c r="I28" i="62"/>
  <c r="O26" i="62"/>
  <c r="N26" i="62"/>
  <c r="N27" i="62" s="1"/>
  <c r="I26" i="62"/>
  <c r="M107" i="62"/>
  <c r="I21" i="62"/>
  <c r="H107" i="62"/>
  <c r="N20" i="62"/>
  <c r="I20" i="62"/>
  <c r="N19" i="62"/>
  <c r="I19" i="62"/>
  <c r="N18" i="62"/>
  <c r="I18" i="62"/>
  <c r="O16" i="62"/>
  <c r="N16" i="62"/>
  <c r="I16" i="62"/>
  <c r="M106" i="62"/>
  <c r="L106" i="62"/>
  <c r="H11" i="62"/>
  <c r="G11" i="62"/>
  <c r="G106" i="62" s="1"/>
  <c r="F11" i="62"/>
  <c r="F106" i="62" s="1"/>
  <c r="E11" i="62"/>
  <c r="D11" i="62"/>
  <c r="D106" i="62" s="1"/>
  <c r="C11" i="62"/>
  <c r="N10" i="62"/>
  <c r="H10" i="62"/>
  <c r="G10" i="62"/>
  <c r="F10" i="62"/>
  <c r="E10" i="62"/>
  <c r="D10" i="62"/>
  <c r="C10" i="62"/>
  <c r="N9" i="62"/>
  <c r="H9" i="62"/>
  <c r="G9" i="62"/>
  <c r="F9" i="62"/>
  <c r="E9" i="62"/>
  <c r="D9" i="62"/>
  <c r="C9" i="62"/>
  <c r="N8" i="62"/>
  <c r="H8" i="62"/>
  <c r="G8" i="62"/>
  <c r="F8" i="62"/>
  <c r="E8" i="62"/>
  <c r="D8" i="62"/>
  <c r="C8" i="62"/>
  <c r="O6" i="62"/>
  <c r="O7" i="62" s="1"/>
  <c r="O11" i="62" s="1"/>
  <c r="N6" i="62"/>
  <c r="N7" i="62"/>
  <c r="I6" i="62"/>
  <c r="B107" i="60"/>
  <c r="B108" i="60" s="1"/>
  <c r="B109" i="60" s="1"/>
  <c r="B110" i="60" s="1"/>
  <c r="B111" i="60" s="1"/>
  <c r="B112" i="60" s="1"/>
  <c r="B113" i="60" s="1"/>
  <c r="B114" i="60" s="1"/>
  <c r="M101" i="60"/>
  <c r="L101" i="60"/>
  <c r="L111" i="60" s="1"/>
  <c r="L110" i="60"/>
  <c r="K101" i="60"/>
  <c r="J101" i="60"/>
  <c r="J112" i="60"/>
  <c r="H101" i="60"/>
  <c r="G101" i="60"/>
  <c r="G109" i="60"/>
  <c r="F101" i="60"/>
  <c r="E101" i="60"/>
  <c r="E109" i="60" s="1"/>
  <c r="D101" i="60"/>
  <c r="C101" i="60"/>
  <c r="C111" i="60" s="1"/>
  <c r="C107" i="60"/>
  <c r="M100" i="60"/>
  <c r="L100" i="60"/>
  <c r="K100" i="60"/>
  <c r="J100" i="60"/>
  <c r="H100" i="60"/>
  <c r="G100" i="60"/>
  <c r="F100" i="60"/>
  <c r="I100" i="60" s="1"/>
  <c r="E100" i="60"/>
  <c r="D100" i="60"/>
  <c r="C100" i="60"/>
  <c r="M99" i="60"/>
  <c r="L99" i="60"/>
  <c r="K99" i="60"/>
  <c r="J99" i="60"/>
  <c r="H99" i="60"/>
  <c r="G99" i="60"/>
  <c r="F99" i="60"/>
  <c r="E99" i="60"/>
  <c r="D99" i="60"/>
  <c r="C99" i="60"/>
  <c r="M98" i="60"/>
  <c r="L98" i="60"/>
  <c r="K98" i="60"/>
  <c r="J98" i="60"/>
  <c r="H98" i="60"/>
  <c r="G98" i="60"/>
  <c r="F98" i="60"/>
  <c r="I98" i="60" s="1"/>
  <c r="E98" i="60"/>
  <c r="D98" i="60"/>
  <c r="C98" i="60"/>
  <c r="O96" i="60"/>
  <c r="O97" i="60" s="1"/>
  <c r="O101" i="60" s="1"/>
  <c r="N96" i="60"/>
  <c r="I96" i="60"/>
  <c r="I97" i="60"/>
  <c r="I127" i="60" s="1"/>
  <c r="M91" i="60"/>
  <c r="L91" i="60"/>
  <c r="K91" i="60"/>
  <c r="K114" i="60" s="1"/>
  <c r="J91" i="60"/>
  <c r="H91" i="60"/>
  <c r="G91" i="60"/>
  <c r="F91" i="60"/>
  <c r="E91" i="60"/>
  <c r="D91" i="60"/>
  <c r="C91" i="60"/>
  <c r="M90" i="60"/>
  <c r="L90" i="60"/>
  <c r="K90" i="60"/>
  <c r="J90" i="60"/>
  <c r="H90" i="60"/>
  <c r="G90" i="60"/>
  <c r="F90" i="60"/>
  <c r="E90" i="60"/>
  <c r="D90" i="60"/>
  <c r="C90" i="60"/>
  <c r="M89" i="60"/>
  <c r="L89" i="60"/>
  <c r="K89" i="60"/>
  <c r="J89" i="60"/>
  <c r="H89" i="60"/>
  <c r="G89" i="60"/>
  <c r="F89" i="60"/>
  <c r="E89" i="60"/>
  <c r="D89" i="60"/>
  <c r="C89" i="60"/>
  <c r="M88" i="60"/>
  <c r="L88" i="60"/>
  <c r="K88" i="60"/>
  <c r="J88" i="60"/>
  <c r="H88" i="60"/>
  <c r="G88" i="60"/>
  <c r="F88" i="60"/>
  <c r="E88" i="60"/>
  <c r="D88" i="60"/>
  <c r="C88" i="60"/>
  <c r="N86" i="60"/>
  <c r="P86" i="60" s="1"/>
  <c r="M81" i="60"/>
  <c r="L81" i="60"/>
  <c r="K81" i="60"/>
  <c r="J81" i="60"/>
  <c r="G113" i="60"/>
  <c r="F81" i="60"/>
  <c r="E81" i="60"/>
  <c r="C113" i="60"/>
  <c r="M80" i="60"/>
  <c r="L80" i="60"/>
  <c r="K80" i="60"/>
  <c r="J80" i="60"/>
  <c r="F80" i="60"/>
  <c r="E80" i="60"/>
  <c r="M79" i="60"/>
  <c r="L79" i="60"/>
  <c r="K79" i="60"/>
  <c r="J79" i="60"/>
  <c r="E79" i="60"/>
  <c r="M78" i="60"/>
  <c r="L78" i="60"/>
  <c r="K78" i="60"/>
  <c r="J78" i="60"/>
  <c r="I78" i="60"/>
  <c r="I76" i="60"/>
  <c r="P76" i="60" s="1"/>
  <c r="M71" i="60"/>
  <c r="L71" i="60"/>
  <c r="L112" i="60" s="1"/>
  <c r="G71" i="60"/>
  <c r="G112" i="60" s="1"/>
  <c r="E71" i="60"/>
  <c r="D71" i="60"/>
  <c r="C71" i="60"/>
  <c r="C112" i="60" s="1"/>
  <c r="M70" i="60"/>
  <c r="L70" i="60"/>
  <c r="G70" i="60"/>
  <c r="E70" i="60"/>
  <c r="D70" i="60"/>
  <c r="C70" i="60"/>
  <c r="M69" i="60"/>
  <c r="N69" i="60" s="1"/>
  <c r="G69" i="60"/>
  <c r="E69" i="60"/>
  <c r="D69" i="60"/>
  <c r="C69" i="60"/>
  <c r="M68" i="60"/>
  <c r="L68" i="60"/>
  <c r="G68" i="60"/>
  <c r="E68" i="60"/>
  <c r="D68" i="60"/>
  <c r="C68" i="60"/>
  <c r="O66" i="60"/>
  <c r="N66" i="60"/>
  <c r="N67" i="60" s="1"/>
  <c r="I66" i="60"/>
  <c r="I67" i="60" s="1"/>
  <c r="G111" i="60"/>
  <c r="N60" i="60"/>
  <c r="N59" i="60"/>
  <c r="I59" i="60"/>
  <c r="N58" i="60"/>
  <c r="I58" i="60"/>
  <c r="O56" i="60"/>
  <c r="O57" i="60" s="1"/>
  <c r="O59" i="60" s="1"/>
  <c r="N56" i="60"/>
  <c r="I56" i="60"/>
  <c r="I57" i="60" s="1"/>
  <c r="N51" i="60"/>
  <c r="I51" i="60"/>
  <c r="H51" i="60"/>
  <c r="N50" i="60"/>
  <c r="H50" i="60"/>
  <c r="I50" i="60"/>
  <c r="N49" i="60"/>
  <c r="H49" i="60"/>
  <c r="I49" i="60"/>
  <c r="N48" i="60"/>
  <c r="H48" i="60"/>
  <c r="I48" i="60"/>
  <c r="O46" i="60"/>
  <c r="O47" i="60" s="1"/>
  <c r="N46" i="60"/>
  <c r="N47" i="60" s="1"/>
  <c r="I46" i="60"/>
  <c r="L41" i="60"/>
  <c r="J109" i="60"/>
  <c r="I41" i="60"/>
  <c r="H41" i="60"/>
  <c r="L40" i="60"/>
  <c r="N40" i="60"/>
  <c r="I40" i="60"/>
  <c r="H40" i="60"/>
  <c r="L39" i="60"/>
  <c r="N39" i="60"/>
  <c r="I39" i="60"/>
  <c r="H39" i="60"/>
  <c r="N38" i="60"/>
  <c r="I38" i="60"/>
  <c r="O36" i="60"/>
  <c r="O37" i="60" s="1"/>
  <c r="O38" i="60" s="1"/>
  <c r="N36" i="60"/>
  <c r="N37" i="60" s="1"/>
  <c r="I36" i="60"/>
  <c r="I37" i="60"/>
  <c r="I122" i="60" s="1"/>
  <c r="L108" i="60"/>
  <c r="G108" i="60"/>
  <c r="N30" i="60"/>
  <c r="I30" i="60"/>
  <c r="N29" i="60"/>
  <c r="I29" i="60"/>
  <c r="N28" i="60"/>
  <c r="I28" i="60"/>
  <c r="O26" i="60"/>
  <c r="N26" i="60"/>
  <c r="N27" i="60"/>
  <c r="I26" i="60"/>
  <c r="M21" i="60"/>
  <c r="N21" i="60" s="1"/>
  <c r="I21" i="60"/>
  <c r="N20" i="60"/>
  <c r="I20" i="60"/>
  <c r="N19" i="60"/>
  <c r="I19" i="60"/>
  <c r="N18" i="60"/>
  <c r="I18" i="60"/>
  <c r="O16" i="60"/>
  <c r="O17" i="60" s="1"/>
  <c r="O18" i="60" s="1"/>
  <c r="N16" i="60"/>
  <c r="N17" i="60" s="1"/>
  <c r="I16" i="60"/>
  <c r="I17" i="60" s="1"/>
  <c r="M11" i="60"/>
  <c r="M106" i="60" s="1"/>
  <c r="L11" i="60"/>
  <c r="L106" i="60"/>
  <c r="K11" i="60"/>
  <c r="K106" i="60" s="1"/>
  <c r="J11" i="60"/>
  <c r="J106" i="60"/>
  <c r="H11" i="60"/>
  <c r="G11" i="60"/>
  <c r="G106" i="60"/>
  <c r="F11" i="60"/>
  <c r="F106" i="60" s="1"/>
  <c r="E11" i="60"/>
  <c r="D11" i="60"/>
  <c r="D106" i="60" s="1"/>
  <c r="C11" i="60"/>
  <c r="C106" i="60"/>
  <c r="M10" i="60"/>
  <c r="L10" i="60"/>
  <c r="K10" i="60"/>
  <c r="J10" i="60"/>
  <c r="H10" i="60"/>
  <c r="G10" i="60"/>
  <c r="F10" i="60"/>
  <c r="E10" i="60"/>
  <c r="D10" i="60"/>
  <c r="C10" i="60"/>
  <c r="M9" i="60"/>
  <c r="L9" i="60"/>
  <c r="K9" i="60"/>
  <c r="J9" i="60"/>
  <c r="H9" i="60"/>
  <c r="G9" i="60"/>
  <c r="F9" i="60"/>
  <c r="E9" i="60"/>
  <c r="D9" i="60"/>
  <c r="C9" i="60"/>
  <c r="M8" i="60"/>
  <c r="L8" i="60"/>
  <c r="K8" i="60"/>
  <c r="H8" i="60"/>
  <c r="G8" i="60"/>
  <c r="F8" i="60"/>
  <c r="E8" i="60"/>
  <c r="D8" i="60"/>
  <c r="C8" i="60"/>
  <c r="O6" i="60"/>
  <c r="N6" i="60"/>
  <c r="N7" i="60" s="1"/>
  <c r="I6" i="60"/>
  <c r="I7" i="60" s="1"/>
  <c r="B107" i="59"/>
  <c r="B108" i="59" s="1"/>
  <c r="B109" i="59" s="1"/>
  <c r="B110" i="59" s="1"/>
  <c r="B111" i="59" s="1"/>
  <c r="B112" i="59" s="1"/>
  <c r="B113" i="59" s="1"/>
  <c r="B114" i="59" s="1"/>
  <c r="M101" i="59"/>
  <c r="L101" i="59"/>
  <c r="L110" i="59" s="1"/>
  <c r="K101" i="59"/>
  <c r="J101" i="59"/>
  <c r="H101" i="59"/>
  <c r="G101" i="59"/>
  <c r="G109" i="59" s="1"/>
  <c r="F101" i="59"/>
  <c r="E101" i="59"/>
  <c r="D101" i="59"/>
  <c r="C101" i="59"/>
  <c r="C109" i="59" s="1"/>
  <c r="M100" i="59"/>
  <c r="N100" i="59" s="1"/>
  <c r="L100" i="59"/>
  <c r="K100" i="59"/>
  <c r="J100" i="59"/>
  <c r="H100" i="59"/>
  <c r="G100" i="59"/>
  <c r="F100" i="59"/>
  <c r="E100" i="59"/>
  <c r="D100" i="59"/>
  <c r="C100" i="59"/>
  <c r="M99" i="59"/>
  <c r="L99" i="59"/>
  <c r="K99" i="59"/>
  <c r="J99" i="59"/>
  <c r="H99" i="59"/>
  <c r="G99" i="59"/>
  <c r="F99" i="59"/>
  <c r="E99" i="59"/>
  <c r="D99" i="59"/>
  <c r="C99" i="59"/>
  <c r="M98" i="59"/>
  <c r="L98" i="59"/>
  <c r="K98" i="59"/>
  <c r="J98" i="59"/>
  <c r="H98" i="59"/>
  <c r="G98" i="59"/>
  <c r="F98" i="59"/>
  <c r="E98" i="59"/>
  <c r="D98" i="59"/>
  <c r="C98" i="59"/>
  <c r="O96" i="59"/>
  <c r="N96" i="59"/>
  <c r="N97" i="59"/>
  <c r="N126" i="59" s="1"/>
  <c r="I96" i="59"/>
  <c r="M91" i="59"/>
  <c r="L91" i="59"/>
  <c r="L114" i="59"/>
  <c r="K91" i="59"/>
  <c r="J91" i="59"/>
  <c r="H91" i="59"/>
  <c r="G91" i="59"/>
  <c r="F91" i="59"/>
  <c r="E91" i="59"/>
  <c r="E114" i="59"/>
  <c r="D91" i="59"/>
  <c r="C91" i="59"/>
  <c r="C114" i="59"/>
  <c r="M90" i="59"/>
  <c r="L90" i="59"/>
  <c r="K90" i="59"/>
  <c r="J90" i="59"/>
  <c r="H90" i="59"/>
  <c r="G90" i="59"/>
  <c r="F90" i="59"/>
  <c r="E90" i="59"/>
  <c r="D90" i="59"/>
  <c r="I90" i="59" s="1"/>
  <c r="C90" i="59"/>
  <c r="M89" i="59"/>
  <c r="L89" i="59"/>
  <c r="K89" i="59"/>
  <c r="J89" i="59"/>
  <c r="H89" i="59"/>
  <c r="G89" i="59"/>
  <c r="F89" i="59"/>
  <c r="E89" i="59"/>
  <c r="D89" i="59"/>
  <c r="C89" i="59"/>
  <c r="M88" i="59"/>
  <c r="L88" i="59"/>
  <c r="K88" i="59"/>
  <c r="J88" i="59"/>
  <c r="H88" i="59"/>
  <c r="G88" i="59"/>
  <c r="F88" i="59"/>
  <c r="E88" i="59"/>
  <c r="D88" i="59"/>
  <c r="I88" i="59" s="1"/>
  <c r="C88" i="59"/>
  <c r="N86" i="59"/>
  <c r="P86" i="59" s="1"/>
  <c r="M81" i="59"/>
  <c r="L81" i="59"/>
  <c r="K81" i="59"/>
  <c r="J81" i="59"/>
  <c r="H81" i="59"/>
  <c r="G81" i="59"/>
  <c r="D113" i="59"/>
  <c r="M80" i="59"/>
  <c r="L80" i="59"/>
  <c r="K80" i="59"/>
  <c r="J80" i="59"/>
  <c r="H80" i="59"/>
  <c r="G80" i="59"/>
  <c r="I80" i="59" s="1"/>
  <c r="M79" i="59"/>
  <c r="L79" i="59"/>
  <c r="K79" i="59"/>
  <c r="J79" i="59"/>
  <c r="H79" i="59"/>
  <c r="G79" i="59"/>
  <c r="I79" i="59" s="1"/>
  <c r="M78" i="59"/>
  <c r="L78" i="59"/>
  <c r="K78" i="59"/>
  <c r="J78" i="59"/>
  <c r="G78" i="59"/>
  <c r="I78" i="59"/>
  <c r="I76" i="59"/>
  <c r="P76" i="59" s="1"/>
  <c r="L71" i="59"/>
  <c r="G112" i="59"/>
  <c r="E112" i="59"/>
  <c r="N70" i="59"/>
  <c r="I70" i="59"/>
  <c r="N69" i="59"/>
  <c r="I69" i="59"/>
  <c r="N68" i="59"/>
  <c r="I68" i="59"/>
  <c r="O66" i="59"/>
  <c r="O67" i="59" s="1"/>
  <c r="N66" i="59"/>
  <c r="N67" i="59"/>
  <c r="I66" i="59"/>
  <c r="L111" i="59"/>
  <c r="E61" i="59"/>
  <c r="C111" i="59"/>
  <c r="N60" i="59"/>
  <c r="E60" i="59"/>
  <c r="I60" i="59" s="1"/>
  <c r="N59" i="59"/>
  <c r="E59" i="59"/>
  <c r="I59" i="59" s="1"/>
  <c r="N58" i="59"/>
  <c r="I58" i="59"/>
  <c r="O56" i="59"/>
  <c r="N56" i="59"/>
  <c r="N57" i="59"/>
  <c r="I56" i="59"/>
  <c r="I57" i="59"/>
  <c r="I51" i="59"/>
  <c r="H51" i="59"/>
  <c r="N50" i="59"/>
  <c r="H50" i="59"/>
  <c r="I50" i="59"/>
  <c r="N49" i="59"/>
  <c r="H49" i="59"/>
  <c r="N48" i="59"/>
  <c r="H48" i="59"/>
  <c r="I48" i="59"/>
  <c r="O46" i="59"/>
  <c r="O47" i="59" s="1"/>
  <c r="O48" i="59" s="1"/>
  <c r="N46" i="59"/>
  <c r="N47" i="59" s="1"/>
  <c r="I46" i="59"/>
  <c r="I47" i="59" s="1"/>
  <c r="L109" i="59"/>
  <c r="J109" i="59"/>
  <c r="I41" i="59"/>
  <c r="N40" i="59"/>
  <c r="I40" i="59"/>
  <c r="N39" i="59"/>
  <c r="I39" i="59"/>
  <c r="N38" i="59"/>
  <c r="I38" i="59"/>
  <c r="O36" i="59"/>
  <c r="O37" i="59" s="1"/>
  <c r="O39" i="59" s="1"/>
  <c r="N36" i="59"/>
  <c r="N37" i="59"/>
  <c r="I36" i="59"/>
  <c r="N30" i="59"/>
  <c r="I30" i="59"/>
  <c r="N29" i="59"/>
  <c r="I29" i="59"/>
  <c r="N28" i="59"/>
  <c r="I28" i="59"/>
  <c r="O26" i="59"/>
  <c r="N26" i="59"/>
  <c r="N27" i="59"/>
  <c r="I26" i="59"/>
  <c r="I27" i="59" s="1"/>
  <c r="I21" i="59"/>
  <c r="N20" i="59"/>
  <c r="I20" i="59"/>
  <c r="N19" i="59"/>
  <c r="I19" i="59"/>
  <c r="N18" i="59"/>
  <c r="I18" i="59"/>
  <c r="O16" i="59"/>
  <c r="N16" i="59"/>
  <c r="N17" i="59"/>
  <c r="I16" i="59"/>
  <c r="H11" i="59"/>
  <c r="G11" i="59"/>
  <c r="F11" i="59"/>
  <c r="E11" i="59"/>
  <c r="D11" i="59"/>
  <c r="C11" i="59"/>
  <c r="C106" i="59"/>
  <c r="N10" i="59"/>
  <c r="H10" i="59"/>
  <c r="G10" i="59"/>
  <c r="F10" i="59"/>
  <c r="E10" i="59"/>
  <c r="D10" i="59"/>
  <c r="C10" i="59"/>
  <c r="N9" i="59"/>
  <c r="H9" i="59"/>
  <c r="G9" i="59"/>
  <c r="F9" i="59"/>
  <c r="E9" i="59"/>
  <c r="D9" i="59"/>
  <c r="C9" i="59"/>
  <c r="N8" i="59"/>
  <c r="H8" i="59"/>
  <c r="G8" i="59"/>
  <c r="F8" i="59"/>
  <c r="E8" i="59"/>
  <c r="D8" i="59"/>
  <c r="C8" i="59"/>
  <c r="O6" i="59"/>
  <c r="N6" i="59"/>
  <c r="N7" i="59" s="1"/>
  <c r="I6" i="59"/>
  <c r="B107" i="58"/>
  <c r="B108" i="58" s="1"/>
  <c r="B109" i="58" s="1"/>
  <c r="B110" i="58" s="1"/>
  <c r="B111" i="58" s="1"/>
  <c r="B112" i="58" s="1"/>
  <c r="B113" i="58" s="1"/>
  <c r="B114" i="58" s="1"/>
  <c r="M101" i="58"/>
  <c r="M109" i="58" s="1"/>
  <c r="L101" i="58"/>
  <c r="K101" i="58"/>
  <c r="J101" i="58"/>
  <c r="H112" i="58"/>
  <c r="G101" i="58"/>
  <c r="F101" i="58"/>
  <c r="F108" i="58" s="1"/>
  <c r="E101" i="58"/>
  <c r="D101" i="58"/>
  <c r="D110" i="58" s="1"/>
  <c r="C101" i="58"/>
  <c r="M100" i="58"/>
  <c r="L100" i="58"/>
  <c r="N100" i="58" s="1"/>
  <c r="K100" i="58"/>
  <c r="J100" i="58"/>
  <c r="G100" i="58"/>
  <c r="F100" i="58"/>
  <c r="E100" i="58"/>
  <c r="D100" i="58"/>
  <c r="C100" i="58"/>
  <c r="M99" i="58"/>
  <c r="L99" i="58"/>
  <c r="K99" i="58"/>
  <c r="J99" i="58"/>
  <c r="G99" i="58"/>
  <c r="F99" i="58"/>
  <c r="E99" i="58"/>
  <c r="D99" i="58"/>
  <c r="C99" i="58"/>
  <c r="M98" i="58"/>
  <c r="L98" i="58"/>
  <c r="K98" i="58"/>
  <c r="J98" i="58"/>
  <c r="G98" i="58"/>
  <c r="F98" i="58"/>
  <c r="E98" i="58"/>
  <c r="D98" i="58"/>
  <c r="C98" i="58"/>
  <c r="O96" i="58"/>
  <c r="N96" i="58"/>
  <c r="N97" i="58" s="1"/>
  <c r="N126" i="58" s="1"/>
  <c r="I96" i="58"/>
  <c r="I97" i="58" s="1"/>
  <c r="I127" i="58" s="1"/>
  <c r="M91" i="58"/>
  <c r="M114" i="58" s="1"/>
  <c r="L91" i="58"/>
  <c r="L114" i="58" s="1"/>
  <c r="K91" i="58"/>
  <c r="J91" i="58"/>
  <c r="J114" i="58" s="1"/>
  <c r="H91" i="58"/>
  <c r="H114" i="58" s="1"/>
  <c r="G91" i="58"/>
  <c r="G114" i="58" s="1"/>
  <c r="F91" i="58"/>
  <c r="F114" i="58" s="1"/>
  <c r="E91" i="58"/>
  <c r="E114" i="58" s="1"/>
  <c r="D91" i="58"/>
  <c r="D114" i="58" s="1"/>
  <c r="C91" i="58"/>
  <c r="M90" i="58"/>
  <c r="L90" i="58"/>
  <c r="K90" i="58"/>
  <c r="J90" i="58"/>
  <c r="H90" i="58"/>
  <c r="G90" i="58"/>
  <c r="F90" i="58"/>
  <c r="E90" i="58"/>
  <c r="D90" i="58"/>
  <c r="C90" i="58"/>
  <c r="M89" i="58"/>
  <c r="L89" i="58"/>
  <c r="K89" i="58"/>
  <c r="J89" i="58"/>
  <c r="H89" i="58"/>
  <c r="G89" i="58"/>
  <c r="F89" i="58"/>
  <c r="E89" i="58"/>
  <c r="D89" i="58"/>
  <c r="C89" i="58"/>
  <c r="M88" i="58"/>
  <c r="L88" i="58"/>
  <c r="K88" i="58"/>
  <c r="J88" i="58"/>
  <c r="H88" i="58"/>
  <c r="G88" i="58"/>
  <c r="F88" i="58"/>
  <c r="E88" i="58"/>
  <c r="D88" i="58"/>
  <c r="C88" i="58"/>
  <c r="N86" i="58"/>
  <c r="P86" i="58" s="1"/>
  <c r="M81" i="58"/>
  <c r="M113" i="58" s="1"/>
  <c r="L81" i="58"/>
  <c r="K81" i="58"/>
  <c r="J81" i="58"/>
  <c r="H113" i="58"/>
  <c r="G113" i="58"/>
  <c r="D113" i="58"/>
  <c r="M80" i="58"/>
  <c r="L80" i="58"/>
  <c r="K80" i="58"/>
  <c r="J80" i="58"/>
  <c r="I80" i="58"/>
  <c r="M79" i="58"/>
  <c r="L79" i="58"/>
  <c r="K79" i="58"/>
  <c r="J79" i="58"/>
  <c r="I79" i="58"/>
  <c r="M78" i="58"/>
  <c r="L78" i="58"/>
  <c r="K78" i="58"/>
  <c r="J78" i="58"/>
  <c r="I78" i="58"/>
  <c r="I76" i="58"/>
  <c r="M112" i="58"/>
  <c r="G112" i="58"/>
  <c r="E71" i="58"/>
  <c r="I71" i="58" s="1"/>
  <c r="E112" i="58"/>
  <c r="D112" i="58"/>
  <c r="C112" i="58"/>
  <c r="N70" i="58"/>
  <c r="I70" i="58"/>
  <c r="N69" i="58"/>
  <c r="I69" i="58"/>
  <c r="N68" i="58"/>
  <c r="I68" i="58"/>
  <c r="O66" i="58"/>
  <c r="N66" i="58"/>
  <c r="N67" i="58" s="1"/>
  <c r="I66" i="58"/>
  <c r="I67" i="58" s="1"/>
  <c r="M111" i="58"/>
  <c r="G111" i="58"/>
  <c r="D111" i="58"/>
  <c r="N60" i="58"/>
  <c r="I60" i="58"/>
  <c r="N59" i="58"/>
  <c r="I59" i="58"/>
  <c r="N58" i="58"/>
  <c r="I58" i="58"/>
  <c r="O56" i="58"/>
  <c r="N56" i="58"/>
  <c r="N57" i="58"/>
  <c r="I56" i="58"/>
  <c r="I51" i="58"/>
  <c r="H110" i="58"/>
  <c r="N50" i="58"/>
  <c r="I50" i="58"/>
  <c r="N49" i="58"/>
  <c r="N48" i="58"/>
  <c r="I48" i="58"/>
  <c r="O46" i="58"/>
  <c r="N46" i="58"/>
  <c r="N47" i="58"/>
  <c r="I46" i="58"/>
  <c r="I41" i="58"/>
  <c r="H109" i="58"/>
  <c r="N40" i="58"/>
  <c r="I40" i="58"/>
  <c r="N39" i="58"/>
  <c r="I39" i="58"/>
  <c r="N38" i="58"/>
  <c r="I38" i="58"/>
  <c r="O36" i="58"/>
  <c r="N36" i="58"/>
  <c r="N37" i="58" s="1"/>
  <c r="I36" i="58"/>
  <c r="I37" i="58" s="1"/>
  <c r="L31" i="58"/>
  <c r="L108" i="58" s="1"/>
  <c r="H108" i="58"/>
  <c r="L30" i="58"/>
  <c r="N30" i="58" s="1"/>
  <c r="I30" i="58"/>
  <c r="L29" i="58"/>
  <c r="N29" i="58" s="1"/>
  <c r="I29" i="58"/>
  <c r="L28" i="58"/>
  <c r="N28" i="58" s="1"/>
  <c r="I28" i="58"/>
  <c r="O26" i="58"/>
  <c r="N26" i="58"/>
  <c r="N27" i="58" s="1"/>
  <c r="I26" i="58"/>
  <c r="P26" i="58" s="1"/>
  <c r="M107" i="58"/>
  <c r="I21" i="58"/>
  <c r="H107" i="58"/>
  <c r="N20" i="58"/>
  <c r="I20" i="58"/>
  <c r="N19" i="58"/>
  <c r="I19" i="58"/>
  <c r="N18" i="58"/>
  <c r="I18" i="58"/>
  <c r="O16" i="58"/>
  <c r="N16" i="58"/>
  <c r="N17" i="58"/>
  <c r="I16" i="58"/>
  <c r="P16" i="58" s="1"/>
  <c r="M106" i="58"/>
  <c r="L106" i="58"/>
  <c r="K106" i="58"/>
  <c r="J11" i="58"/>
  <c r="H11" i="58"/>
  <c r="H106" i="58" s="1"/>
  <c r="G11" i="58"/>
  <c r="G106" i="58" s="1"/>
  <c r="F11" i="58"/>
  <c r="F106" i="58" s="1"/>
  <c r="E11" i="58"/>
  <c r="D11" i="58"/>
  <c r="D106" i="58" s="1"/>
  <c r="C11" i="58"/>
  <c r="J10" i="58"/>
  <c r="N10" i="58" s="1"/>
  <c r="H10" i="58"/>
  <c r="G10" i="58"/>
  <c r="F10" i="58"/>
  <c r="E10" i="58"/>
  <c r="D10" i="58"/>
  <c r="C10" i="58"/>
  <c r="J9" i="58"/>
  <c r="N9" i="58" s="1"/>
  <c r="H9" i="58"/>
  <c r="G9" i="58"/>
  <c r="F9" i="58"/>
  <c r="E9" i="58"/>
  <c r="D9" i="58"/>
  <c r="C9" i="58"/>
  <c r="N8" i="58"/>
  <c r="H8" i="58"/>
  <c r="G8" i="58"/>
  <c r="E8" i="58"/>
  <c r="D8" i="58"/>
  <c r="C8" i="58"/>
  <c r="O6" i="58"/>
  <c r="N6" i="58"/>
  <c r="I6" i="58"/>
  <c r="I7" i="58" s="1"/>
  <c r="O91" i="71"/>
  <c r="O88" i="71"/>
  <c r="O89" i="71"/>
  <c r="O88" i="70"/>
  <c r="O90" i="70"/>
  <c r="O99" i="71"/>
  <c r="O98" i="71"/>
  <c r="O80" i="71"/>
  <c r="O79" i="71"/>
  <c r="O78" i="71"/>
  <c r="O39" i="71"/>
  <c r="O29" i="71"/>
  <c r="O20" i="71"/>
  <c r="O21" i="71"/>
  <c r="O107" i="71" s="1"/>
  <c r="O19" i="71"/>
  <c r="O41" i="71"/>
  <c r="O109" i="71" s="1"/>
  <c r="O8" i="71"/>
  <c r="O49" i="71"/>
  <c r="O99" i="69"/>
  <c r="O100" i="69"/>
  <c r="O98" i="69"/>
  <c r="O99" i="68"/>
  <c r="O100" i="70"/>
  <c r="O98" i="70"/>
  <c r="O58" i="70"/>
  <c r="O61" i="70"/>
  <c r="O60" i="70"/>
  <c r="O39" i="70"/>
  <c r="O38" i="70"/>
  <c r="O41" i="70"/>
  <c r="O29" i="70"/>
  <c r="O20" i="70"/>
  <c r="O19" i="70"/>
  <c r="O9" i="70"/>
  <c r="O89" i="70"/>
  <c r="O28" i="70"/>
  <c r="O10" i="70"/>
  <c r="O8" i="70"/>
  <c r="O71" i="70"/>
  <c r="O70" i="70"/>
  <c r="O69" i="70"/>
  <c r="O51" i="70"/>
  <c r="O50" i="70"/>
  <c r="O49" i="70"/>
  <c r="O31" i="70"/>
  <c r="O68" i="70"/>
  <c r="O79" i="69"/>
  <c r="O29" i="69"/>
  <c r="O28" i="69"/>
  <c r="O9" i="69"/>
  <c r="O48" i="69"/>
  <c r="O80" i="69"/>
  <c r="O78" i="69"/>
  <c r="O70" i="69"/>
  <c r="O51" i="69"/>
  <c r="O68" i="69"/>
  <c r="O49" i="69"/>
  <c r="O31" i="69"/>
  <c r="O108" i="69" s="1"/>
  <c r="O61" i="69"/>
  <c r="O60" i="69"/>
  <c r="P37" i="69"/>
  <c r="O80" i="68"/>
  <c r="O78" i="68"/>
  <c r="O29" i="68"/>
  <c r="O28" i="68"/>
  <c r="O31" i="68"/>
  <c r="O20" i="68"/>
  <c r="O9" i="68"/>
  <c r="O89" i="68"/>
  <c r="O91" i="68"/>
  <c r="O101" i="68"/>
  <c r="O11" i="68"/>
  <c r="O51" i="68"/>
  <c r="O50" i="68"/>
  <c r="O49" i="68"/>
  <c r="O40" i="68"/>
  <c r="O21" i="68"/>
  <c r="O59" i="68"/>
  <c r="O100" i="68"/>
  <c r="O88" i="68"/>
  <c r="O58" i="68"/>
  <c r="O19" i="68"/>
  <c r="O48" i="68"/>
  <c r="O41" i="68"/>
  <c r="O10" i="68"/>
  <c r="L107" i="67"/>
  <c r="P96" i="67"/>
  <c r="J107" i="67"/>
  <c r="I97" i="67"/>
  <c r="I127" i="67" s="1"/>
  <c r="F107" i="67"/>
  <c r="D107" i="67"/>
  <c r="I48" i="67"/>
  <c r="I27" i="67"/>
  <c r="I121" i="67" s="1"/>
  <c r="N11" i="67"/>
  <c r="O17" i="67"/>
  <c r="O18" i="67"/>
  <c r="M107" i="67"/>
  <c r="N21" i="67"/>
  <c r="O27" i="67"/>
  <c r="O30" i="67"/>
  <c r="I37" i="67"/>
  <c r="I122" i="67" s="1"/>
  <c r="O7" i="67"/>
  <c r="O11" i="67" s="1"/>
  <c r="L108" i="67"/>
  <c r="N31" i="67"/>
  <c r="O37" i="67"/>
  <c r="O40" i="67" s="1"/>
  <c r="I31" i="67"/>
  <c r="N51" i="67"/>
  <c r="P56" i="67"/>
  <c r="I61" i="67"/>
  <c r="O67" i="67"/>
  <c r="N71" i="67"/>
  <c r="N81" i="67"/>
  <c r="O97" i="67"/>
  <c r="O101" i="67" s="1"/>
  <c r="N41" i="67"/>
  <c r="P46" i="67"/>
  <c r="O57" i="67"/>
  <c r="O124" i="67" s="1"/>
  <c r="N61" i="67"/>
  <c r="P66" i="67"/>
  <c r="I71" i="67"/>
  <c r="O81" i="67"/>
  <c r="I81" i="67"/>
  <c r="O91" i="67"/>
  <c r="C108" i="67"/>
  <c r="K108" i="67"/>
  <c r="M108" i="67"/>
  <c r="D109" i="67"/>
  <c r="C110" i="67"/>
  <c r="E110" i="67"/>
  <c r="G110" i="67"/>
  <c r="K110" i="67"/>
  <c r="J111" i="67"/>
  <c r="K112" i="67"/>
  <c r="N91" i="67"/>
  <c r="N101" i="67"/>
  <c r="C107" i="67"/>
  <c r="G107" i="67"/>
  <c r="K107" i="67"/>
  <c r="D108" i="67"/>
  <c r="J108" i="67"/>
  <c r="K109" i="67"/>
  <c r="J110" i="67"/>
  <c r="M110" i="65"/>
  <c r="M111" i="65"/>
  <c r="M114" i="65"/>
  <c r="L107" i="65"/>
  <c r="P96" i="65"/>
  <c r="J107" i="65"/>
  <c r="E114" i="65"/>
  <c r="D107" i="65"/>
  <c r="D109" i="65"/>
  <c r="D111" i="65"/>
  <c r="D114" i="65"/>
  <c r="I80" i="65"/>
  <c r="N51" i="65"/>
  <c r="N21" i="65"/>
  <c r="N17" i="65"/>
  <c r="N9" i="65"/>
  <c r="N10" i="65"/>
  <c r="O7" i="65"/>
  <c r="O11" i="65" s="1"/>
  <c r="N11" i="65"/>
  <c r="I31" i="65"/>
  <c r="O17" i="65"/>
  <c r="O18" i="65" s="1"/>
  <c r="O27" i="65"/>
  <c r="O37" i="65"/>
  <c r="N41" i="65"/>
  <c r="P46" i="65"/>
  <c r="O57" i="65"/>
  <c r="O60" i="65" s="1"/>
  <c r="N61" i="65"/>
  <c r="P66" i="65"/>
  <c r="O77" i="65"/>
  <c r="O81" i="65" s="1"/>
  <c r="I81" i="65"/>
  <c r="O87" i="65"/>
  <c r="I97" i="65"/>
  <c r="P36" i="65"/>
  <c r="O47" i="65"/>
  <c r="I61" i="65"/>
  <c r="O67" i="65"/>
  <c r="O68" i="65" s="1"/>
  <c r="N71" i="65"/>
  <c r="P76" i="65"/>
  <c r="O97" i="65"/>
  <c r="O101" i="65" s="1"/>
  <c r="C108" i="65"/>
  <c r="E108" i="65"/>
  <c r="M108" i="65"/>
  <c r="C110" i="65"/>
  <c r="E110" i="65"/>
  <c r="G110" i="65"/>
  <c r="J111" i="65"/>
  <c r="K112" i="65"/>
  <c r="N91" i="65"/>
  <c r="C107" i="65"/>
  <c r="E107" i="65"/>
  <c r="G107" i="65"/>
  <c r="D108" i="65"/>
  <c r="J108" i="65"/>
  <c r="F110" i="65"/>
  <c r="J110" i="65"/>
  <c r="P96" i="64"/>
  <c r="J114" i="64"/>
  <c r="E114" i="64"/>
  <c r="I100" i="64"/>
  <c r="C114" i="64"/>
  <c r="I78" i="64"/>
  <c r="I79" i="64"/>
  <c r="P56" i="64"/>
  <c r="I48" i="64"/>
  <c r="I49" i="64"/>
  <c r="P16" i="64"/>
  <c r="N8" i="64"/>
  <c r="N9" i="64"/>
  <c r="N10" i="64"/>
  <c r="I7" i="64"/>
  <c r="O7" i="64"/>
  <c r="I11" i="64"/>
  <c r="O17" i="64"/>
  <c r="I27" i="64"/>
  <c r="O27" i="64"/>
  <c r="O30" i="64" s="1"/>
  <c r="I37" i="64"/>
  <c r="N41" i="64"/>
  <c r="P46" i="64"/>
  <c r="I57" i="64"/>
  <c r="O57" i="64"/>
  <c r="O61" i="64" s="1"/>
  <c r="O111" i="64" s="1"/>
  <c r="N61" i="64"/>
  <c r="I77" i="64"/>
  <c r="O77" i="64"/>
  <c r="O81" i="64" s="1"/>
  <c r="I87" i="64"/>
  <c r="O87" i="64"/>
  <c r="O91" i="64" s="1"/>
  <c r="N11" i="64"/>
  <c r="I31" i="64"/>
  <c r="N31" i="64"/>
  <c r="N51" i="64"/>
  <c r="I61" i="64"/>
  <c r="O67" i="64"/>
  <c r="N71" i="64"/>
  <c r="N81" i="64"/>
  <c r="I91" i="64"/>
  <c r="I97" i="64"/>
  <c r="O97" i="64"/>
  <c r="O101" i="64" s="1"/>
  <c r="I101" i="64"/>
  <c r="D107" i="64"/>
  <c r="F107" i="64"/>
  <c r="J107" i="64"/>
  <c r="L107" i="64"/>
  <c r="C108" i="64"/>
  <c r="E108" i="64"/>
  <c r="K108" i="64"/>
  <c r="M108" i="64"/>
  <c r="D109" i="64"/>
  <c r="F109" i="64"/>
  <c r="C110" i="64"/>
  <c r="E110" i="64"/>
  <c r="G110" i="64"/>
  <c r="K110" i="64"/>
  <c r="F111" i="64"/>
  <c r="J111" i="64"/>
  <c r="K112" i="64"/>
  <c r="N91" i="64"/>
  <c r="N101" i="64"/>
  <c r="N113" i="64" s="1"/>
  <c r="C107" i="64"/>
  <c r="E107" i="64"/>
  <c r="G107" i="64"/>
  <c r="K107" i="64"/>
  <c r="D108" i="64"/>
  <c r="F108" i="64"/>
  <c r="J108" i="64"/>
  <c r="K109" i="64"/>
  <c r="F110" i="64"/>
  <c r="J110" i="64"/>
  <c r="L109" i="63"/>
  <c r="L111" i="63"/>
  <c r="L114" i="63"/>
  <c r="L107" i="63"/>
  <c r="J114" i="63"/>
  <c r="P96" i="63"/>
  <c r="J107" i="63"/>
  <c r="J111" i="63"/>
  <c r="G108" i="63"/>
  <c r="G111" i="63"/>
  <c r="G114" i="63"/>
  <c r="F114" i="63"/>
  <c r="F111" i="63"/>
  <c r="F107" i="63"/>
  <c r="F109" i="63"/>
  <c r="E106" i="63"/>
  <c r="E114" i="63"/>
  <c r="I98" i="63"/>
  <c r="I99" i="63"/>
  <c r="I100" i="63"/>
  <c r="D107" i="63"/>
  <c r="D109" i="63"/>
  <c r="C114" i="63"/>
  <c r="I70" i="63"/>
  <c r="I71" i="63"/>
  <c r="C112" i="63"/>
  <c r="N51" i="63"/>
  <c r="N31" i="63"/>
  <c r="P26" i="63"/>
  <c r="N21" i="63"/>
  <c r="P16" i="63"/>
  <c r="I8" i="63"/>
  <c r="I10" i="63"/>
  <c r="N11" i="63"/>
  <c r="N17" i="63"/>
  <c r="I31" i="63"/>
  <c r="N37" i="63"/>
  <c r="N122" i="63" s="1"/>
  <c r="O67" i="63"/>
  <c r="O71" i="63" s="1"/>
  <c r="O47" i="63"/>
  <c r="O51" i="63" s="1"/>
  <c r="N71" i="63"/>
  <c r="I91" i="63"/>
  <c r="O97" i="63"/>
  <c r="O101" i="63"/>
  <c r="I11" i="63"/>
  <c r="O27" i="63"/>
  <c r="O37" i="63"/>
  <c r="O122" i="63" s="1"/>
  <c r="N41" i="63"/>
  <c r="O57" i="63"/>
  <c r="O124" i="63" s="1"/>
  <c r="N61" i="63"/>
  <c r="O81" i="63"/>
  <c r="I81" i="63"/>
  <c r="O91" i="63"/>
  <c r="N90" i="63"/>
  <c r="I97" i="63"/>
  <c r="I127" i="63" s="1"/>
  <c r="C109" i="63"/>
  <c r="C107" i="63"/>
  <c r="E109" i="63"/>
  <c r="E107" i="63"/>
  <c r="G109" i="63"/>
  <c r="I101" i="63"/>
  <c r="K111" i="63"/>
  <c r="K109" i="63"/>
  <c r="K107" i="63"/>
  <c r="E108" i="63"/>
  <c r="M108" i="63"/>
  <c r="C110" i="63"/>
  <c r="K110" i="63"/>
  <c r="N91" i="63"/>
  <c r="N101" i="63"/>
  <c r="F108" i="63"/>
  <c r="J108" i="63"/>
  <c r="F110" i="63"/>
  <c r="J110" i="63"/>
  <c r="N100" i="62"/>
  <c r="J114" i="62"/>
  <c r="G114" i="62"/>
  <c r="E114" i="62"/>
  <c r="C114" i="62"/>
  <c r="I48" i="62"/>
  <c r="I49" i="62"/>
  <c r="I7" i="62"/>
  <c r="I17" i="62"/>
  <c r="O17" i="62"/>
  <c r="I27" i="62"/>
  <c r="O27" i="62"/>
  <c r="O30" i="62" s="1"/>
  <c r="O37" i="62"/>
  <c r="O41" i="62" s="1"/>
  <c r="N41" i="62"/>
  <c r="I57" i="62"/>
  <c r="O57" i="62"/>
  <c r="O61" i="62"/>
  <c r="N61" i="62"/>
  <c r="P66" i="62"/>
  <c r="I71" i="62"/>
  <c r="O81" i="62"/>
  <c r="I81" i="62"/>
  <c r="O91" i="62"/>
  <c r="N11" i="62"/>
  <c r="N21" i="62"/>
  <c r="I31" i="62"/>
  <c r="N31" i="62"/>
  <c r="N51" i="62"/>
  <c r="I61" i="62"/>
  <c r="O67" i="62"/>
  <c r="N71" i="62"/>
  <c r="I91" i="62"/>
  <c r="I97" i="62"/>
  <c r="I127" i="62" s="1"/>
  <c r="O97" i="62"/>
  <c r="O98" i="62" s="1"/>
  <c r="D107" i="62"/>
  <c r="F107" i="62"/>
  <c r="J107" i="62"/>
  <c r="C108" i="62"/>
  <c r="K108" i="62"/>
  <c r="M108" i="62"/>
  <c r="D109" i="62"/>
  <c r="F109" i="62"/>
  <c r="C110" i="62"/>
  <c r="G110" i="62"/>
  <c r="F111" i="62"/>
  <c r="J111" i="62"/>
  <c r="K112" i="62"/>
  <c r="C107" i="62"/>
  <c r="E107" i="62"/>
  <c r="G107" i="62"/>
  <c r="D108" i="62"/>
  <c r="F108" i="62"/>
  <c r="J108" i="62"/>
  <c r="F110" i="62"/>
  <c r="J110" i="62"/>
  <c r="L114" i="60"/>
  <c r="N99" i="60"/>
  <c r="N100" i="60"/>
  <c r="K107" i="60"/>
  <c r="G114" i="60"/>
  <c r="G107" i="60"/>
  <c r="E107" i="60"/>
  <c r="I79" i="60"/>
  <c r="I60" i="60"/>
  <c r="N31" i="60"/>
  <c r="N8" i="60"/>
  <c r="N9" i="60"/>
  <c r="P6" i="60"/>
  <c r="O7" i="60"/>
  <c r="O27" i="60"/>
  <c r="O30" i="60" s="1"/>
  <c r="N41" i="60"/>
  <c r="N61" i="60"/>
  <c r="P66" i="60"/>
  <c r="I71" i="60"/>
  <c r="O81" i="60"/>
  <c r="O91" i="60"/>
  <c r="N11" i="60"/>
  <c r="I31" i="60"/>
  <c r="P36" i="60"/>
  <c r="O49" i="60"/>
  <c r="I61" i="60"/>
  <c r="O67" i="60"/>
  <c r="O68" i="60" s="1"/>
  <c r="N71" i="60"/>
  <c r="I91" i="60"/>
  <c r="J107" i="60"/>
  <c r="L107" i="60"/>
  <c r="C108" i="60"/>
  <c r="C110" i="60"/>
  <c r="E110" i="60"/>
  <c r="G110" i="60"/>
  <c r="K110" i="60"/>
  <c r="J111" i="60"/>
  <c r="K112" i="60"/>
  <c r="F108" i="60"/>
  <c r="J108" i="60"/>
  <c r="K109" i="60"/>
  <c r="J110" i="60"/>
  <c r="G114" i="59"/>
  <c r="I49" i="59"/>
  <c r="O7" i="59"/>
  <c r="O17" i="59"/>
  <c r="O27" i="59"/>
  <c r="O31" i="59" s="1"/>
  <c r="N11" i="59"/>
  <c r="N21" i="59"/>
  <c r="I31" i="59"/>
  <c r="N31" i="59"/>
  <c r="N51" i="59"/>
  <c r="P56" i="59"/>
  <c r="N71" i="59"/>
  <c r="N41" i="59"/>
  <c r="P46" i="59"/>
  <c r="O57" i="59"/>
  <c r="O60" i="59" s="1"/>
  <c r="N61" i="59"/>
  <c r="I71" i="59"/>
  <c r="O81" i="59"/>
  <c r="O90" i="59"/>
  <c r="I91" i="59"/>
  <c r="I97" i="59"/>
  <c r="I127" i="59" s="1"/>
  <c r="O97" i="59"/>
  <c r="O101" i="59" s="1"/>
  <c r="L107" i="59"/>
  <c r="C108" i="59"/>
  <c r="K108" i="59"/>
  <c r="M108" i="59"/>
  <c r="C110" i="59"/>
  <c r="E110" i="59"/>
  <c r="G110" i="59"/>
  <c r="F111" i="59"/>
  <c r="C107" i="59"/>
  <c r="G107" i="59"/>
  <c r="D108" i="59"/>
  <c r="K109" i="59"/>
  <c r="F110" i="59"/>
  <c r="J110" i="59"/>
  <c r="C114" i="58"/>
  <c r="I49" i="58"/>
  <c r="O17" i="58"/>
  <c r="I27" i="58"/>
  <c r="O27" i="58"/>
  <c r="O30" i="58" s="1"/>
  <c r="O37" i="58"/>
  <c r="N41" i="58"/>
  <c r="I57" i="58"/>
  <c r="O57" i="58"/>
  <c r="O61" i="58"/>
  <c r="N61" i="58"/>
  <c r="O81" i="58"/>
  <c r="I81" i="58"/>
  <c r="O91" i="58"/>
  <c r="I17" i="58"/>
  <c r="P17" i="58" s="1"/>
  <c r="N11" i="58"/>
  <c r="N21" i="58"/>
  <c r="I31" i="58"/>
  <c r="N31" i="58"/>
  <c r="O47" i="58"/>
  <c r="O48" i="58" s="1"/>
  <c r="N51" i="58"/>
  <c r="I61" i="58"/>
  <c r="O67" i="58"/>
  <c r="N71" i="58"/>
  <c r="O97" i="58"/>
  <c r="D107" i="58"/>
  <c r="L107" i="58"/>
  <c r="M108" i="58"/>
  <c r="D109" i="58"/>
  <c r="C110" i="58"/>
  <c r="H111" i="58"/>
  <c r="G107" i="58"/>
  <c r="D108" i="58"/>
  <c r="B107" i="57"/>
  <c r="B108" i="57" s="1"/>
  <c r="B109" i="57" s="1"/>
  <c r="B110" i="57" s="1"/>
  <c r="B111" i="57" s="1"/>
  <c r="B112" i="57" s="1"/>
  <c r="B113" i="57" s="1"/>
  <c r="B114" i="57" s="1"/>
  <c r="M101" i="57"/>
  <c r="M108" i="57" s="1"/>
  <c r="L101" i="57"/>
  <c r="L107" i="57" s="1"/>
  <c r="K101" i="57"/>
  <c r="K112" i="57" s="1"/>
  <c r="J101" i="57"/>
  <c r="H101" i="57"/>
  <c r="G101" i="57"/>
  <c r="G110" i="57" s="1"/>
  <c r="F101" i="57"/>
  <c r="E101" i="57"/>
  <c r="D101" i="57"/>
  <c r="C101" i="57"/>
  <c r="C110" i="57" s="1"/>
  <c r="C107" i="57"/>
  <c r="M100" i="57"/>
  <c r="L100" i="57"/>
  <c r="K100" i="57"/>
  <c r="J100" i="57"/>
  <c r="N100" i="57" s="1"/>
  <c r="H100" i="57"/>
  <c r="G100" i="57"/>
  <c r="F100" i="57"/>
  <c r="E100" i="57"/>
  <c r="D100" i="57"/>
  <c r="C100" i="57"/>
  <c r="M99" i="57"/>
  <c r="L99" i="57"/>
  <c r="K99" i="57"/>
  <c r="J99" i="57"/>
  <c r="H99" i="57"/>
  <c r="G99" i="57"/>
  <c r="F99" i="57"/>
  <c r="E99" i="57"/>
  <c r="D99" i="57"/>
  <c r="C99" i="57"/>
  <c r="M98" i="57"/>
  <c r="L98" i="57"/>
  <c r="K98" i="57"/>
  <c r="J98" i="57"/>
  <c r="H98" i="57"/>
  <c r="G98" i="57"/>
  <c r="F98" i="57"/>
  <c r="E98" i="57"/>
  <c r="D98" i="57"/>
  <c r="C98" i="57"/>
  <c r="O96" i="57"/>
  <c r="N96" i="57"/>
  <c r="I96" i="57"/>
  <c r="I97" i="57" s="1"/>
  <c r="M91" i="57"/>
  <c r="L91" i="57"/>
  <c r="K91" i="57"/>
  <c r="J91" i="57"/>
  <c r="H91" i="57"/>
  <c r="G91" i="57"/>
  <c r="F91" i="57"/>
  <c r="E91" i="57"/>
  <c r="D91" i="57"/>
  <c r="C91" i="57"/>
  <c r="C114" i="57" s="1"/>
  <c r="M90" i="57"/>
  <c r="L90" i="57"/>
  <c r="K90" i="57"/>
  <c r="J90" i="57"/>
  <c r="H90" i="57"/>
  <c r="G90" i="57"/>
  <c r="F90" i="57"/>
  <c r="E90" i="57"/>
  <c r="D90" i="57"/>
  <c r="C90" i="57"/>
  <c r="M89" i="57"/>
  <c r="L89" i="57"/>
  <c r="K89" i="57"/>
  <c r="J89" i="57"/>
  <c r="H89" i="57"/>
  <c r="G89" i="57"/>
  <c r="F89" i="57"/>
  <c r="E89" i="57"/>
  <c r="D89" i="57"/>
  <c r="C89" i="57"/>
  <c r="M88" i="57"/>
  <c r="L88" i="57"/>
  <c r="K88" i="57"/>
  <c r="J88" i="57"/>
  <c r="N88" i="57" s="1"/>
  <c r="H88" i="57"/>
  <c r="G88" i="57"/>
  <c r="F88" i="57"/>
  <c r="E88" i="57"/>
  <c r="D88" i="57"/>
  <c r="C88" i="57"/>
  <c r="N86" i="57"/>
  <c r="P86" i="57" s="1"/>
  <c r="M81" i="57"/>
  <c r="M113" i="57" s="1"/>
  <c r="L81" i="57"/>
  <c r="L113" i="57" s="1"/>
  <c r="K81" i="57"/>
  <c r="J81" i="57"/>
  <c r="H81" i="57"/>
  <c r="G81" i="57"/>
  <c r="F81" i="57"/>
  <c r="E81" i="57"/>
  <c r="D81" i="57"/>
  <c r="C81" i="57"/>
  <c r="C113" i="57" s="1"/>
  <c r="M80" i="57"/>
  <c r="L80" i="57"/>
  <c r="K80" i="57"/>
  <c r="J80" i="57"/>
  <c r="H80" i="57"/>
  <c r="G80" i="57"/>
  <c r="F80" i="57"/>
  <c r="E80" i="57"/>
  <c r="D80" i="57"/>
  <c r="M79" i="57"/>
  <c r="L79" i="57"/>
  <c r="K79" i="57"/>
  <c r="J79" i="57"/>
  <c r="H79" i="57"/>
  <c r="G79" i="57"/>
  <c r="F79" i="57"/>
  <c r="E79" i="57"/>
  <c r="D79" i="57"/>
  <c r="C79" i="57"/>
  <c r="M78" i="57"/>
  <c r="L78" i="57"/>
  <c r="K78" i="57"/>
  <c r="J78" i="57"/>
  <c r="H78" i="57"/>
  <c r="G78" i="57"/>
  <c r="F78" i="57"/>
  <c r="D78" i="57"/>
  <c r="C78" i="57"/>
  <c r="I76" i="57"/>
  <c r="P76" i="57" s="1"/>
  <c r="M71" i="57"/>
  <c r="M112" i="57" s="1"/>
  <c r="L112" i="57"/>
  <c r="G112" i="57"/>
  <c r="D112" i="57"/>
  <c r="C112" i="57"/>
  <c r="M70" i="57"/>
  <c r="N70" i="57" s="1"/>
  <c r="I70" i="57"/>
  <c r="M69" i="57"/>
  <c r="N69" i="57" s="1"/>
  <c r="I69" i="57"/>
  <c r="M68" i="57"/>
  <c r="N68" i="57" s="1"/>
  <c r="L68" i="57"/>
  <c r="I68" i="57"/>
  <c r="O66" i="57"/>
  <c r="N66" i="57"/>
  <c r="I66" i="57"/>
  <c r="I67" i="57" s="1"/>
  <c r="M111" i="57"/>
  <c r="L111" i="57"/>
  <c r="G111" i="57"/>
  <c r="D111" i="57"/>
  <c r="C111" i="57"/>
  <c r="N60" i="57"/>
  <c r="I60" i="57"/>
  <c r="N59" i="57"/>
  <c r="I59" i="57"/>
  <c r="N58" i="57"/>
  <c r="I58" i="57"/>
  <c r="O56" i="57"/>
  <c r="N56" i="57"/>
  <c r="N57" i="57" s="1"/>
  <c r="I56" i="57"/>
  <c r="I51" i="57"/>
  <c r="H51" i="57"/>
  <c r="N50" i="57"/>
  <c r="H50" i="57"/>
  <c r="I50" i="57"/>
  <c r="N49" i="57"/>
  <c r="H49" i="57"/>
  <c r="N48" i="57"/>
  <c r="H48" i="57"/>
  <c r="I48" i="57"/>
  <c r="O46" i="57"/>
  <c r="N46" i="57"/>
  <c r="I46" i="57"/>
  <c r="I47" i="57" s="1"/>
  <c r="L109" i="57"/>
  <c r="I41" i="57"/>
  <c r="H41" i="57"/>
  <c r="I40" i="57"/>
  <c r="H40" i="57"/>
  <c r="N39" i="57"/>
  <c r="I39" i="57"/>
  <c r="H39" i="57"/>
  <c r="N38" i="57"/>
  <c r="I38" i="57"/>
  <c r="O36" i="57"/>
  <c r="N36" i="57"/>
  <c r="N37" i="57" s="1"/>
  <c r="I36" i="57"/>
  <c r="G108" i="57"/>
  <c r="N30" i="57"/>
  <c r="I30" i="57"/>
  <c r="N29" i="57"/>
  <c r="I29" i="57"/>
  <c r="N28" i="57"/>
  <c r="I28" i="57"/>
  <c r="O26" i="57"/>
  <c r="N26" i="57"/>
  <c r="I26" i="57"/>
  <c r="M21" i="57"/>
  <c r="I21" i="57"/>
  <c r="N20" i="57"/>
  <c r="I20" i="57"/>
  <c r="N19" i="57"/>
  <c r="I19" i="57"/>
  <c r="N18" i="57"/>
  <c r="I18" i="57"/>
  <c r="O16" i="57"/>
  <c r="N16" i="57"/>
  <c r="N17" i="57"/>
  <c r="I16" i="57"/>
  <c r="M106" i="57"/>
  <c r="L11" i="57"/>
  <c r="L106" i="57" s="1"/>
  <c r="K106" i="57"/>
  <c r="H11" i="57"/>
  <c r="G11" i="57"/>
  <c r="G106" i="57" s="1"/>
  <c r="F11" i="57"/>
  <c r="E11" i="57"/>
  <c r="E106" i="57" s="1"/>
  <c r="D11" i="57"/>
  <c r="C11" i="57"/>
  <c r="C106" i="57" s="1"/>
  <c r="N10" i="57"/>
  <c r="H10" i="57"/>
  <c r="G10" i="57"/>
  <c r="F10" i="57"/>
  <c r="E10" i="57"/>
  <c r="D10" i="57"/>
  <c r="C10" i="57"/>
  <c r="N9" i="57"/>
  <c r="H9" i="57"/>
  <c r="G9" i="57"/>
  <c r="F9" i="57"/>
  <c r="E9" i="57"/>
  <c r="D9" i="57"/>
  <c r="C9" i="57"/>
  <c r="N8" i="57"/>
  <c r="H8" i="57"/>
  <c r="G8" i="57"/>
  <c r="F8" i="57"/>
  <c r="E8" i="57"/>
  <c r="D8" i="57"/>
  <c r="C8" i="57"/>
  <c r="O6" i="57"/>
  <c r="N6" i="57"/>
  <c r="N7" i="57" s="1"/>
  <c r="I6" i="57"/>
  <c r="B107" i="56"/>
  <c r="B108" i="56" s="1"/>
  <c r="B109" i="56" s="1"/>
  <c r="B110" i="56" s="1"/>
  <c r="B111" i="56" s="1"/>
  <c r="B112" i="56" s="1"/>
  <c r="B113" i="56" s="1"/>
  <c r="B114" i="56" s="1"/>
  <c r="M101" i="56"/>
  <c r="L101" i="56"/>
  <c r="K101" i="56"/>
  <c r="K112" i="56"/>
  <c r="J101" i="56"/>
  <c r="H101" i="56"/>
  <c r="G101" i="56"/>
  <c r="F101" i="56"/>
  <c r="F110" i="56" s="1"/>
  <c r="E101" i="56"/>
  <c r="D101" i="56"/>
  <c r="C101" i="56"/>
  <c r="C110" i="56" s="1"/>
  <c r="M100" i="56"/>
  <c r="L100" i="56"/>
  <c r="K100" i="56"/>
  <c r="J100" i="56"/>
  <c r="H100" i="56"/>
  <c r="F100" i="56"/>
  <c r="E100" i="56"/>
  <c r="D100" i="56"/>
  <c r="C100" i="56"/>
  <c r="M99" i="56"/>
  <c r="L99" i="56"/>
  <c r="K99" i="56"/>
  <c r="J99" i="56"/>
  <c r="H99" i="56"/>
  <c r="F99" i="56"/>
  <c r="E99" i="56"/>
  <c r="D99" i="56"/>
  <c r="C99" i="56"/>
  <c r="M98" i="56"/>
  <c r="L98" i="56"/>
  <c r="K98" i="56"/>
  <c r="J98" i="56"/>
  <c r="H98" i="56"/>
  <c r="F98" i="56"/>
  <c r="E98" i="56"/>
  <c r="D98" i="56"/>
  <c r="C98" i="56"/>
  <c r="O96" i="56"/>
  <c r="N96" i="56"/>
  <c r="I96" i="56"/>
  <c r="I97" i="56" s="1"/>
  <c r="I127" i="56" s="1"/>
  <c r="M91" i="56"/>
  <c r="L91" i="56"/>
  <c r="K91" i="56"/>
  <c r="K114" i="56" s="1"/>
  <c r="J91" i="56"/>
  <c r="H91" i="56"/>
  <c r="G91" i="56"/>
  <c r="F91" i="56"/>
  <c r="E91" i="56"/>
  <c r="D91" i="56"/>
  <c r="C91" i="56"/>
  <c r="C114" i="56" s="1"/>
  <c r="M90" i="56"/>
  <c r="L90" i="56"/>
  <c r="K90" i="56"/>
  <c r="J90" i="56"/>
  <c r="H90" i="56"/>
  <c r="G90" i="56"/>
  <c r="F90" i="56"/>
  <c r="E90" i="56"/>
  <c r="D90" i="56"/>
  <c r="C90" i="56"/>
  <c r="M89" i="56"/>
  <c r="L89" i="56"/>
  <c r="K89" i="56"/>
  <c r="J89" i="56"/>
  <c r="H89" i="56"/>
  <c r="G89" i="56"/>
  <c r="F89" i="56"/>
  <c r="E89" i="56"/>
  <c r="D89" i="56"/>
  <c r="C89" i="56"/>
  <c r="M88" i="56"/>
  <c r="L88" i="56"/>
  <c r="K88" i="56"/>
  <c r="J88" i="56"/>
  <c r="H88" i="56"/>
  <c r="G88" i="56"/>
  <c r="F88" i="56"/>
  <c r="E88" i="56"/>
  <c r="D88" i="56"/>
  <c r="C88" i="56"/>
  <c r="N86" i="56"/>
  <c r="M81" i="56"/>
  <c r="L81" i="56"/>
  <c r="K81" i="56"/>
  <c r="J81" i="56"/>
  <c r="C81" i="56"/>
  <c r="C113" i="56" s="1"/>
  <c r="M80" i="56"/>
  <c r="L80" i="56"/>
  <c r="K80" i="56"/>
  <c r="J80" i="56"/>
  <c r="I80" i="56"/>
  <c r="M79" i="56"/>
  <c r="L79" i="56"/>
  <c r="K79" i="56"/>
  <c r="J79" i="56"/>
  <c r="I79" i="56"/>
  <c r="M78" i="56"/>
  <c r="L78" i="56"/>
  <c r="K78" i="56"/>
  <c r="J78" i="56"/>
  <c r="I78" i="56"/>
  <c r="I76" i="56"/>
  <c r="P76" i="56" s="1"/>
  <c r="C112" i="56"/>
  <c r="N70" i="56"/>
  <c r="I70" i="56"/>
  <c r="N69" i="56"/>
  <c r="I69" i="56"/>
  <c r="L68" i="56"/>
  <c r="I68" i="56"/>
  <c r="O66" i="56"/>
  <c r="N66" i="56"/>
  <c r="N67" i="56" s="1"/>
  <c r="I66" i="56"/>
  <c r="I67" i="56" s="1"/>
  <c r="M61" i="56"/>
  <c r="D61" i="56"/>
  <c r="C111" i="56"/>
  <c r="N60" i="56"/>
  <c r="I60" i="56"/>
  <c r="N59" i="56"/>
  <c r="I59" i="56"/>
  <c r="N58" i="56"/>
  <c r="I58" i="56"/>
  <c r="O56" i="56"/>
  <c r="N56" i="56"/>
  <c r="N57" i="56" s="1"/>
  <c r="I56" i="56"/>
  <c r="I57" i="56" s="1"/>
  <c r="I51" i="56"/>
  <c r="H51" i="56"/>
  <c r="N50" i="56"/>
  <c r="H50" i="56"/>
  <c r="I50" i="56"/>
  <c r="N49" i="56"/>
  <c r="H49" i="56"/>
  <c r="N48" i="56"/>
  <c r="H48" i="56"/>
  <c r="O46" i="56"/>
  <c r="N46" i="56"/>
  <c r="N47" i="56" s="1"/>
  <c r="I46" i="56"/>
  <c r="I47" i="56" s="1"/>
  <c r="I41" i="56"/>
  <c r="H41" i="56"/>
  <c r="N40" i="56"/>
  <c r="I40" i="56"/>
  <c r="H40" i="56"/>
  <c r="N39" i="56"/>
  <c r="I39" i="56"/>
  <c r="N38" i="56"/>
  <c r="I38" i="56"/>
  <c r="O36" i="56"/>
  <c r="N36" i="56"/>
  <c r="N37" i="56" s="1"/>
  <c r="I36" i="56"/>
  <c r="I37" i="56" s="1"/>
  <c r="N30" i="56"/>
  <c r="I30" i="56"/>
  <c r="N29" i="56"/>
  <c r="I29" i="56"/>
  <c r="N28" i="56"/>
  <c r="I28" i="56"/>
  <c r="O26" i="56"/>
  <c r="N26" i="56"/>
  <c r="I26" i="56"/>
  <c r="I21" i="56"/>
  <c r="H21" i="56"/>
  <c r="N20" i="56"/>
  <c r="I20" i="56"/>
  <c r="N19" i="56"/>
  <c r="H19" i="56"/>
  <c r="I19" i="56"/>
  <c r="N18" i="56"/>
  <c r="H18" i="56"/>
  <c r="I18" i="56"/>
  <c r="O16" i="56"/>
  <c r="N16" i="56"/>
  <c r="N17" i="56" s="1"/>
  <c r="I16" i="56"/>
  <c r="K11" i="56"/>
  <c r="K106" i="56" s="1"/>
  <c r="H11" i="56"/>
  <c r="G11" i="56"/>
  <c r="F11" i="56"/>
  <c r="E11" i="56"/>
  <c r="D11" i="56"/>
  <c r="C11" i="56"/>
  <c r="C106" i="56" s="1"/>
  <c r="H10" i="56"/>
  <c r="G10" i="56"/>
  <c r="F10" i="56"/>
  <c r="E10" i="56"/>
  <c r="D10" i="56"/>
  <c r="C10" i="56"/>
  <c r="H9" i="56"/>
  <c r="G9" i="56"/>
  <c r="F9" i="56"/>
  <c r="E9" i="56"/>
  <c r="D9" i="56"/>
  <c r="C9" i="56"/>
  <c r="H8" i="56"/>
  <c r="G8" i="56"/>
  <c r="F8" i="56"/>
  <c r="E8" i="56"/>
  <c r="D8" i="56"/>
  <c r="C8" i="56"/>
  <c r="I6" i="56"/>
  <c r="I7" i="56" s="1"/>
  <c r="O6" i="56"/>
  <c r="N6" i="56"/>
  <c r="N7" i="56" s="1"/>
  <c r="B107" i="55"/>
  <c r="B108" i="55" s="1"/>
  <c r="B109" i="55" s="1"/>
  <c r="B110" i="55" s="1"/>
  <c r="B111" i="55" s="1"/>
  <c r="B112" i="55" s="1"/>
  <c r="B113" i="55" s="1"/>
  <c r="B114" i="55" s="1"/>
  <c r="M101" i="55"/>
  <c r="M109" i="55" s="1"/>
  <c r="L101" i="55"/>
  <c r="K101" i="55"/>
  <c r="J101" i="55"/>
  <c r="J112" i="55" s="1"/>
  <c r="H101" i="55"/>
  <c r="G101" i="55"/>
  <c r="F101" i="55"/>
  <c r="E101" i="55"/>
  <c r="D101" i="55"/>
  <c r="D110" i="55" s="1"/>
  <c r="C109" i="55"/>
  <c r="M100" i="55"/>
  <c r="L100" i="55"/>
  <c r="K100" i="55"/>
  <c r="J100" i="55"/>
  <c r="H100" i="55"/>
  <c r="G100" i="55"/>
  <c r="F100" i="55"/>
  <c r="E100" i="55"/>
  <c r="D100" i="55"/>
  <c r="M99" i="55"/>
  <c r="L99" i="55"/>
  <c r="K99" i="55"/>
  <c r="J99" i="55"/>
  <c r="H99" i="55"/>
  <c r="G99" i="55"/>
  <c r="F99" i="55"/>
  <c r="E99" i="55"/>
  <c r="D99" i="55"/>
  <c r="M98" i="55"/>
  <c r="L98" i="55"/>
  <c r="K98" i="55"/>
  <c r="J98" i="55"/>
  <c r="H98" i="55"/>
  <c r="G98" i="55"/>
  <c r="F98" i="55"/>
  <c r="E98" i="55"/>
  <c r="D98" i="55"/>
  <c r="O96" i="55"/>
  <c r="N96" i="55"/>
  <c r="N97" i="55" s="1"/>
  <c r="N126" i="55" s="1"/>
  <c r="I96" i="55"/>
  <c r="I97" i="55" s="1"/>
  <c r="M91" i="55"/>
  <c r="L91" i="55"/>
  <c r="K91" i="55"/>
  <c r="J91" i="55"/>
  <c r="H91" i="55"/>
  <c r="G91" i="55"/>
  <c r="G114" i="55" s="1"/>
  <c r="F91" i="55"/>
  <c r="E91" i="55"/>
  <c r="D91" i="55"/>
  <c r="D114" i="55" s="1"/>
  <c r="C91" i="55"/>
  <c r="M90" i="55"/>
  <c r="L90" i="55"/>
  <c r="K90" i="55"/>
  <c r="J90" i="55"/>
  <c r="N90" i="55" s="1"/>
  <c r="H90" i="55"/>
  <c r="G90" i="55"/>
  <c r="F90" i="55"/>
  <c r="E90" i="55"/>
  <c r="D90" i="55"/>
  <c r="C90" i="55"/>
  <c r="M89" i="55"/>
  <c r="L89" i="55"/>
  <c r="K89" i="55"/>
  <c r="J89" i="55"/>
  <c r="H89" i="55"/>
  <c r="G89" i="55"/>
  <c r="F89" i="55"/>
  <c r="E89" i="55"/>
  <c r="D89" i="55"/>
  <c r="C89" i="55"/>
  <c r="I89" i="55" s="1"/>
  <c r="M88" i="55"/>
  <c r="L88" i="55"/>
  <c r="K88" i="55"/>
  <c r="J88" i="55"/>
  <c r="H88" i="55"/>
  <c r="G88" i="55"/>
  <c r="F88" i="55"/>
  <c r="E88" i="55"/>
  <c r="I88" i="55" s="1"/>
  <c r="D88" i="55"/>
  <c r="C88" i="55"/>
  <c r="N86" i="55"/>
  <c r="P86" i="55" s="1"/>
  <c r="M81" i="55"/>
  <c r="M113" i="55" s="1"/>
  <c r="L81" i="55"/>
  <c r="L113" i="55"/>
  <c r="K81" i="55"/>
  <c r="J81" i="55"/>
  <c r="H81" i="55"/>
  <c r="E81" i="55"/>
  <c r="E113" i="55" s="1"/>
  <c r="D81" i="55"/>
  <c r="D113" i="55"/>
  <c r="C81" i="55"/>
  <c r="M80" i="55"/>
  <c r="L80" i="55"/>
  <c r="K80" i="55"/>
  <c r="J80" i="55"/>
  <c r="H80" i="55"/>
  <c r="E80" i="55"/>
  <c r="C80" i="55"/>
  <c r="I80" i="55" s="1"/>
  <c r="M79" i="55"/>
  <c r="L79" i="55"/>
  <c r="K79" i="55"/>
  <c r="J79" i="55"/>
  <c r="H79" i="55"/>
  <c r="E79" i="55"/>
  <c r="C79" i="55"/>
  <c r="M78" i="55"/>
  <c r="L78" i="55"/>
  <c r="K78" i="55"/>
  <c r="J78" i="55"/>
  <c r="H78" i="55"/>
  <c r="E78" i="55"/>
  <c r="I76" i="55"/>
  <c r="P76" i="55" s="1"/>
  <c r="M71" i="55"/>
  <c r="L71" i="55"/>
  <c r="D71" i="55"/>
  <c r="D112" i="55" s="1"/>
  <c r="C112" i="55"/>
  <c r="M70" i="55"/>
  <c r="L70" i="55"/>
  <c r="I70" i="55"/>
  <c r="N69" i="55"/>
  <c r="I69" i="55"/>
  <c r="N68" i="55"/>
  <c r="I68" i="55"/>
  <c r="O66" i="55"/>
  <c r="N66" i="55"/>
  <c r="N67" i="55" s="1"/>
  <c r="N125" i="55" s="1"/>
  <c r="I66" i="55"/>
  <c r="I67" i="55" s="1"/>
  <c r="E111" i="55"/>
  <c r="D61" i="55"/>
  <c r="D111" i="55" s="1"/>
  <c r="C111" i="55"/>
  <c r="N60" i="55"/>
  <c r="I60" i="55"/>
  <c r="N59" i="55"/>
  <c r="I59" i="55"/>
  <c r="N58" i="55"/>
  <c r="I58" i="55"/>
  <c r="O56" i="55"/>
  <c r="N56" i="55"/>
  <c r="N57" i="55" s="1"/>
  <c r="I56" i="55"/>
  <c r="I57" i="55" s="1"/>
  <c r="M110" i="55"/>
  <c r="I51" i="55"/>
  <c r="H51" i="55"/>
  <c r="N50" i="55"/>
  <c r="H50" i="55"/>
  <c r="I50" i="55"/>
  <c r="N49" i="55"/>
  <c r="H49" i="55"/>
  <c r="N48" i="55"/>
  <c r="H48" i="55"/>
  <c r="I48" i="55"/>
  <c r="O46" i="55"/>
  <c r="N46" i="55"/>
  <c r="N47" i="55" s="1"/>
  <c r="N123" i="55" s="1"/>
  <c r="I46" i="55"/>
  <c r="I47" i="55" s="1"/>
  <c r="L41" i="55"/>
  <c r="I41" i="55"/>
  <c r="L40" i="55"/>
  <c r="N40" i="55" s="1"/>
  <c r="I40" i="55"/>
  <c r="L39" i="55"/>
  <c r="N39" i="55" s="1"/>
  <c r="I39" i="55"/>
  <c r="N38" i="55"/>
  <c r="I38" i="55"/>
  <c r="O36" i="55"/>
  <c r="N36" i="55"/>
  <c r="N37" i="55" s="1"/>
  <c r="I36" i="55"/>
  <c r="I37" i="55" s="1"/>
  <c r="N30" i="55"/>
  <c r="I30" i="55"/>
  <c r="N29" i="55"/>
  <c r="I29" i="55"/>
  <c r="N28" i="55"/>
  <c r="I28" i="55"/>
  <c r="O26" i="55"/>
  <c r="N26" i="55"/>
  <c r="I26" i="55"/>
  <c r="I27" i="55" s="1"/>
  <c r="M107" i="55"/>
  <c r="I21" i="55"/>
  <c r="N20" i="55"/>
  <c r="I20" i="55"/>
  <c r="M19" i="55"/>
  <c r="N19" i="55" s="1"/>
  <c r="I19" i="55"/>
  <c r="M18" i="55"/>
  <c r="N18" i="55" s="1"/>
  <c r="I18" i="55"/>
  <c r="O16" i="55"/>
  <c r="N16" i="55"/>
  <c r="N17" i="55" s="1"/>
  <c r="N120" i="55" s="1"/>
  <c r="I16" i="55"/>
  <c r="H11" i="55"/>
  <c r="G11" i="55"/>
  <c r="G106" i="55" s="1"/>
  <c r="F11" i="55"/>
  <c r="E11" i="55"/>
  <c r="D11" i="55"/>
  <c r="D106" i="55" s="1"/>
  <c r="C11" i="55"/>
  <c r="C106" i="55" s="1"/>
  <c r="N10" i="55"/>
  <c r="H10" i="55"/>
  <c r="G10" i="55"/>
  <c r="F10" i="55"/>
  <c r="E10" i="55"/>
  <c r="D10" i="55"/>
  <c r="C10" i="55"/>
  <c r="N9" i="55"/>
  <c r="H9" i="55"/>
  <c r="G9" i="55"/>
  <c r="F9" i="55"/>
  <c r="E9" i="55"/>
  <c r="D9" i="55"/>
  <c r="C9" i="55"/>
  <c r="N8" i="55"/>
  <c r="H8" i="55"/>
  <c r="G8" i="55"/>
  <c r="F8" i="55"/>
  <c r="E8" i="55"/>
  <c r="D8" i="55"/>
  <c r="C8" i="55"/>
  <c r="O6" i="55"/>
  <c r="N6" i="55"/>
  <c r="N7" i="55" s="1"/>
  <c r="I6" i="55"/>
  <c r="B107" i="54"/>
  <c r="B108" i="54" s="1"/>
  <c r="B109" i="54" s="1"/>
  <c r="B110" i="54" s="1"/>
  <c r="B111" i="54" s="1"/>
  <c r="B112" i="54" s="1"/>
  <c r="B113" i="54" s="1"/>
  <c r="B114" i="54" s="1"/>
  <c r="M101" i="54"/>
  <c r="M109" i="54" s="1"/>
  <c r="L101" i="54"/>
  <c r="K101" i="54"/>
  <c r="J101" i="54"/>
  <c r="H101" i="54"/>
  <c r="G101" i="54"/>
  <c r="F101" i="54"/>
  <c r="E101" i="54"/>
  <c r="D101" i="54"/>
  <c r="C101" i="54"/>
  <c r="M100" i="54"/>
  <c r="L100" i="54"/>
  <c r="K100" i="54"/>
  <c r="J100" i="54"/>
  <c r="H100" i="54"/>
  <c r="G100" i="54"/>
  <c r="F100" i="54"/>
  <c r="E100" i="54"/>
  <c r="D100" i="54"/>
  <c r="C100" i="54"/>
  <c r="M99" i="54"/>
  <c r="L99" i="54"/>
  <c r="K99" i="54"/>
  <c r="J99" i="54"/>
  <c r="H99" i="54"/>
  <c r="G99" i="54"/>
  <c r="F99" i="54"/>
  <c r="E99" i="54"/>
  <c r="D99" i="54"/>
  <c r="C99" i="54"/>
  <c r="M98" i="54"/>
  <c r="L98" i="54"/>
  <c r="K98" i="54"/>
  <c r="J98" i="54"/>
  <c r="H98" i="54"/>
  <c r="G98" i="54"/>
  <c r="F98" i="54"/>
  <c r="E98" i="54"/>
  <c r="D98" i="54"/>
  <c r="O96" i="54"/>
  <c r="N96" i="54"/>
  <c r="N97" i="54" s="1"/>
  <c r="N126" i="54" s="1"/>
  <c r="I96" i="54"/>
  <c r="I97" i="54" s="1"/>
  <c r="M91" i="54"/>
  <c r="L91" i="54"/>
  <c r="K91" i="54"/>
  <c r="J91" i="54"/>
  <c r="H91" i="54"/>
  <c r="G91" i="54"/>
  <c r="F91" i="54"/>
  <c r="E91" i="54"/>
  <c r="D91" i="54"/>
  <c r="C91" i="54"/>
  <c r="C114" i="54"/>
  <c r="M90" i="54"/>
  <c r="L90" i="54"/>
  <c r="K90" i="54"/>
  <c r="J90" i="54"/>
  <c r="H90" i="54"/>
  <c r="G90" i="54"/>
  <c r="F90" i="54"/>
  <c r="E90" i="54"/>
  <c r="D90" i="54"/>
  <c r="C90" i="54"/>
  <c r="M89" i="54"/>
  <c r="L89" i="54"/>
  <c r="K89" i="54"/>
  <c r="J89" i="54"/>
  <c r="H89" i="54"/>
  <c r="G89" i="54"/>
  <c r="F89" i="54"/>
  <c r="E89" i="54"/>
  <c r="D89" i="54"/>
  <c r="C89" i="54"/>
  <c r="M88" i="54"/>
  <c r="L88" i="54"/>
  <c r="K88" i="54"/>
  <c r="J88" i="54"/>
  <c r="H88" i="54"/>
  <c r="G88" i="54"/>
  <c r="F88" i="54"/>
  <c r="E88" i="54"/>
  <c r="D88" i="54"/>
  <c r="C88" i="54"/>
  <c r="N86" i="54"/>
  <c r="P86" i="54" s="1"/>
  <c r="M81" i="54"/>
  <c r="L81" i="54"/>
  <c r="L113" i="54" s="1"/>
  <c r="K81" i="54"/>
  <c r="J81" i="54"/>
  <c r="J113" i="54" s="1"/>
  <c r="H81" i="54"/>
  <c r="G113" i="54"/>
  <c r="E113" i="54"/>
  <c r="M80" i="54"/>
  <c r="L80" i="54"/>
  <c r="K80" i="54"/>
  <c r="J80" i="54"/>
  <c r="H80" i="54"/>
  <c r="I80" i="54"/>
  <c r="M79" i="54"/>
  <c r="L79" i="54"/>
  <c r="K79" i="54"/>
  <c r="J79" i="54"/>
  <c r="H79" i="54"/>
  <c r="I79" i="54"/>
  <c r="M78" i="54"/>
  <c r="L78" i="54"/>
  <c r="K78" i="54"/>
  <c r="J78" i="54"/>
  <c r="I78" i="54"/>
  <c r="I76" i="54"/>
  <c r="P76" i="54" s="1"/>
  <c r="M71" i="54"/>
  <c r="G112" i="54"/>
  <c r="E71" i="54"/>
  <c r="D71" i="54"/>
  <c r="M70" i="54"/>
  <c r="N70" i="54" s="1"/>
  <c r="E70" i="54"/>
  <c r="I70" i="54" s="1"/>
  <c r="M69" i="54"/>
  <c r="N69" i="54" s="1"/>
  <c r="I69" i="54"/>
  <c r="M68" i="54"/>
  <c r="N68" i="54" s="1"/>
  <c r="I68" i="54"/>
  <c r="O66" i="54"/>
  <c r="N66" i="54"/>
  <c r="N67" i="54" s="1"/>
  <c r="I66" i="54"/>
  <c r="M111" i="54"/>
  <c r="E111" i="54"/>
  <c r="D111" i="54"/>
  <c r="N60" i="54"/>
  <c r="I60" i="54"/>
  <c r="N59" i="54"/>
  <c r="I59" i="54"/>
  <c r="N58" i="54"/>
  <c r="I58" i="54"/>
  <c r="O56" i="54"/>
  <c r="N56" i="54"/>
  <c r="N57" i="54" s="1"/>
  <c r="I56" i="54"/>
  <c r="I57" i="54" s="1"/>
  <c r="M110" i="54"/>
  <c r="I51" i="54"/>
  <c r="H51" i="54"/>
  <c r="N50" i="54"/>
  <c r="H50" i="54"/>
  <c r="I50" i="54"/>
  <c r="N49" i="54"/>
  <c r="H49" i="54"/>
  <c r="N48" i="54"/>
  <c r="H48" i="54"/>
  <c r="I48" i="54"/>
  <c r="O46" i="54"/>
  <c r="N46" i="54"/>
  <c r="I46" i="54"/>
  <c r="I47" i="54" s="1"/>
  <c r="I41" i="54"/>
  <c r="H41" i="54"/>
  <c r="N40" i="54"/>
  <c r="I40" i="54"/>
  <c r="H40" i="54"/>
  <c r="N39" i="54"/>
  <c r="I39" i="54"/>
  <c r="H39" i="54"/>
  <c r="N38" i="54"/>
  <c r="I38" i="54"/>
  <c r="O36" i="54"/>
  <c r="N36" i="54"/>
  <c r="N37" i="54" s="1"/>
  <c r="I36" i="54"/>
  <c r="I37" i="54" s="1"/>
  <c r="L108" i="54"/>
  <c r="N30" i="54"/>
  <c r="I30" i="54"/>
  <c r="N29" i="54"/>
  <c r="I29" i="54"/>
  <c r="N28" i="54"/>
  <c r="I28" i="54"/>
  <c r="O26" i="54"/>
  <c r="N26" i="54"/>
  <c r="N27" i="54" s="1"/>
  <c r="I26" i="54"/>
  <c r="I27" i="54" s="1"/>
  <c r="M21" i="54"/>
  <c r="I21" i="54"/>
  <c r="N20" i="54"/>
  <c r="I20" i="54"/>
  <c r="M19" i="54"/>
  <c r="N19" i="54" s="1"/>
  <c r="I19" i="54"/>
  <c r="M18" i="54"/>
  <c r="N18" i="54" s="1"/>
  <c r="I18" i="54"/>
  <c r="O16" i="54"/>
  <c r="N16" i="54"/>
  <c r="N17" i="54" s="1"/>
  <c r="I16" i="54"/>
  <c r="I17" i="54" s="1"/>
  <c r="M106" i="54"/>
  <c r="L106" i="54"/>
  <c r="H11" i="54"/>
  <c r="G11" i="54"/>
  <c r="G106" i="54" s="1"/>
  <c r="F11" i="54"/>
  <c r="E11" i="54"/>
  <c r="D11" i="54"/>
  <c r="D106" i="54" s="1"/>
  <c r="C11" i="54"/>
  <c r="C106" i="54" s="1"/>
  <c r="N10" i="54"/>
  <c r="H10" i="54"/>
  <c r="G10" i="54"/>
  <c r="F10" i="54"/>
  <c r="E10" i="54"/>
  <c r="D10" i="54"/>
  <c r="C10" i="54"/>
  <c r="N9" i="54"/>
  <c r="H9" i="54"/>
  <c r="G9" i="54"/>
  <c r="F9" i="54"/>
  <c r="E9" i="54"/>
  <c r="D9" i="54"/>
  <c r="C9" i="54"/>
  <c r="N8" i="54"/>
  <c r="H8" i="54"/>
  <c r="G8" i="54"/>
  <c r="F8" i="54"/>
  <c r="E8" i="54"/>
  <c r="D8" i="54"/>
  <c r="C8" i="54"/>
  <c r="O6" i="54"/>
  <c r="N6" i="54"/>
  <c r="N7" i="54" s="1"/>
  <c r="I6" i="54"/>
  <c r="I7" i="54" s="1"/>
  <c r="J109" i="53"/>
  <c r="K109" i="53"/>
  <c r="L109" i="53"/>
  <c r="D11" i="53"/>
  <c r="E11" i="53"/>
  <c r="F11" i="53"/>
  <c r="G11" i="53"/>
  <c r="C11" i="53"/>
  <c r="K106" i="53"/>
  <c r="L106" i="53"/>
  <c r="O6" i="53"/>
  <c r="O7" i="53" s="1"/>
  <c r="I6" i="53"/>
  <c r="I7" i="53" s="1"/>
  <c r="B107" i="53"/>
  <c r="B108" i="53" s="1"/>
  <c r="B109" i="53" s="1"/>
  <c r="B110" i="53" s="1"/>
  <c r="B111" i="53" s="1"/>
  <c r="B112" i="53" s="1"/>
  <c r="B113" i="53" s="1"/>
  <c r="B114" i="53" s="1"/>
  <c r="M101" i="53"/>
  <c r="L110" i="53"/>
  <c r="K111" i="53"/>
  <c r="J112" i="53"/>
  <c r="H101" i="53"/>
  <c r="G101" i="53"/>
  <c r="G109" i="53" s="1"/>
  <c r="F101" i="53"/>
  <c r="E101" i="53"/>
  <c r="E109" i="53" s="1"/>
  <c r="D101" i="53"/>
  <c r="C109" i="53"/>
  <c r="M100" i="53"/>
  <c r="N100" i="53" s="1"/>
  <c r="H100" i="53"/>
  <c r="G100" i="53"/>
  <c r="F100" i="53"/>
  <c r="E100" i="53"/>
  <c r="D100" i="53"/>
  <c r="M99" i="53"/>
  <c r="N99" i="53" s="1"/>
  <c r="H99" i="53"/>
  <c r="G99" i="53"/>
  <c r="F99" i="53"/>
  <c r="E99" i="53"/>
  <c r="D99" i="53"/>
  <c r="M98" i="53"/>
  <c r="N98" i="53" s="1"/>
  <c r="H98" i="53"/>
  <c r="G98" i="53"/>
  <c r="E98" i="53"/>
  <c r="O96" i="53"/>
  <c r="N96" i="53"/>
  <c r="N97" i="53" s="1"/>
  <c r="I96" i="53"/>
  <c r="M91" i="53"/>
  <c r="L91" i="53"/>
  <c r="K91" i="53"/>
  <c r="K114" i="53" s="1"/>
  <c r="J91" i="53"/>
  <c r="J114" i="53" s="1"/>
  <c r="H91" i="53"/>
  <c r="G91" i="53"/>
  <c r="G114" i="53" s="1"/>
  <c r="F91" i="53"/>
  <c r="F114" i="53" s="1"/>
  <c r="E91" i="53"/>
  <c r="D91" i="53"/>
  <c r="C91" i="53"/>
  <c r="M90" i="53"/>
  <c r="L90" i="53"/>
  <c r="K90" i="53"/>
  <c r="J90" i="53"/>
  <c r="N90" i="53" s="1"/>
  <c r="H90" i="53"/>
  <c r="G90" i="53"/>
  <c r="F90" i="53"/>
  <c r="E90" i="53"/>
  <c r="D90" i="53"/>
  <c r="C90" i="53"/>
  <c r="M89" i="53"/>
  <c r="L89" i="53"/>
  <c r="K89" i="53"/>
  <c r="J89" i="53"/>
  <c r="H89" i="53"/>
  <c r="G89" i="53"/>
  <c r="F89" i="53"/>
  <c r="E89" i="53"/>
  <c r="D89" i="53"/>
  <c r="C89" i="53"/>
  <c r="M88" i="53"/>
  <c r="L88" i="53"/>
  <c r="K88" i="53"/>
  <c r="J88" i="53"/>
  <c r="H88" i="53"/>
  <c r="G88" i="53"/>
  <c r="F88" i="53"/>
  <c r="E88" i="53"/>
  <c r="D88" i="53"/>
  <c r="C88" i="53"/>
  <c r="N86" i="53"/>
  <c r="P86" i="53" s="1"/>
  <c r="M81" i="53"/>
  <c r="L81" i="53"/>
  <c r="L113" i="53" s="1"/>
  <c r="K81" i="53"/>
  <c r="K113" i="53" s="1"/>
  <c r="J81" i="53"/>
  <c r="H81" i="53"/>
  <c r="C113" i="53"/>
  <c r="M80" i="53"/>
  <c r="L80" i="53"/>
  <c r="K80" i="53"/>
  <c r="J80" i="53"/>
  <c r="H80" i="53"/>
  <c r="I80" i="53"/>
  <c r="M79" i="53"/>
  <c r="L79" i="53"/>
  <c r="K79" i="53"/>
  <c r="J79" i="53"/>
  <c r="H79" i="53"/>
  <c r="I79" i="53"/>
  <c r="M78" i="53"/>
  <c r="L78" i="53"/>
  <c r="K78" i="53"/>
  <c r="J78" i="53"/>
  <c r="I78" i="53"/>
  <c r="I76" i="53"/>
  <c r="M71" i="53"/>
  <c r="L112" i="53"/>
  <c r="G112" i="53"/>
  <c r="E112" i="53"/>
  <c r="C71" i="53"/>
  <c r="C112" i="53"/>
  <c r="M70" i="53"/>
  <c r="N70" i="53" s="1"/>
  <c r="C70" i="53"/>
  <c r="N69" i="53"/>
  <c r="I69" i="53"/>
  <c r="N68" i="53"/>
  <c r="I68" i="53"/>
  <c r="O66" i="53"/>
  <c r="N66" i="53"/>
  <c r="N67" i="53" s="1"/>
  <c r="I66" i="53"/>
  <c r="I67" i="53" s="1"/>
  <c r="G111" i="53"/>
  <c r="E111" i="53"/>
  <c r="C111" i="53"/>
  <c r="N60" i="53"/>
  <c r="I60" i="53"/>
  <c r="N59" i="53"/>
  <c r="I59" i="53"/>
  <c r="N58" i="53"/>
  <c r="I58" i="53"/>
  <c r="O56" i="53"/>
  <c r="N56" i="53"/>
  <c r="N57" i="53" s="1"/>
  <c r="I56" i="53"/>
  <c r="I57" i="53" s="1"/>
  <c r="I51" i="53"/>
  <c r="H51" i="53"/>
  <c r="N50" i="53"/>
  <c r="H50" i="53"/>
  <c r="I50" i="53"/>
  <c r="N49" i="53"/>
  <c r="H49" i="53"/>
  <c r="N48" i="53"/>
  <c r="H48" i="53"/>
  <c r="I48" i="53"/>
  <c r="O46" i="53"/>
  <c r="N46" i="53"/>
  <c r="I46" i="53"/>
  <c r="I47" i="53" s="1"/>
  <c r="I41" i="53"/>
  <c r="H41" i="53"/>
  <c r="N40" i="53"/>
  <c r="I40" i="53"/>
  <c r="H40" i="53"/>
  <c r="N39" i="53"/>
  <c r="I39" i="53"/>
  <c r="H39" i="53"/>
  <c r="N38" i="53"/>
  <c r="I38" i="53"/>
  <c r="O36" i="53"/>
  <c r="N36" i="53"/>
  <c r="N37" i="53" s="1"/>
  <c r="I36" i="53"/>
  <c r="I37" i="53" s="1"/>
  <c r="N30" i="53"/>
  <c r="I30" i="53"/>
  <c r="N29" i="53"/>
  <c r="I29" i="53"/>
  <c r="N28" i="53"/>
  <c r="I28" i="53"/>
  <c r="O26" i="53"/>
  <c r="O27" i="53" s="1"/>
  <c r="N26" i="53"/>
  <c r="N27" i="53" s="1"/>
  <c r="I26" i="53"/>
  <c r="I21" i="53"/>
  <c r="H21" i="53"/>
  <c r="N20" i="53"/>
  <c r="I20" i="53"/>
  <c r="N19" i="53"/>
  <c r="H19" i="53"/>
  <c r="I19" i="53"/>
  <c r="N18" i="53"/>
  <c r="H18" i="53"/>
  <c r="I18" i="53"/>
  <c r="O16" i="53"/>
  <c r="N16" i="53"/>
  <c r="N17" i="53" s="1"/>
  <c r="I16" i="53"/>
  <c r="J11" i="53"/>
  <c r="J106" i="53"/>
  <c r="H11" i="53"/>
  <c r="C106" i="53"/>
  <c r="J10" i="53"/>
  <c r="H10" i="53"/>
  <c r="G10" i="53"/>
  <c r="F10" i="53"/>
  <c r="E10" i="53"/>
  <c r="D10" i="53"/>
  <c r="C10" i="53"/>
  <c r="J9" i="53"/>
  <c r="H9" i="53"/>
  <c r="G9" i="53"/>
  <c r="F9" i="53"/>
  <c r="E9" i="53"/>
  <c r="D9" i="53"/>
  <c r="C9" i="53"/>
  <c r="J8" i="53"/>
  <c r="H8" i="53"/>
  <c r="G8" i="53"/>
  <c r="F8" i="53"/>
  <c r="E8" i="53"/>
  <c r="D8" i="53"/>
  <c r="C8" i="53"/>
  <c r="N6" i="53"/>
  <c r="P6" i="53" s="1"/>
  <c r="B107" i="52"/>
  <c r="B108" i="52" s="1"/>
  <c r="B109" i="52" s="1"/>
  <c r="B110" i="52" s="1"/>
  <c r="B111" i="52" s="1"/>
  <c r="B112" i="52" s="1"/>
  <c r="B113" i="52" s="1"/>
  <c r="B114" i="52" s="1"/>
  <c r="M109" i="52"/>
  <c r="L101" i="52"/>
  <c r="K101" i="52"/>
  <c r="J112" i="52"/>
  <c r="H101" i="52"/>
  <c r="H112" i="52" s="1"/>
  <c r="G109" i="52"/>
  <c r="F112" i="52"/>
  <c r="E101" i="52"/>
  <c r="E109" i="52" s="1"/>
  <c r="D101" i="52"/>
  <c r="D110" i="52" s="1"/>
  <c r="C101" i="52"/>
  <c r="L100" i="52"/>
  <c r="K100" i="52"/>
  <c r="H100" i="52"/>
  <c r="E100" i="52"/>
  <c r="C100" i="52"/>
  <c r="L99" i="52"/>
  <c r="K99" i="52"/>
  <c r="E99" i="52"/>
  <c r="I99" i="52" s="1"/>
  <c r="L98" i="52"/>
  <c r="K98" i="52"/>
  <c r="I98" i="52"/>
  <c r="O96" i="52"/>
  <c r="N96" i="52"/>
  <c r="N97" i="52" s="1"/>
  <c r="N126" i="52" s="1"/>
  <c r="I96" i="52"/>
  <c r="I97" i="52" s="1"/>
  <c r="I127" i="52" s="1"/>
  <c r="M91" i="52"/>
  <c r="L91" i="52"/>
  <c r="K91" i="52"/>
  <c r="K114" i="52" s="1"/>
  <c r="J91" i="52"/>
  <c r="J114" i="52" s="1"/>
  <c r="H91" i="52"/>
  <c r="H114" i="52" s="1"/>
  <c r="G91" i="52"/>
  <c r="F91" i="52"/>
  <c r="E91" i="52"/>
  <c r="E114" i="52" s="1"/>
  <c r="D91" i="52"/>
  <c r="D114" i="52" s="1"/>
  <c r="C91" i="52"/>
  <c r="C114" i="52" s="1"/>
  <c r="M90" i="52"/>
  <c r="L90" i="52"/>
  <c r="K90" i="52"/>
  <c r="J90" i="52"/>
  <c r="N90" i="52"/>
  <c r="H90" i="52"/>
  <c r="G90" i="52"/>
  <c r="F90" i="52"/>
  <c r="E90" i="52"/>
  <c r="D90" i="52"/>
  <c r="C90" i="52"/>
  <c r="M89" i="52"/>
  <c r="L89" i="52"/>
  <c r="K89" i="52"/>
  <c r="J89" i="52"/>
  <c r="H89" i="52"/>
  <c r="G89" i="52"/>
  <c r="F89" i="52"/>
  <c r="E89" i="52"/>
  <c r="D89" i="52"/>
  <c r="C89" i="52"/>
  <c r="M88" i="52"/>
  <c r="L88" i="52"/>
  <c r="K88" i="52"/>
  <c r="J88" i="52"/>
  <c r="H88" i="52"/>
  <c r="G88" i="52"/>
  <c r="F88" i="52"/>
  <c r="E88" i="52"/>
  <c r="D88" i="52"/>
  <c r="C88" i="52"/>
  <c r="N86" i="52"/>
  <c r="P86" i="52" s="1"/>
  <c r="M81" i="52"/>
  <c r="M113" i="52" s="1"/>
  <c r="L81" i="52"/>
  <c r="K81" i="52"/>
  <c r="J81" i="52"/>
  <c r="J113" i="52" s="1"/>
  <c r="H113" i="52"/>
  <c r="G81" i="52"/>
  <c r="G113" i="52" s="1"/>
  <c r="F113" i="52"/>
  <c r="E81" i="52"/>
  <c r="E113" i="52" s="1"/>
  <c r="M80" i="52"/>
  <c r="L80" i="52"/>
  <c r="K80" i="52"/>
  <c r="J80" i="52"/>
  <c r="E80" i="52"/>
  <c r="I80" i="52" s="1"/>
  <c r="M79" i="52"/>
  <c r="L79" i="52"/>
  <c r="K79" i="52"/>
  <c r="J79" i="52"/>
  <c r="E79" i="52"/>
  <c r="M78" i="52"/>
  <c r="L78" i="52"/>
  <c r="K78" i="52"/>
  <c r="J78" i="52"/>
  <c r="E78" i="52"/>
  <c r="I78" i="52" s="1"/>
  <c r="I76" i="52"/>
  <c r="P76" i="52" s="1"/>
  <c r="M112" i="52"/>
  <c r="L112" i="52"/>
  <c r="G112" i="52"/>
  <c r="E112" i="52"/>
  <c r="D71" i="52"/>
  <c r="D112" i="52" s="1"/>
  <c r="C71" i="52"/>
  <c r="N70" i="52"/>
  <c r="I70" i="52"/>
  <c r="N69" i="52"/>
  <c r="I69" i="52"/>
  <c r="N68" i="52"/>
  <c r="I68" i="52"/>
  <c r="O66" i="52"/>
  <c r="N66" i="52"/>
  <c r="I66" i="52"/>
  <c r="I67" i="52" s="1"/>
  <c r="M111" i="52"/>
  <c r="L61" i="52"/>
  <c r="G111" i="52"/>
  <c r="E111" i="52"/>
  <c r="D111" i="52"/>
  <c r="C111" i="52"/>
  <c r="N60" i="52"/>
  <c r="N59" i="52"/>
  <c r="I59" i="52"/>
  <c r="N58" i="52"/>
  <c r="I58" i="52"/>
  <c r="O56" i="52"/>
  <c r="N56" i="52"/>
  <c r="N57" i="52" s="1"/>
  <c r="I56" i="52"/>
  <c r="M51" i="52"/>
  <c r="N51" i="52" s="1"/>
  <c r="M110" i="52"/>
  <c r="I51" i="52"/>
  <c r="H51" i="52"/>
  <c r="H110" i="52" s="1"/>
  <c r="M50" i="52"/>
  <c r="N50" i="52" s="1"/>
  <c r="H50" i="52"/>
  <c r="I50" i="52"/>
  <c r="M49" i="52"/>
  <c r="N49" i="52" s="1"/>
  <c r="H49" i="52"/>
  <c r="I49" i="52"/>
  <c r="M48" i="52"/>
  <c r="N48" i="52" s="1"/>
  <c r="H48" i="52"/>
  <c r="I48" i="52"/>
  <c r="O46" i="52"/>
  <c r="N46" i="52"/>
  <c r="N47" i="52" s="1"/>
  <c r="I46" i="52"/>
  <c r="J109" i="52"/>
  <c r="I41" i="52"/>
  <c r="H109" i="52"/>
  <c r="N40" i="52"/>
  <c r="I40" i="52"/>
  <c r="N39" i="52"/>
  <c r="I39" i="52"/>
  <c r="N38" i="52"/>
  <c r="I38" i="52"/>
  <c r="O36" i="52"/>
  <c r="N36" i="52"/>
  <c r="I36" i="52"/>
  <c r="I37" i="52" s="1"/>
  <c r="H108" i="52"/>
  <c r="G108" i="52"/>
  <c r="N30" i="52"/>
  <c r="I30" i="52"/>
  <c r="N29" i="52"/>
  <c r="I29" i="52"/>
  <c r="N28" i="52"/>
  <c r="I28" i="52"/>
  <c r="O26" i="52"/>
  <c r="N26" i="52"/>
  <c r="N27" i="52" s="1"/>
  <c r="N121" i="52" s="1"/>
  <c r="I26" i="52"/>
  <c r="I27" i="52" s="1"/>
  <c r="M107" i="52"/>
  <c r="I21" i="52"/>
  <c r="H21" i="52"/>
  <c r="H107" i="52" s="1"/>
  <c r="N20" i="52"/>
  <c r="I20" i="52"/>
  <c r="N19" i="52"/>
  <c r="I19" i="52"/>
  <c r="N18" i="52"/>
  <c r="I18" i="52"/>
  <c r="O16" i="52"/>
  <c r="N16" i="52"/>
  <c r="N17" i="52" s="1"/>
  <c r="I16" i="52"/>
  <c r="I17" i="52"/>
  <c r="M106" i="52"/>
  <c r="J11" i="52"/>
  <c r="J106" i="52" s="1"/>
  <c r="H11" i="52"/>
  <c r="G11" i="52"/>
  <c r="G106" i="52" s="1"/>
  <c r="F11" i="52"/>
  <c r="E11" i="52"/>
  <c r="E106" i="52" s="1"/>
  <c r="D11" i="52"/>
  <c r="C11" i="52"/>
  <c r="N10" i="52"/>
  <c r="H10" i="52"/>
  <c r="G10" i="52"/>
  <c r="F10" i="52"/>
  <c r="E10" i="52"/>
  <c r="D10" i="52"/>
  <c r="C10" i="52"/>
  <c r="N9" i="52"/>
  <c r="H9" i="52"/>
  <c r="G9" i="52"/>
  <c r="F9" i="52"/>
  <c r="E9" i="52"/>
  <c r="D9" i="52"/>
  <c r="C9" i="52"/>
  <c r="N8" i="52"/>
  <c r="H8" i="52"/>
  <c r="G8" i="52"/>
  <c r="F8" i="52"/>
  <c r="E8" i="52"/>
  <c r="D8" i="52"/>
  <c r="C8" i="52"/>
  <c r="O6" i="52"/>
  <c r="N6" i="52"/>
  <c r="N7" i="52" s="1"/>
  <c r="I6" i="52"/>
  <c r="B107" i="51"/>
  <c r="B108" i="51" s="1"/>
  <c r="B109" i="51" s="1"/>
  <c r="B110" i="51" s="1"/>
  <c r="B111" i="51" s="1"/>
  <c r="B112" i="51" s="1"/>
  <c r="B113" i="51" s="1"/>
  <c r="B114" i="51" s="1"/>
  <c r="M101" i="51"/>
  <c r="L101" i="51"/>
  <c r="K101" i="51"/>
  <c r="K111" i="51" s="1"/>
  <c r="J112" i="51"/>
  <c r="H101" i="51"/>
  <c r="G109" i="51"/>
  <c r="F112" i="51"/>
  <c r="E109" i="51"/>
  <c r="D101" i="51"/>
  <c r="C109" i="51"/>
  <c r="M100" i="51"/>
  <c r="L100" i="51"/>
  <c r="K100" i="51"/>
  <c r="H100" i="51"/>
  <c r="D100" i="51"/>
  <c r="I100" i="51" s="1"/>
  <c r="M99" i="51"/>
  <c r="L99" i="51"/>
  <c r="K99" i="51"/>
  <c r="H99" i="51"/>
  <c r="D99" i="51"/>
  <c r="I99" i="51" s="1"/>
  <c r="M98" i="51"/>
  <c r="L98" i="51"/>
  <c r="N98" i="51" s="1"/>
  <c r="H98" i="51"/>
  <c r="I98" i="51"/>
  <c r="O96" i="51"/>
  <c r="N96" i="51"/>
  <c r="N97" i="51" s="1"/>
  <c r="I96" i="51"/>
  <c r="M91" i="51"/>
  <c r="M114" i="51" s="1"/>
  <c r="L91" i="51"/>
  <c r="K91" i="51"/>
  <c r="K114" i="51" s="1"/>
  <c r="J91" i="51"/>
  <c r="H91" i="51"/>
  <c r="G91" i="51"/>
  <c r="F91" i="51"/>
  <c r="F114" i="51" s="1"/>
  <c r="E91" i="51"/>
  <c r="D91" i="51"/>
  <c r="C91" i="51"/>
  <c r="M90" i="51"/>
  <c r="L90" i="51"/>
  <c r="K90" i="51"/>
  <c r="J90" i="51"/>
  <c r="H90" i="51"/>
  <c r="G90" i="51"/>
  <c r="F90" i="51"/>
  <c r="E90" i="51"/>
  <c r="D90" i="51"/>
  <c r="C90" i="51"/>
  <c r="M89" i="51"/>
  <c r="L89" i="51"/>
  <c r="K89" i="51"/>
  <c r="J89" i="51"/>
  <c r="H89" i="51"/>
  <c r="G89" i="51"/>
  <c r="F89" i="51"/>
  <c r="E89" i="51"/>
  <c r="D89" i="51"/>
  <c r="C89" i="51"/>
  <c r="M88" i="51"/>
  <c r="L88" i="51"/>
  <c r="K88" i="51"/>
  <c r="J88" i="51"/>
  <c r="H88" i="51"/>
  <c r="G88" i="51"/>
  <c r="F88" i="51"/>
  <c r="E88" i="51"/>
  <c r="D88" i="51"/>
  <c r="C88" i="51"/>
  <c r="N86" i="51"/>
  <c r="P86" i="51" s="1"/>
  <c r="M81" i="51"/>
  <c r="L81" i="51"/>
  <c r="K81" i="51"/>
  <c r="K113" i="51" s="1"/>
  <c r="J81" i="51"/>
  <c r="J113" i="51" s="1"/>
  <c r="G113" i="51"/>
  <c r="F113" i="51"/>
  <c r="E113" i="51"/>
  <c r="C113" i="51"/>
  <c r="M80" i="51"/>
  <c r="L80" i="51"/>
  <c r="K80" i="51"/>
  <c r="J80" i="51"/>
  <c r="I80" i="51"/>
  <c r="M79" i="51"/>
  <c r="L79" i="51"/>
  <c r="K79" i="51"/>
  <c r="J79" i="51"/>
  <c r="I79" i="51"/>
  <c r="M78" i="51"/>
  <c r="L78" i="51"/>
  <c r="K78" i="51"/>
  <c r="J78" i="51"/>
  <c r="I78" i="51"/>
  <c r="I76" i="51"/>
  <c r="P76" i="51" s="1"/>
  <c r="I77" i="51"/>
  <c r="E71" i="51"/>
  <c r="C112" i="51"/>
  <c r="N70" i="51"/>
  <c r="I70" i="51"/>
  <c r="N69" i="51"/>
  <c r="I69" i="51"/>
  <c r="N68" i="51"/>
  <c r="I68" i="51"/>
  <c r="O66" i="51"/>
  <c r="N66" i="51"/>
  <c r="N67" i="51" s="1"/>
  <c r="I66" i="51"/>
  <c r="M111" i="51"/>
  <c r="G111" i="51"/>
  <c r="D111" i="51"/>
  <c r="C111" i="51"/>
  <c r="N60" i="51"/>
  <c r="N59" i="51"/>
  <c r="I59" i="51"/>
  <c r="M58" i="51"/>
  <c r="N58" i="51" s="1"/>
  <c r="I58" i="51"/>
  <c r="O56" i="51"/>
  <c r="N56" i="51"/>
  <c r="I56" i="51"/>
  <c r="I57" i="51"/>
  <c r="M110" i="51"/>
  <c r="I51" i="51"/>
  <c r="H51" i="51"/>
  <c r="N50" i="51"/>
  <c r="H50" i="51"/>
  <c r="I50" i="51"/>
  <c r="N49" i="51"/>
  <c r="H49" i="51"/>
  <c r="I49" i="51"/>
  <c r="N48" i="51"/>
  <c r="H48" i="51"/>
  <c r="I48" i="51"/>
  <c r="O46" i="51"/>
  <c r="N46" i="51"/>
  <c r="N47" i="51" s="1"/>
  <c r="I46" i="51"/>
  <c r="I47" i="51"/>
  <c r="L109" i="51"/>
  <c r="J109" i="51"/>
  <c r="I41" i="51"/>
  <c r="H41" i="51"/>
  <c r="N40" i="51"/>
  <c r="I40" i="51"/>
  <c r="H40" i="51"/>
  <c r="N39" i="51"/>
  <c r="I39" i="51"/>
  <c r="H39" i="51"/>
  <c r="N38" i="51"/>
  <c r="I38" i="51"/>
  <c r="O36" i="51"/>
  <c r="N36" i="51"/>
  <c r="N37" i="51" s="1"/>
  <c r="I36" i="51"/>
  <c r="I37" i="51" s="1"/>
  <c r="N31" i="51"/>
  <c r="L108" i="51"/>
  <c r="N30" i="51"/>
  <c r="I30" i="51"/>
  <c r="N29" i="51"/>
  <c r="I29" i="51"/>
  <c r="N28" i="51"/>
  <c r="I28" i="51"/>
  <c r="O26" i="51"/>
  <c r="N26" i="51"/>
  <c r="N27" i="51" s="1"/>
  <c r="N121" i="51" s="1"/>
  <c r="I26" i="51"/>
  <c r="I27" i="51" s="1"/>
  <c r="N21" i="51"/>
  <c r="I21" i="51"/>
  <c r="H21" i="51"/>
  <c r="N20" i="51"/>
  <c r="I20" i="51"/>
  <c r="N19" i="51"/>
  <c r="H19" i="51"/>
  <c r="I19" i="51"/>
  <c r="N18" i="51"/>
  <c r="H18" i="51"/>
  <c r="I18" i="51"/>
  <c r="O16" i="51"/>
  <c r="N16" i="51"/>
  <c r="N17" i="51"/>
  <c r="I16" i="51"/>
  <c r="I17" i="51" s="1"/>
  <c r="K106" i="51"/>
  <c r="J11" i="51"/>
  <c r="N11" i="51" s="1"/>
  <c r="J106" i="51"/>
  <c r="H11" i="51"/>
  <c r="G11" i="51"/>
  <c r="F11" i="51"/>
  <c r="F106" i="51" s="1"/>
  <c r="E11" i="51"/>
  <c r="E106" i="51" s="1"/>
  <c r="D11" i="51"/>
  <c r="C11" i="51"/>
  <c r="C106" i="51" s="1"/>
  <c r="N10" i="51"/>
  <c r="H10" i="51"/>
  <c r="G10" i="51"/>
  <c r="F10" i="51"/>
  <c r="E10" i="51"/>
  <c r="D10" i="51"/>
  <c r="C10" i="51"/>
  <c r="N9" i="51"/>
  <c r="H9" i="51"/>
  <c r="G9" i="51"/>
  <c r="F9" i="51"/>
  <c r="E9" i="51"/>
  <c r="D9" i="51"/>
  <c r="C9" i="51"/>
  <c r="J8" i="51"/>
  <c r="H8" i="51"/>
  <c r="G8" i="51"/>
  <c r="F8" i="51"/>
  <c r="E8" i="51"/>
  <c r="D8" i="51"/>
  <c r="C8" i="51"/>
  <c r="O6" i="51"/>
  <c r="N6" i="51"/>
  <c r="N7" i="51" s="1"/>
  <c r="N119" i="51" s="1"/>
  <c r="I6" i="51"/>
  <c r="I7" i="51" s="1"/>
  <c r="G113" i="50"/>
  <c r="H113" i="50"/>
  <c r="G112" i="50"/>
  <c r="H112" i="50"/>
  <c r="J112" i="50"/>
  <c r="K112" i="50"/>
  <c r="L112" i="50"/>
  <c r="M112" i="50"/>
  <c r="G111" i="50"/>
  <c r="H111" i="50"/>
  <c r="J111" i="50"/>
  <c r="K111" i="50"/>
  <c r="L111" i="50"/>
  <c r="M111" i="50"/>
  <c r="G110" i="50"/>
  <c r="H110" i="50"/>
  <c r="J110" i="50"/>
  <c r="K110" i="50"/>
  <c r="L110" i="50"/>
  <c r="M110" i="50"/>
  <c r="G109" i="50"/>
  <c r="H109" i="50"/>
  <c r="J109" i="50"/>
  <c r="K109" i="50"/>
  <c r="L109" i="50"/>
  <c r="M109" i="50"/>
  <c r="G108" i="50"/>
  <c r="J108" i="50"/>
  <c r="K108" i="50"/>
  <c r="L108" i="50"/>
  <c r="M108" i="50"/>
  <c r="G107" i="50"/>
  <c r="H107" i="50"/>
  <c r="J107" i="50"/>
  <c r="K107" i="50"/>
  <c r="L107" i="50"/>
  <c r="M107" i="50"/>
  <c r="D11" i="50"/>
  <c r="E11" i="50"/>
  <c r="F11" i="50"/>
  <c r="G11" i="50"/>
  <c r="G106" i="50" s="1"/>
  <c r="H11" i="50"/>
  <c r="H106" i="50" s="1"/>
  <c r="C11" i="50"/>
  <c r="C106" i="50" s="1"/>
  <c r="K106" i="50"/>
  <c r="L106" i="50"/>
  <c r="M106" i="50"/>
  <c r="O6" i="50"/>
  <c r="O7" i="50" s="1"/>
  <c r="I6" i="50"/>
  <c r="I7" i="50"/>
  <c r="B107" i="50"/>
  <c r="B108" i="50"/>
  <c r="B109" i="50" s="1"/>
  <c r="B110" i="50" s="1"/>
  <c r="B111" i="50" s="1"/>
  <c r="B112" i="50" s="1"/>
  <c r="B113" i="50" s="1"/>
  <c r="B114" i="50" s="1"/>
  <c r="F101" i="50"/>
  <c r="F112" i="50"/>
  <c r="E101" i="50"/>
  <c r="E113" i="50"/>
  <c r="D101" i="50"/>
  <c r="D112" i="50"/>
  <c r="C109" i="50"/>
  <c r="N100" i="50"/>
  <c r="F100" i="50"/>
  <c r="E100" i="50"/>
  <c r="D100" i="50"/>
  <c r="N99" i="50"/>
  <c r="F99" i="50"/>
  <c r="E99" i="50"/>
  <c r="I99" i="50" s="1"/>
  <c r="N98" i="50"/>
  <c r="F98" i="50"/>
  <c r="I98" i="50" s="1"/>
  <c r="O96" i="50"/>
  <c r="N96" i="50"/>
  <c r="I96" i="50"/>
  <c r="I97" i="50" s="1"/>
  <c r="M91" i="50"/>
  <c r="M114" i="50" s="1"/>
  <c r="L91" i="50"/>
  <c r="L114" i="50" s="1"/>
  <c r="K91" i="50"/>
  <c r="K114" i="50" s="1"/>
  <c r="J91" i="50"/>
  <c r="J114" i="50" s="1"/>
  <c r="H91" i="50"/>
  <c r="H114" i="50" s="1"/>
  <c r="G91" i="50"/>
  <c r="G114" i="50" s="1"/>
  <c r="F91" i="50"/>
  <c r="F114" i="50" s="1"/>
  <c r="E91" i="50"/>
  <c r="E114" i="50" s="1"/>
  <c r="D91" i="50"/>
  <c r="C91" i="50"/>
  <c r="C114" i="50" s="1"/>
  <c r="M90" i="50"/>
  <c r="L90" i="50"/>
  <c r="K90" i="50"/>
  <c r="J90" i="50"/>
  <c r="H90" i="50"/>
  <c r="G90" i="50"/>
  <c r="F90" i="50"/>
  <c r="E90" i="50"/>
  <c r="D90" i="50"/>
  <c r="C90" i="50"/>
  <c r="M89" i="50"/>
  <c r="L89" i="50"/>
  <c r="K89" i="50"/>
  <c r="J89" i="50"/>
  <c r="H89" i="50"/>
  <c r="G89" i="50"/>
  <c r="F89" i="50"/>
  <c r="E89" i="50"/>
  <c r="D89" i="50"/>
  <c r="C89" i="50"/>
  <c r="M88" i="50"/>
  <c r="L88" i="50"/>
  <c r="K88" i="50"/>
  <c r="J88" i="50"/>
  <c r="H88" i="50"/>
  <c r="G88" i="50"/>
  <c r="F88" i="50"/>
  <c r="E88" i="50"/>
  <c r="D88" i="50"/>
  <c r="C88" i="50"/>
  <c r="N86" i="50"/>
  <c r="P86" i="50" s="1"/>
  <c r="M81" i="50"/>
  <c r="M113" i="50" s="1"/>
  <c r="L81" i="50"/>
  <c r="K81" i="50"/>
  <c r="K113" i="50" s="1"/>
  <c r="J81" i="50"/>
  <c r="J113" i="50" s="1"/>
  <c r="C81" i="50"/>
  <c r="C113" i="50" s="1"/>
  <c r="M80" i="50"/>
  <c r="L80" i="50"/>
  <c r="K80" i="50"/>
  <c r="J80" i="50"/>
  <c r="C80" i="50"/>
  <c r="I80" i="50" s="1"/>
  <c r="M79" i="50"/>
  <c r="L79" i="50"/>
  <c r="K79" i="50"/>
  <c r="J79" i="50"/>
  <c r="C79" i="50"/>
  <c r="I79" i="50" s="1"/>
  <c r="M78" i="50"/>
  <c r="L78" i="50"/>
  <c r="K78" i="50"/>
  <c r="J78" i="50"/>
  <c r="C78" i="50"/>
  <c r="I76" i="50"/>
  <c r="P76" i="50" s="1"/>
  <c r="C71" i="50"/>
  <c r="N70" i="50"/>
  <c r="C70" i="50"/>
  <c r="N69" i="50"/>
  <c r="C69" i="50"/>
  <c r="N68" i="50"/>
  <c r="C68" i="50"/>
  <c r="O66" i="50"/>
  <c r="N66" i="50"/>
  <c r="I66" i="50"/>
  <c r="C111" i="50"/>
  <c r="N60" i="50"/>
  <c r="I60" i="50"/>
  <c r="N59" i="50"/>
  <c r="I59" i="50"/>
  <c r="N58" i="50"/>
  <c r="I58" i="50"/>
  <c r="O56" i="50"/>
  <c r="N56" i="50"/>
  <c r="N57" i="50" s="1"/>
  <c r="I56" i="50"/>
  <c r="I57" i="50" s="1"/>
  <c r="I51" i="50"/>
  <c r="N50" i="50"/>
  <c r="I50" i="50"/>
  <c r="N49" i="50"/>
  <c r="I49" i="50"/>
  <c r="N48" i="50"/>
  <c r="I48" i="50"/>
  <c r="O46" i="50"/>
  <c r="N46" i="50"/>
  <c r="N47" i="50" s="1"/>
  <c r="I46" i="50"/>
  <c r="I41" i="50"/>
  <c r="N40" i="50"/>
  <c r="I40" i="50"/>
  <c r="N39" i="50"/>
  <c r="I39" i="50"/>
  <c r="N38" i="50"/>
  <c r="I38" i="50"/>
  <c r="O36" i="50"/>
  <c r="N36" i="50"/>
  <c r="N37" i="50" s="1"/>
  <c r="I36" i="50"/>
  <c r="I37" i="50" s="1"/>
  <c r="H31" i="50"/>
  <c r="H108" i="50" s="1"/>
  <c r="N30" i="50"/>
  <c r="H30" i="50"/>
  <c r="I30" i="50"/>
  <c r="N29" i="50"/>
  <c r="I29" i="50"/>
  <c r="H29" i="50"/>
  <c r="N28" i="50"/>
  <c r="I28" i="50"/>
  <c r="O26" i="50"/>
  <c r="N26" i="50"/>
  <c r="N27" i="50" s="1"/>
  <c r="I26" i="50"/>
  <c r="I27" i="50" s="1"/>
  <c r="I21" i="50"/>
  <c r="N20" i="50"/>
  <c r="I20" i="50"/>
  <c r="N19" i="50"/>
  <c r="H19" i="50"/>
  <c r="I19" i="50"/>
  <c r="N18" i="50"/>
  <c r="I18" i="50"/>
  <c r="O16" i="50"/>
  <c r="N16" i="50"/>
  <c r="I16" i="50"/>
  <c r="I17" i="50" s="1"/>
  <c r="J11" i="50"/>
  <c r="J106" i="50" s="1"/>
  <c r="J10" i="50"/>
  <c r="N10" i="50" s="1"/>
  <c r="H10" i="50"/>
  <c r="G10" i="50"/>
  <c r="F10" i="50"/>
  <c r="E10" i="50"/>
  <c r="D10" i="50"/>
  <c r="C10" i="50"/>
  <c r="N9" i="50"/>
  <c r="H9" i="50"/>
  <c r="G9" i="50"/>
  <c r="F9" i="50"/>
  <c r="E9" i="50"/>
  <c r="D9" i="50"/>
  <c r="C9" i="50"/>
  <c r="N8" i="50"/>
  <c r="H8" i="50"/>
  <c r="G8" i="50"/>
  <c r="F8" i="50"/>
  <c r="E8" i="50"/>
  <c r="D8" i="50"/>
  <c r="C8" i="50"/>
  <c r="N6" i="50"/>
  <c r="G113" i="48"/>
  <c r="J112" i="48"/>
  <c r="K112" i="48"/>
  <c r="M112" i="48"/>
  <c r="G111" i="48"/>
  <c r="J111" i="48"/>
  <c r="K111" i="48"/>
  <c r="L111" i="48"/>
  <c r="M111" i="48"/>
  <c r="G110" i="48"/>
  <c r="J110" i="48"/>
  <c r="K110" i="48"/>
  <c r="L110" i="48"/>
  <c r="M110" i="48"/>
  <c r="G109" i="48"/>
  <c r="J109" i="48"/>
  <c r="K109" i="48"/>
  <c r="L109" i="48"/>
  <c r="M109" i="48"/>
  <c r="G108" i="48"/>
  <c r="J108" i="48"/>
  <c r="K108" i="48"/>
  <c r="L108" i="48"/>
  <c r="M108" i="48"/>
  <c r="G107" i="48"/>
  <c r="J107" i="48"/>
  <c r="K107" i="48"/>
  <c r="L107" i="48"/>
  <c r="M107" i="48"/>
  <c r="G106" i="48"/>
  <c r="C11" i="48"/>
  <c r="J11" i="48"/>
  <c r="J106" i="48" s="1"/>
  <c r="K11" i="48"/>
  <c r="K106" i="48" s="1"/>
  <c r="L11" i="48"/>
  <c r="L106" i="48" s="1"/>
  <c r="M11" i="48"/>
  <c r="M106" i="48" s="1"/>
  <c r="O6" i="48"/>
  <c r="O7" i="48" s="1"/>
  <c r="N6" i="48"/>
  <c r="N7" i="48" s="1"/>
  <c r="B107" i="48"/>
  <c r="B108" i="48" s="1"/>
  <c r="B109" i="48" s="1"/>
  <c r="B110" i="48" s="1"/>
  <c r="B111" i="48" s="1"/>
  <c r="B112" i="48" s="1"/>
  <c r="B113" i="48" s="1"/>
  <c r="B114" i="48" s="1"/>
  <c r="H101" i="48"/>
  <c r="F101" i="48"/>
  <c r="F112" i="48" s="1"/>
  <c r="E101" i="48"/>
  <c r="E113" i="48" s="1"/>
  <c r="D101" i="48"/>
  <c r="C109" i="48"/>
  <c r="N100" i="48"/>
  <c r="H100" i="48"/>
  <c r="E100" i="48"/>
  <c r="I100" i="48" s="1"/>
  <c r="D100" i="48"/>
  <c r="N99" i="48"/>
  <c r="H99" i="48"/>
  <c r="E99" i="48"/>
  <c r="D99" i="48"/>
  <c r="N98" i="48"/>
  <c r="H98" i="48"/>
  <c r="D98" i="48"/>
  <c r="I98" i="48" s="1"/>
  <c r="O96" i="48"/>
  <c r="N96" i="48"/>
  <c r="N97" i="48" s="1"/>
  <c r="I96" i="48"/>
  <c r="M91" i="48"/>
  <c r="M114" i="48" s="1"/>
  <c r="L91" i="48"/>
  <c r="L114" i="48" s="1"/>
  <c r="K91" i="48"/>
  <c r="K114" i="48" s="1"/>
  <c r="J91" i="48"/>
  <c r="J114" i="48" s="1"/>
  <c r="H91" i="48"/>
  <c r="G91" i="48"/>
  <c r="G114" i="48" s="1"/>
  <c r="F91" i="48"/>
  <c r="E91" i="48"/>
  <c r="D91" i="48"/>
  <c r="C91" i="48"/>
  <c r="M90" i="48"/>
  <c r="L90" i="48"/>
  <c r="K90" i="48"/>
  <c r="J90" i="48"/>
  <c r="H90" i="48"/>
  <c r="G90" i="48"/>
  <c r="F90" i="48"/>
  <c r="E90" i="48"/>
  <c r="D90" i="48"/>
  <c r="C90" i="48"/>
  <c r="M89" i="48"/>
  <c r="L89" i="48"/>
  <c r="K89" i="48"/>
  <c r="J89" i="48"/>
  <c r="H89" i="48"/>
  <c r="G89" i="48"/>
  <c r="F89" i="48"/>
  <c r="E89" i="48"/>
  <c r="D89" i="48"/>
  <c r="C89" i="48"/>
  <c r="M88" i="48"/>
  <c r="L88" i="48"/>
  <c r="K88" i="48"/>
  <c r="J88" i="48"/>
  <c r="H88" i="48"/>
  <c r="G88" i="48"/>
  <c r="F88" i="48"/>
  <c r="E88" i="48"/>
  <c r="D88" i="48"/>
  <c r="C88" i="48"/>
  <c r="N86" i="48"/>
  <c r="P86" i="48" s="1"/>
  <c r="M81" i="48"/>
  <c r="M113" i="48" s="1"/>
  <c r="L81" i="48"/>
  <c r="K81" i="48"/>
  <c r="K113" i="48" s="1"/>
  <c r="J81" i="48"/>
  <c r="J113" i="48" s="1"/>
  <c r="H81" i="48"/>
  <c r="C113" i="48"/>
  <c r="M80" i="48"/>
  <c r="L80" i="48"/>
  <c r="K80" i="48"/>
  <c r="J80" i="48"/>
  <c r="H80" i="48"/>
  <c r="I80" i="48"/>
  <c r="M79" i="48"/>
  <c r="L79" i="48"/>
  <c r="K79" i="48"/>
  <c r="J79" i="48"/>
  <c r="H79" i="48"/>
  <c r="I79" i="48"/>
  <c r="M78" i="48"/>
  <c r="L78" i="48"/>
  <c r="K78" i="48"/>
  <c r="J78" i="48"/>
  <c r="I78" i="48"/>
  <c r="I76" i="48"/>
  <c r="P76" i="48" s="1"/>
  <c r="L71" i="48"/>
  <c r="L112" i="48" s="1"/>
  <c r="G71" i="48"/>
  <c r="G112" i="48"/>
  <c r="E71" i="48"/>
  <c r="E112" i="48" s="1"/>
  <c r="C112" i="48"/>
  <c r="N70" i="48"/>
  <c r="G70" i="48"/>
  <c r="E70" i="48"/>
  <c r="N69" i="48"/>
  <c r="G69" i="48"/>
  <c r="E69" i="48"/>
  <c r="N68" i="48"/>
  <c r="G68" i="48"/>
  <c r="E68" i="48"/>
  <c r="I68" i="48" s="1"/>
  <c r="O66" i="48"/>
  <c r="N66" i="48"/>
  <c r="I66" i="48"/>
  <c r="I67" i="48" s="1"/>
  <c r="D61" i="48"/>
  <c r="C111" i="48"/>
  <c r="N60" i="48"/>
  <c r="N59" i="48"/>
  <c r="I59" i="48"/>
  <c r="N58" i="48"/>
  <c r="I58" i="48"/>
  <c r="O56" i="48"/>
  <c r="N56" i="48"/>
  <c r="N57" i="48" s="1"/>
  <c r="I56" i="48"/>
  <c r="I57" i="48" s="1"/>
  <c r="N51" i="48"/>
  <c r="I51" i="48"/>
  <c r="H51" i="48"/>
  <c r="N50" i="48"/>
  <c r="H50" i="48"/>
  <c r="I50" i="48"/>
  <c r="N49" i="48"/>
  <c r="H49" i="48"/>
  <c r="I49" i="48"/>
  <c r="N48" i="48"/>
  <c r="H48" i="48"/>
  <c r="I48" i="48"/>
  <c r="O46" i="48"/>
  <c r="N46" i="48"/>
  <c r="N47" i="48" s="1"/>
  <c r="I46" i="48"/>
  <c r="I41" i="48"/>
  <c r="H41" i="48"/>
  <c r="N40" i="48"/>
  <c r="I40" i="48"/>
  <c r="H40" i="48"/>
  <c r="I39" i="48"/>
  <c r="H39" i="48"/>
  <c r="N38" i="48"/>
  <c r="I38" i="48"/>
  <c r="O36" i="48"/>
  <c r="N36" i="48"/>
  <c r="N37" i="48" s="1"/>
  <c r="I36" i="48"/>
  <c r="I37" i="48" s="1"/>
  <c r="N31" i="48"/>
  <c r="N30" i="48"/>
  <c r="I30" i="48"/>
  <c r="N29" i="48"/>
  <c r="I29" i="48"/>
  <c r="N28" i="48"/>
  <c r="I28" i="48"/>
  <c r="O26" i="48"/>
  <c r="N26" i="48"/>
  <c r="N27" i="48" s="1"/>
  <c r="N121" i="48" s="1"/>
  <c r="I26" i="48"/>
  <c r="I27" i="48" s="1"/>
  <c r="I21" i="48"/>
  <c r="N20" i="48"/>
  <c r="I20" i="48"/>
  <c r="N19" i="48"/>
  <c r="I19" i="48"/>
  <c r="N18" i="48"/>
  <c r="I18" i="48"/>
  <c r="O16" i="48"/>
  <c r="N16" i="48"/>
  <c r="N17" i="48" s="1"/>
  <c r="I16" i="48"/>
  <c r="I17" i="48" s="1"/>
  <c r="H11" i="48"/>
  <c r="M10" i="48"/>
  <c r="L10" i="48"/>
  <c r="K10" i="48"/>
  <c r="J10" i="48"/>
  <c r="N10" i="48" s="1"/>
  <c r="H10" i="48"/>
  <c r="C10" i="48"/>
  <c r="M9" i="48"/>
  <c r="L9" i="48"/>
  <c r="K9" i="48"/>
  <c r="J9" i="48"/>
  <c r="H9" i="48"/>
  <c r="C9" i="48"/>
  <c r="M8" i="48"/>
  <c r="L8" i="48"/>
  <c r="K8" i="48"/>
  <c r="J8" i="48"/>
  <c r="H8" i="48"/>
  <c r="I8" i="48"/>
  <c r="I6" i="48"/>
  <c r="I7" i="48"/>
  <c r="K10" i="47"/>
  <c r="L10" i="47"/>
  <c r="M10" i="47"/>
  <c r="N10" i="47"/>
  <c r="J10" i="47"/>
  <c r="N9" i="47"/>
  <c r="M9" i="47"/>
  <c r="L9" i="47"/>
  <c r="K9" i="47"/>
  <c r="J9" i="47"/>
  <c r="N8" i="47"/>
  <c r="M8" i="47"/>
  <c r="L8" i="47"/>
  <c r="K8" i="47"/>
  <c r="J8" i="47"/>
  <c r="N7" i="47"/>
  <c r="M7" i="47"/>
  <c r="L7" i="47"/>
  <c r="K7" i="47"/>
  <c r="J7" i="47"/>
  <c r="P5" i="47"/>
  <c r="O5" i="47"/>
  <c r="O6" i="47"/>
  <c r="J5" i="47"/>
  <c r="J6" i="47" s="1"/>
  <c r="N10" i="46"/>
  <c r="M10" i="46"/>
  <c r="L10" i="46"/>
  <c r="K10" i="46"/>
  <c r="J10" i="46"/>
  <c r="N9" i="46"/>
  <c r="M9" i="46"/>
  <c r="L9" i="46"/>
  <c r="O9" i="46" s="1"/>
  <c r="K9" i="46"/>
  <c r="J9" i="46"/>
  <c r="N8" i="46"/>
  <c r="M8" i="46"/>
  <c r="L8" i="46"/>
  <c r="K8" i="46"/>
  <c r="J8" i="46"/>
  <c r="N7" i="46"/>
  <c r="M7" i="46"/>
  <c r="L7" i="46"/>
  <c r="K7" i="46"/>
  <c r="J7" i="46"/>
  <c r="P5" i="46"/>
  <c r="O5" i="46"/>
  <c r="O6" i="46" s="1"/>
  <c r="J5" i="46"/>
  <c r="Q5" i="46" s="1"/>
  <c r="K10" i="45"/>
  <c r="K106" i="45" s="1"/>
  <c r="L10" i="45"/>
  <c r="L106" i="45" s="1"/>
  <c r="M10" i="45"/>
  <c r="M106" i="45" s="1"/>
  <c r="N10" i="45"/>
  <c r="N106" i="45" s="1"/>
  <c r="D113" i="44"/>
  <c r="E113" i="44"/>
  <c r="J112" i="44"/>
  <c r="K112" i="44"/>
  <c r="K111" i="44"/>
  <c r="F110" i="44"/>
  <c r="D108" i="44"/>
  <c r="D107" i="44"/>
  <c r="E107" i="44"/>
  <c r="D106" i="44"/>
  <c r="E106" i="44"/>
  <c r="H10" i="44"/>
  <c r="J10" i="44"/>
  <c r="J106" i="44" s="1"/>
  <c r="K10" i="44"/>
  <c r="K106" i="44" s="1"/>
  <c r="L10" i="44"/>
  <c r="L106" i="44" s="1"/>
  <c r="M10" i="44"/>
  <c r="O5" i="44"/>
  <c r="O6" i="44" s="1"/>
  <c r="I5" i="44"/>
  <c r="I6" i="44"/>
  <c r="N5" i="44"/>
  <c r="N6" i="44" s="1"/>
  <c r="J10" i="45"/>
  <c r="N9" i="45"/>
  <c r="M9" i="45"/>
  <c r="L9" i="45"/>
  <c r="K9" i="45"/>
  <c r="J9" i="45"/>
  <c r="N8" i="45"/>
  <c r="M8" i="45"/>
  <c r="L8" i="45"/>
  <c r="K8" i="45"/>
  <c r="J8" i="45"/>
  <c r="N7" i="45"/>
  <c r="M7" i="45"/>
  <c r="L7" i="45"/>
  <c r="K7" i="45"/>
  <c r="J7" i="45"/>
  <c r="P5" i="45"/>
  <c r="O5" i="45"/>
  <c r="O6" i="45" s="1"/>
  <c r="J5" i="45"/>
  <c r="J6" i="45" s="1"/>
  <c r="I10" i="44"/>
  <c r="M9" i="44"/>
  <c r="L9" i="44"/>
  <c r="K9" i="44"/>
  <c r="J9" i="44"/>
  <c r="H9" i="44"/>
  <c r="I9" i="44"/>
  <c r="M8" i="44"/>
  <c r="L8" i="44"/>
  <c r="K8" i="44"/>
  <c r="J8" i="44"/>
  <c r="H8" i="44"/>
  <c r="I8" i="44"/>
  <c r="M7" i="44"/>
  <c r="L7" i="44"/>
  <c r="K7" i="44"/>
  <c r="J7" i="44"/>
  <c r="H7" i="44"/>
  <c r="I7" i="44"/>
  <c r="I16" i="44"/>
  <c r="N16" i="44"/>
  <c r="O16" i="44"/>
  <c r="O17" i="44" s="1"/>
  <c r="N17" i="44"/>
  <c r="C18" i="44"/>
  <c r="G18" i="44"/>
  <c r="H18" i="44"/>
  <c r="J18" i="44"/>
  <c r="K18" i="44"/>
  <c r="L18" i="44"/>
  <c r="C19" i="44"/>
  <c r="G19" i="44"/>
  <c r="H19" i="44"/>
  <c r="J19" i="44"/>
  <c r="K19" i="44"/>
  <c r="L19" i="44"/>
  <c r="C20" i="44"/>
  <c r="G20" i="44"/>
  <c r="H20" i="44"/>
  <c r="J20" i="44"/>
  <c r="K20" i="44"/>
  <c r="K110" i="44" s="1"/>
  <c r="L20" i="44"/>
  <c r="C21" i="44"/>
  <c r="G21" i="44"/>
  <c r="H21" i="44"/>
  <c r="J21" i="44"/>
  <c r="J107" i="44" s="1"/>
  <c r="K21" i="44"/>
  <c r="K107" i="44" s="1"/>
  <c r="L21" i="44"/>
  <c r="L107" i="44" s="1"/>
  <c r="C106" i="47"/>
  <c r="C107" i="47"/>
  <c r="C108" i="47" s="1"/>
  <c r="C109" i="47" s="1"/>
  <c r="C110" i="47" s="1"/>
  <c r="C111" i="47" s="1"/>
  <c r="C112" i="47" s="1"/>
  <c r="C113" i="47" s="1"/>
  <c r="N100" i="47"/>
  <c r="N108" i="47" s="1"/>
  <c r="M100" i="47"/>
  <c r="M111" i="47" s="1"/>
  <c r="L100" i="47"/>
  <c r="L108" i="47" s="1"/>
  <c r="K100" i="47"/>
  <c r="I100" i="47"/>
  <c r="H100" i="47"/>
  <c r="G100" i="47"/>
  <c r="G109" i="47" s="1"/>
  <c r="F100" i="47"/>
  <c r="E100" i="47"/>
  <c r="E109" i="47" s="1"/>
  <c r="D100" i="47"/>
  <c r="N99" i="47"/>
  <c r="M99" i="47"/>
  <c r="L99" i="47"/>
  <c r="K99" i="47"/>
  <c r="I99" i="47"/>
  <c r="H99" i="47"/>
  <c r="G99" i="47"/>
  <c r="F99" i="47"/>
  <c r="E99" i="47"/>
  <c r="D99" i="47"/>
  <c r="N98" i="47"/>
  <c r="M98" i="47"/>
  <c r="L98" i="47"/>
  <c r="K98" i="47"/>
  <c r="I98" i="47"/>
  <c r="H98" i="47"/>
  <c r="G98" i="47"/>
  <c r="F98" i="47"/>
  <c r="E98" i="47"/>
  <c r="D98" i="47"/>
  <c r="N97" i="47"/>
  <c r="M97" i="47"/>
  <c r="L97" i="47"/>
  <c r="K97" i="47"/>
  <c r="I97" i="47"/>
  <c r="H97" i="47"/>
  <c r="G97" i="47"/>
  <c r="F97" i="47"/>
  <c r="E97" i="47"/>
  <c r="D97" i="47"/>
  <c r="P95" i="47"/>
  <c r="O95" i="47"/>
  <c r="O96" i="47" s="1"/>
  <c r="J95" i="47"/>
  <c r="N90" i="47"/>
  <c r="M90" i="47"/>
  <c r="M113" i="47" s="1"/>
  <c r="L90" i="47"/>
  <c r="K90" i="47"/>
  <c r="I90" i="47"/>
  <c r="H90" i="47"/>
  <c r="H113" i="47" s="1"/>
  <c r="G90" i="47"/>
  <c r="G113" i="47" s="1"/>
  <c r="F90" i="47"/>
  <c r="E90" i="47"/>
  <c r="D90" i="47"/>
  <c r="N89" i="47"/>
  <c r="M89" i="47"/>
  <c r="L89" i="47"/>
  <c r="K89" i="47"/>
  <c r="O89" i="47" s="1"/>
  <c r="I89" i="47"/>
  <c r="H89" i="47"/>
  <c r="G89" i="47"/>
  <c r="F89" i="47"/>
  <c r="E89" i="47"/>
  <c r="D89" i="47"/>
  <c r="N88" i="47"/>
  <c r="M88" i="47"/>
  <c r="L88" i="47"/>
  <c r="K88" i="47"/>
  <c r="I88" i="47"/>
  <c r="H88" i="47"/>
  <c r="G88" i="47"/>
  <c r="F88" i="47"/>
  <c r="E88" i="47"/>
  <c r="D88" i="47"/>
  <c r="J88" i="47" s="1"/>
  <c r="N87" i="47"/>
  <c r="M87" i="47"/>
  <c r="L87" i="47"/>
  <c r="K87" i="47"/>
  <c r="O87" i="47" s="1"/>
  <c r="I87" i="47"/>
  <c r="H87" i="47"/>
  <c r="G87" i="47"/>
  <c r="F87" i="47"/>
  <c r="E87" i="47"/>
  <c r="D87" i="47"/>
  <c r="O85" i="47"/>
  <c r="Q85" i="47" s="1"/>
  <c r="N80" i="47"/>
  <c r="N112" i="47" s="1"/>
  <c r="M80" i="47"/>
  <c r="L80" i="47"/>
  <c r="K80" i="47"/>
  <c r="K112" i="47" s="1"/>
  <c r="N79" i="47"/>
  <c r="M79" i="47"/>
  <c r="L79" i="47"/>
  <c r="K79" i="47"/>
  <c r="N78" i="47"/>
  <c r="M78" i="47"/>
  <c r="L78" i="47"/>
  <c r="K78" i="47"/>
  <c r="N77" i="47"/>
  <c r="M77" i="47"/>
  <c r="L77" i="47"/>
  <c r="K77" i="47"/>
  <c r="J75" i="47"/>
  <c r="D111" i="47"/>
  <c r="O68" i="47"/>
  <c r="J68" i="47"/>
  <c r="O67" i="47"/>
  <c r="J67" i="47"/>
  <c r="P65" i="47"/>
  <c r="O65" i="47"/>
  <c r="O66" i="47"/>
  <c r="J65" i="47"/>
  <c r="Q65" i="47" s="1"/>
  <c r="O59" i="47"/>
  <c r="J59" i="47"/>
  <c r="O58" i="47"/>
  <c r="J58" i="47"/>
  <c r="O57" i="47"/>
  <c r="J57" i="47"/>
  <c r="P55" i="47"/>
  <c r="O55" i="47"/>
  <c r="O56" i="47" s="1"/>
  <c r="J55" i="47"/>
  <c r="I50" i="47"/>
  <c r="D109" i="47"/>
  <c r="I49" i="47"/>
  <c r="J49" i="47"/>
  <c r="O48" i="47"/>
  <c r="I48" i="47"/>
  <c r="J48" i="47"/>
  <c r="O47" i="47"/>
  <c r="I47" i="47"/>
  <c r="J47" i="47"/>
  <c r="P45" i="47"/>
  <c r="O45" i="47"/>
  <c r="O46" i="47" s="1"/>
  <c r="J45" i="47"/>
  <c r="D108" i="47"/>
  <c r="O39" i="47"/>
  <c r="J39" i="47"/>
  <c r="O38" i="47"/>
  <c r="J38" i="47"/>
  <c r="O37" i="47"/>
  <c r="J37" i="47"/>
  <c r="P35" i="47"/>
  <c r="O35" i="47"/>
  <c r="O36" i="47" s="1"/>
  <c r="J35" i="47"/>
  <c r="O29" i="47"/>
  <c r="J29" i="47"/>
  <c r="O28" i="47"/>
  <c r="J28" i="47"/>
  <c r="O27" i="47"/>
  <c r="P25" i="47"/>
  <c r="P26" i="47" s="1"/>
  <c r="O25" i="47"/>
  <c r="O26" i="47" s="1"/>
  <c r="J25" i="47"/>
  <c r="J26" i="47" s="1"/>
  <c r="J20" i="47"/>
  <c r="O19" i="47"/>
  <c r="J19" i="47"/>
  <c r="O18" i="47"/>
  <c r="J18" i="47"/>
  <c r="O17" i="47"/>
  <c r="J17" i="47"/>
  <c r="P15" i="47"/>
  <c r="O15" i="47"/>
  <c r="O16" i="47"/>
  <c r="J15" i="47"/>
  <c r="J16" i="47" s="1"/>
  <c r="N101" i="46"/>
  <c r="M101" i="46"/>
  <c r="L101" i="46"/>
  <c r="O101" i="46" s="1"/>
  <c r="K101" i="46"/>
  <c r="I101" i="46"/>
  <c r="H101" i="46"/>
  <c r="G101" i="46"/>
  <c r="J101" i="46" s="1"/>
  <c r="N100" i="46"/>
  <c r="M100" i="46"/>
  <c r="L100" i="46"/>
  <c r="I100" i="46"/>
  <c r="H100" i="46"/>
  <c r="N99" i="46"/>
  <c r="M99" i="46"/>
  <c r="L99" i="46"/>
  <c r="O99" i="46" s="1"/>
  <c r="I99" i="46"/>
  <c r="H99" i="46"/>
  <c r="N98" i="46"/>
  <c r="M98" i="46"/>
  <c r="L98" i="46"/>
  <c r="I98" i="46"/>
  <c r="P96" i="46"/>
  <c r="O96" i="46"/>
  <c r="J96" i="46"/>
  <c r="N91" i="46"/>
  <c r="N114" i="46" s="1"/>
  <c r="M91" i="46"/>
  <c r="L91" i="46"/>
  <c r="K91" i="46"/>
  <c r="N90" i="46"/>
  <c r="M90" i="46"/>
  <c r="L90" i="46"/>
  <c r="K90" i="46"/>
  <c r="I90" i="46"/>
  <c r="H90" i="46"/>
  <c r="G90" i="46"/>
  <c r="F90" i="46"/>
  <c r="E90" i="46"/>
  <c r="D90" i="46"/>
  <c r="N89" i="46"/>
  <c r="M89" i="46"/>
  <c r="L89" i="46"/>
  <c r="K89" i="46"/>
  <c r="I89" i="46"/>
  <c r="H89" i="46"/>
  <c r="G89" i="46"/>
  <c r="F89" i="46"/>
  <c r="E89" i="46"/>
  <c r="D89" i="46"/>
  <c r="N88" i="46"/>
  <c r="M88" i="46"/>
  <c r="L88" i="46"/>
  <c r="K88" i="46"/>
  <c r="I88" i="46"/>
  <c r="H88" i="46"/>
  <c r="G88" i="46"/>
  <c r="F88" i="46"/>
  <c r="E88" i="46"/>
  <c r="D88" i="46"/>
  <c r="O86" i="46"/>
  <c r="Q86" i="46" s="1"/>
  <c r="I81" i="46"/>
  <c r="D81" i="46"/>
  <c r="D113" i="46" s="1"/>
  <c r="N80" i="46"/>
  <c r="M80" i="46"/>
  <c r="L80" i="46"/>
  <c r="K80" i="46"/>
  <c r="I80" i="46"/>
  <c r="D80" i="46"/>
  <c r="N79" i="46"/>
  <c r="M79" i="46"/>
  <c r="L79" i="46"/>
  <c r="K79" i="46"/>
  <c r="I79" i="46"/>
  <c r="D79" i="46"/>
  <c r="N78" i="46"/>
  <c r="M78" i="46"/>
  <c r="L78" i="46"/>
  <c r="K78" i="46"/>
  <c r="I78" i="46"/>
  <c r="D78" i="46"/>
  <c r="J76" i="46"/>
  <c r="Q76" i="46" s="1"/>
  <c r="O70" i="46"/>
  <c r="J70" i="46"/>
  <c r="O69" i="46"/>
  <c r="J69" i="46"/>
  <c r="O68" i="46"/>
  <c r="J68" i="46"/>
  <c r="P66" i="46"/>
  <c r="O66" i="46"/>
  <c r="O67" i="46" s="1"/>
  <c r="J66" i="46"/>
  <c r="I61" i="46"/>
  <c r="D61" i="46"/>
  <c r="I60" i="46"/>
  <c r="D60" i="46"/>
  <c r="O59" i="46"/>
  <c r="D59" i="46"/>
  <c r="O58" i="46"/>
  <c r="D58" i="46"/>
  <c r="P56" i="46"/>
  <c r="O56" i="46"/>
  <c r="O57" i="46" s="1"/>
  <c r="J56" i="46"/>
  <c r="I51" i="46"/>
  <c r="O50" i="46"/>
  <c r="I50" i="46"/>
  <c r="J50" i="46"/>
  <c r="O49" i="46"/>
  <c r="I49" i="46"/>
  <c r="J49" i="46"/>
  <c r="O48" i="46"/>
  <c r="I48" i="46"/>
  <c r="J48" i="46"/>
  <c r="P46" i="46"/>
  <c r="O46" i="46"/>
  <c r="O47" i="46" s="1"/>
  <c r="J46" i="46"/>
  <c r="I41" i="46"/>
  <c r="O38" i="46"/>
  <c r="J38" i="46"/>
  <c r="P36" i="46"/>
  <c r="O36" i="46"/>
  <c r="O37" i="46" s="1"/>
  <c r="J36" i="46"/>
  <c r="O30" i="46"/>
  <c r="J30" i="46"/>
  <c r="O29" i="46"/>
  <c r="J29" i="46"/>
  <c r="O28" i="46"/>
  <c r="P26" i="46"/>
  <c r="P27" i="46" s="1"/>
  <c r="O26" i="46"/>
  <c r="O27" i="46" s="1"/>
  <c r="J26" i="46"/>
  <c r="J27" i="46" s="1"/>
  <c r="O20" i="46"/>
  <c r="J20" i="46"/>
  <c r="O19" i="46"/>
  <c r="J19" i="46"/>
  <c r="O18" i="46"/>
  <c r="J18" i="46"/>
  <c r="P16" i="46"/>
  <c r="O16" i="46"/>
  <c r="O17" i="46" s="1"/>
  <c r="J16" i="46"/>
  <c r="J17" i="46" s="1"/>
  <c r="O51" i="45"/>
  <c r="O101" i="45"/>
  <c r="I101" i="45"/>
  <c r="I106" i="45" s="1"/>
  <c r="J101" i="45"/>
  <c r="O100" i="45"/>
  <c r="I100" i="45"/>
  <c r="J100" i="45"/>
  <c r="O99" i="45"/>
  <c r="J99" i="45"/>
  <c r="O98" i="45"/>
  <c r="J98" i="45"/>
  <c r="P96" i="45"/>
  <c r="O96" i="45"/>
  <c r="J96" i="45"/>
  <c r="J97" i="45" s="1"/>
  <c r="J127" i="45" s="1"/>
  <c r="N91" i="45"/>
  <c r="N114" i="45" s="1"/>
  <c r="M91" i="45"/>
  <c r="M114" i="45" s="1"/>
  <c r="L91" i="45"/>
  <c r="L114" i="45" s="1"/>
  <c r="K91" i="45"/>
  <c r="K114" i="45" s="1"/>
  <c r="I91" i="45"/>
  <c r="I114" i="45" s="1"/>
  <c r="H91" i="45"/>
  <c r="H114" i="45" s="1"/>
  <c r="G91" i="45"/>
  <c r="G114" i="45" s="1"/>
  <c r="F91" i="45"/>
  <c r="F114" i="45" s="1"/>
  <c r="E91" i="45"/>
  <c r="E114" i="45" s="1"/>
  <c r="D91" i="45"/>
  <c r="D114" i="45" s="1"/>
  <c r="N90" i="45"/>
  <c r="M90" i="45"/>
  <c r="L90" i="45"/>
  <c r="K90" i="45"/>
  <c r="I90" i="45"/>
  <c r="H90" i="45"/>
  <c r="G90" i="45"/>
  <c r="F90" i="45"/>
  <c r="E90" i="45"/>
  <c r="D90" i="45"/>
  <c r="N89" i="45"/>
  <c r="M89" i="45"/>
  <c r="L89" i="45"/>
  <c r="K89" i="45"/>
  <c r="I89" i="45"/>
  <c r="H89" i="45"/>
  <c r="G89" i="45"/>
  <c r="F89" i="45"/>
  <c r="E89" i="45"/>
  <c r="D89" i="45"/>
  <c r="N88" i="45"/>
  <c r="M88" i="45"/>
  <c r="L88" i="45"/>
  <c r="K88" i="45"/>
  <c r="I88" i="45"/>
  <c r="H88" i="45"/>
  <c r="G88" i="45"/>
  <c r="F88" i="45"/>
  <c r="E88" i="45"/>
  <c r="D88" i="45"/>
  <c r="O86" i="45"/>
  <c r="Q86" i="45" s="1"/>
  <c r="N81" i="45"/>
  <c r="N113" i="45" s="1"/>
  <c r="M81" i="45"/>
  <c r="M113" i="45" s="1"/>
  <c r="L81" i="45"/>
  <c r="L113" i="45" s="1"/>
  <c r="K81" i="45"/>
  <c r="K113" i="45" s="1"/>
  <c r="D81" i="45"/>
  <c r="D113" i="45" s="1"/>
  <c r="N80" i="45"/>
  <c r="M80" i="45"/>
  <c r="L80" i="45"/>
  <c r="K80" i="45"/>
  <c r="J80" i="45"/>
  <c r="N79" i="45"/>
  <c r="M79" i="45"/>
  <c r="L79" i="45"/>
  <c r="K79" i="45"/>
  <c r="J79" i="45"/>
  <c r="N78" i="45"/>
  <c r="M78" i="45"/>
  <c r="L78" i="45"/>
  <c r="K78" i="45"/>
  <c r="J78" i="45"/>
  <c r="J76" i="45"/>
  <c r="Q76" i="45" s="1"/>
  <c r="N71" i="45"/>
  <c r="N112" i="45" s="1"/>
  <c r="F71" i="45"/>
  <c r="F112" i="45" s="1"/>
  <c r="N70" i="45"/>
  <c r="F70" i="45"/>
  <c r="J70" i="45"/>
  <c r="N69" i="45"/>
  <c r="O69" i="45" s="1"/>
  <c r="F69" i="45"/>
  <c r="J69" i="45" s="1"/>
  <c r="N68" i="45"/>
  <c r="O68" i="45" s="1"/>
  <c r="J68" i="45"/>
  <c r="P66" i="45"/>
  <c r="O66" i="45"/>
  <c r="J66" i="45"/>
  <c r="J67" i="45" s="1"/>
  <c r="H61" i="45"/>
  <c r="E61" i="45"/>
  <c r="O60" i="45"/>
  <c r="H60" i="45"/>
  <c r="E60" i="45"/>
  <c r="O59" i="45"/>
  <c r="H59" i="45"/>
  <c r="J59" i="45" s="1"/>
  <c r="O58" i="45"/>
  <c r="H58" i="45"/>
  <c r="J58" i="45" s="1"/>
  <c r="P56" i="45"/>
  <c r="O56" i="45"/>
  <c r="J56" i="45"/>
  <c r="J57" i="45" s="1"/>
  <c r="J124" i="45" s="1"/>
  <c r="D51" i="45"/>
  <c r="J51" i="45" s="1"/>
  <c r="J109" i="45" s="1"/>
  <c r="O50" i="45"/>
  <c r="D50" i="45"/>
  <c r="O49" i="45"/>
  <c r="D49" i="45"/>
  <c r="J49" i="45" s="1"/>
  <c r="O48" i="45"/>
  <c r="D48" i="45"/>
  <c r="P46" i="45"/>
  <c r="O46" i="45"/>
  <c r="J46" i="45"/>
  <c r="J47" i="45" s="1"/>
  <c r="N41" i="45"/>
  <c r="F41" i="45"/>
  <c r="D41" i="45"/>
  <c r="D109" i="45" s="1"/>
  <c r="N40" i="45"/>
  <c r="O40" i="45" s="1"/>
  <c r="F40" i="45"/>
  <c r="D40" i="45"/>
  <c r="N39" i="45"/>
  <c r="O39" i="45" s="1"/>
  <c r="F39" i="45"/>
  <c r="D39" i="45"/>
  <c r="N38" i="45"/>
  <c r="O38" i="45" s="1"/>
  <c r="F38" i="45"/>
  <c r="D38" i="45"/>
  <c r="P36" i="45"/>
  <c r="O36" i="45"/>
  <c r="O37" i="45" s="1"/>
  <c r="J36" i="45"/>
  <c r="N31" i="45"/>
  <c r="N108" i="45" s="1"/>
  <c r="M31" i="45"/>
  <c r="M108" i="45" s="1"/>
  <c r="K31" i="45"/>
  <c r="N30" i="45"/>
  <c r="M30" i="45"/>
  <c r="K30" i="45"/>
  <c r="J30" i="45"/>
  <c r="N29" i="45"/>
  <c r="M29" i="45"/>
  <c r="K29" i="45"/>
  <c r="J29" i="45"/>
  <c r="N28" i="45"/>
  <c r="M28" i="45"/>
  <c r="K28" i="45"/>
  <c r="P26" i="45"/>
  <c r="O26" i="45"/>
  <c r="O27" i="45" s="1"/>
  <c r="J26" i="45"/>
  <c r="M21" i="45"/>
  <c r="M107" i="45" s="1"/>
  <c r="K21" i="45"/>
  <c r="I21" i="45"/>
  <c r="F21" i="45"/>
  <c r="F107" i="45" s="1"/>
  <c r="M20" i="45"/>
  <c r="M110" i="45" s="1"/>
  <c r="K20" i="45"/>
  <c r="I20" i="45"/>
  <c r="I110" i="45" s="1"/>
  <c r="F20" i="45"/>
  <c r="F110" i="45" s="1"/>
  <c r="M19" i="45"/>
  <c r="K19" i="45"/>
  <c r="I19" i="45"/>
  <c r="F19" i="45"/>
  <c r="M18" i="45"/>
  <c r="K18" i="45"/>
  <c r="I18" i="45"/>
  <c r="F18" i="45"/>
  <c r="P16" i="45"/>
  <c r="O16" i="45"/>
  <c r="J16" i="45"/>
  <c r="B107" i="44"/>
  <c r="B108" i="44" s="1"/>
  <c r="B109" i="44" s="1"/>
  <c r="B110" i="44" s="1"/>
  <c r="B111" i="44" s="1"/>
  <c r="B112" i="44" s="1"/>
  <c r="B113" i="44" s="1"/>
  <c r="B114" i="44" s="1"/>
  <c r="M101" i="44"/>
  <c r="M106" i="44" s="1"/>
  <c r="H101" i="44"/>
  <c r="G101" i="44"/>
  <c r="F101" i="44"/>
  <c r="C101" i="44"/>
  <c r="N100" i="44"/>
  <c r="H100" i="44"/>
  <c r="G100" i="44"/>
  <c r="C100" i="44"/>
  <c r="N99" i="44"/>
  <c r="H99" i="44"/>
  <c r="C99" i="44"/>
  <c r="N98" i="44"/>
  <c r="H98" i="44"/>
  <c r="C98" i="44"/>
  <c r="O96" i="44"/>
  <c r="N96" i="44"/>
  <c r="N97" i="44" s="1"/>
  <c r="I96" i="44"/>
  <c r="M91" i="44"/>
  <c r="L91" i="44"/>
  <c r="L114" i="44" s="1"/>
  <c r="K91" i="44"/>
  <c r="K114" i="44" s="1"/>
  <c r="J91" i="44"/>
  <c r="J114" i="44" s="1"/>
  <c r="H91" i="44"/>
  <c r="G91" i="44"/>
  <c r="F91" i="44"/>
  <c r="E91" i="44"/>
  <c r="E114" i="44" s="1"/>
  <c r="D91" i="44"/>
  <c r="D114" i="44" s="1"/>
  <c r="M90" i="44"/>
  <c r="L90" i="44"/>
  <c r="K90" i="44"/>
  <c r="J90" i="44"/>
  <c r="H90" i="44"/>
  <c r="G90" i="44"/>
  <c r="F90" i="44"/>
  <c r="E90" i="44"/>
  <c r="D90" i="44"/>
  <c r="C90" i="44"/>
  <c r="M89" i="44"/>
  <c r="L89" i="44"/>
  <c r="K89" i="44"/>
  <c r="J89" i="44"/>
  <c r="H89" i="44"/>
  <c r="G89" i="44"/>
  <c r="F89" i="44"/>
  <c r="E89" i="44"/>
  <c r="D89" i="44"/>
  <c r="C89" i="44"/>
  <c r="M88" i="44"/>
  <c r="L88" i="44"/>
  <c r="K88" i="44"/>
  <c r="J88" i="44"/>
  <c r="H88" i="44"/>
  <c r="G88" i="44"/>
  <c r="F88" i="44"/>
  <c r="E88" i="44"/>
  <c r="D88" i="44"/>
  <c r="C88" i="44"/>
  <c r="O86" i="44"/>
  <c r="N86" i="44"/>
  <c r="I86" i="44"/>
  <c r="M81" i="44"/>
  <c r="L81" i="44"/>
  <c r="L113" i="44" s="1"/>
  <c r="K81" i="44"/>
  <c r="K113" i="44" s="1"/>
  <c r="J81" i="44"/>
  <c r="J113" i="44" s="1"/>
  <c r="H81" i="44"/>
  <c r="G81" i="44"/>
  <c r="G113" i="44" s="1"/>
  <c r="M80" i="44"/>
  <c r="L80" i="44"/>
  <c r="K80" i="44"/>
  <c r="J80" i="44"/>
  <c r="H80" i="44"/>
  <c r="G80" i="44"/>
  <c r="M79" i="44"/>
  <c r="L79" i="44"/>
  <c r="K79" i="44"/>
  <c r="J79" i="44"/>
  <c r="H79" i="44"/>
  <c r="G79" i="44"/>
  <c r="I79" i="44" s="1"/>
  <c r="M78" i="44"/>
  <c r="L78" i="44"/>
  <c r="K78" i="44"/>
  <c r="J78" i="44"/>
  <c r="H78" i="44"/>
  <c r="G78" i="44"/>
  <c r="I78" i="44" s="1"/>
  <c r="O76" i="44"/>
  <c r="N76" i="44"/>
  <c r="N77" i="44" s="1"/>
  <c r="N126" i="44" s="1"/>
  <c r="I76" i="44"/>
  <c r="M71" i="44"/>
  <c r="M112" i="44" s="1"/>
  <c r="L71" i="44"/>
  <c r="L112" i="44" s="1"/>
  <c r="H71" i="44"/>
  <c r="E71" i="44"/>
  <c r="E112" i="44" s="1"/>
  <c r="D71" i="44"/>
  <c r="D112" i="44" s="1"/>
  <c r="C71" i="44"/>
  <c r="M70" i="44"/>
  <c r="L70" i="44"/>
  <c r="H70" i="44"/>
  <c r="E70" i="44"/>
  <c r="D70" i="44"/>
  <c r="C70" i="44"/>
  <c r="M69" i="44"/>
  <c r="L69" i="44"/>
  <c r="H69" i="44"/>
  <c r="E69" i="44"/>
  <c r="D69" i="44"/>
  <c r="C69" i="44"/>
  <c r="M68" i="44"/>
  <c r="L68" i="44"/>
  <c r="E68" i="44"/>
  <c r="D68" i="44"/>
  <c r="C68" i="44"/>
  <c r="O66" i="44"/>
  <c r="N66" i="44"/>
  <c r="I66" i="44"/>
  <c r="M61" i="44"/>
  <c r="L61" i="44"/>
  <c r="L111" i="44" s="1"/>
  <c r="J61" i="44"/>
  <c r="H61" i="44"/>
  <c r="G61" i="44"/>
  <c r="E61" i="44"/>
  <c r="E111" i="44" s="1"/>
  <c r="D61" i="44"/>
  <c r="C61" i="44"/>
  <c r="M60" i="44"/>
  <c r="L60" i="44"/>
  <c r="J60" i="44"/>
  <c r="H60" i="44"/>
  <c r="G60" i="44"/>
  <c r="E60" i="44"/>
  <c r="D60" i="44"/>
  <c r="C60" i="44"/>
  <c r="M59" i="44"/>
  <c r="L59" i="44"/>
  <c r="J59" i="44"/>
  <c r="H59" i="44"/>
  <c r="G59" i="44"/>
  <c r="E59" i="44"/>
  <c r="D59" i="44"/>
  <c r="C59" i="44"/>
  <c r="M58" i="44"/>
  <c r="L58" i="44"/>
  <c r="J58" i="44"/>
  <c r="H58" i="44"/>
  <c r="G58" i="44"/>
  <c r="E58" i="44"/>
  <c r="D58" i="44"/>
  <c r="C58" i="44"/>
  <c r="O56" i="44"/>
  <c r="N56" i="44"/>
  <c r="N57" i="44" s="1"/>
  <c r="I56" i="44"/>
  <c r="L109" i="44"/>
  <c r="K51" i="44"/>
  <c r="K109" i="44" s="1"/>
  <c r="J51" i="44"/>
  <c r="J109" i="44" s="1"/>
  <c r="H51" i="44"/>
  <c r="G109" i="44"/>
  <c r="E109" i="44"/>
  <c r="D109" i="44"/>
  <c r="K50" i="44"/>
  <c r="J50" i="44"/>
  <c r="H50" i="44"/>
  <c r="K49" i="44"/>
  <c r="J49" i="44"/>
  <c r="H49" i="44"/>
  <c r="K48" i="44"/>
  <c r="J48" i="44"/>
  <c r="N48" i="44" s="1"/>
  <c r="H48" i="44"/>
  <c r="I48" i="44"/>
  <c r="O46" i="44"/>
  <c r="N46" i="44"/>
  <c r="N47" i="44" s="1"/>
  <c r="N123" i="44" s="1"/>
  <c r="I46" i="44"/>
  <c r="L41" i="44"/>
  <c r="K41" i="44"/>
  <c r="H41" i="44"/>
  <c r="G41" i="44"/>
  <c r="L40" i="44"/>
  <c r="K40" i="44"/>
  <c r="H40" i="44"/>
  <c r="G40" i="44"/>
  <c r="L39" i="44"/>
  <c r="K39" i="44"/>
  <c r="H39" i="44"/>
  <c r="G39" i="44"/>
  <c r="L38" i="44"/>
  <c r="K38" i="44"/>
  <c r="H38" i="44"/>
  <c r="G38" i="44"/>
  <c r="O36" i="44"/>
  <c r="N36" i="44"/>
  <c r="N37" i="44" s="1"/>
  <c r="I36" i="44"/>
  <c r="L31" i="44"/>
  <c r="L108" i="44" s="1"/>
  <c r="K31" i="44"/>
  <c r="K108" i="44" s="1"/>
  <c r="J31" i="44"/>
  <c r="J108" i="44" s="1"/>
  <c r="H31" i="44"/>
  <c r="G31" i="44"/>
  <c r="E31" i="44"/>
  <c r="E108" i="44" s="1"/>
  <c r="L30" i="44"/>
  <c r="K30" i="44"/>
  <c r="N30" i="44" s="1"/>
  <c r="J30" i="44"/>
  <c r="H30" i="44"/>
  <c r="G30" i="44"/>
  <c r="L29" i="44"/>
  <c r="K29" i="44"/>
  <c r="J29" i="44"/>
  <c r="H29" i="44"/>
  <c r="G29" i="44"/>
  <c r="I29" i="44" s="1"/>
  <c r="E29" i="44"/>
  <c r="L28" i="44"/>
  <c r="K28" i="44"/>
  <c r="J28" i="44"/>
  <c r="H28" i="44"/>
  <c r="G28" i="44"/>
  <c r="E28" i="44"/>
  <c r="O26" i="44"/>
  <c r="O27" i="44" s="1"/>
  <c r="N26" i="44"/>
  <c r="N27" i="44" s="1"/>
  <c r="N121" i="44" s="1"/>
  <c r="I26" i="44"/>
  <c r="I27" i="44" s="1"/>
  <c r="B107" i="43"/>
  <c r="B108" i="43" s="1"/>
  <c r="B109" i="43" s="1"/>
  <c r="B110" i="43" s="1"/>
  <c r="B111" i="43" s="1"/>
  <c r="B112" i="43" s="1"/>
  <c r="B113" i="43" s="1"/>
  <c r="B114" i="43" s="1"/>
  <c r="M101" i="43"/>
  <c r="L101" i="43"/>
  <c r="K101" i="43"/>
  <c r="J101" i="43"/>
  <c r="H101" i="43"/>
  <c r="G101" i="43"/>
  <c r="F101" i="43"/>
  <c r="E101" i="43"/>
  <c r="D101" i="43"/>
  <c r="C101" i="43"/>
  <c r="M100" i="43"/>
  <c r="L100" i="43"/>
  <c r="K100" i="43"/>
  <c r="J100" i="43"/>
  <c r="H100" i="43"/>
  <c r="G100" i="43"/>
  <c r="F100" i="43"/>
  <c r="E100" i="43"/>
  <c r="D100" i="43"/>
  <c r="C100" i="43"/>
  <c r="M99" i="43"/>
  <c r="L99" i="43"/>
  <c r="K99" i="43"/>
  <c r="J99" i="43"/>
  <c r="H99" i="43"/>
  <c r="G99" i="43"/>
  <c r="F99" i="43"/>
  <c r="E99" i="43"/>
  <c r="D99" i="43"/>
  <c r="C99" i="43"/>
  <c r="M98" i="43"/>
  <c r="L98" i="43"/>
  <c r="K98" i="43"/>
  <c r="J98" i="43"/>
  <c r="H98" i="43"/>
  <c r="G98" i="43"/>
  <c r="F98" i="43"/>
  <c r="E98" i="43"/>
  <c r="D98" i="43"/>
  <c r="C98" i="43"/>
  <c r="O96" i="43"/>
  <c r="N96" i="43"/>
  <c r="N97" i="43" s="1"/>
  <c r="I96" i="43"/>
  <c r="M91" i="43"/>
  <c r="L91" i="43"/>
  <c r="K91" i="43"/>
  <c r="J91" i="43"/>
  <c r="H91" i="43"/>
  <c r="G91" i="43"/>
  <c r="F91" i="43"/>
  <c r="E91" i="43"/>
  <c r="D91" i="43"/>
  <c r="C91" i="43"/>
  <c r="M90" i="43"/>
  <c r="L90" i="43"/>
  <c r="K90" i="43"/>
  <c r="J90" i="43"/>
  <c r="H90" i="43"/>
  <c r="G90" i="43"/>
  <c r="F90" i="43"/>
  <c r="E90" i="43"/>
  <c r="D90" i="43"/>
  <c r="C90" i="43"/>
  <c r="M89" i="43"/>
  <c r="L89" i="43"/>
  <c r="K89" i="43"/>
  <c r="J89" i="43"/>
  <c r="H89" i="43"/>
  <c r="G89" i="43"/>
  <c r="F89" i="43"/>
  <c r="E89" i="43"/>
  <c r="D89" i="43"/>
  <c r="C89" i="43"/>
  <c r="M88" i="43"/>
  <c r="L88" i="43"/>
  <c r="K88" i="43"/>
  <c r="J88" i="43"/>
  <c r="H88" i="43"/>
  <c r="G88" i="43"/>
  <c r="F88" i="43"/>
  <c r="E88" i="43"/>
  <c r="D88" i="43"/>
  <c r="C88" i="43"/>
  <c r="N86" i="43"/>
  <c r="P86" i="43" s="1"/>
  <c r="M81" i="43"/>
  <c r="L81" i="43"/>
  <c r="K81" i="43"/>
  <c r="J81" i="43"/>
  <c r="H81" i="43"/>
  <c r="G81" i="43"/>
  <c r="G113" i="43" s="1"/>
  <c r="F81" i="43"/>
  <c r="F113" i="43" s="1"/>
  <c r="E81" i="43"/>
  <c r="E113" i="43" s="1"/>
  <c r="D81" i="43"/>
  <c r="D113" i="43" s="1"/>
  <c r="C81" i="43"/>
  <c r="C113" i="43" s="1"/>
  <c r="M80" i="43"/>
  <c r="L80" i="43"/>
  <c r="K80" i="43"/>
  <c r="J80" i="43"/>
  <c r="H80" i="43"/>
  <c r="G80" i="43"/>
  <c r="F80" i="43"/>
  <c r="E80" i="43"/>
  <c r="D80" i="43"/>
  <c r="C80" i="43"/>
  <c r="M79" i="43"/>
  <c r="L79" i="43"/>
  <c r="K79" i="43"/>
  <c r="J79" i="43"/>
  <c r="H79" i="43"/>
  <c r="G79" i="43"/>
  <c r="F79" i="43"/>
  <c r="E79" i="43"/>
  <c r="D79" i="43"/>
  <c r="C79" i="43"/>
  <c r="M78" i="43"/>
  <c r="L78" i="43"/>
  <c r="K78" i="43"/>
  <c r="J78" i="43"/>
  <c r="H78" i="43"/>
  <c r="G78" i="43"/>
  <c r="F78" i="43"/>
  <c r="E78" i="43"/>
  <c r="D78" i="43"/>
  <c r="C78" i="43"/>
  <c r="I76" i="43"/>
  <c r="P76" i="43" s="1"/>
  <c r="M71" i="43"/>
  <c r="L71" i="43"/>
  <c r="G71" i="43"/>
  <c r="E71" i="43"/>
  <c r="D71" i="43"/>
  <c r="C71" i="43"/>
  <c r="M70" i="43"/>
  <c r="L70" i="43"/>
  <c r="G70" i="43"/>
  <c r="E70" i="43"/>
  <c r="D70" i="43"/>
  <c r="C70" i="43"/>
  <c r="M69" i="43"/>
  <c r="G69" i="43"/>
  <c r="E69" i="43"/>
  <c r="D69" i="43"/>
  <c r="C69" i="43"/>
  <c r="M68" i="43"/>
  <c r="L68" i="43"/>
  <c r="G68" i="43"/>
  <c r="E68" i="43"/>
  <c r="D68" i="43"/>
  <c r="C68" i="43"/>
  <c r="O66" i="43"/>
  <c r="N66" i="43"/>
  <c r="N67" i="43" s="1"/>
  <c r="N125" i="43" s="1"/>
  <c r="I66" i="43"/>
  <c r="M61" i="43"/>
  <c r="L61" i="43"/>
  <c r="G61" i="43"/>
  <c r="E61" i="43"/>
  <c r="D61" i="43"/>
  <c r="C61" i="43"/>
  <c r="M60" i="43"/>
  <c r="L60" i="43"/>
  <c r="E60" i="43"/>
  <c r="D60" i="43"/>
  <c r="C60" i="43"/>
  <c r="M59" i="43"/>
  <c r="L59" i="43"/>
  <c r="G59" i="43"/>
  <c r="E59" i="43"/>
  <c r="D59" i="43"/>
  <c r="C59" i="43"/>
  <c r="M58" i="43"/>
  <c r="L58" i="43"/>
  <c r="G58" i="43"/>
  <c r="E58" i="43"/>
  <c r="D58" i="43"/>
  <c r="C58" i="43"/>
  <c r="O56" i="43"/>
  <c r="N56" i="43"/>
  <c r="N57" i="43" s="1"/>
  <c r="I56" i="43"/>
  <c r="M51" i="43"/>
  <c r="H51" i="43"/>
  <c r="M50" i="43"/>
  <c r="H50" i="43"/>
  <c r="G50" i="43"/>
  <c r="I50" i="43" s="1"/>
  <c r="M49" i="43"/>
  <c r="H49" i="43"/>
  <c r="G49" i="43"/>
  <c r="F49" i="43"/>
  <c r="M48" i="43"/>
  <c r="H48" i="43"/>
  <c r="G48" i="43"/>
  <c r="F48" i="43"/>
  <c r="O46" i="43"/>
  <c r="N46" i="43"/>
  <c r="N47" i="43" s="1"/>
  <c r="I46" i="43"/>
  <c r="L41" i="43"/>
  <c r="J41" i="43"/>
  <c r="H41" i="43"/>
  <c r="L40" i="43"/>
  <c r="J40" i="43"/>
  <c r="H40" i="43"/>
  <c r="L39" i="43"/>
  <c r="J39" i="43"/>
  <c r="H39" i="43"/>
  <c r="L38" i="43"/>
  <c r="J38" i="43"/>
  <c r="O36" i="43"/>
  <c r="N36" i="43"/>
  <c r="I36" i="43"/>
  <c r="L31" i="43"/>
  <c r="L108" i="43" s="1"/>
  <c r="J108" i="43"/>
  <c r="H31" i="43"/>
  <c r="G31" i="43"/>
  <c r="G108" i="43" s="1"/>
  <c r="C108" i="43"/>
  <c r="L30" i="43"/>
  <c r="H30" i="43"/>
  <c r="G30" i="43"/>
  <c r="L29" i="43"/>
  <c r="N29" i="43" s="1"/>
  <c r="H29" i="43"/>
  <c r="L28" i="43"/>
  <c r="H28" i="43"/>
  <c r="O26" i="43"/>
  <c r="O27" i="43" s="1"/>
  <c r="N26" i="43"/>
  <c r="N27" i="43"/>
  <c r="I26" i="43"/>
  <c r="I27" i="43"/>
  <c r="M21" i="43"/>
  <c r="H21" i="43"/>
  <c r="M19" i="43"/>
  <c r="N19" i="43" s="1"/>
  <c r="H19" i="43"/>
  <c r="G19" i="43"/>
  <c r="M18" i="43"/>
  <c r="H18" i="43"/>
  <c r="G18" i="43"/>
  <c r="I18" i="43" s="1"/>
  <c r="O16" i="43"/>
  <c r="N16" i="43"/>
  <c r="N17" i="43" s="1"/>
  <c r="I16" i="43"/>
  <c r="I17" i="43" s="1"/>
  <c r="M11" i="43"/>
  <c r="M106" i="43" s="1"/>
  <c r="L11" i="43"/>
  <c r="L106" i="43" s="1"/>
  <c r="K11" i="43"/>
  <c r="J11" i="43"/>
  <c r="J106" i="43" s="1"/>
  <c r="H11" i="43"/>
  <c r="G11" i="43"/>
  <c r="G106" i="43"/>
  <c r="F11" i="43"/>
  <c r="F106" i="43" s="1"/>
  <c r="E11" i="43"/>
  <c r="D11" i="43"/>
  <c r="D106" i="43" s="1"/>
  <c r="C11" i="43"/>
  <c r="M10" i="43"/>
  <c r="L10" i="43"/>
  <c r="K10" i="43"/>
  <c r="J10" i="43"/>
  <c r="H10" i="43"/>
  <c r="G10" i="43"/>
  <c r="F10" i="43"/>
  <c r="E10" i="43"/>
  <c r="D10" i="43"/>
  <c r="C10" i="43"/>
  <c r="M9" i="43"/>
  <c r="L9" i="43"/>
  <c r="K9" i="43"/>
  <c r="J9" i="43"/>
  <c r="H9" i="43"/>
  <c r="G9" i="43"/>
  <c r="F9" i="43"/>
  <c r="E9" i="43"/>
  <c r="D9" i="43"/>
  <c r="C9" i="43"/>
  <c r="M8" i="43"/>
  <c r="L8" i="43"/>
  <c r="K8" i="43"/>
  <c r="J8" i="43"/>
  <c r="H8" i="43"/>
  <c r="G8" i="43"/>
  <c r="F8" i="43"/>
  <c r="E8" i="43"/>
  <c r="D8" i="43"/>
  <c r="C8" i="43"/>
  <c r="O6" i="43"/>
  <c r="O7" i="43" s="1"/>
  <c r="N6" i="43"/>
  <c r="N7" i="43" s="1"/>
  <c r="I6" i="43"/>
  <c r="I7" i="43" s="1"/>
  <c r="L161" i="38"/>
  <c r="K161" i="38"/>
  <c r="J161" i="38"/>
  <c r="I161" i="38"/>
  <c r="G161" i="38"/>
  <c r="F161" i="38"/>
  <c r="E161" i="38"/>
  <c r="D161" i="38"/>
  <c r="C161" i="38"/>
  <c r="B161" i="38"/>
  <c r="L160" i="38"/>
  <c r="K160" i="38"/>
  <c r="J160" i="38"/>
  <c r="I160" i="38"/>
  <c r="G160" i="38"/>
  <c r="F160" i="38"/>
  <c r="E160" i="38"/>
  <c r="D160" i="38"/>
  <c r="C160" i="38"/>
  <c r="B160" i="38"/>
  <c r="L159" i="38"/>
  <c r="K159" i="38"/>
  <c r="J159" i="38"/>
  <c r="I159" i="38"/>
  <c r="G159" i="38"/>
  <c r="F159" i="38"/>
  <c r="E159" i="38"/>
  <c r="D159" i="38"/>
  <c r="C159" i="38"/>
  <c r="B159" i="38"/>
  <c r="L158" i="38"/>
  <c r="K158" i="38"/>
  <c r="J158" i="38"/>
  <c r="I158" i="38"/>
  <c r="G158" i="38"/>
  <c r="F158" i="38"/>
  <c r="E158" i="38"/>
  <c r="D158" i="38"/>
  <c r="C158" i="38"/>
  <c r="B158" i="38"/>
  <c r="M156" i="38"/>
  <c r="O156" i="38" s="1"/>
  <c r="M161" i="37"/>
  <c r="L161" i="37"/>
  <c r="K161" i="37"/>
  <c r="J161" i="37"/>
  <c r="H161" i="37"/>
  <c r="G161" i="37"/>
  <c r="F161" i="37"/>
  <c r="E161" i="37"/>
  <c r="D161" i="37"/>
  <c r="C161" i="37"/>
  <c r="M160" i="37"/>
  <c r="L160" i="37"/>
  <c r="K160" i="37"/>
  <c r="J160" i="37"/>
  <c r="H160" i="37"/>
  <c r="G160" i="37"/>
  <c r="F160" i="37"/>
  <c r="E160" i="37"/>
  <c r="D160" i="37"/>
  <c r="C160" i="37"/>
  <c r="M159" i="37"/>
  <c r="L159" i="37"/>
  <c r="K159" i="37"/>
  <c r="J159" i="37"/>
  <c r="H159" i="37"/>
  <c r="G159" i="37"/>
  <c r="F159" i="37"/>
  <c r="E159" i="37"/>
  <c r="D159" i="37"/>
  <c r="C159" i="37"/>
  <c r="M158" i="37"/>
  <c r="L158" i="37"/>
  <c r="K158" i="37"/>
  <c r="J158" i="37"/>
  <c r="H158" i="37"/>
  <c r="G158" i="37"/>
  <c r="F158" i="37"/>
  <c r="E158" i="37"/>
  <c r="D158" i="37"/>
  <c r="C158" i="37"/>
  <c r="N156" i="37"/>
  <c r="P156" i="37" s="1"/>
  <c r="M161" i="36"/>
  <c r="L161" i="36"/>
  <c r="K161" i="36"/>
  <c r="J161" i="36"/>
  <c r="H161" i="36"/>
  <c r="G161" i="36"/>
  <c r="F161" i="36"/>
  <c r="E161" i="36"/>
  <c r="D161" i="36"/>
  <c r="C161" i="36"/>
  <c r="M160" i="36"/>
  <c r="L160" i="36"/>
  <c r="K160" i="36"/>
  <c r="J160" i="36"/>
  <c r="H160" i="36"/>
  <c r="G160" i="36"/>
  <c r="F160" i="36"/>
  <c r="E160" i="36"/>
  <c r="D160" i="36"/>
  <c r="C160" i="36"/>
  <c r="M159" i="36"/>
  <c r="L159" i="36"/>
  <c r="K159" i="36"/>
  <c r="J159" i="36"/>
  <c r="H159" i="36"/>
  <c r="G159" i="36"/>
  <c r="F159" i="36"/>
  <c r="E159" i="36"/>
  <c r="D159" i="36"/>
  <c r="C159" i="36"/>
  <c r="M158" i="36"/>
  <c r="L158" i="36"/>
  <c r="K158" i="36"/>
  <c r="J158" i="36"/>
  <c r="H158" i="36"/>
  <c r="G158" i="36"/>
  <c r="F158" i="36"/>
  <c r="E158" i="36"/>
  <c r="D158" i="36"/>
  <c r="C158" i="36"/>
  <c r="N156" i="36"/>
  <c r="M161" i="35"/>
  <c r="L161" i="35"/>
  <c r="K161" i="35"/>
  <c r="J161" i="35"/>
  <c r="H161" i="35"/>
  <c r="G161" i="35"/>
  <c r="F161" i="35"/>
  <c r="E161" i="35"/>
  <c r="D161" i="35"/>
  <c r="C161" i="35"/>
  <c r="M160" i="35"/>
  <c r="L160" i="35"/>
  <c r="K160" i="35"/>
  <c r="J160" i="35"/>
  <c r="H160" i="35"/>
  <c r="G160" i="35"/>
  <c r="F160" i="35"/>
  <c r="E160" i="35"/>
  <c r="D160" i="35"/>
  <c r="C160" i="35"/>
  <c r="M159" i="35"/>
  <c r="L159" i="35"/>
  <c r="K159" i="35"/>
  <c r="J159" i="35"/>
  <c r="H159" i="35"/>
  <c r="G159" i="35"/>
  <c r="F159" i="35"/>
  <c r="E159" i="35"/>
  <c r="D159" i="35"/>
  <c r="C159" i="35"/>
  <c r="M158" i="35"/>
  <c r="L158" i="35"/>
  <c r="K158" i="35"/>
  <c r="J158" i="35"/>
  <c r="H158" i="35"/>
  <c r="G158" i="35"/>
  <c r="F158" i="35"/>
  <c r="E158" i="35"/>
  <c r="D158" i="35"/>
  <c r="C158" i="35"/>
  <c r="N156" i="35"/>
  <c r="P156" i="35" s="1"/>
  <c r="M161" i="34"/>
  <c r="L161" i="34"/>
  <c r="K161" i="34"/>
  <c r="J161" i="34"/>
  <c r="H161" i="34"/>
  <c r="G161" i="34"/>
  <c r="F161" i="34"/>
  <c r="E161" i="34"/>
  <c r="D161" i="34"/>
  <c r="C161" i="34"/>
  <c r="M160" i="34"/>
  <c r="L160" i="34"/>
  <c r="K160" i="34"/>
  <c r="J160" i="34"/>
  <c r="H160" i="34"/>
  <c r="G160" i="34"/>
  <c r="F160" i="34"/>
  <c r="E160" i="34"/>
  <c r="D160" i="34"/>
  <c r="C160" i="34"/>
  <c r="M159" i="34"/>
  <c r="L159" i="34"/>
  <c r="K159" i="34"/>
  <c r="J159" i="34"/>
  <c r="H159" i="34"/>
  <c r="G159" i="34"/>
  <c r="F159" i="34"/>
  <c r="E159" i="34"/>
  <c r="D159" i="34"/>
  <c r="C159" i="34"/>
  <c r="M158" i="34"/>
  <c r="L158" i="34"/>
  <c r="K158" i="34"/>
  <c r="J158" i="34"/>
  <c r="H158" i="34"/>
  <c r="G158" i="34"/>
  <c r="F158" i="34"/>
  <c r="E158" i="34"/>
  <c r="D158" i="34"/>
  <c r="C158" i="34"/>
  <c r="N156" i="34"/>
  <c r="P156" i="34" s="1"/>
  <c r="M161" i="33"/>
  <c r="L161" i="33"/>
  <c r="K161" i="33"/>
  <c r="J161" i="33"/>
  <c r="H161" i="33"/>
  <c r="G161" i="33"/>
  <c r="F161" i="33"/>
  <c r="E161" i="33"/>
  <c r="D161" i="33"/>
  <c r="C161" i="33"/>
  <c r="M160" i="33"/>
  <c r="L160" i="33"/>
  <c r="K160" i="33"/>
  <c r="J160" i="33"/>
  <c r="H160" i="33"/>
  <c r="G160" i="33"/>
  <c r="F160" i="33"/>
  <c r="E160" i="33"/>
  <c r="D160" i="33"/>
  <c r="C160" i="33"/>
  <c r="M159" i="33"/>
  <c r="L159" i="33"/>
  <c r="K159" i="33"/>
  <c r="J159" i="33"/>
  <c r="H159" i="33"/>
  <c r="G159" i="33"/>
  <c r="F159" i="33"/>
  <c r="E159" i="33"/>
  <c r="D159" i="33"/>
  <c r="C159" i="33"/>
  <c r="M158" i="33"/>
  <c r="L158" i="33"/>
  <c r="K158" i="33"/>
  <c r="J158" i="33"/>
  <c r="H158" i="33"/>
  <c r="G158" i="33"/>
  <c r="F158" i="33"/>
  <c r="E158" i="33"/>
  <c r="D158" i="33"/>
  <c r="C158" i="33"/>
  <c r="N156" i="33"/>
  <c r="M161" i="32"/>
  <c r="L161" i="32"/>
  <c r="K161" i="32"/>
  <c r="J161" i="32"/>
  <c r="H161" i="32"/>
  <c r="G161" i="32"/>
  <c r="F161" i="32"/>
  <c r="E161" i="32"/>
  <c r="D161" i="32"/>
  <c r="C161" i="32"/>
  <c r="M160" i="32"/>
  <c r="L160" i="32"/>
  <c r="K160" i="32"/>
  <c r="J160" i="32"/>
  <c r="H160" i="32"/>
  <c r="G160" i="32"/>
  <c r="F160" i="32"/>
  <c r="E160" i="32"/>
  <c r="D160" i="32"/>
  <c r="C160" i="32"/>
  <c r="M159" i="32"/>
  <c r="L159" i="32"/>
  <c r="K159" i="32"/>
  <c r="J159" i="32"/>
  <c r="H159" i="32"/>
  <c r="G159" i="32"/>
  <c r="F159" i="32"/>
  <c r="E159" i="32"/>
  <c r="D159" i="32"/>
  <c r="C159" i="32"/>
  <c r="M158" i="32"/>
  <c r="L158" i="32"/>
  <c r="K158" i="32"/>
  <c r="J158" i="32"/>
  <c r="H158" i="32"/>
  <c r="G158" i="32"/>
  <c r="F158" i="32"/>
  <c r="E158" i="32"/>
  <c r="D158" i="32"/>
  <c r="C158" i="32"/>
  <c r="O156" i="32"/>
  <c r="N156" i="32"/>
  <c r="I156" i="32"/>
  <c r="M161" i="31"/>
  <c r="L161" i="31"/>
  <c r="K161" i="31"/>
  <c r="J161" i="31"/>
  <c r="H161" i="31"/>
  <c r="G161" i="31"/>
  <c r="F161" i="31"/>
  <c r="E161" i="31"/>
  <c r="D161" i="31"/>
  <c r="C161" i="31"/>
  <c r="M160" i="31"/>
  <c r="L160" i="31"/>
  <c r="K160" i="31"/>
  <c r="J160" i="31"/>
  <c r="H160" i="31"/>
  <c r="G160" i="31"/>
  <c r="F160" i="31"/>
  <c r="E160" i="31"/>
  <c r="D160" i="31"/>
  <c r="C160" i="31"/>
  <c r="M159" i="31"/>
  <c r="L159" i="31"/>
  <c r="K159" i="31"/>
  <c r="J159" i="31"/>
  <c r="H159" i="31"/>
  <c r="G159" i="31"/>
  <c r="F159" i="31"/>
  <c r="E159" i="31"/>
  <c r="D159" i="31"/>
  <c r="C159" i="31"/>
  <c r="M158" i="31"/>
  <c r="L158" i="31"/>
  <c r="K158" i="31"/>
  <c r="J158" i="31"/>
  <c r="H158" i="31"/>
  <c r="G158" i="31"/>
  <c r="F158" i="31"/>
  <c r="E158" i="31"/>
  <c r="D158" i="31"/>
  <c r="C158" i="31"/>
  <c r="N156" i="31"/>
  <c r="M161" i="30"/>
  <c r="L161" i="30"/>
  <c r="K161" i="30"/>
  <c r="J161" i="30"/>
  <c r="H161" i="30"/>
  <c r="G161" i="30"/>
  <c r="F161" i="30"/>
  <c r="E161" i="30"/>
  <c r="D161" i="30"/>
  <c r="C161" i="30"/>
  <c r="M160" i="30"/>
  <c r="L160" i="30"/>
  <c r="K160" i="30"/>
  <c r="J160" i="30"/>
  <c r="H160" i="30"/>
  <c r="G160" i="30"/>
  <c r="F160" i="30"/>
  <c r="E160" i="30"/>
  <c r="D160" i="30"/>
  <c r="C160" i="30"/>
  <c r="M159" i="30"/>
  <c r="L159" i="30"/>
  <c r="K159" i="30"/>
  <c r="J159" i="30"/>
  <c r="H159" i="30"/>
  <c r="G159" i="30"/>
  <c r="F159" i="30"/>
  <c r="E159" i="30"/>
  <c r="D159" i="30"/>
  <c r="C159" i="30"/>
  <c r="M158" i="30"/>
  <c r="L158" i="30"/>
  <c r="K158" i="30"/>
  <c r="J158" i="30"/>
  <c r="H158" i="30"/>
  <c r="G158" i="30"/>
  <c r="F158" i="30"/>
  <c r="E158" i="30"/>
  <c r="D158" i="30"/>
  <c r="C158" i="30"/>
  <c r="N156" i="30"/>
  <c r="M161" i="29"/>
  <c r="L161" i="29"/>
  <c r="K161" i="29"/>
  <c r="J161" i="29"/>
  <c r="H161" i="29"/>
  <c r="G161" i="29"/>
  <c r="F161" i="29"/>
  <c r="E161" i="29"/>
  <c r="D161" i="29"/>
  <c r="C161" i="29"/>
  <c r="M160" i="29"/>
  <c r="L160" i="29"/>
  <c r="K160" i="29"/>
  <c r="J160" i="29"/>
  <c r="H160" i="29"/>
  <c r="G160" i="29"/>
  <c r="F160" i="29"/>
  <c r="E160" i="29"/>
  <c r="D160" i="29"/>
  <c r="C160" i="29"/>
  <c r="M159" i="29"/>
  <c r="L159" i="29"/>
  <c r="K159" i="29"/>
  <c r="J159" i="29"/>
  <c r="H159" i="29"/>
  <c r="G159" i="29"/>
  <c r="F159" i="29"/>
  <c r="E159" i="29"/>
  <c r="D159" i="29"/>
  <c r="C159" i="29"/>
  <c r="M158" i="29"/>
  <c r="L158" i="29"/>
  <c r="K158" i="29"/>
  <c r="J158" i="29"/>
  <c r="H158" i="29"/>
  <c r="G158" i="29"/>
  <c r="F158" i="29"/>
  <c r="E158" i="29"/>
  <c r="D158" i="29"/>
  <c r="C158" i="29"/>
  <c r="N156" i="29"/>
  <c r="M161" i="28"/>
  <c r="L161" i="28"/>
  <c r="K161" i="28"/>
  <c r="J161" i="28"/>
  <c r="H161" i="28"/>
  <c r="G161" i="28"/>
  <c r="F161" i="28"/>
  <c r="E161" i="28"/>
  <c r="D161" i="28"/>
  <c r="C161" i="28"/>
  <c r="M160" i="28"/>
  <c r="L160" i="28"/>
  <c r="K160" i="28"/>
  <c r="J160" i="28"/>
  <c r="H160" i="28"/>
  <c r="G160" i="28"/>
  <c r="F160" i="28"/>
  <c r="E160" i="28"/>
  <c r="D160" i="28"/>
  <c r="C160" i="28"/>
  <c r="M159" i="28"/>
  <c r="L159" i="28"/>
  <c r="K159" i="28"/>
  <c r="J159" i="28"/>
  <c r="H159" i="28"/>
  <c r="G159" i="28"/>
  <c r="F159" i="28"/>
  <c r="E159" i="28"/>
  <c r="D159" i="28"/>
  <c r="C159" i="28"/>
  <c r="M158" i="28"/>
  <c r="L158" i="28"/>
  <c r="K158" i="28"/>
  <c r="J158" i="28"/>
  <c r="H158" i="28"/>
  <c r="G158" i="28"/>
  <c r="F158" i="28"/>
  <c r="E158" i="28"/>
  <c r="D158" i="28"/>
  <c r="C158" i="28"/>
  <c r="N156" i="28"/>
  <c r="M161" i="27"/>
  <c r="L161" i="27"/>
  <c r="K161" i="27"/>
  <c r="J161" i="27"/>
  <c r="H161" i="27"/>
  <c r="G161" i="27"/>
  <c r="F161" i="27"/>
  <c r="E161" i="27"/>
  <c r="D161" i="27"/>
  <c r="C161" i="27"/>
  <c r="M160" i="27"/>
  <c r="L160" i="27"/>
  <c r="K160" i="27"/>
  <c r="J160" i="27"/>
  <c r="H160" i="27"/>
  <c r="G160" i="27"/>
  <c r="F160" i="27"/>
  <c r="E160" i="27"/>
  <c r="D160" i="27"/>
  <c r="C160" i="27"/>
  <c r="M159" i="27"/>
  <c r="L159" i="27"/>
  <c r="K159" i="27"/>
  <c r="J159" i="27"/>
  <c r="H159" i="27"/>
  <c r="G159" i="27"/>
  <c r="F159" i="27"/>
  <c r="E159" i="27"/>
  <c r="D159" i="27"/>
  <c r="C159" i="27"/>
  <c r="M158" i="27"/>
  <c r="L158" i="27"/>
  <c r="K158" i="27"/>
  <c r="J158" i="27"/>
  <c r="H158" i="27"/>
  <c r="G158" i="27"/>
  <c r="F158" i="27"/>
  <c r="E158" i="27"/>
  <c r="D158" i="27"/>
  <c r="C158" i="27"/>
  <c r="N156" i="27"/>
  <c r="P156" i="27" s="1"/>
  <c r="M161" i="26"/>
  <c r="L161" i="26"/>
  <c r="K161" i="26"/>
  <c r="J161" i="26"/>
  <c r="H161" i="26"/>
  <c r="G161" i="26"/>
  <c r="F161" i="26"/>
  <c r="E161" i="26"/>
  <c r="D161" i="26"/>
  <c r="C161" i="26"/>
  <c r="M160" i="26"/>
  <c r="L160" i="26"/>
  <c r="K160" i="26"/>
  <c r="J160" i="26"/>
  <c r="H160" i="26"/>
  <c r="G160" i="26"/>
  <c r="F160" i="26"/>
  <c r="E160" i="26"/>
  <c r="D160" i="26"/>
  <c r="C160" i="26"/>
  <c r="M159" i="26"/>
  <c r="L159" i="26"/>
  <c r="K159" i="26"/>
  <c r="J159" i="26"/>
  <c r="H159" i="26"/>
  <c r="G159" i="26"/>
  <c r="F159" i="26"/>
  <c r="E159" i="26"/>
  <c r="D159" i="26"/>
  <c r="C159" i="26"/>
  <c r="M158" i="26"/>
  <c r="L158" i="26"/>
  <c r="K158" i="26"/>
  <c r="J158" i="26"/>
  <c r="H158" i="26"/>
  <c r="G158" i="26"/>
  <c r="F158" i="26"/>
  <c r="E158" i="26"/>
  <c r="D158" i="26"/>
  <c r="C158" i="26"/>
  <c r="N156" i="26"/>
  <c r="M161" i="25"/>
  <c r="L161" i="25"/>
  <c r="K161" i="25"/>
  <c r="J161" i="25"/>
  <c r="H161" i="25"/>
  <c r="G161" i="25"/>
  <c r="F161" i="25"/>
  <c r="E161" i="25"/>
  <c r="D161" i="25"/>
  <c r="C161" i="25"/>
  <c r="M160" i="25"/>
  <c r="N160" i="25" s="1"/>
  <c r="L160" i="25"/>
  <c r="K160" i="25"/>
  <c r="J160" i="25"/>
  <c r="H160" i="25"/>
  <c r="G160" i="25"/>
  <c r="F160" i="25"/>
  <c r="E160" i="25"/>
  <c r="D160" i="25"/>
  <c r="I160" i="25" s="1"/>
  <c r="C160" i="25"/>
  <c r="M159" i="25"/>
  <c r="L159" i="25"/>
  <c r="K159" i="25"/>
  <c r="J159" i="25"/>
  <c r="H159" i="25"/>
  <c r="G159" i="25"/>
  <c r="F159" i="25"/>
  <c r="E159" i="25"/>
  <c r="D159" i="25"/>
  <c r="C159" i="25"/>
  <c r="M158" i="25"/>
  <c r="N158" i="25" s="1"/>
  <c r="L158" i="25"/>
  <c r="K158" i="25"/>
  <c r="J158" i="25"/>
  <c r="H158" i="25"/>
  <c r="G158" i="25"/>
  <c r="F158" i="25"/>
  <c r="E158" i="25"/>
  <c r="D158" i="25"/>
  <c r="I158" i="25" s="1"/>
  <c r="C158" i="25"/>
  <c r="N156" i="25"/>
  <c r="P156" i="25" s="1"/>
  <c r="M161" i="24"/>
  <c r="L161" i="24"/>
  <c r="K161" i="24"/>
  <c r="J161" i="24"/>
  <c r="H161" i="24"/>
  <c r="G161" i="24"/>
  <c r="F161" i="24"/>
  <c r="E161" i="24"/>
  <c r="D161" i="24"/>
  <c r="C161" i="24"/>
  <c r="M160" i="24"/>
  <c r="L160" i="24"/>
  <c r="K160" i="24"/>
  <c r="N160" i="24" s="1"/>
  <c r="J160" i="24"/>
  <c r="H160" i="24"/>
  <c r="G160" i="24"/>
  <c r="F160" i="24"/>
  <c r="I160" i="24" s="1"/>
  <c r="E160" i="24"/>
  <c r="D160" i="24"/>
  <c r="C160" i="24"/>
  <c r="M159" i="24"/>
  <c r="L159" i="24"/>
  <c r="K159" i="24"/>
  <c r="J159" i="24"/>
  <c r="H159" i="24"/>
  <c r="G159" i="24"/>
  <c r="F159" i="24"/>
  <c r="E159" i="24"/>
  <c r="D159" i="24"/>
  <c r="I159" i="24" s="1"/>
  <c r="C159" i="24"/>
  <c r="M158" i="24"/>
  <c r="L158" i="24"/>
  <c r="K158" i="24"/>
  <c r="N158" i="24" s="1"/>
  <c r="J158" i="24"/>
  <c r="H158" i="24"/>
  <c r="G158" i="24"/>
  <c r="F158" i="24"/>
  <c r="I158" i="24" s="1"/>
  <c r="E158" i="24"/>
  <c r="D158" i="24"/>
  <c r="C158" i="24"/>
  <c r="N156" i="24"/>
  <c r="M161" i="23"/>
  <c r="L161" i="23"/>
  <c r="K161" i="23"/>
  <c r="J161" i="23"/>
  <c r="H161" i="23"/>
  <c r="G161" i="23"/>
  <c r="F161" i="23"/>
  <c r="E161" i="23"/>
  <c r="D161" i="23"/>
  <c r="C161" i="23"/>
  <c r="M160" i="23"/>
  <c r="L160" i="23"/>
  <c r="K160" i="23"/>
  <c r="J160" i="23"/>
  <c r="H160" i="23"/>
  <c r="G160" i="23"/>
  <c r="F160" i="23"/>
  <c r="E160" i="23"/>
  <c r="D160" i="23"/>
  <c r="C160" i="23"/>
  <c r="I160" i="23" s="1"/>
  <c r="M159" i="23"/>
  <c r="L159" i="23"/>
  <c r="K159" i="23"/>
  <c r="J159" i="23"/>
  <c r="H159" i="23"/>
  <c r="G159" i="23"/>
  <c r="F159" i="23"/>
  <c r="E159" i="23"/>
  <c r="D159" i="23"/>
  <c r="C159" i="23"/>
  <c r="M158" i="23"/>
  <c r="L158" i="23"/>
  <c r="K158" i="23"/>
  <c r="J158" i="23"/>
  <c r="H158" i="23"/>
  <c r="G158" i="23"/>
  <c r="F158" i="23"/>
  <c r="E158" i="23"/>
  <c r="D158" i="23"/>
  <c r="C158" i="23"/>
  <c r="I158" i="23" s="1"/>
  <c r="N156" i="23"/>
  <c r="P156" i="23" s="1"/>
  <c r="M161" i="22"/>
  <c r="L161" i="22"/>
  <c r="K161" i="22"/>
  <c r="J161" i="22"/>
  <c r="H161" i="22"/>
  <c r="G161" i="22"/>
  <c r="F161" i="22"/>
  <c r="E161" i="22"/>
  <c r="D161" i="22"/>
  <c r="C161" i="22"/>
  <c r="M160" i="22"/>
  <c r="L160" i="22"/>
  <c r="K160" i="22"/>
  <c r="J160" i="22"/>
  <c r="H160" i="22"/>
  <c r="G160" i="22"/>
  <c r="F160" i="22"/>
  <c r="E160" i="22"/>
  <c r="D160" i="22"/>
  <c r="I160" i="22" s="1"/>
  <c r="C160" i="22"/>
  <c r="M159" i="22"/>
  <c r="L159" i="22"/>
  <c r="K159" i="22"/>
  <c r="J159" i="22"/>
  <c r="H159" i="22"/>
  <c r="G159" i="22"/>
  <c r="F159" i="22"/>
  <c r="E159" i="22"/>
  <c r="D159" i="22"/>
  <c r="C159" i="22"/>
  <c r="M158" i="22"/>
  <c r="L158" i="22"/>
  <c r="K158" i="22"/>
  <c r="J158" i="22"/>
  <c r="H158" i="22"/>
  <c r="G158" i="22"/>
  <c r="F158" i="22"/>
  <c r="E158" i="22"/>
  <c r="D158" i="22"/>
  <c r="I158" i="22" s="1"/>
  <c r="C158" i="22"/>
  <c r="N156" i="22"/>
  <c r="P156" i="22" s="1"/>
  <c r="M161" i="21"/>
  <c r="L161" i="21"/>
  <c r="K161" i="21"/>
  <c r="J161" i="21"/>
  <c r="H161" i="21"/>
  <c r="G161" i="21"/>
  <c r="F161" i="21"/>
  <c r="E161" i="21"/>
  <c r="D161" i="21"/>
  <c r="C161" i="21"/>
  <c r="M160" i="21"/>
  <c r="L160" i="21"/>
  <c r="K160" i="21"/>
  <c r="J160" i="21"/>
  <c r="H160" i="21"/>
  <c r="G160" i="21"/>
  <c r="F160" i="21"/>
  <c r="I160" i="21" s="1"/>
  <c r="E160" i="21"/>
  <c r="D160" i="21"/>
  <c r="C160" i="21"/>
  <c r="M159" i="21"/>
  <c r="L159" i="21"/>
  <c r="K159" i="21"/>
  <c r="J159" i="21"/>
  <c r="H159" i="21"/>
  <c r="G159" i="21"/>
  <c r="F159" i="21"/>
  <c r="E159" i="21"/>
  <c r="D159" i="21"/>
  <c r="C159" i="21"/>
  <c r="M158" i="21"/>
  <c r="L158" i="21"/>
  <c r="K158" i="21"/>
  <c r="J158" i="21"/>
  <c r="H158" i="21"/>
  <c r="G158" i="21"/>
  <c r="F158" i="21"/>
  <c r="I158" i="21" s="1"/>
  <c r="E158" i="21"/>
  <c r="D158" i="21"/>
  <c r="C158" i="21"/>
  <c r="N156" i="21"/>
  <c r="M161" i="20"/>
  <c r="L161" i="20"/>
  <c r="K161" i="20"/>
  <c r="J161" i="20"/>
  <c r="H161" i="20"/>
  <c r="G161" i="20"/>
  <c r="F161" i="20"/>
  <c r="E161" i="20"/>
  <c r="D161" i="20"/>
  <c r="C161" i="20"/>
  <c r="M160" i="20"/>
  <c r="L160" i="20"/>
  <c r="K160" i="20"/>
  <c r="J160" i="20"/>
  <c r="H160" i="20"/>
  <c r="G160" i="20"/>
  <c r="F160" i="20"/>
  <c r="E160" i="20"/>
  <c r="D160" i="20"/>
  <c r="I160" i="20" s="1"/>
  <c r="C160" i="20"/>
  <c r="M159" i="20"/>
  <c r="L159" i="20"/>
  <c r="K159" i="20"/>
  <c r="J159" i="20"/>
  <c r="H159" i="20"/>
  <c r="G159" i="20"/>
  <c r="F159" i="20"/>
  <c r="E159" i="20"/>
  <c r="D159" i="20"/>
  <c r="C159" i="20"/>
  <c r="M158" i="20"/>
  <c r="L158" i="20"/>
  <c r="K158" i="20"/>
  <c r="J158" i="20"/>
  <c r="H158" i="20"/>
  <c r="G158" i="20"/>
  <c r="F158" i="20"/>
  <c r="E158" i="20"/>
  <c r="D158" i="20"/>
  <c r="I158" i="20" s="1"/>
  <c r="C158" i="20"/>
  <c r="N156" i="20"/>
  <c r="P156" i="20" s="1"/>
  <c r="M161" i="19"/>
  <c r="L161" i="19"/>
  <c r="K161" i="19"/>
  <c r="J161" i="19"/>
  <c r="H161" i="19"/>
  <c r="G161" i="19"/>
  <c r="F161" i="19"/>
  <c r="E161" i="19"/>
  <c r="D161" i="19"/>
  <c r="C161" i="19"/>
  <c r="M160" i="19"/>
  <c r="L160" i="19"/>
  <c r="K160" i="19"/>
  <c r="J160" i="19"/>
  <c r="N160" i="19" s="1"/>
  <c r="H160" i="19"/>
  <c r="G160" i="19"/>
  <c r="F160" i="19"/>
  <c r="E160" i="19"/>
  <c r="I160" i="19" s="1"/>
  <c r="D160" i="19"/>
  <c r="C160" i="19"/>
  <c r="M159" i="19"/>
  <c r="L159" i="19"/>
  <c r="K159" i="19"/>
  <c r="J159" i="19"/>
  <c r="H159" i="19"/>
  <c r="G159" i="19"/>
  <c r="F159" i="19"/>
  <c r="E159" i="19"/>
  <c r="D159" i="19"/>
  <c r="C159" i="19"/>
  <c r="M158" i="19"/>
  <c r="L158" i="19"/>
  <c r="K158" i="19"/>
  <c r="J158" i="19"/>
  <c r="N158" i="19" s="1"/>
  <c r="H158" i="19"/>
  <c r="G158" i="19"/>
  <c r="F158" i="19"/>
  <c r="E158" i="19"/>
  <c r="I158" i="19" s="1"/>
  <c r="D158" i="19"/>
  <c r="C158" i="19"/>
  <c r="N156" i="19"/>
  <c r="M161" i="18"/>
  <c r="L161" i="18"/>
  <c r="K161" i="18"/>
  <c r="J161" i="18"/>
  <c r="H161" i="18"/>
  <c r="G161" i="18"/>
  <c r="F161" i="18"/>
  <c r="E161" i="18"/>
  <c r="D161" i="18"/>
  <c r="C161" i="18"/>
  <c r="M160" i="18"/>
  <c r="L160" i="18"/>
  <c r="K160" i="18"/>
  <c r="J160" i="18"/>
  <c r="H160" i="18"/>
  <c r="G160" i="18"/>
  <c r="F160" i="18"/>
  <c r="E160" i="18"/>
  <c r="D160" i="18"/>
  <c r="C160" i="18"/>
  <c r="M159" i="18"/>
  <c r="L159" i="18"/>
  <c r="K159" i="18"/>
  <c r="J159" i="18"/>
  <c r="H159" i="18"/>
  <c r="G159" i="18"/>
  <c r="F159" i="18"/>
  <c r="E159" i="18"/>
  <c r="D159" i="18"/>
  <c r="C159" i="18"/>
  <c r="M158" i="18"/>
  <c r="L158" i="18"/>
  <c r="K158" i="18"/>
  <c r="J158" i="18"/>
  <c r="H158" i="18"/>
  <c r="G158" i="18"/>
  <c r="F158" i="18"/>
  <c r="E158" i="18"/>
  <c r="D158" i="18"/>
  <c r="C158" i="18"/>
  <c r="N156" i="18"/>
  <c r="M161" i="17"/>
  <c r="L161" i="17"/>
  <c r="K161" i="17"/>
  <c r="J161" i="17"/>
  <c r="H161" i="17"/>
  <c r="G161" i="17"/>
  <c r="F161" i="17"/>
  <c r="E161" i="17"/>
  <c r="D161" i="17"/>
  <c r="C161" i="17"/>
  <c r="M160" i="17"/>
  <c r="L160" i="17"/>
  <c r="K160" i="17"/>
  <c r="J160" i="17"/>
  <c r="H160" i="17"/>
  <c r="G160" i="17"/>
  <c r="F160" i="17"/>
  <c r="E160" i="17"/>
  <c r="D160" i="17"/>
  <c r="C160" i="17"/>
  <c r="M159" i="17"/>
  <c r="L159" i="17"/>
  <c r="K159" i="17"/>
  <c r="J159" i="17"/>
  <c r="H159" i="17"/>
  <c r="G159" i="17"/>
  <c r="F159" i="17"/>
  <c r="E159" i="17"/>
  <c r="D159" i="17"/>
  <c r="C159" i="17"/>
  <c r="M158" i="17"/>
  <c r="L158" i="17"/>
  <c r="K158" i="17"/>
  <c r="J158" i="17"/>
  <c r="H158" i="17"/>
  <c r="G158" i="17"/>
  <c r="F158" i="17"/>
  <c r="E158" i="17"/>
  <c r="D158" i="17"/>
  <c r="C158" i="17"/>
  <c r="N156" i="17"/>
  <c r="M161" i="16"/>
  <c r="L161" i="16"/>
  <c r="K161" i="16"/>
  <c r="J161" i="16"/>
  <c r="H161" i="16"/>
  <c r="G161" i="16"/>
  <c r="F161" i="16"/>
  <c r="E161" i="16"/>
  <c r="D161" i="16"/>
  <c r="C161" i="16"/>
  <c r="M160" i="16"/>
  <c r="L160" i="16"/>
  <c r="K160" i="16"/>
  <c r="J160" i="16"/>
  <c r="N160" i="16" s="1"/>
  <c r="H160" i="16"/>
  <c r="G160" i="16"/>
  <c r="F160" i="16"/>
  <c r="E160" i="16"/>
  <c r="D160" i="16"/>
  <c r="C160" i="16"/>
  <c r="M159" i="16"/>
  <c r="L159" i="16"/>
  <c r="K159" i="16"/>
  <c r="J159" i="16"/>
  <c r="H159" i="16"/>
  <c r="G159" i="16"/>
  <c r="F159" i="16"/>
  <c r="E159" i="16"/>
  <c r="D159" i="16"/>
  <c r="I159" i="16" s="1"/>
  <c r="C159" i="16"/>
  <c r="M158" i="16"/>
  <c r="L158" i="16"/>
  <c r="K158" i="16"/>
  <c r="J158" i="16"/>
  <c r="H158" i="16"/>
  <c r="G158" i="16"/>
  <c r="F158" i="16"/>
  <c r="I158" i="16" s="1"/>
  <c r="E158" i="16"/>
  <c r="D158" i="16"/>
  <c r="C158" i="16"/>
  <c r="O156" i="16"/>
  <c r="N156" i="16"/>
  <c r="I156" i="16"/>
  <c r="I157" i="16"/>
  <c r="M161" i="15"/>
  <c r="L161" i="15"/>
  <c r="K161" i="15"/>
  <c r="J161" i="15"/>
  <c r="N161" i="15" s="1"/>
  <c r="H161" i="15"/>
  <c r="G161" i="15"/>
  <c r="F161" i="15"/>
  <c r="E161" i="15"/>
  <c r="I161" i="15" s="1"/>
  <c r="D161" i="15"/>
  <c r="C161" i="15"/>
  <c r="M160" i="15"/>
  <c r="L160" i="15"/>
  <c r="K160" i="15"/>
  <c r="J160" i="15"/>
  <c r="H160" i="15"/>
  <c r="G160" i="15"/>
  <c r="F160" i="15"/>
  <c r="E160" i="15"/>
  <c r="D160" i="15"/>
  <c r="C160" i="15"/>
  <c r="I160" i="15" s="1"/>
  <c r="M159" i="15"/>
  <c r="L159" i="15"/>
  <c r="K159" i="15"/>
  <c r="J159" i="15"/>
  <c r="H159" i="15"/>
  <c r="G159" i="15"/>
  <c r="F159" i="15"/>
  <c r="E159" i="15"/>
  <c r="D159" i="15"/>
  <c r="C159" i="15"/>
  <c r="M158" i="15"/>
  <c r="L158" i="15"/>
  <c r="K158" i="15"/>
  <c r="J158" i="15"/>
  <c r="H158" i="15"/>
  <c r="G158" i="15"/>
  <c r="F158" i="15"/>
  <c r="E158" i="15"/>
  <c r="D158" i="15"/>
  <c r="C158" i="15"/>
  <c r="I158" i="15" s="1"/>
  <c r="N156" i="15"/>
  <c r="P156" i="15" s="1"/>
  <c r="M161" i="14"/>
  <c r="L161" i="14"/>
  <c r="K161" i="14"/>
  <c r="J161" i="14"/>
  <c r="H161" i="14"/>
  <c r="G161" i="14"/>
  <c r="F161" i="14"/>
  <c r="E161" i="14"/>
  <c r="D161" i="14"/>
  <c r="C161" i="14"/>
  <c r="M160" i="14"/>
  <c r="L160" i="14"/>
  <c r="K160" i="14"/>
  <c r="J160" i="14"/>
  <c r="N160" i="14" s="1"/>
  <c r="H160" i="14"/>
  <c r="G160" i="14"/>
  <c r="F160" i="14"/>
  <c r="E160" i="14"/>
  <c r="D160" i="14"/>
  <c r="C160" i="14"/>
  <c r="M159" i="14"/>
  <c r="L159" i="14"/>
  <c r="K159" i="14"/>
  <c r="J159" i="14"/>
  <c r="H159" i="14"/>
  <c r="G159" i="14"/>
  <c r="F159" i="14"/>
  <c r="E159" i="14"/>
  <c r="D159" i="14"/>
  <c r="C159" i="14"/>
  <c r="M158" i="14"/>
  <c r="L158" i="14"/>
  <c r="K158" i="14"/>
  <c r="J158" i="14"/>
  <c r="H158" i="14"/>
  <c r="G158" i="14"/>
  <c r="F158" i="14"/>
  <c r="E158" i="14"/>
  <c r="D158" i="14"/>
  <c r="C158" i="14"/>
  <c r="N156" i="14"/>
  <c r="M161" i="13"/>
  <c r="L161" i="13"/>
  <c r="K161" i="13"/>
  <c r="J161" i="13"/>
  <c r="H161" i="13"/>
  <c r="G161" i="13"/>
  <c r="F161" i="13"/>
  <c r="E161" i="13"/>
  <c r="D161" i="13"/>
  <c r="C161" i="13"/>
  <c r="M160" i="13"/>
  <c r="L160" i="13"/>
  <c r="K160" i="13"/>
  <c r="J160" i="13"/>
  <c r="H160" i="13"/>
  <c r="G160" i="13"/>
  <c r="F160" i="13"/>
  <c r="E160" i="13"/>
  <c r="D160" i="13"/>
  <c r="C160" i="13"/>
  <c r="M159" i="13"/>
  <c r="L159" i="13"/>
  <c r="K159" i="13"/>
  <c r="J159" i="13"/>
  <c r="H159" i="13"/>
  <c r="G159" i="13"/>
  <c r="F159" i="13"/>
  <c r="E159" i="13"/>
  <c r="D159" i="13"/>
  <c r="C159" i="13"/>
  <c r="M158" i="13"/>
  <c r="L158" i="13"/>
  <c r="K158" i="13"/>
  <c r="J158" i="13"/>
  <c r="H158" i="13"/>
  <c r="G158" i="13"/>
  <c r="F158" i="13"/>
  <c r="E158" i="13"/>
  <c r="D158" i="13"/>
  <c r="C158" i="13"/>
  <c r="N156" i="13"/>
  <c r="M161" i="12"/>
  <c r="L161" i="12"/>
  <c r="K161" i="12"/>
  <c r="J161" i="12"/>
  <c r="H161" i="12"/>
  <c r="G161" i="12"/>
  <c r="F161" i="12"/>
  <c r="E161" i="12"/>
  <c r="D161" i="12"/>
  <c r="C161" i="12"/>
  <c r="M160" i="12"/>
  <c r="L160" i="12"/>
  <c r="K160" i="12"/>
  <c r="J160" i="12"/>
  <c r="H160" i="12"/>
  <c r="G160" i="12"/>
  <c r="F160" i="12"/>
  <c r="E160" i="12"/>
  <c r="D160" i="12"/>
  <c r="C160" i="12"/>
  <c r="M159" i="12"/>
  <c r="L159" i="12"/>
  <c r="K159" i="12"/>
  <c r="J159" i="12"/>
  <c r="H159" i="12"/>
  <c r="G159" i="12"/>
  <c r="F159" i="12"/>
  <c r="E159" i="12"/>
  <c r="D159" i="12"/>
  <c r="C159" i="12"/>
  <c r="I159" i="12" s="1"/>
  <c r="M158" i="12"/>
  <c r="L158" i="12"/>
  <c r="K158" i="12"/>
  <c r="J158" i="12"/>
  <c r="H158" i="12"/>
  <c r="G158" i="12"/>
  <c r="F158" i="12"/>
  <c r="E158" i="12"/>
  <c r="D158" i="12"/>
  <c r="C158" i="12"/>
  <c r="O156" i="12"/>
  <c r="N156" i="12"/>
  <c r="I156" i="12"/>
  <c r="I157" i="12" s="1"/>
  <c r="M161" i="11"/>
  <c r="L161" i="11"/>
  <c r="K161" i="11"/>
  <c r="J161" i="11"/>
  <c r="H161" i="11"/>
  <c r="G161" i="11"/>
  <c r="F161" i="11"/>
  <c r="E161" i="11"/>
  <c r="D161" i="11"/>
  <c r="C161" i="11"/>
  <c r="M160" i="11"/>
  <c r="L160" i="11"/>
  <c r="K160" i="11"/>
  <c r="J160" i="11"/>
  <c r="H160" i="11"/>
  <c r="G160" i="11"/>
  <c r="F160" i="11"/>
  <c r="E160" i="11"/>
  <c r="D160" i="11"/>
  <c r="I160" i="11" s="1"/>
  <c r="C160" i="11"/>
  <c r="M159" i="11"/>
  <c r="L159" i="11"/>
  <c r="K159" i="11"/>
  <c r="N159" i="11" s="1"/>
  <c r="J159" i="11"/>
  <c r="H159" i="11"/>
  <c r="G159" i="11"/>
  <c r="F159" i="11"/>
  <c r="E159" i="11"/>
  <c r="D159" i="11"/>
  <c r="C159" i="11"/>
  <c r="M158" i="11"/>
  <c r="L158" i="11"/>
  <c r="K158" i="11"/>
  <c r="J158" i="11"/>
  <c r="H158" i="11"/>
  <c r="G158" i="11"/>
  <c r="F158" i="11"/>
  <c r="E158" i="11"/>
  <c r="D158" i="11"/>
  <c r="C158" i="11"/>
  <c r="N156" i="11"/>
  <c r="P156" i="11" s="1"/>
  <c r="M161" i="10"/>
  <c r="L161" i="10"/>
  <c r="K161" i="10"/>
  <c r="J161" i="10"/>
  <c r="H161" i="10"/>
  <c r="G161" i="10"/>
  <c r="F161" i="10"/>
  <c r="E161" i="10"/>
  <c r="D161" i="10"/>
  <c r="C161" i="10"/>
  <c r="M160" i="10"/>
  <c r="L160" i="10"/>
  <c r="K160" i="10"/>
  <c r="J160" i="10"/>
  <c r="H160" i="10"/>
  <c r="G160" i="10"/>
  <c r="F160" i="10"/>
  <c r="E160" i="10"/>
  <c r="D160" i="10"/>
  <c r="C160" i="10"/>
  <c r="M159" i="10"/>
  <c r="L159" i="10"/>
  <c r="K159" i="10"/>
  <c r="J159" i="10"/>
  <c r="H159" i="10"/>
  <c r="G159" i="10"/>
  <c r="F159" i="10"/>
  <c r="E159" i="10"/>
  <c r="D159" i="10"/>
  <c r="C159" i="10"/>
  <c r="M158" i="10"/>
  <c r="L158" i="10"/>
  <c r="K158" i="10"/>
  <c r="J158" i="10"/>
  <c r="H158" i="10"/>
  <c r="G158" i="10"/>
  <c r="F158" i="10"/>
  <c r="E158" i="10"/>
  <c r="D158" i="10"/>
  <c r="C158" i="10"/>
  <c r="N156" i="10"/>
  <c r="P156" i="10" s="1"/>
  <c r="M161" i="9"/>
  <c r="L161" i="9"/>
  <c r="K161" i="9"/>
  <c r="J161" i="9"/>
  <c r="H161" i="9"/>
  <c r="G161" i="9"/>
  <c r="F161" i="9"/>
  <c r="E161" i="9"/>
  <c r="D161" i="9"/>
  <c r="C161" i="9"/>
  <c r="M160" i="9"/>
  <c r="L160" i="9"/>
  <c r="K160" i="9"/>
  <c r="J160" i="9"/>
  <c r="H160" i="9"/>
  <c r="G160" i="9"/>
  <c r="F160" i="9"/>
  <c r="E160" i="9"/>
  <c r="D160" i="9"/>
  <c r="C160" i="9"/>
  <c r="M159" i="9"/>
  <c r="L159" i="9"/>
  <c r="K159" i="9"/>
  <c r="J159" i="9"/>
  <c r="H159" i="9"/>
  <c r="G159" i="9"/>
  <c r="F159" i="9"/>
  <c r="E159" i="9"/>
  <c r="D159" i="9"/>
  <c r="C159" i="9"/>
  <c r="M158" i="9"/>
  <c r="L158" i="9"/>
  <c r="K158" i="9"/>
  <c r="J158" i="9"/>
  <c r="H158" i="9"/>
  <c r="G158" i="9"/>
  <c r="F158" i="9"/>
  <c r="E158" i="9"/>
  <c r="D158" i="9"/>
  <c r="C158" i="9"/>
  <c r="N156" i="9"/>
  <c r="M161" i="8"/>
  <c r="L161" i="8"/>
  <c r="K161" i="8"/>
  <c r="J161" i="8"/>
  <c r="H161" i="8"/>
  <c r="G161" i="8"/>
  <c r="F161" i="8"/>
  <c r="E161" i="8"/>
  <c r="D161" i="8"/>
  <c r="C161" i="8"/>
  <c r="M160" i="8"/>
  <c r="L160" i="8"/>
  <c r="K160" i="8"/>
  <c r="J160" i="8"/>
  <c r="H160" i="8"/>
  <c r="G160" i="8"/>
  <c r="F160" i="8"/>
  <c r="E160" i="8"/>
  <c r="D160" i="8"/>
  <c r="I160" i="8" s="1"/>
  <c r="C160" i="8"/>
  <c r="M159" i="8"/>
  <c r="L159" i="8"/>
  <c r="K159" i="8"/>
  <c r="J159" i="8"/>
  <c r="H159" i="8"/>
  <c r="G159" i="8"/>
  <c r="F159" i="8"/>
  <c r="E159" i="8"/>
  <c r="D159" i="8"/>
  <c r="C159" i="8"/>
  <c r="M158" i="8"/>
  <c r="L158" i="8"/>
  <c r="K158" i="8"/>
  <c r="J158" i="8"/>
  <c r="H158" i="8"/>
  <c r="G158" i="8"/>
  <c r="F158" i="8"/>
  <c r="E158" i="8"/>
  <c r="D158" i="8"/>
  <c r="I158" i="8" s="1"/>
  <c r="C158" i="8"/>
  <c r="N156" i="8"/>
  <c r="P156" i="8" s="1"/>
  <c r="M161" i="7"/>
  <c r="L161" i="7"/>
  <c r="K161" i="7"/>
  <c r="J161" i="7"/>
  <c r="H161" i="7"/>
  <c r="G161" i="7"/>
  <c r="F161" i="7"/>
  <c r="E161" i="7"/>
  <c r="D161" i="7"/>
  <c r="C161" i="7"/>
  <c r="M160" i="7"/>
  <c r="L160" i="7"/>
  <c r="K160" i="7"/>
  <c r="J160" i="7"/>
  <c r="H160" i="7"/>
  <c r="G160" i="7"/>
  <c r="F160" i="7"/>
  <c r="E160" i="7"/>
  <c r="D160" i="7"/>
  <c r="C160" i="7"/>
  <c r="I160" i="7" s="1"/>
  <c r="M159" i="7"/>
  <c r="L159" i="7"/>
  <c r="K159" i="7"/>
  <c r="J159" i="7"/>
  <c r="H159" i="7"/>
  <c r="G159" i="7"/>
  <c r="F159" i="7"/>
  <c r="E159" i="7"/>
  <c r="D159" i="7"/>
  <c r="C159" i="7"/>
  <c r="M158" i="7"/>
  <c r="L158" i="7"/>
  <c r="K158" i="7"/>
  <c r="J158" i="7"/>
  <c r="H158" i="7"/>
  <c r="G158" i="7"/>
  <c r="F158" i="7"/>
  <c r="E158" i="7"/>
  <c r="D158" i="7"/>
  <c r="C158" i="7"/>
  <c r="N156" i="7"/>
  <c r="P156" i="7" s="1"/>
  <c r="M161" i="6"/>
  <c r="L161" i="6"/>
  <c r="K161" i="6"/>
  <c r="J161" i="6"/>
  <c r="H161" i="6"/>
  <c r="G161" i="6"/>
  <c r="F161" i="6"/>
  <c r="E161" i="6"/>
  <c r="D161" i="6"/>
  <c r="C161" i="6"/>
  <c r="M160" i="6"/>
  <c r="L160" i="6"/>
  <c r="K160" i="6"/>
  <c r="J160" i="6"/>
  <c r="H160" i="6"/>
  <c r="G160" i="6"/>
  <c r="F160" i="6"/>
  <c r="E160" i="6"/>
  <c r="D160" i="6"/>
  <c r="C160" i="6"/>
  <c r="M159" i="6"/>
  <c r="L159" i="6"/>
  <c r="K159" i="6"/>
  <c r="N159" i="6" s="1"/>
  <c r="J159" i="6"/>
  <c r="H159" i="6"/>
  <c r="G159" i="6"/>
  <c r="F159" i="6"/>
  <c r="E159" i="6"/>
  <c r="D159" i="6"/>
  <c r="C159" i="6"/>
  <c r="M158" i="6"/>
  <c r="L158" i="6"/>
  <c r="K158" i="6"/>
  <c r="J158" i="6"/>
  <c r="H158" i="6"/>
  <c r="G158" i="6"/>
  <c r="F158" i="6"/>
  <c r="E158" i="6"/>
  <c r="D158" i="6"/>
  <c r="C158" i="6"/>
  <c r="N156" i="6"/>
  <c r="P156" i="6" s="1"/>
  <c r="M161" i="5"/>
  <c r="L161" i="5"/>
  <c r="K161" i="5"/>
  <c r="J161" i="5"/>
  <c r="H161" i="5"/>
  <c r="G161" i="5"/>
  <c r="F161" i="5"/>
  <c r="E161" i="5"/>
  <c r="D161" i="5"/>
  <c r="C161" i="5"/>
  <c r="M160" i="5"/>
  <c r="L160" i="5"/>
  <c r="K160" i="5"/>
  <c r="J160" i="5"/>
  <c r="H160" i="5"/>
  <c r="G160" i="5"/>
  <c r="F160" i="5"/>
  <c r="E160" i="5"/>
  <c r="I160" i="5" s="1"/>
  <c r="D160" i="5"/>
  <c r="C160" i="5"/>
  <c r="M159" i="5"/>
  <c r="L159" i="5"/>
  <c r="K159" i="5"/>
  <c r="J159" i="5"/>
  <c r="H159" i="5"/>
  <c r="G159" i="5"/>
  <c r="F159" i="5"/>
  <c r="E159" i="5"/>
  <c r="D159" i="5"/>
  <c r="C159" i="5"/>
  <c r="M158" i="5"/>
  <c r="L158" i="5"/>
  <c r="K158" i="5"/>
  <c r="J158" i="5"/>
  <c r="H158" i="5"/>
  <c r="G158" i="5"/>
  <c r="F158" i="5"/>
  <c r="E158" i="5"/>
  <c r="D158" i="5"/>
  <c r="C158" i="5"/>
  <c r="N156" i="5"/>
  <c r="P156" i="5" s="1"/>
  <c r="M161" i="4"/>
  <c r="L161" i="4"/>
  <c r="K161" i="4"/>
  <c r="J161" i="4"/>
  <c r="N161" i="4" s="1"/>
  <c r="H161" i="4"/>
  <c r="G161" i="4"/>
  <c r="F161" i="4"/>
  <c r="E161" i="4"/>
  <c r="D161" i="4"/>
  <c r="C161" i="4"/>
  <c r="M160" i="4"/>
  <c r="L160" i="4"/>
  <c r="K160" i="4"/>
  <c r="J160" i="4"/>
  <c r="H160" i="4"/>
  <c r="G160" i="4"/>
  <c r="F160" i="4"/>
  <c r="E160" i="4"/>
  <c r="D160" i="4"/>
  <c r="C160" i="4"/>
  <c r="M159" i="4"/>
  <c r="L159" i="4"/>
  <c r="K159" i="4"/>
  <c r="J159" i="4"/>
  <c r="H159" i="4"/>
  <c r="G159" i="4"/>
  <c r="F159" i="4"/>
  <c r="E159" i="4"/>
  <c r="D159" i="4"/>
  <c r="I159" i="4" s="1"/>
  <c r="C159" i="4"/>
  <c r="M158" i="4"/>
  <c r="L158" i="4"/>
  <c r="K158" i="4"/>
  <c r="J158" i="4"/>
  <c r="H158" i="4"/>
  <c r="G158" i="4"/>
  <c r="F158" i="4"/>
  <c r="E158" i="4"/>
  <c r="D158" i="4"/>
  <c r="C158" i="4"/>
  <c r="N156" i="4"/>
  <c r="M161" i="3"/>
  <c r="L161" i="3"/>
  <c r="K161" i="3"/>
  <c r="J161" i="3"/>
  <c r="H161" i="3"/>
  <c r="G161" i="3"/>
  <c r="F161" i="3"/>
  <c r="E161" i="3"/>
  <c r="D161" i="3"/>
  <c r="C161" i="3"/>
  <c r="M160" i="3"/>
  <c r="L160" i="3"/>
  <c r="K160" i="3"/>
  <c r="J160" i="3"/>
  <c r="H160" i="3"/>
  <c r="G160" i="3"/>
  <c r="F160" i="3"/>
  <c r="E160" i="3"/>
  <c r="D160" i="3"/>
  <c r="C160" i="3"/>
  <c r="M159" i="3"/>
  <c r="L159" i="3"/>
  <c r="K159" i="3"/>
  <c r="J159" i="3"/>
  <c r="H159" i="3"/>
  <c r="G159" i="3"/>
  <c r="F159" i="3"/>
  <c r="E159" i="3"/>
  <c r="D159" i="3"/>
  <c r="C159" i="3"/>
  <c r="M158" i="3"/>
  <c r="L158" i="3"/>
  <c r="K158" i="3"/>
  <c r="J158" i="3"/>
  <c r="H158" i="3"/>
  <c r="G158" i="3"/>
  <c r="E158" i="3"/>
  <c r="D158" i="3"/>
  <c r="C158" i="3"/>
  <c r="N156" i="3"/>
  <c r="M161" i="2"/>
  <c r="L161" i="2"/>
  <c r="K161" i="2"/>
  <c r="J161" i="2"/>
  <c r="H161" i="2"/>
  <c r="G161" i="2"/>
  <c r="F161" i="2"/>
  <c r="E161" i="2"/>
  <c r="D161" i="2"/>
  <c r="C161" i="2"/>
  <c r="I161" i="2" s="1"/>
  <c r="M160" i="2"/>
  <c r="L160" i="2"/>
  <c r="K160" i="2"/>
  <c r="J160" i="2"/>
  <c r="H160" i="2"/>
  <c r="G160" i="2"/>
  <c r="F160" i="2"/>
  <c r="E160" i="2"/>
  <c r="D160" i="2"/>
  <c r="C160" i="2"/>
  <c r="M159" i="2"/>
  <c r="L159" i="2"/>
  <c r="K159" i="2"/>
  <c r="J159" i="2"/>
  <c r="H159" i="2"/>
  <c r="G159" i="2"/>
  <c r="F159" i="2"/>
  <c r="E159" i="2"/>
  <c r="D159" i="2"/>
  <c r="C159" i="2"/>
  <c r="M158" i="2"/>
  <c r="L158" i="2"/>
  <c r="K158" i="2"/>
  <c r="J158" i="2"/>
  <c r="H158" i="2"/>
  <c r="G158" i="2"/>
  <c r="F158" i="2"/>
  <c r="E158" i="2"/>
  <c r="D158" i="2"/>
  <c r="C158" i="2"/>
  <c r="N156" i="2"/>
  <c r="P156" i="2" s="1"/>
  <c r="O90" i="58"/>
  <c r="O88" i="58"/>
  <c r="O89" i="67"/>
  <c r="O90" i="67"/>
  <c r="O88" i="67"/>
  <c r="O90" i="65"/>
  <c r="O89" i="65"/>
  <c r="O88" i="65"/>
  <c r="O90" i="64"/>
  <c r="O88" i="64"/>
  <c r="O88" i="62"/>
  <c r="O90" i="62"/>
  <c r="O88" i="60"/>
  <c r="O90" i="60"/>
  <c r="O88" i="59"/>
  <c r="O10" i="46"/>
  <c r="O7" i="46"/>
  <c r="P8" i="69"/>
  <c r="P10" i="69"/>
  <c r="P39" i="69"/>
  <c r="P9" i="69"/>
  <c r="P38" i="68"/>
  <c r="P39" i="68"/>
  <c r="O114" i="68"/>
  <c r="O109" i="68"/>
  <c r="O107" i="68"/>
  <c r="P40" i="68"/>
  <c r="I161" i="14"/>
  <c r="I160" i="9"/>
  <c r="I159" i="8"/>
  <c r="O79" i="67"/>
  <c r="O58" i="67"/>
  <c r="O59" i="67"/>
  <c r="O39" i="67"/>
  <c r="O29" i="67"/>
  <c r="O31" i="67"/>
  <c r="O108" i="67" s="1"/>
  <c r="O28" i="67"/>
  <c r="O19" i="67"/>
  <c r="O9" i="67"/>
  <c r="O10" i="67"/>
  <c r="O8" i="67"/>
  <c r="N114" i="67"/>
  <c r="O80" i="67"/>
  <c r="O78" i="67"/>
  <c r="N111" i="67"/>
  <c r="N109" i="67"/>
  <c r="O98" i="67"/>
  <c r="O100" i="67"/>
  <c r="N113" i="67"/>
  <c r="N112" i="67"/>
  <c r="O61" i="67"/>
  <c r="N110" i="67"/>
  <c r="O41" i="67"/>
  <c r="O109" i="67" s="1"/>
  <c r="O38" i="67"/>
  <c r="N108" i="67"/>
  <c r="N106" i="67"/>
  <c r="O99" i="67"/>
  <c r="O71" i="67"/>
  <c r="O70" i="67"/>
  <c r="O69" i="67"/>
  <c r="O51" i="67"/>
  <c r="O110" i="67" s="1"/>
  <c r="O50" i="67"/>
  <c r="O68" i="67"/>
  <c r="O49" i="67"/>
  <c r="N107" i="67"/>
  <c r="O21" i="67"/>
  <c r="O20" i="67"/>
  <c r="P97" i="65"/>
  <c r="P98" i="65" s="1"/>
  <c r="O99" i="65"/>
  <c r="O79" i="65"/>
  <c r="O28" i="65"/>
  <c r="O31" i="65"/>
  <c r="O108" i="65" s="1"/>
  <c r="O20" i="65"/>
  <c r="O106" i="65"/>
  <c r="O98" i="65"/>
  <c r="O100" i="65"/>
  <c r="O48" i="65"/>
  <c r="O80" i="65"/>
  <c r="O78" i="65"/>
  <c r="O71" i="65"/>
  <c r="O112" i="65" s="1"/>
  <c r="O70" i="65"/>
  <c r="O51" i="65"/>
  <c r="O110" i="65" s="1"/>
  <c r="O19" i="65"/>
  <c r="P67" i="65"/>
  <c r="P125" i="65" s="1"/>
  <c r="O21" i="65"/>
  <c r="O107" i="65" s="1"/>
  <c r="P47" i="65"/>
  <c r="O8" i="65"/>
  <c r="O10" i="65"/>
  <c r="O69" i="65"/>
  <c r="O61" i="65"/>
  <c r="O111" i="65" s="1"/>
  <c r="O50" i="65"/>
  <c r="O41" i="65"/>
  <c r="O109" i="65" s="1"/>
  <c r="O39" i="65"/>
  <c r="O59" i="65"/>
  <c r="O40" i="65"/>
  <c r="O9" i="65"/>
  <c r="O99" i="64"/>
  <c r="O79" i="64"/>
  <c r="P57" i="64"/>
  <c r="P60" i="64" s="1"/>
  <c r="O59" i="64"/>
  <c r="O60" i="64"/>
  <c r="O58" i="64"/>
  <c r="O40" i="64"/>
  <c r="O38" i="64"/>
  <c r="O29" i="64"/>
  <c r="O20" i="64"/>
  <c r="O21" i="64"/>
  <c r="O107" i="64" s="1"/>
  <c r="O19" i="64"/>
  <c r="O9" i="64"/>
  <c r="O10" i="64"/>
  <c r="O8" i="64"/>
  <c r="O114" i="64"/>
  <c r="N114" i="64"/>
  <c r="O100" i="64"/>
  <c r="O98" i="64"/>
  <c r="O71" i="64"/>
  <c r="O112" i="64" s="1"/>
  <c r="O70" i="64"/>
  <c r="O69" i="64"/>
  <c r="I110" i="64"/>
  <c r="I108" i="64"/>
  <c r="I107" i="64"/>
  <c r="O89" i="64"/>
  <c r="O80" i="64"/>
  <c r="O78" i="64"/>
  <c r="O31" i="64"/>
  <c r="O108" i="64" s="1"/>
  <c r="O28" i="64"/>
  <c r="I106" i="64"/>
  <c r="O68" i="64"/>
  <c r="I114" i="64"/>
  <c r="N112" i="64"/>
  <c r="I111" i="64"/>
  <c r="N110" i="64"/>
  <c r="N106" i="64"/>
  <c r="O114" i="63"/>
  <c r="O113" i="63"/>
  <c r="O99" i="63"/>
  <c r="O80" i="63"/>
  <c r="O79" i="63"/>
  <c r="O78" i="63"/>
  <c r="O29" i="63"/>
  <c r="O9" i="63"/>
  <c r="O90" i="63"/>
  <c r="O89" i="63"/>
  <c r="O88" i="63"/>
  <c r="I113" i="63"/>
  <c r="O58" i="63"/>
  <c r="O39" i="63"/>
  <c r="O41" i="63"/>
  <c r="O109" i="63" s="1"/>
  <c r="O28" i="63"/>
  <c r="O10" i="63"/>
  <c r="O8" i="63"/>
  <c r="O100" i="63"/>
  <c r="O98" i="63"/>
  <c r="I114" i="63"/>
  <c r="N112" i="63"/>
  <c r="I110" i="63"/>
  <c r="O49" i="63"/>
  <c r="O50" i="63"/>
  <c r="I109" i="63"/>
  <c r="I112" i="63"/>
  <c r="O68" i="63"/>
  <c r="O70" i="63"/>
  <c r="I111" i="63"/>
  <c r="O48" i="63"/>
  <c r="O61" i="63"/>
  <c r="O111" i="63" s="1"/>
  <c r="O60" i="63"/>
  <c r="O69" i="63"/>
  <c r="O40" i="63"/>
  <c r="O31" i="63"/>
  <c r="O108" i="63" s="1"/>
  <c r="O99" i="62"/>
  <c r="O79" i="62"/>
  <c r="O59" i="62"/>
  <c r="O58" i="62"/>
  <c r="O40" i="62"/>
  <c r="O39" i="62"/>
  <c r="O38" i="62"/>
  <c r="O29" i="62"/>
  <c r="O20" i="62"/>
  <c r="O21" i="62"/>
  <c r="O19" i="62"/>
  <c r="O9" i="62"/>
  <c r="O10" i="62"/>
  <c r="O8" i="62"/>
  <c r="O71" i="62"/>
  <c r="O70" i="62"/>
  <c r="O69" i="62"/>
  <c r="O101" i="62"/>
  <c r="O113" i="62" s="1"/>
  <c r="O68" i="62"/>
  <c r="O100" i="62"/>
  <c r="O89" i="62"/>
  <c r="O80" i="62"/>
  <c r="O78" i="62"/>
  <c r="O31" i="62"/>
  <c r="O28" i="62"/>
  <c r="P67" i="62"/>
  <c r="P68" i="62" s="1"/>
  <c r="O99" i="60"/>
  <c r="O100" i="60"/>
  <c r="O98" i="60"/>
  <c r="O79" i="60"/>
  <c r="O48" i="60"/>
  <c r="O50" i="60"/>
  <c r="O29" i="60"/>
  <c r="O28" i="60"/>
  <c r="O20" i="60"/>
  <c r="O89" i="60"/>
  <c r="O80" i="60"/>
  <c r="O78" i="60"/>
  <c r="O71" i="60"/>
  <c r="O112" i="60" s="1"/>
  <c r="O58" i="60"/>
  <c r="O51" i="60"/>
  <c r="O19" i="60"/>
  <c r="P37" i="60"/>
  <c r="P40" i="60" s="1"/>
  <c r="O31" i="60"/>
  <c r="O21" i="60"/>
  <c r="O61" i="60"/>
  <c r="O60" i="60"/>
  <c r="O41" i="60"/>
  <c r="O39" i="60"/>
  <c r="O40" i="60"/>
  <c r="O99" i="59"/>
  <c r="O79" i="59"/>
  <c r="O58" i="59"/>
  <c r="O38" i="59"/>
  <c r="O30" i="59"/>
  <c r="O28" i="59"/>
  <c r="O18" i="59"/>
  <c r="O20" i="59"/>
  <c r="O11" i="59"/>
  <c r="O10" i="59"/>
  <c r="O9" i="59"/>
  <c r="O100" i="59"/>
  <c r="O98" i="59"/>
  <c r="O89" i="59"/>
  <c r="O91" i="59"/>
  <c r="O114" i="59" s="1"/>
  <c r="O80" i="59"/>
  <c r="O78" i="59"/>
  <c r="O71" i="59"/>
  <c r="O70" i="59"/>
  <c r="O69" i="59"/>
  <c r="O51" i="59"/>
  <c r="O110" i="59" s="1"/>
  <c r="O50" i="59"/>
  <c r="O49" i="59"/>
  <c r="O40" i="59"/>
  <c r="O68" i="59"/>
  <c r="O59" i="59"/>
  <c r="O61" i="59"/>
  <c r="O111" i="59" s="1"/>
  <c r="O41" i="59"/>
  <c r="P57" i="59"/>
  <c r="O99" i="58"/>
  <c r="O79" i="58"/>
  <c r="O59" i="58"/>
  <c r="O60" i="58"/>
  <c r="O58" i="58"/>
  <c r="O38" i="58"/>
  <c r="O29" i="58"/>
  <c r="O19" i="58"/>
  <c r="O51" i="58"/>
  <c r="O50" i="58"/>
  <c r="O89" i="58"/>
  <c r="O80" i="58"/>
  <c r="O78" i="58"/>
  <c r="O31" i="58"/>
  <c r="O28" i="58"/>
  <c r="O49" i="58"/>
  <c r="M109" i="57"/>
  <c r="L110" i="57"/>
  <c r="L114" i="57"/>
  <c r="K111" i="57"/>
  <c r="K107" i="57"/>
  <c r="K109" i="57"/>
  <c r="G107" i="57"/>
  <c r="G109" i="57"/>
  <c r="D114" i="57"/>
  <c r="C109" i="57"/>
  <c r="I78" i="57"/>
  <c r="I79" i="57"/>
  <c r="I49" i="57"/>
  <c r="I27" i="57"/>
  <c r="L108" i="57"/>
  <c r="N31" i="57"/>
  <c r="O37" i="57"/>
  <c r="N41" i="57"/>
  <c r="M110" i="57"/>
  <c r="N51" i="57"/>
  <c r="O57" i="57"/>
  <c r="N61" i="57"/>
  <c r="I71" i="57"/>
  <c r="O81" i="57"/>
  <c r="O79" i="57"/>
  <c r="I7" i="57"/>
  <c r="O17" i="57"/>
  <c r="O27" i="57"/>
  <c r="O29" i="57" s="1"/>
  <c r="I37" i="57"/>
  <c r="N40" i="57"/>
  <c r="I77" i="57"/>
  <c r="I81" i="57"/>
  <c r="O91" i="57"/>
  <c r="D109" i="57"/>
  <c r="D107" i="57"/>
  <c r="F111" i="57"/>
  <c r="F109" i="57"/>
  <c r="F107" i="57"/>
  <c r="F106" i="57"/>
  <c r="F108" i="57"/>
  <c r="D110" i="57"/>
  <c r="F112" i="57"/>
  <c r="I31" i="57"/>
  <c r="O47" i="57"/>
  <c r="O48" i="57" s="1"/>
  <c r="I61" i="57"/>
  <c r="O67" i="57"/>
  <c r="N71" i="57"/>
  <c r="D113" i="57"/>
  <c r="F113" i="57"/>
  <c r="N81" i="57"/>
  <c r="I88" i="57"/>
  <c r="I89" i="57"/>
  <c r="I90" i="57"/>
  <c r="I100" i="57"/>
  <c r="D108" i="57"/>
  <c r="F110" i="57"/>
  <c r="I91" i="57"/>
  <c r="O97" i="57"/>
  <c r="O101" i="57" s="1"/>
  <c r="C108" i="57"/>
  <c r="K108" i="57"/>
  <c r="K110" i="57"/>
  <c r="L111" i="56"/>
  <c r="L113" i="56"/>
  <c r="K111" i="56"/>
  <c r="K107" i="56"/>
  <c r="K109" i="56"/>
  <c r="P96" i="56"/>
  <c r="F114" i="56"/>
  <c r="E109" i="56"/>
  <c r="E107" i="56"/>
  <c r="C107" i="56"/>
  <c r="C109" i="56"/>
  <c r="N68" i="56"/>
  <c r="I48" i="56"/>
  <c r="I49" i="56"/>
  <c r="O17" i="56"/>
  <c r="N21" i="56"/>
  <c r="O27" i="56"/>
  <c r="O31" i="56" s="1"/>
  <c r="O7" i="56"/>
  <c r="N8" i="56"/>
  <c r="N9" i="56"/>
  <c r="N10" i="56"/>
  <c r="N11" i="56"/>
  <c r="I17" i="56"/>
  <c r="I120" i="56" s="1"/>
  <c r="I27" i="56"/>
  <c r="I31" i="56"/>
  <c r="N31" i="56"/>
  <c r="P36" i="56"/>
  <c r="O47" i="56"/>
  <c r="O49" i="56" s="1"/>
  <c r="N51" i="56"/>
  <c r="P56" i="56"/>
  <c r="I61" i="56"/>
  <c r="O67" i="56"/>
  <c r="N71" i="56"/>
  <c r="D113" i="56"/>
  <c r="F113" i="56"/>
  <c r="I88" i="56"/>
  <c r="I89" i="56"/>
  <c r="N91" i="56"/>
  <c r="N97" i="56"/>
  <c r="N126" i="56" s="1"/>
  <c r="O37" i="56"/>
  <c r="N41" i="56"/>
  <c r="P46" i="56"/>
  <c r="O57" i="56"/>
  <c r="N61" i="56"/>
  <c r="P66" i="56"/>
  <c r="I71" i="56"/>
  <c r="O78" i="56"/>
  <c r="I81" i="56"/>
  <c r="O91" i="56"/>
  <c r="D107" i="56"/>
  <c r="F111" i="56"/>
  <c r="F109" i="56"/>
  <c r="F107" i="56"/>
  <c r="F106" i="56"/>
  <c r="F108" i="56"/>
  <c r="F112" i="56"/>
  <c r="I91" i="56"/>
  <c r="O97" i="56"/>
  <c r="C108" i="56"/>
  <c r="E108" i="56"/>
  <c r="K108" i="56"/>
  <c r="K110" i="56"/>
  <c r="M106" i="55"/>
  <c r="M111" i="55"/>
  <c r="M112" i="55"/>
  <c r="M114" i="55"/>
  <c r="J106" i="55"/>
  <c r="J114" i="55"/>
  <c r="I78" i="55"/>
  <c r="N70" i="55"/>
  <c r="I49" i="55"/>
  <c r="N11" i="55"/>
  <c r="N21" i="55"/>
  <c r="N107" i="55" s="1"/>
  <c r="I31" i="55"/>
  <c r="N31" i="55"/>
  <c r="P36" i="55"/>
  <c r="O47" i="55"/>
  <c r="N51" i="55"/>
  <c r="P56" i="55"/>
  <c r="I61" i="55"/>
  <c r="N81" i="55"/>
  <c r="O7" i="55"/>
  <c r="O11" i="55" s="1"/>
  <c r="I11" i="55"/>
  <c r="O17" i="55"/>
  <c r="O21" i="55" s="1"/>
  <c r="O27" i="55"/>
  <c r="O37" i="55"/>
  <c r="N41" i="55"/>
  <c r="P46" i="55"/>
  <c r="O57" i="55"/>
  <c r="N61" i="55"/>
  <c r="P66" i="55"/>
  <c r="I71" i="55"/>
  <c r="O81" i="55"/>
  <c r="O90" i="55"/>
  <c r="D107" i="55"/>
  <c r="F107" i="55"/>
  <c r="J107" i="55"/>
  <c r="L107" i="55"/>
  <c r="C108" i="55"/>
  <c r="K108" i="55"/>
  <c r="M108" i="55"/>
  <c r="D109" i="55"/>
  <c r="F109" i="55"/>
  <c r="C110" i="55"/>
  <c r="G110" i="55"/>
  <c r="K110" i="55"/>
  <c r="F111" i="55"/>
  <c r="J111" i="55"/>
  <c r="K112" i="55"/>
  <c r="P96" i="55"/>
  <c r="N101" i="55"/>
  <c r="C107" i="55"/>
  <c r="G107" i="55"/>
  <c r="D108" i="55"/>
  <c r="F108" i="55"/>
  <c r="J108" i="55"/>
  <c r="K109" i="55"/>
  <c r="F110" i="55"/>
  <c r="J110" i="55"/>
  <c r="K107" i="54"/>
  <c r="I98" i="54"/>
  <c r="E114" i="54"/>
  <c r="I49" i="54"/>
  <c r="P6" i="54"/>
  <c r="P7" i="54" s="1"/>
  <c r="N11" i="54"/>
  <c r="P16" i="54"/>
  <c r="P26" i="54"/>
  <c r="I31" i="54"/>
  <c r="N31" i="54"/>
  <c r="P36" i="54"/>
  <c r="O47" i="54"/>
  <c r="N51" i="54"/>
  <c r="P56" i="54"/>
  <c r="I61" i="54"/>
  <c r="O67" i="54"/>
  <c r="N71" i="54"/>
  <c r="N81" i="54"/>
  <c r="I88" i="54"/>
  <c r="I89" i="54"/>
  <c r="O7" i="54"/>
  <c r="O11" i="54" s="1"/>
  <c r="O9" i="54"/>
  <c r="I11" i="54"/>
  <c r="O37" i="54"/>
  <c r="N41" i="54"/>
  <c r="O57" i="54"/>
  <c r="O59" i="54" s="1"/>
  <c r="N61" i="54"/>
  <c r="I71" i="54"/>
  <c r="O81" i="54"/>
  <c r="I81" i="54"/>
  <c r="O91" i="54"/>
  <c r="O97" i="54"/>
  <c r="O101" i="54" s="1"/>
  <c r="I101" i="54"/>
  <c r="D107" i="54"/>
  <c r="L107" i="54"/>
  <c r="C108" i="54"/>
  <c r="M108" i="54"/>
  <c r="D109" i="54"/>
  <c r="C110" i="54"/>
  <c r="E110" i="54"/>
  <c r="G110" i="54"/>
  <c r="J111" i="54"/>
  <c r="P96" i="54"/>
  <c r="N101" i="54"/>
  <c r="C107" i="54"/>
  <c r="G107" i="54"/>
  <c r="D108" i="54"/>
  <c r="K109" i="54"/>
  <c r="F110" i="54"/>
  <c r="L108" i="53"/>
  <c r="L111" i="53"/>
  <c r="L114" i="53"/>
  <c r="I98" i="53"/>
  <c r="I100" i="53"/>
  <c r="I99" i="53"/>
  <c r="D111" i="53"/>
  <c r="D114" i="53"/>
  <c r="I70" i="53"/>
  <c r="I49" i="53"/>
  <c r="P26" i="53"/>
  <c r="I27" i="53"/>
  <c r="N8" i="53"/>
  <c r="N9" i="53"/>
  <c r="N10" i="53"/>
  <c r="O17" i="53"/>
  <c r="M107" i="53"/>
  <c r="N21" i="53"/>
  <c r="N11" i="53"/>
  <c r="I31" i="53"/>
  <c r="N31" i="53"/>
  <c r="P36" i="53"/>
  <c r="O47" i="53"/>
  <c r="N51" i="53"/>
  <c r="P56" i="53"/>
  <c r="I61" i="53"/>
  <c r="O67" i="53"/>
  <c r="O68" i="53" s="1"/>
  <c r="N71" i="53"/>
  <c r="O37" i="53"/>
  <c r="N41" i="53"/>
  <c r="O57" i="53"/>
  <c r="O59" i="53"/>
  <c r="N61" i="53"/>
  <c r="P66" i="53"/>
  <c r="I71" i="53"/>
  <c r="O78" i="53"/>
  <c r="I81" i="53"/>
  <c r="O91" i="53"/>
  <c r="I97" i="53"/>
  <c r="I127" i="53" s="1"/>
  <c r="O97" i="53"/>
  <c r="O98" i="53" s="1"/>
  <c r="I101" i="53"/>
  <c r="D107" i="53"/>
  <c r="F107" i="53"/>
  <c r="J107" i="53"/>
  <c r="L107" i="53"/>
  <c r="C108" i="53"/>
  <c r="E108" i="53"/>
  <c r="K108" i="53"/>
  <c r="M108" i="53"/>
  <c r="C110" i="53"/>
  <c r="E110" i="53"/>
  <c r="G110" i="53"/>
  <c r="K110" i="53"/>
  <c r="F111" i="53"/>
  <c r="J111" i="53"/>
  <c r="K112" i="53"/>
  <c r="N91" i="53"/>
  <c r="N101" i="53"/>
  <c r="C107" i="53"/>
  <c r="E107" i="53"/>
  <c r="G107" i="53"/>
  <c r="K107" i="53"/>
  <c r="D108" i="53"/>
  <c r="F108" i="53"/>
  <c r="J108" i="53"/>
  <c r="F110" i="53"/>
  <c r="J110" i="53"/>
  <c r="M114" i="52"/>
  <c r="N98" i="52"/>
  <c r="K107" i="52"/>
  <c r="G114" i="52"/>
  <c r="G107" i="52"/>
  <c r="F106" i="52"/>
  <c r="F114" i="52"/>
  <c r="I100" i="52"/>
  <c r="E107" i="52"/>
  <c r="C107" i="52"/>
  <c r="I79" i="52"/>
  <c r="I60" i="52"/>
  <c r="N31" i="52"/>
  <c r="N21" i="52"/>
  <c r="O7" i="52"/>
  <c r="O17" i="52"/>
  <c r="O18" i="52" s="1"/>
  <c r="O27" i="52"/>
  <c r="O30" i="52" s="1"/>
  <c r="O37" i="52"/>
  <c r="N41" i="52"/>
  <c r="O57" i="52"/>
  <c r="O59" i="52" s="1"/>
  <c r="O81" i="52"/>
  <c r="I81" i="52"/>
  <c r="O91" i="52"/>
  <c r="N11" i="52"/>
  <c r="P16" i="52"/>
  <c r="P26" i="52"/>
  <c r="I31" i="52"/>
  <c r="O47" i="52"/>
  <c r="O51" i="52" s="1"/>
  <c r="I61" i="52"/>
  <c r="N71" i="52"/>
  <c r="N81" i="52"/>
  <c r="I91" i="52"/>
  <c r="O97" i="52"/>
  <c r="O101" i="52" s="1"/>
  <c r="I101" i="52"/>
  <c r="D107" i="52"/>
  <c r="F107" i="52"/>
  <c r="J107" i="52"/>
  <c r="L107" i="52"/>
  <c r="C108" i="52"/>
  <c r="E108" i="52"/>
  <c r="K108" i="52"/>
  <c r="M108" i="52"/>
  <c r="D109" i="52"/>
  <c r="F109" i="52"/>
  <c r="C110" i="52"/>
  <c r="E110" i="52"/>
  <c r="G110" i="52"/>
  <c r="K110" i="52"/>
  <c r="F111" i="52"/>
  <c r="H111" i="52"/>
  <c r="J111" i="52"/>
  <c r="K112" i="52"/>
  <c r="N91" i="52"/>
  <c r="P96" i="52"/>
  <c r="N101" i="52"/>
  <c r="N108" i="52" s="1"/>
  <c r="D108" i="52"/>
  <c r="F108" i="52"/>
  <c r="J108" i="52"/>
  <c r="K109" i="52"/>
  <c r="F110" i="52"/>
  <c r="J110" i="52"/>
  <c r="L106" i="51"/>
  <c r="L114" i="51"/>
  <c r="J114" i="51"/>
  <c r="G106" i="51"/>
  <c r="G108" i="51"/>
  <c r="G112" i="51"/>
  <c r="G114" i="51"/>
  <c r="E111" i="51"/>
  <c r="E114" i="51"/>
  <c r="C114" i="51"/>
  <c r="I60" i="51"/>
  <c r="N51" i="51"/>
  <c r="N8" i="51"/>
  <c r="O7" i="51"/>
  <c r="O11" i="51" s="1"/>
  <c r="I11" i="51"/>
  <c r="O17" i="51"/>
  <c r="O18" i="51" s="1"/>
  <c r="O27" i="51"/>
  <c r="O30" i="51" s="1"/>
  <c r="O37" i="51"/>
  <c r="O40" i="51" s="1"/>
  <c r="N41" i="51"/>
  <c r="P46" i="51"/>
  <c r="O57" i="51"/>
  <c r="O59" i="51" s="1"/>
  <c r="N61" i="51"/>
  <c r="O81" i="51"/>
  <c r="I81" i="51"/>
  <c r="O91" i="51"/>
  <c r="P6" i="51"/>
  <c r="P16" i="51"/>
  <c r="P26" i="51"/>
  <c r="I31" i="51"/>
  <c r="P36" i="51"/>
  <c r="I61" i="51"/>
  <c r="O67" i="51"/>
  <c r="O68" i="51" s="1"/>
  <c r="N71" i="51"/>
  <c r="N112" i="51" s="1"/>
  <c r="O97" i="51"/>
  <c r="O101" i="51" s="1"/>
  <c r="I101" i="51"/>
  <c r="I107" i="51" s="1"/>
  <c r="D107" i="51"/>
  <c r="F107" i="51"/>
  <c r="J107" i="51"/>
  <c r="L107" i="51"/>
  <c r="C108" i="51"/>
  <c r="E108" i="51"/>
  <c r="K108" i="51"/>
  <c r="M108" i="51"/>
  <c r="D109" i="51"/>
  <c r="F109" i="51"/>
  <c r="C110" i="51"/>
  <c r="E110" i="51"/>
  <c r="G110" i="51"/>
  <c r="K110" i="51"/>
  <c r="F111" i="51"/>
  <c r="J111" i="51"/>
  <c r="K112" i="51"/>
  <c r="N91" i="51"/>
  <c r="N101" i="51"/>
  <c r="C107" i="51"/>
  <c r="E107" i="51"/>
  <c r="G107" i="51"/>
  <c r="K107" i="51"/>
  <c r="D108" i="51"/>
  <c r="F108" i="51"/>
  <c r="J108" i="51"/>
  <c r="K109" i="51"/>
  <c r="F110" i="51"/>
  <c r="J110" i="51"/>
  <c r="I100" i="50"/>
  <c r="I78" i="50"/>
  <c r="I68" i="50"/>
  <c r="I69" i="50"/>
  <c r="I70" i="50"/>
  <c r="I61" i="50"/>
  <c r="N51" i="50"/>
  <c r="P46" i="50"/>
  <c r="N31" i="50"/>
  <c r="N21" i="50"/>
  <c r="P16" i="50"/>
  <c r="N17" i="50"/>
  <c r="P26" i="50"/>
  <c r="P36" i="50"/>
  <c r="I47" i="50"/>
  <c r="O47" i="50"/>
  <c r="O48" i="50" s="1"/>
  <c r="P56" i="50"/>
  <c r="I67" i="50"/>
  <c r="O67" i="50"/>
  <c r="N71" i="50"/>
  <c r="N11" i="50"/>
  <c r="I31" i="50"/>
  <c r="O17" i="50"/>
  <c r="O27" i="50"/>
  <c r="O37" i="50"/>
  <c r="N41" i="50"/>
  <c r="O57" i="50"/>
  <c r="N61" i="50"/>
  <c r="O81" i="50"/>
  <c r="I81" i="50"/>
  <c r="O91" i="50"/>
  <c r="I91" i="50"/>
  <c r="I114" i="50" s="1"/>
  <c r="O97" i="50"/>
  <c r="O101" i="50" s="1"/>
  <c r="I101" i="50"/>
  <c r="C108" i="50"/>
  <c r="C110" i="50"/>
  <c r="N91" i="50"/>
  <c r="N101" i="50"/>
  <c r="C107" i="50"/>
  <c r="P96" i="48"/>
  <c r="I99" i="48"/>
  <c r="C114" i="48"/>
  <c r="I60" i="48"/>
  <c r="P36" i="48"/>
  <c r="P26" i="48"/>
  <c r="N21" i="48"/>
  <c r="P16" i="48"/>
  <c r="I10" i="48"/>
  <c r="I9" i="48"/>
  <c r="I31" i="48"/>
  <c r="N39" i="48"/>
  <c r="I47" i="48"/>
  <c r="P46" i="48"/>
  <c r="O17" i="48"/>
  <c r="O27" i="48"/>
  <c r="O30" i="48"/>
  <c r="O37" i="48"/>
  <c r="N41" i="48"/>
  <c r="O57" i="48"/>
  <c r="O61" i="48"/>
  <c r="N61" i="48"/>
  <c r="I71" i="48"/>
  <c r="I77" i="48"/>
  <c r="O81" i="48"/>
  <c r="O78" i="48"/>
  <c r="O79" i="48"/>
  <c r="O80" i="48"/>
  <c r="I81" i="48"/>
  <c r="O91" i="48"/>
  <c r="N90" i="48"/>
  <c r="O47" i="48"/>
  <c r="P56" i="48"/>
  <c r="I61" i="48"/>
  <c r="O67" i="48"/>
  <c r="O70" i="48" s="1"/>
  <c r="N71" i="48"/>
  <c r="I97" i="48"/>
  <c r="I127" i="48" s="1"/>
  <c r="O97" i="48"/>
  <c r="O101" i="48" s="1"/>
  <c r="C108" i="48"/>
  <c r="C110" i="48"/>
  <c r="N91" i="48"/>
  <c r="N114" i="48" s="1"/>
  <c r="N101" i="48"/>
  <c r="C107" i="48"/>
  <c r="J97" i="47"/>
  <c r="O98" i="47"/>
  <c r="J99" i="47"/>
  <c r="O100" i="47"/>
  <c r="O8" i="47"/>
  <c r="J6" i="46"/>
  <c r="P6" i="46"/>
  <c r="P10" i="46" s="1"/>
  <c r="I161" i="18"/>
  <c r="N161" i="18"/>
  <c r="I159" i="19"/>
  <c r="N159" i="19"/>
  <c r="I161" i="19"/>
  <c r="N161" i="19"/>
  <c r="N158" i="20"/>
  <c r="I159" i="20"/>
  <c r="N159" i="20"/>
  <c r="N160" i="20"/>
  <c r="I161" i="20"/>
  <c r="N161" i="20"/>
  <c r="N158" i="21"/>
  <c r="I159" i="21"/>
  <c r="N159" i="21"/>
  <c r="N160" i="21"/>
  <c r="I161" i="21"/>
  <c r="N161" i="21"/>
  <c r="N158" i="22"/>
  <c r="I159" i="22"/>
  <c r="N159" i="22"/>
  <c r="N160" i="22"/>
  <c r="I161" i="22"/>
  <c r="N161" i="22"/>
  <c r="N158" i="23"/>
  <c r="I159" i="23"/>
  <c r="N159" i="23"/>
  <c r="N160" i="23"/>
  <c r="I161" i="23"/>
  <c r="N161" i="23"/>
  <c r="N159" i="24"/>
  <c r="I161" i="24"/>
  <c r="N161" i="24"/>
  <c r="I159" i="25"/>
  <c r="N159" i="25"/>
  <c r="I161" i="25"/>
  <c r="N161" i="25"/>
  <c r="I161" i="26"/>
  <c r="N161" i="26"/>
  <c r="I161" i="27"/>
  <c r="N161" i="27"/>
  <c r="I161" i="28"/>
  <c r="N161" i="28"/>
  <c r="I161" i="29"/>
  <c r="N161" i="29"/>
  <c r="I158" i="30"/>
  <c r="N158" i="30"/>
  <c r="I159" i="30"/>
  <c r="N159" i="30"/>
  <c r="I160" i="30"/>
  <c r="N160" i="30"/>
  <c r="I161" i="30"/>
  <c r="N161" i="30"/>
  <c r="I158" i="31"/>
  <c r="N158" i="31"/>
  <c r="I159" i="31"/>
  <c r="N159" i="31"/>
  <c r="I160" i="31"/>
  <c r="N160" i="31"/>
  <c r="I161" i="31"/>
  <c r="N161" i="31"/>
  <c r="I159" i="32"/>
  <c r="N159" i="32"/>
  <c r="I161" i="32"/>
  <c r="N161" i="32"/>
  <c r="I159" i="33"/>
  <c r="N159" i="33"/>
  <c r="I161" i="33"/>
  <c r="N161" i="33"/>
  <c r="I159" i="34"/>
  <c r="N159" i="34"/>
  <c r="I161" i="34"/>
  <c r="N161" i="34"/>
  <c r="I159" i="35"/>
  <c r="N159" i="35"/>
  <c r="I161" i="35"/>
  <c r="N161" i="35"/>
  <c r="I159" i="36"/>
  <c r="N159" i="36"/>
  <c r="I161" i="36"/>
  <c r="N161" i="36"/>
  <c r="I159" i="37"/>
  <c r="N159" i="37"/>
  <c r="I161" i="37"/>
  <c r="N161" i="37"/>
  <c r="H159" i="38"/>
  <c r="M159" i="38"/>
  <c r="H161" i="38"/>
  <c r="M161" i="38"/>
  <c r="D112" i="43"/>
  <c r="D108" i="43"/>
  <c r="F112" i="43"/>
  <c r="F108" i="43"/>
  <c r="K113" i="43"/>
  <c r="K108" i="43"/>
  <c r="M113" i="43"/>
  <c r="M108" i="43"/>
  <c r="N101" i="44"/>
  <c r="M109" i="44"/>
  <c r="N78" i="43"/>
  <c r="N79" i="43"/>
  <c r="N80" i="43"/>
  <c r="I98" i="43"/>
  <c r="I99" i="43"/>
  <c r="I100" i="43"/>
  <c r="I101" i="43"/>
  <c r="E111" i="43"/>
  <c r="G114" i="43"/>
  <c r="L114" i="43"/>
  <c r="P76" i="44"/>
  <c r="O79" i="45"/>
  <c r="Q56" i="46"/>
  <c r="J78" i="46"/>
  <c r="O78" i="46"/>
  <c r="J79" i="46"/>
  <c r="O79" i="46"/>
  <c r="J80" i="46"/>
  <c r="O80" i="46"/>
  <c r="J98" i="46"/>
  <c r="O98" i="46"/>
  <c r="J99" i="46"/>
  <c r="J100" i="46"/>
  <c r="O100" i="46"/>
  <c r="I21" i="44"/>
  <c r="N20" i="44"/>
  <c r="I19" i="44"/>
  <c r="N18" i="44"/>
  <c r="N7" i="44"/>
  <c r="N8" i="44"/>
  <c r="N9" i="44"/>
  <c r="J77" i="47"/>
  <c r="O77" i="47"/>
  <c r="J78" i="47"/>
  <c r="J79" i="47"/>
  <c r="O79" i="47"/>
  <c r="N21" i="44"/>
  <c r="N19" i="44"/>
  <c r="O7" i="45"/>
  <c r="Q5" i="45"/>
  <c r="I98" i="44"/>
  <c r="I99" i="44"/>
  <c r="I100" i="44"/>
  <c r="O28" i="45"/>
  <c r="O30" i="45"/>
  <c r="Q26" i="45"/>
  <c r="J38" i="45"/>
  <c r="M107" i="43"/>
  <c r="M112" i="43"/>
  <c r="M114" i="43"/>
  <c r="M109" i="43"/>
  <c r="M111" i="43"/>
  <c r="L107" i="43"/>
  <c r="L110" i="43"/>
  <c r="L111" i="43"/>
  <c r="L112" i="43"/>
  <c r="L113" i="43"/>
  <c r="K107" i="43"/>
  <c r="K110" i="43"/>
  <c r="K112" i="43"/>
  <c r="K114" i="43"/>
  <c r="N98" i="43"/>
  <c r="N99" i="43"/>
  <c r="N100" i="43"/>
  <c r="N101" i="43"/>
  <c r="K109" i="43"/>
  <c r="K111" i="43"/>
  <c r="F114" i="43"/>
  <c r="F107" i="43"/>
  <c r="F109" i="43"/>
  <c r="F110" i="43"/>
  <c r="F111" i="43"/>
  <c r="E107" i="43"/>
  <c r="E110" i="43"/>
  <c r="E112" i="43"/>
  <c r="E114" i="43"/>
  <c r="E109" i="43"/>
  <c r="D114" i="43"/>
  <c r="D107" i="43"/>
  <c r="D109" i="43"/>
  <c r="D110" i="43"/>
  <c r="D111" i="43"/>
  <c r="C107" i="43"/>
  <c r="C110" i="43"/>
  <c r="C112" i="43"/>
  <c r="C114" i="43"/>
  <c r="C106" i="43"/>
  <c r="C109" i="43"/>
  <c r="C111" i="43"/>
  <c r="J109" i="43"/>
  <c r="J111" i="43"/>
  <c r="J107" i="43"/>
  <c r="J110" i="43"/>
  <c r="J112" i="43"/>
  <c r="J113" i="43"/>
  <c r="J114" i="43"/>
  <c r="G107" i="43"/>
  <c r="G110" i="43"/>
  <c r="G111" i="43"/>
  <c r="G112" i="43"/>
  <c r="G109" i="43"/>
  <c r="I78" i="43"/>
  <c r="I79" i="43"/>
  <c r="I80" i="43"/>
  <c r="O30" i="47"/>
  <c r="J27" i="47"/>
  <c r="D106" i="47"/>
  <c r="Q45" i="47"/>
  <c r="O49" i="47"/>
  <c r="J69" i="47"/>
  <c r="Q35" i="47"/>
  <c r="O50" i="47"/>
  <c r="O109" i="47" s="1"/>
  <c r="Q55" i="47"/>
  <c r="O69" i="47"/>
  <c r="O70" i="47"/>
  <c r="O111" i="47" s="1"/>
  <c r="J87" i="47"/>
  <c r="O88" i="47"/>
  <c r="J89" i="47"/>
  <c r="Q95" i="47"/>
  <c r="Q15" i="47"/>
  <c r="O20" i="47"/>
  <c r="Q25" i="47"/>
  <c r="P27" i="47"/>
  <c r="P28" i="47"/>
  <c r="P29" i="47"/>
  <c r="J30" i="47"/>
  <c r="P30" i="47"/>
  <c r="J36" i="47"/>
  <c r="P36" i="47"/>
  <c r="P40" i="47" s="1"/>
  <c r="J40" i="47"/>
  <c r="J46" i="47"/>
  <c r="P46" i="47"/>
  <c r="J50" i="47"/>
  <c r="J56" i="47"/>
  <c r="P56" i="47"/>
  <c r="P60" i="47" s="1"/>
  <c r="J60" i="47"/>
  <c r="J66" i="47"/>
  <c r="P66" i="47"/>
  <c r="P70" i="47" s="1"/>
  <c r="J70" i="47"/>
  <c r="P80" i="47"/>
  <c r="J80" i="47"/>
  <c r="P90" i="47"/>
  <c r="J96" i="47"/>
  <c r="P96" i="47"/>
  <c r="P16" i="47"/>
  <c r="O40" i="47"/>
  <c r="O60" i="47"/>
  <c r="O110" i="47" s="1"/>
  <c r="O80" i="47"/>
  <c r="O112" i="47" s="1"/>
  <c r="O71" i="46"/>
  <c r="J58" i="46"/>
  <c r="J59" i="46"/>
  <c r="O51" i="46"/>
  <c r="O109" i="46" s="1"/>
  <c r="O31" i="46"/>
  <c r="J28" i="46"/>
  <c r="J21" i="46"/>
  <c r="J107" i="46" s="1"/>
  <c r="J39" i="46"/>
  <c r="O39" i="46"/>
  <c r="J40" i="46"/>
  <c r="O40" i="46"/>
  <c r="Q46" i="46"/>
  <c r="J60" i="46"/>
  <c r="O60" i="46"/>
  <c r="Q66" i="46"/>
  <c r="J89" i="46"/>
  <c r="O89" i="46"/>
  <c r="J90" i="46"/>
  <c r="O90" i="46"/>
  <c r="O91" i="46"/>
  <c r="O114" i="46" s="1"/>
  <c r="Q16" i="46"/>
  <c r="O21" i="46"/>
  <c r="O107" i="46" s="1"/>
  <c r="Q26" i="46"/>
  <c r="J31" i="46"/>
  <c r="J37" i="46"/>
  <c r="P37" i="46"/>
  <c r="J41" i="46"/>
  <c r="J47" i="46"/>
  <c r="P47" i="46"/>
  <c r="P51" i="46" s="1"/>
  <c r="J51" i="46"/>
  <c r="J109" i="46" s="1"/>
  <c r="J57" i="46"/>
  <c r="P57" i="46"/>
  <c r="P61" i="46" s="1"/>
  <c r="J61" i="46"/>
  <c r="J67" i="46"/>
  <c r="P67" i="46"/>
  <c r="P71" i="46" s="1"/>
  <c r="J71" i="46"/>
  <c r="J112" i="46" s="1"/>
  <c r="J77" i="46"/>
  <c r="J81" i="46"/>
  <c r="J97" i="46"/>
  <c r="J127" i="46" s="1"/>
  <c r="P97" i="46"/>
  <c r="P17" i="46"/>
  <c r="P19" i="46" s="1"/>
  <c r="O41" i="46"/>
  <c r="O61" i="46"/>
  <c r="J48" i="45"/>
  <c r="J50" i="45"/>
  <c r="O41" i="45"/>
  <c r="J39" i="45"/>
  <c r="O29" i="45"/>
  <c r="J31" i="45"/>
  <c r="J108" i="45" s="1"/>
  <c r="J18" i="45"/>
  <c r="J19" i="45"/>
  <c r="J20" i="45"/>
  <c r="O70" i="45"/>
  <c r="J71" i="45"/>
  <c r="J112" i="45" s="1"/>
  <c r="J88" i="45"/>
  <c r="O88" i="45"/>
  <c r="J89" i="45"/>
  <c r="O89" i="45"/>
  <c r="J90" i="45"/>
  <c r="O90" i="45"/>
  <c r="J91" i="45"/>
  <c r="J114" i="45" s="1"/>
  <c r="J17" i="45"/>
  <c r="J120" i="45" s="1"/>
  <c r="J28" i="45"/>
  <c r="Q46" i="45"/>
  <c r="O47" i="45"/>
  <c r="Q56" i="45"/>
  <c r="O57" i="45"/>
  <c r="Q66" i="45"/>
  <c r="O67" i="45"/>
  <c r="Q96" i="45"/>
  <c r="O97" i="45"/>
  <c r="O126" i="45" s="1"/>
  <c r="P17" i="45"/>
  <c r="P21" i="45" s="1"/>
  <c r="J27" i="45"/>
  <c r="J121" i="45" s="1"/>
  <c r="J21" i="45"/>
  <c r="J107" i="45" s="1"/>
  <c r="O61" i="45"/>
  <c r="O71" i="45"/>
  <c r="O112" i="45" s="1"/>
  <c r="O78" i="45"/>
  <c r="O91" i="45"/>
  <c r="O114" i="45" s="1"/>
  <c r="P37" i="45"/>
  <c r="P41" i="45" s="1"/>
  <c r="P57" i="45"/>
  <c r="P61" i="45" s="1"/>
  <c r="P67" i="45"/>
  <c r="P81" i="45"/>
  <c r="J81" i="45"/>
  <c r="J113" i="45" s="1"/>
  <c r="P91" i="45"/>
  <c r="P97" i="45"/>
  <c r="P101" i="45"/>
  <c r="N68" i="44"/>
  <c r="I49" i="44"/>
  <c r="I50" i="44"/>
  <c r="N38" i="44"/>
  <c r="N39" i="44"/>
  <c r="I38" i="44"/>
  <c r="I39" i="44"/>
  <c r="I28" i="44"/>
  <c r="I40" i="44"/>
  <c r="I30" i="44"/>
  <c r="N50" i="44"/>
  <c r="I70" i="44"/>
  <c r="N70" i="44"/>
  <c r="N71" i="44"/>
  <c r="I88" i="44"/>
  <c r="N88" i="44"/>
  <c r="I89" i="44"/>
  <c r="N89" i="44"/>
  <c r="I90" i="44"/>
  <c r="N90" i="44"/>
  <c r="N40" i="44"/>
  <c r="P46" i="44"/>
  <c r="N79" i="44"/>
  <c r="I80" i="44"/>
  <c r="N80" i="44"/>
  <c r="P86" i="44"/>
  <c r="N31" i="44"/>
  <c r="N51" i="44"/>
  <c r="N109" i="44" s="1"/>
  <c r="N91" i="44"/>
  <c r="P96" i="44"/>
  <c r="P26" i="44"/>
  <c r="I31" i="44"/>
  <c r="O37" i="44"/>
  <c r="O38" i="44" s="1"/>
  <c r="I41" i="44"/>
  <c r="I47" i="44"/>
  <c r="O47" i="44"/>
  <c r="I51" i="44"/>
  <c r="O57" i="44"/>
  <c r="O61" i="44" s="1"/>
  <c r="I67" i="44"/>
  <c r="O67" i="44"/>
  <c r="O71" i="44" s="1"/>
  <c r="I71" i="44"/>
  <c r="I77" i="44"/>
  <c r="O77" i="44"/>
  <c r="I81" i="44"/>
  <c r="I87" i="44"/>
  <c r="O87" i="44"/>
  <c r="I91" i="44"/>
  <c r="I97" i="44"/>
  <c r="O97" i="44"/>
  <c r="N41" i="44"/>
  <c r="N81" i="44"/>
  <c r="N113" i="44" s="1"/>
  <c r="P66" i="43"/>
  <c r="N58" i="43"/>
  <c r="N59" i="43"/>
  <c r="I58" i="43"/>
  <c r="I59" i="43"/>
  <c r="I60" i="43"/>
  <c r="N38" i="43"/>
  <c r="N39" i="43"/>
  <c r="I38" i="43"/>
  <c r="I39" i="43"/>
  <c r="N18" i="43"/>
  <c r="I19" i="43"/>
  <c r="I20" i="43"/>
  <c r="N20" i="43"/>
  <c r="I21" i="43"/>
  <c r="I107" i="43" s="1"/>
  <c r="I28" i="43"/>
  <c r="N28" i="43"/>
  <c r="I29" i="43"/>
  <c r="I30" i="43"/>
  <c r="N48" i="43"/>
  <c r="N49" i="43"/>
  <c r="I8" i="43"/>
  <c r="I9" i="43"/>
  <c r="N9" i="43"/>
  <c r="I10" i="43"/>
  <c r="I40" i="43"/>
  <c r="P46" i="43"/>
  <c r="N60" i="43"/>
  <c r="N30" i="43"/>
  <c r="N31" i="43"/>
  <c r="N108" i="43" s="1"/>
  <c r="N50" i="43"/>
  <c r="P56" i="43"/>
  <c r="I68" i="43"/>
  <c r="N68" i="43"/>
  <c r="I69" i="43"/>
  <c r="N69" i="43"/>
  <c r="I70" i="43"/>
  <c r="N70" i="43"/>
  <c r="N71" i="43"/>
  <c r="N112" i="43" s="1"/>
  <c r="I88" i="43"/>
  <c r="N88" i="43"/>
  <c r="I89" i="43"/>
  <c r="N89" i="43"/>
  <c r="I90" i="43"/>
  <c r="N90" i="43"/>
  <c r="N91" i="43"/>
  <c r="N114" i="43" s="1"/>
  <c r="P96" i="43"/>
  <c r="P6" i="43"/>
  <c r="N11" i="43"/>
  <c r="N106" i="43" s="1"/>
  <c r="P16" i="43"/>
  <c r="N21" i="43"/>
  <c r="N107" i="43" s="1"/>
  <c r="P26" i="43"/>
  <c r="I31" i="43"/>
  <c r="I108" i="43"/>
  <c r="O31" i="43"/>
  <c r="I37" i="43"/>
  <c r="O37" i="43"/>
  <c r="I41" i="43"/>
  <c r="I109" i="43" s="1"/>
  <c r="I47" i="43"/>
  <c r="O47" i="43"/>
  <c r="O51" i="43" s="1"/>
  <c r="I51" i="43"/>
  <c r="I110" i="43"/>
  <c r="I57" i="43"/>
  <c r="O57" i="43"/>
  <c r="I61" i="43"/>
  <c r="I67" i="43"/>
  <c r="O67" i="43"/>
  <c r="I71" i="43"/>
  <c r="I112" i="43" s="1"/>
  <c r="I77" i="43"/>
  <c r="O81" i="43"/>
  <c r="I81" i="43"/>
  <c r="I113" i="43" s="1"/>
  <c r="O91" i="43"/>
  <c r="I91" i="43"/>
  <c r="I97" i="43"/>
  <c r="O97" i="43"/>
  <c r="O101" i="43" s="1"/>
  <c r="I11" i="43"/>
  <c r="O17" i="43"/>
  <c r="O120" i="43" s="1"/>
  <c r="N61" i="43"/>
  <c r="N81" i="43"/>
  <c r="N113" i="43" s="1"/>
  <c r="N161" i="38"/>
  <c r="O161" i="37"/>
  <c r="O158" i="36"/>
  <c r="O161" i="35"/>
  <c r="O161" i="34"/>
  <c r="O161" i="33"/>
  <c r="O157" i="32"/>
  <c r="O159" i="32" s="1"/>
  <c r="O161" i="31"/>
  <c r="O161" i="30"/>
  <c r="O161" i="29"/>
  <c r="O161" i="28"/>
  <c r="O161" i="27"/>
  <c r="O161" i="26"/>
  <c r="O161" i="25"/>
  <c r="O161" i="24"/>
  <c r="O161" i="23"/>
  <c r="O161" i="22"/>
  <c r="O161" i="21"/>
  <c r="O161" i="20"/>
  <c r="O161" i="19"/>
  <c r="O161" i="18"/>
  <c r="O161" i="17"/>
  <c r="P156" i="16"/>
  <c r="P157" i="16" s="1"/>
  <c r="P160" i="16" s="1"/>
  <c r="O157" i="16"/>
  <c r="O161" i="15"/>
  <c r="O161" i="14"/>
  <c r="O161" i="13"/>
  <c r="P156" i="12"/>
  <c r="O157" i="12"/>
  <c r="O161" i="11"/>
  <c r="O161" i="10"/>
  <c r="O161" i="9"/>
  <c r="O161" i="8"/>
  <c r="O161" i="7"/>
  <c r="O161" i="6"/>
  <c r="O158" i="5"/>
  <c r="O161" i="4"/>
  <c r="O161" i="3"/>
  <c r="O161" i="2"/>
  <c r="M161" i="1"/>
  <c r="L161" i="1"/>
  <c r="N161" i="1" s="1"/>
  <c r="K161" i="1"/>
  <c r="J161" i="1"/>
  <c r="H161" i="1"/>
  <c r="G161" i="1"/>
  <c r="F161" i="1"/>
  <c r="E161" i="1"/>
  <c r="D161" i="1"/>
  <c r="C161" i="1"/>
  <c r="M160" i="1"/>
  <c r="L160" i="1"/>
  <c r="K160" i="1"/>
  <c r="J160" i="1"/>
  <c r="H160" i="1"/>
  <c r="G160" i="1"/>
  <c r="F160" i="1"/>
  <c r="E160" i="1"/>
  <c r="D160" i="1"/>
  <c r="C160" i="1"/>
  <c r="M159" i="1"/>
  <c r="L159" i="1"/>
  <c r="N159" i="1" s="1"/>
  <c r="K159" i="1"/>
  <c r="J159" i="1"/>
  <c r="H159" i="1"/>
  <c r="G159" i="1"/>
  <c r="F159" i="1"/>
  <c r="E159" i="1"/>
  <c r="D159" i="1"/>
  <c r="C159" i="1"/>
  <c r="M158" i="1"/>
  <c r="L158" i="1"/>
  <c r="K158" i="1"/>
  <c r="J158" i="1"/>
  <c r="H158" i="1"/>
  <c r="G158" i="1"/>
  <c r="F158" i="1"/>
  <c r="E158" i="1"/>
  <c r="D158" i="1"/>
  <c r="C158" i="1"/>
  <c r="O156" i="1"/>
  <c r="N156" i="1"/>
  <c r="I156" i="1"/>
  <c r="O90" i="56"/>
  <c r="O88" i="56"/>
  <c r="O90" i="54"/>
  <c r="O88" i="54"/>
  <c r="O88" i="52"/>
  <c r="O90" i="52"/>
  <c r="O88" i="51"/>
  <c r="O90" i="51"/>
  <c r="O90" i="48"/>
  <c r="O89" i="48"/>
  <c r="O88" i="48"/>
  <c r="O89" i="44"/>
  <c r="O159" i="4"/>
  <c r="O159" i="37"/>
  <c r="O160" i="37"/>
  <c r="O158" i="37"/>
  <c r="O159" i="35"/>
  <c r="O160" i="35"/>
  <c r="O158" i="35"/>
  <c r="O159" i="34"/>
  <c r="O159" i="33"/>
  <c r="O160" i="33"/>
  <c r="O158" i="33"/>
  <c r="O160" i="31"/>
  <c r="O159" i="31"/>
  <c r="O158" i="31"/>
  <c r="O159" i="30"/>
  <c r="O159" i="29"/>
  <c r="O160" i="29"/>
  <c r="O158" i="29"/>
  <c r="O160" i="28"/>
  <c r="O159" i="26"/>
  <c r="O160" i="26"/>
  <c r="O158" i="26"/>
  <c r="O159" i="24"/>
  <c r="O159" i="23"/>
  <c r="O159" i="22"/>
  <c r="O160" i="22"/>
  <c r="O158" i="22"/>
  <c r="O159" i="21"/>
  <c r="O160" i="20"/>
  <c r="O159" i="20"/>
  <c r="O159" i="19"/>
  <c r="O160" i="19"/>
  <c r="O158" i="19"/>
  <c r="O159" i="14"/>
  <c r="O159" i="13"/>
  <c r="O159" i="11"/>
  <c r="O160" i="10"/>
  <c r="O159" i="9"/>
  <c r="O159" i="7"/>
  <c r="O159" i="6"/>
  <c r="O160" i="4"/>
  <c r="O158" i="4"/>
  <c r="P101" i="65"/>
  <c r="P99" i="65"/>
  <c r="P71" i="65"/>
  <c r="P112" i="65" s="1"/>
  <c r="P69" i="65"/>
  <c r="P50" i="65"/>
  <c r="P48" i="65"/>
  <c r="P68" i="65"/>
  <c r="O107" i="62"/>
  <c r="O114" i="62"/>
  <c r="P69" i="62"/>
  <c r="O112" i="62"/>
  <c r="P39" i="60"/>
  <c r="P38" i="60"/>
  <c r="P41" i="60"/>
  <c r="P59" i="59"/>
  <c r="P61" i="59"/>
  <c r="P58" i="59"/>
  <c r="O99" i="57"/>
  <c r="O100" i="57"/>
  <c r="O98" i="57"/>
  <c r="O78" i="57"/>
  <c r="O80" i="57"/>
  <c r="O58" i="57"/>
  <c r="O40" i="57"/>
  <c r="O31" i="57"/>
  <c r="O19" i="57"/>
  <c r="O70" i="57"/>
  <c r="O69" i="57"/>
  <c r="O88" i="57"/>
  <c r="O90" i="57"/>
  <c r="O21" i="57"/>
  <c r="O107" i="57" s="1"/>
  <c r="O20" i="57"/>
  <c r="O89" i="57"/>
  <c r="O79" i="56"/>
  <c r="O58" i="56"/>
  <c r="O60" i="56"/>
  <c r="O48" i="56"/>
  <c r="O40" i="56"/>
  <c r="O41" i="56"/>
  <c r="O81" i="56"/>
  <c r="O29" i="56"/>
  <c r="O100" i="56"/>
  <c r="O98" i="56"/>
  <c r="O89" i="56"/>
  <c r="O80" i="56"/>
  <c r="O71" i="56"/>
  <c r="O70" i="56"/>
  <c r="O69" i="56"/>
  <c r="O51" i="56"/>
  <c r="O50" i="56"/>
  <c r="O28" i="56"/>
  <c r="O30" i="56"/>
  <c r="O79" i="55"/>
  <c r="O80" i="55"/>
  <c r="O78" i="55"/>
  <c r="O29" i="55"/>
  <c r="O28" i="55"/>
  <c r="O20" i="55"/>
  <c r="O10" i="55"/>
  <c r="O9" i="55"/>
  <c r="O8" i="55"/>
  <c r="O89" i="55"/>
  <c r="O91" i="55"/>
  <c r="N111" i="55"/>
  <c r="N109" i="55"/>
  <c r="O51" i="55"/>
  <c r="O50" i="55"/>
  <c r="O49" i="55"/>
  <c r="O40" i="55"/>
  <c r="O31" i="55"/>
  <c r="O59" i="55"/>
  <c r="O88" i="55"/>
  <c r="O58" i="55"/>
  <c r="O38" i="55"/>
  <c r="O19" i="55"/>
  <c r="O61" i="55"/>
  <c r="N110" i="55"/>
  <c r="O48" i="55"/>
  <c r="O41" i="55"/>
  <c r="N106" i="55"/>
  <c r="O99" i="54"/>
  <c r="O100" i="54"/>
  <c r="O98" i="54"/>
  <c r="I113" i="54"/>
  <c r="O79" i="54"/>
  <c r="O58" i="54"/>
  <c r="O61" i="54"/>
  <c r="O60" i="54"/>
  <c r="O38" i="54"/>
  <c r="O39" i="54"/>
  <c r="N113" i="54"/>
  <c r="N112" i="54"/>
  <c r="N110" i="54"/>
  <c r="N108" i="54"/>
  <c r="N106" i="54"/>
  <c r="O89" i="54"/>
  <c r="O80" i="54"/>
  <c r="O78" i="54"/>
  <c r="I112" i="54"/>
  <c r="N111" i="54"/>
  <c r="N109" i="54"/>
  <c r="O10" i="54"/>
  <c r="O8" i="54"/>
  <c r="O71" i="54"/>
  <c r="O70" i="54"/>
  <c r="O69" i="54"/>
  <c r="I111" i="54"/>
  <c r="I110" i="54"/>
  <c r="O51" i="54"/>
  <c r="O50" i="54"/>
  <c r="I109" i="54"/>
  <c r="I108" i="54"/>
  <c r="O49" i="54"/>
  <c r="O68" i="54"/>
  <c r="O99" i="53"/>
  <c r="O79" i="53"/>
  <c r="O58" i="53"/>
  <c r="O38" i="53"/>
  <c r="O30" i="53"/>
  <c r="O29" i="53"/>
  <c r="O90" i="53"/>
  <c r="I113" i="53"/>
  <c r="O101" i="53"/>
  <c r="I107" i="53"/>
  <c r="O21" i="53"/>
  <c r="O20" i="53"/>
  <c r="O81" i="53"/>
  <c r="O113" i="53" s="1"/>
  <c r="O100" i="53"/>
  <c r="O88" i="53"/>
  <c r="O89" i="53"/>
  <c r="O80" i="53"/>
  <c r="O71" i="53"/>
  <c r="O70" i="53"/>
  <c r="O69" i="53"/>
  <c r="I111" i="53"/>
  <c r="I110" i="53"/>
  <c r="O51" i="53"/>
  <c r="O50" i="53"/>
  <c r="I108" i="53"/>
  <c r="O49" i="53"/>
  <c r="O28" i="53"/>
  <c r="O18" i="53"/>
  <c r="O99" i="52"/>
  <c r="I111" i="52"/>
  <c r="O100" i="52"/>
  <c r="O98" i="52"/>
  <c r="I114" i="52"/>
  <c r="I109" i="52"/>
  <c r="I107" i="52"/>
  <c r="O79" i="52"/>
  <c r="O48" i="52"/>
  <c r="O50" i="52"/>
  <c r="O49" i="52"/>
  <c r="O29" i="52"/>
  <c r="O28" i="52"/>
  <c r="O20" i="52"/>
  <c r="I108" i="52"/>
  <c r="N107" i="52"/>
  <c r="O89" i="52"/>
  <c r="O80" i="52"/>
  <c r="O78" i="52"/>
  <c r="O58" i="52"/>
  <c r="O19" i="52"/>
  <c r="N114" i="52"/>
  <c r="N113" i="52"/>
  <c r="N112" i="52"/>
  <c r="N110" i="52"/>
  <c r="N106" i="52"/>
  <c r="O61" i="52"/>
  <c r="O60" i="52"/>
  <c r="N109" i="52"/>
  <c r="O39" i="52"/>
  <c r="O40" i="52"/>
  <c r="O31" i="52"/>
  <c r="O21" i="52"/>
  <c r="O99" i="51"/>
  <c r="O79" i="51"/>
  <c r="O69" i="51"/>
  <c r="O29" i="51"/>
  <c r="O28" i="51"/>
  <c r="O20" i="51"/>
  <c r="O9" i="51"/>
  <c r="O10" i="51"/>
  <c r="O8" i="51"/>
  <c r="N114" i="51"/>
  <c r="O100" i="51"/>
  <c r="O98" i="51"/>
  <c r="I108" i="51"/>
  <c r="N107" i="51"/>
  <c r="O89" i="51"/>
  <c r="O80" i="51"/>
  <c r="O78" i="51"/>
  <c r="O71" i="51"/>
  <c r="O70" i="51"/>
  <c r="O58" i="51"/>
  <c r="O38" i="51"/>
  <c r="O19" i="51"/>
  <c r="I106" i="51"/>
  <c r="O31" i="51"/>
  <c r="O21" i="51"/>
  <c r="I111" i="51"/>
  <c r="N110" i="51"/>
  <c r="I109" i="51"/>
  <c r="N106" i="51"/>
  <c r="I113" i="51"/>
  <c r="N111" i="51"/>
  <c r="O61" i="51"/>
  <c r="O60" i="51"/>
  <c r="N109" i="51"/>
  <c r="O41" i="51"/>
  <c r="O39" i="51"/>
  <c r="O99" i="50"/>
  <c r="O100" i="50"/>
  <c r="O98" i="50"/>
  <c r="O79" i="50"/>
  <c r="O80" i="50"/>
  <c r="O78" i="50"/>
  <c r="O70" i="50"/>
  <c r="O50" i="50"/>
  <c r="O49" i="50"/>
  <c r="O29" i="50"/>
  <c r="O20" i="50"/>
  <c r="O19" i="50"/>
  <c r="O88" i="50"/>
  <c r="O90" i="50"/>
  <c r="O61" i="50"/>
  <c r="O60" i="50"/>
  <c r="O41" i="50"/>
  <c r="O39" i="50"/>
  <c r="O28" i="50"/>
  <c r="O68" i="50"/>
  <c r="O40" i="50"/>
  <c r="O31" i="50"/>
  <c r="O21" i="50"/>
  <c r="O89" i="50"/>
  <c r="O99" i="48"/>
  <c r="O100" i="48"/>
  <c r="O98" i="48"/>
  <c r="O60" i="48"/>
  <c r="O59" i="48"/>
  <c r="O58" i="48"/>
  <c r="O29" i="48"/>
  <c r="O28" i="48"/>
  <c r="O20" i="48"/>
  <c r="O69" i="48"/>
  <c r="O39" i="48"/>
  <c r="O41" i="48"/>
  <c r="O68" i="48"/>
  <c r="O40" i="48"/>
  <c r="O21" i="48"/>
  <c r="O107" i="48" s="1"/>
  <c r="O71" i="48"/>
  <c r="O112" i="48" s="1"/>
  <c r="O38" i="48"/>
  <c r="O19" i="48"/>
  <c r="O31" i="48"/>
  <c r="P78" i="47"/>
  <c r="P8" i="46"/>
  <c r="P9" i="46"/>
  <c r="P7" i="46"/>
  <c r="I114" i="43"/>
  <c r="O159" i="5"/>
  <c r="O160" i="7"/>
  <c r="O158" i="7"/>
  <c r="O160" i="9"/>
  <c r="O158" i="9"/>
  <c r="O160" i="11"/>
  <c r="O158" i="11"/>
  <c r="O160" i="14"/>
  <c r="O158" i="14"/>
  <c r="O159" i="18"/>
  <c r="O160" i="21"/>
  <c r="O158" i="21"/>
  <c r="O160" i="23"/>
  <c r="O158" i="23"/>
  <c r="O159" i="25"/>
  <c r="O159" i="27"/>
  <c r="O159" i="28"/>
  <c r="O160" i="30"/>
  <c r="O158" i="30"/>
  <c r="O160" i="34"/>
  <c r="O158" i="34"/>
  <c r="O159" i="36"/>
  <c r="N159" i="38"/>
  <c r="O8" i="44"/>
  <c r="O9" i="44"/>
  <c r="O7" i="44"/>
  <c r="P79" i="45"/>
  <c r="N111" i="43"/>
  <c r="O79" i="43"/>
  <c r="P18" i="47"/>
  <c r="P19" i="47"/>
  <c r="P17" i="47"/>
  <c r="P88" i="47"/>
  <c r="P68" i="47"/>
  <c r="P58" i="47"/>
  <c r="P89" i="47"/>
  <c r="P87" i="47"/>
  <c r="P79" i="47"/>
  <c r="P77" i="47"/>
  <c r="P69" i="47"/>
  <c r="P67" i="47"/>
  <c r="P59" i="47"/>
  <c r="P57" i="47"/>
  <c r="Q26" i="47"/>
  <c r="Q30" i="47" s="1"/>
  <c r="P18" i="46"/>
  <c r="P89" i="46"/>
  <c r="P79" i="46"/>
  <c r="P69" i="46"/>
  <c r="P59" i="46"/>
  <c r="P49" i="46"/>
  <c r="P39" i="46"/>
  <c r="P90" i="46"/>
  <c r="P88" i="46"/>
  <c r="P80" i="46"/>
  <c r="P78" i="46"/>
  <c r="P70" i="46"/>
  <c r="P68" i="46"/>
  <c r="P60" i="46"/>
  <c r="P58" i="46"/>
  <c r="P50" i="46"/>
  <c r="P48" i="46"/>
  <c r="P40" i="46"/>
  <c r="P38" i="46"/>
  <c r="P69" i="45"/>
  <c r="P99" i="45"/>
  <c r="P89" i="45"/>
  <c r="P59" i="45"/>
  <c r="P100" i="45"/>
  <c r="P98" i="45"/>
  <c r="P90" i="45"/>
  <c r="P88" i="45"/>
  <c r="P60" i="45"/>
  <c r="P58" i="45"/>
  <c r="P80" i="45"/>
  <c r="P78" i="45"/>
  <c r="P70" i="45"/>
  <c r="P68" i="45"/>
  <c r="O69" i="44"/>
  <c r="O59" i="44"/>
  <c r="O40" i="44"/>
  <c r="O39" i="44"/>
  <c r="O98" i="44"/>
  <c r="O90" i="44"/>
  <c r="O78" i="44"/>
  <c r="O70" i="44"/>
  <c r="O68" i="44"/>
  <c r="O60" i="44"/>
  <c r="O58" i="44"/>
  <c r="O50" i="44"/>
  <c r="O9" i="43"/>
  <c r="O99" i="43"/>
  <c r="O89" i="43"/>
  <c r="O69" i="43"/>
  <c r="O18" i="43"/>
  <c r="O100" i="43"/>
  <c r="O98" i="43"/>
  <c r="O90" i="43"/>
  <c r="O88" i="43"/>
  <c r="O80" i="43"/>
  <c r="O78" i="43"/>
  <c r="O70" i="43"/>
  <c r="O59" i="43"/>
  <c r="O49" i="43"/>
  <c r="O39" i="43"/>
  <c r="O60" i="43"/>
  <c r="O58" i="43"/>
  <c r="O50" i="43"/>
  <c r="O48" i="43"/>
  <c r="O40" i="43"/>
  <c r="O38" i="43"/>
  <c r="O11" i="43"/>
  <c r="O10" i="43"/>
  <c r="N160" i="38"/>
  <c r="N158" i="38"/>
  <c r="O161" i="36"/>
  <c r="O160" i="36"/>
  <c r="O158" i="28"/>
  <c r="O160" i="27"/>
  <c r="O158" i="27"/>
  <c r="O160" i="25"/>
  <c r="O158" i="25"/>
  <c r="O160" i="24"/>
  <c r="O158" i="24"/>
  <c r="O158" i="20"/>
  <c r="O160" i="18"/>
  <c r="O158" i="18"/>
  <c r="O160" i="17"/>
  <c r="O158" i="17"/>
  <c r="O160" i="15"/>
  <c r="O158" i="15"/>
  <c r="O158" i="13"/>
  <c r="O160" i="8"/>
  <c r="O158" i="8"/>
  <c r="O161" i="5"/>
  <c r="O160" i="5"/>
  <c r="O159" i="3"/>
  <c r="O160" i="3"/>
  <c r="O158" i="3"/>
  <c r="O159" i="2"/>
  <c r="O160" i="2"/>
  <c r="O158" i="2"/>
  <c r="I159" i="1"/>
  <c r="O157" i="1"/>
  <c r="O159" i="1" s="1"/>
  <c r="O112" i="53"/>
  <c r="O158" i="1"/>
  <c r="O160" i="1"/>
  <c r="A201" i="38"/>
  <c r="A202" i="38" s="1"/>
  <c r="A203" i="38" s="1"/>
  <c r="A204" i="38" s="1"/>
  <c r="A205" i="38" s="1"/>
  <c r="A206" i="38" s="1"/>
  <c r="A207" i="38" s="1"/>
  <c r="A208" i="38" s="1"/>
  <c r="A209" i="38" s="1"/>
  <c r="A210" i="38" s="1"/>
  <c r="A211" i="38" s="1"/>
  <c r="A212" i="38" s="1"/>
  <c r="A213" i="38" s="1"/>
  <c r="L191" i="38"/>
  <c r="K191" i="38"/>
  <c r="J191" i="38"/>
  <c r="I191" i="38"/>
  <c r="G191" i="38"/>
  <c r="F191" i="38"/>
  <c r="E191" i="38"/>
  <c r="D191" i="38"/>
  <c r="D203" i="38" s="1"/>
  <c r="C191" i="38"/>
  <c r="B191" i="38"/>
  <c r="L190" i="38"/>
  <c r="K190" i="38"/>
  <c r="J190" i="38"/>
  <c r="I190" i="38"/>
  <c r="G190" i="38"/>
  <c r="F190" i="38"/>
  <c r="E190" i="38"/>
  <c r="D190" i="38"/>
  <c r="C190" i="38"/>
  <c r="B190" i="38"/>
  <c r="L189" i="38"/>
  <c r="K189" i="38"/>
  <c r="J189" i="38"/>
  <c r="I189" i="38"/>
  <c r="G189" i="38"/>
  <c r="F189" i="38"/>
  <c r="E189" i="38"/>
  <c r="D189" i="38"/>
  <c r="C189" i="38"/>
  <c r="B189" i="38"/>
  <c r="L188" i="38"/>
  <c r="K188" i="38"/>
  <c r="J188" i="38"/>
  <c r="I188" i="38"/>
  <c r="G188" i="38"/>
  <c r="F188" i="38"/>
  <c r="E188" i="38"/>
  <c r="D188" i="38"/>
  <c r="C188" i="38"/>
  <c r="B188" i="38"/>
  <c r="N186" i="38"/>
  <c r="M186" i="38"/>
  <c r="M187" i="38" s="1"/>
  <c r="H186" i="38"/>
  <c r="L151" i="38"/>
  <c r="K151" i="38"/>
  <c r="K210" i="38" s="1"/>
  <c r="J151" i="38"/>
  <c r="J210" i="38" s="1"/>
  <c r="I151" i="38"/>
  <c r="G151" i="38"/>
  <c r="F151" i="38"/>
  <c r="F210" i="38" s="1"/>
  <c r="E151" i="38"/>
  <c r="E210" i="38" s="1"/>
  <c r="D151" i="38"/>
  <c r="C151" i="38"/>
  <c r="B151" i="38"/>
  <c r="B210" i="38" s="1"/>
  <c r="L150" i="38"/>
  <c r="K150" i="38"/>
  <c r="J150" i="38"/>
  <c r="M150" i="38" s="1"/>
  <c r="I150" i="38"/>
  <c r="G150" i="38"/>
  <c r="F150" i="38"/>
  <c r="E150" i="38"/>
  <c r="D150" i="38"/>
  <c r="C150" i="38"/>
  <c r="B150" i="38"/>
  <c r="L149" i="38"/>
  <c r="K149" i="38"/>
  <c r="J149" i="38"/>
  <c r="I149" i="38"/>
  <c r="G149" i="38"/>
  <c r="F149" i="38"/>
  <c r="E149" i="38"/>
  <c r="D149" i="38"/>
  <c r="C149" i="38"/>
  <c r="H149" i="38" s="1"/>
  <c r="B149" i="38"/>
  <c r="L148" i="38"/>
  <c r="K148" i="38"/>
  <c r="J148" i="38"/>
  <c r="I148" i="38"/>
  <c r="G148" i="38"/>
  <c r="F148" i="38"/>
  <c r="E148" i="38"/>
  <c r="H148" i="38" s="1"/>
  <c r="D148" i="38"/>
  <c r="C148" i="38"/>
  <c r="B148" i="38"/>
  <c r="H146" i="38"/>
  <c r="L141" i="38"/>
  <c r="L209" i="38" s="1"/>
  <c r="K141" i="38"/>
  <c r="J141" i="38"/>
  <c r="I141" i="38"/>
  <c r="G141" i="38"/>
  <c r="F141" i="38"/>
  <c r="E141" i="38"/>
  <c r="D141" i="38"/>
  <c r="C141" i="38"/>
  <c r="C209" i="38" s="1"/>
  <c r="B141" i="38"/>
  <c r="L140" i="38"/>
  <c r="K140" i="38"/>
  <c r="J140" i="38"/>
  <c r="I140" i="38"/>
  <c r="G140" i="38"/>
  <c r="F140" i="38"/>
  <c r="E140" i="38"/>
  <c r="D140" i="38"/>
  <c r="C140" i="38"/>
  <c r="B140" i="38"/>
  <c r="H140" i="38" s="1"/>
  <c r="L139" i="38"/>
  <c r="K139" i="38"/>
  <c r="J139" i="38"/>
  <c r="I139" i="38"/>
  <c r="G139" i="38"/>
  <c r="F139" i="38"/>
  <c r="E139" i="38"/>
  <c r="D139" i="38"/>
  <c r="C139" i="38"/>
  <c r="B139" i="38"/>
  <c r="L138" i="38"/>
  <c r="K138" i="38"/>
  <c r="M138" i="38" s="1"/>
  <c r="J138" i="38"/>
  <c r="I138" i="38"/>
  <c r="G138" i="38"/>
  <c r="F138" i="38"/>
  <c r="E138" i="38"/>
  <c r="D138" i="38"/>
  <c r="C138" i="38"/>
  <c r="B138" i="38"/>
  <c r="H138" i="38" s="1"/>
  <c r="N136" i="38"/>
  <c r="N137" i="38" s="1"/>
  <c r="M136" i="38"/>
  <c r="M137" i="38" s="1"/>
  <c r="H136" i="38"/>
  <c r="L131" i="38"/>
  <c r="K131" i="38"/>
  <c r="K208" i="38" s="1"/>
  <c r="J131" i="38"/>
  <c r="J208" i="38" s="1"/>
  <c r="I131" i="38"/>
  <c r="G131" i="38"/>
  <c r="F131" i="38"/>
  <c r="F208" i="38" s="1"/>
  <c r="E131" i="38"/>
  <c r="E208" i="38" s="1"/>
  <c r="D131" i="38"/>
  <c r="C131" i="38"/>
  <c r="C208" i="38" s="1"/>
  <c r="B131" i="38"/>
  <c r="L130" i="38"/>
  <c r="K130" i="38"/>
  <c r="J130" i="38"/>
  <c r="I130" i="38"/>
  <c r="G130" i="38"/>
  <c r="F130" i="38"/>
  <c r="E130" i="38"/>
  <c r="H130" i="38" s="1"/>
  <c r="D130" i="38"/>
  <c r="C130" i="38"/>
  <c r="B130" i="38"/>
  <c r="L129" i="38"/>
  <c r="K129" i="38"/>
  <c r="J129" i="38"/>
  <c r="I129" i="38"/>
  <c r="G129" i="38"/>
  <c r="F129" i="38"/>
  <c r="E129" i="38"/>
  <c r="D129" i="38"/>
  <c r="C129" i="38"/>
  <c r="B129" i="38"/>
  <c r="L128" i="38"/>
  <c r="K128" i="38"/>
  <c r="J128" i="38"/>
  <c r="I128" i="38"/>
  <c r="G128" i="38"/>
  <c r="F128" i="38"/>
  <c r="E128" i="38"/>
  <c r="H128" i="38" s="1"/>
  <c r="D128" i="38"/>
  <c r="C128" i="38"/>
  <c r="B128" i="38"/>
  <c r="N126" i="38"/>
  <c r="N127" i="38" s="1"/>
  <c r="M126" i="38"/>
  <c r="M127" i="38" s="1"/>
  <c r="M230" i="38" s="1"/>
  <c r="H126" i="38"/>
  <c r="L121" i="38"/>
  <c r="K121" i="38"/>
  <c r="K207" i="38" s="1"/>
  <c r="J121" i="38"/>
  <c r="J207" i="38" s="1"/>
  <c r="I121" i="38"/>
  <c r="G121" i="38"/>
  <c r="F121" i="38"/>
  <c r="F207" i="38" s="1"/>
  <c r="E121" i="38"/>
  <c r="E207" i="38" s="1"/>
  <c r="D121" i="38"/>
  <c r="C121" i="38"/>
  <c r="B121" i="38"/>
  <c r="L120" i="38"/>
  <c r="K120" i="38"/>
  <c r="J120" i="38"/>
  <c r="I120" i="38"/>
  <c r="G120" i="38"/>
  <c r="F120" i="38"/>
  <c r="E120" i="38"/>
  <c r="D120" i="38"/>
  <c r="H120" i="38" s="1"/>
  <c r="C120" i="38"/>
  <c r="B120" i="38"/>
  <c r="L119" i="38"/>
  <c r="K119" i="38"/>
  <c r="J119" i="38"/>
  <c r="I119" i="38"/>
  <c r="G119" i="38"/>
  <c r="F119" i="38"/>
  <c r="E119" i="38"/>
  <c r="D119" i="38"/>
  <c r="C119" i="38"/>
  <c r="B119" i="38"/>
  <c r="L118" i="38"/>
  <c r="K118" i="38"/>
  <c r="J118" i="38"/>
  <c r="I118" i="38"/>
  <c r="G118" i="38"/>
  <c r="F118" i="38"/>
  <c r="E118" i="38"/>
  <c r="D118" i="38"/>
  <c r="C118" i="38"/>
  <c r="B118" i="38"/>
  <c r="N116" i="38"/>
  <c r="N117" i="38" s="1"/>
  <c r="M116" i="38"/>
  <c r="M117" i="38" s="1"/>
  <c r="H116" i="38"/>
  <c r="H117" i="38" s="1"/>
  <c r="L111" i="38"/>
  <c r="K111" i="38"/>
  <c r="K206" i="38" s="1"/>
  <c r="J111" i="38"/>
  <c r="J206" i="38" s="1"/>
  <c r="I111" i="38"/>
  <c r="G111" i="38"/>
  <c r="F111" i="38"/>
  <c r="F206" i="38" s="1"/>
  <c r="E111" i="38"/>
  <c r="E206" i="38" s="1"/>
  <c r="D111" i="38"/>
  <c r="C111" i="38"/>
  <c r="B111" i="38"/>
  <c r="L110" i="38"/>
  <c r="K110" i="38"/>
  <c r="J110" i="38"/>
  <c r="I110" i="38"/>
  <c r="G110" i="38"/>
  <c r="F110" i="38"/>
  <c r="E110" i="38"/>
  <c r="D110" i="38"/>
  <c r="C110" i="38"/>
  <c r="B110" i="38"/>
  <c r="L109" i="38"/>
  <c r="K109" i="38"/>
  <c r="J109" i="38"/>
  <c r="I109" i="38"/>
  <c r="G109" i="38"/>
  <c r="F109" i="38"/>
  <c r="E109" i="38"/>
  <c r="D109" i="38"/>
  <c r="C109" i="38"/>
  <c r="B109" i="38"/>
  <c r="L108" i="38"/>
  <c r="K108" i="38"/>
  <c r="J108" i="38"/>
  <c r="I108" i="38"/>
  <c r="G108" i="38"/>
  <c r="F108" i="38"/>
  <c r="E108" i="38"/>
  <c r="D108" i="38"/>
  <c r="C108" i="38"/>
  <c r="B108" i="38"/>
  <c r="N106" i="38"/>
  <c r="M106" i="38"/>
  <c r="H106" i="38"/>
  <c r="H107" i="38" s="1"/>
  <c r="L101" i="38"/>
  <c r="K101" i="38"/>
  <c r="J101" i="38"/>
  <c r="I101" i="38"/>
  <c r="I205" i="38" s="1"/>
  <c r="G101" i="38"/>
  <c r="F101" i="38"/>
  <c r="E101" i="38"/>
  <c r="D101" i="38"/>
  <c r="D205" i="38" s="1"/>
  <c r="C101" i="38"/>
  <c r="B101" i="38"/>
  <c r="L100" i="38"/>
  <c r="K100" i="38"/>
  <c r="J100" i="38"/>
  <c r="I100" i="38"/>
  <c r="G100" i="38"/>
  <c r="F100" i="38"/>
  <c r="E100" i="38"/>
  <c r="D100" i="38"/>
  <c r="C100" i="38"/>
  <c r="B100" i="38"/>
  <c r="L99" i="38"/>
  <c r="K99" i="38"/>
  <c r="J99" i="38"/>
  <c r="I99" i="38"/>
  <c r="G99" i="38"/>
  <c r="F99" i="38"/>
  <c r="E99" i="38"/>
  <c r="D99" i="38"/>
  <c r="C99" i="38"/>
  <c r="B99" i="38"/>
  <c r="L98" i="38"/>
  <c r="K98" i="38"/>
  <c r="J98" i="38"/>
  <c r="I98" i="38"/>
  <c r="G98" i="38"/>
  <c r="F98" i="38"/>
  <c r="E98" i="38"/>
  <c r="D98" i="38"/>
  <c r="C98" i="38"/>
  <c r="B98" i="38"/>
  <c r="N96" i="38"/>
  <c r="M96" i="38"/>
  <c r="M97" i="38" s="1"/>
  <c r="H96" i="38"/>
  <c r="L91" i="38"/>
  <c r="L204" i="38" s="1"/>
  <c r="K91" i="38"/>
  <c r="J91" i="38"/>
  <c r="J204" i="38" s="1"/>
  <c r="I91" i="38"/>
  <c r="G91" i="38"/>
  <c r="F91" i="38"/>
  <c r="E91" i="38"/>
  <c r="E204" i="38" s="1"/>
  <c r="D91" i="38"/>
  <c r="C91" i="38"/>
  <c r="C204" i="38" s="1"/>
  <c r="B91" i="38"/>
  <c r="L90" i="38"/>
  <c r="K90" i="38"/>
  <c r="J90" i="38"/>
  <c r="I90" i="38"/>
  <c r="G90" i="38"/>
  <c r="F90" i="38"/>
  <c r="E90" i="38"/>
  <c r="D90" i="38"/>
  <c r="C90" i="38"/>
  <c r="B90" i="38"/>
  <c r="L89" i="38"/>
  <c r="K89" i="38"/>
  <c r="J89" i="38"/>
  <c r="I89" i="38"/>
  <c r="G89" i="38"/>
  <c r="F89" i="38"/>
  <c r="E89" i="38"/>
  <c r="D89" i="38"/>
  <c r="C89" i="38"/>
  <c r="B89" i="38"/>
  <c r="L88" i="38"/>
  <c r="K88" i="38"/>
  <c r="J88" i="38"/>
  <c r="I88" i="38"/>
  <c r="G88" i="38"/>
  <c r="F88" i="38"/>
  <c r="E88" i="38"/>
  <c r="D88" i="38"/>
  <c r="C88" i="38"/>
  <c r="B88" i="38"/>
  <c r="N86" i="38"/>
  <c r="M86" i="38"/>
  <c r="M87" i="38" s="1"/>
  <c r="H86" i="38"/>
  <c r="H87" i="38" s="1"/>
  <c r="L81" i="38"/>
  <c r="K81" i="38"/>
  <c r="K203" i="38" s="1"/>
  <c r="J81" i="38"/>
  <c r="J203" i="38" s="1"/>
  <c r="I81" i="38"/>
  <c r="G81" i="38"/>
  <c r="F81" i="38"/>
  <c r="F203" i="38" s="1"/>
  <c r="E81" i="38"/>
  <c r="E203" i="38" s="1"/>
  <c r="D81" i="38"/>
  <c r="C81" i="38"/>
  <c r="B81" i="38"/>
  <c r="L80" i="38"/>
  <c r="K80" i="38"/>
  <c r="J80" i="38"/>
  <c r="I80" i="38"/>
  <c r="G80" i="38"/>
  <c r="F80" i="38"/>
  <c r="E80" i="38"/>
  <c r="D80" i="38"/>
  <c r="C80" i="38"/>
  <c r="B80" i="38"/>
  <c r="L79" i="38"/>
  <c r="K79" i="38"/>
  <c r="J79" i="38"/>
  <c r="I79" i="38"/>
  <c r="G79" i="38"/>
  <c r="F79" i="38"/>
  <c r="E79" i="38"/>
  <c r="D79" i="38"/>
  <c r="C79" i="38"/>
  <c r="B79" i="38"/>
  <c r="L78" i="38"/>
  <c r="K78" i="38"/>
  <c r="J78" i="38"/>
  <c r="I78" i="38"/>
  <c r="G78" i="38"/>
  <c r="F78" i="38"/>
  <c r="E78" i="38"/>
  <c r="D78" i="38"/>
  <c r="C78" i="38"/>
  <c r="B78" i="38"/>
  <c r="N76" i="38"/>
  <c r="M76" i="38"/>
  <c r="M77" i="38" s="1"/>
  <c r="H76" i="38"/>
  <c r="H77" i="38" s="1"/>
  <c r="L71" i="38"/>
  <c r="K71" i="38"/>
  <c r="K202" i="38" s="1"/>
  <c r="J71" i="38"/>
  <c r="J202" i="38" s="1"/>
  <c r="I71" i="38"/>
  <c r="G71" i="38"/>
  <c r="F71" i="38"/>
  <c r="F202" i="38" s="1"/>
  <c r="E71" i="38"/>
  <c r="E202" i="38" s="1"/>
  <c r="D71" i="38"/>
  <c r="C71" i="38"/>
  <c r="B71" i="38"/>
  <c r="B202" i="38" s="1"/>
  <c r="L70" i="38"/>
  <c r="K70" i="38"/>
  <c r="J70" i="38"/>
  <c r="I70" i="38"/>
  <c r="G70" i="38"/>
  <c r="F70" i="38"/>
  <c r="E70" i="38"/>
  <c r="D70" i="38"/>
  <c r="C70" i="38"/>
  <c r="B70" i="38"/>
  <c r="L69" i="38"/>
  <c r="K69" i="38"/>
  <c r="J69" i="38"/>
  <c r="I69" i="38"/>
  <c r="G69" i="38"/>
  <c r="F69" i="38"/>
  <c r="E69" i="38"/>
  <c r="D69" i="38"/>
  <c r="C69" i="38"/>
  <c r="B69" i="38"/>
  <c r="L68" i="38"/>
  <c r="K68" i="38"/>
  <c r="J68" i="38"/>
  <c r="I68" i="38"/>
  <c r="G68" i="38"/>
  <c r="F68" i="38"/>
  <c r="E68" i="38"/>
  <c r="D68" i="38"/>
  <c r="C68" i="38"/>
  <c r="B68" i="38"/>
  <c r="N66" i="38"/>
  <c r="M66" i="38"/>
  <c r="M67" i="38" s="1"/>
  <c r="M224" i="38" s="1"/>
  <c r="H66" i="38"/>
  <c r="H67" i="38" s="1"/>
  <c r="L61" i="38"/>
  <c r="K61" i="38"/>
  <c r="J61" i="38"/>
  <c r="J201" i="38" s="1"/>
  <c r="I61" i="38"/>
  <c r="G61" i="38"/>
  <c r="F61" i="38"/>
  <c r="F201" i="38" s="1"/>
  <c r="E61" i="38"/>
  <c r="E201" i="38" s="1"/>
  <c r="D61" i="38"/>
  <c r="C61" i="38"/>
  <c r="B61" i="38"/>
  <c r="L60" i="38"/>
  <c r="K60" i="38"/>
  <c r="J60" i="38"/>
  <c r="I60" i="38"/>
  <c r="G60" i="38"/>
  <c r="F60" i="38"/>
  <c r="E60" i="38"/>
  <c r="D60" i="38"/>
  <c r="C60" i="38"/>
  <c r="B60" i="38"/>
  <c r="L59" i="38"/>
  <c r="K59" i="38"/>
  <c r="J59" i="38"/>
  <c r="I59" i="38"/>
  <c r="G59" i="38"/>
  <c r="F59" i="38"/>
  <c r="E59" i="38"/>
  <c r="D59" i="38"/>
  <c r="C59" i="38"/>
  <c r="B59" i="38"/>
  <c r="L58" i="38"/>
  <c r="K58" i="38"/>
  <c r="J58" i="38"/>
  <c r="I58" i="38"/>
  <c r="G58" i="38"/>
  <c r="F58" i="38"/>
  <c r="E58" i="38"/>
  <c r="D58" i="38"/>
  <c r="C58" i="38"/>
  <c r="B58" i="38"/>
  <c r="N56" i="38"/>
  <c r="M56" i="38"/>
  <c r="H56" i="38"/>
  <c r="H57" i="38" s="1"/>
  <c r="L51" i="38"/>
  <c r="K51" i="38"/>
  <c r="J51" i="38"/>
  <c r="I51" i="38"/>
  <c r="I200" i="38" s="1"/>
  <c r="G51" i="38"/>
  <c r="F51" i="38"/>
  <c r="E51" i="38"/>
  <c r="D51" i="38"/>
  <c r="D200" i="38" s="1"/>
  <c r="C51" i="38"/>
  <c r="B51" i="38"/>
  <c r="L50" i="38"/>
  <c r="K50" i="38"/>
  <c r="J50" i="38"/>
  <c r="I50" i="38"/>
  <c r="G50" i="38"/>
  <c r="F50" i="38"/>
  <c r="E50" i="38"/>
  <c r="D50" i="38"/>
  <c r="C50" i="38"/>
  <c r="B50" i="38"/>
  <c r="L49" i="38"/>
  <c r="K49" i="38"/>
  <c r="J49" i="38"/>
  <c r="I49" i="38"/>
  <c r="G49" i="38"/>
  <c r="F49" i="38"/>
  <c r="E49" i="38"/>
  <c r="D49" i="38"/>
  <c r="C49" i="38"/>
  <c r="B49" i="38"/>
  <c r="L48" i="38"/>
  <c r="K48" i="38"/>
  <c r="J48" i="38"/>
  <c r="I48" i="38"/>
  <c r="G48" i="38"/>
  <c r="F48" i="38"/>
  <c r="E48" i="38"/>
  <c r="D48" i="38"/>
  <c r="C48" i="38"/>
  <c r="B48" i="38"/>
  <c r="N46" i="38"/>
  <c r="M46" i="38"/>
  <c r="M47" i="38" s="1"/>
  <c r="H46" i="38"/>
  <c r="H47" i="38" s="1"/>
  <c r="L41" i="38"/>
  <c r="L199" i="38" s="1"/>
  <c r="K41" i="38"/>
  <c r="J41" i="38"/>
  <c r="J199" i="38" s="1"/>
  <c r="I41" i="38"/>
  <c r="G41" i="38"/>
  <c r="F41" i="38"/>
  <c r="E41" i="38"/>
  <c r="E199" i="38" s="1"/>
  <c r="D41" i="38"/>
  <c r="C41" i="38"/>
  <c r="C199" i="38" s="1"/>
  <c r="B41" i="38"/>
  <c r="L40" i="38"/>
  <c r="K40" i="38"/>
  <c r="J40" i="38"/>
  <c r="I40" i="38"/>
  <c r="G40" i="38"/>
  <c r="F40" i="38"/>
  <c r="E40" i="38"/>
  <c r="D40" i="38"/>
  <c r="C40" i="38"/>
  <c r="B40" i="38"/>
  <c r="L39" i="38"/>
  <c r="K39" i="38"/>
  <c r="J39" i="38"/>
  <c r="I39" i="38"/>
  <c r="G39" i="38"/>
  <c r="F39" i="38"/>
  <c r="E39" i="38"/>
  <c r="D39" i="38"/>
  <c r="C39" i="38"/>
  <c r="B39" i="38"/>
  <c r="L38" i="38"/>
  <c r="K38" i="38"/>
  <c r="J38" i="38"/>
  <c r="I38" i="38"/>
  <c r="G38" i="38"/>
  <c r="F38" i="38"/>
  <c r="E38" i="38"/>
  <c r="D38" i="38"/>
  <c r="C38" i="38"/>
  <c r="B38" i="38"/>
  <c r="N36" i="38"/>
  <c r="M36" i="38"/>
  <c r="M37" i="38" s="1"/>
  <c r="H36" i="38"/>
  <c r="H37" i="38" s="1"/>
  <c r="L31" i="38"/>
  <c r="K31" i="38"/>
  <c r="K198" i="38" s="1"/>
  <c r="J31" i="38"/>
  <c r="J198" i="38" s="1"/>
  <c r="I31" i="38"/>
  <c r="G31" i="38"/>
  <c r="F31" i="38"/>
  <c r="F198" i="38" s="1"/>
  <c r="E31" i="38"/>
  <c r="E198" i="38" s="1"/>
  <c r="D31" i="38"/>
  <c r="C31" i="38"/>
  <c r="C198" i="38" s="1"/>
  <c r="B31" i="38"/>
  <c r="L30" i="38"/>
  <c r="K30" i="38"/>
  <c r="J30" i="38"/>
  <c r="I30" i="38"/>
  <c r="G30" i="38"/>
  <c r="F30" i="38"/>
  <c r="E30" i="38"/>
  <c r="D30" i="38"/>
  <c r="C30" i="38"/>
  <c r="B30" i="38"/>
  <c r="L29" i="38"/>
  <c r="K29" i="38"/>
  <c r="J29" i="38"/>
  <c r="I29" i="38"/>
  <c r="G29" i="38"/>
  <c r="F29" i="38"/>
  <c r="E29" i="38"/>
  <c r="D29" i="38"/>
  <c r="C29" i="38"/>
  <c r="B29" i="38"/>
  <c r="L28" i="38"/>
  <c r="K28" i="38"/>
  <c r="J28" i="38"/>
  <c r="I28" i="38"/>
  <c r="G28" i="38"/>
  <c r="F28" i="38"/>
  <c r="E28" i="38"/>
  <c r="D28" i="38"/>
  <c r="C28" i="38"/>
  <c r="B28" i="38"/>
  <c r="N26" i="38"/>
  <c r="M26" i="38"/>
  <c r="M27" i="38" s="1"/>
  <c r="H26" i="38"/>
  <c r="H27" i="38" s="1"/>
  <c r="L21" i="38"/>
  <c r="K21" i="38"/>
  <c r="K197" i="38" s="1"/>
  <c r="J21" i="38"/>
  <c r="J197" i="38" s="1"/>
  <c r="I21" i="38"/>
  <c r="G21" i="38"/>
  <c r="F21" i="38"/>
  <c r="F197" i="38" s="1"/>
  <c r="E21" i="38"/>
  <c r="E197" i="38" s="1"/>
  <c r="D21" i="38"/>
  <c r="C21" i="38"/>
  <c r="B21" i="38"/>
  <c r="B197" i="38" s="1"/>
  <c r="L20" i="38"/>
  <c r="K20" i="38"/>
  <c r="J20" i="38"/>
  <c r="I20" i="38"/>
  <c r="G20" i="38"/>
  <c r="F20" i="38"/>
  <c r="E20" i="38"/>
  <c r="D20" i="38"/>
  <c r="C20" i="38"/>
  <c r="B20" i="38"/>
  <c r="L19" i="38"/>
  <c r="K19" i="38"/>
  <c r="J19" i="38"/>
  <c r="I19" i="38"/>
  <c r="G19" i="38"/>
  <c r="F19" i="38"/>
  <c r="E19" i="38"/>
  <c r="D19" i="38"/>
  <c r="C19" i="38"/>
  <c r="B19" i="38"/>
  <c r="L18" i="38"/>
  <c r="K18" i="38"/>
  <c r="J18" i="38"/>
  <c r="I18" i="38"/>
  <c r="G18" i="38"/>
  <c r="F18" i="38"/>
  <c r="E18" i="38"/>
  <c r="D18" i="38"/>
  <c r="C18" i="38"/>
  <c r="B18" i="38"/>
  <c r="N16" i="38"/>
  <c r="M16" i="38"/>
  <c r="M17" i="38" s="1"/>
  <c r="H16" i="38"/>
  <c r="H17" i="38" s="1"/>
  <c r="L11" i="38"/>
  <c r="K11" i="38"/>
  <c r="J11" i="38"/>
  <c r="J196" i="38" s="1"/>
  <c r="I11" i="38"/>
  <c r="G11" i="38"/>
  <c r="F11" i="38"/>
  <c r="F196" i="38" s="1"/>
  <c r="E11" i="38"/>
  <c r="E196" i="38" s="1"/>
  <c r="D11" i="38"/>
  <c r="C11" i="38"/>
  <c r="B11" i="38"/>
  <c r="L10" i="38"/>
  <c r="K10" i="38"/>
  <c r="J10" i="38"/>
  <c r="I10" i="38"/>
  <c r="G10" i="38"/>
  <c r="F10" i="38"/>
  <c r="E10" i="38"/>
  <c r="D10" i="38"/>
  <c r="C10" i="38"/>
  <c r="B10" i="38"/>
  <c r="L9" i="38"/>
  <c r="K9" i="38"/>
  <c r="J9" i="38"/>
  <c r="I9" i="38"/>
  <c r="G9" i="38"/>
  <c r="F9" i="38"/>
  <c r="E9" i="38"/>
  <c r="D9" i="38"/>
  <c r="C9" i="38"/>
  <c r="B9" i="38"/>
  <c r="L8" i="38"/>
  <c r="K8" i="38"/>
  <c r="J8" i="38"/>
  <c r="I8" i="38"/>
  <c r="G8" i="38"/>
  <c r="F8" i="38"/>
  <c r="E8" i="38"/>
  <c r="D8" i="38"/>
  <c r="C8" i="38"/>
  <c r="B8" i="38"/>
  <c r="N6" i="38"/>
  <c r="N7" i="38" s="1"/>
  <c r="M6" i="38"/>
  <c r="H6" i="38"/>
  <c r="H7" i="38" s="1"/>
  <c r="B181" i="37"/>
  <c r="B182" i="37" s="1"/>
  <c r="B183" i="37" s="1"/>
  <c r="B184" i="37" s="1"/>
  <c r="B185" i="37" s="1"/>
  <c r="B186" i="37" s="1"/>
  <c r="B187" i="37" s="1"/>
  <c r="B188" i="37" s="1"/>
  <c r="B189" i="37" s="1"/>
  <c r="B190" i="37" s="1"/>
  <c r="B191" i="37" s="1"/>
  <c r="M171" i="37"/>
  <c r="L171" i="37"/>
  <c r="K171" i="37"/>
  <c r="K185" i="37" s="1"/>
  <c r="J171" i="37"/>
  <c r="J188" i="37" s="1"/>
  <c r="H171" i="37"/>
  <c r="G171" i="37"/>
  <c r="F171" i="37"/>
  <c r="F191" i="37" s="1"/>
  <c r="E171" i="37"/>
  <c r="E191" i="37" s="1"/>
  <c r="D171" i="37"/>
  <c r="D191" i="37" s="1"/>
  <c r="C171" i="37"/>
  <c r="C191" i="37" s="1"/>
  <c r="M170" i="37"/>
  <c r="L170" i="37"/>
  <c r="K170" i="37"/>
  <c r="J170" i="37"/>
  <c r="H170" i="37"/>
  <c r="G170" i="37"/>
  <c r="F170" i="37"/>
  <c r="E170" i="37"/>
  <c r="D170" i="37"/>
  <c r="C170" i="37"/>
  <c r="M169" i="37"/>
  <c r="L169" i="37"/>
  <c r="K169" i="37"/>
  <c r="J169" i="37"/>
  <c r="H169" i="37"/>
  <c r="G169" i="37"/>
  <c r="F169" i="37"/>
  <c r="E169" i="37"/>
  <c r="D169" i="37"/>
  <c r="C169" i="37"/>
  <c r="M168" i="37"/>
  <c r="L168" i="37"/>
  <c r="K168" i="37"/>
  <c r="J168" i="37"/>
  <c r="H168" i="37"/>
  <c r="G168" i="37"/>
  <c r="F168" i="37"/>
  <c r="E168" i="37"/>
  <c r="D168" i="37"/>
  <c r="C168" i="37"/>
  <c r="O166" i="37"/>
  <c r="N166" i="37"/>
  <c r="N167" i="37" s="1"/>
  <c r="I166" i="37"/>
  <c r="I167" i="37" s="1"/>
  <c r="I211" i="37" s="1"/>
  <c r="M151" i="37"/>
  <c r="M190" i="37" s="1"/>
  <c r="L151" i="37"/>
  <c r="K151" i="37"/>
  <c r="J151" i="37"/>
  <c r="J190" i="37" s="1"/>
  <c r="H151" i="37"/>
  <c r="G151" i="37"/>
  <c r="F151" i="37"/>
  <c r="E151" i="37"/>
  <c r="E190" i="37" s="1"/>
  <c r="D151" i="37"/>
  <c r="D190" i="37" s="1"/>
  <c r="C151" i="37"/>
  <c r="M150" i="37"/>
  <c r="L150" i="37"/>
  <c r="K150" i="37"/>
  <c r="J150" i="37"/>
  <c r="H150" i="37"/>
  <c r="G150" i="37"/>
  <c r="F150" i="37"/>
  <c r="E150" i="37"/>
  <c r="D150" i="37"/>
  <c r="C150" i="37"/>
  <c r="M149" i="37"/>
  <c r="L149" i="37"/>
  <c r="K149" i="37"/>
  <c r="J149" i="37"/>
  <c r="H149" i="37"/>
  <c r="G149" i="37"/>
  <c r="F149" i="37"/>
  <c r="E149" i="37"/>
  <c r="D149" i="37"/>
  <c r="C149" i="37"/>
  <c r="M148" i="37"/>
  <c r="L148" i="37"/>
  <c r="K148" i="37"/>
  <c r="J148" i="37"/>
  <c r="H148" i="37"/>
  <c r="G148" i="37"/>
  <c r="F148" i="37"/>
  <c r="E148" i="37"/>
  <c r="D148" i="37"/>
  <c r="C148" i="37"/>
  <c r="O150" i="37"/>
  <c r="I146" i="37"/>
  <c r="P146" i="37" s="1"/>
  <c r="M141" i="37"/>
  <c r="M189" i="37" s="1"/>
  <c r="L141" i="37"/>
  <c r="K141" i="37"/>
  <c r="J141" i="37"/>
  <c r="H141" i="37"/>
  <c r="G141" i="37"/>
  <c r="F141" i="37"/>
  <c r="E141" i="37"/>
  <c r="D141" i="37"/>
  <c r="C141" i="37"/>
  <c r="M140" i="37"/>
  <c r="L140" i="37"/>
  <c r="K140" i="37"/>
  <c r="J140" i="37"/>
  <c r="H140" i="37"/>
  <c r="G140" i="37"/>
  <c r="F140" i="37"/>
  <c r="E140" i="37"/>
  <c r="D140" i="37"/>
  <c r="C140" i="37"/>
  <c r="M139" i="37"/>
  <c r="L139" i="37"/>
  <c r="K139" i="37"/>
  <c r="J139" i="37"/>
  <c r="H139" i="37"/>
  <c r="G139" i="37"/>
  <c r="F139" i="37"/>
  <c r="E139" i="37"/>
  <c r="D139" i="37"/>
  <c r="C139" i="37"/>
  <c r="M138" i="37"/>
  <c r="L138" i="37"/>
  <c r="K138" i="37"/>
  <c r="J138" i="37"/>
  <c r="H138" i="37"/>
  <c r="G138" i="37"/>
  <c r="F138" i="37"/>
  <c r="E138" i="37"/>
  <c r="D138" i="37"/>
  <c r="C138" i="37"/>
  <c r="O136" i="37"/>
  <c r="O137" i="37" s="1"/>
  <c r="N136" i="37"/>
  <c r="N137" i="37" s="1"/>
  <c r="I136" i="37"/>
  <c r="M131" i="37"/>
  <c r="M188" i="37" s="1"/>
  <c r="L131" i="37"/>
  <c r="K131" i="37"/>
  <c r="J131" i="37"/>
  <c r="H131" i="37"/>
  <c r="G131" i="37"/>
  <c r="F131" i="37"/>
  <c r="E131" i="37"/>
  <c r="E188" i="37"/>
  <c r="D131" i="37"/>
  <c r="C131" i="37"/>
  <c r="C188" i="37" s="1"/>
  <c r="M130" i="37"/>
  <c r="L130" i="37"/>
  <c r="K130" i="37"/>
  <c r="J130" i="37"/>
  <c r="H130" i="37"/>
  <c r="G130" i="37"/>
  <c r="F130" i="37"/>
  <c r="E130" i="37"/>
  <c r="D130" i="37"/>
  <c r="C130" i="37"/>
  <c r="M129" i="37"/>
  <c r="L129" i="37"/>
  <c r="K129" i="37"/>
  <c r="J129" i="37"/>
  <c r="H129" i="37"/>
  <c r="G129" i="37"/>
  <c r="F129" i="37"/>
  <c r="E129" i="37"/>
  <c r="D129" i="37"/>
  <c r="C129" i="37"/>
  <c r="M128" i="37"/>
  <c r="L128" i="37"/>
  <c r="K128" i="37"/>
  <c r="J128" i="37"/>
  <c r="H128" i="37"/>
  <c r="G128" i="37"/>
  <c r="F128" i="37"/>
  <c r="E128" i="37"/>
  <c r="D128" i="37"/>
  <c r="C128" i="37"/>
  <c r="O126" i="37"/>
  <c r="N126" i="37"/>
  <c r="N127" i="37" s="1"/>
  <c r="I126" i="37"/>
  <c r="I127" i="37" s="1"/>
  <c r="M121" i="37"/>
  <c r="M187" i="37" s="1"/>
  <c r="L121" i="37"/>
  <c r="K121" i="37"/>
  <c r="J121" i="37"/>
  <c r="J187" i="37" s="1"/>
  <c r="H121" i="37"/>
  <c r="G121" i="37"/>
  <c r="F121" i="37"/>
  <c r="E121" i="37"/>
  <c r="D121" i="37"/>
  <c r="C121" i="37"/>
  <c r="C187" i="37" s="1"/>
  <c r="M120" i="37"/>
  <c r="L120" i="37"/>
  <c r="K120" i="37"/>
  <c r="J120" i="37"/>
  <c r="H120" i="37"/>
  <c r="G120" i="37"/>
  <c r="F120" i="37"/>
  <c r="E120" i="37"/>
  <c r="D120" i="37"/>
  <c r="C120" i="37"/>
  <c r="M119" i="37"/>
  <c r="L119" i="37"/>
  <c r="K119" i="37"/>
  <c r="J119" i="37"/>
  <c r="H119" i="37"/>
  <c r="G119" i="37"/>
  <c r="F119" i="37"/>
  <c r="E119" i="37"/>
  <c r="D119" i="37"/>
  <c r="C119" i="37"/>
  <c r="M118" i="37"/>
  <c r="L118" i="37"/>
  <c r="K118" i="37"/>
  <c r="J118" i="37"/>
  <c r="H118" i="37"/>
  <c r="G118" i="37"/>
  <c r="F118" i="37"/>
  <c r="E118" i="37"/>
  <c r="D118" i="37"/>
  <c r="C118" i="37"/>
  <c r="O116" i="37"/>
  <c r="N116" i="37"/>
  <c r="N117" i="37" s="1"/>
  <c r="I116" i="37"/>
  <c r="I117" i="37" s="1"/>
  <c r="M111" i="37"/>
  <c r="M186" i="37" s="1"/>
  <c r="L111" i="37"/>
  <c r="K111" i="37"/>
  <c r="J111" i="37"/>
  <c r="H111" i="37"/>
  <c r="G111" i="37"/>
  <c r="F111" i="37"/>
  <c r="E111" i="37"/>
  <c r="D111" i="37"/>
  <c r="C111" i="37"/>
  <c r="M110" i="37"/>
  <c r="L110" i="37"/>
  <c r="K110" i="37"/>
  <c r="J110" i="37"/>
  <c r="H110" i="37"/>
  <c r="G110" i="37"/>
  <c r="F110" i="37"/>
  <c r="E110" i="37"/>
  <c r="D110" i="37"/>
  <c r="C110" i="37"/>
  <c r="M109" i="37"/>
  <c r="L109" i="37"/>
  <c r="K109" i="37"/>
  <c r="J109" i="37"/>
  <c r="H109" i="37"/>
  <c r="G109" i="37"/>
  <c r="F109" i="37"/>
  <c r="E109" i="37"/>
  <c r="D109" i="37"/>
  <c r="C109" i="37"/>
  <c r="M108" i="37"/>
  <c r="L108" i="37"/>
  <c r="K108" i="37"/>
  <c r="J108" i="37"/>
  <c r="H108" i="37"/>
  <c r="G108" i="37"/>
  <c r="F108" i="37"/>
  <c r="E108" i="37"/>
  <c r="D108" i="37"/>
  <c r="C108" i="37"/>
  <c r="O106" i="37"/>
  <c r="N106" i="37"/>
  <c r="N107" i="37" s="1"/>
  <c r="I106" i="37"/>
  <c r="I107" i="37" s="1"/>
  <c r="M101" i="37"/>
  <c r="M185" i="37"/>
  <c r="L101" i="37"/>
  <c r="K101" i="37"/>
  <c r="J101" i="37"/>
  <c r="H101" i="37"/>
  <c r="G101" i="37"/>
  <c r="F101" i="37"/>
  <c r="F185" i="37" s="1"/>
  <c r="E101" i="37"/>
  <c r="E185" i="37" s="1"/>
  <c r="D101" i="37"/>
  <c r="D185" i="37" s="1"/>
  <c r="C101" i="37"/>
  <c r="M100" i="37"/>
  <c r="L100" i="37"/>
  <c r="K100" i="37"/>
  <c r="J100" i="37"/>
  <c r="H100" i="37"/>
  <c r="G100" i="37"/>
  <c r="F100" i="37"/>
  <c r="E100" i="37"/>
  <c r="D100" i="37"/>
  <c r="C100" i="37"/>
  <c r="M99" i="37"/>
  <c r="L99" i="37"/>
  <c r="K99" i="37"/>
  <c r="J99" i="37"/>
  <c r="H99" i="37"/>
  <c r="G99" i="37"/>
  <c r="F99" i="37"/>
  <c r="E99" i="37"/>
  <c r="D99" i="37"/>
  <c r="C99" i="37"/>
  <c r="M98" i="37"/>
  <c r="L98" i="37"/>
  <c r="K98" i="37"/>
  <c r="J98" i="37"/>
  <c r="H98" i="37"/>
  <c r="G98" i="37"/>
  <c r="F98" i="37"/>
  <c r="E98" i="37"/>
  <c r="D98" i="37"/>
  <c r="C98" i="37"/>
  <c r="O96" i="37"/>
  <c r="N96" i="37"/>
  <c r="N97" i="37" s="1"/>
  <c r="I96" i="37"/>
  <c r="I97" i="37" s="1"/>
  <c r="M91" i="37"/>
  <c r="M184" i="37" s="1"/>
  <c r="L91" i="37"/>
  <c r="K91" i="37"/>
  <c r="J91" i="37"/>
  <c r="J184" i="37" s="1"/>
  <c r="H91" i="37"/>
  <c r="G91" i="37"/>
  <c r="F91" i="37"/>
  <c r="E91" i="37"/>
  <c r="E184" i="37" s="1"/>
  <c r="D91" i="37"/>
  <c r="C91" i="37"/>
  <c r="M90" i="37"/>
  <c r="L90" i="37"/>
  <c r="K90" i="37"/>
  <c r="J90" i="37"/>
  <c r="H90" i="37"/>
  <c r="G90" i="37"/>
  <c r="F90" i="37"/>
  <c r="E90" i="37"/>
  <c r="D90" i="37"/>
  <c r="C90" i="37"/>
  <c r="M89" i="37"/>
  <c r="L89" i="37"/>
  <c r="K89" i="37"/>
  <c r="J89" i="37"/>
  <c r="N89" i="37" s="1"/>
  <c r="H89" i="37"/>
  <c r="G89" i="37"/>
  <c r="F89" i="37"/>
  <c r="E89" i="37"/>
  <c r="D89" i="37"/>
  <c r="C89" i="37"/>
  <c r="M88" i="37"/>
  <c r="L88" i="37"/>
  <c r="K88" i="37"/>
  <c r="J88" i="37"/>
  <c r="H88" i="37"/>
  <c r="G88" i="37"/>
  <c r="F88" i="37"/>
  <c r="E88" i="37"/>
  <c r="D88" i="37"/>
  <c r="C88" i="37"/>
  <c r="O86" i="37"/>
  <c r="N86" i="37"/>
  <c r="N87" i="37" s="1"/>
  <c r="I86" i="37"/>
  <c r="I87" i="37" s="1"/>
  <c r="M81" i="37"/>
  <c r="M183" i="37" s="1"/>
  <c r="L81" i="37"/>
  <c r="K81" i="37"/>
  <c r="J81" i="37"/>
  <c r="H81" i="37"/>
  <c r="G81" i="37"/>
  <c r="F81" i="37"/>
  <c r="E81" i="37"/>
  <c r="D81" i="37"/>
  <c r="C81" i="37"/>
  <c r="M80" i="37"/>
  <c r="L80" i="37"/>
  <c r="K80" i="37"/>
  <c r="J80" i="37"/>
  <c r="H80" i="37"/>
  <c r="G80" i="37"/>
  <c r="F80" i="37"/>
  <c r="E80" i="37"/>
  <c r="D80" i="37"/>
  <c r="C80" i="37"/>
  <c r="M79" i="37"/>
  <c r="L79" i="37"/>
  <c r="K79" i="37"/>
  <c r="J79" i="37"/>
  <c r="H79" i="37"/>
  <c r="G79" i="37"/>
  <c r="F79" i="37"/>
  <c r="E79" i="37"/>
  <c r="D79" i="37"/>
  <c r="C79" i="37"/>
  <c r="M78" i="37"/>
  <c r="L78" i="37"/>
  <c r="K78" i="37"/>
  <c r="J78" i="37"/>
  <c r="H78" i="37"/>
  <c r="G78" i="37"/>
  <c r="F78" i="37"/>
  <c r="E78" i="37"/>
  <c r="D78" i="37"/>
  <c r="C78" i="37"/>
  <c r="O76" i="37"/>
  <c r="N76" i="37"/>
  <c r="N77" i="37" s="1"/>
  <c r="I76" i="37"/>
  <c r="I77" i="37" s="1"/>
  <c r="M71" i="37"/>
  <c r="M182" i="37" s="1"/>
  <c r="L71" i="37"/>
  <c r="K71" i="37"/>
  <c r="J71" i="37"/>
  <c r="H71" i="37"/>
  <c r="G71" i="37"/>
  <c r="F71" i="37"/>
  <c r="E71" i="37"/>
  <c r="D71" i="37"/>
  <c r="C71" i="37"/>
  <c r="C182" i="37" s="1"/>
  <c r="M70" i="37"/>
  <c r="L70" i="37"/>
  <c r="K70" i="37"/>
  <c r="J70" i="37"/>
  <c r="H70" i="37"/>
  <c r="G70" i="37"/>
  <c r="F70" i="37"/>
  <c r="E70" i="37"/>
  <c r="D70" i="37"/>
  <c r="C70" i="37"/>
  <c r="M69" i="37"/>
  <c r="L69" i="37"/>
  <c r="K69" i="37"/>
  <c r="J69" i="37"/>
  <c r="H69" i="37"/>
  <c r="G69" i="37"/>
  <c r="F69" i="37"/>
  <c r="E69" i="37"/>
  <c r="D69" i="37"/>
  <c r="C69" i="37"/>
  <c r="M68" i="37"/>
  <c r="L68" i="37"/>
  <c r="K68" i="37"/>
  <c r="J68" i="37"/>
  <c r="H68" i="37"/>
  <c r="G68" i="37"/>
  <c r="F68" i="37"/>
  <c r="E68" i="37"/>
  <c r="D68" i="37"/>
  <c r="C68" i="37"/>
  <c r="O66" i="37"/>
  <c r="N66" i="37"/>
  <c r="N67" i="37" s="1"/>
  <c r="I66" i="37"/>
  <c r="I67" i="37" s="1"/>
  <c r="M61" i="37"/>
  <c r="M181" i="37" s="1"/>
  <c r="L61" i="37"/>
  <c r="K61" i="37"/>
  <c r="J61" i="37"/>
  <c r="J181" i="37" s="1"/>
  <c r="H61" i="37"/>
  <c r="G61" i="37"/>
  <c r="F61" i="37"/>
  <c r="F181" i="37" s="1"/>
  <c r="E61" i="37"/>
  <c r="E181" i="37" s="1"/>
  <c r="D61" i="37"/>
  <c r="C61" i="37"/>
  <c r="M60" i="37"/>
  <c r="L60" i="37"/>
  <c r="K60" i="37"/>
  <c r="J60" i="37"/>
  <c r="H60" i="37"/>
  <c r="G60" i="37"/>
  <c r="F60" i="37"/>
  <c r="E60" i="37"/>
  <c r="D60" i="37"/>
  <c r="C60" i="37"/>
  <c r="M59" i="37"/>
  <c r="L59" i="37"/>
  <c r="K59" i="37"/>
  <c r="J59" i="37"/>
  <c r="H59" i="37"/>
  <c r="G59" i="37"/>
  <c r="F59" i="37"/>
  <c r="E59" i="37"/>
  <c r="D59" i="37"/>
  <c r="C59" i="37"/>
  <c r="M58" i="37"/>
  <c r="L58" i="37"/>
  <c r="K58" i="37"/>
  <c r="J58" i="37"/>
  <c r="H58" i="37"/>
  <c r="G58" i="37"/>
  <c r="F58" i="37"/>
  <c r="E58" i="37"/>
  <c r="D58" i="37"/>
  <c r="C58" i="37"/>
  <c r="O56" i="37"/>
  <c r="N56" i="37"/>
  <c r="N57" i="37" s="1"/>
  <c r="I56" i="37"/>
  <c r="I57" i="37" s="1"/>
  <c r="I201" i="37" s="1"/>
  <c r="M51" i="37"/>
  <c r="M180" i="37" s="1"/>
  <c r="L51" i="37"/>
  <c r="K51" i="37"/>
  <c r="J51" i="37"/>
  <c r="J180" i="37" s="1"/>
  <c r="H51" i="37"/>
  <c r="G51" i="37"/>
  <c r="F51" i="37"/>
  <c r="E51" i="37"/>
  <c r="E180" i="37" s="1"/>
  <c r="D51" i="37"/>
  <c r="C51" i="37"/>
  <c r="M50" i="37"/>
  <c r="L50" i="37"/>
  <c r="K50" i="37"/>
  <c r="J50" i="37"/>
  <c r="H50" i="37"/>
  <c r="G50" i="37"/>
  <c r="F50" i="37"/>
  <c r="E50" i="37"/>
  <c r="D50" i="37"/>
  <c r="C50" i="37"/>
  <c r="M49" i="37"/>
  <c r="L49" i="37"/>
  <c r="K49" i="37"/>
  <c r="J49" i="37"/>
  <c r="H49" i="37"/>
  <c r="G49" i="37"/>
  <c r="F49" i="37"/>
  <c r="E49" i="37"/>
  <c r="D49" i="37"/>
  <c r="C49" i="37"/>
  <c r="M48" i="37"/>
  <c r="L48" i="37"/>
  <c r="K48" i="37"/>
  <c r="J48" i="37"/>
  <c r="H48" i="37"/>
  <c r="G48" i="37"/>
  <c r="F48" i="37"/>
  <c r="E48" i="37"/>
  <c r="D48" i="37"/>
  <c r="C48" i="37"/>
  <c r="O46" i="37"/>
  <c r="N46" i="37"/>
  <c r="N47" i="37" s="1"/>
  <c r="I46" i="37"/>
  <c r="I47" i="37" s="1"/>
  <c r="M41" i="37"/>
  <c r="M179" i="37" s="1"/>
  <c r="L41" i="37"/>
  <c r="K41" i="37"/>
  <c r="J41" i="37"/>
  <c r="H41" i="37"/>
  <c r="G41" i="37"/>
  <c r="F41" i="37"/>
  <c r="E41" i="37"/>
  <c r="D41" i="37"/>
  <c r="C41" i="37"/>
  <c r="M40" i="37"/>
  <c r="L40" i="37"/>
  <c r="K40" i="37"/>
  <c r="J40" i="37"/>
  <c r="H40" i="37"/>
  <c r="G40" i="37"/>
  <c r="F40" i="37"/>
  <c r="E40" i="37"/>
  <c r="D40" i="37"/>
  <c r="C40" i="37"/>
  <c r="M39" i="37"/>
  <c r="L39" i="37"/>
  <c r="K39" i="37"/>
  <c r="J39" i="37"/>
  <c r="H39" i="37"/>
  <c r="G39" i="37"/>
  <c r="F39" i="37"/>
  <c r="E39" i="37"/>
  <c r="D39" i="37"/>
  <c r="C39" i="37"/>
  <c r="M38" i="37"/>
  <c r="L38" i="37"/>
  <c r="K38" i="37"/>
  <c r="J38" i="37"/>
  <c r="H38" i="37"/>
  <c r="G38" i="37"/>
  <c r="F38" i="37"/>
  <c r="E38" i="37"/>
  <c r="D38" i="37"/>
  <c r="C38" i="37"/>
  <c r="O36" i="37"/>
  <c r="N36" i="37"/>
  <c r="N37" i="37" s="1"/>
  <c r="I36" i="37"/>
  <c r="I37" i="37" s="1"/>
  <c r="M31" i="37"/>
  <c r="M178" i="37" s="1"/>
  <c r="L31" i="37"/>
  <c r="K31" i="37"/>
  <c r="J31" i="37"/>
  <c r="H31" i="37"/>
  <c r="G31" i="37"/>
  <c r="F31" i="37"/>
  <c r="E31" i="37"/>
  <c r="D31" i="37"/>
  <c r="C31" i="37"/>
  <c r="C178" i="37" s="1"/>
  <c r="M30" i="37"/>
  <c r="L30" i="37"/>
  <c r="K30" i="37"/>
  <c r="J30" i="37"/>
  <c r="N30" i="37" s="1"/>
  <c r="H30" i="37"/>
  <c r="G30" i="37"/>
  <c r="F30" i="37"/>
  <c r="E30" i="37"/>
  <c r="D30" i="37"/>
  <c r="C30" i="37"/>
  <c r="M29" i="37"/>
  <c r="L29" i="37"/>
  <c r="K29" i="37"/>
  <c r="J29" i="37"/>
  <c r="H29" i="37"/>
  <c r="G29" i="37"/>
  <c r="F29" i="37"/>
  <c r="E29" i="37"/>
  <c r="D29" i="37"/>
  <c r="C29" i="37"/>
  <c r="I29" i="37" s="1"/>
  <c r="M28" i="37"/>
  <c r="L28" i="37"/>
  <c r="K28" i="37"/>
  <c r="J28" i="37"/>
  <c r="H28" i="37"/>
  <c r="G28" i="37"/>
  <c r="F28" i="37"/>
  <c r="E28" i="37"/>
  <c r="D28" i="37"/>
  <c r="C28" i="37"/>
  <c r="O26" i="37"/>
  <c r="N26" i="37"/>
  <c r="N27" i="37" s="1"/>
  <c r="I26" i="37"/>
  <c r="I27" i="37" s="1"/>
  <c r="M21" i="37"/>
  <c r="M177" i="37" s="1"/>
  <c r="L21" i="37"/>
  <c r="K21" i="37"/>
  <c r="J21" i="37"/>
  <c r="J177" i="37" s="1"/>
  <c r="H21" i="37"/>
  <c r="G21" i="37"/>
  <c r="F21" i="37"/>
  <c r="F177" i="37" s="1"/>
  <c r="E21" i="37"/>
  <c r="E177" i="37" s="1"/>
  <c r="D21" i="37"/>
  <c r="C21" i="37"/>
  <c r="M20" i="37"/>
  <c r="L20" i="37"/>
  <c r="K20" i="37"/>
  <c r="J20" i="37"/>
  <c r="H20" i="37"/>
  <c r="G20" i="37"/>
  <c r="F20" i="37"/>
  <c r="E20" i="37"/>
  <c r="D20" i="37"/>
  <c r="C20" i="37"/>
  <c r="M19" i="37"/>
  <c r="L19" i="37"/>
  <c r="K19" i="37"/>
  <c r="J19" i="37"/>
  <c r="H19" i="37"/>
  <c r="G19" i="37"/>
  <c r="F19" i="37"/>
  <c r="E19" i="37"/>
  <c r="D19" i="37"/>
  <c r="C19" i="37"/>
  <c r="M18" i="37"/>
  <c r="L18" i="37"/>
  <c r="K18" i="37"/>
  <c r="J18" i="37"/>
  <c r="H18" i="37"/>
  <c r="G18" i="37"/>
  <c r="F18" i="37"/>
  <c r="E18" i="37"/>
  <c r="D18" i="37"/>
  <c r="C18" i="37"/>
  <c r="O16" i="37"/>
  <c r="N16" i="37"/>
  <c r="N17" i="37" s="1"/>
  <c r="I16" i="37"/>
  <c r="I17" i="37" s="1"/>
  <c r="M11" i="37"/>
  <c r="M176" i="37" s="1"/>
  <c r="L11" i="37"/>
  <c r="K11" i="37"/>
  <c r="J11" i="37"/>
  <c r="J176" i="37" s="1"/>
  <c r="H11" i="37"/>
  <c r="G11" i="37"/>
  <c r="F11" i="37"/>
  <c r="E11" i="37"/>
  <c r="E176" i="37" s="1"/>
  <c r="D11" i="37"/>
  <c r="C11" i="37"/>
  <c r="M10" i="37"/>
  <c r="L10" i="37"/>
  <c r="K10" i="37"/>
  <c r="J10" i="37"/>
  <c r="H10" i="37"/>
  <c r="G10" i="37"/>
  <c r="F10" i="37"/>
  <c r="E10" i="37"/>
  <c r="D10" i="37"/>
  <c r="C10" i="37"/>
  <c r="M9" i="37"/>
  <c r="L9" i="37"/>
  <c r="K9" i="37"/>
  <c r="J9" i="37"/>
  <c r="H9" i="37"/>
  <c r="G9" i="37"/>
  <c r="F9" i="37"/>
  <c r="E9" i="37"/>
  <c r="D9" i="37"/>
  <c r="C9" i="37"/>
  <c r="M8" i="37"/>
  <c r="L8" i="37"/>
  <c r="K8" i="37"/>
  <c r="J8" i="37"/>
  <c r="H8" i="37"/>
  <c r="G8" i="37"/>
  <c r="F8" i="37"/>
  <c r="E8" i="37"/>
  <c r="D8" i="37"/>
  <c r="C8" i="37"/>
  <c r="O6" i="37"/>
  <c r="N6" i="37"/>
  <c r="N7" i="37" s="1"/>
  <c r="I6" i="37"/>
  <c r="I7" i="37" s="1"/>
  <c r="B181" i="36"/>
  <c r="B182" i="36" s="1"/>
  <c r="B183" i="36" s="1"/>
  <c r="B184" i="36" s="1"/>
  <c r="B185" i="36" s="1"/>
  <c r="B186" i="36" s="1"/>
  <c r="B187" i="36" s="1"/>
  <c r="B188" i="36" s="1"/>
  <c r="B189" i="36" s="1"/>
  <c r="B190" i="36" s="1"/>
  <c r="B191" i="36" s="1"/>
  <c r="M171" i="36"/>
  <c r="L171" i="36"/>
  <c r="K171" i="36"/>
  <c r="J171" i="36"/>
  <c r="H171" i="36"/>
  <c r="G171" i="36"/>
  <c r="F171" i="36"/>
  <c r="E171" i="36"/>
  <c r="D171" i="36"/>
  <c r="C171" i="36"/>
  <c r="M170" i="36"/>
  <c r="L170" i="36"/>
  <c r="K170" i="36"/>
  <c r="J170" i="36"/>
  <c r="H170" i="36"/>
  <c r="G170" i="36"/>
  <c r="F170" i="36"/>
  <c r="E170" i="36"/>
  <c r="D170" i="36"/>
  <c r="C170" i="36"/>
  <c r="I170" i="36" s="1"/>
  <c r="M169" i="36"/>
  <c r="L169" i="36"/>
  <c r="K169" i="36"/>
  <c r="J169" i="36"/>
  <c r="H169" i="36"/>
  <c r="G169" i="36"/>
  <c r="F169" i="36"/>
  <c r="E169" i="36"/>
  <c r="D169" i="36"/>
  <c r="C169" i="36"/>
  <c r="M168" i="36"/>
  <c r="L168" i="36"/>
  <c r="K168" i="36"/>
  <c r="J168" i="36"/>
  <c r="H168" i="36"/>
  <c r="G168" i="36"/>
  <c r="F168" i="36"/>
  <c r="E168" i="36"/>
  <c r="D168" i="36"/>
  <c r="C168" i="36"/>
  <c r="O166" i="36"/>
  <c r="N166" i="36"/>
  <c r="I166" i="36"/>
  <c r="I167" i="36" s="1"/>
  <c r="I211" i="36" s="1"/>
  <c r="M151" i="36"/>
  <c r="M190" i="36" s="1"/>
  <c r="L151" i="36"/>
  <c r="K151" i="36"/>
  <c r="J151" i="36"/>
  <c r="H151" i="36"/>
  <c r="G151" i="36"/>
  <c r="F151" i="36"/>
  <c r="E151" i="36"/>
  <c r="D151" i="36"/>
  <c r="D190" i="36" s="1"/>
  <c r="C151" i="36"/>
  <c r="M150" i="36"/>
  <c r="L150" i="36"/>
  <c r="K150" i="36"/>
  <c r="J150" i="36"/>
  <c r="H150" i="36"/>
  <c r="G150" i="36"/>
  <c r="F150" i="36"/>
  <c r="E150" i="36"/>
  <c r="D150" i="36"/>
  <c r="C150" i="36"/>
  <c r="M149" i="36"/>
  <c r="L149" i="36"/>
  <c r="K149" i="36"/>
  <c r="J149" i="36"/>
  <c r="H149" i="36"/>
  <c r="G149" i="36"/>
  <c r="F149" i="36"/>
  <c r="E149" i="36"/>
  <c r="D149" i="36"/>
  <c r="C149" i="36"/>
  <c r="M148" i="36"/>
  <c r="L148" i="36"/>
  <c r="K148" i="36"/>
  <c r="J148" i="36"/>
  <c r="H148" i="36"/>
  <c r="G148" i="36"/>
  <c r="F148" i="36"/>
  <c r="E148" i="36"/>
  <c r="D148" i="36"/>
  <c r="C148" i="36"/>
  <c r="I146" i="36"/>
  <c r="P146" i="36" s="1"/>
  <c r="M141" i="36"/>
  <c r="M189" i="36" s="1"/>
  <c r="L141" i="36"/>
  <c r="K141" i="36"/>
  <c r="K189" i="36" s="1"/>
  <c r="J141" i="36"/>
  <c r="H141" i="36"/>
  <c r="G141" i="36"/>
  <c r="G189" i="36" s="1"/>
  <c r="F141" i="36"/>
  <c r="F189" i="36" s="1"/>
  <c r="E141" i="36"/>
  <c r="E189" i="36" s="1"/>
  <c r="D141" i="36"/>
  <c r="C141" i="36"/>
  <c r="C189" i="36" s="1"/>
  <c r="M140" i="36"/>
  <c r="L140" i="36"/>
  <c r="K140" i="36"/>
  <c r="J140" i="36"/>
  <c r="H140" i="36"/>
  <c r="G140" i="36"/>
  <c r="F140" i="36"/>
  <c r="E140" i="36"/>
  <c r="D140" i="36"/>
  <c r="C140" i="36"/>
  <c r="M139" i="36"/>
  <c r="L139" i="36"/>
  <c r="K139" i="36"/>
  <c r="J139" i="36"/>
  <c r="H139" i="36"/>
  <c r="G139" i="36"/>
  <c r="F139" i="36"/>
  <c r="E139" i="36"/>
  <c r="D139" i="36"/>
  <c r="C139" i="36"/>
  <c r="M138" i="36"/>
  <c r="L138" i="36"/>
  <c r="J138" i="36"/>
  <c r="H138" i="36"/>
  <c r="G138" i="36"/>
  <c r="F138" i="36"/>
  <c r="E138" i="36"/>
  <c r="D138" i="36"/>
  <c r="C138" i="36"/>
  <c r="O136" i="36"/>
  <c r="N136" i="36"/>
  <c r="N137" i="36" s="1"/>
  <c r="I136" i="36"/>
  <c r="I137" i="36" s="1"/>
  <c r="I209" i="36" s="1"/>
  <c r="M131" i="36"/>
  <c r="L131" i="36"/>
  <c r="K131" i="36"/>
  <c r="J131" i="36"/>
  <c r="H131" i="36"/>
  <c r="G131" i="36"/>
  <c r="F131" i="36"/>
  <c r="E131" i="36"/>
  <c r="D131" i="36"/>
  <c r="C131" i="36"/>
  <c r="M130" i="36"/>
  <c r="L130" i="36"/>
  <c r="K130" i="36"/>
  <c r="J130" i="36"/>
  <c r="H130" i="36"/>
  <c r="G130" i="36"/>
  <c r="F130" i="36"/>
  <c r="E130" i="36"/>
  <c r="D130" i="36"/>
  <c r="C130" i="36"/>
  <c r="M129" i="36"/>
  <c r="L129" i="36"/>
  <c r="K129" i="36"/>
  <c r="J129" i="36"/>
  <c r="H129" i="36"/>
  <c r="G129" i="36"/>
  <c r="F129" i="36"/>
  <c r="E129" i="36"/>
  <c r="D129" i="36"/>
  <c r="C129" i="36"/>
  <c r="M128" i="36"/>
  <c r="L128" i="36"/>
  <c r="K128" i="36"/>
  <c r="J128" i="36"/>
  <c r="H128" i="36"/>
  <c r="G128" i="36"/>
  <c r="F128" i="36"/>
  <c r="E128" i="36"/>
  <c r="D128" i="36"/>
  <c r="C128" i="36"/>
  <c r="O126" i="36"/>
  <c r="N126" i="36"/>
  <c r="N127" i="36" s="1"/>
  <c r="I126" i="36"/>
  <c r="I127" i="36" s="1"/>
  <c r="M121" i="36"/>
  <c r="L121" i="36"/>
  <c r="K121" i="36"/>
  <c r="J121" i="36"/>
  <c r="H121" i="36"/>
  <c r="G121" i="36"/>
  <c r="F121" i="36"/>
  <c r="E121" i="36"/>
  <c r="D121" i="36"/>
  <c r="C121" i="36"/>
  <c r="M120" i="36"/>
  <c r="L120" i="36"/>
  <c r="K120" i="36"/>
  <c r="J120" i="36"/>
  <c r="H120" i="36"/>
  <c r="G120" i="36"/>
  <c r="F120" i="36"/>
  <c r="E120" i="36"/>
  <c r="D120" i="36"/>
  <c r="C120" i="36"/>
  <c r="M119" i="36"/>
  <c r="L119" i="36"/>
  <c r="K119" i="36"/>
  <c r="J119" i="36"/>
  <c r="H119" i="36"/>
  <c r="G119" i="36"/>
  <c r="F119" i="36"/>
  <c r="E119" i="36"/>
  <c r="D119" i="36"/>
  <c r="C119" i="36"/>
  <c r="M118" i="36"/>
  <c r="L118" i="36"/>
  <c r="K118" i="36"/>
  <c r="J118" i="36"/>
  <c r="H118" i="36"/>
  <c r="G118" i="36"/>
  <c r="F118" i="36"/>
  <c r="E118" i="36"/>
  <c r="D118" i="36"/>
  <c r="C118" i="36"/>
  <c r="O116" i="36"/>
  <c r="N116" i="36"/>
  <c r="N117" i="36" s="1"/>
  <c r="I116" i="36"/>
  <c r="I117" i="36" s="1"/>
  <c r="M111" i="36"/>
  <c r="L111" i="36"/>
  <c r="K111" i="36"/>
  <c r="J111" i="36"/>
  <c r="H111" i="36"/>
  <c r="G111" i="36"/>
  <c r="F111" i="36"/>
  <c r="E111" i="36"/>
  <c r="D111" i="36"/>
  <c r="C111" i="36"/>
  <c r="M110" i="36"/>
  <c r="L110" i="36"/>
  <c r="K110" i="36"/>
  <c r="J110" i="36"/>
  <c r="H110" i="36"/>
  <c r="G110" i="36"/>
  <c r="F110" i="36"/>
  <c r="E110" i="36"/>
  <c r="D110" i="36"/>
  <c r="C110" i="36"/>
  <c r="M109" i="36"/>
  <c r="L109" i="36"/>
  <c r="K109" i="36"/>
  <c r="J109" i="36"/>
  <c r="H109" i="36"/>
  <c r="G109" i="36"/>
  <c r="F109" i="36"/>
  <c r="E109" i="36"/>
  <c r="D109" i="36"/>
  <c r="C109" i="36"/>
  <c r="M108" i="36"/>
  <c r="L108" i="36"/>
  <c r="K108" i="36"/>
  <c r="J108" i="36"/>
  <c r="H108" i="36"/>
  <c r="G108" i="36"/>
  <c r="F108" i="36"/>
  <c r="E108" i="36"/>
  <c r="D108" i="36"/>
  <c r="C108" i="36"/>
  <c r="O106" i="36"/>
  <c r="N106" i="36"/>
  <c r="N107" i="36"/>
  <c r="I106" i="36"/>
  <c r="I107" i="36" s="1"/>
  <c r="M101" i="36"/>
  <c r="M185" i="36" s="1"/>
  <c r="L101" i="36"/>
  <c r="K101" i="36"/>
  <c r="J101" i="36"/>
  <c r="H101" i="36"/>
  <c r="G101" i="36"/>
  <c r="G185" i="36" s="1"/>
  <c r="F101" i="36"/>
  <c r="E101" i="36"/>
  <c r="D101" i="36"/>
  <c r="C101" i="36"/>
  <c r="C185" i="36" s="1"/>
  <c r="M100" i="36"/>
  <c r="L100" i="36"/>
  <c r="K100" i="36"/>
  <c r="J100" i="36"/>
  <c r="N100" i="36" s="1"/>
  <c r="H100" i="36"/>
  <c r="G100" i="36"/>
  <c r="F100" i="36"/>
  <c r="E100" i="36"/>
  <c r="D100" i="36"/>
  <c r="C100" i="36"/>
  <c r="M99" i="36"/>
  <c r="L99" i="36"/>
  <c r="K99" i="36"/>
  <c r="J99" i="36"/>
  <c r="H99" i="36"/>
  <c r="G99" i="36"/>
  <c r="F99" i="36"/>
  <c r="E99" i="36"/>
  <c r="D99" i="36"/>
  <c r="C99" i="36"/>
  <c r="M98" i="36"/>
  <c r="L98" i="36"/>
  <c r="K98" i="36"/>
  <c r="J98" i="36"/>
  <c r="H98" i="36"/>
  <c r="G98" i="36"/>
  <c r="F98" i="36"/>
  <c r="E98" i="36"/>
  <c r="D98" i="36"/>
  <c r="C98" i="36"/>
  <c r="O96" i="36"/>
  <c r="N96" i="36"/>
  <c r="N97" i="36" s="1"/>
  <c r="I96" i="36"/>
  <c r="I97" i="36" s="1"/>
  <c r="M91" i="36"/>
  <c r="L91" i="36"/>
  <c r="K91" i="36"/>
  <c r="J91" i="36"/>
  <c r="H91" i="36"/>
  <c r="G91" i="36"/>
  <c r="F91" i="36"/>
  <c r="E91" i="36"/>
  <c r="D91" i="36"/>
  <c r="C91" i="36"/>
  <c r="M90" i="36"/>
  <c r="L90" i="36"/>
  <c r="K90" i="36"/>
  <c r="J90" i="36"/>
  <c r="H90" i="36"/>
  <c r="G90" i="36"/>
  <c r="F90" i="36"/>
  <c r="E90" i="36"/>
  <c r="D90" i="36"/>
  <c r="C90" i="36"/>
  <c r="M89" i="36"/>
  <c r="L89" i="36"/>
  <c r="K89" i="36"/>
  <c r="J89" i="36"/>
  <c r="H89" i="36"/>
  <c r="G89" i="36"/>
  <c r="F89" i="36"/>
  <c r="E89" i="36"/>
  <c r="D89" i="36"/>
  <c r="C89" i="36"/>
  <c r="M88" i="36"/>
  <c r="L88" i="36"/>
  <c r="K88" i="36"/>
  <c r="J88" i="36"/>
  <c r="H88" i="36"/>
  <c r="G88" i="36"/>
  <c r="F88" i="36"/>
  <c r="E88" i="36"/>
  <c r="D88" i="36"/>
  <c r="C88" i="36"/>
  <c r="O86" i="36"/>
  <c r="N86" i="36"/>
  <c r="N87" i="36" s="1"/>
  <c r="I86" i="36"/>
  <c r="I87" i="36" s="1"/>
  <c r="M81" i="36"/>
  <c r="M183" i="36" s="1"/>
  <c r="L81" i="36"/>
  <c r="K81" i="36"/>
  <c r="J81" i="36"/>
  <c r="H81" i="36"/>
  <c r="G81" i="36"/>
  <c r="G183" i="36" s="1"/>
  <c r="F81" i="36"/>
  <c r="E81" i="36"/>
  <c r="D81" i="36"/>
  <c r="D183" i="36" s="1"/>
  <c r="C81" i="36"/>
  <c r="C183" i="36" s="1"/>
  <c r="M80" i="36"/>
  <c r="L80" i="36"/>
  <c r="K80" i="36"/>
  <c r="J80" i="36"/>
  <c r="H80" i="36"/>
  <c r="G80" i="36"/>
  <c r="F80" i="36"/>
  <c r="E80" i="36"/>
  <c r="D80" i="36"/>
  <c r="C80" i="36"/>
  <c r="M79" i="36"/>
  <c r="L79" i="36"/>
  <c r="K79" i="36"/>
  <c r="J79" i="36"/>
  <c r="H79" i="36"/>
  <c r="G79" i="36"/>
  <c r="F79" i="36"/>
  <c r="E79" i="36"/>
  <c r="D79" i="36"/>
  <c r="C79" i="36"/>
  <c r="M78" i="36"/>
  <c r="L78" i="36"/>
  <c r="K78" i="36"/>
  <c r="J78" i="36"/>
  <c r="H78" i="36"/>
  <c r="G78" i="36"/>
  <c r="F78" i="36"/>
  <c r="E78" i="36"/>
  <c r="D78" i="36"/>
  <c r="C78" i="36"/>
  <c r="I78" i="36" s="1"/>
  <c r="O76" i="36"/>
  <c r="N76" i="36"/>
  <c r="N77" i="36" s="1"/>
  <c r="I76" i="36"/>
  <c r="M71" i="36"/>
  <c r="M182" i="36" s="1"/>
  <c r="L71" i="36"/>
  <c r="K71" i="36"/>
  <c r="J71" i="36"/>
  <c r="H71" i="36"/>
  <c r="G71" i="36"/>
  <c r="F71" i="36"/>
  <c r="E71" i="36"/>
  <c r="D71" i="36"/>
  <c r="D182" i="36" s="1"/>
  <c r="C71" i="36"/>
  <c r="M70" i="36"/>
  <c r="L70" i="36"/>
  <c r="K70" i="36"/>
  <c r="J70" i="36"/>
  <c r="H70" i="36"/>
  <c r="G70" i="36"/>
  <c r="F70" i="36"/>
  <c r="E70" i="36"/>
  <c r="D70" i="36"/>
  <c r="C70" i="36"/>
  <c r="M69" i="36"/>
  <c r="L69" i="36"/>
  <c r="K69" i="36"/>
  <c r="J69" i="36"/>
  <c r="H69" i="36"/>
  <c r="G69" i="36"/>
  <c r="F69" i="36"/>
  <c r="E69" i="36"/>
  <c r="D69" i="36"/>
  <c r="C69" i="36"/>
  <c r="M68" i="36"/>
  <c r="L68" i="36"/>
  <c r="K68" i="36"/>
  <c r="J68" i="36"/>
  <c r="H68" i="36"/>
  <c r="G68" i="36"/>
  <c r="F68" i="36"/>
  <c r="E68" i="36"/>
  <c r="D68" i="36"/>
  <c r="C68" i="36"/>
  <c r="O66" i="36"/>
  <c r="N66" i="36"/>
  <c r="N67" i="36" s="1"/>
  <c r="I66" i="36"/>
  <c r="I67" i="36" s="1"/>
  <c r="M61" i="36"/>
  <c r="M181" i="36" s="1"/>
  <c r="L61" i="36"/>
  <c r="L181" i="36" s="1"/>
  <c r="K61" i="36"/>
  <c r="J61" i="36"/>
  <c r="H61" i="36"/>
  <c r="G61" i="36"/>
  <c r="G181" i="36" s="1"/>
  <c r="F61" i="36"/>
  <c r="E61" i="36"/>
  <c r="D61" i="36"/>
  <c r="D181" i="36" s="1"/>
  <c r="C61" i="36"/>
  <c r="C181" i="36" s="1"/>
  <c r="M60" i="36"/>
  <c r="L60" i="36"/>
  <c r="K60" i="36"/>
  <c r="J60" i="36"/>
  <c r="H60" i="36"/>
  <c r="G60" i="36"/>
  <c r="F60" i="36"/>
  <c r="E60" i="36"/>
  <c r="D60" i="36"/>
  <c r="C60" i="36"/>
  <c r="M59" i="36"/>
  <c r="L59" i="36"/>
  <c r="K59" i="36"/>
  <c r="J59" i="36"/>
  <c r="H59" i="36"/>
  <c r="G59" i="36"/>
  <c r="F59" i="36"/>
  <c r="E59" i="36"/>
  <c r="D59" i="36"/>
  <c r="C59" i="36"/>
  <c r="M58" i="36"/>
  <c r="L58" i="36"/>
  <c r="K58" i="36"/>
  <c r="J58" i="36"/>
  <c r="H58" i="36"/>
  <c r="G58" i="36"/>
  <c r="F58" i="36"/>
  <c r="E58" i="36"/>
  <c r="D58" i="36"/>
  <c r="C58" i="36"/>
  <c r="O56" i="36"/>
  <c r="N56" i="36"/>
  <c r="N57" i="36" s="1"/>
  <c r="I56" i="36"/>
  <c r="I57" i="36" s="1"/>
  <c r="I201" i="36" s="1"/>
  <c r="M51" i="36"/>
  <c r="L51" i="36"/>
  <c r="L180" i="36" s="1"/>
  <c r="K51" i="36"/>
  <c r="K180" i="36" s="1"/>
  <c r="J51" i="36"/>
  <c r="H51" i="36"/>
  <c r="G51" i="36"/>
  <c r="G180" i="36" s="1"/>
  <c r="F51" i="36"/>
  <c r="F180" i="36" s="1"/>
  <c r="E51" i="36"/>
  <c r="D51" i="36"/>
  <c r="C51" i="36"/>
  <c r="C180" i="36" s="1"/>
  <c r="M50" i="36"/>
  <c r="L50" i="36"/>
  <c r="K50" i="36"/>
  <c r="J50" i="36"/>
  <c r="H50" i="36"/>
  <c r="G50" i="36"/>
  <c r="F50" i="36"/>
  <c r="E50" i="36"/>
  <c r="D50" i="36"/>
  <c r="C50" i="36"/>
  <c r="M49" i="36"/>
  <c r="L49" i="36"/>
  <c r="K49" i="36"/>
  <c r="J49" i="36"/>
  <c r="H49" i="36"/>
  <c r="G49" i="36"/>
  <c r="F49" i="36"/>
  <c r="E49" i="36"/>
  <c r="D49" i="36"/>
  <c r="C49" i="36"/>
  <c r="M48" i="36"/>
  <c r="L48" i="36"/>
  <c r="K48" i="36"/>
  <c r="J48" i="36"/>
  <c r="H48" i="36"/>
  <c r="G48" i="36"/>
  <c r="F48" i="36"/>
  <c r="E48" i="36"/>
  <c r="D48" i="36"/>
  <c r="C48" i="36"/>
  <c r="O46" i="36"/>
  <c r="O47" i="36" s="1"/>
  <c r="O51" i="36" s="1"/>
  <c r="N46" i="36"/>
  <c r="N47" i="36" s="1"/>
  <c r="I46" i="36"/>
  <c r="M41" i="36"/>
  <c r="L41" i="36"/>
  <c r="K41" i="36"/>
  <c r="J41" i="36"/>
  <c r="H41" i="36"/>
  <c r="G41" i="36"/>
  <c r="F41" i="36"/>
  <c r="E41" i="36"/>
  <c r="D41" i="36"/>
  <c r="C41" i="36"/>
  <c r="M40" i="36"/>
  <c r="L40" i="36"/>
  <c r="K40" i="36"/>
  <c r="J40" i="36"/>
  <c r="H40" i="36"/>
  <c r="G40" i="36"/>
  <c r="F40" i="36"/>
  <c r="E40" i="36"/>
  <c r="D40" i="36"/>
  <c r="C40" i="36"/>
  <c r="M39" i="36"/>
  <c r="L39" i="36"/>
  <c r="K39" i="36"/>
  <c r="J39" i="36"/>
  <c r="H39" i="36"/>
  <c r="G39" i="36"/>
  <c r="F39" i="36"/>
  <c r="E39" i="36"/>
  <c r="D39" i="36"/>
  <c r="C39" i="36"/>
  <c r="M38" i="36"/>
  <c r="L38" i="36"/>
  <c r="K38" i="36"/>
  <c r="J38" i="36"/>
  <c r="H38" i="36"/>
  <c r="G38" i="36"/>
  <c r="F38" i="36"/>
  <c r="E38" i="36"/>
  <c r="D38" i="36"/>
  <c r="C38" i="36"/>
  <c r="O36" i="36"/>
  <c r="O37" i="36" s="1"/>
  <c r="O41" i="36" s="1"/>
  <c r="N36" i="36"/>
  <c r="N37" i="36" s="1"/>
  <c r="I36" i="36"/>
  <c r="M31" i="36"/>
  <c r="M178" i="36" s="1"/>
  <c r="L31" i="36"/>
  <c r="K31" i="36"/>
  <c r="J31" i="36"/>
  <c r="H31" i="36"/>
  <c r="G31" i="36"/>
  <c r="F31" i="36"/>
  <c r="E31" i="36"/>
  <c r="D31" i="36"/>
  <c r="D178" i="36" s="1"/>
  <c r="C31" i="36"/>
  <c r="M30" i="36"/>
  <c r="L30" i="36"/>
  <c r="K30" i="36"/>
  <c r="J30" i="36"/>
  <c r="H30" i="36"/>
  <c r="G30" i="36"/>
  <c r="F30" i="36"/>
  <c r="E30" i="36"/>
  <c r="D30" i="36"/>
  <c r="C30" i="36"/>
  <c r="M29" i="36"/>
  <c r="L29" i="36"/>
  <c r="K29" i="36"/>
  <c r="J29" i="36"/>
  <c r="N29" i="36" s="1"/>
  <c r="H29" i="36"/>
  <c r="G29" i="36"/>
  <c r="F29" i="36"/>
  <c r="E29" i="36"/>
  <c r="D29" i="36"/>
  <c r="C29" i="36"/>
  <c r="M28" i="36"/>
  <c r="L28" i="36"/>
  <c r="K28" i="36"/>
  <c r="J28" i="36"/>
  <c r="H28" i="36"/>
  <c r="G28" i="36"/>
  <c r="F28" i="36"/>
  <c r="E28" i="36"/>
  <c r="D28" i="36"/>
  <c r="C28" i="36"/>
  <c r="I28" i="36" s="1"/>
  <c r="O26" i="36"/>
  <c r="N26" i="36"/>
  <c r="N27" i="36" s="1"/>
  <c r="I26" i="36"/>
  <c r="M21" i="36"/>
  <c r="M177" i="36" s="1"/>
  <c r="L21" i="36"/>
  <c r="K21" i="36"/>
  <c r="J21" i="36"/>
  <c r="H21" i="36"/>
  <c r="G21" i="36"/>
  <c r="F21" i="36"/>
  <c r="E21" i="36"/>
  <c r="D21" i="36"/>
  <c r="D177" i="36" s="1"/>
  <c r="C21" i="36"/>
  <c r="M20" i="36"/>
  <c r="L20" i="36"/>
  <c r="K20" i="36"/>
  <c r="J20" i="36"/>
  <c r="H20" i="36"/>
  <c r="G20" i="36"/>
  <c r="F20" i="36"/>
  <c r="E20" i="36"/>
  <c r="D20" i="36"/>
  <c r="C20" i="36"/>
  <c r="M19" i="36"/>
  <c r="L19" i="36"/>
  <c r="K19" i="36"/>
  <c r="J19" i="36"/>
  <c r="H19" i="36"/>
  <c r="G19" i="36"/>
  <c r="F19" i="36"/>
  <c r="E19" i="36"/>
  <c r="D19" i="36"/>
  <c r="C19" i="36"/>
  <c r="M18" i="36"/>
  <c r="L18" i="36"/>
  <c r="K18" i="36"/>
  <c r="J18" i="36"/>
  <c r="H18" i="36"/>
  <c r="G18" i="36"/>
  <c r="F18" i="36"/>
  <c r="E18" i="36"/>
  <c r="D18" i="36"/>
  <c r="C18" i="36"/>
  <c r="O16" i="36"/>
  <c r="N16" i="36"/>
  <c r="N17" i="36" s="1"/>
  <c r="I16" i="36"/>
  <c r="I17" i="36" s="1"/>
  <c r="I197" i="36" s="1"/>
  <c r="M11" i="36"/>
  <c r="L11" i="36"/>
  <c r="L176" i="36" s="1"/>
  <c r="K11" i="36"/>
  <c r="J11" i="36"/>
  <c r="H11" i="36"/>
  <c r="G11" i="36"/>
  <c r="G176" i="36" s="1"/>
  <c r="F11" i="36"/>
  <c r="E11" i="36"/>
  <c r="D11" i="36"/>
  <c r="C11" i="36"/>
  <c r="C176" i="36" s="1"/>
  <c r="M10" i="36"/>
  <c r="L10" i="36"/>
  <c r="K10" i="36"/>
  <c r="J10" i="36"/>
  <c r="H10" i="36"/>
  <c r="G10" i="36"/>
  <c r="F10" i="36"/>
  <c r="E10" i="36"/>
  <c r="D10" i="36"/>
  <c r="C10" i="36"/>
  <c r="M9" i="36"/>
  <c r="L9" i="36"/>
  <c r="K9" i="36"/>
  <c r="J9" i="36"/>
  <c r="H9" i="36"/>
  <c r="G9" i="36"/>
  <c r="F9" i="36"/>
  <c r="E9" i="36"/>
  <c r="D9" i="36"/>
  <c r="C9" i="36"/>
  <c r="M8" i="36"/>
  <c r="L8" i="36"/>
  <c r="K8" i="36"/>
  <c r="J8" i="36"/>
  <c r="H8" i="36"/>
  <c r="G8" i="36"/>
  <c r="F8" i="36"/>
  <c r="E8" i="36"/>
  <c r="D8" i="36"/>
  <c r="C8" i="36"/>
  <c r="O6" i="36"/>
  <c r="O7" i="36" s="1"/>
  <c r="N6" i="36"/>
  <c r="N7" i="36" s="1"/>
  <c r="I6" i="36"/>
  <c r="B181" i="35"/>
  <c r="B182" i="35"/>
  <c r="B183" i="35" s="1"/>
  <c r="B184" i="35" s="1"/>
  <c r="B185" i="35" s="1"/>
  <c r="B186" i="35" s="1"/>
  <c r="B187" i="35" s="1"/>
  <c r="B188" i="35" s="1"/>
  <c r="B189" i="35" s="1"/>
  <c r="B190" i="35" s="1"/>
  <c r="B191" i="35" s="1"/>
  <c r="M171" i="35"/>
  <c r="M182" i="35" s="1"/>
  <c r="L171" i="35"/>
  <c r="K171" i="35"/>
  <c r="J171" i="35"/>
  <c r="H171" i="35"/>
  <c r="G171" i="35"/>
  <c r="G191" i="35" s="1"/>
  <c r="F171" i="35"/>
  <c r="F191" i="35" s="1"/>
  <c r="E171" i="35"/>
  <c r="E191" i="35" s="1"/>
  <c r="D171" i="35"/>
  <c r="D191" i="35" s="1"/>
  <c r="C171" i="35"/>
  <c r="C183" i="35" s="1"/>
  <c r="M170" i="35"/>
  <c r="L170" i="35"/>
  <c r="K170" i="35"/>
  <c r="J170" i="35"/>
  <c r="H170" i="35"/>
  <c r="G170" i="35"/>
  <c r="F170" i="35"/>
  <c r="E170" i="35"/>
  <c r="D170" i="35"/>
  <c r="C170" i="35"/>
  <c r="M169" i="35"/>
  <c r="L169" i="35"/>
  <c r="K169" i="35"/>
  <c r="J169" i="35"/>
  <c r="H169" i="35"/>
  <c r="G169" i="35"/>
  <c r="F169" i="35"/>
  <c r="E169" i="35"/>
  <c r="D169" i="35"/>
  <c r="C169" i="35"/>
  <c r="M168" i="35"/>
  <c r="L168" i="35"/>
  <c r="K168" i="35"/>
  <c r="J168" i="35"/>
  <c r="H168" i="35"/>
  <c r="G168" i="35"/>
  <c r="F168" i="35"/>
  <c r="E168" i="35"/>
  <c r="D168" i="35"/>
  <c r="C168" i="35"/>
  <c r="O166" i="35"/>
  <c r="N166" i="35"/>
  <c r="I166" i="35"/>
  <c r="I167" i="35" s="1"/>
  <c r="I211" i="35" s="1"/>
  <c r="M151" i="35"/>
  <c r="L151" i="35"/>
  <c r="L190" i="35" s="1"/>
  <c r="K151" i="35"/>
  <c r="K190" i="35" s="1"/>
  <c r="J151" i="35"/>
  <c r="J190" i="35" s="1"/>
  <c r="H151" i="35"/>
  <c r="G151" i="35"/>
  <c r="G190" i="35" s="1"/>
  <c r="F151" i="35"/>
  <c r="F190" i="35" s="1"/>
  <c r="E151" i="35"/>
  <c r="E190" i="35" s="1"/>
  <c r="D151" i="35"/>
  <c r="C151" i="35"/>
  <c r="C190" i="35" s="1"/>
  <c r="M150" i="35"/>
  <c r="L150" i="35"/>
  <c r="K150" i="35"/>
  <c r="J150" i="35"/>
  <c r="H150" i="35"/>
  <c r="G150" i="35"/>
  <c r="F150" i="35"/>
  <c r="E150" i="35"/>
  <c r="D150" i="35"/>
  <c r="C150" i="35"/>
  <c r="M149" i="35"/>
  <c r="L149" i="35"/>
  <c r="K149" i="35"/>
  <c r="J149" i="35"/>
  <c r="H149" i="35"/>
  <c r="G149" i="35"/>
  <c r="F149" i="35"/>
  <c r="E149" i="35"/>
  <c r="D149" i="35"/>
  <c r="C149" i="35"/>
  <c r="M148" i="35"/>
  <c r="L148" i="35"/>
  <c r="K148" i="35"/>
  <c r="J148" i="35"/>
  <c r="H148" i="35"/>
  <c r="G148" i="35"/>
  <c r="F148" i="35"/>
  <c r="E148" i="35"/>
  <c r="D148" i="35"/>
  <c r="C148" i="35"/>
  <c r="I146" i="35"/>
  <c r="P146" i="35" s="1"/>
  <c r="M141" i="35"/>
  <c r="M189" i="35" s="1"/>
  <c r="L141" i="35"/>
  <c r="K141" i="35"/>
  <c r="K189" i="35" s="1"/>
  <c r="J141" i="35"/>
  <c r="J189" i="35" s="1"/>
  <c r="H141" i="35"/>
  <c r="G141" i="35"/>
  <c r="F141" i="35"/>
  <c r="F189" i="35"/>
  <c r="E141" i="35"/>
  <c r="D141" i="35"/>
  <c r="C141" i="35"/>
  <c r="M140" i="35"/>
  <c r="L140" i="35"/>
  <c r="K140" i="35"/>
  <c r="J140" i="35"/>
  <c r="H140" i="35"/>
  <c r="G140" i="35"/>
  <c r="F140" i="35"/>
  <c r="E140" i="35"/>
  <c r="D140" i="35"/>
  <c r="C140" i="35"/>
  <c r="M139" i="35"/>
  <c r="L139" i="35"/>
  <c r="K139" i="35"/>
  <c r="J139" i="35"/>
  <c r="H139" i="35"/>
  <c r="G139" i="35"/>
  <c r="F139" i="35"/>
  <c r="E139" i="35"/>
  <c r="D139" i="35"/>
  <c r="C139" i="35"/>
  <c r="M138" i="35"/>
  <c r="L138" i="35"/>
  <c r="K138" i="35"/>
  <c r="H138" i="35"/>
  <c r="G138" i="35"/>
  <c r="F138" i="35"/>
  <c r="E138" i="35"/>
  <c r="D138" i="35"/>
  <c r="C138" i="35"/>
  <c r="O136" i="35"/>
  <c r="N136" i="35"/>
  <c r="I136" i="35"/>
  <c r="I137" i="35" s="1"/>
  <c r="M131" i="35"/>
  <c r="L131" i="35"/>
  <c r="L188" i="35" s="1"/>
  <c r="K131" i="35"/>
  <c r="J131" i="35"/>
  <c r="J188" i="35" s="1"/>
  <c r="H131" i="35"/>
  <c r="G131" i="35"/>
  <c r="G188" i="35" s="1"/>
  <c r="F131" i="35"/>
  <c r="E131" i="35"/>
  <c r="E188" i="35" s="1"/>
  <c r="D131" i="35"/>
  <c r="C131" i="35"/>
  <c r="C188" i="35" s="1"/>
  <c r="M130" i="35"/>
  <c r="L130" i="35"/>
  <c r="K130" i="35"/>
  <c r="J130" i="35"/>
  <c r="H130" i="35"/>
  <c r="G130" i="35"/>
  <c r="F130" i="35"/>
  <c r="E130" i="35"/>
  <c r="D130" i="35"/>
  <c r="C130" i="35"/>
  <c r="M129" i="35"/>
  <c r="L129" i="35"/>
  <c r="K129" i="35"/>
  <c r="J129" i="35"/>
  <c r="H129" i="35"/>
  <c r="G129" i="35"/>
  <c r="F129" i="35"/>
  <c r="E129" i="35"/>
  <c r="D129" i="35"/>
  <c r="C129" i="35"/>
  <c r="M128" i="35"/>
  <c r="L128" i="35"/>
  <c r="K128" i="35"/>
  <c r="J128" i="35"/>
  <c r="H128" i="35"/>
  <c r="G128" i="35"/>
  <c r="F128" i="35"/>
  <c r="E128" i="35"/>
  <c r="D128" i="35"/>
  <c r="C128" i="35"/>
  <c r="O126" i="35"/>
  <c r="N126" i="35"/>
  <c r="I126" i="35"/>
  <c r="M121" i="35"/>
  <c r="L121" i="35"/>
  <c r="L187" i="35" s="1"/>
  <c r="K121" i="35"/>
  <c r="K187" i="35" s="1"/>
  <c r="J121" i="35"/>
  <c r="H121" i="35"/>
  <c r="G121" i="35"/>
  <c r="G187" i="35" s="1"/>
  <c r="F121" i="35"/>
  <c r="F187" i="35" s="1"/>
  <c r="E121" i="35"/>
  <c r="D121" i="35"/>
  <c r="C121" i="35"/>
  <c r="C187" i="35" s="1"/>
  <c r="M120" i="35"/>
  <c r="L120" i="35"/>
  <c r="K120" i="35"/>
  <c r="J120" i="35"/>
  <c r="H120" i="35"/>
  <c r="G120" i="35"/>
  <c r="F120" i="35"/>
  <c r="E120" i="35"/>
  <c r="D120" i="35"/>
  <c r="C120" i="35"/>
  <c r="M119" i="35"/>
  <c r="L119" i="35"/>
  <c r="K119" i="35"/>
  <c r="J119" i="35"/>
  <c r="H119" i="35"/>
  <c r="G119" i="35"/>
  <c r="F119" i="35"/>
  <c r="E119" i="35"/>
  <c r="D119" i="35"/>
  <c r="C119" i="35"/>
  <c r="M118" i="35"/>
  <c r="L118" i="35"/>
  <c r="K118" i="35"/>
  <c r="J118" i="35"/>
  <c r="H118" i="35"/>
  <c r="G118" i="35"/>
  <c r="F118" i="35"/>
  <c r="E118" i="35"/>
  <c r="D118" i="35"/>
  <c r="C118" i="35"/>
  <c r="O116" i="35"/>
  <c r="N116" i="35"/>
  <c r="I116" i="35"/>
  <c r="I117" i="35" s="1"/>
  <c r="I207" i="35" s="1"/>
  <c r="M111" i="35"/>
  <c r="L111" i="35"/>
  <c r="L186" i="35"/>
  <c r="K111" i="35"/>
  <c r="J111" i="35"/>
  <c r="H111" i="35"/>
  <c r="G111" i="35"/>
  <c r="G186" i="35" s="1"/>
  <c r="F111" i="35"/>
  <c r="E111" i="35"/>
  <c r="D111" i="35"/>
  <c r="C111" i="35"/>
  <c r="C186" i="35" s="1"/>
  <c r="M110" i="35"/>
  <c r="L110" i="35"/>
  <c r="K110" i="35"/>
  <c r="J110" i="35"/>
  <c r="H110" i="35"/>
  <c r="G110" i="35"/>
  <c r="F110" i="35"/>
  <c r="E110" i="35"/>
  <c r="D110" i="35"/>
  <c r="C110" i="35"/>
  <c r="M109" i="35"/>
  <c r="L109" i="35"/>
  <c r="K109" i="35"/>
  <c r="J109" i="35"/>
  <c r="H109" i="35"/>
  <c r="G109" i="35"/>
  <c r="F109" i="35"/>
  <c r="E109" i="35"/>
  <c r="D109" i="35"/>
  <c r="C109" i="35"/>
  <c r="M108" i="35"/>
  <c r="L108" i="35"/>
  <c r="K108" i="35"/>
  <c r="J108" i="35"/>
  <c r="H108" i="35"/>
  <c r="G108" i="35"/>
  <c r="F108" i="35"/>
  <c r="E108" i="35"/>
  <c r="D108" i="35"/>
  <c r="C108" i="35"/>
  <c r="O106" i="35"/>
  <c r="N106" i="35"/>
  <c r="I106" i="35"/>
  <c r="M101" i="35"/>
  <c r="L101" i="35"/>
  <c r="L185" i="35"/>
  <c r="K101" i="35"/>
  <c r="K185" i="35" s="1"/>
  <c r="J101" i="35"/>
  <c r="J185" i="35" s="1"/>
  <c r="H101" i="35"/>
  <c r="G101" i="35"/>
  <c r="G185" i="35" s="1"/>
  <c r="F101" i="35"/>
  <c r="F185" i="35" s="1"/>
  <c r="E101" i="35"/>
  <c r="E185" i="35"/>
  <c r="D101" i="35"/>
  <c r="C101" i="35"/>
  <c r="C185" i="35" s="1"/>
  <c r="M100" i="35"/>
  <c r="L100" i="35"/>
  <c r="K100" i="35"/>
  <c r="J100" i="35"/>
  <c r="H100" i="35"/>
  <c r="G100" i="35"/>
  <c r="F100" i="35"/>
  <c r="E100" i="35"/>
  <c r="D100" i="35"/>
  <c r="C100" i="35"/>
  <c r="M99" i="35"/>
  <c r="L99" i="35"/>
  <c r="K99" i="35"/>
  <c r="J99" i="35"/>
  <c r="H99" i="35"/>
  <c r="G99" i="35"/>
  <c r="F99" i="35"/>
  <c r="E99" i="35"/>
  <c r="D99" i="35"/>
  <c r="C99" i="35"/>
  <c r="M98" i="35"/>
  <c r="L98" i="35"/>
  <c r="K98" i="35"/>
  <c r="J98" i="35"/>
  <c r="H98" i="35"/>
  <c r="G98" i="35"/>
  <c r="F98" i="35"/>
  <c r="E98" i="35"/>
  <c r="D98" i="35"/>
  <c r="C98" i="35"/>
  <c r="O96" i="35"/>
  <c r="N96" i="35"/>
  <c r="I96" i="35"/>
  <c r="I97" i="35" s="1"/>
  <c r="M91" i="35"/>
  <c r="L91" i="35"/>
  <c r="L184" i="35" s="1"/>
  <c r="K91" i="35"/>
  <c r="K184" i="35" s="1"/>
  <c r="J91" i="35"/>
  <c r="H91" i="35"/>
  <c r="G91" i="35"/>
  <c r="F91" i="35"/>
  <c r="F184" i="35" s="1"/>
  <c r="E91" i="35"/>
  <c r="E184" i="35" s="1"/>
  <c r="D91" i="35"/>
  <c r="C91" i="35"/>
  <c r="M90" i="35"/>
  <c r="L90" i="35"/>
  <c r="K90" i="35"/>
  <c r="J90" i="35"/>
  <c r="H90" i="35"/>
  <c r="G90" i="35"/>
  <c r="F90" i="35"/>
  <c r="E90" i="35"/>
  <c r="D90" i="35"/>
  <c r="C90" i="35"/>
  <c r="M89" i="35"/>
  <c r="L89" i="35"/>
  <c r="K89" i="35"/>
  <c r="J89" i="35"/>
  <c r="N89" i="35" s="1"/>
  <c r="H89" i="35"/>
  <c r="G89" i="35"/>
  <c r="F89" i="35"/>
  <c r="E89" i="35"/>
  <c r="D89" i="35"/>
  <c r="C89" i="35"/>
  <c r="M88" i="35"/>
  <c r="L88" i="35"/>
  <c r="K88" i="35"/>
  <c r="J88" i="35"/>
  <c r="H88" i="35"/>
  <c r="G88" i="35"/>
  <c r="F88" i="35"/>
  <c r="E88" i="35"/>
  <c r="D88" i="35"/>
  <c r="C88" i="35"/>
  <c r="O86" i="35"/>
  <c r="N86" i="35"/>
  <c r="I86" i="35"/>
  <c r="P86" i="35" s="1"/>
  <c r="M81" i="35"/>
  <c r="L81" i="35"/>
  <c r="K81" i="35"/>
  <c r="K183" i="35" s="1"/>
  <c r="J81" i="35"/>
  <c r="H81" i="35"/>
  <c r="G81" i="35"/>
  <c r="F81" i="35"/>
  <c r="F183" i="35" s="1"/>
  <c r="E81" i="35"/>
  <c r="E183" i="35" s="1"/>
  <c r="D81" i="35"/>
  <c r="C81" i="35"/>
  <c r="M80" i="35"/>
  <c r="L80" i="35"/>
  <c r="K80" i="35"/>
  <c r="J80" i="35"/>
  <c r="H80" i="35"/>
  <c r="G80" i="35"/>
  <c r="F80" i="35"/>
  <c r="E80" i="35"/>
  <c r="D80" i="35"/>
  <c r="C80" i="35"/>
  <c r="M79" i="35"/>
  <c r="L79" i="35"/>
  <c r="K79" i="35"/>
  <c r="J79" i="35"/>
  <c r="H79" i="35"/>
  <c r="G79" i="35"/>
  <c r="F79" i="35"/>
  <c r="E79" i="35"/>
  <c r="D79" i="35"/>
  <c r="C79" i="35"/>
  <c r="M78" i="35"/>
  <c r="L78" i="35"/>
  <c r="K78" i="35"/>
  <c r="J78" i="35"/>
  <c r="H78" i="35"/>
  <c r="G78" i="35"/>
  <c r="F78" i="35"/>
  <c r="E78" i="35"/>
  <c r="D78" i="35"/>
  <c r="C78" i="35"/>
  <c r="O76" i="35"/>
  <c r="N76" i="35"/>
  <c r="I76" i="35"/>
  <c r="I77" i="35" s="1"/>
  <c r="M71" i="35"/>
  <c r="L71" i="35"/>
  <c r="K71" i="35"/>
  <c r="K182" i="35" s="1"/>
  <c r="J71" i="35"/>
  <c r="J182" i="35" s="1"/>
  <c r="H71" i="35"/>
  <c r="G71" i="35"/>
  <c r="F71" i="35"/>
  <c r="F182" i="35"/>
  <c r="E71" i="35"/>
  <c r="D71" i="35"/>
  <c r="C71" i="35"/>
  <c r="C182" i="35" s="1"/>
  <c r="M70" i="35"/>
  <c r="L70" i="35"/>
  <c r="K70" i="35"/>
  <c r="J70" i="35"/>
  <c r="H70" i="35"/>
  <c r="G70" i="35"/>
  <c r="F70" i="35"/>
  <c r="E70" i="35"/>
  <c r="D70" i="35"/>
  <c r="C70" i="35"/>
  <c r="M69" i="35"/>
  <c r="L69" i="35"/>
  <c r="K69" i="35"/>
  <c r="J69" i="35"/>
  <c r="H69" i="35"/>
  <c r="G69" i="35"/>
  <c r="F69" i="35"/>
  <c r="E69" i="35"/>
  <c r="D69" i="35"/>
  <c r="C69" i="35"/>
  <c r="I69" i="35" s="1"/>
  <c r="M68" i="35"/>
  <c r="L68" i="35"/>
  <c r="K68" i="35"/>
  <c r="J68" i="35"/>
  <c r="H68" i="35"/>
  <c r="G68" i="35"/>
  <c r="F68" i="35"/>
  <c r="E68" i="35"/>
  <c r="D68" i="35"/>
  <c r="C68" i="35"/>
  <c r="O66" i="35"/>
  <c r="N66" i="35"/>
  <c r="I66" i="35"/>
  <c r="M61" i="35"/>
  <c r="L61" i="35"/>
  <c r="K61" i="35"/>
  <c r="K181" i="35" s="1"/>
  <c r="J61" i="35"/>
  <c r="H61" i="35"/>
  <c r="G61" i="35"/>
  <c r="F61" i="35"/>
  <c r="F181" i="35" s="1"/>
  <c r="E61" i="35"/>
  <c r="D61" i="35"/>
  <c r="C61" i="35"/>
  <c r="M60" i="35"/>
  <c r="L60" i="35"/>
  <c r="K60" i="35"/>
  <c r="J60" i="35"/>
  <c r="H60" i="35"/>
  <c r="G60" i="35"/>
  <c r="F60" i="35"/>
  <c r="E60" i="35"/>
  <c r="D60" i="35"/>
  <c r="C60" i="35"/>
  <c r="M59" i="35"/>
  <c r="L59" i="35"/>
  <c r="K59" i="35"/>
  <c r="J59" i="35"/>
  <c r="H59" i="35"/>
  <c r="G59" i="35"/>
  <c r="F59" i="35"/>
  <c r="E59" i="35"/>
  <c r="D59" i="35"/>
  <c r="C59" i="35"/>
  <c r="M58" i="35"/>
  <c r="L58" i="35"/>
  <c r="K58" i="35"/>
  <c r="J58" i="35"/>
  <c r="H58" i="35"/>
  <c r="G58" i="35"/>
  <c r="F58" i="35"/>
  <c r="E58" i="35"/>
  <c r="D58" i="35"/>
  <c r="C58" i="35"/>
  <c r="O56" i="35"/>
  <c r="N56" i="35"/>
  <c r="I56" i="35"/>
  <c r="I57" i="35" s="1"/>
  <c r="M51" i="35"/>
  <c r="L51" i="35"/>
  <c r="K51" i="35"/>
  <c r="K180" i="35" s="1"/>
  <c r="J51" i="35"/>
  <c r="H51" i="35"/>
  <c r="G51" i="35"/>
  <c r="F51" i="35"/>
  <c r="F180" i="35" s="1"/>
  <c r="E51" i="35"/>
  <c r="D51" i="35"/>
  <c r="C51" i="35"/>
  <c r="M50" i="35"/>
  <c r="L50" i="35"/>
  <c r="K50" i="35"/>
  <c r="J50" i="35"/>
  <c r="N50" i="35" s="1"/>
  <c r="H50" i="35"/>
  <c r="G50" i="35"/>
  <c r="F50" i="35"/>
  <c r="E50" i="35"/>
  <c r="D50" i="35"/>
  <c r="C50" i="35"/>
  <c r="M49" i="35"/>
  <c r="L49" i="35"/>
  <c r="K49" i="35"/>
  <c r="J49" i="35"/>
  <c r="H49" i="35"/>
  <c r="G49" i="35"/>
  <c r="F49" i="35"/>
  <c r="E49" i="35"/>
  <c r="D49" i="35"/>
  <c r="C49" i="35"/>
  <c r="M48" i="35"/>
  <c r="L48" i="35"/>
  <c r="K48" i="35"/>
  <c r="J48" i="35"/>
  <c r="H48" i="35"/>
  <c r="G48" i="35"/>
  <c r="F48" i="35"/>
  <c r="E48" i="35"/>
  <c r="D48" i="35"/>
  <c r="C48" i="35"/>
  <c r="O46" i="35"/>
  <c r="N46" i="35"/>
  <c r="I46" i="35"/>
  <c r="M41" i="35"/>
  <c r="L41" i="35"/>
  <c r="K41" i="35"/>
  <c r="K179" i="35" s="1"/>
  <c r="J41" i="35"/>
  <c r="H41" i="35"/>
  <c r="G41" i="35"/>
  <c r="F41" i="35"/>
  <c r="F179" i="35" s="1"/>
  <c r="E41" i="35"/>
  <c r="E179" i="35" s="1"/>
  <c r="D41" i="35"/>
  <c r="C41" i="35"/>
  <c r="M40" i="35"/>
  <c r="L40" i="35"/>
  <c r="K40" i="35"/>
  <c r="J40" i="35"/>
  <c r="H40" i="35"/>
  <c r="G40" i="35"/>
  <c r="F40" i="35"/>
  <c r="E40" i="35"/>
  <c r="D40" i="35"/>
  <c r="C40" i="35"/>
  <c r="M39" i="35"/>
  <c r="L39" i="35"/>
  <c r="K39" i="35"/>
  <c r="J39" i="35"/>
  <c r="H39" i="35"/>
  <c r="G39" i="35"/>
  <c r="F39" i="35"/>
  <c r="E39" i="35"/>
  <c r="D39" i="35"/>
  <c r="C39" i="35"/>
  <c r="M38" i="35"/>
  <c r="L38" i="35"/>
  <c r="K38" i="35"/>
  <c r="J38" i="35"/>
  <c r="H38" i="35"/>
  <c r="G38" i="35"/>
  <c r="F38" i="35"/>
  <c r="E38" i="35"/>
  <c r="D38" i="35"/>
  <c r="C38" i="35"/>
  <c r="O36" i="35"/>
  <c r="N36" i="35"/>
  <c r="I36" i="35"/>
  <c r="I37" i="35" s="1"/>
  <c r="M31" i="35"/>
  <c r="L31" i="35"/>
  <c r="K31" i="35"/>
  <c r="K178" i="35"/>
  <c r="J31" i="35"/>
  <c r="H31" i="35"/>
  <c r="G31" i="35"/>
  <c r="G178" i="35" s="1"/>
  <c r="F31" i="35"/>
  <c r="F178" i="35" s="1"/>
  <c r="E31" i="35"/>
  <c r="E178" i="35" s="1"/>
  <c r="D31" i="35"/>
  <c r="C31" i="35"/>
  <c r="C178" i="35" s="1"/>
  <c r="M30" i="35"/>
  <c r="L30" i="35"/>
  <c r="K30" i="35"/>
  <c r="J30" i="35"/>
  <c r="H30" i="35"/>
  <c r="G30" i="35"/>
  <c r="F30" i="35"/>
  <c r="E30" i="35"/>
  <c r="D30" i="35"/>
  <c r="C30" i="35"/>
  <c r="M29" i="35"/>
  <c r="L29" i="35"/>
  <c r="K29" i="35"/>
  <c r="J29" i="35"/>
  <c r="H29" i="35"/>
  <c r="G29" i="35"/>
  <c r="F29" i="35"/>
  <c r="E29" i="35"/>
  <c r="D29" i="35"/>
  <c r="C29" i="35"/>
  <c r="M28" i="35"/>
  <c r="L28" i="35"/>
  <c r="K28" i="35"/>
  <c r="J28" i="35"/>
  <c r="H28" i="35"/>
  <c r="G28" i="35"/>
  <c r="F28" i="35"/>
  <c r="E28" i="35"/>
  <c r="D28" i="35"/>
  <c r="C28" i="35"/>
  <c r="O26" i="35"/>
  <c r="N26" i="35"/>
  <c r="N27" i="35" s="1"/>
  <c r="I26" i="35"/>
  <c r="M21" i="35"/>
  <c r="L21" i="35"/>
  <c r="K21" i="35"/>
  <c r="K177" i="35" s="1"/>
  <c r="J21" i="35"/>
  <c r="H21" i="35"/>
  <c r="G21" i="35"/>
  <c r="G177" i="35" s="1"/>
  <c r="F21" i="35"/>
  <c r="F177" i="35" s="1"/>
  <c r="E21" i="35"/>
  <c r="E177" i="35" s="1"/>
  <c r="D21" i="35"/>
  <c r="C21" i="35"/>
  <c r="C177" i="35" s="1"/>
  <c r="M20" i="35"/>
  <c r="L20" i="35"/>
  <c r="K20" i="35"/>
  <c r="J20" i="35"/>
  <c r="H20" i="35"/>
  <c r="G20" i="35"/>
  <c r="F20" i="35"/>
  <c r="E20" i="35"/>
  <c r="D20" i="35"/>
  <c r="C20" i="35"/>
  <c r="M19" i="35"/>
  <c r="L19" i="35"/>
  <c r="K19" i="35"/>
  <c r="J19" i="35"/>
  <c r="H19" i="35"/>
  <c r="G19" i="35"/>
  <c r="F19" i="35"/>
  <c r="E19" i="35"/>
  <c r="D19" i="35"/>
  <c r="C19" i="35"/>
  <c r="M18" i="35"/>
  <c r="L18" i="35"/>
  <c r="K18" i="35"/>
  <c r="J18" i="35"/>
  <c r="H18" i="35"/>
  <c r="G18" i="35"/>
  <c r="F18" i="35"/>
  <c r="E18" i="35"/>
  <c r="D18" i="35"/>
  <c r="C18" i="35"/>
  <c r="O16" i="35"/>
  <c r="N16" i="35"/>
  <c r="N17" i="35" s="1"/>
  <c r="I16" i="35"/>
  <c r="M11" i="35"/>
  <c r="L11" i="35"/>
  <c r="L176" i="35" s="1"/>
  <c r="K11" i="35"/>
  <c r="K176" i="35" s="1"/>
  <c r="J11" i="35"/>
  <c r="H11" i="35"/>
  <c r="G11" i="35"/>
  <c r="G176" i="35" s="1"/>
  <c r="F11" i="35"/>
  <c r="F176" i="35" s="1"/>
  <c r="E11" i="35"/>
  <c r="E176" i="35" s="1"/>
  <c r="D11" i="35"/>
  <c r="D176" i="35" s="1"/>
  <c r="C11" i="35"/>
  <c r="C176" i="35" s="1"/>
  <c r="M10" i="35"/>
  <c r="L10" i="35"/>
  <c r="K10" i="35"/>
  <c r="J10" i="35"/>
  <c r="H10" i="35"/>
  <c r="G10" i="35"/>
  <c r="F10" i="35"/>
  <c r="E10" i="35"/>
  <c r="D10" i="35"/>
  <c r="C10" i="35"/>
  <c r="M9" i="35"/>
  <c r="L9" i="35"/>
  <c r="K9" i="35"/>
  <c r="J9" i="35"/>
  <c r="H9" i="35"/>
  <c r="G9" i="35"/>
  <c r="F9" i="35"/>
  <c r="E9" i="35"/>
  <c r="D9" i="35"/>
  <c r="C9" i="35"/>
  <c r="M8" i="35"/>
  <c r="L8" i="35"/>
  <c r="K8" i="35"/>
  <c r="J8" i="35"/>
  <c r="H8" i="35"/>
  <c r="G8" i="35"/>
  <c r="F8" i="35"/>
  <c r="E8" i="35"/>
  <c r="D8" i="35"/>
  <c r="C8" i="35"/>
  <c r="O6" i="35"/>
  <c r="N6" i="35"/>
  <c r="N7" i="35" s="1"/>
  <c r="I6" i="35"/>
  <c r="B201" i="34"/>
  <c r="B202" i="34" s="1"/>
  <c r="B203" i="34" s="1"/>
  <c r="B204" i="34" s="1"/>
  <c r="B205" i="34" s="1"/>
  <c r="B206" i="34" s="1"/>
  <c r="B207" i="34" s="1"/>
  <c r="B208" i="34" s="1"/>
  <c r="B209" i="34" s="1"/>
  <c r="B210" i="34" s="1"/>
  <c r="B211" i="34" s="1"/>
  <c r="B212" i="34" s="1"/>
  <c r="B213" i="34" s="1"/>
  <c r="M191" i="34"/>
  <c r="M203" i="34" s="1"/>
  <c r="L191" i="34"/>
  <c r="K191" i="34"/>
  <c r="J191" i="34"/>
  <c r="H191" i="34"/>
  <c r="G191" i="34"/>
  <c r="F191" i="34"/>
  <c r="E191" i="34"/>
  <c r="D191" i="34"/>
  <c r="C191" i="34"/>
  <c r="M190" i="34"/>
  <c r="L190" i="34"/>
  <c r="K190" i="34"/>
  <c r="J190" i="34"/>
  <c r="H190" i="34"/>
  <c r="G190" i="34"/>
  <c r="F190" i="34"/>
  <c r="E190" i="34"/>
  <c r="D190" i="34"/>
  <c r="C190" i="34"/>
  <c r="M189" i="34"/>
  <c r="L189" i="34"/>
  <c r="K189" i="34"/>
  <c r="J189" i="34"/>
  <c r="H189" i="34"/>
  <c r="G189" i="34"/>
  <c r="F189" i="34"/>
  <c r="E189" i="34"/>
  <c r="D189" i="34"/>
  <c r="C189" i="34"/>
  <c r="M188" i="34"/>
  <c r="L188" i="34"/>
  <c r="K188" i="34"/>
  <c r="J188" i="34"/>
  <c r="H188" i="34"/>
  <c r="G188" i="34"/>
  <c r="F188" i="34"/>
  <c r="E188" i="34"/>
  <c r="D188" i="34"/>
  <c r="C188" i="34"/>
  <c r="O186" i="34"/>
  <c r="N186" i="34"/>
  <c r="N187" i="34" s="1"/>
  <c r="I186" i="34"/>
  <c r="I187" i="34" s="1"/>
  <c r="I234" i="34" s="1"/>
  <c r="M151" i="34"/>
  <c r="L151" i="34"/>
  <c r="L210" i="34" s="1"/>
  <c r="K151" i="34"/>
  <c r="K210" i="34" s="1"/>
  <c r="J151" i="34"/>
  <c r="J210" i="34" s="1"/>
  <c r="H151" i="34"/>
  <c r="G151" i="34"/>
  <c r="G210" i="34" s="1"/>
  <c r="F151" i="34"/>
  <c r="F210" i="34" s="1"/>
  <c r="E151" i="34"/>
  <c r="E210" i="34" s="1"/>
  <c r="D151" i="34"/>
  <c r="C151" i="34"/>
  <c r="C210" i="34" s="1"/>
  <c r="M150" i="34"/>
  <c r="L150" i="34"/>
  <c r="K150" i="34"/>
  <c r="J150" i="34"/>
  <c r="H150" i="34"/>
  <c r="G150" i="34"/>
  <c r="F150" i="34"/>
  <c r="E150" i="34"/>
  <c r="D150" i="34"/>
  <c r="C150" i="34"/>
  <c r="M149" i="34"/>
  <c r="L149" i="34"/>
  <c r="K149" i="34"/>
  <c r="J149" i="34"/>
  <c r="H149" i="34"/>
  <c r="G149" i="34"/>
  <c r="F149" i="34"/>
  <c r="E149" i="34"/>
  <c r="D149" i="34"/>
  <c r="C149" i="34"/>
  <c r="M148" i="34"/>
  <c r="L148" i="34"/>
  <c r="K148" i="34"/>
  <c r="J148" i="34"/>
  <c r="H148" i="34"/>
  <c r="G148" i="34"/>
  <c r="F148" i="34"/>
  <c r="E148" i="34"/>
  <c r="D148" i="34"/>
  <c r="C148" i="34"/>
  <c r="I146" i="34"/>
  <c r="P146" i="34" s="1"/>
  <c r="M141" i="34"/>
  <c r="M209" i="34" s="1"/>
  <c r="L141" i="34"/>
  <c r="L209" i="34" s="1"/>
  <c r="K141" i="34"/>
  <c r="K209" i="34" s="1"/>
  <c r="J141" i="34"/>
  <c r="J209" i="34" s="1"/>
  <c r="H141" i="34"/>
  <c r="G141" i="34"/>
  <c r="G209" i="34" s="1"/>
  <c r="F141" i="34"/>
  <c r="F209" i="34" s="1"/>
  <c r="E141" i="34"/>
  <c r="E209" i="34" s="1"/>
  <c r="D141" i="34"/>
  <c r="D209" i="34" s="1"/>
  <c r="C141" i="34"/>
  <c r="C209" i="34" s="1"/>
  <c r="M140" i="34"/>
  <c r="L140" i="34"/>
  <c r="K140" i="34"/>
  <c r="J140" i="34"/>
  <c r="H140" i="34"/>
  <c r="G140" i="34"/>
  <c r="F140" i="34"/>
  <c r="E140" i="34"/>
  <c r="D140" i="34"/>
  <c r="C140" i="34"/>
  <c r="M139" i="34"/>
  <c r="L139" i="34"/>
  <c r="K139" i="34"/>
  <c r="J139" i="34"/>
  <c r="H139" i="34"/>
  <c r="G139" i="34"/>
  <c r="F139" i="34"/>
  <c r="E139" i="34"/>
  <c r="D139" i="34"/>
  <c r="C139" i="34"/>
  <c r="M138" i="34"/>
  <c r="L138" i="34"/>
  <c r="K138" i="34"/>
  <c r="J138" i="34"/>
  <c r="H138" i="34"/>
  <c r="G138" i="34"/>
  <c r="F138" i="34"/>
  <c r="E138" i="34"/>
  <c r="D138" i="34"/>
  <c r="C138" i="34"/>
  <c r="O136" i="34"/>
  <c r="N136" i="34"/>
  <c r="N137" i="34" s="1"/>
  <c r="N231" i="34" s="1"/>
  <c r="I136" i="34"/>
  <c r="I137" i="34" s="1"/>
  <c r="I231" i="34" s="1"/>
  <c r="M131" i="34"/>
  <c r="L131" i="34"/>
  <c r="K131" i="34"/>
  <c r="K208" i="34" s="1"/>
  <c r="J131" i="34"/>
  <c r="H131" i="34"/>
  <c r="G131" i="34"/>
  <c r="F131" i="34"/>
  <c r="F208" i="34" s="1"/>
  <c r="E131" i="34"/>
  <c r="D131" i="34"/>
  <c r="C131" i="34"/>
  <c r="M130" i="34"/>
  <c r="L130" i="34"/>
  <c r="K130" i="34"/>
  <c r="J130" i="34"/>
  <c r="H130" i="34"/>
  <c r="G130" i="34"/>
  <c r="F130" i="34"/>
  <c r="E130" i="34"/>
  <c r="D130" i="34"/>
  <c r="C130" i="34"/>
  <c r="M129" i="34"/>
  <c r="L129" i="34"/>
  <c r="K129" i="34"/>
  <c r="J129" i="34"/>
  <c r="H129" i="34"/>
  <c r="G129" i="34"/>
  <c r="F129" i="34"/>
  <c r="E129" i="34"/>
  <c r="D129" i="34"/>
  <c r="C129" i="34"/>
  <c r="M128" i="34"/>
  <c r="L128" i="34"/>
  <c r="K128" i="34"/>
  <c r="J128" i="34"/>
  <c r="H128" i="34"/>
  <c r="G128" i="34"/>
  <c r="F128" i="34"/>
  <c r="E128" i="34"/>
  <c r="D128" i="34"/>
  <c r="C128" i="34"/>
  <c r="O126" i="34"/>
  <c r="N126" i="34"/>
  <c r="N127" i="34" s="1"/>
  <c r="N230" i="34" s="1"/>
  <c r="I126" i="34"/>
  <c r="I127" i="34" s="1"/>
  <c r="I230" i="34" s="1"/>
  <c r="M121" i="34"/>
  <c r="L121" i="34"/>
  <c r="K121" i="34"/>
  <c r="K207" i="34" s="1"/>
  <c r="J121" i="34"/>
  <c r="J207" i="34" s="1"/>
  <c r="H121" i="34"/>
  <c r="G121" i="34"/>
  <c r="F121" i="34"/>
  <c r="F207" i="34" s="1"/>
  <c r="E121" i="34"/>
  <c r="E207" i="34" s="1"/>
  <c r="D121" i="34"/>
  <c r="C121" i="34"/>
  <c r="M120" i="34"/>
  <c r="L120" i="34"/>
  <c r="K120" i="34"/>
  <c r="J120" i="34"/>
  <c r="H120" i="34"/>
  <c r="G120" i="34"/>
  <c r="F120" i="34"/>
  <c r="E120" i="34"/>
  <c r="D120" i="34"/>
  <c r="C120" i="34"/>
  <c r="M119" i="34"/>
  <c r="L119" i="34"/>
  <c r="K119" i="34"/>
  <c r="J119" i="34"/>
  <c r="H119" i="34"/>
  <c r="G119" i="34"/>
  <c r="F119" i="34"/>
  <c r="E119" i="34"/>
  <c r="D119" i="34"/>
  <c r="C119" i="34"/>
  <c r="M118" i="34"/>
  <c r="L118" i="34"/>
  <c r="K118" i="34"/>
  <c r="J118" i="34"/>
  <c r="H118" i="34"/>
  <c r="G118" i="34"/>
  <c r="F118" i="34"/>
  <c r="E118" i="34"/>
  <c r="D118" i="34"/>
  <c r="C118" i="34"/>
  <c r="O116" i="34"/>
  <c r="N116" i="34"/>
  <c r="I116" i="34"/>
  <c r="I117" i="34" s="1"/>
  <c r="M111" i="34"/>
  <c r="L111" i="34"/>
  <c r="K111" i="34"/>
  <c r="J111" i="34"/>
  <c r="H111" i="34"/>
  <c r="G111" i="34"/>
  <c r="F111" i="34"/>
  <c r="F206" i="34" s="1"/>
  <c r="E111" i="34"/>
  <c r="D111" i="34"/>
  <c r="C111" i="34"/>
  <c r="M110" i="34"/>
  <c r="L110" i="34"/>
  <c r="K110" i="34"/>
  <c r="J110" i="34"/>
  <c r="H110" i="34"/>
  <c r="G110" i="34"/>
  <c r="F110" i="34"/>
  <c r="E110" i="34"/>
  <c r="D110" i="34"/>
  <c r="C110" i="34"/>
  <c r="M109" i="34"/>
  <c r="L109" i="34"/>
  <c r="K109" i="34"/>
  <c r="J109" i="34"/>
  <c r="H109" i="34"/>
  <c r="G109" i="34"/>
  <c r="F109" i="34"/>
  <c r="E109" i="34"/>
  <c r="D109" i="34"/>
  <c r="C109" i="34"/>
  <c r="M108" i="34"/>
  <c r="L108" i="34"/>
  <c r="K108" i="34"/>
  <c r="J108" i="34"/>
  <c r="H108" i="34"/>
  <c r="G108" i="34"/>
  <c r="F108" i="34"/>
  <c r="E108" i="34"/>
  <c r="D108" i="34"/>
  <c r="C108" i="34"/>
  <c r="O106" i="34"/>
  <c r="N106" i="34"/>
  <c r="N107" i="34" s="1"/>
  <c r="I106" i="34"/>
  <c r="I107" i="34" s="1"/>
  <c r="I228" i="34" s="1"/>
  <c r="M101" i="34"/>
  <c r="L101" i="34"/>
  <c r="K101" i="34"/>
  <c r="K205" i="34" s="1"/>
  <c r="J101" i="34"/>
  <c r="J205" i="34" s="1"/>
  <c r="H101" i="34"/>
  <c r="G101" i="34"/>
  <c r="F101" i="34"/>
  <c r="F205" i="34" s="1"/>
  <c r="E101" i="34"/>
  <c r="E205" i="34" s="1"/>
  <c r="D101" i="34"/>
  <c r="C101" i="34"/>
  <c r="M100" i="34"/>
  <c r="L100" i="34"/>
  <c r="K100" i="34"/>
  <c r="J100" i="34"/>
  <c r="H100" i="34"/>
  <c r="G100" i="34"/>
  <c r="F100" i="34"/>
  <c r="E100" i="34"/>
  <c r="D100" i="34"/>
  <c r="C100" i="34"/>
  <c r="M99" i="34"/>
  <c r="L99" i="34"/>
  <c r="K99" i="34"/>
  <c r="J99" i="34"/>
  <c r="H99" i="34"/>
  <c r="G99" i="34"/>
  <c r="F99" i="34"/>
  <c r="E99" i="34"/>
  <c r="D99" i="34"/>
  <c r="C99" i="34"/>
  <c r="M98" i="34"/>
  <c r="L98" i="34"/>
  <c r="K98" i="34"/>
  <c r="J98" i="34"/>
  <c r="H98" i="34"/>
  <c r="G98" i="34"/>
  <c r="F98" i="34"/>
  <c r="E98" i="34"/>
  <c r="D98" i="34"/>
  <c r="C98" i="34"/>
  <c r="O96" i="34"/>
  <c r="N96" i="34"/>
  <c r="N97" i="34" s="1"/>
  <c r="I96" i="34"/>
  <c r="I97" i="34" s="1"/>
  <c r="I227" i="34" s="1"/>
  <c r="M91" i="34"/>
  <c r="L91" i="34"/>
  <c r="K91" i="34"/>
  <c r="K204" i="34" s="1"/>
  <c r="J91" i="34"/>
  <c r="H91" i="34"/>
  <c r="G91" i="34"/>
  <c r="F91" i="34"/>
  <c r="F204" i="34" s="1"/>
  <c r="E91" i="34"/>
  <c r="D91" i="34"/>
  <c r="C91" i="34"/>
  <c r="M90" i="34"/>
  <c r="L90" i="34"/>
  <c r="K90" i="34"/>
  <c r="J90" i="34"/>
  <c r="H90" i="34"/>
  <c r="G90" i="34"/>
  <c r="F90" i="34"/>
  <c r="E90" i="34"/>
  <c r="D90" i="34"/>
  <c r="C90" i="34"/>
  <c r="M89" i="34"/>
  <c r="L89" i="34"/>
  <c r="K89" i="34"/>
  <c r="J89" i="34"/>
  <c r="H89" i="34"/>
  <c r="G89" i="34"/>
  <c r="F89" i="34"/>
  <c r="E89" i="34"/>
  <c r="D89" i="34"/>
  <c r="C89" i="34"/>
  <c r="M88" i="34"/>
  <c r="L88" i="34"/>
  <c r="K88" i="34"/>
  <c r="J88" i="34"/>
  <c r="H88" i="34"/>
  <c r="G88" i="34"/>
  <c r="F88" i="34"/>
  <c r="E88" i="34"/>
  <c r="D88" i="34"/>
  <c r="C88" i="34"/>
  <c r="O86" i="34"/>
  <c r="N86" i="34"/>
  <c r="N87" i="34" s="1"/>
  <c r="I86" i="34"/>
  <c r="I87" i="34" s="1"/>
  <c r="I226" i="34" s="1"/>
  <c r="M81" i="34"/>
  <c r="L81" i="34"/>
  <c r="K81" i="34"/>
  <c r="K203" i="34" s="1"/>
  <c r="J81" i="34"/>
  <c r="H81" i="34"/>
  <c r="G81" i="34"/>
  <c r="F81" i="34"/>
  <c r="F203" i="34" s="1"/>
  <c r="E81" i="34"/>
  <c r="D81" i="34"/>
  <c r="C81" i="34"/>
  <c r="M80" i="34"/>
  <c r="L80" i="34"/>
  <c r="K80" i="34"/>
  <c r="J80" i="34"/>
  <c r="H80" i="34"/>
  <c r="G80" i="34"/>
  <c r="F80" i="34"/>
  <c r="E80" i="34"/>
  <c r="D80" i="34"/>
  <c r="C80" i="34"/>
  <c r="M79" i="34"/>
  <c r="L79" i="34"/>
  <c r="K79" i="34"/>
  <c r="J79" i="34"/>
  <c r="H79" i="34"/>
  <c r="G79" i="34"/>
  <c r="F79" i="34"/>
  <c r="E79" i="34"/>
  <c r="D79" i="34"/>
  <c r="C79" i="34"/>
  <c r="M78" i="34"/>
  <c r="L78" i="34"/>
  <c r="K78" i="34"/>
  <c r="J78" i="34"/>
  <c r="H78" i="34"/>
  <c r="G78" i="34"/>
  <c r="F78" i="34"/>
  <c r="E78" i="34"/>
  <c r="D78" i="34"/>
  <c r="C78" i="34"/>
  <c r="O76" i="34"/>
  <c r="N76" i="34"/>
  <c r="N77" i="34" s="1"/>
  <c r="I76" i="34"/>
  <c r="I77" i="34" s="1"/>
  <c r="I225" i="34" s="1"/>
  <c r="M71" i="34"/>
  <c r="L71" i="34"/>
  <c r="K71" i="34"/>
  <c r="K202" i="34" s="1"/>
  <c r="J71" i="34"/>
  <c r="J202" i="34" s="1"/>
  <c r="H71" i="34"/>
  <c r="G71" i="34"/>
  <c r="F71" i="34"/>
  <c r="F202" i="34" s="1"/>
  <c r="E71" i="34"/>
  <c r="E202" i="34" s="1"/>
  <c r="D71" i="34"/>
  <c r="C71" i="34"/>
  <c r="M70" i="34"/>
  <c r="L70" i="34"/>
  <c r="K70" i="34"/>
  <c r="J70" i="34"/>
  <c r="H70" i="34"/>
  <c r="G70" i="34"/>
  <c r="F70" i="34"/>
  <c r="E70" i="34"/>
  <c r="D70" i="34"/>
  <c r="C70" i="34"/>
  <c r="M69" i="34"/>
  <c r="L69" i="34"/>
  <c r="K69" i="34"/>
  <c r="J69" i="34"/>
  <c r="H69" i="34"/>
  <c r="G69" i="34"/>
  <c r="F69" i="34"/>
  <c r="E69" i="34"/>
  <c r="D69" i="34"/>
  <c r="C69" i="34"/>
  <c r="M68" i="34"/>
  <c r="L68" i="34"/>
  <c r="K68" i="34"/>
  <c r="J68" i="34"/>
  <c r="H68" i="34"/>
  <c r="G68" i="34"/>
  <c r="F68" i="34"/>
  <c r="E68" i="34"/>
  <c r="D68" i="34"/>
  <c r="C68" i="34"/>
  <c r="O66" i="34"/>
  <c r="N66" i="34"/>
  <c r="N67" i="34" s="1"/>
  <c r="I66" i="34"/>
  <c r="I67" i="34" s="1"/>
  <c r="I224" i="34" s="1"/>
  <c r="M61" i="34"/>
  <c r="L61" i="34"/>
  <c r="K61" i="34"/>
  <c r="K201" i="34" s="1"/>
  <c r="J61" i="34"/>
  <c r="J201" i="34" s="1"/>
  <c r="H61" i="34"/>
  <c r="G61" i="34"/>
  <c r="F61" i="34"/>
  <c r="F201" i="34" s="1"/>
  <c r="E61" i="34"/>
  <c r="E201" i="34" s="1"/>
  <c r="D61" i="34"/>
  <c r="C61" i="34"/>
  <c r="M60" i="34"/>
  <c r="L60" i="34"/>
  <c r="K60" i="34"/>
  <c r="J60" i="34"/>
  <c r="H60" i="34"/>
  <c r="G60" i="34"/>
  <c r="F60" i="34"/>
  <c r="E60" i="34"/>
  <c r="D60" i="34"/>
  <c r="C60" i="34"/>
  <c r="M59" i="34"/>
  <c r="L59" i="34"/>
  <c r="K59" i="34"/>
  <c r="J59" i="34"/>
  <c r="H59" i="34"/>
  <c r="G59" i="34"/>
  <c r="F59" i="34"/>
  <c r="E59" i="34"/>
  <c r="D59" i="34"/>
  <c r="C59" i="34"/>
  <c r="M58" i="34"/>
  <c r="L58" i="34"/>
  <c r="K58" i="34"/>
  <c r="J58" i="34"/>
  <c r="H58" i="34"/>
  <c r="G58" i="34"/>
  <c r="F58" i="34"/>
  <c r="E58" i="34"/>
  <c r="D58" i="34"/>
  <c r="C58" i="34"/>
  <c r="O56" i="34"/>
  <c r="N56" i="34"/>
  <c r="N57" i="34" s="1"/>
  <c r="I56" i="34"/>
  <c r="I57" i="34" s="1"/>
  <c r="I223" i="34" s="1"/>
  <c r="M51" i="34"/>
  <c r="L51" i="34"/>
  <c r="K51" i="34"/>
  <c r="J51" i="34"/>
  <c r="H51" i="34"/>
  <c r="G51" i="34"/>
  <c r="F51" i="34"/>
  <c r="F200" i="34" s="1"/>
  <c r="E51" i="34"/>
  <c r="E200" i="34" s="1"/>
  <c r="D51" i="34"/>
  <c r="C51" i="34"/>
  <c r="M50" i="34"/>
  <c r="L50" i="34"/>
  <c r="K50" i="34"/>
  <c r="J50" i="34"/>
  <c r="H50" i="34"/>
  <c r="G50" i="34"/>
  <c r="F50" i="34"/>
  <c r="E50" i="34"/>
  <c r="D50" i="34"/>
  <c r="C50" i="34"/>
  <c r="M49" i="34"/>
  <c r="L49" i="34"/>
  <c r="K49" i="34"/>
  <c r="J49" i="34"/>
  <c r="H49" i="34"/>
  <c r="G49" i="34"/>
  <c r="F49" i="34"/>
  <c r="E49" i="34"/>
  <c r="D49" i="34"/>
  <c r="C49" i="34"/>
  <c r="M48" i="34"/>
  <c r="L48" i="34"/>
  <c r="K48" i="34"/>
  <c r="J48" i="34"/>
  <c r="H48" i="34"/>
  <c r="G48" i="34"/>
  <c r="F48" i="34"/>
  <c r="E48" i="34"/>
  <c r="D48" i="34"/>
  <c r="C48" i="34"/>
  <c r="O46" i="34"/>
  <c r="N46" i="34"/>
  <c r="N47" i="34" s="1"/>
  <c r="I46" i="34"/>
  <c r="M41" i="34"/>
  <c r="L41" i="34"/>
  <c r="K41" i="34"/>
  <c r="K199" i="34" s="1"/>
  <c r="J41" i="34"/>
  <c r="H41" i="34"/>
  <c r="G41" i="34"/>
  <c r="F41" i="34"/>
  <c r="F199" i="34" s="1"/>
  <c r="E41" i="34"/>
  <c r="E199" i="34" s="1"/>
  <c r="D41" i="34"/>
  <c r="C41" i="34"/>
  <c r="M40" i="34"/>
  <c r="L40" i="34"/>
  <c r="K40" i="34"/>
  <c r="J40" i="34"/>
  <c r="H40" i="34"/>
  <c r="G40" i="34"/>
  <c r="F40" i="34"/>
  <c r="E40" i="34"/>
  <c r="D40" i="34"/>
  <c r="C40" i="34"/>
  <c r="M39" i="34"/>
  <c r="L39" i="34"/>
  <c r="K39" i="34"/>
  <c r="J39" i="34"/>
  <c r="H39" i="34"/>
  <c r="G39" i="34"/>
  <c r="F39" i="34"/>
  <c r="E39" i="34"/>
  <c r="D39" i="34"/>
  <c r="C39" i="34"/>
  <c r="M38" i="34"/>
  <c r="L38" i="34"/>
  <c r="K38" i="34"/>
  <c r="J38" i="34"/>
  <c r="H38" i="34"/>
  <c r="G38" i="34"/>
  <c r="F38" i="34"/>
  <c r="E38" i="34"/>
  <c r="D38" i="34"/>
  <c r="C38" i="34"/>
  <c r="O36" i="34"/>
  <c r="N36" i="34"/>
  <c r="N37" i="34" s="1"/>
  <c r="I36" i="34"/>
  <c r="M31" i="34"/>
  <c r="L31" i="34"/>
  <c r="K31" i="34"/>
  <c r="K198" i="34" s="1"/>
  <c r="J31" i="34"/>
  <c r="H31" i="34"/>
  <c r="G31" i="34"/>
  <c r="F31" i="34"/>
  <c r="F198" i="34" s="1"/>
  <c r="E31" i="34"/>
  <c r="E198" i="34" s="1"/>
  <c r="D31" i="34"/>
  <c r="C31" i="34"/>
  <c r="M30" i="34"/>
  <c r="L30" i="34"/>
  <c r="K30" i="34"/>
  <c r="J30" i="34"/>
  <c r="H30" i="34"/>
  <c r="G30" i="34"/>
  <c r="F30" i="34"/>
  <c r="E30" i="34"/>
  <c r="D30" i="34"/>
  <c r="C30" i="34"/>
  <c r="M29" i="34"/>
  <c r="L29" i="34"/>
  <c r="K29" i="34"/>
  <c r="J29" i="34"/>
  <c r="H29" i="34"/>
  <c r="G29" i="34"/>
  <c r="F29" i="34"/>
  <c r="E29" i="34"/>
  <c r="D29" i="34"/>
  <c r="C29" i="34"/>
  <c r="M28" i="34"/>
  <c r="L28" i="34"/>
  <c r="K28" i="34"/>
  <c r="J28" i="34"/>
  <c r="H28" i="34"/>
  <c r="G28" i="34"/>
  <c r="F28" i="34"/>
  <c r="E28" i="34"/>
  <c r="D28" i="34"/>
  <c r="C28" i="34"/>
  <c r="O26" i="34"/>
  <c r="N26" i="34"/>
  <c r="I26" i="34"/>
  <c r="M21" i="34"/>
  <c r="L21" i="34"/>
  <c r="K21" i="34"/>
  <c r="K197" i="34" s="1"/>
  <c r="J21" i="34"/>
  <c r="J197" i="34" s="1"/>
  <c r="H21" i="34"/>
  <c r="G21" i="34"/>
  <c r="F21" i="34"/>
  <c r="F197" i="34" s="1"/>
  <c r="E21" i="34"/>
  <c r="E197" i="34" s="1"/>
  <c r="D21" i="34"/>
  <c r="C21" i="34"/>
  <c r="M20" i="34"/>
  <c r="L20" i="34"/>
  <c r="K20" i="34"/>
  <c r="J20" i="34"/>
  <c r="H20" i="34"/>
  <c r="G20" i="34"/>
  <c r="F20" i="34"/>
  <c r="E20" i="34"/>
  <c r="D20" i="34"/>
  <c r="C20" i="34"/>
  <c r="M19" i="34"/>
  <c r="L19" i="34"/>
  <c r="K19" i="34"/>
  <c r="J19" i="34"/>
  <c r="H19" i="34"/>
  <c r="G19" i="34"/>
  <c r="F19" i="34"/>
  <c r="E19" i="34"/>
  <c r="D19" i="34"/>
  <c r="C19" i="34"/>
  <c r="M18" i="34"/>
  <c r="L18" i="34"/>
  <c r="K18" i="34"/>
  <c r="J18" i="34"/>
  <c r="H18" i="34"/>
  <c r="G18" i="34"/>
  <c r="F18" i="34"/>
  <c r="E18" i="34"/>
  <c r="D18" i="34"/>
  <c r="C18" i="34"/>
  <c r="O16" i="34"/>
  <c r="O17" i="34"/>
  <c r="O19" i="34" s="1"/>
  <c r="N16" i="34"/>
  <c r="N17" i="34" s="1"/>
  <c r="I16" i="34"/>
  <c r="M11" i="34"/>
  <c r="L11" i="34"/>
  <c r="K11" i="34"/>
  <c r="K196" i="34" s="1"/>
  <c r="J11" i="34"/>
  <c r="H11" i="34"/>
  <c r="G11" i="34"/>
  <c r="F11" i="34"/>
  <c r="F196" i="34" s="1"/>
  <c r="E11" i="34"/>
  <c r="E196" i="34" s="1"/>
  <c r="D11" i="34"/>
  <c r="C11" i="34"/>
  <c r="M10" i="34"/>
  <c r="L10" i="34"/>
  <c r="K10" i="34"/>
  <c r="J10" i="34"/>
  <c r="H10" i="34"/>
  <c r="G10" i="34"/>
  <c r="F10" i="34"/>
  <c r="E10" i="34"/>
  <c r="D10" i="34"/>
  <c r="C10" i="34"/>
  <c r="M9" i="34"/>
  <c r="L9" i="34"/>
  <c r="K9" i="34"/>
  <c r="J9" i="34"/>
  <c r="H9" i="34"/>
  <c r="G9" i="34"/>
  <c r="F9" i="34"/>
  <c r="E9" i="34"/>
  <c r="D9" i="34"/>
  <c r="C9" i="34"/>
  <c r="M8" i="34"/>
  <c r="L8" i="34"/>
  <c r="K8" i="34"/>
  <c r="J8" i="34"/>
  <c r="H8" i="34"/>
  <c r="G8" i="34"/>
  <c r="F8" i="34"/>
  <c r="E8" i="34"/>
  <c r="D8" i="34"/>
  <c r="C8" i="34"/>
  <c r="O6" i="34"/>
  <c r="N6" i="34"/>
  <c r="N7" i="34" s="1"/>
  <c r="I6" i="34"/>
  <c r="B181" i="33"/>
  <c r="B182" i="33"/>
  <c r="B183" i="33" s="1"/>
  <c r="B184" i="33" s="1"/>
  <c r="B185" i="33" s="1"/>
  <c r="B186" i="33" s="1"/>
  <c r="B187" i="33" s="1"/>
  <c r="B188" i="33" s="1"/>
  <c r="B189" i="33" s="1"/>
  <c r="B190" i="33" s="1"/>
  <c r="B191" i="33" s="1"/>
  <c r="M171" i="33"/>
  <c r="L171" i="33"/>
  <c r="K171" i="33"/>
  <c r="J171" i="33"/>
  <c r="H171" i="33"/>
  <c r="G171" i="33"/>
  <c r="F171" i="33"/>
  <c r="E171" i="33"/>
  <c r="D171" i="33"/>
  <c r="D191" i="33" s="1"/>
  <c r="C171" i="33"/>
  <c r="C191" i="33" s="1"/>
  <c r="M170" i="33"/>
  <c r="L170" i="33"/>
  <c r="K170" i="33"/>
  <c r="J170" i="33"/>
  <c r="H170" i="33"/>
  <c r="G170" i="33"/>
  <c r="F170" i="33"/>
  <c r="E170" i="33"/>
  <c r="D170" i="33"/>
  <c r="C170" i="33"/>
  <c r="M169" i="33"/>
  <c r="L169" i="33"/>
  <c r="K169" i="33"/>
  <c r="J169" i="33"/>
  <c r="H169" i="33"/>
  <c r="G169" i="33"/>
  <c r="F169" i="33"/>
  <c r="E169" i="33"/>
  <c r="D169" i="33"/>
  <c r="C169" i="33"/>
  <c r="M168" i="33"/>
  <c r="L168" i="33"/>
  <c r="K168" i="33"/>
  <c r="J168" i="33"/>
  <c r="H168" i="33"/>
  <c r="G168" i="33"/>
  <c r="F168" i="33"/>
  <c r="E168" i="33"/>
  <c r="D168" i="33"/>
  <c r="C168" i="33"/>
  <c r="O166" i="33"/>
  <c r="N166" i="33"/>
  <c r="N167" i="33" s="1"/>
  <c r="I166" i="33"/>
  <c r="I167" i="33" s="1"/>
  <c r="I211" i="33" s="1"/>
  <c r="M151" i="33"/>
  <c r="L151" i="33"/>
  <c r="L190" i="33" s="1"/>
  <c r="K151" i="33"/>
  <c r="J151" i="33"/>
  <c r="H151" i="33"/>
  <c r="G151" i="33"/>
  <c r="G190" i="33" s="1"/>
  <c r="F151" i="33"/>
  <c r="E151" i="33"/>
  <c r="D151" i="33"/>
  <c r="C151" i="33"/>
  <c r="C190" i="33" s="1"/>
  <c r="M150" i="33"/>
  <c r="L150" i="33"/>
  <c r="K150" i="33"/>
  <c r="J150" i="33"/>
  <c r="H150" i="33"/>
  <c r="G150" i="33"/>
  <c r="F150" i="33"/>
  <c r="E150" i="33"/>
  <c r="D150" i="33"/>
  <c r="C150" i="33"/>
  <c r="M149" i="33"/>
  <c r="L149" i="33"/>
  <c r="K149" i="33"/>
  <c r="J149" i="33"/>
  <c r="H149" i="33"/>
  <c r="G149" i="33"/>
  <c r="F149" i="33"/>
  <c r="E149" i="33"/>
  <c r="D149" i="33"/>
  <c r="C149" i="33"/>
  <c r="M148" i="33"/>
  <c r="L148" i="33"/>
  <c r="K148" i="33"/>
  <c r="J148" i="33"/>
  <c r="H148" i="33"/>
  <c r="G148" i="33"/>
  <c r="F148" i="33"/>
  <c r="E148" i="33"/>
  <c r="D148" i="33"/>
  <c r="C148" i="33"/>
  <c r="I146" i="33"/>
  <c r="P146" i="33" s="1"/>
  <c r="M141" i="33"/>
  <c r="M189" i="33" s="1"/>
  <c r="L141" i="33"/>
  <c r="K141" i="33"/>
  <c r="J141" i="33"/>
  <c r="H141" i="33"/>
  <c r="G141" i="33"/>
  <c r="F141" i="33"/>
  <c r="E141" i="33"/>
  <c r="D141" i="33"/>
  <c r="C141" i="33"/>
  <c r="M140" i="33"/>
  <c r="L140" i="33"/>
  <c r="K140" i="33"/>
  <c r="J140" i="33"/>
  <c r="H140" i="33"/>
  <c r="G140" i="33"/>
  <c r="F140" i="33"/>
  <c r="E140" i="33"/>
  <c r="D140" i="33"/>
  <c r="C140" i="33"/>
  <c r="M139" i="33"/>
  <c r="L139" i="33"/>
  <c r="K139" i="33"/>
  <c r="J139" i="33"/>
  <c r="H139" i="33"/>
  <c r="G139" i="33"/>
  <c r="F139" i="33"/>
  <c r="E139" i="33"/>
  <c r="D139" i="33"/>
  <c r="C139" i="33"/>
  <c r="M138" i="33"/>
  <c r="L138" i="33"/>
  <c r="K138" i="33"/>
  <c r="J138" i="33"/>
  <c r="H138" i="33"/>
  <c r="G138" i="33"/>
  <c r="F138" i="33"/>
  <c r="E138" i="33"/>
  <c r="D138" i="33"/>
  <c r="C138" i="33"/>
  <c r="O136" i="33"/>
  <c r="N136" i="33"/>
  <c r="N137" i="33" s="1"/>
  <c r="I136" i="33"/>
  <c r="I137" i="33" s="1"/>
  <c r="M131" i="33"/>
  <c r="L131" i="33"/>
  <c r="K131" i="33"/>
  <c r="K188" i="33" s="1"/>
  <c r="J131" i="33"/>
  <c r="H131" i="33"/>
  <c r="G131" i="33"/>
  <c r="F131" i="33"/>
  <c r="E131" i="33"/>
  <c r="D131" i="33"/>
  <c r="C131" i="33"/>
  <c r="M130" i="33"/>
  <c r="L130" i="33"/>
  <c r="K130" i="33"/>
  <c r="J130" i="33"/>
  <c r="H130" i="33"/>
  <c r="G130" i="33"/>
  <c r="F130" i="33"/>
  <c r="E130" i="33"/>
  <c r="D130" i="33"/>
  <c r="C130" i="33"/>
  <c r="M129" i="33"/>
  <c r="L129" i="33"/>
  <c r="K129" i="33"/>
  <c r="J129" i="33"/>
  <c r="H129" i="33"/>
  <c r="G129" i="33"/>
  <c r="F129" i="33"/>
  <c r="E129" i="33"/>
  <c r="D129" i="33"/>
  <c r="C129" i="33"/>
  <c r="M128" i="33"/>
  <c r="L128" i="33"/>
  <c r="K128" i="33"/>
  <c r="J128" i="33"/>
  <c r="H128" i="33"/>
  <c r="G128" i="33"/>
  <c r="F128" i="33"/>
  <c r="E128" i="33"/>
  <c r="D128" i="33"/>
  <c r="C128" i="33"/>
  <c r="O126" i="33"/>
  <c r="N126" i="33"/>
  <c r="N127" i="33" s="1"/>
  <c r="I126" i="33"/>
  <c r="I127" i="33" s="1"/>
  <c r="M121" i="33"/>
  <c r="M187" i="33" s="1"/>
  <c r="L121" i="33"/>
  <c r="L187" i="33" s="1"/>
  <c r="K121" i="33"/>
  <c r="J121" i="33"/>
  <c r="H121" i="33"/>
  <c r="G121" i="33"/>
  <c r="G187" i="33" s="1"/>
  <c r="F121" i="33"/>
  <c r="E121" i="33"/>
  <c r="D121" i="33"/>
  <c r="D187" i="33" s="1"/>
  <c r="C121" i="33"/>
  <c r="C187" i="33" s="1"/>
  <c r="M120" i="33"/>
  <c r="L120" i="33"/>
  <c r="K120" i="33"/>
  <c r="J120" i="33"/>
  <c r="H120" i="33"/>
  <c r="G120" i="33"/>
  <c r="F120" i="33"/>
  <c r="E120" i="33"/>
  <c r="D120" i="33"/>
  <c r="C120" i="33"/>
  <c r="M119" i="33"/>
  <c r="L119" i="33"/>
  <c r="K119" i="33"/>
  <c r="J119" i="33"/>
  <c r="H119" i="33"/>
  <c r="G119" i="33"/>
  <c r="F119" i="33"/>
  <c r="E119" i="33"/>
  <c r="D119" i="33"/>
  <c r="C119" i="33"/>
  <c r="M118" i="33"/>
  <c r="L118" i="33"/>
  <c r="K118" i="33"/>
  <c r="J118" i="33"/>
  <c r="H118" i="33"/>
  <c r="G118" i="33"/>
  <c r="F118" i="33"/>
  <c r="E118" i="33"/>
  <c r="D118" i="33"/>
  <c r="C118" i="33"/>
  <c r="O116" i="33"/>
  <c r="N116" i="33"/>
  <c r="N117" i="33" s="1"/>
  <c r="I116" i="33"/>
  <c r="I117" i="33" s="1"/>
  <c r="M111" i="33"/>
  <c r="L111" i="33"/>
  <c r="L186" i="33" s="1"/>
  <c r="K111" i="33"/>
  <c r="J111" i="33"/>
  <c r="H111" i="33"/>
  <c r="G111" i="33"/>
  <c r="G186" i="33" s="1"/>
  <c r="F111" i="33"/>
  <c r="E111" i="33"/>
  <c r="D111" i="33"/>
  <c r="C111" i="33"/>
  <c r="C186" i="33" s="1"/>
  <c r="M110" i="33"/>
  <c r="L110" i="33"/>
  <c r="K110" i="33"/>
  <c r="J110" i="33"/>
  <c r="H110" i="33"/>
  <c r="G110" i="33"/>
  <c r="F110" i="33"/>
  <c r="E110" i="33"/>
  <c r="D110" i="33"/>
  <c r="C110" i="33"/>
  <c r="M109" i="33"/>
  <c r="L109" i="33"/>
  <c r="K109" i="33"/>
  <c r="J109" i="33"/>
  <c r="H109" i="33"/>
  <c r="G109" i="33"/>
  <c r="F109" i="33"/>
  <c r="E109" i="33"/>
  <c r="D109" i="33"/>
  <c r="C109" i="33"/>
  <c r="M108" i="33"/>
  <c r="L108" i="33"/>
  <c r="K108" i="33"/>
  <c r="J108" i="33"/>
  <c r="H108" i="33"/>
  <c r="G108" i="33"/>
  <c r="F108" i="33"/>
  <c r="E108" i="33"/>
  <c r="D108" i="33"/>
  <c r="C108" i="33"/>
  <c r="I108" i="33" s="1"/>
  <c r="O106" i="33"/>
  <c r="N106" i="33"/>
  <c r="N107" i="33" s="1"/>
  <c r="I106" i="33"/>
  <c r="I107" i="33" s="1"/>
  <c r="M101" i="33"/>
  <c r="M185" i="33" s="1"/>
  <c r="L101" i="33"/>
  <c r="L185" i="33" s="1"/>
  <c r="K101" i="33"/>
  <c r="J101" i="33"/>
  <c r="H101" i="33"/>
  <c r="G101" i="33"/>
  <c r="G185" i="33" s="1"/>
  <c r="F101" i="33"/>
  <c r="E101" i="33"/>
  <c r="D101" i="33"/>
  <c r="D185" i="33" s="1"/>
  <c r="C101" i="33"/>
  <c r="C185" i="33" s="1"/>
  <c r="M100" i="33"/>
  <c r="L100" i="33"/>
  <c r="K100" i="33"/>
  <c r="J100" i="33"/>
  <c r="H100" i="33"/>
  <c r="G100" i="33"/>
  <c r="F100" i="33"/>
  <c r="E100" i="33"/>
  <c r="D100" i="33"/>
  <c r="C100" i="33"/>
  <c r="M99" i="33"/>
  <c r="L99" i="33"/>
  <c r="K99" i="33"/>
  <c r="J99" i="33"/>
  <c r="H99" i="33"/>
  <c r="G99" i="33"/>
  <c r="F99" i="33"/>
  <c r="E99" i="33"/>
  <c r="D99" i="33"/>
  <c r="C99" i="33"/>
  <c r="M98" i="33"/>
  <c r="L98" i="33"/>
  <c r="K98" i="33"/>
  <c r="J98" i="33"/>
  <c r="H98" i="33"/>
  <c r="G98" i="33"/>
  <c r="F98" i="33"/>
  <c r="E98" i="33"/>
  <c r="D98" i="33"/>
  <c r="C98" i="33"/>
  <c r="O96" i="33"/>
  <c r="N96" i="33"/>
  <c r="N97" i="33" s="1"/>
  <c r="I96" i="33"/>
  <c r="I97" i="33" s="1"/>
  <c r="M91" i="33"/>
  <c r="L91" i="33"/>
  <c r="L184" i="33" s="1"/>
  <c r="K91" i="33"/>
  <c r="J91" i="33"/>
  <c r="H91" i="33"/>
  <c r="G91" i="33"/>
  <c r="G184" i="33" s="1"/>
  <c r="F91" i="33"/>
  <c r="E91" i="33"/>
  <c r="D91" i="33"/>
  <c r="C91" i="33"/>
  <c r="M90" i="33"/>
  <c r="L90" i="33"/>
  <c r="K90" i="33"/>
  <c r="J90" i="33"/>
  <c r="H90" i="33"/>
  <c r="G90" i="33"/>
  <c r="F90" i="33"/>
  <c r="E90" i="33"/>
  <c r="D90" i="33"/>
  <c r="C90" i="33"/>
  <c r="M89" i="33"/>
  <c r="L89" i="33"/>
  <c r="K89" i="33"/>
  <c r="J89" i="33"/>
  <c r="H89" i="33"/>
  <c r="G89" i="33"/>
  <c r="F89" i="33"/>
  <c r="E89" i="33"/>
  <c r="D89" i="33"/>
  <c r="C89" i="33"/>
  <c r="M88" i="33"/>
  <c r="L88" i="33"/>
  <c r="K88" i="33"/>
  <c r="J88" i="33"/>
  <c r="H88" i="33"/>
  <c r="G88" i="33"/>
  <c r="F88" i="33"/>
  <c r="E88" i="33"/>
  <c r="D88" i="33"/>
  <c r="C88" i="33"/>
  <c r="O86" i="33"/>
  <c r="N86" i="33"/>
  <c r="N87" i="33" s="1"/>
  <c r="N204" i="33" s="1"/>
  <c r="I86" i="33"/>
  <c r="I87" i="33" s="1"/>
  <c r="M81" i="33"/>
  <c r="M183" i="33" s="1"/>
  <c r="L81" i="33"/>
  <c r="L183" i="33" s="1"/>
  <c r="K81" i="33"/>
  <c r="J81" i="33"/>
  <c r="H81" i="33"/>
  <c r="G81" i="33"/>
  <c r="G183" i="33" s="1"/>
  <c r="F81" i="33"/>
  <c r="E81" i="33"/>
  <c r="D81" i="33"/>
  <c r="D183" i="33" s="1"/>
  <c r="C81" i="33"/>
  <c r="C183" i="33" s="1"/>
  <c r="M80" i="33"/>
  <c r="L80" i="33"/>
  <c r="K80" i="33"/>
  <c r="J80" i="33"/>
  <c r="H80" i="33"/>
  <c r="G80" i="33"/>
  <c r="F80" i="33"/>
  <c r="E80" i="33"/>
  <c r="D80" i="33"/>
  <c r="C80" i="33"/>
  <c r="M79" i="33"/>
  <c r="L79" i="33"/>
  <c r="K79" i="33"/>
  <c r="J79" i="33"/>
  <c r="H79" i="33"/>
  <c r="G79" i="33"/>
  <c r="F79" i="33"/>
  <c r="E79" i="33"/>
  <c r="D79" i="33"/>
  <c r="C79" i="33"/>
  <c r="M78" i="33"/>
  <c r="L78" i="33"/>
  <c r="K78" i="33"/>
  <c r="J78" i="33"/>
  <c r="H78" i="33"/>
  <c r="G78" i="33"/>
  <c r="F78" i="33"/>
  <c r="E78" i="33"/>
  <c r="D78" i="33"/>
  <c r="C78" i="33"/>
  <c r="O76" i="33"/>
  <c r="N76" i="33"/>
  <c r="N77" i="33" s="1"/>
  <c r="N203" i="33" s="1"/>
  <c r="I76" i="33"/>
  <c r="I77" i="33" s="1"/>
  <c r="M71" i="33"/>
  <c r="L71" i="33"/>
  <c r="L182" i="33" s="1"/>
  <c r="K71" i="33"/>
  <c r="J71" i="33"/>
  <c r="H71" i="33"/>
  <c r="G71" i="33"/>
  <c r="G182" i="33" s="1"/>
  <c r="F71" i="33"/>
  <c r="E71" i="33"/>
  <c r="D71" i="33"/>
  <c r="C71" i="33"/>
  <c r="C182" i="33" s="1"/>
  <c r="M70" i="33"/>
  <c r="L70" i="33"/>
  <c r="K70" i="33"/>
  <c r="J70" i="33"/>
  <c r="H70" i="33"/>
  <c r="G70" i="33"/>
  <c r="F70" i="33"/>
  <c r="E70" i="33"/>
  <c r="D70" i="33"/>
  <c r="C70" i="33"/>
  <c r="M69" i="33"/>
  <c r="L69" i="33"/>
  <c r="K69" i="33"/>
  <c r="J69" i="33"/>
  <c r="H69" i="33"/>
  <c r="G69" i="33"/>
  <c r="F69" i="33"/>
  <c r="E69" i="33"/>
  <c r="D69" i="33"/>
  <c r="C69" i="33"/>
  <c r="M68" i="33"/>
  <c r="L68" i="33"/>
  <c r="K68" i="33"/>
  <c r="J68" i="33"/>
  <c r="H68" i="33"/>
  <c r="G68" i="33"/>
  <c r="F68" i="33"/>
  <c r="E68" i="33"/>
  <c r="D68" i="33"/>
  <c r="C68" i="33"/>
  <c r="O66" i="33"/>
  <c r="N66" i="33"/>
  <c r="N67" i="33" s="1"/>
  <c r="I66" i="33"/>
  <c r="I67" i="33" s="1"/>
  <c r="M61" i="33"/>
  <c r="M181" i="33" s="1"/>
  <c r="L61" i="33"/>
  <c r="L181" i="33" s="1"/>
  <c r="K61" i="33"/>
  <c r="J61" i="33"/>
  <c r="H61" i="33"/>
  <c r="G61" i="33"/>
  <c r="G181" i="33" s="1"/>
  <c r="F61" i="33"/>
  <c r="E61" i="33"/>
  <c r="D61" i="33"/>
  <c r="D181" i="33" s="1"/>
  <c r="C61" i="33"/>
  <c r="M60" i="33"/>
  <c r="L60" i="33"/>
  <c r="K60" i="33"/>
  <c r="J60" i="33"/>
  <c r="H60" i="33"/>
  <c r="G60" i="33"/>
  <c r="F60" i="33"/>
  <c r="E60" i="33"/>
  <c r="D60" i="33"/>
  <c r="C60" i="33"/>
  <c r="M59" i="33"/>
  <c r="L59" i="33"/>
  <c r="K59" i="33"/>
  <c r="J59" i="33"/>
  <c r="H59" i="33"/>
  <c r="G59" i="33"/>
  <c r="F59" i="33"/>
  <c r="E59" i="33"/>
  <c r="D59" i="33"/>
  <c r="C59" i="33"/>
  <c r="M58" i="33"/>
  <c r="L58" i="33"/>
  <c r="K58" i="33"/>
  <c r="J58" i="33"/>
  <c r="H58" i="33"/>
  <c r="G58" i="33"/>
  <c r="F58" i="33"/>
  <c r="E58" i="33"/>
  <c r="D58" i="33"/>
  <c r="C58" i="33"/>
  <c r="O56" i="33"/>
  <c r="N56" i="33"/>
  <c r="N57" i="33" s="1"/>
  <c r="I56" i="33"/>
  <c r="I57" i="33" s="1"/>
  <c r="M51" i="33"/>
  <c r="M180" i="33" s="1"/>
  <c r="L51" i="33"/>
  <c r="L180" i="33" s="1"/>
  <c r="K51" i="33"/>
  <c r="J51" i="33"/>
  <c r="H51" i="33"/>
  <c r="G51" i="33"/>
  <c r="G180" i="33" s="1"/>
  <c r="F51" i="33"/>
  <c r="E51" i="33"/>
  <c r="D51" i="33"/>
  <c r="D180" i="33"/>
  <c r="C51" i="33"/>
  <c r="C180" i="33" s="1"/>
  <c r="M50" i="33"/>
  <c r="L50" i="33"/>
  <c r="K50" i="33"/>
  <c r="J50" i="33"/>
  <c r="H50" i="33"/>
  <c r="G50" i="33"/>
  <c r="F50" i="33"/>
  <c r="E50" i="33"/>
  <c r="D50" i="33"/>
  <c r="C50" i="33"/>
  <c r="M49" i="33"/>
  <c r="L49" i="33"/>
  <c r="K49" i="33"/>
  <c r="J49" i="33"/>
  <c r="H49" i="33"/>
  <c r="G49" i="33"/>
  <c r="F49" i="33"/>
  <c r="E49" i="33"/>
  <c r="D49" i="33"/>
  <c r="C49" i="33"/>
  <c r="M48" i="33"/>
  <c r="L48" i="33"/>
  <c r="K48" i="33"/>
  <c r="J48" i="33"/>
  <c r="H48" i="33"/>
  <c r="G48" i="33"/>
  <c r="F48" i="33"/>
  <c r="E48" i="33"/>
  <c r="D48" i="33"/>
  <c r="C48" i="33"/>
  <c r="O46" i="33"/>
  <c r="N46" i="33"/>
  <c r="N47" i="33" s="1"/>
  <c r="I46" i="33"/>
  <c r="I47" i="33" s="1"/>
  <c r="M41" i="33"/>
  <c r="M179" i="33" s="1"/>
  <c r="L41" i="33"/>
  <c r="L179" i="33" s="1"/>
  <c r="K41" i="33"/>
  <c r="J41" i="33"/>
  <c r="H41" i="33"/>
  <c r="G41" i="33"/>
  <c r="G179" i="33" s="1"/>
  <c r="F41" i="33"/>
  <c r="E41" i="33"/>
  <c r="D41" i="33"/>
  <c r="D179" i="33" s="1"/>
  <c r="C41" i="33"/>
  <c r="C179" i="33" s="1"/>
  <c r="M40" i="33"/>
  <c r="L40" i="33"/>
  <c r="K40" i="33"/>
  <c r="J40" i="33"/>
  <c r="H40" i="33"/>
  <c r="G40" i="33"/>
  <c r="F40" i="33"/>
  <c r="E40" i="33"/>
  <c r="D40" i="33"/>
  <c r="C40" i="33"/>
  <c r="M39" i="33"/>
  <c r="L39" i="33"/>
  <c r="K39" i="33"/>
  <c r="J39" i="33"/>
  <c r="H39" i="33"/>
  <c r="G39" i="33"/>
  <c r="F39" i="33"/>
  <c r="E39" i="33"/>
  <c r="D39" i="33"/>
  <c r="C39" i="33"/>
  <c r="M38" i="33"/>
  <c r="L38" i="33"/>
  <c r="K38" i="33"/>
  <c r="J38" i="33"/>
  <c r="H38" i="33"/>
  <c r="G38" i="33"/>
  <c r="F38" i="33"/>
  <c r="E38" i="33"/>
  <c r="D38" i="33"/>
  <c r="C38" i="33"/>
  <c r="O36" i="33"/>
  <c r="N36" i="33"/>
  <c r="N37" i="33" s="1"/>
  <c r="N199" i="33" s="1"/>
  <c r="I36" i="33"/>
  <c r="I37" i="33" s="1"/>
  <c r="M31" i="33"/>
  <c r="M178" i="33" s="1"/>
  <c r="L31" i="33"/>
  <c r="L178" i="33" s="1"/>
  <c r="K31" i="33"/>
  <c r="J31" i="33"/>
  <c r="H31" i="33"/>
  <c r="G31" i="33"/>
  <c r="G178" i="33" s="1"/>
  <c r="F31" i="33"/>
  <c r="E31" i="33"/>
  <c r="D31" i="33"/>
  <c r="D178" i="33" s="1"/>
  <c r="C31" i="33"/>
  <c r="C178" i="33" s="1"/>
  <c r="M30" i="33"/>
  <c r="L30" i="33"/>
  <c r="K30" i="33"/>
  <c r="J30" i="33"/>
  <c r="H30" i="33"/>
  <c r="G30" i="33"/>
  <c r="F30" i="33"/>
  <c r="E30" i="33"/>
  <c r="D30" i="33"/>
  <c r="C30" i="33"/>
  <c r="M29" i="33"/>
  <c r="L29" i="33"/>
  <c r="K29" i="33"/>
  <c r="J29" i="33"/>
  <c r="H29" i="33"/>
  <c r="G29" i="33"/>
  <c r="F29" i="33"/>
  <c r="E29" i="33"/>
  <c r="D29" i="33"/>
  <c r="C29" i="33"/>
  <c r="M28" i="33"/>
  <c r="L28" i="33"/>
  <c r="K28" i="33"/>
  <c r="J28" i="33"/>
  <c r="H28" i="33"/>
  <c r="G28" i="33"/>
  <c r="F28" i="33"/>
  <c r="E28" i="33"/>
  <c r="D28" i="33"/>
  <c r="C28" i="33"/>
  <c r="O26" i="33"/>
  <c r="N26" i="33"/>
  <c r="N27" i="33" s="1"/>
  <c r="I26" i="33"/>
  <c r="I27" i="33" s="1"/>
  <c r="M21" i="33"/>
  <c r="M177" i="33" s="1"/>
  <c r="L21" i="33"/>
  <c r="L177" i="33" s="1"/>
  <c r="K21" i="33"/>
  <c r="J21" i="33"/>
  <c r="H21" i="33"/>
  <c r="G21" i="33"/>
  <c r="G177" i="33" s="1"/>
  <c r="F21" i="33"/>
  <c r="E21" i="33"/>
  <c r="D21" i="33"/>
  <c r="D177" i="33" s="1"/>
  <c r="C21" i="33"/>
  <c r="C177" i="33" s="1"/>
  <c r="M20" i="33"/>
  <c r="L20" i="33"/>
  <c r="K20" i="33"/>
  <c r="J20" i="33"/>
  <c r="H20" i="33"/>
  <c r="G20" i="33"/>
  <c r="F20" i="33"/>
  <c r="E20" i="33"/>
  <c r="D20" i="33"/>
  <c r="C20" i="33"/>
  <c r="M19" i="33"/>
  <c r="L19" i="33"/>
  <c r="K19" i="33"/>
  <c r="J19" i="33"/>
  <c r="H19" i="33"/>
  <c r="G19" i="33"/>
  <c r="F19" i="33"/>
  <c r="E19" i="33"/>
  <c r="D19" i="33"/>
  <c r="C19" i="33"/>
  <c r="M18" i="33"/>
  <c r="L18" i="33"/>
  <c r="K18" i="33"/>
  <c r="J18" i="33"/>
  <c r="H18" i="33"/>
  <c r="G18" i="33"/>
  <c r="F18" i="33"/>
  <c r="E18" i="33"/>
  <c r="D18" i="33"/>
  <c r="C18" i="33"/>
  <c r="O16" i="33"/>
  <c r="N16" i="33"/>
  <c r="N17" i="33" s="1"/>
  <c r="I16" i="33"/>
  <c r="I17" i="33" s="1"/>
  <c r="M11" i="33"/>
  <c r="M176" i="33" s="1"/>
  <c r="L11" i="33"/>
  <c r="L176" i="33" s="1"/>
  <c r="K11" i="33"/>
  <c r="J11" i="33"/>
  <c r="N11" i="33" s="1"/>
  <c r="H11" i="33"/>
  <c r="G11" i="33"/>
  <c r="G176" i="33" s="1"/>
  <c r="F11" i="33"/>
  <c r="E11" i="33"/>
  <c r="D11" i="33"/>
  <c r="D176" i="33" s="1"/>
  <c r="C11" i="33"/>
  <c r="C176" i="33" s="1"/>
  <c r="M10" i="33"/>
  <c r="L10" i="33"/>
  <c r="K10" i="33"/>
  <c r="J10" i="33"/>
  <c r="H10" i="33"/>
  <c r="G10" i="33"/>
  <c r="F10" i="33"/>
  <c r="E10" i="33"/>
  <c r="D10" i="33"/>
  <c r="C10" i="33"/>
  <c r="M9" i="33"/>
  <c r="L9" i="33"/>
  <c r="K9" i="33"/>
  <c r="J9" i="33"/>
  <c r="H9" i="33"/>
  <c r="G9" i="33"/>
  <c r="F9" i="33"/>
  <c r="E9" i="33"/>
  <c r="D9" i="33"/>
  <c r="C9" i="33"/>
  <c r="M8" i="33"/>
  <c r="L8" i="33"/>
  <c r="K8" i="33"/>
  <c r="J8" i="33"/>
  <c r="H8" i="33"/>
  <c r="G8" i="33"/>
  <c r="F8" i="33"/>
  <c r="E8" i="33"/>
  <c r="D8" i="33"/>
  <c r="C8" i="33"/>
  <c r="O6" i="33"/>
  <c r="N6" i="33"/>
  <c r="N7" i="33" s="1"/>
  <c r="I6" i="33"/>
  <c r="I7" i="33" s="1"/>
  <c r="B181" i="32"/>
  <c r="B182" i="32" s="1"/>
  <c r="B183" i="32" s="1"/>
  <c r="B184" i="32" s="1"/>
  <c r="B185" i="32" s="1"/>
  <c r="B186" i="32" s="1"/>
  <c r="B187" i="32" s="1"/>
  <c r="B188" i="32" s="1"/>
  <c r="B189" i="32" s="1"/>
  <c r="B190" i="32" s="1"/>
  <c r="B191" i="32" s="1"/>
  <c r="M171" i="32"/>
  <c r="L171" i="32"/>
  <c r="L141" i="32"/>
  <c r="L189" i="32" s="1"/>
  <c r="K171" i="32"/>
  <c r="J171" i="32"/>
  <c r="H171" i="32"/>
  <c r="G171" i="32"/>
  <c r="F171" i="32"/>
  <c r="E171" i="32"/>
  <c r="D171" i="32"/>
  <c r="C171" i="32"/>
  <c r="M170" i="32"/>
  <c r="L170" i="32"/>
  <c r="K170" i="32"/>
  <c r="J170" i="32"/>
  <c r="H170" i="32"/>
  <c r="G170" i="32"/>
  <c r="F170" i="32"/>
  <c r="E170" i="32"/>
  <c r="D170" i="32"/>
  <c r="C170" i="32"/>
  <c r="M169" i="32"/>
  <c r="L169" i="32"/>
  <c r="K169" i="32"/>
  <c r="J169" i="32"/>
  <c r="H169" i="32"/>
  <c r="G169" i="32"/>
  <c r="F169" i="32"/>
  <c r="E169" i="32"/>
  <c r="D169" i="32"/>
  <c r="C169" i="32"/>
  <c r="I169" i="32" s="1"/>
  <c r="M168" i="32"/>
  <c r="L168" i="32"/>
  <c r="K168" i="32"/>
  <c r="J168" i="32"/>
  <c r="H168" i="32"/>
  <c r="G168" i="32"/>
  <c r="F168" i="32"/>
  <c r="E168" i="32"/>
  <c r="D168" i="32"/>
  <c r="C168" i="32"/>
  <c r="O166" i="32"/>
  <c r="O167" i="32" s="1"/>
  <c r="O171" i="32" s="1"/>
  <c r="N166" i="32"/>
  <c r="N167" i="32" s="1"/>
  <c r="I166" i="32"/>
  <c r="I167" i="32" s="1"/>
  <c r="M151" i="32"/>
  <c r="M190" i="32" s="1"/>
  <c r="L151" i="32"/>
  <c r="K151" i="32"/>
  <c r="J151" i="32"/>
  <c r="J190" i="32" s="1"/>
  <c r="H151" i="32"/>
  <c r="G151" i="32"/>
  <c r="G190" i="32" s="1"/>
  <c r="F151" i="32"/>
  <c r="F190" i="32" s="1"/>
  <c r="E151" i="32"/>
  <c r="E190" i="32" s="1"/>
  <c r="D151" i="32"/>
  <c r="C151" i="32"/>
  <c r="C190" i="32" s="1"/>
  <c r="M150" i="32"/>
  <c r="L150" i="32"/>
  <c r="K150" i="32"/>
  <c r="J150" i="32"/>
  <c r="H150" i="32"/>
  <c r="G150" i="32"/>
  <c r="F150" i="32"/>
  <c r="E150" i="32"/>
  <c r="D150" i="32"/>
  <c r="C150" i="32"/>
  <c r="M149" i="32"/>
  <c r="L149" i="32"/>
  <c r="K149" i="32"/>
  <c r="J149" i="32"/>
  <c r="H149" i="32"/>
  <c r="G149" i="32"/>
  <c r="F149" i="32"/>
  <c r="E149" i="32"/>
  <c r="D149" i="32"/>
  <c r="C149" i="32"/>
  <c r="M148" i="32"/>
  <c r="L148" i="32"/>
  <c r="K148" i="32"/>
  <c r="J148" i="32"/>
  <c r="H148" i="32"/>
  <c r="G148" i="32"/>
  <c r="F148" i="32"/>
  <c r="E148" i="32"/>
  <c r="D148" i="32"/>
  <c r="C148" i="32"/>
  <c r="O146" i="32"/>
  <c r="O147" i="32" s="1"/>
  <c r="N146" i="32"/>
  <c r="N147" i="32" s="1"/>
  <c r="I146" i="32"/>
  <c r="M141" i="32"/>
  <c r="M189" i="32" s="1"/>
  <c r="K141" i="32"/>
  <c r="K189" i="32" s="1"/>
  <c r="J141" i="32"/>
  <c r="J189" i="32" s="1"/>
  <c r="H141" i="32"/>
  <c r="G141" i="32"/>
  <c r="F141" i="32"/>
  <c r="F189" i="32" s="1"/>
  <c r="E141" i="32"/>
  <c r="D141" i="32"/>
  <c r="C141" i="32"/>
  <c r="M140" i="32"/>
  <c r="L140" i="32"/>
  <c r="K140" i="32"/>
  <c r="J140" i="32"/>
  <c r="H140" i="32"/>
  <c r="G140" i="32"/>
  <c r="F140" i="32"/>
  <c r="E140" i="32"/>
  <c r="D140" i="32"/>
  <c r="C140" i="32"/>
  <c r="M139" i="32"/>
  <c r="L139" i="32"/>
  <c r="K139" i="32"/>
  <c r="J139" i="32"/>
  <c r="H139" i="32"/>
  <c r="G139" i="32"/>
  <c r="F139" i="32"/>
  <c r="E139" i="32"/>
  <c r="D139" i="32"/>
  <c r="C139" i="32"/>
  <c r="M138" i="32"/>
  <c r="L138" i="32"/>
  <c r="K138" i="32"/>
  <c r="J138" i="32"/>
  <c r="H138" i="32"/>
  <c r="G138" i="32"/>
  <c r="F138" i="32"/>
  <c r="E138" i="32"/>
  <c r="D138" i="32"/>
  <c r="C138" i="32"/>
  <c r="O136" i="32"/>
  <c r="N136" i="32"/>
  <c r="N137" i="32" s="1"/>
  <c r="I136" i="32"/>
  <c r="I137" i="32" s="1"/>
  <c r="M131" i="32"/>
  <c r="L131" i="32"/>
  <c r="K131" i="32"/>
  <c r="J131" i="32"/>
  <c r="H131" i="32"/>
  <c r="G131" i="32"/>
  <c r="F131" i="32"/>
  <c r="E131" i="32"/>
  <c r="D131" i="32"/>
  <c r="D188" i="32" s="1"/>
  <c r="C131" i="32"/>
  <c r="M130" i="32"/>
  <c r="L130" i="32"/>
  <c r="K130" i="32"/>
  <c r="J130" i="32"/>
  <c r="H130" i="32"/>
  <c r="G130" i="32"/>
  <c r="F130" i="32"/>
  <c r="E130" i="32"/>
  <c r="D130" i="32"/>
  <c r="C130" i="32"/>
  <c r="M129" i="32"/>
  <c r="L129" i="32"/>
  <c r="K129" i="32"/>
  <c r="J129" i="32"/>
  <c r="H129" i="32"/>
  <c r="G129" i="32"/>
  <c r="F129" i="32"/>
  <c r="E129" i="32"/>
  <c r="D129" i="32"/>
  <c r="C129" i="32"/>
  <c r="M128" i="32"/>
  <c r="L128" i="32"/>
  <c r="K128" i="32"/>
  <c r="J128" i="32"/>
  <c r="H128" i="32"/>
  <c r="G128" i="32"/>
  <c r="F128" i="32"/>
  <c r="E128" i="32"/>
  <c r="D128" i="32"/>
  <c r="C128" i="32"/>
  <c r="O126" i="32"/>
  <c r="O127" i="32" s="1"/>
  <c r="N126" i="32"/>
  <c r="N127" i="32"/>
  <c r="I126" i="32"/>
  <c r="M121" i="32"/>
  <c r="M187" i="32" s="1"/>
  <c r="L121" i="32"/>
  <c r="K121" i="32"/>
  <c r="K187" i="32" s="1"/>
  <c r="J121" i="32"/>
  <c r="J187" i="32" s="1"/>
  <c r="H121" i="32"/>
  <c r="G121" i="32"/>
  <c r="F121" i="32"/>
  <c r="F187" i="32" s="1"/>
  <c r="E121" i="32"/>
  <c r="D121" i="32"/>
  <c r="D187" i="32" s="1"/>
  <c r="C121" i="32"/>
  <c r="M120" i="32"/>
  <c r="L120" i="32"/>
  <c r="K120" i="32"/>
  <c r="J120" i="32"/>
  <c r="H120" i="32"/>
  <c r="G120" i="32"/>
  <c r="F120" i="32"/>
  <c r="E120" i="32"/>
  <c r="D120" i="32"/>
  <c r="C120" i="32"/>
  <c r="M119" i="32"/>
  <c r="L119" i="32"/>
  <c r="K119" i="32"/>
  <c r="J119" i="32"/>
  <c r="H119" i="32"/>
  <c r="G119" i="32"/>
  <c r="F119" i="32"/>
  <c r="E119" i="32"/>
  <c r="D119" i="32"/>
  <c r="C119" i="32"/>
  <c r="M118" i="32"/>
  <c r="L118" i="32"/>
  <c r="K118" i="32"/>
  <c r="J118" i="32"/>
  <c r="H118" i="32"/>
  <c r="G118" i="32"/>
  <c r="F118" i="32"/>
  <c r="E118" i="32"/>
  <c r="D118" i="32"/>
  <c r="C118" i="32"/>
  <c r="O116" i="32"/>
  <c r="O117" i="32" s="1"/>
  <c r="N116" i="32"/>
  <c r="N117" i="32" s="1"/>
  <c r="I116" i="32"/>
  <c r="P116" i="32" s="1"/>
  <c r="M111" i="32"/>
  <c r="L111" i="32"/>
  <c r="L186" i="32" s="1"/>
  <c r="K111" i="32"/>
  <c r="K186" i="32" s="1"/>
  <c r="J111" i="32"/>
  <c r="J186" i="32" s="1"/>
  <c r="H111" i="32"/>
  <c r="G111" i="32"/>
  <c r="F111" i="32"/>
  <c r="F186" i="32" s="1"/>
  <c r="E111" i="32"/>
  <c r="D111" i="32"/>
  <c r="D186" i="32" s="1"/>
  <c r="C111" i="32"/>
  <c r="M110" i="32"/>
  <c r="L110" i="32"/>
  <c r="K110" i="32"/>
  <c r="J110" i="32"/>
  <c r="H110" i="32"/>
  <c r="G110" i="32"/>
  <c r="F110" i="32"/>
  <c r="E110" i="32"/>
  <c r="D110" i="32"/>
  <c r="C110" i="32"/>
  <c r="M109" i="32"/>
  <c r="L109" i="32"/>
  <c r="K109" i="32"/>
  <c r="J109" i="32"/>
  <c r="H109" i="32"/>
  <c r="G109" i="32"/>
  <c r="F109" i="32"/>
  <c r="E109" i="32"/>
  <c r="D109" i="32"/>
  <c r="C109" i="32"/>
  <c r="M108" i="32"/>
  <c r="L108" i="32"/>
  <c r="K108" i="32"/>
  <c r="J108" i="32"/>
  <c r="H108" i="32"/>
  <c r="G108" i="32"/>
  <c r="F108" i="32"/>
  <c r="E108" i="32"/>
  <c r="D108" i="32"/>
  <c r="C108" i="32"/>
  <c r="O106" i="32"/>
  <c r="O107" i="32" s="1"/>
  <c r="N106" i="32"/>
  <c r="I106" i="32"/>
  <c r="M101" i="32"/>
  <c r="M185" i="32" s="1"/>
  <c r="L101" i="32"/>
  <c r="K101" i="32"/>
  <c r="K185" i="32" s="1"/>
  <c r="J101" i="32"/>
  <c r="H101" i="32"/>
  <c r="G101" i="32"/>
  <c r="F101" i="32"/>
  <c r="F185" i="32" s="1"/>
  <c r="E101" i="32"/>
  <c r="D101" i="32"/>
  <c r="D185" i="32" s="1"/>
  <c r="C101" i="32"/>
  <c r="M100" i="32"/>
  <c r="L100" i="32"/>
  <c r="K100" i="32"/>
  <c r="J100" i="32"/>
  <c r="H100" i="32"/>
  <c r="G100" i="32"/>
  <c r="F100" i="32"/>
  <c r="E100" i="32"/>
  <c r="D100" i="32"/>
  <c r="C100" i="32"/>
  <c r="M99" i="32"/>
  <c r="L99" i="32"/>
  <c r="K99" i="32"/>
  <c r="J99" i="32"/>
  <c r="H99" i="32"/>
  <c r="G99" i="32"/>
  <c r="F99" i="32"/>
  <c r="E99" i="32"/>
  <c r="D99" i="32"/>
  <c r="C99" i="32"/>
  <c r="M98" i="32"/>
  <c r="L98" i="32"/>
  <c r="K98" i="32"/>
  <c r="J98" i="32"/>
  <c r="H98" i="32"/>
  <c r="G98" i="32"/>
  <c r="F98" i="32"/>
  <c r="E98" i="32"/>
  <c r="D98" i="32"/>
  <c r="C98" i="32"/>
  <c r="O96" i="32"/>
  <c r="N96" i="32"/>
  <c r="I96" i="32"/>
  <c r="I97" i="32" s="1"/>
  <c r="M91" i="32"/>
  <c r="M184" i="32" s="1"/>
  <c r="L91" i="32"/>
  <c r="L184" i="32" s="1"/>
  <c r="K91" i="32"/>
  <c r="K184" i="32" s="1"/>
  <c r="J91" i="32"/>
  <c r="J184" i="32" s="1"/>
  <c r="H91" i="32"/>
  <c r="G91" i="32"/>
  <c r="F91" i="32"/>
  <c r="F184" i="32" s="1"/>
  <c r="E91" i="32"/>
  <c r="E184" i="32" s="1"/>
  <c r="D91" i="32"/>
  <c r="D184" i="32" s="1"/>
  <c r="C91" i="32"/>
  <c r="M90" i="32"/>
  <c r="L90" i="32"/>
  <c r="K90" i="32"/>
  <c r="J90" i="32"/>
  <c r="H90" i="32"/>
  <c r="G90" i="32"/>
  <c r="F90" i="32"/>
  <c r="E90" i="32"/>
  <c r="D90" i="32"/>
  <c r="C90" i="32"/>
  <c r="M89" i="32"/>
  <c r="L89" i="32"/>
  <c r="K89" i="32"/>
  <c r="J89" i="32"/>
  <c r="H89" i="32"/>
  <c r="G89" i="32"/>
  <c r="F89" i="32"/>
  <c r="E89" i="32"/>
  <c r="D89" i="32"/>
  <c r="C89" i="32"/>
  <c r="M88" i="32"/>
  <c r="L88" i="32"/>
  <c r="K88" i="32"/>
  <c r="J88" i="32"/>
  <c r="H88" i="32"/>
  <c r="G88" i="32"/>
  <c r="F88" i="32"/>
  <c r="E88" i="32"/>
  <c r="D88" i="32"/>
  <c r="C88" i="32"/>
  <c r="I88" i="32" s="1"/>
  <c r="O86" i="32"/>
  <c r="N86" i="32"/>
  <c r="I86" i="32"/>
  <c r="P86" i="32" s="1"/>
  <c r="M81" i="32"/>
  <c r="M183" i="32" s="1"/>
  <c r="L81" i="32"/>
  <c r="K81" i="32"/>
  <c r="K183" i="32" s="1"/>
  <c r="J81" i="32"/>
  <c r="H81" i="32"/>
  <c r="G81" i="32"/>
  <c r="F81" i="32"/>
  <c r="F183" i="32" s="1"/>
  <c r="E81" i="32"/>
  <c r="D81" i="32"/>
  <c r="D183" i="32" s="1"/>
  <c r="C81" i="32"/>
  <c r="M80" i="32"/>
  <c r="L80" i="32"/>
  <c r="K80" i="32"/>
  <c r="J80" i="32"/>
  <c r="H80" i="32"/>
  <c r="G80" i="32"/>
  <c r="F80" i="32"/>
  <c r="E80" i="32"/>
  <c r="D80" i="32"/>
  <c r="C80" i="32"/>
  <c r="M79" i="32"/>
  <c r="L79" i="32"/>
  <c r="K79" i="32"/>
  <c r="J79" i="32"/>
  <c r="H79" i="32"/>
  <c r="G79" i="32"/>
  <c r="F79" i="32"/>
  <c r="E79" i="32"/>
  <c r="D79" i="32"/>
  <c r="C79" i="32"/>
  <c r="M78" i="32"/>
  <c r="L78" i="32"/>
  <c r="K78" i="32"/>
  <c r="J78" i="32"/>
  <c r="H78" i="32"/>
  <c r="G78" i="32"/>
  <c r="F78" i="32"/>
  <c r="E78" i="32"/>
  <c r="D78" i="32"/>
  <c r="C78" i="32"/>
  <c r="O76" i="32"/>
  <c r="N76" i="32"/>
  <c r="I76" i="32"/>
  <c r="I77" i="32" s="1"/>
  <c r="M71" i="32"/>
  <c r="M182" i="32" s="1"/>
  <c r="L71" i="32"/>
  <c r="L182" i="32" s="1"/>
  <c r="K71" i="32"/>
  <c r="K182" i="32" s="1"/>
  <c r="J71" i="32"/>
  <c r="J182" i="32" s="1"/>
  <c r="H71" i="32"/>
  <c r="G71" i="32"/>
  <c r="F71" i="32"/>
  <c r="F182" i="32" s="1"/>
  <c r="E71" i="32"/>
  <c r="E182" i="32" s="1"/>
  <c r="D71" i="32"/>
  <c r="D182" i="32" s="1"/>
  <c r="C71" i="32"/>
  <c r="M70" i="32"/>
  <c r="L70" i="32"/>
  <c r="K70" i="32"/>
  <c r="J70" i="32"/>
  <c r="H70" i="32"/>
  <c r="G70" i="32"/>
  <c r="F70" i="32"/>
  <c r="E70" i="32"/>
  <c r="D70" i="32"/>
  <c r="C70" i="32"/>
  <c r="M69" i="32"/>
  <c r="L69" i="32"/>
  <c r="K69" i="32"/>
  <c r="J69" i="32"/>
  <c r="H69" i="32"/>
  <c r="G69" i="32"/>
  <c r="F69" i="32"/>
  <c r="E69" i="32"/>
  <c r="D69" i="32"/>
  <c r="C69" i="32"/>
  <c r="M68" i="32"/>
  <c r="L68" i="32"/>
  <c r="K68" i="32"/>
  <c r="J68" i="32"/>
  <c r="H68" i="32"/>
  <c r="G68" i="32"/>
  <c r="F68" i="32"/>
  <c r="E68" i="32"/>
  <c r="D68" i="32"/>
  <c r="C68" i="32"/>
  <c r="O66" i="32"/>
  <c r="N66" i="32"/>
  <c r="I66" i="32"/>
  <c r="M61" i="32"/>
  <c r="M181" i="32" s="1"/>
  <c r="L61" i="32"/>
  <c r="K61" i="32"/>
  <c r="K181" i="32" s="1"/>
  <c r="J61" i="32"/>
  <c r="H61" i="32"/>
  <c r="G61" i="32"/>
  <c r="F61" i="32"/>
  <c r="F181" i="32" s="1"/>
  <c r="E61" i="32"/>
  <c r="D61" i="32"/>
  <c r="D181" i="32" s="1"/>
  <c r="C61" i="32"/>
  <c r="M60" i="32"/>
  <c r="L60" i="32"/>
  <c r="K60" i="32"/>
  <c r="J60" i="32"/>
  <c r="H60" i="32"/>
  <c r="G60" i="32"/>
  <c r="F60" i="32"/>
  <c r="E60" i="32"/>
  <c r="D60" i="32"/>
  <c r="C60" i="32"/>
  <c r="M59" i="32"/>
  <c r="L59" i="32"/>
  <c r="K59" i="32"/>
  <c r="J59" i="32"/>
  <c r="H59" i="32"/>
  <c r="G59" i="32"/>
  <c r="F59" i="32"/>
  <c r="E59" i="32"/>
  <c r="D59" i="32"/>
  <c r="C59" i="32"/>
  <c r="M58" i="32"/>
  <c r="L58" i="32"/>
  <c r="K58" i="32"/>
  <c r="J58" i="32"/>
  <c r="H58" i="32"/>
  <c r="G58" i="32"/>
  <c r="F58" i="32"/>
  <c r="E58" i="32"/>
  <c r="D58" i="32"/>
  <c r="C58" i="32"/>
  <c r="O56" i="32"/>
  <c r="N56" i="32"/>
  <c r="I56" i="32"/>
  <c r="M51" i="32"/>
  <c r="M180" i="32" s="1"/>
  <c r="L51" i="32"/>
  <c r="L180" i="32" s="1"/>
  <c r="K51" i="32"/>
  <c r="K180" i="32" s="1"/>
  <c r="J51" i="32"/>
  <c r="J180" i="32" s="1"/>
  <c r="H51" i="32"/>
  <c r="G51" i="32"/>
  <c r="F51" i="32"/>
  <c r="F180" i="32"/>
  <c r="E51" i="32"/>
  <c r="E180" i="32" s="1"/>
  <c r="D51" i="32"/>
  <c r="D180" i="32" s="1"/>
  <c r="C51" i="32"/>
  <c r="C180" i="32" s="1"/>
  <c r="M50" i="32"/>
  <c r="L50" i="32"/>
  <c r="K50" i="32"/>
  <c r="J50" i="32"/>
  <c r="H50" i="32"/>
  <c r="G50" i="32"/>
  <c r="F50" i="32"/>
  <c r="E50" i="32"/>
  <c r="D50" i="32"/>
  <c r="C50" i="32"/>
  <c r="M49" i="32"/>
  <c r="L49" i="32"/>
  <c r="K49" i="32"/>
  <c r="J49" i="32"/>
  <c r="H49" i="32"/>
  <c r="G49" i="32"/>
  <c r="F49" i="32"/>
  <c r="E49" i="32"/>
  <c r="D49" i="32"/>
  <c r="C49" i="32"/>
  <c r="M48" i="32"/>
  <c r="L48" i="32"/>
  <c r="K48" i="32"/>
  <c r="J48" i="32"/>
  <c r="H48" i="32"/>
  <c r="G48" i="32"/>
  <c r="F48" i="32"/>
  <c r="E48" i="32"/>
  <c r="D48" i="32"/>
  <c r="C48" i="32"/>
  <c r="O46" i="32"/>
  <c r="N46" i="32"/>
  <c r="I46" i="32"/>
  <c r="M41" i="32"/>
  <c r="M179" i="32" s="1"/>
  <c r="L41" i="32"/>
  <c r="L179" i="32" s="1"/>
  <c r="K41" i="32"/>
  <c r="K179" i="32" s="1"/>
  <c r="J41" i="32"/>
  <c r="J179" i="32" s="1"/>
  <c r="H41" i="32"/>
  <c r="G41" i="32"/>
  <c r="F41" i="32"/>
  <c r="F179" i="32" s="1"/>
  <c r="E41" i="32"/>
  <c r="E179" i="32" s="1"/>
  <c r="D41" i="32"/>
  <c r="D179" i="32" s="1"/>
  <c r="C41" i="32"/>
  <c r="M40" i="32"/>
  <c r="L40" i="32"/>
  <c r="K40" i="32"/>
  <c r="J40" i="32"/>
  <c r="H40" i="32"/>
  <c r="G40" i="32"/>
  <c r="F40" i="32"/>
  <c r="E40" i="32"/>
  <c r="D40" i="32"/>
  <c r="C40" i="32"/>
  <c r="M39" i="32"/>
  <c r="L39" i="32"/>
  <c r="K39" i="32"/>
  <c r="J39" i="32"/>
  <c r="H39" i="32"/>
  <c r="G39" i="32"/>
  <c r="F39" i="32"/>
  <c r="E39" i="32"/>
  <c r="D39" i="32"/>
  <c r="C39" i="32"/>
  <c r="M38" i="32"/>
  <c r="L38" i="32"/>
  <c r="K38" i="32"/>
  <c r="J38" i="32"/>
  <c r="H38" i="32"/>
  <c r="G38" i="32"/>
  <c r="F38" i="32"/>
  <c r="E38" i="32"/>
  <c r="D38" i="32"/>
  <c r="C38" i="32"/>
  <c r="O36" i="32"/>
  <c r="N36" i="32"/>
  <c r="I36" i="32"/>
  <c r="I37" i="32" s="1"/>
  <c r="M31" i="32"/>
  <c r="M178" i="32" s="1"/>
  <c r="L31" i="32"/>
  <c r="L178" i="32" s="1"/>
  <c r="K31" i="32"/>
  <c r="K178" i="32" s="1"/>
  <c r="J31" i="32"/>
  <c r="J178" i="32" s="1"/>
  <c r="H31" i="32"/>
  <c r="G31" i="32"/>
  <c r="F31" i="32"/>
  <c r="F178" i="32" s="1"/>
  <c r="E31" i="32"/>
  <c r="E178" i="32" s="1"/>
  <c r="D31" i="32"/>
  <c r="D178" i="32" s="1"/>
  <c r="C31" i="32"/>
  <c r="M30" i="32"/>
  <c r="L30" i="32"/>
  <c r="K30" i="32"/>
  <c r="J30" i="32"/>
  <c r="H30" i="32"/>
  <c r="G30" i="32"/>
  <c r="F30" i="32"/>
  <c r="E30" i="32"/>
  <c r="D30" i="32"/>
  <c r="C30" i="32"/>
  <c r="M29" i="32"/>
  <c r="L29" i="32"/>
  <c r="K29" i="32"/>
  <c r="J29" i="32"/>
  <c r="H29" i="32"/>
  <c r="G29" i="32"/>
  <c r="F29" i="32"/>
  <c r="E29" i="32"/>
  <c r="D29" i="32"/>
  <c r="C29" i="32"/>
  <c r="M28" i="32"/>
  <c r="L28" i="32"/>
  <c r="K28" i="32"/>
  <c r="J28" i="32"/>
  <c r="H28" i="32"/>
  <c r="G28" i="32"/>
  <c r="F28" i="32"/>
  <c r="E28" i="32"/>
  <c r="D28" i="32"/>
  <c r="C28" i="32"/>
  <c r="O26" i="32"/>
  <c r="N26" i="32"/>
  <c r="I26" i="32"/>
  <c r="M21" i="32"/>
  <c r="M177" i="32" s="1"/>
  <c r="L21" i="32"/>
  <c r="L177" i="32" s="1"/>
  <c r="K21" i="32"/>
  <c r="K177" i="32" s="1"/>
  <c r="J21" i="32"/>
  <c r="J177" i="32" s="1"/>
  <c r="H21" i="32"/>
  <c r="G21" i="32"/>
  <c r="F21" i="32"/>
  <c r="F177" i="32" s="1"/>
  <c r="E21" i="32"/>
  <c r="E177" i="32" s="1"/>
  <c r="D21" i="32"/>
  <c r="D177" i="32" s="1"/>
  <c r="C21" i="32"/>
  <c r="M20" i="32"/>
  <c r="L20" i="32"/>
  <c r="K20" i="32"/>
  <c r="J20" i="32"/>
  <c r="H20" i="32"/>
  <c r="G20" i="32"/>
  <c r="F20" i="32"/>
  <c r="E20" i="32"/>
  <c r="D20" i="32"/>
  <c r="C20" i="32"/>
  <c r="M19" i="32"/>
  <c r="L19" i="32"/>
  <c r="K19" i="32"/>
  <c r="J19" i="32"/>
  <c r="H19" i="32"/>
  <c r="G19" i="32"/>
  <c r="F19" i="32"/>
  <c r="E19" i="32"/>
  <c r="D19" i="32"/>
  <c r="C19" i="32"/>
  <c r="M18" i="32"/>
  <c r="L18" i="32"/>
  <c r="K18" i="32"/>
  <c r="J18" i="32"/>
  <c r="H18" i="32"/>
  <c r="G18" i="32"/>
  <c r="F18" i="32"/>
  <c r="E18" i="32"/>
  <c r="D18" i="32"/>
  <c r="C18" i="32"/>
  <c r="O16" i="32"/>
  <c r="N16" i="32"/>
  <c r="I16" i="32"/>
  <c r="I17" i="32" s="1"/>
  <c r="M11" i="32"/>
  <c r="M176" i="32" s="1"/>
  <c r="L11" i="32"/>
  <c r="L176" i="32" s="1"/>
  <c r="K11" i="32"/>
  <c r="K176" i="32" s="1"/>
  <c r="J11" i="32"/>
  <c r="J176" i="32" s="1"/>
  <c r="H11" i="32"/>
  <c r="G11" i="32"/>
  <c r="G176" i="32" s="1"/>
  <c r="F11" i="32"/>
  <c r="F176" i="32" s="1"/>
  <c r="E11" i="32"/>
  <c r="E176" i="32" s="1"/>
  <c r="D11" i="32"/>
  <c r="D176" i="32" s="1"/>
  <c r="C11" i="32"/>
  <c r="C176" i="32" s="1"/>
  <c r="M10" i="32"/>
  <c r="L10" i="32"/>
  <c r="K10" i="32"/>
  <c r="J10" i="32"/>
  <c r="H10" i="32"/>
  <c r="G10" i="32"/>
  <c r="F10" i="32"/>
  <c r="E10" i="32"/>
  <c r="D10" i="32"/>
  <c r="C10" i="32"/>
  <c r="M9" i="32"/>
  <c r="L9" i="32"/>
  <c r="K9" i="32"/>
  <c r="J9" i="32"/>
  <c r="H9" i="32"/>
  <c r="F9" i="32"/>
  <c r="E9" i="32"/>
  <c r="D9" i="32"/>
  <c r="C9" i="32"/>
  <c r="M8" i="32"/>
  <c r="L8" i="32"/>
  <c r="K8" i="32"/>
  <c r="J8" i="32"/>
  <c r="H8" i="32"/>
  <c r="G8" i="32"/>
  <c r="F8" i="32"/>
  <c r="E8" i="32"/>
  <c r="D8" i="32"/>
  <c r="C8" i="32"/>
  <c r="O6" i="32"/>
  <c r="O7" i="32" s="1"/>
  <c r="O8" i="32" s="1"/>
  <c r="N6" i="32"/>
  <c r="N7" i="32" s="1"/>
  <c r="I6" i="32"/>
  <c r="I7" i="32" s="1"/>
  <c r="B181" i="31"/>
  <c r="B182" i="31" s="1"/>
  <c r="B183" i="31" s="1"/>
  <c r="B184" i="31" s="1"/>
  <c r="B185" i="31" s="1"/>
  <c r="B186" i="31" s="1"/>
  <c r="B187" i="31" s="1"/>
  <c r="B188" i="31" s="1"/>
  <c r="B189" i="31" s="1"/>
  <c r="B190" i="31" s="1"/>
  <c r="B191" i="31" s="1"/>
  <c r="M171" i="31"/>
  <c r="L171" i="31"/>
  <c r="K171" i="31"/>
  <c r="K179" i="31" s="1"/>
  <c r="J171" i="31"/>
  <c r="H171" i="31"/>
  <c r="G171" i="31"/>
  <c r="G191" i="31" s="1"/>
  <c r="F171" i="31"/>
  <c r="E171" i="31"/>
  <c r="E191" i="31" s="1"/>
  <c r="D171" i="31"/>
  <c r="D191" i="31" s="1"/>
  <c r="C171" i="31"/>
  <c r="C191" i="31" s="1"/>
  <c r="M170" i="31"/>
  <c r="L170" i="31"/>
  <c r="K170" i="31"/>
  <c r="J170" i="31"/>
  <c r="H170" i="31"/>
  <c r="G170" i="31"/>
  <c r="F170" i="31"/>
  <c r="E170" i="31"/>
  <c r="D170" i="31"/>
  <c r="C170" i="31"/>
  <c r="M169" i="31"/>
  <c r="L169" i="31"/>
  <c r="K169" i="31"/>
  <c r="J169" i="31"/>
  <c r="H169" i="31"/>
  <c r="G169" i="31"/>
  <c r="F169" i="31"/>
  <c r="E169" i="31"/>
  <c r="D169" i="31"/>
  <c r="C169" i="31"/>
  <c r="M168" i="31"/>
  <c r="L168" i="31"/>
  <c r="K168" i="31"/>
  <c r="J168" i="31"/>
  <c r="H168" i="31"/>
  <c r="G168" i="31"/>
  <c r="F168" i="31"/>
  <c r="E168" i="31"/>
  <c r="D168" i="31"/>
  <c r="C168" i="31"/>
  <c r="O166" i="31"/>
  <c r="N166" i="31"/>
  <c r="N167" i="31" s="1"/>
  <c r="I166" i="31"/>
  <c r="I167" i="31" s="1"/>
  <c r="I211" i="31" s="1"/>
  <c r="M151" i="31"/>
  <c r="M190" i="31" s="1"/>
  <c r="L151" i="31"/>
  <c r="K151" i="31"/>
  <c r="J151" i="31"/>
  <c r="H151" i="31"/>
  <c r="G151" i="31"/>
  <c r="F151" i="31"/>
  <c r="E151" i="31"/>
  <c r="D151" i="31"/>
  <c r="D190" i="31" s="1"/>
  <c r="C151" i="31"/>
  <c r="M150" i="31"/>
  <c r="L150" i="31"/>
  <c r="K150" i="31"/>
  <c r="J150" i="31"/>
  <c r="H150" i="31"/>
  <c r="G150" i="31"/>
  <c r="F150" i="31"/>
  <c r="E150" i="31"/>
  <c r="D150" i="31"/>
  <c r="C150" i="31"/>
  <c r="M149" i="31"/>
  <c r="L149" i="31"/>
  <c r="K149" i="31"/>
  <c r="J149" i="31"/>
  <c r="H149" i="31"/>
  <c r="G149" i="31"/>
  <c r="F149" i="31"/>
  <c r="E149" i="31"/>
  <c r="D149" i="31"/>
  <c r="C149" i="31"/>
  <c r="M148" i="31"/>
  <c r="L148" i="31"/>
  <c r="K148" i="31"/>
  <c r="J148" i="31"/>
  <c r="H148" i="31"/>
  <c r="G148" i="31"/>
  <c r="F148" i="31"/>
  <c r="E148" i="31"/>
  <c r="D148" i="31"/>
  <c r="C148" i="31"/>
  <c r="I146" i="31"/>
  <c r="P146" i="31" s="1"/>
  <c r="M141" i="31"/>
  <c r="M189" i="31" s="1"/>
  <c r="L141" i="31"/>
  <c r="L189" i="31" s="1"/>
  <c r="K141" i="31"/>
  <c r="K189" i="31" s="1"/>
  <c r="J141" i="31"/>
  <c r="J189" i="31" s="1"/>
  <c r="H141" i="31"/>
  <c r="G141" i="31"/>
  <c r="G189" i="31" s="1"/>
  <c r="F141" i="31"/>
  <c r="F189" i="31" s="1"/>
  <c r="E141" i="31"/>
  <c r="E189" i="31" s="1"/>
  <c r="D141" i="31"/>
  <c r="D189" i="31" s="1"/>
  <c r="C141" i="31"/>
  <c r="C189" i="31" s="1"/>
  <c r="M140" i="31"/>
  <c r="L140" i="31"/>
  <c r="K140" i="31"/>
  <c r="J140" i="31"/>
  <c r="H140" i="31"/>
  <c r="G140" i="31"/>
  <c r="F140" i="31"/>
  <c r="E140" i="31"/>
  <c r="D140" i="31"/>
  <c r="C140" i="31"/>
  <c r="M139" i="31"/>
  <c r="L139" i="31"/>
  <c r="K139" i="31"/>
  <c r="N139" i="31" s="1"/>
  <c r="J139" i="31"/>
  <c r="H139" i="31"/>
  <c r="G139" i="31"/>
  <c r="F139" i="31"/>
  <c r="E139" i="31"/>
  <c r="D139" i="31"/>
  <c r="C139" i="31"/>
  <c r="M138" i="31"/>
  <c r="L138" i="31"/>
  <c r="K138" i="31"/>
  <c r="H138" i="31"/>
  <c r="G138" i="31"/>
  <c r="F138" i="31"/>
  <c r="E138" i="31"/>
  <c r="D138" i="31"/>
  <c r="C138" i="31"/>
  <c r="O136" i="31"/>
  <c r="N136" i="31"/>
  <c r="N137" i="31" s="1"/>
  <c r="I136" i="31"/>
  <c r="I137" i="31"/>
  <c r="M131" i="31"/>
  <c r="M188" i="31" s="1"/>
  <c r="L131" i="31"/>
  <c r="K131" i="31"/>
  <c r="J131" i="31"/>
  <c r="H131" i="31"/>
  <c r="G131" i="31"/>
  <c r="F131" i="31"/>
  <c r="E131" i="31"/>
  <c r="D131" i="31"/>
  <c r="D188" i="31" s="1"/>
  <c r="C131" i="31"/>
  <c r="M130" i="31"/>
  <c r="L130" i="31"/>
  <c r="K130" i="31"/>
  <c r="J130" i="31"/>
  <c r="H130" i="31"/>
  <c r="G130" i="31"/>
  <c r="F130" i="31"/>
  <c r="E130" i="31"/>
  <c r="D130" i="31"/>
  <c r="C130" i="31"/>
  <c r="M129" i="31"/>
  <c r="L129" i="31"/>
  <c r="K129" i="31"/>
  <c r="J129" i="31"/>
  <c r="H129" i="31"/>
  <c r="G129" i="31"/>
  <c r="F129" i="31"/>
  <c r="E129" i="31"/>
  <c r="D129" i="31"/>
  <c r="C129" i="31"/>
  <c r="M128" i="31"/>
  <c r="L128" i="31"/>
  <c r="K128" i="31"/>
  <c r="J128" i="31"/>
  <c r="H128" i="31"/>
  <c r="G128" i="31"/>
  <c r="F128" i="31"/>
  <c r="E128" i="31"/>
  <c r="D128" i="31"/>
  <c r="C128" i="31"/>
  <c r="O126" i="31"/>
  <c r="N126" i="31"/>
  <c r="N127" i="31" s="1"/>
  <c r="I126" i="31"/>
  <c r="I127" i="31" s="1"/>
  <c r="M121" i="31"/>
  <c r="M187" i="31" s="1"/>
  <c r="L121" i="31"/>
  <c r="L187" i="31" s="1"/>
  <c r="K121" i="31"/>
  <c r="K187" i="31" s="1"/>
  <c r="J121" i="31"/>
  <c r="H121" i="31"/>
  <c r="G121" i="31"/>
  <c r="G187" i="31" s="1"/>
  <c r="F121" i="31"/>
  <c r="E121" i="31"/>
  <c r="D121" i="31"/>
  <c r="D187" i="31"/>
  <c r="C121" i="31"/>
  <c r="C187" i="31" s="1"/>
  <c r="M120" i="31"/>
  <c r="L120" i="31"/>
  <c r="K120" i="31"/>
  <c r="J120" i="31"/>
  <c r="H120" i="31"/>
  <c r="G120" i="31"/>
  <c r="F120" i="31"/>
  <c r="E120" i="31"/>
  <c r="D120" i="31"/>
  <c r="C120" i="31"/>
  <c r="M119" i="31"/>
  <c r="L119" i="31"/>
  <c r="K119" i="31"/>
  <c r="J119" i="31"/>
  <c r="H119" i="31"/>
  <c r="G119" i="31"/>
  <c r="F119" i="31"/>
  <c r="E119" i="31"/>
  <c r="D119" i="31"/>
  <c r="C119" i="31"/>
  <c r="M118" i="31"/>
  <c r="L118" i="31"/>
  <c r="K118" i="31"/>
  <c r="J118" i="31"/>
  <c r="H118" i="31"/>
  <c r="G118" i="31"/>
  <c r="F118" i="31"/>
  <c r="E118" i="31"/>
  <c r="D118" i="31"/>
  <c r="C118" i="31"/>
  <c r="O116" i="31"/>
  <c r="N116" i="31"/>
  <c r="N117" i="31" s="1"/>
  <c r="I116" i="31"/>
  <c r="I117" i="31" s="1"/>
  <c r="M111" i="31"/>
  <c r="M186" i="31" s="1"/>
  <c r="L111" i="31"/>
  <c r="K111" i="31"/>
  <c r="J111" i="31"/>
  <c r="H111" i="31"/>
  <c r="G111" i="31"/>
  <c r="F111" i="31"/>
  <c r="E111" i="31"/>
  <c r="D111" i="31"/>
  <c r="D186" i="31" s="1"/>
  <c r="C111" i="31"/>
  <c r="M110" i="31"/>
  <c r="L110" i="31"/>
  <c r="K110" i="31"/>
  <c r="J110" i="31"/>
  <c r="H110" i="31"/>
  <c r="G110" i="31"/>
  <c r="F110" i="31"/>
  <c r="E110" i="31"/>
  <c r="D110" i="31"/>
  <c r="C110" i="31"/>
  <c r="M109" i="31"/>
  <c r="L109" i="31"/>
  <c r="K109" i="31"/>
  <c r="J109" i="31"/>
  <c r="H109" i="31"/>
  <c r="G109" i="31"/>
  <c r="F109" i="31"/>
  <c r="E109" i="31"/>
  <c r="D109" i="31"/>
  <c r="C109" i="31"/>
  <c r="M108" i="31"/>
  <c r="L108" i="31"/>
  <c r="K108" i="31"/>
  <c r="J108" i="31"/>
  <c r="H108" i="31"/>
  <c r="G108" i="31"/>
  <c r="F108" i="31"/>
  <c r="E108" i="31"/>
  <c r="D108" i="31"/>
  <c r="C108" i="31"/>
  <c r="O106" i="31"/>
  <c r="N106" i="31"/>
  <c r="N107" i="31" s="1"/>
  <c r="I106" i="31"/>
  <c r="I107" i="31" s="1"/>
  <c r="M101" i="31"/>
  <c r="M185" i="31" s="1"/>
  <c r="L101" i="31"/>
  <c r="L185" i="31" s="1"/>
  <c r="K101" i="31"/>
  <c r="J101" i="31"/>
  <c r="H101" i="31"/>
  <c r="G101" i="31"/>
  <c r="G185" i="31" s="1"/>
  <c r="F101" i="31"/>
  <c r="E101" i="31"/>
  <c r="D101" i="31"/>
  <c r="D185" i="31" s="1"/>
  <c r="C101" i="31"/>
  <c r="C185" i="31" s="1"/>
  <c r="M100" i="31"/>
  <c r="L100" i="31"/>
  <c r="K100" i="31"/>
  <c r="J100" i="31"/>
  <c r="H100" i="31"/>
  <c r="G100" i="31"/>
  <c r="F100" i="31"/>
  <c r="E100" i="31"/>
  <c r="D100" i="31"/>
  <c r="C100" i="31"/>
  <c r="M99" i="31"/>
  <c r="L99" i="31"/>
  <c r="K99" i="31"/>
  <c r="J99" i="31"/>
  <c r="H99" i="31"/>
  <c r="G99" i="31"/>
  <c r="F99" i="31"/>
  <c r="E99" i="31"/>
  <c r="D99" i="31"/>
  <c r="C99" i="31"/>
  <c r="M98" i="31"/>
  <c r="L98" i="31"/>
  <c r="K98" i="31"/>
  <c r="J98" i="31"/>
  <c r="H98" i="31"/>
  <c r="G98" i="31"/>
  <c r="F98" i="31"/>
  <c r="E98" i="31"/>
  <c r="D98" i="31"/>
  <c r="C98" i="31"/>
  <c r="O96" i="31"/>
  <c r="N96" i="31"/>
  <c r="N97" i="31" s="1"/>
  <c r="I96" i="31"/>
  <c r="I97" i="31" s="1"/>
  <c r="M91" i="31"/>
  <c r="M184" i="31" s="1"/>
  <c r="L91" i="31"/>
  <c r="K91" i="31"/>
  <c r="K184" i="31" s="1"/>
  <c r="J91" i="31"/>
  <c r="H91" i="31"/>
  <c r="G91" i="31"/>
  <c r="F91" i="31"/>
  <c r="F184" i="31" s="1"/>
  <c r="E91" i="31"/>
  <c r="D91" i="31"/>
  <c r="D184" i="31"/>
  <c r="C91" i="31"/>
  <c r="M90" i="31"/>
  <c r="L90" i="31"/>
  <c r="K90" i="31"/>
  <c r="J90" i="31"/>
  <c r="H90" i="31"/>
  <c r="G90" i="31"/>
  <c r="F90" i="31"/>
  <c r="E90" i="31"/>
  <c r="D90" i="31"/>
  <c r="C90" i="31"/>
  <c r="M89" i="31"/>
  <c r="L89" i="31"/>
  <c r="K89" i="31"/>
  <c r="J89" i="31"/>
  <c r="H89" i="31"/>
  <c r="G89" i="31"/>
  <c r="F89" i="31"/>
  <c r="E89" i="31"/>
  <c r="D89" i="31"/>
  <c r="C89" i="31"/>
  <c r="M88" i="31"/>
  <c r="L88" i="31"/>
  <c r="K88" i="31"/>
  <c r="J88" i="31"/>
  <c r="H88" i="31"/>
  <c r="G88" i="31"/>
  <c r="F88" i="31"/>
  <c r="E88" i="31"/>
  <c r="D88" i="31"/>
  <c r="C88" i="31"/>
  <c r="O86" i="31"/>
  <c r="N86" i="31"/>
  <c r="N87" i="31" s="1"/>
  <c r="I86" i="31"/>
  <c r="I87" i="31"/>
  <c r="M81" i="31"/>
  <c r="M183" i="31" s="1"/>
  <c r="L81" i="31"/>
  <c r="L183" i="31"/>
  <c r="K81" i="31"/>
  <c r="N81" i="31" s="1"/>
  <c r="J81" i="31"/>
  <c r="H81" i="31"/>
  <c r="G81" i="31"/>
  <c r="G183" i="31" s="1"/>
  <c r="F81" i="31"/>
  <c r="E81" i="31"/>
  <c r="D81" i="31"/>
  <c r="D183" i="31" s="1"/>
  <c r="C81" i="31"/>
  <c r="C183" i="31" s="1"/>
  <c r="M80" i="31"/>
  <c r="L80" i="31"/>
  <c r="K80" i="31"/>
  <c r="J80" i="31"/>
  <c r="H80" i="31"/>
  <c r="G80" i="31"/>
  <c r="F80" i="31"/>
  <c r="E80" i="31"/>
  <c r="D80" i="31"/>
  <c r="C80" i="31"/>
  <c r="M79" i="31"/>
  <c r="L79" i="31"/>
  <c r="K79" i="31"/>
  <c r="J79" i="31"/>
  <c r="H79" i="31"/>
  <c r="G79" i="31"/>
  <c r="F79" i="31"/>
  <c r="E79" i="31"/>
  <c r="D79" i="31"/>
  <c r="C79" i="31"/>
  <c r="M78" i="31"/>
  <c r="L78" i="31"/>
  <c r="K78" i="31"/>
  <c r="J78" i="31"/>
  <c r="H78" i="31"/>
  <c r="G78" i="31"/>
  <c r="F78" i="31"/>
  <c r="E78" i="31"/>
  <c r="D78" i="31"/>
  <c r="C78" i="31"/>
  <c r="O76" i="31"/>
  <c r="N76" i="31"/>
  <c r="N77" i="31" s="1"/>
  <c r="I76" i="31"/>
  <c r="I77" i="31" s="1"/>
  <c r="M71" i="31"/>
  <c r="M182" i="31" s="1"/>
  <c r="L71" i="31"/>
  <c r="K71" i="31"/>
  <c r="J71" i="31"/>
  <c r="H71" i="31"/>
  <c r="G71" i="31"/>
  <c r="F71" i="31"/>
  <c r="E71" i="31"/>
  <c r="D71" i="31"/>
  <c r="D182" i="31" s="1"/>
  <c r="C71" i="31"/>
  <c r="M70" i="31"/>
  <c r="L70" i="31"/>
  <c r="K70" i="31"/>
  <c r="J70" i="31"/>
  <c r="H70" i="31"/>
  <c r="G70" i="31"/>
  <c r="F70" i="31"/>
  <c r="E70" i="31"/>
  <c r="D70" i="31"/>
  <c r="C70" i="31"/>
  <c r="M69" i="31"/>
  <c r="L69" i="31"/>
  <c r="K69" i="31"/>
  <c r="J69" i="31"/>
  <c r="H69" i="31"/>
  <c r="G69" i="31"/>
  <c r="F69" i="31"/>
  <c r="E69" i="31"/>
  <c r="D69" i="31"/>
  <c r="C69" i="31"/>
  <c r="M68" i="31"/>
  <c r="L68" i="31"/>
  <c r="K68" i="31"/>
  <c r="J68" i="31"/>
  <c r="H68" i="31"/>
  <c r="G68" i="31"/>
  <c r="F68" i="31"/>
  <c r="E68" i="31"/>
  <c r="D68" i="31"/>
  <c r="C68" i="31"/>
  <c r="O66" i="31"/>
  <c r="N66" i="31"/>
  <c r="N67" i="31" s="1"/>
  <c r="I66" i="31"/>
  <c r="I67" i="31" s="1"/>
  <c r="M61" i="31"/>
  <c r="M181" i="31" s="1"/>
  <c r="L61" i="31"/>
  <c r="K61" i="31"/>
  <c r="J61" i="31"/>
  <c r="J181" i="31" s="1"/>
  <c r="H61" i="31"/>
  <c r="G61" i="31"/>
  <c r="F61" i="31"/>
  <c r="E61" i="31"/>
  <c r="E181" i="31" s="1"/>
  <c r="D61" i="31"/>
  <c r="D181" i="31" s="1"/>
  <c r="C61" i="31"/>
  <c r="M60" i="31"/>
  <c r="L60" i="31"/>
  <c r="K60" i="31"/>
  <c r="J60" i="31"/>
  <c r="H60" i="31"/>
  <c r="G60" i="31"/>
  <c r="F60" i="31"/>
  <c r="E60" i="31"/>
  <c r="D60" i="31"/>
  <c r="C60" i="31"/>
  <c r="M59" i="31"/>
  <c r="L59" i="31"/>
  <c r="K59" i="31"/>
  <c r="J59" i="31"/>
  <c r="H59" i="31"/>
  <c r="G59" i="31"/>
  <c r="F59" i="31"/>
  <c r="I59" i="31" s="1"/>
  <c r="E59" i="31"/>
  <c r="D59" i="31"/>
  <c r="C59" i="31"/>
  <c r="M58" i="31"/>
  <c r="L58" i="31"/>
  <c r="K58" i="31"/>
  <c r="J58" i="31"/>
  <c r="H58" i="31"/>
  <c r="G58" i="31"/>
  <c r="F58" i="31"/>
  <c r="E58" i="31"/>
  <c r="D58" i="31"/>
  <c r="C58" i="31"/>
  <c r="O56" i="31"/>
  <c r="N56" i="31"/>
  <c r="N57" i="31"/>
  <c r="I56" i="31"/>
  <c r="I57" i="31" s="1"/>
  <c r="M51" i="31"/>
  <c r="M180" i="31"/>
  <c r="L51" i="31"/>
  <c r="K51" i="31"/>
  <c r="J51" i="31"/>
  <c r="H51" i="31"/>
  <c r="G51" i="31"/>
  <c r="F51" i="31"/>
  <c r="E51" i="31"/>
  <c r="D51" i="31"/>
  <c r="D180" i="31"/>
  <c r="C51" i="31"/>
  <c r="M50" i="31"/>
  <c r="L50" i="31"/>
  <c r="K50" i="31"/>
  <c r="N50" i="31" s="1"/>
  <c r="J50" i="31"/>
  <c r="H50" i="31"/>
  <c r="G50" i="31"/>
  <c r="F50" i="31"/>
  <c r="I50" i="31" s="1"/>
  <c r="E50" i="31"/>
  <c r="D50" i="31"/>
  <c r="C50" i="31"/>
  <c r="M49" i="31"/>
  <c r="L49" i="31"/>
  <c r="K49" i="31"/>
  <c r="J49" i="31"/>
  <c r="H49" i="31"/>
  <c r="G49" i="31"/>
  <c r="F49" i="31"/>
  <c r="E49" i="31"/>
  <c r="D49" i="31"/>
  <c r="I49" i="31" s="1"/>
  <c r="C49" i="31"/>
  <c r="M48" i="31"/>
  <c r="L48" i="31"/>
  <c r="K48" i="31"/>
  <c r="J48" i="31"/>
  <c r="H48" i="31"/>
  <c r="G48" i="31"/>
  <c r="F48" i="31"/>
  <c r="I48" i="31" s="1"/>
  <c r="E48" i="31"/>
  <c r="D48" i="31"/>
  <c r="C48" i="31"/>
  <c r="O46" i="31"/>
  <c r="N46" i="31"/>
  <c r="N47" i="31" s="1"/>
  <c r="I46" i="31"/>
  <c r="I47" i="31"/>
  <c r="M41" i="31"/>
  <c r="M179" i="31" s="1"/>
  <c r="L41" i="31"/>
  <c r="L179" i="31"/>
  <c r="K41" i="31"/>
  <c r="J41" i="31"/>
  <c r="J179" i="31"/>
  <c r="H41" i="31"/>
  <c r="G41" i="31"/>
  <c r="G179" i="31"/>
  <c r="F41" i="31"/>
  <c r="E41" i="31"/>
  <c r="E179" i="31" s="1"/>
  <c r="D41" i="31"/>
  <c r="D179" i="31"/>
  <c r="C41" i="31"/>
  <c r="C179" i="31" s="1"/>
  <c r="M40" i="31"/>
  <c r="L40" i="31"/>
  <c r="K40" i="31"/>
  <c r="J40" i="31"/>
  <c r="H40" i="31"/>
  <c r="G40" i="31"/>
  <c r="F40" i="31"/>
  <c r="E40" i="31"/>
  <c r="D40" i="31"/>
  <c r="C40" i="31"/>
  <c r="M39" i="31"/>
  <c r="L39" i="31"/>
  <c r="K39" i="31"/>
  <c r="J39" i="31"/>
  <c r="H39" i="31"/>
  <c r="G39" i="31"/>
  <c r="F39" i="31"/>
  <c r="E39" i="31"/>
  <c r="D39" i="31"/>
  <c r="C39" i="31"/>
  <c r="M38" i="31"/>
  <c r="L38" i="31"/>
  <c r="K38" i="31"/>
  <c r="J38" i="31"/>
  <c r="H38" i="31"/>
  <c r="G38" i="31"/>
  <c r="F38" i="31"/>
  <c r="E38" i="31"/>
  <c r="D38" i="31"/>
  <c r="C38" i="31"/>
  <c r="O36" i="31"/>
  <c r="N36" i="31"/>
  <c r="N37" i="31" s="1"/>
  <c r="I36" i="31"/>
  <c r="I37" i="31" s="1"/>
  <c r="M31" i="31"/>
  <c r="M178" i="31" s="1"/>
  <c r="L31" i="31"/>
  <c r="L178" i="31" s="1"/>
  <c r="K31" i="31"/>
  <c r="K178" i="31" s="1"/>
  <c r="J31" i="31"/>
  <c r="H31" i="31"/>
  <c r="G31" i="31"/>
  <c r="G178" i="31" s="1"/>
  <c r="F31" i="31"/>
  <c r="F178" i="31" s="1"/>
  <c r="E31" i="31"/>
  <c r="D31" i="31"/>
  <c r="D178" i="31" s="1"/>
  <c r="C31" i="31"/>
  <c r="C178" i="31" s="1"/>
  <c r="M30" i="31"/>
  <c r="L30" i="31"/>
  <c r="K30" i="31"/>
  <c r="J30" i="31"/>
  <c r="H30" i="31"/>
  <c r="G30" i="31"/>
  <c r="F30" i="31"/>
  <c r="E30" i="31"/>
  <c r="D30" i="31"/>
  <c r="C30" i="31"/>
  <c r="M29" i="31"/>
  <c r="L29" i="31"/>
  <c r="K29" i="31"/>
  <c r="J29" i="31"/>
  <c r="H29" i="31"/>
  <c r="G29" i="31"/>
  <c r="F29" i="31"/>
  <c r="E29" i="31"/>
  <c r="D29" i="31"/>
  <c r="C29" i="31"/>
  <c r="M28" i="31"/>
  <c r="L28" i="31"/>
  <c r="K28" i="31"/>
  <c r="J28" i="31"/>
  <c r="H28" i="31"/>
  <c r="G28" i="31"/>
  <c r="F28" i="31"/>
  <c r="E28" i="31"/>
  <c r="D28" i="31"/>
  <c r="C28" i="31"/>
  <c r="O26" i="31"/>
  <c r="N26" i="31"/>
  <c r="N27" i="31" s="1"/>
  <c r="I26" i="31"/>
  <c r="I27" i="31" s="1"/>
  <c r="M21" i="31"/>
  <c r="M177" i="31" s="1"/>
  <c r="L21" i="31"/>
  <c r="L177" i="31" s="1"/>
  <c r="K21" i="31"/>
  <c r="J21" i="31"/>
  <c r="H21" i="31"/>
  <c r="G21" i="31"/>
  <c r="G177" i="31" s="1"/>
  <c r="F21" i="31"/>
  <c r="E21" i="31"/>
  <c r="D21" i="31"/>
  <c r="D177" i="31" s="1"/>
  <c r="C21" i="31"/>
  <c r="C177" i="31" s="1"/>
  <c r="M20" i="31"/>
  <c r="L20" i="31"/>
  <c r="K20" i="31"/>
  <c r="J20" i="31"/>
  <c r="H20" i="31"/>
  <c r="G20" i="31"/>
  <c r="F20" i="31"/>
  <c r="E20" i="31"/>
  <c r="D20" i="31"/>
  <c r="C20" i="31"/>
  <c r="M19" i="31"/>
  <c r="L19" i="31"/>
  <c r="K19" i="31"/>
  <c r="J19" i="31"/>
  <c r="H19" i="31"/>
  <c r="G19" i="31"/>
  <c r="F19" i="31"/>
  <c r="E19" i="31"/>
  <c r="D19" i="31"/>
  <c r="C19" i="31"/>
  <c r="M18" i="31"/>
  <c r="L18" i="31"/>
  <c r="K18" i="31"/>
  <c r="J18" i="31"/>
  <c r="H18" i="31"/>
  <c r="G18" i="31"/>
  <c r="F18" i="31"/>
  <c r="E18" i="31"/>
  <c r="D18" i="31"/>
  <c r="C18" i="31"/>
  <c r="O16" i="31"/>
  <c r="N16" i="31"/>
  <c r="N17" i="31" s="1"/>
  <c r="I16" i="31"/>
  <c r="I17" i="31"/>
  <c r="M11" i="31"/>
  <c r="M176" i="31" s="1"/>
  <c r="L11" i="31"/>
  <c r="L176" i="31"/>
  <c r="K11" i="31"/>
  <c r="J11" i="31"/>
  <c r="H11" i="31"/>
  <c r="G11" i="31"/>
  <c r="G176" i="31" s="1"/>
  <c r="F11" i="31"/>
  <c r="F176" i="31" s="1"/>
  <c r="E11" i="31"/>
  <c r="D11" i="31"/>
  <c r="D176" i="31" s="1"/>
  <c r="C11" i="31"/>
  <c r="C176" i="31" s="1"/>
  <c r="M10" i="31"/>
  <c r="L10" i="31"/>
  <c r="K10" i="31"/>
  <c r="J10" i="31"/>
  <c r="H10" i="31"/>
  <c r="G10" i="31"/>
  <c r="F10" i="31"/>
  <c r="E10" i="31"/>
  <c r="D10" i="31"/>
  <c r="C10" i="31"/>
  <c r="M9" i="31"/>
  <c r="L9" i="31"/>
  <c r="K9" i="31"/>
  <c r="J9" i="31"/>
  <c r="H9" i="31"/>
  <c r="F9" i="31"/>
  <c r="E9" i="31"/>
  <c r="D9" i="31"/>
  <c r="C9" i="31"/>
  <c r="M8" i="31"/>
  <c r="L8" i="31"/>
  <c r="K8" i="31"/>
  <c r="J8" i="31"/>
  <c r="H8" i="31"/>
  <c r="G8" i="31"/>
  <c r="F8" i="31"/>
  <c r="E8" i="31"/>
  <c r="D8" i="31"/>
  <c r="C8" i="31"/>
  <c r="O6" i="31"/>
  <c r="N6" i="31"/>
  <c r="N7" i="31" s="1"/>
  <c r="N196" i="31" s="1"/>
  <c r="I6" i="31"/>
  <c r="I7" i="31" s="1"/>
  <c r="B181" i="30"/>
  <c r="B182" i="30" s="1"/>
  <c r="B183" i="30" s="1"/>
  <c r="B184" i="30" s="1"/>
  <c r="B185" i="30" s="1"/>
  <c r="B186" i="30" s="1"/>
  <c r="B187" i="30" s="1"/>
  <c r="B188" i="30" s="1"/>
  <c r="B189" i="30" s="1"/>
  <c r="B190" i="30" s="1"/>
  <c r="B191" i="30" s="1"/>
  <c r="M171" i="30"/>
  <c r="L171" i="30"/>
  <c r="K171" i="30"/>
  <c r="J171" i="30"/>
  <c r="J181" i="30" s="1"/>
  <c r="H171" i="30"/>
  <c r="G171" i="30"/>
  <c r="G191" i="30" s="1"/>
  <c r="F171" i="30"/>
  <c r="E171" i="30"/>
  <c r="D171" i="30"/>
  <c r="C171" i="30"/>
  <c r="M170" i="30"/>
  <c r="L170" i="30"/>
  <c r="K170" i="30"/>
  <c r="J170" i="30"/>
  <c r="H170" i="30"/>
  <c r="G170" i="30"/>
  <c r="F170" i="30"/>
  <c r="E170" i="30"/>
  <c r="D170" i="30"/>
  <c r="C170" i="30"/>
  <c r="M169" i="30"/>
  <c r="L169" i="30"/>
  <c r="K169" i="30"/>
  <c r="J169" i="30"/>
  <c r="H169" i="30"/>
  <c r="G169" i="30"/>
  <c r="F169" i="30"/>
  <c r="E169" i="30"/>
  <c r="D169" i="30"/>
  <c r="C169" i="30"/>
  <c r="M168" i="30"/>
  <c r="L168" i="30"/>
  <c r="K168" i="30"/>
  <c r="J168" i="30"/>
  <c r="H168" i="30"/>
  <c r="G168" i="30"/>
  <c r="F168" i="30"/>
  <c r="E168" i="30"/>
  <c r="D168" i="30"/>
  <c r="C168" i="30"/>
  <c r="O166" i="30"/>
  <c r="N166" i="30"/>
  <c r="N167" i="30" s="1"/>
  <c r="I166" i="30"/>
  <c r="I167" i="30" s="1"/>
  <c r="M151" i="30"/>
  <c r="L151" i="30"/>
  <c r="K151" i="30"/>
  <c r="J151" i="30"/>
  <c r="H151" i="30"/>
  <c r="G151" i="30"/>
  <c r="G190" i="30"/>
  <c r="F151" i="30"/>
  <c r="E151" i="30"/>
  <c r="E190" i="30" s="1"/>
  <c r="D151" i="30"/>
  <c r="C151" i="30"/>
  <c r="C190" i="30" s="1"/>
  <c r="M150" i="30"/>
  <c r="L150" i="30"/>
  <c r="K150" i="30"/>
  <c r="J150" i="30"/>
  <c r="H150" i="30"/>
  <c r="G150" i="30"/>
  <c r="F150" i="30"/>
  <c r="E150" i="30"/>
  <c r="D150" i="30"/>
  <c r="C150" i="30"/>
  <c r="M149" i="30"/>
  <c r="L149" i="30"/>
  <c r="K149" i="30"/>
  <c r="J149" i="30"/>
  <c r="H149" i="30"/>
  <c r="G149" i="30"/>
  <c r="F149" i="30"/>
  <c r="E149" i="30"/>
  <c r="D149" i="30"/>
  <c r="C149" i="30"/>
  <c r="M148" i="30"/>
  <c r="L148" i="30"/>
  <c r="K148" i="30"/>
  <c r="J148" i="30"/>
  <c r="H148" i="30"/>
  <c r="G148" i="30"/>
  <c r="F148" i="30"/>
  <c r="E148" i="30"/>
  <c r="D148" i="30"/>
  <c r="C148" i="30"/>
  <c r="I146" i="30"/>
  <c r="P146" i="30" s="1"/>
  <c r="M141" i="30"/>
  <c r="M189" i="30" s="1"/>
  <c r="L141" i="30"/>
  <c r="L189" i="30" s="1"/>
  <c r="K141" i="30"/>
  <c r="J141" i="30"/>
  <c r="H141" i="30"/>
  <c r="G141" i="30"/>
  <c r="G189" i="30" s="1"/>
  <c r="F141" i="30"/>
  <c r="E141" i="30"/>
  <c r="D141" i="30"/>
  <c r="D189" i="30" s="1"/>
  <c r="C141" i="30"/>
  <c r="C189" i="30" s="1"/>
  <c r="M140" i="30"/>
  <c r="L140" i="30"/>
  <c r="K140" i="30"/>
  <c r="J140" i="30"/>
  <c r="H140" i="30"/>
  <c r="G140" i="30"/>
  <c r="F140" i="30"/>
  <c r="E140" i="30"/>
  <c r="D140" i="30"/>
  <c r="C140" i="30"/>
  <c r="M139" i="30"/>
  <c r="L139" i="30"/>
  <c r="K139" i="30"/>
  <c r="J139" i="30"/>
  <c r="H139" i="30"/>
  <c r="G139" i="30"/>
  <c r="F139" i="30"/>
  <c r="E139" i="30"/>
  <c r="D139" i="30"/>
  <c r="C139" i="30"/>
  <c r="M138" i="30"/>
  <c r="L138" i="30"/>
  <c r="K138" i="30"/>
  <c r="J138" i="30"/>
  <c r="H138" i="30"/>
  <c r="G138" i="30"/>
  <c r="F138" i="30"/>
  <c r="E138" i="30"/>
  <c r="D138" i="30"/>
  <c r="C138" i="30"/>
  <c r="O136" i="30"/>
  <c r="N136" i="30"/>
  <c r="N137" i="30" s="1"/>
  <c r="N209" i="30" s="1"/>
  <c r="I136" i="30"/>
  <c r="I137" i="30" s="1"/>
  <c r="M131" i="30"/>
  <c r="M188" i="30" s="1"/>
  <c r="L131" i="30"/>
  <c r="L188" i="30" s="1"/>
  <c r="K131" i="30"/>
  <c r="K188" i="30" s="1"/>
  <c r="J131" i="30"/>
  <c r="H131" i="30"/>
  <c r="G131" i="30"/>
  <c r="G188" i="30" s="1"/>
  <c r="F131" i="30"/>
  <c r="F188" i="30" s="1"/>
  <c r="E131" i="30"/>
  <c r="E188" i="30" s="1"/>
  <c r="D131" i="30"/>
  <c r="D188" i="30" s="1"/>
  <c r="C131" i="30"/>
  <c r="C188" i="30" s="1"/>
  <c r="M130" i="30"/>
  <c r="L130" i="30"/>
  <c r="K130" i="30"/>
  <c r="J130" i="30"/>
  <c r="H130" i="30"/>
  <c r="G130" i="30"/>
  <c r="F130" i="30"/>
  <c r="E130" i="30"/>
  <c r="D130" i="30"/>
  <c r="C130" i="30"/>
  <c r="M129" i="30"/>
  <c r="L129" i="30"/>
  <c r="K129" i="30"/>
  <c r="J129" i="30"/>
  <c r="H129" i="30"/>
  <c r="G129" i="30"/>
  <c r="F129" i="30"/>
  <c r="E129" i="30"/>
  <c r="D129" i="30"/>
  <c r="C129" i="30"/>
  <c r="M128" i="30"/>
  <c r="L128" i="30"/>
  <c r="K128" i="30"/>
  <c r="J128" i="30"/>
  <c r="H128" i="30"/>
  <c r="G128" i="30"/>
  <c r="F128" i="30"/>
  <c r="E128" i="30"/>
  <c r="D128" i="30"/>
  <c r="C128" i="30"/>
  <c r="O126" i="30"/>
  <c r="N126" i="30"/>
  <c r="N127" i="30" s="1"/>
  <c r="I126" i="30"/>
  <c r="I127" i="30" s="1"/>
  <c r="M121" i="30"/>
  <c r="M187" i="30" s="1"/>
  <c r="L121" i="30"/>
  <c r="K121" i="30"/>
  <c r="J121" i="30"/>
  <c r="H121" i="30"/>
  <c r="G121" i="30"/>
  <c r="F121" i="30"/>
  <c r="E121" i="30"/>
  <c r="D121" i="30"/>
  <c r="D187" i="30" s="1"/>
  <c r="C121" i="30"/>
  <c r="M120" i="30"/>
  <c r="L120" i="30"/>
  <c r="K120" i="30"/>
  <c r="J120" i="30"/>
  <c r="H120" i="30"/>
  <c r="G120" i="30"/>
  <c r="F120" i="30"/>
  <c r="E120" i="30"/>
  <c r="D120" i="30"/>
  <c r="C120" i="30"/>
  <c r="M119" i="30"/>
  <c r="L119" i="30"/>
  <c r="K119" i="30"/>
  <c r="J119" i="30"/>
  <c r="H119" i="30"/>
  <c r="G119" i="30"/>
  <c r="F119" i="30"/>
  <c r="E119" i="30"/>
  <c r="D119" i="30"/>
  <c r="C119" i="30"/>
  <c r="M118" i="30"/>
  <c r="L118" i="30"/>
  <c r="K118" i="30"/>
  <c r="J118" i="30"/>
  <c r="H118" i="30"/>
  <c r="G118" i="30"/>
  <c r="F118" i="30"/>
  <c r="E118" i="30"/>
  <c r="D118" i="30"/>
  <c r="C118" i="30"/>
  <c r="O116" i="30"/>
  <c r="N116" i="30"/>
  <c r="I116" i="30"/>
  <c r="I117" i="30" s="1"/>
  <c r="M111" i="30"/>
  <c r="M186" i="30" s="1"/>
  <c r="L111" i="30"/>
  <c r="L186" i="30" s="1"/>
  <c r="K111" i="30"/>
  <c r="J111" i="30"/>
  <c r="H111" i="30"/>
  <c r="G111" i="30"/>
  <c r="F111" i="30"/>
  <c r="E111" i="30"/>
  <c r="D111" i="30"/>
  <c r="D186" i="30" s="1"/>
  <c r="C111" i="30"/>
  <c r="M110" i="30"/>
  <c r="L110" i="30"/>
  <c r="K110" i="30"/>
  <c r="J110" i="30"/>
  <c r="H110" i="30"/>
  <c r="G110" i="30"/>
  <c r="F110" i="30"/>
  <c r="E110" i="30"/>
  <c r="D110" i="30"/>
  <c r="C110" i="30"/>
  <c r="M109" i="30"/>
  <c r="L109" i="30"/>
  <c r="K109" i="30"/>
  <c r="J109" i="30"/>
  <c r="H109" i="30"/>
  <c r="G109" i="30"/>
  <c r="F109" i="30"/>
  <c r="E109" i="30"/>
  <c r="D109" i="30"/>
  <c r="C109" i="30"/>
  <c r="M108" i="30"/>
  <c r="L108" i="30"/>
  <c r="K108" i="30"/>
  <c r="J108" i="30"/>
  <c r="H108" i="30"/>
  <c r="G108" i="30"/>
  <c r="F108" i="30"/>
  <c r="E108" i="30"/>
  <c r="D108" i="30"/>
  <c r="C108" i="30"/>
  <c r="O106" i="30"/>
  <c r="O107" i="30" s="1"/>
  <c r="N106" i="30"/>
  <c r="N107" i="30" s="1"/>
  <c r="I106" i="30"/>
  <c r="I107" i="30" s="1"/>
  <c r="M101" i="30"/>
  <c r="L101" i="30"/>
  <c r="L185" i="30" s="1"/>
  <c r="K101" i="30"/>
  <c r="J101" i="30"/>
  <c r="H101" i="30"/>
  <c r="G101" i="30"/>
  <c r="G185" i="30" s="1"/>
  <c r="F101" i="30"/>
  <c r="E101" i="30"/>
  <c r="D101" i="30"/>
  <c r="C101" i="30"/>
  <c r="M100" i="30"/>
  <c r="L100" i="30"/>
  <c r="K100" i="30"/>
  <c r="J100" i="30"/>
  <c r="H100" i="30"/>
  <c r="G100" i="30"/>
  <c r="F100" i="30"/>
  <c r="E100" i="30"/>
  <c r="D100" i="30"/>
  <c r="C100" i="30"/>
  <c r="M99" i="30"/>
  <c r="L99" i="30"/>
  <c r="K99" i="30"/>
  <c r="J99" i="30"/>
  <c r="H99" i="30"/>
  <c r="G99" i="30"/>
  <c r="F99" i="30"/>
  <c r="E99" i="30"/>
  <c r="D99" i="30"/>
  <c r="C99" i="30"/>
  <c r="M98" i="30"/>
  <c r="L98" i="30"/>
  <c r="K98" i="30"/>
  <c r="J98" i="30"/>
  <c r="H98" i="30"/>
  <c r="G98" i="30"/>
  <c r="F98" i="30"/>
  <c r="E98" i="30"/>
  <c r="D98" i="30"/>
  <c r="C98" i="30"/>
  <c r="O96" i="30"/>
  <c r="N96" i="30"/>
  <c r="I96" i="30"/>
  <c r="P96" i="30" s="1"/>
  <c r="M91" i="30"/>
  <c r="M184" i="30" s="1"/>
  <c r="L91" i="30"/>
  <c r="L184" i="30"/>
  <c r="K91" i="30"/>
  <c r="J91" i="30"/>
  <c r="H91" i="30"/>
  <c r="G91" i="30"/>
  <c r="G184" i="30"/>
  <c r="F91" i="30"/>
  <c r="F184" i="30" s="1"/>
  <c r="E91" i="30"/>
  <c r="D91" i="30"/>
  <c r="D184" i="30" s="1"/>
  <c r="C91" i="30"/>
  <c r="C184" i="30"/>
  <c r="M90" i="30"/>
  <c r="L90" i="30"/>
  <c r="K90" i="30"/>
  <c r="J90" i="30"/>
  <c r="H90" i="30"/>
  <c r="G90" i="30"/>
  <c r="F90" i="30"/>
  <c r="E90" i="30"/>
  <c r="D90" i="30"/>
  <c r="C90" i="30"/>
  <c r="M89" i="30"/>
  <c r="L89" i="30"/>
  <c r="K89" i="30"/>
  <c r="J89" i="30"/>
  <c r="H89" i="30"/>
  <c r="G89" i="30"/>
  <c r="F89" i="30"/>
  <c r="E89" i="30"/>
  <c r="D89" i="30"/>
  <c r="C89" i="30"/>
  <c r="M88" i="30"/>
  <c r="L88" i="30"/>
  <c r="K88" i="30"/>
  <c r="J88" i="30"/>
  <c r="H88" i="30"/>
  <c r="G88" i="30"/>
  <c r="F88" i="30"/>
  <c r="E88" i="30"/>
  <c r="D88" i="30"/>
  <c r="C88" i="30"/>
  <c r="O86" i="30"/>
  <c r="N86" i="30"/>
  <c r="N87" i="30" s="1"/>
  <c r="N204" i="30" s="1"/>
  <c r="I86" i="30"/>
  <c r="I87" i="30" s="1"/>
  <c r="M81" i="30"/>
  <c r="M183" i="30" s="1"/>
  <c r="L81" i="30"/>
  <c r="L183" i="30" s="1"/>
  <c r="K81" i="30"/>
  <c r="J81" i="30"/>
  <c r="H81" i="30"/>
  <c r="G81" i="30"/>
  <c r="G183" i="30" s="1"/>
  <c r="F81" i="30"/>
  <c r="E81" i="30"/>
  <c r="D81" i="30"/>
  <c r="D183" i="30" s="1"/>
  <c r="C81" i="30"/>
  <c r="M80" i="30"/>
  <c r="L80" i="30"/>
  <c r="K80" i="30"/>
  <c r="J80" i="30"/>
  <c r="H80" i="30"/>
  <c r="G80" i="30"/>
  <c r="F80" i="30"/>
  <c r="E80" i="30"/>
  <c r="D80" i="30"/>
  <c r="C80" i="30"/>
  <c r="M79" i="30"/>
  <c r="L79" i="30"/>
  <c r="K79" i="30"/>
  <c r="J79" i="30"/>
  <c r="H79" i="30"/>
  <c r="G79" i="30"/>
  <c r="F79" i="30"/>
  <c r="E79" i="30"/>
  <c r="D79" i="30"/>
  <c r="C79" i="30"/>
  <c r="M78" i="30"/>
  <c r="L78" i="30"/>
  <c r="K78" i="30"/>
  <c r="J78" i="30"/>
  <c r="H78" i="30"/>
  <c r="G78" i="30"/>
  <c r="F78" i="30"/>
  <c r="E78" i="30"/>
  <c r="D78" i="30"/>
  <c r="C78" i="30"/>
  <c r="O76" i="30"/>
  <c r="N76" i="30"/>
  <c r="N77" i="30" s="1"/>
  <c r="N203" i="30" s="1"/>
  <c r="I76" i="30"/>
  <c r="I77" i="30" s="1"/>
  <c r="M71" i="30"/>
  <c r="L71" i="30"/>
  <c r="K71" i="30"/>
  <c r="J71" i="30"/>
  <c r="H71" i="30"/>
  <c r="G71" i="30"/>
  <c r="G182" i="30"/>
  <c r="F71" i="30"/>
  <c r="E71" i="30"/>
  <c r="D71" i="30"/>
  <c r="C71" i="30"/>
  <c r="C182" i="30" s="1"/>
  <c r="M70" i="30"/>
  <c r="L70" i="30"/>
  <c r="K70" i="30"/>
  <c r="J70" i="30"/>
  <c r="H70" i="30"/>
  <c r="G70" i="30"/>
  <c r="F70" i="30"/>
  <c r="E70" i="30"/>
  <c r="D70" i="30"/>
  <c r="C70" i="30"/>
  <c r="M69" i="30"/>
  <c r="L69" i="30"/>
  <c r="K69" i="30"/>
  <c r="J69" i="30"/>
  <c r="H69" i="30"/>
  <c r="G69" i="30"/>
  <c r="F69" i="30"/>
  <c r="E69" i="30"/>
  <c r="D69" i="30"/>
  <c r="C69" i="30"/>
  <c r="M68" i="30"/>
  <c r="L68" i="30"/>
  <c r="K68" i="30"/>
  <c r="J68" i="30"/>
  <c r="H68" i="30"/>
  <c r="G68" i="30"/>
  <c r="F68" i="30"/>
  <c r="E68" i="30"/>
  <c r="D68" i="30"/>
  <c r="C68" i="30"/>
  <c r="O66" i="30"/>
  <c r="N66" i="30"/>
  <c r="N67" i="30" s="1"/>
  <c r="I66" i="30"/>
  <c r="I67" i="30"/>
  <c r="M61" i="30"/>
  <c r="M181" i="30" s="1"/>
  <c r="L61" i="30"/>
  <c r="L181" i="30"/>
  <c r="K61" i="30"/>
  <c r="J61" i="30"/>
  <c r="H61" i="30"/>
  <c r="G61" i="30"/>
  <c r="G181" i="30" s="1"/>
  <c r="F61" i="30"/>
  <c r="F181" i="30"/>
  <c r="E61" i="30"/>
  <c r="D61" i="30"/>
  <c r="D181" i="30"/>
  <c r="C61" i="30"/>
  <c r="C181" i="30"/>
  <c r="M60" i="30"/>
  <c r="L60" i="30"/>
  <c r="K60" i="30"/>
  <c r="J60" i="30"/>
  <c r="H60" i="30"/>
  <c r="G60" i="30"/>
  <c r="F60" i="30"/>
  <c r="E60" i="30"/>
  <c r="D60" i="30"/>
  <c r="C60" i="30"/>
  <c r="M59" i="30"/>
  <c r="L59" i="30"/>
  <c r="K59" i="30"/>
  <c r="J59" i="30"/>
  <c r="H59" i="30"/>
  <c r="G59" i="30"/>
  <c r="F59" i="30"/>
  <c r="E59" i="30"/>
  <c r="D59" i="30"/>
  <c r="C59" i="30"/>
  <c r="M58" i="30"/>
  <c r="L58" i="30"/>
  <c r="K58" i="30"/>
  <c r="J58" i="30"/>
  <c r="H58" i="30"/>
  <c r="G58" i="30"/>
  <c r="F58" i="30"/>
  <c r="E58" i="30"/>
  <c r="D58" i="30"/>
  <c r="C58" i="30"/>
  <c r="O56" i="30"/>
  <c r="N56" i="30"/>
  <c r="N57" i="30" s="1"/>
  <c r="N201" i="30" s="1"/>
  <c r="I56" i="30"/>
  <c r="I57" i="30" s="1"/>
  <c r="M51" i="30"/>
  <c r="L51" i="30"/>
  <c r="L180" i="30"/>
  <c r="K51" i="30"/>
  <c r="J51" i="30"/>
  <c r="H51" i="30"/>
  <c r="G51" i="30"/>
  <c r="G180" i="30" s="1"/>
  <c r="F51" i="30"/>
  <c r="E51" i="30"/>
  <c r="D51" i="30"/>
  <c r="C51" i="30"/>
  <c r="C180" i="30" s="1"/>
  <c r="M50" i="30"/>
  <c r="L50" i="30"/>
  <c r="K50" i="30"/>
  <c r="J50" i="30"/>
  <c r="H50" i="30"/>
  <c r="G50" i="30"/>
  <c r="F50" i="30"/>
  <c r="E50" i="30"/>
  <c r="D50" i="30"/>
  <c r="C50" i="30"/>
  <c r="M49" i="30"/>
  <c r="L49" i="30"/>
  <c r="K49" i="30"/>
  <c r="J49" i="30"/>
  <c r="H49" i="30"/>
  <c r="G49" i="30"/>
  <c r="F49" i="30"/>
  <c r="E49" i="30"/>
  <c r="D49" i="30"/>
  <c r="C49" i="30"/>
  <c r="M48" i="30"/>
  <c r="L48" i="30"/>
  <c r="K48" i="30"/>
  <c r="J48" i="30"/>
  <c r="H48" i="30"/>
  <c r="G48" i="30"/>
  <c r="F48" i="30"/>
  <c r="E48" i="30"/>
  <c r="D48" i="30"/>
  <c r="C48" i="30"/>
  <c r="O46" i="30"/>
  <c r="N46" i="30"/>
  <c r="N47" i="30" s="1"/>
  <c r="I46" i="30"/>
  <c r="I47" i="30" s="1"/>
  <c r="M41" i="30"/>
  <c r="M179" i="30" s="1"/>
  <c r="L41" i="30"/>
  <c r="L179" i="30" s="1"/>
  <c r="K41" i="30"/>
  <c r="J41" i="30"/>
  <c r="H41" i="30"/>
  <c r="G41" i="30"/>
  <c r="G179" i="30" s="1"/>
  <c r="F41" i="30"/>
  <c r="E41" i="30"/>
  <c r="D41" i="30"/>
  <c r="D179" i="30" s="1"/>
  <c r="C41" i="30"/>
  <c r="C179" i="30" s="1"/>
  <c r="M40" i="30"/>
  <c r="L40" i="30"/>
  <c r="K40" i="30"/>
  <c r="J40" i="30"/>
  <c r="H40" i="30"/>
  <c r="G40" i="30"/>
  <c r="F40" i="30"/>
  <c r="E40" i="30"/>
  <c r="D40" i="30"/>
  <c r="C40" i="30"/>
  <c r="M39" i="30"/>
  <c r="L39" i="30"/>
  <c r="K39" i="30"/>
  <c r="J39" i="30"/>
  <c r="H39" i="30"/>
  <c r="G39" i="30"/>
  <c r="F39" i="30"/>
  <c r="E39" i="30"/>
  <c r="D39" i="30"/>
  <c r="C39" i="30"/>
  <c r="M38" i="30"/>
  <c r="L38" i="30"/>
  <c r="K38" i="30"/>
  <c r="J38" i="30"/>
  <c r="H38" i="30"/>
  <c r="G38" i="30"/>
  <c r="F38" i="30"/>
  <c r="E38" i="30"/>
  <c r="D38" i="30"/>
  <c r="C38" i="30"/>
  <c r="O36" i="30"/>
  <c r="N36" i="30"/>
  <c r="N37" i="30" s="1"/>
  <c r="N199" i="30" s="1"/>
  <c r="I36" i="30"/>
  <c r="I37" i="30" s="1"/>
  <c r="M31" i="30"/>
  <c r="L31" i="30"/>
  <c r="K31" i="30"/>
  <c r="J31" i="30"/>
  <c r="H31" i="30"/>
  <c r="G31" i="30"/>
  <c r="G178" i="30"/>
  <c r="F31" i="30"/>
  <c r="E31" i="30"/>
  <c r="D31" i="30"/>
  <c r="C31" i="30"/>
  <c r="C178" i="30" s="1"/>
  <c r="M30" i="30"/>
  <c r="L30" i="30"/>
  <c r="K30" i="30"/>
  <c r="J30" i="30"/>
  <c r="H30" i="30"/>
  <c r="G30" i="30"/>
  <c r="F30" i="30"/>
  <c r="E30" i="30"/>
  <c r="D30" i="30"/>
  <c r="C30" i="30"/>
  <c r="M29" i="30"/>
  <c r="L29" i="30"/>
  <c r="K29" i="30"/>
  <c r="J29" i="30"/>
  <c r="H29" i="30"/>
  <c r="G29" i="30"/>
  <c r="F29" i="30"/>
  <c r="E29" i="30"/>
  <c r="D29" i="30"/>
  <c r="C29" i="30"/>
  <c r="M28" i="30"/>
  <c r="L28" i="30"/>
  <c r="K28" i="30"/>
  <c r="J28" i="30"/>
  <c r="H28" i="30"/>
  <c r="G28" i="30"/>
  <c r="F28" i="30"/>
  <c r="E28" i="30"/>
  <c r="D28" i="30"/>
  <c r="C28" i="30"/>
  <c r="O26" i="30"/>
  <c r="N26" i="30"/>
  <c r="N27" i="30" s="1"/>
  <c r="I26" i="30"/>
  <c r="I27" i="30" s="1"/>
  <c r="M21" i="30"/>
  <c r="M177" i="30"/>
  <c r="L21" i="30"/>
  <c r="L177" i="30" s="1"/>
  <c r="K21" i="30"/>
  <c r="K177" i="30"/>
  <c r="J21" i="30"/>
  <c r="J177" i="30" s="1"/>
  <c r="H21" i="30"/>
  <c r="G21" i="30"/>
  <c r="G177" i="30" s="1"/>
  <c r="F21" i="30"/>
  <c r="E21" i="30"/>
  <c r="D21" i="30"/>
  <c r="D177" i="30"/>
  <c r="C21" i="30"/>
  <c r="C177" i="30" s="1"/>
  <c r="M20" i="30"/>
  <c r="L20" i="30"/>
  <c r="K20" i="30"/>
  <c r="J20" i="30"/>
  <c r="H20" i="30"/>
  <c r="G20" i="30"/>
  <c r="F20" i="30"/>
  <c r="E20" i="30"/>
  <c r="D20" i="30"/>
  <c r="C20" i="30"/>
  <c r="M19" i="30"/>
  <c r="L19" i="30"/>
  <c r="K19" i="30"/>
  <c r="J19" i="30"/>
  <c r="H19" i="30"/>
  <c r="G19" i="30"/>
  <c r="F19" i="30"/>
  <c r="E19" i="30"/>
  <c r="D19" i="30"/>
  <c r="C19" i="30"/>
  <c r="M18" i="30"/>
  <c r="L18" i="30"/>
  <c r="K18" i="30"/>
  <c r="J18" i="30"/>
  <c r="H18" i="30"/>
  <c r="G18" i="30"/>
  <c r="F18" i="30"/>
  <c r="E18" i="30"/>
  <c r="D18" i="30"/>
  <c r="C18" i="30"/>
  <c r="O16" i="30"/>
  <c r="N16" i="30"/>
  <c r="N17" i="30" s="1"/>
  <c r="I16" i="30"/>
  <c r="I17" i="30" s="1"/>
  <c r="M11" i="30"/>
  <c r="M176" i="30" s="1"/>
  <c r="L11" i="30"/>
  <c r="L176" i="30" s="1"/>
  <c r="K11" i="30"/>
  <c r="J11" i="30"/>
  <c r="H11" i="30"/>
  <c r="G11" i="30"/>
  <c r="G176" i="30" s="1"/>
  <c r="F11" i="30"/>
  <c r="E11" i="30"/>
  <c r="D11" i="30"/>
  <c r="D176" i="30" s="1"/>
  <c r="C11" i="30"/>
  <c r="C176" i="30" s="1"/>
  <c r="M10" i="30"/>
  <c r="L10" i="30"/>
  <c r="K10" i="30"/>
  <c r="J10" i="30"/>
  <c r="H10" i="30"/>
  <c r="G10" i="30"/>
  <c r="F10" i="30"/>
  <c r="E10" i="30"/>
  <c r="D10" i="30"/>
  <c r="C10" i="30"/>
  <c r="M9" i="30"/>
  <c r="L9" i="30"/>
  <c r="K9" i="30"/>
  <c r="J9" i="30"/>
  <c r="H9" i="30"/>
  <c r="G9" i="30"/>
  <c r="F9" i="30"/>
  <c r="E9" i="30"/>
  <c r="D9" i="30"/>
  <c r="C9" i="30"/>
  <c r="M8" i="30"/>
  <c r="L8" i="30"/>
  <c r="K8" i="30"/>
  <c r="J8" i="30"/>
  <c r="H8" i="30"/>
  <c r="G8" i="30"/>
  <c r="F8" i="30"/>
  <c r="E8" i="30"/>
  <c r="D8" i="30"/>
  <c r="I8" i="30" s="1"/>
  <c r="C8" i="30"/>
  <c r="O6" i="30"/>
  <c r="N6" i="30"/>
  <c r="N7" i="30" s="1"/>
  <c r="N196" i="30" s="1"/>
  <c r="I6" i="30"/>
  <c r="I7" i="30" s="1"/>
  <c r="L141" i="29"/>
  <c r="B181" i="29"/>
  <c r="B182" i="29"/>
  <c r="B183" i="29" s="1"/>
  <c r="B184" i="29" s="1"/>
  <c r="B185" i="29" s="1"/>
  <c r="B186" i="29" s="1"/>
  <c r="B187" i="29" s="1"/>
  <c r="B188" i="29" s="1"/>
  <c r="B189" i="29" s="1"/>
  <c r="B190" i="29" s="1"/>
  <c r="B191" i="29" s="1"/>
  <c r="M171" i="29"/>
  <c r="L171" i="29"/>
  <c r="K171" i="29"/>
  <c r="J171" i="29"/>
  <c r="J181" i="29" s="1"/>
  <c r="H171" i="29"/>
  <c r="G171" i="29"/>
  <c r="F171" i="29"/>
  <c r="F191" i="29" s="1"/>
  <c r="E171" i="29"/>
  <c r="E191" i="29" s="1"/>
  <c r="D171" i="29"/>
  <c r="C171" i="29"/>
  <c r="C191" i="29" s="1"/>
  <c r="M170" i="29"/>
  <c r="L170" i="29"/>
  <c r="K170" i="29"/>
  <c r="J170" i="29"/>
  <c r="H170" i="29"/>
  <c r="G170" i="29"/>
  <c r="F170" i="29"/>
  <c r="E170" i="29"/>
  <c r="D170" i="29"/>
  <c r="C170" i="29"/>
  <c r="M169" i="29"/>
  <c r="L169" i="29"/>
  <c r="K169" i="29"/>
  <c r="J169" i="29"/>
  <c r="H169" i="29"/>
  <c r="G169" i="29"/>
  <c r="F169" i="29"/>
  <c r="E169" i="29"/>
  <c r="D169" i="29"/>
  <c r="C169" i="29"/>
  <c r="M168" i="29"/>
  <c r="L168" i="29"/>
  <c r="K168" i="29"/>
  <c r="J168" i="29"/>
  <c r="H168" i="29"/>
  <c r="G168" i="29"/>
  <c r="F168" i="29"/>
  <c r="E168" i="29"/>
  <c r="D168" i="29"/>
  <c r="C168" i="29"/>
  <c r="O166" i="29"/>
  <c r="N166" i="29"/>
  <c r="N167" i="29" s="1"/>
  <c r="N209" i="29" s="1"/>
  <c r="I166" i="29"/>
  <c r="I167" i="29" s="1"/>
  <c r="I211" i="29" s="1"/>
  <c r="M151" i="29"/>
  <c r="L151" i="29"/>
  <c r="K151" i="29"/>
  <c r="J151" i="29"/>
  <c r="H151" i="29"/>
  <c r="G151" i="29"/>
  <c r="F151" i="29"/>
  <c r="E151" i="29"/>
  <c r="D151" i="29"/>
  <c r="C151" i="29"/>
  <c r="M150" i="29"/>
  <c r="L150" i="29"/>
  <c r="K150" i="29"/>
  <c r="J150" i="29"/>
  <c r="H150" i="29"/>
  <c r="G150" i="29"/>
  <c r="F150" i="29"/>
  <c r="E150" i="29"/>
  <c r="D150" i="29"/>
  <c r="C150" i="29"/>
  <c r="M149" i="29"/>
  <c r="L149" i="29"/>
  <c r="K149" i="29"/>
  <c r="J149" i="29"/>
  <c r="H149" i="29"/>
  <c r="G149" i="29"/>
  <c r="F149" i="29"/>
  <c r="E149" i="29"/>
  <c r="D149" i="29"/>
  <c r="C149" i="29"/>
  <c r="M148" i="29"/>
  <c r="L148" i="29"/>
  <c r="K148" i="29"/>
  <c r="J148" i="29"/>
  <c r="H148" i="29"/>
  <c r="G148" i="29"/>
  <c r="F148" i="29"/>
  <c r="E148" i="29"/>
  <c r="D148" i="29"/>
  <c r="C148" i="29"/>
  <c r="I146" i="29"/>
  <c r="P146" i="29" s="1"/>
  <c r="M141" i="29"/>
  <c r="M189" i="29" s="1"/>
  <c r="K141" i="29"/>
  <c r="K189" i="29"/>
  <c r="J141" i="29"/>
  <c r="H141" i="29"/>
  <c r="G141" i="29"/>
  <c r="F141" i="29"/>
  <c r="F189" i="29" s="1"/>
  <c r="E141" i="29"/>
  <c r="D141" i="29"/>
  <c r="C141" i="29"/>
  <c r="M140" i="29"/>
  <c r="L140" i="29"/>
  <c r="K140" i="29"/>
  <c r="J140" i="29"/>
  <c r="H140" i="29"/>
  <c r="G140" i="29"/>
  <c r="F140" i="29"/>
  <c r="E140" i="29"/>
  <c r="D140" i="29"/>
  <c r="C140" i="29"/>
  <c r="M139" i="29"/>
  <c r="L139" i="29"/>
  <c r="K139" i="29"/>
  <c r="J139" i="29"/>
  <c r="H139" i="29"/>
  <c r="G139" i="29"/>
  <c r="F139" i="29"/>
  <c r="E139" i="29"/>
  <c r="D139" i="29"/>
  <c r="C139" i="29"/>
  <c r="M138" i="29"/>
  <c r="L138" i="29"/>
  <c r="K138" i="29"/>
  <c r="J138" i="29"/>
  <c r="H138" i="29"/>
  <c r="G138" i="29"/>
  <c r="F138" i="29"/>
  <c r="E138" i="29"/>
  <c r="D138" i="29"/>
  <c r="C138" i="29"/>
  <c r="O136" i="29"/>
  <c r="O137" i="29" s="1"/>
  <c r="N136" i="29"/>
  <c r="I136" i="29"/>
  <c r="M131" i="29"/>
  <c r="M188" i="29" s="1"/>
  <c r="L131" i="29"/>
  <c r="K131" i="29"/>
  <c r="K188" i="29" s="1"/>
  <c r="J131" i="29"/>
  <c r="N131" i="29" s="1"/>
  <c r="H131" i="29"/>
  <c r="G131" i="29"/>
  <c r="F131" i="29"/>
  <c r="E131" i="29"/>
  <c r="D131" i="29"/>
  <c r="C131" i="29"/>
  <c r="M130" i="29"/>
  <c r="L130" i="29"/>
  <c r="K130" i="29"/>
  <c r="J130" i="29"/>
  <c r="H130" i="29"/>
  <c r="G130" i="29"/>
  <c r="F130" i="29"/>
  <c r="E130" i="29"/>
  <c r="D130" i="29"/>
  <c r="C130" i="29"/>
  <c r="M129" i="29"/>
  <c r="L129" i="29"/>
  <c r="K129" i="29"/>
  <c r="J129" i="29"/>
  <c r="H129" i="29"/>
  <c r="G129" i="29"/>
  <c r="F129" i="29"/>
  <c r="E129" i="29"/>
  <c r="D129" i="29"/>
  <c r="C129" i="29"/>
  <c r="M128" i="29"/>
  <c r="L128" i="29"/>
  <c r="K128" i="29"/>
  <c r="J128" i="29"/>
  <c r="H128" i="29"/>
  <c r="G128" i="29"/>
  <c r="F128" i="29"/>
  <c r="E128" i="29"/>
  <c r="D128" i="29"/>
  <c r="C128" i="29"/>
  <c r="O126" i="29"/>
  <c r="N126" i="29"/>
  <c r="N127" i="29"/>
  <c r="I126" i="29"/>
  <c r="M121" i="29"/>
  <c r="L121" i="29"/>
  <c r="L187" i="29"/>
  <c r="K121" i="29"/>
  <c r="J121" i="29"/>
  <c r="H121" i="29"/>
  <c r="G121" i="29"/>
  <c r="G187" i="29" s="1"/>
  <c r="F121" i="29"/>
  <c r="E121" i="29"/>
  <c r="D121" i="29"/>
  <c r="C121" i="29"/>
  <c r="M120" i="29"/>
  <c r="L120" i="29"/>
  <c r="K120" i="29"/>
  <c r="J120" i="29"/>
  <c r="H120" i="29"/>
  <c r="G120" i="29"/>
  <c r="F120" i="29"/>
  <c r="E120" i="29"/>
  <c r="D120" i="29"/>
  <c r="C120" i="29"/>
  <c r="M119" i="29"/>
  <c r="L119" i="29"/>
  <c r="K119" i="29"/>
  <c r="J119" i="29"/>
  <c r="H119" i="29"/>
  <c r="G119" i="29"/>
  <c r="F119" i="29"/>
  <c r="E119" i="29"/>
  <c r="D119" i="29"/>
  <c r="C119" i="29"/>
  <c r="M118" i="29"/>
  <c r="L118" i="29"/>
  <c r="K118" i="29"/>
  <c r="J118" i="29"/>
  <c r="H118" i="29"/>
  <c r="G118" i="29"/>
  <c r="F118" i="29"/>
  <c r="E118" i="29"/>
  <c r="D118" i="29"/>
  <c r="C118" i="29"/>
  <c r="O116" i="29"/>
  <c r="N116" i="29"/>
  <c r="N117" i="29" s="1"/>
  <c r="I116" i="29"/>
  <c r="M111" i="29"/>
  <c r="L111" i="29"/>
  <c r="L186" i="29" s="1"/>
  <c r="K111" i="29"/>
  <c r="J111" i="29"/>
  <c r="H111" i="29"/>
  <c r="G111" i="29"/>
  <c r="G186" i="29" s="1"/>
  <c r="F111" i="29"/>
  <c r="E111" i="29"/>
  <c r="D111" i="29"/>
  <c r="C111" i="29"/>
  <c r="M110" i="29"/>
  <c r="L110" i="29"/>
  <c r="K110" i="29"/>
  <c r="J110" i="29"/>
  <c r="H110" i="29"/>
  <c r="G110" i="29"/>
  <c r="F110" i="29"/>
  <c r="E110" i="29"/>
  <c r="D110" i="29"/>
  <c r="C110" i="29"/>
  <c r="M109" i="29"/>
  <c r="L109" i="29"/>
  <c r="K109" i="29"/>
  <c r="J109" i="29"/>
  <c r="H109" i="29"/>
  <c r="G109" i="29"/>
  <c r="F109" i="29"/>
  <c r="E109" i="29"/>
  <c r="D109" i="29"/>
  <c r="C109" i="29"/>
  <c r="M108" i="29"/>
  <c r="L108" i="29"/>
  <c r="K108" i="29"/>
  <c r="J108" i="29"/>
  <c r="H108" i="29"/>
  <c r="G108" i="29"/>
  <c r="F108" i="29"/>
  <c r="E108" i="29"/>
  <c r="D108" i="29"/>
  <c r="C108" i="29"/>
  <c r="O106" i="29"/>
  <c r="N106" i="29"/>
  <c r="N107" i="29" s="1"/>
  <c r="I106" i="29"/>
  <c r="M101" i="29"/>
  <c r="L101" i="29"/>
  <c r="K101" i="29"/>
  <c r="J101" i="29"/>
  <c r="H101" i="29"/>
  <c r="G101" i="29"/>
  <c r="F101" i="29"/>
  <c r="E101" i="29"/>
  <c r="D101" i="29"/>
  <c r="C101" i="29"/>
  <c r="M100" i="29"/>
  <c r="L100" i="29"/>
  <c r="K100" i="29"/>
  <c r="J100" i="29"/>
  <c r="H100" i="29"/>
  <c r="G100" i="29"/>
  <c r="F100" i="29"/>
  <c r="E100" i="29"/>
  <c r="D100" i="29"/>
  <c r="C100" i="29"/>
  <c r="M99" i="29"/>
  <c r="L99" i="29"/>
  <c r="K99" i="29"/>
  <c r="N99" i="29" s="1"/>
  <c r="J99" i="29"/>
  <c r="H99" i="29"/>
  <c r="G99" i="29"/>
  <c r="F99" i="29"/>
  <c r="E99" i="29"/>
  <c r="D99" i="29"/>
  <c r="C99" i="29"/>
  <c r="M98" i="29"/>
  <c r="L98" i="29"/>
  <c r="K98" i="29"/>
  <c r="J98" i="29"/>
  <c r="H98" i="29"/>
  <c r="G98" i="29"/>
  <c r="F98" i="29"/>
  <c r="E98" i="29"/>
  <c r="D98" i="29"/>
  <c r="C98" i="29"/>
  <c r="O96" i="29"/>
  <c r="N96" i="29"/>
  <c r="N97" i="29" s="1"/>
  <c r="I96" i="29"/>
  <c r="M91" i="29"/>
  <c r="L91" i="29"/>
  <c r="K91" i="29"/>
  <c r="J91" i="29"/>
  <c r="H91" i="29"/>
  <c r="G91" i="29"/>
  <c r="F91" i="29"/>
  <c r="F184" i="29" s="1"/>
  <c r="E91" i="29"/>
  <c r="E184" i="29" s="1"/>
  <c r="D91" i="29"/>
  <c r="C91" i="29"/>
  <c r="M90" i="29"/>
  <c r="L90" i="29"/>
  <c r="K90" i="29"/>
  <c r="J90" i="29"/>
  <c r="H90" i="29"/>
  <c r="G90" i="29"/>
  <c r="F90" i="29"/>
  <c r="E90" i="29"/>
  <c r="D90" i="29"/>
  <c r="C90" i="29"/>
  <c r="M89" i="29"/>
  <c r="L89" i="29"/>
  <c r="K89" i="29"/>
  <c r="J89" i="29"/>
  <c r="H89" i="29"/>
  <c r="G89" i="29"/>
  <c r="F89" i="29"/>
  <c r="E89" i="29"/>
  <c r="D89" i="29"/>
  <c r="C89" i="29"/>
  <c r="M88" i="29"/>
  <c r="L88" i="29"/>
  <c r="K88" i="29"/>
  <c r="J88" i="29"/>
  <c r="H88" i="29"/>
  <c r="G88" i="29"/>
  <c r="F88" i="29"/>
  <c r="E88" i="29"/>
  <c r="D88" i="29"/>
  <c r="C88" i="29"/>
  <c r="O86" i="29"/>
  <c r="N86" i="29"/>
  <c r="N87" i="29"/>
  <c r="I86" i="29"/>
  <c r="M81" i="29"/>
  <c r="L81" i="29"/>
  <c r="L183" i="29"/>
  <c r="K81" i="29"/>
  <c r="J81" i="29"/>
  <c r="H81" i="29"/>
  <c r="G81" i="29"/>
  <c r="G183" i="29" s="1"/>
  <c r="F81" i="29"/>
  <c r="E81" i="29"/>
  <c r="D81" i="29"/>
  <c r="C81" i="29"/>
  <c r="C183" i="29" s="1"/>
  <c r="M80" i="29"/>
  <c r="L80" i="29"/>
  <c r="K80" i="29"/>
  <c r="J80" i="29"/>
  <c r="H80" i="29"/>
  <c r="G80" i="29"/>
  <c r="F80" i="29"/>
  <c r="E80" i="29"/>
  <c r="D80" i="29"/>
  <c r="C80" i="29"/>
  <c r="M79" i="29"/>
  <c r="L79" i="29"/>
  <c r="K79" i="29"/>
  <c r="J79" i="29"/>
  <c r="H79" i="29"/>
  <c r="G79" i="29"/>
  <c r="F79" i="29"/>
  <c r="E79" i="29"/>
  <c r="D79" i="29"/>
  <c r="C79" i="29"/>
  <c r="M78" i="29"/>
  <c r="L78" i="29"/>
  <c r="K78" i="29"/>
  <c r="J78" i="29"/>
  <c r="H78" i="29"/>
  <c r="G78" i="29"/>
  <c r="F78" i="29"/>
  <c r="E78" i="29"/>
  <c r="D78" i="29"/>
  <c r="C78" i="29"/>
  <c r="O76" i="29"/>
  <c r="N76" i="29"/>
  <c r="N77" i="29" s="1"/>
  <c r="I76" i="29"/>
  <c r="I77" i="29" s="1"/>
  <c r="M71" i="29"/>
  <c r="L71" i="29"/>
  <c r="L182" i="29" s="1"/>
  <c r="K71" i="29"/>
  <c r="J71" i="29"/>
  <c r="H71" i="29"/>
  <c r="G71" i="29"/>
  <c r="G182" i="29" s="1"/>
  <c r="F71" i="29"/>
  <c r="E71" i="29"/>
  <c r="D71" i="29"/>
  <c r="C71" i="29"/>
  <c r="C182" i="29" s="1"/>
  <c r="M70" i="29"/>
  <c r="L70" i="29"/>
  <c r="K70" i="29"/>
  <c r="J70" i="29"/>
  <c r="H70" i="29"/>
  <c r="G70" i="29"/>
  <c r="F70" i="29"/>
  <c r="E70" i="29"/>
  <c r="D70" i="29"/>
  <c r="C70" i="29"/>
  <c r="M69" i="29"/>
  <c r="L69" i="29"/>
  <c r="K69" i="29"/>
  <c r="J69" i="29"/>
  <c r="H69" i="29"/>
  <c r="G69" i="29"/>
  <c r="F69" i="29"/>
  <c r="E69" i="29"/>
  <c r="D69" i="29"/>
  <c r="C69" i="29"/>
  <c r="M68" i="29"/>
  <c r="L68" i="29"/>
  <c r="K68" i="29"/>
  <c r="J68" i="29"/>
  <c r="H68" i="29"/>
  <c r="G68" i="29"/>
  <c r="F68" i="29"/>
  <c r="E68" i="29"/>
  <c r="D68" i="29"/>
  <c r="C68" i="29"/>
  <c r="O66" i="29"/>
  <c r="N66" i="29"/>
  <c r="N67" i="29" s="1"/>
  <c r="I66" i="29"/>
  <c r="I67" i="29"/>
  <c r="M61" i="29"/>
  <c r="M181" i="29" s="1"/>
  <c r="L61" i="29"/>
  <c r="K61" i="29"/>
  <c r="N61" i="29" s="1"/>
  <c r="K181" i="29"/>
  <c r="J61" i="29"/>
  <c r="H61" i="29"/>
  <c r="G61" i="29"/>
  <c r="F61" i="29"/>
  <c r="F181" i="29"/>
  <c r="E61" i="29"/>
  <c r="E181" i="29" s="1"/>
  <c r="D61" i="29"/>
  <c r="D181" i="29"/>
  <c r="C61" i="29"/>
  <c r="M60" i="29"/>
  <c r="L60" i="29"/>
  <c r="K60" i="29"/>
  <c r="J60" i="29"/>
  <c r="H60" i="29"/>
  <c r="G60" i="29"/>
  <c r="F60" i="29"/>
  <c r="E60" i="29"/>
  <c r="D60" i="29"/>
  <c r="C60" i="29"/>
  <c r="M59" i="29"/>
  <c r="L59" i="29"/>
  <c r="K59" i="29"/>
  <c r="J59" i="29"/>
  <c r="H59" i="29"/>
  <c r="G59" i="29"/>
  <c r="F59" i="29"/>
  <c r="E59" i="29"/>
  <c r="D59" i="29"/>
  <c r="C59" i="29"/>
  <c r="M58" i="29"/>
  <c r="L58" i="29"/>
  <c r="K58" i="29"/>
  <c r="J58" i="29"/>
  <c r="H58" i="29"/>
  <c r="G58" i="29"/>
  <c r="F58" i="29"/>
  <c r="E58" i="29"/>
  <c r="D58" i="29"/>
  <c r="C58" i="29"/>
  <c r="O56" i="29"/>
  <c r="O57" i="29" s="1"/>
  <c r="O60" i="29" s="1"/>
  <c r="N56" i="29"/>
  <c r="N57" i="29" s="1"/>
  <c r="I56" i="29"/>
  <c r="I57" i="29"/>
  <c r="M51" i="29"/>
  <c r="L51" i="29"/>
  <c r="K51" i="29"/>
  <c r="J51" i="29"/>
  <c r="H51" i="29"/>
  <c r="G51" i="29"/>
  <c r="F51" i="29"/>
  <c r="E51" i="29"/>
  <c r="D51" i="29"/>
  <c r="C51" i="29"/>
  <c r="M50" i="29"/>
  <c r="L50" i="29"/>
  <c r="K50" i="29"/>
  <c r="J50" i="29"/>
  <c r="H50" i="29"/>
  <c r="G50" i="29"/>
  <c r="F50" i="29"/>
  <c r="E50" i="29"/>
  <c r="D50" i="29"/>
  <c r="C50" i="29"/>
  <c r="M49" i="29"/>
  <c r="L49" i="29"/>
  <c r="K49" i="29"/>
  <c r="J49" i="29"/>
  <c r="H49" i="29"/>
  <c r="G49" i="29"/>
  <c r="F49" i="29"/>
  <c r="E49" i="29"/>
  <c r="D49" i="29"/>
  <c r="C49" i="29"/>
  <c r="M48" i="29"/>
  <c r="L48" i="29"/>
  <c r="K48" i="29"/>
  <c r="J48" i="29"/>
  <c r="H48" i="29"/>
  <c r="G48" i="29"/>
  <c r="F48" i="29"/>
  <c r="E48" i="29"/>
  <c r="D48" i="29"/>
  <c r="C48" i="29"/>
  <c r="O46" i="29"/>
  <c r="N46" i="29"/>
  <c r="N47" i="29" s="1"/>
  <c r="I46" i="29"/>
  <c r="I47" i="29" s="1"/>
  <c r="M41" i="29"/>
  <c r="L41" i="29"/>
  <c r="K41" i="29"/>
  <c r="K179" i="29" s="1"/>
  <c r="J41" i="29"/>
  <c r="H41" i="29"/>
  <c r="G41" i="29"/>
  <c r="F41" i="29"/>
  <c r="F179" i="29" s="1"/>
  <c r="E41" i="29"/>
  <c r="D41" i="29"/>
  <c r="C41" i="29"/>
  <c r="M40" i="29"/>
  <c r="L40" i="29"/>
  <c r="K40" i="29"/>
  <c r="J40" i="29"/>
  <c r="H40" i="29"/>
  <c r="G40" i="29"/>
  <c r="F40" i="29"/>
  <c r="E40" i="29"/>
  <c r="D40" i="29"/>
  <c r="C40" i="29"/>
  <c r="M39" i="29"/>
  <c r="L39" i="29"/>
  <c r="K39" i="29"/>
  <c r="J39" i="29"/>
  <c r="H39" i="29"/>
  <c r="G39" i="29"/>
  <c r="F39" i="29"/>
  <c r="E39" i="29"/>
  <c r="D39" i="29"/>
  <c r="C39" i="29"/>
  <c r="M38" i="29"/>
  <c r="L38" i="29"/>
  <c r="K38" i="29"/>
  <c r="J38" i="29"/>
  <c r="H38" i="29"/>
  <c r="G38" i="29"/>
  <c r="F38" i="29"/>
  <c r="E38" i="29"/>
  <c r="D38" i="29"/>
  <c r="C38" i="29"/>
  <c r="O36" i="29"/>
  <c r="N36" i="29"/>
  <c r="N37" i="29" s="1"/>
  <c r="I36" i="29"/>
  <c r="I37" i="29" s="1"/>
  <c r="K178" i="29"/>
  <c r="H31" i="29"/>
  <c r="G31" i="29"/>
  <c r="F31" i="29"/>
  <c r="F178" i="29" s="1"/>
  <c r="E31" i="29"/>
  <c r="D31" i="29"/>
  <c r="C31" i="29"/>
  <c r="H30" i="29"/>
  <c r="G30" i="29"/>
  <c r="F30" i="29"/>
  <c r="E30" i="29"/>
  <c r="D30" i="29"/>
  <c r="C30" i="29"/>
  <c r="H29" i="29"/>
  <c r="G29" i="29"/>
  <c r="F29" i="29"/>
  <c r="E29" i="29"/>
  <c r="D29" i="29"/>
  <c r="C29" i="29"/>
  <c r="H28" i="29"/>
  <c r="G28" i="29"/>
  <c r="F28" i="29"/>
  <c r="E28" i="29"/>
  <c r="D28" i="29"/>
  <c r="C28" i="29"/>
  <c r="O26" i="29"/>
  <c r="N26" i="29"/>
  <c r="I26" i="29"/>
  <c r="I27" i="29" s="1"/>
  <c r="M21" i="29"/>
  <c r="M177" i="29"/>
  <c r="L21" i="29"/>
  <c r="K21" i="29"/>
  <c r="K177" i="29"/>
  <c r="J21" i="29"/>
  <c r="H21" i="29"/>
  <c r="G21" i="29"/>
  <c r="F21" i="29"/>
  <c r="F177" i="29" s="1"/>
  <c r="E21" i="29"/>
  <c r="D21" i="29"/>
  <c r="C21" i="29"/>
  <c r="M20" i="29"/>
  <c r="L20" i="29"/>
  <c r="N20" i="29" s="1"/>
  <c r="K20" i="29"/>
  <c r="J20" i="29"/>
  <c r="H20" i="29"/>
  <c r="G20" i="29"/>
  <c r="F20" i="29"/>
  <c r="E20" i="29"/>
  <c r="D20" i="29"/>
  <c r="C20" i="29"/>
  <c r="I20" i="29" s="1"/>
  <c r="M19" i="29"/>
  <c r="L19" i="29"/>
  <c r="K19" i="29"/>
  <c r="J19" i="29"/>
  <c r="N19" i="29" s="1"/>
  <c r="H19" i="29"/>
  <c r="G19" i="29"/>
  <c r="F19" i="29"/>
  <c r="E19" i="29"/>
  <c r="D19" i="29"/>
  <c r="C19" i="29"/>
  <c r="M18" i="29"/>
  <c r="L18" i="29"/>
  <c r="N18" i="29" s="1"/>
  <c r="K18" i="29"/>
  <c r="J18" i="29"/>
  <c r="H18" i="29"/>
  <c r="G18" i="29"/>
  <c r="F18" i="29"/>
  <c r="E18" i="29"/>
  <c r="D18" i="29"/>
  <c r="C18" i="29"/>
  <c r="I18" i="29" s="1"/>
  <c r="O16" i="29"/>
  <c r="N16" i="29"/>
  <c r="N17" i="29"/>
  <c r="I16" i="29"/>
  <c r="M11" i="29"/>
  <c r="L11" i="29"/>
  <c r="L176" i="29" s="1"/>
  <c r="K11" i="29"/>
  <c r="K176" i="29"/>
  <c r="J11" i="29"/>
  <c r="H11" i="29"/>
  <c r="G11" i="29"/>
  <c r="F11" i="29"/>
  <c r="F176" i="29" s="1"/>
  <c r="E11" i="29"/>
  <c r="D11" i="29"/>
  <c r="C11" i="29"/>
  <c r="M10" i="29"/>
  <c r="L10" i="29"/>
  <c r="K10" i="29"/>
  <c r="J10" i="29"/>
  <c r="H10" i="29"/>
  <c r="G10" i="29"/>
  <c r="F10" i="29"/>
  <c r="E10" i="29"/>
  <c r="D10" i="29"/>
  <c r="C10" i="29"/>
  <c r="M9" i="29"/>
  <c r="L9" i="29"/>
  <c r="K9" i="29"/>
  <c r="J9" i="29"/>
  <c r="H9" i="29"/>
  <c r="G9" i="29"/>
  <c r="F9" i="29"/>
  <c r="E9" i="29"/>
  <c r="D9" i="29"/>
  <c r="C9" i="29"/>
  <c r="M8" i="29"/>
  <c r="L8" i="29"/>
  <c r="K8" i="29"/>
  <c r="J8" i="29"/>
  <c r="H8" i="29"/>
  <c r="G8" i="29"/>
  <c r="F8" i="29"/>
  <c r="E8" i="29"/>
  <c r="D8" i="29"/>
  <c r="C8" i="29"/>
  <c r="O6" i="29"/>
  <c r="N6" i="29"/>
  <c r="N7" i="29" s="1"/>
  <c r="I6" i="29"/>
  <c r="I7" i="29" s="1"/>
  <c r="I196" i="29" s="1"/>
  <c r="B181" i="28"/>
  <c r="B182" i="28" s="1"/>
  <c r="B183" i="28" s="1"/>
  <c r="B184" i="28" s="1"/>
  <c r="B185" i="28" s="1"/>
  <c r="B186" i="28" s="1"/>
  <c r="B187" i="28" s="1"/>
  <c r="B188" i="28" s="1"/>
  <c r="B189" i="28" s="1"/>
  <c r="B190" i="28" s="1"/>
  <c r="B191" i="28" s="1"/>
  <c r="M171" i="28"/>
  <c r="L171" i="28"/>
  <c r="K171" i="28"/>
  <c r="J171" i="28"/>
  <c r="H171" i="28"/>
  <c r="G171" i="28"/>
  <c r="G191" i="28" s="1"/>
  <c r="F171" i="28"/>
  <c r="E171" i="28"/>
  <c r="D171" i="28"/>
  <c r="D191" i="28" s="1"/>
  <c r="C171" i="28"/>
  <c r="C191" i="28" s="1"/>
  <c r="M170" i="28"/>
  <c r="L170" i="28"/>
  <c r="K170" i="28"/>
  <c r="J170" i="28"/>
  <c r="N170" i="28" s="1"/>
  <c r="H170" i="28"/>
  <c r="G170" i="28"/>
  <c r="F170" i="28"/>
  <c r="E170" i="28"/>
  <c r="D170" i="28"/>
  <c r="C170" i="28"/>
  <c r="M169" i="28"/>
  <c r="L169" i="28"/>
  <c r="K169" i="28"/>
  <c r="J169" i="28"/>
  <c r="H169" i="28"/>
  <c r="G169" i="28"/>
  <c r="F169" i="28"/>
  <c r="E169" i="28"/>
  <c r="D169" i="28"/>
  <c r="C169" i="28"/>
  <c r="M168" i="28"/>
  <c r="L168" i="28"/>
  <c r="K168" i="28"/>
  <c r="J168" i="28"/>
  <c r="H168" i="28"/>
  <c r="G168" i="28"/>
  <c r="F168" i="28"/>
  <c r="E168" i="28"/>
  <c r="D168" i="28"/>
  <c r="C168" i="28"/>
  <c r="O166" i="28"/>
  <c r="N166" i="28"/>
  <c r="N167" i="28" s="1"/>
  <c r="I166" i="28"/>
  <c r="I167" i="28"/>
  <c r="M151" i="28"/>
  <c r="L151" i="28"/>
  <c r="L190" i="28"/>
  <c r="K151" i="28"/>
  <c r="J151" i="28"/>
  <c r="H151" i="28"/>
  <c r="G151" i="28"/>
  <c r="G190" i="28" s="1"/>
  <c r="F151" i="28"/>
  <c r="F190" i="28"/>
  <c r="E151" i="28"/>
  <c r="D151" i="28"/>
  <c r="C151" i="28"/>
  <c r="C190" i="28"/>
  <c r="M150" i="28"/>
  <c r="L150" i="28"/>
  <c r="K150" i="28"/>
  <c r="J150" i="28"/>
  <c r="H150" i="28"/>
  <c r="G150" i="28"/>
  <c r="F150" i="28"/>
  <c r="E150" i="28"/>
  <c r="D150" i="28"/>
  <c r="C150" i="28"/>
  <c r="M149" i="28"/>
  <c r="L149" i="28"/>
  <c r="K149" i="28"/>
  <c r="J149" i="28"/>
  <c r="H149" i="28"/>
  <c r="G149" i="28"/>
  <c r="F149" i="28"/>
  <c r="E149" i="28"/>
  <c r="D149" i="28"/>
  <c r="C149" i="28"/>
  <c r="M148" i="28"/>
  <c r="L148" i="28"/>
  <c r="K148" i="28"/>
  <c r="J148" i="28"/>
  <c r="H148" i="28"/>
  <c r="G148" i="28"/>
  <c r="F148" i="28"/>
  <c r="E148" i="28"/>
  <c r="D148" i="28"/>
  <c r="C148" i="28"/>
  <c r="I146" i="28"/>
  <c r="P146" i="28" s="1"/>
  <c r="I147" i="28"/>
  <c r="M141" i="28"/>
  <c r="M189" i="28" s="1"/>
  <c r="L141" i="28"/>
  <c r="L189" i="28"/>
  <c r="K141" i="28"/>
  <c r="J141" i="28"/>
  <c r="H141" i="28"/>
  <c r="G141" i="28"/>
  <c r="G189" i="28" s="1"/>
  <c r="F141" i="28"/>
  <c r="E141" i="28"/>
  <c r="D141" i="28"/>
  <c r="D189" i="28" s="1"/>
  <c r="C141" i="28"/>
  <c r="M140" i="28"/>
  <c r="L140" i="28"/>
  <c r="K140" i="28"/>
  <c r="J140" i="28"/>
  <c r="H140" i="28"/>
  <c r="G140" i="28"/>
  <c r="F140" i="28"/>
  <c r="E140" i="28"/>
  <c r="D140" i="28"/>
  <c r="C140" i="28"/>
  <c r="M139" i="28"/>
  <c r="L139" i="28"/>
  <c r="K139" i="28"/>
  <c r="J139" i="28"/>
  <c r="H139" i="28"/>
  <c r="G139" i="28"/>
  <c r="F139" i="28"/>
  <c r="E139" i="28"/>
  <c r="D139" i="28"/>
  <c r="C139" i="28"/>
  <c r="M138" i="28"/>
  <c r="L138" i="28"/>
  <c r="K138" i="28"/>
  <c r="J138" i="28"/>
  <c r="H138" i="28"/>
  <c r="G138" i="28"/>
  <c r="F138" i="28"/>
  <c r="E138" i="28"/>
  <c r="D138" i="28"/>
  <c r="C138" i="28"/>
  <c r="O136" i="28"/>
  <c r="N136" i="28"/>
  <c r="N137" i="28" s="1"/>
  <c r="I136" i="28"/>
  <c r="I137" i="28" s="1"/>
  <c r="M131" i="28"/>
  <c r="L131" i="28"/>
  <c r="K131" i="28"/>
  <c r="J131" i="28"/>
  <c r="H131" i="28"/>
  <c r="G131" i="28"/>
  <c r="F131" i="28"/>
  <c r="E131" i="28"/>
  <c r="D131" i="28"/>
  <c r="C131" i="28"/>
  <c r="M130" i="28"/>
  <c r="L130" i="28"/>
  <c r="K130" i="28"/>
  <c r="J130" i="28"/>
  <c r="H130" i="28"/>
  <c r="G130" i="28"/>
  <c r="F130" i="28"/>
  <c r="E130" i="28"/>
  <c r="D130" i="28"/>
  <c r="C130" i="28"/>
  <c r="M129" i="28"/>
  <c r="L129" i="28"/>
  <c r="K129" i="28"/>
  <c r="J129" i="28"/>
  <c r="H129" i="28"/>
  <c r="G129" i="28"/>
  <c r="F129" i="28"/>
  <c r="E129" i="28"/>
  <c r="D129" i="28"/>
  <c r="C129" i="28"/>
  <c r="M128" i="28"/>
  <c r="L128" i="28"/>
  <c r="K128" i="28"/>
  <c r="J128" i="28"/>
  <c r="H128" i="28"/>
  <c r="G128" i="28"/>
  <c r="F128" i="28"/>
  <c r="E128" i="28"/>
  <c r="D128" i="28"/>
  <c r="C128" i="28"/>
  <c r="O126" i="28"/>
  <c r="N126" i="28"/>
  <c r="N127" i="28" s="1"/>
  <c r="I126" i="28"/>
  <c r="I127" i="28" s="1"/>
  <c r="M121" i="28"/>
  <c r="L121" i="28"/>
  <c r="L187" i="28" s="1"/>
  <c r="K121" i="28"/>
  <c r="J121" i="28"/>
  <c r="H121" i="28"/>
  <c r="G121" i="28"/>
  <c r="G187" i="28" s="1"/>
  <c r="F121" i="28"/>
  <c r="F187" i="28"/>
  <c r="E121" i="28"/>
  <c r="D121" i="28"/>
  <c r="D187" i="28" s="1"/>
  <c r="C121" i="28"/>
  <c r="C187" i="28"/>
  <c r="M120" i="28"/>
  <c r="L120" i="28"/>
  <c r="K120" i="28"/>
  <c r="J120" i="28"/>
  <c r="H120" i="28"/>
  <c r="G120" i="28"/>
  <c r="F120" i="28"/>
  <c r="E120" i="28"/>
  <c r="D120" i="28"/>
  <c r="C120" i="28"/>
  <c r="M119" i="28"/>
  <c r="L119" i="28"/>
  <c r="K119" i="28"/>
  <c r="J119" i="28"/>
  <c r="H119" i="28"/>
  <c r="G119" i="28"/>
  <c r="F119" i="28"/>
  <c r="E119" i="28"/>
  <c r="D119" i="28"/>
  <c r="C119" i="28"/>
  <c r="M118" i="28"/>
  <c r="L118" i="28"/>
  <c r="K118" i="28"/>
  <c r="J118" i="28"/>
  <c r="H118" i="28"/>
  <c r="G118" i="28"/>
  <c r="F118" i="28"/>
  <c r="E118" i="28"/>
  <c r="D118" i="28"/>
  <c r="C118" i="28"/>
  <c r="O116" i="28"/>
  <c r="N116" i="28"/>
  <c r="N117" i="28" s="1"/>
  <c r="I116" i="28"/>
  <c r="I117" i="28" s="1"/>
  <c r="M111" i="28"/>
  <c r="L111" i="28"/>
  <c r="K111" i="28"/>
  <c r="J111" i="28"/>
  <c r="H111" i="28"/>
  <c r="G111" i="28"/>
  <c r="F111" i="28"/>
  <c r="E111" i="28"/>
  <c r="D111" i="28"/>
  <c r="C111" i="28"/>
  <c r="M110" i="28"/>
  <c r="L110" i="28"/>
  <c r="K110" i="28"/>
  <c r="J110" i="28"/>
  <c r="H110" i="28"/>
  <c r="G110" i="28"/>
  <c r="F110" i="28"/>
  <c r="E110" i="28"/>
  <c r="D110" i="28"/>
  <c r="C110" i="28"/>
  <c r="M109" i="28"/>
  <c r="L109" i="28"/>
  <c r="K109" i="28"/>
  <c r="J109" i="28"/>
  <c r="H109" i="28"/>
  <c r="G109" i="28"/>
  <c r="F109" i="28"/>
  <c r="E109" i="28"/>
  <c r="D109" i="28"/>
  <c r="C109" i="28"/>
  <c r="M108" i="28"/>
  <c r="L108" i="28"/>
  <c r="K108" i="28"/>
  <c r="J108" i="28"/>
  <c r="H108" i="28"/>
  <c r="G108" i="28"/>
  <c r="F108" i="28"/>
  <c r="E108" i="28"/>
  <c r="D108" i="28"/>
  <c r="C108" i="28"/>
  <c r="O106" i="28"/>
  <c r="N106" i="28"/>
  <c r="N107" i="28" s="1"/>
  <c r="I106" i="28"/>
  <c r="I107" i="28" s="1"/>
  <c r="I206" i="28" s="1"/>
  <c r="M101" i="28"/>
  <c r="L101" i="28"/>
  <c r="L185" i="28" s="1"/>
  <c r="K101" i="28"/>
  <c r="J101" i="28"/>
  <c r="N101" i="28" s="1"/>
  <c r="H101" i="28"/>
  <c r="G101" i="28"/>
  <c r="G185" i="28"/>
  <c r="F101" i="28"/>
  <c r="E101" i="28"/>
  <c r="E185" i="28" s="1"/>
  <c r="D101" i="28"/>
  <c r="D185" i="28"/>
  <c r="C101" i="28"/>
  <c r="M100" i="28"/>
  <c r="L100" i="28"/>
  <c r="K100" i="28"/>
  <c r="J100" i="28"/>
  <c r="H100" i="28"/>
  <c r="G100" i="28"/>
  <c r="F100" i="28"/>
  <c r="E100" i="28"/>
  <c r="D100" i="28"/>
  <c r="C100" i="28"/>
  <c r="M99" i="28"/>
  <c r="L99" i="28"/>
  <c r="K99" i="28"/>
  <c r="J99" i="28"/>
  <c r="H99" i="28"/>
  <c r="G99" i="28"/>
  <c r="F99" i="28"/>
  <c r="E99" i="28"/>
  <c r="D99" i="28"/>
  <c r="I99" i="28" s="1"/>
  <c r="C99" i="28"/>
  <c r="M98" i="28"/>
  <c r="L98" i="28"/>
  <c r="K98" i="28"/>
  <c r="J98" i="28"/>
  <c r="H98" i="28"/>
  <c r="G98" i="28"/>
  <c r="F98" i="28"/>
  <c r="E98" i="28"/>
  <c r="D98" i="28"/>
  <c r="C98" i="28"/>
  <c r="O96" i="28"/>
  <c r="N96" i="28"/>
  <c r="N97" i="28" s="1"/>
  <c r="I96" i="28"/>
  <c r="I97" i="28" s="1"/>
  <c r="M91" i="28"/>
  <c r="L91" i="28"/>
  <c r="K91" i="28"/>
  <c r="J91" i="28"/>
  <c r="H91" i="28"/>
  <c r="G91" i="28"/>
  <c r="F91" i="28"/>
  <c r="E91" i="28"/>
  <c r="D91" i="28"/>
  <c r="D184" i="28" s="1"/>
  <c r="C91" i="28"/>
  <c r="M90" i="28"/>
  <c r="L90" i="28"/>
  <c r="K90" i="28"/>
  <c r="J90" i="28"/>
  <c r="H90" i="28"/>
  <c r="G90" i="28"/>
  <c r="F90" i="28"/>
  <c r="E90" i="28"/>
  <c r="D90" i="28"/>
  <c r="C90" i="28"/>
  <c r="M89" i="28"/>
  <c r="L89" i="28"/>
  <c r="K89" i="28"/>
  <c r="J89" i="28"/>
  <c r="H89" i="28"/>
  <c r="G89" i="28"/>
  <c r="F89" i="28"/>
  <c r="E89" i="28"/>
  <c r="D89" i="28"/>
  <c r="C89" i="28"/>
  <c r="M88" i="28"/>
  <c r="L88" i="28"/>
  <c r="K88" i="28"/>
  <c r="J88" i="28"/>
  <c r="H88" i="28"/>
  <c r="G88" i="28"/>
  <c r="F88" i="28"/>
  <c r="E88" i="28"/>
  <c r="D88" i="28"/>
  <c r="C88" i="28"/>
  <c r="O86" i="28"/>
  <c r="N86" i="28"/>
  <c r="N87" i="28" s="1"/>
  <c r="I86" i="28"/>
  <c r="I87" i="28" s="1"/>
  <c r="M81" i="28"/>
  <c r="L81" i="28"/>
  <c r="L183" i="28" s="1"/>
  <c r="K81" i="28"/>
  <c r="J81" i="28"/>
  <c r="H81" i="28"/>
  <c r="G81" i="28"/>
  <c r="G183" i="28" s="1"/>
  <c r="F81" i="28"/>
  <c r="E81" i="28"/>
  <c r="D81" i="28"/>
  <c r="C81" i="28"/>
  <c r="C183" i="28" s="1"/>
  <c r="M80" i="28"/>
  <c r="L80" i="28"/>
  <c r="K80" i="28"/>
  <c r="J80" i="28"/>
  <c r="H80" i="28"/>
  <c r="G80" i="28"/>
  <c r="F80" i="28"/>
  <c r="E80" i="28"/>
  <c r="D80" i="28"/>
  <c r="C80" i="28"/>
  <c r="M79" i="28"/>
  <c r="L79" i="28"/>
  <c r="K79" i="28"/>
  <c r="J79" i="28"/>
  <c r="H79" i="28"/>
  <c r="G79" i="28"/>
  <c r="F79" i="28"/>
  <c r="E79" i="28"/>
  <c r="D79" i="28"/>
  <c r="C79" i="28"/>
  <c r="I79" i="28" s="1"/>
  <c r="M78" i="28"/>
  <c r="L78" i="28"/>
  <c r="K78" i="28"/>
  <c r="J78" i="28"/>
  <c r="H78" i="28"/>
  <c r="G78" i="28"/>
  <c r="F78" i="28"/>
  <c r="E78" i="28"/>
  <c r="D78" i="28"/>
  <c r="C78" i="28"/>
  <c r="O76" i="28"/>
  <c r="N76" i="28"/>
  <c r="N77" i="28" s="1"/>
  <c r="I76" i="28"/>
  <c r="I77" i="28"/>
  <c r="M71" i="28"/>
  <c r="L71" i="28"/>
  <c r="L182" i="28" s="1"/>
  <c r="K71" i="28"/>
  <c r="K182" i="28" s="1"/>
  <c r="J71" i="28"/>
  <c r="H71" i="28"/>
  <c r="G71" i="28"/>
  <c r="G182" i="28"/>
  <c r="F71" i="28"/>
  <c r="F182" i="28" s="1"/>
  <c r="E71" i="28"/>
  <c r="D71" i="28"/>
  <c r="C71" i="28"/>
  <c r="M70" i="28"/>
  <c r="L70" i="28"/>
  <c r="K70" i="28"/>
  <c r="J70" i="28"/>
  <c r="H70" i="28"/>
  <c r="G70" i="28"/>
  <c r="F70" i="28"/>
  <c r="E70" i="28"/>
  <c r="D70" i="28"/>
  <c r="C70" i="28"/>
  <c r="M69" i="28"/>
  <c r="L69" i="28"/>
  <c r="K69" i="28"/>
  <c r="J69" i="28"/>
  <c r="H69" i="28"/>
  <c r="G69" i="28"/>
  <c r="F69" i="28"/>
  <c r="E69" i="28"/>
  <c r="D69" i="28"/>
  <c r="C69" i="28"/>
  <c r="M68" i="28"/>
  <c r="L68" i="28"/>
  <c r="K68" i="28"/>
  <c r="J68" i="28"/>
  <c r="H68" i="28"/>
  <c r="G68" i="28"/>
  <c r="F68" i="28"/>
  <c r="E68" i="28"/>
  <c r="D68" i="28"/>
  <c r="C68" i="28"/>
  <c r="O66" i="28"/>
  <c r="N66" i="28"/>
  <c r="N67" i="28"/>
  <c r="I66" i="28"/>
  <c r="I67" i="28"/>
  <c r="M61" i="28"/>
  <c r="M181" i="28"/>
  <c r="L61" i="28"/>
  <c r="L181" i="28"/>
  <c r="K61" i="28"/>
  <c r="J61" i="28"/>
  <c r="N61" i="28" s="1"/>
  <c r="H61" i="28"/>
  <c r="G61" i="28"/>
  <c r="G181" i="28" s="1"/>
  <c r="F61" i="28"/>
  <c r="E61" i="28"/>
  <c r="E181" i="28" s="1"/>
  <c r="D61" i="28"/>
  <c r="C61" i="28"/>
  <c r="M60" i="28"/>
  <c r="L60" i="28"/>
  <c r="K60" i="28"/>
  <c r="J60" i="28"/>
  <c r="H60" i="28"/>
  <c r="G60" i="28"/>
  <c r="F60" i="28"/>
  <c r="E60" i="28"/>
  <c r="D60" i="28"/>
  <c r="C60" i="28"/>
  <c r="M59" i="28"/>
  <c r="L59" i="28"/>
  <c r="K59" i="28"/>
  <c r="J59" i="28"/>
  <c r="H59" i="28"/>
  <c r="G59" i="28"/>
  <c r="F59" i="28"/>
  <c r="E59" i="28"/>
  <c r="D59" i="28"/>
  <c r="C59" i="28"/>
  <c r="M58" i="28"/>
  <c r="L58" i="28"/>
  <c r="K58" i="28"/>
  <c r="J58" i="28"/>
  <c r="H58" i="28"/>
  <c r="G58" i="28"/>
  <c r="F58" i="28"/>
  <c r="E58" i="28"/>
  <c r="D58" i="28"/>
  <c r="C58" i="28"/>
  <c r="O56" i="28"/>
  <c r="N56" i="28"/>
  <c r="N57" i="28" s="1"/>
  <c r="I56" i="28"/>
  <c r="I57" i="28" s="1"/>
  <c r="I201" i="28" s="1"/>
  <c r="M51" i="28"/>
  <c r="L51" i="28"/>
  <c r="L180" i="28" s="1"/>
  <c r="K51" i="28"/>
  <c r="J51" i="28"/>
  <c r="H51" i="28"/>
  <c r="G51" i="28"/>
  <c r="G180" i="28" s="1"/>
  <c r="F51" i="28"/>
  <c r="E51" i="28"/>
  <c r="E180" i="28" s="1"/>
  <c r="D51" i="28"/>
  <c r="C51" i="28"/>
  <c r="C180" i="28" s="1"/>
  <c r="M50" i="28"/>
  <c r="L50" i="28"/>
  <c r="K50" i="28"/>
  <c r="J50" i="28"/>
  <c r="H50" i="28"/>
  <c r="G50" i="28"/>
  <c r="F50" i="28"/>
  <c r="E50" i="28"/>
  <c r="D50" i="28"/>
  <c r="C50" i="28"/>
  <c r="M49" i="28"/>
  <c r="L49" i="28"/>
  <c r="K49" i="28"/>
  <c r="J49" i="28"/>
  <c r="H49" i="28"/>
  <c r="G49" i="28"/>
  <c r="F49" i="28"/>
  <c r="E49" i="28"/>
  <c r="D49" i="28"/>
  <c r="C49" i="28"/>
  <c r="M48" i="28"/>
  <c r="L48" i="28"/>
  <c r="K48" i="28"/>
  <c r="J48" i="28"/>
  <c r="H48" i="28"/>
  <c r="G48" i="28"/>
  <c r="F48" i="28"/>
  <c r="E48" i="28"/>
  <c r="D48" i="28"/>
  <c r="C48" i="28"/>
  <c r="O46" i="28"/>
  <c r="N46" i="28"/>
  <c r="N47" i="28" s="1"/>
  <c r="I46" i="28"/>
  <c r="I47" i="28" s="1"/>
  <c r="M41" i="28"/>
  <c r="M179" i="28" s="1"/>
  <c r="L41" i="28"/>
  <c r="L179" i="28" s="1"/>
  <c r="K41" i="28"/>
  <c r="J41" i="28"/>
  <c r="J179" i="28" s="1"/>
  <c r="H41" i="28"/>
  <c r="G41" i="28"/>
  <c r="G179" i="28" s="1"/>
  <c r="F41" i="28"/>
  <c r="E41" i="28"/>
  <c r="E179" i="28" s="1"/>
  <c r="D41" i="28"/>
  <c r="D179" i="28" s="1"/>
  <c r="C41" i="28"/>
  <c r="M40" i="28"/>
  <c r="L40" i="28"/>
  <c r="K40" i="28"/>
  <c r="J40" i="28"/>
  <c r="H40" i="28"/>
  <c r="G40" i="28"/>
  <c r="F40" i="28"/>
  <c r="E40" i="28"/>
  <c r="D40" i="28"/>
  <c r="C40" i="28"/>
  <c r="M39" i="28"/>
  <c r="L39" i="28"/>
  <c r="K39" i="28"/>
  <c r="J39" i="28"/>
  <c r="H39" i="28"/>
  <c r="G39" i="28"/>
  <c r="F39" i="28"/>
  <c r="E39" i="28"/>
  <c r="D39" i="28"/>
  <c r="C39" i="28"/>
  <c r="M38" i="28"/>
  <c r="L38" i="28"/>
  <c r="K38" i="28"/>
  <c r="N38" i="28" s="1"/>
  <c r="J38" i="28"/>
  <c r="H38" i="28"/>
  <c r="G38" i="28"/>
  <c r="F38" i="28"/>
  <c r="E38" i="28"/>
  <c r="D38" i="28"/>
  <c r="C38" i="28"/>
  <c r="O36" i="28"/>
  <c r="O37" i="28" s="1"/>
  <c r="O39" i="28" s="1"/>
  <c r="N36" i="28"/>
  <c r="N37" i="28" s="1"/>
  <c r="I36" i="28"/>
  <c r="I37" i="28" s="1"/>
  <c r="M31" i="28"/>
  <c r="L31" i="28"/>
  <c r="L178" i="28" s="1"/>
  <c r="K31" i="28"/>
  <c r="J31" i="28"/>
  <c r="H31" i="28"/>
  <c r="G31" i="28"/>
  <c r="G178" i="28" s="1"/>
  <c r="F31" i="28"/>
  <c r="E31" i="28"/>
  <c r="E178" i="28"/>
  <c r="D31" i="28"/>
  <c r="C31" i="28"/>
  <c r="C178" i="28"/>
  <c r="M30" i="28"/>
  <c r="L30" i="28"/>
  <c r="K30" i="28"/>
  <c r="J30" i="28"/>
  <c r="H30" i="28"/>
  <c r="G30" i="28"/>
  <c r="F30" i="28"/>
  <c r="E30" i="28"/>
  <c r="D30" i="28"/>
  <c r="C30" i="28"/>
  <c r="M29" i="28"/>
  <c r="L29" i="28"/>
  <c r="K29" i="28"/>
  <c r="J29" i="28"/>
  <c r="H29" i="28"/>
  <c r="G29" i="28"/>
  <c r="F29" i="28"/>
  <c r="E29" i="28"/>
  <c r="D29" i="28"/>
  <c r="C29" i="28"/>
  <c r="M28" i="28"/>
  <c r="L28" i="28"/>
  <c r="K28" i="28"/>
  <c r="J28" i="28"/>
  <c r="H28" i="28"/>
  <c r="G28" i="28"/>
  <c r="F28" i="28"/>
  <c r="E28" i="28"/>
  <c r="D28" i="28"/>
  <c r="C28" i="28"/>
  <c r="O26" i="28"/>
  <c r="O27" i="28" s="1"/>
  <c r="N26" i="28"/>
  <c r="N27" i="28" s="1"/>
  <c r="I26" i="28"/>
  <c r="I27" i="28" s="1"/>
  <c r="I198" i="28" s="1"/>
  <c r="M21" i="28"/>
  <c r="L21" i="28"/>
  <c r="L177" i="28" s="1"/>
  <c r="K21" i="28"/>
  <c r="J21" i="28"/>
  <c r="J177" i="28" s="1"/>
  <c r="H21" i="28"/>
  <c r="G21" i="28"/>
  <c r="G177" i="28" s="1"/>
  <c r="F21" i="28"/>
  <c r="E21" i="28"/>
  <c r="E177" i="28" s="1"/>
  <c r="D21" i="28"/>
  <c r="C21" i="28"/>
  <c r="C177" i="28" s="1"/>
  <c r="M20" i="28"/>
  <c r="L20" i="28"/>
  <c r="K20" i="28"/>
  <c r="J20" i="28"/>
  <c r="H20" i="28"/>
  <c r="G20" i="28"/>
  <c r="F20" i="28"/>
  <c r="E20" i="28"/>
  <c r="D20" i="28"/>
  <c r="C20" i="28"/>
  <c r="I20" i="28" s="1"/>
  <c r="M19" i="28"/>
  <c r="L19" i="28"/>
  <c r="K19" i="28"/>
  <c r="J19" i="28"/>
  <c r="H19" i="28"/>
  <c r="G19" i="28"/>
  <c r="F19" i="28"/>
  <c r="E19" i="28"/>
  <c r="D19" i="28"/>
  <c r="C19" i="28"/>
  <c r="M18" i="28"/>
  <c r="L18" i="28"/>
  <c r="K18" i="28"/>
  <c r="J18" i="28"/>
  <c r="H18" i="28"/>
  <c r="G18" i="28"/>
  <c r="F18" i="28"/>
  <c r="E18" i="28"/>
  <c r="D18" i="28"/>
  <c r="C18" i="28"/>
  <c r="O16" i="28"/>
  <c r="N16" i="28"/>
  <c r="N17" i="28" s="1"/>
  <c r="N197" i="28" s="1"/>
  <c r="I16" i="28"/>
  <c r="I17" i="28"/>
  <c r="I197" i="28" s="1"/>
  <c r="M11" i="28"/>
  <c r="L11" i="28"/>
  <c r="L176" i="28"/>
  <c r="K11" i="28"/>
  <c r="K176" i="28" s="1"/>
  <c r="J11" i="28"/>
  <c r="H11" i="28"/>
  <c r="G11" i="28"/>
  <c r="G176" i="28"/>
  <c r="F11" i="28"/>
  <c r="F176" i="28" s="1"/>
  <c r="E11" i="28"/>
  <c r="D11" i="28"/>
  <c r="C11" i="28"/>
  <c r="C176" i="28" s="1"/>
  <c r="M10" i="28"/>
  <c r="L10" i="28"/>
  <c r="K10" i="28"/>
  <c r="J10" i="28"/>
  <c r="H10" i="28"/>
  <c r="G10" i="28"/>
  <c r="F10" i="28"/>
  <c r="E10" i="28"/>
  <c r="D10" i="28"/>
  <c r="C10" i="28"/>
  <c r="M9" i="28"/>
  <c r="L9" i="28"/>
  <c r="K9" i="28"/>
  <c r="J9" i="28"/>
  <c r="H9" i="28"/>
  <c r="G9" i="28"/>
  <c r="F9" i="28"/>
  <c r="E9" i="28"/>
  <c r="D9" i="28"/>
  <c r="C9" i="28"/>
  <c r="M8" i="28"/>
  <c r="L8" i="28"/>
  <c r="K8" i="28"/>
  <c r="J8" i="28"/>
  <c r="H8" i="28"/>
  <c r="G8" i="28"/>
  <c r="F8" i="28"/>
  <c r="E8" i="28"/>
  <c r="D8" i="28"/>
  <c r="C8" i="28"/>
  <c r="O6" i="28"/>
  <c r="N6" i="28"/>
  <c r="N7" i="28" s="1"/>
  <c r="I6" i="28"/>
  <c r="B181" i="27"/>
  <c r="B182" i="27" s="1"/>
  <c r="B183" i="27" s="1"/>
  <c r="B184" i="27" s="1"/>
  <c r="B185" i="27" s="1"/>
  <c r="B186" i="27" s="1"/>
  <c r="B187" i="27" s="1"/>
  <c r="B188" i="27" s="1"/>
  <c r="B189" i="27" s="1"/>
  <c r="B190" i="27" s="1"/>
  <c r="B191" i="27" s="1"/>
  <c r="M171" i="27"/>
  <c r="M190" i="27" s="1"/>
  <c r="L171" i="27"/>
  <c r="K171" i="27"/>
  <c r="J171" i="27"/>
  <c r="H171" i="27"/>
  <c r="G171" i="27"/>
  <c r="F171" i="27"/>
  <c r="E171" i="27"/>
  <c r="D171" i="27"/>
  <c r="C171" i="27"/>
  <c r="M170" i="27"/>
  <c r="L170" i="27"/>
  <c r="K170" i="27"/>
  <c r="J170" i="27"/>
  <c r="H170" i="27"/>
  <c r="G170" i="27"/>
  <c r="F170" i="27"/>
  <c r="E170" i="27"/>
  <c r="D170" i="27"/>
  <c r="C170" i="27"/>
  <c r="M169" i="27"/>
  <c r="L169" i="27"/>
  <c r="K169" i="27"/>
  <c r="J169" i="27"/>
  <c r="H169" i="27"/>
  <c r="G169" i="27"/>
  <c r="F169" i="27"/>
  <c r="E169" i="27"/>
  <c r="D169" i="27"/>
  <c r="C169" i="27"/>
  <c r="M168" i="27"/>
  <c r="L168" i="27"/>
  <c r="K168" i="27"/>
  <c r="J168" i="27"/>
  <c r="H168" i="27"/>
  <c r="G168" i="27"/>
  <c r="F168" i="27"/>
  <c r="E168" i="27"/>
  <c r="D168" i="27"/>
  <c r="C168" i="27"/>
  <c r="O166" i="27"/>
  <c r="N166" i="27"/>
  <c r="N167" i="27"/>
  <c r="I166" i="27"/>
  <c r="I167" i="27"/>
  <c r="I211" i="27" s="1"/>
  <c r="M151" i="27"/>
  <c r="L151" i="27"/>
  <c r="L190" i="27"/>
  <c r="K151" i="27"/>
  <c r="K190" i="27"/>
  <c r="J151" i="27"/>
  <c r="H151" i="27"/>
  <c r="G151" i="27"/>
  <c r="F151" i="27"/>
  <c r="F190" i="27" s="1"/>
  <c r="E151" i="27"/>
  <c r="E190" i="27"/>
  <c r="D151" i="27"/>
  <c r="C151" i="27"/>
  <c r="M150" i="27"/>
  <c r="L150" i="27"/>
  <c r="K150" i="27"/>
  <c r="J150" i="27"/>
  <c r="H150" i="27"/>
  <c r="G150" i="27"/>
  <c r="F150" i="27"/>
  <c r="E150" i="27"/>
  <c r="D150" i="27"/>
  <c r="C150" i="27"/>
  <c r="M149" i="27"/>
  <c r="L149" i="27"/>
  <c r="K149" i="27"/>
  <c r="J149" i="27"/>
  <c r="H149" i="27"/>
  <c r="G149" i="27"/>
  <c r="F149" i="27"/>
  <c r="E149" i="27"/>
  <c r="D149" i="27"/>
  <c r="C149" i="27"/>
  <c r="M148" i="27"/>
  <c r="L148" i="27"/>
  <c r="K148" i="27"/>
  <c r="J148" i="27"/>
  <c r="H148" i="27"/>
  <c r="G148" i="27"/>
  <c r="F148" i="27"/>
  <c r="E148" i="27"/>
  <c r="D148" i="27"/>
  <c r="C148" i="27"/>
  <c r="I146" i="27"/>
  <c r="P146" i="27" s="1"/>
  <c r="M141" i="27"/>
  <c r="L141" i="27"/>
  <c r="L189" i="27" s="1"/>
  <c r="K141" i="27"/>
  <c r="J141" i="27"/>
  <c r="H141" i="27"/>
  <c r="G141" i="27"/>
  <c r="G189" i="27" s="1"/>
  <c r="F141" i="27"/>
  <c r="E141" i="27"/>
  <c r="D141" i="27"/>
  <c r="D189" i="27"/>
  <c r="C141" i="27"/>
  <c r="M140" i="27"/>
  <c r="L140" i="27"/>
  <c r="K140" i="27"/>
  <c r="J140" i="27"/>
  <c r="H140" i="27"/>
  <c r="G140" i="27"/>
  <c r="F140" i="27"/>
  <c r="E140" i="27"/>
  <c r="D140" i="27"/>
  <c r="C140" i="27"/>
  <c r="M139" i="27"/>
  <c r="L139" i="27"/>
  <c r="K139" i="27"/>
  <c r="J139" i="27"/>
  <c r="H139" i="27"/>
  <c r="G139" i="27"/>
  <c r="F139" i="27"/>
  <c r="E139" i="27"/>
  <c r="D139" i="27"/>
  <c r="C139" i="27"/>
  <c r="M138" i="27"/>
  <c r="L138" i="27"/>
  <c r="K138" i="27"/>
  <c r="J138" i="27"/>
  <c r="H138" i="27"/>
  <c r="G138" i="27"/>
  <c r="F138" i="27"/>
  <c r="E138" i="27"/>
  <c r="D138" i="27"/>
  <c r="C138" i="27"/>
  <c r="O136" i="27"/>
  <c r="N136" i="27"/>
  <c r="N137" i="27"/>
  <c r="I136" i="27"/>
  <c r="I137" i="27" s="1"/>
  <c r="M131" i="27"/>
  <c r="M188" i="27" s="1"/>
  <c r="L131" i="27"/>
  <c r="L188" i="27" s="1"/>
  <c r="K131" i="27"/>
  <c r="J131" i="27"/>
  <c r="H131" i="27"/>
  <c r="G131" i="27"/>
  <c r="G188" i="27" s="1"/>
  <c r="F131" i="27"/>
  <c r="E131" i="27"/>
  <c r="E188" i="27" s="1"/>
  <c r="D131" i="27"/>
  <c r="C131" i="27"/>
  <c r="C188" i="27" s="1"/>
  <c r="M130" i="27"/>
  <c r="L130" i="27"/>
  <c r="K130" i="27"/>
  <c r="J130" i="27"/>
  <c r="H130" i="27"/>
  <c r="G130" i="27"/>
  <c r="F130" i="27"/>
  <c r="E130" i="27"/>
  <c r="D130" i="27"/>
  <c r="C130" i="27"/>
  <c r="M129" i="27"/>
  <c r="L129" i="27"/>
  <c r="K129" i="27"/>
  <c r="J129" i="27"/>
  <c r="H129" i="27"/>
  <c r="G129" i="27"/>
  <c r="F129" i="27"/>
  <c r="E129" i="27"/>
  <c r="D129" i="27"/>
  <c r="C129" i="27"/>
  <c r="M128" i="27"/>
  <c r="L128" i="27"/>
  <c r="K128" i="27"/>
  <c r="J128" i="27"/>
  <c r="H128" i="27"/>
  <c r="G128" i="27"/>
  <c r="F128" i="27"/>
  <c r="E128" i="27"/>
  <c r="D128" i="27"/>
  <c r="C128" i="27"/>
  <c r="O126" i="27"/>
  <c r="N126" i="27"/>
  <c r="N127" i="27" s="1"/>
  <c r="I126" i="27"/>
  <c r="I127" i="27" s="1"/>
  <c r="M121" i="27"/>
  <c r="M187" i="27" s="1"/>
  <c r="L121" i="27"/>
  <c r="L187" i="27" s="1"/>
  <c r="K121" i="27"/>
  <c r="J121" i="27"/>
  <c r="H121" i="27"/>
  <c r="G121" i="27"/>
  <c r="F121" i="27"/>
  <c r="E121" i="27"/>
  <c r="E187" i="27" s="1"/>
  <c r="D121" i="27"/>
  <c r="C121" i="27"/>
  <c r="M120" i="27"/>
  <c r="L120" i="27"/>
  <c r="K120" i="27"/>
  <c r="N120" i="27" s="1"/>
  <c r="J120" i="27"/>
  <c r="H120" i="27"/>
  <c r="G120" i="27"/>
  <c r="F120" i="27"/>
  <c r="E120" i="27"/>
  <c r="D120" i="27"/>
  <c r="C120" i="27"/>
  <c r="M119" i="27"/>
  <c r="L119" i="27"/>
  <c r="K119" i="27"/>
  <c r="J119" i="27"/>
  <c r="H119" i="27"/>
  <c r="G119" i="27"/>
  <c r="F119" i="27"/>
  <c r="E119" i="27"/>
  <c r="D119" i="27"/>
  <c r="C119" i="27"/>
  <c r="M118" i="27"/>
  <c r="L118" i="27"/>
  <c r="K118" i="27"/>
  <c r="J118" i="27"/>
  <c r="H118" i="27"/>
  <c r="G118" i="27"/>
  <c r="F118" i="27"/>
  <c r="E118" i="27"/>
  <c r="D118" i="27"/>
  <c r="C118" i="27"/>
  <c r="O116" i="27"/>
  <c r="N116" i="27"/>
  <c r="N117" i="27" s="1"/>
  <c r="N207" i="27" s="1"/>
  <c r="I116" i="27"/>
  <c r="I117" i="27"/>
  <c r="I207" i="27" s="1"/>
  <c r="M111" i="27"/>
  <c r="L111" i="27"/>
  <c r="L186" i="27"/>
  <c r="K111" i="27"/>
  <c r="J111" i="27"/>
  <c r="H111" i="27"/>
  <c r="G111" i="27"/>
  <c r="F111" i="27"/>
  <c r="E111" i="27"/>
  <c r="E186" i="27"/>
  <c r="D111" i="27"/>
  <c r="D186" i="27"/>
  <c r="C111" i="27"/>
  <c r="M110" i="27"/>
  <c r="L110" i="27"/>
  <c r="K110" i="27"/>
  <c r="J110" i="27"/>
  <c r="H110" i="27"/>
  <c r="G110" i="27"/>
  <c r="F110" i="27"/>
  <c r="E110" i="27"/>
  <c r="D110" i="27"/>
  <c r="C110" i="27"/>
  <c r="M109" i="27"/>
  <c r="L109" i="27"/>
  <c r="K109" i="27"/>
  <c r="J109" i="27"/>
  <c r="H109" i="27"/>
  <c r="G109" i="27"/>
  <c r="F109" i="27"/>
  <c r="E109" i="27"/>
  <c r="D109" i="27"/>
  <c r="C109" i="27"/>
  <c r="M108" i="27"/>
  <c r="L108" i="27"/>
  <c r="K108" i="27"/>
  <c r="J108" i="27"/>
  <c r="H108" i="27"/>
  <c r="G108" i="27"/>
  <c r="F108" i="27"/>
  <c r="E108" i="27"/>
  <c r="D108" i="27"/>
  <c r="C108" i="27"/>
  <c r="O106" i="27"/>
  <c r="N106" i="27"/>
  <c r="N107" i="27" s="1"/>
  <c r="I106" i="27"/>
  <c r="I107" i="27" s="1"/>
  <c r="M101" i="27"/>
  <c r="L101" i="27"/>
  <c r="K101" i="27"/>
  <c r="J101" i="27"/>
  <c r="H101" i="27"/>
  <c r="G101" i="27"/>
  <c r="F101" i="27"/>
  <c r="E101" i="27"/>
  <c r="E185" i="27" s="1"/>
  <c r="D101" i="27"/>
  <c r="C101" i="27"/>
  <c r="M100" i="27"/>
  <c r="L100" i="27"/>
  <c r="K100" i="27"/>
  <c r="J100" i="27"/>
  <c r="H100" i="27"/>
  <c r="G100" i="27"/>
  <c r="F100" i="27"/>
  <c r="E100" i="27"/>
  <c r="D100" i="27"/>
  <c r="C100" i="27"/>
  <c r="M99" i="27"/>
  <c r="L99" i="27"/>
  <c r="N99" i="27" s="1"/>
  <c r="K99" i="27"/>
  <c r="J99" i="27"/>
  <c r="H99" i="27"/>
  <c r="G99" i="27"/>
  <c r="F99" i="27"/>
  <c r="E99" i="27"/>
  <c r="D99" i="27"/>
  <c r="C99" i="27"/>
  <c r="M98" i="27"/>
  <c r="L98" i="27"/>
  <c r="K98" i="27"/>
  <c r="J98" i="27"/>
  <c r="H98" i="27"/>
  <c r="G98" i="27"/>
  <c r="F98" i="27"/>
  <c r="E98" i="27"/>
  <c r="D98" i="27"/>
  <c r="C98" i="27"/>
  <c r="O96" i="27"/>
  <c r="N96" i="27"/>
  <c r="N97" i="27" s="1"/>
  <c r="I96" i="27"/>
  <c r="I97" i="27" s="1"/>
  <c r="M91" i="27"/>
  <c r="L91" i="27"/>
  <c r="K91" i="27"/>
  <c r="J91" i="27"/>
  <c r="H91" i="27"/>
  <c r="G91" i="27"/>
  <c r="G184" i="27" s="1"/>
  <c r="F91" i="27"/>
  <c r="E91" i="27"/>
  <c r="E184" i="27"/>
  <c r="D91" i="27"/>
  <c r="C91" i="27"/>
  <c r="C184" i="27"/>
  <c r="M90" i="27"/>
  <c r="L90" i="27"/>
  <c r="K90" i="27"/>
  <c r="J90" i="27"/>
  <c r="H90" i="27"/>
  <c r="G90" i="27"/>
  <c r="F90" i="27"/>
  <c r="E90" i="27"/>
  <c r="D90" i="27"/>
  <c r="C90" i="27"/>
  <c r="M89" i="27"/>
  <c r="L89" i="27"/>
  <c r="K89" i="27"/>
  <c r="J89" i="27"/>
  <c r="H89" i="27"/>
  <c r="G89" i="27"/>
  <c r="F89" i="27"/>
  <c r="E89" i="27"/>
  <c r="D89" i="27"/>
  <c r="C89" i="27"/>
  <c r="M88" i="27"/>
  <c r="L88" i="27"/>
  <c r="K88" i="27"/>
  <c r="J88" i="27"/>
  <c r="H88" i="27"/>
  <c r="G88" i="27"/>
  <c r="F88" i="27"/>
  <c r="E88" i="27"/>
  <c r="D88" i="27"/>
  <c r="I88" i="27" s="1"/>
  <c r="C88" i="27"/>
  <c r="O86" i="27"/>
  <c r="N86" i="27"/>
  <c r="N87" i="27" s="1"/>
  <c r="I86" i="27"/>
  <c r="I87" i="27" s="1"/>
  <c r="I204" i="27" s="1"/>
  <c r="M81" i="27"/>
  <c r="L81" i="27"/>
  <c r="L183" i="27" s="1"/>
  <c r="K81" i="27"/>
  <c r="J81" i="27"/>
  <c r="H81" i="27"/>
  <c r="G81" i="27"/>
  <c r="F81" i="27"/>
  <c r="E81" i="27"/>
  <c r="E183" i="27" s="1"/>
  <c r="D81" i="27"/>
  <c r="C81" i="27"/>
  <c r="M80" i="27"/>
  <c r="L80" i="27"/>
  <c r="K80" i="27"/>
  <c r="J80" i="27"/>
  <c r="H80" i="27"/>
  <c r="G80" i="27"/>
  <c r="F80" i="27"/>
  <c r="E80" i="27"/>
  <c r="D80" i="27"/>
  <c r="C80" i="27"/>
  <c r="M79" i="27"/>
  <c r="L79" i="27"/>
  <c r="K79" i="27"/>
  <c r="J79" i="27"/>
  <c r="H79" i="27"/>
  <c r="G79" i="27"/>
  <c r="F79" i="27"/>
  <c r="E79" i="27"/>
  <c r="D79" i="27"/>
  <c r="C79" i="27"/>
  <c r="M78" i="27"/>
  <c r="L78" i="27"/>
  <c r="K78" i="27"/>
  <c r="J78" i="27"/>
  <c r="H78" i="27"/>
  <c r="G78" i="27"/>
  <c r="F78" i="27"/>
  <c r="E78" i="27"/>
  <c r="D78" i="27"/>
  <c r="C78" i="27"/>
  <c r="I78" i="27" s="1"/>
  <c r="O76" i="27"/>
  <c r="N76" i="27"/>
  <c r="N77" i="27" s="1"/>
  <c r="I76" i="27"/>
  <c r="I77" i="27" s="1"/>
  <c r="M71" i="27"/>
  <c r="M182" i="27" s="1"/>
  <c r="L71" i="27"/>
  <c r="K71" i="27"/>
  <c r="J71" i="27"/>
  <c r="J182" i="27" s="1"/>
  <c r="H71" i="27"/>
  <c r="G71" i="27"/>
  <c r="F71" i="27"/>
  <c r="E71" i="27"/>
  <c r="E182" i="27" s="1"/>
  <c r="D71" i="27"/>
  <c r="D182" i="27" s="1"/>
  <c r="C71" i="27"/>
  <c r="M70" i="27"/>
  <c r="L70" i="27"/>
  <c r="K70" i="27"/>
  <c r="J70" i="27"/>
  <c r="H70" i="27"/>
  <c r="G70" i="27"/>
  <c r="F70" i="27"/>
  <c r="E70" i="27"/>
  <c r="D70" i="27"/>
  <c r="C70" i="27"/>
  <c r="M69" i="27"/>
  <c r="L69" i="27"/>
  <c r="K69" i="27"/>
  <c r="J69" i="27"/>
  <c r="H69" i="27"/>
  <c r="G69" i="27"/>
  <c r="F69" i="27"/>
  <c r="E69" i="27"/>
  <c r="D69" i="27"/>
  <c r="C69" i="27"/>
  <c r="M68" i="27"/>
  <c r="L68" i="27"/>
  <c r="K68" i="27"/>
  <c r="N68" i="27" s="1"/>
  <c r="J68" i="27"/>
  <c r="H68" i="27"/>
  <c r="G68" i="27"/>
  <c r="F68" i="27"/>
  <c r="E68" i="27"/>
  <c r="D68" i="27"/>
  <c r="C68" i="27"/>
  <c r="O66" i="27"/>
  <c r="O67" i="27" s="1"/>
  <c r="O69" i="27" s="1"/>
  <c r="N66" i="27"/>
  <c r="N67" i="27" s="1"/>
  <c r="I66" i="27"/>
  <c r="I67" i="27" s="1"/>
  <c r="M61" i="27"/>
  <c r="L61" i="27"/>
  <c r="L181" i="27" s="1"/>
  <c r="K61" i="27"/>
  <c r="J61" i="27"/>
  <c r="H61" i="27"/>
  <c r="G61" i="27"/>
  <c r="G181" i="27" s="1"/>
  <c r="F61" i="27"/>
  <c r="E61" i="27"/>
  <c r="E181" i="27" s="1"/>
  <c r="D61" i="27"/>
  <c r="C61" i="27"/>
  <c r="I61" i="27" s="1"/>
  <c r="M60" i="27"/>
  <c r="L60" i="27"/>
  <c r="K60" i="27"/>
  <c r="J60" i="27"/>
  <c r="H60" i="27"/>
  <c r="G60" i="27"/>
  <c r="F60" i="27"/>
  <c r="E60" i="27"/>
  <c r="I60" i="27" s="1"/>
  <c r="D60" i="27"/>
  <c r="C60" i="27"/>
  <c r="M59" i="27"/>
  <c r="L59" i="27"/>
  <c r="K59" i="27"/>
  <c r="J59" i="27"/>
  <c r="H59" i="27"/>
  <c r="G59" i="27"/>
  <c r="F59" i="27"/>
  <c r="E59" i="27"/>
  <c r="D59" i="27"/>
  <c r="C59" i="27"/>
  <c r="I59" i="27" s="1"/>
  <c r="M58" i="27"/>
  <c r="L58" i="27"/>
  <c r="K58" i="27"/>
  <c r="J58" i="27"/>
  <c r="H58" i="27"/>
  <c r="G58" i="27"/>
  <c r="F58" i="27"/>
  <c r="E58" i="27"/>
  <c r="I58" i="27" s="1"/>
  <c r="D58" i="27"/>
  <c r="C58" i="27"/>
  <c r="O56" i="27"/>
  <c r="N56" i="27"/>
  <c r="N57" i="27" s="1"/>
  <c r="I56" i="27"/>
  <c r="I57" i="27"/>
  <c r="M51" i="27"/>
  <c r="L51" i="27"/>
  <c r="L180" i="27" s="1"/>
  <c r="K51" i="27"/>
  <c r="J51" i="27"/>
  <c r="N51" i="27"/>
  <c r="H51" i="27"/>
  <c r="G51" i="27"/>
  <c r="F51" i="27"/>
  <c r="E51" i="27"/>
  <c r="E180" i="27" s="1"/>
  <c r="D51" i="27"/>
  <c r="C51" i="27"/>
  <c r="M50" i="27"/>
  <c r="L50" i="27"/>
  <c r="K50" i="27"/>
  <c r="J50" i="27"/>
  <c r="H50" i="27"/>
  <c r="G50" i="27"/>
  <c r="F50" i="27"/>
  <c r="E50" i="27"/>
  <c r="D50" i="27"/>
  <c r="C50" i="27"/>
  <c r="M49" i="27"/>
  <c r="L49" i="27"/>
  <c r="K49" i="27"/>
  <c r="J49" i="27"/>
  <c r="H49" i="27"/>
  <c r="G49" i="27"/>
  <c r="F49" i="27"/>
  <c r="E49" i="27"/>
  <c r="D49" i="27"/>
  <c r="C49" i="27"/>
  <c r="M48" i="27"/>
  <c r="L48" i="27"/>
  <c r="K48" i="27"/>
  <c r="J48" i="27"/>
  <c r="H48" i="27"/>
  <c r="G48" i="27"/>
  <c r="F48" i="27"/>
  <c r="E48" i="27"/>
  <c r="D48" i="27"/>
  <c r="C48" i="27"/>
  <c r="O46" i="27"/>
  <c r="N46" i="27"/>
  <c r="N47" i="27" s="1"/>
  <c r="I46" i="27"/>
  <c r="I47" i="27" s="1"/>
  <c r="M41" i="27"/>
  <c r="M179" i="27" s="1"/>
  <c r="L41" i="27"/>
  <c r="L179" i="27" s="1"/>
  <c r="K41" i="27"/>
  <c r="J41" i="27"/>
  <c r="H41" i="27"/>
  <c r="G41" i="27"/>
  <c r="G179" i="27" s="1"/>
  <c r="F41" i="27"/>
  <c r="E41" i="27"/>
  <c r="E179" i="27" s="1"/>
  <c r="D41" i="27"/>
  <c r="D179" i="27" s="1"/>
  <c r="C41" i="27"/>
  <c r="M40" i="27"/>
  <c r="L40" i="27"/>
  <c r="K40" i="27"/>
  <c r="N40" i="27" s="1"/>
  <c r="J40" i="27"/>
  <c r="H40" i="27"/>
  <c r="G40" i="27"/>
  <c r="F40" i="27"/>
  <c r="I40" i="27" s="1"/>
  <c r="E40" i="27"/>
  <c r="D40" i="27"/>
  <c r="C40" i="27"/>
  <c r="M39" i="27"/>
  <c r="L39" i="27"/>
  <c r="K39" i="27"/>
  <c r="J39" i="27"/>
  <c r="H39" i="27"/>
  <c r="G39" i="27"/>
  <c r="F39" i="27"/>
  <c r="E39" i="27"/>
  <c r="D39" i="27"/>
  <c r="C39" i="27"/>
  <c r="M38" i="27"/>
  <c r="L38" i="27"/>
  <c r="K38" i="27"/>
  <c r="J38" i="27"/>
  <c r="H38" i="27"/>
  <c r="G38" i="27"/>
  <c r="F38" i="27"/>
  <c r="I38" i="27" s="1"/>
  <c r="E38" i="27"/>
  <c r="D38" i="27"/>
  <c r="C38" i="27"/>
  <c r="O36" i="27"/>
  <c r="O37" i="27" s="1"/>
  <c r="O40" i="27" s="1"/>
  <c r="N36" i="27"/>
  <c r="N37" i="27" s="1"/>
  <c r="I36" i="27"/>
  <c r="I37" i="27"/>
  <c r="M31" i="27"/>
  <c r="M178" i="27" s="1"/>
  <c r="L31" i="27"/>
  <c r="L178" i="27" s="1"/>
  <c r="K31" i="27"/>
  <c r="J31" i="27"/>
  <c r="H31" i="27"/>
  <c r="G31" i="27"/>
  <c r="F31" i="27"/>
  <c r="E31" i="27"/>
  <c r="E178" i="27" s="1"/>
  <c r="D31" i="27"/>
  <c r="C31" i="27"/>
  <c r="M30" i="27"/>
  <c r="L30" i="27"/>
  <c r="K30" i="27"/>
  <c r="J30" i="27"/>
  <c r="H30" i="27"/>
  <c r="G30" i="27"/>
  <c r="F30" i="27"/>
  <c r="E30" i="27"/>
  <c r="D30" i="27"/>
  <c r="C30" i="27"/>
  <c r="M29" i="27"/>
  <c r="L29" i="27"/>
  <c r="K29" i="27"/>
  <c r="J29" i="27"/>
  <c r="H29" i="27"/>
  <c r="G29" i="27"/>
  <c r="F29" i="27"/>
  <c r="E29" i="27"/>
  <c r="D29" i="27"/>
  <c r="C29" i="27"/>
  <c r="M28" i="27"/>
  <c r="L28" i="27"/>
  <c r="K28" i="27"/>
  <c r="J28" i="27"/>
  <c r="H28" i="27"/>
  <c r="G28" i="27"/>
  <c r="F28" i="27"/>
  <c r="E28" i="27"/>
  <c r="D28" i="27"/>
  <c r="C28" i="27"/>
  <c r="O26" i="27"/>
  <c r="N26" i="27"/>
  <c r="N27" i="27" s="1"/>
  <c r="I26" i="27"/>
  <c r="I27" i="27" s="1"/>
  <c r="M21" i="27"/>
  <c r="M177" i="27" s="1"/>
  <c r="L21" i="27"/>
  <c r="L177" i="27" s="1"/>
  <c r="K21" i="27"/>
  <c r="J21" i="27"/>
  <c r="J177" i="27" s="1"/>
  <c r="H21" i="27"/>
  <c r="G21" i="27"/>
  <c r="F21" i="27"/>
  <c r="E21" i="27"/>
  <c r="E177" i="27" s="1"/>
  <c r="D21" i="27"/>
  <c r="D177" i="27" s="1"/>
  <c r="C21" i="27"/>
  <c r="M20" i="27"/>
  <c r="L20" i="27"/>
  <c r="K20" i="27"/>
  <c r="J20" i="27"/>
  <c r="H20" i="27"/>
  <c r="G20" i="27"/>
  <c r="F20" i="27"/>
  <c r="E20" i="27"/>
  <c r="D20" i="27"/>
  <c r="C20" i="27"/>
  <c r="M19" i="27"/>
  <c r="L19" i="27"/>
  <c r="K19" i="27"/>
  <c r="J19" i="27"/>
  <c r="H19" i="27"/>
  <c r="G19" i="27"/>
  <c r="F19" i="27"/>
  <c r="E19" i="27"/>
  <c r="D19" i="27"/>
  <c r="C19" i="27"/>
  <c r="M18" i="27"/>
  <c r="L18" i="27"/>
  <c r="K18" i="27"/>
  <c r="J18" i="27"/>
  <c r="H18" i="27"/>
  <c r="G18" i="27"/>
  <c r="F18" i="27"/>
  <c r="E18" i="27"/>
  <c r="D18" i="27"/>
  <c r="C18" i="27"/>
  <c r="O16" i="27"/>
  <c r="N16" i="27"/>
  <c r="N17" i="27"/>
  <c r="I16" i="27"/>
  <c r="I17" i="27" s="1"/>
  <c r="M11" i="27"/>
  <c r="M176" i="27" s="1"/>
  <c r="L11" i="27"/>
  <c r="L176" i="27" s="1"/>
  <c r="K11" i="27"/>
  <c r="J11" i="27"/>
  <c r="H11" i="27"/>
  <c r="G11" i="27"/>
  <c r="G176" i="27" s="1"/>
  <c r="F11" i="27"/>
  <c r="E11" i="27"/>
  <c r="E176" i="27" s="1"/>
  <c r="D11" i="27"/>
  <c r="C11" i="27"/>
  <c r="C176" i="27" s="1"/>
  <c r="M10" i="27"/>
  <c r="L10" i="27"/>
  <c r="K10" i="27"/>
  <c r="J10" i="27"/>
  <c r="H10" i="27"/>
  <c r="G10" i="27"/>
  <c r="F10" i="27"/>
  <c r="E10" i="27"/>
  <c r="D10" i="27"/>
  <c r="C10" i="27"/>
  <c r="M9" i="27"/>
  <c r="L9" i="27"/>
  <c r="K9" i="27"/>
  <c r="J9" i="27"/>
  <c r="H9" i="27"/>
  <c r="G9" i="27"/>
  <c r="F9" i="27"/>
  <c r="E9" i="27"/>
  <c r="D9" i="27"/>
  <c r="C9" i="27"/>
  <c r="M8" i="27"/>
  <c r="L8" i="27"/>
  <c r="K8" i="27"/>
  <c r="J8" i="27"/>
  <c r="H8" i="27"/>
  <c r="G8" i="27"/>
  <c r="F8" i="27"/>
  <c r="E8" i="27"/>
  <c r="D8" i="27"/>
  <c r="C8" i="27"/>
  <c r="O6" i="27"/>
  <c r="N6" i="27"/>
  <c r="N7" i="27" s="1"/>
  <c r="I6" i="27"/>
  <c r="I7" i="27" s="1"/>
  <c r="B181" i="26"/>
  <c r="B182" i="26" s="1"/>
  <c r="B183" i="26" s="1"/>
  <c r="B184" i="26" s="1"/>
  <c r="B185" i="26" s="1"/>
  <c r="B186" i="26" s="1"/>
  <c r="B187" i="26" s="1"/>
  <c r="B188" i="26" s="1"/>
  <c r="B189" i="26" s="1"/>
  <c r="B190" i="26" s="1"/>
  <c r="B191" i="26" s="1"/>
  <c r="M171" i="26"/>
  <c r="L171" i="26"/>
  <c r="K171" i="26"/>
  <c r="J171" i="26"/>
  <c r="H171" i="26"/>
  <c r="G171" i="26"/>
  <c r="F171" i="26"/>
  <c r="E171" i="26"/>
  <c r="E191" i="26" s="1"/>
  <c r="D171" i="26"/>
  <c r="D191" i="26" s="1"/>
  <c r="C171" i="26"/>
  <c r="M170" i="26"/>
  <c r="L170" i="26"/>
  <c r="K170" i="26"/>
  <c r="J170" i="26"/>
  <c r="H170" i="26"/>
  <c r="G170" i="26"/>
  <c r="F170" i="26"/>
  <c r="E170" i="26"/>
  <c r="D170" i="26"/>
  <c r="C170" i="26"/>
  <c r="M169" i="26"/>
  <c r="L169" i="26"/>
  <c r="K169" i="26"/>
  <c r="J169" i="26"/>
  <c r="H169" i="26"/>
  <c r="G169" i="26"/>
  <c r="F169" i="26"/>
  <c r="E169" i="26"/>
  <c r="D169" i="26"/>
  <c r="C169" i="26"/>
  <c r="M168" i="26"/>
  <c r="L168" i="26"/>
  <c r="K168" i="26"/>
  <c r="J168" i="26"/>
  <c r="H168" i="26"/>
  <c r="G168" i="26"/>
  <c r="F168" i="26"/>
  <c r="E168" i="26"/>
  <c r="D168" i="26"/>
  <c r="C168" i="26"/>
  <c r="O166" i="26"/>
  <c r="N166" i="26"/>
  <c r="N167" i="26" s="1"/>
  <c r="I166" i="26"/>
  <c r="I167" i="26"/>
  <c r="M151" i="26"/>
  <c r="M190" i="26" s="1"/>
  <c r="L151" i="26"/>
  <c r="K151" i="26"/>
  <c r="K190" i="26"/>
  <c r="J151" i="26"/>
  <c r="J190" i="26" s="1"/>
  <c r="H151" i="26"/>
  <c r="G151" i="26"/>
  <c r="F151" i="26"/>
  <c r="F190" i="26"/>
  <c r="E151" i="26"/>
  <c r="E190" i="26" s="1"/>
  <c r="D151" i="26"/>
  <c r="D190" i="26"/>
  <c r="C151" i="26"/>
  <c r="M150" i="26"/>
  <c r="L150" i="26"/>
  <c r="K150" i="26"/>
  <c r="J150" i="26"/>
  <c r="H150" i="26"/>
  <c r="G150" i="26"/>
  <c r="F150" i="26"/>
  <c r="E150" i="26"/>
  <c r="D150" i="26"/>
  <c r="C150" i="26"/>
  <c r="M149" i="26"/>
  <c r="L149" i="26"/>
  <c r="K149" i="26"/>
  <c r="J149" i="26"/>
  <c r="H149" i="26"/>
  <c r="G149" i="26"/>
  <c r="F149" i="26"/>
  <c r="E149" i="26"/>
  <c r="D149" i="26"/>
  <c r="C149" i="26"/>
  <c r="M148" i="26"/>
  <c r="L148" i="26"/>
  <c r="K148" i="26"/>
  <c r="J148" i="26"/>
  <c r="H148" i="26"/>
  <c r="G148" i="26"/>
  <c r="F148" i="26"/>
  <c r="E148" i="26"/>
  <c r="D148" i="26"/>
  <c r="C148" i="26"/>
  <c r="I146" i="26"/>
  <c r="P146" i="26" s="1"/>
  <c r="I147" i="26"/>
  <c r="M141" i="26"/>
  <c r="M189" i="26" s="1"/>
  <c r="L141" i="26"/>
  <c r="K141" i="26"/>
  <c r="K189" i="26" s="1"/>
  <c r="J141" i="26"/>
  <c r="H141" i="26"/>
  <c r="G141" i="26"/>
  <c r="G189" i="26" s="1"/>
  <c r="F141" i="26"/>
  <c r="F189" i="26" s="1"/>
  <c r="E141" i="26"/>
  <c r="E189" i="26" s="1"/>
  <c r="D141" i="26"/>
  <c r="D189" i="26" s="1"/>
  <c r="C141" i="26"/>
  <c r="M140" i="26"/>
  <c r="L140" i="26"/>
  <c r="K140" i="26"/>
  <c r="J140" i="26"/>
  <c r="H140" i="26"/>
  <c r="G140" i="26"/>
  <c r="F140" i="26"/>
  <c r="E140" i="26"/>
  <c r="D140" i="26"/>
  <c r="C140" i="26"/>
  <c r="M139" i="26"/>
  <c r="L139" i="26"/>
  <c r="K139" i="26"/>
  <c r="J139" i="26"/>
  <c r="H139" i="26"/>
  <c r="G139" i="26"/>
  <c r="F139" i="26"/>
  <c r="E139" i="26"/>
  <c r="D139" i="26"/>
  <c r="C139" i="26"/>
  <c r="M138" i="26"/>
  <c r="L138" i="26"/>
  <c r="K138" i="26"/>
  <c r="J138" i="26"/>
  <c r="H138" i="26"/>
  <c r="G138" i="26"/>
  <c r="F138" i="26"/>
  <c r="E138" i="26"/>
  <c r="D138" i="26"/>
  <c r="C138" i="26"/>
  <c r="O136" i="26"/>
  <c r="N136" i="26"/>
  <c r="N137" i="26" s="1"/>
  <c r="I136" i="26"/>
  <c r="I137" i="26" s="1"/>
  <c r="M131" i="26"/>
  <c r="L131" i="26"/>
  <c r="K131" i="26"/>
  <c r="J131" i="26"/>
  <c r="H131" i="26"/>
  <c r="G131" i="26"/>
  <c r="G188" i="26" s="1"/>
  <c r="F131" i="26"/>
  <c r="E131" i="26"/>
  <c r="E188" i="26" s="1"/>
  <c r="D131" i="26"/>
  <c r="D188" i="26"/>
  <c r="C131" i="26"/>
  <c r="M130" i="26"/>
  <c r="L130" i="26"/>
  <c r="K130" i="26"/>
  <c r="J130" i="26"/>
  <c r="H130" i="26"/>
  <c r="G130" i="26"/>
  <c r="F130" i="26"/>
  <c r="E130" i="26"/>
  <c r="D130" i="26"/>
  <c r="C130" i="26"/>
  <c r="M129" i="26"/>
  <c r="L129" i="26"/>
  <c r="K129" i="26"/>
  <c r="J129" i="26"/>
  <c r="H129" i="26"/>
  <c r="G129" i="26"/>
  <c r="F129" i="26"/>
  <c r="E129" i="26"/>
  <c r="D129" i="26"/>
  <c r="C129" i="26"/>
  <c r="M128" i="26"/>
  <c r="L128" i="26"/>
  <c r="K128" i="26"/>
  <c r="J128" i="26"/>
  <c r="H128" i="26"/>
  <c r="G128" i="26"/>
  <c r="F128" i="26"/>
  <c r="E128" i="26"/>
  <c r="D128" i="26"/>
  <c r="C128" i="26"/>
  <c r="O126" i="26"/>
  <c r="N126" i="26"/>
  <c r="N127" i="26" s="1"/>
  <c r="N208" i="26" s="1"/>
  <c r="I126" i="26"/>
  <c r="I127" i="26" s="1"/>
  <c r="M121" i="26"/>
  <c r="M187" i="26" s="1"/>
  <c r="L121" i="26"/>
  <c r="L187" i="26" s="1"/>
  <c r="K121" i="26"/>
  <c r="J121" i="26"/>
  <c r="H121" i="26"/>
  <c r="G121" i="26"/>
  <c r="G187" i="26" s="1"/>
  <c r="F121" i="26"/>
  <c r="F187" i="26" s="1"/>
  <c r="E121" i="26"/>
  <c r="D121" i="26"/>
  <c r="D187" i="26" s="1"/>
  <c r="C121" i="26"/>
  <c r="C187" i="26" s="1"/>
  <c r="M120" i="26"/>
  <c r="L120" i="26"/>
  <c r="K120" i="26"/>
  <c r="J120" i="26"/>
  <c r="H120" i="26"/>
  <c r="G120" i="26"/>
  <c r="F120" i="26"/>
  <c r="E120" i="26"/>
  <c r="D120" i="26"/>
  <c r="C120" i="26"/>
  <c r="M119" i="26"/>
  <c r="L119" i="26"/>
  <c r="K119" i="26"/>
  <c r="J119" i="26"/>
  <c r="H119" i="26"/>
  <c r="G119" i="26"/>
  <c r="F119" i="26"/>
  <c r="E119" i="26"/>
  <c r="D119" i="26"/>
  <c r="C119" i="26"/>
  <c r="I119" i="26" s="1"/>
  <c r="M118" i="26"/>
  <c r="L118" i="26"/>
  <c r="K118" i="26"/>
  <c r="J118" i="26"/>
  <c r="H118" i="26"/>
  <c r="G118" i="26"/>
  <c r="F118" i="26"/>
  <c r="E118" i="26"/>
  <c r="D118" i="26"/>
  <c r="C118" i="26"/>
  <c r="O116" i="26"/>
  <c r="N116" i="26"/>
  <c r="N117" i="26" s="1"/>
  <c r="N207" i="26" s="1"/>
  <c r="I116" i="26"/>
  <c r="I117" i="26" s="1"/>
  <c r="M111" i="26"/>
  <c r="L111" i="26"/>
  <c r="K111" i="26"/>
  <c r="K186" i="26" s="1"/>
  <c r="J111" i="26"/>
  <c r="H111" i="26"/>
  <c r="G111" i="26"/>
  <c r="F111" i="26"/>
  <c r="F186" i="26" s="1"/>
  <c r="E111" i="26"/>
  <c r="D111" i="26"/>
  <c r="C111" i="26"/>
  <c r="M110" i="26"/>
  <c r="L110" i="26"/>
  <c r="K110" i="26"/>
  <c r="J110" i="26"/>
  <c r="H110" i="26"/>
  <c r="G110" i="26"/>
  <c r="F110" i="26"/>
  <c r="E110" i="26"/>
  <c r="D110" i="26"/>
  <c r="C110" i="26"/>
  <c r="M109" i="26"/>
  <c r="L109" i="26"/>
  <c r="K109" i="26"/>
  <c r="J109" i="26"/>
  <c r="H109" i="26"/>
  <c r="G109" i="26"/>
  <c r="F109" i="26"/>
  <c r="E109" i="26"/>
  <c r="D109" i="26"/>
  <c r="C109" i="26"/>
  <c r="M108" i="26"/>
  <c r="L108" i="26"/>
  <c r="K108" i="26"/>
  <c r="J108" i="26"/>
  <c r="H108" i="26"/>
  <c r="G108" i="26"/>
  <c r="F108" i="26"/>
  <c r="E108" i="26"/>
  <c r="D108" i="26"/>
  <c r="C108" i="26"/>
  <c r="O106" i="26"/>
  <c r="N106" i="26"/>
  <c r="N107" i="26" s="1"/>
  <c r="I106" i="26"/>
  <c r="I107" i="26" s="1"/>
  <c r="M101" i="26"/>
  <c r="M185" i="26" s="1"/>
  <c r="L101" i="26"/>
  <c r="K101" i="26"/>
  <c r="J101" i="26"/>
  <c r="H101" i="26"/>
  <c r="G101" i="26"/>
  <c r="F101" i="26"/>
  <c r="E101" i="26"/>
  <c r="E185" i="26" s="1"/>
  <c r="D101" i="26"/>
  <c r="C101" i="26"/>
  <c r="M100" i="26"/>
  <c r="L100" i="26"/>
  <c r="K100" i="26"/>
  <c r="J100" i="26"/>
  <c r="H100" i="26"/>
  <c r="G100" i="26"/>
  <c r="F100" i="26"/>
  <c r="E100" i="26"/>
  <c r="D100" i="26"/>
  <c r="C100" i="26"/>
  <c r="M99" i="26"/>
  <c r="L99" i="26"/>
  <c r="K99" i="26"/>
  <c r="J99" i="26"/>
  <c r="H99" i="26"/>
  <c r="G99" i="26"/>
  <c r="F99" i="26"/>
  <c r="E99" i="26"/>
  <c r="D99" i="26"/>
  <c r="C99" i="26"/>
  <c r="M98" i="26"/>
  <c r="L98" i="26"/>
  <c r="K98" i="26"/>
  <c r="J98" i="26"/>
  <c r="H98" i="26"/>
  <c r="G98" i="26"/>
  <c r="F98" i="26"/>
  <c r="E98" i="26"/>
  <c r="D98" i="26"/>
  <c r="C98" i="26"/>
  <c r="O96" i="26"/>
  <c r="N96" i="26"/>
  <c r="N97" i="26" s="1"/>
  <c r="I96" i="26"/>
  <c r="I97" i="26" s="1"/>
  <c r="M91" i="26"/>
  <c r="M184" i="26" s="1"/>
  <c r="L91" i="26"/>
  <c r="L184" i="26" s="1"/>
  <c r="K91" i="26"/>
  <c r="J91" i="26"/>
  <c r="H91" i="26"/>
  <c r="G91" i="26"/>
  <c r="G184" i="26" s="1"/>
  <c r="F91" i="26"/>
  <c r="E91" i="26"/>
  <c r="D91" i="26"/>
  <c r="D184" i="26" s="1"/>
  <c r="C91" i="26"/>
  <c r="M90" i="26"/>
  <c r="L90" i="26"/>
  <c r="K90" i="26"/>
  <c r="J90" i="26"/>
  <c r="H90" i="26"/>
  <c r="G90" i="26"/>
  <c r="F90" i="26"/>
  <c r="E90" i="26"/>
  <c r="D90" i="26"/>
  <c r="C90" i="26"/>
  <c r="M89" i="26"/>
  <c r="L89" i="26"/>
  <c r="K89" i="26"/>
  <c r="J89" i="26"/>
  <c r="H89" i="26"/>
  <c r="G89" i="26"/>
  <c r="F89" i="26"/>
  <c r="E89" i="26"/>
  <c r="D89" i="26"/>
  <c r="C89" i="26"/>
  <c r="M88" i="26"/>
  <c r="L88" i="26"/>
  <c r="K88" i="26"/>
  <c r="J88" i="26"/>
  <c r="H88" i="26"/>
  <c r="G88" i="26"/>
  <c r="F88" i="26"/>
  <c r="E88" i="26"/>
  <c r="D88" i="26"/>
  <c r="C88" i="26"/>
  <c r="O86" i="26"/>
  <c r="N86" i="26"/>
  <c r="N87" i="26" s="1"/>
  <c r="N204" i="26" s="1"/>
  <c r="I86" i="26"/>
  <c r="I87" i="26" s="1"/>
  <c r="M81" i="26"/>
  <c r="M183" i="26" s="1"/>
  <c r="L81" i="26"/>
  <c r="L183" i="26" s="1"/>
  <c r="K81" i="26"/>
  <c r="K183" i="26" s="1"/>
  <c r="J81" i="26"/>
  <c r="H81" i="26"/>
  <c r="G81" i="26"/>
  <c r="G183" i="26" s="1"/>
  <c r="F81" i="26"/>
  <c r="F183" i="26" s="1"/>
  <c r="E81" i="26"/>
  <c r="D81" i="26"/>
  <c r="D183" i="26" s="1"/>
  <c r="C81" i="26"/>
  <c r="C183" i="26" s="1"/>
  <c r="M80" i="26"/>
  <c r="L80" i="26"/>
  <c r="K80" i="26"/>
  <c r="J80" i="26"/>
  <c r="H80" i="26"/>
  <c r="G80" i="26"/>
  <c r="F80" i="26"/>
  <c r="E80" i="26"/>
  <c r="D80" i="26"/>
  <c r="C80" i="26"/>
  <c r="M79" i="26"/>
  <c r="L79" i="26"/>
  <c r="K79" i="26"/>
  <c r="J79" i="26"/>
  <c r="H79" i="26"/>
  <c r="G79" i="26"/>
  <c r="F79" i="26"/>
  <c r="E79" i="26"/>
  <c r="D79" i="26"/>
  <c r="C79" i="26"/>
  <c r="M78" i="26"/>
  <c r="L78" i="26"/>
  <c r="K78" i="26"/>
  <c r="J78" i="26"/>
  <c r="H78" i="26"/>
  <c r="G78" i="26"/>
  <c r="F78" i="26"/>
  <c r="E78" i="26"/>
  <c r="D78" i="26"/>
  <c r="C78" i="26"/>
  <c r="O76" i="26"/>
  <c r="N76" i="26"/>
  <c r="N77" i="26" s="1"/>
  <c r="N203" i="26" s="1"/>
  <c r="I76" i="26"/>
  <c r="I77" i="26" s="1"/>
  <c r="M71" i="26"/>
  <c r="L71" i="26"/>
  <c r="K71" i="26"/>
  <c r="K182" i="26" s="1"/>
  <c r="J71" i="26"/>
  <c r="H71" i="26"/>
  <c r="G71" i="26"/>
  <c r="F71" i="26"/>
  <c r="F182" i="26" s="1"/>
  <c r="E71" i="26"/>
  <c r="D71" i="26"/>
  <c r="C71" i="26"/>
  <c r="M70" i="26"/>
  <c r="L70" i="26"/>
  <c r="K70" i="26"/>
  <c r="J70" i="26"/>
  <c r="H70" i="26"/>
  <c r="G70" i="26"/>
  <c r="F70" i="26"/>
  <c r="E70" i="26"/>
  <c r="D70" i="26"/>
  <c r="C70" i="26"/>
  <c r="M69" i="26"/>
  <c r="L69" i="26"/>
  <c r="K69" i="26"/>
  <c r="J69" i="26"/>
  <c r="H69" i="26"/>
  <c r="G69" i="26"/>
  <c r="F69" i="26"/>
  <c r="E69" i="26"/>
  <c r="D69" i="26"/>
  <c r="C69" i="26"/>
  <c r="M68" i="26"/>
  <c r="L68" i="26"/>
  <c r="K68" i="26"/>
  <c r="J68" i="26"/>
  <c r="H68" i="26"/>
  <c r="G68" i="26"/>
  <c r="F68" i="26"/>
  <c r="E68" i="26"/>
  <c r="D68" i="26"/>
  <c r="C68" i="26"/>
  <c r="O66" i="26"/>
  <c r="N66" i="26"/>
  <c r="N67" i="26" s="1"/>
  <c r="I66" i="26"/>
  <c r="I67" i="26" s="1"/>
  <c r="I202" i="26" s="1"/>
  <c r="M61" i="26"/>
  <c r="M181" i="26" s="1"/>
  <c r="L61" i="26"/>
  <c r="K61" i="26"/>
  <c r="J61" i="26"/>
  <c r="N61" i="26" s="1"/>
  <c r="H61" i="26"/>
  <c r="G61" i="26"/>
  <c r="F61" i="26"/>
  <c r="E61" i="26"/>
  <c r="E181" i="26" s="1"/>
  <c r="D61" i="26"/>
  <c r="C61" i="26"/>
  <c r="M60" i="26"/>
  <c r="L60" i="26"/>
  <c r="K60" i="26"/>
  <c r="J60" i="26"/>
  <c r="H60" i="26"/>
  <c r="G60" i="26"/>
  <c r="F60" i="26"/>
  <c r="E60" i="26"/>
  <c r="D60" i="26"/>
  <c r="C60" i="26"/>
  <c r="M59" i="26"/>
  <c r="L59" i="26"/>
  <c r="K59" i="26"/>
  <c r="J59" i="26"/>
  <c r="N59" i="26" s="1"/>
  <c r="H59" i="26"/>
  <c r="G59" i="26"/>
  <c r="F59" i="26"/>
  <c r="E59" i="26"/>
  <c r="D59" i="26"/>
  <c r="C59" i="26"/>
  <c r="M58" i="26"/>
  <c r="L58" i="26"/>
  <c r="K58" i="26"/>
  <c r="J58" i="26"/>
  <c r="H58" i="26"/>
  <c r="G58" i="26"/>
  <c r="F58" i="26"/>
  <c r="E58" i="26"/>
  <c r="D58" i="26"/>
  <c r="C58" i="26"/>
  <c r="O56" i="26"/>
  <c r="N56" i="26"/>
  <c r="N57" i="26" s="1"/>
  <c r="I56" i="26"/>
  <c r="I57" i="26" s="1"/>
  <c r="M51" i="26"/>
  <c r="M180" i="26" s="1"/>
  <c r="L51" i="26"/>
  <c r="K51" i="26"/>
  <c r="J51" i="26"/>
  <c r="H51" i="26"/>
  <c r="G51" i="26"/>
  <c r="G180" i="26" s="1"/>
  <c r="F51" i="26"/>
  <c r="E51" i="26"/>
  <c r="D51" i="26"/>
  <c r="D180" i="26" s="1"/>
  <c r="C51" i="26"/>
  <c r="C180" i="26" s="1"/>
  <c r="M50" i="26"/>
  <c r="L50" i="26"/>
  <c r="K50" i="26"/>
  <c r="J50" i="26"/>
  <c r="H50" i="26"/>
  <c r="G50" i="26"/>
  <c r="F50" i="26"/>
  <c r="E50" i="26"/>
  <c r="D50" i="26"/>
  <c r="C50" i="26"/>
  <c r="M49" i="26"/>
  <c r="L49" i="26"/>
  <c r="K49" i="26"/>
  <c r="J49" i="26"/>
  <c r="H49" i="26"/>
  <c r="G49" i="26"/>
  <c r="F49" i="26"/>
  <c r="E49" i="26"/>
  <c r="D49" i="26"/>
  <c r="C49" i="26"/>
  <c r="M48" i="26"/>
  <c r="L48" i="26"/>
  <c r="K48" i="26"/>
  <c r="J48" i="26"/>
  <c r="H48" i="26"/>
  <c r="G48" i="26"/>
  <c r="F48" i="26"/>
  <c r="E48" i="26"/>
  <c r="D48" i="26"/>
  <c r="C48" i="26"/>
  <c r="O46" i="26"/>
  <c r="N46" i="26"/>
  <c r="I46" i="26"/>
  <c r="I47" i="26" s="1"/>
  <c r="M41" i="26"/>
  <c r="L41" i="26"/>
  <c r="L179" i="26" s="1"/>
  <c r="K41" i="26"/>
  <c r="J41" i="26"/>
  <c r="H41" i="26"/>
  <c r="G41" i="26"/>
  <c r="G179" i="26" s="1"/>
  <c r="F41" i="26"/>
  <c r="E41" i="26"/>
  <c r="D41" i="26"/>
  <c r="C41" i="26"/>
  <c r="M40" i="26"/>
  <c r="L40" i="26"/>
  <c r="K40" i="26"/>
  <c r="J40" i="26"/>
  <c r="H40" i="26"/>
  <c r="G40" i="26"/>
  <c r="F40" i="26"/>
  <c r="E40" i="26"/>
  <c r="D40" i="26"/>
  <c r="C40" i="26"/>
  <c r="M39" i="26"/>
  <c r="L39" i="26"/>
  <c r="K39" i="26"/>
  <c r="J39" i="26"/>
  <c r="H39" i="26"/>
  <c r="G39" i="26"/>
  <c r="F39" i="26"/>
  <c r="E39" i="26"/>
  <c r="D39" i="26"/>
  <c r="C39" i="26"/>
  <c r="M38" i="26"/>
  <c r="L38" i="26"/>
  <c r="K38" i="26"/>
  <c r="J38" i="26"/>
  <c r="H38" i="26"/>
  <c r="G38" i="26"/>
  <c r="F38" i="26"/>
  <c r="E38" i="26"/>
  <c r="D38" i="26"/>
  <c r="C38" i="26"/>
  <c r="O36" i="26"/>
  <c r="N36" i="26"/>
  <c r="N37" i="26" s="1"/>
  <c r="I36" i="26"/>
  <c r="I37" i="26" s="1"/>
  <c r="M31" i="26"/>
  <c r="M178" i="26" s="1"/>
  <c r="L31" i="26"/>
  <c r="K31" i="26"/>
  <c r="J31" i="26"/>
  <c r="H31" i="26"/>
  <c r="G31" i="26"/>
  <c r="F31" i="26"/>
  <c r="F178" i="26"/>
  <c r="E31" i="26"/>
  <c r="E178" i="26" s="1"/>
  <c r="D31" i="26"/>
  <c r="D178" i="26"/>
  <c r="C31" i="26"/>
  <c r="M30" i="26"/>
  <c r="L30" i="26"/>
  <c r="K30" i="26"/>
  <c r="J30" i="26"/>
  <c r="H30" i="26"/>
  <c r="G30" i="26"/>
  <c r="F30" i="26"/>
  <c r="E30" i="26"/>
  <c r="D30" i="26"/>
  <c r="C30" i="26"/>
  <c r="M29" i="26"/>
  <c r="L29" i="26"/>
  <c r="K29" i="26"/>
  <c r="J29" i="26"/>
  <c r="H29" i="26"/>
  <c r="G29" i="26"/>
  <c r="F29" i="26"/>
  <c r="E29" i="26"/>
  <c r="D29" i="26"/>
  <c r="C29" i="26"/>
  <c r="M28" i="26"/>
  <c r="L28" i="26"/>
  <c r="K28" i="26"/>
  <c r="J28" i="26"/>
  <c r="H28" i="26"/>
  <c r="G28" i="26"/>
  <c r="F28" i="26"/>
  <c r="E28" i="26"/>
  <c r="D28" i="26"/>
  <c r="C28" i="26"/>
  <c r="O26" i="26"/>
  <c r="N26" i="26"/>
  <c r="N27" i="26" s="1"/>
  <c r="I26" i="26"/>
  <c r="I27" i="26" s="1"/>
  <c r="M21" i="26"/>
  <c r="M177" i="26" s="1"/>
  <c r="L21" i="26"/>
  <c r="K21" i="26"/>
  <c r="J21" i="26"/>
  <c r="H21" i="26"/>
  <c r="G21" i="26"/>
  <c r="F21" i="26"/>
  <c r="E21" i="26"/>
  <c r="D21" i="26"/>
  <c r="D177" i="26" s="1"/>
  <c r="C21" i="26"/>
  <c r="M20" i="26"/>
  <c r="L20" i="26"/>
  <c r="K20" i="26"/>
  <c r="J20" i="26"/>
  <c r="H20" i="26"/>
  <c r="G20" i="26"/>
  <c r="F20" i="26"/>
  <c r="E20" i="26"/>
  <c r="D20" i="26"/>
  <c r="I20" i="26" s="1"/>
  <c r="C20" i="26"/>
  <c r="M19" i="26"/>
  <c r="L19" i="26"/>
  <c r="K19" i="26"/>
  <c r="J19" i="26"/>
  <c r="H19" i="26"/>
  <c r="G19" i="26"/>
  <c r="F19" i="26"/>
  <c r="E19" i="26"/>
  <c r="D19" i="26"/>
  <c r="C19" i="26"/>
  <c r="M18" i="26"/>
  <c r="L18" i="26"/>
  <c r="K18" i="26"/>
  <c r="J18" i="26"/>
  <c r="H18" i="26"/>
  <c r="G18" i="26"/>
  <c r="F18" i="26"/>
  <c r="E18" i="26"/>
  <c r="D18" i="26"/>
  <c r="I18" i="26" s="1"/>
  <c r="C18" i="26"/>
  <c r="O16" i="26"/>
  <c r="N16" i="26"/>
  <c r="N17" i="26"/>
  <c r="I16" i="26"/>
  <c r="I17" i="26" s="1"/>
  <c r="M11" i="26"/>
  <c r="M176" i="26"/>
  <c r="L11" i="26"/>
  <c r="K11" i="26"/>
  <c r="K176" i="26" s="1"/>
  <c r="J11" i="26"/>
  <c r="H11" i="26"/>
  <c r="G11" i="26"/>
  <c r="F11" i="26"/>
  <c r="F176" i="26" s="1"/>
  <c r="E11" i="26"/>
  <c r="D11" i="26"/>
  <c r="D176" i="26" s="1"/>
  <c r="C11" i="26"/>
  <c r="M10" i="26"/>
  <c r="L10" i="26"/>
  <c r="K10" i="26"/>
  <c r="J10" i="26"/>
  <c r="H10" i="26"/>
  <c r="G10" i="26"/>
  <c r="F10" i="26"/>
  <c r="E10" i="26"/>
  <c r="D10" i="26"/>
  <c r="C10" i="26"/>
  <c r="M9" i="26"/>
  <c r="L9" i="26"/>
  <c r="K9" i="26"/>
  <c r="J9" i="26"/>
  <c r="H9" i="26"/>
  <c r="G9" i="26"/>
  <c r="F9" i="26"/>
  <c r="E9" i="26"/>
  <c r="D9" i="26"/>
  <c r="C9" i="26"/>
  <c r="M8" i="26"/>
  <c r="L8" i="26"/>
  <c r="K8" i="26"/>
  <c r="J8" i="26"/>
  <c r="H8" i="26"/>
  <c r="G8" i="26"/>
  <c r="F8" i="26"/>
  <c r="E8" i="26"/>
  <c r="D8" i="26"/>
  <c r="C8" i="26"/>
  <c r="O6" i="26"/>
  <c r="N6" i="26"/>
  <c r="N7" i="26" s="1"/>
  <c r="I6" i="26"/>
  <c r="I7" i="26" s="1"/>
  <c r="B181" i="25"/>
  <c r="B182" i="25" s="1"/>
  <c r="B183" i="25" s="1"/>
  <c r="B184" i="25" s="1"/>
  <c r="B185" i="25" s="1"/>
  <c r="B186" i="25" s="1"/>
  <c r="B187" i="25" s="1"/>
  <c r="B188" i="25" s="1"/>
  <c r="B189" i="25" s="1"/>
  <c r="B190" i="25" s="1"/>
  <c r="B191" i="25" s="1"/>
  <c r="M171" i="25"/>
  <c r="M187" i="25" s="1"/>
  <c r="L171" i="25"/>
  <c r="K171" i="25"/>
  <c r="J171" i="25"/>
  <c r="H171" i="25"/>
  <c r="H191" i="25" s="1"/>
  <c r="G171" i="25"/>
  <c r="G191" i="25" s="1"/>
  <c r="F171" i="25"/>
  <c r="F191" i="25" s="1"/>
  <c r="E171" i="25"/>
  <c r="E191" i="25" s="1"/>
  <c r="D171" i="25"/>
  <c r="C171" i="25"/>
  <c r="M170" i="25"/>
  <c r="L170" i="25"/>
  <c r="K170" i="25"/>
  <c r="J170" i="25"/>
  <c r="H170" i="25"/>
  <c r="G170" i="25"/>
  <c r="F170" i="25"/>
  <c r="E170" i="25"/>
  <c r="D170" i="25"/>
  <c r="C170" i="25"/>
  <c r="M169" i="25"/>
  <c r="L169" i="25"/>
  <c r="K169" i="25"/>
  <c r="J169" i="25"/>
  <c r="H169" i="25"/>
  <c r="G169" i="25"/>
  <c r="F169" i="25"/>
  <c r="E169" i="25"/>
  <c r="D169" i="25"/>
  <c r="C169" i="25"/>
  <c r="M168" i="25"/>
  <c r="L168" i="25"/>
  <c r="K168" i="25"/>
  <c r="J168" i="25"/>
  <c r="H168" i="25"/>
  <c r="G168" i="25"/>
  <c r="F168" i="25"/>
  <c r="E168" i="25"/>
  <c r="D168" i="25"/>
  <c r="C168" i="25"/>
  <c r="O166" i="25"/>
  <c r="N166" i="25"/>
  <c r="N167" i="25" s="1"/>
  <c r="I166" i="25"/>
  <c r="I167" i="25" s="1"/>
  <c r="I211" i="25" s="1"/>
  <c r="M151" i="25"/>
  <c r="L151" i="25"/>
  <c r="K151" i="25"/>
  <c r="J151" i="25"/>
  <c r="H151" i="25"/>
  <c r="G151" i="25"/>
  <c r="F151" i="25"/>
  <c r="E151" i="25"/>
  <c r="D151" i="25"/>
  <c r="C151" i="25"/>
  <c r="M150" i="25"/>
  <c r="L150" i="25"/>
  <c r="K150" i="25"/>
  <c r="J150" i="25"/>
  <c r="H150" i="25"/>
  <c r="G150" i="25"/>
  <c r="F150" i="25"/>
  <c r="E150" i="25"/>
  <c r="D150" i="25"/>
  <c r="C150" i="25"/>
  <c r="M149" i="25"/>
  <c r="L149" i="25"/>
  <c r="K149" i="25"/>
  <c r="J149" i="25"/>
  <c r="H149" i="25"/>
  <c r="G149" i="25"/>
  <c r="F149" i="25"/>
  <c r="E149" i="25"/>
  <c r="D149" i="25"/>
  <c r="C149" i="25"/>
  <c r="M148" i="25"/>
  <c r="L148" i="25"/>
  <c r="K148" i="25"/>
  <c r="J148" i="25"/>
  <c r="H148" i="25"/>
  <c r="G148" i="25"/>
  <c r="F148" i="25"/>
  <c r="E148" i="25"/>
  <c r="D148" i="25"/>
  <c r="C148" i="25"/>
  <c r="I146" i="25"/>
  <c r="P146" i="25" s="1"/>
  <c r="M141" i="25"/>
  <c r="M189" i="25" s="1"/>
  <c r="L141" i="25"/>
  <c r="L189" i="25" s="1"/>
  <c r="K141" i="25"/>
  <c r="K189" i="25" s="1"/>
  <c r="J141" i="25"/>
  <c r="J189" i="25" s="1"/>
  <c r="H141" i="25"/>
  <c r="H189" i="25" s="1"/>
  <c r="G141" i="25"/>
  <c r="G189" i="25" s="1"/>
  <c r="F141" i="25"/>
  <c r="F189" i="25" s="1"/>
  <c r="E141" i="25"/>
  <c r="E189" i="25" s="1"/>
  <c r="D141" i="25"/>
  <c r="D189" i="25" s="1"/>
  <c r="C141" i="25"/>
  <c r="C189" i="25" s="1"/>
  <c r="M140" i="25"/>
  <c r="L140" i="25"/>
  <c r="K140" i="25"/>
  <c r="J140" i="25"/>
  <c r="H140" i="25"/>
  <c r="G140" i="25"/>
  <c r="F140" i="25"/>
  <c r="E140" i="25"/>
  <c r="D140" i="25"/>
  <c r="C140" i="25"/>
  <c r="M139" i="25"/>
  <c r="L139" i="25"/>
  <c r="K139" i="25"/>
  <c r="J139" i="25"/>
  <c r="H139" i="25"/>
  <c r="G139" i="25"/>
  <c r="F139" i="25"/>
  <c r="E139" i="25"/>
  <c r="D139" i="25"/>
  <c r="C139" i="25"/>
  <c r="M138" i="25"/>
  <c r="L138" i="25"/>
  <c r="J138" i="25"/>
  <c r="H138" i="25"/>
  <c r="G138" i="25"/>
  <c r="F138" i="25"/>
  <c r="E138" i="25"/>
  <c r="D138" i="25"/>
  <c r="C138" i="25"/>
  <c r="O136" i="25"/>
  <c r="N136" i="25"/>
  <c r="N137" i="25" s="1"/>
  <c r="I136" i="25"/>
  <c r="I137" i="25" s="1"/>
  <c r="M131" i="25"/>
  <c r="L131" i="25"/>
  <c r="K131" i="25"/>
  <c r="J131" i="25"/>
  <c r="J188" i="25" s="1"/>
  <c r="H131" i="25"/>
  <c r="G131" i="25"/>
  <c r="F131" i="25"/>
  <c r="E131" i="25"/>
  <c r="E188" i="25" s="1"/>
  <c r="D131" i="25"/>
  <c r="C131" i="25"/>
  <c r="M130" i="25"/>
  <c r="L130" i="25"/>
  <c r="K130" i="25"/>
  <c r="J130" i="25"/>
  <c r="H130" i="25"/>
  <c r="G130" i="25"/>
  <c r="F130" i="25"/>
  <c r="E130" i="25"/>
  <c r="D130" i="25"/>
  <c r="C130" i="25"/>
  <c r="M129" i="25"/>
  <c r="L129" i="25"/>
  <c r="K129" i="25"/>
  <c r="J129" i="25"/>
  <c r="H129" i="25"/>
  <c r="G129" i="25"/>
  <c r="F129" i="25"/>
  <c r="E129" i="25"/>
  <c r="D129" i="25"/>
  <c r="C129" i="25"/>
  <c r="M128" i="25"/>
  <c r="L128" i="25"/>
  <c r="K128" i="25"/>
  <c r="J128" i="25"/>
  <c r="H128" i="25"/>
  <c r="G128" i="25"/>
  <c r="F128" i="25"/>
  <c r="E128" i="25"/>
  <c r="D128" i="25"/>
  <c r="C128" i="25"/>
  <c r="O126" i="25"/>
  <c r="N126" i="25"/>
  <c r="N127" i="25"/>
  <c r="I126" i="25"/>
  <c r="I127" i="25" s="1"/>
  <c r="M121" i="25"/>
  <c r="L121" i="25"/>
  <c r="L187" i="25" s="1"/>
  <c r="K121" i="25"/>
  <c r="K187" i="25" s="1"/>
  <c r="J121" i="25"/>
  <c r="J187" i="25" s="1"/>
  <c r="H121" i="25"/>
  <c r="H187" i="25" s="1"/>
  <c r="G121" i="25"/>
  <c r="G187" i="25" s="1"/>
  <c r="F121" i="25"/>
  <c r="F187" i="25"/>
  <c r="E121" i="25"/>
  <c r="E187" i="25" s="1"/>
  <c r="D121" i="25"/>
  <c r="C121" i="25"/>
  <c r="C187" i="25" s="1"/>
  <c r="M120" i="25"/>
  <c r="L120" i="25"/>
  <c r="K120" i="25"/>
  <c r="J120" i="25"/>
  <c r="H120" i="25"/>
  <c r="G120" i="25"/>
  <c r="F120" i="25"/>
  <c r="E120" i="25"/>
  <c r="D120" i="25"/>
  <c r="C120" i="25"/>
  <c r="M119" i="25"/>
  <c r="L119" i="25"/>
  <c r="K119" i="25"/>
  <c r="J119" i="25"/>
  <c r="H119" i="25"/>
  <c r="G119" i="25"/>
  <c r="F119" i="25"/>
  <c r="E119" i="25"/>
  <c r="D119" i="25"/>
  <c r="C119" i="25"/>
  <c r="M118" i="25"/>
  <c r="L118" i="25"/>
  <c r="K118" i="25"/>
  <c r="J118" i="25"/>
  <c r="H118" i="25"/>
  <c r="G118" i="25"/>
  <c r="F118" i="25"/>
  <c r="E118" i="25"/>
  <c r="D118" i="25"/>
  <c r="C118" i="25"/>
  <c r="O116" i="25"/>
  <c r="O117" i="25" s="1"/>
  <c r="N116" i="25"/>
  <c r="N117" i="25" s="1"/>
  <c r="I116" i="25"/>
  <c r="I117" i="25" s="1"/>
  <c r="M111" i="25"/>
  <c r="L111" i="25"/>
  <c r="L186" i="25" s="1"/>
  <c r="K111" i="25"/>
  <c r="J111" i="25"/>
  <c r="J186" i="25" s="1"/>
  <c r="H111" i="25"/>
  <c r="G111" i="25"/>
  <c r="F111" i="25"/>
  <c r="E111" i="25"/>
  <c r="E186" i="25" s="1"/>
  <c r="D111" i="25"/>
  <c r="C111" i="25"/>
  <c r="M110" i="25"/>
  <c r="L110" i="25"/>
  <c r="K110" i="25"/>
  <c r="J110" i="25"/>
  <c r="H110" i="25"/>
  <c r="G110" i="25"/>
  <c r="F110" i="25"/>
  <c r="E110" i="25"/>
  <c r="D110" i="25"/>
  <c r="C110" i="25"/>
  <c r="M109" i="25"/>
  <c r="L109" i="25"/>
  <c r="K109" i="25"/>
  <c r="J109" i="25"/>
  <c r="H109" i="25"/>
  <c r="G109" i="25"/>
  <c r="F109" i="25"/>
  <c r="E109" i="25"/>
  <c r="D109" i="25"/>
  <c r="C109" i="25"/>
  <c r="M108" i="25"/>
  <c r="L108" i="25"/>
  <c r="K108" i="25"/>
  <c r="J108" i="25"/>
  <c r="H108" i="25"/>
  <c r="G108" i="25"/>
  <c r="F108" i="25"/>
  <c r="E108" i="25"/>
  <c r="D108" i="25"/>
  <c r="C108" i="25"/>
  <c r="O106" i="25"/>
  <c r="N106" i="25"/>
  <c r="N107" i="25" s="1"/>
  <c r="I106" i="25"/>
  <c r="I107" i="25" s="1"/>
  <c r="I206" i="25" s="1"/>
  <c r="M101" i="25"/>
  <c r="L101" i="25"/>
  <c r="K101" i="25"/>
  <c r="J101" i="25"/>
  <c r="J185" i="25" s="1"/>
  <c r="H101" i="25"/>
  <c r="G101" i="25"/>
  <c r="F101" i="25"/>
  <c r="E101" i="25"/>
  <c r="E185" i="25" s="1"/>
  <c r="D101" i="25"/>
  <c r="C101" i="25"/>
  <c r="M100" i="25"/>
  <c r="L100" i="25"/>
  <c r="K100" i="25"/>
  <c r="J100" i="25"/>
  <c r="H100" i="25"/>
  <c r="G100" i="25"/>
  <c r="F100" i="25"/>
  <c r="E100" i="25"/>
  <c r="D100" i="25"/>
  <c r="C100" i="25"/>
  <c r="M99" i="25"/>
  <c r="L99" i="25"/>
  <c r="K99" i="25"/>
  <c r="J99" i="25"/>
  <c r="H99" i="25"/>
  <c r="G99" i="25"/>
  <c r="F99" i="25"/>
  <c r="E99" i="25"/>
  <c r="D99" i="25"/>
  <c r="C99" i="25"/>
  <c r="M98" i="25"/>
  <c r="L98" i="25"/>
  <c r="K98" i="25"/>
  <c r="J98" i="25"/>
  <c r="H98" i="25"/>
  <c r="G98" i="25"/>
  <c r="F98" i="25"/>
  <c r="E98" i="25"/>
  <c r="D98" i="25"/>
  <c r="C98" i="25"/>
  <c r="O96" i="25"/>
  <c r="N96" i="25"/>
  <c r="N97" i="25"/>
  <c r="I96" i="25"/>
  <c r="I97" i="25" s="1"/>
  <c r="M91" i="25"/>
  <c r="L91" i="25"/>
  <c r="K91" i="25"/>
  <c r="J91" i="25"/>
  <c r="J184" i="25" s="1"/>
  <c r="H91" i="25"/>
  <c r="G91" i="25"/>
  <c r="F91" i="25"/>
  <c r="E91" i="25"/>
  <c r="E184" i="25" s="1"/>
  <c r="D91" i="25"/>
  <c r="C91" i="25"/>
  <c r="C184" i="25" s="1"/>
  <c r="M90" i="25"/>
  <c r="L90" i="25"/>
  <c r="K90" i="25"/>
  <c r="J90" i="25"/>
  <c r="H90" i="25"/>
  <c r="G90" i="25"/>
  <c r="F90" i="25"/>
  <c r="E90" i="25"/>
  <c r="D90" i="25"/>
  <c r="C90" i="25"/>
  <c r="M89" i="25"/>
  <c r="L89" i="25"/>
  <c r="K89" i="25"/>
  <c r="J89" i="25"/>
  <c r="H89" i="25"/>
  <c r="G89" i="25"/>
  <c r="F89" i="25"/>
  <c r="E89" i="25"/>
  <c r="D89" i="25"/>
  <c r="C89" i="25"/>
  <c r="M88" i="25"/>
  <c r="L88" i="25"/>
  <c r="K88" i="25"/>
  <c r="J88" i="25"/>
  <c r="H88" i="25"/>
  <c r="G88" i="25"/>
  <c r="F88" i="25"/>
  <c r="E88" i="25"/>
  <c r="D88" i="25"/>
  <c r="C88" i="25"/>
  <c r="O86" i="25"/>
  <c r="N86" i="25"/>
  <c r="N87" i="25" s="1"/>
  <c r="N204" i="25" s="1"/>
  <c r="I86" i="25"/>
  <c r="I87" i="25" s="1"/>
  <c r="M81" i="25"/>
  <c r="M183" i="25" s="1"/>
  <c r="L81" i="25"/>
  <c r="L183" i="25" s="1"/>
  <c r="K81" i="25"/>
  <c r="K183" i="25" s="1"/>
  <c r="J81" i="25"/>
  <c r="J183" i="25" s="1"/>
  <c r="H81" i="25"/>
  <c r="H183" i="25" s="1"/>
  <c r="G81" i="25"/>
  <c r="G183" i="25" s="1"/>
  <c r="F81" i="25"/>
  <c r="F183" i="25" s="1"/>
  <c r="E81" i="25"/>
  <c r="E183" i="25" s="1"/>
  <c r="D81" i="25"/>
  <c r="D183" i="25" s="1"/>
  <c r="C81" i="25"/>
  <c r="C183" i="25" s="1"/>
  <c r="M80" i="25"/>
  <c r="L80" i="25"/>
  <c r="K80" i="25"/>
  <c r="J80" i="25"/>
  <c r="H80" i="25"/>
  <c r="G80" i="25"/>
  <c r="F80" i="25"/>
  <c r="E80" i="25"/>
  <c r="D80" i="25"/>
  <c r="C80" i="25"/>
  <c r="M79" i="25"/>
  <c r="L79" i="25"/>
  <c r="K79" i="25"/>
  <c r="J79" i="25"/>
  <c r="H79" i="25"/>
  <c r="G79" i="25"/>
  <c r="F79" i="25"/>
  <c r="E79" i="25"/>
  <c r="D79" i="25"/>
  <c r="C79" i="25"/>
  <c r="M78" i="25"/>
  <c r="L78" i="25"/>
  <c r="K78" i="25"/>
  <c r="J78" i="25"/>
  <c r="H78" i="25"/>
  <c r="G78" i="25"/>
  <c r="F78" i="25"/>
  <c r="E78" i="25"/>
  <c r="D78" i="25"/>
  <c r="C78" i="25"/>
  <c r="O76" i="25"/>
  <c r="N76" i="25"/>
  <c r="N77" i="25"/>
  <c r="I76" i="25"/>
  <c r="I77" i="25"/>
  <c r="M71" i="25"/>
  <c r="L71" i="25"/>
  <c r="L182" i="25" s="1"/>
  <c r="K71" i="25"/>
  <c r="J71" i="25"/>
  <c r="J182" i="25" s="1"/>
  <c r="H71" i="25"/>
  <c r="G71" i="25"/>
  <c r="G182" i="25" s="1"/>
  <c r="F71" i="25"/>
  <c r="E71" i="25"/>
  <c r="E182" i="25" s="1"/>
  <c r="D71" i="25"/>
  <c r="C71" i="25"/>
  <c r="M70" i="25"/>
  <c r="L70" i="25"/>
  <c r="K70" i="25"/>
  <c r="J70" i="25"/>
  <c r="H70" i="25"/>
  <c r="G70" i="25"/>
  <c r="F70" i="25"/>
  <c r="E70" i="25"/>
  <c r="D70" i="25"/>
  <c r="C70" i="25"/>
  <c r="M69" i="25"/>
  <c r="L69" i="25"/>
  <c r="K69" i="25"/>
  <c r="N69" i="25" s="1"/>
  <c r="J69" i="25"/>
  <c r="H69" i="25"/>
  <c r="G69" i="25"/>
  <c r="F69" i="25"/>
  <c r="E69" i="25"/>
  <c r="D69" i="25"/>
  <c r="C69" i="25"/>
  <c r="M68" i="25"/>
  <c r="L68" i="25"/>
  <c r="K68" i="25"/>
  <c r="J68" i="25"/>
  <c r="H68" i="25"/>
  <c r="G68" i="25"/>
  <c r="F68" i="25"/>
  <c r="E68" i="25"/>
  <c r="D68" i="25"/>
  <c r="C68" i="25"/>
  <c r="O66" i="25"/>
  <c r="N66" i="25"/>
  <c r="N67" i="25" s="1"/>
  <c r="I66" i="25"/>
  <c r="I67" i="25" s="1"/>
  <c r="I202" i="25" s="1"/>
  <c r="M61" i="25"/>
  <c r="L61" i="25"/>
  <c r="K61" i="25"/>
  <c r="J61" i="25"/>
  <c r="J181" i="25" s="1"/>
  <c r="H61" i="25"/>
  <c r="G61" i="25"/>
  <c r="F61" i="25"/>
  <c r="E61" i="25"/>
  <c r="E181" i="25" s="1"/>
  <c r="D61" i="25"/>
  <c r="C61" i="25"/>
  <c r="M60" i="25"/>
  <c r="L60" i="25"/>
  <c r="K60" i="25"/>
  <c r="J60" i="25"/>
  <c r="H60" i="25"/>
  <c r="G60" i="25"/>
  <c r="F60" i="25"/>
  <c r="E60" i="25"/>
  <c r="D60" i="25"/>
  <c r="C60" i="25"/>
  <c r="M59" i="25"/>
  <c r="L59" i="25"/>
  <c r="K59" i="25"/>
  <c r="J59" i="25"/>
  <c r="H59" i="25"/>
  <c r="G59" i="25"/>
  <c r="F59" i="25"/>
  <c r="E59" i="25"/>
  <c r="D59" i="25"/>
  <c r="C59" i="25"/>
  <c r="M58" i="25"/>
  <c r="L58" i="25"/>
  <c r="K58" i="25"/>
  <c r="J58" i="25"/>
  <c r="H58" i="25"/>
  <c r="G58" i="25"/>
  <c r="F58" i="25"/>
  <c r="E58" i="25"/>
  <c r="D58" i="25"/>
  <c r="C58" i="25"/>
  <c r="O56" i="25"/>
  <c r="N56" i="25"/>
  <c r="N57" i="25" s="1"/>
  <c r="I56" i="25"/>
  <c r="I57" i="25" s="1"/>
  <c r="M51" i="25"/>
  <c r="L51" i="25"/>
  <c r="L180" i="25" s="1"/>
  <c r="K51" i="25"/>
  <c r="J51" i="25"/>
  <c r="H51" i="25"/>
  <c r="G51" i="25"/>
  <c r="G180" i="25" s="1"/>
  <c r="F51" i="25"/>
  <c r="E51" i="25"/>
  <c r="E180" i="25" s="1"/>
  <c r="D51" i="25"/>
  <c r="C51" i="25"/>
  <c r="M50" i="25"/>
  <c r="L50" i="25"/>
  <c r="K50" i="25"/>
  <c r="J50" i="25"/>
  <c r="H50" i="25"/>
  <c r="G50" i="25"/>
  <c r="F50" i="25"/>
  <c r="E50" i="25"/>
  <c r="D50" i="25"/>
  <c r="C50" i="25"/>
  <c r="M49" i="25"/>
  <c r="L49" i="25"/>
  <c r="K49" i="25"/>
  <c r="J49" i="25"/>
  <c r="N49" i="25" s="1"/>
  <c r="H49" i="25"/>
  <c r="G49" i="25"/>
  <c r="F49" i="25"/>
  <c r="E49" i="25"/>
  <c r="D49" i="25"/>
  <c r="C49" i="25"/>
  <c r="M48" i="25"/>
  <c r="L48" i="25"/>
  <c r="K48" i="25"/>
  <c r="J48" i="25"/>
  <c r="H48" i="25"/>
  <c r="G48" i="25"/>
  <c r="F48" i="25"/>
  <c r="E48" i="25"/>
  <c r="D48" i="25"/>
  <c r="C48" i="25"/>
  <c r="O46" i="25"/>
  <c r="N46" i="25"/>
  <c r="N47" i="25" s="1"/>
  <c r="I46" i="25"/>
  <c r="I47" i="25" s="1"/>
  <c r="I200" i="25" s="1"/>
  <c r="M41" i="25"/>
  <c r="L41" i="25"/>
  <c r="K41" i="25"/>
  <c r="J41" i="25"/>
  <c r="J179" i="25" s="1"/>
  <c r="H41" i="25"/>
  <c r="G41" i="25"/>
  <c r="F41" i="25"/>
  <c r="E41" i="25"/>
  <c r="E179" i="25" s="1"/>
  <c r="D41" i="25"/>
  <c r="C41" i="25"/>
  <c r="M40" i="25"/>
  <c r="L40" i="25"/>
  <c r="K40" i="25"/>
  <c r="J40" i="25"/>
  <c r="H40" i="25"/>
  <c r="G40" i="25"/>
  <c r="F40" i="25"/>
  <c r="E40" i="25"/>
  <c r="D40" i="25"/>
  <c r="C40" i="25"/>
  <c r="M39" i="25"/>
  <c r="L39" i="25"/>
  <c r="K39" i="25"/>
  <c r="J39" i="25"/>
  <c r="H39" i="25"/>
  <c r="G39" i="25"/>
  <c r="F39" i="25"/>
  <c r="E39" i="25"/>
  <c r="D39" i="25"/>
  <c r="C39" i="25"/>
  <c r="M38" i="25"/>
  <c r="L38" i="25"/>
  <c r="K38" i="25"/>
  <c r="J38" i="25"/>
  <c r="H38" i="25"/>
  <c r="G38" i="25"/>
  <c r="F38" i="25"/>
  <c r="E38" i="25"/>
  <c r="D38" i="25"/>
  <c r="C38" i="25"/>
  <c r="O36" i="25"/>
  <c r="N36" i="25"/>
  <c r="N37" i="25" s="1"/>
  <c r="I36" i="25"/>
  <c r="I37" i="25" s="1"/>
  <c r="M31" i="25"/>
  <c r="M178" i="25" s="1"/>
  <c r="L31" i="25"/>
  <c r="L178" i="25" s="1"/>
  <c r="K31" i="25"/>
  <c r="J31" i="25"/>
  <c r="H31" i="25"/>
  <c r="H178" i="25" s="1"/>
  <c r="G31" i="25"/>
  <c r="G178" i="25" s="1"/>
  <c r="F31" i="25"/>
  <c r="E31" i="25"/>
  <c r="E178" i="25" s="1"/>
  <c r="D31" i="25"/>
  <c r="D178" i="25" s="1"/>
  <c r="C31" i="25"/>
  <c r="C178" i="25" s="1"/>
  <c r="M30" i="25"/>
  <c r="L30" i="25"/>
  <c r="K30" i="25"/>
  <c r="J30" i="25"/>
  <c r="H30" i="25"/>
  <c r="G30" i="25"/>
  <c r="F30" i="25"/>
  <c r="E30" i="25"/>
  <c r="D30" i="25"/>
  <c r="C30" i="25"/>
  <c r="M29" i="25"/>
  <c r="L29" i="25"/>
  <c r="K29" i="25"/>
  <c r="J29" i="25"/>
  <c r="H29" i="25"/>
  <c r="G29" i="25"/>
  <c r="F29" i="25"/>
  <c r="E29" i="25"/>
  <c r="D29" i="25"/>
  <c r="C29" i="25"/>
  <c r="M28" i="25"/>
  <c r="L28" i="25"/>
  <c r="K28" i="25"/>
  <c r="J28" i="25"/>
  <c r="H28" i="25"/>
  <c r="G28" i="25"/>
  <c r="F28" i="25"/>
  <c r="E28" i="25"/>
  <c r="D28" i="25"/>
  <c r="C28" i="25"/>
  <c r="O26" i="25"/>
  <c r="N26" i="25"/>
  <c r="N27" i="25" s="1"/>
  <c r="N198" i="25" s="1"/>
  <c r="I26" i="25"/>
  <c r="I27" i="25" s="1"/>
  <c r="M21" i="25"/>
  <c r="L21" i="25"/>
  <c r="L177" i="25" s="1"/>
  <c r="K21" i="25"/>
  <c r="K177" i="25" s="1"/>
  <c r="J21" i="25"/>
  <c r="J177" i="25" s="1"/>
  <c r="H21" i="25"/>
  <c r="G21" i="25"/>
  <c r="G177" i="25" s="1"/>
  <c r="F21" i="25"/>
  <c r="F177" i="25" s="1"/>
  <c r="E21" i="25"/>
  <c r="E177" i="25" s="1"/>
  <c r="D21" i="25"/>
  <c r="C21" i="25"/>
  <c r="C177" i="25" s="1"/>
  <c r="M20" i="25"/>
  <c r="L20" i="25"/>
  <c r="K20" i="25"/>
  <c r="J20" i="25"/>
  <c r="H20" i="25"/>
  <c r="G20" i="25"/>
  <c r="F20" i="25"/>
  <c r="E20" i="25"/>
  <c r="D20" i="25"/>
  <c r="C20" i="25"/>
  <c r="M19" i="25"/>
  <c r="L19" i="25"/>
  <c r="K19" i="25"/>
  <c r="J19" i="25"/>
  <c r="H19" i="25"/>
  <c r="G19" i="25"/>
  <c r="F19" i="25"/>
  <c r="E19" i="25"/>
  <c r="D19" i="25"/>
  <c r="C19" i="25"/>
  <c r="M18" i="25"/>
  <c r="L18" i="25"/>
  <c r="K18" i="25"/>
  <c r="J18" i="25"/>
  <c r="H18" i="25"/>
  <c r="G18" i="25"/>
  <c r="F18" i="25"/>
  <c r="E18" i="25"/>
  <c r="D18" i="25"/>
  <c r="C18" i="25"/>
  <c r="O16" i="25"/>
  <c r="N16" i="25"/>
  <c r="N17" i="25" s="1"/>
  <c r="I16" i="25"/>
  <c r="I17" i="25"/>
  <c r="M11" i="25"/>
  <c r="M176" i="25" s="1"/>
  <c r="L11" i="25"/>
  <c r="K11" i="25"/>
  <c r="K176" i="25" s="1"/>
  <c r="J11" i="25"/>
  <c r="H11" i="25"/>
  <c r="G11" i="25"/>
  <c r="G176" i="25" s="1"/>
  <c r="F11" i="25"/>
  <c r="F176" i="25" s="1"/>
  <c r="E11" i="25"/>
  <c r="E176" i="25" s="1"/>
  <c r="D11" i="25"/>
  <c r="C11" i="25"/>
  <c r="C176" i="25" s="1"/>
  <c r="M10" i="25"/>
  <c r="L10" i="25"/>
  <c r="K10" i="25"/>
  <c r="J10" i="25"/>
  <c r="H10" i="25"/>
  <c r="G10" i="25"/>
  <c r="F10" i="25"/>
  <c r="E10" i="25"/>
  <c r="D10" i="25"/>
  <c r="C10" i="25"/>
  <c r="M9" i="25"/>
  <c r="L9" i="25"/>
  <c r="K9" i="25"/>
  <c r="J9" i="25"/>
  <c r="H9" i="25"/>
  <c r="G9" i="25"/>
  <c r="F9" i="25"/>
  <c r="E9" i="25"/>
  <c r="D9" i="25"/>
  <c r="C9" i="25"/>
  <c r="M8" i="25"/>
  <c r="L8" i="25"/>
  <c r="K8" i="25"/>
  <c r="J8" i="25"/>
  <c r="H8" i="25"/>
  <c r="G8" i="25"/>
  <c r="F8" i="25"/>
  <c r="E8" i="25"/>
  <c r="D8" i="25"/>
  <c r="C8" i="25"/>
  <c r="O6" i="25"/>
  <c r="N6" i="25"/>
  <c r="N7" i="25" s="1"/>
  <c r="I6" i="25"/>
  <c r="I7" i="25"/>
  <c r="L141" i="24"/>
  <c r="B181" i="24"/>
  <c r="B182" i="24"/>
  <c r="B183" i="24" s="1"/>
  <c r="B184" i="24" s="1"/>
  <c r="B185" i="24" s="1"/>
  <c r="B186" i="24" s="1"/>
  <c r="B187" i="24" s="1"/>
  <c r="B188" i="24" s="1"/>
  <c r="B189" i="24" s="1"/>
  <c r="B190" i="24" s="1"/>
  <c r="B191" i="24" s="1"/>
  <c r="M171" i="24"/>
  <c r="L171" i="24"/>
  <c r="K171" i="24"/>
  <c r="J171" i="24"/>
  <c r="H171" i="24"/>
  <c r="G171" i="24"/>
  <c r="F171" i="24"/>
  <c r="F191" i="24" s="1"/>
  <c r="E171" i="24"/>
  <c r="E191" i="24" s="1"/>
  <c r="D171" i="24"/>
  <c r="C171" i="24"/>
  <c r="M170" i="24"/>
  <c r="L170" i="24"/>
  <c r="K170" i="24"/>
  <c r="N170" i="24" s="1"/>
  <c r="J170" i="24"/>
  <c r="H170" i="24"/>
  <c r="G170" i="24"/>
  <c r="F170" i="24"/>
  <c r="I170" i="24" s="1"/>
  <c r="E170" i="24"/>
  <c r="D170" i="24"/>
  <c r="C170" i="24"/>
  <c r="M169" i="24"/>
  <c r="L169" i="24"/>
  <c r="K169" i="24"/>
  <c r="J169" i="24"/>
  <c r="H169" i="24"/>
  <c r="G169" i="24"/>
  <c r="F169" i="24"/>
  <c r="E169" i="24"/>
  <c r="D169" i="24"/>
  <c r="I169" i="24" s="1"/>
  <c r="C169" i="24"/>
  <c r="M168" i="24"/>
  <c r="L168" i="24"/>
  <c r="K168" i="24"/>
  <c r="N168" i="24" s="1"/>
  <c r="J168" i="24"/>
  <c r="H168" i="24"/>
  <c r="G168" i="24"/>
  <c r="F168" i="24"/>
  <c r="I168" i="24" s="1"/>
  <c r="E168" i="24"/>
  <c r="D168" i="24"/>
  <c r="C168" i="24"/>
  <c r="O166" i="24"/>
  <c r="N166" i="24"/>
  <c r="N167" i="24" s="1"/>
  <c r="N210" i="24" s="1"/>
  <c r="I166" i="24"/>
  <c r="I167" i="24" s="1"/>
  <c r="M151" i="24"/>
  <c r="L151" i="24"/>
  <c r="K151" i="24"/>
  <c r="K190" i="24" s="1"/>
  <c r="J151" i="24"/>
  <c r="H151" i="24"/>
  <c r="G151" i="24"/>
  <c r="G190" i="24" s="1"/>
  <c r="F151" i="24"/>
  <c r="F190" i="24" s="1"/>
  <c r="E151" i="24"/>
  <c r="D151" i="24"/>
  <c r="C151" i="24"/>
  <c r="M150" i="24"/>
  <c r="L150" i="24"/>
  <c r="K150" i="24"/>
  <c r="J150" i="24"/>
  <c r="H150" i="24"/>
  <c r="G150" i="24"/>
  <c r="F150" i="24"/>
  <c r="E150" i="24"/>
  <c r="I150" i="24" s="1"/>
  <c r="D150" i="24"/>
  <c r="C150" i="24"/>
  <c r="M149" i="24"/>
  <c r="L149" i="24"/>
  <c r="K149" i="24"/>
  <c r="J149" i="24"/>
  <c r="H149" i="24"/>
  <c r="G149" i="24"/>
  <c r="F149" i="24"/>
  <c r="E149" i="24"/>
  <c r="D149" i="24"/>
  <c r="C149" i="24"/>
  <c r="I149" i="24" s="1"/>
  <c r="M148" i="24"/>
  <c r="L148" i="24"/>
  <c r="K148" i="24"/>
  <c r="J148" i="24"/>
  <c r="H148" i="24"/>
  <c r="G148" i="24"/>
  <c r="F148" i="24"/>
  <c r="E148" i="24"/>
  <c r="I148" i="24" s="1"/>
  <c r="D148" i="24"/>
  <c r="C148" i="24"/>
  <c r="I146" i="24"/>
  <c r="P146" i="24" s="1"/>
  <c r="M141" i="24"/>
  <c r="K141" i="24"/>
  <c r="K189" i="24" s="1"/>
  <c r="J141" i="24"/>
  <c r="H141" i="24"/>
  <c r="G141" i="24"/>
  <c r="F141" i="24"/>
  <c r="F189" i="24" s="1"/>
  <c r="E141" i="24"/>
  <c r="E189" i="24"/>
  <c r="D141" i="24"/>
  <c r="C141" i="24"/>
  <c r="M140" i="24"/>
  <c r="L140" i="24"/>
  <c r="K140" i="24"/>
  <c r="J140" i="24"/>
  <c r="H140" i="24"/>
  <c r="G140" i="24"/>
  <c r="F140" i="24"/>
  <c r="E140" i="24"/>
  <c r="D140" i="24"/>
  <c r="C140" i="24"/>
  <c r="M139" i="24"/>
  <c r="L139" i="24"/>
  <c r="K139" i="24"/>
  <c r="J139" i="24"/>
  <c r="H139" i="24"/>
  <c r="G139" i="24"/>
  <c r="F139" i="24"/>
  <c r="E139" i="24"/>
  <c r="D139" i="24"/>
  <c r="C139" i="24"/>
  <c r="M138" i="24"/>
  <c r="L138" i="24"/>
  <c r="K138" i="24"/>
  <c r="J138" i="24"/>
  <c r="H138" i="24"/>
  <c r="G138" i="24"/>
  <c r="F138" i="24"/>
  <c r="E138" i="24"/>
  <c r="D138" i="24"/>
  <c r="C138" i="24"/>
  <c r="O136" i="24"/>
  <c r="N136" i="24"/>
  <c r="N137" i="24" s="1"/>
  <c r="I136" i="24"/>
  <c r="I137" i="24" s="1"/>
  <c r="E188" i="24"/>
  <c r="C188" i="24"/>
  <c r="N208" i="24"/>
  <c r="I208" i="24"/>
  <c r="M121" i="24"/>
  <c r="L121" i="24"/>
  <c r="L187" i="24" s="1"/>
  <c r="K121" i="24"/>
  <c r="K187" i="24" s="1"/>
  <c r="J121" i="24"/>
  <c r="H121" i="24"/>
  <c r="G121" i="24"/>
  <c r="G187" i="24" s="1"/>
  <c r="F121" i="24"/>
  <c r="F187" i="24" s="1"/>
  <c r="E121" i="24"/>
  <c r="D121" i="24"/>
  <c r="C121" i="24"/>
  <c r="C187" i="24" s="1"/>
  <c r="M120" i="24"/>
  <c r="L120" i="24"/>
  <c r="K120" i="24"/>
  <c r="J120" i="24"/>
  <c r="H120" i="24"/>
  <c r="G120" i="24"/>
  <c r="F120" i="24"/>
  <c r="E120" i="24"/>
  <c r="D120" i="24"/>
  <c r="C120" i="24"/>
  <c r="M119" i="24"/>
  <c r="L119" i="24"/>
  <c r="K119" i="24"/>
  <c r="J119" i="24"/>
  <c r="H119" i="24"/>
  <c r="G119" i="24"/>
  <c r="F119" i="24"/>
  <c r="E119" i="24"/>
  <c r="D119" i="24"/>
  <c r="C119" i="24"/>
  <c r="M118" i="24"/>
  <c r="L118" i="24"/>
  <c r="K118" i="24"/>
  <c r="J118" i="24"/>
  <c r="H118" i="24"/>
  <c r="G118" i="24"/>
  <c r="F118" i="24"/>
  <c r="E118" i="24"/>
  <c r="D118" i="24"/>
  <c r="C118" i="24"/>
  <c r="O116" i="24"/>
  <c r="N116" i="24"/>
  <c r="N117" i="24" s="1"/>
  <c r="I116" i="24"/>
  <c r="I117" i="24" s="1"/>
  <c r="M111" i="24"/>
  <c r="L111" i="24"/>
  <c r="L186" i="24" s="1"/>
  <c r="K111" i="24"/>
  <c r="J111" i="24"/>
  <c r="J186" i="24" s="1"/>
  <c r="H111" i="24"/>
  <c r="G111" i="24"/>
  <c r="F111" i="24"/>
  <c r="E111" i="24"/>
  <c r="E186" i="24" s="1"/>
  <c r="D111" i="24"/>
  <c r="C111" i="24"/>
  <c r="M110" i="24"/>
  <c r="L110" i="24"/>
  <c r="K110" i="24"/>
  <c r="J110" i="24"/>
  <c r="H110" i="24"/>
  <c r="G110" i="24"/>
  <c r="F110" i="24"/>
  <c r="E110" i="24"/>
  <c r="D110" i="24"/>
  <c r="C110" i="24"/>
  <c r="M109" i="24"/>
  <c r="L109" i="24"/>
  <c r="K109" i="24"/>
  <c r="J109" i="24"/>
  <c r="H109" i="24"/>
  <c r="G109" i="24"/>
  <c r="F109" i="24"/>
  <c r="E109" i="24"/>
  <c r="D109" i="24"/>
  <c r="C109" i="24"/>
  <c r="M108" i="24"/>
  <c r="L108" i="24"/>
  <c r="K108" i="24"/>
  <c r="J108" i="24"/>
  <c r="H108" i="24"/>
  <c r="G108" i="24"/>
  <c r="F108" i="24"/>
  <c r="E108" i="24"/>
  <c r="D108" i="24"/>
  <c r="C108" i="24"/>
  <c r="O106" i="24"/>
  <c r="N106" i="24"/>
  <c r="N107" i="24" s="1"/>
  <c r="I106" i="24"/>
  <c r="I107" i="24" s="1"/>
  <c r="I206" i="24" s="1"/>
  <c r="M101" i="24"/>
  <c r="L101" i="24"/>
  <c r="K101" i="24"/>
  <c r="K185" i="24" s="1"/>
  <c r="J101" i="24"/>
  <c r="H101" i="24"/>
  <c r="G101" i="24"/>
  <c r="F101" i="24"/>
  <c r="F185" i="24" s="1"/>
  <c r="E101" i="24"/>
  <c r="D101" i="24"/>
  <c r="C101" i="24"/>
  <c r="M100" i="24"/>
  <c r="L100" i="24"/>
  <c r="K100" i="24"/>
  <c r="J100" i="24"/>
  <c r="H100" i="24"/>
  <c r="G100" i="24"/>
  <c r="F100" i="24"/>
  <c r="E100" i="24"/>
  <c r="D100" i="24"/>
  <c r="C100" i="24"/>
  <c r="M99" i="24"/>
  <c r="L99" i="24"/>
  <c r="K99" i="24"/>
  <c r="J99" i="24"/>
  <c r="H99" i="24"/>
  <c r="G99" i="24"/>
  <c r="F99" i="24"/>
  <c r="E99" i="24"/>
  <c r="D99" i="24"/>
  <c r="C99" i="24"/>
  <c r="M98" i="24"/>
  <c r="L98" i="24"/>
  <c r="K98" i="24"/>
  <c r="J98" i="24"/>
  <c r="H98" i="24"/>
  <c r="G98" i="24"/>
  <c r="F98" i="24"/>
  <c r="E98" i="24"/>
  <c r="D98" i="24"/>
  <c r="C98" i="24"/>
  <c r="O96" i="24"/>
  <c r="N96" i="24"/>
  <c r="N97" i="24" s="1"/>
  <c r="I96" i="24"/>
  <c r="I97" i="24" s="1"/>
  <c r="M91" i="24"/>
  <c r="L91" i="24"/>
  <c r="K91" i="24"/>
  <c r="J91" i="24"/>
  <c r="H91" i="24"/>
  <c r="G91" i="24"/>
  <c r="F91" i="24"/>
  <c r="E91" i="24"/>
  <c r="D91" i="24"/>
  <c r="C91" i="24"/>
  <c r="M90" i="24"/>
  <c r="L90" i="24"/>
  <c r="K90" i="24"/>
  <c r="J90" i="24"/>
  <c r="H90" i="24"/>
  <c r="G90" i="24"/>
  <c r="F90" i="24"/>
  <c r="E90" i="24"/>
  <c r="D90" i="24"/>
  <c r="C90" i="24"/>
  <c r="M89" i="24"/>
  <c r="L89" i="24"/>
  <c r="K89" i="24"/>
  <c r="J89" i="24"/>
  <c r="H89" i="24"/>
  <c r="G89" i="24"/>
  <c r="F89" i="24"/>
  <c r="E89" i="24"/>
  <c r="D89" i="24"/>
  <c r="C89" i="24"/>
  <c r="M88" i="24"/>
  <c r="L88" i="24"/>
  <c r="K88" i="24"/>
  <c r="J88" i="24"/>
  <c r="H88" i="24"/>
  <c r="G88" i="24"/>
  <c r="F88" i="24"/>
  <c r="E88" i="24"/>
  <c r="D88" i="24"/>
  <c r="C88" i="24"/>
  <c r="O86" i="24"/>
  <c r="N86" i="24"/>
  <c r="N87" i="24" s="1"/>
  <c r="I86" i="24"/>
  <c r="I87" i="24" s="1"/>
  <c r="M81" i="24"/>
  <c r="L81" i="24"/>
  <c r="L183" i="24" s="1"/>
  <c r="K81" i="24"/>
  <c r="K183" i="24"/>
  <c r="J81" i="24"/>
  <c r="H81" i="24"/>
  <c r="G81" i="24"/>
  <c r="F81" i="24"/>
  <c r="F183" i="24" s="1"/>
  <c r="E81" i="24"/>
  <c r="D81" i="24"/>
  <c r="C81" i="24"/>
  <c r="M80" i="24"/>
  <c r="L80" i="24"/>
  <c r="K80" i="24"/>
  <c r="J80" i="24"/>
  <c r="H80" i="24"/>
  <c r="G80" i="24"/>
  <c r="F80" i="24"/>
  <c r="E80" i="24"/>
  <c r="D80" i="24"/>
  <c r="C80" i="24"/>
  <c r="M79" i="24"/>
  <c r="L79" i="24"/>
  <c r="K79" i="24"/>
  <c r="J79" i="24"/>
  <c r="H79" i="24"/>
  <c r="G79" i="24"/>
  <c r="F79" i="24"/>
  <c r="E79" i="24"/>
  <c r="D79" i="24"/>
  <c r="C79" i="24"/>
  <c r="M78" i="24"/>
  <c r="L78" i="24"/>
  <c r="K78" i="24"/>
  <c r="J78" i="24"/>
  <c r="H78" i="24"/>
  <c r="G78" i="24"/>
  <c r="F78" i="24"/>
  <c r="E78" i="24"/>
  <c r="D78" i="24"/>
  <c r="C78" i="24"/>
  <c r="O76" i="24"/>
  <c r="N76" i="24"/>
  <c r="N77" i="24" s="1"/>
  <c r="I76" i="24"/>
  <c r="I77" i="24" s="1"/>
  <c r="M71" i="24"/>
  <c r="L71" i="24"/>
  <c r="K71" i="24"/>
  <c r="J71" i="24"/>
  <c r="J182" i="24" s="1"/>
  <c r="H71" i="24"/>
  <c r="G71" i="24"/>
  <c r="F71" i="24"/>
  <c r="E71" i="24"/>
  <c r="E182" i="24" s="1"/>
  <c r="D71" i="24"/>
  <c r="C71" i="24"/>
  <c r="M70" i="24"/>
  <c r="L70" i="24"/>
  <c r="K70" i="24"/>
  <c r="J70" i="24"/>
  <c r="H70" i="24"/>
  <c r="G70" i="24"/>
  <c r="F70" i="24"/>
  <c r="E70" i="24"/>
  <c r="D70" i="24"/>
  <c r="C70" i="24"/>
  <c r="M69" i="24"/>
  <c r="L69" i="24"/>
  <c r="K69" i="24"/>
  <c r="J69" i="24"/>
  <c r="H69" i="24"/>
  <c r="G69" i="24"/>
  <c r="F69" i="24"/>
  <c r="E69" i="24"/>
  <c r="D69" i="24"/>
  <c r="C69" i="24"/>
  <c r="M68" i="24"/>
  <c r="L68" i="24"/>
  <c r="K68" i="24"/>
  <c r="J68" i="24"/>
  <c r="H68" i="24"/>
  <c r="G68" i="24"/>
  <c r="F68" i="24"/>
  <c r="E68" i="24"/>
  <c r="D68" i="24"/>
  <c r="C68" i="24"/>
  <c r="O66" i="24"/>
  <c r="N66" i="24"/>
  <c r="N67" i="24" s="1"/>
  <c r="I66" i="24"/>
  <c r="I67" i="24"/>
  <c r="M61" i="24"/>
  <c r="L61" i="24"/>
  <c r="K61" i="24"/>
  <c r="K181" i="24"/>
  <c r="J61" i="24"/>
  <c r="J181" i="24" s="1"/>
  <c r="H61" i="24"/>
  <c r="G61" i="24"/>
  <c r="F61" i="24"/>
  <c r="F181" i="24" s="1"/>
  <c r="E61" i="24"/>
  <c r="E181" i="24" s="1"/>
  <c r="D61" i="24"/>
  <c r="C61" i="24"/>
  <c r="M60" i="24"/>
  <c r="L60" i="24"/>
  <c r="K60" i="24"/>
  <c r="J60" i="24"/>
  <c r="H60" i="24"/>
  <c r="G60" i="24"/>
  <c r="F60" i="24"/>
  <c r="E60" i="24"/>
  <c r="D60" i="24"/>
  <c r="C60" i="24"/>
  <c r="M59" i="24"/>
  <c r="L59" i="24"/>
  <c r="K59" i="24"/>
  <c r="J59" i="24"/>
  <c r="H59" i="24"/>
  <c r="G59" i="24"/>
  <c r="F59" i="24"/>
  <c r="E59" i="24"/>
  <c r="D59" i="24"/>
  <c r="C59" i="24"/>
  <c r="M58" i="24"/>
  <c r="L58" i="24"/>
  <c r="K58" i="24"/>
  <c r="J58" i="24"/>
  <c r="H58" i="24"/>
  <c r="G58" i="24"/>
  <c r="F58" i="24"/>
  <c r="E58" i="24"/>
  <c r="D58" i="24"/>
  <c r="C58" i="24"/>
  <c r="O56" i="24"/>
  <c r="N56" i="24"/>
  <c r="N57" i="24" s="1"/>
  <c r="I56" i="24"/>
  <c r="I57" i="24" s="1"/>
  <c r="M51" i="24"/>
  <c r="L51" i="24"/>
  <c r="K51" i="24"/>
  <c r="J51" i="24"/>
  <c r="H51" i="24"/>
  <c r="G51" i="24"/>
  <c r="F51" i="24"/>
  <c r="F180" i="24" s="1"/>
  <c r="E51" i="24"/>
  <c r="E180" i="24" s="1"/>
  <c r="D51" i="24"/>
  <c r="C51" i="24"/>
  <c r="C180" i="24"/>
  <c r="M50" i="24"/>
  <c r="L50" i="24"/>
  <c r="K50" i="24"/>
  <c r="J50" i="24"/>
  <c r="H50" i="24"/>
  <c r="G50" i="24"/>
  <c r="F50" i="24"/>
  <c r="E50" i="24"/>
  <c r="D50" i="24"/>
  <c r="C50" i="24"/>
  <c r="M49" i="24"/>
  <c r="L49" i="24"/>
  <c r="K49" i="24"/>
  <c r="J49" i="24"/>
  <c r="H49" i="24"/>
  <c r="G49" i="24"/>
  <c r="F49" i="24"/>
  <c r="E49" i="24"/>
  <c r="D49" i="24"/>
  <c r="C49" i="24"/>
  <c r="I49" i="24" s="1"/>
  <c r="M48" i="24"/>
  <c r="L48" i="24"/>
  <c r="K48" i="24"/>
  <c r="J48" i="24"/>
  <c r="H48" i="24"/>
  <c r="G48" i="24"/>
  <c r="F48" i="24"/>
  <c r="E48" i="24"/>
  <c r="D48" i="24"/>
  <c r="C48" i="24"/>
  <c r="O46" i="24"/>
  <c r="N46" i="24"/>
  <c r="N47" i="24" s="1"/>
  <c r="N200" i="24" s="1"/>
  <c r="I46" i="24"/>
  <c r="M41" i="24"/>
  <c r="L41" i="24"/>
  <c r="K41" i="24"/>
  <c r="K179" i="24" s="1"/>
  <c r="J41" i="24"/>
  <c r="J179" i="24" s="1"/>
  <c r="H41" i="24"/>
  <c r="G41" i="24"/>
  <c r="F41" i="24"/>
  <c r="F179" i="24" s="1"/>
  <c r="E41" i="24"/>
  <c r="E179" i="24" s="1"/>
  <c r="D41" i="24"/>
  <c r="C41" i="24"/>
  <c r="M40" i="24"/>
  <c r="L40" i="24"/>
  <c r="K40" i="24"/>
  <c r="J40" i="24"/>
  <c r="H40" i="24"/>
  <c r="G40" i="24"/>
  <c r="F40" i="24"/>
  <c r="E40" i="24"/>
  <c r="D40" i="24"/>
  <c r="C40" i="24"/>
  <c r="M39" i="24"/>
  <c r="L39" i="24"/>
  <c r="K39" i="24"/>
  <c r="J39" i="24"/>
  <c r="H39" i="24"/>
  <c r="G39" i="24"/>
  <c r="F39" i="24"/>
  <c r="E39" i="24"/>
  <c r="D39" i="24"/>
  <c r="C39" i="24"/>
  <c r="M38" i="24"/>
  <c r="L38" i="24"/>
  <c r="K38" i="24"/>
  <c r="J38" i="24"/>
  <c r="H38" i="24"/>
  <c r="G38" i="24"/>
  <c r="F38" i="24"/>
  <c r="E38" i="24"/>
  <c r="D38" i="24"/>
  <c r="C38" i="24"/>
  <c r="O36" i="24"/>
  <c r="N36" i="24"/>
  <c r="N37" i="24" s="1"/>
  <c r="I36" i="24"/>
  <c r="I37" i="24" s="1"/>
  <c r="M31" i="24"/>
  <c r="L31" i="24"/>
  <c r="K31" i="24"/>
  <c r="K178" i="24" s="1"/>
  <c r="J31" i="24"/>
  <c r="J178" i="24" s="1"/>
  <c r="H31" i="24"/>
  <c r="G31" i="24"/>
  <c r="F31" i="24"/>
  <c r="F178" i="24" s="1"/>
  <c r="E31" i="24"/>
  <c r="E178" i="24" s="1"/>
  <c r="D31" i="24"/>
  <c r="C31" i="24"/>
  <c r="C178" i="24"/>
  <c r="M30" i="24"/>
  <c r="L30" i="24"/>
  <c r="K30" i="24"/>
  <c r="J30" i="24"/>
  <c r="H30" i="24"/>
  <c r="G30" i="24"/>
  <c r="F30" i="24"/>
  <c r="E30" i="24"/>
  <c r="D30" i="24"/>
  <c r="C30" i="24"/>
  <c r="M29" i="24"/>
  <c r="L29" i="24"/>
  <c r="N29" i="24" s="1"/>
  <c r="K29" i="24"/>
  <c r="J29" i="24"/>
  <c r="H29" i="24"/>
  <c r="G29" i="24"/>
  <c r="F29" i="24"/>
  <c r="E29" i="24"/>
  <c r="D29" i="24"/>
  <c r="C29" i="24"/>
  <c r="M28" i="24"/>
  <c r="L28" i="24"/>
  <c r="K28" i="24"/>
  <c r="J28" i="24"/>
  <c r="N28" i="24" s="1"/>
  <c r="H28" i="24"/>
  <c r="G28" i="24"/>
  <c r="F28" i="24"/>
  <c r="E28" i="24"/>
  <c r="I28" i="24" s="1"/>
  <c r="D28" i="24"/>
  <c r="C28" i="24"/>
  <c r="O26" i="24"/>
  <c r="N26" i="24"/>
  <c r="N27" i="24" s="1"/>
  <c r="I26" i="24"/>
  <c r="M21" i="24"/>
  <c r="L21" i="24"/>
  <c r="K21" i="24"/>
  <c r="K177" i="24" s="1"/>
  <c r="J21" i="24"/>
  <c r="J177" i="24" s="1"/>
  <c r="H21" i="24"/>
  <c r="G21" i="24"/>
  <c r="F21" i="24"/>
  <c r="F177" i="24" s="1"/>
  <c r="E21" i="24"/>
  <c r="E177" i="24" s="1"/>
  <c r="D21" i="24"/>
  <c r="C21" i="24"/>
  <c r="M20" i="24"/>
  <c r="N20" i="24" s="1"/>
  <c r="L20" i="24"/>
  <c r="K20" i="24"/>
  <c r="J20" i="24"/>
  <c r="H20" i="24"/>
  <c r="G20" i="24"/>
  <c r="F20" i="24"/>
  <c r="E20" i="24"/>
  <c r="D20" i="24"/>
  <c r="I20" i="24" s="1"/>
  <c r="C20" i="24"/>
  <c r="M19" i="24"/>
  <c r="L19" i="24"/>
  <c r="K19" i="24"/>
  <c r="J19" i="24"/>
  <c r="H19" i="24"/>
  <c r="G19" i="24"/>
  <c r="F19" i="24"/>
  <c r="E19" i="24"/>
  <c r="D19" i="24"/>
  <c r="C19" i="24"/>
  <c r="M18" i="24"/>
  <c r="N18" i="24" s="1"/>
  <c r="L18" i="24"/>
  <c r="K18" i="24"/>
  <c r="J18" i="24"/>
  <c r="H18" i="24"/>
  <c r="G18" i="24"/>
  <c r="F18" i="24"/>
  <c r="E18" i="24"/>
  <c r="D18" i="24"/>
  <c r="C18" i="24"/>
  <c r="O16" i="24"/>
  <c r="O17" i="24" s="1"/>
  <c r="N16" i="24"/>
  <c r="N17" i="24"/>
  <c r="I16" i="24"/>
  <c r="I17" i="24" s="1"/>
  <c r="M11" i="24"/>
  <c r="L11" i="24"/>
  <c r="L176" i="24" s="1"/>
  <c r="K11" i="24"/>
  <c r="K176" i="24" s="1"/>
  <c r="J11" i="24"/>
  <c r="H11" i="24"/>
  <c r="G11" i="24"/>
  <c r="F11" i="24"/>
  <c r="F176" i="24" s="1"/>
  <c r="E11" i="24"/>
  <c r="E176" i="24" s="1"/>
  <c r="D11" i="24"/>
  <c r="C11" i="24"/>
  <c r="M10" i="24"/>
  <c r="L10" i="24"/>
  <c r="K10" i="24"/>
  <c r="J10" i="24"/>
  <c r="H10" i="24"/>
  <c r="G10" i="24"/>
  <c r="F10" i="24"/>
  <c r="E10" i="24"/>
  <c r="D10" i="24"/>
  <c r="C10" i="24"/>
  <c r="M9" i="24"/>
  <c r="L9" i="24"/>
  <c r="K9" i="24"/>
  <c r="J9" i="24"/>
  <c r="H9" i="24"/>
  <c r="G9" i="24"/>
  <c r="F9" i="24"/>
  <c r="E9" i="24"/>
  <c r="D9" i="24"/>
  <c r="C9" i="24"/>
  <c r="M8" i="24"/>
  <c r="L8" i="24"/>
  <c r="K8" i="24"/>
  <c r="J8" i="24"/>
  <c r="H8" i="24"/>
  <c r="G8" i="24"/>
  <c r="F8" i="24"/>
  <c r="E8" i="24"/>
  <c r="D8" i="24"/>
  <c r="C8" i="24"/>
  <c r="O6" i="24"/>
  <c r="O7" i="24" s="1"/>
  <c r="N6" i="24"/>
  <c r="N7" i="24" s="1"/>
  <c r="I6" i="24"/>
  <c r="B181" i="23"/>
  <c r="B182" i="23" s="1"/>
  <c r="B183" i="23" s="1"/>
  <c r="B184" i="23" s="1"/>
  <c r="B185" i="23" s="1"/>
  <c r="B186" i="23" s="1"/>
  <c r="B187" i="23" s="1"/>
  <c r="B188" i="23" s="1"/>
  <c r="B189" i="23" s="1"/>
  <c r="B190" i="23" s="1"/>
  <c r="B191" i="23" s="1"/>
  <c r="M171" i="23"/>
  <c r="L171" i="23"/>
  <c r="L141" i="23"/>
  <c r="L189" i="23" s="1"/>
  <c r="K171" i="23"/>
  <c r="J171" i="23"/>
  <c r="H171" i="23"/>
  <c r="G171" i="23"/>
  <c r="F171" i="23"/>
  <c r="E171" i="23"/>
  <c r="D171" i="23"/>
  <c r="C171" i="23"/>
  <c r="M170" i="23"/>
  <c r="L170" i="23"/>
  <c r="K170" i="23"/>
  <c r="J170" i="23"/>
  <c r="H170" i="23"/>
  <c r="G170" i="23"/>
  <c r="F170" i="23"/>
  <c r="E170" i="23"/>
  <c r="D170" i="23"/>
  <c r="C170" i="23"/>
  <c r="M169" i="23"/>
  <c r="L169" i="23"/>
  <c r="K169" i="23"/>
  <c r="J169" i="23"/>
  <c r="H169" i="23"/>
  <c r="G169" i="23"/>
  <c r="F169" i="23"/>
  <c r="E169" i="23"/>
  <c r="D169" i="23"/>
  <c r="C169" i="23"/>
  <c r="M168" i="23"/>
  <c r="L168" i="23"/>
  <c r="K168" i="23"/>
  <c r="J168" i="23"/>
  <c r="H168" i="23"/>
  <c r="G168" i="23"/>
  <c r="F168" i="23"/>
  <c r="E168" i="23"/>
  <c r="D168" i="23"/>
  <c r="C168" i="23"/>
  <c r="O166" i="23"/>
  <c r="O167" i="23" s="1"/>
  <c r="O171" i="23" s="1"/>
  <c r="N166" i="23"/>
  <c r="N167" i="23" s="1"/>
  <c r="I166" i="23"/>
  <c r="I167" i="23" s="1"/>
  <c r="I211" i="23" s="1"/>
  <c r="M151" i="23"/>
  <c r="M190" i="23" s="1"/>
  <c r="L151" i="23"/>
  <c r="K151" i="23"/>
  <c r="J151" i="23"/>
  <c r="H151" i="23"/>
  <c r="G151" i="23"/>
  <c r="G190" i="23" s="1"/>
  <c r="F151" i="23"/>
  <c r="E151" i="23"/>
  <c r="D151" i="23"/>
  <c r="D190" i="23" s="1"/>
  <c r="C151" i="23"/>
  <c r="C190" i="23" s="1"/>
  <c r="M150" i="23"/>
  <c r="L150" i="23"/>
  <c r="K150" i="23"/>
  <c r="J150" i="23"/>
  <c r="H150" i="23"/>
  <c r="G150" i="23"/>
  <c r="F150" i="23"/>
  <c r="E150" i="23"/>
  <c r="D150" i="23"/>
  <c r="C150" i="23"/>
  <c r="M149" i="23"/>
  <c r="L149" i="23"/>
  <c r="K149" i="23"/>
  <c r="J149" i="23"/>
  <c r="H149" i="23"/>
  <c r="G149" i="23"/>
  <c r="F149" i="23"/>
  <c r="E149" i="23"/>
  <c r="D149" i="23"/>
  <c r="C149" i="23"/>
  <c r="M148" i="23"/>
  <c r="L148" i="23"/>
  <c r="K148" i="23"/>
  <c r="J148" i="23"/>
  <c r="H148" i="23"/>
  <c r="G148" i="23"/>
  <c r="F148" i="23"/>
  <c r="E148" i="23"/>
  <c r="D148" i="23"/>
  <c r="C148" i="23"/>
  <c r="O151" i="23"/>
  <c r="I146" i="23"/>
  <c r="P146" i="23" s="1"/>
  <c r="M141" i="23"/>
  <c r="K141" i="23"/>
  <c r="K189" i="23" s="1"/>
  <c r="J141" i="23"/>
  <c r="H141" i="23"/>
  <c r="G141" i="23"/>
  <c r="F141" i="23"/>
  <c r="E141" i="23"/>
  <c r="D141" i="23"/>
  <c r="D189" i="23" s="1"/>
  <c r="C141" i="23"/>
  <c r="C189" i="23" s="1"/>
  <c r="M140" i="23"/>
  <c r="L140" i="23"/>
  <c r="K140" i="23"/>
  <c r="J140" i="23"/>
  <c r="H140" i="23"/>
  <c r="G140" i="23"/>
  <c r="F140" i="23"/>
  <c r="E140" i="23"/>
  <c r="D140" i="23"/>
  <c r="C140" i="23"/>
  <c r="M139" i="23"/>
  <c r="L139" i="23"/>
  <c r="K139" i="23"/>
  <c r="J139" i="23"/>
  <c r="H139" i="23"/>
  <c r="G139" i="23"/>
  <c r="F139" i="23"/>
  <c r="E139" i="23"/>
  <c r="D139" i="23"/>
  <c r="C139" i="23"/>
  <c r="M138" i="23"/>
  <c r="L138" i="23"/>
  <c r="K138" i="23"/>
  <c r="J138" i="23"/>
  <c r="H138" i="23"/>
  <c r="G138" i="23"/>
  <c r="F138" i="23"/>
  <c r="E138" i="23"/>
  <c r="D138" i="23"/>
  <c r="C138" i="23"/>
  <c r="O136" i="23"/>
  <c r="N136" i="23"/>
  <c r="N137" i="23" s="1"/>
  <c r="N209" i="23" s="1"/>
  <c r="I136" i="23"/>
  <c r="I137" i="23" s="1"/>
  <c r="M131" i="23"/>
  <c r="L131" i="23"/>
  <c r="L188" i="23" s="1"/>
  <c r="K131" i="23"/>
  <c r="K188" i="23" s="1"/>
  <c r="J131" i="23"/>
  <c r="H131" i="23"/>
  <c r="G131" i="23"/>
  <c r="F131" i="23"/>
  <c r="F188" i="23" s="1"/>
  <c r="E131" i="23"/>
  <c r="D131" i="23"/>
  <c r="C131" i="23"/>
  <c r="M130" i="23"/>
  <c r="L130" i="23"/>
  <c r="N130" i="23" s="1"/>
  <c r="K130" i="23"/>
  <c r="J130" i="23"/>
  <c r="H130" i="23"/>
  <c r="G130" i="23"/>
  <c r="F130" i="23"/>
  <c r="E130" i="23"/>
  <c r="D130" i="23"/>
  <c r="C130" i="23"/>
  <c r="M129" i="23"/>
  <c r="L129" i="23"/>
  <c r="K129" i="23"/>
  <c r="J129" i="23"/>
  <c r="H129" i="23"/>
  <c r="G129" i="23"/>
  <c r="F129" i="23"/>
  <c r="E129" i="23"/>
  <c r="D129" i="23"/>
  <c r="C129" i="23"/>
  <c r="M128" i="23"/>
  <c r="L128" i="23"/>
  <c r="K128" i="23"/>
  <c r="J128" i="23"/>
  <c r="H128" i="23"/>
  <c r="G128" i="23"/>
  <c r="F128" i="23"/>
  <c r="E128" i="23"/>
  <c r="D128" i="23"/>
  <c r="C128" i="23"/>
  <c r="O126" i="23"/>
  <c r="N126" i="23"/>
  <c r="N127" i="23" s="1"/>
  <c r="I126" i="23"/>
  <c r="I127" i="23" s="1"/>
  <c r="M121" i="23"/>
  <c r="L121" i="23"/>
  <c r="K121" i="23"/>
  <c r="K187" i="23" s="1"/>
  <c r="J121" i="23"/>
  <c r="H121" i="23"/>
  <c r="G121" i="23"/>
  <c r="F121" i="23"/>
  <c r="F187" i="23" s="1"/>
  <c r="E121" i="23"/>
  <c r="D121" i="23"/>
  <c r="C121" i="23"/>
  <c r="M120" i="23"/>
  <c r="L120" i="23"/>
  <c r="K120" i="23"/>
  <c r="J120" i="23"/>
  <c r="H120" i="23"/>
  <c r="G120" i="23"/>
  <c r="F120" i="23"/>
  <c r="E120" i="23"/>
  <c r="D120" i="23"/>
  <c r="C120" i="23"/>
  <c r="M119" i="23"/>
  <c r="L119" i="23"/>
  <c r="K119" i="23"/>
  <c r="J119" i="23"/>
  <c r="H119" i="23"/>
  <c r="G119" i="23"/>
  <c r="F119" i="23"/>
  <c r="E119" i="23"/>
  <c r="D119" i="23"/>
  <c r="C119" i="23"/>
  <c r="M118" i="23"/>
  <c r="L118" i="23"/>
  <c r="K118" i="23"/>
  <c r="J118" i="23"/>
  <c r="H118" i="23"/>
  <c r="G118" i="23"/>
  <c r="F118" i="23"/>
  <c r="E118" i="23"/>
  <c r="D118" i="23"/>
  <c r="C118" i="23"/>
  <c r="O116" i="23"/>
  <c r="N116" i="23"/>
  <c r="N117" i="23" s="1"/>
  <c r="I116" i="23"/>
  <c r="I117" i="23" s="1"/>
  <c r="M111" i="23"/>
  <c r="L111" i="23"/>
  <c r="K111" i="23"/>
  <c r="J111" i="23"/>
  <c r="H111" i="23"/>
  <c r="G111" i="23"/>
  <c r="G186" i="23" s="1"/>
  <c r="F111" i="23"/>
  <c r="F186" i="23"/>
  <c r="E111" i="23"/>
  <c r="D111" i="23"/>
  <c r="C111" i="23"/>
  <c r="M110" i="23"/>
  <c r="L110" i="23"/>
  <c r="K110" i="23"/>
  <c r="J110" i="23"/>
  <c r="H110" i="23"/>
  <c r="G110" i="23"/>
  <c r="F110" i="23"/>
  <c r="E110" i="23"/>
  <c r="D110" i="23"/>
  <c r="C110" i="23"/>
  <c r="M109" i="23"/>
  <c r="L109" i="23"/>
  <c r="K109" i="23"/>
  <c r="J109" i="23"/>
  <c r="H109" i="23"/>
  <c r="G109" i="23"/>
  <c r="F109" i="23"/>
  <c r="E109" i="23"/>
  <c r="D109" i="23"/>
  <c r="C109" i="23"/>
  <c r="M108" i="23"/>
  <c r="L108" i="23"/>
  <c r="K108" i="23"/>
  <c r="J108" i="23"/>
  <c r="H108" i="23"/>
  <c r="G108" i="23"/>
  <c r="F108" i="23"/>
  <c r="E108" i="23"/>
  <c r="D108" i="23"/>
  <c r="C108" i="23"/>
  <c r="O106" i="23"/>
  <c r="N106" i="23"/>
  <c r="N107" i="23" s="1"/>
  <c r="N206" i="23" s="1"/>
  <c r="I106" i="23"/>
  <c r="I107" i="23" s="1"/>
  <c r="I206" i="23" s="1"/>
  <c r="M101" i="23"/>
  <c r="L101" i="23"/>
  <c r="K101" i="23"/>
  <c r="J101" i="23"/>
  <c r="H101" i="23"/>
  <c r="G101" i="23"/>
  <c r="F101" i="23"/>
  <c r="F185" i="23"/>
  <c r="E101" i="23"/>
  <c r="D101" i="23"/>
  <c r="C101" i="23"/>
  <c r="M100" i="23"/>
  <c r="L100" i="23"/>
  <c r="K100" i="23"/>
  <c r="J100" i="23"/>
  <c r="H100" i="23"/>
  <c r="G100" i="23"/>
  <c r="F100" i="23"/>
  <c r="E100" i="23"/>
  <c r="D100" i="23"/>
  <c r="C100" i="23"/>
  <c r="M99" i="23"/>
  <c r="L99" i="23"/>
  <c r="K99" i="23"/>
  <c r="J99" i="23"/>
  <c r="H99" i="23"/>
  <c r="G99" i="23"/>
  <c r="F99" i="23"/>
  <c r="E99" i="23"/>
  <c r="D99" i="23"/>
  <c r="C99" i="23"/>
  <c r="M98" i="23"/>
  <c r="L98" i="23"/>
  <c r="K98" i="23"/>
  <c r="J98" i="23"/>
  <c r="H98" i="23"/>
  <c r="G98" i="23"/>
  <c r="F98" i="23"/>
  <c r="E98" i="23"/>
  <c r="D98" i="23"/>
  <c r="C98" i="23"/>
  <c r="O96" i="23"/>
  <c r="N96" i="23"/>
  <c r="N97" i="23" s="1"/>
  <c r="N205" i="23" s="1"/>
  <c r="I96" i="23"/>
  <c r="M91" i="23"/>
  <c r="L91" i="23"/>
  <c r="K91" i="23"/>
  <c r="J91" i="23"/>
  <c r="H91" i="23"/>
  <c r="G91" i="23"/>
  <c r="G184" i="23" s="1"/>
  <c r="F91" i="23"/>
  <c r="E91" i="23"/>
  <c r="D91" i="23"/>
  <c r="D184" i="23" s="1"/>
  <c r="C91" i="23"/>
  <c r="M90" i="23"/>
  <c r="L90" i="23"/>
  <c r="K90" i="23"/>
  <c r="J90" i="23"/>
  <c r="H90" i="23"/>
  <c r="G90" i="23"/>
  <c r="F90" i="23"/>
  <c r="E90" i="23"/>
  <c r="D90" i="23"/>
  <c r="C90" i="23"/>
  <c r="M89" i="23"/>
  <c r="L89" i="23"/>
  <c r="K89" i="23"/>
  <c r="J89" i="23"/>
  <c r="H89" i="23"/>
  <c r="G89" i="23"/>
  <c r="F89" i="23"/>
  <c r="E89" i="23"/>
  <c r="D89" i="23"/>
  <c r="C89" i="23"/>
  <c r="M88" i="23"/>
  <c r="L88" i="23"/>
  <c r="K88" i="23"/>
  <c r="J88" i="23"/>
  <c r="H88" i="23"/>
  <c r="G88" i="23"/>
  <c r="F88" i="23"/>
  <c r="E88" i="23"/>
  <c r="D88" i="23"/>
  <c r="C88" i="23"/>
  <c r="O86" i="23"/>
  <c r="N86" i="23"/>
  <c r="N87" i="23" s="1"/>
  <c r="I86" i="23"/>
  <c r="I87" i="23" s="1"/>
  <c r="M81" i="23"/>
  <c r="L81" i="23"/>
  <c r="K81" i="23"/>
  <c r="K183" i="23" s="1"/>
  <c r="J81" i="23"/>
  <c r="H81" i="23"/>
  <c r="G81" i="23"/>
  <c r="F81" i="23"/>
  <c r="F183" i="23" s="1"/>
  <c r="E81" i="23"/>
  <c r="D81" i="23"/>
  <c r="C81" i="23"/>
  <c r="M80" i="23"/>
  <c r="L80" i="23"/>
  <c r="K80" i="23"/>
  <c r="J80" i="23"/>
  <c r="H80" i="23"/>
  <c r="G80" i="23"/>
  <c r="F80" i="23"/>
  <c r="E80" i="23"/>
  <c r="D80" i="23"/>
  <c r="C80" i="23"/>
  <c r="M79" i="23"/>
  <c r="L79" i="23"/>
  <c r="K79" i="23"/>
  <c r="J79" i="23"/>
  <c r="H79" i="23"/>
  <c r="G79" i="23"/>
  <c r="F79" i="23"/>
  <c r="E79" i="23"/>
  <c r="D79" i="23"/>
  <c r="C79" i="23"/>
  <c r="M78" i="23"/>
  <c r="L78" i="23"/>
  <c r="K78" i="23"/>
  <c r="J78" i="23"/>
  <c r="H78" i="23"/>
  <c r="G78" i="23"/>
  <c r="F78" i="23"/>
  <c r="E78" i="23"/>
  <c r="D78" i="23"/>
  <c r="C78" i="23"/>
  <c r="O76" i="23"/>
  <c r="N76" i="23"/>
  <c r="N77" i="23" s="1"/>
  <c r="I76" i="23"/>
  <c r="I77" i="23" s="1"/>
  <c r="M71" i="23"/>
  <c r="L71" i="23"/>
  <c r="K71" i="23"/>
  <c r="K182" i="23" s="1"/>
  <c r="J71" i="23"/>
  <c r="H71" i="23"/>
  <c r="G71" i="23"/>
  <c r="G182" i="23" s="1"/>
  <c r="F71" i="23"/>
  <c r="F182" i="23" s="1"/>
  <c r="E71" i="23"/>
  <c r="D71" i="23"/>
  <c r="D182" i="23" s="1"/>
  <c r="C71" i="23"/>
  <c r="M70" i="23"/>
  <c r="L70" i="23"/>
  <c r="K70" i="23"/>
  <c r="J70" i="23"/>
  <c r="H70" i="23"/>
  <c r="G70" i="23"/>
  <c r="F70" i="23"/>
  <c r="E70" i="23"/>
  <c r="D70" i="23"/>
  <c r="C70" i="23"/>
  <c r="M69" i="23"/>
  <c r="L69" i="23"/>
  <c r="K69" i="23"/>
  <c r="J69" i="23"/>
  <c r="H69" i="23"/>
  <c r="G69" i="23"/>
  <c r="F69" i="23"/>
  <c r="E69" i="23"/>
  <c r="D69" i="23"/>
  <c r="C69" i="23"/>
  <c r="M68" i="23"/>
  <c r="L68" i="23"/>
  <c r="K68" i="23"/>
  <c r="J68" i="23"/>
  <c r="H68" i="23"/>
  <c r="G68" i="23"/>
  <c r="F68" i="23"/>
  <c r="E68" i="23"/>
  <c r="D68" i="23"/>
  <c r="C68" i="23"/>
  <c r="O66" i="23"/>
  <c r="N66" i="23"/>
  <c r="N67" i="23" s="1"/>
  <c r="N202" i="23" s="1"/>
  <c r="I66" i="23"/>
  <c r="I67" i="23" s="1"/>
  <c r="M61" i="23"/>
  <c r="L61" i="23"/>
  <c r="L181" i="23" s="1"/>
  <c r="K61" i="23"/>
  <c r="K181" i="23"/>
  <c r="J61" i="23"/>
  <c r="H61" i="23"/>
  <c r="G61" i="23"/>
  <c r="F61" i="23"/>
  <c r="F181" i="23" s="1"/>
  <c r="E61" i="23"/>
  <c r="D61" i="23"/>
  <c r="D181" i="23" s="1"/>
  <c r="C61" i="23"/>
  <c r="M60" i="23"/>
  <c r="L60" i="23"/>
  <c r="K60" i="23"/>
  <c r="J60" i="23"/>
  <c r="H60" i="23"/>
  <c r="G60" i="23"/>
  <c r="F60" i="23"/>
  <c r="E60" i="23"/>
  <c r="D60" i="23"/>
  <c r="C60" i="23"/>
  <c r="M59" i="23"/>
  <c r="L59" i="23"/>
  <c r="K59" i="23"/>
  <c r="J59" i="23"/>
  <c r="H59" i="23"/>
  <c r="G59" i="23"/>
  <c r="F59" i="23"/>
  <c r="E59" i="23"/>
  <c r="D59" i="23"/>
  <c r="C59" i="23"/>
  <c r="M58" i="23"/>
  <c r="L58" i="23"/>
  <c r="K58" i="23"/>
  <c r="J58" i="23"/>
  <c r="H58" i="23"/>
  <c r="G58" i="23"/>
  <c r="F58" i="23"/>
  <c r="E58" i="23"/>
  <c r="D58" i="23"/>
  <c r="C58" i="23"/>
  <c r="O56" i="23"/>
  <c r="N56" i="23"/>
  <c r="N57" i="23" s="1"/>
  <c r="N201" i="23" s="1"/>
  <c r="I56" i="23"/>
  <c r="I57" i="23" s="1"/>
  <c r="M51" i="23"/>
  <c r="L51" i="23"/>
  <c r="L180" i="23" s="1"/>
  <c r="K51" i="23"/>
  <c r="K180" i="23" s="1"/>
  <c r="J51" i="23"/>
  <c r="H51" i="23"/>
  <c r="G51" i="23"/>
  <c r="G180" i="23" s="1"/>
  <c r="F51" i="23"/>
  <c r="F180" i="23" s="1"/>
  <c r="E51" i="23"/>
  <c r="D51" i="23"/>
  <c r="D180" i="23" s="1"/>
  <c r="C51" i="23"/>
  <c r="C180" i="23" s="1"/>
  <c r="M50" i="23"/>
  <c r="L50" i="23"/>
  <c r="K50" i="23"/>
  <c r="J50" i="23"/>
  <c r="H50" i="23"/>
  <c r="G50" i="23"/>
  <c r="F50" i="23"/>
  <c r="E50" i="23"/>
  <c r="D50" i="23"/>
  <c r="C50" i="23"/>
  <c r="M49" i="23"/>
  <c r="L49" i="23"/>
  <c r="K49" i="23"/>
  <c r="J49" i="23"/>
  <c r="H49" i="23"/>
  <c r="G49" i="23"/>
  <c r="F49" i="23"/>
  <c r="E49" i="23"/>
  <c r="D49" i="23"/>
  <c r="C49" i="23"/>
  <c r="M48" i="23"/>
  <c r="L48" i="23"/>
  <c r="K48" i="23"/>
  <c r="J48" i="23"/>
  <c r="H48" i="23"/>
  <c r="G48" i="23"/>
  <c r="F48" i="23"/>
  <c r="E48" i="23"/>
  <c r="D48" i="23"/>
  <c r="C48" i="23"/>
  <c r="O46" i="23"/>
  <c r="N46" i="23"/>
  <c r="N47" i="23" s="1"/>
  <c r="I46" i="23"/>
  <c r="I47" i="23"/>
  <c r="M41" i="23"/>
  <c r="L41" i="23"/>
  <c r="K41" i="23"/>
  <c r="J41" i="23"/>
  <c r="H41" i="23"/>
  <c r="G41" i="23"/>
  <c r="F41" i="23"/>
  <c r="F179" i="23" s="1"/>
  <c r="E41" i="23"/>
  <c r="D41" i="23"/>
  <c r="C41" i="23"/>
  <c r="C179" i="23" s="1"/>
  <c r="M40" i="23"/>
  <c r="L40" i="23"/>
  <c r="K40" i="23"/>
  <c r="J40" i="23"/>
  <c r="H40" i="23"/>
  <c r="G40" i="23"/>
  <c r="F40" i="23"/>
  <c r="E40" i="23"/>
  <c r="D40" i="23"/>
  <c r="C40" i="23"/>
  <c r="M39" i="23"/>
  <c r="L39" i="23"/>
  <c r="K39" i="23"/>
  <c r="J39" i="23"/>
  <c r="H39" i="23"/>
  <c r="G39" i="23"/>
  <c r="F39" i="23"/>
  <c r="E39" i="23"/>
  <c r="D39" i="23"/>
  <c r="C39" i="23"/>
  <c r="M38" i="23"/>
  <c r="L38" i="23"/>
  <c r="K38" i="23"/>
  <c r="J38" i="23"/>
  <c r="H38" i="23"/>
  <c r="G38" i="23"/>
  <c r="F38" i="23"/>
  <c r="E38" i="23"/>
  <c r="D38" i="23"/>
  <c r="C38" i="23"/>
  <c r="O36" i="23"/>
  <c r="N36" i="23"/>
  <c r="N37" i="23"/>
  <c r="I36" i="23"/>
  <c r="I37" i="23" s="1"/>
  <c r="M31" i="23"/>
  <c r="L31" i="23"/>
  <c r="K31" i="23"/>
  <c r="K178" i="23"/>
  <c r="J31" i="23"/>
  <c r="H31" i="23"/>
  <c r="G31" i="23"/>
  <c r="G178" i="23"/>
  <c r="F31" i="23"/>
  <c r="F178" i="23" s="1"/>
  <c r="E31" i="23"/>
  <c r="D31" i="23"/>
  <c r="C31" i="23"/>
  <c r="M30" i="23"/>
  <c r="L30" i="23"/>
  <c r="K30" i="23"/>
  <c r="J30" i="23"/>
  <c r="H30" i="23"/>
  <c r="G30" i="23"/>
  <c r="F30" i="23"/>
  <c r="E30" i="23"/>
  <c r="D30" i="23"/>
  <c r="C30" i="23"/>
  <c r="M29" i="23"/>
  <c r="L29" i="23"/>
  <c r="K29" i="23"/>
  <c r="J29" i="23"/>
  <c r="H29" i="23"/>
  <c r="G29" i="23"/>
  <c r="F29" i="23"/>
  <c r="E29" i="23"/>
  <c r="D29" i="23"/>
  <c r="C29" i="23"/>
  <c r="M28" i="23"/>
  <c r="L28" i="23"/>
  <c r="K28" i="23"/>
  <c r="J28" i="23"/>
  <c r="N28" i="23"/>
  <c r="H28" i="23"/>
  <c r="G28" i="23"/>
  <c r="F28" i="23"/>
  <c r="E28" i="23"/>
  <c r="D28" i="23"/>
  <c r="C28" i="23"/>
  <c r="O26" i="23"/>
  <c r="N26" i="23"/>
  <c r="I26" i="23"/>
  <c r="I27" i="23" s="1"/>
  <c r="M21" i="23"/>
  <c r="L21" i="23"/>
  <c r="K21" i="23"/>
  <c r="K177" i="23" s="1"/>
  <c r="J21" i="23"/>
  <c r="H21" i="23"/>
  <c r="G21" i="23"/>
  <c r="G177" i="23" s="1"/>
  <c r="F21" i="23"/>
  <c r="F177" i="23" s="1"/>
  <c r="E21" i="23"/>
  <c r="D21" i="23"/>
  <c r="C21" i="23"/>
  <c r="M20" i="23"/>
  <c r="L20" i="23"/>
  <c r="K20" i="23"/>
  <c r="J20" i="23"/>
  <c r="H20" i="23"/>
  <c r="G20" i="23"/>
  <c r="F20" i="23"/>
  <c r="E20" i="23"/>
  <c r="D20" i="23"/>
  <c r="C20" i="23"/>
  <c r="M19" i="23"/>
  <c r="L19" i="23"/>
  <c r="K19" i="23"/>
  <c r="J19" i="23"/>
  <c r="H19" i="23"/>
  <c r="G19" i="23"/>
  <c r="F19" i="23"/>
  <c r="E19" i="23"/>
  <c r="D19" i="23"/>
  <c r="C19" i="23"/>
  <c r="M18" i="23"/>
  <c r="L18" i="23"/>
  <c r="K18" i="23"/>
  <c r="J18" i="23"/>
  <c r="H18" i="23"/>
  <c r="G18" i="23"/>
  <c r="F18" i="23"/>
  <c r="E18" i="23"/>
  <c r="D18" i="23"/>
  <c r="C18" i="23"/>
  <c r="O16" i="23"/>
  <c r="N16" i="23"/>
  <c r="N17" i="23" s="1"/>
  <c r="N197" i="23" s="1"/>
  <c r="I16" i="23"/>
  <c r="M11" i="23"/>
  <c r="L11" i="23"/>
  <c r="K11" i="23"/>
  <c r="K176" i="23" s="1"/>
  <c r="J11" i="23"/>
  <c r="H11" i="23"/>
  <c r="G11" i="23"/>
  <c r="G176" i="23" s="1"/>
  <c r="F11" i="23"/>
  <c r="F176" i="23" s="1"/>
  <c r="E11" i="23"/>
  <c r="D11" i="23"/>
  <c r="D176" i="23" s="1"/>
  <c r="C11" i="23"/>
  <c r="C176" i="23" s="1"/>
  <c r="M10" i="23"/>
  <c r="L10" i="23"/>
  <c r="K10" i="23"/>
  <c r="J10" i="23"/>
  <c r="H10" i="23"/>
  <c r="G10" i="23"/>
  <c r="F10" i="23"/>
  <c r="E10" i="23"/>
  <c r="D10" i="23"/>
  <c r="C10" i="23"/>
  <c r="M9" i="23"/>
  <c r="L9" i="23"/>
  <c r="K9" i="23"/>
  <c r="J9" i="23"/>
  <c r="H9" i="23"/>
  <c r="G9" i="23"/>
  <c r="F9" i="23"/>
  <c r="E9" i="23"/>
  <c r="D9" i="23"/>
  <c r="C9" i="23"/>
  <c r="M8" i="23"/>
  <c r="L8" i="23"/>
  <c r="K8" i="23"/>
  <c r="J8" i="23"/>
  <c r="H8" i="23"/>
  <c r="G8" i="23"/>
  <c r="F8" i="23"/>
  <c r="E8" i="23"/>
  <c r="D8" i="23"/>
  <c r="C8" i="23"/>
  <c r="I8" i="23" s="1"/>
  <c r="O6" i="23"/>
  <c r="N6" i="23"/>
  <c r="N7" i="23" s="1"/>
  <c r="I6" i="23"/>
  <c r="I7" i="23" s="1"/>
  <c r="B181" i="22"/>
  <c r="B182" i="22" s="1"/>
  <c r="B183" i="22" s="1"/>
  <c r="B184" i="22" s="1"/>
  <c r="B185" i="22" s="1"/>
  <c r="B186" i="22" s="1"/>
  <c r="B187" i="22" s="1"/>
  <c r="B188" i="22" s="1"/>
  <c r="B189" i="22" s="1"/>
  <c r="B190" i="22" s="1"/>
  <c r="B191" i="22" s="1"/>
  <c r="M171" i="22"/>
  <c r="L171" i="22"/>
  <c r="K171" i="22"/>
  <c r="J171" i="22"/>
  <c r="H171" i="22"/>
  <c r="G171" i="22"/>
  <c r="G191" i="22"/>
  <c r="F171" i="22"/>
  <c r="F191" i="22" s="1"/>
  <c r="E171" i="22"/>
  <c r="E191" i="22"/>
  <c r="D171" i="22"/>
  <c r="D191" i="22" s="1"/>
  <c r="C171" i="22"/>
  <c r="C191" i="22"/>
  <c r="M170" i="22"/>
  <c r="L170" i="22"/>
  <c r="K170" i="22"/>
  <c r="J170" i="22"/>
  <c r="H170" i="22"/>
  <c r="G170" i="22"/>
  <c r="F170" i="22"/>
  <c r="E170" i="22"/>
  <c r="D170" i="22"/>
  <c r="C170" i="22"/>
  <c r="M169" i="22"/>
  <c r="L169" i="22"/>
  <c r="K169" i="22"/>
  <c r="J169" i="22"/>
  <c r="H169" i="22"/>
  <c r="G169" i="22"/>
  <c r="F169" i="22"/>
  <c r="E169" i="22"/>
  <c r="D169" i="22"/>
  <c r="C169" i="22"/>
  <c r="M168" i="22"/>
  <c r="L168" i="22"/>
  <c r="K168" i="22"/>
  <c r="J168" i="22"/>
  <c r="N168" i="22" s="1"/>
  <c r="H168" i="22"/>
  <c r="G168" i="22"/>
  <c r="F168" i="22"/>
  <c r="E168" i="22"/>
  <c r="D168" i="22"/>
  <c r="C168" i="22"/>
  <c r="O166" i="22"/>
  <c r="N166" i="22"/>
  <c r="N167" i="22" s="1"/>
  <c r="N210" i="22" s="1"/>
  <c r="I166" i="22"/>
  <c r="I167" i="22" s="1"/>
  <c r="I211" i="22" s="1"/>
  <c r="M151" i="22"/>
  <c r="L151" i="22"/>
  <c r="L190" i="22" s="1"/>
  <c r="K151" i="22"/>
  <c r="J151" i="22"/>
  <c r="H151" i="22"/>
  <c r="G151" i="22"/>
  <c r="G190" i="22" s="1"/>
  <c r="F151" i="22"/>
  <c r="F190" i="22" s="1"/>
  <c r="E151" i="22"/>
  <c r="D151" i="22"/>
  <c r="D190" i="22" s="1"/>
  <c r="C151" i="22"/>
  <c r="C190" i="22" s="1"/>
  <c r="M150" i="22"/>
  <c r="L150" i="22"/>
  <c r="K150" i="22"/>
  <c r="J150" i="22"/>
  <c r="H150" i="22"/>
  <c r="G150" i="22"/>
  <c r="F150" i="22"/>
  <c r="E150" i="22"/>
  <c r="D150" i="22"/>
  <c r="C150" i="22"/>
  <c r="M149" i="22"/>
  <c r="L149" i="22"/>
  <c r="K149" i="22"/>
  <c r="J149" i="22"/>
  <c r="H149" i="22"/>
  <c r="G149" i="22"/>
  <c r="F149" i="22"/>
  <c r="E149" i="22"/>
  <c r="D149" i="22"/>
  <c r="C149" i="22"/>
  <c r="M148" i="22"/>
  <c r="L148" i="22"/>
  <c r="K148" i="22"/>
  <c r="J148" i="22"/>
  <c r="H148" i="22"/>
  <c r="G148" i="22"/>
  <c r="F148" i="22"/>
  <c r="E148" i="22"/>
  <c r="D148" i="22"/>
  <c r="C148" i="22"/>
  <c r="I146" i="22"/>
  <c r="P146" i="22" s="1"/>
  <c r="M141" i="22"/>
  <c r="L141" i="22"/>
  <c r="K141" i="22"/>
  <c r="J141" i="22"/>
  <c r="H141" i="22"/>
  <c r="G141" i="22"/>
  <c r="G189" i="22" s="1"/>
  <c r="F141" i="22"/>
  <c r="F189" i="22" s="1"/>
  <c r="E141" i="22"/>
  <c r="E189" i="22"/>
  <c r="D141" i="22"/>
  <c r="C141" i="22"/>
  <c r="M140" i="22"/>
  <c r="L140" i="22"/>
  <c r="K140" i="22"/>
  <c r="J140" i="22"/>
  <c r="H140" i="22"/>
  <c r="G140" i="22"/>
  <c r="F140" i="22"/>
  <c r="E140" i="22"/>
  <c r="D140" i="22"/>
  <c r="C140" i="22"/>
  <c r="M139" i="22"/>
  <c r="L139" i="22"/>
  <c r="K139" i="22"/>
  <c r="J139" i="22"/>
  <c r="H139" i="22"/>
  <c r="G139" i="22"/>
  <c r="F139" i="22"/>
  <c r="E139" i="22"/>
  <c r="D139" i="22"/>
  <c r="C139" i="22"/>
  <c r="M138" i="22"/>
  <c r="L138" i="22"/>
  <c r="K138" i="22"/>
  <c r="J138" i="22"/>
  <c r="H138" i="22"/>
  <c r="G138" i="22"/>
  <c r="F138" i="22"/>
  <c r="E138" i="22"/>
  <c r="D138" i="22"/>
  <c r="C138" i="22"/>
  <c r="O136" i="22"/>
  <c r="N136" i="22"/>
  <c r="N137" i="22" s="1"/>
  <c r="I136" i="22"/>
  <c r="I137" i="22" s="1"/>
  <c r="I209" i="22" s="1"/>
  <c r="M131" i="22"/>
  <c r="M188" i="22" s="1"/>
  <c r="L131" i="22"/>
  <c r="K131" i="22"/>
  <c r="K188" i="22" s="1"/>
  <c r="J131" i="22"/>
  <c r="H131" i="22"/>
  <c r="G131" i="22"/>
  <c r="F131" i="22"/>
  <c r="F188" i="22" s="1"/>
  <c r="E131" i="22"/>
  <c r="E188" i="22" s="1"/>
  <c r="D131" i="22"/>
  <c r="C131" i="22"/>
  <c r="M130" i="22"/>
  <c r="L130" i="22"/>
  <c r="K130" i="22"/>
  <c r="J130" i="22"/>
  <c r="H130" i="22"/>
  <c r="G130" i="22"/>
  <c r="F130" i="22"/>
  <c r="E130" i="22"/>
  <c r="D130" i="22"/>
  <c r="C130" i="22"/>
  <c r="M129" i="22"/>
  <c r="L129" i="22"/>
  <c r="K129" i="22"/>
  <c r="J129" i="22"/>
  <c r="H129" i="22"/>
  <c r="G129" i="22"/>
  <c r="F129" i="22"/>
  <c r="E129" i="22"/>
  <c r="D129" i="22"/>
  <c r="C129" i="22"/>
  <c r="M128" i="22"/>
  <c r="L128" i="22"/>
  <c r="K128" i="22"/>
  <c r="J128" i="22"/>
  <c r="H128" i="22"/>
  <c r="G128" i="22"/>
  <c r="F128" i="22"/>
  <c r="E128" i="22"/>
  <c r="D128" i="22"/>
  <c r="C128" i="22"/>
  <c r="O126" i="22"/>
  <c r="N126" i="22"/>
  <c r="N127" i="22" s="1"/>
  <c r="I126" i="22"/>
  <c r="I127" i="22" s="1"/>
  <c r="M121" i="22"/>
  <c r="L121" i="22"/>
  <c r="K121" i="22"/>
  <c r="J121" i="22"/>
  <c r="H121" i="22"/>
  <c r="G121" i="22"/>
  <c r="F121" i="22"/>
  <c r="F187" i="22" s="1"/>
  <c r="E121" i="22"/>
  <c r="E187" i="22" s="1"/>
  <c r="D121" i="22"/>
  <c r="C121" i="22"/>
  <c r="M120" i="22"/>
  <c r="L120" i="22"/>
  <c r="K120" i="22"/>
  <c r="J120" i="22"/>
  <c r="H120" i="22"/>
  <c r="G120" i="22"/>
  <c r="F120" i="22"/>
  <c r="E120" i="22"/>
  <c r="D120" i="22"/>
  <c r="C120" i="22"/>
  <c r="M119" i="22"/>
  <c r="L119" i="22"/>
  <c r="K119" i="22"/>
  <c r="N119" i="22" s="1"/>
  <c r="J119" i="22"/>
  <c r="H119" i="22"/>
  <c r="G119" i="22"/>
  <c r="F119" i="22"/>
  <c r="E119" i="22"/>
  <c r="D119" i="22"/>
  <c r="C119" i="22"/>
  <c r="M118" i="22"/>
  <c r="L118" i="22"/>
  <c r="K118" i="22"/>
  <c r="J118" i="22"/>
  <c r="H118" i="22"/>
  <c r="G118" i="22"/>
  <c r="F118" i="22"/>
  <c r="E118" i="22"/>
  <c r="D118" i="22"/>
  <c r="C118" i="22"/>
  <c r="O116" i="22"/>
  <c r="N116" i="22"/>
  <c r="N117" i="22" s="1"/>
  <c r="N207" i="22" s="1"/>
  <c r="I116" i="22"/>
  <c r="I117" i="22" s="1"/>
  <c r="I207" i="22" s="1"/>
  <c r="M111" i="22"/>
  <c r="M186" i="22" s="1"/>
  <c r="L111" i="22"/>
  <c r="K111" i="22"/>
  <c r="K186" i="22" s="1"/>
  <c r="J111" i="22"/>
  <c r="J186" i="22" s="1"/>
  <c r="H111" i="22"/>
  <c r="G111" i="22"/>
  <c r="F111" i="22"/>
  <c r="F186" i="22" s="1"/>
  <c r="E111" i="22"/>
  <c r="D111" i="22"/>
  <c r="C111" i="22"/>
  <c r="M110" i="22"/>
  <c r="L110" i="22"/>
  <c r="K110" i="22"/>
  <c r="J110" i="22"/>
  <c r="H110" i="22"/>
  <c r="G110" i="22"/>
  <c r="F110" i="22"/>
  <c r="E110" i="22"/>
  <c r="D110" i="22"/>
  <c r="C110" i="22"/>
  <c r="M109" i="22"/>
  <c r="L109" i="22"/>
  <c r="K109" i="22"/>
  <c r="J109" i="22"/>
  <c r="H109" i="22"/>
  <c r="G109" i="22"/>
  <c r="F109" i="22"/>
  <c r="E109" i="22"/>
  <c r="D109" i="22"/>
  <c r="C109" i="22"/>
  <c r="M108" i="22"/>
  <c r="L108" i="22"/>
  <c r="K108" i="22"/>
  <c r="J108" i="22"/>
  <c r="H108" i="22"/>
  <c r="G108" i="22"/>
  <c r="F108" i="22"/>
  <c r="E108" i="22"/>
  <c r="D108" i="22"/>
  <c r="C108" i="22"/>
  <c r="O106" i="22"/>
  <c r="N106" i="22"/>
  <c r="N107" i="22" s="1"/>
  <c r="N206" i="22" s="1"/>
  <c r="I106" i="22"/>
  <c r="I107" i="22" s="1"/>
  <c r="I206" i="22" s="1"/>
  <c r="M101" i="22"/>
  <c r="M185" i="22" s="1"/>
  <c r="L101" i="22"/>
  <c r="L185" i="22" s="1"/>
  <c r="K101" i="22"/>
  <c r="J101" i="22"/>
  <c r="H101" i="22"/>
  <c r="G101" i="22"/>
  <c r="F101" i="22"/>
  <c r="F185" i="22" s="1"/>
  <c r="E101" i="22"/>
  <c r="E185" i="22" s="1"/>
  <c r="D101" i="22"/>
  <c r="C101" i="22"/>
  <c r="M100" i="22"/>
  <c r="L100" i="22"/>
  <c r="K100" i="22"/>
  <c r="J100" i="22"/>
  <c r="H100" i="22"/>
  <c r="G100" i="22"/>
  <c r="F100" i="22"/>
  <c r="E100" i="22"/>
  <c r="D100" i="22"/>
  <c r="C100" i="22"/>
  <c r="M99" i="22"/>
  <c r="L99" i="22"/>
  <c r="K99" i="22"/>
  <c r="N99" i="22" s="1"/>
  <c r="J99" i="22"/>
  <c r="H99" i="22"/>
  <c r="G99" i="22"/>
  <c r="F99" i="22"/>
  <c r="E99" i="22"/>
  <c r="D99" i="22"/>
  <c r="C99" i="22"/>
  <c r="M98" i="22"/>
  <c r="L98" i="22"/>
  <c r="K98" i="22"/>
  <c r="J98" i="22"/>
  <c r="H98" i="22"/>
  <c r="G98" i="22"/>
  <c r="F98" i="22"/>
  <c r="E98" i="22"/>
  <c r="D98" i="22"/>
  <c r="C98" i="22"/>
  <c r="O96" i="22"/>
  <c r="N96" i="22"/>
  <c r="N97" i="22" s="1"/>
  <c r="N205" i="22" s="1"/>
  <c r="I96" i="22"/>
  <c r="I97" i="22" s="1"/>
  <c r="I205" i="22" s="1"/>
  <c r="M91" i="22"/>
  <c r="M184" i="22" s="1"/>
  <c r="L91" i="22"/>
  <c r="K91" i="22"/>
  <c r="K184" i="22" s="1"/>
  <c r="J91" i="22"/>
  <c r="H91" i="22"/>
  <c r="G91" i="22"/>
  <c r="F91" i="22"/>
  <c r="F184" i="22" s="1"/>
  <c r="E91" i="22"/>
  <c r="E184" i="22" s="1"/>
  <c r="D91" i="22"/>
  <c r="C91" i="22"/>
  <c r="M90" i="22"/>
  <c r="L90" i="22"/>
  <c r="K90" i="22"/>
  <c r="J90" i="22"/>
  <c r="H90" i="22"/>
  <c r="G90" i="22"/>
  <c r="F90" i="22"/>
  <c r="E90" i="22"/>
  <c r="D90" i="22"/>
  <c r="C90" i="22"/>
  <c r="M89" i="22"/>
  <c r="L89" i="22"/>
  <c r="K89" i="22"/>
  <c r="J89" i="22"/>
  <c r="H89" i="22"/>
  <c r="G89" i="22"/>
  <c r="F89" i="22"/>
  <c r="E89" i="22"/>
  <c r="D89" i="22"/>
  <c r="C89" i="22"/>
  <c r="M88" i="22"/>
  <c r="L88" i="22"/>
  <c r="K88" i="22"/>
  <c r="J88" i="22"/>
  <c r="H88" i="22"/>
  <c r="G88" i="22"/>
  <c r="F88" i="22"/>
  <c r="E88" i="22"/>
  <c r="D88" i="22"/>
  <c r="C88" i="22"/>
  <c r="O86" i="22"/>
  <c r="N86" i="22"/>
  <c r="N87" i="22" s="1"/>
  <c r="I86" i="22"/>
  <c r="I87" i="22" s="1"/>
  <c r="M81" i="22"/>
  <c r="M183" i="22" s="1"/>
  <c r="L81" i="22"/>
  <c r="L183" i="22" s="1"/>
  <c r="K81" i="22"/>
  <c r="J81" i="22"/>
  <c r="H81" i="22"/>
  <c r="G81" i="22"/>
  <c r="F81" i="22"/>
  <c r="F183" i="22" s="1"/>
  <c r="E81" i="22"/>
  <c r="E183" i="22" s="1"/>
  <c r="D81" i="22"/>
  <c r="C81" i="22"/>
  <c r="M80" i="22"/>
  <c r="L80" i="22"/>
  <c r="K80" i="22"/>
  <c r="J80" i="22"/>
  <c r="H80" i="22"/>
  <c r="G80" i="22"/>
  <c r="F80" i="22"/>
  <c r="E80" i="22"/>
  <c r="D80" i="22"/>
  <c r="C80" i="22"/>
  <c r="M79" i="22"/>
  <c r="L79" i="22"/>
  <c r="K79" i="22"/>
  <c r="J79" i="22"/>
  <c r="H79" i="22"/>
  <c r="G79" i="22"/>
  <c r="F79" i="22"/>
  <c r="E79" i="22"/>
  <c r="D79" i="22"/>
  <c r="C79" i="22"/>
  <c r="M78" i="22"/>
  <c r="L78" i="22"/>
  <c r="K78" i="22"/>
  <c r="J78" i="22"/>
  <c r="H78" i="22"/>
  <c r="G78" i="22"/>
  <c r="F78" i="22"/>
  <c r="E78" i="22"/>
  <c r="D78" i="22"/>
  <c r="C78" i="22"/>
  <c r="O76" i="22"/>
  <c r="N76" i="22"/>
  <c r="N77" i="22" s="1"/>
  <c r="N203" i="22" s="1"/>
  <c r="I76" i="22"/>
  <c r="I77" i="22" s="1"/>
  <c r="M71" i="22"/>
  <c r="M182" i="22" s="1"/>
  <c r="L71" i="22"/>
  <c r="L182" i="22" s="1"/>
  <c r="K71" i="22"/>
  <c r="J71" i="22"/>
  <c r="H71" i="22"/>
  <c r="G71" i="22"/>
  <c r="F71" i="22"/>
  <c r="F182" i="22" s="1"/>
  <c r="E71" i="22"/>
  <c r="D71" i="22"/>
  <c r="C71" i="22"/>
  <c r="M70" i="22"/>
  <c r="L70" i="22"/>
  <c r="K70" i="22"/>
  <c r="J70" i="22"/>
  <c r="H70" i="22"/>
  <c r="G70" i="22"/>
  <c r="F70" i="22"/>
  <c r="E70" i="22"/>
  <c r="D70" i="22"/>
  <c r="C70" i="22"/>
  <c r="M69" i="22"/>
  <c r="L69" i="22"/>
  <c r="K69" i="22"/>
  <c r="J69" i="22"/>
  <c r="H69" i="22"/>
  <c r="G69" i="22"/>
  <c r="F69" i="22"/>
  <c r="E69" i="22"/>
  <c r="D69" i="22"/>
  <c r="C69" i="22"/>
  <c r="M68" i="22"/>
  <c r="L68" i="22"/>
  <c r="K68" i="22"/>
  <c r="J68" i="22"/>
  <c r="H68" i="22"/>
  <c r="G68" i="22"/>
  <c r="F68" i="22"/>
  <c r="E68" i="22"/>
  <c r="D68" i="22"/>
  <c r="C68" i="22"/>
  <c r="O66" i="22"/>
  <c r="N66" i="22"/>
  <c r="N67" i="22" s="1"/>
  <c r="I66" i="22"/>
  <c r="I67" i="22" s="1"/>
  <c r="M61" i="22"/>
  <c r="M181" i="22" s="1"/>
  <c r="L61" i="22"/>
  <c r="K61" i="22"/>
  <c r="J61" i="22"/>
  <c r="H61" i="22"/>
  <c r="G61" i="22"/>
  <c r="G181" i="22" s="1"/>
  <c r="F61" i="22"/>
  <c r="F181" i="22" s="1"/>
  <c r="E61" i="22"/>
  <c r="D61" i="22"/>
  <c r="C61" i="22"/>
  <c r="C181" i="22" s="1"/>
  <c r="M60" i="22"/>
  <c r="L60" i="22"/>
  <c r="K60" i="22"/>
  <c r="J60" i="22"/>
  <c r="H60" i="22"/>
  <c r="G60" i="22"/>
  <c r="F60" i="22"/>
  <c r="E60" i="22"/>
  <c r="D60" i="22"/>
  <c r="C60" i="22"/>
  <c r="M59" i="22"/>
  <c r="L59" i="22"/>
  <c r="K59" i="22"/>
  <c r="J59" i="22"/>
  <c r="H59" i="22"/>
  <c r="G59" i="22"/>
  <c r="F59" i="22"/>
  <c r="E59" i="22"/>
  <c r="D59" i="22"/>
  <c r="C59" i="22"/>
  <c r="M58" i="22"/>
  <c r="L58" i="22"/>
  <c r="K58" i="22"/>
  <c r="J58" i="22"/>
  <c r="H58" i="22"/>
  <c r="G58" i="22"/>
  <c r="F58" i="22"/>
  <c r="E58" i="22"/>
  <c r="D58" i="22"/>
  <c r="C58" i="22"/>
  <c r="O56" i="22"/>
  <c r="N56" i="22"/>
  <c r="N57" i="22" s="1"/>
  <c r="I56" i="22"/>
  <c r="I57" i="22"/>
  <c r="M51" i="22"/>
  <c r="M180" i="22" s="1"/>
  <c r="L51" i="22"/>
  <c r="K51" i="22"/>
  <c r="K180" i="22"/>
  <c r="J51" i="22"/>
  <c r="H51" i="22"/>
  <c r="G51" i="22"/>
  <c r="F51" i="22"/>
  <c r="F180" i="22" s="1"/>
  <c r="E51" i="22"/>
  <c r="C51" i="22"/>
  <c r="M50" i="22"/>
  <c r="L50" i="22"/>
  <c r="K50" i="22"/>
  <c r="J50" i="22"/>
  <c r="H50" i="22"/>
  <c r="G50" i="22"/>
  <c r="F50" i="22"/>
  <c r="E50" i="22"/>
  <c r="C50" i="22"/>
  <c r="M49" i="22"/>
  <c r="L49" i="22"/>
  <c r="K49" i="22"/>
  <c r="J49" i="22"/>
  <c r="H49" i="22"/>
  <c r="G49" i="22"/>
  <c r="F49" i="22"/>
  <c r="E49" i="22"/>
  <c r="C49" i="22"/>
  <c r="M48" i="22"/>
  <c r="L48" i="22"/>
  <c r="K48" i="22"/>
  <c r="J48" i="22"/>
  <c r="H48" i="22"/>
  <c r="G48" i="22"/>
  <c r="F48" i="22"/>
  <c r="E48" i="22"/>
  <c r="C48" i="22"/>
  <c r="O46" i="22"/>
  <c r="N46" i="22"/>
  <c r="N47" i="22" s="1"/>
  <c r="N200" i="22" s="1"/>
  <c r="I46" i="22"/>
  <c r="I47" i="22" s="1"/>
  <c r="I200" i="22" s="1"/>
  <c r="M41" i="22"/>
  <c r="M179" i="22" s="1"/>
  <c r="L41" i="22"/>
  <c r="L179" i="22" s="1"/>
  <c r="K41" i="22"/>
  <c r="J41" i="22"/>
  <c r="H41" i="22"/>
  <c r="G41" i="22"/>
  <c r="F41" i="22"/>
  <c r="F179" i="22" s="1"/>
  <c r="E41" i="22"/>
  <c r="E179" i="22" s="1"/>
  <c r="D41" i="22"/>
  <c r="C41" i="22"/>
  <c r="M40" i="22"/>
  <c r="L40" i="22"/>
  <c r="K40" i="22"/>
  <c r="J40" i="22"/>
  <c r="H40" i="22"/>
  <c r="G40" i="22"/>
  <c r="F40" i="22"/>
  <c r="E40" i="22"/>
  <c r="D40" i="22"/>
  <c r="C40" i="22"/>
  <c r="M39" i="22"/>
  <c r="L39" i="22"/>
  <c r="K39" i="22"/>
  <c r="J39" i="22"/>
  <c r="H39" i="22"/>
  <c r="G39" i="22"/>
  <c r="F39" i="22"/>
  <c r="E39" i="22"/>
  <c r="D39" i="22"/>
  <c r="C39" i="22"/>
  <c r="M38" i="22"/>
  <c r="L38" i="22"/>
  <c r="K38" i="22"/>
  <c r="J38" i="22"/>
  <c r="H38" i="22"/>
  <c r="G38" i="22"/>
  <c r="F38" i="22"/>
  <c r="E38" i="22"/>
  <c r="D38" i="22"/>
  <c r="C38" i="22"/>
  <c r="O36" i="22"/>
  <c r="N36" i="22"/>
  <c r="N37" i="22" s="1"/>
  <c r="I36" i="22"/>
  <c r="I37" i="22" s="1"/>
  <c r="M31" i="22"/>
  <c r="M178" i="22" s="1"/>
  <c r="L31" i="22"/>
  <c r="K31" i="22"/>
  <c r="J31" i="22"/>
  <c r="H31" i="22"/>
  <c r="G31" i="22"/>
  <c r="F31" i="22"/>
  <c r="F178" i="22" s="1"/>
  <c r="E31" i="22"/>
  <c r="D31" i="22"/>
  <c r="D178" i="22" s="1"/>
  <c r="C31" i="22"/>
  <c r="M30" i="22"/>
  <c r="L30" i="22"/>
  <c r="K30" i="22"/>
  <c r="J30" i="22"/>
  <c r="H30" i="22"/>
  <c r="G30" i="22"/>
  <c r="F30" i="22"/>
  <c r="E30" i="22"/>
  <c r="D30" i="22"/>
  <c r="C30" i="22"/>
  <c r="M29" i="22"/>
  <c r="L29" i="22"/>
  <c r="K29" i="22"/>
  <c r="J29" i="22"/>
  <c r="H29" i="22"/>
  <c r="G29" i="22"/>
  <c r="F29" i="22"/>
  <c r="E29" i="22"/>
  <c r="D29" i="22"/>
  <c r="C29" i="22"/>
  <c r="M28" i="22"/>
  <c r="L28" i="22"/>
  <c r="K28" i="22"/>
  <c r="J28" i="22"/>
  <c r="H28" i="22"/>
  <c r="G28" i="22"/>
  <c r="F28" i="22"/>
  <c r="E28" i="22"/>
  <c r="D28" i="22"/>
  <c r="C28" i="22"/>
  <c r="O26" i="22"/>
  <c r="N26" i="22"/>
  <c r="N27" i="22" s="1"/>
  <c r="I26" i="22"/>
  <c r="I27" i="22" s="1"/>
  <c r="M21" i="22"/>
  <c r="M177" i="22" s="1"/>
  <c r="L21" i="22"/>
  <c r="L177" i="22" s="1"/>
  <c r="K21" i="22"/>
  <c r="J21" i="22"/>
  <c r="J177" i="22" s="1"/>
  <c r="H21" i="22"/>
  <c r="G21" i="22"/>
  <c r="F21" i="22"/>
  <c r="F177" i="22" s="1"/>
  <c r="E21" i="22"/>
  <c r="E177" i="22" s="1"/>
  <c r="D21" i="22"/>
  <c r="C21" i="22"/>
  <c r="M20" i="22"/>
  <c r="L20" i="22"/>
  <c r="K20" i="22"/>
  <c r="J20" i="22"/>
  <c r="H20" i="22"/>
  <c r="G20" i="22"/>
  <c r="F20" i="22"/>
  <c r="E20" i="22"/>
  <c r="D20" i="22"/>
  <c r="C20" i="22"/>
  <c r="M19" i="22"/>
  <c r="L19" i="22"/>
  <c r="K19" i="22"/>
  <c r="J19" i="22"/>
  <c r="H19" i="22"/>
  <c r="G19" i="22"/>
  <c r="F19" i="22"/>
  <c r="E19" i="22"/>
  <c r="D19" i="22"/>
  <c r="C19" i="22"/>
  <c r="M18" i="22"/>
  <c r="L18" i="22"/>
  <c r="K18" i="22"/>
  <c r="J18" i="22"/>
  <c r="H18" i="22"/>
  <c r="G18" i="22"/>
  <c r="F18" i="22"/>
  <c r="E18" i="22"/>
  <c r="D18" i="22"/>
  <c r="C18" i="22"/>
  <c r="O16" i="22"/>
  <c r="N16" i="22"/>
  <c r="N17" i="22" s="1"/>
  <c r="N197" i="22" s="1"/>
  <c r="I16" i="22"/>
  <c r="I17" i="22" s="1"/>
  <c r="I197" i="22" s="1"/>
  <c r="M11" i="22"/>
  <c r="L11" i="22"/>
  <c r="K11" i="22"/>
  <c r="J11" i="22"/>
  <c r="H11" i="22"/>
  <c r="G11" i="22"/>
  <c r="F11" i="22"/>
  <c r="F176" i="22" s="1"/>
  <c r="E11" i="22"/>
  <c r="D11" i="22"/>
  <c r="C11" i="22"/>
  <c r="M10" i="22"/>
  <c r="L10" i="22"/>
  <c r="K10" i="22"/>
  <c r="J10" i="22"/>
  <c r="H10" i="22"/>
  <c r="G10" i="22"/>
  <c r="F10" i="22"/>
  <c r="E10" i="22"/>
  <c r="D10" i="22"/>
  <c r="C10" i="22"/>
  <c r="M9" i="22"/>
  <c r="L9" i="22"/>
  <c r="K9" i="22"/>
  <c r="J9" i="22"/>
  <c r="H9" i="22"/>
  <c r="G9" i="22"/>
  <c r="F9" i="22"/>
  <c r="E9" i="22"/>
  <c r="D9" i="22"/>
  <c r="C9" i="22"/>
  <c r="M8" i="22"/>
  <c r="L8" i="22"/>
  <c r="K8" i="22"/>
  <c r="J8" i="22"/>
  <c r="H8" i="22"/>
  <c r="G8" i="22"/>
  <c r="F8" i="22"/>
  <c r="E8" i="22"/>
  <c r="D8" i="22"/>
  <c r="C8" i="22"/>
  <c r="O6" i="22"/>
  <c r="N6" i="22"/>
  <c r="N7" i="22" s="1"/>
  <c r="N196" i="22" s="1"/>
  <c r="I6" i="22"/>
  <c r="I7" i="22" s="1"/>
  <c r="I196" i="22" s="1"/>
  <c r="B181" i="21"/>
  <c r="B182" i="21" s="1"/>
  <c r="B183" i="21" s="1"/>
  <c r="B184" i="21" s="1"/>
  <c r="B185" i="21" s="1"/>
  <c r="B186" i="21" s="1"/>
  <c r="B187" i="21" s="1"/>
  <c r="B188" i="21" s="1"/>
  <c r="B189" i="21" s="1"/>
  <c r="B190" i="21" s="1"/>
  <c r="B191" i="21" s="1"/>
  <c r="M171" i="21"/>
  <c r="L171" i="21"/>
  <c r="K171" i="21"/>
  <c r="J171" i="21"/>
  <c r="H171" i="21"/>
  <c r="G171" i="21"/>
  <c r="G191" i="21"/>
  <c r="F171" i="21"/>
  <c r="E171" i="21"/>
  <c r="E191" i="21" s="1"/>
  <c r="D171" i="21"/>
  <c r="C171" i="21"/>
  <c r="C191" i="21"/>
  <c r="M170" i="21"/>
  <c r="L170" i="21"/>
  <c r="K170" i="21"/>
  <c r="J170" i="21"/>
  <c r="H170" i="21"/>
  <c r="G170" i="21"/>
  <c r="F170" i="21"/>
  <c r="E170" i="21"/>
  <c r="D170" i="21"/>
  <c r="C170" i="21"/>
  <c r="M169" i="21"/>
  <c r="L169" i="21"/>
  <c r="K169" i="21"/>
  <c r="J169" i="21"/>
  <c r="H169" i="21"/>
  <c r="G169" i="21"/>
  <c r="F169" i="21"/>
  <c r="E169" i="21"/>
  <c r="D169" i="21"/>
  <c r="C169" i="21"/>
  <c r="M168" i="21"/>
  <c r="L168" i="21"/>
  <c r="K168" i="21"/>
  <c r="J168" i="21"/>
  <c r="H168" i="21"/>
  <c r="G168" i="21"/>
  <c r="F168" i="21"/>
  <c r="E168" i="21"/>
  <c r="D168" i="21"/>
  <c r="C168" i="21"/>
  <c r="O166" i="21"/>
  <c r="N166" i="21"/>
  <c r="N167" i="21" s="1"/>
  <c r="I166" i="21"/>
  <c r="I167" i="21" s="1"/>
  <c r="I211" i="21" s="1"/>
  <c r="M151" i="21"/>
  <c r="L151" i="21"/>
  <c r="K151" i="21"/>
  <c r="J151" i="21"/>
  <c r="H151" i="21"/>
  <c r="G151" i="21"/>
  <c r="G190" i="21" s="1"/>
  <c r="F151" i="21"/>
  <c r="F190" i="21" s="1"/>
  <c r="E151" i="21"/>
  <c r="D151" i="21"/>
  <c r="C151" i="21"/>
  <c r="C190" i="21" s="1"/>
  <c r="M150" i="21"/>
  <c r="L150" i="21"/>
  <c r="K150" i="21"/>
  <c r="N150" i="21" s="1"/>
  <c r="J150" i="21"/>
  <c r="H150" i="21"/>
  <c r="G150" i="21"/>
  <c r="F150" i="21"/>
  <c r="E150" i="21"/>
  <c r="D150" i="21"/>
  <c r="C150" i="21"/>
  <c r="M149" i="21"/>
  <c r="L149" i="21"/>
  <c r="K149" i="21"/>
  <c r="J149" i="21"/>
  <c r="H149" i="21"/>
  <c r="G149" i="21"/>
  <c r="F149" i="21"/>
  <c r="E149" i="21"/>
  <c r="D149" i="21"/>
  <c r="C149" i="21"/>
  <c r="M148" i="21"/>
  <c r="L148" i="21"/>
  <c r="K148" i="21"/>
  <c r="J148" i="21"/>
  <c r="H148" i="21"/>
  <c r="G148" i="21"/>
  <c r="F148" i="21"/>
  <c r="E148" i="21"/>
  <c r="D148" i="21"/>
  <c r="C148" i="21"/>
  <c r="I146" i="21"/>
  <c r="P146" i="21" s="1"/>
  <c r="M141" i="21"/>
  <c r="L141" i="21"/>
  <c r="L189" i="21" s="1"/>
  <c r="K141" i="21"/>
  <c r="J141" i="21"/>
  <c r="H141" i="21"/>
  <c r="G141" i="21"/>
  <c r="G189" i="21" s="1"/>
  <c r="F141" i="21"/>
  <c r="E141" i="21"/>
  <c r="D141" i="21"/>
  <c r="C141" i="21"/>
  <c r="M140" i="21"/>
  <c r="L140" i="21"/>
  <c r="K140" i="21"/>
  <c r="J140" i="21"/>
  <c r="H140" i="21"/>
  <c r="G140" i="21"/>
  <c r="F140" i="21"/>
  <c r="E140" i="21"/>
  <c r="D140" i="21"/>
  <c r="C140" i="21"/>
  <c r="M139" i="21"/>
  <c r="L139" i="21"/>
  <c r="K139" i="21"/>
  <c r="J139" i="21"/>
  <c r="H139" i="21"/>
  <c r="G139" i="21"/>
  <c r="F139" i="21"/>
  <c r="E139" i="21"/>
  <c r="D139" i="21"/>
  <c r="C139" i="21"/>
  <c r="M138" i="21"/>
  <c r="L138" i="21"/>
  <c r="K138" i="21"/>
  <c r="J138" i="21"/>
  <c r="H138" i="21"/>
  <c r="G138" i="21"/>
  <c r="F138" i="21"/>
  <c r="E138" i="21"/>
  <c r="D138" i="21"/>
  <c r="C138" i="21"/>
  <c r="O136" i="21"/>
  <c r="N136" i="21"/>
  <c r="N137" i="21" s="1"/>
  <c r="I136" i="21"/>
  <c r="I137" i="21" s="1"/>
  <c r="M131" i="21"/>
  <c r="L131" i="21"/>
  <c r="K131" i="21"/>
  <c r="J131" i="21"/>
  <c r="H131" i="21"/>
  <c r="G131" i="21"/>
  <c r="G188" i="21" s="1"/>
  <c r="F131" i="21"/>
  <c r="E131" i="21"/>
  <c r="E188" i="21" s="1"/>
  <c r="D131" i="21"/>
  <c r="C131" i="21"/>
  <c r="M130" i="21"/>
  <c r="L130" i="21"/>
  <c r="K130" i="21"/>
  <c r="J130" i="21"/>
  <c r="H130" i="21"/>
  <c r="G130" i="21"/>
  <c r="F130" i="21"/>
  <c r="E130" i="21"/>
  <c r="D130" i="21"/>
  <c r="C130" i="21"/>
  <c r="M129" i="21"/>
  <c r="L129" i="21"/>
  <c r="K129" i="21"/>
  <c r="J129" i="21"/>
  <c r="H129" i="21"/>
  <c r="G129" i="21"/>
  <c r="F129" i="21"/>
  <c r="E129" i="21"/>
  <c r="D129" i="21"/>
  <c r="C129" i="21"/>
  <c r="M128" i="21"/>
  <c r="L128" i="21"/>
  <c r="K128" i="21"/>
  <c r="J128" i="21"/>
  <c r="H128" i="21"/>
  <c r="G128" i="21"/>
  <c r="F128" i="21"/>
  <c r="E128" i="21"/>
  <c r="D128" i="21"/>
  <c r="C128" i="21"/>
  <c r="O126" i="21"/>
  <c r="N126" i="21"/>
  <c r="N127" i="21" s="1"/>
  <c r="I126" i="21"/>
  <c r="I127" i="21" s="1"/>
  <c r="M121" i="21"/>
  <c r="L121" i="21"/>
  <c r="L187" i="21" s="1"/>
  <c r="K121" i="21"/>
  <c r="K187" i="21" s="1"/>
  <c r="J121" i="21"/>
  <c r="J187" i="21" s="1"/>
  <c r="H121" i="21"/>
  <c r="G121" i="21"/>
  <c r="G187" i="21" s="1"/>
  <c r="F121" i="21"/>
  <c r="E121" i="21"/>
  <c r="E187" i="21"/>
  <c r="D121" i="21"/>
  <c r="C121" i="21"/>
  <c r="M120" i="21"/>
  <c r="L120" i="21"/>
  <c r="K120" i="21"/>
  <c r="J120" i="21"/>
  <c r="H120" i="21"/>
  <c r="G120" i="21"/>
  <c r="F120" i="21"/>
  <c r="E120" i="21"/>
  <c r="D120" i="21"/>
  <c r="C120" i="21"/>
  <c r="M119" i="21"/>
  <c r="L119" i="21"/>
  <c r="K119" i="21"/>
  <c r="J119" i="21"/>
  <c r="H119" i="21"/>
  <c r="G119" i="21"/>
  <c r="F119" i="21"/>
  <c r="E119" i="21"/>
  <c r="D119" i="21"/>
  <c r="C119" i="21"/>
  <c r="M118" i="21"/>
  <c r="L118" i="21"/>
  <c r="K118" i="21"/>
  <c r="J118" i="21"/>
  <c r="H118" i="21"/>
  <c r="G118" i="21"/>
  <c r="F118" i="21"/>
  <c r="E118" i="21"/>
  <c r="D118" i="21"/>
  <c r="C118" i="21"/>
  <c r="O116" i="21"/>
  <c r="N116" i="21"/>
  <c r="N117" i="21" s="1"/>
  <c r="I116" i="21"/>
  <c r="I117" i="21" s="1"/>
  <c r="M111" i="21"/>
  <c r="L111" i="21"/>
  <c r="L186" i="21" s="1"/>
  <c r="K111" i="21"/>
  <c r="J111" i="21"/>
  <c r="H111" i="21"/>
  <c r="G111" i="21"/>
  <c r="G186" i="21" s="1"/>
  <c r="F111" i="21"/>
  <c r="E111" i="21"/>
  <c r="E186" i="21"/>
  <c r="D111" i="21"/>
  <c r="C111" i="21"/>
  <c r="M110" i="21"/>
  <c r="L110" i="21"/>
  <c r="K110" i="21"/>
  <c r="J110" i="21"/>
  <c r="H110" i="21"/>
  <c r="G110" i="21"/>
  <c r="F110" i="21"/>
  <c r="E110" i="21"/>
  <c r="D110" i="21"/>
  <c r="C110" i="21"/>
  <c r="M109" i="21"/>
  <c r="L109" i="21"/>
  <c r="K109" i="21"/>
  <c r="J109" i="21"/>
  <c r="H109" i="21"/>
  <c r="G109" i="21"/>
  <c r="F109" i="21"/>
  <c r="E109" i="21"/>
  <c r="D109" i="21"/>
  <c r="C109" i="21"/>
  <c r="M108" i="21"/>
  <c r="L108" i="21"/>
  <c r="K108" i="21"/>
  <c r="J108" i="21"/>
  <c r="H108" i="21"/>
  <c r="G108" i="21"/>
  <c r="F108" i="21"/>
  <c r="E108" i="21"/>
  <c r="D108" i="21"/>
  <c r="C108" i="21"/>
  <c r="O106" i="21"/>
  <c r="N106" i="21"/>
  <c r="N107" i="21" s="1"/>
  <c r="I106" i="21"/>
  <c r="I107" i="21" s="1"/>
  <c r="M101" i="21"/>
  <c r="L101" i="21"/>
  <c r="L185" i="21" s="1"/>
  <c r="K101" i="21"/>
  <c r="K185" i="21" s="1"/>
  <c r="J101" i="21"/>
  <c r="J185" i="21" s="1"/>
  <c r="H101" i="21"/>
  <c r="G101" i="21"/>
  <c r="G185" i="21" s="1"/>
  <c r="F101" i="21"/>
  <c r="E101" i="21"/>
  <c r="D101" i="21"/>
  <c r="C101" i="21"/>
  <c r="M100" i="21"/>
  <c r="L100" i="21"/>
  <c r="K100" i="21"/>
  <c r="J100" i="21"/>
  <c r="H100" i="21"/>
  <c r="G100" i="21"/>
  <c r="F100" i="21"/>
  <c r="E100" i="21"/>
  <c r="D100" i="21"/>
  <c r="C100" i="21"/>
  <c r="M99" i="21"/>
  <c r="L99" i="21"/>
  <c r="K99" i="21"/>
  <c r="J99" i="21"/>
  <c r="H99" i="21"/>
  <c r="G99" i="21"/>
  <c r="F99" i="21"/>
  <c r="E99" i="21"/>
  <c r="D99" i="21"/>
  <c r="C99" i="21"/>
  <c r="M98" i="21"/>
  <c r="L98" i="21"/>
  <c r="K98" i="21"/>
  <c r="J98" i="21"/>
  <c r="H98" i="21"/>
  <c r="G98" i="21"/>
  <c r="F98" i="21"/>
  <c r="E98" i="21"/>
  <c r="D98" i="21"/>
  <c r="C98" i="21"/>
  <c r="O96" i="21"/>
  <c r="N96" i="21"/>
  <c r="N97" i="21" s="1"/>
  <c r="I96" i="21"/>
  <c r="I97" i="21" s="1"/>
  <c r="M91" i="21"/>
  <c r="L91" i="21"/>
  <c r="L184" i="21" s="1"/>
  <c r="K91" i="21"/>
  <c r="J91" i="21"/>
  <c r="H91" i="21"/>
  <c r="G91" i="21"/>
  <c r="G184" i="21" s="1"/>
  <c r="F91" i="21"/>
  <c r="E91" i="21"/>
  <c r="E184" i="21" s="1"/>
  <c r="D91" i="21"/>
  <c r="C91" i="21"/>
  <c r="C184" i="21" s="1"/>
  <c r="M90" i="21"/>
  <c r="L90" i="21"/>
  <c r="K90" i="21"/>
  <c r="J90" i="21"/>
  <c r="H90" i="21"/>
  <c r="G90" i="21"/>
  <c r="F90" i="21"/>
  <c r="E90" i="21"/>
  <c r="D90" i="21"/>
  <c r="C90" i="21"/>
  <c r="M89" i="21"/>
  <c r="L89" i="21"/>
  <c r="K89" i="21"/>
  <c r="J89" i="21"/>
  <c r="H89" i="21"/>
  <c r="G89" i="21"/>
  <c r="F89" i="21"/>
  <c r="E89" i="21"/>
  <c r="D89" i="21"/>
  <c r="C89" i="21"/>
  <c r="M88" i="21"/>
  <c r="L88" i="21"/>
  <c r="K88" i="21"/>
  <c r="J88" i="21"/>
  <c r="H88" i="21"/>
  <c r="G88" i="21"/>
  <c r="F88" i="21"/>
  <c r="E88" i="21"/>
  <c r="D88" i="21"/>
  <c r="C88" i="21"/>
  <c r="O86" i="21"/>
  <c r="N86" i="21"/>
  <c r="N87" i="21" s="1"/>
  <c r="I86" i="21"/>
  <c r="I87" i="21" s="1"/>
  <c r="M81" i="21"/>
  <c r="L81" i="21"/>
  <c r="L183" i="21" s="1"/>
  <c r="K81" i="21"/>
  <c r="J81" i="21"/>
  <c r="H81" i="21"/>
  <c r="G81" i="21"/>
  <c r="G183" i="21" s="1"/>
  <c r="F81" i="21"/>
  <c r="E81" i="21"/>
  <c r="D81" i="21"/>
  <c r="D183" i="21" s="1"/>
  <c r="C81" i="21"/>
  <c r="M80" i="21"/>
  <c r="L80" i="21"/>
  <c r="K80" i="21"/>
  <c r="J80" i="21"/>
  <c r="H80" i="21"/>
  <c r="G80" i="21"/>
  <c r="F80" i="21"/>
  <c r="E80" i="21"/>
  <c r="D80" i="21"/>
  <c r="C80" i="21"/>
  <c r="M79" i="21"/>
  <c r="L79" i="21"/>
  <c r="K79" i="21"/>
  <c r="J79" i="21"/>
  <c r="H79" i="21"/>
  <c r="G79" i="21"/>
  <c r="F79" i="21"/>
  <c r="E79" i="21"/>
  <c r="D79" i="21"/>
  <c r="C79" i="21"/>
  <c r="M78" i="21"/>
  <c r="L78" i="21"/>
  <c r="K78" i="21"/>
  <c r="J78" i="21"/>
  <c r="H78" i="21"/>
  <c r="G78" i="21"/>
  <c r="F78" i="21"/>
  <c r="E78" i="21"/>
  <c r="D78" i="21"/>
  <c r="C78" i="21"/>
  <c r="O76" i="21"/>
  <c r="N76" i="21"/>
  <c r="N77" i="21" s="1"/>
  <c r="I76" i="21"/>
  <c r="I77" i="21" s="1"/>
  <c r="M71" i="21"/>
  <c r="L71" i="21"/>
  <c r="L182" i="21" s="1"/>
  <c r="K71" i="21"/>
  <c r="J71" i="21"/>
  <c r="H71" i="21"/>
  <c r="G71" i="21"/>
  <c r="G182" i="21" s="1"/>
  <c r="F71" i="21"/>
  <c r="E71" i="21"/>
  <c r="D71" i="21"/>
  <c r="C71" i="21"/>
  <c r="M70" i="21"/>
  <c r="L70" i="21"/>
  <c r="K70" i="21"/>
  <c r="J70" i="21"/>
  <c r="H70" i="21"/>
  <c r="G70" i="21"/>
  <c r="F70" i="21"/>
  <c r="E70" i="21"/>
  <c r="D70" i="21"/>
  <c r="C70" i="21"/>
  <c r="M69" i="21"/>
  <c r="L69" i="21"/>
  <c r="K69" i="21"/>
  <c r="J69" i="21"/>
  <c r="H69" i="21"/>
  <c r="G69" i="21"/>
  <c r="F69" i="21"/>
  <c r="E69" i="21"/>
  <c r="D69" i="21"/>
  <c r="C69" i="21"/>
  <c r="M68" i="21"/>
  <c r="L68" i="21"/>
  <c r="K68" i="21"/>
  <c r="J68" i="21"/>
  <c r="H68" i="21"/>
  <c r="G68" i="21"/>
  <c r="F68" i="21"/>
  <c r="E68" i="21"/>
  <c r="D68" i="21"/>
  <c r="C68" i="21"/>
  <c r="O66" i="21"/>
  <c r="N66" i="21"/>
  <c r="N67" i="21" s="1"/>
  <c r="I66" i="21"/>
  <c r="I67" i="21" s="1"/>
  <c r="M61" i="21"/>
  <c r="L61" i="21"/>
  <c r="L181" i="21" s="1"/>
  <c r="K61" i="21"/>
  <c r="J61" i="21"/>
  <c r="H61" i="21"/>
  <c r="G61" i="21"/>
  <c r="G181" i="21" s="1"/>
  <c r="F61" i="21"/>
  <c r="E61" i="21"/>
  <c r="E181" i="21" s="1"/>
  <c r="D61" i="21"/>
  <c r="C61" i="21"/>
  <c r="M60" i="21"/>
  <c r="L60" i="21"/>
  <c r="K60" i="21"/>
  <c r="J60" i="21"/>
  <c r="H60" i="21"/>
  <c r="G60" i="21"/>
  <c r="F60" i="21"/>
  <c r="E60" i="21"/>
  <c r="D60" i="21"/>
  <c r="C60" i="21"/>
  <c r="M59" i="21"/>
  <c r="L59" i="21"/>
  <c r="K59" i="21"/>
  <c r="J59" i="21"/>
  <c r="H59" i="21"/>
  <c r="G59" i="21"/>
  <c r="F59" i="21"/>
  <c r="E59" i="21"/>
  <c r="D59" i="21"/>
  <c r="C59" i="21"/>
  <c r="M58" i="21"/>
  <c r="L58" i="21"/>
  <c r="K58" i="21"/>
  <c r="J58" i="21"/>
  <c r="H58" i="21"/>
  <c r="G58" i="21"/>
  <c r="F58" i="21"/>
  <c r="E58" i="21"/>
  <c r="D58" i="21"/>
  <c r="C58" i="21"/>
  <c r="O56" i="21"/>
  <c r="N56" i="21"/>
  <c r="N57" i="21" s="1"/>
  <c r="I56" i="21"/>
  <c r="I57" i="21" s="1"/>
  <c r="M51" i="21"/>
  <c r="L51" i="21"/>
  <c r="L180" i="21" s="1"/>
  <c r="K51" i="21"/>
  <c r="J51" i="21"/>
  <c r="H51" i="21"/>
  <c r="G51" i="21"/>
  <c r="G180" i="21" s="1"/>
  <c r="F51" i="21"/>
  <c r="E51" i="21"/>
  <c r="E180" i="21" s="1"/>
  <c r="D51" i="21"/>
  <c r="C51" i="21"/>
  <c r="C180" i="21" s="1"/>
  <c r="M50" i="21"/>
  <c r="L50" i="21"/>
  <c r="K50" i="21"/>
  <c r="J50" i="21"/>
  <c r="H50" i="21"/>
  <c r="G50" i="21"/>
  <c r="F50" i="21"/>
  <c r="E50" i="21"/>
  <c r="D50" i="21"/>
  <c r="C50" i="21"/>
  <c r="M49" i="21"/>
  <c r="L49" i="21"/>
  <c r="K49" i="21"/>
  <c r="J49" i="21"/>
  <c r="H49" i="21"/>
  <c r="G49" i="21"/>
  <c r="F49" i="21"/>
  <c r="E49" i="21"/>
  <c r="D49" i="21"/>
  <c r="C49" i="21"/>
  <c r="M48" i="21"/>
  <c r="L48" i="21"/>
  <c r="K48" i="21"/>
  <c r="J48" i="21"/>
  <c r="H48" i="21"/>
  <c r="G48" i="21"/>
  <c r="F48" i="21"/>
  <c r="E48" i="21"/>
  <c r="D48" i="21"/>
  <c r="C48" i="21"/>
  <c r="O46" i="21"/>
  <c r="N46" i="21"/>
  <c r="N47" i="21"/>
  <c r="I46" i="21"/>
  <c r="I47" i="21" s="1"/>
  <c r="M41" i="21"/>
  <c r="L41" i="21"/>
  <c r="L179" i="21" s="1"/>
  <c r="K41" i="21"/>
  <c r="J41" i="21"/>
  <c r="J179" i="21" s="1"/>
  <c r="H41" i="21"/>
  <c r="G41" i="21"/>
  <c r="G179" i="21" s="1"/>
  <c r="F41" i="21"/>
  <c r="E41" i="21"/>
  <c r="E179" i="21"/>
  <c r="D41" i="21"/>
  <c r="C41" i="21"/>
  <c r="M40" i="21"/>
  <c r="L40" i="21"/>
  <c r="K40" i="21"/>
  <c r="J40" i="21"/>
  <c r="H40" i="21"/>
  <c r="G40" i="21"/>
  <c r="F40" i="21"/>
  <c r="E40" i="21"/>
  <c r="D40" i="21"/>
  <c r="C40" i="21"/>
  <c r="M39" i="21"/>
  <c r="L39" i="21"/>
  <c r="K39" i="21"/>
  <c r="J39" i="21"/>
  <c r="H39" i="21"/>
  <c r="G39" i="21"/>
  <c r="F39" i="21"/>
  <c r="E39" i="21"/>
  <c r="D39" i="21"/>
  <c r="C39" i="21"/>
  <c r="M38" i="21"/>
  <c r="L38" i="21"/>
  <c r="K38" i="21"/>
  <c r="J38" i="21"/>
  <c r="H38" i="21"/>
  <c r="G38" i="21"/>
  <c r="F38" i="21"/>
  <c r="E38" i="21"/>
  <c r="D38" i="21"/>
  <c r="C38" i="21"/>
  <c r="O36" i="21"/>
  <c r="N36" i="21"/>
  <c r="N37" i="21" s="1"/>
  <c r="I36" i="21"/>
  <c r="I37" i="21"/>
  <c r="M31" i="21"/>
  <c r="L31" i="21"/>
  <c r="L178" i="21" s="1"/>
  <c r="K31" i="21"/>
  <c r="J31" i="21"/>
  <c r="H31" i="21"/>
  <c r="G31" i="21"/>
  <c r="G178" i="21" s="1"/>
  <c r="F31" i="21"/>
  <c r="E31" i="21"/>
  <c r="E178" i="21" s="1"/>
  <c r="D31" i="21"/>
  <c r="C31" i="21"/>
  <c r="C178" i="21" s="1"/>
  <c r="M30" i="21"/>
  <c r="L30" i="21"/>
  <c r="K30" i="21"/>
  <c r="J30" i="21"/>
  <c r="H30" i="21"/>
  <c r="G30" i="21"/>
  <c r="F30" i="21"/>
  <c r="E30" i="21"/>
  <c r="D30" i="21"/>
  <c r="C30" i="21"/>
  <c r="M29" i="21"/>
  <c r="L29" i="21"/>
  <c r="K29" i="21"/>
  <c r="J29" i="21"/>
  <c r="H29" i="21"/>
  <c r="G29" i="21"/>
  <c r="F29" i="21"/>
  <c r="E29" i="21"/>
  <c r="D29" i="21"/>
  <c r="C29" i="21"/>
  <c r="M28" i="21"/>
  <c r="L28" i="21"/>
  <c r="K28" i="21"/>
  <c r="J28" i="21"/>
  <c r="H28" i="21"/>
  <c r="G28" i="21"/>
  <c r="F28" i="21"/>
  <c r="E28" i="21"/>
  <c r="D28" i="21"/>
  <c r="C28" i="21"/>
  <c r="O26" i="21"/>
  <c r="N26" i="21"/>
  <c r="N27" i="21" s="1"/>
  <c r="I26" i="21"/>
  <c r="I27" i="21" s="1"/>
  <c r="M21" i="21"/>
  <c r="L21" i="21"/>
  <c r="L177" i="21" s="1"/>
  <c r="K21" i="21"/>
  <c r="J21" i="21"/>
  <c r="J177" i="21" s="1"/>
  <c r="H21" i="21"/>
  <c r="G21" i="21"/>
  <c r="G177" i="21" s="1"/>
  <c r="F21" i="21"/>
  <c r="E21" i="21"/>
  <c r="D21" i="21"/>
  <c r="C21" i="21"/>
  <c r="M20" i="21"/>
  <c r="L20" i="21"/>
  <c r="K20" i="21"/>
  <c r="J20" i="21"/>
  <c r="H20" i="21"/>
  <c r="G20" i="21"/>
  <c r="F20" i="21"/>
  <c r="E20" i="21"/>
  <c r="D20" i="21"/>
  <c r="C20" i="21"/>
  <c r="M19" i="21"/>
  <c r="L19" i="21"/>
  <c r="K19" i="21"/>
  <c r="J19" i="21"/>
  <c r="N19" i="21" s="1"/>
  <c r="H19" i="21"/>
  <c r="G19" i="21"/>
  <c r="F19" i="21"/>
  <c r="E19" i="21"/>
  <c r="I19" i="21" s="1"/>
  <c r="D19" i="21"/>
  <c r="C19" i="21"/>
  <c r="M18" i="21"/>
  <c r="L18" i="21"/>
  <c r="K18" i="21"/>
  <c r="J18" i="21"/>
  <c r="H18" i="21"/>
  <c r="G18" i="21"/>
  <c r="F18" i="21"/>
  <c r="E18" i="21"/>
  <c r="D18" i="21"/>
  <c r="C18" i="21"/>
  <c r="O16" i="21"/>
  <c r="N16" i="21"/>
  <c r="N17" i="21" s="1"/>
  <c r="I16" i="21"/>
  <c r="I17" i="21" s="1"/>
  <c r="M11" i="21"/>
  <c r="L11" i="21"/>
  <c r="L176" i="21" s="1"/>
  <c r="K11" i="21"/>
  <c r="J11" i="21"/>
  <c r="J176" i="21"/>
  <c r="H11" i="21"/>
  <c r="G11" i="21"/>
  <c r="G176" i="21" s="1"/>
  <c r="F11" i="21"/>
  <c r="E11" i="21"/>
  <c r="E176" i="21" s="1"/>
  <c r="D11" i="21"/>
  <c r="C11" i="21"/>
  <c r="C176" i="21" s="1"/>
  <c r="M10" i="21"/>
  <c r="L10" i="21"/>
  <c r="K10" i="21"/>
  <c r="J10" i="21"/>
  <c r="H10" i="21"/>
  <c r="G10" i="21"/>
  <c r="F10" i="21"/>
  <c r="E10" i="21"/>
  <c r="D10" i="21"/>
  <c r="C10" i="21"/>
  <c r="I10" i="21" s="1"/>
  <c r="M9" i="21"/>
  <c r="L9" i="21"/>
  <c r="K9" i="21"/>
  <c r="J9" i="21"/>
  <c r="N9" i="21" s="1"/>
  <c r="H9" i="21"/>
  <c r="G9" i="21"/>
  <c r="F9" i="21"/>
  <c r="E9" i="21"/>
  <c r="D9" i="21"/>
  <c r="C9" i="21"/>
  <c r="M8" i="21"/>
  <c r="L8" i="21"/>
  <c r="K8" i="21"/>
  <c r="J8" i="21"/>
  <c r="H8" i="21"/>
  <c r="G8" i="21"/>
  <c r="F8" i="21"/>
  <c r="E8" i="21"/>
  <c r="D8" i="21"/>
  <c r="C8" i="21"/>
  <c r="I8" i="21" s="1"/>
  <c r="O6" i="21"/>
  <c r="N6" i="21"/>
  <c r="N7" i="21" s="1"/>
  <c r="I6" i="21"/>
  <c r="B181" i="20"/>
  <c r="B182" i="20"/>
  <c r="B183" i="20" s="1"/>
  <c r="B184" i="20" s="1"/>
  <c r="B185" i="20" s="1"/>
  <c r="B186" i="20" s="1"/>
  <c r="B187" i="20" s="1"/>
  <c r="B188" i="20" s="1"/>
  <c r="B189" i="20" s="1"/>
  <c r="B190" i="20" s="1"/>
  <c r="B191" i="20" s="1"/>
  <c r="M171" i="20"/>
  <c r="L171" i="20"/>
  <c r="K171" i="20"/>
  <c r="J171" i="20"/>
  <c r="H171" i="20"/>
  <c r="G171" i="20"/>
  <c r="G181" i="20" s="1"/>
  <c r="F171" i="20"/>
  <c r="E171" i="20"/>
  <c r="D171" i="20"/>
  <c r="C171" i="20"/>
  <c r="M170" i="20"/>
  <c r="L170" i="20"/>
  <c r="K170" i="20"/>
  <c r="J170" i="20"/>
  <c r="H170" i="20"/>
  <c r="G170" i="20"/>
  <c r="F170" i="20"/>
  <c r="E170" i="20"/>
  <c r="D170" i="20"/>
  <c r="C170" i="20"/>
  <c r="M169" i="20"/>
  <c r="L169" i="20"/>
  <c r="K169" i="20"/>
  <c r="J169" i="20"/>
  <c r="H169" i="20"/>
  <c r="G169" i="20"/>
  <c r="F169" i="20"/>
  <c r="E169" i="20"/>
  <c r="D169" i="20"/>
  <c r="C169" i="20"/>
  <c r="M168" i="20"/>
  <c r="L168" i="20"/>
  <c r="K168" i="20"/>
  <c r="J168" i="20"/>
  <c r="H168" i="20"/>
  <c r="G168" i="20"/>
  <c r="F168" i="20"/>
  <c r="E168" i="20"/>
  <c r="D168" i="20"/>
  <c r="C168" i="20"/>
  <c r="O166" i="20"/>
  <c r="N166" i="20"/>
  <c r="N167" i="20" s="1"/>
  <c r="N210" i="20" s="1"/>
  <c r="I166" i="20"/>
  <c r="I167" i="20" s="1"/>
  <c r="I211" i="20" s="1"/>
  <c r="M151" i="20"/>
  <c r="L151" i="20"/>
  <c r="K151" i="20"/>
  <c r="K190" i="20" s="1"/>
  <c r="J151" i="20"/>
  <c r="H151" i="20"/>
  <c r="G151" i="20"/>
  <c r="F151" i="20"/>
  <c r="E151" i="20"/>
  <c r="D151" i="20"/>
  <c r="C151" i="20"/>
  <c r="M150" i="20"/>
  <c r="L150" i="20"/>
  <c r="K150" i="20"/>
  <c r="J150" i="20"/>
  <c r="H150" i="20"/>
  <c r="G150" i="20"/>
  <c r="F150" i="20"/>
  <c r="E150" i="20"/>
  <c r="D150" i="20"/>
  <c r="C150" i="20"/>
  <c r="M149" i="20"/>
  <c r="L149" i="20"/>
  <c r="K149" i="20"/>
  <c r="J149" i="20"/>
  <c r="H149" i="20"/>
  <c r="G149" i="20"/>
  <c r="F149" i="20"/>
  <c r="E149" i="20"/>
  <c r="D149" i="20"/>
  <c r="C149" i="20"/>
  <c r="M148" i="20"/>
  <c r="L148" i="20"/>
  <c r="K148" i="20"/>
  <c r="J148" i="20"/>
  <c r="H148" i="20"/>
  <c r="G148" i="20"/>
  <c r="F148" i="20"/>
  <c r="E148" i="20"/>
  <c r="D148" i="20"/>
  <c r="C148" i="20"/>
  <c r="I146" i="20"/>
  <c r="P146" i="20" s="1"/>
  <c r="M141" i="20"/>
  <c r="M189" i="20" s="1"/>
  <c r="L141" i="20"/>
  <c r="L189" i="20" s="1"/>
  <c r="K141" i="20"/>
  <c r="K189" i="20" s="1"/>
  <c r="J141" i="20"/>
  <c r="H141" i="20"/>
  <c r="G141" i="20"/>
  <c r="G189" i="20" s="1"/>
  <c r="F141" i="20"/>
  <c r="F189" i="20" s="1"/>
  <c r="E141" i="20"/>
  <c r="E189" i="20" s="1"/>
  <c r="D141" i="20"/>
  <c r="D189" i="20" s="1"/>
  <c r="C141" i="20"/>
  <c r="M140" i="20"/>
  <c r="L140" i="20"/>
  <c r="K140" i="20"/>
  <c r="J140" i="20"/>
  <c r="H140" i="20"/>
  <c r="G140" i="20"/>
  <c r="F140" i="20"/>
  <c r="E140" i="20"/>
  <c r="D140" i="20"/>
  <c r="C140" i="20"/>
  <c r="M139" i="20"/>
  <c r="L139" i="20"/>
  <c r="K139" i="20"/>
  <c r="J139" i="20"/>
  <c r="H139" i="20"/>
  <c r="G139" i="20"/>
  <c r="F139" i="20"/>
  <c r="E139" i="20"/>
  <c r="D139" i="20"/>
  <c r="C139" i="20"/>
  <c r="M138" i="20"/>
  <c r="L138" i="20"/>
  <c r="K138" i="20"/>
  <c r="J138" i="20"/>
  <c r="H138" i="20"/>
  <c r="G138" i="20"/>
  <c r="F138" i="20"/>
  <c r="E138" i="20"/>
  <c r="D138" i="20"/>
  <c r="C138" i="20"/>
  <c r="O136" i="20"/>
  <c r="N136" i="20"/>
  <c r="N137" i="20" s="1"/>
  <c r="I136" i="20"/>
  <c r="I137" i="20" s="1"/>
  <c r="M131" i="20"/>
  <c r="L131" i="20"/>
  <c r="K131" i="20"/>
  <c r="K188" i="20" s="1"/>
  <c r="J131" i="20"/>
  <c r="H131" i="20"/>
  <c r="G131" i="20"/>
  <c r="F131" i="20"/>
  <c r="F188" i="20" s="1"/>
  <c r="E131" i="20"/>
  <c r="D131" i="20"/>
  <c r="C131" i="20"/>
  <c r="M130" i="20"/>
  <c r="L130" i="20"/>
  <c r="K130" i="20"/>
  <c r="J130" i="20"/>
  <c r="H130" i="20"/>
  <c r="G130" i="20"/>
  <c r="F130" i="20"/>
  <c r="E130" i="20"/>
  <c r="D130" i="20"/>
  <c r="C130" i="20"/>
  <c r="M129" i="20"/>
  <c r="L129" i="20"/>
  <c r="K129" i="20"/>
  <c r="J129" i="20"/>
  <c r="H129" i="20"/>
  <c r="G129" i="20"/>
  <c r="F129" i="20"/>
  <c r="E129" i="20"/>
  <c r="D129" i="20"/>
  <c r="C129" i="20"/>
  <c r="M128" i="20"/>
  <c r="L128" i="20"/>
  <c r="K128" i="20"/>
  <c r="J128" i="20"/>
  <c r="H128" i="20"/>
  <c r="G128" i="20"/>
  <c r="F128" i="20"/>
  <c r="E128" i="20"/>
  <c r="D128" i="20"/>
  <c r="C128" i="20"/>
  <c r="O126" i="20"/>
  <c r="N126" i="20"/>
  <c r="N127" i="20" s="1"/>
  <c r="I126" i="20"/>
  <c r="I127" i="20" s="1"/>
  <c r="I208" i="20" s="1"/>
  <c r="M121" i="20"/>
  <c r="L121" i="20"/>
  <c r="K121" i="20"/>
  <c r="K187" i="20" s="1"/>
  <c r="J121" i="20"/>
  <c r="J187" i="20" s="1"/>
  <c r="H121" i="20"/>
  <c r="G121" i="20"/>
  <c r="F121" i="20"/>
  <c r="F187" i="20" s="1"/>
  <c r="E121" i="20"/>
  <c r="E187" i="20" s="1"/>
  <c r="D121" i="20"/>
  <c r="C121" i="20"/>
  <c r="M120" i="20"/>
  <c r="L120" i="20"/>
  <c r="K120" i="20"/>
  <c r="J120" i="20"/>
  <c r="H120" i="20"/>
  <c r="G120" i="20"/>
  <c r="F120" i="20"/>
  <c r="E120" i="20"/>
  <c r="D120" i="20"/>
  <c r="C120" i="20"/>
  <c r="M119" i="20"/>
  <c r="L119" i="20"/>
  <c r="K119" i="20"/>
  <c r="J119" i="20"/>
  <c r="H119" i="20"/>
  <c r="G119" i="20"/>
  <c r="F119" i="20"/>
  <c r="E119" i="20"/>
  <c r="D119" i="20"/>
  <c r="C119" i="20"/>
  <c r="M118" i="20"/>
  <c r="L118" i="20"/>
  <c r="K118" i="20"/>
  <c r="J118" i="20"/>
  <c r="H118" i="20"/>
  <c r="G118" i="20"/>
  <c r="F118" i="20"/>
  <c r="E118" i="20"/>
  <c r="D118" i="20"/>
  <c r="C118" i="20"/>
  <c r="O116" i="20"/>
  <c r="N116" i="20"/>
  <c r="N117" i="20" s="1"/>
  <c r="I116" i="20"/>
  <c r="I117" i="20" s="1"/>
  <c r="I207" i="20" s="1"/>
  <c r="M111" i="20"/>
  <c r="L111" i="20"/>
  <c r="K111" i="20"/>
  <c r="K186" i="20" s="1"/>
  <c r="J111" i="20"/>
  <c r="H111" i="20"/>
  <c r="G111" i="20"/>
  <c r="F111" i="20"/>
  <c r="F186" i="20" s="1"/>
  <c r="E111" i="20"/>
  <c r="D111" i="20"/>
  <c r="C111" i="20"/>
  <c r="M110" i="20"/>
  <c r="L110" i="20"/>
  <c r="K110" i="20"/>
  <c r="J110" i="20"/>
  <c r="H110" i="20"/>
  <c r="G110" i="20"/>
  <c r="F110" i="20"/>
  <c r="E110" i="20"/>
  <c r="D110" i="20"/>
  <c r="C110" i="20"/>
  <c r="M109" i="20"/>
  <c r="L109" i="20"/>
  <c r="K109" i="20"/>
  <c r="J109" i="20"/>
  <c r="H109" i="20"/>
  <c r="G109" i="20"/>
  <c r="F109" i="20"/>
  <c r="E109" i="20"/>
  <c r="D109" i="20"/>
  <c r="C109" i="20"/>
  <c r="M108" i="20"/>
  <c r="L108" i="20"/>
  <c r="K108" i="20"/>
  <c r="J108" i="20"/>
  <c r="H108" i="20"/>
  <c r="G108" i="20"/>
  <c r="F108" i="20"/>
  <c r="E108" i="20"/>
  <c r="D108" i="20"/>
  <c r="C108" i="20"/>
  <c r="O106" i="20"/>
  <c r="N106" i="20"/>
  <c r="N107" i="20" s="1"/>
  <c r="I106" i="20"/>
  <c r="I107" i="20" s="1"/>
  <c r="I206" i="20" s="1"/>
  <c r="M101" i="20"/>
  <c r="L101" i="20"/>
  <c r="K101" i="20"/>
  <c r="K185" i="20" s="1"/>
  <c r="J101" i="20"/>
  <c r="H101" i="20"/>
  <c r="G101" i="20"/>
  <c r="F101" i="20"/>
  <c r="F185" i="20" s="1"/>
  <c r="E101" i="20"/>
  <c r="D101" i="20"/>
  <c r="C101" i="20"/>
  <c r="M100" i="20"/>
  <c r="L100" i="20"/>
  <c r="K100" i="20"/>
  <c r="J100" i="20"/>
  <c r="H100" i="20"/>
  <c r="G100" i="20"/>
  <c r="F100" i="20"/>
  <c r="E100" i="20"/>
  <c r="D100" i="20"/>
  <c r="C100" i="20"/>
  <c r="M99" i="20"/>
  <c r="L99" i="20"/>
  <c r="K99" i="20"/>
  <c r="J99" i="20"/>
  <c r="H99" i="20"/>
  <c r="G99" i="20"/>
  <c r="F99" i="20"/>
  <c r="E99" i="20"/>
  <c r="D99" i="20"/>
  <c r="C99" i="20"/>
  <c r="M98" i="20"/>
  <c r="L98" i="20"/>
  <c r="K98" i="20"/>
  <c r="J98" i="20"/>
  <c r="H98" i="20"/>
  <c r="G98" i="20"/>
  <c r="F98" i="20"/>
  <c r="E98" i="20"/>
  <c r="D98" i="20"/>
  <c r="C98" i="20"/>
  <c r="O96" i="20"/>
  <c r="N96" i="20"/>
  <c r="N97" i="20"/>
  <c r="I96" i="20"/>
  <c r="I97" i="20"/>
  <c r="M91" i="20"/>
  <c r="L91" i="20"/>
  <c r="K91" i="20"/>
  <c r="K184" i="20" s="1"/>
  <c r="J91" i="20"/>
  <c r="H91" i="20"/>
  <c r="G91" i="20"/>
  <c r="F91" i="20"/>
  <c r="F184" i="20" s="1"/>
  <c r="E91" i="20"/>
  <c r="E184" i="20" s="1"/>
  <c r="D91" i="20"/>
  <c r="C91" i="20"/>
  <c r="M90" i="20"/>
  <c r="L90" i="20"/>
  <c r="K90" i="20"/>
  <c r="J90" i="20"/>
  <c r="H90" i="20"/>
  <c r="G90" i="20"/>
  <c r="F90" i="20"/>
  <c r="E90" i="20"/>
  <c r="D90" i="20"/>
  <c r="C90" i="20"/>
  <c r="M89" i="20"/>
  <c r="L89" i="20"/>
  <c r="K89" i="20"/>
  <c r="J89" i="20"/>
  <c r="H89" i="20"/>
  <c r="G89" i="20"/>
  <c r="F89" i="20"/>
  <c r="E89" i="20"/>
  <c r="D89" i="20"/>
  <c r="C89" i="20"/>
  <c r="M88" i="20"/>
  <c r="L88" i="20"/>
  <c r="K88" i="20"/>
  <c r="J88" i="20"/>
  <c r="H88" i="20"/>
  <c r="G88" i="20"/>
  <c r="F88" i="20"/>
  <c r="E88" i="20"/>
  <c r="D88" i="20"/>
  <c r="C88" i="20"/>
  <c r="O86" i="20"/>
  <c r="N86" i="20"/>
  <c r="N87" i="20" s="1"/>
  <c r="N204" i="20" s="1"/>
  <c r="I86" i="20"/>
  <c r="I87" i="20" s="1"/>
  <c r="I204" i="20" s="1"/>
  <c r="M81" i="20"/>
  <c r="L81" i="20"/>
  <c r="K81" i="20"/>
  <c r="K183" i="20" s="1"/>
  <c r="J81" i="20"/>
  <c r="H81" i="20"/>
  <c r="G81" i="20"/>
  <c r="F81" i="20"/>
  <c r="F183" i="20" s="1"/>
  <c r="E81" i="20"/>
  <c r="D81" i="20"/>
  <c r="C81" i="20"/>
  <c r="M80" i="20"/>
  <c r="L80" i="20"/>
  <c r="K80" i="20"/>
  <c r="J80" i="20"/>
  <c r="H80" i="20"/>
  <c r="G80" i="20"/>
  <c r="F80" i="20"/>
  <c r="E80" i="20"/>
  <c r="D80" i="20"/>
  <c r="C80" i="20"/>
  <c r="M79" i="20"/>
  <c r="L79" i="20"/>
  <c r="K79" i="20"/>
  <c r="J79" i="20"/>
  <c r="H79" i="20"/>
  <c r="G79" i="20"/>
  <c r="F79" i="20"/>
  <c r="E79" i="20"/>
  <c r="D79" i="20"/>
  <c r="C79" i="20"/>
  <c r="M78" i="20"/>
  <c r="L78" i="20"/>
  <c r="K78" i="20"/>
  <c r="J78" i="20"/>
  <c r="H78" i="20"/>
  <c r="G78" i="20"/>
  <c r="F78" i="20"/>
  <c r="E78" i="20"/>
  <c r="D78" i="20"/>
  <c r="C78" i="20"/>
  <c r="O76" i="20"/>
  <c r="N76" i="20"/>
  <c r="N77" i="20"/>
  <c r="I76" i="20"/>
  <c r="I77" i="20" s="1"/>
  <c r="M71" i="20"/>
  <c r="M182" i="20" s="1"/>
  <c r="L71" i="20"/>
  <c r="K71" i="20"/>
  <c r="K182" i="20" s="1"/>
  <c r="J71" i="20"/>
  <c r="H71" i="20"/>
  <c r="G71" i="20"/>
  <c r="F71" i="20"/>
  <c r="F182" i="20" s="1"/>
  <c r="E71" i="20"/>
  <c r="D71" i="20"/>
  <c r="C71" i="20"/>
  <c r="M70" i="20"/>
  <c r="L70" i="20"/>
  <c r="K70" i="20"/>
  <c r="J70" i="20"/>
  <c r="H70" i="20"/>
  <c r="G70" i="20"/>
  <c r="F70" i="20"/>
  <c r="E70" i="20"/>
  <c r="D70" i="20"/>
  <c r="C70" i="20"/>
  <c r="M69" i="20"/>
  <c r="L69" i="20"/>
  <c r="K69" i="20"/>
  <c r="J69" i="20"/>
  <c r="H69" i="20"/>
  <c r="G69" i="20"/>
  <c r="F69" i="20"/>
  <c r="E69" i="20"/>
  <c r="D69" i="20"/>
  <c r="C69" i="20"/>
  <c r="M68" i="20"/>
  <c r="L68" i="20"/>
  <c r="K68" i="20"/>
  <c r="J68" i="20"/>
  <c r="H68" i="20"/>
  <c r="G68" i="20"/>
  <c r="F68" i="20"/>
  <c r="E68" i="20"/>
  <c r="D68" i="20"/>
  <c r="C68" i="20"/>
  <c r="O66" i="20"/>
  <c r="N66" i="20"/>
  <c r="N67" i="20" s="1"/>
  <c r="I66" i="20"/>
  <c r="I67" i="20" s="1"/>
  <c r="M61" i="20"/>
  <c r="L61" i="20"/>
  <c r="K61" i="20"/>
  <c r="K181" i="20" s="1"/>
  <c r="J61" i="20"/>
  <c r="J181" i="20" s="1"/>
  <c r="H61" i="20"/>
  <c r="G61" i="20"/>
  <c r="F61" i="20"/>
  <c r="F181" i="20" s="1"/>
  <c r="E61" i="20"/>
  <c r="E181" i="20" s="1"/>
  <c r="D61" i="20"/>
  <c r="C61" i="20"/>
  <c r="M60" i="20"/>
  <c r="L60" i="20"/>
  <c r="K60" i="20"/>
  <c r="J60" i="20"/>
  <c r="H60" i="20"/>
  <c r="G60" i="20"/>
  <c r="F60" i="20"/>
  <c r="E60" i="20"/>
  <c r="D60" i="20"/>
  <c r="C60" i="20"/>
  <c r="M59" i="20"/>
  <c r="L59" i="20"/>
  <c r="K59" i="20"/>
  <c r="J59" i="20"/>
  <c r="H59" i="20"/>
  <c r="G59" i="20"/>
  <c r="F59" i="20"/>
  <c r="E59" i="20"/>
  <c r="D59" i="20"/>
  <c r="C59" i="20"/>
  <c r="M58" i="20"/>
  <c r="L58" i="20"/>
  <c r="K58" i="20"/>
  <c r="J58" i="20"/>
  <c r="H58" i="20"/>
  <c r="G58" i="20"/>
  <c r="F58" i="20"/>
  <c r="E58" i="20"/>
  <c r="D58" i="20"/>
  <c r="C58" i="20"/>
  <c r="O56" i="20"/>
  <c r="N56" i="20"/>
  <c r="I56" i="20"/>
  <c r="I57" i="20" s="1"/>
  <c r="I201" i="20" s="1"/>
  <c r="M51" i="20"/>
  <c r="L51" i="20"/>
  <c r="K51" i="20"/>
  <c r="J51" i="20"/>
  <c r="H51" i="20"/>
  <c r="G51" i="20"/>
  <c r="F51" i="20"/>
  <c r="F180" i="20" s="1"/>
  <c r="E51" i="20"/>
  <c r="D51" i="20"/>
  <c r="C51" i="20"/>
  <c r="I51" i="20" s="1"/>
  <c r="M50" i="20"/>
  <c r="L50" i="20"/>
  <c r="K50" i="20"/>
  <c r="J50" i="20"/>
  <c r="H50" i="20"/>
  <c r="G50" i="20"/>
  <c r="F50" i="20"/>
  <c r="E50" i="20"/>
  <c r="I50" i="20" s="1"/>
  <c r="D50" i="20"/>
  <c r="C50" i="20"/>
  <c r="M49" i="20"/>
  <c r="L49" i="20"/>
  <c r="N49" i="20" s="1"/>
  <c r="K49" i="20"/>
  <c r="J49" i="20"/>
  <c r="H49" i="20"/>
  <c r="G49" i="20"/>
  <c r="F49" i="20"/>
  <c r="E49" i="20"/>
  <c r="D49" i="20"/>
  <c r="C49" i="20"/>
  <c r="M48" i="20"/>
  <c r="L48" i="20"/>
  <c r="K48" i="20"/>
  <c r="J48" i="20"/>
  <c r="H48" i="20"/>
  <c r="G48" i="20"/>
  <c r="F48" i="20"/>
  <c r="E48" i="20"/>
  <c r="D48" i="20"/>
  <c r="C48" i="20"/>
  <c r="O46" i="20"/>
  <c r="N46" i="20"/>
  <c r="N47" i="20" s="1"/>
  <c r="N200" i="20" s="1"/>
  <c r="I46" i="20"/>
  <c r="I47" i="20" s="1"/>
  <c r="I200" i="20" s="1"/>
  <c r="M41" i="20"/>
  <c r="L41" i="20"/>
  <c r="K41" i="20"/>
  <c r="K179" i="20" s="1"/>
  <c r="J41" i="20"/>
  <c r="J179" i="20" s="1"/>
  <c r="H41" i="20"/>
  <c r="G41" i="20"/>
  <c r="F41" i="20"/>
  <c r="F179" i="20" s="1"/>
  <c r="E41" i="20"/>
  <c r="E179" i="20" s="1"/>
  <c r="D41" i="20"/>
  <c r="C41" i="20"/>
  <c r="M40" i="20"/>
  <c r="L40" i="20"/>
  <c r="K40" i="20"/>
  <c r="J40" i="20"/>
  <c r="H40" i="20"/>
  <c r="G40" i="20"/>
  <c r="F40" i="20"/>
  <c r="E40" i="20"/>
  <c r="D40" i="20"/>
  <c r="I40" i="20" s="1"/>
  <c r="C40" i="20"/>
  <c r="M39" i="20"/>
  <c r="L39" i="20"/>
  <c r="K39" i="20"/>
  <c r="N39" i="20" s="1"/>
  <c r="J39" i="20"/>
  <c r="H39" i="20"/>
  <c r="G39" i="20"/>
  <c r="F39" i="20"/>
  <c r="E39" i="20"/>
  <c r="D39" i="20"/>
  <c r="C39" i="20"/>
  <c r="M38" i="20"/>
  <c r="N38" i="20" s="1"/>
  <c r="L38" i="20"/>
  <c r="K38" i="20"/>
  <c r="J38" i="20"/>
  <c r="H38" i="20"/>
  <c r="G38" i="20"/>
  <c r="F38" i="20"/>
  <c r="E38" i="20"/>
  <c r="D38" i="20"/>
  <c r="C38" i="20"/>
  <c r="O36" i="20"/>
  <c r="N36" i="20"/>
  <c r="N37" i="20" s="1"/>
  <c r="I36" i="20"/>
  <c r="I37" i="20" s="1"/>
  <c r="M31" i="20"/>
  <c r="L31" i="20"/>
  <c r="K31" i="20"/>
  <c r="K178" i="20" s="1"/>
  <c r="J31" i="20"/>
  <c r="J178" i="20" s="1"/>
  <c r="M30" i="20"/>
  <c r="L30" i="20"/>
  <c r="K30" i="20"/>
  <c r="J30" i="20"/>
  <c r="M29" i="20"/>
  <c r="L29" i="20"/>
  <c r="K29" i="20"/>
  <c r="J29" i="20"/>
  <c r="N29" i="20" s="1"/>
  <c r="M28" i="20"/>
  <c r="L28" i="20"/>
  <c r="K28" i="20"/>
  <c r="J28" i="20"/>
  <c r="O26" i="20"/>
  <c r="N26" i="20"/>
  <c r="N27" i="20" s="1"/>
  <c r="I26" i="20"/>
  <c r="M21" i="20"/>
  <c r="L21" i="20"/>
  <c r="K21" i="20"/>
  <c r="K177" i="20" s="1"/>
  <c r="J21" i="20"/>
  <c r="J177" i="20" s="1"/>
  <c r="H21" i="20"/>
  <c r="G21" i="20"/>
  <c r="F21" i="20"/>
  <c r="F177" i="20" s="1"/>
  <c r="E21" i="20"/>
  <c r="E177" i="20" s="1"/>
  <c r="D21" i="20"/>
  <c r="C21" i="20"/>
  <c r="M20" i="20"/>
  <c r="L20" i="20"/>
  <c r="K20" i="20"/>
  <c r="J20" i="20"/>
  <c r="H20" i="20"/>
  <c r="G20" i="20"/>
  <c r="F20" i="20"/>
  <c r="E20" i="20"/>
  <c r="D20" i="20"/>
  <c r="C20" i="20"/>
  <c r="M19" i="20"/>
  <c r="L19" i="20"/>
  <c r="K19" i="20"/>
  <c r="J19" i="20"/>
  <c r="H19" i="20"/>
  <c r="G19" i="20"/>
  <c r="F19" i="20"/>
  <c r="E19" i="20"/>
  <c r="D19" i="20"/>
  <c r="C19" i="20"/>
  <c r="M18" i="20"/>
  <c r="L18" i="20"/>
  <c r="K18" i="20"/>
  <c r="J18" i="20"/>
  <c r="H18" i="20"/>
  <c r="G18" i="20"/>
  <c r="F18" i="20"/>
  <c r="E18" i="20"/>
  <c r="D18" i="20"/>
  <c r="C18" i="20"/>
  <c r="O16" i="20"/>
  <c r="N16" i="20"/>
  <c r="N17" i="20"/>
  <c r="I16" i="20"/>
  <c r="I17" i="20" s="1"/>
  <c r="M11" i="20"/>
  <c r="L11" i="20"/>
  <c r="K11" i="20"/>
  <c r="K176" i="20" s="1"/>
  <c r="J11" i="20"/>
  <c r="H11" i="20"/>
  <c r="G11" i="20"/>
  <c r="F11" i="20"/>
  <c r="F176" i="20" s="1"/>
  <c r="E11" i="20"/>
  <c r="D11" i="20"/>
  <c r="C11" i="20"/>
  <c r="M10" i="20"/>
  <c r="L10" i="20"/>
  <c r="K10" i="20"/>
  <c r="J10" i="20"/>
  <c r="H10" i="20"/>
  <c r="G10" i="20"/>
  <c r="F10" i="20"/>
  <c r="E10" i="20"/>
  <c r="D10" i="20"/>
  <c r="C10" i="20"/>
  <c r="M9" i="20"/>
  <c r="L9" i="20"/>
  <c r="K9" i="20"/>
  <c r="J9" i="20"/>
  <c r="H9" i="20"/>
  <c r="G9" i="20"/>
  <c r="F9" i="20"/>
  <c r="E9" i="20"/>
  <c r="D9" i="20"/>
  <c r="C9" i="20"/>
  <c r="M8" i="20"/>
  <c r="L8" i="20"/>
  <c r="K8" i="20"/>
  <c r="J8" i="20"/>
  <c r="H8" i="20"/>
  <c r="G8" i="20"/>
  <c r="F8" i="20"/>
  <c r="E8" i="20"/>
  <c r="D8" i="20"/>
  <c r="C8" i="20"/>
  <c r="O6" i="20"/>
  <c r="N6" i="20"/>
  <c r="N7" i="20"/>
  <c r="I6" i="20"/>
  <c r="I7" i="20" s="1"/>
  <c r="B181" i="19"/>
  <c r="B182" i="19" s="1"/>
  <c r="B183" i="19" s="1"/>
  <c r="B184" i="19" s="1"/>
  <c r="B185" i="19" s="1"/>
  <c r="B186" i="19" s="1"/>
  <c r="B187" i="19" s="1"/>
  <c r="B188" i="19" s="1"/>
  <c r="B189" i="19" s="1"/>
  <c r="B190" i="19" s="1"/>
  <c r="B191" i="19" s="1"/>
  <c r="M171" i="19"/>
  <c r="L171" i="19"/>
  <c r="K171" i="19"/>
  <c r="J171" i="19"/>
  <c r="H171" i="19"/>
  <c r="G171" i="19"/>
  <c r="G191" i="19" s="1"/>
  <c r="F171" i="19"/>
  <c r="E171" i="19"/>
  <c r="D171" i="19"/>
  <c r="D191" i="19" s="1"/>
  <c r="C171" i="19"/>
  <c r="C191" i="19" s="1"/>
  <c r="M170" i="19"/>
  <c r="L170" i="19"/>
  <c r="K170" i="19"/>
  <c r="J170" i="19"/>
  <c r="H170" i="19"/>
  <c r="G170" i="19"/>
  <c r="F170" i="19"/>
  <c r="E170" i="19"/>
  <c r="D170" i="19"/>
  <c r="C170" i="19"/>
  <c r="M169" i="19"/>
  <c r="L169" i="19"/>
  <c r="K169" i="19"/>
  <c r="J169" i="19"/>
  <c r="H169" i="19"/>
  <c r="G169" i="19"/>
  <c r="F169" i="19"/>
  <c r="E169" i="19"/>
  <c r="D169" i="19"/>
  <c r="C169" i="19"/>
  <c r="M168" i="19"/>
  <c r="L168" i="19"/>
  <c r="K168" i="19"/>
  <c r="J168" i="19"/>
  <c r="H168" i="19"/>
  <c r="G168" i="19"/>
  <c r="F168" i="19"/>
  <c r="E168" i="19"/>
  <c r="D168" i="19"/>
  <c r="C168" i="19"/>
  <c r="O166" i="19"/>
  <c r="O167" i="19" s="1"/>
  <c r="N166" i="19"/>
  <c r="N167" i="19" s="1"/>
  <c r="N210" i="19" s="1"/>
  <c r="I166" i="19"/>
  <c r="I167" i="19" s="1"/>
  <c r="I211" i="19" s="1"/>
  <c r="M151" i="19"/>
  <c r="L151" i="19"/>
  <c r="L190" i="19" s="1"/>
  <c r="K151" i="19"/>
  <c r="J151" i="19"/>
  <c r="H151" i="19"/>
  <c r="G151" i="19"/>
  <c r="G190" i="19" s="1"/>
  <c r="F151" i="19"/>
  <c r="E151" i="19"/>
  <c r="D151" i="19"/>
  <c r="C151" i="19"/>
  <c r="C190" i="19" s="1"/>
  <c r="M150" i="19"/>
  <c r="L150" i="19"/>
  <c r="K150" i="19"/>
  <c r="J150" i="19"/>
  <c r="H150" i="19"/>
  <c r="G150" i="19"/>
  <c r="F150" i="19"/>
  <c r="E150" i="19"/>
  <c r="D150" i="19"/>
  <c r="C150" i="19"/>
  <c r="M149" i="19"/>
  <c r="L149" i="19"/>
  <c r="K149" i="19"/>
  <c r="J149" i="19"/>
  <c r="H149" i="19"/>
  <c r="G149" i="19"/>
  <c r="F149" i="19"/>
  <c r="E149" i="19"/>
  <c r="D149" i="19"/>
  <c r="C149" i="19"/>
  <c r="M148" i="19"/>
  <c r="L148" i="19"/>
  <c r="K148" i="19"/>
  <c r="J148" i="19"/>
  <c r="H148" i="19"/>
  <c r="G148" i="19"/>
  <c r="F148" i="19"/>
  <c r="E148" i="19"/>
  <c r="D148" i="19"/>
  <c r="C148" i="19"/>
  <c r="I146" i="19"/>
  <c r="P146" i="19" s="1"/>
  <c r="M141" i="19"/>
  <c r="M189" i="19" s="1"/>
  <c r="L141" i="19"/>
  <c r="L189" i="19"/>
  <c r="K141" i="19"/>
  <c r="J141" i="19"/>
  <c r="J189" i="19" s="1"/>
  <c r="H141" i="19"/>
  <c r="G141" i="19"/>
  <c r="G189" i="19"/>
  <c r="F141" i="19"/>
  <c r="E141" i="19"/>
  <c r="E189" i="19" s="1"/>
  <c r="D141" i="19"/>
  <c r="C141" i="19"/>
  <c r="C189" i="19" s="1"/>
  <c r="M140" i="19"/>
  <c r="L140" i="19"/>
  <c r="K140" i="19"/>
  <c r="J140" i="19"/>
  <c r="H140" i="19"/>
  <c r="G140" i="19"/>
  <c r="F140" i="19"/>
  <c r="E140" i="19"/>
  <c r="D140" i="19"/>
  <c r="C140" i="19"/>
  <c r="M139" i="19"/>
  <c r="L139" i="19"/>
  <c r="K139" i="19"/>
  <c r="J139" i="19"/>
  <c r="H139" i="19"/>
  <c r="G139" i="19"/>
  <c r="F139" i="19"/>
  <c r="E139" i="19"/>
  <c r="D139" i="19"/>
  <c r="C139" i="19"/>
  <c r="M138" i="19"/>
  <c r="L138" i="19"/>
  <c r="K138" i="19"/>
  <c r="J138" i="19"/>
  <c r="H138" i="19"/>
  <c r="G138" i="19"/>
  <c r="F138" i="19"/>
  <c r="E138" i="19"/>
  <c r="D138" i="19"/>
  <c r="C138" i="19"/>
  <c r="O136" i="19"/>
  <c r="N136" i="19"/>
  <c r="N137" i="19" s="1"/>
  <c r="N209" i="19" s="1"/>
  <c r="I136" i="19"/>
  <c r="I137" i="19" s="1"/>
  <c r="M131" i="19"/>
  <c r="L131" i="19"/>
  <c r="L188" i="19" s="1"/>
  <c r="K131" i="19"/>
  <c r="J131" i="19"/>
  <c r="H131" i="19"/>
  <c r="G131" i="19"/>
  <c r="F131" i="19"/>
  <c r="E131" i="19"/>
  <c r="D131" i="19"/>
  <c r="C131" i="19"/>
  <c r="M130" i="19"/>
  <c r="L130" i="19"/>
  <c r="K130" i="19"/>
  <c r="J130" i="19"/>
  <c r="H130" i="19"/>
  <c r="G130" i="19"/>
  <c r="F130" i="19"/>
  <c r="E130" i="19"/>
  <c r="D130" i="19"/>
  <c r="C130" i="19"/>
  <c r="M129" i="19"/>
  <c r="L129" i="19"/>
  <c r="K129" i="19"/>
  <c r="J129" i="19"/>
  <c r="H129" i="19"/>
  <c r="G129" i="19"/>
  <c r="F129" i="19"/>
  <c r="E129" i="19"/>
  <c r="D129" i="19"/>
  <c r="C129" i="19"/>
  <c r="M128" i="19"/>
  <c r="L128" i="19"/>
  <c r="K128" i="19"/>
  <c r="J128" i="19"/>
  <c r="H128" i="19"/>
  <c r="G128" i="19"/>
  <c r="F128" i="19"/>
  <c r="E128" i="19"/>
  <c r="D128" i="19"/>
  <c r="C128" i="19"/>
  <c r="O126" i="19"/>
  <c r="N126" i="19"/>
  <c r="N127" i="19" s="1"/>
  <c r="I126" i="19"/>
  <c r="M121" i="19"/>
  <c r="L121" i="19"/>
  <c r="L187" i="19" s="1"/>
  <c r="K121" i="19"/>
  <c r="J121" i="19"/>
  <c r="J187" i="19" s="1"/>
  <c r="H121" i="19"/>
  <c r="G121" i="19"/>
  <c r="F121" i="19"/>
  <c r="E121" i="19"/>
  <c r="E187" i="19" s="1"/>
  <c r="D121" i="19"/>
  <c r="C121" i="19"/>
  <c r="M120" i="19"/>
  <c r="L120" i="19"/>
  <c r="K120" i="19"/>
  <c r="J120" i="19"/>
  <c r="H120" i="19"/>
  <c r="G120" i="19"/>
  <c r="F120" i="19"/>
  <c r="E120" i="19"/>
  <c r="D120" i="19"/>
  <c r="C120" i="19"/>
  <c r="M119" i="19"/>
  <c r="L119" i="19"/>
  <c r="K119" i="19"/>
  <c r="J119" i="19"/>
  <c r="H119" i="19"/>
  <c r="G119" i="19"/>
  <c r="F119" i="19"/>
  <c r="E119" i="19"/>
  <c r="D119" i="19"/>
  <c r="C119" i="19"/>
  <c r="M118" i="19"/>
  <c r="L118" i="19"/>
  <c r="K118" i="19"/>
  <c r="J118" i="19"/>
  <c r="H118" i="19"/>
  <c r="G118" i="19"/>
  <c r="F118" i="19"/>
  <c r="E118" i="19"/>
  <c r="D118" i="19"/>
  <c r="C118" i="19"/>
  <c r="O116" i="19"/>
  <c r="N116" i="19"/>
  <c r="N117" i="19" s="1"/>
  <c r="N207" i="19" s="1"/>
  <c r="I116" i="19"/>
  <c r="I117" i="19" s="1"/>
  <c r="M111" i="19"/>
  <c r="L111" i="19"/>
  <c r="L186" i="19" s="1"/>
  <c r="K111" i="19"/>
  <c r="J111" i="19"/>
  <c r="J186" i="19" s="1"/>
  <c r="H111" i="19"/>
  <c r="G111" i="19"/>
  <c r="F111" i="19"/>
  <c r="E111" i="19"/>
  <c r="D111" i="19"/>
  <c r="D186" i="19" s="1"/>
  <c r="C111" i="19"/>
  <c r="M110" i="19"/>
  <c r="L110" i="19"/>
  <c r="K110" i="19"/>
  <c r="J110" i="19"/>
  <c r="H110" i="19"/>
  <c r="G110" i="19"/>
  <c r="F110" i="19"/>
  <c r="E110" i="19"/>
  <c r="D110" i="19"/>
  <c r="C110" i="19"/>
  <c r="M109" i="19"/>
  <c r="L109" i="19"/>
  <c r="K109" i="19"/>
  <c r="J109" i="19"/>
  <c r="H109" i="19"/>
  <c r="G109" i="19"/>
  <c r="F109" i="19"/>
  <c r="E109" i="19"/>
  <c r="D109" i="19"/>
  <c r="C109" i="19"/>
  <c r="M108" i="19"/>
  <c r="L108" i="19"/>
  <c r="K108" i="19"/>
  <c r="J108" i="19"/>
  <c r="H108" i="19"/>
  <c r="G108" i="19"/>
  <c r="F108" i="19"/>
  <c r="E108" i="19"/>
  <c r="D108" i="19"/>
  <c r="C108" i="19"/>
  <c r="O106" i="19"/>
  <c r="N106" i="19"/>
  <c r="N107" i="19" s="1"/>
  <c r="I106" i="19"/>
  <c r="I107" i="19"/>
  <c r="M101" i="19"/>
  <c r="L101" i="19"/>
  <c r="L185" i="19" s="1"/>
  <c r="K101" i="19"/>
  <c r="J101" i="19"/>
  <c r="H101" i="19"/>
  <c r="G101" i="19"/>
  <c r="G185" i="19" s="1"/>
  <c r="F101" i="19"/>
  <c r="E101" i="19"/>
  <c r="E185" i="19" s="1"/>
  <c r="D101" i="19"/>
  <c r="C101" i="19"/>
  <c r="C185" i="19" s="1"/>
  <c r="M100" i="19"/>
  <c r="L100" i="19"/>
  <c r="K100" i="19"/>
  <c r="J100" i="19"/>
  <c r="H100" i="19"/>
  <c r="G100" i="19"/>
  <c r="F100" i="19"/>
  <c r="E100" i="19"/>
  <c r="D100" i="19"/>
  <c r="C100" i="19"/>
  <c r="M99" i="19"/>
  <c r="L99" i="19"/>
  <c r="K99" i="19"/>
  <c r="J99" i="19"/>
  <c r="H99" i="19"/>
  <c r="G99" i="19"/>
  <c r="F99" i="19"/>
  <c r="E99" i="19"/>
  <c r="D99" i="19"/>
  <c r="C99" i="19"/>
  <c r="M98" i="19"/>
  <c r="L98" i="19"/>
  <c r="K98" i="19"/>
  <c r="J98" i="19"/>
  <c r="H98" i="19"/>
  <c r="G98" i="19"/>
  <c r="F98" i="19"/>
  <c r="E98" i="19"/>
  <c r="D98" i="19"/>
  <c r="C98" i="19"/>
  <c r="O96" i="19"/>
  <c r="N96" i="19"/>
  <c r="N97" i="19" s="1"/>
  <c r="N205" i="19" s="1"/>
  <c r="I96" i="19"/>
  <c r="I97" i="19" s="1"/>
  <c r="M91" i="19"/>
  <c r="L91" i="19"/>
  <c r="L184" i="19" s="1"/>
  <c r="K91" i="19"/>
  <c r="J91" i="19"/>
  <c r="J184" i="19" s="1"/>
  <c r="H91" i="19"/>
  <c r="G91" i="19"/>
  <c r="G184" i="19" s="1"/>
  <c r="F91" i="19"/>
  <c r="E91" i="19"/>
  <c r="E184" i="19" s="1"/>
  <c r="D91" i="19"/>
  <c r="C91" i="19"/>
  <c r="C184" i="19" s="1"/>
  <c r="M90" i="19"/>
  <c r="L90" i="19"/>
  <c r="K90" i="19"/>
  <c r="J90" i="19"/>
  <c r="H90" i="19"/>
  <c r="G90" i="19"/>
  <c r="F90" i="19"/>
  <c r="E90" i="19"/>
  <c r="D90" i="19"/>
  <c r="C90" i="19"/>
  <c r="M89" i="19"/>
  <c r="L89" i="19"/>
  <c r="K89" i="19"/>
  <c r="J89" i="19"/>
  <c r="H89" i="19"/>
  <c r="G89" i="19"/>
  <c r="F89" i="19"/>
  <c r="E89" i="19"/>
  <c r="D89" i="19"/>
  <c r="C89" i="19"/>
  <c r="M88" i="19"/>
  <c r="L88" i="19"/>
  <c r="K88" i="19"/>
  <c r="J88" i="19"/>
  <c r="H88" i="19"/>
  <c r="G88" i="19"/>
  <c r="F88" i="19"/>
  <c r="E88" i="19"/>
  <c r="D88" i="19"/>
  <c r="C88" i="19"/>
  <c r="O86" i="19"/>
  <c r="N86" i="19"/>
  <c r="N87" i="19" s="1"/>
  <c r="N204" i="19" s="1"/>
  <c r="I86" i="19"/>
  <c r="I87" i="19" s="1"/>
  <c r="M81" i="19"/>
  <c r="L81" i="19"/>
  <c r="L183" i="19" s="1"/>
  <c r="K81" i="19"/>
  <c r="N81" i="19" s="1"/>
  <c r="J81" i="19"/>
  <c r="H81" i="19"/>
  <c r="G81" i="19"/>
  <c r="G183" i="19"/>
  <c r="F81" i="19"/>
  <c r="E81" i="19"/>
  <c r="D81" i="19"/>
  <c r="C81" i="19"/>
  <c r="C183" i="19" s="1"/>
  <c r="M80" i="19"/>
  <c r="L80" i="19"/>
  <c r="K80" i="19"/>
  <c r="J80" i="19"/>
  <c r="H80" i="19"/>
  <c r="G80" i="19"/>
  <c r="F80" i="19"/>
  <c r="E80" i="19"/>
  <c r="D80" i="19"/>
  <c r="C80" i="19"/>
  <c r="M79" i="19"/>
  <c r="L79" i="19"/>
  <c r="N79" i="19" s="1"/>
  <c r="K79" i="19"/>
  <c r="J79" i="19"/>
  <c r="H79" i="19"/>
  <c r="G79" i="19"/>
  <c r="F79" i="19"/>
  <c r="E79" i="19"/>
  <c r="D79" i="19"/>
  <c r="C79" i="19"/>
  <c r="M78" i="19"/>
  <c r="L78" i="19"/>
  <c r="K78" i="19"/>
  <c r="J78" i="19"/>
  <c r="H78" i="19"/>
  <c r="G78" i="19"/>
  <c r="F78" i="19"/>
  <c r="E78" i="19"/>
  <c r="D78" i="19"/>
  <c r="C78" i="19"/>
  <c r="O76" i="19"/>
  <c r="O77" i="19" s="1"/>
  <c r="N76" i="19"/>
  <c r="N77" i="19" s="1"/>
  <c r="N203" i="19" s="1"/>
  <c r="I76" i="19"/>
  <c r="I77" i="19" s="1"/>
  <c r="M71" i="19"/>
  <c r="L71" i="19"/>
  <c r="L182" i="19" s="1"/>
  <c r="K71" i="19"/>
  <c r="J71" i="19"/>
  <c r="J182" i="19" s="1"/>
  <c r="H71" i="19"/>
  <c r="G71" i="19"/>
  <c r="G182" i="19"/>
  <c r="F71" i="19"/>
  <c r="E71" i="19"/>
  <c r="E182" i="19" s="1"/>
  <c r="D71" i="19"/>
  <c r="C71" i="19"/>
  <c r="M70" i="19"/>
  <c r="L70" i="19"/>
  <c r="K70" i="19"/>
  <c r="J70" i="19"/>
  <c r="H70" i="19"/>
  <c r="G70" i="19"/>
  <c r="F70" i="19"/>
  <c r="E70" i="19"/>
  <c r="D70" i="19"/>
  <c r="C70" i="19"/>
  <c r="M69" i="19"/>
  <c r="L69" i="19"/>
  <c r="K69" i="19"/>
  <c r="J69" i="19"/>
  <c r="H69" i="19"/>
  <c r="G69" i="19"/>
  <c r="F69" i="19"/>
  <c r="E69" i="19"/>
  <c r="D69" i="19"/>
  <c r="C69" i="19"/>
  <c r="M68" i="19"/>
  <c r="L68" i="19"/>
  <c r="K68" i="19"/>
  <c r="J68" i="19"/>
  <c r="H68" i="19"/>
  <c r="G68" i="19"/>
  <c r="F68" i="19"/>
  <c r="E68" i="19"/>
  <c r="D68" i="19"/>
  <c r="C68" i="19"/>
  <c r="O66" i="19"/>
  <c r="N66" i="19"/>
  <c r="N67" i="19" s="1"/>
  <c r="I66" i="19"/>
  <c r="I67" i="19" s="1"/>
  <c r="M61" i="19"/>
  <c r="L61" i="19"/>
  <c r="L181" i="19" s="1"/>
  <c r="K61" i="19"/>
  <c r="J61" i="19"/>
  <c r="J181" i="19"/>
  <c r="H61" i="19"/>
  <c r="G61" i="19"/>
  <c r="G181" i="19" s="1"/>
  <c r="F61" i="19"/>
  <c r="E61" i="19"/>
  <c r="E181" i="19" s="1"/>
  <c r="D61" i="19"/>
  <c r="C61" i="19"/>
  <c r="C181" i="19" s="1"/>
  <c r="M60" i="19"/>
  <c r="L60" i="19"/>
  <c r="K60" i="19"/>
  <c r="J60" i="19"/>
  <c r="H60" i="19"/>
  <c r="G60" i="19"/>
  <c r="F60" i="19"/>
  <c r="E60" i="19"/>
  <c r="D60" i="19"/>
  <c r="C60" i="19"/>
  <c r="M59" i="19"/>
  <c r="L59" i="19"/>
  <c r="K59" i="19"/>
  <c r="J59" i="19"/>
  <c r="H59" i="19"/>
  <c r="G59" i="19"/>
  <c r="F59" i="19"/>
  <c r="E59" i="19"/>
  <c r="D59" i="19"/>
  <c r="C59" i="19"/>
  <c r="M58" i="19"/>
  <c r="L58" i="19"/>
  <c r="K58" i="19"/>
  <c r="J58" i="19"/>
  <c r="H58" i="19"/>
  <c r="G58" i="19"/>
  <c r="F58" i="19"/>
  <c r="E58" i="19"/>
  <c r="D58" i="19"/>
  <c r="C58" i="19"/>
  <c r="O56" i="19"/>
  <c r="N56" i="19"/>
  <c r="N57" i="19" s="1"/>
  <c r="I56" i="19"/>
  <c r="I57" i="19" s="1"/>
  <c r="M51" i="19"/>
  <c r="L51" i="19"/>
  <c r="L180" i="19" s="1"/>
  <c r="K51" i="19"/>
  <c r="J51" i="19"/>
  <c r="H51" i="19"/>
  <c r="G51" i="19"/>
  <c r="G180" i="19" s="1"/>
  <c r="F51" i="19"/>
  <c r="E51" i="19"/>
  <c r="D51" i="19"/>
  <c r="C51" i="19"/>
  <c r="C180" i="19" s="1"/>
  <c r="M50" i="19"/>
  <c r="L50" i="19"/>
  <c r="K50" i="19"/>
  <c r="J50" i="19"/>
  <c r="H50" i="19"/>
  <c r="G50" i="19"/>
  <c r="F50" i="19"/>
  <c r="E50" i="19"/>
  <c r="D50" i="19"/>
  <c r="C50" i="19"/>
  <c r="M49" i="19"/>
  <c r="L49" i="19"/>
  <c r="K49" i="19"/>
  <c r="J49" i="19"/>
  <c r="H49" i="19"/>
  <c r="G49" i="19"/>
  <c r="F49" i="19"/>
  <c r="E49" i="19"/>
  <c r="D49" i="19"/>
  <c r="C49" i="19"/>
  <c r="M48" i="19"/>
  <c r="L48" i="19"/>
  <c r="K48" i="19"/>
  <c r="J48" i="19"/>
  <c r="H48" i="19"/>
  <c r="G48" i="19"/>
  <c r="F48" i="19"/>
  <c r="E48" i="19"/>
  <c r="D48" i="19"/>
  <c r="C48" i="19"/>
  <c r="O46" i="19"/>
  <c r="N46" i="19"/>
  <c r="N47" i="19" s="1"/>
  <c r="I46" i="19"/>
  <c r="I47" i="19" s="1"/>
  <c r="M41" i="19"/>
  <c r="L41" i="19"/>
  <c r="L179" i="19" s="1"/>
  <c r="K41" i="19"/>
  <c r="J41" i="19"/>
  <c r="J179" i="19" s="1"/>
  <c r="H41" i="19"/>
  <c r="G41" i="19"/>
  <c r="G179" i="19" s="1"/>
  <c r="F41" i="19"/>
  <c r="E41" i="19"/>
  <c r="E179" i="19" s="1"/>
  <c r="D41" i="19"/>
  <c r="C41" i="19"/>
  <c r="C179" i="19" s="1"/>
  <c r="M40" i="19"/>
  <c r="L40" i="19"/>
  <c r="K40" i="19"/>
  <c r="J40" i="19"/>
  <c r="H40" i="19"/>
  <c r="G40" i="19"/>
  <c r="F40" i="19"/>
  <c r="E40" i="19"/>
  <c r="D40" i="19"/>
  <c r="C40" i="19"/>
  <c r="M39" i="19"/>
  <c r="L39" i="19"/>
  <c r="K39" i="19"/>
  <c r="J39" i="19"/>
  <c r="H39" i="19"/>
  <c r="G39" i="19"/>
  <c r="F39" i="19"/>
  <c r="E39" i="19"/>
  <c r="D39" i="19"/>
  <c r="C39" i="19"/>
  <c r="M38" i="19"/>
  <c r="L38" i="19"/>
  <c r="K38" i="19"/>
  <c r="J38" i="19"/>
  <c r="H38" i="19"/>
  <c r="G38" i="19"/>
  <c r="F38" i="19"/>
  <c r="E38" i="19"/>
  <c r="D38" i="19"/>
  <c r="C38" i="19"/>
  <c r="O36" i="19"/>
  <c r="N36" i="19"/>
  <c r="N37" i="19"/>
  <c r="I36" i="19"/>
  <c r="I37" i="19" s="1"/>
  <c r="M31" i="19"/>
  <c r="L31" i="19"/>
  <c r="L178" i="19" s="1"/>
  <c r="K31" i="19"/>
  <c r="J31" i="19"/>
  <c r="H31" i="19"/>
  <c r="G31" i="19"/>
  <c r="G178" i="19" s="1"/>
  <c r="F31" i="19"/>
  <c r="E31" i="19"/>
  <c r="E178" i="19"/>
  <c r="D31" i="19"/>
  <c r="C31" i="19"/>
  <c r="C178" i="19" s="1"/>
  <c r="M30" i="19"/>
  <c r="L30" i="19"/>
  <c r="K30" i="19"/>
  <c r="J30" i="19"/>
  <c r="H30" i="19"/>
  <c r="G30" i="19"/>
  <c r="F30" i="19"/>
  <c r="E30" i="19"/>
  <c r="D30" i="19"/>
  <c r="C30" i="19"/>
  <c r="M29" i="19"/>
  <c r="L29" i="19"/>
  <c r="K29" i="19"/>
  <c r="J29" i="19"/>
  <c r="H29" i="19"/>
  <c r="G29" i="19"/>
  <c r="F29" i="19"/>
  <c r="E29" i="19"/>
  <c r="D29" i="19"/>
  <c r="C29" i="19"/>
  <c r="M28" i="19"/>
  <c r="L28" i="19"/>
  <c r="K28" i="19"/>
  <c r="J28" i="19"/>
  <c r="H28" i="19"/>
  <c r="G28" i="19"/>
  <c r="F28" i="19"/>
  <c r="E28" i="19"/>
  <c r="D28" i="19"/>
  <c r="C28" i="19"/>
  <c r="O26" i="19"/>
  <c r="N26" i="19"/>
  <c r="N27" i="19" s="1"/>
  <c r="I26" i="19"/>
  <c r="I27" i="19" s="1"/>
  <c r="M21" i="19"/>
  <c r="L21" i="19"/>
  <c r="L177" i="19" s="1"/>
  <c r="K21" i="19"/>
  <c r="J21" i="19"/>
  <c r="J177" i="19" s="1"/>
  <c r="H21" i="19"/>
  <c r="G21" i="19"/>
  <c r="G177" i="19" s="1"/>
  <c r="F21" i="19"/>
  <c r="E21" i="19"/>
  <c r="D21" i="19"/>
  <c r="C21" i="19"/>
  <c r="C177" i="19" s="1"/>
  <c r="M20" i="19"/>
  <c r="L20" i="19"/>
  <c r="K20" i="19"/>
  <c r="J20" i="19"/>
  <c r="H20" i="19"/>
  <c r="G20" i="19"/>
  <c r="F20" i="19"/>
  <c r="E20" i="19"/>
  <c r="I20" i="19" s="1"/>
  <c r="D20" i="19"/>
  <c r="C20" i="19"/>
  <c r="M19" i="19"/>
  <c r="L19" i="19"/>
  <c r="K19" i="19"/>
  <c r="J19" i="19"/>
  <c r="H19" i="19"/>
  <c r="G19" i="19"/>
  <c r="F19" i="19"/>
  <c r="E19" i="19"/>
  <c r="D19" i="19"/>
  <c r="C19" i="19"/>
  <c r="I19" i="19" s="1"/>
  <c r="M18" i="19"/>
  <c r="L18" i="19"/>
  <c r="K18" i="19"/>
  <c r="J18" i="19"/>
  <c r="H18" i="19"/>
  <c r="G18" i="19"/>
  <c r="F18" i="19"/>
  <c r="E18" i="19"/>
  <c r="D18" i="19"/>
  <c r="C18" i="19"/>
  <c r="O16" i="19"/>
  <c r="N16" i="19"/>
  <c r="N17" i="19" s="1"/>
  <c r="I16" i="19"/>
  <c r="I17" i="19"/>
  <c r="M11" i="19"/>
  <c r="L11" i="19"/>
  <c r="L176" i="19" s="1"/>
  <c r="K11" i="19"/>
  <c r="J11" i="19"/>
  <c r="J176" i="19" s="1"/>
  <c r="H11" i="19"/>
  <c r="G11" i="19"/>
  <c r="G176" i="19" s="1"/>
  <c r="F11" i="19"/>
  <c r="E11" i="19"/>
  <c r="E176" i="19" s="1"/>
  <c r="D11" i="19"/>
  <c r="C11" i="19"/>
  <c r="C176" i="19" s="1"/>
  <c r="M10" i="19"/>
  <c r="L10" i="19"/>
  <c r="K10" i="19"/>
  <c r="J10" i="19"/>
  <c r="H10" i="19"/>
  <c r="G10" i="19"/>
  <c r="F10" i="19"/>
  <c r="E10" i="19"/>
  <c r="D10" i="19"/>
  <c r="C10" i="19"/>
  <c r="M9" i="19"/>
  <c r="L9" i="19"/>
  <c r="K9" i="19"/>
  <c r="J9" i="19"/>
  <c r="H9" i="19"/>
  <c r="G9" i="19"/>
  <c r="F9" i="19"/>
  <c r="E9" i="19"/>
  <c r="D9" i="19"/>
  <c r="C9" i="19"/>
  <c r="M8" i="19"/>
  <c r="L8" i="19"/>
  <c r="K8" i="19"/>
  <c r="J8" i="19"/>
  <c r="H8" i="19"/>
  <c r="G8" i="19"/>
  <c r="F8" i="19"/>
  <c r="E8" i="19"/>
  <c r="D8" i="19"/>
  <c r="C8" i="19"/>
  <c r="O6" i="19"/>
  <c r="N6" i="19"/>
  <c r="N7" i="19"/>
  <c r="I6" i="19"/>
  <c r="I7" i="19"/>
  <c r="B181" i="18"/>
  <c r="B182" i="18" s="1"/>
  <c r="B183" i="18" s="1"/>
  <c r="B184" i="18" s="1"/>
  <c r="B185" i="18" s="1"/>
  <c r="B186" i="18" s="1"/>
  <c r="B187" i="18" s="1"/>
  <c r="B188" i="18" s="1"/>
  <c r="B189" i="18" s="1"/>
  <c r="B190" i="18" s="1"/>
  <c r="B191" i="18" s="1"/>
  <c r="M171" i="18"/>
  <c r="L171" i="18"/>
  <c r="K171" i="18"/>
  <c r="J171" i="18"/>
  <c r="H171" i="18"/>
  <c r="G171" i="18"/>
  <c r="F171" i="18"/>
  <c r="E171" i="18"/>
  <c r="D171" i="18"/>
  <c r="C171" i="18"/>
  <c r="M170" i="18"/>
  <c r="L170" i="18"/>
  <c r="K170" i="18"/>
  <c r="J170" i="18"/>
  <c r="H170" i="18"/>
  <c r="G170" i="18"/>
  <c r="F170" i="18"/>
  <c r="E170" i="18"/>
  <c r="D170" i="18"/>
  <c r="I170" i="18" s="1"/>
  <c r="C170" i="18"/>
  <c r="M169" i="18"/>
  <c r="L169" i="18"/>
  <c r="K169" i="18"/>
  <c r="J169" i="18"/>
  <c r="H169" i="18"/>
  <c r="G169" i="18"/>
  <c r="F169" i="18"/>
  <c r="E169" i="18"/>
  <c r="D169" i="18"/>
  <c r="C169" i="18"/>
  <c r="M168" i="18"/>
  <c r="L168" i="18"/>
  <c r="K168" i="18"/>
  <c r="J168" i="18"/>
  <c r="H168" i="18"/>
  <c r="G168" i="18"/>
  <c r="F168" i="18"/>
  <c r="E168" i="18"/>
  <c r="D168" i="18"/>
  <c r="C168" i="18"/>
  <c r="O166" i="18"/>
  <c r="N166" i="18"/>
  <c r="N167" i="18" s="1"/>
  <c r="I166" i="18"/>
  <c r="I167" i="18" s="1"/>
  <c r="I211" i="18" s="1"/>
  <c r="M151" i="18"/>
  <c r="M190" i="18" s="1"/>
  <c r="L151" i="18"/>
  <c r="L190" i="18" s="1"/>
  <c r="K151" i="18"/>
  <c r="K190" i="18" s="1"/>
  <c r="J151" i="18"/>
  <c r="J190" i="18" s="1"/>
  <c r="H151" i="18"/>
  <c r="G151" i="18"/>
  <c r="G190" i="18" s="1"/>
  <c r="F151" i="18"/>
  <c r="E151" i="18"/>
  <c r="E190" i="18" s="1"/>
  <c r="D151" i="18"/>
  <c r="D190" i="18" s="1"/>
  <c r="C151" i="18"/>
  <c r="C190" i="18" s="1"/>
  <c r="M150" i="18"/>
  <c r="L150" i="18"/>
  <c r="K150" i="18"/>
  <c r="J150" i="18"/>
  <c r="H150" i="18"/>
  <c r="G150" i="18"/>
  <c r="F150" i="18"/>
  <c r="E150" i="18"/>
  <c r="D150" i="18"/>
  <c r="C150" i="18"/>
  <c r="M149" i="18"/>
  <c r="L149" i="18"/>
  <c r="K149" i="18"/>
  <c r="J149" i="18"/>
  <c r="H149" i="18"/>
  <c r="G149" i="18"/>
  <c r="F149" i="18"/>
  <c r="I149" i="18" s="1"/>
  <c r="E149" i="18"/>
  <c r="D149" i="18"/>
  <c r="C149" i="18"/>
  <c r="M148" i="18"/>
  <c r="L148" i="18"/>
  <c r="K148" i="18"/>
  <c r="J148" i="18"/>
  <c r="H148" i="18"/>
  <c r="G148" i="18"/>
  <c r="F148" i="18"/>
  <c r="E148" i="18"/>
  <c r="D148" i="18"/>
  <c r="I148" i="18" s="1"/>
  <c r="C148" i="18"/>
  <c r="I146" i="18"/>
  <c r="P146" i="18" s="1"/>
  <c r="M141" i="18"/>
  <c r="M189" i="18"/>
  <c r="L141" i="18"/>
  <c r="L189" i="18" s="1"/>
  <c r="K141" i="18"/>
  <c r="K189" i="18" s="1"/>
  <c r="J141" i="18"/>
  <c r="H141" i="18"/>
  <c r="G141" i="18"/>
  <c r="G189" i="18" s="1"/>
  <c r="F141" i="18"/>
  <c r="E141" i="18"/>
  <c r="E189" i="18" s="1"/>
  <c r="D141" i="18"/>
  <c r="C141" i="18"/>
  <c r="M140" i="18"/>
  <c r="L140" i="18"/>
  <c r="K140" i="18"/>
  <c r="J140" i="18"/>
  <c r="H140" i="18"/>
  <c r="G140" i="18"/>
  <c r="F140" i="18"/>
  <c r="E140" i="18"/>
  <c r="D140" i="18"/>
  <c r="C140" i="18"/>
  <c r="I140" i="18" s="1"/>
  <c r="M139" i="18"/>
  <c r="L139" i="18"/>
  <c r="K139" i="18"/>
  <c r="J139" i="18"/>
  <c r="H139" i="18"/>
  <c r="G139" i="18"/>
  <c r="F139" i="18"/>
  <c r="E139" i="18"/>
  <c r="D139" i="18"/>
  <c r="C139" i="18"/>
  <c r="M138" i="18"/>
  <c r="L138" i="18"/>
  <c r="K138" i="18"/>
  <c r="J138" i="18"/>
  <c r="H138" i="18"/>
  <c r="G138" i="18"/>
  <c r="F138" i="18"/>
  <c r="E138" i="18"/>
  <c r="D138" i="18"/>
  <c r="C138" i="18"/>
  <c r="I138" i="18" s="1"/>
  <c r="O136" i="18"/>
  <c r="N136" i="18"/>
  <c r="N137" i="18" s="1"/>
  <c r="I136" i="18"/>
  <c r="I137" i="18" s="1"/>
  <c r="M131" i="18"/>
  <c r="M188" i="18" s="1"/>
  <c r="L131" i="18"/>
  <c r="L188" i="18" s="1"/>
  <c r="K131" i="18"/>
  <c r="K188" i="18" s="1"/>
  <c r="J131" i="18"/>
  <c r="H131" i="18"/>
  <c r="G131" i="18"/>
  <c r="G188" i="18" s="1"/>
  <c r="F131" i="18"/>
  <c r="F188" i="18" s="1"/>
  <c r="E131" i="18"/>
  <c r="E188" i="18" s="1"/>
  <c r="D131" i="18"/>
  <c r="D188" i="18" s="1"/>
  <c r="C131" i="18"/>
  <c r="C188" i="18" s="1"/>
  <c r="M130" i="18"/>
  <c r="L130" i="18"/>
  <c r="K130" i="18"/>
  <c r="J130" i="18"/>
  <c r="H130" i="18"/>
  <c r="G130" i="18"/>
  <c r="F130" i="18"/>
  <c r="E130" i="18"/>
  <c r="D130" i="18"/>
  <c r="C130" i="18"/>
  <c r="M129" i="18"/>
  <c r="L129" i="18"/>
  <c r="K129" i="18"/>
  <c r="J129" i="18"/>
  <c r="H129" i="18"/>
  <c r="G129" i="18"/>
  <c r="F129" i="18"/>
  <c r="E129" i="18"/>
  <c r="D129" i="18"/>
  <c r="C129" i="18"/>
  <c r="M128" i="18"/>
  <c r="L128" i="18"/>
  <c r="K128" i="18"/>
  <c r="J128" i="18"/>
  <c r="H128" i="18"/>
  <c r="G128" i="18"/>
  <c r="F128" i="18"/>
  <c r="E128" i="18"/>
  <c r="D128" i="18"/>
  <c r="C128" i="18"/>
  <c r="O126" i="18"/>
  <c r="N126" i="18"/>
  <c r="N127" i="18" s="1"/>
  <c r="I126" i="18"/>
  <c r="I127" i="18" s="1"/>
  <c r="I208" i="18" s="1"/>
  <c r="M121" i="18"/>
  <c r="L121" i="18"/>
  <c r="L187" i="18" s="1"/>
  <c r="K121" i="18"/>
  <c r="J121" i="18"/>
  <c r="H121" i="18"/>
  <c r="G121" i="18"/>
  <c r="G187" i="18" s="1"/>
  <c r="F121" i="18"/>
  <c r="E121" i="18"/>
  <c r="E187" i="18" s="1"/>
  <c r="D121" i="18"/>
  <c r="C121" i="18"/>
  <c r="C187" i="18" s="1"/>
  <c r="M120" i="18"/>
  <c r="L120" i="18"/>
  <c r="K120" i="18"/>
  <c r="J120" i="18"/>
  <c r="H120" i="18"/>
  <c r="G120" i="18"/>
  <c r="F120" i="18"/>
  <c r="E120" i="18"/>
  <c r="D120" i="18"/>
  <c r="C120" i="18"/>
  <c r="M119" i="18"/>
  <c r="L119" i="18"/>
  <c r="K119" i="18"/>
  <c r="J119" i="18"/>
  <c r="H119" i="18"/>
  <c r="G119" i="18"/>
  <c r="F119" i="18"/>
  <c r="E119" i="18"/>
  <c r="D119" i="18"/>
  <c r="C119" i="18"/>
  <c r="M118" i="18"/>
  <c r="L118" i="18"/>
  <c r="K118" i="18"/>
  <c r="J118" i="18"/>
  <c r="H118" i="18"/>
  <c r="G118" i="18"/>
  <c r="F118" i="18"/>
  <c r="E118" i="18"/>
  <c r="D118" i="18"/>
  <c r="C118" i="18"/>
  <c r="O116" i="18"/>
  <c r="N116" i="18"/>
  <c r="N117" i="18" s="1"/>
  <c r="I116" i="18"/>
  <c r="I117" i="18" s="1"/>
  <c r="M111" i="18"/>
  <c r="M186" i="18" s="1"/>
  <c r="L111" i="18"/>
  <c r="L186" i="18" s="1"/>
  <c r="K111" i="18"/>
  <c r="K186" i="18" s="1"/>
  <c r="J111" i="18"/>
  <c r="J186" i="18" s="1"/>
  <c r="H111" i="18"/>
  <c r="G111" i="18"/>
  <c r="G186" i="18" s="1"/>
  <c r="F111" i="18"/>
  <c r="F186" i="18" s="1"/>
  <c r="E111" i="18"/>
  <c r="E186" i="18" s="1"/>
  <c r="D111" i="18"/>
  <c r="D186" i="18" s="1"/>
  <c r="C111" i="18"/>
  <c r="M110" i="18"/>
  <c r="L110" i="18"/>
  <c r="K110" i="18"/>
  <c r="J110" i="18"/>
  <c r="H110" i="18"/>
  <c r="G110" i="18"/>
  <c r="F110" i="18"/>
  <c r="E110" i="18"/>
  <c r="D110" i="18"/>
  <c r="C110" i="18"/>
  <c r="M109" i="18"/>
  <c r="L109" i="18"/>
  <c r="K109" i="18"/>
  <c r="J109" i="18"/>
  <c r="H109" i="18"/>
  <c r="G109" i="18"/>
  <c r="F109" i="18"/>
  <c r="E109" i="18"/>
  <c r="D109" i="18"/>
  <c r="C109" i="18"/>
  <c r="M108" i="18"/>
  <c r="L108" i="18"/>
  <c r="K108" i="18"/>
  <c r="J108" i="18"/>
  <c r="H108" i="18"/>
  <c r="G108" i="18"/>
  <c r="F108" i="18"/>
  <c r="E108" i="18"/>
  <c r="D108" i="18"/>
  <c r="C108" i="18"/>
  <c r="O106" i="18"/>
  <c r="N106" i="18"/>
  <c r="N107" i="18" s="1"/>
  <c r="I106" i="18"/>
  <c r="I107" i="18" s="1"/>
  <c r="M101" i="18"/>
  <c r="L101" i="18"/>
  <c r="L185" i="18" s="1"/>
  <c r="K101" i="18"/>
  <c r="J101" i="18"/>
  <c r="H101" i="18"/>
  <c r="G101" i="18"/>
  <c r="G185" i="18" s="1"/>
  <c r="F101" i="18"/>
  <c r="F185" i="18"/>
  <c r="E101" i="18"/>
  <c r="E185" i="18" s="1"/>
  <c r="D101" i="18"/>
  <c r="C101" i="18"/>
  <c r="M100" i="18"/>
  <c r="L100" i="18"/>
  <c r="K100" i="18"/>
  <c r="J100" i="18"/>
  <c r="H100" i="18"/>
  <c r="G100" i="18"/>
  <c r="F100" i="18"/>
  <c r="E100" i="18"/>
  <c r="D100" i="18"/>
  <c r="C100" i="18"/>
  <c r="M99" i="18"/>
  <c r="L99" i="18"/>
  <c r="K99" i="18"/>
  <c r="J99" i="18"/>
  <c r="H99" i="18"/>
  <c r="G99" i="18"/>
  <c r="F99" i="18"/>
  <c r="E99" i="18"/>
  <c r="D99" i="18"/>
  <c r="C99" i="18"/>
  <c r="I99" i="18"/>
  <c r="M98" i="18"/>
  <c r="L98" i="18"/>
  <c r="K98" i="18"/>
  <c r="J98" i="18"/>
  <c r="N98" i="18" s="1"/>
  <c r="H98" i="18"/>
  <c r="G98" i="18"/>
  <c r="F98" i="18"/>
  <c r="E98" i="18"/>
  <c r="I98" i="18" s="1"/>
  <c r="D98" i="18"/>
  <c r="C98" i="18"/>
  <c r="O96" i="18"/>
  <c r="N96" i="18"/>
  <c r="I96" i="18"/>
  <c r="I97" i="18" s="1"/>
  <c r="M91" i="18"/>
  <c r="L91" i="18"/>
  <c r="L184" i="18" s="1"/>
  <c r="K91" i="18"/>
  <c r="K184" i="18" s="1"/>
  <c r="J91" i="18"/>
  <c r="H91" i="18"/>
  <c r="G91" i="18"/>
  <c r="G184" i="18" s="1"/>
  <c r="F91" i="18"/>
  <c r="F184" i="18" s="1"/>
  <c r="E91" i="18"/>
  <c r="D91" i="18"/>
  <c r="C91" i="18"/>
  <c r="C184" i="18" s="1"/>
  <c r="M90" i="18"/>
  <c r="L90" i="18"/>
  <c r="K90" i="18"/>
  <c r="J90" i="18"/>
  <c r="H90" i="18"/>
  <c r="G90" i="18"/>
  <c r="F90" i="18"/>
  <c r="E90" i="18"/>
  <c r="D90" i="18"/>
  <c r="C90" i="18"/>
  <c r="M89" i="18"/>
  <c r="L89" i="18"/>
  <c r="K89" i="18"/>
  <c r="J89" i="18"/>
  <c r="H89" i="18"/>
  <c r="G89" i="18"/>
  <c r="F89" i="18"/>
  <c r="E89" i="18"/>
  <c r="D89" i="18"/>
  <c r="C89" i="18"/>
  <c r="M88" i="18"/>
  <c r="L88" i="18"/>
  <c r="K88" i="18"/>
  <c r="J88" i="18"/>
  <c r="H88" i="18"/>
  <c r="G88" i="18"/>
  <c r="F88" i="18"/>
  <c r="E88" i="18"/>
  <c r="D88" i="18"/>
  <c r="C88" i="18"/>
  <c r="O86" i="18"/>
  <c r="N86" i="18"/>
  <c r="P86" i="18" s="1"/>
  <c r="N87" i="18"/>
  <c r="I86" i="18"/>
  <c r="I87" i="18"/>
  <c r="M81" i="18"/>
  <c r="M183" i="18"/>
  <c r="L81" i="18"/>
  <c r="L183" i="18"/>
  <c r="K81" i="18"/>
  <c r="N81" i="18" s="1"/>
  <c r="K183" i="18"/>
  <c r="J81" i="18"/>
  <c r="H81" i="18"/>
  <c r="G81" i="18"/>
  <c r="G183" i="18" s="1"/>
  <c r="F81" i="18"/>
  <c r="F183" i="18" s="1"/>
  <c r="E81" i="18"/>
  <c r="D81" i="18"/>
  <c r="D183" i="18" s="1"/>
  <c r="C81" i="18"/>
  <c r="C183" i="18" s="1"/>
  <c r="M80" i="18"/>
  <c r="L80" i="18"/>
  <c r="K80" i="18"/>
  <c r="J80" i="18"/>
  <c r="H80" i="18"/>
  <c r="G80" i="18"/>
  <c r="F80" i="18"/>
  <c r="E80" i="18"/>
  <c r="D80" i="18"/>
  <c r="C80" i="18"/>
  <c r="M79" i="18"/>
  <c r="L79" i="18"/>
  <c r="K79" i="18"/>
  <c r="J79" i="18"/>
  <c r="H79" i="18"/>
  <c r="G79" i="18"/>
  <c r="F79" i="18"/>
  <c r="E79" i="18"/>
  <c r="D79" i="18"/>
  <c r="C79" i="18"/>
  <c r="M78" i="18"/>
  <c r="L78" i="18"/>
  <c r="K78" i="18"/>
  <c r="J78" i="18"/>
  <c r="H78" i="18"/>
  <c r="G78" i="18"/>
  <c r="F78" i="18"/>
  <c r="E78" i="18"/>
  <c r="D78" i="18"/>
  <c r="C78" i="18"/>
  <c r="O76" i="18"/>
  <c r="N76" i="18"/>
  <c r="N77" i="18" s="1"/>
  <c r="I76" i="18"/>
  <c r="I77" i="18" s="1"/>
  <c r="M71" i="18"/>
  <c r="L71" i="18"/>
  <c r="L182" i="18" s="1"/>
  <c r="K71" i="18"/>
  <c r="K182" i="18"/>
  <c r="J71" i="18"/>
  <c r="J182" i="18" s="1"/>
  <c r="H71" i="18"/>
  <c r="G71" i="18"/>
  <c r="G182" i="18" s="1"/>
  <c r="F71" i="18"/>
  <c r="F182" i="18" s="1"/>
  <c r="E71" i="18"/>
  <c r="D71" i="18"/>
  <c r="D182" i="18" s="1"/>
  <c r="C71" i="18"/>
  <c r="M70" i="18"/>
  <c r="L70" i="18"/>
  <c r="K70" i="18"/>
  <c r="J70" i="18"/>
  <c r="H70" i="18"/>
  <c r="G70" i="18"/>
  <c r="F70" i="18"/>
  <c r="E70" i="18"/>
  <c r="D70" i="18"/>
  <c r="C70" i="18"/>
  <c r="M69" i="18"/>
  <c r="L69" i="18"/>
  <c r="K69" i="18"/>
  <c r="J69" i="18"/>
  <c r="N69" i="18" s="1"/>
  <c r="H69" i="18"/>
  <c r="G69" i="18"/>
  <c r="F69" i="18"/>
  <c r="E69" i="18"/>
  <c r="D69" i="18"/>
  <c r="C69" i="18"/>
  <c r="M68" i="18"/>
  <c r="L68" i="18"/>
  <c r="K68" i="18"/>
  <c r="J68" i="18"/>
  <c r="H68" i="18"/>
  <c r="G68" i="18"/>
  <c r="F68" i="18"/>
  <c r="E68" i="18"/>
  <c r="D68" i="18"/>
  <c r="C68" i="18"/>
  <c r="O66" i="18"/>
  <c r="N66" i="18"/>
  <c r="N67" i="18" s="1"/>
  <c r="I66" i="18"/>
  <c r="I67" i="18" s="1"/>
  <c r="M61" i="18"/>
  <c r="M181" i="18"/>
  <c r="L61" i="18"/>
  <c r="L181" i="18" s="1"/>
  <c r="K61" i="18"/>
  <c r="K181" i="18" s="1"/>
  <c r="J61" i="18"/>
  <c r="N61" i="18" s="1"/>
  <c r="H61" i="18"/>
  <c r="G61" i="18"/>
  <c r="G181" i="18" s="1"/>
  <c r="F61" i="18"/>
  <c r="E61" i="18"/>
  <c r="D61" i="18"/>
  <c r="C61" i="18"/>
  <c r="M60" i="18"/>
  <c r="L60" i="18"/>
  <c r="K60" i="18"/>
  <c r="J60" i="18"/>
  <c r="H60" i="18"/>
  <c r="G60" i="18"/>
  <c r="F60" i="18"/>
  <c r="E60" i="18"/>
  <c r="D60" i="18"/>
  <c r="C60" i="18"/>
  <c r="M59" i="18"/>
  <c r="L59" i="18"/>
  <c r="K59" i="18"/>
  <c r="J59" i="18"/>
  <c r="H59" i="18"/>
  <c r="G59" i="18"/>
  <c r="F59" i="18"/>
  <c r="E59" i="18"/>
  <c r="D59" i="18"/>
  <c r="C59" i="18"/>
  <c r="M58" i="18"/>
  <c r="L58" i="18"/>
  <c r="K58" i="18"/>
  <c r="J58" i="18"/>
  <c r="H58" i="18"/>
  <c r="G58" i="18"/>
  <c r="F58" i="18"/>
  <c r="E58" i="18"/>
  <c r="D58" i="18"/>
  <c r="C58" i="18"/>
  <c r="O56" i="18"/>
  <c r="N56" i="18"/>
  <c r="N57" i="18" s="1"/>
  <c r="I56" i="18"/>
  <c r="I57" i="18" s="1"/>
  <c r="M51" i="18"/>
  <c r="L51" i="18"/>
  <c r="L180" i="18" s="1"/>
  <c r="K51" i="18"/>
  <c r="J51" i="18"/>
  <c r="H51" i="18"/>
  <c r="G51" i="18"/>
  <c r="G180" i="18" s="1"/>
  <c r="F51" i="18"/>
  <c r="E51" i="18"/>
  <c r="D51" i="18"/>
  <c r="C51" i="18"/>
  <c r="C180" i="18" s="1"/>
  <c r="M50" i="18"/>
  <c r="L50" i="18"/>
  <c r="K50" i="18"/>
  <c r="J50" i="18"/>
  <c r="H50" i="18"/>
  <c r="G50" i="18"/>
  <c r="F50" i="18"/>
  <c r="E50" i="18"/>
  <c r="D50" i="18"/>
  <c r="C50" i="18"/>
  <c r="M49" i="18"/>
  <c r="L49" i="18"/>
  <c r="K49" i="18"/>
  <c r="J49" i="18"/>
  <c r="H49" i="18"/>
  <c r="G49" i="18"/>
  <c r="F49" i="18"/>
  <c r="E49" i="18"/>
  <c r="D49" i="18"/>
  <c r="C49" i="18"/>
  <c r="M48" i="18"/>
  <c r="L48" i="18"/>
  <c r="K48" i="18"/>
  <c r="J48" i="18"/>
  <c r="H48" i="18"/>
  <c r="G48" i="18"/>
  <c r="F48" i="18"/>
  <c r="E48" i="18"/>
  <c r="D48" i="18"/>
  <c r="C48" i="18"/>
  <c r="O46" i="18"/>
  <c r="N46" i="18"/>
  <c r="N47" i="18" s="1"/>
  <c r="I46" i="18"/>
  <c r="I47" i="18" s="1"/>
  <c r="M41" i="18"/>
  <c r="L41" i="18"/>
  <c r="L179" i="18" s="1"/>
  <c r="K41" i="18"/>
  <c r="K179" i="18" s="1"/>
  <c r="J41" i="18"/>
  <c r="H41" i="18"/>
  <c r="G41" i="18"/>
  <c r="G179" i="18" s="1"/>
  <c r="F41" i="18"/>
  <c r="F179" i="18" s="1"/>
  <c r="E41" i="18"/>
  <c r="D41" i="18"/>
  <c r="C41" i="18"/>
  <c r="M40" i="18"/>
  <c r="L40" i="18"/>
  <c r="K40" i="18"/>
  <c r="J40" i="18"/>
  <c r="H40" i="18"/>
  <c r="G40" i="18"/>
  <c r="F40" i="18"/>
  <c r="E40" i="18"/>
  <c r="D40" i="18"/>
  <c r="C40" i="18"/>
  <c r="M39" i="18"/>
  <c r="L39" i="18"/>
  <c r="K39" i="18"/>
  <c r="J39" i="18"/>
  <c r="H39" i="18"/>
  <c r="G39" i="18"/>
  <c r="F39" i="18"/>
  <c r="E39" i="18"/>
  <c r="D39" i="18"/>
  <c r="C39" i="18"/>
  <c r="M38" i="18"/>
  <c r="L38" i="18"/>
  <c r="K38" i="18"/>
  <c r="N38" i="18" s="1"/>
  <c r="J38" i="18"/>
  <c r="H38" i="18"/>
  <c r="G38" i="18"/>
  <c r="F38" i="18"/>
  <c r="E38" i="18"/>
  <c r="D38" i="18"/>
  <c r="C38" i="18"/>
  <c r="O36" i="18"/>
  <c r="N36" i="18"/>
  <c r="N37" i="18" s="1"/>
  <c r="I36" i="18"/>
  <c r="I37" i="18" s="1"/>
  <c r="M31" i="18"/>
  <c r="L31" i="18"/>
  <c r="L178" i="18" s="1"/>
  <c r="K31" i="18"/>
  <c r="K178" i="18" s="1"/>
  <c r="J31" i="18"/>
  <c r="H31" i="18"/>
  <c r="G31" i="18"/>
  <c r="G178" i="18" s="1"/>
  <c r="F31" i="18"/>
  <c r="F178" i="18" s="1"/>
  <c r="E31" i="18"/>
  <c r="D31" i="18"/>
  <c r="C31" i="18"/>
  <c r="C178" i="18" s="1"/>
  <c r="M30" i="18"/>
  <c r="L30" i="18"/>
  <c r="K30" i="18"/>
  <c r="J30" i="18"/>
  <c r="H30" i="18"/>
  <c r="G30" i="18"/>
  <c r="F30" i="18"/>
  <c r="E30" i="18"/>
  <c r="D30" i="18"/>
  <c r="C30" i="18"/>
  <c r="M29" i="18"/>
  <c r="L29" i="18"/>
  <c r="K29" i="18"/>
  <c r="J29" i="18"/>
  <c r="H29" i="18"/>
  <c r="G29" i="18"/>
  <c r="F29" i="18"/>
  <c r="E29" i="18"/>
  <c r="D29" i="18"/>
  <c r="C29" i="18"/>
  <c r="M28" i="18"/>
  <c r="L28" i="18"/>
  <c r="K28" i="18"/>
  <c r="J28" i="18"/>
  <c r="H28" i="18"/>
  <c r="G28" i="18"/>
  <c r="F28" i="18"/>
  <c r="E28" i="18"/>
  <c r="D28" i="18"/>
  <c r="C28" i="18"/>
  <c r="O26" i="18"/>
  <c r="N26" i="18"/>
  <c r="N27" i="18" s="1"/>
  <c r="I26" i="18"/>
  <c r="I27" i="18" s="1"/>
  <c r="M21" i="18"/>
  <c r="L21" i="18"/>
  <c r="L177" i="18" s="1"/>
  <c r="K21" i="18"/>
  <c r="J21" i="18"/>
  <c r="H21" i="18"/>
  <c r="G21" i="18"/>
  <c r="G177" i="18" s="1"/>
  <c r="F21" i="18"/>
  <c r="E21" i="18"/>
  <c r="D21" i="18"/>
  <c r="C21" i="18"/>
  <c r="M20" i="18"/>
  <c r="L20" i="18"/>
  <c r="K20" i="18"/>
  <c r="J20" i="18"/>
  <c r="H20" i="18"/>
  <c r="G20" i="18"/>
  <c r="F20" i="18"/>
  <c r="E20" i="18"/>
  <c r="D20" i="18"/>
  <c r="C20" i="18"/>
  <c r="M19" i="18"/>
  <c r="L19" i="18"/>
  <c r="K19" i="18"/>
  <c r="J19" i="18"/>
  <c r="H19" i="18"/>
  <c r="G19" i="18"/>
  <c r="F19" i="18"/>
  <c r="E19" i="18"/>
  <c r="D19" i="18"/>
  <c r="C19" i="18"/>
  <c r="M18" i="18"/>
  <c r="L18" i="18"/>
  <c r="K18" i="18"/>
  <c r="J18" i="18"/>
  <c r="N18" i="18" s="1"/>
  <c r="H18" i="18"/>
  <c r="G18" i="18"/>
  <c r="F18" i="18"/>
  <c r="E18" i="18"/>
  <c r="D18" i="18"/>
  <c r="C18" i="18"/>
  <c r="O16" i="18"/>
  <c r="N16" i="18"/>
  <c r="N17" i="18" s="1"/>
  <c r="I16" i="18"/>
  <c r="I17" i="18" s="1"/>
  <c r="M11" i="18"/>
  <c r="L11" i="18"/>
  <c r="L176" i="18" s="1"/>
  <c r="K11" i="18"/>
  <c r="J11" i="18"/>
  <c r="H11" i="18"/>
  <c r="G11" i="18"/>
  <c r="G176" i="18" s="1"/>
  <c r="F11" i="18"/>
  <c r="E11" i="18"/>
  <c r="D11" i="18"/>
  <c r="C11" i="18"/>
  <c r="C176" i="18" s="1"/>
  <c r="M10" i="18"/>
  <c r="L10" i="18"/>
  <c r="K10" i="18"/>
  <c r="J10" i="18"/>
  <c r="H10" i="18"/>
  <c r="G10" i="18"/>
  <c r="F10" i="18"/>
  <c r="E10" i="18"/>
  <c r="D10" i="18"/>
  <c r="C10" i="18"/>
  <c r="M9" i="18"/>
  <c r="L9" i="18"/>
  <c r="K9" i="18"/>
  <c r="J9" i="18"/>
  <c r="H9" i="18"/>
  <c r="G9" i="18"/>
  <c r="F9" i="18"/>
  <c r="E9" i="18"/>
  <c r="D9" i="18"/>
  <c r="C9" i="18"/>
  <c r="M8" i="18"/>
  <c r="L8" i="18"/>
  <c r="K8" i="18"/>
  <c r="J8" i="18"/>
  <c r="H8" i="18"/>
  <c r="G8" i="18"/>
  <c r="F8" i="18"/>
  <c r="E8" i="18"/>
  <c r="D8" i="18"/>
  <c r="C8" i="18"/>
  <c r="O6" i="18"/>
  <c r="N6" i="18"/>
  <c r="N7" i="18" s="1"/>
  <c r="I6" i="18"/>
  <c r="I7" i="18" s="1"/>
  <c r="B181" i="17"/>
  <c r="B182" i="17" s="1"/>
  <c r="B183" i="17" s="1"/>
  <c r="B184" i="17" s="1"/>
  <c r="B185" i="17" s="1"/>
  <c r="B186" i="17" s="1"/>
  <c r="B187" i="17" s="1"/>
  <c r="B188" i="17" s="1"/>
  <c r="B189" i="17" s="1"/>
  <c r="B190" i="17" s="1"/>
  <c r="B191" i="17" s="1"/>
  <c r="M171" i="17"/>
  <c r="L171" i="17"/>
  <c r="L185" i="17" s="1"/>
  <c r="K171" i="17"/>
  <c r="J171" i="17"/>
  <c r="N171" i="17" s="1"/>
  <c r="H171" i="17"/>
  <c r="G171" i="17"/>
  <c r="F171" i="17"/>
  <c r="F183" i="17" s="1"/>
  <c r="E171" i="17"/>
  <c r="D171" i="17"/>
  <c r="C171" i="17"/>
  <c r="M170" i="17"/>
  <c r="L170" i="17"/>
  <c r="K170" i="17"/>
  <c r="J170" i="17"/>
  <c r="H170" i="17"/>
  <c r="G170" i="17"/>
  <c r="F170" i="17"/>
  <c r="E170" i="17"/>
  <c r="D170" i="17"/>
  <c r="C170" i="17"/>
  <c r="M169" i="17"/>
  <c r="L169" i="17"/>
  <c r="K169" i="17"/>
  <c r="J169" i="17"/>
  <c r="H169" i="17"/>
  <c r="G169" i="17"/>
  <c r="F169" i="17"/>
  <c r="E169" i="17"/>
  <c r="D169" i="17"/>
  <c r="C169" i="17"/>
  <c r="M168" i="17"/>
  <c r="L168" i="17"/>
  <c r="K168" i="17"/>
  <c r="J168" i="17"/>
  <c r="H168" i="17"/>
  <c r="G168" i="17"/>
  <c r="F168" i="17"/>
  <c r="E168" i="17"/>
  <c r="D168" i="17"/>
  <c r="C168" i="17"/>
  <c r="O166" i="17"/>
  <c r="N166" i="17"/>
  <c r="N167" i="17"/>
  <c r="N210" i="17" s="1"/>
  <c r="I166" i="17"/>
  <c r="I167" i="17" s="1"/>
  <c r="I211" i="17" s="1"/>
  <c r="M151" i="17"/>
  <c r="L151" i="17"/>
  <c r="K151" i="17"/>
  <c r="J151" i="17"/>
  <c r="H151" i="17"/>
  <c r="G151" i="17"/>
  <c r="G190" i="17" s="1"/>
  <c r="F151" i="17"/>
  <c r="F190" i="17" s="1"/>
  <c r="E151" i="17"/>
  <c r="D151" i="17"/>
  <c r="C151" i="17"/>
  <c r="C190" i="17" s="1"/>
  <c r="M150" i="17"/>
  <c r="L150" i="17"/>
  <c r="K150" i="17"/>
  <c r="J150" i="17"/>
  <c r="H150" i="17"/>
  <c r="G150" i="17"/>
  <c r="F150" i="17"/>
  <c r="E150" i="17"/>
  <c r="D150" i="17"/>
  <c r="C150" i="17"/>
  <c r="M149" i="17"/>
  <c r="L149" i="17"/>
  <c r="K149" i="17"/>
  <c r="N149" i="17" s="1"/>
  <c r="J149" i="17"/>
  <c r="H149" i="17"/>
  <c r="G149" i="17"/>
  <c r="F149" i="17"/>
  <c r="E149" i="17"/>
  <c r="D149" i="17"/>
  <c r="C149" i="17"/>
  <c r="M148" i="17"/>
  <c r="L148" i="17"/>
  <c r="K148" i="17"/>
  <c r="J148" i="17"/>
  <c r="H148" i="17"/>
  <c r="G148" i="17"/>
  <c r="F148" i="17"/>
  <c r="E148" i="17"/>
  <c r="D148" i="17"/>
  <c r="C148" i="17"/>
  <c r="I146" i="17"/>
  <c r="P146" i="17" s="1"/>
  <c r="M141" i="17"/>
  <c r="L141" i="17"/>
  <c r="K141" i="17"/>
  <c r="K189" i="17" s="1"/>
  <c r="J141" i="17"/>
  <c r="H141" i="17"/>
  <c r="G141" i="17"/>
  <c r="G189" i="17" s="1"/>
  <c r="F141" i="17"/>
  <c r="E141" i="17"/>
  <c r="D141" i="17"/>
  <c r="C141" i="17"/>
  <c r="C189" i="17" s="1"/>
  <c r="M140" i="17"/>
  <c r="L140" i="17"/>
  <c r="K140" i="17"/>
  <c r="J140" i="17"/>
  <c r="H140" i="17"/>
  <c r="G140" i="17"/>
  <c r="F140" i="17"/>
  <c r="E140" i="17"/>
  <c r="D140" i="17"/>
  <c r="C140" i="17"/>
  <c r="M139" i="17"/>
  <c r="L139" i="17"/>
  <c r="K139" i="17"/>
  <c r="J139" i="17"/>
  <c r="H139" i="17"/>
  <c r="G139" i="17"/>
  <c r="F139" i="17"/>
  <c r="E139" i="17"/>
  <c r="D139" i="17"/>
  <c r="C139" i="17"/>
  <c r="M138" i="17"/>
  <c r="L138" i="17"/>
  <c r="K138" i="17"/>
  <c r="J138" i="17"/>
  <c r="H138" i="17"/>
  <c r="G138" i="17"/>
  <c r="F138" i="17"/>
  <c r="E138" i="17"/>
  <c r="D138" i="17"/>
  <c r="C138" i="17"/>
  <c r="O136" i="17"/>
  <c r="N136" i="17"/>
  <c r="N137" i="17" s="1"/>
  <c r="I136" i="17"/>
  <c r="I137" i="17" s="1"/>
  <c r="M131" i="17"/>
  <c r="L131" i="17"/>
  <c r="K131" i="17"/>
  <c r="K188" i="17" s="1"/>
  <c r="J131" i="17"/>
  <c r="H131" i="17"/>
  <c r="G131" i="17"/>
  <c r="G188" i="17" s="1"/>
  <c r="F131" i="17"/>
  <c r="E131" i="17"/>
  <c r="D131" i="17"/>
  <c r="C131" i="17"/>
  <c r="C188" i="17" s="1"/>
  <c r="M130" i="17"/>
  <c r="L130" i="17"/>
  <c r="K130" i="17"/>
  <c r="J130" i="17"/>
  <c r="H130" i="17"/>
  <c r="G130" i="17"/>
  <c r="F130" i="17"/>
  <c r="E130" i="17"/>
  <c r="D130" i="17"/>
  <c r="C130" i="17"/>
  <c r="M129" i="17"/>
  <c r="L129" i="17"/>
  <c r="K129" i="17"/>
  <c r="J129" i="17"/>
  <c r="H129" i="17"/>
  <c r="G129" i="17"/>
  <c r="F129" i="17"/>
  <c r="E129" i="17"/>
  <c r="D129" i="17"/>
  <c r="C129" i="17"/>
  <c r="M128" i="17"/>
  <c r="L128" i="17"/>
  <c r="K128" i="17"/>
  <c r="J128" i="17"/>
  <c r="H128" i="17"/>
  <c r="G128" i="17"/>
  <c r="F128" i="17"/>
  <c r="E128" i="17"/>
  <c r="D128" i="17"/>
  <c r="C128" i="17"/>
  <c r="O126" i="17"/>
  <c r="N126" i="17"/>
  <c r="N127" i="17" s="1"/>
  <c r="I126" i="17"/>
  <c r="I127" i="17" s="1"/>
  <c r="M121" i="17"/>
  <c r="L121" i="17"/>
  <c r="K121" i="17"/>
  <c r="K187" i="17" s="1"/>
  <c r="J121" i="17"/>
  <c r="H121" i="17"/>
  <c r="G121" i="17"/>
  <c r="G187" i="17" s="1"/>
  <c r="F121" i="17"/>
  <c r="E121" i="17"/>
  <c r="D121" i="17"/>
  <c r="C121" i="17"/>
  <c r="C187" i="17" s="1"/>
  <c r="M120" i="17"/>
  <c r="L120" i="17"/>
  <c r="K120" i="17"/>
  <c r="J120" i="17"/>
  <c r="H120" i="17"/>
  <c r="G120" i="17"/>
  <c r="F120" i="17"/>
  <c r="E120" i="17"/>
  <c r="D120" i="17"/>
  <c r="C120" i="17"/>
  <c r="M119" i="17"/>
  <c r="L119" i="17"/>
  <c r="K119" i="17"/>
  <c r="J119" i="17"/>
  <c r="H119" i="17"/>
  <c r="G119" i="17"/>
  <c r="F119" i="17"/>
  <c r="E119" i="17"/>
  <c r="D119" i="17"/>
  <c r="C119" i="17"/>
  <c r="M118" i="17"/>
  <c r="L118" i="17"/>
  <c r="K118" i="17"/>
  <c r="J118" i="17"/>
  <c r="H118" i="17"/>
  <c r="G118" i="17"/>
  <c r="F118" i="17"/>
  <c r="E118" i="17"/>
  <c r="D118" i="17"/>
  <c r="C118" i="17"/>
  <c r="O116" i="17"/>
  <c r="N116" i="17"/>
  <c r="N117" i="17" s="1"/>
  <c r="I116" i="17"/>
  <c r="I117" i="17" s="1"/>
  <c r="K186" i="17"/>
  <c r="G186" i="17"/>
  <c r="D186" i="17"/>
  <c r="M101" i="17"/>
  <c r="N101" i="17" s="1"/>
  <c r="L101" i="17"/>
  <c r="K101" i="17"/>
  <c r="K185" i="17"/>
  <c r="J101" i="17"/>
  <c r="H101" i="17"/>
  <c r="G101" i="17"/>
  <c r="G185" i="17" s="1"/>
  <c r="F101" i="17"/>
  <c r="E101" i="17"/>
  <c r="E185" i="17" s="1"/>
  <c r="D101" i="17"/>
  <c r="C101" i="17"/>
  <c r="M100" i="17"/>
  <c r="L100" i="17"/>
  <c r="K100" i="17"/>
  <c r="J100" i="17"/>
  <c r="H100" i="17"/>
  <c r="G100" i="17"/>
  <c r="F100" i="17"/>
  <c r="E100" i="17"/>
  <c r="D100" i="17"/>
  <c r="C100" i="17"/>
  <c r="M99" i="17"/>
  <c r="L99" i="17"/>
  <c r="K99" i="17"/>
  <c r="J99" i="17"/>
  <c r="H99" i="17"/>
  <c r="G99" i="17"/>
  <c r="F99" i="17"/>
  <c r="E99" i="17"/>
  <c r="D99" i="17"/>
  <c r="C99" i="17"/>
  <c r="M98" i="17"/>
  <c r="L98" i="17"/>
  <c r="K98" i="17"/>
  <c r="J98" i="17"/>
  <c r="H98" i="17"/>
  <c r="G98" i="17"/>
  <c r="F98" i="17"/>
  <c r="E98" i="17"/>
  <c r="D98" i="17"/>
  <c r="C98" i="17"/>
  <c r="O96" i="17"/>
  <c r="N96" i="17"/>
  <c r="N97" i="17" s="1"/>
  <c r="I96" i="17"/>
  <c r="I97" i="17" s="1"/>
  <c r="I205" i="17" s="1"/>
  <c r="M91" i="17"/>
  <c r="M184" i="17" s="1"/>
  <c r="L91" i="17"/>
  <c r="K91" i="17"/>
  <c r="K184" i="17" s="1"/>
  <c r="J91" i="17"/>
  <c r="H91" i="17"/>
  <c r="G91" i="17"/>
  <c r="G184" i="17" s="1"/>
  <c r="F91" i="17"/>
  <c r="F184" i="17" s="1"/>
  <c r="E91" i="17"/>
  <c r="E184" i="17" s="1"/>
  <c r="D91" i="17"/>
  <c r="C91" i="17"/>
  <c r="C184" i="17" s="1"/>
  <c r="M90" i="17"/>
  <c r="L90" i="17"/>
  <c r="K90" i="17"/>
  <c r="J90" i="17"/>
  <c r="H90" i="17"/>
  <c r="G90" i="17"/>
  <c r="F90" i="17"/>
  <c r="E90" i="17"/>
  <c r="D90" i="17"/>
  <c r="C90" i="17"/>
  <c r="M89" i="17"/>
  <c r="L89" i="17"/>
  <c r="K89" i="17"/>
  <c r="J89" i="17"/>
  <c r="H89" i="17"/>
  <c r="G89" i="17"/>
  <c r="F89" i="17"/>
  <c r="E89" i="17"/>
  <c r="D89" i="17"/>
  <c r="C89" i="17"/>
  <c r="M88" i="17"/>
  <c r="L88" i="17"/>
  <c r="K88" i="17"/>
  <c r="J88" i="17"/>
  <c r="H88" i="17"/>
  <c r="G88" i="17"/>
  <c r="F88" i="17"/>
  <c r="E88" i="17"/>
  <c r="D88" i="17"/>
  <c r="C88" i="17"/>
  <c r="O86" i="17"/>
  <c r="O87" i="17" s="1"/>
  <c r="O89" i="17" s="1"/>
  <c r="N86" i="17"/>
  <c r="N87" i="17" s="1"/>
  <c r="I86" i="17"/>
  <c r="I87" i="17" s="1"/>
  <c r="M81" i="17"/>
  <c r="M183" i="17" s="1"/>
  <c r="L81" i="17"/>
  <c r="K81" i="17"/>
  <c r="K183" i="17" s="1"/>
  <c r="J81" i="17"/>
  <c r="H81" i="17"/>
  <c r="G81" i="17"/>
  <c r="G183" i="17"/>
  <c r="F81" i="17"/>
  <c r="E81" i="17"/>
  <c r="D81" i="17"/>
  <c r="D183" i="17" s="1"/>
  <c r="C81" i="17"/>
  <c r="C183" i="17" s="1"/>
  <c r="M80" i="17"/>
  <c r="L80" i="17"/>
  <c r="K80" i="17"/>
  <c r="J80" i="17"/>
  <c r="H80" i="17"/>
  <c r="G80" i="17"/>
  <c r="F80" i="17"/>
  <c r="E80" i="17"/>
  <c r="D80" i="17"/>
  <c r="C80" i="17"/>
  <c r="M79" i="17"/>
  <c r="L79" i="17"/>
  <c r="K79" i="17"/>
  <c r="J79" i="17"/>
  <c r="H79" i="17"/>
  <c r="G79" i="17"/>
  <c r="F79" i="17"/>
  <c r="E79" i="17"/>
  <c r="D79" i="17"/>
  <c r="C79" i="17"/>
  <c r="M78" i="17"/>
  <c r="L78" i="17"/>
  <c r="K78" i="17"/>
  <c r="J78" i="17"/>
  <c r="H78" i="17"/>
  <c r="G78" i="17"/>
  <c r="F78" i="17"/>
  <c r="E78" i="17"/>
  <c r="D78" i="17"/>
  <c r="C78" i="17"/>
  <c r="O76" i="17"/>
  <c r="N76" i="17"/>
  <c r="N77" i="17" s="1"/>
  <c r="I76" i="17"/>
  <c r="I77" i="17" s="1"/>
  <c r="M71" i="17"/>
  <c r="L71" i="17"/>
  <c r="K71" i="17"/>
  <c r="K182" i="17" s="1"/>
  <c r="J71" i="17"/>
  <c r="H71" i="17"/>
  <c r="G71" i="17"/>
  <c r="G182" i="17" s="1"/>
  <c r="F71" i="17"/>
  <c r="E71" i="17"/>
  <c r="D71" i="17"/>
  <c r="C71" i="17"/>
  <c r="M70" i="17"/>
  <c r="L70" i="17"/>
  <c r="K70" i="17"/>
  <c r="J70" i="17"/>
  <c r="H70" i="17"/>
  <c r="G70" i="17"/>
  <c r="F70" i="17"/>
  <c r="E70" i="17"/>
  <c r="D70" i="17"/>
  <c r="C70" i="17"/>
  <c r="M69" i="17"/>
  <c r="L69" i="17"/>
  <c r="K69" i="17"/>
  <c r="J69" i="17"/>
  <c r="H69" i="17"/>
  <c r="G69" i="17"/>
  <c r="F69" i="17"/>
  <c r="E69" i="17"/>
  <c r="D69" i="17"/>
  <c r="C69" i="17"/>
  <c r="M68" i="17"/>
  <c r="L68" i="17"/>
  <c r="K68" i="17"/>
  <c r="J68" i="17"/>
  <c r="H68" i="17"/>
  <c r="G68" i="17"/>
  <c r="F68" i="17"/>
  <c r="E68" i="17"/>
  <c r="D68" i="17"/>
  <c r="C68" i="17"/>
  <c r="O66" i="17"/>
  <c r="N66" i="17"/>
  <c r="N67" i="17" s="1"/>
  <c r="I66" i="17"/>
  <c r="I67" i="17" s="1"/>
  <c r="M61" i="17"/>
  <c r="L61" i="17"/>
  <c r="K61" i="17"/>
  <c r="K181" i="17" s="1"/>
  <c r="J61" i="17"/>
  <c r="H61" i="17"/>
  <c r="G61" i="17"/>
  <c r="F61" i="17"/>
  <c r="E61" i="17"/>
  <c r="D61" i="17"/>
  <c r="C61" i="17"/>
  <c r="M60" i="17"/>
  <c r="L60" i="17"/>
  <c r="K60" i="17"/>
  <c r="J60" i="17"/>
  <c r="H60" i="17"/>
  <c r="G60" i="17"/>
  <c r="F60" i="17"/>
  <c r="E60" i="17"/>
  <c r="D60" i="17"/>
  <c r="C60" i="17"/>
  <c r="M59" i="17"/>
  <c r="L59" i="17"/>
  <c r="K59" i="17"/>
  <c r="J59" i="17"/>
  <c r="H59" i="17"/>
  <c r="G59" i="17"/>
  <c r="F59" i="17"/>
  <c r="E59" i="17"/>
  <c r="D59" i="17"/>
  <c r="C59" i="17"/>
  <c r="M58" i="17"/>
  <c r="L58" i="17"/>
  <c r="K58" i="17"/>
  <c r="J58" i="17"/>
  <c r="H58" i="17"/>
  <c r="G58" i="17"/>
  <c r="F58" i="17"/>
  <c r="E58" i="17"/>
  <c r="D58" i="17"/>
  <c r="C58" i="17"/>
  <c r="O56" i="17"/>
  <c r="N56" i="17"/>
  <c r="N57" i="17" s="1"/>
  <c r="I56" i="17"/>
  <c r="I57" i="17" s="1"/>
  <c r="M51" i="17"/>
  <c r="L51" i="17"/>
  <c r="K51" i="17"/>
  <c r="K180" i="17" s="1"/>
  <c r="J51" i="17"/>
  <c r="H51" i="17"/>
  <c r="G51" i="17"/>
  <c r="G180" i="17" s="1"/>
  <c r="F51" i="17"/>
  <c r="E51" i="17"/>
  <c r="D51" i="17"/>
  <c r="D180" i="17" s="1"/>
  <c r="C51" i="17"/>
  <c r="C180" i="17" s="1"/>
  <c r="M50" i="17"/>
  <c r="L50" i="17"/>
  <c r="K50" i="17"/>
  <c r="J50" i="17"/>
  <c r="H50" i="17"/>
  <c r="G50" i="17"/>
  <c r="F50" i="17"/>
  <c r="E50" i="17"/>
  <c r="D50" i="17"/>
  <c r="C50" i="17"/>
  <c r="M49" i="17"/>
  <c r="L49" i="17"/>
  <c r="K49" i="17"/>
  <c r="J49" i="17"/>
  <c r="H49" i="17"/>
  <c r="G49" i="17"/>
  <c r="F49" i="17"/>
  <c r="E49" i="17"/>
  <c r="D49" i="17"/>
  <c r="C49" i="17"/>
  <c r="M48" i="17"/>
  <c r="L48" i="17"/>
  <c r="K48" i="17"/>
  <c r="J48" i="17"/>
  <c r="H48" i="17"/>
  <c r="G48" i="17"/>
  <c r="F48" i="17"/>
  <c r="E48" i="17"/>
  <c r="D48" i="17"/>
  <c r="C48" i="17"/>
  <c r="O46" i="17"/>
  <c r="N46" i="17"/>
  <c r="N47" i="17"/>
  <c r="I46" i="17"/>
  <c r="I47" i="17"/>
  <c r="M41" i="17"/>
  <c r="L41" i="17"/>
  <c r="K41" i="17"/>
  <c r="K179" i="17" s="1"/>
  <c r="J41" i="17"/>
  <c r="H41" i="17"/>
  <c r="G41" i="17"/>
  <c r="F41" i="17"/>
  <c r="E41" i="17"/>
  <c r="D41" i="17"/>
  <c r="D179" i="17"/>
  <c r="C41" i="17"/>
  <c r="M40" i="17"/>
  <c r="L40" i="17"/>
  <c r="K40" i="17"/>
  <c r="J40" i="17"/>
  <c r="H40" i="17"/>
  <c r="G40" i="17"/>
  <c r="F40" i="17"/>
  <c r="E40" i="17"/>
  <c r="D40" i="17"/>
  <c r="C40" i="17"/>
  <c r="M39" i="17"/>
  <c r="L39" i="17"/>
  <c r="K39" i="17"/>
  <c r="J39" i="17"/>
  <c r="H39" i="17"/>
  <c r="G39" i="17"/>
  <c r="F39" i="17"/>
  <c r="E39" i="17"/>
  <c r="D39" i="17"/>
  <c r="C39" i="17"/>
  <c r="M38" i="17"/>
  <c r="L38" i="17"/>
  <c r="K38" i="17"/>
  <c r="J38" i="17"/>
  <c r="H38" i="17"/>
  <c r="G38" i="17"/>
  <c r="F38" i="17"/>
  <c r="E38" i="17"/>
  <c r="D38" i="17"/>
  <c r="C38" i="17"/>
  <c r="O36" i="17"/>
  <c r="N36" i="17"/>
  <c r="N37" i="17" s="1"/>
  <c r="I36" i="17"/>
  <c r="I37" i="17" s="1"/>
  <c r="I199" i="17" s="1"/>
  <c r="M31" i="17"/>
  <c r="L31" i="17"/>
  <c r="L178" i="17"/>
  <c r="K31" i="17"/>
  <c r="J31" i="17"/>
  <c r="H31" i="17"/>
  <c r="G31" i="17"/>
  <c r="G178" i="17" s="1"/>
  <c r="F31" i="17"/>
  <c r="E31" i="17"/>
  <c r="D31" i="17"/>
  <c r="C31" i="17"/>
  <c r="C178" i="17" s="1"/>
  <c r="M30" i="17"/>
  <c r="L30" i="17"/>
  <c r="K30" i="17"/>
  <c r="J30" i="17"/>
  <c r="H30" i="17"/>
  <c r="G30" i="17"/>
  <c r="F30" i="17"/>
  <c r="E30" i="17"/>
  <c r="D30" i="17"/>
  <c r="C30" i="17"/>
  <c r="M29" i="17"/>
  <c r="L29" i="17"/>
  <c r="K29" i="17"/>
  <c r="J29" i="17"/>
  <c r="H29" i="17"/>
  <c r="G29" i="17"/>
  <c r="F29" i="17"/>
  <c r="E29" i="17"/>
  <c r="D29" i="17"/>
  <c r="C29" i="17"/>
  <c r="M28" i="17"/>
  <c r="L28" i="17"/>
  <c r="K28" i="17"/>
  <c r="J28" i="17"/>
  <c r="H28" i="17"/>
  <c r="G28" i="17"/>
  <c r="F28" i="17"/>
  <c r="E28" i="17"/>
  <c r="D28" i="17"/>
  <c r="C28" i="17"/>
  <c r="O26" i="17"/>
  <c r="N26" i="17"/>
  <c r="N27" i="17" s="1"/>
  <c r="I26" i="17"/>
  <c r="I27" i="17" s="1"/>
  <c r="M21" i="17"/>
  <c r="L21" i="17"/>
  <c r="K21" i="17"/>
  <c r="K177" i="17" s="1"/>
  <c r="J21" i="17"/>
  <c r="H21" i="17"/>
  <c r="G21" i="17"/>
  <c r="F21" i="17"/>
  <c r="F177" i="17" s="1"/>
  <c r="E21" i="17"/>
  <c r="D21" i="17"/>
  <c r="C21" i="17"/>
  <c r="M20" i="17"/>
  <c r="L20" i="17"/>
  <c r="K20" i="17"/>
  <c r="J20" i="17"/>
  <c r="H20" i="17"/>
  <c r="G20" i="17"/>
  <c r="F20" i="17"/>
  <c r="E20" i="17"/>
  <c r="D20" i="17"/>
  <c r="C20" i="17"/>
  <c r="M19" i="17"/>
  <c r="L19" i="17"/>
  <c r="K19" i="17"/>
  <c r="J19" i="17"/>
  <c r="H19" i="17"/>
  <c r="G19" i="17"/>
  <c r="F19" i="17"/>
  <c r="E19" i="17"/>
  <c r="D19" i="17"/>
  <c r="C19" i="17"/>
  <c r="M18" i="17"/>
  <c r="L18" i="17"/>
  <c r="K18" i="17"/>
  <c r="J18" i="17"/>
  <c r="H18" i="17"/>
  <c r="G18" i="17"/>
  <c r="F18" i="17"/>
  <c r="E18" i="17"/>
  <c r="D18" i="17"/>
  <c r="C18" i="17"/>
  <c r="O16" i="17"/>
  <c r="N16" i="17"/>
  <c r="N17" i="17" s="1"/>
  <c r="I16" i="17"/>
  <c r="I17" i="17" s="1"/>
  <c r="M11" i="17"/>
  <c r="L11" i="17"/>
  <c r="K11" i="17"/>
  <c r="K176" i="17" s="1"/>
  <c r="J11" i="17"/>
  <c r="N11" i="17" s="1"/>
  <c r="H11" i="17"/>
  <c r="G11" i="17"/>
  <c r="G176" i="17" s="1"/>
  <c r="F11" i="17"/>
  <c r="E11" i="17"/>
  <c r="D11" i="17"/>
  <c r="C11" i="17"/>
  <c r="C176" i="17" s="1"/>
  <c r="M10" i="17"/>
  <c r="L10" i="17"/>
  <c r="K10" i="17"/>
  <c r="J10" i="17"/>
  <c r="H10" i="17"/>
  <c r="G10" i="17"/>
  <c r="F10" i="17"/>
  <c r="E10" i="17"/>
  <c r="D10" i="17"/>
  <c r="C10" i="17"/>
  <c r="M9" i="17"/>
  <c r="L9" i="17"/>
  <c r="K9" i="17"/>
  <c r="J9" i="17"/>
  <c r="N9" i="17" s="1"/>
  <c r="H9" i="17"/>
  <c r="F9" i="17"/>
  <c r="E9" i="17"/>
  <c r="D9" i="17"/>
  <c r="C9" i="17"/>
  <c r="M8" i="17"/>
  <c r="L8" i="17"/>
  <c r="K8" i="17"/>
  <c r="J8" i="17"/>
  <c r="H8" i="17"/>
  <c r="G8" i="17"/>
  <c r="F8" i="17"/>
  <c r="E8" i="17"/>
  <c r="D8" i="17"/>
  <c r="C8" i="17"/>
  <c r="O6" i="17"/>
  <c r="N6" i="17"/>
  <c r="I6" i="17"/>
  <c r="I7" i="17" s="1"/>
  <c r="B181" i="16"/>
  <c r="B182" i="16" s="1"/>
  <c r="B183" i="16" s="1"/>
  <c r="B184" i="16" s="1"/>
  <c r="B185" i="16" s="1"/>
  <c r="B186" i="16" s="1"/>
  <c r="B187" i="16" s="1"/>
  <c r="B188" i="16" s="1"/>
  <c r="B189" i="16" s="1"/>
  <c r="B190" i="16" s="1"/>
  <c r="B191" i="16" s="1"/>
  <c r="M171" i="16"/>
  <c r="M182" i="16" s="1"/>
  <c r="L171" i="16"/>
  <c r="K171" i="16"/>
  <c r="J171" i="16"/>
  <c r="H171" i="16"/>
  <c r="G171" i="16"/>
  <c r="F171" i="16"/>
  <c r="F191" i="16" s="1"/>
  <c r="E171" i="16"/>
  <c r="E191" i="16" s="1"/>
  <c r="D171" i="16"/>
  <c r="D178" i="16" s="1"/>
  <c r="C171" i="16"/>
  <c r="C191" i="16" s="1"/>
  <c r="M170" i="16"/>
  <c r="L170" i="16"/>
  <c r="K170" i="16"/>
  <c r="N170" i="16" s="1"/>
  <c r="J170" i="16"/>
  <c r="H170" i="16"/>
  <c r="G170" i="16"/>
  <c r="F170" i="16"/>
  <c r="E170" i="16"/>
  <c r="D170" i="16"/>
  <c r="C170" i="16"/>
  <c r="M169" i="16"/>
  <c r="L169" i="16"/>
  <c r="K169" i="16"/>
  <c r="J169" i="16"/>
  <c r="H169" i="16"/>
  <c r="G169" i="16"/>
  <c r="F169" i="16"/>
  <c r="E169" i="16"/>
  <c r="D169" i="16"/>
  <c r="C169" i="16"/>
  <c r="M168" i="16"/>
  <c r="L168" i="16"/>
  <c r="K168" i="16"/>
  <c r="J168" i="16"/>
  <c r="H168" i="16"/>
  <c r="G168" i="16"/>
  <c r="F168" i="16"/>
  <c r="E168" i="16"/>
  <c r="D168" i="16"/>
  <c r="C168" i="16"/>
  <c r="O166" i="16"/>
  <c r="N166" i="16"/>
  <c r="I166" i="16"/>
  <c r="M151" i="16"/>
  <c r="L151" i="16"/>
  <c r="K151" i="16"/>
  <c r="K190" i="16" s="1"/>
  <c r="J151" i="16"/>
  <c r="J190" i="16" s="1"/>
  <c r="H151" i="16"/>
  <c r="G151" i="16"/>
  <c r="G190" i="16"/>
  <c r="F151" i="16"/>
  <c r="E151" i="16"/>
  <c r="E190" i="16" s="1"/>
  <c r="D151" i="16"/>
  <c r="C151" i="16"/>
  <c r="C190" i="16"/>
  <c r="M150" i="16"/>
  <c r="L150" i="16"/>
  <c r="K150" i="16"/>
  <c r="J150" i="16"/>
  <c r="H150" i="16"/>
  <c r="G150" i="16"/>
  <c r="F150" i="16"/>
  <c r="E150" i="16"/>
  <c r="D150" i="16"/>
  <c r="C150" i="16"/>
  <c r="M149" i="16"/>
  <c r="L149" i="16"/>
  <c r="K149" i="16"/>
  <c r="J149" i="16"/>
  <c r="H149" i="16"/>
  <c r="G149" i="16"/>
  <c r="F149" i="16"/>
  <c r="E149" i="16"/>
  <c r="D149" i="16"/>
  <c r="C149" i="16"/>
  <c r="M148" i="16"/>
  <c r="L148" i="16"/>
  <c r="K148" i="16"/>
  <c r="J148" i="16"/>
  <c r="H148" i="16"/>
  <c r="G148" i="16"/>
  <c r="F148" i="16"/>
  <c r="E148" i="16"/>
  <c r="D148" i="16"/>
  <c r="C148" i="16"/>
  <c r="O146" i="16"/>
  <c r="N146" i="16"/>
  <c r="I146" i="16"/>
  <c r="I147" i="16" s="1"/>
  <c r="M141" i="16"/>
  <c r="L141" i="16"/>
  <c r="L189" i="16"/>
  <c r="K141" i="16"/>
  <c r="J141" i="16"/>
  <c r="J189" i="16" s="1"/>
  <c r="H141" i="16"/>
  <c r="G141" i="16"/>
  <c r="F141" i="16"/>
  <c r="F189" i="16" s="1"/>
  <c r="E141" i="16"/>
  <c r="D141" i="16"/>
  <c r="C141" i="16"/>
  <c r="M140" i="16"/>
  <c r="L140" i="16"/>
  <c r="K140" i="16"/>
  <c r="J140" i="16"/>
  <c r="H140" i="16"/>
  <c r="G140" i="16"/>
  <c r="F140" i="16"/>
  <c r="E140" i="16"/>
  <c r="D140" i="16"/>
  <c r="C140" i="16"/>
  <c r="M139" i="16"/>
  <c r="L139" i="16"/>
  <c r="K139" i="16"/>
  <c r="J139" i="16"/>
  <c r="H139" i="16"/>
  <c r="G139" i="16"/>
  <c r="F139" i="16"/>
  <c r="E139" i="16"/>
  <c r="D139" i="16"/>
  <c r="C139" i="16"/>
  <c r="M138" i="16"/>
  <c r="L138" i="16"/>
  <c r="K138" i="16"/>
  <c r="J138" i="16"/>
  <c r="H138" i="16"/>
  <c r="G138" i="16"/>
  <c r="F138" i="16"/>
  <c r="E138" i="16"/>
  <c r="D138" i="16"/>
  <c r="C138" i="16"/>
  <c r="O136" i="16"/>
  <c r="N136" i="16"/>
  <c r="I136" i="16"/>
  <c r="M131" i="16"/>
  <c r="L131" i="16"/>
  <c r="K131" i="16"/>
  <c r="J131" i="16"/>
  <c r="H131" i="16"/>
  <c r="G131" i="16"/>
  <c r="F131" i="16"/>
  <c r="F188" i="16"/>
  <c r="E131" i="16"/>
  <c r="D131" i="16"/>
  <c r="C131" i="16"/>
  <c r="M130" i="16"/>
  <c r="L130" i="16"/>
  <c r="K130" i="16"/>
  <c r="J130" i="16"/>
  <c r="H130" i="16"/>
  <c r="G130" i="16"/>
  <c r="F130" i="16"/>
  <c r="E130" i="16"/>
  <c r="D130" i="16"/>
  <c r="C130" i="16"/>
  <c r="M129" i="16"/>
  <c r="L129" i="16"/>
  <c r="K129" i="16"/>
  <c r="J129" i="16"/>
  <c r="H129" i="16"/>
  <c r="G129" i="16"/>
  <c r="F129" i="16"/>
  <c r="E129" i="16"/>
  <c r="D129" i="16"/>
  <c r="C129" i="16"/>
  <c r="M128" i="16"/>
  <c r="L128" i="16"/>
  <c r="K128" i="16"/>
  <c r="J128" i="16"/>
  <c r="H128" i="16"/>
  <c r="G128" i="16"/>
  <c r="F128" i="16"/>
  <c r="E128" i="16"/>
  <c r="D128" i="16"/>
  <c r="C128" i="16"/>
  <c r="O126" i="16"/>
  <c r="N126" i="16"/>
  <c r="N127" i="16"/>
  <c r="I126" i="16"/>
  <c r="I127" i="16" s="1"/>
  <c r="M121" i="16"/>
  <c r="L121" i="16"/>
  <c r="K121" i="16"/>
  <c r="J121" i="16"/>
  <c r="J187" i="16" s="1"/>
  <c r="H121" i="16"/>
  <c r="G121" i="16"/>
  <c r="G187" i="16" s="1"/>
  <c r="F121" i="16"/>
  <c r="F187" i="16"/>
  <c r="E121" i="16"/>
  <c r="D121" i="16"/>
  <c r="C121" i="16"/>
  <c r="M120" i="16"/>
  <c r="L120" i="16"/>
  <c r="K120" i="16"/>
  <c r="J120" i="16"/>
  <c r="H120" i="16"/>
  <c r="G120" i="16"/>
  <c r="F120" i="16"/>
  <c r="E120" i="16"/>
  <c r="D120" i="16"/>
  <c r="C120" i="16"/>
  <c r="M119" i="16"/>
  <c r="L119" i="16"/>
  <c r="K119" i="16"/>
  <c r="J119" i="16"/>
  <c r="H119" i="16"/>
  <c r="G119" i="16"/>
  <c r="F119" i="16"/>
  <c r="E119" i="16"/>
  <c r="D119" i="16"/>
  <c r="C119" i="16"/>
  <c r="M118" i="16"/>
  <c r="L118" i="16"/>
  <c r="K118" i="16"/>
  <c r="J118" i="16"/>
  <c r="H118" i="16"/>
  <c r="G118" i="16"/>
  <c r="F118" i="16"/>
  <c r="E118" i="16"/>
  <c r="D118" i="16"/>
  <c r="C118" i="16"/>
  <c r="O116" i="16"/>
  <c r="N116" i="16"/>
  <c r="N117" i="16" s="1"/>
  <c r="I116" i="16"/>
  <c r="I117" i="16" s="1"/>
  <c r="M111" i="16"/>
  <c r="L111" i="16"/>
  <c r="K111" i="16"/>
  <c r="J111" i="16"/>
  <c r="J186" i="16" s="1"/>
  <c r="H111" i="16"/>
  <c r="G111" i="16"/>
  <c r="F111" i="16"/>
  <c r="E111" i="16"/>
  <c r="I111" i="16" s="1"/>
  <c r="D111" i="16"/>
  <c r="C111" i="16"/>
  <c r="M110" i="16"/>
  <c r="L110" i="16"/>
  <c r="N110" i="16" s="1"/>
  <c r="K110" i="16"/>
  <c r="J110" i="16"/>
  <c r="H110" i="16"/>
  <c r="G110" i="16"/>
  <c r="F110" i="16"/>
  <c r="E110" i="16"/>
  <c r="D110" i="16"/>
  <c r="C110" i="16"/>
  <c r="I110" i="16" s="1"/>
  <c r="M109" i="16"/>
  <c r="L109" i="16"/>
  <c r="K109" i="16"/>
  <c r="J109" i="16"/>
  <c r="H109" i="16"/>
  <c r="G109" i="16"/>
  <c r="F109" i="16"/>
  <c r="E109" i="16"/>
  <c r="D109" i="16"/>
  <c r="C109" i="16"/>
  <c r="M108" i="16"/>
  <c r="L108" i="16"/>
  <c r="K108" i="16"/>
  <c r="J108" i="16"/>
  <c r="H108" i="16"/>
  <c r="G108" i="16"/>
  <c r="F108" i="16"/>
  <c r="E108" i="16"/>
  <c r="D108" i="16"/>
  <c r="C108" i="16"/>
  <c r="I108" i="16" s="1"/>
  <c r="O106" i="16"/>
  <c r="N106" i="16"/>
  <c r="N107" i="16" s="1"/>
  <c r="I106" i="16"/>
  <c r="I107" i="16" s="1"/>
  <c r="M101" i="16"/>
  <c r="M185" i="16" s="1"/>
  <c r="L101" i="16"/>
  <c r="K101" i="16"/>
  <c r="K185" i="16"/>
  <c r="J101" i="16"/>
  <c r="H101" i="16"/>
  <c r="G101" i="16"/>
  <c r="G185" i="16" s="1"/>
  <c r="F101" i="16"/>
  <c r="F185" i="16" s="1"/>
  <c r="E101" i="16"/>
  <c r="D101" i="16"/>
  <c r="C101" i="16"/>
  <c r="M100" i="16"/>
  <c r="L100" i="16"/>
  <c r="K100" i="16"/>
  <c r="J100" i="16"/>
  <c r="H100" i="16"/>
  <c r="G100" i="16"/>
  <c r="F100" i="16"/>
  <c r="E100" i="16"/>
  <c r="D100" i="16"/>
  <c r="C100" i="16"/>
  <c r="M99" i="16"/>
  <c r="L99" i="16"/>
  <c r="K99" i="16"/>
  <c r="J99" i="16"/>
  <c r="H99" i="16"/>
  <c r="G99" i="16"/>
  <c r="F99" i="16"/>
  <c r="E99" i="16"/>
  <c r="D99" i="16"/>
  <c r="C99" i="16"/>
  <c r="M98" i="16"/>
  <c r="L98" i="16"/>
  <c r="K98" i="16"/>
  <c r="N98" i="16" s="1"/>
  <c r="J98" i="16"/>
  <c r="H98" i="16"/>
  <c r="G98" i="16"/>
  <c r="F98" i="16"/>
  <c r="E98" i="16"/>
  <c r="D98" i="16"/>
  <c r="C98" i="16"/>
  <c r="O96" i="16"/>
  <c r="N96" i="16"/>
  <c r="N97" i="16" s="1"/>
  <c r="I96" i="16"/>
  <c r="I97" i="16" s="1"/>
  <c r="M91" i="16"/>
  <c r="L91" i="16"/>
  <c r="K91" i="16"/>
  <c r="J91" i="16"/>
  <c r="H91" i="16"/>
  <c r="G91" i="16"/>
  <c r="F91" i="16"/>
  <c r="E91" i="16"/>
  <c r="E184" i="16" s="1"/>
  <c r="D91" i="16"/>
  <c r="C91" i="16"/>
  <c r="M90" i="16"/>
  <c r="L90" i="16"/>
  <c r="K90" i="16"/>
  <c r="J90" i="16"/>
  <c r="H90" i="16"/>
  <c r="G90" i="16"/>
  <c r="F90" i="16"/>
  <c r="E90" i="16"/>
  <c r="D90" i="16"/>
  <c r="C90" i="16"/>
  <c r="M89" i="16"/>
  <c r="L89" i="16"/>
  <c r="K89" i="16"/>
  <c r="J89" i="16"/>
  <c r="H89" i="16"/>
  <c r="G89" i="16"/>
  <c r="F89" i="16"/>
  <c r="E89" i="16"/>
  <c r="D89" i="16"/>
  <c r="C89" i="16"/>
  <c r="M88" i="16"/>
  <c r="L88" i="16"/>
  <c r="K88" i="16"/>
  <c r="J88" i="16"/>
  <c r="H88" i="16"/>
  <c r="G88" i="16"/>
  <c r="F88" i="16"/>
  <c r="E88" i="16"/>
  <c r="D88" i="16"/>
  <c r="C88" i="16"/>
  <c r="O86" i="16"/>
  <c r="N86" i="16"/>
  <c r="N87" i="16" s="1"/>
  <c r="I86" i="16"/>
  <c r="I87" i="16"/>
  <c r="M81" i="16"/>
  <c r="L81" i="16"/>
  <c r="K81" i="16"/>
  <c r="J81" i="16"/>
  <c r="J183" i="16" s="1"/>
  <c r="H81" i="16"/>
  <c r="G81" i="16"/>
  <c r="G183" i="16" s="1"/>
  <c r="F81" i="16"/>
  <c r="F183" i="16" s="1"/>
  <c r="E81" i="16"/>
  <c r="E183" i="16"/>
  <c r="D81" i="16"/>
  <c r="C81" i="16"/>
  <c r="M80" i="16"/>
  <c r="L80" i="16"/>
  <c r="K80" i="16"/>
  <c r="J80" i="16"/>
  <c r="H80" i="16"/>
  <c r="G80" i="16"/>
  <c r="F80" i="16"/>
  <c r="E80" i="16"/>
  <c r="D80" i="16"/>
  <c r="C80" i="16"/>
  <c r="M79" i="16"/>
  <c r="L79" i="16"/>
  <c r="K79" i="16"/>
  <c r="J79" i="16"/>
  <c r="H79" i="16"/>
  <c r="G79" i="16"/>
  <c r="F79" i="16"/>
  <c r="E79" i="16"/>
  <c r="D79" i="16"/>
  <c r="C79" i="16"/>
  <c r="M78" i="16"/>
  <c r="L78" i="16"/>
  <c r="K78" i="16"/>
  <c r="J78" i="16"/>
  <c r="H78" i="16"/>
  <c r="G78" i="16"/>
  <c r="F78" i="16"/>
  <c r="E78" i="16"/>
  <c r="D78" i="16"/>
  <c r="C78" i="16"/>
  <c r="O76" i="16"/>
  <c r="N76" i="16"/>
  <c r="N77" i="16" s="1"/>
  <c r="I76" i="16"/>
  <c r="I77" i="16" s="1"/>
  <c r="M71" i="16"/>
  <c r="L71" i="16"/>
  <c r="L182" i="16" s="1"/>
  <c r="K71" i="16"/>
  <c r="J71" i="16"/>
  <c r="H71" i="16"/>
  <c r="G71" i="16"/>
  <c r="F71" i="16"/>
  <c r="F182" i="16" s="1"/>
  <c r="E71" i="16"/>
  <c r="D71" i="16"/>
  <c r="D182" i="16" s="1"/>
  <c r="C71" i="16"/>
  <c r="M70" i="16"/>
  <c r="L70" i="16"/>
  <c r="K70" i="16"/>
  <c r="N70" i="16" s="1"/>
  <c r="J70" i="16"/>
  <c r="H70" i="16"/>
  <c r="G70" i="16"/>
  <c r="F70" i="16"/>
  <c r="E70" i="16"/>
  <c r="D70" i="16"/>
  <c r="C70" i="16"/>
  <c r="M69" i="16"/>
  <c r="L69" i="16"/>
  <c r="K69" i="16"/>
  <c r="J69" i="16"/>
  <c r="H69" i="16"/>
  <c r="G69" i="16"/>
  <c r="F69" i="16"/>
  <c r="E69" i="16"/>
  <c r="D69" i="16"/>
  <c r="I69" i="16" s="1"/>
  <c r="C69" i="16"/>
  <c r="M68" i="16"/>
  <c r="L68" i="16"/>
  <c r="K68" i="16"/>
  <c r="N68" i="16" s="1"/>
  <c r="J68" i="16"/>
  <c r="H68" i="16"/>
  <c r="G68" i="16"/>
  <c r="F68" i="16"/>
  <c r="E68" i="16"/>
  <c r="D68" i="16"/>
  <c r="C68" i="16"/>
  <c r="O66" i="16"/>
  <c r="N66" i="16"/>
  <c r="N67" i="16" s="1"/>
  <c r="I66" i="16"/>
  <c r="I67" i="16" s="1"/>
  <c r="M61" i="16"/>
  <c r="M181" i="16"/>
  <c r="L61" i="16"/>
  <c r="K61" i="16"/>
  <c r="K181" i="16" s="1"/>
  <c r="J61" i="16"/>
  <c r="J181" i="16" s="1"/>
  <c r="H61" i="16"/>
  <c r="G61" i="16"/>
  <c r="G181" i="16" s="1"/>
  <c r="F61" i="16"/>
  <c r="E61" i="16"/>
  <c r="E181" i="16" s="1"/>
  <c r="D61" i="16"/>
  <c r="C61" i="16"/>
  <c r="M60" i="16"/>
  <c r="L60" i="16"/>
  <c r="K60" i="16"/>
  <c r="J60" i="16"/>
  <c r="H60" i="16"/>
  <c r="G60" i="16"/>
  <c r="F60" i="16"/>
  <c r="E60" i="16"/>
  <c r="D60" i="16"/>
  <c r="C60" i="16"/>
  <c r="M59" i="16"/>
  <c r="L59" i="16"/>
  <c r="K59" i="16"/>
  <c r="J59" i="16"/>
  <c r="N59" i="16" s="1"/>
  <c r="H59" i="16"/>
  <c r="G59" i="16"/>
  <c r="F59" i="16"/>
  <c r="E59" i="16"/>
  <c r="D59" i="16"/>
  <c r="C59" i="16"/>
  <c r="M58" i="16"/>
  <c r="L58" i="16"/>
  <c r="K58" i="16"/>
  <c r="J58" i="16"/>
  <c r="H58" i="16"/>
  <c r="G58" i="16"/>
  <c r="F58" i="16"/>
  <c r="E58" i="16"/>
  <c r="D58" i="16"/>
  <c r="C58" i="16"/>
  <c r="O56" i="16"/>
  <c r="N56" i="16"/>
  <c r="N57" i="16" s="1"/>
  <c r="I56" i="16"/>
  <c r="I57" i="16" s="1"/>
  <c r="M51" i="16"/>
  <c r="L51" i="16"/>
  <c r="K51" i="16"/>
  <c r="K180" i="16" s="1"/>
  <c r="J51" i="16"/>
  <c r="H51" i="16"/>
  <c r="G51" i="16"/>
  <c r="F51" i="16"/>
  <c r="E51" i="16"/>
  <c r="D51" i="16"/>
  <c r="C51" i="16"/>
  <c r="M50" i="16"/>
  <c r="L50" i="16"/>
  <c r="K50" i="16"/>
  <c r="J50" i="16"/>
  <c r="H50" i="16"/>
  <c r="G50" i="16"/>
  <c r="F50" i="16"/>
  <c r="E50" i="16"/>
  <c r="D50" i="16"/>
  <c r="C50" i="16"/>
  <c r="M49" i="16"/>
  <c r="L49" i="16"/>
  <c r="K49" i="16"/>
  <c r="J49" i="16"/>
  <c r="H49" i="16"/>
  <c r="G49" i="16"/>
  <c r="F49" i="16"/>
  <c r="E49" i="16"/>
  <c r="D49" i="16"/>
  <c r="C49" i="16"/>
  <c r="M48" i="16"/>
  <c r="L48" i="16"/>
  <c r="K48" i="16"/>
  <c r="J48" i="16"/>
  <c r="H48" i="16"/>
  <c r="G48" i="16"/>
  <c r="F48" i="16"/>
  <c r="E48" i="16"/>
  <c r="D48" i="16"/>
  <c r="C48" i="16"/>
  <c r="O46" i="16"/>
  <c r="N46" i="16"/>
  <c r="N47" i="16" s="1"/>
  <c r="I46" i="16"/>
  <c r="I47" i="16" s="1"/>
  <c r="M41" i="16"/>
  <c r="L41" i="16"/>
  <c r="K41" i="16"/>
  <c r="K179" i="16" s="1"/>
  <c r="J41" i="16"/>
  <c r="J179" i="16" s="1"/>
  <c r="H41" i="16"/>
  <c r="G41" i="16"/>
  <c r="F41" i="16"/>
  <c r="F179" i="16" s="1"/>
  <c r="E41" i="16"/>
  <c r="E179" i="16" s="1"/>
  <c r="D41" i="16"/>
  <c r="C41" i="16"/>
  <c r="M40" i="16"/>
  <c r="L40" i="16"/>
  <c r="K40" i="16"/>
  <c r="J40" i="16"/>
  <c r="H40" i="16"/>
  <c r="G40" i="16"/>
  <c r="F40" i="16"/>
  <c r="E40" i="16"/>
  <c r="D40" i="16"/>
  <c r="C40" i="16"/>
  <c r="M39" i="16"/>
  <c r="L39" i="16"/>
  <c r="K39" i="16"/>
  <c r="J39" i="16"/>
  <c r="H39" i="16"/>
  <c r="G39" i="16"/>
  <c r="F39" i="16"/>
  <c r="E39" i="16"/>
  <c r="D39" i="16"/>
  <c r="C39" i="16"/>
  <c r="M38" i="16"/>
  <c r="L38" i="16"/>
  <c r="K38" i="16"/>
  <c r="J38" i="16"/>
  <c r="H38" i="16"/>
  <c r="G38" i="16"/>
  <c r="F38" i="16"/>
  <c r="E38" i="16"/>
  <c r="D38" i="16"/>
  <c r="C38" i="16"/>
  <c r="O36" i="16"/>
  <c r="N36" i="16"/>
  <c r="N37" i="16" s="1"/>
  <c r="I36" i="16"/>
  <c r="I37" i="16" s="1"/>
  <c r="M31" i="16"/>
  <c r="L31" i="16"/>
  <c r="K31" i="16"/>
  <c r="J31" i="16"/>
  <c r="H31" i="16"/>
  <c r="G31" i="16"/>
  <c r="G178" i="16" s="1"/>
  <c r="F31" i="16"/>
  <c r="E31" i="16"/>
  <c r="D31" i="16"/>
  <c r="C31" i="16"/>
  <c r="M30" i="16"/>
  <c r="L30" i="16"/>
  <c r="K30" i="16"/>
  <c r="J30" i="16"/>
  <c r="H30" i="16"/>
  <c r="G30" i="16"/>
  <c r="F30" i="16"/>
  <c r="E30" i="16"/>
  <c r="D30" i="16"/>
  <c r="C30" i="16"/>
  <c r="M29" i="16"/>
  <c r="L29" i="16"/>
  <c r="K29" i="16"/>
  <c r="J29" i="16"/>
  <c r="H29" i="16"/>
  <c r="G29" i="16"/>
  <c r="F29" i="16"/>
  <c r="E29" i="16"/>
  <c r="D29" i="16"/>
  <c r="C29" i="16"/>
  <c r="M28" i="16"/>
  <c r="L28" i="16"/>
  <c r="K28" i="16"/>
  <c r="J28" i="16"/>
  <c r="H28" i="16"/>
  <c r="G28" i="16"/>
  <c r="F28" i="16"/>
  <c r="E28" i="16"/>
  <c r="D28" i="16"/>
  <c r="C28" i="16"/>
  <c r="O26" i="16"/>
  <c r="N26" i="16"/>
  <c r="I26" i="16"/>
  <c r="I27" i="16" s="1"/>
  <c r="M21" i="16"/>
  <c r="L21" i="16"/>
  <c r="K21" i="16"/>
  <c r="K177" i="16" s="1"/>
  <c r="J21" i="16"/>
  <c r="J177" i="16"/>
  <c r="H21" i="16"/>
  <c r="G21" i="16"/>
  <c r="G177" i="16" s="1"/>
  <c r="F21" i="16"/>
  <c r="F177" i="16" s="1"/>
  <c r="E21" i="16"/>
  <c r="E177" i="16"/>
  <c r="D21" i="16"/>
  <c r="C21" i="16"/>
  <c r="I21" i="16" s="1"/>
  <c r="M20" i="16"/>
  <c r="L20" i="16"/>
  <c r="K20" i="16"/>
  <c r="J20" i="16"/>
  <c r="H20" i="16"/>
  <c r="G20" i="16"/>
  <c r="F20" i="16"/>
  <c r="E20" i="16"/>
  <c r="D20" i="16"/>
  <c r="C20" i="16"/>
  <c r="M19" i="16"/>
  <c r="L19" i="16"/>
  <c r="K19" i="16"/>
  <c r="J19" i="16"/>
  <c r="H19" i="16"/>
  <c r="G19" i="16"/>
  <c r="F19" i="16"/>
  <c r="E19" i="16"/>
  <c r="D19" i="16"/>
  <c r="C19" i="16"/>
  <c r="M18" i="16"/>
  <c r="L18" i="16"/>
  <c r="K18" i="16"/>
  <c r="J18" i="16"/>
  <c r="H18" i="16"/>
  <c r="G18" i="16"/>
  <c r="F18" i="16"/>
  <c r="E18" i="16"/>
  <c r="D18" i="16"/>
  <c r="C18" i="16"/>
  <c r="O16" i="16"/>
  <c r="N16" i="16"/>
  <c r="N17" i="16" s="1"/>
  <c r="I16" i="16"/>
  <c r="I17" i="16" s="1"/>
  <c r="M11" i="16"/>
  <c r="L11" i="16"/>
  <c r="K11" i="16"/>
  <c r="K176" i="16" s="1"/>
  <c r="J11" i="16"/>
  <c r="H11" i="16"/>
  <c r="G11" i="16"/>
  <c r="F11" i="16"/>
  <c r="F176" i="16"/>
  <c r="E11" i="16"/>
  <c r="D11" i="16"/>
  <c r="C11" i="16"/>
  <c r="M10" i="16"/>
  <c r="L10" i="16"/>
  <c r="K10" i="16"/>
  <c r="J10" i="16"/>
  <c r="H10" i="16"/>
  <c r="G10" i="16"/>
  <c r="F10" i="16"/>
  <c r="E10" i="16"/>
  <c r="D10" i="16"/>
  <c r="C10" i="16"/>
  <c r="M9" i="16"/>
  <c r="L9" i="16"/>
  <c r="K9" i="16"/>
  <c r="J9" i="16"/>
  <c r="H9" i="16"/>
  <c r="G9" i="16"/>
  <c r="F9" i="16"/>
  <c r="E9" i="16"/>
  <c r="D9" i="16"/>
  <c r="C9" i="16"/>
  <c r="M8" i="16"/>
  <c r="L8" i="16"/>
  <c r="K8" i="16"/>
  <c r="J8" i="16"/>
  <c r="H8" i="16"/>
  <c r="G8" i="16"/>
  <c r="F8" i="16"/>
  <c r="E8" i="16"/>
  <c r="D8" i="16"/>
  <c r="C8" i="16"/>
  <c r="O6" i="16"/>
  <c r="N6" i="16"/>
  <c r="N7" i="16" s="1"/>
  <c r="I6" i="16"/>
  <c r="I7" i="16" s="1"/>
  <c r="B181" i="15"/>
  <c r="B182" i="15" s="1"/>
  <c r="B183" i="15" s="1"/>
  <c r="B184" i="15" s="1"/>
  <c r="B185" i="15" s="1"/>
  <c r="B186" i="15" s="1"/>
  <c r="B187" i="15" s="1"/>
  <c r="B188" i="15" s="1"/>
  <c r="B189" i="15" s="1"/>
  <c r="B190" i="15" s="1"/>
  <c r="B191" i="15" s="1"/>
  <c r="M171" i="15"/>
  <c r="M181" i="15" s="1"/>
  <c r="L171" i="15"/>
  <c r="K171" i="15"/>
  <c r="K189" i="15" s="1"/>
  <c r="J171" i="15"/>
  <c r="H171" i="15"/>
  <c r="G171" i="15"/>
  <c r="G191" i="15" s="1"/>
  <c r="F171" i="15"/>
  <c r="F191" i="15" s="1"/>
  <c r="E171" i="15"/>
  <c r="E191" i="15" s="1"/>
  <c r="D171" i="15"/>
  <c r="C171" i="15"/>
  <c r="C191" i="15" s="1"/>
  <c r="M170" i="15"/>
  <c r="L170" i="15"/>
  <c r="K170" i="15"/>
  <c r="J170" i="15"/>
  <c r="H170" i="15"/>
  <c r="G170" i="15"/>
  <c r="F170" i="15"/>
  <c r="E170" i="15"/>
  <c r="D170" i="15"/>
  <c r="C170" i="15"/>
  <c r="M169" i="15"/>
  <c r="L169" i="15"/>
  <c r="K169" i="15"/>
  <c r="J169" i="15"/>
  <c r="H169" i="15"/>
  <c r="G169" i="15"/>
  <c r="F169" i="15"/>
  <c r="E169" i="15"/>
  <c r="D169" i="15"/>
  <c r="C169" i="15"/>
  <c r="M168" i="15"/>
  <c r="L168" i="15"/>
  <c r="K168" i="15"/>
  <c r="J168" i="15"/>
  <c r="H168" i="15"/>
  <c r="G168" i="15"/>
  <c r="F168" i="15"/>
  <c r="E168" i="15"/>
  <c r="D168" i="15"/>
  <c r="C168" i="15"/>
  <c r="O166" i="15"/>
  <c r="N166" i="15"/>
  <c r="N167" i="15" s="1"/>
  <c r="I166" i="15"/>
  <c r="I167" i="15"/>
  <c r="I211" i="15" s="1"/>
  <c r="M151" i="15"/>
  <c r="L151" i="15"/>
  <c r="L190" i="15" s="1"/>
  <c r="K151" i="15"/>
  <c r="J151" i="15"/>
  <c r="J190" i="15" s="1"/>
  <c r="H151" i="15"/>
  <c r="G151" i="15"/>
  <c r="F151" i="15"/>
  <c r="E151" i="15"/>
  <c r="E190" i="15" s="1"/>
  <c r="D151" i="15"/>
  <c r="C151" i="15"/>
  <c r="M150" i="15"/>
  <c r="L150" i="15"/>
  <c r="K150" i="15"/>
  <c r="J150" i="15"/>
  <c r="N150" i="15" s="1"/>
  <c r="H150" i="15"/>
  <c r="G150" i="15"/>
  <c r="F150" i="15"/>
  <c r="E150" i="15"/>
  <c r="D150" i="15"/>
  <c r="C150" i="15"/>
  <c r="M149" i="15"/>
  <c r="L149" i="15"/>
  <c r="K149" i="15"/>
  <c r="J149" i="15"/>
  <c r="H149" i="15"/>
  <c r="G149" i="15"/>
  <c r="F149" i="15"/>
  <c r="E149" i="15"/>
  <c r="D149" i="15"/>
  <c r="C149" i="15"/>
  <c r="M148" i="15"/>
  <c r="L148" i="15"/>
  <c r="K148" i="15"/>
  <c r="J148" i="15"/>
  <c r="H148" i="15"/>
  <c r="G148" i="15"/>
  <c r="F148" i="15"/>
  <c r="E148" i="15"/>
  <c r="D148" i="15"/>
  <c r="C148" i="15"/>
  <c r="I146" i="15"/>
  <c r="P146" i="15" s="1"/>
  <c r="M141" i="15"/>
  <c r="L141" i="15"/>
  <c r="L189" i="15" s="1"/>
  <c r="K141" i="15"/>
  <c r="J141" i="15"/>
  <c r="J189" i="15" s="1"/>
  <c r="H141" i="15"/>
  <c r="G141" i="15"/>
  <c r="F141" i="15"/>
  <c r="E141" i="15"/>
  <c r="E189" i="15" s="1"/>
  <c r="D141" i="15"/>
  <c r="C141" i="15"/>
  <c r="M140" i="15"/>
  <c r="L140" i="15"/>
  <c r="K140" i="15"/>
  <c r="J140" i="15"/>
  <c r="H140" i="15"/>
  <c r="G140" i="15"/>
  <c r="F140" i="15"/>
  <c r="E140" i="15"/>
  <c r="D140" i="15"/>
  <c r="C140" i="15"/>
  <c r="M139" i="15"/>
  <c r="L139" i="15"/>
  <c r="K139" i="15"/>
  <c r="J139" i="15"/>
  <c r="H139" i="15"/>
  <c r="G139" i="15"/>
  <c r="F139" i="15"/>
  <c r="E139" i="15"/>
  <c r="D139" i="15"/>
  <c r="C139" i="15"/>
  <c r="M138" i="15"/>
  <c r="L138" i="15"/>
  <c r="K138" i="15"/>
  <c r="J138" i="15"/>
  <c r="H138" i="15"/>
  <c r="G138" i="15"/>
  <c r="F138" i="15"/>
  <c r="E138" i="15"/>
  <c r="D138" i="15"/>
  <c r="C138" i="15"/>
  <c r="O136" i="15"/>
  <c r="O137" i="15" s="1"/>
  <c r="N136" i="15"/>
  <c r="N137" i="15" s="1"/>
  <c r="I136" i="15"/>
  <c r="I137" i="15"/>
  <c r="M131" i="15"/>
  <c r="L131" i="15"/>
  <c r="L188" i="15" s="1"/>
  <c r="K131" i="15"/>
  <c r="J131" i="15"/>
  <c r="J188" i="15" s="1"/>
  <c r="H131" i="15"/>
  <c r="G131" i="15"/>
  <c r="F131" i="15"/>
  <c r="E131" i="15"/>
  <c r="D131" i="15"/>
  <c r="C131" i="15"/>
  <c r="M130" i="15"/>
  <c r="L130" i="15"/>
  <c r="K130" i="15"/>
  <c r="J130" i="15"/>
  <c r="H130" i="15"/>
  <c r="G130" i="15"/>
  <c r="F130" i="15"/>
  <c r="E130" i="15"/>
  <c r="D130" i="15"/>
  <c r="C130" i="15"/>
  <c r="M129" i="15"/>
  <c r="L129" i="15"/>
  <c r="K129" i="15"/>
  <c r="J129" i="15"/>
  <c r="H129" i="15"/>
  <c r="G129" i="15"/>
  <c r="F129" i="15"/>
  <c r="E129" i="15"/>
  <c r="D129" i="15"/>
  <c r="C129" i="15"/>
  <c r="M128" i="15"/>
  <c r="L128" i="15"/>
  <c r="K128" i="15"/>
  <c r="J128" i="15"/>
  <c r="H128" i="15"/>
  <c r="G128" i="15"/>
  <c r="F128" i="15"/>
  <c r="E128" i="15"/>
  <c r="D128" i="15"/>
  <c r="C128" i="15"/>
  <c r="O126" i="15"/>
  <c r="N126" i="15"/>
  <c r="N127" i="15" s="1"/>
  <c r="I126" i="15"/>
  <c r="I127" i="15" s="1"/>
  <c r="I208" i="15" s="1"/>
  <c r="M121" i="15"/>
  <c r="M187" i="15" s="1"/>
  <c r="L121" i="15"/>
  <c r="L187" i="15"/>
  <c r="K121" i="15"/>
  <c r="J121" i="15"/>
  <c r="H121" i="15"/>
  <c r="G121" i="15"/>
  <c r="F121" i="15"/>
  <c r="E121" i="15"/>
  <c r="E187" i="15" s="1"/>
  <c r="D121" i="15"/>
  <c r="C121" i="15"/>
  <c r="M120" i="15"/>
  <c r="L120" i="15"/>
  <c r="K120" i="15"/>
  <c r="J120" i="15"/>
  <c r="H120" i="15"/>
  <c r="G120" i="15"/>
  <c r="F120" i="15"/>
  <c r="E120" i="15"/>
  <c r="D120" i="15"/>
  <c r="C120" i="15"/>
  <c r="M119" i="15"/>
  <c r="L119" i="15"/>
  <c r="K119" i="15"/>
  <c r="J119" i="15"/>
  <c r="H119" i="15"/>
  <c r="G119" i="15"/>
  <c r="F119" i="15"/>
  <c r="E119" i="15"/>
  <c r="D119" i="15"/>
  <c r="C119" i="15"/>
  <c r="M118" i="15"/>
  <c r="L118" i="15"/>
  <c r="K118" i="15"/>
  <c r="J118" i="15"/>
  <c r="H118" i="15"/>
  <c r="G118" i="15"/>
  <c r="F118" i="15"/>
  <c r="E118" i="15"/>
  <c r="D118" i="15"/>
  <c r="C118" i="15"/>
  <c r="O116" i="15"/>
  <c r="N116" i="15"/>
  <c r="N117" i="15" s="1"/>
  <c r="I116" i="15"/>
  <c r="I117" i="15" s="1"/>
  <c r="M111" i="15"/>
  <c r="L111" i="15"/>
  <c r="L186" i="15" s="1"/>
  <c r="K111" i="15"/>
  <c r="J111" i="15"/>
  <c r="J186" i="15" s="1"/>
  <c r="H111" i="15"/>
  <c r="G111" i="15"/>
  <c r="G186" i="15" s="1"/>
  <c r="F111" i="15"/>
  <c r="E111" i="15"/>
  <c r="E186" i="15" s="1"/>
  <c r="D111" i="15"/>
  <c r="C111" i="15"/>
  <c r="M110" i="15"/>
  <c r="L110" i="15"/>
  <c r="K110" i="15"/>
  <c r="J110" i="15"/>
  <c r="H110" i="15"/>
  <c r="G110" i="15"/>
  <c r="F110" i="15"/>
  <c r="E110" i="15"/>
  <c r="D110" i="15"/>
  <c r="C110" i="15"/>
  <c r="M109" i="15"/>
  <c r="L109" i="15"/>
  <c r="K109" i="15"/>
  <c r="J109" i="15"/>
  <c r="H109" i="15"/>
  <c r="G109" i="15"/>
  <c r="F109" i="15"/>
  <c r="E109" i="15"/>
  <c r="D109" i="15"/>
  <c r="C109" i="15"/>
  <c r="M108" i="15"/>
  <c r="L108" i="15"/>
  <c r="K108" i="15"/>
  <c r="J108" i="15"/>
  <c r="H108" i="15"/>
  <c r="G108" i="15"/>
  <c r="F108" i="15"/>
  <c r="I108" i="15" s="1"/>
  <c r="E108" i="15"/>
  <c r="D108" i="15"/>
  <c r="C108" i="15"/>
  <c r="O106" i="15"/>
  <c r="O107" i="15" s="1"/>
  <c r="O110" i="15" s="1"/>
  <c r="N106" i="15"/>
  <c r="N107" i="15" s="1"/>
  <c r="I106" i="15"/>
  <c r="I107" i="15" s="1"/>
  <c r="M101" i="15"/>
  <c r="L101" i="15"/>
  <c r="L185" i="15" s="1"/>
  <c r="K101" i="15"/>
  <c r="K185" i="15" s="1"/>
  <c r="J101" i="15"/>
  <c r="H101" i="15"/>
  <c r="G101" i="15"/>
  <c r="F101" i="15"/>
  <c r="E101" i="15"/>
  <c r="E185" i="15"/>
  <c r="D101" i="15"/>
  <c r="C101" i="15"/>
  <c r="M100" i="15"/>
  <c r="L100" i="15"/>
  <c r="K100" i="15"/>
  <c r="J100" i="15"/>
  <c r="H100" i="15"/>
  <c r="G100" i="15"/>
  <c r="F100" i="15"/>
  <c r="E100" i="15"/>
  <c r="D100" i="15"/>
  <c r="C100" i="15"/>
  <c r="M99" i="15"/>
  <c r="L99" i="15"/>
  <c r="K99" i="15"/>
  <c r="J99" i="15"/>
  <c r="H99" i="15"/>
  <c r="G99" i="15"/>
  <c r="F99" i="15"/>
  <c r="E99" i="15"/>
  <c r="D99" i="15"/>
  <c r="C99" i="15"/>
  <c r="M98" i="15"/>
  <c r="L98" i="15"/>
  <c r="K98" i="15"/>
  <c r="J98" i="15"/>
  <c r="H98" i="15"/>
  <c r="G98" i="15"/>
  <c r="F98" i="15"/>
  <c r="E98" i="15"/>
  <c r="D98" i="15"/>
  <c r="C98" i="15"/>
  <c r="O96" i="15"/>
  <c r="N96" i="15"/>
  <c r="N97" i="15" s="1"/>
  <c r="I96" i="15"/>
  <c r="I97" i="15" s="1"/>
  <c r="M91" i="15"/>
  <c r="L91" i="15"/>
  <c r="L184" i="15" s="1"/>
  <c r="K91" i="15"/>
  <c r="J91" i="15"/>
  <c r="H91" i="15"/>
  <c r="G91" i="15"/>
  <c r="F91" i="15"/>
  <c r="E91" i="15"/>
  <c r="E184" i="15"/>
  <c r="D91" i="15"/>
  <c r="C91" i="15"/>
  <c r="C184" i="15" s="1"/>
  <c r="M90" i="15"/>
  <c r="L90" i="15"/>
  <c r="K90" i="15"/>
  <c r="J90" i="15"/>
  <c r="H90" i="15"/>
  <c r="G90" i="15"/>
  <c r="F90" i="15"/>
  <c r="E90" i="15"/>
  <c r="D90" i="15"/>
  <c r="C90" i="15"/>
  <c r="M89" i="15"/>
  <c r="L89" i="15"/>
  <c r="K89" i="15"/>
  <c r="J89" i="15"/>
  <c r="H89" i="15"/>
  <c r="G89" i="15"/>
  <c r="F89" i="15"/>
  <c r="E89" i="15"/>
  <c r="D89" i="15"/>
  <c r="C89" i="15"/>
  <c r="M88" i="15"/>
  <c r="L88" i="15"/>
  <c r="K88" i="15"/>
  <c r="J88" i="15"/>
  <c r="H88" i="15"/>
  <c r="G88" i="15"/>
  <c r="F88" i="15"/>
  <c r="E88" i="15"/>
  <c r="D88" i="15"/>
  <c r="C88" i="15"/>
  <c r="O86" i="15"/>
  <c r="N86" i="15"/>
  <c r="N87" i="15" s="1"/>
  <c r="I86" i="15"/>
  <c r="I87" i="15" s="1"/>
  <c r="M81" i="15"/>
  <c r="L81" i="15"/>
  <c r="L183" i="15" s="1"/>
  <c r="K81" i="15"/>
  <c r="J81" i="15"/>
  <c r="H81" i="15"/>
  <c r="G81" i="15"/>
  <c r="F81" i="15"/>
  <c r="F183" i="15"/>
  <c r="E81" i="15"/>
  <c r="D81" i="15"/>
  <c r="C81" i="15"/>
  <c r="M80" i="15"/>
  <c r="L80" i="15"/>
  <c r="K80" i="15"/>
  <c r="J80" i="15"/>
  <c r="H80" i="15"/>
  <c r="G80" i="15"/>
  <c r="F80" i="15"/>
  <c r="E80" i="15"/>
  <c r="D80" i="15"/>
  <c r="C80" i="15"/>
  <c r="M79" i="15"/>
  <c r="L79" i="15"/>
  <c r="K79" i="15"/>
  <c r="J79" i="15"/>
  <c r="H79" i="15"/>
  <c r="G79" i="15"/>
  <c r="F79" i="15"/>
  <c r="E79" i="15"/>
  <c r="D79" i="15"/>
  <c r="C79" i="15"/>
  <c r="M78" i="15"/>
  <c r="L78" i="15"/>
  <c r="K78" i="15"/>
  <c r="J78" i="15"/>
  <c r="H78" i="15"/>
  <c r="G78" i="15"/>
  <c r="F78" i="15"/>
  <c r="E78" i="15"/>
  <c r="D78" i="15"/>
  <c r="C78" i="15"/>
  <c r="O76" i="15"/>
  <c r="N76" i="15"/>
  <c r="N77" i="15" s="1"/>
  <c r="I76" i="15"/>
  <c r="I77" i="15" s="1"/>
  <c r="M71" i="15"/>
  <c r="L71" i="15"/>
  <c r="L182" i="15" s="1"/>
  <c r="K71" i="15"/>
  <c r="J71" i="15"/>
  <c r="H71" i="15"/>
  <c r="G71" i="15"/>
  <c r="G182" i="15" s="1"/>
  <c r="F71" i="15"/>
  <c r="E71" i="15"/>
  <c r="D71" i="15"/>
  <c r="C71" i="15"/>
  <c r="M70" i="15"/>
  <c r="L70" i="15"/>
  <c r="K70" i="15"/>
  <c r="J70" i="15"/>
  <c r="H70" i="15"/>
  <c r="G70" i="15"/>
  <c r="F70" i="15"/>
  <c r="E70" i="15"/>
  <c r="D70" i="15"/>
  <c r="C70" i="15"/>
  <c r="M69" i="15"/>
  <c r="L69" i="15"/>
  <c r="K69" i="15"/>
  <c r="J69" i="15"/>
  <c r="H69" i="15"/>
  <c r="G69" i="15"/>
  <c r="F69" i="15"/>
  <c r="E69" i="15"/>
  <c r="D69" i="15"/>
  <c r="C69" i="15"/>
  <c r="M68" i="15"/>
  <c r="L68" i="15"/>
  <c r="K68" i="15"/>
  <c r="J68" i="15"/>
  <c r="H68" i="15"/>
  <c r="G68" i="15"/>
  <c r="F68" i="15"/>
  <c r="E68" i="15"/>
  <c r="D68" i="15"/>
  <c r="C68" i="15"/>
  <c r="O66" i="15"/>
  <c r="N66" i="15"/>
  <c r="N67" i="15" s="1"/>
  <c r="I66" i="15"/>
  <c r="I67" i="15" s="1"/>
  <c r="M61" i="15"/>
  <c r="L61" i="15"/>
  <c r="L181" i="15" s="1"/>
  <c r="K61" i="15"/>
  <c r="K181" i="15" s="1"/>
  <c r="J61" i="15"/>
  <c r="J181" i="15" s="1"/>
  <c r="H61" i="15"/>
  <c r="G61" i="15"/>
  <c r="F61" i="15"/>
  <c r="F181" i="15" s="1"/>
  <c r="E61" i="15"/>
  <c r="D61" i="15"/>
  <c r="C61" i="15"/>
  <c r="M60" i="15"/>
  <c r="L60" i="15"/>
  <c r="K60" i="15"/>
  <c r="J60" i="15"/>
  <c r="H60" i="15"/>
  <c r="G60" i="15"/>
  <c r="F60" i="15"/>
  <c r="E60" i="15"/>
  <c r="D60" i="15"/>
  <c r="C60" i="15"/>
  <c r="M59" i="15"/>
  <c r="L59" i="15"/>
  <c r="K59" i="15"/>
  <c r="J59" i="15"/>
  <c r="H59" i="15"/>
  <c r="G59" i="15"/>
  <c r="F59" i="15"/>
  <c r="E59" i="15"/>
  <c r="D59" i="15"/>
  <c r="C59" i="15"/>
  <c r="M58" i="15"/>
  <c r="L58" i="15"/>
  <c r="K58" i="15"/>
  <c r="J58" i="15"/>
  <c r="H58" i="15"/>
  <c r="G58" i="15"/>
  <c r="F58" i="15"/>
  <c r="E58" i="15"/>
  <c r="D58" i="15"/>
  <c r="C58" i="15"/>
  <c r="O56" i="15"/>
  <c r="O57" i="15" s="1"/>
  <c r="N56" i="15"/>
  <c r="N57" i="15" s="1"/>
  <c r="I56" i="15"/>
  <c r="I57" i="15" s="1"/>
  <c r="M51" i="15"/>
  <c r="L51" i="15"/>
  <c r="L180" i="15" s="1"/>
  <c r="K51" i="15"/>
  <c r="J51" i="15"/>
  <c r="H51" i="15"/>
  <c r="G51" i="15"/>
  <c r="F51" i="15"/>
  <c r="E51" i="15"/>
  <c r="E180" i="15" s="1"/>
  <c r="D51" i="15"/>
  <c r="C51" i="15"/>
  <c r="M50" i="15"/>
  <c r="L50" i="15"/>
  <c r="K50" i="15"/>
  <c r="J50" i="15"/>
  <c r="H50" i="15"/>
  <c r="G50" i="15"/>
  <c r="F50" i="15"/>
  <c r="E50" i="15"/>
  <c r="D50" i="15"/>
  <c r="C50" i="15"/>
  <c r="M49" i="15"/>
  <c r="L49" i="15"/>
  <c r="K49" i="15"/>
  <c r="J49" i="15"/>
  <c r="H49" i="15"/>
  <c r="G49" i="15"/>
  <c r="F49" i="15"/>
  <c r="E49" i="15"/>
  <c r="D49" i="15"/>
  <c r="C49" i="15"/>
  <c r="M48" i="15"/>
  <c r="L48" i="15"/>
  <c r="K48" i="15"/>
  <c r="J48" i="15"/>
  <c r="H48" i="15"/>
  <c r="G48" i="15"/>
  <c r="F48" i="15"/>
  <c r="E48" i="15"/>
  <c r="D48" i="15"/>
  <c r="C48" i="15"/>
  <c r="O46" i="15"/>
  <c r="O47" i="15"/>
  <c r="N46" i="15"/>
  <c r="N47" i="15" s="1"/>
  <c r="I46" i="15"/>
  <c r="I47" i="15" s="1"/>
  <c r="M41" i="15"/>
  <c r="L41" i="15"/>
  <c r="L179" i="15" s="1"/>
  <c r="K41" i="15"/>
  <c r="J41" i="15"/>
  <c r="H41" i="15"/>
  <c r="G41" i="15"/>
  <c r="F41" i="15"/>
  <c r="E41" i="15"/>
  <c r="E179" i="15" s="1"/>
  <c r="D41" i="15"/>
  <c r="C41" i="15"/>
  <c r="M40" i="15"/>
  <c r="L40" i="15"/>
  <c r="K40" i="15"/>
  <c r="J40" i="15"/>
  <c r="H40" i="15"/>
  <c r="G40" i="15"/>
  <c r="F40" i="15"/>
  <c r="E40" i="15"/>
  <c r="D40" i="15"/>
  <c r="C40" i="15"/>
  <c r="M39" i="15"/>
  <c r="L39" i="15"/>
  <c r="K39" i="15"/>
  <c r="J39" i="15"/>
  <c r="H39" i="15"/>
  <c r="G39" i="15"/>
  <c r="F39" i="15"/>
  <c r="E39" i="15"/>
  <c r="D39" i="15"/>
  <c r="C39" i="15"/>
  <c r="M38" i="15"/>
  <c r="L38" i="15"/>
  <c r="K38" i="15"/>
  <c r="J38" i="15"/>
  <c r="H38" i="15"/>
  <c r="G38" i="15"/>
  <c r="F38" i="15"/>
  <c r="E38" i="15"/>
  <c r="D38" i="15"/>
  <c r="C38" i="15"/>
  <c r="O36" i="15"/>
  <c r="O37" i="15"/>
  <c r="N36" i="15"/>
  <c r="N37" i="15" s="1"/>
  <c r="I36" i="15"/>
  <c r="I37" i="15" s="1"/>
  <c r="M31" i="15"/>
  <c r="L31" i="15"/>
  <c r="L178" i="15" s="1"/>
  <c r="K31" i="15"/>
  <c r="J31" i="15"/>
  <c r="H31" i="15"/>
  <c r="G31" i="15"/>
  <c r="F31" i="15"/>
  <c r="E31" i="15"/>
  <c r="E178" i="15" s="1"/>
  <c r="D31" i="15"/>
  <c r="C31" i="15"/>
  <c r="M30" i="15"/>
  <c r="L30" i="15"/>
  <c r="K30" i="15"/>
  <c r="J30" i="15"/>
  <c r="H30" i="15"/>
  <c r="G30" i="15"/>
  <c r="F30" i="15"/>
  <c r="E30" i="15"/>
  <c r="D30" i="15"/>
  <c r="C30" i="15"/>
  <c r="M29" i="15"/>
  <c r="L29" i="15"/>
  <c r="K29" i="15"/>
  <c r="J29" i="15"/>
  <c r="H29" i="15"/>
  <c r="G29" i="15"/>
  <c r="F29" i="15"/>
  <c r="E29" i="15"/>
  <c r="D29" i="15"/>
  <c r="C29" i="15"/>
  <c r="M28" i="15"/>
  <c r="L28" i="15"/>
  <c r="K28" i="15"/>
  <c r="J28" i="15"/>
  <c r="H28" i="15"/>
  <c r="G28" i="15"/>
  <c r="F28" i="15"/>
  <c r="E28" i="15"/>
  <c r="D28" i="15"/>
  <c r="C28" i="15"/>
  <c r="O26" i="15"/>
  <c r="O27" i="15"/>
  <c r="N26" i="15"/>
  <c r="N27" i="15" s="1"/>
  <c r="I26" i="15"/>
  <c r="I27" i="15" s="1"/>
  <c r="M21" i="15"/>
  <c r="L21" i="15"/>
  <c r="L177" i="15" s="1"/>
  <c r="K21" i="15"/>
  <c r="J21" i="15"/>
  <c r="H21" i="15"/>
  <c r="G21" i="15"/>
  <c r="F21" i="15"/>
  <c r="E21" i="15"/>
  <c r="E177" i="15" s="1"/>
  <c r="D21" i="15"/>
  <c r="C21" i="15"/>
  <c r="M20" i="15"/>
  <c r="L20" i="15"/>
  <c r="K20" i="15"/>
  <c r="J20" i="15"/>
  <c r="H20" i="15"/>
  <c r="G20" i="15"/>
  <c r="F20" i="15"/>
  <c r="E20" i="15"/>
  <c r="D20" i="15"/>
  <c r="C20" i="15"/>
  <c r="M19" i="15"/>
  <c r="L19" i="15"/>
  <c r="K19" i="15"/>
  <c r="J19" i="15"/>
  <c r="H19" i="15"/>
  <c r="G19" i="15"/>
  <c r="F19" i="15"/>
  <c r="E19" i="15"/>
  <c r="D19" i="15"/>
  <c r="C19" i="15"/>
  <c r="M18" i="15"/>
  <c r="L18" i="15"/>
  <c r="K18" i="15"/>
  <c r="J18" i="15"/>
  <c r="H18" i="15"/>
  <c r="G18" i="15"/>
  <c r="F18" i="15"/>
  <c r="E18" i="15"/>
  <c r="D18" i="15"/>
  <c r="C18" i="15"/>
  <c r="O16" i="15"/>
  <c r="O17" i="15"/>
  <c r="N16" i="15"/>
  <c r="N17" i="15" s="1"/>
  <c r="I16" i="15"/>
  <c r="I17" i="15" s="1"/>
  <c r="M11" i="15"/>
  <c r="L11" i="15"/>
  <c r="L176" i="15" s="1"/>
  <c r="K11" i="15"/>
  <c r="J11" i="15"/>
  <c r="H11" i="15"/>
  <c r="G11" i="15"/>
  <c r="F11" i="15"/>
  <c r="E11" i="15"/>
  <c r="E176" i="15" s="1"/>
  <c r="D11" i="15"/>
  <c r="C11" i="15"/>
  <c r="M10" i="15"/>
  <c r="L10" i="15"/>
  <c r="K10" i="15"/>
  <c r="J10" i="15"/>
  <c r="H10" i="15"/>
  <c r="G10" i="15"/>
  <c r="F10" i="15"/>
  <c r="E10" i="15"/>
  <c r="D10" i="15"/>
  <c r="C10" i="15"/>
  <c r="M9" i="15"/>
  <c r="L9" i="15"/>
  <c r="K9" i="15"/>
  <c r="J9" i="15"/>
  <c r="H9" i="15"/>
  <c r="G9" i="15"/>
  <c r="F9" i="15"/>
  <c r="E9" i="15"/>
  <c r="D9" i="15"/>
  <c r="C9" i="15"/>
  <c r="M8" i="15"/>
  <c r="L8" i="15"/>
  <c r="K8" i="15"/>
  <c r="J8" i="15"/>
  <c r="H8" i="15"/>
  <c r="G8" i="15"/>
  <c r="F8" i="15"/>
  <c r="E8" i="15"/>
  <c r="D8" i="15"/>
  <c r="C8" i="15"/>
  <c r="O6" i="15"/>
  <c r="O7" i="15"/>
  <c r="N6" i="15"/>
  <c r="N7" i="15" s="1"/>
  <c r="I6" i="15"/>
  <c r="I7" i="15" s="1"/>
  <c r="B181" i="14"/>
  <c r="B182" i="14" s="1"/>
  <c r="B183" i="14" s="1"/>
  <c r="B184" i="14" s="1"/>
  <c r="B185" i="14" s="1"/>
  <c r="B186" i="14" s="1"/>
  <c r="B187" i="14" s="1"/>
  <c r="B188" i="14" s="1"/>
  <c r="B189" i="14" s="1"/>
  <c r="B190" i="14" s="1"/>
  <c r="B191" i="14" s="1"/>
  <c r="M171" i="14"/>
  <c r="L171" i="14"/>
  <c r="K171" i="14"/>
  <c r="J171" i="14"/>
  <c r="H171" i="14"/>
  <c r="G171" i="14"/>
  <c r="F171" i="14"/>
  <c r="E171" i="14"/>
  <c r="D171" i="14"/>
  <c r="C171" i="14"/>
  <c r="M170" i="14"/>
  <c r="L170" i="14"/>
  <c r="K170" i="14"/>
  <c r="J170" i="14"/>
  <c r="H170" i="14"/>
  <c r="G170" i="14"/>
  <c r="F170" i="14"/>
  <c r="E170" i="14"/>
  <c r="D170" i="14"/>
  <c r="C170" i="14"/>
  <c r="M169" i="14"/>
  <c r="L169" i="14"/>
  <c r="K169" i="14"/>
  <c r="J169" i="14"/>
  <c r="H169" i="14"/>
  <c r="G169" i="14"/>
  <c r="F169" i="14"/>
  <c r="E169" i="14"/>
  <c r="D169" i="14"/>
  <c r="C169" i="14"/>
  <c r="M168" i="14"/>
  <c r="L168" i="14"/>
  <c r="K168" i="14"/>
  <c r="J168" i="14"/>
  <c r="H168" i="14"/>
  <c r="G168" i="14"/>
  <c r="F168" i="14"/>
  <c r="E168" i="14"/>
  <c r="D168" i="14"/>
  <c r="C168" i="14"/>
  <c r="O166" i="14"/>
  <c r="N166" i="14"/>
  <c r="N167" i="14" s="1"/>
  <c r="I166" i="14"/>
  <c r="I167" i="14" s="1"/>
  <c r="M151" i="14"/>
  <c r="L151" i="14"/>
  <c r="L190" i="14" s="1"/>
  <c r="K151" i="14"/>
  <c r="K190" i="14" s="1"/>
  <c r="J151" i="14"/>
  <c r="H151" i="14"/>
  <c r="G151" i="14"/>
  <c r="G190" i="14"/>
  <c r="F151" i="14"/>
  <c r="E151" i="14"/>
  <c r="E190" i="14" s="1"/>
  <c r="D151" i="14"/>
  <c r="D190" i="14" s="1"/>
  <c r="C151" i="14"/>
  <c r="C190" i="14" s="1"/>
  <c r="M150" i="14"/>
  <c r="L150" i="14"/>
  <c r="K150" i="14"/>
  <c r="J150" i="14"/>
  <c r="H150" i="14"/>
  <c r="G150" i="14"/>
  <c r="F150" i="14"/>
  <c r="E150" i="14"/>
  <c r="D150" i="14"/>
  <c r="C150" i="14"/>
  <c r="M149" i="14"/>
  <c r="L149" i="14"/>
  <c r="K149" i="14"/>
  <c r="J149" i="14"/>
  <c r="H149" i="14"/>
  <c r="G149" i="14"/>
  <c r="F149" i="14"/>
  <c r="E149" i="14"/>
  <c r="D149" i="14"/>
  <c r="C149" i="14"/>
  <c r="M148" i="14"/>
  <c r="L148" i="14"/>
  <c r="K148" i="14"/>
  <c r="J148" i="14"/>
  <c r="H148" i="14"/>
  <c r="G148" i="14"/>
  <c r="F148" i="14"/>
  <c r="E148" i="14"/>
  <c r="D148" i="14"/>
  <c r="C148" i="14"/>
  <c r="I146" i="14"/>
  <c r="M141" i="14"/>
  <c r="M189" i="14" s="1"/>
  <c r="L141" i="14"/>
  <c r="L189" i="14" s="1"/>
  <c r="K141" i="14"/>
  <c r="J141" i="14"/>
  <c r="H141" i="14"/>
  <c r="G141" i="14"/>
  <c r="G189" i="14"/>
  <c r="F141" i="14"/>
  <c r="E141" i="14"/>
  <c r="E189" i="14" s="1"/>
  <c r="D141" i="14"/>
  <c r="C141" i="14"/>
  <c r="C189" i="14" s="1"/>
  <c r="M140" i="14"/>
  <c r="L140" i="14"/>
  <c r="K140" i="14"/>
  <c r="J140" i="14"/>
  <c r="H140" i="14"/>
  <c r="G140" i="14"/>
  <c r="F140" i="14"/>
  <c r="E140" i="14"/>
  <c r="D140" i="14"/>
  <c r="C140" i="14"/>
  <c r="M139" i="14"/>
  <c r="L139" i="14"/>
  <c r="K139" i="14"/>
  <c r="J139" i="14"/>
  <c r="H139" i="14"/>
  <c r="G139" i="14"/>
  <c r="F139" i="14"/>
  <c r="E139" i="14"/>
  <c r="D139" i="14"/>
  <c r="C139" i="14"/>
  <c r="M138" i="14"/>
  <c r="L138" i="14"/>
  <c r="K138" i="14"/>
  <c r="J138" i="14"/>
  <c r="H138" i="14"/>
  <c r="G138" i="14"/>
  <c r="F138" i="14"/>
  <c r="E138" i="14"/>
  <c r="D138" i="14"/>
  <c r="C138" i="14"/>
  <c r="O136" i="14"/>
  <c r="N136" i="14"/>
  <c r="N137" i="14" s="1"/>
  <c r="I136" i="14"/>
  <c r="I137" i="14" s="1"/>
  <c r="M131" i="14"/>
  <c r="L131" i="14"/>
  <c r="L188" i="14" s="1"/>
  <c r="K131" i="14"/>
  <c r="J131" i="14"/>
  <c r="H131" i="14"/>
  <c r="G131" i="14"/>
  <c r="F131" i="14"/>
  <c r="E131" i="14"/>
  <c r="D131" i="14"/>
  <c r="C131" i="14"/>
  <c r="M130" i="14"/>
  <c r="L130" i="14"/>
  <c r="K130" i="14"/>
  <c r="J130" i="14"/>
  <c r="H130" i="14"/>
  <c r="G130" i="14"/>
  <c r="F130" i="14"/>
  <c r="E130" i="14"/>
  <c r="D130" i="14"/>
  <c r="C130" i="14"/>
  <c r="M129" i="14"/>
  <c r="L129" i="14"/>
  <c r="K129" i="14"/>
  <c r="J129" i="14"/>
  <c r="H129" i="14"/>
  <c r="G129" i="14"/>
  <c r="F129" i="14"/>
  <c r="E129" i="14"/>
  <c r="D129" i="14"/>
  <c r="C129" i="14"/>
  <c r="M128" i="14"/>
  <c r="L128" i="14"/>
  <c r="K128" i="14"/>
  <c r="J128" i="14"/>
  <c r="H128" i="14"/>
  <c r="G128" i="14"/>
  <c r="F128" i="14"/>
  <c r="E128" i="14"/>
  <c r="D128" i="14"/>
  <c r="C128" i="14"/>
  <c r="O126" i="14"/>
  <c r="N126" i="14"/>
  <c r="N127" i="14" s="1"/>
  <c r="I126" i="14"/>
  <c r="I127" i="14" s="1"/>
  <c r="M121" i="14"/>
  <c r="L121" i="14"/>
  <c r="K121" i="14"/>
  <c r="K187" i="14" s="1"/>
  <c r="J121" i="14"/>
  <c r="J187" i="14" s="1"/>
  <c r="H121" i="14"/>
  <c r="G121" i="14"/>
  <c r="G187" i="14" s="1"/>
  <c r="F121" i="14"/>
  <c r="F187" i="14" s="1"/>
  <c r="E121" i="14"/>
  <c r="D121" i="14"/>
  <c r="D187" i="14" s="1"/>
  <c r="C121" i="14"/>
  <c r="M120" i="14"/>
  <c r="L120" i="14"/>
  <c r="K120" i="14"/>
  <c r="J120" i="14"/>
  <c r="H120" i="14"/>
  <c r="G120" i="14"/>
  <c r="F120" i="14"/>
  <c r="E120" i="14"/>
  <c r="D120" i="14"/>
  <c r="C120" i="14"/>
  <c r="M119" i="14"/>
  <c r="L119" i="14"/>
  <c r="K119" i="14"/>
  <c r="J119" i="14"/>
  <c r="H119" i="14"/>
  <c r="G119" i="14"/>
  <c r="F119" i="14"/>
  <c r="E119" i="14"/>
  <c r="D119" i="14"/>
  <c r="C119" i="14"/>
  <c r="M118" i="14"/>
  <c r="L118" i="14"/>
  <c r="K118" i="14"/>
  <c r="J118" i="14"/>
  <c r="H118" i="14"/>
  <c r="G118" i="14"/>
  <c r="F118" i="14"/>
  <c r="E118" i="14"/>
  <c r="D118" i="14"/>
  <c r="C118" i="14"/>
  <c r="O116" i="14"/>
  <c r="N116" i="14"/>
  <c r="N117" i="14" s="1"/>
  <c r="I116" i="14"/>
  <c r="I117" i="14" s="1"/>
  <c r="M111" i="14"/>
  <c r="L111" i="14"/>
  <c r="K111" i="14"/>
  <c r="K186" i="14" s="1"/>
  <c r="J111" i="14"/>
  <c r="H111" i="14"/>
  <c r="G111" i="14"/>
  <c r="F111" i="14"/>
  <c r="E111" i="14"/>
  <c r="D111" i="14"/>
  <c r="C111" i="14"/>
  <c r="M110" i="14"/>
  <c r="L110" i="14"/>
  <c r="K110" i="14"/>
  <c r="J110" i="14"/>
  <c r="H110" i="14"/>
  <c r="G110" i="14"/>
  <c r="F110" i="14"/>
  <c r="E110" i="14"/>
  <c r="D110" i="14"/>
  <c r="C110" i="14"/>
  <c r="M109" i="14"/>
  <c r="L109" i="14"/>
  <c r="K109" i="14"/>
  <c r="J109" i="14"/>
  <c r="H109" i="14"/>
  <c r="G109" i="14"/>
  <c r="F109" i="14"/>
  <c r="E109" i="14"/>
  <c r="D109" i="14"/>
  <c r="C109" i="14"/>
  <c r="M108" i="14"/>
  <c r="L108" i="14"/>
  <c r="K108" i="14"/>
  <c r="J108" i="14"/>
  <c r="H108" i="14"/>
  <c r="G108" i="14"/>
  <c r="F108" i="14"/>
  <c r="E108" i="14"/>
  <c r="D108" i="14"/>
  <c r="C108" i="14"/>
  <c r="O106" i="14"/>
  <c r="N106" i="14"/>
  <c r="N107" i="14" s="1"/>
  <c r="I106" i="14"/>
  <c r="I107" i="14" s="1"/>
  <c r="M101" i="14"/>
  <c r="L101" i="14"/>
  <c r="K101" i="14"/>
  <c r="K185" i="14" s="1"/>
  <c r="J101" i="14"/>
  <c r="H101" i="14"/>
  <c r="G101" i="14"/>
  <c r="G185" i="14" s="1"/>
  <c r="F101" i="14"/>
  <c r="F185" i="14" s="1"/>
  <c r="E101" i="14"/>
  <c r="E185" i="14" s="1"/>
  <c r="D101" i="14"/>
  <c r="C101" i="14"/>
  <c r="M100" i="14"/>
  <c r="L100" i="14"/>
  <c r="K100" i="14"/>
  <c r="J100" i="14"/>
  <c r="H100" i="14"/>
  <c r="G100" i="14"/>
  <c r="F100" i="14"/>
  <c r="E100" i="14"/>
  <c r="D100" i="14"/>
  <c r="C100" i="14"/>
  <c r="M99" i="14"/>
  <c r="L99" i="14"/>
  <c r="K99" i="14"/>
  <c r="J99" i="14"/>
  <c r="H99" i="14"/>
  <c r="G99" i="14"/>
  <c r="F99" i="14"/>
  <c r="E99" i="14"/>
  <c r="D99" i="14"/>
  <c r="C99" i="14"/>
  <c r="M98" i="14"/>
  <c r="L98" i="14"/>
  <c r="K98" i="14"/>
  <c r="J98" i="14"/>
  <c r="H98" i="14"/>
  <c r="G98" i="14"/>
  <c r="F98" i="14"/>
  <c r="E98" i="14"/>
  <c r="D98" i="14"/>
  <c r="C98" i="14"/>
  <c r="N97" i="14"/>
  <c r="O96" i="14"/>
  <c r="I96" i="14"/>
  <c r="P96" i="14" s="1"/>
  <c r="M91" i="14"/>
  <c r="L91" i="14"/>
  <c r="L184" i="14" s="1"/>
  <c r="K91" i="14"/>
  <c r="J91" i="14"/>
  <c r="J184" i="14" s="1"/>
  <c r="H91" i="14"/>
  <c r="G91" i="14"/>
  <c r="G184" i="14" s="1"/>
  <c r="F91" i="14"/>
  <c r="E91" i="14"/>
  <c r="E184" i="14" s="1"/>
  <c r="D91" i="14"/>
  <c r="C91" i="14"/>
  <c r="C184" i="14" s="1"/>
  <c r="M90" i="14"/>
  <c r="L90" i="14"/>
  <c r="K90" i="14"/>
  <c r="J90" i="14"/>
  <c r="H90" i="14"/>
  <c r="G90" i="14"/>
  <c r="F90" i="14"/>
  <c r="E90" i="14"/>
  <c r="D90" i="14"/>
  <c r="C90" i="14"/>
  <c r="M89" i="14"/>
  <c r="L89" i="14"/>
  <c r="K89" i="14"/>
  <c r="J89" i="14"/>
  <c r="H89" i="14"/>
  <c r="G89" i="14"/>
  <c r="F89" i="14"/>
  <c r="E89" i="14"/>
  <c r="D89" i="14"/>
  <c r="C89" i="14"/>
  <c r="M88" i="14"/>
  <c r="L88" i="14"/>
  <c r="K88" i="14"/>
  <c r="J88" i="14"/>
  <c r="H88" i="14"/>
  <c r="G88" i="14"/>
  <c r="F88" i="14"/>
  <c r="E88" i="14"/>
  <c r="D88" i="14"/>
  <c r="C88" i="14"/>
  <c r="O86" i="14"/>
  <c r="N86" i="14"/>
  <c r="I86" i="14"/>
  <c r="M81" i="14"/>
  <c r="M183" i="14" s="1"/>
  <c r="L81" i="14"/>
  <c r="K81" i="14"/>
  <c r="J81" i="14"/>
  <c r="H81" i="14"/>
  <c r="G81" i="14"/>
  <c r="F81" i="14"/>
  <c r="E81" i="14"/>
  <c r="D81" i="14"/>
  <c r="D183" i="14" s="1"/>
  <c r="C81" i="14"/>
  <c r="M80" i="14"/>
  <c r="L80" i="14"/>
  <c r="K80" i="14"/>
  <c r="J80" i="14"/>
  <c r="H80" i="14"/>
  <c r="G80" i="14"/>
  <c r="F80" i="14"/>
  <c r="E80" i="14"/>
  <c r="D80" i="14"/>
  <c r="C80" i="14"/>
  <c r="M79" i="14"/>
  <c r="L79" i="14"/>
  <c r="K79" i="14"/>
  <c r="J79" i="14"/>
  <c r="H79" i="14"/>
  <c r="G79" i="14"/>
  <c r="F79" i="14"/>
  <c r="E79" i="14"/>
  <c r="D79" i="14"/>
  <c r="C79" i="14"/>
  <c r="M78" i="14"/>
  <c r="L78" i="14"/>
  <c r="K78" i="14"/>
  <c r="J78" i="14"/>
  <c r="H78" i="14"/>
  <c r="G78" i="14"/>
  <c r="F78" i="14"/>
  <c r="E78" i="14"/>
  <c r="D78" i="14"/>
  <c r="C78" i="14"/>
  <c r="O76" i="14"/>
  <c r="N76" i="14"/>
  <c r="I76" i="14"/>
  <c r="I77" i="14" s="1"/>
  <c r="M71" i="14"/>
  <c r="M182" i="14" s="1"/>
  <c r="L71" i="14"/>
  <c r="L182" i="14" s="1"/>
  <c r="K71" i="14"/>
  <c r="J71" i="14"/>
  <c r="H71" i="14"/>
  <c r="G71" i="14"/>
  <c r="F71" i="14"/>
  <c r="E71" i="14"/>
  <c r="E182" i="14" s="1"/>
  <c r="D71" i="14"/>
  <c r="C71" i="14"/>
  <c r="C182" i="14" s="1"/>
  <c r="M70" i="14"/>
  <c r="L70" i="14"/>
  <c r="K70" i="14"/>
  <c r="J70" i="14"/>
  <c r="H70" i="14"/>
  <c r="G70" i="14"/>
  <c r="F70" i="14"/>
  <c r="E70" i="14"/>
  <c r="D70" i="14"/>
  <c r="C70" i="14"/>
  <c r="M69" i="14"/>
  <c r="L69" i="14"/>
  <c r="K69" i="14"/>
  <c r="J69" i="14"/>
  <c r="H69" i="14"/>
  <c r="G69" i="14"/>
  <c r="F69" i="14"/>
  <c r="E69" i="14"/>
  <c r="D69" i="14"/>
  <c r="C69" i="14"/>
  <c r="M68" i="14"/>
  <c r="L68" i="14"/>
  <c r="K68" i="14"/>
  <c r="J68" i="14"/>
  <c r="H68" i="14"/>
  <c r="G68" i="14"/>
  <c r="F68" i="14"/>
  <c r="E68" i="14"/>
  <c r="D68" i="14"/>
  <c r="C68" i="14"/>
  <c r="O66" i="14"/>
  <c r="N66" i="14"/>
  <c r="I66" i="14"/>
  <c r="M61" i="14"/>
  <c r="L61" i="14"/>
  <c r="K61" i="14"/>
  <c r="K181" i="14" s="1"/>
  <c r="J61" i="14"/>
  <c r="H61" i="14"/>
  <c r="G61" i="14"/>
  <c r="F61" i="14"/>
  <c r="F181" i="14" s="1"/>
  <c r="E61" i="14"/>
  <c r="D61" i="14"/>
  <c r="C61" i="14"/>
  <c r="M60" i="14"/>
  <c r="L60" i="14"/>
  <c r="K60" i="14"/>
  <c r="J60" i="14"/>
  <c r="H60" i="14"/>
  <c r="G60" i="14"/>
  <c r="F60" i="14"/>
  <c r="E60" i="14"/>
  <c r="D60" i="14"/>
  <c r="C60" i="14"/>
  <c r="M59" i="14"/>
  <c r="L59" i="14"/>
  <c r="K59" i="14"/>
  <c r="J59" i="14"/>
  <c r="H59" i="14"/>
  <c r="G59" i="14"/>
  <c r="F59" i="14"/>
  <c r="E59" i="14"/>
  <c r="D59" i="14"/>
  <c r="C59" i="14"/>
  <c r="M58" i="14"/>
  <c r="L58" i="14"/>
  <c r="K58" i="14"/>
  <c r="J58" i="14"/>
  <c r="H58" i="14"/>
  <c r="G58" i="14"/>
  <c r="F58" i="14"/>
  <c r="E58" i="14"/>
  <c r="D58" i="14"/>
  <c r="C58" i="14"/>
  <c r="O56" i="14"/>
  <c r="N56" i="14"/>
  <c r="I56" i="14"/>
  <c r="I57" i="14" s="1"/>
  <c r="M51" i="14"/>
  <c r="L51" i="14"/>
  <c r="L180" i="14" s="1"/>
  <c r="K51" i="14"/>
  <c r="K180" i="14" s="1"/>
  <c r="J51" i="14"/>
  <c r="J180" i="14" s="1"/>
  <c r="H51" i="14"/>
  <c r="G51" i="14"/>
  <c r="F51" i="14"/>
  <c r="F180" i="14" s="1"/>
  <c r="E51" i="14"/>
  <c r="D51" i="14"/>
  <c r="C51" i="14"/>
  <c r="C180" i="14"/>
  <c r="M50" i="14"/>
  <c r="L50" i="14"/>
  <c r="K50" i="14"/>
  <c r="J50" i="14"/>
  <c r="H50" i="14"/>
  <c r="G50" i="14"/>
  <c r="F50" i="14"/>
  <c r="E50" i="14"/>
  <c r="D50" i="14"/>
  <c r="C50" i="14"/>
  <c r="M49" i="14"/>
  <c r="L49" i="14"/>
  <c r="K49" i="14"/>
  <c r="J49" i="14"/>
  <c r="H49" i="14"/>
  <c r="G49" i="14"/>
  <c r="F49" i="14"/>
  <c r="E49" i="14"/>
  <c r="D49" i="14"/>
  <c r="C49" i="14"/>
  <c r="I49" i="14" s="1"/>
  <c r="M48" i="14"/>
  <c r="L48" i="14"/>
  <c r="K48" i="14"/>
  <c r="J48" i="14"/>
  <c r="N48" i="14" s="1"/>
  <c r="H48" i="14"/>
  <c r="G48" i="14"/>
  <c r="F48" i="14"/>
  <c r="E48" i="14"/>
  <c r="I48" i="14" s="1"/>
  <c r="D48" i="14"/>
  <c r="C48" i="14"/>
  <c r="O46" i="14"/>
  <c r="N46" i="14"/>
  <c r="N47" i="14" s="1"/>
  <c r="N200" i="14" s="1"/>
  <c r="I46" i="14"/>
  <c r="M41" i="14"/>
  <c r="L41" i="14"/>
  <c r="K41" i="14"/>
  <c r="K179" i="14" s="1"/>
  <c r="J41" i="14"/>
  <c r="H41" i="14"/>
  <c r="G41" i="14"/>
  <c r="F41" i="14"/>
  <c r="F179" i="14" s="1"/>
  <c r="E41" i="14"/>
  <c r="D41" i="14"/>
  <c r="C41" i="14"/>
  <c r="M40" i="14"/>
  <c r="L40" i="14"/>
  <c r="K40" i="14"/>
  <c r="J40" i="14"/>
  <c r="H40" i="14"/>
  <c r="G40" i="14"/>
  <c r="F40" i="14"/>
  <c r="E40" i="14"/>
  <c r="D40" i="14"/>
  <c r="C40" i="14"/>
  <c r="I40" i="14" s="1"/>
  <c r="M39" i="14"/>
  <c r="L39" i="14"/>
  <c r="K39" i="14"/>
  <c r="J39" i="14"/>
  <c r="H39" i="14"/>
  <c r="G39" i="14"/>
  <c r="F39" i="14"/>
  <c r="E39" i="14"/>
  <c r="D39" i="14"/>
  <c r="C39" i="14"/>
  <c r="M38" i="14"/>
  <c r="L38" i="14"/>
  <c r="K38" i="14"/>
  <c r="J38" i="14"/>
  <c r="H38" i="14"/>
  <c r="G38" i="14"/>
  <c r="F38" i="14"/>
  <c r="E38" i="14"/>
  <c r="D38" i="14"/>
  <c r="C38" i="14"/>
  <c r="I38" i="14" s="1"/>
  <c r="O36" i="14"/>
  <c r="N36" i="14"/>
  <c r="I36" i="14"/>
  <c r="I37" i="14"/>
  <c r="M31" i="14"/>
  <c r="L31" i="14"/>
  <c r="L178" i="14" s="1"/>
  <c r="K31" i="14"/>
  <c r="K178" i="14" s="1"/>
  <c r="J31" i="14"/>
  <c r="J178" i="14" s="1"/>
  <c r="H31" i="14"/>
  <c r="G31" i="14"/>
  <c r="G178" i="14"/>
  <c r="F31" i="14"/>
  <c r="E31" i="14"/>
  <c r="E178" i="14"/>
  <c r="D31" i="14"/>
  <c r="D178" i="14" s="1"/>
  <c r="C31" i="14"/>
  <c r="C178" i="14" s="1"/>
  <c r="M30" i="14"/>
  <c r="L30" i="14"/>
  <c r="K30" i="14"/>
  <c r="J30" i="14"/>
  <c r="H30" i="14"/>
  <c r="G30" i="14"/>
  <c r="F30" i="14"/>
  <c r="E30" i="14"/>
  <c r="D30" i="14"/>
  <c r="C30" i="14"/>
  <c r="M29" i="14"/>
  <c r="L29" i="14"/>
  <c r="K29" i="14"/>
  <c r="J29" i="14"/>
  <c r="H29" i="14"/>
  <c r="G29" i="14"/>
  <c r="F29" i="14"/>
  <c r="E29" i="14"/>
  <c r="D29" i="14"/>
  <c r="C29" i="14"/>
  <c r="M28" i="14"/>
  <c r="L28" i="14"/>
  <c r="K28" i="14"/>
  <c r="J28" i="14"/>
  <c r="H28" i="14"/>
  <c r="G28" i="14"/>
  <c r="F28" i="14"/>
  <c r="E28" i="14"/>
  <c r="D28" i="14"/>
  <c r="C28" i="14"/>
  <c r="O26" i="14"/>
  <c r="N26" i="14"/>
  <c r="I26" i="14"/>
  <c r="M21" i="14"/>
  <c r="L21" i="14"/>
  <c r="K21" i="14"/>
  <c r="J21" i="14"/>
  <c r="H21" i="14"/>
  <c r="G21" i="14"/>
  <c r="F21" i="14"/>
  <c r="E21" i="14"/>
  <c r="D21" i="14"/>
  <c r="D177" i="14" s="1"/>
  <c r="C21" i="14"/>
  <c r="I21" i="14" s="1"/>
  <c r="M20" i="14"/>
  <c r="L20" i="14"/>
  <c r="K20" i="14"/>
  <c r="J20" i="14"/>
  <c r="H20" i="14"/>
  <c r="G20" i="14"/>
  <c r="F20" i="14"/>
  <c r="E20" i="14"/>
  <c r="D20" i="14"/>
  <c r="C20" i="14"/>
  <c r="M19" i="14"/>
  <c r="L19" i="14"/>
  <c r="K19" i="14"/>
  <c r="J19" i="14"/>
  <c r="H19" i="14"/>
  <c r="G19" i="14"/>
  <c r="F19" i="14"/>
  <c r="E19" i="14"/>
  <c r="D19" i="14"/>
  <c r="C19" i="14"/>
  <c r="I19" i="14" s="1"/>
  <c r="M18" i="14"/>
  <c r="L18" i="14"/>
  <c r="K18" i="14"/>
  <c r="J18" i="14"/>
  <c r="N18" i="14" s="1"/>
  <c r="H18" i="14"/>
  <c r="G18" i="14"/>
  <c r="F18" i="14"/>
  <c r="E18" i="14"/>
  <c r="D18" i="14"/>
  <c r="C18" i="14"/>
  <c r="O16" i="14"/>
  <c r="N16" i="14"/>
  <c r="N17" i="14" s="1"/>
  <c r="N197" i="14" s="1"/>
  <c r="I16" i="14"/>
  <c r="I17" i="14" s="1"/>
  <c r="M11" i="14"/>
  <c r="M176" i="14"/>
  <c r="L11" i="14"/>
  <c r="L176" i="14" s="1"/>
  <c r="K11" i="14"/>
  <c r="J11" i="14"/>
  <c r="J176" i="14" s="1"/>
  <c r="H11" i="14"/>
  <c r="G11" i="14"/>
  <c r="G176" i="14" s="1"/>
  <c r="F11" i="14"/>
  <c r="E11" i="14"/>
  <c r="E176" i="14" s="1"/>
  <c r="D11" i="14"/>
  <c r="D176" i="14"/>
  <c r="C11" i="14"/>
  <c r="C176" i="14" s="1"/>
  <c r="M10" i="14"/>
  <c r="L10" i="14"/>
  <c r="K10" i="14"/>
  <c r="J10" i="14"/>
  <c r="H10" i="14"/>
  <c r="G10" i="14"/>
  <c r="F10" i="14"/>
  <c r="I10" i="14" s="1"/>
  <c r="E10" i="14"/>
  <c r="D10" i="14"/>
  <c r="C10" i="14"/>
  <c r="M9" i="14"/>
  <c r="L9" i="14"/>
  <c r="K9" i="14"/>
  <c r="J9" i="14"/>
  <c r="N9" i="14"/>
  <c r="H9" i="14"/>
  <c r="G9" i="14"/>
  <c r="F9" i="14"/>
  <c r="E9" i="14"/>
  <c r="D9" i="14"/>
  <c r="C9" i="14"/>
  <c r="M8" i="14"/>
  <c r="L8" i="14"/>
  <c r="N8" i="14" s="1"/>
  <c r="K8" i="14"/>
  <c r="J8" i="14"/>
  <c r="H8" i="14"/>
  <c r="G8" i="14"/>
  <c r="F8" i="14"/>
  <c r="E8" i="14"/>
  <c r="D8" i="14"/>
  <c r="C8" i="14"/>
  <c r="I8" i="14" s="1"/>
  <c r="O6" i="14"/>
  <c r="N6" i="14"/>
  <c r="I6" i="14"/>
  <c r="B181" i="13"/>
  <c r="B182" i="13" s="1"/>
  <c r="B183" i="13" s="1"/>
  <c r="B184" i="13" s="1"/>
  <c r="B185" i="13" s="1"/>
  <c r="B186" i="13" s="1"/>
  <c r="B187" i="13" s="1"/>
  <c r="B188" i="13" s="1"/>
  <c r="B189" i="13" s="1"/>
  <c r="B190" i="13" s="1"/>
  <c r="B191" i="13" s="1"/>
  <c r="M171" i="13"/>
  <c r="L171" i="13"/>
  <c r="K171" i="13"/>
  <c r="J171" i="13"/>
  <c r="H171" i="13"/>
  <c r="G171" i="13"/>
  <c r="F171" i="13"/>
  <c r="F176" i="13" s="1"/>
  <c r="F191" i="13"/>
  <c r="E171" i="13"/>
  <c r="E191" i="13" s="1"/>
  <c r="D171" i="13"/>
  <c r="D191" i="13"/>
  <c r="C171" i="13"/>
  <c r="M170" i="13"/>
  <c r="L170" i="13"/>
  <c r="K170" i="13"/>
  <c r="J170" i="13"/>
  <c r="N170" i="13" s="1"/>
  <c r="H170" i="13"/>
  <c r="G170" i="13"/>
  <c r="F170" i="13"/>
  <c r="E170" i="13"/>
  <c r="I170" i="13" s="1"/>
  <c r="D170" i="13"/>
  <c r="C170" i="13"/>
  <c r="M169" i="13"/>
  <c r="L169" i="13"/>
  <c r="N169" i="13" s="1"/>
  <c r="K169" i="13"/>
  <c r="J169" i="13"/>
  <c r="H169" i="13"/>
  <c r="G169" i="13"/>
  <c r="F169" i="13"/>
  <c r="E169" i="13"/>
  <c r="D169" i="13"/>
  <c r="C169" i="13"/>
  <c r="I169" i="13" s="1"/>
  <c r="M168" i="13"/>
  <c r="L168" i="13"/>
  <c r="K168" i="13"/>
  <c r="J168" i="13"/>
  <c r="N168" i="13" s="1"/>
  <c r="H168" i="13"/>
  <c r="G168" i="13"/>
  <c r="F168" i="13"/>
  <c r="E168" i="13"/>
  <c r="I168" i="13" s="1"/>
  <c r="D168" i="13"/>
  <c r="C168" i="13"/>
  <c r="O166" i="13"/>
  <c r="O167" i="13" s="1"/>
  <c r="N166" i="13"/>
  <c r="I166" i="13"/>
  <c r="I167" i="13" s="1"/>
  <c r="I211" i="13" s="1"/>
  <c r="M151" i="13"/>
  <c r="M190" i="13" s="1"/>
  <c r="L151" i="13"/>
  <c r="L190" i="13" s="1"/>
  <c r="K151" i="13"/>
  <c r="K190" i="13" s="1"/>
  <c r="J151" i="13"/>
  <c r="H151" i="13"/>
  <c r="G151" i="13"/>
  <c r="F151" i="13"/>
  <c r="E151" i="13"/>
  <c r="D151" i="13"/>
  <c r="D190" i="13" s="1"/>
  <c r="C151" i="13"/>
  <c r="M150" i="13"/>
  <c r="L150" i="13"/>
  <c r="K150" i="13"/>
  <c r="J150" i="13"/>
  <c r="H150" i="13"/>
  <c r="G150" i="13"/>
  <c r="F150" i="13"/>
  <c r="E150" i="13"/>
  <c r="D150" i="13"/>
  <c r="C150" i="13"/>
  <c r="M149" i="13"/>
  <c r="L149" i="13"/>
  <c r="K149" i="13"/>
  <c r="J149" i="13"/>
  <c r="H149" i="13"/>
  <c r="G149" i="13"/>
  <c r="F149" i="13"/>
  <c r="E149" i="13"/>
  <c r="D149" i="13"/>
  <c r="C149" i="13"/>
  <c r="M148" i="13"/>
  <c r="L148" i="13"/>
  <c r="K148" i="13"/>
  <c r="J148" i="13"/>
  <c r="H148" i="13"/>
  <c r="G148" i="13"/>
  <c r="F148" i="13"/>
  <c r="E148" i="13"/>
  <c r="D148" i="13"/>
  <c r="I148" i="13" s="1"/>
  <c r="C148" i="13"/>
  <c r="I146" i="13"/>
  <c r="P146" i="13" s="1"/>
  <c r="M141" i="13"/>
  <c r="M189" i="13"/>
  <c r="L141" i="13"/>
  <c r="K141" i="13"/>
  <c r="K189" i="13"/>
  <c r="J141" i="13"/>
  <c r="H141" i="13"/>
  <c r="G141" i="13"/>
  <c r="G189" i="13" s="1"/>
  <c r="F141" i="13"/>
  <c r="E141" i="13"/>
  <c r="D141" i="13"/>
  <c r="C141" i="13"/>
  <c r="M140" i="13"/>
  <c r="L140" i="13"/>
  <c r="K140" i="13"/>
  <c r="J140" i="13"/>
  <c r="H140" i="13"/>
  <c r="G140" i="13"/>
  <c r="F140" i="13"/>
  <c r="E140" i="13"/>
  <c r="D140" i="13"/>
  <c r="C140" i="13"/>
  <c r="I140" i="13" s="1"/>
  <c r="M139" i="13"/>
  <c r="L139" i="13"/>
  <c r="K139" i="13"/>
  <c r="J139" i="13"/>
  <c r="N139" i="13" s="1"/>
  <c r="H139" i="13"/>
  <c r="G139" i="13"/>
  <c r="F139" i="13"/>
  <c r="E139" i="13"/>
  <c r="D139" i="13"/>
  <c r="C139" i="13"/>
  <c r="M138" i="13"/>
  <c r="L138" i="13"/>
  <c r="K138" i="13"/>
  <c r="J138" i="13"/>
  <c r="H138" i="13"/>
  <c r="G138" i="13"/>
  <c r="F138" i="13"/>
  <c r="E138" i="13"/>
  <c r="D138" i="13"/>
  <c r="C138" i="13"/>
  <c r="I138" i="13" s="1"/>
  <c r="O136" i="13"/>
  <c r="N136" i="13"/>
  <c r="I136" i="13"/>
  <c r="I137" i="13"/>
  <c r="I209" i="13" s="1"/>
  <c r="M131" i="13"/>
  <c r="M188" i="13" s="1"/>
  <c r="L131" i="13"/>
  <c r="L188" i="13" s="1"/>
  <c r="K131" i="13"/>
  <c r="J131" i="13"/>
  <c r="N131" i="13" s="1"/>
  <c r="H131" i="13"/>
  <c r="G131" i="13"/>
  <c r="G188" i="13" s="1"/>
  <c r="F131" i="13"/>
  <c r="E131" i="13"/>
  <c r="D131" i="13"/>
  <c r="C131" i="13"/>
  <c r="M130" i="13"/>
  <c r="L130" i="13"/>
  <c r="N130" i="13" s="1"/>
  <c r="K130" i="13"/>
  <c r="J130" i="13"/>
  <c r="H130" i="13"/>
  <c r="G130" i="13"/>
  <c r="F130" i="13"/>
  <c r="E130" i="13"/>
  <c r="D130" i="13"/>
  <c r="C130" i="13"/>
  <c r="M129" i="13"/>
  <c r="L129" i="13"/>
  <c r="K129" i="13"/>
  <c r="J129" i="13"/>
  <c r="H129" i="13"/>
  <c r="G129" i="13"/>
  <c r="F129" i="13"/>
  <c r="E129" i="13"/>
  <c r="D129" i="13"/>
  <c r="C129" i="13"/>
  <c r="M128" i="13"/>
  <c r="L128" i="13"/>
  <c r="K128" i="13"/>
  <c r="J128" i="13"/>
  <c r="H128" i="13"/>
  <c r="G128" i="13"/>
  <c r="F128" i="13"/>
  <c r="E128" i="13"/>
  <c r="D128" i="13"/>
  <c r="C128" i="13"/>
  <c r="O126" i="13"/>
  <c r="N126" i="13"/>
  <c r="N127" i="13" s="1"/>
  <c r="I126" i="13"/>
  <c r="I127" i="13" s="1"/>
  <c r="M121" i="13"/>
  <c r="L121" i="13"/>
  <c r="L187" i="13" s="1"/>
  <c r="K121" i="13"/>
  <c r="J121" i="13"/>
  <c r="H121" i="13"/>
  <c r="G121" i="13"/>
  <c r="G187" i="13"/>
  <c r="F121" i="13"/>
  <c r="E121" i="13"/>
  <c r="E187" i="13"/>
  <c r="D121" i="13"/>
  <c r="D187" i="13" s="1"/>
  <c r="C121" i="13"/>
  <c r="M120" i="13"/>
  <c r="L120" i="13"/>
  <c r="K120" i="13"/>
  <c r="J120" i="13"/>
  <c r="H120" i="13"/>
  <c r="G120" i="13"/>
  <c r="F120" i="13"/>
  <c r="E120" i="13"/>
  <c r="D120" i="13"/>
  <c r="C120" i="13"/>
  <c r="M119" i="13"/>
  <c r="L119" i="13"/>
  <c r="K119" i="13"/>
  <c r="J119" i="13"/>
  <c r="H119" i="13"/>
  <c r="G119" i="13"/>
  <c r="F119" i="13"/>
  <c r="E119" i="13"/>
  <c r="D119" i="13"/>
  <c r="C119" i="13"/>
  <c r="M118" i="13"/>
  <c r="L118" i="13"/>
  <c r="K118" i="13"/>
  <c r="J118" i="13"/>
  <c r="H118" i="13"/>
  <c r="G118" i="13"/>
  <c r="F118" i="13"/>
  <c r="E118" i="13"/>
  <c r="D118" i="13"/>
  <c r="C118" i="13"/>
  <c r="O116" i="13"/>
  <c r="N116" i="13"/>
  <c r="N117" i="13" s="1"/>
  <c r="I116" i="13"/>
  <c r="I117" i="13" s="1"/>
  <c r="I207" i="13" s="1"/>
  <c r="M111" i="13"/>
  <c r="L111" i="13"/>
  <c r="L186" i="13" s="1"/>
  <c r="K111" i="13"/>
  <c r="K186" i="13" s="1"/>
  <c r="J111" i="13"/>
  <c r="H111" i="13"/>
  <c r="G111" i="13"/>
  <c r="G186" i="13"/>
  <c r="F111" i="13"/>
  <c r="E111" i="13"/>
  <c r="D111" i="13"/>
  <c r="C111" i="13"/>
  <c r="M110" i="13"/>
  <c r="L110" i="13"/>
  <c r="K110" i="13"/>
  <c r="J110" i="13"/>
  <c r="H110" i="13"/>
  <c r="G110" i="13"/>
  <c r="F110" i="13"/>
  <c r="E110" i="13"/>
  <c r="D110" i="13"/>
  <c r="C110" i="13"/>
  <c r="M109" i="13"/>
  <c r="L109" i="13"/>
  <c r="K109" i="13"/>
  <c r="J109" i="13"/>
  <c r="H109" i="13"/>
  <c r="G109" i="13"/>
  <c r="F109" i="13"/>
  <c r="E109" i="13"/>
  <c r="D109" i="13"/>
  <c r="C109" i="13"/>
  <c r="M108" i="13"/>
  <c r="L108" i="13"/>
  <c r="K108" i="13"/>
  <c r="J108" i="13"/>
  <c r="N108" i="13" s="1"/>
  <c r="H108" i="13"/>
  <c r="G108" i="13"/>
  <c r="F108" i="13"/>
  <c r="E108" i="13"/>
  <c r="D108" i="13"/>
  <c r="C108" i="13"/>
  <c r="O106" i="13"/>
  <c r="N106" i="13"/>
  <c r="N107" i="13" s="1"/>
  <c r="I106" i="13"/>
  <c r="I107" i="13" s="1"/>
  <c r="I206" i="13" s="1"/>
  <c r="M101" i="13"/>
  <c r="L101" i="13"/>
  <c r="L185" i="13" s="1"/>
  <c r="K101" i="13"/>
  <c r="K185" i="13" s="1"/>
  <c r="J101" i="13"/>
  <c r="H101" i="13"/>
  <c r="G101" i="13"/>
  <c r="G185" i="13"/>
  <c r="F101" i="13"/>
  <c r="E101" i="13"/>
  <c r="E185" i="13" s="1"/>
  <c r="D101" i="13"/>
  <c r="D185" i="13" s="1"/>
  <c r="C101" i="13"/>
  <c r="M100" i="13"/>
  <c r="L100" i="13"/>
  <c r="K100" i="13"/>
  <c r="J100" i="13"/>
  <c r="H100" i="13"/>
  <c r="G100" i="13"/>
  <c r="F100" i="13"/>
  <c r="E100" i="13"/>
  <c r="D100" i="13"/>
  <c r="C100" i="13"/>
  <c r="M99" i="13"/>
  <c r="L99" i="13"/>
  <c r="K99" i="13"/>
  <c r="J99" i="13"/>
  <c r="H99" i="13"/>
  <c r="G99" i="13"/>
  <c r="F99" i="13"/>
  <c r="E99" i="13"/>
  <c r="D99" i="13"/>
  <c r="C99" i="13"/>
  <c r="M98" i="13"/>
  <c r="L98" i="13"/>
  <c r="K98" i="13"/>
  <c r="J98" i="13"/>
  <c r="H98" i="13"/>
  <c r="G98" i="13"/>
  <c r="F98" i="13"/>
  <c r="E98" i="13"/>
  <c r="O96" i="13"/>
  <c r="N96" i="13"/>
  <c r="N97" i="13" s="1"/>
  <c r="I96" i="13"/>
  <c r="I97" i="13" s="1"/>
  <c r="I205" i="13" s="1"/>
  <c r="M91" i="13"/>
  <c r="L91" i="13"/>
  <c r="K91" i="13"/>
  <c r="J91" i="13"/>
  <c r="H91" i="13"/>
  <c r="G91" i="13"/>
  <c r="F91" i="13"/>
  <c r="E91" i="13"/>
  <c r="E184" i="13" s="1"/>
  <c r="D91" i="13"/>
  <c r="C91" i="13"/>
  <c r="M90" i="13"/>
  <c r="L90" i="13"/>
  <c r="K90" i="13"/>
  <c r="J90" i="13"/>
  <c r="H90" i="13"/>
  <c r="G90" i="13"/>
  <c r="F90" i="13"/>
  <c r="E90" i="13"/>
  <c r="D90" i="13"/>
  <c r="C90" i="13"/>
  <c r="M89" i="13"/>
  <c r="L89" i="13"/>
  <c r="K89" i="13"/>
  <c r="J89" i="13"/>
  <c r="H89" i="13"/>
  <c r="G89" i="13"/>
  <c r="F89" i="13"/>
  <c r="E89" i="13"/>
  <c r="D89" i="13"/>
  <c r="C89" i="13"/>
  <c r="M88" i="13"/>
  <c r="L88" i="13"/>
  <c r="K88" i="13"/>
  <c r="J88" i="13"/>
  <c r="H88" i="13"/>
  <c r="G88" i="13"/>
  <c r="F88" i="13"/>
  <c r="E88" i="13"/>
  <c r="D88" i="13"/>
  <c r="C88" i="13"/>
  <c r="O86" i="13"/>
  <c r="N86" i="13"/>
  <c r="I86" i="13"/>
  <c r="I87" i="13" s="1"/>
  <c r="I204" i="13" s="1"/>
  <c r="M81" i="13"/>
  <c r="M183" i="13" s="1"/>
  <c r="L81" i="13"/>
  <c r="K81" i="13"/>
  <c r="J81" i="13"/>
  <c r="H81" i="13"/>
  <c r="G81" i="13"/>
  <c r="G183" i="13" s="1"/>
  <c r="F81" i="13"/>
  <c r="E81" i="13"/>
  <c r="E183" i="13" s="1"/>
  <c r="D81" i="13"/>
  <c r="C81" i="13"/>
  <c r="M80" i="13"/>
  <c r="L80" i="13"/>
  <c r="K80" i="13"/>
  <c r="J80" i="13"/>
  <c r="H80" i="13"/>
  <c r="G80" i="13"/>
  <c r="F80" i="13"/>
  <c r="E80" i="13"/>
  <c r="D80" i="13"/>
  <c r="C80" i="13"/>
  <c r="M79" i="13"/>
  <c r="L79" i="13"/>
  <c r="K79" i="13"/>
  <c r="J79" i="13"/>
  <c r="H79" i="13"/>
  <c r="G79" i="13"/>
  <c r="F79" i="13"/>
  <c r="E79" i="13"/>
  <c r="D79" i="13"/>
  <c r="C79" i="13"/>
  <c r="M78" i="13"/>
  <c r="L78" i="13"/>
  <c r="K78" i="13"/>
  <c r="J78" i="13"/>
  <c r="H78" i="13"/>
  <c r="G78" i="13"/>
  <c r="F78" i="13"/>
  <c r="E78" i="13"/>
  <c r="D78" i="13"/>
  <c r="C78" i="13"/>
  <c r="O76" i="13"/>
  <c r="N76" i="13"/>
  <c r="N77" i="13" s="1"/>
  <c r="I76" i="13"/>
  <c r="I77" i="13" s="1"/>
  <c r="M71" i="13"/>
  <c r="L71" i="13"/>
  <c r="L182" i="13" s="1"/>
  <c r="K71" i="13"/>
  <c r="J71" i="13"/>
  <c r="H71" i="13"/>
  <c r="G71" i="13"/>
  <c r="G182" i="13" s="1"/>
  <c r="F71" i="13"/>
  <c r="E71" i="13"/>
  <c r="E182" i="13"/>
  <c r="D71" i="13"/>
  <c r="D182" i="13" s="1"/>
  <c r="C71" i="13"/>
  <c r="M70" i="13"/>
  <c r="L70" i="13"/>
  <c r="K70" i="13"/>
  <c r="J70" i="13"/>
  <c r="H70" i="13"/>
  <c r="G70" i="13"/>
  <c r="F70" i="13"/>
  <c r="E70" i="13"/>
  <c r="D70" i="13"/>
  <c r="C70" i="13"/>
  <c r="M69" i="13"/>
  <c r="L69" i="13"/>
  <c r="K69" i="13"/>
  <c r="J69" i="13"/>
  <c r="H69" i="13"/>
  <c r="G69" i="13"/>
  <c r="F69" i="13"/>
  <c r="E69" i="13"/>
  <c r="D69" i="13"/>
  <c r="C69" i="13"/>
  <c r="M68" i="13"/>
  <c r="L68" i="13"/>
  <c r="K68" i="13"/>
  <c r="J68" i="13"/>
  <c r="H68" i="13"/>
  <c r="G68" i="13"/>
  <c r="F68" i="13"/>
  <c r="E68" i="13"/>
  <c r="D68" i="13"/>
  <c r="C68" i="13"/>
  <c r="O66" i="13"/>
  <c r="N66" i="13"/>
  <c r="N67" i="13" s="1"/>
  <c r="I66" i="13"/>
  <c r="I67" i="13" s="1"/>
  <c r="I202" i="13" s="1"/>
  <c r="M61" i="13"/>
  <c r="M181" i="13" s="1"/>
  <c r="L61" i="13"/>
  <c r="L181" i="13" s="1"/>
  <c r="K61" i="13"/>
  <c r="J61" i="13"/>
  <c r="H61" i="13"/>
  <c r="G61" i="13"/>
  <c r="F61" i="13"/>
  <c r="E61" i="13"/>
  <c r="D61" i="13"/>
  <c r="D181" i="13" s="1"/>
  <c r="C61" i="13"/>
  <c r="M60" i="13"/>
  <c r="L60" i="13"/>
  <c r="K60" i="13"/>
  <c r="J60" i="13"/>
  <c r="H60" i="13"/>
  <c r="G60" i="13"/>
  <c r="F60" i="13"/>
  <c r="E60" i="13"/>
  <c r="D60" i="13"/>
  <c r="C60" i="13"/>
  <c r="I60" i="13" s="1"/>
  <c r="M59" i="13"/>
  <c r="L59" i="13"/>
  <c r="K59" i="13"/>
  <c r="J59" i="13"/>
  <c r="N59" i="13" s="1"/>
  <c r="H59" i="13"/>
  <c r="G59" i="13"/>
  <c r="F59" i="13"/>
  <c r="E59" i="13"/>
  <c r="D59" i="13"/>
  <c r="C59" i="13"/>
  <c r="M58" i="13"/>
  <c r="L58" i="13"/>
  <c r="K58" i="13"/>
  <c r="J58" i="13"/>
  <c r="H58" i="13"/>
  <c r="G58" i="13"/>
  <c r="F58" i="13"/>
  <c r="E58" i="13"/>
  <c r="D58" i="13"/>
  <c r="C58" i="13"/>
  <c r="I58" i="13" s="1"/>
  <c r="O56" i="13"/>
  <c r="N56" i="13"/>
  <c r="N57" i="13" s="1"/>
  <c r="I56" i="13"/>
  <c r="I57" i="13" s="1"/>
  <c r="I201" i="13" s="1"/>
  <c r="M51" i="13"/>
  <c r="M180" i="13" s="1"/>
  <c r="L51" i="13"/>
  <c r="L180" i="13" s="1"/>
  <c r="K51" i="13"/>
  <c r="J51" i="13"/>
  <c r="H51" i="13"/>
  <c r="G51" i="13"/>
  <c r="G180" i="13" s="1"/>
  <c r="F51" i="13"/>
  <c r="E51" i="13"/>
  <c r="D51" i="13"/>
  <c r="C51" i="13"/>
  <c r="M50" i="13"/>
  <c r="L50" i="13"/>
  <c r="K50" i="13"/>
  <c r="J50" i="13"/>
  <c r="H50" i="13"/>
  <c r="G50" i="13"/>
  <c r="F50" i="13"/>
  <c r="E50" i="13"/>
  <c r="D50" i="13"/>
  <c r="C50" i="13"/>
  <c r="M49" i="13"/>
  <c r="L49" i="13"/>
  <c r="K49" i="13"/>
  <c r="J49" i="13"/>
  <c r="H49" i="13"/>
  <c r="G49" i="13"/>
  <c r="F49" i="13"/>
  <c r="E49" i="13"/>
  <c r="D49" i="13"/>
  <c r="C49" i="13"/>
  <c r="M48" i="13"/>
  <c r="L48" i="13"/>
  <c r="K48" i="13"/>
  <c r="J48" i="13"/>
  <c r="H48" i="13"/>
  <c r="G48" i="13"/>
  <c r="F48" i="13"/>
  <c r="E48" i="13"/>
  <c r="D48" i="13"/>
  <c r="C48" i="13"/>
  <c r="O46" i="13"/>
  <c r="N46" i="13"/>
  <c r="N47" i="13" s="1"/>
  <c r="I46" i="13"/>
  <c r="M41" i="13"/>
  <c r="L41" i="13"/>
  <c r="L179" i="13" s="1"/>
  <c r="K41" i="13"/>
  <c r="K179" i="13" s="1"/>
  <c r="J41" i="13"/>
  <c r="H41" i="13"/>
  <c r="G41" i="13"/>
  <c r="G179" i="13" s="1"/>
  <c r="F41" i="13"/>
  <c r="E41" i="13"/>
  <c r="E179" i="13" s="1"/>
  <c r="D41" i="13"/>
  <c r="D179" i="13" s="1"/>
  <c r="C41" i="13"/>
  <c r="M40" i="13"/>
  <c r="L40" i="13"/>
  <c r="K40" i="13"/>
  <c r="J40" i="13"/>
  <c r="H40" i="13"/>
  <c r="G40" i="13"/>
  <c r="F40" i="13"/>
  <c r="E40" i="13"/>
  <c r="D40" i="13"/>
  <c r="C40" i="13"/>
  <c r="M39" i="13"/>
  <c r="L39" i="13"/>
  <c r="K39" i="13"/>
  <c r="J39" i="13"/>
  <c r="H39" i="13"/>
  <c r="G39" i="13"/>
  <c r="F39" i="13"/>
  <c r="E39" i="13"/>
  <c r="D39" i="13"/>
  <c r="C39" i="13"/>
  <c r="M38" i="13"/>
  <c r="L38" i="13"/>
  <c r="K38" i="13"/>
  <c r="J38" i="13"/>
  <c r="H38" i="13"/>
  <c r="G38" i="13"/>
  <c r="F38" i="13"/>
  <c r="E38" i="13"/>
  <c r="D38" i="13"/>
  <c r="C38" i="13"/>
  <c r="O36" i="13"/>
  <c r="N36" i="13"/>
  <c r="N37" i="13" s="1"/>
  <c r="I36" i="13"/>
  <c r="I37" i="13" s="1"/>
  <c r="I199" i="13" s="1"/>
  <c r="M31" i="13"/>
  <c r="M178" i="13" s="1"/>
  <c r="L31" i="13"/>
  <c r="L178" i="13" s="1"/>
  <c r="K31" i="13"/>
  <c r="J31" i="13"/>
  <c r="H31" i="13"/>
  <c r="G31" i="13"/>
  <c r="G178" i="13" s="1"/>
  <c r="F31" i="13"/>
  <c r="E31" i="13"/>
  <c r="E178" i="13" s="1"/>
  <c r="D31" i="13"/>
  <c r="C31" i="13"/>
  <c r="M30" i="13"/>
  <c r="L30" i="13"/>
  <c r="K30" i="13"/>
  <c r="J30" i="13"/>
  <c r="H30" i="13"/>
  <c r="G30" i="13"/>
  <c r="F30" i="13"/>
  <c r="E30" i="13"/>
  <c r="D30" i="13"/>
  <c r="C30" i="13"/>
  <c r="M29" i="13"/>
  <c r="L29" i="13"/>
  <c r="K29" i="13"/>
  <c r="J29" i="13"/>
  <c r="H29" i="13"/>
  <c r="G29" i="13"/>
  <c r="F29" i="13"/>
  <c r="E29" i="13"/>
  <c r="D29" i="13"/>
  <c r="C29" i="13"/>
  <c r="M28" i="13"/>
  <c r="L28" i="13"/>
  <c r="K28" i="13"/>
  <c r="J28" i="13"/>
  <c r="H28" i="13"/>
  <c r="G28" i="13"/>
  <c r="F28" i="13"/>
  <c r="E28" i="13"/>
  <c r="D28" i="13"/>
  <c r="C28" i="13"/>
  <c r="O26" i="13"/>
  <c r="N26" i="13"/>
  <c r="N27" i="13" s="1"/>
  <c r="I26" i="13"/>
  <c r="I27" i="13" s="1"/>
  <c r="M21" i="13"/>
  <c r="M177" i="13" s="1"/>
  <c r="L21" i="13"/>
  <c r="K21" i="13"/>
  <c r="J21" i="13"/>
  <c r="H21" i="13"/>
  <c r="G21" i="13"/>
  <c r="F21" i="13"/>
  <c r="E21" i="13"/>
  <c r="E177" i="13" s="1"/>
  <c r="D21" i="13"/>
  <c r="D177" i="13" s="1"/>
  <c r="C21" i="13"/>
  <c r="M20" i="13"/>
  <c r="L20" i="13"/>
  <c r="K20" i="13"/>
  <c r="J20" i="13"/>
  <c r="H20" i="13"/>
  <c r="G20" i="13"/>
  <c r="F20" i="13"/>
  <c r="E20" i="13"/>
  <c r="D20" i="13"/>
  <c r="C20" i="13"/>
  <c r="M19" i="13"/>
  <c r="L19" i="13"/>
  <c r="K19" i="13"/>
  <c r="J19" i="13"/>
  <c r="H19" i="13"/>
  <c r="G19" i="13"/>
  <c r="F19" i="13"/>
  <c r="E19" i="13"/>
  <c r="D19" i="13"/>
  <c r="C19" i="13"/>
  <c r="M18" i="13"/>
  <c r="L18" i="13"/>
  <c r="K18" i="13"/>
  <c r="J18" i="13"/>
  <c r="H18" i="13"/>
  <c r="G18" i="13"/>
  <c r="F18" i="13"/>
  <c r="E18" i="13"/>
  <c r="D18" i="13"/>
  <c r="C18" i="13"/>
  <c r="O16" i="13"/>
  <c r="N16" i="13"/>
  <c r="N17" i="13" s="1"/>
  <c r="I16" i="13"/>
  <c r="I17" i="13" s="1"/>
  <c r="M11" i="13"/>
  <c r="L11" i="13"/>
  <c r="L176" i="13" s="1"/>
  <c r="K11" i="13"/>
  <c r="J11" i="13"/>
  <c r="H11" i="13"/>
  <c r="G11" i="13"/>
  <c r="F11" i="13"/>
  <c r="E11" i="13"/>
  <c r="E176" i="13" s="1"/>
  <c r="D11" i="13"/>
  <c r="C11" i="13"/>
  <c r="M10" i="13"/>
  <c r="L10" i="13"/>
  <c r="K10" i="13"/>
  <c r="J10" i="13"/>
  <c r="H10" i="13"/>
  <c r="G10" i="13"/>
  <c r="F10" i="13"/>
  <c r="E10" i="13"/>
  <c r="D10" i="13"/>
  <c r="C10" i="13"/>
  <c r="M9" i="13"/>
  <c r="L9" i="13"/>
  <c r="K9" i="13"/>
  <c r="J9" i="13"/>
  <c r="H9" i="13"/>
  <c r="G9" i="13"/>
  <c r="F9" i="13"/>
  <c r="E9" i="13"/>
  <c r="D9" i="13"/>
  <c r="C9" i="13"/>
  <c r="M8" i="13"/>
  <c r="L8" i="13"/>
  <c r="K8" i="13"/>
  <c r="J8" i="13"/>
  <c r="H8" i="13"/>
  <c r="G8" i="13"/>
  <c r="F8" i="13"/>
  <c r="E8" i="13"/>
  <c r="D8" i="13"/>
  <c r="C8" i="13"/>
  <c r="O6" i="13"/>
  <c r="N6" i="13"/>
  <c r="N7" i="13" s="1"/>
  <c r="I6" i="13"/>
  <c r="I7" i="13" s="1"/>
  <c r="L141" i="12"/>
  <c r="B181" i="12"/>
  <c r="B182" i="12" s="1"/>
  <c r="B183" i="12" s="1"/>
  <c r="B184" i="12" s="1"/>
  <c r="B185" i="12" s="1"/>
  <c r="B186" i="12" s="1"/>
  <c r="B187" i="12" s="1"/>
  <c r="B188" i="12" s="1"/>
  <c r="B189" i="12" s="1"/>
  <c r="B190" i="12" s="1"/>
  <c r="B191" i="12" s="1"/>
  <c r="M171" i="12"/>
  <c r="L171" i="12"/>
  <c r="K171" i="12"/>
  <c r="K181" i="12" s="1"/>
  <c r="J171" i="12"/>
  <c r="J182" i="12" s="1"/>
  <c r="H171" i="12"/>
  <c r="G171" i="12"/>
  <c r="F171" i="12"/>
  <c r="F177" i="12" s="1"/>
  <c r="E171" i="12"/>
  <c r="D171" i="12"/>
  <c r="C171" i="12"/>
  <c r="M170" i="12"/>
  <c r="L170" i="12"/>
  <c r="K170" i="12"/>
  <c r="J170" i="12"/>
  <c r="H170" i="12"/>
  <c r="G170" i="12"/>
  <c r="F170" i="12"/>
  <c r="E170" i="12"/>
  <c r="D170" i="12"/>
  <c r="C170" i="12"/>
  <c r="M169" i="12"/>
  <c r="L169" i="12"/>
  <c r="K169" i="12"/>
  <c r="J169" i="12"/>
  <c r="H169" i="12"/>
  <c r="G169" i="12"/>
  <c r="F169" i="12"/>
  <c r="E169" i="12"/>
  <c r="D169" i="12"/>
  <c r="C169" i="12"/>
  <c r="M168" i="12"/>
  <c r="L168" i="12"/>
  <c r="K168" i="12"/>
  <c r="J168" i="12"/>
  <c r="H168" i="12"/>
  <c r="G168" i="12"/>
  <c r="F168" i="12"/>
  <c r="E168" i="12"/>
  <c r="D168" i="12"/>
  <c r="C168" i="12"/>
  <c r="O166" i="12"/>
  <c r="N166" i="12"/>
  <c r="N167" i="12" s="1"/>
  <c r="I166" i="12"/>
  <c r="I167" i="12" s="1"/>
  <c r="M151" i="12"/>
  <c r="M190" i="12" s="1"/>
  <c r="L151" i="12"/>
  <c r="K151" i="12"/>
  <c r="J151" i="12"/>
  <c r="H151" i="12"/>
  <c r="G151" i="12"/>
  <c r="F151" i="12"/>
  <c r="E151" i="12"/>
  <c r="D151" i="12"/>
  <c r="C151" i="12"/>
  <c r="M150" i="12"/>
  <c r="L150" i="12"/>
  <c r="K150" i="12"/>
  <c r="J150" i="12"/>
  <c r="H150" i="12"/>
  <c r="G150" i="12"/>
  <c r="F150" i="12"/>
  <c r="E150" i="12"/>
  <c r="D150" i="12"/>
  <c r="C150" i="12"/>
  <c r="M149" i="12"/>
  <c r="L149" i="12"/>
  <c r="K149" i="12"/>
  <c r="J149" i="12"/>
  <c r="H149" i="12"/>
  <c r="G149" i="12"/>
  <c r="F149" i="12"/>
  <c r="E149" i="12"/>
  <c r="D149" i="12"/>
  <c r="C149" i="12"/>
  <c r="M148" i="12"/>
  <c r="L148" i="12"/>
  <c r="K148" i="12"/>
  <c r="J148" i="12"/>
  <c r="H148" i="12"/>
  <c r="G148" i="12"/>
  <c r="F148" i="12"/>
  <c r="E148" i="12"/>
  <c r="O146" i="12"/>
  <c r="N146" i="12"/>
  <c r="N147" i="12" s="1"/>
  <c r="N210" i="12" s="1"/>
  <c r="I146" i="12"/>
  <c r="I147" i="12" s="1"/>
  <c r="M141" i="12"/>
  <c r="M189" i="12" s="1"/>
  <c r="K141" i="12"/>
  <c r="J141" i="12"/>
  <c r="H141" i="12"/>
  <c r="G141" i="12"/>
  <c r="F141" i="12"/>
  <c r="E141" i="12"/>
  <c r="D141" i="12"/>
  <c r="C141" i="12"/>
  <c r="M140" i="12"/>
  <c r="L140" i="12"/>
  <c r="K140" i="12"/>
  <c r="J140" i="12"/>
  <c r="H140" i="12"/>
  <c r="G140" i="12"/>
  <c r="F140" i="12"/>
  <c r="E140" i="12"/>
  <c r="D140" i="12"/>
  <c r="C140" i="12"/>
  <c r="M139" i="12"/>
  <c r="L139" i="12"/>
  <c r="K139" i="12"/>
  <c r="J139" i="12"/>
  <c r="H139" i="12"/>
  <c r="G139" i="12"/>
  <c r="F139" i="12"/>
  <c r="E139" i="12"/>
  <c r="D139" i="12"/>
  <c r="C139" i="12"/>
  <c r="M138" i="12"/>
  <c r="L138" i="12"/>
  <c r="K138" i="12"/>
  <c r="J138" i="12"/>
  <c r="H138" i="12"/>
  <c r="G138" i="12"/>
  <c r="F138" i="12"/>
  <c r="E138" i="12"/>
  <c r="D138" i="12"/>
  <c r="C138" i="12"/>
  <c r="O136" i="12"/>
  <c r="N136" i="12"/>
  <c r="N137" i="12" s="1"/>
  <c r="I136" i="12"/>
  <c r="I137" i="12" s="1"/>
  <c r="M131" i="12"/>
  <c r="M188" i="12" s="1"/>
  <c r="L131" i="12"/>
  <c r="K131" i="12"/>
  <c r="J131" i="12"/>
  <c r="H131" i="12"/>
  <c r="G131" i="12"/>
  <c r="F131" i="12"/>
  <c r="E131" i="12"/>
  <c r="D131" i="12"/>
  <c r="C131" i="12"/>
  <c r="M130" i="12"/>
  <c r="L130" i="12"/>
  <c r="K130" i="12"/>
  <c r="J130" i="12"/>
  <c r="H130" i="12"/>
  <c r="G130" i="12"/>
  <c r="F130" i="12"/>
  <c r="E130" i="12"/>
  <c r="D130" i="12"/>
  <c r="C130" i="12"/>
  <c r="M129" i="12"/>
  <c r="L129" i="12"/>
  <c r="K129" i="12"/>
  <c r="J129" i="12"/>
  <c r="H129" i="12"/>
  <c r="G129" i="12"/>
  <c r="F129" i="12"/>
  <c r="E129" i="12"/>
  <c r="D129" i="12"/>
  <c r="C129" i="12"/>
  <c r="M128" i="12"/>
  <c r="L128" i="12"/>
  <c r="K128" i="12"/>
  <c r="J128" i="12"/>
  <c r="H128" i="12"/>
  <c r="G128" i="12"/>
  <c r="F128" i="12"/>
  <c r="E128" i="12"/>
  <c r="D128" i="12"/>
  <c r="C128" i="12"/>
  <c r="O126" i="12"/>
  <c r="N126" i="12"/>
  <c r="N127" i="12" s="1"/>
  <c r="I126" i="12"/>
  <c r="I127" i="12" s="1"/>
  <c r="M121" i="12"/>
  <c r="M187" i="12" s="1"/>
  <c r="L121" i="12"/>
  <c r="L187" i="12" s="1"/>
  <c r="K121" i="12"/>
  <c r="J121" i="12"/>
  <c r="H121" i="12"/>
  <c r="G121" i="12"/>
  <c r="G187" i="12" s="1"/>
  <c r="F121" i="12"/>
  <c r="E121" i="12"/>
  <c r="D121" i="12"/>
  <c r="D187" i="12" s="1"/>
  <c r="C121" i="12"/>
  <c r="M120" i="12"/>
  <c r="L120" i="12"/>
  <c r="K120" i="12"/>
  <c r="J120" i="12"/>
  <c r="H120" i="12"/>
  <c r="G120" i="12"/>
  <c r="F120" i="12"/>
  <c r="E120" i="12"/>
  <c r="D120" i="12"/>
  <c r="C120" i="12"/>
  <c r="M119" i="12"/>
  <c r="L119" i="12"/>
  <c r="K119" i="12"/>
  <c r="J119" i="12"/>
  <c r="H119" i="12"/>
  <c r="G119" i="12"/>
  <c r="F119" i="12"/>
  <c r="E119" i="12"/>
  <c r="D119" i="12"/>
  <c r="C119" i="12"/>
  <c r="M118" i="12"/>
  <c r="L118" i="12"/>
  <c r="K118" i="12"/>
  <c r="J118" i="12"/>
  <c r="H118" i="12"/>
  <c r="G118" i="12"/>
  <c r="F118" i="12"/>
  <c r="E118" i="12"/>
  <c r="D118" i="12"/>
  <c r="C118" i="12"/>
  <c r="O116" i="12"/>
  <c r="N116" i="12"/>
  <c r="I116" i="12"/>
  <c r="I117" i="12" s="1"/>
  <c r="M111" i="12"/>
  <c r="L111" i="12"/>
  <c r="L186" i="12" s="1"/>
  <c r="K111" i="12"/>
  <c r="J111" i="12"/>
  <c r="H111" i="12"/>
  <c r="G111" i="12"/>
  <c r="G186" i="12" s="1"/>
  <c r="F111" i="12"/>
  <c r="E111" i="12"/>
  <c r="D111" i="12"/>
  <c r="C111" i="12"/>
  <c r="M110" i="12"/>
  <c r="L110" i="12"/>
  <c r="K110" i="12"/>
  <c r="J110" i="12"/>
  <c r="H110" i="12"/>
  <c r="G110" i="12"/>
  <c r="F110" i="12"/>
  <c r="E110" i="12"/>
  <c r="D110" i="12"/>
  <c r="C110" i="12"/>
  <c r="M109" i="12"/>
  <c r="L109" i="12"/>
  <c r="K109" i="12"/>
  <c r="J109" i="12"/>
  <c r="H109" i="12"/>
  <c r="G109" i="12"/>
  <c r="F109" i="12"/>
  <c r="E109" i="12"/>
  <c r="D109" i="12"/>
  <c r="C109" i="12"/>
  <c r="M108" i="12"/>
  <c r="L108" i="12"/>
  <c r="K108" i="12"/>
  <c r="J108" i="12"/>
  <c r="H108" i="12"/>
  <c r="G108" i="12"/>
  <c r="F108" i="12"/>
  <c r="E108" i="12"/>
  <c r="D108" i="12"/>
  <c r="C108" i="12"/>
  <c r="O106" i="12"/>
  <c r="N106" i="12"/>
  <c r="N107" i="12" s="1"/>
  <c r="N206" i="12" s="1"/>
  <c r="I106" i="12"/>
  <c r="I107" i="12" s="1"/>
  <c r="M101" i="12"/>
  <c r="M185" i="12" s="1"/>
  <c r="L101" i="12"/>
  <c r="L185" i="12" s="1"/>
  <c r="K101" i="12"/>
  <c r="J101" i="12"/>
  <c r="H101" i="12"/>
  <c r="G101" i="12"/>
  <c r="G185" i="12" s="1"/>
  <c r="F101" i="12"/>
  <c r="E101" i="12"/>
  <c r="D101" i="12"/>
  <c r="D185" i="12" s="1"/>
  <c r="C101" i="12"/>
  <c r="M100" i="12"/>
  <c r="L100" i="12"/>
  <c r="K100" i="12"/>
  <c r="J100" i="12"/>
  <c r="H100" i="12"/>
  <c r="G100" i="12"/>
  <c r="F100" i="12"/>
  <c r="E100" i="12"/>
  <c r="D100" i="12"/>
  <c r="C100" i="12"/>
  <c r="M99" i="12"/>
  <c r="L99" i="12"/>
  <c r="K99" i="12"/>
  <c r="J99" i="12"/>
  <c r="H99" i="12"/>
  <c r="G99" i="12"/>
  <c r="F99" i="12"/>
  <c r="E99" i="12"/>
  <c r="D99" i="12"/>
  <c r="C99" i="12"/>
  <c r="M98" i="12"/>
  <c r="L98" i="12"/>
  <c r="K98" i="12"/>
  <c r="J98" i="12"/>
  <c r="H98" i="12"/>
  <c r="G98" i="12"/>
  <c r="F98" i="12"/>
  <c r="E98" i="12"/>
  <c r="D98" i="12"/>
  <c r="C98" i="12"/>
  <c r="O96" i="12"/>
  <c r="N96" i="12"/>
  <c r="N97" i="12" s="1"/>
  <c r="N205" i="12" s="1"/>
  <c r="I96" i="12"/>
  <c r="I97" i="12" s="1"/>
  <c r="M91" i="12"/>
  <c r="M184" i="12" s="1"/>
  <c r="L91" i="12"/>
  <c r="L184" i="12" s="1"/>
  <c r="K91" i="12"/>
  <c r="J91" i="12"/>
  <c r="H91" i="12"/>
  <c r="G91" i="12"/>
  <c r="G184" i="12" s="1"/>
  <c r="F91" i="12"/>
  <c r="E91" i="12"/>
  <c r="D91" i="12"/>
  <c r="C91" i="12"/>
  <c r="C184" i="12" s="1"/>
  <c r="M90" i="12"/>
  <c r="L90" i="12"/>
  <c r="K90" i="12"/>
  <c r="J90" i="12"/>
  <c r="H90" i="12"/>
  <c r="G90" i="12"/>
  <c r="F90" i="12"/>
  <c r="E90" i="12"/>
  <c r="D90" i="12"/>
  <c r="C90" i="12"/>
  <c r="M89" i="12"/>
  <c r="L89" i="12"/>
  <c r="K89" i="12"/>
  <c r="J89" i="12"/>
  <c r="H89" i="12"/>
  <c r="G89" i="12"/>
  <c r="F89" i="12"/>
  <c r="E89" i="12"/>
  <c r="D89" i="12"/>
  <c r="C89" i="12"/>
  <c r="M88" i="12"/>
  <c r="L88" i="12"/>
  <c r="K88" i="12"/>
  <c r="J88" i="12"/>
  <c r="H88" i="12"/>
  <c r="G88" i="12"/>
  <c r="F88" i="12"/>
  <c r="E88" i="12"/>
  <c r="D88" i="12"/>
  <c r="C88" i="12"/>
  <c r="O86" i="12"/>
  <c r="N86" i="12"/>
  <c r="N87" i="12"/>
  <c r="I86" i="12"/>
  <c r="I87" i="12" s="1"/>
  <c r="M81" i="12"/>
  <c r="M183" i="12"/>
  <c r="L81" i="12"/>
  <c r="L183" i="12" s="1"/>
  <c r="K81" i="12"/>
  <c r="J81" i="12"/>
  <c r="H81" i="12"/>
  <c r="G81" i="12"/>
  <c r="G183" i="12" s="1"/>
  <c r="F81" i="12"/>
  <c r="E81" i="12"/>
  <c r="D81" i="12"/>
  <c r="D183" i="12"/>
  <c r="C81" i="12"/>
  <c r="M80" i="12"/>
  <c r="L80" i="12"/>
  <c r="K80" i="12"/>
  <c r="J80" i="12"/>
  <c r="H80" i="12"/>
  <c r="G80" i="12"/>
  <c r="F80" i="12"/>
  <c r="E80" i="12"/>
  <c r="D80" i="12"/>
  <c r="C80" i="12"/>
  <c r="M79" i="12"/>
  <c r="L79" i="12"/>
  <c r="K79" i="12"/>
  <c r="J79" i="12"/>
  <c r="H79" i="12"/>
  <c r="G79" i="12"/>
  <c r="F79" i="12"/>
  <c r="E79" i="12"/>
  <c r="D79" i="12"/>
  <c r="C79" i="12"/>
  <c r="M78" i="12"/>
  <c r="L78" i="12"/>
  <c r="K78" i="12"/>
  <c r="J78" i="12"/>
  <c r="H78" i="12"/>
  <c r="G78" i="12"/>
  <c r="F78" i="12"/>
  <c r="E78" i="12"/>
  <c r="D78" i="12"/>
  <c r="C78" i="12"/>
  <c r="O76" i="12"/>
  <c r="N76" i="12"/>
  <c r="N77" i="12" s="1"/>
  <c r="I76" i="12"/>
  <c r="I77" i="12" s="1"/>
  <c r="M71" i="12"/>
  <c r="L71" i="12"/>
  <c r="K71" i="12"/>
  <c r="J71" i="12"/>
  <c r="H71" i="12"/>
  <c r="G71" i="12"/>
  <c r="G182" i="12" s="1"/>
  <c r="F71" i="12"/>
  <c r="E71" i="12"/>
  <c r="D71" i="12"/>
  <c r="C71" i="12"/>
  <c r="M70" i="12"/>
  <c r="L70" i="12"/>
  <c r="K70" i="12"/>
  <c r="J70" i="12"/>
  <c r="H70" i="12"/>
  <c r="G70" i="12"/>
  <c r="F70" i="12"/>
  <c r="E70" i="12"/>
  <c r="D70" i="12"/>
  <c r="C70" i="12"/>
  <c r="M69" i="12"/>
  <c r="L69" i="12"/>
  <c r="K69" i="12"/>
  <c r="J69" i="12"/>
  <c r="H69" i="12"/>
  <c r="G69" i="12"/>
  <c r="F69" i="12"/>
  <c r="E69" i="12"/>
  <c r="D69" i="12"/>
  <c r="C69" i="12"/>
  <c r="M68" i="12"/>
  <c r="L68" i="12"/>
  <c r="K68" i="12"/>
  <c r="J68" i="12"/>
  <c r="H68" i="12"/>
  <c r="G68" i="12"/>
  <c r="F68" i="12"/>
  <c r="E68" i="12"/>
  <c r="D68" i="12"/>
  <c r="C68" i="12"/>
  <c r="O66" i="12"/>
  <c r="N66" i="12"/>
  <c r="N67" i="12" s="1"/>
  <c r="I66" i="12"/>
  <c r="I67" i="12" s="1"/>
  <c r="M61" i="12"/>
  <c r="M181" i="12" s="1"/>
  <c r="L61" i="12"/>
  <c r="K61" i="12"/>
  <c r="J61" i="12"/>
  <c r="H61" i="12"/>
  <c r="G61" i="12"/>
  <c r="G181" i="12" s="1"/>
  <c r="F61" i="12"/>
  <c r="E61" i="12"/>
  <c r="D61" i="12"/>
  <c r="D181" i="12" s="1"/>
  <c r="C61" i="12"/>
  <c r="M60" i="12"/>
  <c r="L60" i="12"/>
  <c r="K60" i="12"/>
  <c r="J60" i="12"/>
  <c r="H60" i="12"/>
  <c r="G60" i="12"/>
  <c r="F60" i="12"/>
  <c r="E60" i="12"/>
  <c r="D60" i="12"/>
  <c r="C60" i="12"/>
  <c r="M59" i="12"/>
  <c r="L59" i="12"/>
  <c r="K59" i="12"/>
  <c r="J59" i="12"/>
  <c r="H59" i="12"/>
  <c r="G59" i="12"/>
  <c r="F59" i="12"/>
  <c r="E59" i="12"/>
  <c r="D59" i="12"/>
  <c r="C59" i="12"/>
  <c r="M58" i="12"/>
  <c r="L58" i="12"/>
  <c r="K58" i="12"/>
  <c r="J58" i="12"/>
  <c r="H58" i="12"/>
  <c r="G58" i="12"/>
  <c r="F58" i="12"/>
  <c r="E58" i="12"/>
  <c r="D58" i="12"/>
  <c r="C58" i="12"/>
  <c r="O56" i="12"/>
  <c r="N56" i="12"/>
  <c r="N57" i="12" s="1"/>
  <c r="N201" i="12" s="1"/>
  <c r="I56" i="12"/>
  <c r="M51" i="12"/>
  <c r="M180" i="12" s="1"/>
  <c r="L51" i="12"/>
  <c r="K51" i="12"/>
  <c r="J51" i="12"/>
  <c r="H51" i="12"/>
  <c r="G51" i="12"/>
  <c r="F51" i="12"/>
  <c r="E51" i="12"/>
  <c r="D51" i="12"/>
  <c r="D180" i="12" s="1"/>
  <c r="C51" i="12"/>
  <c r="M50" i="12"/>
  <c r="L50" i="12"/>
  <c r="K50" i="12"/>
  <c r="J50" i="12"/>
  <c r="H50" i="12"/>
  <c r="G50" i="12"/>
  <c r="F50" i="12"/>
  <c r="E50" i="12"/>
  <c r="D50" i="12"/>
  <c r="C50" i="12"/>
  <c r="M49" i="12"/>
  <c r="L49" i="12"/>
  <c r="K49" i="12"/>
  <c r="J49" i="12"/>
  <c r="H49" i="12"/>
  <c r="G49" i="12"/>
  <c r="F49" i="12"/>
  <c r="E49" i="12"/>
  <c r="D49" i="12"/>
  <c r="C49" i="12"/>
  <c r="M48" i="12"/>
  <c r="L48" i="12"/>
  <c r="K48" i="12"/>
  <c r="J48" i="12"/>
  <c r="H48" i="12"/>
  <c r="G48" i="12"/>
  <c r="F48" i="12"/>
  <c r="E48" i="12"/>
  <c r="D48" i="12"/>
  <c r="C48" i="12"/>
  <c r="O46" i="12"/>
  <c r="N46" i="12"/>
  <c r="N47" i="12" s="1"/>
  <c r="I46" i="12"/>
  <c r="I47" i="12"/>
  <c r="M41" i="12"/>
  <c r="M179" i="12" s="1"/>
  <c r="L41" i="12"/>
  <c r="L179" i="12"/>
  <c r="K41" i="12"/>
  <c r="J41" i="12"/>
  <c r="H41" i="12"/>
  <c r="G41" i="12"/>
  <c r="F41" i="12"/>
  <c r="E41" i="12"/>
  <c r="D41" i="12"/>
  <c r="D179" i="12" s="1"/>
  <c r="C41" i="12"/>
  <c r="M40" i="12"/>
  <c r="L40" i="12"/>
  <c r="K40" i="12"/>
  <c r="J40" i="12"/>
  <c r="N40" i="12" s="1"/>
  <c r="H40" i="12"/>
  <c r="G40" i="12"/>
  <c r="F40" i="12"/>
  <c r="E40" i="12"/>
  <c r="D40" i="12"/>
  <c r="C40" i="12"/>
  <c r="M39" i="12"/>
  <c r="L39" i="12"/>
  <c r="N39" i="12" s="1"/>
  <c r="K39" i="12"/>
  <c r="J39" i="12"/>
  <c r="H39" i="12"/>
  <c r="G39" i="12"/>
  <c r="F39" i="12"/>
  <c r="E39" i="12"/>
  <c r="D39" i="12"/>
  <c r="C39" i="12"/>
  <c r="M38" i="12"/>
  <c r="L38" i="12"/>
  <c r="K38" i="12"/>
  <c r="J38" i="12"/>
  <c r="N38" i="12" s="1"/>
  <c r="H38" i="12"/>
  <c r="G38" i="12"/>
  <c r="F38" i="12"/>
  <c r="E38" i="12"/>
  <c r="D38" i="12"/>
  <c r="C38" i="12"/>
  <c r="O36" i="12"/>
  <c r="N36" i="12"/>
  <c r="N37" i="12" s="1"/>
  <c r="N199" i="12" s="1"/>
  <c r="I36" i="12"/>
  <c r="I37" i="12" s="1"/>
  <c r="M31" i="12"/>
  <c r="M178" i="12" s="1"/>
  <c r="L31" i="12"/>
  <c r="L178" i="12" s="1"/>
  <c r="K31" i="12"/>
  <c r="J31" i="12"/>
  <c r="H31" i="12"/>
  <c r="G31" i="12"/>
  <c r="G178" i="12" s="1"/>
  <c r="F31" i="12"/>
  <c r="E31" i="12"/>
  <c r="D31" i="12"/>
  <c r="D178" i="12" s="1"/>
  <c r="C31" i="12"/>
  <c r="C178" i="12" s="1"/>
  <c r="M30" i="12"/>
  <c r="L30" i="12"/>
  <c r="K30" i="12"/>
  <c r="J30" i="12"/>
  <c r="H30" i="12"/>
  <c r="G30" i="12"/>
  <c r="F30" i="12"/>
  <c r="E30" i="12"/>
  <c r="D30" i="12"/>
  <c r="C30" i="12"/>
  <c r="M29" i="12"/>
  <c r="L29" i="12"/>
  <c r="K29" i="12"/>
  <c r="J29" i="12"/>
  <c r="H29" i="12"/>
  <c r="G29" i="12"/>
  <c r="F29" i="12"/>
  <c r="E29" i="12"/>
  <c r="D29" i="12"/>
  <c r="C29" i="12"/>
  <c r="M28" i="12"/>
  <c r="L28" i="12"/>
  <c r="K28" i="12"/>
  <c r="J28" i="12"/>
  <c r="H28" i="12"/>
  <c r="G28" i="12"/>
  <c r="F28" i="12"/>
  <c r="E28" i="12"/>
  <c r="D28" i="12"/>
  <c r="C28" i="12"/>
  <c r="O26" i="12"/>
  <c r="N26" i="12"/>
  <c r="N27" i="12"/>
  <c r="I26" i="12"/>
  <c r="I27" i="12" s="1"/>
  <c r="M21" i="12"/>
  <c r="L21" i="12"/>
  <c r="L177" i="12" s="1"/>
  <c r="K21" i="12"/>
  <c r="K177" i="12" s="1"/>
  <c r="J21" i="12"/>
  <c r="H21" i="12"/>
  <c r="G21" i="12"/>
  <c r="G177" i="12" s="1"/>
  <c r="F21" i="12"/>
  <c r="E21" i="12"/>
  <c r="E177" i="12" s="1"/>
  <c r="D21" i="12"/>
  <c r="D177" i="12" s="1"/>
  <c r="C21" i="12"/>
  <c r="M20" i="12"/>
  <c r="L20" i="12"/>
  <c r="K20" i="12"/>
  <c r="J20" i="12"/>
  <c r="H20" i="12"/>
  <c r="G20" i="12"/>
  <c r="F20" i="12"/>
  <c r="E20" i="12"/>
  <c r="D20" i="12"/>
  <c r="C20" i="12"/>
  <c r="M19" i="12"/>
  <c r="L19" i="12"/>
  <c r="K19" i="12"/>
  <c r="J19" i="12"/>
  <c r="H19" i="12"/>
  <c r="G19" i="12"/>
  <c r="F19" i="12"/>
  <c r="E19" i="12"/>
  <c r="D19" i="12"/>
  <c r="C19" i="12"/>
  <c r="M18" i="12"/>
  <c r="L18" i="12"/>
  <c r="K18" i="12"/>
  <c r="J18" i="12"/>
  <c r="H18" i="12"/>
  <c r="G18" i="12"/>
  <c r="F18" i="12"/>
  <c r="E18" i="12"/>
  <c r="D18" i="12"/>
  <c r="C18" i="12"/>
  <c r="I18" i="12" s="1"/>
  <c r="O16" i="12"/>
  <c r="N16" i="12"/>
  <c r="N17" i="12" s="1"/>
  <c r="I16" i="12"/>
  <c r="M11" i="12"/>
  <c r="M176" i="12" s="1"/>
  <c r="L11" i="12"/>
  <c r="L176" i="12" s="1"/>
  <c r="K11" i="12"/>
  <c r="J11" i="12"/>
  <c r="H11" i="12"/>
  <c r="G11" i="12"/>
  <c r="G176" i="12" s="1"/>
  <c r="F11" i="12"/>
  <c r="E11" i="12"/>
  <c r="D11" i="12"/>
  <c r="D176" i="12" s="1"/>
  <c r="C11" i="12"/>
  <c r="C176" i="12" s="1"/>
  <c r="M10" i="12"/>
  <c r="L10" i="12"/>
  <c r="K10" i="12"/>
  <c r="J10" i="12"/>
  <c r="H10" i="12"/>
  <c r="G10" i="12"/>
  <c r="F10" i="12"/>
  <c r="E10" i="12"/>
  <c r="D10" i="12"/>
  <c r="C10" i="12"/>
  <c r="M9" i="12"/>
  <c r="L9" i="12"/>
  <c r="K9" i="12"/>
  <c r="J9" i="12"/>
  <c r="H9" i="12"/>
  <c r="G9" i="12"/>
  <c r="F9" i="12"/>
  <c r="E9" i="12"/>
  <c r="D9" i="12"/>
  <c r="C9" i="12"/>
  <c r="M8" i="12"/>
  <c r="L8" i="12"/>
  <c r="K8" i="12"/>
  <c r="J8" i="12"/>
  <c r="H8" i="12"/>
  <c r="G8" i="12"/>
  <c r="F8" i="12"/>
  <c r="E8" i="12"/>
  <c r="D8" i="12"/>
  <c r="C8" i="12"/>
  <c r="O6" i="12"/>
  <c r="N6" i="12"/>
  <c r="N7" i="12" s="1"/>
  <c r="I6" i="12"/>
  <c r="I7" i="12"/>
  <c r="B181" i="11"/>
  <c r="B182" i="11" s="1"/>
  <c r="B183" i="11" s="1"/>
  <c r="B184" i="11" s="1"/>
  <c r="B185" i="11" s="1"/>
  <c r="B186" i="11" s="1"/>
  <c r="B187" i="11" s="1"/>
  <c r="B188" i="11" s="1"/>
  <c r="B189" i="11" s="1"/>
  <c r="B190" i="11" s="1"/>
  <c r="B191" i="11" s="1"/>
  <c r="M171" i="11"/>
  <c r="M188" i="11" s="1"/>
  <c r="L171" i="11"/>
  <c r="K171" i="11"/>
  <c r="J171" i="11"/>
  <c r="H171" i="11"/>
  <c r="G171" i="11"/>
  <c r="G191" i="11" s="1"/>
  <c r="F171" i="11"/>
  <c r="F191" i="11" s="1"/>
  <c r="E171" i="11"/>
  <c r="E188" i="11" s="1"/>
  <c r="D171" i="11"/>
  <c r="D191" i="11" s="1"/>
  <c r="C171" i="11"/>
  <c r="C191" i="11"/>
  <c r="M170" i="11"/>
  <c r="L170" i="11"/>
  <c r="K170" i="11"/>
  <c r="J170" i="11"/>
  <c r="H170" i="11"/>
  <c r="G170" i="11"/>
  <c r="F170" i="11"/>
  <c r="E170" i="11"/>
  <c r="D170" i="11"/>
  <c r="C170" i="11"/>
  <c r="M169" i="11"/>
  <c r="L169" i="11"/>
  <c r="K169" i="11"/>
  <c r="J169" i="11"/>
  <c r="H169" i="11"/>
  <c r="G169" i="11"/>
  <c r="F169" i="11"/>
  <c r="E169" i="11"/>
  <c r="D169" i="11"/>
  <c r="C169" i="11"/>
  <c r="M168" i="11"/>
  <c r="L168" i="11"/>
  <c r="K168" i="11"/>
  <c r="J168" i="11"/>
  <c r="H168" i="11"/>
  <c r="G168" i="11"/>
  <c r="F168" i="11"/>
  <c r="E168" i="11"/>
  <c r="D168" i="11"/>
  <c r="C168" i="11"/>
  <c r="O166" i="11"/>
  <c r="N166" i="11"/>
  <c r="I166" i="11"/>
  <c r="I167" i="11" s="1"/>
  <c r="I211" i="11" s="1"/>
  <c r="M151" i="11"/>
  <c r="L151" i="11"/>
  <c r="K151" i="11"/>
  <c r="K190" i="11" s="1"/>
  <c r="J151" i="11"/>
  <c r="J190" i="11" s="1"/>
  <c r="H151" i="11"/>
  <c r="G151" i="11"/>
  <c r="F151" i="11"/>
  <c r="E151" i="11"/>
  <c r="D151" i="11"/>
  <c r="D190" i="11" s="1"/>
  <c r="C151" i="11"/>
  <c r="C190" i="11" s="1"/>
  <c r="M150" i="11"/>
  <c r="L150" i="11"/>
  <c r="K150" i="11"/>
  <c r="J150" i="11"/>
  <c r="H150" i="11"/>
  <c r="G150" i="11"/>
  <c r="F150" i="11"/>
  <c r="E150" i="11"/>
  <c r="D150" i="11"/>
  <c r="C150" i="11"/>
  <c r="M149" i="11"/>
  <c r="L149" i="11"/>
  <c r="K149" i="11"/>
  <c r="J149" i="11"/>
  <c r="H149" i="11"/>
  <c r="G149" i="11"/>
  <c r="F149" i="11"/>
  <c r="E149" i="11"/>
  <c r="D149" i="11"/>
  <c r="C149" i="11"/>
  <c r="M148" i="11"/>
  <c r="L148" i="11"/>
  <c r="K148" i="11"/>
  <c r="J148" i="11"/>
  <c r="H148" i="11"/>
  <c r="G148" i="11"/>
  <c r="F148" i="11"/>
  <c r="E148" i="11"/>
  <c r="D148" i="11"/>
  <c r="C148" i="11"/>
  <c r="I146" i="11"/>
  <c r="P146" i="11" s="1"/>
  <c r="M141" i="11"/>
  <c r="L141" i="11"/>
  <c r="L189" i="11" s="1"/>
  <c r="K141" i="11"/>
  <c r="K189" i="11" s="1"/>
  <c r="J141" i="11"/>
  <c r="H141" i="11"/>
  <c r="G141" i="11"/>
  <c r="G189" i="11" s="1"/>
  <c r="F141" i="11"/>
  <c r="F189" i="11" s="1"/>
  <c r="E141" i="11"/>
  <c r="D141" i="11"/>
  <c r="C141" i="11"/>
  <c r="C189" i="11" s="1"/>
  <c r="M140" i="11"/>
  <c r="L140" i="11"/>
  <c r="K140" i="11"/>
  <c r="J140" i="11"/>
  <c r="H140" i="11"/>
  <c r="G140" i="11"/>
  <c r="F140" i="11"/>
  <c r="E140" i="11"/>
  <c r="D140" i="11"/>
  <c r="C140" i="11"/>
  <c r="M139" i="11"/>
  <c r="L139" i="11"/>
  <c r="K139" i="11"/>
  <c r="J139" i="11"/>
  <c r="H139" i="11"/>
  <c r="G139" i="11"/>
  <c r="F139" i="11"/>
  <c r="E139" i="11"/>
  <c r="D139" i="11"/>
  <c r="C139" i="11"/>
  <c r="M138" i="11"/>
  <c r="L138" i="11"/>
  <c r="K138" i="11"/>
  <c r="J138" i="11"/>
  <c r="H138" i="11"/>
  <c r="G138" i="11"/>
  <c r="F138" i="11"/>
  <c r="E138" i="11"/>
  <c r="D138" i="11"/>
  <c r="I138" i="11" s="1"/>
  <c r="C138" i="11"/>
  <c r="O136" i="11"/>
  <c r="N136" i="11"/>
  <c r="P136" i="11" s="1"/>
  <c r="N137" i="11"/>
  <c r="I136" i="11"/>
  <c r="I137" i="11" s="1"/>
  <c r="M131" i="11"/>
  <c r="L131" i="11"/>
  <c r="N131" i="11" s="1"/>
  <c r="K131" i="11"/>
  <c r="J131" i="11"/>
  <c r="H131" i="11"/>
  <c r="G131" i="11"/>
  <c r="F131" i="11"/>
  <c r="F188" i="11" s="1"/>
  <c r="E131" i="11"/>
  <c r="D131" i="11"/>
  <c r="C131" i="11"/>
  <c r="M130" i="11"/>
  <c r="L130" i="11"/>
  <c r="K130" i="11"/>
  <c r="J130" i="11"/>
  <c r="H130" i="11"/>
  <c r="G130" i="11"/>
  <c r="F130" i="11"/>
  <c r="I130" i="11" s="1"/>
  <c r="E130" i="11"/>
  <c r="D130" i="11"/>
  <c r="C130" i="11"/>
  <c r="M129" i="11"/>
  <c r="L129" i="11"/>
  <c r="K129" i="11"/>
  <c r="J129" i="11"/>
  <c r="H129" i="11"/>
  <c r="G129" i="11"/>
  <c r="F129" i="11"/>
  <c r="E129" i="11"/>
  <c r="D129" i="11"/>
  <c r="I129" i="11" s="1"/>
  <c r="C129" i="11"/>
  <c r="M128" i="11"/>
  <c r="L128" i="11"/>
  <c r="K128" i="11"/>
  <c r="N128" i="11" s="1"/>
  <c r="J128" i="11"/>
  <c r="H128" i="11"/>
  <c r="G128" i="11"/>
  <c r="F128" i="11"/>
  <c r="I128" i="11" s="1"/>
  <c r="E128" i="11"/>
  <c r="D128" i="11"/>
  <c r="C128" i="11"/>
  <c r="O126" i="11"/>
  <c r="N126" i="11"/>
  <c r="N127" i="11" s="1"/>
  <c r="I126" i="11"/>
  <c r="I127" i="11" s="1"/>
  <c r="M121" i="11"/>
  <c r="L121" i="11"/>
  <c r="K121" i="11"/>
  <c r="K187" i="11"/>
  <c r="J121" i="11"/>
  <c r="H121" i="11"/>
  <c r="G121" i="11"/>
  <c r="G187" i="11" s="1"/>
  <c r="F121" i="11"/>
  <c r="F187" i="11" s="1"/>
  <c r="E121" i="11"/>
  <c r="D121" i="11"/>
  <c r="C121" i="11"/>
  <c r="M120" i="11"/>
  <c r="L120" i="11"/>
  <c r="K120" i="11"/>
  <c r="J120" i="11"/>
  <c r="H120" i="11"/>
  <c r="G120" i="11"/>
  <c r="F120" i="11"/>
  <c r="E120" i="11"/>
  <c r="D120" i="11"/>
  <c r="C120" i="11"/>
  <c r="M119" i="11"/>
  <c r="L119" i="11"/>
  <c r="K119" i="11"/>
  <c r="J119" i="11"/>
  <c r="H119" i="11"/>
  <c r="G119" i="11"/>
  <c r="F119" i="11"/>
  <c r="E119" i="11"/>
  <c r="D119" i="11"/>
  <c r="C119" i="11"/>
  <c r="M118" i="11"/>
  <c r="L118" i="11"/>
  <c r="K118" i="11"/>
  <c r="J118" i="11"/>
  <c r="H118" i="11"/>
  <c r="G118" i="11"/>
  <c r="F118" i="11"/>
  <c r="E118" i="11"/>
  <c r="D118" i="11"/>
  <c r="I118" i="11" s="1"/>
  <c r="C118" i="11"/>
  <c r="O116" i="11"/>
  <c r="N116" i="11"/>
  <c r="N117" i="11" s="1"/>
  <c r="I116" i="11"/>
  <c r="I117" i="11" s="1"/>
  <c r="M111" i="11"/>
  <c r="L111" i="11"/>
  <c r="K111" i="11"/>
  <c r="K186" i="11" s="1"/>
  <c r="J111" i="11"/>
  <c r="H111" i="11"/>
  <c r="G111" i="11"/>
  <c r="F111" i="11"/>
  <c r="E111" i="11"/>
  <c r="D111" i="11"/>
  <c r="C111" i="11"/>
  <c r="M110" i="11"/>
  <c r="L110" i="11"/>
  <c r="K110" i="11"/>
  <c r="J110" i="11"/>
  <c r="H110" i="11"/>
  <c r="G110" i="11"/>
  <c r="F110" i="11"/>
  <c r="E110" i="11"/>
  <c r="D110" i="11"/>
  <c r="C110" i="11"/>
  <c r="M109" i="11"/>
  <c r="L109" i="11"/>
  <c r="K109" i="11"/>
  <c r="J109" i="11"/>
  <c r="H109" i="11"/>
  <c r="G109" i="11"/>
  <c r="F109" i="11"/>
  <c r="E109" i="11"/>
  <c r="D109" i="11"/>
  <c r="C109" i="11"/>
  <c r="M108" i="11"/>
  <c r="L108" i="11"/>
  <c r="K108" i="11"/>
  <c r="J108" i="11"/>
  <c r="H108" i="11"/>
  <c r="G108" i="11"/>
  <c r="F108" i="11"/>
  <c r="E108" i="11"/>
  <c r="D108" i="11"/>
  <c r="C108" i="11"/>
  <c r="O106" i="11"/>
  <c r="N106" i="11"/>
  <c r="N107" i="11" s="1"/>
  <c r="I106" i="11"/>
  <c r="M101" i="11"/>
  <c r="L101" i="11"/>
  <c r="K101" i="11"/>
  <c r="K185" i="11" s="1"/>
  <c r="J101" i="11"/>
  <c r="H101" i="11"/>
  <c r="G101" i="11"/>
  <c r="G185" i="11" s="1"/>
  <c r="F101" i="11"/>
  <c r="F185" i="11" s="1"/>
  <c r="E101" i="11"/>
  <c r="D101" i="11"/>
  <c r="C101" i="11"/>
  <c r="M100" i="11"/>
  <c r="L100" i="11"/>
  <c r="K100" i="11"/>
  <c r="J100" i="11"/>
  <c r="H100" i="11"/>
  <c r="G100" i="11"/>
  <c r="F100" i="11"/>
  <c r="E100" i="11"/>
  <c r="D100" i="11"/>
  <c r="C100" i="11"/>
  <c r="M99" i="11"/>
  <c r="L99" i="11"/>
  <c r="K99" i="11"/>
  <c r="J99" i="11"/>
  <c r="H99" i="11"/>
  <c r="G99" i="11"/>
  <c r="F99" i="11"/>
  <c r="E99" i="11"/>
  <c r="D99" i="11"/>
  <c r="C99" i="11"/>
  <c r="M98" i="11"/>
  <c r="L98" i="11"/>
  <c r="K98" i="11"/>
  <c r="J98" i="11"/>
  <c r="H98" i="11"/>
  <c r="G98" i="11"/>
  <c r="F98" i="11"/>
  <c r="E98" i="11"/>
  <c r="D98" i="11"/>
  <c r="I98" i="11" s="1"/>
  <c r="C98" i="11"/>
  <c r="O96" i="11"/>
  <c r="N96" i="11"/>
  <c r="N97" i="11" s="1"/>
  <c r="I96" i="11"/>
  <c r="M91" i="11"/>
  <c r="L91" i="11"/>
  <c r="K91" i="11"/>
  <c r="K184" i="11"/>
  <c r="J91" i="11"/>
  <c r="H91" i="11"/>
  <c r="G91" i="11"/>
  <c r="F91" i="11"/>
  <c r="F184" i="11" s="1"/>
  <c r="E91" i="11"/>
  <c r="D91" i="11"/>
  <c r="C91" i="11"/>
  <c r="M90" i="11"/>
  <c r="L90" i="11"/>
  <c r="K90" i="11"/>
  <c r="J90" i="11"/>
  <c r="H90" i="11"/>
  <c r="G90" i="11"/>
  <c r="F90" i="11"/>
  <c r="E90" i="11"/>
  <c r="D90" i="11"/>
  <c r="C90" i="11"/>
  <c r="M89" i="11"/>
  <c r="L89" i="11"/>
  <c r="K89" i="11"/>
  <c r="J89" i="11"/>
  <c r="H89" i="11"/>
  <c r="G89" i="11"/>
  <c r="F89" i="11"/>
  <c r="E89" i="11"/>
  <c r="D89" i="11"/>
  <c r="C89" i="11"/>
  <c r="M88" i="11"/>
  <c r="L88" i="11"/>
  <c r="K88" i="11"/>
  <c r="J88" i="11"/>
  <c r="H88" i="11"/>
  <c r="G88" i="11"/>
  <c r="F88" i="11"/>
  <c r="E88" i="11"/>
  <c r="D88" i="11"/>
  <c r="C88" i="11"/>
  <c r="O86" i="11"/>
  <c r="N86" i="11"/>
  <c r="N87" i="11" s="1"/>
  <c r="I86" i="11"/>
  <c r="I87" i="11" s="1"/>
  <c r="M81" i="11"/>
  <c r="M183" i="11" s="1"/>
  <c r="L81" i="11"/>
  <c r="L183" i="11" s="1"/>
  <c r="K81" i="11"/>
  <c r="K183" i="11" s="1"/>
  <c r="J81" i="11"/>
  <c r="H81" i="11"/>
  <c r="G81" i="11"/>
  <c r="F81" i="11"/>
  <c r="F183" i="11" s="1"/>
  <c r="E81" i="11"/>
  <c r="D81" i="11"/>
  <c r="D183" i="11"/>
  <c r="C81" i="11"/>
  <c r="M80" i="11"/>
  <c r="L80" i="11"/>
  <c r="K80" i="11"/>
  <c r="J80" i="11"/>
  <c r="H80" i="11"/>
  <c r="G80" i="11"/>
  <c r="F80" i="11"/>
  <c r="E80" i="11"/>
  <c r="D80" i="11"/>
  <c r="C80" i="11"/>
  <c r="M79" i="11"/>
  <c r="L79" i="11"/>
  <c r="K79" i="11"/>
  <c r="J79" i="11"/>
  <c r="H79" i="11"/>
  <c r="G79" i="11"/>
  <c r="F79" i="11"/>
  <c r="E79" i="11"/>
  <c r="D79" i="11"/>
  <c r="C79" i="11"/>
  <c r="M78" i="11"/>
  <c r="L78" i="11"/>
  <c r="K78" i="11"/>
  <c r="J78" i="11"/>
  <c r="H78" i="11"/>
  <c r="G78" i="11"/>
  <c r="F78" i="11"/>
  <c r="E78" i="11"/>
  <c r="D78" i="11"/>
  <c r="C78" i="11"/>
  <c r="O76" i="11"/>
  <c r="N76" i="11"/>
  <c r="N77" i="11" s="1"/>
  <c r="I76" i="11"/>
  <c r="I77" i="11" s="1"/>
  <c r="M71" i="11"/>
  <c r="L71" i="11"/>
  <c r="K71" i="11"/>
  <c r="K182" i="11" s="1"/>
  <c r="J71" i="11"/>
  <c r="H71" i="11"/>
  <c r="G71" i="11"/>
  <c r="F71" i="11"/>
  <c r="F182" i="11" s="1"/>
  <c r="E71" i="11"/>
  <c r="D71" i="11"/>
  <c r="C71" i="11"/>
  <c r="M70" i="11"/>
  <c r="L70" i="11"/>
  <c r="K70" i="11"/>
  <c r="J70" i="11"/>
  <c r="H70" i="11"/>
  <c r="G70" i="11"/>
  <c r="F70" i="11"/>
  <c r="E70" i="11"/>
  <c r="D70" i="11"/>
  <c r="C70" i="11"/>
  <c r="M69" i="11"/>
  <c r="L69" i="11"/>
  <c r="K69" i="11"/>
  <c r="J69" i="11"/>
  <c r="H69" i="11"/>
  <c r="G69" i="11"/>
  <c r="F69" i="11"/>
  <c r="E69" i="11"/>
  <c r="D69" i="11"/>
  <c r="C69" i="11"/>
  <c r="M68" i="11"/>
  <c r="L68" i="11"/>
  <c r="K68" i="11"/>
  <c r="J68" i="11"/>
  <c r="H68" i="11"/>
  <c r="G68" i="11"/>
  <c r="F68" i="11"/>
  <c r="E68" i="11"/>
  <c r="D68" i="11"/>
  <c r="C68" i="11"/>
  <c r="O66" i="11"/>
  <c r="N66" i="11"/>
  <c r="N67" i="11" s="1"/>
  <c r="I66" i="11"/>
  <c r="I67" i="11" s="1"/>
  <c r="M61" i="11"/>
  <c r="L61" i="11"/>
  <c r="L181" i="11" s="1"/>
  <c r="K61" i="11"/>
  <c r="K181" i="11" s="1"/>
  <c r="J61" i="11"/>
  <c r="H61" i="11"/>
  <c r="G61" i="11"/>
  <c r="F61" i="11"/>
  <c r="F181" i="11" s="1"/>
  <c r="E61" i="11"/>
  <c r="D61" i="11"/>
  <c r="C61" i="11"/>
  <c r="I61" i="11" s="1"/>
  <c r="M60" i="11"/>
  <c r="L60" i="11"/>
  <c r="K60" i="11"/>
  <c r="J60" i="11"/>
  <c r="H60" i="11"/>
  <c r="G60" i="11"/>
  <c r="F60" i="11"/>
  <c r="E60" i="11"/>
  <c r="D60" i="11"/>
  <c r="C60" i="11"/>
  <c r="M59" i="11"/>
  <c r="L59" i="11"/>
  <c r="K59" i="11"/>
  <c r="J59" i="11"/>
  <c r="H59" i="11"/>
  <c r="G59" i="11"/>
  <c r="F59" i="11"/>
  <c r="E59" i="11"/>
  <c r="D59" i="11"/>
  <c r="C59" i="11"/>
  <c r="M58" i="11"/>
  <c r="L58" i="11"/>
  <c r="K58" i="11"/>
  <c r="J58" i="11"/>
  <c r="H58" i="11"/>
  <c r="G58" i="11"/>
  <c r="F58" i="11"/>
  <c r="E58" i="11"/>
  <c r="I58" i="11" s="1"/>
  <c r="D58" i="11"/>
  <c r="C58" i="11"/>
  <c r="O56" i="11"/>
  <c r="N56" i="11"/>
  <c r="I56" i="11"/>
  <c r="I57" i="11" s="1"/>
  <c r="M51" i="11"/>
  <c r="L51" i="11"/>
  <c r="K51" i="11"/>
  <c r="J51" i="11"/>
  <c r="H51" i="11"/>
  <c r="G51" i="11"/>
  <c r="F51" i="11"/>
  <c r="F180" i="11" s="1"/>
  <c r="E51" i="11"/>
  <c r="D51" i="11"/>
  <c r="C51" i="11"/>
  <c r="M50" i="11"/>
  <c r="L50" i="11"/>
  <c r="K50" i="11"/>
  <c r="J50" i="11"/>
  <c r="H50" i="11"/>
  <c r="G50" i="11"/>
  <c r="F50" i="11"/>
  <c r="E50" i="11"/>
  <c r="D50" i="11"/>
  <c r="C50" i="11"/>
  <c r="M49" i="11"/>
  <c r="L49" i="11"/>
  <c r="K49" i="11"/>
  <c r="J49" i="11"/>
  <c r="H49" i="11"/>
  <c r="G49" i="11"/>
  <c r="F49" i="11"/>
  <c r="E49" i="11"/>
  <c r="D49" i="11"/>
  <c r="C49" i="11"/>
  <c r="M48" i="11"/>
  <c r="L48" i="11"/>
  <c r="K48" i="11"/>
  <c r="J48" i="11"/>
  <c r="H48" i="11"/>
  <c r="G48" i="11"/>
  <c r="F48" i="11"/>
  <c r="E48" i="11"/>
  <c r="D48" i="11"/>
  <c r="C48" i="11"/>
  <c r="O46" i="11"/>
  <c r="N46" i="11"/>
  <c r="N47" i="11" s="1"/>
  <c r="I46" i="11"/>
  <c r="I47" i="11" s="1"/>
  <c r="M41" i="11"/>
  <c r="L41" i="11"/>
  <c r="L179" i="11" s="1"/>
  <c r="K41" i="11"/>
  <c r="J41" i="11"/>
  <c r="H41" i="11"/>
  <c r="G41" i="11"/>
  <c r="G179" i="11" s="1"/>
  <c r="F41" i="11"/>
  <c r="E41" i="11"/>
  <c r="D41" i="11"/>
  <c r="C41" i="11"/>
  <c r="M40" i="11"/>
  <c r="L40" i="11"/>
  <c r="K40" i="11"/>
  <c r="J40" i="11"/>
  <c r="H40" i="11"/>
  <c r="G40" i="11"/>
  <c r="F40" i="11"/>
  <c r="E40" i="11"/>
  <c r="D40" i="11"/>
  <c r="C40" i="11"/>
  <c r="M39" i="11"/>
  <c r="L39" i="11"/>
  <c r="K39" i="11"/>
  <c r="J39" i="11"/>
  <c r="H39" i="11"/>
  <c r="G39" i="11"/>
  <c r="F39" i="11"/>
  <c r="E39" i="11"/>
  <c r="D39" i="11"/>
  <c r="C39" i="11"/>
  <c r="M38" i="11"/>
  <c r="L38" i="11"/>
  <c r="K38" i="11"/>
  <c r="J38" i="11"/>
  <c r="H38" i="11"/>
  <c r="G38" i="11"/>
  <c r="F38" i="11"/>
  <c r="E38" i="11"/>
  <c r="D38" i="11"/>
  <c r="C38" i="11"/>
  <c r="O36" i="11"/>
  <c r="N36" i="11"/>
  <c r="N37" i="11" s="1"/>
  <c r="I36" i="11"/>
  <c r="I37" i="11" s="1"/>
  <c r="M31" i="11"/>
  <c r="L31" i="11"/>
  <c r="K31" i="11"/>
  <c r="K178" i="11" s="1"/>
  <c r="J31" i="11"/>
  <c r="H31" i="11"/>
  <c r="G31" i="11"/>
  <c r="F31" i="11"/>
  <c r="F178" i="11" s="1"/>
  <c r="E31" i="11"/>
  <c r="D31" i="11"/>
  <c r="D178" i="11" s="1"/>
  <c r="C31" i="11"/>
  <c r="M30" i="11"/>
  <c r="L30" i="11"/>
  <c r="K30" i="11"/>
  <c r="J30" i="11"/>
  <c r="H30" i="11"/>
  <c r="G30" i="11"/>
  <c r="F30" i="11"/>
  <c r="E30" i="11"/>
  <c r="D30" i="11"/>
  <c r="C30" i="11"/>
  <c r="M29" i="11"/>
  <c r="L29" i="11"/>
  <c r="K29" i="11"/>
  <c r="J29" i="11"/>
  <c r="H29" i="11"/>
  <c r="G29" i="11"/>
  <c r="F29" i="11"/>
  <c r="E29" i="11"/>
  <c r="D29" i="11"/>
  <c r="C29" i="11"/>
  <c r="M28" i="11"/>
  <c r="L28" i="11"/>
  <c r="K28" i="11"/>
  <c r="J28" i="11"/>
  <c r="H28" i="11"/>
  <c r="G28" i="11"/>
  <c r="F28" i="11"/>
  <c r="E28" i="11"/>
  <c r="D28" i="11"/>
  <c r="C28" i="11"/>
  <c r="O27" i="11"/>
  <c r="O26" i="11"/>
  <c r="N26" i="11"/>
  <c r="N27" i="11" s="1"/>
  <c r="I26" i="11"/>
  <c r="M21" i="11"/>
  <c r="L21" i="11"/>
  <c r="K21" i="11"/>
  <c r="J21" i="11"/>
  <c r="H21" i="11"/>
  <c r="G21" i="11"/>
  <c r="F21" i="11"/>
  <c r="F177" i="11" s="1"/>
  <c r="E21" i="11"/>
  <c r="D21" i="11"/>
  <c r="D177" i="11" s="1"/>
  <c r="C21" i="11"/>
  <c r="M20" i="11"/>
  <c r="L20" i="11"/>
  <c r="K20" i="11"/>
  <c r="J20" i="11"/>
  <c r="H20" i="11"/>
  <c r="G20" i="11"/>
  <c r="F20" i="11"/>
  <c r="E20" i="11"/>
  <c r="D20" i="11"/>
  <c r="C20" i="11"/>
  <c r="M19" i="11"/>
  <c r="L19" i="11"/>
  <c r="K19" i="11"/>
  <c r="J19" i="11"/>
  <c r="H19" i="11"/>
  <c r="G19" i="11"/>
  <c r="F19" i="11"/>
  <c r="E19" i="11"/>
  <c r="D19" i="11"/>
  <c r="C19" i="11"/>
  <c r="M18" i="11"/>
  <c r="L18" i="11"/>
  <c r="K18" i="11"/>
  <c r="J18" i="11"/>
  <c r="H18" i="11"/>
  <c r="G18" i="11"/>
  <c r="F18" i="11"/>
  <c r="E18" i="11"/>
  <c r="D18" i="11"/>
  <c r="C18" i="11"/>
  <c r="O16" i="11"/>
  <c r="O17" i="11" s="1"/>
  <c r="O19" i="11" s="1"/>
  <c r="N16" i="11"/>
  <c r="N17" i="11" s="1"/>
  <c r="I16" i="11"/>
  <c r="I17" i="11" s="1"/>
  <c r="M11" i="11"/>
  <c r="M176" i="11" s="1"/>
  <c r="L11" i="11"/>
  <c r="K11" i="11"/>
  <c r="K176" i="11" s="1"/>
  <c r="J11" i="11"/>
  <c r="H11" i="11"/>
  <c r="G11" i="11"/>
  <c r="G176" i="11" s="1"/>
  <c r="F11" i="11"/>
  <c r="F176" i="11" s="1"/>
  <c r="E11" i="11"/>
  <c r="D11" i="11"/>
  <c r="D176" i="11" s="1"/>
  <c r="C11" i="11"/>
  <c r="M10" i="11"/>
  <c r="L10" i="11"/>
  <c r="K10" i="11"/>
  <c r="J10" i="11"/>
  <c r="H10" i="11"/>
  <c r="G10" i="11"/>
  <c r="F10" i="11"/>
  <c r="E10" i="11"/>
  <c r="D10" i="11"/>
  <c r="C10" i="11"/>
  <c r="M9" i="11"/>
  <c r="L9" i="11"/>
  <c r="K9" i="11"/>
  <c r="J9" i="11"/>
  <c r="H9" i="11"/>
  <c r="G9" i="11"/>
  <c r="F9" i="11"/>
  <c r="E9" i="11"/>
  <c r="D9" i="11"/>
  <c r="C9" i="11"/>
  <c r="M8" i="11"/>
  <c r="L8" i="11"/>
  <c r="K8" i="11"/>
  <c r="J8" i="11"/>
  <c r="H8" i="11"/>
  <c r="G8" i="11"/>
  <c r="F8" i="11"/>
  <c r="E8" i="11"/>
  <c r="D8" i="11"/>
  <c r="C8" i="11"/>
  <c r="O6" i="11"/>
  <c r="O7" i="11" s="1"/>
  <c r="N6" i="11"/>
  <c r="N7" i="11" s="1"/>
  <c r="I6" i="11"/>
  <c r="I7" i="11" s="1"/>
  <c r="L141" i="10"/>
  <c r="B181" i="10"/>
  <c r="B182" i="10" s="1"/>
  <c r="B183" i="10" s="1"/>
  <c r="B184" i="10" s="1"/>
  <c r="B185" i="10" s="1"/>
  <c r="B186" i="10" s="1"/>
  <c r="B187" i="10" s="1"/>
  <c r="B188" i="10" s="1"/>
  <c r="B189" i="10" s="1"/>
  <c r="B190" i="10" s="1"/>
  <c r="B191" i="10" s="1"/>
  <c r="M171" i="10"/>
  <c r="L171" i="10"/>
  <c r="K171" i="10"/>
  <c r="J171" i="10"/>
  <c r="J181" i="10" s="1"/>
  <c r="H171" i="10"/>
  <c r="G171" i="10"/>
  <c r="F171" i="10"/>
  <c r="E171" i="10"/>
  <c r="D171" i="10"/>
  <c r="C171" i="10"/>
  <c r="M170" i="10"/>
  <c r="L170" i="10"/>
  <c r="K170" i="10"/>
  <c r="J170" i="10"/>
  <c r="H170" i="10"/>
  <c r="G170" i="10"/>
  <c r="F170" i="10"/>
  <c r="E170" i="10"/>
  <c r="D170" i="10"/>
  <c r="C170" i="10"/>
  <c r="M169" i="10"/>
  <c r="L169" i="10"/>
  <c r="K169" i="10"/>
  <c r="J169" i="10"/>
  <c r="H169" i="10"/>
  <c r="G169" i="10"/>
  <c r="F169" i="10"/>
  <c r="E169" i="10"/>
  <c r="D169" i="10"/>
  <c r="C169" i="10"/>
  <c r="M168" i="10"/>
  <c r="L168" i="10"/>
  <c r="K168" i="10"/>
  <c r="J168" i="10"/>
  <c r="H168" i="10"/>
  <c r="G168" i="10"/>
  <c r="F168" i="10"/>
  <c r="E168" i="10"/>
  <c r="D168" i="10"/>
  <c r="C168" i="10"/>
  <c r="O166" i="10"/>
  <c r="N166" i="10"/>
  <c r="N167" i="10" s="1"/>
  <c r="N210" i="10" s="1"/>
  <c r="I166" i="10"/>
  <c r="I167" i="10" s="1"/>
  <c r="I211" i="10" s="1"/>
  <c r="M151" i="10"/>
  <c r="L151" i="10"/>
  <c r="K151" i="10"/>
  <c r="K190" i="10" s="1"/>
  <c r="J151" i="10"/>
  <c r="H151" i="10"/>
  <c r="G151" i="10"/>
  <c r="G190" i="10" s="1"/>
  <c r="F151" i="10"/>
  <c r="F190" i="10" s="1"/>
  <c r="E151" i="10"/>
  <c r="D151" i="10"/>
  <c r="C151" i="10"/>
  <c r="M150" i="10"/>
  <c r="L150" i="10"/>
  <c r="K150" i="10"/>
  <c r="J150" i="10"/>
  <c r="H150" i="10"/>
  <c r="G150" i="10"/>
  <c r="F150" i="10"/>
  <c r="E150" i="10"/>
  <c r="D150" i="10"/>
  <c r="C150" i="10"/>
  <c r="M149" i="10"/>
  <c r="L149" i="10"/>
  <c r="K149" i="10"/>
  <c r="J149" i="10"/>
  <c r="H149" i="10"/>
  <c r="G149" i="10"/>
  <c r="F149" i="10"/>
  <c r="E149" i="10"/>
  <c r="D149" i="10"/>
  <c r="C149" i="10"/>
  <c r="M148" i="10"/>
  <c r="L148" i="10"/>
  <c r="K148" i="10"/>
  <c r="J148" i="10"/>
  <c r="H148" i="10"/>
  <c r="G148" i="10"/>
  <c r="F148" i="10"/>
  <c r="E148" i="10"/>
  <c r="D148" i="10"/>
  <c r="C148" i="10"/>
  <c r="I146" i="10"/>
  <c r="P146" i="10" s="1"/>
  <c r="M141" i="10"/>
  <c r="K141" i="10"/>
  <c r="K189" i="10" s="1"/>
  <c r="J141" i="10"/>
  <c r="H141" i="10"/>
  <c r="G141" i="10"/>
  <c r="F141" i="10"/>
  <c r="F189" i="10" s="1"/>
  <c r="E141" i="10"/>
  <c r="E189" i="10"/>
  <c r="D141" i="10"/>
  <c r="C141" i="10"/>
  <c r="M140" i="10"/>
  <c r="L140" i="10"/>
  <c r="K140" i="10"/>
  <c r="J140" i="10"/>
  <c r="H140" i="10"/>
  <c r="G140" i="10"/>
  <c r="F140" i="10"/>
  <c r="E140" i="10"/>
  <c r="D140" i="10"/>
  <c r="C140" i="10"/>
  <c r="M139" i="10"/>
  <c r="L139" i="10"/>
  <c r="K139" i="10"/>
  <c r="J139" i="10"/>
  <c r="H139" i="10"/>
  <c r="G139" i="10"/>
  <c r="F139" i="10"/>
  <c r="E139" i="10"/>
  <c r="D139" i="10"/>
  <c r="C139" i="10"/>
  <c r="M138" i="10"/>
  <c r="L138" i="10"/>
  <c r="K138" i="10"/>
  <c r="J138" i="10"/>
  <c r="H138" i="10"/>
  <c r="G138" i="10"/>
  <c r="F138" i="10"/>
  <c r="E138" i="10"/>
  <c r="D138" i="10"/>
  <c r="C138" i="10"/>
  <c r="O136" i="10"/>
  <c r="N136" i="10"/>
  <c r="N137" i="10" s="1"/>
  <c r="I136" i="10"/>
  <c r="I137" i="10" s="1"/>
  <c r="M131" i="10"/>
  <c r="M188" i="10" s="1"/>
  <c r="L131" i="10"/>
  <c r="L188" i="10" s="1"/>
  <c r="K131" i="10"/>
  <c r="J131" i="10"/>
  <c r="H131" i="10"/>
  <c r="G131" i="10"/>
  <c r="G188" i="10" s="1"/>
  <c r="F131" i="10"/>
  <c r="E131" i="10"/>
  <c r="D131" i="10"/>
  <c r="C131" i="10"/>
  <c r="M130" i="10"/>
  <c r="L130" i="10"/>
  <c r="K130" i="10"/>
  <c r="J130" i="10"/>
  <c r="H130" i="10"/>
  <c r="G130" i="10"/>
  <c r="F130" i="10"/>
  <c r="E130" i="10"/>
  <c r="D130" i="10"/>
  <c r="C130" i="10"/>
  <c r="M129" i="10"/>
  <c r="L129" i="10"/>
  <c r="K129" i="10"/>
  <c r="J129" i="10"/>
  <c r="H129" i="10"/>
  <c r="G129" i="10"/>
  <c r="F129" i="10"/>
  <c r="E129" i="10"/>
  <c r="D129" i="10"/>
  <c r="C129" i="10"/>
  <c r="M128" i="10"/>
  <c r="L128" i="10"/>
  <c r="K128" i="10"/>
  <c r="J128" i="10"/>
  <c r="H128" i="10"/>
  <c r="G128" i="10"/>
  <c r="F128" i="10"/>
  <c r="E128" i="10"/>
  <c r="D128" i="10"/>
  <c r="C128" i="10"/>
  <c r="I128" i="10" s="1"/>
  <c r="O126" i="10"/>
  <c r="N126" i="10"/>
  <c r="N127" i="10" s="1"/>
  <c r="N208" i="10" s="1"/>
  <c r="I126" i="10"/>
  <c r="I127" i="10" s="1"/>
  <c r="I208" i="10" s="1"/>
  <c r="M121" i="10"/>
  <c r="L121" i="10"/>
  <c r="L187" i="10" s="1"/>
  <c r="K121" i="10"/>
  <c r="K187" i="10" s="1"/>
  <c r="J121" i="10"/>
  <c r="H121" i="10"/>
  <c r="G121" i="10"/>
  <c r="G187" i="10" s="1"/>
  <c r="F121" i="10"/>
  <c r="F187" i="10" s="1"/>
  <c r="E121" i="10"/>
  <c r="D121" i="10"/>
  <c r="C121" i="10"/>
  <c r="C187" i="10" s="1"/>
  <c r="M120" i="10"/>
  <c r="L120" i="10"/>
  <c r="K120" i="10"/>
  <c r="J120" i="10"/>
  <c r="H120" i="10"/>
  <c r="G120" i="10"/>
  <c r="F120" i="10"/>
  <c r="E120" i="10"/>
  <c r="D120" i="10"/>
  <c r="C120" i="10"/>
  <c r="M119" i="10"/>
  <c r="L119" i="10"/>
  <c r="K119" i="10"/>
  <c r="J119" i="10"/>
  <c r="H119" i="10"/>
  <c r="G119" i="10"/>
  <c r="F119" i="10"/>
  <c r="E119" i="10"/>
  <c r="D119" i="10"/>
  <c r="C119" i="10"/>
  <c r="M118" i="10"/>
  <c r="L118" i="10"/>
  <c r="K118" i="10"/>
  <c r="J118" i="10"/>
  <c r="H118" i="10"/>
  <c r="G118" i="10"/>
  <c r="F118" i="10"/>
  <c r="E118" i="10"/>
  <c r="D118" i="10"/>
  <c r="C118" i="10"/>
  <c r="O116" i="10"/>
  <c r="N116" i="10"/>
  <c r="N117" i="10" s="1"/>
  <c r="N207" i="10" s="1"/>
  <c r="I116" i="10"/>
  <c r="I117" i="10" s="1"/>
  <c r="I207" i="10" s="1"/>
  <c r="M111" i="10"/>
  <c r="L111" i="10"/>
  <c r="L186" i="10" s="1"/>
  <c r="K111" i="10"/>
  <c r="J111" i="10"/>
  <c r="H111" i="10"/>
  <c r="G111" i="10"/>
  <c r="G186" i="10" s="1"/>
  <c r="F111" i="10"/>
  <c r="E111" i="10"/>
  <c r="D111" i="10"/>
  <c r="C111" i="10"/>
  <c r="M110" i="10"/>
  <c r="L110" i="10"/>
  <c r="K110" i="10"/>
  <c r="J110" i="10"/>
  <c r="H110" i="10"/>
  <c r="G110" i="10"/>
  <c r="F110" i="10"/>
  <c r="I110" i="10" s="1"/>
  <c r="E110" i="10"/>
  <c r="D110" i="10"/>
  <c r="C110" i="10"/>
  <c r="M109" i="10"/>
  <c r="L109" i="10"/>
  <c r="K109" i="10"/>
  <c r="J109" i="10"/>
  <c r="N109" i="10"/>
  <c r="H109" i="10"/>
  <c r="G109" i="10"/>
  <c r="F109" i="10"/>
  <c r="E109" i="10"/>
  <c r="D109" i="10"/>
  <c r="C109" i="10"/>
  <c r="M108" i="10"/>
  <c r="L108" i="10"/>
  <c r="N108" i="10" s="1"/>
  <c r="K108" i="10"/>
  <c r="J108" i="10"/>
  <c r="H108" i="10"/>
  <c r="G108" i="10"/>
  <c r="F108" i="10"/>
  <c r="E108" i="10"/>
  <c r="D108" i="10"/>
  <c r="C108" i="10"/>
  <c r="I108" i="10" s="1"/>
  <c r="O106" i="10"/>
  <c r="N106" i="10"/>
  <c r="N107" i="10" s="1"/>
  <c r="I106" i="10"/>
  <c r="M101" i="10"/>
  <c r="L101" i="10"/>
  <c r="L185" i="10" s="1"/>
  <c r="K101" i="10"/>
  <c r="K185" i="10"/>
  <c r="J101" i="10"/>
  <c r="H101" i="10"/>
  <c r="G101" i="10"/>
  <c r="F101" i="10"/>
  <c r="F185" i="10"/>
  <c r="E101" i="10"/>
  <c r="E185" i="10" s="1"/>
  <c r="D101" i="10"/>
  <c r="C101" i="10"/>
  <c r="M100" i="10"/>
  <c r="L100" i="10"/>
  <c r="K100" i="10"/>
  <c r="J100" i="10"/>
  <c r="H100" i="10"/>
  <c r="G100" i="10"/>
  <c r="F100" i="10"/>
  <c r="E100" i="10"/>
  <c r="D100" i="10"/>
  <c r="C100" i="10"/>
  <c r="M99" i="10"/>
  <c r="L99" i="10"/>
  <c r="K99" i="10"/>
  <c r="J99" i="10"/>
  <c r="H99" i="10"/>
  <c r="G99" i="10"/>
  <c r="F99" i="10"/>
  <c r="E99" i="10"/>
  <c r="D99" i="10"/>
  <c r="C99" i="10"/>
  <c r="M98" i="10"/>
  <c r="L98" i="10"/>
  <c r="K98" i="10"/>
  <c r="J98" i="10"/>
  <c r="H98" i="10"/>
  <c r="G98" i="10"/>
  <c r="F98" i="10"/>
  <c r="E98" i="10"/>
  <c r="D98" i="10"/>
  <c r="C98" i="10"/>
  <c r="O96" i="10"/>
  <c r="N96" i="10"/>
  <c r="N97" i="10" s="1"/>
  <c r="I96" i="10"/>
  <c r="I97" i="10" s="1"/>
  <c r="M91" i="10"/>
  <c r="L91" i="10"/>
  <c r="L184" i="10"/>
  <c r="K91" i="10"/>
  <c r="J91" i="10"/>
  <c r="H91" i="10"/>
  <c r="G91" i="10"/>
  <c r="G184" i="10" s="1"/>
  <c r="F91" i="10"/>
  <c r="E91" i="10"/>
  <c r="D91" i="10"/>
  <c r="C91" i="10"/>
  <c r="M90" i="10"/>
  <c r="L90" i="10"/>
  <c r="K90" i="10"/>
  <c r="J90" i="10"/>
  <c r="H90" i="10"/>
  <c r="G90" i="10"/>
  <c r="F90" i="10"/>
  <c r="E90" i="10"/>
  <c r="D90" i="10"/>
  <c r="C90" i="10"/>
  <c r="M89" i="10"/>
  <c r="L89" i="10"/>
  <c r="K89" i="10"/>
  <c r="J89" i="10"/>
  <c r="H89" i="10"/>
  <c r="G89" i="10"/>
  <c r="F89" i="10"/>
  <c r="E89" i="10"/>
  <c r="D89" i="10"/>
  <c r="C89" i="10"/>
  <c r="M88" i="10"/>
  <c r="L88" i="10"/>
  <c r="K88" i="10"/>
  <c r="J88" i="10"/>
  <c r="H88" i="10"/>
  <c r="G88" i="10"/>
  <c r="F88" i="10"/>
  <c r="I88" i="10" s="1"/>
  <c r="E88" i="10"/>
  <c r="D88" i="10"/>
  <c r="C88" i="10"/>
  <c r="O86" i="10"/>
  <c r="N86" i="10"/>
  <c r="I86" i="10"/>
  <c r="I87" i="10" s="1"/>
  <c r="I204" i="10" s="1"/>
  <c r="M81" i="10"/>
  <c r="L81" i="10"/>
  <c r="L183" i="10" s="1"/>
  <c r="K81" i="10"/>
  <c r="J81" i="10"/>
  <c r="H81" i="10"/>
  <c r="G81" i="10"/>
  <c r="G183" i="10" s="1"/>
  <c r="F81" i="10"/>
  <c r="E81" i="10"/>
  <c r="D81" i="10"/>
  <c r="C81" i="10"/>
  <c r="M80" i="10"/>
  <c r="L80" i="10"/>
  <c r="K80" i="10"/>
  <c r="J80" i="10"/>
  <c r="H80" i="10"/>
  <c r="G80" i="10"/>
  <c r="F80" i="10"/>
  <c r="E80" i="10"/>
  <c r="D80" i="10"/>
  <c r="C80" i="10"/>
  <c r="M79" i="10"/>
  <c r="L79" i="10"/>
  <c r="K79" i="10"/>
  <c r="J79" i="10"/>
  <c r="H79" i="10"/>
  <c r="G79" i="10"/>
  <c r="F79" i="10"/>
  <c r="E79" i="10"/>
  <c r="D79" i="10"/>
  <c r="C79" i="10"/>
  <c r="M78" i="10"/>
  <c r="L78" i="10"/>
  <c r="K78" i="10"/>
  <c r="J78" i="10"/>
  <c r="H78" i="10"/>
  <c r="G78" i="10"/>
  <c r="F78" i="10"/>
  <c r="E78" i="10"/>
  <c r="D78" i="10"/>
  <c r="C78" i="10"/>
  <c r="O76" i="10"/>
  <c r="N76" i="10"/>
  <c r="N77" i="10" s="1"/>
  <c r="N203" i="10" s="1"/>
  <c r="I76" i="10"/>
  <c r="I77" i="10" s="1"/>
  <c r="I203" i="10" s="1"/>
  <c r="M71" i="10"/>
  <c r="L71" i="10"/>
  <c r="L182" i="10" s="1"/>
  <c r="K71" i="10"/>
  <c r="J71" i="10"/>
  <c r="H71" i="10"/>
  <c r="G71" i="10"/>
  <c r="G182" i="10"/>
  <c r="F71" i="10"/>
  <c r="E71" i="10"/>
  <c r="D71" i="10"/>
  <c r="C71" i="10"/>
  <c r="M70" i="10"/>
  <c r="L70" i="10"/>
  <c r="K70" i="10"/>
  <c r="J70" i="10"/>
  <c r="H70" i="10"/>
  <c r="G70" i="10"/>
  <c r="F70" i="10"/>
  <c r="E70" i="10"/>
  <c r="D70" i="10"/>
  <c r="C70" i="10"/>
  <c r="M69" i="10"/>
  <c r="L69" i="10"/>
  <c r="K69" i="10"/>
  <c r="J69" i="10"/>
  <c r="H69" i="10"/>
  <c r="G69" i="10"/>
  <c r="F69" i="10"/>
  <c r="E69" i="10"/>
  <c r="D69" i="10"/>
  <c r="C69" i="10"/>
  <c r="M68" i="10"/>
  <c r="L68" i="10"/>
  <c r="K68" i="10"/>
  <c r="J68" i="10"/>
  <c r="H68" i="10"/>
  <c r="G68" i="10"/>
  <c r="F68" i="10"/>
  <c r="E68" i="10"/>
  <c r="D68" i="10"/>
  <c r="C68" i="10"/>
  <c r="O66" i="10"/>
  <c r="N66" i="10"/>
  <c r="N67" i="10" s="1"/>
  <c r="I66" i="10"/>
  <c r="I67" i="10" s="1"/>
  <c r="M61" i="10"/>
  <c r="L61" i="10"/>
  <c r="L181" i="10"/>
  <c r="K61" i="10"/>
  <c r="K181" i="10" s="1"/>
  <c r="J61" i="10"/>
  <c r="H61" i="10"/>
  <c r="G61" i="10"/>
  <c r="G181" i="10" s="1"/>
  <c r="F61" i="10"/>
  <c r="E61" i="10"/>
  <c r="D61" i="10"/>
  <c r="C61" i="10"/>
  <c r="C181" i="10" s="1"/>
  <c r="M60" i="10"/>
  <c r="L60" i="10"/>
  <c r="K60" i="10"/>
  <c r="J60" i="10"/>
  <c r="H60" i="10"/>
  <c r="G60" i="10"/>
  <c r="F60" i="10"/>
  <c r="E60" i="10"/>
  <c r="D60" i="10"/>
  <c r="C60" i="10"/>
  <c r="M59" i="10"/>
  <c r="L59" i="10"/>
  <c r="K59" i="10"/>
  <c r="J59" i="10"/>
  <c r="H59" i="10"/>
  <c r="G59" i="10"/>
  <c r="F59" i="10"/>
  <c r="E59" i="10"/>
  <c r="D59" i="10"/>
  <c r="C59" i="10"/>
  <c r="M58" i="10"/>
  <c r="L58" i="10"/>
  <c r="K58" i="10"/>
  <c r="J58" i="10"/>
  <c r="H58" i="10"/>
  <c r="G58" i="10"/>
  <c r="F58" i="10"/>
  <c r="E58" i="10"/>
  <c r="D58" i="10"/>
  <c r="C58" i="10"/>
  <c r="O56" i="10"/>
  <c r="N56" i="10"/>
  <c r="I56" i="10"/>
  <c r="I57" i="10" s="1"/>
  <c r="M51" i="10"/>
  <c r="M180" i="10"/>
  <c r="L51" i="10"/>
  <c r="K51" i="10"/>
  <c r="K180" i="10"/>
  <c r="J51" i="10"/>
  <c r="J180" i="10" s="1"/>
  <c r="H51" i="10"/>
  <c r="G51" i="10"/>
  <c r="G180" i="10" s="1"/>
  <c r="F51" i="10"/>
  <c r="F180" i="10"/>
  <c r="E51" i="10"/>
  <c r="D51" i="10"/>
  <c r="C51" i="10"/>
  <c r="C180" i="10" s="1"/>
  <c r="M50" i="10"/>
  <c r="L50" i="10"/>
  <c r="K50" i="10"/>
  <c r="J50" i="10"/>
  <c r="H50" i="10"/>
  <c r="G50" i="10"/>
  <c r="F50" i="10"/>
  <c r="E50" i="10"/>
  <c r="D50" i="10"/>
  <c r="C50" i="10"/>
  <c r="M49" i="10"/>
  <c r="L49" i="10"/>
  <c r="K49" i="10"/>
  <c r="J49" i="10"/>
  <c r="H49" i="10"/>
  <c r="G49" i="10"/>
  <c r="F49" i="10"/>
  <c r="E49" i="10"/>
  <c r="D49" i="10"/>
  <c r="C49" i="10"/>
  <c r="M48" i="10"/>
  <c r="L48" i="10"/>
  <c r="K48" i="10"/>
  <c r="J48" i="10"/>
  <c r="H48" i="10"/>
  <c r="G48" i="10"/>
  <c r="F48" i="10"/>
  <c r="E48" i="10"/>
  <c r="D48" i="10"/>
  <c r="C48" i="10"/>
  <c r="O46" i="10"/>
  <c r="O47" i="10" s="1"/>
  <c r="N46" i="10"/>
  <c r="N47" i="10" s="1"/>
  <c r="N200" i="10" s="1"/>
  <c r="I46" i="10"/>
  <c r="M41" i="10"/>
  <c r="L41" i="10"/>
  <c r="L179" i="10" s="1"/>
  <c r="K41" i="10"/>
  <c r="J41" i="10"/>
  <c r="H41" i="10"/>
  <c r="G41" i="10"/>
  <c r="G179" i="10" s="1"/>
  <c r="F41" i="10"/>
  <c r="E41" i="10"/>
  <c r="D41" i="10"/>
  <c r="C41" i="10"/>
  <c r="M40" i="10"/>
  <c r="L40" i="10"/>
  <c r="K40" i="10"/>
  <c r="J40" i="10"/>
  <c r="H40" i="10"/>
  <c r="G40" i="10"/>
  <c r="F40" i="10"/>
  <c r="E40" i="10"/>
  <c r="D40" i="10"/>
  <c r="C40" i="10"/>
  <c r="M39" i="10"/>
  <c r="L39" i="10"/>
  <c r="K39" i="10"/>
  <c r="J39" i="10"/>
  <c r="H39" i="10"/>
  <c r="G39" i="10"/>
  <c r="F39" i="10"/>
  <c r="E39" i="10"/>
  <c r="D39" i="10"/>
  <c r="C39" i="10"/>
  <c r="M38" i="10"/>
  <c r="L38" i="10"/>
  <c r="K38" i="10"/>
  <c r="J38" i="10"/>
  <c r="H38" i="10"/>
  <c r="G38" i="10"/>
  <c r="F38" i="10"/>
  <c r="E38" i="10"/>
  <c r="D38" i="10"/>
  <c r="C38" i="10"/>
  <c r="I38" i="10" s="1"/>
  <c r="O36" i="10"/>
  <c r="O37" i="10" s="1"/>
  <c r="N36" i="10"/>
  <c r="N37" i="10"/>
  <c r="I36" i="10"/>
  <c r="P36" i="10" s="1"/>
  <c r="M31" i="10"/>
  <c r="L31" i="10"/>
  <c r="L178" i="10" s="1"/>
  <c r="K31" i="10"/>
  <c r="J31" i="10"/>
  <c r="J178" i="10" s="1"/>
  <c r="H31" i="10"/>
  <c r="G31" i="10"/>
  <c r="G178" i="10" s="1"/>
  <c r="F31" i="10"/>
  <c r="E31" i="10"/>
  <c r="E178" i="10" s="1"/>
  <c r="D31" i="10"/>
  <c r="C31" i="10"/>
  <c r="C178" i="10" s="1"/>
  <c r="M30" i="10"/>
  <c r="L30" i="10"/>
  <c r="K30" i="10"/>
  <c r="J30" i="10"/>
  <c r="H30" i="10"/>
  <c r="G30" i="10"/>
  <c r="F30" i="10"/>
  <c r="E30" i="10"/>
  <c r="D30" i="10"/>
  <c r="C30" i="10"/>
  <c r="M29" i="10"/>
  <c r="L29" i="10"/>
  <c r="K29" i="10"/>
  <c r="J29" i="10"/>
  <c r="H29" i="10"/>
  <c r="G29" i="10"/>
  <c r="F29" i="10"/>
  <c r="E29" i="10"/>
  <c r="D29" i="10"/>
  <c r="C29" i="10"/>
  <c r="M28" i="10"/>
  <c r="L28" i="10"/>
  <c r="K28" i="10"/>
  <c r="J28" i="10"/>
  <c r="H28" i="10"/>
  <c r="G28" i="10"/>
  <c r="F28" i="10"/>
  <c r="E28" i="10"/>
  <c r="D28" i="10"/>
  <c r="C28" i="10"/>
  <c r="O26" i="10"/>
  <c r="N26" i="10"/>
  <c r="N27" i="10" s="1"/>
  <c r="N198" i="10" s="1"/>
  <c r="I26" i="10"/>
  <c r="M21" i="10"/>
  <c r="L21" i="10"/>
  <c r="K21" i="10"/>
  <c r="K177" i="10" s="1"/>
  <c r="J21" i="10"/>
  <c r="H21" i="10"/>
  <c r="G21" i="10"/>
  <c r="F21" i="10"/>
  <c r="E21" i="10"/>
  <c r="D21" i="10"/>
  <c r="C21" i="10"/>
  <c r="M20" i="10"/>
  <c r="L20" i="10"/>
  <c r="K20" i="10"/>
  <c r="J20" i="10"/>
  <c r="H20" i="10"/>
  <c r="G20" i="10"/>
  <c r="F20" i="10"/>
  <c r="E20" i="10"/>
  <c r="D20" i="10"/>
  <c r="C20" i="10"/>
  <c r="M19" i="10"/>
  <c r="L19" i="10"/>
  <c r="K19" i="10"/>
  <c r="J19" i="10"/>
  <c r="H19" i="10"/>
  <c r="G19" i="10"/>
  <c r="F19" i="10"/>
  <c r="E19" i="10"/>
  <c r="D19" i="10"/>
  <c r="C19" i="10"/>
  <c r="M18" i="10"/>
  <c r="L18" i="10"/>
  <c r="K18" i="10"/>
  <c r="J18" i="10"/>
  <c r="H18" i="10"/>
  <c r="G18" i="10"/>
  <c r="F18" i="10"/>
  <c r="E18" i="10"/>
  <c r="D18" i="10"/>
  <c r="C18" i="10"/>
  <c r="O16" i="10"/>
  <c r="N16" i="10"/>
  <c r="N17" i="10" s="1"/>
  <c r="I16" i="10"/>
  <c r="P16" i="10" s="1"/>
  <c r="M11" i="10"/>
  <c r="L11" i="10"/>
  <c r="L176" i="10" s="1"/>
  <c r="K11" i="10"/>
  <c r="J11" i="10"/>
  <c r="H11" i="10"/>
  <c r="G11" i="10"/>
  <c r="G176" i="10" s="1"/>
  <c r="F11" i="10"/>
  <c r="E11" i="10"/>
  <c r="D11" i="10"/>
  <c r="C11" i="10"/>
  <c r="C176" i="10" s="1"/>
  <c r="M10" i="10"/>
  <c r="L10" i="10"/>
  <c r="K10" i="10"/>
  <c r="J10" i="10"/>
  <c r="H10" i="10"/>
  <c r="G10" i="10"/>
  <c r="F10" i="10"/>
  <c r="E10" i="10"/>
  <c r="D10" i="10"/>
  <c r="C10" i="10"/>
  <c r="M9" i="10"/>
  <c r="L9" i="10"/>
  <c r="K9" i="10"/>
  <c r="J9" i="10"/>
  <c r="H9" i="10"/>
  <c r="G9" i="10"/>
  <c r="F9" i="10"/>
  <c r="E9" i="10"/>
  <c r="D9" i="10"/>
  <c r="C9" i="10"/>
  <c r="M8" i="10"/>
  <c r="L8" i="10"/>
  <c r="K8" i="10"/>
  <c r="J8" i="10"/>
  <c r="H8" i="10"/>
  <c r="G8" i="10"/>
  <c r="F8" i="10"/>
  <c r="E8" i="10"/>
  <c r="D8" i="10"/>
  <c r="C8" i="10"/>
  <c r="O6" i="10"/>
  <c r="O7" i="10" s="1"/>
  <c r="N6" i="10"/>
  <c r="N7" i="10" s="1"/>
  <c r="N196" i="10" s="1"/>
  <c r="I6" i="10"/>
  <c r="B181" i="9"/>
  <c r="B182" i="9" s="1"/>
  <c r="B183" i="9" s="1"/>
  <c r="B184" i="9" s="1"/>
  <c r="B185" i="9" s="1"/>
  <c r="B186" i="9" s="1"/>
  <c r="B187" i="9" s="1"/>
  <c r="B188" i="9" s="1"/>
  <c r="B189" i="9" s="1"/>
  <c r="B190" i="9" s="1"/>
  <c r="B191" i="9" s="1"/>
  <c r="M171" i="9"/>
  <c r="L171" i="9"/>
  <c r="K171" i="9"/>
  <c r="J171" i="9"/>
  <c r="H171" i="9"/>
  <c r="G171" i="9"/>
  <c r="F171" i="9"/>
  <c r="F191" i="9" s="1"/>
  <c r="E171" i="9"/>
  <c r="E191" i="9" s="1"/>
  <c r="D171" i="9"/>
  <c r="C171" i="9"/>
  <c r="C191" i="9" s="1"/>
  <c r="M170" i="9"/>
  <c r="L170" i="9"/>
  <c r="K170" i="9"/>
  <c r="J170" i="9"/>
  <c r="H170" i="9"/>
  <c r="G170" i="9"/>
  <c r="F170" i="9"/>
  <c r="E170" i="9"/>
  <c r="D170" i="9"/>
  <c r="C170" i="9"/>
  <c r="M169" i="9"/>
  <c r="L169" i="9"/>
  <c r="K169" i="9"/>
  <c r="J169" i="9"/>
  <c r="H169" i="9"/>
  <c r="G169" i="9"/>
  <c r="F169" i="9"/>
  <c r="E169" i="9"/>
  <c r="D169" i="9"/>
  <c r="C169" i="9"/>
  <c r="M168" i="9"/>
  <c r="L168" i="9"/>
  <c r="K168" i="9"/>
  <c r="J168" i="9"/>
  <c r="H168" i="9"/>
  <c r="G168" i="9"/>
  <c r="F168" i="9"/>
  <c r="E168" i="9"/>
  <c r="D168" i="9"/>
  <c r="C168" i="9"/>
  <c r="O166" i="9"/>
  <c r="N166" i="9"/>
  <c r="I166" i="9"/>
  <c r="M151" i="9"/>
  <c r="M190" i="9"/>
  <c r="L151" i="9"/>
  <c r="K151" i="9"/>
  <c r="J151" i="9"/>
  <c r="J190" i="9"/>
  <c r="H151" i="9"/>
  <c r="G151" i="9"/>
  <c r="F151" i="9"/>
  <c r="E151" i="9"/>
  <c r="D151" i="9"/>
  <c r="C151" i="9"/>
  <c r="M150" i="9"/>
  <c r="L150" i="9"/>
  <c r="K150" i="9"/>
  <c r="J150" i="9"/>
  <c r="H150" i="9"/>
  <c r="G150" i="9"/>
  <c r="F150" i="9"/>
  <c r="E150" i="9"/>
  <c r="D150" i="9"/>
  <c r="C150" i="9"/>
  <c r="I150" i="9" s="1"/>
  <c r="M149" i="9"/>
  <c r="L149" i="9"/>
  <c r="K149" i="9"/>
  <c r="J149" i="9"/>
  <c r="N149" i="9" s="1"/>
  <c r="H149" i="9"/>
  <c r="G149" i="9"/>
  <c r="F149" i="9"/>
  <c r="E149" i="9"/>
  <c r="D149" i="9"/>
  <c r="C149" i="9"/>
  <c r="M148" i="9"/>
  <c r="L148" i="9"/>
  <c r="K148" i="9"/>
  <c r="J148" i="9"/>
  <c r="H148" i="9"/>
  <c r="G148" i="9"/>
  <c r="F148" i="9"/>
  <c r="E148" i="9"/>
  <c r="D148" i="9"/>
  <c r="C148" i="9"/>
  <c r="I146" i="9"/>
  <c r="P146" i="9" s="1"/>
  <c r="M141" i="9"/>
  <c r="M189" i="9" s="1"/>
  <c r="L141" i="9"/>
  <c r="K141" i="9"/>
  <c r="J141" i="9"/>
  <c r="J189" i="9" s="1"/>
  <c r="H141" i="9"/>
  <c r="G141" i="9"/>
  <c r="F141" i="9"/>
  <c r="F189" i="9" s="1"/>
  <c r="E141" i="9"/>
  <c r="E189" i="9" s="1"/>
  <c r="D141" i="9"/>
  <c r="C141" i="9"/>
  <c r="M140" i="9"/>
  <c r="N140" i="9" s="1"/>
  <c r="L140" i="9"/>
  <c r="K140" i="9"/>
  <c r="J140" i="9"/>
  <c r="H140" i="9"/>
  <c r="G140" i="9"/>
  <c r="F140" i="9"/>
  <c r="E140" i="9"/>
  <c r="D140" i="9"/>
  <c r="C140" i="9"/>
  <c r="M139" i="9"/>
  <c r="L139" i="9"/>
  <c r="K139" i="9"/>
  <c r="N139" i="9" s="1"/>
  <c r="J139" i="9"/>
  <c r="H139" i="9"/>
  <c r="G139" i="9"/>
  <c r="F139" i="9"/>
  <c r="E139" i="9"/>
  <c r="D139" i="9"/>
  <c r="C139" i="9"/>
  <c r="M138" i="9"/>
  <c r="L138" i="9"/>
  <c r="K138" i="9"/>
  <c r="J138" i="9"/>
  <c r="H138" i="9"/>
  <c r="G138" i="9"/>
  <c r="F138" i="9"/>
  <c r="E138" i="9"/>
  <c r="D138" i="9"/>
  <c r="C138" i="9"/>
  <c r="O136" i="9"/>
  <c r="N136" i="9"/>
  <c r="I136" i="9"/>
  <c r="M131" i="9"/>
  <c r="L131" i="9"/>
  <c r="K131" i="9"/>
  <c r="J131" i="9"/>
  <c r="J188" i="9" s="1"/>
  <c r="H131" i="9"/>
  <c r="G131" i="9"/>
  <c r="F131" i="9"/>
  <c r="E131" i="9"/>
  <c r="E188" i="9" s="1"/>
  <c r="D131" i="9"/>
  <c r="C131" i="9"/>
  <c r="M130" i="9"/>
  <c r="L130" i="9"/>
  <c r="K130" i="9"/>
  <c r="N130" i="9" s="1"/>
  <c r="J130" i="9"/>
  <c r="H130" i="9"/>
  <c r="G130" i="9"/>
  <c r="F130" i="9"/>
  <c r="E130" i="9"/>
  <c r="D130" i="9"/>
  <c r="C130" i="9"/>
  <c r="M129" i="9"/>
  <c r="L129" i="9"/>
  <c r="K129" i="9"/>
  <c r="J129" i="9"/>
  <c r="H129" i="9"/>
  <c r="G129" i="9"/>
  <c r="F129" i="9"/>
  <c r="E129" i="9"/>
  <c r="D129" i="9"/>
  <c r="C129" i="9"/>
  <c r="M128" i="9"/>
  <c r="L128" i="9"/>
  <c r="K128" i="9"/>
  <c r="J128" i="9"/>
  <c r="H128" i="9"/>
  <c r="G128" i="9"/>
  <c r="F128" i="9"/>
  <c r="E128" i="9"/>
  <c r="D128" i="9"/>
  <c r="C128" i="9"/>
  <c r="O126" i="9"/>
  <c r="N126" i="9"/>
  <c r="I126" i="9"/>
  <c r="I127" i="9" s="1"/>
  <c r="M121" i="9"/>
  <c r="M187" i="9" s="1"/>
  <c r="L121" i="9"/>
  <c r="K121" i="9"/>
  <c r="J121" i="9"/>
  <c r="H121" i="9"/>
  <c r="G121" i="9"/>
  <c r="G187" i="9"/>
  <c r="F121" i="9"/>
  <c r="F187" i="9" s="1"/>
  <c r="E121" i="9"/>
  <c r="E187" i="9"/>
  <c r="D121" i="9"/>
  <c r="C121" i="9"/>
  <c r="M120" i="9"/>
  <c r="L120" i="9"/>
  <c r="K120" i="9"/>
  <c r="N120" i="9" s="1"/>
  <c r="J120" i="9"/>
  <c r="H120" i="9"/>
  <c r="G120" i="9"/>
  <c r="F120" i="9"/>
  <c r="E120" i="9"/>
  <c r="D120" i="9"/>
  <c r="C120" i="9"/>
  <c r="M119" i="9"/>
  <c r="L119" i="9"/>
  <c r="K119" i="9"/>
  <c r="J119" i="9"/>
  <c r="H119" i="9"/>
  <c r="G119" i="9"/>
  <c r="F119" i="9"/>
  <c r="E119" i="9"/>
  <c r="D119" i="9"/>
  <c r="C119" i="9"/>
  <c r="M118" i="9"/>
  <c r="L118" i="9"/>
  <c r="K118" i="9"/>
  <c r="N118" i="9" s="1"/>
  <c r="J118" i="9"/>
  <c r="H118" i="9"/>
  <c r="G118" i="9"/>
  <c r="F118" i="9"/>
  <c r="E118" i="9"/>
  <c r="D118" i="9"/>
  <c r="C118" i="9"/>
  <c r="O116" i="9"/>
  <c r="O117" i="9" s="1"/>
  <c r="O119" i="9" s="1"/>
  <c r="N116" i="9"/>
  <c r="I116" i="9"/>
  <c r="I117" i="9" s="1"/>
  <c r="M111" i="9"/>
  <c r="L111" i="9"/>
  <c r="L186" i="9" s="1"/>
  <c r="K111" i="9"/>
  <c r="J111" i="9"/>
  <c r="H111" i="9"/>
  <c r="G111" i="9"/>
  <c r="G186" i="9" s="1"/>
  <c r="F111" i="9"/>
  <c r="E111" i="9"/>
  <c r="D111" i="9"/>
  <c r="D186" i="9" s="1"/>
  <c r="C111" i="9"/>
  <c r="M110" i="9"/>
  <c r="L110" i="9"/>
  <c r="K110" i="9"/>
  <c r="J110" i="9"/>
  <c r="H110" i="9"/>
  <c r="G110" i="9"/>
  <c r="F110" i="9"/>
  <c r="E110" i="9"/>
  <c r="D110" i="9"/>
  <c r="C110" i="9"/>
  <c r="M109" i="9"/>
  <c r="L109" i="9"/>
  <c r="K109" i="9"/>
  <c r="J109" i="9"/>
  <c r="H109" i="9"/>
  <c r="G109" i="9"/>
  <c r="F109" i="9"/>
  <c r="E109" i="9"/>
  <c r="D109" i="9"/>
  <c r="C109" i="9"/>
  <c r="M108" i="9"/>
  <c r="L108" i="9"/>
  <c r="K108" i="9"/>
  <c r="J108" i="9"/>
  <c r="H108" i="9"/>
  <c r="G108" i="9"/>
  <c r="F108" i="9"/>
  <c r="E108" i="9"/>
  <c r="D108" i="9"/>
  <c r="C108" i="9"/>
  <c r="O106" i="9"/>
  <c r="N106" i="9"/>
  <c r="I106" i="9"/>
  <c r="I107" i="9" s="1"/>
  <c r="M101" i="9"/>
  <c r="L101" i="9"/>
  <c r="K101" i="9"/>
  <c r="J101" i="9"/>
  <c r="H101" i="9"/>
  <c r="G101" i="9"/>
  <c r="F101" i="9"/>
  <c r="F185" i="9" s="1"/>
  <c r="E101" i="9"/>
  <c r="D101" i="9"/>
  <c r="C101" i="9"/>
  <c r="M100" i="9"/>
  <c r="L100" i="9"/>
  <c r="K100" i="9"/>
  <c r="J100" i="9"/>
  <c r="H100" i="9"/>
  <c r="G100" i="9"/>
  <c r="F100" i="9"/>
  <c r="E100" i="9"/>
  <c r="D100" i="9"/>
  <c r="C100" i="9"/>
  <c r="M99" i="9"/>
  <c r="L99" i="9"/>
  <c r="K99" i="9"/>
  <c r="J99" i="9"/>
  <c r="H99" i="9"/>
  <c r="G99" i="9"/>
  <c r="F99" i="9"/>
  <c r="E99" i="9"/>
  <c r="D99" i="9"/>
  <c r="C99" i="9"/>
  <c r="M98" i="9"/>
  <c r="L98" i="9"/>
  <c r="K98" i="9"/>
  <c r="J98" i="9"/>
  <c r="H98" i="9"/>
  <c r="G98" i="9"/>
  <c r="F98" i="9"/>
  <c r="E98" i="9"/>
  <c r="D98" i="9"/>
  <c r="C98" i="9"/>
  <c r="O96" i="9"/>
  <c r="N96" i="9"/>
  <c r="I96" i="9"/>
  <c r="I97" i="9" s="1"/>
  <c r="M91" i="9"/>
  <c r="L91" i="9"/>
  <c r="K91" i="9"/>
  <c r="J91" i="9"/>
  <c r="J184" i="9" s="1"/>
  <c r="H91" i="9"/>
  <c r="G91" i="9"/>
  <c r="F91" i="9"/>
  <c r="E91" i="9"/>
  <c r="E184" i="9" s="1"/>
  <c r="D91" i="9"/>
  <c r="C91" i="9"/>
  <c r="M90" i="9"/>
  <c r="L90" i="9"/>
  <c r="K90" i="9"/>
  <c r="J90" i="9"/>
  <c r="H90" i="9"/>
  <c r="G90" i="9"/>
  <c r="F90" i="9"/>
  <c r="E90" i="9"/>
  <c r="D90" i="9"/>
  <c r="C90" i="9"/>
  <c r="M89" i="9"/>
  <c r="L89" i="9"/>
  <c r="K89" i="9"/>
  <c r="J89" i="9"/>
  <c r="H89" i="9"/>
  <c r="G89" i="9"/>
  <c r="F89" i="9"/>
  <c r="E89" i="9"/>
  <c r="D89" i="9"/>
  <c r="C89" i="9"/>
  <c r="M88" i="9"/>
  <c r="L88" i="9"/>
  <c r="K88" i="9"/>
  <c r="J88" i="9"/>
  <c r="H88" i="9"/>
  <c r="G88" i="9"/>
  <c r="F88" i="9"/>
  <c r="E88" i="9"/>
  <c r="D88" i="9"/>
  <c r="C88" i="9"/>
  <c r="O86" i="9"/>
  <c r="N86" i="9"/>
  <c r="N87" i="9" s="1"/>
  <c r="I86" i="9"/>
  <c r="M81" i="9"/>
  <c r="M183" i="9" s="1"/>
  <c r="L81" i="9"/>
  <c r="K81" i="9"/>
  <c r="J81" i="9"/>
  <c r="J183" i="9" s="1"/>
  <c r="H81" i="9"/>
  <c r="G81" i="9"/>
  <c r="F81" i="9"/>
  <c r="E81" i="9"/>
  <c r="E183" i="9" s="1"/>
  <c r="D81" i="9"/>
  <c r="C81" i="9"/>
  <c r="M80" i="9"/>
  <c r="L80" i="9"/>
  <c r="K80" i="9"/>
  <c r="J80" i="9"/>
  <c r="H80" i="9"/>
  <c r="G80" i="9"/>
  <c r="F80" i="9"/>
  <c r="E80" i="9"/>
  <c r="D80" i="9"/>
  <c r="C80" i="9"/>
  <c r="M79" i="9"/>
  <c r="L79" i="9"/>
  <c r="K79" i="9"/>
  <c r="J79" i="9"/>
  <c r="H79" i="9"/>
  <c r="G79" i="9"/>
  <c r="F79" i="9"/>
  <c r="E79" i="9"/>
  <c r="D79" i="9"/>
  <c r="C79" i="9"/>
  <c r="M78" i="9"/>
  <c r="L78" i="9"/>
  <c r="K78" i="9"/>
  <c r="J78" i="9"/>
  <c r="H78" i="9"/>
  <c r="G78" i="9"/>
  <c r="F78" i="9"/>
  <c r="E78" i="9"/>
  <c r="D78" i="9"/>
  <c r="C78" i="9"/>
  <c r="O76" i="9"/>
  <c r="N76" i="9"/>
  <c r="N77" i="9" s="1"/>
  <c r="I76" i="9"/>
  <c r="M71" i="9"/>
  <c r="L71" i="9"/>
  <c r="K71" i="9"/>
  <c r="J71" i="9"/>
  <c r="H71" i="9"/>
  <c r="G71" i="9"/>
  <c r="F71" i="9"/>
  <c r="E71" i="9"/>
  <c r="E182" i="9" s="1"/>
  <c r="D71" i="9"/>
  <c r="C71" i="9"/>
  <c r="M70" i="9"/>
  <c r="L70" i="9"/>
  <c r="K70" i="9"/>
  <c r="J70" i="9"/>
  <c r="N70" i="9" s="1"/>
  <c r="H70" i="9"/>
  <c r="G70" i="9"/>
  <c r="F70" i="9"/>
  <c r="E70" i="9"/>
  <c r="D70" i="9"/>
  <c r="C70" i="9"/>
  <c r="M69" i="9"/>
  <c r="L69" i="9"/>
  <c r="K69" i="9"/>
  <c r="J69" i="9"/>
  <c r="H69" i="9"/>
  <c r="G69" i="9"/>
  <c r="F69" i="9"/>
  <c r="E69" i="9"/>
  <c r="D69" i="9"/>
  <c r="C69" i="9"/>
  <c r="M68" i="9"/>
  <c r="L68" i="9"/>
  <c r="K68" i="9"/>
  <c r="J68" i="9"/>
  <c r="H68" i="9"/>
  <c r="G68" i="9"/>
  <c r="F68" i="9"/>
  <c r="E68" i="9"/>
  <c r="D68" i="9"/>
  <c r="C68" i="9"/>
  <c r="O66" i="9"/>
  <c r="N66" i="9"/>
  <c r="I66" i="9"/>
  <c r="I67" i="9" s="1"/>
  <c r="M61" i="9"/>
  <c r="M181" i="9" s="1"/>
  <c r="L61" i="9"/>
  <c r="K61" i="9"/>
  <c r="J61" i="9"/>
  <c r="J181" i="9"/>
  <c r="H61" i="9"/>
  <c r="G61" i="9"/>
  <c r="F61" i="9"/>
  <c r="E61" i="9"/>
  <c r="E181" i="9"/>
  <c r="D61" i="9"/>
  <c r="D181" i="9"/>
  <c r="C61" i="9"/>
  <c r="M60" i="9"/>
  <c r="L60" i="9"/>
  <c r="K60" i="9"/>
  <c r="J60" i="9"/>
  <c r="H60" i="9"/>
  <c r="G60" i="9"/>
  <c r="F60" i="9"/>
  <c r="E60" i="9"/>
  <c r="D60" i="9"/>
  <c r="C60" i="9"/>
  <c r="M59" i="9"/>
  <c r="L59" i="9"/>
  <c r="K59" i="9"/>
  <c r="J59" i="9"/>
  <c r="H59" i="9"/>
  <c r="G59" i="9"/>
  <c r="F59" i="9"/>
  <c r="E59" i="9"/>
  <c r="D59" i="9"/>
  <c r="C59" i="9"/>
  <c r="M58" i="9"/>
  <c r="L58" i="9"/>
  <c r="K58" i="9"/>
  <c r="J58" i="9"/>
  <c r="H58" i="9"/>
  <c r="G58" i="9"/>
  <c r="F58" i="9"/>
  <c r="E58" i="9"/>
  <c r="D58" i="9"/>
  <c r="C58" i="9"/>
  <c r="O56" i="9"/>
  <c r="N56" i="9"/>
  <c r="N57" i="9"/>
  <c r="I56" i="9"/>
  <c r="I57" i="9"/>
  <c r="M51" i="9"/>
  <c r="L51" i="9"/>
  <c r="K51" i="9"/>
  <c r="J51" i="9"/>
  <c r="H51" i="9"/>
  <c r="G51" i="9"/>
  <c r="F51" i="9"/>
  <c r="E51" i="9"/>
  <c r="D51" i="9"/>
  <c r="C51" i="9"/>
  <c r="M50" i="9"/>
  <c r="L50" i="9"/>
  <c r="K50" i="9"/>
  <c r="J50" i="9"/>
  <c r="N50" i="9" s="1"/>
  <c r="H50" i="9"/>
  <c r="G50" i="9"/>
  <c r="F50" i="9"/>
  <c r="E50" i="9"/>
  <c r="D50" i="9"/>
  <c r="C50" i="9"/>
  <c r="M49" i="9"/>
  <c r="L49" i="9"/>
  <c r="K49" i="9"/>
  <c r="J49" i="9"/>
  <c r="H49" i="9"/>
  <c r="G49" i="9"/>
  <c r="F49" i="9"/>
  <c r="E49" i="9"/>
  <c r="D49" i="9"/>
  <c r="C49" i="9"/>
  <c r="I49" i="9" s="1"/>
  <c r="M48" i="9"/>
  <c r="L48" i="9"/>
  <c r="K48" i="9"/>
  <c r="J48" i="9"/>
  <c r="H48" i="9"/>
  <c r="G48" i="9"/>
  <c r="F48" i="9"/>
  <c r="E48" i="9"/>
  <c r="D48" i="9"/>
  <c r="C48" i="9"/>
  <c r="O46" i="9"/>
  <c r="N46" i="9"/>
  <c r="N47" i="9" s="1"/>
  <c r="I46" i="9"/>
  <c r="I47" i="9" s="1"/>
  <c r="M41" i="9"/>
  <c r="M179" i="9" s="1"/>
  <c r="L41" i="9"/>
  <c r="K41" i="9"/>
  <c r="J41" i="9"/>
  <c r="J179" i="9" s="1"/>
  <c r="H41" i="9"/>
  <c r="G41" i="9"/>
  <c r="F41" i="9"/>
  <c r="F179" i="9" s="1"/>
  <c r="E41" i="9"/>
  <c r="E179" i="9" s="1"/>
  <c r="D41" i="9"/>
  <c r="C41" i="9"/>
  <c r="M40" i="9"/>
  <c r="L40" i="9"/>
  <c r="K40" i="9"/>
  <c r="J40" i="9"/>
  <c r="H40" i="9"/>
  <c r="G40" i="9"/>
  <c r="F40" i="9"/>
  <c r="E40" i="9"/>
  <c r="D40" i="9"/>
  <c r="C40" i="9"/>
  <c r="M39" i="9"/>
  <c r="L39" i="9"/>
  <c r="K39" i="9"/>
  <c r="J39" i="9"/>
  <c r="H39" i="9"/>
  <c r="G39" i="9"/>
  <c r="F39" i="9"/>
  <c r="E39" i="9"/>
  <c r="D39" i="9"/>
  <c r="C39" i="9"/>
  <c r="M38" i="9"/>
  <c r="L38" i="9"/>
  <c r="K38" i="9"/>
  <c r="J38" i="9"/>
  <c r="H38" i="9"/>
  <c r="G38" i="9"/>
  <c r="F38" i="9"/>
  <c r="E38" i="9"/>
  <c r="D38" i="9"/>
  <c r="C38" i="9"/>
  <c r="O36" i="9"/>
  <c r="N36" i="9"/>
  <c r="N37" i="9" s="1"/>
  <c r="I36" i="9"/>
  <c r="I37" i="9" s="1"/>
  <c r="M31" i="9"/>
  <c r="L31" i="9"/>
  <c r="K31" i="9"/>
  <c r="J31" i="9"/>
  <c r="J178" i="9" s="1"/>
  <c r="H31" i="9"/>
  <c r="G31" i="9"/>
  <c r="F31" i="9"/>
  <c r="E31" i="9"/>
  <c r="E178" i="9" s="1"/>
  <c r="D31" i="9"/>
  <c r="C31" i="9"/>
  <c r="M30" i="9"/>
  <c r="L30" i="9"/>
  <c r="K30" i="9"/>
  <c r="J30" i="9"/>
  <c r="H30" i="9"/>
  <c r="G30" i="9"/>
  <c r="F30" i="9"/>
  <c r="E30" i="9"/>
  <c r="D30" i="9"/>
  <c r="C30" i="9"/>
  <c r="M29" i="9"/>
  <c r="L29" i="9"/>
  <c r="K29" i="9"/>
  <c r="J29" i="9"/>
  <c r="H29" i="9"/>
  <c r="G29" i="9"/>
  <c r="F29" i="9"/>
  <c r="E29" i="9"/>
  <c r="D29" i="9"/>
  <c r="C29" i="9"/>
  <c r="M28" i="9"/>
  <c r="L28" i="9"/>
  <c r="K28" i="9"/>
  <c r="J28" i="9"/>
  <c r="H28" i="9"/>
  <c r="G28" i="9"/>
  <c r="F28" i="9"/>
  <c r="E28" i="9"/>
  <c r="D28" i="9"/>
  <c r="C28" i="9"/>
  <c r="O26" i="9"/>
  <c r="N26" i="9"/>
  <c r="I26" i="9"/>
  <c r="I27" i="9"/>
  <c r="M21" i="9"/>
  <c r="M177" i="9" s="1"/>
  <c r="L21" i="9"/>
  <c r="K21" i="9"/>
  <c r="J21" i="9"/>
  <c r="J177" i="9" s="1"/>
  <c r="H21" i="9"/>
  <c r="G21" i="9"/>
  <c r="F21" i="9"/>
  <c r="F177" i="9" s="1"/>
  <c r="E21" i="9"/>
  <c r="E177" i="9" s="1"/>
  <c r="D21" i="9"/>
  <c r="D177" i="9" s="1"/>
  <c r="C21" i="9"/>
  <c r="M20" i="9"/>
  <c r="L20" i="9"/>
  <c r="K20" i="9"/>
  <c r="J20" i="9"/>
  <c r="H20" i="9"/>
  <c r="G20" i="9"/>
  <c r="F20" i="9"/>
  <c r="E20" i="9"/>
  <c r="D20" i="9"/>
  <c r="C20" i="9"/>
  <c r="M19" i="9"/>
  <c r="L19" i="9"/>
  <c r="K19" i="9"/>
  <c r="J19" i="9"/>
  <c r="H19" i="9"/>
  <c r="G19" i="9"/>
  <c r="F19" i="9"/>
  <c r="E19" i="9"/>
  <c r="D19" i="9"/>
  <c r="C19" i="9"/>
  <c r="M18" i="9"/>
  <c r="L18" i="9"/>
  <c r="K18" i="9"/>
  <c r="J18" i="9"/>
  <c r="H18" i="9"/>
  <c r="G18" i="9"/>
  <c r="F18" i="9"/>
  <c r="E18" i="9"/>
  <c r="D18" i="9"/>
  <c r="C18" i="9"/>
  <c r="O16" i="9"/>
  <c r="N16" i="9"/>
  <c r="N17" i="9" s="1"/>
  <c r="I16" i="9"/>
  <c r="I17" i="9"/>
  <c r="M11" i="9"/>
  <c r="L11" i="9"/>
  <c r="K11" i="9"/>
  <c r="J11" i="9"/>
  <c r="J176" i="9" s="1"/>
  <c r="H11" i="9"/>
  <c r="G11" i="9"/>
  <c r="F11" i="9"/>
  <c r="E11" i="9"/>
  <c r="D11" i="9"/>
  <c r="C11" i="9"/>
  <c r="M10" i="9"/>
  <c r="L10" i="9"/>
  <c r="K10" i="9"/>
  <c r="J10" i="9"/>
  <c r="H10" i="9"/>
  <c r="G10" i="9"/>
  <c r="F10" i="9"/>
  <c r="E10" i="9"/>
  <c r="D10" i="9"/>
  <c r="C10" i="9"/>
  <c r="I10" i="9" s="1"/>
  <c r="M9" i="9"/>
  <c r="L9" i="9"/>
  <c r="K9" i="9"/>
  <c r="J9" i="9"/>
  <c r="H9" i="9"/>
  <c r="G9" i="9"/>
  <c r="F9" i="9"/>
  <c r="E9" i="9"/>
  <c r="D9" i="9"/>
  <c r="C9" i="9"/>
  <c r="M8" i="9"/>
  <c r="L8" i="9"/>
  <c r="K8" i="9"/>
  <c r="J8" i="9"/>
  <c r="H8" i="9"/>
  <c r="G8" i="9"/>
  <c r="F8" i="9"/>
  <c r="E8" i="9"/>
  <c r="D8" i="9"/>
  <c r="C8" i="9"/>
  <c r="O6" i="9"/>
  <c r="N6" i="9"/>
  <c r="N7" i="9" s="1"/>
  <c r="I6" i="9"/>
  <c r="I7" i="9" s="1"/>
  <c r="B181" i="8"/>
  <c r="B182" i="8" s="1"/>
  <c r="B183" i="8" s="1"/>
  <c r="B184" i="8" s="1"/>
  <c r="B185" i="8" s="1"/>
  <c r="B186" i="8" s="1"/>
  <c r="B187" i="8" s="1"/>
  <c r="B188" i="8" s="1"/>
  <c r="B189" i="8" s="1"/>
  <c r="B190" i="8" s="1"/>
  <c r="B191" i="8" s="1"/>
  <c r="M171" i="8"/>
  <c r="M190" i="8" s="1"/>
  <c r="L171" i="8"/>
  <c r="L190" i="8" s="1"/>
  <c r="K171" i="8"/>
  <c r="J171" i="8"/>
  <c r="H171" i="8"/>
  <c r="G171" i="8"/>
  <c r="F171" i="8"/>
  <c r="E171" i="8"/>
  <c r="D171" i="8"/>
  <c r="C171" i="8"/>
  <c r="M170" i="8"/>
  <c r="L170" i="8"/>
  <c r="K170" i="8"/>
  <c r="J170" i="8"/>
  <c r="H170" i="8"/>
  <c r="G170" i="8"/>
  <c r="F170" i="8"/>
  <c r="E170" i="8"/>
  <c r="D170" i="8"/>
  <c r="C170" i="8"/>
  <c r="M169" i="8"/>
  <c r="L169" i="8"/>
  <c r="K169" i="8"/>
  <c r="J169" i="8"/>
  <c r="H169" i="8"/>
  <c r="G169" i="8"/>
  <c r="F169" i="8"/>
  <c r="E169" i="8"/>
  <c r="D169" i="8"/>
  <c r="C169" i="8"/>
  <c r="M168" i="8"/>
  <c r="L168" i="8"/>
  <c r="K168" i="8"/>
  <c r="J168" i="8"/>
  <c r="H168" i="8"/>
  <c r="G168" i="8"/>
  <c r="F168" i="8"/>
  <c r="E168" i="8"/>
  <c r="D168" i="8"/>
  <c r="C168" i="8"/>
  <c r="I168" i="8" s="1"/>
  <c r="O166" i="8"/>
  <c r="N166" i="8"/>
  <c r="N167" i="8" s="1"/>
  <c r="I166" i="8"/>
  <c r="I167" i="8" s="1"/>
  <c r="I211" i="8" s="1"/>
  <c r="H151" i="8"/>
  <c r="G151" i="8"/>
  <c r="G190" i="8" s="1"/>
  <c r="F151" i="8"/>
  <c r="E151" i="8"/>
  <c r="D151" i="8"/>
  <c r="C151" i="8"/>
  <c r="M150" i="8"/>
  <c r="L150" i="8"/>
  <c r="K150" i="8"/>
  <c r="H150" i="8"/>
  <c r="G150" i="8"/>
  <c r="F150" i="8"/>
  <c r="E150" i="8"/>
  <c r="D150" i="8"/>
  <c r="C150" i="8"/>
  <c r="M149" i="8"/>
  <c r="L149" i="8"/>
  <c r="K149" i="8"/>
  <c r="H149" i="8"/>
  <c r="G149" i="8"/>
  <c r="F149" i="8"/>
  <c r="E149" i="8"/>
  <c r="D149" i="8"/>
  <c r="C149" i="8"/>
  <c r="M148" i="8"/>
  <c r="L148" i="8"/>
  <c r="K148" i="8"/>
  <c r="H148" i="8"/>
  <c r="G148" i="8"/>
  <c r="F148" i="8"/>
  <c r="E148" i="8"/>
  <c r="D148" i="8"/>
  <c r="C148" i="8"/>
  <c r="I146" i="8"/>
  <c r="P146" i="8" s="1"/>
  <c r="M141" i="8"/>
  <c r="L141" i="8"/>
  <c r="K141" i="8"/>
  <c r="J141" i="8"/>
  <c r="H141" i="8"/>
  <c r="G141" i="8"/>
  <c r="F141" i="8"/>
  <c r="F189" i="8" s="1"/>
  <c r="E141" i="8"/>
  <c r="D141" i="8"/>
  <c r="C141" i="8"/>
  <c r="M140" i="8"/>
  <c r="L140" i="8"/>
  <c r="K140" i="8"/>
  <c r="J140" i="8"/>
  <c r="H140" i="8"/>
  <c r="G140" i="8"/>
  <c r="F140" i="8"/>
  <c r="E140" i="8"/>
  <c r="D140" i="8"/>
  <c r="C140" i="8"/>
  <c r="M139" i="8"/>
  <c r="L139" i="8"/>
  <c r="K139" i="8"/>
  <c r="J139" i="8"/>
  <c r="H139" i="8"/>
  <c r="G139" i="8"/>
  <c r="F139" i="8"/>
  <c r="E139" i="8"/>
  <c r="D139" i="8"/>
  <c r="C139" i="8"/>
  <c r="M138" i="8"/>
  <c r="L138" i="8"/>
  <c r="K138" i="8"/>
  <c r="J138" i="8"/>
  <c r="H138" i="8"/>
  <c r="G138" i="8"/>
  <c r="F138" i="8"/>
  <c r="E138" i="8"/>
  <c r="D138" i="8"/>
  <c r="C138" i="8"/>
  <c r="O136" i="8"/>
  <c r="N136" i="8"/>
  <c r="N137" i="8" s="1"/>
  <c r="I136" i="8"/>
  <c r="M131" i="8"/>
  <c r="M188" i="8" s="1"/>
  <c r="L131" i="8"/>
  <c r="K131" i="8"/>
  <c r="J131" i="8"/>
  <c r="J188" i="8" s="1"/>
  <c r="H131" i="8"/>
  <c r="G131" i="8"/>
  <c r="F131" i="8"/>
  <c r="F188" i="8" s="1"/>
  <c r="E131" i="8"/>
  <c r="D131" i="8"/>
  <c r="C131" i="8"/>
  <c r="M130" i="8"/>
  <c r="L130" i="8"/>
  <c r="K130" i="8"/>
  <c r="J130" i="8"/>
  <c r="H130" i="8"/>
  <c r="G130" i="8"/>
  <c r="F130" i="8"/>
  <c r="E130" i="8"/>
  <c r="D130" i="8"/>
  <c r="C130" i="8"/>
  <c r="I130" i="8" s="1"/>
  <c r="M129" i="8"/>
  <c r="L129" i="8"/>
  <c r="K129" i="8"/>
  <c r="J129" i="8"/>
  <c r="H129" i="8"/>
  <c r="G129" i="8"/>
  <c r="F129" i="8"/>
  <c r="E129" i="8"/>
  <c r="D129" i="8"/>
  <c r="C129" i="8"/>
  <c r="M128" i="8"/>
  <c r="L128" i="8"/>
  <c r="K128" i="8"/>
  <c r="J128" i="8"/>
  <c r="H128" i="8"/>
  <c r="G128" i="8"/>
  <c r="F128" i="8"/>
  <c r="E128" i="8"/>
  <c r="D128" i="8"/>
  <c r="C128" i="8"/>
  <c r="I128" i="8" s="1"/>
  <c r="O126" i="8"/>
  <c r="N126" i="8"/>
  <c r="N127" i="8" s="1"/>
  <c r="I126" i="8"/>
  <c r="I127" i="8" s="1"/>
  <c r="I208" i="8" s="1"/>
  <c r="M121" i="8"/>
  <c r="M187" i="8" s="1"/>
  <c r="L121" i="8"/>
  <c r="K121" i="8"/>
  <c r="J121" i="8"/>
  <c r="H121" i="8"/>
  <c r="G121" i="8"/>
  <c r="G187" i="8" s="1"/>
  <c r="F121" i="8"/>
  <c r="E121" i="8"/>
  <c r="D121" i="8"/>
  <c r="D187" i="8" s="1"/>
  <c r="C121" i="8"/>
  <c r="M120" i="8"/>
  <c r="L120" i="8"/>
  <c r="K120" i="8"/>
  <c r="J120" i="8"/>
  <c r="H120" i="8"/>
  <c r="G120" i="8"/>
  <c r="F120" i="8"/>
  <c r="I120" i="8" s="1"/>
  <c r="E120" i="8"/>
  <c r="D120" i="8"/>
  <c r="C120" i="8"/>
  <c r="M119" i="8"/>
  <c r="L119" i="8"/>
  <c r="K119" i="8"/>
  <c r="J119" i="8"/>
  <c r="H119" i="8"/>
  <c r="G119" i="8"/>
  <c r="F119" i="8"/>
  <c r="E119" i="8"/>
  <c r="D119" i="8"/>
  <c r="C119" i="8"/>
  <c r="M118" i="8"/>
  <c r="L118" i="8"/>
  <c r="K118" i="8"/>
  <c r="J118" i="8"/>
  <c r="H118" i="8"/>
  <c r="G118" i="8"/>
  <c r="F118" i="8"/>
  <c r="E118" i="8"/>
  <c r="D118" i="8"/>
  <c r="C118" i="8"/>
  <c r="O116" i="8"/>
  <c r="N116" i="8"/>
  <c r="I116" i="8"/>
  <c r="I117" i="8" s="1"/>
  <c r="M111" i="8"/>
  <c r="L111" i="8"/>
  <c r="K111" i="8"/>
  <c r="J111" i="8"/>
  <c r="H111" i="8"/>
  <c r="G111" i="8"/>
  <c r="G186" i="8" s="1"/>
  <c r="F111" i="8"/>
  <c r="F186" i="8" s="1"/>
  <c r="E111" i="8"/>
  <c r="D111" i="8"/>
  <c r="C111" i="8"/>
  <c r="I111" i="8" s="1"/>
  <c r="M110" i="8"/>
  <c r="L110" i="8"/>
  <c r="K110" i="8"/>
  <c r="J110" i="8"/>
  <c r="N110" i="8" s="1"/>
  <c r="H110" i="8"/>
  <c r="G110" i="8"/>
  <c r="F110" i="8"/>
  <c r="E110" i="8"/>
  <c r="I110" i="8" s="1"/>
  <c r="D110" i="8"/>
  <c r="C110" i="8"/>
  <c r="M109" i="8"/>
  <c r="L109" i="8"/>
  <c r="N109" i="8" s="1"/>
  <c r="K109" i="8"/>
  <c r="J109" i="8"/>
  <c r="H109" i="8"/>
  <c r="G109" i="8"/>
  <c r="F109" i="8"/>
  <c r="E109" i="8"/>
  <c r="D109" i="8"/>
  <c r="C109" i="8"/>
  <c r="M108" i="8"/>
  <c r="L108" i="8"/>
  <c r="K108" i="8"/>
  <c r="J108" i="8"/>
  <c r="H108" i="8"/>
  <c r="G108" i="8"/>
  <c r="F108" i="8"/>
  <c r="E108" i="8"/>
  <c r="I108" i="8" s="1"/>
  <c r="D108" i="8"/>
  <c r="C108" i="8"/>
  <c r="O106" i="8"/>
  <c r="N106" i="8"/>
  <c r="I106" i="8"/>
  <c r="I107" i="8" s="1"/>
  <c r="I206" i="8" s="1"/>
  <c r="M101" i="8"/>
  <c r="L101" i="8"/>
  <c r="L185" i="8" s="1"/>
  <c r="K101" i="8"/>
  <c r="K185" i="8" s="1"/>
  <c r="J101" i="8"/>
  <c r="H101" i="8"/>
  <c r="G101" i="8"/>
  <c r="G185" i="8" s="1"/>
  <c r="F101" i="8"/>
  <c r="F185" i="8" s="1"/>
  <c r="E101" i="8"/>
  <c r="D101" i="8"/>
  <c r="C101" i="8"/>
  <c r="M100" i="8"/>
  <c r="L100" i="8"/>
  <c r="K100" i="8"/>
  <c r="J100" i="8"/>
  <c r="H100" i="8"/>
  <c r="G100" i="8"/>
  <c r="F100" i="8"/>
  <c r="E100" i="8"/>
  <c r="D100" i="8"/>
  <c r="I100" i="8" s="1"/>
  <c r="C100" i="8"/>
  <c r="M99" i="8"/>
  <c r="L99" i="8"/>
  <c r="K99" i="8"/>
  <c r="J99" i="8"/>
  <c r="H99" i="8"/>
  <c r="G99" i="8"/>
  <c r="F99" i="8"/>
  <c r="E99" i="8"/>
  <c r="D99" i="8"/>
  <c r="C99" i="8"/>
  <c r="M98" i="8"/>
  <c r="L98" i="8"/>
  <c r="K98" i="8"/>
  <c r="J98" i="8"/>
  <c r="N98" i="8"/>
  <c r="H98" i="8"/>
  <c r="G98" i="8"/>
  <c r="F98" i="8"/>
  <c r="E98" i="8"/>
  <c r="I98" i="8" s="1"/>
  <c r="D98" i="8"/>
  <c r="C98" i="8"/>
  <c r="O96" i="8"/>
  <c r="N96" i="8"/>
  <c r="N97" i="8" s="1"/>
  <c r="N205" i="8" s="1"/>
  <c r="I96" i="8"/>
  <c r="I97" i="8" s="1"/>
  <c r="I205" i="8" s="1"/>
  <c r="M91" i="8"/>
  <c r="L91" i="8"/>
  <c r="L184" i="8" s="1"/>
  <c r="K91" i="8"/>
  <c r="K184" i="8" s="1"/>
  <c r="J91" i="8"/>
  <c r="H91" i="8"/>
  <c r="G91" i="8"/>
  <c r="F91" i="8"/>
  <c r="E91" i="8"/>
  <c r="D91" i="8"/>
  <c r="C91" i="8"/>
  <c r="C184" i="8" s="1"/>
  <c r="M90" i="8"/>
  <c r="L90" i="8"/>
  <c r="K90" i="8"/>
  <c r="J90" i="8"/>
  <c r="H90" i="8"/>
  <c r="G90" i="8"/>
  <c r="F90" i="8"/>
  <c r="E90" i="8"/>
  <c r="D90" i="8"/>
  <c r="I90" i="8" s="1"/>
  <c r="C90" i="8"/>
  <c r="M89" i="8"/>
  <c r="L89" i="8"/>
  <c r="K89" i="8"/>
  <c r="N89" i="8" s="1"/>
  <c r="J89" i="8"/>
  <c r="H89" i="8"/>
  <c r="G89" i="8"/>
  <c r="F89" i="8"/>
  <c r="I89" i="8" s="1"/>
  <c r="E89" i="8"/>
  <c r="D89" i="8"/>
  <c r="C89" i="8"/>
  <c r="M88" i="8"/>
  <c r="N88" i="8" s="1"/>
  <c r="L88" i="8"/>
  <c r="K88" i="8"/>
  <c r="J88" i="8"/>
  <c r="H88" i="8"/>
  <c r="G88" i="8"/>
  <c r="F88" i="8"/>
  <c r="E88" i="8"/>
  <c r="D88" i="8"/>
  <c r="C88" i="8"/>
  <c r="O86" i="8"/>
  <c r="N86" i="8"/>
  <c r="N87" i="8" s="1"/>
  <c r="N204" i="8" s="1"/>
  <c r="I86" i="8"/>
  <c r="I87" i="8" s="1"/>
  <c r="I204" i="8" s="1"/>
  <c r="M81" i="8"/>
  <c r="M183" i="8" s="1"/>
  <c r="L81" i="8"/>
  <c r="K81" i="8"/>
  <c r="K183" i="8" s="1"/>
  <c r="J81" i="8"/>
  <c r="H81" i="8"/>
  <c r="G81" i="8"/>
  <c r="F81" i="8"/>
  <c r="F183" i="8" s="1"/>
  <c r="E81" i="8"/>
  <c r="E183" i="8" s="1"/>
  <c r="D81" i="8"/>
  <c r="C81" i="8"/>
  <c r="M80" i="8"/>
  <c r="L80" i="8"/>
  <c r="K80" i="8"/>
  <c r="J80" i="8"/>
  <c r="H80" i="8"/>
  <c r="G80" i="8"/>
  <c r="F80" i="8"/>
  <c r="E80" i="8"/>
  <c r="D80" i="8"/>
  <c r="C80" i="8"/>
  <c r="M79" i="8"/>
  <c r="L79" i="8"/>
  <c r="K79" i="8"/>
  <c r="J79" i="8"/>
  <c r="N79" i="8" s="1"/>
  <c r="H79" i="8"/>
  <c r="G79" i="8"/>
  <c r="F79" i="8"/>
  <c r="E79" i="8"/>
  <c r="D79" i="8"/>
  <c r="C79" i="8"/>
  <c r="M78" i="8"/>
  <c r="L78" i="8"/>
  <c r="K78" i="8"/>
  <c r="J78" i="8"/>
  <c r="H78" i="8"/>
  <c r="G78" i="8"/>
  <c r="F78" i="8"/>
  <c r="E78" i="8"/>
  <c r="D78" i="8"/>
  <c r="C78" i="8"/>
  <c r="I78" i="8" s="1"/>
  <c r="O76" i="8"/>
  <c r="N76" i="8"/>
  <c r="N77" i="8" s="1"/>
  <c r="I76" i="8"/>
  <c r="I77" i="8" s="1"/>
  <c r="I203" i="8" s="1"/>
  <c r="M71" i="8"/>
  <c r="L71" i="8"/>
  <c r="K71" i="8"/>
  <c r="J71" i="8"/>
  <c r="H71" i="8"/>
  <c r="G71" i="8"/>
  <c r="F71" i="8"/>
  <c r="F182" i="8"/>
  <c r="E71" i="8"/>
  <c r="D71" i="8"/>
  <c r="C71" i="8"/>
  <c r="M70" i="8"/>
  <c r="L70" i="8"/>
  <c r="N70" i="8" s="1"/>
  <c r="K70" i="8"/>
  <c r="J70" i="8"/>
  <c r="H70" i="8"/>
  <c r="G70" i="8"/>
  <c r="F70" i="8"/>
  <c r="E70" i="8"/>
  <c r="D70" i="8"/>
  <c r="C70" i="8"/>
  <c r="I70" i="8" s="1"/>
  <c r="M69" i="8"/>
  <c r="L69" i="8"/>
  <c r="K69" i="8"/>
  <c r="J69" i="8"/>
  <c r="N69" i="8" s="1"/>
  <c r="H69" i="8"/>
  <c r="G69" i="8"/>
  <c r="F69" i="8"/>
  <c r="E69" i="8"/>
  <c r="I69" i="8" s="1"/>
  <c r="D69" i="8"/>
  <c r="C69" i="8"/>
  <c r="M68" i="8"/>
  <c r="L68" i="8"/>
  <c r="N68" i="8" s="1"/>
  <c r="K68" i="8"/>
  <c r="J68" i="8"/>
  <c r="H68" i="8"/>
  <c r="G68" i="8"/>
  <c r="F68" i="8"/>
  <c r="E68" i="8"/>
  <c r="D68" i="8"/>
  <c r="C68" i="8"/>
  <c r="O66" i="8"/>
  <c r="N66" i="8"/>
  <c r="N67" i="8" s="1"/>
  <c r="I66" i="8"/>
  <c r="I67" i="8" s="1"/>
  <c r="I202" i="8" s="1"/>
  <c r="M61" i="8"/>
  <c r="M181" i="8" s="1"/>
  <c r="L61" i="8"/>
  <c r="K61" i="8"/>
  <c r="J61" i="8"/>
  <c r="H61" i="8"/>
  <c r="G61" i="8"/>
  <c r="F61" i="8"/>
  <c r="E61" i="8"/>
  <c r="D61" i="8"/>
  <c r="D181" i="8" s="1"/>
  <c r="C61" i="8"/>
  <c r="M60" i="8"/>
  <c r="L60" i="8"/>
  <c r="K60" i="8"/>
  <c r="J60" i="8"/>
  <c r="H60" i="8"/>
  <c r="G60" i="8"/>
  <c r="F60" i="8"/>
  <c r="I60" i="8" s="1"/>
  <c r="E60" i="8"/>
  <c r="D60" i="8"/>
  <c r="C60" i="8"/>
  <c r="M59" i="8"/>
  <c r="L59" i="8"/>
  <c r="K59" i="8"/>
  <c r="J59" i="8"/>
  <c r="H59" i="8"/>
  <c r="G59" i="8"/>
  <c r="F59" i="8"/>
  <c r="E59" i="8"/>
  <c r="D59" i="8"/>
  <c r="C59" i="8"/>
  <c r="M58" i="8"/>
  <c r="L58" i="8"/>
  <c r="K58" i="8"/>
  <c r="N58" i="8" s="1"/>
  <c r="J58" i="8"/>
  <c r="H58" i="8"/>
  <c r="G58" i="8"/>
  <c r="F58" i="8"/>
  <c r="I58" i="8" s="1"/>
  <c r="E58" i="8"/>
  <c r="D58" i="8"/>
  <c r="C58" i="8"/>
  <c r="O56" i="8"/>
  <c r="N56" i="8"/>
  <c r="N57" i="8" s="1"/>
  <c r="I56" i="8"/>
  <c r="I57" i="8" s="1"/>
  <c r="M51" i="8"/>
  <c r="L51" i="8"/>
  <c r="K51" i="8"/>
  <c r="J51" i="8"/>
  <c r="H51" i="8"/>
  <c r="G51" i="8"/>
  <c r="G180" i="8" s="1"/>
  <c r="F51" i="8"/>
  <c r="F180" i="8" s="1"/>
  <c r="E51" i="8"/>
  <c r="D51" i="8"/>
  <c r="C51" i="8"/>
  <c r="M50" i="8"/>
  <c r="L50" i="8"/>
  <c r="K50" i="8"/>
  <c r="J50" i="8"/>
  <c r="N50" i="8" s="1"/>
  <c r="H50" i="8"/>
  <c r="G50" i="8"/>
  <c r="F50" i="8"/>
  <c r="E50" i="8"/>
  <c r="D50" i="8"/>
  <c r="C50" i="8"/>
  <c r="M49" i="8"/>
  <c r="L49" i="8"/>
  <c r="N49" i="8" s="1"/>
  <c r="K49" i="8"/>
  <c r="J49" i="8"/>
  <c r="H49" i="8"/>
  <c r="G49" i="8"/>
  <c r="F49" i="8"/>
  <c r="E49" i="8"/>
  <c r="D49" i="8"/>
  <c r="C49" i="8"/>
  <c r="I49" i="8" s="1"/>
  <c r="M48" i="8"/>
  <c r="L48" i="8"/>
  <c r="K48" i="8"/>
  <c r="J48" i="8"/>
  <c r="N48" i="8" s="1"/>
  <c r="H48" i="8"/>
  <c r="G48" i="8"/>
  <c r="F48" i="8"/>
  <c r="E48" i="8"/>
  <c r="D48" i="8"/>
  <c r="C48" i="8"/>
  <c r="O46" i="8"/>
  <c r="N46" i="8"/>
  <c r="N47" i="8" s="1"/>
  <c r="I46" i="8"/>
  <c r="I47" i="8" s="1"/>
  <c r="I200" i="8" s="1"/>
  <c r="M41" i="8"/>
  <c r="L41" i="8"/>
  <c r="L179" i="8" s="1"/>
  <c r="K41" i="8"/>
  <c r="J41" i="8"/>
  <c r="H41" i="8"/>
  <c r="G41" i="8"/>
  <c r="G179" i="8" s="1"/>
  <c r="F41" i="8"/>
  <c r="F179" i="8" s="1"/>
  <c r="E41" i="8"/>
  <c r="D41" i="8"/>
  <c r="C41" i="8"/>
  <c r="M40" i="8"/>
  <c r="L40" i="8"/>
  <c r="K40" i="8"/>
  <c r="J40" i="8"/>
  <c r="H40" i="8"/>
  <c r="G40" i="8"/>
  <c r="F40" i="8"/>
  <c r="E40" i="8"/>
  <c r="D40" i="8"/>
  <c r="C40" i="8"/>
  <c r="M39" i="8"/>
  <c r="L39" i="8"/>
  <c r="K39" i="8"/>
  <c r="J39" i="8"/>
  <c r="H39" i="8"/>
  <c r="G39" i="8"/>
  <c r="F39" i="8"/>
  <c r="E39" i="8"/>
  <c r="D39" i="8"/>
  <c r="C39" i="8"/>
  <c r="M38" i="8"/>
  <c r="L38" i="8"/>
  <c r="K38" i="8"/>
  <c r="J38" i="8"/>
  <c r="H38" i="8"/>
  <c r="G38" i="8"/>
  <c r="F38" i="8"/>
  <c r="E38" i="8"/>
  <c r="D38" i="8"/>
  <c r="C38" i="8"/>
  <c r="O36" i="8"/>
  <c r="N36" i="8"/>
  <c r="N37" i="8" s="1"/>
  <c r="N199" i="8" s="1"/>
  <c r="I36" i="8"/>
  <c r="I37" i="8" s="1"/>
  <c r="I199" i="8" s="1"/>
  <c r="M31" i="8"/>
  <c r="M178" i="8" s="1"/>
  <c r="L31" i="8"/>
  <c r="K31" i="8"/>
  <c r="K178" i="8" s="1"/>
  <c r="J31" i="8"/>
  <c r="J178" i="8" s="1"/>
  <c r="H31" i="8"/>
  <c r="G31" i="8"/>
  <c r="F31" i="8"/>
  <c r="F178" i="8" s="1"/>
  <c r="E31" i="8"/>
  <c r="D31" i="8"/>
  <c r="C31" i="8"/>
  <c r="M30" i="8"/>
  <c r="L30" i="8"/>
  <c r="N30" i="8" s="1"/>
  <c r="K30" i="8"/>
  <c r="J30" i="8"/>
  <c r="H30" i="8"/>
  <c r="G30" i="8"/>
  <c r="F30" i="8"/>
  <c r="E30" i="8"/>
  <c r="D30" i="8"/>
  <c r="C30" i="8"/>
  <c r="M29" i="8"/>
  <c r="L29" i="8"/>
  <c r="K29" i="8"/>
  <c r="J29" i="8"/>
  <c r="H29" i="8"/>
  <c r="G29" i="8"/>
  <c r="F29" i="8"/>
  <c r="E29" i="8"/>
  <c r="D29" i="8"/>
  <c r="C29" i="8"/>
  <c r="M28" i="8"/>
  <c r="L28" i="8"/>
  <c r="N28" i="8" s="1"/>
  <c r="K28" i="8"/>
  <c r="J28" i="8"/>
  <c r="H28" i="8"/>
  <c r="G28" i="8"/>
  <c r="F28" i="8"/>
  <c r="E28" i="8"/>
  <c r="D28" i="8"/>
  <c r="C28" i="8"/>
  <c r="O26" i="8"/>
  <c r="O27" i="8" s="1"/>
  <c r="N26" i="8"/>
  <c r="N27" i="8" s="1"/>
  <c r="I26" i="8"/>
  <c r="I27" i="8"/>
  <c r="M21" i="8"/>
  <c r="M177" i="8" s="1"/>
  <c r="L21" i="8"/>
  <c r="L177" i="8"/>
  <c r="K21" i="8"/>
  <c r="K177" i="8" s="1"/>
  <c r="J21" i="8"/>
  <c r="H21" i="8"/>
  <c r="G21" i="8"/>
  <c r="G177" i="8"/>
  <c r="F21" i="8"/>
  <c r="E21" i="8"/>
  <c r="D21" i="8"/>
  <c r="C21" i="8"/>
  <c r="M20" i="8"/>
  <c r="L20" i="8"/>
  <c r="K20" i="8"/>
  <c r="J20" i="8"/>
  <c r="H20" i="8"/>
  <c r="G20" i="8"/>
  <c r="F20" i="8"/>
  <c r="E20" i="8"/>
  <c r="D20" i="8"/>
  <c r="C20" i="8"/>
  <c r="M19" i="8"/>
  <c r="L19" i="8"/>
  <c r="K19" i="8"/>
  <c r="J19" i="8"/>
  <c r="H19" i="8"/>
  <c r="G19" i="8"/>
  <c r="F19" i="8"/>
  <c r="E19" i="8"/>
  <c r="D19" i="8"/>
  <c r="I19" i="8" s="1"/>
  <c r="C19" i="8"/>
  <c r="M18" i="8"/>
  <c r="L18" i="8"/>
  <c r="K18" i="8"/>
  <c r="J18" i="8"/>
  <c r="H18" i="8"/>
  <c r="G18" i="8"/>
  <c r="F18" i="8"/>
  <c r="E18" i="8"/>
  <c r="D18" i="8"/>
  <c r="C18" i="8"/>
  <c r="O16" i="8"/>
  <c r="N16" i="8"/>
  <c r="I16" i="8"/>
  <c r="I17" i="8" s="1"/>
  <c r="M11" i="8"/>
  <c r="M176" i="8" s="1"/>
  <c r="L11" i="8"/>
  <c r="K11" i="8"/>
  <c r="J11" i="8"/>
  <c r="H11" i="8"/>
  <c r="G11" i="8"/>
  <c r="F11" i="8"/>
  <c r="E11" i="8"/>
  <c r="D11" i="8"/>
  <c r="C11" i="8"/>
  <c r="C176" i="8" s="1"/>
  <c r="M10" i="8"/>
  <c r="L10" i="8"/>
  <c r="K10" i="8"/>
  <c r="J10" i="8"/>
  <c r="H10" i="8"/>
  <c r="G10" i="8"/>
  <c r="F10" i="8"/>
  <c r="E10" i="8"/>
  <c r="D10" i="8"/>
  <c r="C10" i="8"/>
  <c r="M9" i="8"/>
  <c r="L9" i="8"/>
  <c r="K9" i="8"/>
  <c r="J9" i="8"/>
  <c r="H9" i="8"/>
  <c r="G9" i="8"/>
  <c r="F9" i="8"/>
  <c r="E9" i="8"/>
  <c r="D9" i="8"/>
  <c r="C9" i="8"/>
  <c r="M8" i="8"/>
  <c r="L8" i="8"/>
  <c r="K8" i="8"/>
  <c r="N8" i="8" s="1"/>
  <c r="J8" i="8"/>
  <c r="H8" i="8"/>
  <c r="G8" i="8"/>
  <c r="F8" i="8"/>
  <c r="I8" i="8" s="1"/>
  <c r="E8" i="8"/>
  <c r="D8" i="8"/>
  <c r="C8" i="8"/>
  <c r="O6" i="8"/>
  <c r="N6" i="8"/>
  <c r="I6" i="8"/>
  <c r="I7" i="8"/>
  <c r="B181" i="7"/>
  <c r="B182" i="7" s="1"/>
  <c r="B183" i="7" s="1"/>
  <c r="B184" i="7" s="1"/>
  <c r="B185" i="7" s="1"/>
  <c r="B186" i="7" s="1"/>
  <c r="B187" i="7" s="1"/>
  <c r="B188" i="7" s="1"/>
  <c r="B189" i="7" s="1"/>
  <c r="B190" i="7" s="1"/>
  <c r="B191" i="7" s="1"/>
  <c r="M171" i="7"/>
  <c r="L171" i="7"/>
  <c r="K171" i="7"/>
  <c r="J171" i="7"/>
  <c r="J185" i="7" s="1"/>
  <c r="H171" i="7"/>
  <c r="G171" i="7"/>
  <c r="G191" i="7"/>
  <c r="F171" i="7"/>
  <c r="F183" i="7" s="1"/>
  <c r="E171" i="7"/>
  <c r="E191" i="7" s="1"/>
  <c r="D171" i="7"/>
  <c r="C171" i="7"/>
  <c r="M170" i="7"/>
  <c r="L170" i="7"/>
  <c r="K170" i="7"/>
  <c r="J170" i="7"/>
  <c r="H170" i="7"/>
  <c r="G170" i="7"/>
  <c r="F170" i="7"/>
  <c r="E170" i="7"/>
  <c r="D170" i="7"/>
  <c r="I170" i="7" s="1"/>
  <c r="C170" i="7"/>
  <c r="M169" i="7"/>
  <c r="L169" i="7"/>
  <c r="K169" i="7"/>
  <c r="J169" i="7"/>
  <c r="H169" i="7"/>
  <c r="G169" i="7"/>
  <c r="F169" i="7"/>
  <c r="E169" i="7"/>
  <c r="D169" i="7"/>
  <c r="C169" i="7"/>
  <c r="M168" i="7"/>
  <c r="L168" i="7"/>
  <c r="K168" i="7"/>
  <c r="J168" i="7"/>
  <c r="H168" i="7"/>
  <c r="G168" i="7"/>
  <c r="F168" i="7"/>
  <c r="E168" i="7"/>
  <c r="D168" i="7"/>
  <c r="I168" i="7" s="1"/>
  <c r="C168" i="7"/>
  <c r="O166" i="7"/>
  <c r="N166" i="7"/>
  <c r="N167" i="7" s="1"/>
  <c r="I166" i="7"/>
  <c r="I167" i="7" s="1"/>
  <c r="M151" i="7"/>
  <c r="L151" i="7"/>
  <c r="L190" i="7" s="1"/>
  <c r="K151" i="7"/>
  <c r="J151" i="7"/>
  <c r="H151" i="7"/>
  <c r="G151" i="7"/>
  <c r="G190" i="7"/>
  <c r="F151" i="7"/>
  <c r="E151" i="7"/>
  <c r="E190" i="7" s="1"/>
  <c r="D151" i="7"/>
  <c r="C151" i="7"/>
  <c r="M150" i="7"/>
  <c r="L150" i="7"/>
  <c r="K150" i="7"/>
  <c r="J150" i="7"/>
  <c r="H150" i="7"/>
  <c r="G150" i="7"/>
  <c r="F150" i="7"/>
  <c r="E150" i="7"/>
  <c r="D150" i="7"/>
  <c r="C150" i="7"/>
  <c r="M149" i="7"/>
  <c r="L149" i="7"/>
  <c r="K149" i="7"/>
  <c r="J149" i="7"/>
  <c r="H149" i="7"/>
  <c r="G149" i="7"/>
  <c r="F149" i="7"/>
  <c r="E149" i="7"/>
  <c r="D149" i="7"/>
  <c r="C149" i="7"/>
  <c r="M148" i="7"/>
  <c r="L148" i="7"/>
  <c r="K148" i="7"/>
  <c r="J148" i="7"/>
  <c r="H148" i="7"/>
  <c r="G148" i="7"/>
  <c r="F148" i="7"/>
  <c r="E148" i="7"/>
  <c r="D148" i="7"/>
  <c r="C148" i="7"/>
  <c r="I146" i="7"/>
  <c r="P146" i="7" s="1"/>
  <c r="M141" i="7"/>
  <c r="L141" i="7"/>
  <c r="L189" i="7" s="1"/>
  <c r="K141" i="7"/>
  <c r="J141" i="7"/>
  <c r="H141" i="7"/>
  <c r="G141" i="7"/>
  <c r="G189" i="7" s="1"/>
  <c r="F141" i="7"/>
  <c r="E141" i="7"/>
  <c r="E189" i="7" s="1"/>
  <c r="D141" i="7"/>
  <c r="C141" i="7"/>
  <c r="M140" i="7"/>
  <c r="L140" i="7"/>
  <c r="K140" i="7"/>
  <c r="J140" i="7"/>
  <c r="H140" i="7"/>
  <c r="G140" i="7"/>
  <c r="F140" i="7"/>
  <c r="E140" i="7"/>
  <c r="D140" i="7"/>
  <c r="C140" i="7"/>
  <c r="M139" i="7"/>
  <c r="L139" i="7"/>
  <c r="K139" i="7"/>
  <c r="J139" i="7"/>
  <c r="H139" i="7"/>
  <c r="G139" i="7"/>
  <c r="F139" i="7"/>
  <c r="E139" i="7"/>
  <c r="D139" i="7"/>
  <c r="C139" i="7"/>
  <c r="M138" i="7"/>
  <c r="L138" i="7"/>
  <c r="K138" i="7"/>
  <c r="J138" i="7"/>
  <c r="H138" i="7"/>
  <c r="G138" i="7"/>
  <c r="F138" i="7"/>
  <c r="E138" i="7"/>
  <c r="D138" i="7"/>
  <c r="C138" i="7"/>
  <c r="O136" i="7"/>
  <c r="N136" i="7"/>
  <c r="N137" i="7" s="1"/>
  <c r="I136" i="7"/>
  <c r="I137" i="7" s="1"/>
  <c r="M131" i="7"/>
  <c r="L131" i="7"/>
  <c r="L188" i="7" s="1"/>
  <c r="K131" i="7"/>
  <c r="J131" i="7"/>
  <c r="H131" i="7"/>
  <c r="G131" i="7"/>
  <c r="G188" i="7" s="1"/>
  <c r="F131" i="7"/>
  <c r="E131" i="7"/>
  <c r="E188" i="7" s="1"/>
  <c r="D131" i="7"/>
  <c r="C131" i="7"/>
  <c r="C188" i="7" s="1"/>
  <c r="M130" i="7"/>
  <c r="L130" i="7"/>
  <c r="K130" i="7"/>
  <c r="J130" i="7"/>
  <c r="H130" i="7"/>
  <c r="G130" i="7"/>
  <c r="F130" i="7"/>
  <c r="E130" i="7"/>
  <c r="D130" i="7"/>
  <c r="C130" i="7"/>
  <c r="M129" i="7"/>
  <c r="L129" i="7"/>
  <c r="K129" i="7"/>
  <c r="J129" i="7"/>
  <c r="H129" i="7"/>
  <c r="G129" i="7"/>
  <c r="F129" i="7"/>
  <c r="E129" i="7"/>
  <c r="D129" i="7"/>
  <c r="C129" i="7"/>
  <c r="I129" i="7" s="1"/>
  <c r="M128" i="7"/>
  <c r="L128" i="7"/>
  <c r="K128" i="7"/>
  <c r="J128" i="7"/>
  <c r="N128" i="7" s="1"/>
  <c r="H128" i="7"/>
  <c r="G128" i="7"/>
  <c r="F128" i="7"/>
  <c r="E128" i="7"/>
  <c r="D128" i="7"/>
  <c r="C128" i="7"/>
  <c r="O126" i="7"/>
  <c r="N126" i="7"/>
  <c r="N127" i="7" s="1"/>
  <c r="I126" i="7"/>
  <c r="M121" i="7"/>
  <c r="L121" i="7"/>
  <c r="K121" i="7"/>
  <c r="J121" i="7"/>
  <c r="H121" i="7"/>
  <c r="G121" i="7"/>
  <c r="F121" i="7"/>
  <c r="E121" i="7"/>
  <c r="E187" i="7" s="1"/>
  <c r="D121" i="7"/>
  <c r="C121" i="7"/>
  <c r="M120" i="7"/>
  <c r="L120" i="7"/>
  <c r="K120" i="7"/>
  <c r="J120" i="7"/>
  <c r="H120" i="7"/>
  <c r="G120" i="7"/>
  <c r="F120" i="7"/>
  <c r="E120" i="7"/>
  <c r="D120" i="7"/>
  <c r="I120" i="7" s="1"/>
  <c r="C120" i="7"/>
  <c r="M119" i="7"/>
  <c r="L119" i="7"/>
  <c r="K119" i="7"/>
  <c r="J119" i="7"/>
  <c r="H119" i="7"/>
  <c r="G119" i="7"/>
  <c r="F119" i="7"/>
  <c r="E119" i="7"/>
  <c r="D119" i="7"/>
  <c r="C119" i="7"/>
  <c r="M118" i="7"/>
  <c r="L118" i="7"/>
  <c r="K118" i="7"/>
  <c r="J118" i="7"/>
  <c r="H118" i="7"/>
  <c r="G118" i="7"/>
  <c r="F118" i="7"/>
  <c r="E118" i="7"/>
  <c r="D118" i="7"/>
  <c r="I118" i="7" s="1"/>
  <c r="C118" i="7"/>
  <c r="O116" i="7"/>
  <c r="N116" i="7"/>
  <c r="N117" i="7" s="1"/>
  <c r="I116" i="7"/>
  <c r="M111" i="7"/>
  <c r="L111" i="7"/>
  <c r="K111" i="7"/>
  <c r="K186" i="7"/>
  <c r="J111" i="7"/>
  <c r="H111" i="7"/>
  <c r="G111" i="7"/>
  <c r="F111" i="7"/>
  <c r="E111" i="7"/>
  <c r="D111" i="7"/>
  <c r="C111" i="7"/>
  <c r="M110" i="7"/>
  <c r="N110" i="7" s="1"/>
  <c r="L110" i="7"/>
  <c r="K110" i="7"/>
  <c r="J110" i="7"/>
  <c r="H110" i="7"/>
  <c r="G110" i="7"/>
  <c r="F110" i="7"/>
  <c r="E110" i="7"/>
  <c r="D110" i="7"/>
  <c r="I110" i="7" s="1"/>
  <c r="C110" i="7"/>
  <c r="M109" i="7"/>
  <c r="L109" i="7"/>
  <c r="K109" i="7"/>
  <c r="N109" i="7" s="1"/>
  <c r="J109" i="7"/>
  <c r="H109" i="7"/>
  <c r="G109" i="7"/>
  <c r="F109" i="7"/>
  <c r="E109" i="7"/>
  <c r="D109" i="7"/>
  <c r="C109" i="7"/>
  <c r="M108" i="7"/>
  <c r="N108" i="7" s="1"/>
  <c r="L108" i="7"/>
  <c r="K108" i="7"/>
  <c r="J108" i="7"/>
  <c r="H108" i="7"/>
  <c r="G108" i="7"/>
  <c r="F108" i="7"/>
  <c r="E108" i="7"/>
  <c r="D108" i="7"/>
  <c r="I108" i="7" s="1"/>
  <c r="C108" i="7"/>
  <c r="O106" i="7"/>
  <c r="N106" i="7"/>
  <c r="N107" i="7" s="1"/>
  <c r="I106" i="7"/>
  <c r="M101" i="7"/>
  <c r="L101" i="7"/>
  <c r="L185" i="7" s="1"/>
  <c r="K101" i="7"/>
  <c r="K185" i="7" s="1"/>
  <c r="J101" i="7"/>
  <c r="H101" i="7"/>
  <c r="G101" i="7"/>
  <c r="G185" i="7"/>
  <c r="F101" i="7"/>
  <c r="E101" i="7"/>
  <c r="E185" i="7" s="1"/>
  <c r="D101" i="7"/>
  <c r="C101" i="7"/>
  <c r="I101" i="7" s="1"/>
  <c r="M100" i="7"/>
  <c r="L100" i="7"/>
  <c r="K100" i="7"/>
  <c r="J100" i="7"/>
  <c r="H100" i="7"/>
  <c r="G100" i="7"/>
  <c r="F100" i="7"/>
  <c r="E100" i="7"/>
  <c r="D100" i="7"/>
  <c r="C100" i="7"/>
  <c r="M99" i="7"/>
  <c r="L99" i="7"/>
  <c r="K99" i="7"/>
  <c r="J99" i="7"/>
  <c r="H99" i="7"/>
  <c r="G99" i="7"/>
  <c r="F99" i="7"/>
  <c r="E99" i="7"/>
  <c r="D99" i="7"/>
  <c r="C99" i="7"/>
  <c r="M98" i="7"/>
  <c r="L98" i="7"/>
  <c r="K98" i="7"/>
  <c r="J98" i="7"/>
  <c r="H98" i="7"/>
  <c r="G98" i="7"/>
  <c r="F98" i="7"/>
  <c r="E98" i="7"/>
  <c r="D98" i="7"/>
  <c r="C98" i="7"/>
  <c r="O96" i="7"/>
  <c r="N96" i="7"/>
  <c r="N97" i="7" s="1"/>
  <c r="I96" i="7"/>
  <c r="I97" i="7" s="1"/>
  <c r="M91" i="7"/>
  <c r="M184" i="7" s="1"/>
  <c r="L91" i="7"/>
  <c r="K91" i="7"/>
  <c r="K184" i="7" s="1"/>
  <c r="J91" i="7"/>
  <c r="H91" i="7"/>
  <c r="G91" i="7"/>
  <c r="G184" i="7" s="1"/>
  <c r="F91" i="7"/>
  <c r="E91" i="7"/>
  <c r="E184" i="7" s="1"/>
  <c r="D91" i="7"/>
  <c r="C91" i="7"/>
  <c r="M90" i="7"/>
  <c r="L90" i="7"/>
  <c r="K90" i="7"/>
  <c r="J90" i="7"/>
  <c r="H90" i="7"/>
  <c r="G90" i="7"/>
  <c r="F90" i="7"/>
  <c r="E90" i="7"/>
  <c r="D90" i="7"/>
  <c r="C90" i="7"/>
  <c r="M89" i="7"/>
  <c r="L89" i="7"/>
  <c r="K89" i="7"/>
  <c r="J89" i="7"/>
  <c r="H89" i="7"/>
  <c r="G89" i="7"/>
  <c r="F89" i="7"/>
  <c r="E89" i="7"/>
  <c r="D89" i="7"/>
  <c r="C89" i="7"/>
  <c r="M88" i="7"/>
  <c r="L88" i="7"/>
  <c r="K88" i="7"/>
  <c r="J88" i="7"/>
  <c r="H88" i="7"/>
  <c r="G88" i="7"/>
  <c r="F88" i="7"/>
  <c r="E88" i="7"/>
  <c r="D88" i="7"/>
  <c r="C88" i="7"/>
  <c r="O86" i="7"/>
  <c r="N86" i="7"/>
  <c r="N87" i="7"/>
  <c r="I86" i="7"/>
  <c r="M81" i="7"/>
  <c r="L81" i="7"/>
  <c r="L183" i="7" s="1"/>
  <c r="K81" i="7"/>
  <c r="K183" i="7" s="1"/>
  <c r="J81" i="7"/>
  <c r="H81" i="7"/>
  <c r="G81" i="7"/>
  <c r="G183" i="7" s="1"/>
  <c r="F81" i="7"/>
  <c r="E81" i="7"/>
  <c r="E183" i="7" s="1"/>
  <c r="D81" i="7"/>
  <c r="C81" i="7"/>
  <c r="M80" i="7"/>
  <c r="L80" i="7"/>
  <c r="K80" i="7"/>
  <c r="J80" i="7"/>
  <c r="H80" i="7"/>
  <c r="G80" i="7"/>
  <c r="F80" i="7"/>
  <c r="E80" i="7"/>
  <c r="D80" i="7"/>
  <c r="C80" i="7"/>
  <c r="M79" i="7"/>
  <c r="L79" i="7"/>
  <c r="K79" i="7"/>
  <c r="J79" i="7"/>
  <c r="H79" i="7"/>
  <c r="G79" i="7"/>
  <c r="F79" i="7"/>
  <c r="E79" i="7"/>
  <c r="D79" i="7"/>
  <c r="C79" i="7"/>
  <c r="M78" i="7"/>
  <c r="L78" i="7"/>
  <c r="K78" i="7"/>
  <c r="J78" i="7"/>
  <c r="H78" i="7"/>
  <c r="G78" i="7"/>
  <c r="F78" i="7"/>
  <c r="E78" i="7"/>
  <c r="D78" i="7"/>
  <c r="C78" i="7"/>
  <c r="O76" i="7"/>
  <c r="N76" i="7"/>
  <c r="N77" i="7" s="1"/>
  <c r="I76" i="7"/>
  <c r="I77" i="7" s="1"/>
  <c r="M71" i="7"/>
  <c r="M182" i="7" s="1"/>
  <c r="L71" i="7"/>
  <c r="K71" i="7"/>
  <c r="J71" i="7"/>
  <c r="H71" i="7"/>
  <c r="G71" i="7"/>
  <c r="G182" i="7" s="1"/>
  <c r="F71" i="7"/>
  <c r="E71" i="7"/>
  <c r="E182" i="7" s="1"/>
  <c r="D71" i="7"/>
  <c r="C71" i="7"/>
  <c r="M70" i="7"/>
  <c r="L70" i="7"/>
  <c r="K70" i="7"/>
  <c r="J70" i="7"/>
  <c r="H70" i="7"/>
  <c r="G70" i="7"/>
  <c r="F70" i="7"/>
  <c r="E70" i="7"/>
  <c r="D70" i="7"/>
  <c r="C70" i="7"/>
  <c r="M69" i="7"/>
  <c r="L69" i="7"/>
  <c r="K69" i="7"/>
  <c r="J69" i="7"/>
  <c r="H69" i="7"/>
  <c r="G69" i="7"/>
  <c r="F69" i="7"/>
  <c r="E69" i="7"/>
  <c r="D69" i="7"/>
  <c r="C69" i="7"/>
  <c r="M68" i="7"/>
  <c r="L68" i="7"/>
  <c r="K68" i="7"/>
  <c r="J68" i="7"/>
  <c r="H68" i="7"/>
  <c r="G68" i="7"/>
  <c r="F68" i="7"/>
  <c r="E68" i="7"/>
  <c r="D68" i="7"/>
  <c r="C68" i="7"/>
  <c r="O66" i="7"/>
  <c r="N66" i="7"/>
  <c r="N67" i="7" s="1"/>
  <c r="I66" i="7"/>
  <c r="I67" i="7" s="1"/>
  <c r="M61" i="7"/>
  <c r="L61" i="7"/>
  <c r="L181" i="7" s="1"/>
  <c r="K61" i="7"/>
  <c r="K181" i="7" s="1"/>
  <c r="J61" i="7"/>
  <c r="H61" i="7"/>
  <c r="G61" i="7"/>
  <c r="G181" i="7" s="1"/>
  <c r="F61" i="7"/>
  <c r="E61" i="7"/>
  <c r="E181" i="7" s="1"/>
  <c r="D61" i="7"/>
  <c r="D181" i="7" s="1"/>
  <c r="C61" i="7"/>
  <c r="M60" i="7"/>
  <c r="L60" i="7"/>
  <c r="K60" i="7"/>
  <c r="J60" i="7"/>
  <c r="H60" i="7"/>
  <c r="G60" i="7"/>
  <c r="F60" i="7"/>
  <c r="E60" i="7"/>
  <c r="D60" i="7"/>
  <c r="C60" i="7"/>
  <c r="M59" i="7"/>
  <c r="L59" i="7"/>
  <c r="K59" i="7"/>
  <c r="J59" i="7"/>
  <c r="H59" i="7"/>
  <c r="G59" i="7"/>
  <c r="F59" i="7"/>
  <c r="E59" i="7"/>
  <c r="D59" i="7"/>
  <c r="C59" i="7"/>
  <c r="M58" i="7"/>
  <c r="L58" i="7"/>
  <c r="K58" i="7"/>
  <c r="J58" i="7"/>
  <c r="H58" i="7"/>
  <c r="G58" i="7"/>
  <c r="F58" i="7"/>
  <c r="E58" i="7"/>
  <c r="D58" i="7"/>
  <c r="C58" i="7"/>
  <c r="O56" i="7"/>
  <c r="N56" i="7"/>
  <c r="N57" i="7" s="1"/>
  <c r="I56" i="7"/>
  <c r="I57" i="7"/>
  <c r="M51" i="7"/>
  <c r="L51" i="7"/>
  <c r="L180" i="7" s="1"/>
  <c r="K51" i="7"/>
  <c r="K180" i="7"/>
  <c r="J51" i="7"/>
  <c r="J180" i="7" s="1"/>
  <c r="H51" i="7"/>
  <c r="G51" i="7"/>
  <c r="G180" i="7"/>
  <c r="F51" i="7"/>
  <c r="E51" i="7"/>
  <c r="E180" i="7" s="1"/>
  <c r="D51" i="7"/>
  <c r="C51" i="7"/>
  <c r="C180" i="7" s="1"/>
  <c r="M50" i="7"/>
  <c r="L50" i="7"/>
  <c r="K50" i="7"/>
  <c r="J50" i="7"/>
  <c r="H50" i="7"/>
  <c r="G50" i="7"/>
  <c r="F50" i="7"/>
  <c r="E50" i="7"/>
  <c r="D50" i="7"/>
  <c r="C50" i="7"/>
  <c r="M49" i="7"/>
  <c r="L49" i="7"/>
  <c r="K49" i="7"/>
  <c r="J49" i="7"/>
  <c r="H49" i="7"/>
  <c r="G49" i="7"/>
  <c r="F49" i="7"/>
  <c r="E49" i="7"/>
  <c r="D49" i="7"/>
  <c r="C49" i="7"/>
  <c r="M48" i="7"/>
  <c r="L48" i="7"/>
  <c r="K48" i="7"/>
  <c r="J48" i="7"/>
  <c r="H48" i="7"/>
  <c r="G48" i="7"/>
  <c r="F48" i="7"/>
  <c r="E48" i="7"/>
  <c r="D48" i="7"/>
  <c r="C48" i="7"/>
  <c r="O46" i="7"/>
  <c r="N46" i="7"/>
  <c r="N47" i="7" s="1"/>
  <c r="I46" i="7"/>
  <c r="M41" i="7"/>
  <c r="L41" i="7"/>
  <c r="L179" i="7" s="1"/>
  <c r="K41" i="7"/>
  <c r="K179" i="7"/>
  <c r="J41" i="7"/>
  <c r="H41" i="7"/>
  <c r="G41" i="7"/>
  <c r="F41" i="7"/>
  <c r="F179" i="7" s="1"/>
  <c r="E41" i="7"/>
  <c r="E179" i="7" s="1"/>
  <c r="D41" i="7"/>
  <c r="C41" i="7"/>
  <c r="M40" i="7"/>
  <c r="L40" i="7"/>
  <c r="K40" i="7"/>
  <c r="J40" i="7"/>
  <c r="H40" i="7"/>
  <c r="G40" i="7"/>
  <c r="F40" i="7"/>
  <c r="E40" i="7"/>
  <c r="D40" i="7"/>
  <c r="C40" i="7"/>
  <c r="M39" i="7"/>
  <c r="L39" i="7"/>
  <c r="K39" i="7"/>
  <c r="J39" i="7"/>
  <c r="H39" i="7"/>
  <c r="G39" i="7"/>
  <c r="F39" i="7"/>
  <c r="E39" i="7"/>
  <c r="D39" i="7"/>
  <c r="C39" i="7"/>
  <c r="M38" i="7"/>
  <c r="L38" i="7"/>
  <c r="K38" i="7"/>
  <c r="J38" i="7"/>
  <c r="H38" i="7"/>
  <c r="G38" i="7"/>
  <c r="F38" i="7"/>
  <c r="E38" i="7"/>
  <c r="D38" i="7"/>
  <c r="I38" i="7" s="1"/>
  <c r="C38" i="7"/>
  <c r="O36" i="7"/>
  <c r="N36" i="7"/>
  <c r="N37" i="7" s="1"/>
  <c r="I36" i="7"/>
  <c r="M31" i="7"/>
  <c r="L31" i="7"/>
  <c r="L178" i="7" s="1"/>
  <c r="K31" i="7"/>
  <c r="J31" i="7"/>
  <c r="H31" i="7"/>
  <c r="G31" i="7"/>
  <c r="G178" i="7" s="1"/>
  <c r="F31" i="7"/>
  <c r="E31" i="7"/>
  <c r="E178" i="7" s="1"/>
  <c r="D31" i="7"/>
  <c r="C31" i="7"/>
  <c r="M30" i="7"/>
  <c r="L30" i="7"/>
  <c r="K30" i="7"/>
  <c r="J30" i="7"/>
  <c r="H30" i="7"/>
  <c r="G30" i="7"/>
  <c r="F30" i="7"/>
  <c r="E30" i="7"/>
  <c r="D30" i="7"/>
  <c r="C30" i="7"/>
  <c r="M29" i="7"/>
  <c r="L29" i="7"/>
  <c r="K29" i="7"/>
  <c r="J29" i="7"/>
  <c r="N29" i="7" s="1"/>
  <c r="H29" i="7"/>
  <c r="G29" i="7"/>
  <c r="F29" i="7"/>
  <c r="E29" i="7"/>
  <c r="D29" i="7"/>
  <c r="C29" i="7"/>
  <c r="M28" i="7"/>
  <c r="L28" i="7"/>
  <c r="K28" i="7"/>
  <c r="J28" i="7"/>
  <c r="H28" i="7"/>
  <c r="G28" i="7"/>
  <c r="F28" i="7"/>
  <c r="E28" i="7"/>
  <c r="D28" i="7"/>
  <c r="C28" i="7"/>
  <c r="O26" i="7"/>
  <c r="N26" i="7"/>
  <c r="N27" i="7" s="1"/>
  <c r="I26" i="7"/>
  <c r="M21" i="7"/>
  <c r="L21" i="7"/>
  <c r="L177" i="7" s="1"/>
  <c r="K21" i="7"/>
  <c r="J21" i="7"/>
  <c r="H21" i="7"/>
  <c r="G21" i="7"/>
  <c r="G177" i="7" s="1"/>
  <c r="F21" i="7"/>
  <c r="E21" i="7"/>
  <c r="E177" i="7" s="1"/>
  <c r="D21" i="7"/>
  <c r="C21" i="7"/>
  <c r="M20" i="7"/>
  <c r="L20" i="7"/>
  <c r="K20" i="7"/>
  <c r="J20" i="7"/>
  <c r="H20" i="7"/>
  <c r="G20" i="7"/>
  <c r="F20" i="7"/>
  <c r="E20" i="7"/>
  <c r="D20" i="7"/>
  <c r="C20" i="7"/>
  <c r="M19" i="7"/>
  <c r="L19" i="7"/>
  <c r="K19" i="7"/>
  <c r="J19" i="7"/>
  <c r="H19" i="7"/>
  <c r="G19" i="7"/>
  <c r="F19" i="7"/>
  <c r="E19" i="7"/>
  <c r="D19" i="7"/>
  <c r="C19" i="7"/>
  <c r="M18" i="7"/>
  <c r="L18" i="7"/>
  <c r="K18" i="7"/>
  <c r="J18" i="7"/>
  <c r="H18" i="7"/>
  <c r="G18" i="7"/>
  <c r="F18" i="7"/>
  <c r="E18" i="7"/>
  <c r="D18" i="7"/>
  <c r="I18" i="7" s="1"/>
  <c r="C18" i="7"/>
  <c r="O16" i="7"/>
  <c r="N16" i="7"/>
  <c r="I16" i="7"/>
  <c r="I17" i="7" s="1"/>
  <c r="M11" i="7"/>
  <c r="L11" i="7"/>
  <c r="L176" i="7" s="1"/>
  <c r="K11" i="7"/>
  <c r="J11" i="7"/>
  <c r="H11" i="7"/>
  <c r="G11" i="7"/>
  <c r="G176" i="7" s="1"/>
  <c r="F11" i="7"/>
  <c r="E11" i="7"/>
  <c r="E176" i="7" s="1"/>
  <c r="D11" i="7"/>
  <c r="C11" i="7"/>
  <c r="M10" i="7"/>
  <c r="L10" i="7"/>
  <c r="K10" i="7"/>
  <c r="J10" i="7"/>
  <c r="H10" i="7"/>
  <c r="G10" i="7"/>
  <c r="F10" i="7"/>
  <c r="E10" i="7"/>
  <c r="D10" i="7"/>
  <c r="C10" i="7"/>
  <c r="I10" i="7" s="1"/>
  <c r="M9" i="7"/>
  <c r="L9" i="7"/>
  <c r="K9" i="7"/>
  <c r="J9" i="7"/>
  <c r="H9" i="7"/>
  <c r="G9" i="7"/>
  <c r="F9" i="7"/>
  <c r="E9" i="7"/>
  <c r="D9" i="7"/>
  <c r="C9" i="7"/>
  <c r="M8" i="7"/>
  <c r="L8" i="7"/>
  <c r="K8" i="7"/>
  <c r="J8" i="7"/>
  <c r="H8" i="7"/>
  <c r="G8" i="7"/>
  <c r="F8" i="7"/>
  <c r="E8" i="7"/>
  <c r="D8" i="7"/>
  <c r="C8" i="7"/>
  <c r="O6" i="7"/>
  <c r="N6" i="7"/>
  <c r="N7" i="7" s="1"/>
  <c r="I6" i="7"/>
  <c r="I7" i="7"/>
  <c r="B181" i="6"/>
  <c r="B182" i="6" s="1"/>
  <c r="B183" i="6" s="1"/>
  <c r="B184" i="6" s="1"/>
  <c r="B185" i="6" s="1"/>
  <c r="B186" i="6" s="1"/>
  <c r="B187" i="6" s="1"/>
  <c r="B188" i="6" s="1"/>
  <c r="B189" i="6" s="1"/>
  <c r="B190" i="6" s="1"/>
  <c r="B191" i="6" s="1"/>
  <c r="M171" i="6"/>
  <c r="L171" i="6"/>
  <c r="K171" i="6"/>
  <c r="J171" i="6"/>
  <c r="J179" i="6" s="1"/>
  <c r="H171" i="6"/>
  <c r="G171" i="6"/>
  <c r="G179" i="6" s="1"/>
  <c r="F171" i="6"/>
  <c r="E171" i="6"/>
  <c r="D171" i="6"/>
  <c r="D180" i="6" s="1"/>
  <c r="C171" i="6"/>
  <c r="M170" i="6"/>
  <c r="L170" i="6"/>
  <c r="K170" i="6"/>
  <c r="J170" i="6"/>
  <c r="H170" i="6"/>
  <c r="G170" i="6"/>
  <c r="F170" i="6"/>
  <c r="E170" i="6"/>
  <c r="D170" i="6"/>
  <c r="C170" i="6"/>
  <c r="M169" i="6"/>
  <c r="L169" i="6"/>
  <c r="K169" i="6"/>
  <c r="J169" i="6"/>
  <c r="H169" i="6"/>
  <c r="G169" i="6"/>
  <c r="F169" i="6"/>
  <c r="E169" i="6"/>
  <c r="D169" i="6"/>
  <c r="C169" i="6"/>
  <c r="M168" i="6"/>
  <c r="L168" i="6"/>
  <c r="K168" i="6"/>
  <c r="J168" i="6"/>
  <c r="H168" i="6"/>
  <c r="G168" i="6"/>
  <c r="F168" i="6"/>
  <c r="E168" i="6"/>
  <c r="D168" i="6"/>
  <c r="C168" i="6"/>
  <c r="O166" i="6"/>
  <c r="N166" i="6"/>
  <c r="N167" i="6" s="1"/>
  <c r="N210" i="6" s="1"/>
  <c r="I166" i="6"/>
  <c r="M151" i="6"/>
  <c r="M190" i="6" s="1"/>
  <c r="L151" i="6"/>
  <c r="K151" i="6"/>
  <c r="J151" i="6"/>
  <c r="H151" i="6"/>
  <c r="G151" i="6"/>
  <c r="F151" i="6"/>
  <c r="E151" i="6"/>
  <c r="D151" i="6"/>
  <c r="D190" i="6" s="1"/>
  <c r="C151" i="6"/>
  <c r="M150" i="6"/>
  <c r="L150" i="6"/>
  <c r="K150" i="6"/>
  <c r="J150" i="6"/>
  <c r="H150" i="6"/>
  <c r="G150" i="6"/>
  <c r="F150" i="6"/>
  <c r="E150" i="6"/>
  <c r="D150" i="6"/>
  <c r="C150" i="6"/>
  <c r="M149" i="6"/>
  <c r="L149" i="6"/>
  <c r="K149" i="6"/>
  <c r="J149" i="6"/>
  <c r="H149" i="6"/>
  <c r="G149" i="6"/>
  <c r="F149" i="6"/>
  <c r="E149" i="6"/>
  <c r="D149" i="6"/>
  <c r="C149" i="6"/>
  <c r="M148" i="6"/>
  <c r="L148" i="6"/>
  <c r="K148" i="6"/>
  <c r="N148" i="6" s="1"/>
  <c r="J148" i="6"/>
  <c r="H148" i="6"/>
  <c r="G148" i="6"/>
  <c r="F148" i="6"/>
  <c r="E148" i="6"/>
  <c r="D148" i="6"/>
  <c r="C148" i="6"/>
  <c r="I146" i="6"/>
  <c r="P146" i="6" s="1"/>
  <c r="M141" i="6"/>
  <c r="M189" i="6" s="1"/>
  <c r="L141" i="6"/>
  <c r="L189" i="6" s="1"/>
  <c r="K141" i="6"/>
  <c r="J141" i="6"/>
  <c r="H141" i="6"/>
  <c r="G141" i="6"/>
  <c r="F141" i="6"/>
  <c r="E141" i="6"/>
  <c r="D141" i="6"/>
  <c r="D189" i="6"/>
  <c r="C141" i="6"/>
  <c r="M140" i="6"/>
  <c r="L140" i="6"/>
  <c r="K140" i="6"/>
  <c r="J140" i="6"/>
  <c r="N140" i="6" s="1"/>
  <c r="H140" i="6"/>
  <c r="G140" i="6"/>
  <c r="F140" i="6"/>
  <c r="E140" i="6"/>
  <c r="I140" i="6" s="1"/>
  <c r="D140" i="6"/>
  <c r="C140" i="6"/>
  <c r="M139" i="6"/>
  <c r="L139" i="6"/>
  <c r="N139" i="6" s="1"/>
  <c r="K139" i="6"/>
  <c r="J139" i="6"/>
  <c r="H139" i="6"/>
  <c r="G139" i="6"/>
  <c r="F139" i="6"/>
  <c r="E139" i="6"/>
  <c r="D139" i="6"/>
  <c r="C139" i="6"/>
  <c r="I139" i="6" s="1"/>
  <c r="M138" i="6"/>
  <c r="L138" i="6"/>
  <c r="J138" i="6"/>
  <c r="H138" i="6"/>
  <c r="G138" i="6"/>
  <c r="F138" i="6"/>
  <c r="E138" i="6"/>
  <c r="D138" i="6"/>
  <c r="I138" i="6" s="1"/>
  <c r="C138" i="6"/>
  <c r="O136" i="6"/>
  <c r="N136" i="6"/>
  <c r="N137" i="6" s="1"/>
  <c r="I136" i="6"/>
  <c r="M131" i="6"/>
  <c r="M188" i="6" s="1"/>
  <c r="L131" i="6"/>
  <c r="K131" i="6"/>
  <c r="J131" i="6"/>
  <c r="H131" i="6"/>
  <c r="G131" i="6"/>
  <c r="F131" i="6"/>
  <c r="E131" i="6"/>
  <c r="E188" i="6" s="1"/>
  <c r="D131" i="6"/>
  <c r="D188" i="6" s="1"/>
  <c r="C131" i="6"/>
  <c r="M130" i="6"/>
  <c r="L130" i="6"/>
  <c r="K130" i="6"/>
  <c r="J130" i="6"/>
  <c r="H130" i="6"/>
  <c r="G130" i="6"/>
  <c r="F130" i="6"/>
  <c r="E130" i="6"/>
  <c r="D130" i="6"/>
  <c r="C130" i="6"/>
  <c r="I130" i="6" s="1"/>
  <c r="M129" i="6"/>
  <c r="L129" i="6"/>
  <c r="K129" i="6"/>
  <c r="J129" i="6"/>
  <c r="N129" i="6" s="1"/>
  <c r="H129" i="6"/>
  <c r="G129" i="6"/>
  <c r="F129" i="6"/>
  <c r="E129" i="6"/>
  <c r="I129" i="6" s="1"/>
  <c r="D129" i="6"/>
  <c r="C129" i="6"/>
  <c r="M128" i="6"/>
  <c r="L128" i="6"/>
  <c r="K128" i="6"/>
  <c r="J128" i="6"/>
  <c r="H128" i="6"/>
  <c r="G128" i="6"/>
  <c r="F128" i="6"/>
  <c r="E128" i="6"/>
  <c r="D128" i="6"/>
  <c r="C128" i="6"/>
  <c r="I128" i="6" s="1"/>
  <c r="O126" i="6"/>
  <c r="N126" i="6"/>
  <c r="N127" i="6" s="1"/>
  <c r="I126" i="6"/>
  <c r="I127" i="6" s="1"/>
  <c r="M121" i="6"/>
  <c r="M187" i="6" s="1"/>
  <c r="L121" i="6"/>
  <c r="K121" i="6"/>
  <c r="J121" i="6"/>
  <c r="H121" i="6"/>
  <c r="G121" i="6"/>
  <c r="G187" i="6"/>
  <c r="F121" i="6"/>
  <c r="E121" i="6"/>
  <c r="E187" i="6" s="1"/>
  <c r="D121" i="6"/>
  <c r="C121" i="6"/>
  <c r="M120" i="6"/>
  <c r="L120" i="6"/>
  <c r="K120" i="6"/>
  <c r="J120" i="6"/>
  <c r="H120" i="6"/>
  <c r="G120" i="6"/>
  <c r="F120" i="6"/>
  <c r="E120" i="6"/>
  <c r="D120" i="6"/>
  <c r="I120" i="6" s="1"/>
  <c r="C120" i="6"/>
  <c r="M119" i="6"/>
  <c r="L119" i="6"/>
  <c r="K119" i="6"/>
  <c r="J119" i="6"/>
  <c r="H119" i="6"/>
  <c r="G119" i="6"/>
  <c r="F119" i="6"/>
  <c r="E119" i="6"/>
  <c r="D119" i="6"/>
  <c r="C119" i="6"/>
  <c r="M118" i="6"/>
  <c r="L118" i="6"/>
  <c r="K118" i="6"/>
  <c r="J118" i="6"/>
  <c r="H118" i="6"/>
  <c r="G118" i="6"/>
  <c r="F118" i="6"/>
  <c r="E118" i="6"/>
  <c r="D118" i="6"/>
  <c r="C118" i="6"/>
  <c r="O116" i="6"/>
  <c r="N116" i="6"/>
  <c r="N117" i="6" s="1"/>
  <c r="I116" i="6"/>
  <c r="M111" i="6"/>
  <c r="M186" i="6" s="1"/>
  <c r="L111" i="6"/>
  <c r="K111" i="6"/>
  <c r="J111" i="6"/>
  <c r="J186" i="6" s="1"/>
  <c r="H111" i="6"/>
  <c r="G111" i="6"/>
  <c r="F111" i="6"/>
  <c r="E111" i="6"/>
  <c r="D111" i="6"/>
  <c r="D186" i="6" s="1"/>
  <c r="C111" i="6"/>
  <c r="M110" i="6"/>
  <c r="L110" i="6"/>
  <c r="N110" i="6" s="1"/>
  <c r="K110" i="6"/>
  <c r="J110" i="6"/>
  <c r="H110" i="6"/>
  <c r="G110" i="6"/>
  <c r="F110" i="6"/>
  <c r="E110" i="6"/>
  <c r="D110" i="6"/>
  <c r="C110" i="6"/>
  <c r="I110" i="6" s="1"/>
  <c r="M109" i="6"/>
  <c r="L109" i="6"/>
  <c r="K109" i="6"/>
  <c r="J109" i="6"/>
  <c r="N109" i="6" s="1"/>
  <c r="H109" i="6"/>
  <c r="G109" i="6"/>
  <c r="F109" i="6"/>
  <c r="E109" i="6"/>
  <c r="D109" i="6"/>
  <c r="C109" i="6"/>
  <c r="M108" i="6"/>
  <c r="L108" i="6"/>
  <c r="N108" i="6" s="1"/>
  <c r="K108" i="6"/>
  <c r="J108" i="6"/>
  <c r="H108" i="6"/>
  <c r="G108" i="6"/>
  <c r="F108" i="6"/>
  <c r="E108" i="6"/>
  <c r="D108" i="6"/>
  <c r="C108" i="6"/>
  <c r="I108" i="6" s="1"/>
  <c r="O106" i="6"/>
  <c r="N106" i="6"/>
  <c r="N107" i="6" s="1"/>
  <c r="I106" i="6"/>
  <c r="I107" i="6" s="1"/>
  <c r="M101" i="6"/>
  <c r="L101" i="6"/>
  <c r="K101" i="6"/>
  <c r="J101" i="6"/>
  <c r="H101" i="6"/>
  <c r="G101" i="6"/>
  <c r="F101" i="6"/>
  <c r="E101" i="6"/>
  <c r="D101" i="6"/>
  <c r="C101" i="6"/>
  <c r="M100" i="6"/>
  <c r="L100" i="6"/>
  <c r="K100" i="6"/>
  <c r="N100" i="6" s="1"/>
  <c r="J100" i="6"/>
  <c r="H100" i="6"/>
  <c r="G100" i="6"/>
  <c r="F100" i="6"/>
  <c r="E100" i="6"/>
  <c r="D100" i="6"/>
  <c r="C100" i="6"/>
  <c r="M99" i="6"/>
  <c r="N99" i="6" s="1"/>
  <c r="L99" i="6"/>
  <c r="K99" i="6"/>
  <c r="J99" i="6"/>
  <c r="H99" i="6"/>
  <c r="G99" i="6"/>
  <c r="F99" i="6"/>
  <c r="E99" i="6"/>
  <c r="D99" i="6"/>
  <c r="I99" i="6" s="1"/>
  <c r="C99" i="6"/>
  <c r="M98" i="6"/>
  <c r="L98" i="6"/>
  <c r="K98" i="6"/>
  <c r="N98" i="6" s="1"/>
  <c r="J98" i="6"/>
  <c r="H98" i="6"/>
  <c r="G98" i="6"/>
  <c r="F98" i="6"/>
  <c r="E98" i="6"/>
  <c r="D98" i="6"/>
  <c r="C98" i="6"/>
  <c r="O96" i="6"/>
  <c r="N96" i="6"/>
  <c r="N97" i="6" s="1"/>
  <c r="I96" i="6"/>
  <c r="M91" i="6"/>
  <c r="M184" i="6" s="1"/>
  <c r="L91" i="6"/>
  <c r="K91" i="6"/>
  <c r="J91" i="6"/>
  <c r="H91" i="6"/>
  <c r="G91" i="6"/>
  <c r="F91" i="6"/>
  <c r="E91" i="6"/>
  <c r="D91" i="6"/>
  <c r="D184" i="6" s="1"/>
  <c r="C91" i="6"/>
  <c r="M90" i="6"/>
  <c r="L90" i="6"/>
  <c r="K90" i="6"/>
  <c r="J90" i="6"/>
  <c r="N90" i="6" s="1"/>
  <c r="H90" i="6"/>
  <c r="G90" i="6"/>
  <c r="F90" i="6"/>
  <c r="E90" i="6"/>
  <c r="I90" i="6" s="1"/>
  <c r="D90" i="6"/>
  <c r="C90" i="6"/>
  <c r="M89" i="6"/>
  <c r="L89" i="6"/>
  <c r="N89" i="6" s="1"/>
  <c r="K89" i="6"/>
  <c r="J89" i="6"/>
  <c r="H89" i="6"/>
  <c r="G89" i="6"/>
  <c r="F89" i="6"/>
  <c r="E89" i="6"/>
  <c r="D89" i="6"/>
  <c r="C89" i="6"/>
  <c r="I89" i="6" s="1"/>
  <c r="M88" i="6"/>
  <c r="L88" i="6"/>
  <c r="K88" i="6"/>
  <c r="J88" i="6"/>
  <c r="N88" i="6" s="1"/>
  <c r="H88" i="6"/>
  <c r="G88" i="6"/>
  <c r="F88" i="6"/>
  <c r="E88" i="6"/>
  <c r="I88" i="6" s="1"/>
  <c r="D88" i="6"/>
  <c r="C88" i="6"/>
  <c r="O86" i="6"/>
  <c r="N86" i="6"/>
  <c r="N87" i="6" s="1"/>
  <c r="I86" i="6"/>
  <c r="I87" i="6" s="1"/>
  <c r="M81" i="6"/>
  <c r="M183" i="6" s="1"/>
  <c r="L81" i="6"/>
  <c r="K81" i="6"/>
  <c r="J81" i="6"/>
  <c r="H81" i="6"/>
  <c r="G81" i="6"/>
  <c r="F81" i="6"/>
  <c r="E81" i="6"/>
  <c r="D81" i="6"/>
  <c r="D183" i="6" s="1"/>
  <c r="C81" i="6"/>
  <c r="M80" i="6"/>
  <c r="N80" i="6" s="1"/>
  <c r="L80" i="6"/>
  <c r="K80" i="6"/>
  <c r="J80" i="6"/>
  <c r="H80" i="6"/>
  <c r="G80" i="6"/>
  <c r="F80" i="6"/>
  <c r="E80" i="6"/>
  <c r="D80" i="6"/>
  <c r="I80" i="6" s="1"/>
  <c r="C80" i="6"/>
  <c r="M79" i="6"/>
  <c r="L79" i="6"/>
  <c r="K79" i="6"/>
  <c r="N79" i="6" s="1"/>
  <c r="J79" i="6"/>
  <c r="H79" i="6"/>
  <c r="G79" i="6"/>
  <c r="F79" i="6"/>
  <c r="E79" i="6"/>
  <c r="D79" i="6"/>
  <c r="C79" i="6"/>
  <c r="M78" i="6"/>
  <c r="N78" i="6" s="1"/>
  <c r="L78" i="6"/>
  <c r="K78" i="6"/>
  <c r="J78" i="6"/>
  <c r="H78" i="6"/>
  <c r="G78" i="6"/>
  <c r="F78" i="6"/>
  <c r="E78" i="6"/>
  <c r="D78" i="6"/>
  <c r="C78" i="6"/>
  <c r="O76" i="6"/>
  <c r="N76" i="6"/>
  <c r="N77" i="6" s="1"/>
  <c r="I76" i="6"/>
  <c r="I77" i="6" s="1"/>
  <c r="M71" i="6"/>
  <c r="M182" i="6" s="1"/>
  <c r="L71" i="6"/>
  <c r="K71" i="6"/>
  <c r="J71" i="6"/>
  <c r="H71" i="6"/>
  <c r="G71" i="6"/>
  <c r="F71" i="6"/>
  <c r="E71" i="6"/>
  <c r="D71" i="6"/>
  <c r="D182" i="6" s="1"/>
  <c r="C71" i="6"/>
  <c r="M70" i="6"/>
  <c r="L70" i="6"/>
  <c r="N70" i="6" s="1"/>
  <c r="K70" i="6"/>
  <c r="J70" i="6"/>
  <c r="H70" i="6"/>
  <c r="G70" i="6"/>
  <c r="F70" i="6"/>
  <c r="E70" i="6"/>
  <c r="D70" i="6"/>
  <c r="C70" i="6"/>
  <c r="I70" i="6" s="1"/>
  <c r="M69" i="6"/>
  <c r="L69" i="6"/>
  <c r="K69" i="6"/>
  <c r="J69" i="6"/>
  <c r="N69" i="6" s="1"/>
  <c r="H69" i="6"/>
  <c r="G69" i="6"/>
  <c r="F69" i="6"/>
  <c r="E69" i="6"/>
  <c r="I69" i="6" s="1"/>
  <c r="D69" i="6"/>
  <c r="C69" i="6"/>
  <c r="M68" i="6"/>
  <c r="L68" i="6"/>
  <c r="N68" i="6" s="1"/>
  <c r="K68" i="6"/>
  <c r="J68" i="6"/>
  <c r="H68" i="6"/>
  <c r="G68" i="6"/>
  <c r="F68" i="6"/>
  <c r="E68" i="6"/>
  <c r="D68" i="6"/>
  <c r="C68" i="6"/>
  <c r="I68" i="6" s="1"/>
  <c r="O66" i="6"/>
  <c r="N66" i="6"/>
  <c r="N67" i="6" s="1"/>
  <c r="I66" i="6"/>
  <c r="I67" i="6" s="1"/>
  <c r="M61" i="6"/>
  <c r="L61" i="6"/>
  <c r="K61" i="6"/>
  <c r="J61" i="6"/>
  <c r="H61" i="6"/>
  <c r="G61" i="6"/>
  <c r="F61" i="6"/>
  <c r="E61" i="6"/>
  <c r="D61" i="6"/>
  <c r="C61" i="6"/>
  <c r="M60" i="6"/>
  <c r="L60" i="6"/>
  <c r="K60" i="6"/>
  <c r="N60" i="6" s="1"/>
  <c r="J60" i="6"/>
  <c r="H60" i="6"/>
  <c r="G60" i="6"/>
  <c r="F60" i="6"/>
  <c r="I60" i="6" s="1"/>
  <c r="E60" i="6"/>
  <c r="D60" i="6"/>
  <c r="C60" i="6"/>
  <c r="M59" i="6"/>
  <c r="N59" i="6" s="1"/>
  <c r="L59" i="6"/>
  <c r="K59" i="6"/>
  <c r="J59" i="6"/>
  <c r="H59" i="6"/>
  <c r="G59" i="6"/>
  <c r="F59" i="6"/>
  <c r="E59" i="6"/>
  <c r="D59" i="6"/>
  <c r="I59" i="6" s="1"/>
  <c r="C59" i="6"/>
  <c r="M58" i="6"/>
  <c r="L58" i="6"/>
  <c r="K58" i="6"/>
  <c r="N58" i="6" s="1"/>
  <c r="J58" i="6"/>
  <c r="H58" i="6"/>
  <c r="G58" i="6"/>
  <c r="F58" i="6"/>
  <c r="I58" i="6" s="1"/>
  <c r="E58" i="6"/>
  <c r="D58" i="6"/>
  <c r="C58" i="6"/>
  <c r="O56" i="6"/>
  <c r="N56" i="6"/>
  <c r="N57" i="6" s="1"/>
  <c r="I56" i="6"/>
  <c r="M51" i="6"/>
  <c r="M180" i="6" s="1"/>
  <c r="L51" i="6"/>
  <c r="K51" i="6"/>
  <c r="J51" i="6"/>
  <c r="H51" i="6"/>
  <c r="G51" i="6"/>
  <c r="F51" i="6"/>
  <c r="E51" i="6"/>
  <c r="C51" i="6"/>
  <c r="M50" i="6"/>
  <c r="L50" i="6"/>
  <c r="K50" i="6"/>
  <c r="J50" i="6"/>
  <c r="H50" i="6"/>
  <c r="G50" i="6"/>
  <c r="F50" i="6"/>
  <c r="E50" i="6"/>
  <c r="C50" i="6"/>
  <c r="M49" i="6"/>
  <c r="L49" i="6"/>
  <c r="K49" i="6"/>
  <c r="J49" i="6"/>
  <c r="H49" i="6"/>
  <c r="G49" i="6"/>
  <c r="F49" i="6"/>
  <c r="E49" i="6"/>
  <c r="C49" i="6"/>
  <c r="M48" i="6"/>
  <c r="L48" i="6"/>
  <c r="K48" i="6"/>
  <c r="N48" i="6" s="1"/>
  <c r="J48" i="6"/>
  <c r="H48" i="6"/>
  <c r="G48" i="6"/>
  <c r="F48" i="6"/>
  <c r="E48" i="6"/>
  <c r="C48" i="6"/>
  <c r="O46" i="6"/>
  <c r="O48" i="6" s="1"/>
  <c r="N46" i="6"/>
  <c r="N47" i="6" s="1"/>
  <c r="I46" i="6"/>
  <c r="M41" i="6"/>
  <c r="M179" i="6"/>
  <c r="L41" i="6"/>
  <c r="K41" i="6"/>
  <c r="J41" i="6"/>
  <c r="H41" i="6"/>
  <c r="G41" i="6"/>
  <c r="F41" i="6"/>
  <c r="E41" i="6"/>
  <c r="E179" i="6"/>
  <c r="D41" i="6"/>
  <c r="C41" i="6"/>
  <c r="M40" i="6"/>
  <c r="L40" i="6"/>
  <c r="N40" i="6" s="1"/>
  <c r="K40" i="6"/>
  <c r="J40" i="6"/>
  <c r="H40" i="6"/>
  <c r="G40" i="6"/>
  <c r="F40" i="6"/>
  <c r="E40" i="6"/>
  <c r="D40" i="6"/>
  <c r="C40" i="6"/>
  <c r="I40" i="6" s="1"/>
  <c r="M39" i="6"/>
  <c r="L39" i="6"/>
  <c r="K39" i="6"/>
  <c r="J39" i="6"/>
  <c r="N39" i="6" s="1"/>
  <c r="H39" i="6"/>
  <c r="G39" i="6"/>
  <c r="F39" i="6"/>
  <c r="E39" i="6"/>
  <c r="I39" i="6" s="1"/>
  <c r="D39" i="6"/>
  <c r="C39" i="6"/>
  <c r="M38" i="6"/>
  <c r="L38" i="6"/>
  <c r="N38" i="6" s="1"/>
  <c r="K38" i="6"/>
  <c r="J38" i="6"/>
  <c r="H38" i="6"/>
  <c r="G38" i="6"/>
  <c r="F38" i="6"/>
  <c r="E38" i="6"/>
  <c r="D38" i="6"/>
  <c r="C38" i="6"/>
  <c r="I38" i="6" s="1"/>
  <c r="O36" i="6"/>
  <c r="N36" i="6"/>
  <c r="N37" i="6" s="1"/>
  <c r="I36" i="6"/>
  <c r="I37" i="6" s="1"/>
  <c r="M31" i="6"/>
  <c r="M178" i="6" s="1"/>
  <c r="L31" i="6"/>
  <c r="K31" i="6"/>
  <c r="J31" i="6"/>
  <c r="H31" i="6"/>
  <c r="G31" i="6"/>
  <c r="F31" i="6"/>
  <c r="E31" i="6"/>
  <c r="D31" i="6"/>
  <c r="C31" i="6"/>
  <c r="M30" i="6"/>
  <c r="L30" i="6"/>
  <c r="K30" i="6"/>
  <c r="J30" i="6"/>
  <c r="H30" i="6"/>
  <c r="G30" i="6"/>
  <c r="F30" i="6"/>
  <c r="E30" i="6"/>
  <c r="D30" i="6"/>
  <c r="C30" i="6"/>
  <c r="M29" i="6"/>
  <c r="L29" i="6"/>
  <c r="K29" i="6"/>
  <c r="J29" i="6"/>
  <c r="H29" i="6"/>
  <c r="G29" i="6"/>
  <c r="F29" i="6"/>
  <c r="E29" i="6"/>
  <c r="D29" i="6"/>
  <c r="C29" i="6"/>
  <c r="M28" i="6"/>
  <c r="L28" i="6"/>
  <c r="K28" i="6"/>
  <c r="J28" i="6"/>
  <c r="H28" i="6"/>
  <c r="G28" i="6"/>
  <c r="F28" i="6"/>
  <c r="E28" i="6"/>
  <c r="D28" i="6"/>
  <c r="C28" i="6"/>
  <c r="O26" i="6"/>
  <c r="N26" i="6"/>
  <c r="N27" i="6" s="1"/>
  <c r="I26" i="6"/>
  <c r="I27" i="6" s="1"/>
  <c r="M21" i="6"/>
  <c r="M177" i="6" s="1"/>
  <c r="L21" i="6"/>
  <c r="K21" i="6"/>
  <c r="J21" i="6"/>
  <c r="H21" i="6"/>
  <c r="G21" i="6"/>
  <c r="F21" i="6"/>
  <c r="E21" i="6"/>
  <c r="D21" i="6"/>
  <c r="D177" i="6" s="1"/>
  <c r="C21" i="6"/>
  <c r="M20" i="6"/>
  <c r="L20" i="6"/>
  <c r="K20" i="6"/>
  <c r="J20" i="6"/>
  <c r="H20" i="6"/>
  <c r="G20" i="6"/>
  <c r="F20" i="6"/>
  <c r="E20" i="6"/>
  <c r="D20" i="6"/>
  <c r="C20" i="6"/>
  <c r="M19" i="6"/>
  <c r="L19" i="6"/>
  <c r="K19" i="6"/>
  <c r="J19" i="6"/>
  <c r="H19" i="6"/>
  <c r="G19" i="6"/>
  <c r="F19" i="6"/>
  <c r="E19" i="6"/>
  <c r="D19" i="6"/>
  <c r="C19" i="6"/>
  <c r="M18" i="6"/>
  <c r="L18" i="6"/>
  <c r="K18" i="6"/>
  <c r="J18" i="6"/>
  <c r="N18" i="6" s="1"/>
  <c r="H18" i="6"/>
  <c r="G18" i="6"/>
  <c r="F18" i="6"/>
  <c r="E18" i="6"/>
  <c r="D18" i="6"/>
  <c r="C18" i="6"/>
  <c r="O16" i="6"/>
  <c r="N16" i="6"/>
  <c r="N17" i="6" s="1"/>
  <c r="I16" i="6"/>
  <c r="I17" i="6" s="1"/>
  <c r="M11" i="6"/>
  <c r="L11" i="6"/>
  <c r="K11" i="6"/>
  <c r="K176" i="6" s="1"/>
  <c r="J11" i="6"/>
  <c r="H11" i="6"/>
  <c r="G11" i="6"/>
  <c r="F11" i="6"/>
  <c r="E11" i="6"/>
  <c r="D11" i="6"/>
  <c r="D176" i="6" s="1"/>
  <c r="C11" i="6"/>
  <c r="M10" i="6"/>
  <c r="L10" i="6"/>
  <c r="K10" i="6"/>
  <c r="J10" i="6"/>
  <c r="H10" i="6"/>
  <c r="G10" i="6"/>
  <c r="F10" i="6"/>
  <c r="E10" i="6"/>
  <c r="D10" i="6"/>
  <c r="C10" i="6"/>
  <c r="M9" i="6"/>
  <c r="L9" i="6"/>
  <c r="K9" i="6"/>
  <c r="J9" i="6"/>
  <c r="H9" i="6"/>
  <c r="G9" i="6"/>
  <c r="F9" i="6"/>
  <c r="E9" i="6"/>
  <c r="D9" i="6"/>
  <c r="C9" i="6"/>
  <c r="M8" i="6"/>
  <c r="L8" i="6"/>
  <c r="K8" i="6"/>
  <c r="J8" i="6"/>
  <c r="N8" i="6"/>
  <c r="H8" i="6"/>
  <c r="G8" i="6"/>
  <c r="F8" i="6"/>
  <c r="E8" i="6"/>
  <c r="D8" i="6"/>
  <c r="C8" i="6"/>
  <c r="O6" i="6"/>
  <c r="N6" i="6"/>
  <c r="N7" i="6" s="1"/>
  <c r="I6" i="6"/>
  <c r="I7" i="6" s="1"/>
  <c r="L141" i="5"/>
  <c r="B181" i="5"/>
  <c r="B182" i="5" s="1"/>
  <c r="B183" i="5" s="1"/>
  <c r="B184" i="5" s="1"/>
  <c r="B185" i="5" s="1"/>
  <c r="B186" i="5" s="1"/>
  <c r="B187" i="5" s="1"/>
  <c r="B188" i="5" s="1"/>
  <c r="B189" i="5" s="1"/>
  <c r="B190" i="5" s="1"/>
  <c r="B191" i="5" s="1"/>
  <c r="M171" i="5"/>
  <c r="N171" i="5" s="1"/>
  <c r="L171" i="5"/>
  <c r="K171" i="5"/>
  <c r="K186" i="5" s="1"/>
  <c r="J171" i="5"/>
  <c r="H171" i="5"/>
  <c r="G171" i="5"/>
  <c r="F171" i="5"/>
  <c r="E171" i="5"/>
  <c r="D171" i="5"/>
  <c r="C171" i="5"/>
  <c r="M170" i="5"/>
  <c r="L170" i="5"/>
  <c r="K170" i="5"/>
  <c r="N170" i="5" s="1"/>
  <c r="J170" i="5"/>
  <c r="H170" i="5"/>
  <c r="G170" i="5"/>
  <c r="F170" i="5"/>
  <c r="I170" i="5" s="1"/>
  <c r="E170" i="5"/>
  <c r="D170" i="5"/>
  <c r="C170" i="5"/>
  <c r="M169" i="5"/>
  <c r="L169" i="5"/>
  <c r="K169" i="5"/>
  <c r="J169" i="5"/>
  <c r="H169" i="5"/>
  <c r="G169" i="5"/>
  <c r="F169" i="5"/>
  <c r="E169" i="5"/>
  <c r="D169" i="5"/>
  <c r="I169" i="5" s="1"/>
  <c r="C169" i="5"/>
  <c r="M168" i="5"/>
  <c r="L168" i="5"/>
  <c r="K168" i="5"/>
  <c r="N168" i="5" s="1"/>
  <c r="J168" i="5"/>
  <c r="H168" i="5"/>
  <c r="G168" i="5"/>
  <c r="F168" i="5"/>
  <c r="E168" i="5"/>
  <c r="D168" i="5"/>
  <c r="C168" i="5"/>
  <c r="O166" i="5"/>
  <c r="N166" i="5"/>
  <c r="N167" i="5"/>
  <c r="N210" i="5" s="1"/>
  <c r="I166" i="5"/>
  <c r="I167" i="5" s="1"/>
  <c r="I211" i="5" s="1"/>
  <c r="M151" i="5"/>
  <c r="M190" i="5" s="1"/>
  <c r="L151" i="5"/>
  <c r="L190" i="5" s="1"/>
  <c r="K151" i="5"/>
  <c r="K190" i="5" s="1"/>
  <c r="J151" i="5"/>
  <c r="H151" i="5"/>
  <c r="G151" i="5"/>
  <c r="G190" i="5" s="1"/>
  <c r="F151" i="5"/>
  <c r="F190" i="5"/>
  <c r="E151" i="5"/>
  <c r="D151" i="5"/>
  <c r="C151" i="5"/>
  <c r="M150" i="5"/>
  <c r="L150" i="5"/>
  <c r="K150" i="5"/>
  <c r="J150" i="5"/>
  <c r="H150" i="5"/>
  <c r="G150" i="5"/>
  <c r="F150" i="5"/>
  <c r="E150" i="5"/>
  <c r="D150" i="5"/>
  <c r="C150" i="5"/>
  <c r="M149" i="5"/>
  <c r="L149" i="5"/>
  <c r="K149" i="5"/>
  <c r="J149" i="5"/>
  <c r="H149" i="5"/>
  <c r="G149" i="5"/>
  <c r="F149" i="5"/>
  <c r="E149" i="5"/>
  <c r="D149" i="5"/>
  <c r="C149" i="5"/>
  <c r="M148" i="5"/>
  <c r="L148" i="5"/>
  <c r="K148" i="5"/>
  <c r="J148" i="5"/>
  <c r="H148" i="5"/>
  <c r="G148" i="5"/>
  <c r="F148" i="5"/>
  <c r="E148" i="5"/>
  <c r="D148" i="5"/>
  <c r="C148" i="5"/>
  <c r="I146" i="5"/>
  <c r="P146" i="5" s="1"/>
  <c r="M141" i="5"/>
  <c r="K141" i="5"/>
  <c r="K189" i="5" s="1"/>
  <c r="J141" i="5"/>
  <c r="H141" i="5"/>
  <c r="G141" i="5"/>
  <c r="F141" i="5"/>
  <c r="F189" i="5" s="1"/>
  <c r="E141" i="5"/>
  <c r="D141" i="5"/>
  <c r="C141" i="5"/>
  <c r="M140" i="5"/>
  <c r="L140" i="5"/>
  <c r="K140" i="5"/>
  <c r="J140" i="5"/>
  <c r="H140" i="5"/>
  <c r="G140" i="5"/>
  <c r="F140" i="5"/>
  <c r="E140" i="5"/>
  <c r="D140" i="5"/>
  <c r="C140" i="5"/>
  <c r="M139" i="5"/>
  <c r="L139" i="5"/>
  <c r="K139" i="5"/>
  <c r="J139" i="5"/>
  <c r="H139" i="5"/>
  <c r="G139" i="5"/>
  <c r="F139" i="5"/>
  <c r="E139" i="5"/>
  <c r="D139" i="5"/>
  <c r="C139" i="5"/>
  <c r="M138" i="5"/>
  <c r="L138" i="5"/>
  <c r="K138" i="5"/>
  <c r="J138" i="5"/>
  <c r="H138" i="5"/>
  <c r="G138" i="5"/>
  <c r="F138" i="5"/>
  <c r="E138" i="5"/>
  <c r="D138" i="5"/>
  <c r="C138" i="5"/>
  <c r="O136" i="5"/>
  <c r="N136" i="5"/>
  <c r="N137" i="5"/>
  <c r="N209" i="5" s="1"/>
  <c r="I136" i="5"/>
  <c r="M131" i="5"/>
  <c r="L131" i="5"/>
  <c r="K131" i="5"/>
  <c r="K188" i="5" s="1"/>
  <c r="J131" i="5"/>
  <c r="H131" i="5"/>
  <c r="G131" i="5"/>
  <c r="F131" i="5"/>
  <c r="F188" i="5" s="1"/>
  <c r="E131" i="5"/>
  <c r="D131" i="5"/>
  <c r="C131" i="5"/>
  <c r="C188" i="5"/>
  <c r="M130" i="5"/>
  <c r="L130" i="5"/>
  <c r="K130" i="5"/>
  <c r="J130" i="5"/>
  <c r="H130" i="5"/>
  <c r="G130" i="5"/>
  <c r="F130" i="5"/>
  <c r="E130" i="5"/>
  <c r="D130" i="5"/>
  <c r="C130" i="5"/>
  <c r="M129" i="5"/>
  <c r="L129" i="5"/>
  <c r="K129" i="5"/>
  <c r="J129" i="5"/>
  <c r="H129" i="5"/>
  <c r="G129" i="5"/>
  <c r="F129" i="5"/>
  <c r="E129" i="5"/>
  <c r="D129" i="5"/>
  <c r="C129" i="5"/>
  <c r="I129" i="5" s="1"/>
  <c r="M128" i="5"/>
  <c r="L128" i="5"/>
  <c r="K128" i="5"/>
  <c r="J128" i="5"/>
  <c r="N128" i="5" s="1"/>
  <c r="H128" i="5"/>
  <c r="G128" i="5"/>
  <c r="F128" i="5"/>
  <c r="E128" i="5"/>
  <c r="D128" i="5"/>
  <c r="C128" i="5"/>
  <c r="O126" i="5"/>
  <c r="N126" i="5"/>
  <c r="N127" i="5" s="1"/>
  <c r="N208" i="5" s="1"/>
  <c r="I126" i="5"/>
  <c r="I127" i="5" s="1"/>
  <c r="M121" i="5"/>
  <c r="L121" i="5"/>
  <c r="K121" i="5"/>
  <c r="K187" i="5" s="1"/>
  <c r="J121" i="5"/>
  <c r="H121" i="5"/>
  <c r="G121" i="5"/>
  <c r="F121" i="5"/>
  <c r="F187" i="5" s="1"/>
  <c r="E121" i="5"/>
  <c r="D121" i="5"/>
  <c r="C121" i="5"/>
  <c r="M120" i="5"/>
  <c r="N120" i="5" s="1"/>
  <c r="L120" i="5"/>
  <c r="K120" i="5"/>
  <c r="J120" i="5"/>
  <c r="H120" i="5"/>
  <c r="G120" i="5"/>
  <c r="F120" i="5"/>
  <c r="E120" i="5"/>
  <c r="D120" i="5"/>
  <c r="C120" i="5"/>
  <c r="M119" i="5"/>
  <c r="L119" i="5"/>
  <c r="K119" i="5"/>
  <c r="J119" i="5"/>
  <c r="H119" i="5"/>
  <c r="G119" i="5"/>
  <c r="F119" i="5"/>
  <c r="E119" i="5"/>
  <c r="D119" i="5"/>
  <c r="C119" i="5"/>
  <c r="M118" i="5"/>
  <c r="L118" i="5"/>
  <c r="K118" i="5"/>
  <c r="J118" i="5"/>
  <c r="H118" i="5"/>
  <c r="G118" i="5"/>
  <c r="F118" i="5"/>
  <c r="E118" i="5"/>
  <c r="D118" i="5"/>
  <c r="C118" i="5"/>
  <c r="O116" i="5"/>
  <c r="N116" i="5"/>
  <c r="N117" i="5" s="1"/>
  <c r="I116" i="5"/>
  <c r="I117" i="5" s="1"/>
  <c r="M111" i="5"/>
  <c r="L111" i="5"/>
  <c r="L186" i="5" s="1"/>
  <c r="K111" i="5"/>
  <c r="J111" i="5"/>
  <c r="J186" i="5" s="1"/>
  <c r="H111" i="5"/>
  <c r="G111" i="5"/>
  <c r="F111" i="5"/>
  <c r="F186" i="5" s="1"/>
  <c r="E111" i="5"/>
  <c r="E186" i="5" s="1"/>
  <c r="D111" i="5"/>
  <c r="C111" i="5"/>
  <c r="M110" i="5"/>
  <c r="L110" i="5"/>
  <c r="K110" i="5"/>
  <c r="J110" i="5"/>
  <c r="H110" i="5"/>
  <c r="G110" i="5"/>
  <c r="F110" i="5"/>
  <c r="E110" i="5"/>
  <c r="D110" i="5"/>
  <c r="C110" i="5"/>
  <c r="M109" i="5"/>
  <c r="L109" i="5"/>
  <c r="K109" i="5"/>
  <c r="J109" i="5"/>
  <c r="H109" i="5"/>
  <c r="G109" i="5"/>
  <c r="F109" i="5"/>
  <c r="E109" i="5"/>
  <c r="D109" i="5"/>
  <c r="C109" i="5"/>
  <c r="M108" i="5"/>
  <c r="L108" i="5"/>
  <c r="K108" i="5"/>
  <c r="J108" i="5"/>
  <c r="H108" i="5"/>
  <c r="G108" i="5"/>
  <c r="F108" i="5"/>
  <c r="E108" i="5"/>
  <c r="D108" i="5"/>
  <c r="C108" i="5"/>
  <c r="O106" i="5"/>
  <c r="N106" i="5"/>
  <c r="N107" i="5" s="1"/>
  <c r="I106" i="5"/>
  <c r="M101" i="5"/>
  <c r="L101" i="5"/>
  <c r="L185" i="5" s="1"/>
  <c r="K101" i="5"/>
  <c r="J101" i="5"/>
  <c r="J185" i="5" s="1"/>
  <c r="H101" i="5"/>
  <c r="G101" i="5"/>
  <c r="G185" i="5" s="1"/>
  <c r="F101" i="5"/>
  <c r="E101" i="5"/>
  <c r="D101" i="5"/>
  <c r="C101" i="5"/>
  <c r="C185" i="5" s="1"/>
  <c r="M100" i="5"/>
  <c r="L100" i="5"/>
  <c r="K100" i="5"/>
  <c r="J100" i="5"/>
  <c r="H100" i="5"/>
  <c r="G100" i="5"/>
  <c r="F100" i="5"/>
  <c r="E100" i="5"/>
  <c r="D100" i="5"/>
  <c r="C100" i="5"/>
  <c r="I100" i="5" s="1"/>
  <c r="M99" i="5"/>
  <c r="L99" i="5"/>
  <c r="K99" i="5"/>
  <c r="J99" i="5"/>
  <c r="N99" i="5" s="1"/>
  <c r="H99" i="5"/>
  <c r="G99" i="5"/>
  <c r="F99" i="5"/>
  <c r="E99" i="5"/>
  <c r="I99" i="5" s="1"/>
  <c r="D99" i="5"/>
  <c r="C99" i="5"/>
  <c r="M98" i="5"/>
  <c r="L98" i="5"/>
  <c r="N98" i="5" s="1"/>
  <c r="K98" i="5"/>
  <c r="J98" i="5"/>
  <c r="H98" i="5"/>
  <c r="G98" i="5"/>
  <c r="F98" i="5"/>
  <c r="E98" i="5"/>
  <c r="D98" i="5"/>
  <c r="C98" i="5"/>
  <c r="I98" i="5" s="1"/>
  <c r="O96" i="5"/>
  <c r="N96" i="5"/>
  <c r="N97" i="5" s="1"/>
  <c r="N205" i="5" s="1"/>
  <c r="I96" i="5"/>
  <c r="I97" i="5" s="1"/>
  <c r="M91" i="5"/>
  <c r="L91" i="5"/>
  <c r="L184" i="5" s="1"/>
  <c r="K91" i="5"/>
  <c r="J91" i="5"/>
  <c r="H91" i="5"/>
  <c r="G91" i="5"/>
  <c r="G184" i="5" s="1"/>
  <c r="F91" i="5"/>
  <c r="E91" i="5"/>
  <c r="E184" i="5" s="1"/>
  <c r="D91" i="5"/>
  <c r="C91" i="5"/>
  <c r="C184" i="5" s="1"/>
  <c r="M90" i="5"/>
  <c r="L90" i="5"/>
  <c r="K90" i="5"/>
  <c r="J90" i="5"/>
  <c r="H90" i="5"/>
  <c r="G90" i="5"/>
  <c r="F90" i="5"/>
  <c r="E90" i="5"/>
  <c r="D90" i="5"/>
  <c r="C90" i="5"/>
  <c r="M89" i="5"/>
  <c r="N89" i="5" s="1"/>
  <c r="L89" i="5"/>
  <c r="K89" i="5"/>
  <c r="J89" i="5"/>
  <c r="H89" i="5"/>
  <c r="G89" i="5"/>
  <c r="F89" i="5"/>
  <c r="E89" i="5"/>
  <c r="D89" i="5"/>
  <c r="C89" i="5"/>
  <c r="M88" i="5"/>
  <c r="L88" i="5"/>
  <c r="K88" i="5"/>
  <c r="J88" i="5"/>
  <c r="H88" i="5"/>
  <c r="G88" i="5"/>
  <c r="F88" i="5"/>
  <c r="E88" i="5"/>
  <c r="D88" i="5"/>
  <c r="C88" i="5"/>
  <c r="O86" i="5"/>
  <c r="N86" i="5"/>
  <c r="N87" i="5" s="1"/>
  <c r="I86" i="5"/>
  <c r="I87" i="5" s="1"/>
  <c r="M81" i="5"/>
  <c r="M183" i="5" s="1"/>
  <c r="L81" i="5"/>
  <c r="K81" i="5"/>
  <c r="J81" i="5"/>
  <c r="H81" i="5"/>
  <c r="G81" i="5"/>
  <c r="G183" i="5" s="1"/>
  <c r="F81" i="5"/>
  <c r="E81" i="5"/>
  <c r="D81" i="5"/>
  <c r="C81" i="5"/>
  <c r="M80" i="5"/>
  <c r="L80" i="5"/>
  <c r="K80" i="5"/>
  <c r="J80" i="5"/>
  <c r="N80" i="5" s="1"/>
  <c r="H80" i="5"/>
  <c r="G80" i="5"/>
  <c r="F80" i="5"/>
  <c r="E80" i="5"/>
  <c r="D80" i="5"/>
  <c r="C80" i="5"/>
  <c r="M79" i="5"/>
  <c r="L79" i="5"/>
  <c r="K79" i="5"/>
  <c r="J79" i="5"/>
  <c r="H79" i="5"/>
  <c r="G79" i="5"/>
  <c r="F79" i="5"/>
  <c r="E79" i="5"/>
  <c r="D79" i="5"/>
  <c r="C79" i="5"/>
  <c r="I79" i="5" s="1"/>
  <c r="M78" i="5"/>
  <c r="L78" i="5"/>
  <c r="K78" i="5"/>
  <c r="J78" i="5"/>
  <c r="H78" i="5"/>
  <c r="G78" i="5"/>
  <c r="F78" i="5"/>
  <c r="E78" i="5"/>
  <c r="D78" i="5"/>
  <c r="C78" i="5"/>
  <c r="O76" i="5"/>
  <c r="N76" i="5"/>
  <c r="I76" i="5"/>
  <c r="I77" i="5" s="1"/>
  <c r="M71" i="5"/>
  <c r="L71" i="5"/>
  <c r="L182" i="5" s="1"/>
  <c r="K71" i="5"/>
  <c r="J71" i="5"/>
  <c r="H71" i="5"/>
  <c r="G71" i="5"/>
  <c r="G182" i="5" s="1"/>
  <c r="F71" i="5"/>
  <c r="E71" i="5"/>
  <c r="E182" i="5"/>
  <c r="D71" i="5"/>
  <c r="C71" i="5"/>
  <c r="M70" i="5"/>
  <c r="L70" i="5"/>
  <c r="K70" i="5"/>
  <c r="J70" i="5"/>
  <c r="H70" i="5"/>
  <c r="G70" i="5"/>
  <c r="F70" i="5"/>
  <c r="E70" i="5"/>
  <c r="D70" i="5"/>
  <c r="C70" i="5"/>
  <c r="M69" i="5"/>
  <c r="L69" i="5"/>
  <c r="K69" i="5"/>
  <c r="J69" i="5"/>
  <c r="N69" i="5"/>
  <c r="H69" i="5"/>
  <c r="G69" i="5"/>
  <c r="F69" i="5"/>
  <c r="E69" i="5"/>
  <c r="I69" i="5" s="1"/>
  <c r="D69" i="5"/>
  <c r="C69" i="5"/>
  <c r="M68" i="5"/>
  <c r="L68" i="5"/>
  <c r="K68" i="5"/>
  <c r="J68" i="5"/>
  <c r="H68" i="5"/>
  <c r="G68" i="5"/>
  <c r="F68" i="5"/>
  <c r="E68" i="5"/>
  <c r="D68" i="5"/>
  <c r="C68" i="5"/>
  <c r="I68" i="5" s="1"/>
  <c r="O66" i="5"/>
  <c r="N66" i="5"/>
  <c r="N67" i="5" s="1"/>
  <c r="I66" i="5"/>
  <c r="I67" i="5" s="1"/>
  <c r="M61" i="5"/>
  <c r="L61" i="5"/>
  <c r="K61" i="5"/>
  <c r="J61" i="5"/>
  <c r="J181" i="5" s="1"/>
  <c r="H61" i="5"/>
  <c r="G61" i="5"/>
  <c r="F61" i="5"/>
  <c r="E61" i="5"/>
  <c r="E181" i="5" s="1"/>
  <c r="D61" i="5"/>
  <c r="C61" i="5"/>
  <c r="M60" i="5"/>
  <c r="L60" i="5"/>
  <c r="K60" i="5"/>
  <c r="N60" i="5" s="1"/>
  <c r="J60" i="5"/>
  <c r="H60" i="5"/>
  <c r="G60" i="5"/>
  <c r="F60" i="5"/>
  <c r="I60" i="5" s="1"/>
  <c r="E60" i="5"/>
  <c r="D60" i="5"/>
  <c r="C60" i="5"/>
  <c r="M59" i="5"/>
  <c r="L59" i="5"/>
  <c r="K59" i="5"/>
  <c r="J59" i="5"/>
  <c r="H59" i="5"/>
  <c r="G59" i="5"/>
  <c r="F59" i="5"/>
  <c r="E59" i="5"/>
  <c r="D59" i="5"/>
  <c r="I59" i="5" s="1"/>
  <c r="C59" i="5"/>
  <c r="M58" i="5"/>
  <c r="L58" i="5"/>
  <c r="K58" i="5"/>
  <c r="N58" i="5" s="1"/>
  <c r="J58" i="5"/>
  <c r="H58" i="5"/>
  <c r="G58" i="5"/>
  <c r="F58" i="5"/>
  <c r="I58" i="5" s="1"/>
  <c r="E58" i="5"/>
  <c r="D58" i="5"/>
  <c r="C58" i="5"/>
  <c r="O56" i="5"/>
  <c r="N56" i="5"/>
  <c r="N57" i="5"/>
  <c r="I56" i="5"/>
  <c r="P56" i="5" s="1"/>
  <c r="M51" i="5"/>
  <c r="M180" i="5" s="1"/>
  <c r="L51" i="5"/>
  <c r="K51" i="5"/>
  <c r="J51" i="5"/>
  <c r="H51" i="5"/>
  <c r="G51" i="5"/>
  <c r="F51" i="5"/>
  <c r="E51" i="5"/>
  <c r="E180" i="5"/>
  <c r="D51" i="5"/>
  <c r="C51" i="5"/>
  <c r="C180" i="5" s="1"/>
  <c r="M50" i="5"/>
  <c r="L50" i="5"/>
  <c r="K50" i="5"/>
  <c r="J50" i="5"/>
  <c r="H50" i="5"/>
  <c r="G50" i="5"/>
  <c r="F50" i="5"/>
  <c r="E50" i="5"/>
  <c r="D50" i="5"/>
  <c r="C50" i="5"/>
  <c r="I50" i="5" s="1"/>
  <c r="M49" i="5"/>
  <c r="L49" i="5"/>
  <c r="K49" i="5"/>
  <c r="J49" i="5"/>
  <c r="N49" i="5" s="1"/>
  <c r="H49" i="5"/>
  <c r="G49" i="5"/>
  <c r="F49" i="5"/>
  <c r="E49" i="5"/>
  <c r="I49" i="5" s="1"/>
  <c r="D49" i="5"/>
  <c r="C49" i="5"/>
  <c r="M48" i="5"/>
  <c r="L48" i="5"/>
  <c r="K48" i="5"/>
  <c r="J48" i="5"/>
  <c r="H48" i="5"/>
  <c r="G48" i="5"/>
  <c r="F48" i="5"/>
  <c r="E48" i="5"/>
  <c r="D48" i="5"/>
  <c r="C48" i="5"/>
  <c r="O46" i="5"/>
  <c r="N46" i="5"/>
  <c r="N47" i="5" s="1"/>
  <c r="I46" i="5"/>
  <c r="P46" i="5" s="1"/>
  <c r="M41" i="5"/>
  <c r="L41" i="5"/>
  <c r="K41" i="5"/>
  <c r="K179" i="5"/>
  <c r="J41" i="5"/>
  <c r="H41" i="5"/>
  <c r="G41" i="5"/>
  <c r="G179" i="5" s="1"/>
  <c r="F41" i="5"/>
  <c r="F179" i="5"/>
  <c r="E41" i="5"/>
  <c r="E179" i="5" s="1"/>
  <c r="D41" i="5"/>
  <c r="C41" i="5"/>
  <c r="C179" i="5" s="1"/>
  <c r="M40" i="5"/>
  <c r="L40" i="5"/>
  <c r="K40" i="5"/>
  <c r="J40" i="5"/>
  <c r="H40" i="5"/>
  <c r="G40" i="5"/>
  <c r="F40" i="5"/>
  <c r="E40" i="5"/>
  <c r="D40" i="5"/>
  <c r="I40" i="5" s="1"/>
  <c r="C40" i="5"/>
  <c r="M39" i="5"/>
  <c r="L39" i="5"/>
  <c r="K39" i="5"/>
  <c r="J39" i="5"/>
  <c r="H39" i="5"/>
  <c r="G39" i="5"/>
  <c r="F39" i="5"/>
  <c r="E39" i="5"/>
  <c r="D39" i="5"/>
  <c r="C39" i="5"/>
  <c r="M38" i="5"/>
  <c r="N38" i="5" s="1"/>
  <c r="L38" i="5"/>
  <c r="K38" i="5"/>
  <c r="J38" i="5"/>
  <c r="H38" i="5"/>
  <c r="G38" i="5"/>
  <c r="F38" i="5"/>
  <c r="E38" i="5"/>
  <c r="D38" i="5"/>
  <c r="I38" i="5" s="1"/>
  <c r="C38" i="5"/>
  <c r="O36" i="5"/>
  <c r="N36" i="5"/>
  <c r="N37" i="5" s="1"/>
  <c r="N199" i="5" s="1"/>
  <c r="I36" i="5"/>
  <c r="M31" i="5"/>
  <c r="L31" i="5"/>
  <c r="L178" i="5" s="1"/>
  <c r="K31" i="5"/>
  <c r="J31" i="5"/>
  <c r="H31" i="5"/>
  <c r="G31" i="5"/>
  <c r="G178" i="5"/>
  <c r="F31" i="5"/>
  <c r="E31" i="5"/>
  <c r="E178" i="5" s="1"/>
  <c r="D31" i="5"/>
  <c r="C31" i="5"/>
  <c r="C178" i="5"/>
  <c r="M30" i="5"/>
  <c r="L30" i="5"/>
  <c r="K30" i="5"/>
  <c r="J30" i="5"/>
  <c r="H30" i="5"/>
  <c r="G30" i="5"/>
  <c r="F30" i="5"/>
  <c r="E30" i="5"/>
  <c r="D30" i="5"/>
  <c r="C30" i="5"/>
  <c r="M29" i="5"/>
  <c r="L29" i="5"/>
  <c r="K29" i="5"/>
  <c r="J29" i="5"/>
  <c r="H29" i="5"/>
  <c r="G29" i="5"/>
  <c r="F29" i="5"/>
  <c r="E29" i="5"/>
  <c r="D29" i="5"/>
  <c r="C29" i="5"/>
  <c r="I29" i="5" s="1"/>
  <c r="M28" i="5"/>
  <c r="L28" i="5"/>
  <c r="K28" i="5"/>
  <c r="J28" i="5"/>
  <c r="N28" i="5" s="1"/>
  <c r="H28" i="5"/>
  <c r="G28" i="5"/>
  <c r="F28" i="5"/>
  <c r="E28" i="5"/>
  <c r="D28" i="5"/>
  <c r="C28" i="5"/>
  <c r="O26" i="5"/>
  <c r="N26" i="5"/>
  <c r="I26" i="5"/>
  <c r="M21" i="5"/>
  <c r="L21" i="5"/>
  <c r="L177" i="5" s="1"/>
  <c r="K21" i="5"/>
  <c r="K177" i="5" s="1"/>
  <c r="J21" i="5"/>
  <c r="H21" i="5"/>
  <c r="G21" i="5"/>
  <c r="G177" i="5" s="1"/>
  <c r="F21" i="5"/>
  <c r="F177" i="5" s="1"/>
  <c r="E21" i="5"/>
  <c r="D21" i="5"/>
  <c r="C21" i="5"/>
  <c r="C177" i="5" s="1"/>
  <c r="M20" i="5"/>
  <c r="L20" i="5"/>
  <c r="K20" i="5"/>
  <c r="J20" i="5"/>
  <c r="H20" i="5"/>
  <c r="G20" i="5"/>
  <c r="F20" i="5"/>
  <c r="E20" i="5"/>
  <c r="D20" i="5"/>
  <c r="C20" i="5"/>
  <c r="M19" i="5"/>
  <c r="L19" i="5"/>
  <c r="K19" i="5"/>
  <c r="J19" i="5"/>
  <c r="H19" i="5"/>
  <c r="G19" i="5"/>
  <c r="F19" i="5"/>
  <c r="E19" i="5"/>
  <c r="D19" i="5"/>
  <c r="C19" i="5"/>
  <c r="M18" i="5"/>
  <c r="L18" i="5"/>
  <c r="K18" i="5"/>
  <c r="J18" i="5"/>
  <c r="H18" i="5"/>
  <c r="G18" i="5"/>
  <c r="F18" i="5"/>
  <c r="E18" i="5"/>
  <c r="D18" i="5"/>
  <c r="C18" i="5"/>
  <c r="O16" i="5"/>
  <c r="N16" i="5"/>
  <c r="I16" i="5"/>
  <c r="M11" i="5"/>
  <c r="L11" i="5"/>
  <c r="L176" i="5" s="1"/>
  <c r="K11" i="5"/>
  <c r="J11" i="5"/>
  <c r="H11" i="5"/>
  <c r="G11" i="5"/>
  <c r="G176" i="5" s="1"/>
  <c r="F11" i="5"/>
  <c r="E11" i="5"/>
  <c r="E176" i="5" s="1"/>
  <c r="D11" i="5"/>
  <c r="C11" i="5"/>
  <c r="C176" i="5" s="1"/>
  <c r="M10" i="5"/>
  <c r="L10" i="5"/>
  <c r="K10" i="5"/>
  <c r="J10" i="5"/>
  <c r="H10" i="5"/>
  <c r="G10" i="5"/>
  <c r="F10" i="5"/>
  <c r="E10" i="5"/>
  <c r="D10" i="5"/>
  <c r="C10" i="5"/>
  <c r="M9" i="5"/>
  <c r="L9" i="5"/>
  <c r="K9" i="5"/>
  <c r="J9" i="5"/>
  <c r="N9" i="5"/>
  <c r="H9" i="5"/>
  <c r="G9" i="5"/>
  <c r="F9" i="5"/>
  <c r="E9" i="5"/>
  <c r="I9" i="5" s="1"/>
  <c r="D9" i="5"/>
  <c r="C9" i="5"/>
  <c r="M8" i="5"/>
  <c r="L8" i="5"/>
  <c r="K8" i="5"/>
  <c r="J8" i="5"/>
  <c r="H8" i="5"/>
  <c r="G8" i="5"/>
  <c r="F8" i="5"/>
  <c r="E8" i="5"/>
  <c r="D8" i="5"/>
  <c r="C8" i="5"/>
  <c r="I8" i="5" s="1"/>
  <c r="O6" i="5"/>
  <c r="N6" i="5"/>
  <c r="N7" i="5" s="1"/>
  <c r="N196" i="5" s="1"/>
  <c r="I6" i="5"/>
  <c r="L141" i="4"/>
  <c r="B181" i="4"/>
  <c r="B182" i="4"/>
  <c r="B183" i="4" s="1"/>
  <c r="B184" i="4" s="1"/>
  <c r="B185" i="4" s="1"/>
  <c r="B186" i="4" s="1"/>
  <c r="B187" i="4" s="1"/>
  <c r="B188" i="4" s="1"/>
  <c r="B189" i="4" s="1"/>
  <c r="B190" i="4" s="1"/>
  <c r="B191" i="4" s="1"/>
  <c r="M171" i="4"/>
  <c r="L171" i="4"/>
  <c r="L191" i="4" s="1"/>
  <c r="K171" i="4"/>
  <c r="J171" i="4"/>
  <c r="H171" i="4"/>
  <c r="G171" i="4"/>
  <c r="F171" i="4"/>
  <c r="E171" i="4"/>
  <c r="D171" i="4"/>
  <c r="C171" i="4"/>
  <c r="M170" i="4"/>
  <c r="L170" i="4"/>
  <c r="K170" i="4"/>
  <c r="J170" i="4"/>
  <c r="N170" i="4" s="1"/>
  <c r="H170" i="4"/>
  <c r="G170" i="4"/>
  <c r="F170" i="4"/>
  <c r="E170" i="4"/>
  <c r="I170" i="4" s="1"/>
  <c r="D170" i="4"/>
  <c r="C170" i="4"/>
  <c r="M169" i="4"/>
  <c r="L169" i="4"/>
  <c r="N169" i="4" s="1"/>
  <c r="K169" i="4"/>
  <c r="J169" i="4"/>
  <c r="H169" i="4"/>
  <c r="G169" i="4"/>
  <c r="F169" i="4"/>
  <c r="E169" i="4"/>
  <c r="D169" i="4"/>
  <c r="C169" i="4"/>
  <c r="I169" i="4" s="1"/>
  <c r="M168" i="4"/>
  <c r="L168" i="4"/>
  <c r="K168" i="4"/>
  <c r="J168" i="4"/>
  <c r="N168" i="4" s="1"/>
  <c r="H168" i="4"/>
  <c r="G168" i="4"/>
  <c r="F168" i="4"/>
  <c r="E168" i="4"/>
  <c r="I168" i="4" s="1"/>
  <c r="D168" i="4"/>
  <c r="C168" i="4"/>
  <c r="O166" i="4"/>
  <c r="N166" i="4"/>
  <c r="I166" i="4"/>
  <c r="M151" i="4"/>
  <c r="L151" i="4"/>
  <c r="K151" i="4"/>
  <c r="K190" i="4" s="1"/>
  <c r="J151" i="4"/>
  <c r="J190" i="4" s="1"/>
  <c r="H151" i="4"/>
  <c r="G151" i="4"/>
  <c r="F151" i="4"/>
  <c r="F190" i="4" s="1"/>
  <c r="E151" i="4"/>
  <c r="E190" i="4" s="1"/>
  <c r="D151" i="4"/>
  <c r="C151" i="4"/>
  <c r="M150" i="4"/>
  <c r="L150" i="4"/>
  <c r="K150" i="4"/>
  <c r="J150" i="4"/>
  <c r="H150" i="4"/>
  <c r="G150" i="4"/>
  <c r="F150" i="4"/>
  <c r="E150" i="4"/>
  <c r="I150" i="4" s="1"/>
  <c r="D150" i="4"/>
  <c r="C150" i="4"/>
  <c r="M149" i="4"/>
  <c r="L149" i="4"/>
  <c r="K149" i="4"/>
  <c r="J149" i="4"/>
  <c r="H149" i="4"/>
  <c r="G149" i="4"/>
  <c r="F149" i="4"/>
  <c r="E149" i="4"/>
  <c r="D149" i="4"/>
  <c r="C149" i="4"/>
  <c r="I149" i="4" s="1"/>
  <c r="M148" i="4"/>
  <c r="L148" i="4"/>
  <c r="K148" i="4"/>
  <c r="J148" i="4"/>
  <c r="N148" i="4" s="1"/>
  <c r="H148" i="4"/>
  <c r="G148" i="4"/>
  <c r="F148" i="4"/>
  <c r="E148" i="4"/>
  <c r="I148" i="4" s="1"/>
  <c r="D148" i="4"/>
  <c r="C148" i="4"/>
  <c r="I146" i="4"/>
  <c r="P146" i="4" s="1"/>
  <c r="I147" i="4"/>
  <c r="M141" i="4"/>
  <c r="K141" i="4"/>
  <c r="K189" i="4"/>
  <c r="J141" i="4"/>
  <c r="H141" i="4"/>
  <c r="G141" i="4"/>
  <c r="F141" i="4"/>
  <c r="E141" i="4"/>
  <c r="E189" i="4" s="1"/>
  <c r="D141" i="4"/>
  <c r="C141" i="4"/>
  <c r="M140" i="4"/>
  <c r="L140" i="4"/>
  <c r="K140" i="4"/>
  <c r="J140" i="4"/>
  <c r="H140" i="4"/>
  <c r="G140" i="4"/>
  <c r="F140" i="4"/>
  <c r="E140" i="4"/>
  <c r="D140" i="4"/>
  <c r="C140" i="4"/>
  <c r="M139" i="4"/>
  <c r="L139" i="4"/>
  <c r="K139" i="4"/>
  <c r="J139" i="4"/>
  <c r="H139" i="4"/>
  <c r="G139" i="4"/>
  <c r="F139" i="4"/>
  <c r="E139" i="4"/>
  <c r="D139" i="4"/>
  <c r="C139" i="4"/>
  <c r="M138" i="4"/>
  <c r="L138" i="4"/>
  <c r="K138" i="4"/>
  <c r="J138" i="4"/>
  <c r="H138" i="4"/>
  <c r="G138" i="4"/>
  <c r="F138" i="4"/>
  <c r="E138" i="4"/>
  <c r="D138" i="4"/>
  <c r="C138" i="4"/>
  <c r="O136" i="4"/>
  <c r="N136" i="4"/>
  <c r="N137" i="4"/>
  <c r="I136" i="4"/>
  <c r="M131" i="4"/>
  <c r="L131" i="4"/>
  <c r="K131" i="4"/>
  <c r="J131" i="4"/>
  <c r="J188" i="4" s="1"/>
  <c r="H131" i="4"/>
  <c r="G131" i="4"/>
  <c r="F131" i="4"/>
  <c r="F188" i="4"/>
  <c r="E131" i="4"/>
  <c r="D131" i="4"/>
  <c r="C131" i="4"/>
  <c r="M130" i="4"/>
  <c r="L130" i="4"/>
  <c r="K130" i="4"/>
  <c r="J130" i="4"/>
  <c r="H130" i="4"/>
  <c r="G130" i="4"/>
  <c r="F130" i="4"/>
  <c r="E130" i="4"/>
  <c r="D130" i="4"/>
  <c r="C130" i="4"/>
  <c r="M129" i="4"/>
  <c r="L129" i="4"/>
  <c r="K129" i="4"/>
  <c r="J129" i="4"/>
  <c r="H129" i="4"/>
  <c r="G129" i="4"/>
  <c r="F129" i="4"/>
  <c r="E129" i="4"/>
  <c r="D129" i="4"/>
  <c r="C129" i="4"/>
  <c r="M128" i="4"/>
  <c r="L128" i="4"/>
  <c r="K128" i="4"/>
  <c r="J128" i="4"/>
  <c r="H128" i="4"/>
  <c r="G128" i="4"/>
  <c r="F128" i="4"/>
  <c r="E128" i="4"/>
  <c r="D128" i="4"/>
  <c r="C128" i="4"/>
  <c r="O126" i="4"/>
  <c r="N126" i="4"/>
  <c r="N127" i="4" s="1"/>
  <c r="I126" i="4"/>
  <c r="M121" i="4"/>
  <c r="M187" i="4" s="1"/>
  <c r="L121" i="4"/>
  <c r="K121" i="4"/>
  <c r="K187" i="4" s="1"/>
  <c r="J121" i="4"/>
  <c r="N121" i="4" s="1"/>
  <c r="H121" i="4"/>
  <c r="G121" i="4"/>
  <c r="F121" i="4"/>
  <c r="F187" i="4"/>
  <c r="E121" i="4"/>
  <c r="D121" i="4"/>
  <c r="C121" i="4"/>
  <c r="M120" i="4"/>
  <c r="L120" i="4"/>
  <c r="K120" i="4"/>
  <c r="J120" i="4"/>
  <c r="H120" i="4"/>
  <c r="G120" i="4"/>
  <c r="F120" i="4"/>
  <c r="E120" i="4"/>
  <c r="D120" i="4"/>
  <c r="C120" i="4"/>
  <c r="M119" i="4"/>
  <c r="L119" i="4"/>
  <c r="K119" i="4"/>
  <c r="J119" i="4"/>
  <c r="H119" i="4"/>
  <c r="G119" i="4"/>
  <c r="F119" i="4"/>
  <c r="E119" i="4"/>
  <c r="D119" i="4"/>
  <c r="C119" i="4"/>
  <c r="M118" i="4"/>
  <c r="L118" i="4"/>
  <c r="K118" i="4"/>
  <c r="J118" i="4"/>
  <c r="H118" i="4"/>
  <c r="G118" i="4"/>
  <c r="F118" i="4"/>
  <c r="E118" i="4"/>
  <c r="D118" i="4"/>
  <c r="C118" i="4"/>
  <c r="O116" i="4"/>
  <c r="N116" i="4"/>
  <c r="N117" i="4" s="1"/>
  <c r="I116" i="4"/>
  <c r="I117" i="4" s="1"/>
  <c r="M111" i="4"/>
  <c r="L111" i="4"/>
  <c r="K111" i="4"/>
  <c r="K186" i="4" s="1"/>
  <c r="J111" i="4"/>
  <c r="J186" i="4" s="1"/>
  <c r="H111" i="4"/>
  <c r="G111" i="4"/>
  <c r="F111" i="4"/>
  <c r="F186" i="4" s="1"/>
  <c r="E111" i="4"/>
  <c r="E186" i="4" s="1"/>
  <c r="D111" i="4"/>
  <c r="C111" i="4"/>
  <c r="M110" i="4"/>
  <c r="L110" i="4"/>
  <c r="K110" i="4"/>
  <c r="J110" i="4"/>
  <c r="H110" i="4"/>
  <c r="G110" i="4"/>
  <c r="F110" i="4"/>
  <c r="E110" i="4"/>
  <c r="D110" i="4"/>
  <c r="C110" i="4"/>
  <c r="M109" i="4"/>
  <c r="L109" i="4"/>
  <c r="K109" i="4"/>
  <c r="J109" i="4"/>
  <c r="H109" i="4"/>
  <c r="G109" i="4"/>
  <c r="F109" i="4"/>
  <c r="E109" i="4"/>
  <c r="D109" i="4"/>
  <c r="C109" i="4"/>
  <c r="M108" i="4"/>
  <c r="L108" i="4"/>
  <c r="K108" i="4"/>
  <c r="J108" i="4"/>
  <c r="H108" i="4"/>
  <c r="G108" i="4"/>
  <c r="F108" i="4"/>
  <c r="E108" i="4"/>
  <c r="D108" i="4"/>
  <c r="C108" i="4"/>
  <c r="O106" i="4"/>
  <c r="N106" i="4"/>
  <c r="N107" i="4" s="1"/>
  <c r="I106" i="4"/>
  <c r="M101" i="4"/>
  <c r="L101" i="4"/>
  <c r="K101" i="4"/>
  <c r="K185" i="4" s="1"/>
  <c r="J101" i="4"/>
  <c r="J185" i="4"/>
  <c r="H101" i="4"/>
  <c r="G101" i="4"/>
  <c r="F101" i="4"/>
  <c r="F185" i="4" s="1"/>
  <c r="E101" i="4"/>
  <c r="E185" i="4" s="1"/>
  <c r="D101" i="4"/>
  <c r="C101" i="4"/>
  <c r="M100" i="4"/>
  <c r="L100" i="4"/>
  <c r="K100" i="4"/>
  <c r="J100" i="4"/>
  <c r="H100" i="4"/>
  <c r="G100" i="4"/>
  <c r="F100" i="4"/>
  <c r="E100" i="4"/>
  <c r="D100" i="4"/>
  <c r="C100" i="4"/>
  <c r="M99" i="4"/>
  <c r="L99" i="4"/>
  <c r="K99" i="4"/>
  <c r="J99" i="4"/>
  <c r="H99" i="4"/>
  <c r="G99" i="4"/>
  <c r="F99" i="4"/>
  <c r="E99" i="4"/>
  <c r="D99" i="4"/>
  <c r="C99" i="4"/>
  <c r="M98" i="4"/>
  <c r="L98" i="4"/>
  <c r="K98" i="4"/>
  <c r="J98" i="4"/>
  <c r="H98" i="4"/>
  <c r="G98" i="4"/>
  <c r="F98" i="4"/>
  <c r="E98" i="4"/>
  <c r="D98" i="4"/>
  <c r="C98" i="4"/>
  <c r="I98" i="4" s="1"/>
  <c r="O96" i="4"/>
  <c r="O97" i="4" s="1"/>
  <c r="N96" i="4"/>
  <c r="I96" i="4"/>
  <c r="I97" i="4" s="1"/>
  <c r="M91" i="4"/>
  <c r="L91" i="4"/>
  <c r="K91" i="4"/>
  <c r="J91" i="4"/>
  <c r="J184" i="4" s="1"/>
  <c r="H91" i="4"/>
  <c r="G91" i="4"/>
  <c r="F91" i="4"/>
  <c r="F184" i="4" s="1"/>
  <c r="E91" i="4"/>
  <c r="E184" i="4" s="1"/>
  <c r="D91" i="4"/>
  <c r="C91" i="4"/>
  <c r="M90" i="4"/>
  <c r="L90" i="4"/>
  <c r="K90" i="4"/>
  <c r="J90" i="4"/>
  <c r="H90" i="4"/>
  <c r="G90" i="4"/>
  <c r="F90" i="4"/>
  <c r="E90" i="4"/>
  <c r="D90" i="4"/>
  <c r="C90" i="4"/>
  <c r="M89" i="4"/>
  <c r="L89" i="4"/>
  <c r="K89" i="4"/>
  <c r="J89" i="4"/>
  <c r="H89" i="4"/>
  <c r="G89" i="4"/>
  <c r="F89" i="4"/>
  <c r="E89" i="4"/>
  <c r="D89" i="4"/>
  <c r="C89" i="4"/>
  <c r="M88" i="4"/>
  <c r="L88" i="4"/>
  <c r="K88" i="4"/>
  <c r="J88" i="4"/>
  <c r="H88" i="4"/>
  <c r="G88" i="4"/>
  <c r="F88" i="4"/>
  <c r="E88" i="4"/>
  <c r="D88" i="4"/>
  <c r="C88" i="4"/>
  <c r="O86" i="4"/>
  <c r="N86" i="4"/>
  <c r="N87" i="4"/>
  <c r="I86" i="4"/>
  <c r="I87" i="4" s="1"/>
  <c r="M81" i="4"/>
  <c r="L81" i="4"/>
  <c r="K81" i="4"/>
  <c r="K183" i="4"/>
  <c r="J81" i="4"/>
  <c r="H81" i="4"/>
  <c r="G81" i="4"/>
  <c r="F81" i="4"/>
  <c r="F183" i="4" s="1"/>
  <c r="E81" i="4"/>
  <c r="E183" i="4" s="1"/>
  <c r="D81" i="4"/>
  <c r="C81" i="4"/>
  <c r="M80" i="4"/>
  <c r="L80" i="4"/>
  <c r="K80" i="4"/>
  <c r="J80" i="4"/>
  <c r="H80" i="4"/>
  <c r="G80" i="4"/>
  <c r="F80" i="4"/>
  <c r="E80" i="4"/>
  <c r="D80" i="4"/>
  <c r="C80" i="4"/>
  <c r="M79" i="4"/>
  <c r="L79" i="4"/>
  <c r="K79" i="4"/>
  <c r="J79" i="4"/>
  <c r="H79" i="4"/>
  <c r="G79" i="4"/>
  <c r="F79" i="4"/>
  <c r="E79" i="4"/>
  <c r="D79" i="4"/>
  <c r="C79" i="4"/>
  <c r="M78" i="4"/>
  <c r="L78" i="4"/>
  <c r="K78" i="4"/>
  <c r="J78" i="4"/>
  <c r="H78" i="4"/>
  <c r="G78" i="4"/>
  <c r="F78" i="4"/>
  <c r="E78" i="4"/>
  <c r="D78" i="4"/>
  <c r="C78" i="4"/>
  <c r="O76" i="4"/>
  <c r="N76" i="4"/>
  <c r="N77" i="4"/>
  <c r="I76" i="4"/>
  <c r="I77" i="4" s="1"/>
  <c r="M71" i="4"/>
  <c r="L71" i="4"/>
  <c r="K71" i="4"/>
  <c r="K182" i="4" s="1"/>
  <c r="J71" i="4"/>
  <c r="J182" i="4" s="1"/>
  <c r="H71" i="4"/>
  <c r="G71" i="4"/>
  <c r="F71" i="4"/>
  <c r="F182" i="4" s="1"/>
  <c r="E71" i="4"/>
  <c r="E182" i="4" s="1"/>
  <c r="D71" i="4"/>
  <c r="C71" i="4"/>
  <c r="M70" i="4"/>
  <c r="L70" i="4"/>
  <c r="K70" i="4"/>
  <c r="J70" i="4"/>
  <c r="H70" i="4"/>
  <c r="G70" i="4"/>
  <c r="F70" i="4"/>
  <c r="E70" i="4"/>
  <c r="D70" i="4"/>
  <c r="C70" i="4"/>
  <c r="M69" i="4"/>
  <c r="L69" i="4"/>
  <c r="K69" i="4"/>
  <c r="J69" i="4"/>
  <c r="H69" i="4"/>
  <c r="G69" i="4"/>
  <c r="F69" i="4"/>
  <c r="E69" i="4"/>
  <c r="D69" i="4"/>
  <c r="C69" i="4"/>
  <c r="M68" i="4"/>
  <c r="L68" i="4"/>
  <c r="K68" i="4"/>
  <c r="J68" i="4"/>
  <c r="H68" i="4"/>
  <c r="G68" i="4"/>
  <c r="F68" i="4"/>
  <c r="E68" i="4"/>
  <c r="I68" i="4" s="1"/>
  <c r="D68" i="4"/>
  <c r="C68" i="4"/>
  <c r="O66" i="4"/>
  <c r="N66" i="4"/>
  <c r="I66" i="4"/>
  <c r="I67" i="4" s="1"/>
  <c r="M61" i="4"/>
  <c r="L61" i="4"/>
  <c r="K61" i="4"/>
  <c r="K181" i="4" s="1"/>
  <c r="J61" i="4"/>
  <c r="H61" i="4"/>
  <c r="G61" i="4"/>
  <c r="F61" i="4"/>
  <c r="F181" i="4" s="1"/>
  <c r="E61" i="4"/>
  <c r="D61" i="4"/>
  <c r="C61" i="4"/>
  <c r="M60" i="4"/>
  <c r="L60" i="4"/>
  <c r="K60" i="4"/>
  <c r="J60" i="4"/>
  <c r="H60" i="4"/>
  <c r="G60" i="4"/>
  <c r="F60" i="4"/>
  <c r="E60" i="4"/>
  <c r="D60" i="4"/>
  <c r="C60" i="4"/>
  <c r="M59" i="4"/>
  <c r="L59" i="4"/>
  <c r="K59" i="4"/>
  <c r="J59" i="4"/>
  <c r="H59" i="4"/>
  <c r="G59" i="4"/>
  <c r="F59" i="4"/>
  <c r="E59" i="4"/>
  <c r="D59" i="4"/>
  <c r="C59" i="4"/>
  <c r="M58" i="4"/>
  <c r="L58" i="4"/>
  <c r="K58" i="4"/>
  <c r="J58" i="4"/>
  <c r="H58" i="4"/>
  <c r="G58" i="4"/>
  <c r="F58" i="4"/>
  <c r="E58" i="4"/>
  <c r="D58" i="4"/>
  <c r="C58" i="4"/>
  <c r="O56" i="4"/>
  <c r="N56" i="4"/>
  <c r="I56" i="4"/>
  <c r="I57" i="4" s="1"/>
  <c r="M51" i="4"/>
  <c r="L51" i="4"/>
  <c r="K51" i="4"/>
  <c r="K180" i="4" s="1"/>
  <c r="J51" i="4"/>
  <c r="J180" i="4"/>
  <c r="H51" i="4"/>
  <c r="G51" i="4"/>
  <c r="F51" i="4"/>
  <c r="F180" i="4" s="1"/>
  <c r="E51" i="4"/>
  <c r="D51" i="4"/>
  <c r="C51" i="4"/>
  <c r="M50" i="4"/>
  <c r="L50" i="4"/>
  <c r="K50" i="4"/>
  <c r="J50" i="4"/>
  <c r="H50" i="4"/>
  <c r="G50" i="4"/>
  <c r="F50" i="4"/>
  <c r="E50" i="4"/>
  <c r="D50" i="4"/>
  <c r="C50" i="4"/>
  <c r="M49" i="4"/>
  <c r="L49" i="4"/>
  <c r="K49" i="4"/>
  <c r="J49" i="4"/>
  <c r="H49" i="4"/>
  <c r="G49" i="4"/>
  <c r="F49" i="4"/>
  <c r="E49" i="4"/>
  <c r="D49" i="4"/>
  <c r="C49" i="4"/>
  <c r="M48" i="4"/>
  <c r="L48" i="4"/>
  <c r="K48" i="4"/>
  <c r="J48" i="4"/>
  <c r="H48" i="4"/>
  <c r="G48" i="4"/>
  <c r="F48" i="4"/>
  <c r="E48" i="4"/>
  <c r="D48" i="4"/>
  <c r="C48" i="4"/>
  <c r="O46" i="4"/>
  <c r="N46" i="4"/>
  <c r="N47" i="4" s="1"/>
  <c r="I46" i="4"/>
  <c r="M41" i="4"/>
  <c r="L41" i="4"/>
  <c r="K41" i="4"/>
  <c r="K179" i="4" s="1"/>
  <c r="J41" i="4"/>
  <c r="J179" i="4" s="1"/>
  <c r="H41" i="4"/>
  <c r="G41" i="4"/>
  <c r="F41" i="4"/>
  <c r="F179" i="4" s="1"/>
  <c r="E41" i="4"/>
  <c r="E179" i="4" s="1"/>
  <c r="D41" i="4"/>
  <c r="C41" i="4"/>
  <c r="M40" i="4"/>
  <c r="L40" i="4"/>
  <c r="K40" i="4"/>
  <c r="J40" i="4"/>
  <c r="H40" i="4"/>
  <c r="G40" i="4"/>
  <c r="F40" i="4"/>
  <c r="E40" i="4"/>
  <c r="D40" i="4"/>
  <c r="C40" i="4"/>
  <c r="M39" i="4"/>
  <c r="L39" i="4"/>
  <c r="K39" i="4"/>
  <c r="J39" i="4"/>
  <c r="H39" i="4"/>
  <c r="G39" i="4"/>
  <c r="F39" i="4"/>
  <c r="E39" i="4"/>
  <c r="D39" i="4"/>
  <c r="C39" i="4"/>
  <c r="M38" i="4"/>
  <c r="L38" i="4"/>
  <c r="K38" i="4"/>
  <c r="J38" i="4"/>
  <c r="H38" i="4"/>
  <c r="G38" i="4"/>
  <c r="F38" i="4"/>
  <c r="E38" i="4"/>
  <c r="D38" i="4"/>
  <c r="C38" i="4"/>
  <c r="O36" i="4"/>
  <c r="N36" i="4"/>
  <c r="N37" i="4"/>
  <c r="I36" i="4"/>
  <c r="M31" i="4"/>
  <c r="L31" i="4"/>
  <c r="K31" i="4"/>
  <c r="K178" i="4" s="1"/>
  <c r="J31" i="4"/>
  <c r="H31" i="4"/>
  <c r="G31" i="4"/>
  <c r="F31" i="4"/>
  <c r="F178" i="4"/>
  <c r="E31" i="4"/>
  <c r="D31" i="4"/>
  <c r="C31" i="4"/>
  <c r="M30" i="4"/>
  <c r="N30" i="4" s="1"/>
  <c r="L30" i="4"/>
  <c r="K30" i="4"/>
  <c r="J30" i="4"/>
  <c r="H30" i="4"/>
  <c r="G30" i="4"/>
  <c r="F30" i="4"/>
  <c r="E30" i="4"/>
  <c r="D30" i="4"/>
  <c r="I30" i="4" s="1"/>
  <c r="C30" i="4"/>
  <c r="M29" i="4"/>
  <c r="L29" i="4"/>
  <c r="K29" i="4"/>
  <c r="N29" i="4" s="1"/>
  <c r="J29" i="4"/>
  <c r="H29" i="4"/>
  <c r="G29" i="4"/>
  <c r="F29" i="4"/>
  <c r="E29" i="4"/>
  <c r="D29" i="4"/>
  <c r="C29" i="4"/>
  <c r="M28" i="4"/>
  <c r="N28" i="4" s="1"/>
  <c r="L28" i="4"/>
  <c r="K28" i="4"/>
  <c r="J28" i="4"/>
  <c r="H28" i="4"/>
  <c r="G28" i="4"/>
  <c r="F28" i="4"/>
  <c r="E28" i="4"/>
  <c r="D28" i="4"/>
  <c r="I28" i="4" s="1"/>
  <c r="C28" i="4"/>
  <c r="O26" i="4"/>
  <c r="N26" i="4"/>
  <c r="N27" i="4"/>
  <c r="I26" i="4"/>
  <c r="I27" i="4"/>
  <c r="M21" i="4"/>
  <c r="M177" i="4"/>
  <c r="L21" i="4"/>
  <c r="K21" i="4"/>
  <c r="K177" i="4" s="1"/>
  <c r="J21" i="4"/>
  <c r="J177" i="4" s="1"/>
  <c r="H21" i="4"/>
  <c r="G21" i="4"/>
  <c r="F21" i="4"/>
  <c r="F177" i="4" s="1"/>
  <c r="E21" i="4"/>
  <c r="E177" i="4" s="1"/>
  <c r="D21" i="4"/>
  <c r="C21" i="4"/>
  <c r="M20" i="4"/>
  <c r="L20" i="4"/>
  <c r="K20" i="4"/>
  <c r="J20" i="4"/>
  <c r="H20" i="4"/>
  <c r="G20" i="4"/>
  <c r="F20" i="4"/>
  <c r="E20" i="4"/>
  <c r="D20" i="4"/>
  <c r="C20" i="4"/>
  <c r="M19" i="4"/>
  <c r="L19" i="4"/>
  <c r="K19" i="4"/>
  <c r="J19" i="4"/>
  <c r="H19" i="4"/>
  <c r="G19" i="4"/>
  <c r="F19" i="4"/>
  <c r="I19" i="4" s="1"/>
  <c r="E19" i="4"/>
  <c r="D19" i="4"/>
  <c r="C19" i="4"/>
  <c r="M18" i="4"/>
  <c r="L18" i="4"/>
  <c r="K18" i="4"/>
  <c r="J18" i="4"/>
  <c r="H18" i="4"/>
  <c r="G18" i="4"/>
  <c r="F18" i="4"/>
  <c r="E18" i="4"/>
  <c r="D18" i="4"/>
  <c r="C18" i="4"/>
  <c r="O16" i="4"/>
  <c r="N16" i="4"/>
  <c r="N17" i="4" s="1"/>
  <c r="I16" i="4"/>
  <c r="M11" i="4"/>
  <c r="L11" i="4"/>
  <c r="K11" i="4"/>
  <c r="K176" i="4" s="1"/>
  <c r="J11" i="4"/>
  <c r="J176" i="4" s="1"/>
  <c r="H11" i="4"/>
  <c r="G11" i="4"/>
  <c r="F11" i="4"/>
  <c r="F176" i="4" s="1"/>
  <c r="E11" i="4"/>
  <c r="E176" i="4" s="1"/>
  <c r="D11" i="4"/>
  <c r="C11" i="4"/>
  <c r="M10" i="4"/>
  <c r="L10" i="4"/>
  <c r="K10" i="4"/>
  <c r="J10" i="4"/>
  <c r="H10" i="4"/>
  <c r="G10" i="4"/>
  <c r="F10" i="4"/>
  <c r="E10" i="4"/>
  <c r="D10" i="4"/>
  <c r="C10" i="4"/>
  <c r="I10" i="4" s="1"/>
  <c r="M9" i="4"/>
  <c r="L9" i="4"/>
  <c r="K9" i="4"/>
  <c r="J9" i="4"/>
  <c r="N9" i="4" s="1"/>
  <c r="H9" i="4"/>
  <c r="G9" i="4"/>
  <c r="F9" i="4"/>
  <c r="E9" i="4"/>
  <c r="D9" i="4"/>
  <c r="C9" i="4"/>
  <c r="M8" i="4"/>
  <c r="L8" i="4"/>
  <c r="K8" i="4"/>
  <c r="J8" i="4"/>
  <c r="H8" i="4"/>
  <c r="G8" i="4"/>
  <c r="F8" i="4"/>
  <c r="E8" i="4"/>
  <c r="D8" i="4"/>
  <c r="C8" i="4"/>
  <c r="I8" i="4" s="1"/>
  <c r="O6" i="4"/>
  <c r="N6" i="4"/>
  <c r="N7" i="4" s="1"/>
  <c r="I6" i="4"/>
  <c r="I7" i="4" s="1"/>
  <c r="B181" i="3"/>
  <c r="B182" i="3" s="1"/>
  <c r="B183" i="3" s="1"/>
  <c r="B184" i="3" s="1"/>
  <c r="B185" i="3" s="1"/>
  <c r="B186" i="3" s="1"/>
  <c r="B187" i="3" s="1"/>
  <c r="B188" i="3" s="1"/>
  <c r="B189" i="3" s="1"/>
  <c r="B190" i="3" s="1"/>
  <c r="B191" i="3" s="1"/>
  <c r="M171" i="3"/>
  <c r="L171" i="3"/>
  <c r="K171" i="3"/>
  <c r="K179" i="3" s="1"/>
  <c r="J171" i="3"/>
  <c r="H171" i="3"/>
  <c r="G171" i="3"/>
  <c r="F171" i="3"/>
  <c r="E171" i="3"/>
  <c r="D171" i="3"/>
  <c r="C171" i="3"/>
  <c r="M170" i="3"/>
  <c r="L170" i="3"/>
  <c r="K170" i="3"/>
  <c r="J170" i="3"/>
  <c r="H170" i="3"/>
  <c r="G170" i="3"/>
  <c r="F170" i="3"/>
  <c r="E170" i="3"/>
  <c r="D170" i="3"/>
  <c r="C170" i="3"/>
  <c r="I170" i="3" s="1"/>
  <c r="M169" i="3"/>
  <c r="L169" i="3"/>
  <c r="K169" i="3"/>
  <c r="J169" i="3"/>
  <c r="H169" i="3"/>
  <c r="G169" i="3"/>
  <c r="F169" i="3"/>
  <c r="E169" i="3"/>
  <c r="D169" i="3"/>
  <c r="C169" i="3"/>
  <c r="M168" i="3"/>
  <c r="L168" i="3"/>
  <c r="K168" i="3"/>
  <c r="J168" i="3"/>
  <c r="H168" i="3"/>
  <c r="G168" i="3"/>
  <c r="F168" i="3"/>
  <c r="E168" i="3"/>
  <c r="D168" i="3"/>
  <c r="C168" i="3"/>
  <c r="O166" i="3"/>
  <c r="N166" i="3"/>
  <c r="N167" i="3" s="1"/>
  <c r="N210" i="3" s="1"/>
  <c r="I166" i="3"/>
  <c r="I167" i="3"/>
  <c r="I211" i="3" s="1"/>
  <c r="M151" i="3"/>
  <c r="L151" i="3"/>
  <c r="L190" i="3"/>
  <c r="K151" i="3"/>
  <c r="J151" i="3"/>
  <c r="G151" i="3"/>
  <c r="G190" i="3" s="1"/>
  <c r="F151" i="3"/>
  <c r="F190" i="3" s="1"/>
  <c r="E151" i="3"/>
  <c r="D151" i="3"/>
  <c r="D190" i="3" s="1"/>
  <c r="C151" i="3"/>
  <c r="C190" i="3" s="1"/>
  <c r="M150" i="3"/>
  <c r="L150" i="3"/>
  <c r="K150" i="3"/>
  <c r="J150" i="3"/>
  <c r="G150" i="3"/>
  <c r="F150" i="3"/>
  <c r="E150" i="3"/>
  <c r="D150" i="3"/>
  <c r="C150" i="3"/>
  <c r="M149" i="3"/>
  <c r="N149" i="3" s="1"/>
  <c r="L149" i="3"/>
  <c r="K149" i="3"/>
  <c r="J149" i="3"/>
  <c r="G149" i="3"/>
  <c r="F149" i="3"/>
  <c r="E149" i="3"/>
  <c r="D149" i="3"/>
  <c r="C149" i="3"/>
  <c r="I149" i="3" s="1"/>
  <c r="M148" i="3"/>
  <c r="L148" i="3"/>
  <c r="K148" i="3"/>
  <c r="J148" i="3"/>
  <c r="G148" i="3"/>
  <c r="F148" i="3"/>
  <c r="E148" i="3"/>
  <c r="D148" i="3"/>
  <c r="I148" i="3" s="1"/>
  <c r="C148" i="3"/>
  <c r="I146" i="3"/>
  <c r="P146" i="3" s="1"/>
  <c r="M141" i="3"/>
  <c r="L141" i="3"/>
  <c r="K141" i="3"/>
  <c r="J141" i="3"/>
  <c r="H141" i="3"/>
  <c r="G141" i="3"/>
  <c r="G189" i="3" s="1"/>
  <c r="F141" i="3"/>
  <c r="F189" i="3"/>
  <c r="E141" i="3"/>
  <c r="E189" i="3" s="1"/>
  <c r="D141" i="3"/>
  <c r="C141" i="3"/>
  <c r="C189" i="3" s="1"/>
  <c r="M140" i="3"/>
  <c r="L140" i="3"/>
  <c r="K140" i="3"/>
  <c r="J140" i="3"/>
  <c r="H140" i="3"/>
  <c r="G140" i="3"/>
  <c r="F140" i="3"/>
  <c r="E140" i="3"/>
  <c r="D140" i="3"/>
  <c r="C140" i="3"/>
  <c r="M139" i="3"/>
  <c r="L139" i="3"/>
  <c r="K139" i="3"/>
  <c r="J139" i="3"/>
  <c r="H139" i="3"/>
  <c r="G139" i="3"/>
  <c r="F139" i="3"/>
  <c r="E139" i="3"/>
  <c r="D139" i="3"/>
  <c r="C139" i="3"/>
  <c r="M138" i="3"/>
  <c r="L138" i="3"/>
  <c r="K138" i="3"/>
  <c r="J138" i="3"/>
  <c r="H138" i="3"/>
  <c r="G138" i="3"/>
  <c r="F138" i="3"/>
  <c r="E138" i="3"/>
  <c r="D138" i="3"/>
  <c r="C138" i="3"/>
  <c r="O136" i="3"/>
  <c r="N136" i="3"/>
  <c r="N137" i="3"/>
  <c r="I136" i="3"/>
  <c r="M131" i="3"/>
  <c r="L131" i="3"/>
  <c r="L188" i="3" s="1"/>
  <c r="K131" i="3"/>
  <c r="J131" i="3"/>
  <c r="H131" i="3"/>
  <c r="G131" i="3"/>
  <c r="F131" i="3"/>
  <c r="E131" i="3"/>
  <c r="D131" i="3"/>
  <c r="C131" i="3"/>
  <c r="C188" i="3" s="1"/>
  <c r="M130" i="3"/>
  <c r="L130" i="3"/>
  <c r="K130" i="3"/>
  <c r="J130" i="3"/>
  <c r="H130" i="3"/>
  <c r="G130" i="3"/>
  <c r="F130" i="3"/>
  <c r="E130" i="3"/>
  <c r="D130" i="3"/>
  <c r="C130" i="3"/>
  <c r="M129" i="3"/>
  <c r="L129" i="3"/>
  <c r="K129" i="3"/>
  <c r="J129" i="3"/>
  <c r="H129" i="3"/>
  <c r="G129" i="3"/>
  <c r="F129" i="3"/>
  <c r="E129" i="3"/>
  <c r="D129" i="3"/>
  <c r="C129" i="3"/>
  <c r="M128" i="3"/>
  <c r="L128" i="3"/>
  <c r="K128" i="3"/>
  <c r="J128" i="3"/>
  <c r="H128" i="3"/>
  <c r="G128" i="3"/>
  <c r="F128" i="3"/>
  <c r="E128" i="3"/>
  <c r="D128" i="3"/>
  <c r="C128" i="3"/>
  <c r="O126" i="3"/>
  <c r="N126" i="3"/>
  <c r="N127" i="3"/>
  <c r="I126" i="3"/>
  <c r="I127" i="3" s="1"/>
  <c r="M121" i="3"/>
  <c r="M187" i="3"/>
  <c r="L121" i="3"/>
  <c r="L187" i="3" s="1"/>
  <c r="K121" i="3"/>
  <c r="J121" i="3"/>
  <c r="H121" i="3"/>
  <c r="G121" i="3"/>
  <c r="G187" i="3" s="1"/>
  <c r="F121" i="3"/>
  <c r="E121" i="3"/>
  <c r="D121" i="3"/>
  <c r="C121" i="3"/>
  <c r="C187" i="3" s="1"/>
  <c r="M120" i="3"/>
  <c r="L120" i="3"/>
  <c r="K120" i="3"/>
  <c r="J120" i="3"/>
  <c r="H120" i="3"/>
  <c r="G120" i="3"/>
  <c r="F120" i="3"/>
  <c r="E120" i="3"/>
  <c r="D120" i="3"/>
  <c r="C120" i="3"/>
  <c r="M119" i="3"/>
  <c r="L119" i="3"/>
  <c r="K119" i="3"/>
  <c r="J119" i="3"/>
  <c r="H119" i="3"/>
  <c r="G119" i="3"/>
  <c r="F119" i="3"/>
  <c r="E119" i="3"/>
  <c r="D119" i="3"/>
  <c r="C119" i="3"/>
  <c r="M118" i="3"/>
  <c r="L118" i="3"/>
  <c r="K118" i="3"/>
  <c r="J118" i="3"/>
  <c r="H118" i="3"/>
  <c r="G118" i="3"/>
  <c r="F118" i="3"/>
  <c r="E118" i="3"/>
  <c r="D118" i="3"/>
  <c r="C118" i="3"/>
  <c r="O116" i="3"/>
  <c r="N116" i="3"/>
  <c r="N117" i="3" s="1"/>
  <c r="I116" i="3"/>
  <c r="I117" i="3" s="1"/>
  <c r="M111" i="3"/>
  <c r="L111" i="3"/>
  <c r="L186" i="3" s="1"/>
  <c r="K111" i="3"/>
  <c r="J111" i="3"/>
  <c r="H111" i="3"/>
  <c r="G111" i="3"/>
  <c r="G186" i="3" s="1"/>
  <c r="F111" i="3"/>
  <c r="E111" i="3"/>
  <c r="D111" i="3"/>
  <c r="C111" i="3"/>
  <c r="M110" i="3"/>
  <c r="L110" i="3"/>
  <c r="K110" i="3"/>
  <c r="J110" i="3"/>
  <c r="H110" i="3"/>
  <c r="G110" i="3"/>
  <c r="F110" i="3"/>
  <c r="E110" i="3"/>
  <c r="D110" i="3"/>
  <c r="C110" i="3"/>
  <c r="M109" i="3"/>
  <c r="L109" i="3"/>
  <c r="K109" i="3"/>
  <c r="J109" i="3"/>
  <c r="H109" i="3"/>
  <c r="G109" i="3"/>
  <c r="F109" i="3"/>
  <c r="E109" i="3"/>
  <c r="D109" i="3"/>
  <c r="C109" i="3"/>
  <c r="M108" i="3"/>
  <c r="L108" i="3"/>
  <c r="K108" i="3"/>
  <c r="J108" i="3"/>
  <c r="H108" i="3"/>
  <c r="G108" i="3"/>
  <c r="F108" i="3"/>
  <c r="E108" i="3"/>
  <c r="D108" i="3"/>
  <c r="C108" i="3"/>
  <c r="O106" i="3"/>
  <c r="N106" i="3"/>
  <c r="N107" i="3" s="1"/>
  <c r="I106" i="3"/>
  <c r="I107" i="3" s="1"/>
  <c r="M101" i="3"/>
  <c r="L101" i="3"/>
  <c r="L185" i="3" s="1"/>
  <c r="K101" i="3"/>
  <c r="J101" i="3"/>
  <c r="H101" i="3"/>
  <c r="G101" i="3"/>
  <c r="G185" i="3" s="1"/>
  <c r="F101" i="3"/>
  <c r="E101" i="3"/>
  <c r="D101" i="3"/>
  <c r="C101" i="3"/>
  <c r="M100" i="3"/>
  <c r="L100" i="3"/>
  <c r="K100" i="3"/>
  <c r="J100" i="3"/>
  <c r="H100" i="3"/>
  <c r="G100" i="3"/>
  <c r="F100" i="3"/>
  <c r="E100" i="3"/>
  <c r="D100" i="3"/>
  <c r="C100" i="3"/>
  <c r="M99" i="3"/>
  <c r="L99" i="3"/>
  <c r="K99" i="3"/>
  <c r="J99" i="3"/>
  <c r="H99" i="3"/>
  <c r="G99" i="3"/>
  <c r="F99" i="3"/>
  <c r="E99" i="3"/>
  <c r="D99" i="3"/>
  <c r="C99" i="3"/>
  <c r="M98" i="3"/>
  <c r="L98" i="3"/>
  <c r="K98" i="3"/>
  <c r="J98" i="3"/>
  <c r="H98" i="3"/>
  <c r="G98" i="3"/>
  <c r="F98" i="3"/>
  <c r="E98" i="3"/>
  <c r="D98" i="3"/>
  <c r="C98" i="3"/>
  <c r="O96" i="3"/>
  <c r="N96" i="3"/>
  <c r="N97" i="3" s="1"/>
  <c r="I96" i="3"/>
  <c r="I97" i="3" s="1"/>
  <c r="M91" i="3"/>
  <c r="L91" i="3"/>
  <c r="L184" i="3" s="1"/>
  <c r="K91" i="3"/>
  <c r="K184" i="3" s="1"/>
  <c r="J91" i="3"/>
  <c r="H91" i="3"/>
  <c r="G91" i="3"/>
  <c r="F91" i="3"/>
  <c r="E91" i="3"/>
  <c r="D91" i="3"/>
  <c r="C91" i="3"/>
  <c r="C184" i="3" s="1"/>
  <c r="M90" i="3"/>
  <c r="L90" i="3"/>
  <c r="K90" i="3"/>
  <c r="J90" i="3"/>
  <c r="H90" i="3"/>
  <c r="G90" i="3"/>
  <c r="F90" i="3"/>
  <c r="E90" i="3"/>
  <c r="D90" i="3"/>
  <c r="C90" i="3"/>
  <c r="M89" i="3"/>
  <c r="L89" i="3"/>
  <c r="K89" i="3"/>
  <c r="J89" i="3"/>
  <c r="H89" i="3"/>
  <c r="G89" i="3"/>
  <c r="F89" i="3"/>
  <c r="E89" i="3"/>
  <c r="D89" i="3"/>
  <c r="C89" i="3"/>
  <c r="M88" i="3"/>
  <c r="L88" i="3"/>
  <c r="K88" i="3"/>
  <c r="J88" i="3"/>
  <c r="H88" i="3"/>
  <c r="G88" i="3"/>
  <c r="F88" i="3"/>
  <c r="E88" i="3"/>
  <c r="D88" i="3"/>
  <c r="C88" i="3"/>
  <c r="O86" i="3"/>
  <c r="N86" i="3"/>
  <c r="N87" i="3" s="1"/>
  <c r="I86" i="3"/>
  <c r="I87" i="3" s="1"/>
  <c r="M81" i="3"/>
  <c r="L81" i="3"/>
  <c r="L183" i="3" s="1"/>
  <c r="K81" i="3"/>
  <c r="K183" i="3" s="1"/>
  <c r="J81" i="3"/>
  <c r="H81" i="3"/>
  <c r="G81" i="3"/>
  <c r="G183" i="3" s="1"/>
  <c r="F81" i="3"/>
  <c r="F183" i="3" s="1"/>
  <c r="E81" i="3"/>
  <c r="D81" i="3"/>
  <c r="C81" i="3"/>
  <c r="C183" i="3" s="1"/>
  <c r="M80" i="3"/>
  <c r="L80" i="3"/>
  <c r="K80" i="3"/>
  <c r="J80" i="3"/>
  <c r="H80" i="3"/>
  <c r="G80" i="3"/>
  <c r="F80" i="3"/>
  <c r="E80" i="3"/>
  <c r="D80" i="3"/>
  <c r="C80" i="3"/>
  <c r="M79" i="3"/>
  <c r="L79" i="3"/>
  <c r="K79" i="3"/>
  <c r="J79" i="3"/>
  <c r="H79" i="3"/>
  <c r="G79" i="3"/>
  <c r="F79" i="3"/>
  <c r="E79" i="3"/>
  <c r="D79" i="3"/>
  <c r="C79" i="3"/>
  <c r="M78" i="3"/>
  <c r="L78" i="3"/>
  <c r="K78" i="3"/>
  <c r="J78" i="3"/>
  <c r="H78" i="3"/>
  <c r="G78" i="3"/>
  <c r="F78" i="3"/>
  <c r="E78" i="3"/>
  <c r="D78" i="3"/>
  <c r="C78" i="3"/>
  <c r="O76" i="3"/>
  <c r="N76" i="3"/>
  <c r="N77" i="3" s="1"/>
  <c r="I76" i="3"/>
  <c r="I77" i="3" s="1"/>
  <c r="M71" i="3"/>
  <c r="L71" i="3"/>
  <c r="K71" i="3"/>
  <c r="K182" i="3" s="1"/>
  <c r="J71" i="3"/>
  <c r="H71" i="3"/>
  <c r="G71" i="3"/>
  <c r="G182" i="3" s="1"/>
  <c r="F71" i="3"/>
  <c r="F182" i="3" s="1"/>
  <c r="E71" i="3"/>
  <c r="D71" i="3"/>
  <c r="C71" i="3"/>
  <c r="M70" i="3"/>
  <c r="L70" i="3"/>
  <c r="K70" i="3"/>
  <c r="J70" i="3"/>
  <c r="H70" i="3"/>
  <c r="G70" i="3"/>
  <c r="F70" i="3"/>
  <c r="E70" i="3"/>
  <c r="D70" i="3"/>
  <c r="C70" i="3"/>
  <c r="M69" i="3"/>
  <c r="L69" i="3"/>
  <c r="K69" i="3"/>
  <c r="J69" i="3"/>
  <c r="H69" i="3"/>
  <c r="G69" i="3"/>
  <c r="F69" i="3"/>
  <c r="E69" i="3"/>
  <c r="D69" i="3"/>
  <c r="C69" i="3"/>
  <c r="M68" i="3"/>
  <c r="L68" i="3"/>
  <c r="K68" i="3"/>
  <c r="J68" i="3"/>
  <c r="H68" i="3"/>
  <c r="G68" i="3"/>
  <c r="F68" i="3"/>
  <c r="E68" i="3"/>
  <c r="D68" i="3"/>
  <c r="C68" i="3"/>
  <c r="O66" i="3"/>
  <c r="N66" i="3"/>
  <c r="N67" i="3" s="1"/>
  <c r="I66" i="3"/>
  <c r="I67" i="3" s="1"/>
  <c r="M61" i="3"/>
  <c r="L61" i="3"/>
  <c r="L181" i="3" s="1"/>
  <c r="K61" i="3"/>
  <c r="K181" i="3" s="1"/>
  <c r="J61" i="3"/>
  <c r="H61" i="3"/>
  <c r="G61" i="3"/>
  <c r="G181" i="3" s="1"/>
  <c r="F61" i="3"/>
  <c r="F181" i="3" s="1"/>
  <c r="E61" i="3"/>
  <c r="D61" i="3"/>
  <c r="C61" i="3"/>
  <c r="M60" i="3"/>
  <c r="L60" i="3"/>
  <c r="K60" i="3"/>
  <c r="J60" i="3"/>
  <c r="H60" i="3"/>
  <c r="G60" i="3"/>
  <c r="F60" i="3"/>
  <c r="E60" i="3"/>
  <c r="D60" i="3"/>
  <c r="I60" i="3" s="1"/>
  <c r="C60" i="3"/>
  <c r="M59" i="3"/>
  <c r="L59" i="3"/>
  <c r="K59" i="3"/>
  <c r="J59" i="3"/>
  <c r="H59" i="3"/>
  <c r="G59" i="3"/>
  <c r="F59" i="3"/>
  <c r="E59" i="3"/>
  <c r="D59" i="3"/>
  <c r="C59" i="3"/>
  <c r="M58" i="3"/>
  <c r="L58" i="3"/>
  <c r="K58" i="3"/>
  <c r="J58" i="3"/>
  <c r="H58" i="3"/>
  <c r="G58" i="3"/>
  <c r="F58" i="3"/>
  <c r="E58" i="3"/>
  <c r="D58" i="3"/>
  <c r="I58" i="3" s="1"/>
  <c r="C58" i="3"/>
  <c r="O56" i="3"/>
  <c r="N56" i="3"/>
  <c r="N57" i="3"/>
  <c r="I56" i="3"/>
  <c r="I57" i="3" s="1"/>
  <c r="M51" i="3"/>
  <c r="M180" i="3" s="1"/>
  <c r="L51" i="3"/>
  <c r="K51" i="3"/>
  <c r="K180" i="3" s="1"/>
  <c r="J51" i="3"/>
  <c r="H51" i="3"/>
  <c r="G51" i="3"/>
  <c r="G180" i="3" s="1"/>
  <c r="F51" i="3"/>
  <c r="F180" i="3" s="1"/>
  <c r="E51" i="3"/>
  <c r="D51" i="3"/>
  <c r="D180" i="3"/>
  <c r="C51" i="3"/>
  <c r="C180" i="3" s="1"/>
  <c r="M50" i="3"/>
  <c r="L50" i="3"/>
  <c r="K50" i="3"/>
  <c r="J50" i="3"/>
  <c r="H50" i="3"/>
  <c r="G50" i="3"/>
  <c r="F50" i="3"/>
  <c r="E50" i="3"/>
  <c r="D50" i="3"/>
  <c r="C50" i="3"/>
  <c r="M49" i="3"/>
  <c r="L49" i="3"/>
  <c r="K49" i="3"/>
  <c r="J49" i="3"/>
  <c r="H49" i="3"/>
  <c r="G49" i="3"/>
  <c r="F49" i="3"/>
  <c r="E49" i="3"/>
  <c r="D49" i="3"/>
  <c r="C49" i="3"/>
  <c r="M48" i="3"/>
  <c r="L48" i="3"/>
  <c r="K48" i="3"/>
  <c r="J48" i="3"/>
  <c r="H48" i="3"/>
  <c r="G48" i="3"/>
  <c r="F48" i="3"/>
  <c r="E48" i="3"/>
  <c r="D48" i="3"/>
  <c r="C48" i="3"/>
  <c r="O46" i="3"/>
  <c r="N46" i="3"/>
  <c r="N47" i="3" s="1"/>
  <c r="I46" i="3"/>
  <c r="I47" i="3"/>
  <c r="M41" i="3"/>
  <c r="L41" i="3"/>
  <c r="L179" i="3" s="1"/>
  <c r="K41" i="3"/>
  <c r="J41" i="3"/>
  <c r="H41" i="3"/>
  <c r="G41" i="3"/>
  <c r="G179" i="3"/>
  <c r="F41" i="3"/>
  <c r="F179" i="3"/>
  <c r="E41" i="3"/>
  <c r="D41" i="3"/>
  <c r="C41" i="3"/>
  <c r="M40" i="3"/>
  <c r="L40" i="3"/>
  <c r="K40" i="3"/>
  <c r="J40" i="3"/>
  <c r="H40" i="3"/>
  <c r="G40" i="3"/>
  <c r="F40" i="3"/>
  <c r="E40" i="3"/>
  <c r="D40" i="3"/>
  <c r="C40" i="3"/>
  <c r="M39" i="3"/>
  <c r="L39" i="3"/>
  <c r="K39" i="3"/>
  <c r="J39" i="3"/>
  <c r="H39" i="3"/>
  <c r="G39" i="3"/>
  <c r="F39" i="3"/>
  <c r="E39" i="3"/>
  <c r="D39" i="3"/>
  <c r="C39" i="3"/>
  <c r="M38" i="3"/>
  <c r="L38" i="3"/>
  <c r="K38" i="3"/>
  <c r="J38" i="3"/>
  <c r="H38" i="3"/>
  <c r="G38" i="3"/>
  <c r="F38" i="3"/>
  <c r="E38" i="3"/>
  <c r="D38" i="3"/>
  <c r="C38" i="3"/>
  <c r="O36" i="3"/>
  <c r="N36" i="3"/>
  <c r="N37" i="3" s="1"/>
  <c r="I36" i="3"/>
  <c r="I37" i="3" s="1"/>
  <c r="M31" i="3"/>
  <c r="L31" i="3"/>
  <c r="K31" i="3"/>
  <c r="J31" i="3"/>
  <c r="H31" i="3"/>
  <c r="G31" i="3"/>
  <c r="F31" i="3"/>
  <c r="F178" i="3" s="1"/>
  <c r="E31" i="3"/>
  <c r="D31" i="3"/>
  <c r="C31" i="3"/>
  <c r="C178" i="3" s="1"/>
  <c r="M30" i="3"/>
  <c r="L30" i="3"/>
  <c r="K30" i="3"/>
  <c r="J30" i="3"/>
  <c r="H30" i="3"/>
  <c r="G30" i="3"/>
  <c r="F30" i="3"/>
  <c r="E30" i="3"/>
  <c r="D30" i="3"/>
  <c r="C30" i="3"/>
  <c r="M29" i="3"/>
  <c r="L29" i="3"/>
  <c r="K29" i="3"/>
  <c r="J29" i="3"/>
  <c r="H29" i="3"/>
  <c r="G29" i="3"/>
  <c r="F29" i="3"/>
  <c r="E29" i="3"/>
  <c r="D29" i="3"/>
  <c r="C29" i="3"/>
  <c r="M28" i="3"/>
  <c r="L28" i="3"/>
  <c r="K28" i="3"/>
  <c r="J28" i="3"/>
  <c r="H28" i="3"/>
  <c r="G28" i="3"/>
  <c r="F28" i="3"/>
  <c r="E28" i="3"/>
  <c r="D28" i="3"/>
  <c r="C28" i="3"/>
  <c r="O26" i="3"/>
  <c r="N26" i="3"/>
  <c r="N27" i="3" s="1"/>
  <c r="I26" i="3"/>
  <c r="I27" i="3" s="1"/>
  <c r="M21" i="3"/>
  <c r="M177" i="3" s="1"/>
  <c r="L21" i="3"/>
  <c r="L177" i="3"/>
  <c r="K21" i="3"/>
  <c r="J21" i="3"/>
  <c r="H21" i="3"/>
  <c r="G21" i="3"/>
  <c r="G177" i="3"/>
  <c r="F21" i="3"/>
  <c r="F177" i="3"/>
  <c r="E21" i="3"/>
  <c r="D21" i="3"/>
  <c r="D177" i="3" s="1"/>
  <c r="C21" i="3"/>
  <c r="M20" i="3"/>
  <c r="L20" i="3"/>
  <c r="K20" i="3"/>
  <c r="J20" i="3"/>
  <c r="H20" i="3"/>
  <c r="G20" i="3"/>
  <c r="F20" i="3"/>
  <c r="E20" i="3"/>
  <c r="D20" i="3"/>
  <c r="C20" i="3"/>
  <c r="M19" i="3"/>
  <c r="L19" i="3"/>
  <c r="K19" i="3"/>
  <c r="J19" i="3"/>
  <c r="H19" i="3"/>
  <c r="G19" i="3"/>
  <c r="F19" i="3"/>
  <c r="E19" i="3"/>
  <c r="D19" i="3"/>
  <c r="C19" i="3"/>
  <c r="M18" i="3"/>
  <c r="L18" i="3"/>
  <c r="K18" i="3"/>
  <c r="J18" i="3"/>
  <c r="H18" i="3"/>
  <c r="G18" i="3"/>
  <c r="F18" i="3"/>
  <c r="E18" i="3"/>
  <c r="D18" i="3"/>
  <c r="C18" i="3"/>
  <c r="O16" i="3"/>
  <c r="N16" i="3"/>
  <c r="N17" i="3" s="1"/>
  <c r="N197" i="3" s="1"/>
  <c r="I16" i="3"/>
  <c r="I17" i="3" s="1"/>
  <c r="M11" i="3"/>
  <c r="L11" i="3"/>
  <c r="K11" i="3"/>
  <c r="K176" i="3" s="1"/>
  <c r="J11" i="3"/>
  <c r="H11" i="3"/>
  <c r="G11" i="3"/>
  <c r="F11" i="3"/>
  <c r="E11" i="3"/>
  <c r="D11" i="3"/>
  <c r="C11" i="3"/>
  <c r="M10" i="3"/>
  <c r="L10" i="3"/>
  <c r="K10" i="3"/>
  <c r="H10" i="3"/>
  <c r="G10" i="3"/>
  <c r="F10" i="3"/>
  <c r="E10" i="3"/>
  <c r="D10" i="3"/>
  <c r="C10" i="3"/>
  <c r="I10" i="3" s="1"/>
  <c r="M9" i="3"/>
  <c r="L9" i="3"/>
  <c r="K9" i="3"/>
  <c r="J9" i="3"/>
  <c r="H9" i="3"/>
  <c r="G9" i="3"/>
  <c r="F9" i="3"/>
  <c r="E9" i="3"/>
  <c r="D9" i="3"/>
  <c r="C9" i="3"/>
  <c r="M8" i="3"/>
  <c r="L8" i="3"/>
  <c r="K8" i="3"/>
  <c r="J8" i="3"/>
  <c r="H8" i="3"/>
  <c r="G8" i="3"/>
  <c r="F8" i="3"/>
  <c r="E8" i="3"/>
  <c r="D8" i="3"/>
  <c r="C8" i="3"/>
  <c r="O6" i="3"/>
  <c r="N6" i="3"/>
  <c r="I6" i="3"/>
  <c r="B181" i="2"/>
  <c r="B182" i="2" s="1"/>
  <c r="B183" i="2" s="1"/>
  <c r="B184" i="2" s="1"/>
  <c r="B185" i="2" s="1"/>
  <c r="B186" i="2" s="1"/>
  <c r="B187" i="2" s="1"/>
  <c r="B188" i="2" s="1"/>
  <c r="B189" i="2" s="1"/>
  <c r="B190" i="2" s="1"/>
  <c r="B191" i="2" s="1"/>
  <c r="M171" i="2"/>
  <c r="L171" i="2"/>
  <c r="K171" i="2"/>
  <c r="J171" i="2"/>
  <c r="H171" i="2"/>
  <c r="G171" i="2"/>
  <c r="F171" i="2"/>
  <c r="F191" i="2"/>
  <c r="E171" i="2"/>
  <c r="D171" i="2"/>
  <c r="D191" i="2"/>
  <c r="C171" i="2"/>
  <c r="M170" i="2"/>
  <c r="L170" i="2"/>
  <c r="K170" i="2"/>
  <c r="J170" i="2"/>
  <c r="H170" i="2"/>
  <c r="G170" i="2"/>
  <c r="F170" i="2"/>
  <c r="E170" i="2"/>
  <c r="D170" i="2"/>
  <c r="C170" i="2"/>
  <c r="M169" i="2"/>
  <c r="L169" i="2"/>
  <c r="K169" i="2"/>
  <c r="J169" i="2"/>
  <c r="H169" i="2"/>
  <c r="G169" i="2"/>
  <c r="F169" i="2"/>
  <c r="E169" i="2"/>
  <c r="D169" i="2"/>
  <c r="C169" i="2"/>
  <c r="M168" i="2"/>
  <c r="L168" i="2"/>
  <c r="K168" i="2"/>
  <c r="J168" i="2"/>
  <c r="H168" i="2"/>
  <c r="G168" i="2"/>
  <c r="F168" i="2"/>
  <c r="E168" i="2"/>
  <c r="D168" i="2"/>
  <c r="C168" i="2"/>
  <c r="O166" i="2"/>
  <c r="N166" i="2"/>
  <c r="I166" i="2"/>
  <c r="I167" i="2"/>
  <c r="I211" i="2" s="1"/>
  <c r="M151" i="2"/>
  <c r="L151" i="2"/>
  <c r="K151" i="2"/>
  <c r="K190" i="2" s="1"/>
  <c r="J151" i="2"/>
  <c r="H151" i="2"/>
  <c r="G151" i="2"/>
  <c r="G190" i="2" s="1"/>
  <c r="F151" i="2"/>
  <c r="E151" i="2"/>
  <c r="D151" i="2"/>
  <c r="D190" i="2" s="1"/>
  <c r="C151" i="2"/>
  <c r="M150" i="2"/>
  <c r="L150" i="2"/>
  <c r="K150" i="2"/>
  <c r="J150" i="2"/>
  <c r="N150" i="2" s="1"/>
  <c r="H150" i="2"/>
  <c r="G150" i="2"/>
  <c r="F150" i="2"/>
  <c r="E150" i="2"/>
  <c r="D150" i="2"/>
  <c r="C150" i="2"/>
  <c r="M149" i="2"/>
  <c r="L149" i="2"/>
  <c r="N149" i="2" s="1"/>
  <c r="K149" i="2"/>
  <c r="J149" i="2"/>
  <c r="H149" i="2"/>
  <c r="G149" i="2"/>
  <c r="F149" i="2"/>
  <c r="E149" i="2"/>
  <c r="D149" i="2"/>
  <c r="C149" i="2"/>
  <c r="I149" i="2" s="1"/>
  <c r="M148" i="2"/>
  <c r="L148" i="2"/>
  <c r="K148" i="2"/>
  <c r="J148" i="2"/>
  <c r="N148" i="2" s="1"/>
  <c r="H148" i="2"/>
  <c r="G148" i="2"/>
  <c r="F148" i="2"/>
  <c r="E148" i="2"/>
  <c r="I148" i="2" s="1"/>
  <c r="D148" i="2"/>
  <c r="C148" i="2"/>
  <c r="I146" i="2"/>
  <c r="P146" i="2" s="1"/>
  <c r="M141" i="2"/>
  <c r="M189" i="2" s="1"/>
  <c r="L141" i="2"/>
  <c r="K141" i="2"/>
  <c r="J141" i="2"/>
  <c r="H141" i="2"/>
  <c r="G141" i="2"/>
  <c r="F141" i="2"/>
  <c r="E141" i="2"/>
  <c r="D141" i="2"/>
  <c r="C141" i="2"/>
  <c r="M140" i="2"/>
  <c r="L140" i="2"/>
  <c r="K140" i="2"/>
  <c r="J140" i="2"/>
  <c r="H140" i="2"/>
  <c r="G140" i="2"/>
  <c r="F140" i="2"/>
  <c r="I140" i="2" s="1"/>
  <c r="E140" i="2"/>
  <c r="D140" i="2"/>
  <c r="C140" i="2"/>
  <c r="M139" i="2"/>
  <c r="L139" i="2"/>
  <c r="K139" i="2"/>
  <c r="J139" i="2"/>
  <c r="N139" i="2"/>
  <c r="H139" i="2"/>
  <c r="G139" i="2"/>
  <c r="F139" i="2"/>
  <c r="E139" i="2"/>
  <c r="D139" i="2"/>
  <c r="C139" i="2"/>
  <c r="M138" i="2"/>
  <c r="L138" i="2"/>
  <c r="K138" i="2"/>
  <c r="J138" i="2"/>
  <c r="H138" i="2"/>
  <c r="G138" i="2"/>
  <c r="F138" i="2"/>
  <c r="E138" i="2"/>
  <c r="D138" i="2"/>
  <c r="C138" i="2"/>
  <c r="O136" i="2"/>
  <c r="N136" i="2"/>
  <c r="N137" i="2" s="1"/>
  <c r="I136" i="2"/>
  <c r="I137" i="2" s="1"/>
  <c r="M131" i="2"/>
  <c r="M188" i="2" s="1"/>
  <c r="L131" i="2"/>
  <c r="K131" i="2"/>
  <c r="J131" i="2"/>
  <c r="J188" i="2" s="1"/>
  <c r="H131" i="2"/>
  <c r="G131" i="2"/>
  <c r="F131" i="2"/>
  <c r="E131" i="2"/>
  <c r="E188" i="2" s="1"/>
  <c r="D131" i="2"/>
  <c r="C131" i="2"/>
  <c r="M130" i="2"/>
  <c r="L130" i="2"/>
  <c r="K130" i="2"/>
  <c r="J130" i="2"/>
  <c r="H130" i="2"/>
  <c r="G130" i="2"/>
  <c r="F130" i="2"/>
  <c r="E130" i="2"/>
  <c r="D130" i="2"/>
  <c r="C130" i="2"/>
  <c r="M129" i="2"/>
  <c r="L129" i="2"/>
  <c r="K129" i="2"/>
  <c r="J129" i="2"/>
  <c r="H129" i="2"/>
  <c r="G129" i="2"/>
  <c r="F129" i="2"/>
  <c r="E129" i="2"/>
  <c r="D129" i="2"/>
  <c r="C129" i="2"/>
  <c r="M128" i="2"/>
  <c r="L128" i="2"/>
  <c r="K128" i="2"/>
  <c r="J128" i="2"/>
  <c r="H128" i="2"/>
  <c r="G128" i="2"/>
  <c r="F128" i="2"/>
  <c r="E128" i="2"/>
  <c r="D128" i="2"/>
  <c r="C128" i="2"/>
  <c r="O126" i="2"/>
  <c r="N126" i="2"/>
  <c r="N127" i="2" s="1"/>
  <c r="I126" i="2"/>
  <c r="I127" i="2" s="1"/>
  <c r="M187" i="2"/>
  <c r="L187" i="2"/>
  <c r="D187" i="2"/>
  <c r="M111" i="2"/>
  <c r="M186" i="2" s="1"/>
  <c r="L111" i="2"/>
  <c r="K111" i="2"/>
  <c r="J111" i="2"/>
  <c r="H111" i="2"/>
  <c r="G111" i="2"/>
  <c r="F111" i="2"/>
  <c r="E111" i="2"/>
  <c r="E186" i="2" s="1"/>
  <c r="D111" i="2"/>
  <c r="D186" i="2" s="1"/>
  <c r="C111" i="2"/>
  <c r="M110" i="2"/>
  <c r="L110" i="2"/>
  <c r="K110" i="2"/>
  <c r="J110" i="2"/>
  <c r="H110" i="2"/>
  <c r="G110" i="2"/>
  <c r="F110" i="2"/>
  <c r="E110" i="2"/>
  <c r="D110" i="2"/>
  <c r="C110" i="2"/>
  <c r="M109" i="2"/>
  <c r="L109" i="2"/>
  <c r="K109" i="2"/>
  <c r="J109" i="2"/>
  <c r="H109" i="2"/>
  <c r="G109" i="2"/>
  <c r="F109" i="2"/>
  <c r="E109" i="2"/>
  <c r="D109" i="2"/>
  <c r="C109" i="2"/>
  <c r="M108" i="2"/>
  <c r="L108" i="2"/>
  <c r="K108" i="2"/>
  <c r="J108" i="2"/>
  <c r="H108" i="2"/>
  <c r="G108" i="2"/>
  <c r="F108" i="2"/>
  <c r="E108" i="2"/>
  <c r="D108" i="2"/>
  <c r="C108" i="2"/>
  <c r="O106" i="2"/>
  <c r="N106" i="2"/>
  <c r="I106" i="2"/>
  <c r="I107" i="2" s="1"/>
  <c r="M101" i="2"/>
  <c r="L101" i="2"/>
  <c r="K101" i="2"/>
  <c r="J101" i="2"/>
  <c r="H101" i="2"/>
  <c r="G101" i="2"/>
  <c r="F101" i="2"/>
  <c r="F185" i="2" s="1"/>
  <c r="E101" i="2"/>
  <c r="D101" i="2"/>
  <c r="D185" i="2" s="1"/>
  <c r="C101" i="2"/>
  <c r="M100" i="2"/>
  <c r="L100" i="2"/>
  <c r="K100" i="2"/>
  <c r="J100" i="2"/>
  <c r="H100" i="2"/>
  <c r="G100" i="2"/>
  <c r="F100" i="2"/>
  <c r="E100" i="2"/>
  <c r="D100" i="2"/>
  <c r="I100" i="2" s="1"/>
  <c r="C100" i="2"/>
  <c r="M99" i="2"/>
  <c r="L99" i="2"/>
  <c r="K99" i="2"/>
  <c r="J99" i="2"/>
  <c r="H99" i="2"/>
  <c r="G99" i="2"/>
  <c r="F99" i="2"/>
  <c r="E99" i="2"/>
  <c r="D99" i="2"/>
  <c r="C99" i="2"/>
  <c r="M98" i="2"/>
  <c r="L98" i="2"/>
  <c r="K98" i="2"/>
  <c r="J98" i="2"/>
  <c r="H98" i="2"/>
  <c r="G98" i="2"/>
  <c r="F98" i="2"/>
  <c r="E98" i="2"/>
  <c r="D98" i="2"/>
  <c r="I98" i="2" s="1"/>
  <c r="C98" i="2"/>
  <c r="O96" i="2"/>
  <c r="N96" i="2"/>
  <c r="N97" i="2"/>
  <c r="I96" i="2"/>
  <c r="I97" i="2" s="1"/>
  <c r="M91" i="2"/>
  <c r="M184" i="2"/>
  <c r="L91" i="2"/>
  <c r="N91" i="2" s="1"/>
  <c r="K91" i="2"/>
  <c r="J91" i="2"/>
  <c r="H91" i="2"/>
  <c r="G91" i="2"/>
  <c r="F91" i="2"/>
  <c r="E91" i="2"/>
  <c r="D91" i="2"/>
  <c r="C91" i="2"/>
  <c r="C184" i="2" s="1"/>
  <c r="M90" i="2"/>
  <c r="L90" i="2"/>
  <c r="K90" i="2"/>
  <c r="J90" i="2"/>
  <c r="H90" i="2"/>
  <c r="G90" i="2"/>
  <c r="F90" i="2"/>
  <c r="E90" i="2"/>
  <c r="D90" i="2"/>
  <c r="C90" i="2"/>
  <c r="M89" i="2"/>
  <c r="L89" i="2"/>
  <c r="K89" i="2"/>
  <c r="J89" i="2"/>
  <c r="H89" i="2"/>
  <c r="G89" i="2"/>
  <c r="F89" i="2"/>
  <c r="E89" i="2"/>
  <c r="D89" i="2"/>
  <c r="C89" i="2"/>
  <c r="M88" i="2"/>
  <c r="L88" i="2"/>
  <c r="K88" i="2"/>
  <c r="N88" i="2" s="1"/>
  <c r="H88" i="2"/>
  <c r="G88" i="2"/>
  <c r="F88" i="2"/>
  <c r="E88" i="2"/>
  <c r="D88" i="2"/>
  <c r="C88" i="2"/>
  <c r="O86" i="2"/>
  <c r="N86" i="2"/>
  <c r="I86" i="2"/>
  <c r="I87" i="2" s="1"/>
  <c r="M81" i="2"/>
  <c r="L81" i="2"/>
  <c r="K81" i="2"/>
  <c r="J81" i="2"/>
  <c r="H81" i="2"/>
  <c r="G81" i="2"/>
  <c r="F81" i="2"/>
  <c r="F183" i="2" s="1"/>
  <c r="E81" i="2"/>
  <c r="D81" i="2"/>
  <c r="C81" i="2"/>
  <c r="M80" i="2"/>
  <c r="L80" i="2"/>
  <c r="K80" i="2"/>
  <c r="J80" i="2"/>
  <c r="H80" i="2"/>
  <c r="G80" i="2"/>
  <c r="F80" i="2"/>
  <c r="E80" i="2"/>
  <c r="D80" i="2"/>
  <c r="I80" i="2" s="1"/>
  <c r="C80" i="2"/>
  <c r="M79" i="2"/>
  <c r="L79" i="2"/>
  <c r="K79" i="2"/>
  <c r="J79" i="2"/>
  <c r="H79" i="2"/>
  <c r="G79" i="2"/>
  <c r="F79" i="2"/>
  <c r="E79" i="2"/>
  <c r="D79" i="2"/>
  <c r="C79" i="2"/>
  <c r="M78" i="2"/>
  <c r="L78" i="2"/>
  <c r="K78" i="2"/>
  <c r="H78" i="2"/>
  <c r="G78" i="2"/>
  <c r="F78" i="2"/>
  <c r="E78" i="2"/>
  <c r="D78" i="2"/>
  <c r="C78" i="2"/>
  <c r="O76" i="2"/>
  <c r="N76" i="2"/>
  <c r="N77" i="2" s="1"/>
  <c r="I76" i="2"/>
  <c r="I77" i="2" s="1"/>
  <c r="M71" i="2"/>
  <c r="M182" i="2" s="1"/>
  <c r="L71" i="2"/>
  <c r="K71" i="2"/>
  <c r="J71" i="2"/>
  <c r="H71" i="2"/>
  <c r="G71" i="2"/>
  <c r="F71" i="2"/>
  <c r="E71" i="2"/>
  <c r="D71" i="2"/>
  <c r="D182" i="2" s="1"/>
  <c r="C71" i="2"/>
  <c r="M70" i="2"/>
  <c r="L70" i="2"/>
  <c r="K70" i="2"/>
  <c r="J70" i="2"/>
  <c r="H70" i="2"/>
  <c r="G70" i="2"/>
  <c r="F70" i="2"/>
  <c r="E70" i="2"/>
  <c r="D70" i="2"/>
  <c r="C70" i="2"/>
  <c r="M69" i="2"/>
  <c r="L69" i="2"/>
  <c r="K69" i="2"/>
  <c r="J69" i="2"/>
  <c r="H69" i="2"/>
  <c r="G69" i="2"/>
  <c r="F69" i="2"/>
  <c r="E69" i="2"/>
  <c r="D69" i="2"/>
  <c r="C69" i="2"/>
  <c r="M68" i="2"/>
  <c r="L68" i="2"/>
  <c r="K68" i="2"/>
  <c r="J68" i="2"/>
  <c r="H68" i="2"/>
  <c r="G68" i="2"/>
  <c r="F68" i="2"/>
  <c r="E68" i="2"/>
  <c r="D68" i="2"/>
  <c r="C68" i="2"/>
  <c r="O66" i="2"/>
  <c r="N66" i="2"/>
  <c r="N67" i="2" s="1"/>
  <c r="I66" i="2"/>
  <c r="I67" i="2" s="1"/>
  <c r="M61" i="2"/>
  <c r="L61" i="2"/>
  <c r="K61" i="2"/>
  <c r="J61" i="2"/>
  <c r="H61" i="2"/>
  <c r="G61" i="2"/>
  <c r="G181" i="2" s="1"/>
  <c r="F61" i="2"/>
  <c r="F181" i="2" s="1"/>
  <c r="E61" i="2"/>
  <c r="D61" i="2"/>
  <c r="D181" i="2" s="1"/>
  <c r="C61" i="2"/>
  <c r="M60" i="2"/>
  <c r="L60" i="2"/>
  <c r="K60" i="2"/>
  <c r="J60" i="2"/>
  <c r="H60" i="2"/>
  <c r="G60" i="2"/>
  <c r="F60" i="2"/>
  <c r="E60" i="2"/>
  <c r="D60" i="2"/>
  <c r="C60" i="2"/>
  <c r="M59" i="2"/>
  <c r="L59" i="2"/>
  <c r="K59" i="2"/>
  <c r="J59" i="2"/>
  <c r="H59" i="2"/>
  <c r="G59" i="2"/>
  <c r="F59" i="2"/>
  <c r="E59" i="2"/>
  <c r="D59" i="2"/>
  <c r="C59" i="2"/>
  <c r="M58" i="2"/>
  <c r="L58" i="2"/>
  <c r="K58" i="2"/>
  <c r="J58" i="2"/>
  <c r="H58" i="2"/>
  <c r="G58" i="2"/>
  <c r="F58" i="2"/>
  <c r="E58" i="2"/>
  <c r="D58" i="2"/>
  <c r="C58" i="2"/>
  <c r="O56" i="2"/>
  <c r="N56" i="2"/>
  <c r="I56" i="2"/>
  <c r="M51" i="2"/>
  <c r="L51" i="2"/>
  <c r="K51" i="2"/>
  <c r="J51" i="2"/>
  <c r="H51" i="2"/>
  <c r="G51" i="2"/>
  <c r="F51" i="2"/>
  <c r="F180" i="2" s="1"/>
  <c r="E51" i="2"/>
  <c r="D51" i="2"/>
  <c r="D180" i="2" s="1"/>
  <c r="C51" i="2"/>
  <c r="M50" i="2"/>
  <c r="L50" i="2"/>
  <c r="K50" i="2"/>
  <c r="J50" i="2"/>
  <c r="H50" i="2"/>
  <c r="G50" i="2"/>
  <c r="F50" i="2"/>
  <c r="E50" i="2"/>
  <c r="D50" i="2"/>
  <c r="C50" i="2"/>
  <c r="M49" i="2"/>
  <c r="L49" i="2"/>
  <c r="K49" i="2"/>
  <c r="J49" i="2"/>
  <c r="H49" i="2"/>
  <c r="G49" i="2"/>
  <c r="F49" i="2"/>
  <c r="E49" i="2"/>
  <c r="D49" i="2"/>
  <c r="C49" i="2"/>
  <c r="M48" i="2"/>
  <c r="L48" i="2"/>
  <c r="K48" i="2"/>
  <c r="J48" i="2"/>
  <c r="H48" i="2"/>
  <c r="G48" i="2"/>
  <c r="F48" i="2"/>
  <c r="E48" i="2"/>
  <c r="D48" i="2"/>
  <c r="C48" i="2"/>
  <c r="O46" i="2"/>
  <c r="N46" i="2"/>
  <c r="I46" i="2"/>
  <c r="I47" i="2" s="1"/>
  <c r="B43" i="2"/>
  <c r="B53" i="2" s="1"/>
  <c r="B63" i="2" s="1"/>
  <c r="B73" i="2" s="1"/>
  <c r="B83" i="2" s="1"/>
  <c r="B93" i="2" s="1"/>
  <c r="B103" i="2" s="1"/>
  <c r="B113" i="2" s="1"/>
  <c r="B123" i="2" s="1"/>
  <c r="B133" i="2" s="1"/>
  <c r="B143" i="2" s="1"/>
  <c r="B153" i="2" s="1"/>
  <c r="M41" i="2"/>
  <c r="L41" i="2"/>
  <c r="K41" i="2"/>
  <c r="J41" i="2"/>
  <c r="H41" i="2"/>
  <c r="G41" i="2"/>
  <c r="F41" i="2"/>
  <c r="F179" i="2" s="1"/>
  <c r="E41" i="2"/>
  <c r="D41" i="2"/>
  <c r="D179" i="2" s="1"/>
  <c r="C41" i="2"/>
  <c r="M40" i="2"/>
  <c r="L40" i="2"/>
  <c r="K40" i="2"/>
  <c r="J40" i="2"/>
  <c r="H40" i="2"/>
  <c r="G40" i="2"/>
  <c r="F40" i="2"/>
  <c r="E40" i="2"/>
  <c r="D40" i="2"/>
  <c r="C40" i="2"/>
  <c r="M39" i="2"/>
  <c r="L39" i="2"/>
  <c r="K39" i="2"/>
  <c r="J39" i="2"/>
  <c r="H39" i="2"/>
  <c r="G39" i="2"/>
  <c r="F39" i="2"/>
  <c r="E39" i="2"/>
  <c r="D39" i="2"/>
  <c r="C39" i="2"/>
  <c r="M38" i="2"/>
  <c r="L38" i="2"/>
  <c r="K38" i="2"/>
  <c r="J38" i="2"/>
  <c r="H38" i="2"/>
  <c r="G38" i="2"/>
  <c r="F38" i="2"/>
  <c r="E38" i="2"/>
  <c r="D38" i="2"/>
  <c r="C38" i="2"/>
  <c r="O36" i="2"/>
  <c r="N36" i="2"/>
  <c r="N37" i="2" s="1"/>
  <c r="I36" i="2"/>
  <c r="I37" i="2" s="1"/>
  <c r="M31" i="2"/>
  <c r="L31" i="2"/>
  <c r="K31" i="2"/>
  <c r="J31" i="2"/>
  <c r="H31" i="2"/>
  <c r="G31" i="2"/>
  <c r="G178" i="2" s="1"/>
  <c r="F31" i="2"/>
  <c r="F178" i="2" s="1"/>
  <c r="E31" i="2"/>
  <c r="D31" i="2"/>
  <c r="C31" i="2"/>
  <c r="M30" i="2"/>
  <c r="L30" i="2"/>
  <c r="K30" i="2"/>
  <c r="J30" i="2"/>
  <c r="H30" i="2"/>
  <c r="G30" i="2"/>
  <c r="F30" i="2"/>
  <c r="E30" i="2"/>
  <c r="D30" i="2"/>
  <c r="C30" i="2"/>
  <c r="M29" i="2"/>
  <c r="L29" i="2"/>
  <c r="K29" i="2"/>
  <c r="J29" i="2"/>
  <c r="H29" i="2"/>
  <c r="G29" i="2"/>
  <c r="F29" i="2"/>
  <c r="E29" i="2"/>
  <c r="D29" i="2"/>
  <c r="C29" i="2"/>
  <c r="M28" i="2"/>
  <c r="L28" i="2"/>
  <c r="K28" i="2"/>
  <c r="J28" i="2"/>
  <c r="H28" i="2"/>
  <c r="G28" i="2"/>
  <c r="F28" i="2"/>
  <c r="E28" i="2"/>
  <c r="D28" i="2"/>
  <c r="C28" i="2"/>
  <c r="O26" i="2"/>
  <c r="N26" i="2"/>
  <c r="N27" i="2" s="1"/>
  <c r="I26" i="2"/>
  <c r="M21" i="2"/>
  <c r="L21" i="2"/>
  <c r="K21" i="2"/>
  <c r="J21" i="2"/>
  <c r="H21" i="2"/>
  <c r="G21" i="2"/>
  <c r="G177" i="2" s="1"/>
  <c r="F21" i="2"/>
  <c r="F177" i="2" s="1"/>
  <c r="E21" i="2"/>
  <c r="D21" i="2"/>
  <c r="C21" i="2"/>
  <c r="M20" i="2"/>
  <c r="L20" i="2"/>
  <c r="K20" i="2"/>
  <c r="J20" i="2"/>
  <c r="H20" i="2"/>
  <c r="G20" i="2"/>
  <c r="F20" i="2"/>
  <c r="E20" i="2"/>
  <c r="D20" i="2"/>
  <c r="C20" i="2"/>
  <c r="M19" i="2"/>
  <c r="L19" i="2"/>
  <c r="K19" i="2"/>
  <c r="J19" i="2"/>
  <c r="H19" i="2"/>
  <c r="G19" i="2"/>
  <c r="F19" i="2"/>
  <c r="E19" i="2"/>
  <c r="D19" i="2"/>
  <c r="C19" i="2"/>
  <c r="M18" i="2"/>
  <c r="L18" i="2"/>
  <c r="K18" i="2"/>
  <c r="J18" i="2"/>
  <c r="H18" i="2"/>
  <c r="G18" i="2"/>
  <c r="F18" i="2"/>
  <c r="E18" i="2"/>
  <c r="D18" i="2"/>
  <c r="C18" i="2"/>
  <c r="O16" i="2"/>
  <c r="N16" i="2"/>
  <c r="N17" i="2" s="1"/>
  <c r="I16" i="2"/>
  <c r="I17" i="2" s="1"/>
  <c r="M11" i="2"/>
  <c r="M176" i="2" s="1"/>
  <c r="L11" i="2"/>
  <c r="L176" i="2" s="1"/>
  <c r="K11" i="2"/>
  <c r="J11" i="2"/>
  <c r="H11" i="2"/>
  <c r="G11" i="2"/>
  <c r="G176" i="2" s="1"/>
  <c r="F11" i="2"/>
  <c r="E11" i="2"/>
  <c r="D11" i="2"/>
  <c r="D176" i="2" s="1"/>
  <c r="C11" i="2"/>
  <c r="M10" i="2"/>
  <c r="L10" i="2"/>
  <c r="K10" i="2"/>
  <c r="J10" i="2"/>
  <c r="H10" i="2"/>
  <c r="G10" i="2"/>
  <c r="F10" i="2"/>
  <c r="E10" i="2"/>
  <c r="D10" i="2"/>
  <c r="C10" i="2"/>
  <c r="M9" i="2"/>
  <c r="L9" i="2"/>
  <c r="K9" i="2"/>
  <c r="J9" i="2"/>
  <c r="H9" i="2"/>
  <c r="G9" i="2"/>
  <c r="F9" i="2"/>
  <c r="E9" i="2"/>
  <c r="D9" i="2"/>
  <c r="C9" i="2"/>
  <c r="M8" i="2"/>
  <c r="L8" i="2"/>
  <c r="K8" i="2"/>
  <c r="J8" i="2"/>
  <c r="H8" i="2"/>
  <c r="G8" i="2"/>
  <c r="F8" i="2"/>
  <c r="E8" i="2"/>
  <c r="D8" i="2"/>
  <c r="C8" i="2"/>
  <c r="O6" i="2"/>
  <c r="N6" i="2"/>
  <c r="I6" i="2"/>
  <c r="B181" i="1"/>
  <c r="B182" i="1" s="1"/>
  <c r="B183" i="1" s="1"/>
  <c r="B184" i="1" s="1"/>
  <c r="B185" i="1" s="1"/>
  <c r="B186" i="1" s="1"/>
  <c r="B187" i="1" s="1"/>
  <c r="B188" i="1" s="1"/>
  <c r="B189" i="1" s="1"/>
  <c r="B190" i="1" s="1"/>
  <c r="B191" i="1" s="1"/>
  <c r="M171" i="1"/>
  <c r="L171" i="1"/>
  <c r="K171" i="1"/>
  <c r="K191" i="1" s="1"/>
  <c r="J171" i="1"/>
  <c r="J179" i="1" s="1"/>
  <c r="H171" i="1"/>
  <c r="G171" i="1"/>
  <c r="F171" i="1"/>
  <c r="F191" i="1" s="1"/>
  <c r="E171" i="1"/>
  <c r="D171" i="1"/>
  <c r="C171" i="1"/>
  <c r="M170" i="1"/>
  <c r="L170" i="1"/>
  <c r="K170" i="1"/>
  <c r="J170" i="1"/>
  <c r="H170" i="1"/>
  <c r="G170" i="1"/>
  <c r="F170" i="1"/>
  <c r="E170" i="1"/>
  <c r="D170" i="1"/>
  <c r="C170" i="1"/>
  <c r="M169" i="1"/>
  <c r="L169" i="1"/>
  <c r="K169" i="1"/>
  <c r="J169" i="1"/>
  <c r="H169" i="1"/>
  <c r="G169" i="1"/>
  <c r="F169" i="1"/>
  <c r="E169" i="1"/>
  <c r="D169" i="1"/>
  <c r="C169" i="1"/>
  <c r="M168" i="1"/>
  <c r="L168" i="1"/>
  <c r="K168" i="1"/>
  <c r="J168" i="1"/>
  <c r="H168" i="1"/>
  <c r="G168" i="1"/>
  <c r="F168" i="1"/>
  <c r="E168" i="1"/>
  <c r="D168" i="1"/>
  <c r="C168" i="1"/>
  <c r="O166" i="1"/>
  <c r="O167" i="1" s="1"/>
  <c r="N166" i="1"/>
  <c r="N167" i="1" s="1"/>
  <c r="I166" i="1"/>
  <c r="I167" i="1" s="1"/>
  <c r="M151" i="1"/>
  <c r="L151" i="1"/>
  <c r="K151" i="1"/>
  <c r="K190" i="1" s="1"/>
  <c r="J151" i="1"/>
  <c r="H151" i="1"/>
  <c r="G151" i="1"/>
  <c r="F151" i="1"/>
  <c r="F190" i="1" s="1"/>
  <c r="E151" i="1"/>
  <c r="E190" i="1" s="1"/>
  <c r="D151" i="1"/>
  <c r="C151" i="1"/>
  <c r="M150" i="1"/>
  <c r="L150" i="1"/>
  <c r="K150" i="1"/>
  <c r="J150" i="1"/>
  <c r="H150" i="1"/>
  <c r="G150" i="1"/>
  <c r="F150" i="1"/>
  <c r="E150" i="1"/>
  <c r="D150" i="1"/>
  <c r="C150" i="1"/>
  <c r="M149" i="1"/>
  <c r="L149" i="1"/>
  <c r="K149" i="1"/>
  <c r="J149" i="1"/>
  <c r="H149" i="1"/>
  <c r="G149" i="1"/>
  <c r="F149" i="1"/>
  <c r="E149" i="1"/>
  <c r="D149" i="1"/>
  <c r="C149" i="1"/>
  <c r="M148" i="1"/>
  <c r="L148" i="1"/>
  <c r="K148" i="1"/>
  <c r="J148" i="1"/>
  <c r="H148" i="1"/>
  <c r="G148" i="1"/>
  <c r="F148" i="1"/>
  <c r="E148" i="1"/>
  <c r="D148" i="1"/>
  <c r="O146" i="1"/>
  <c r="N146" i="1"/>
  <c r="N147" i="1" s="1"/>
  <c r="I147" i="1"/>
  <c r="M141" i="1"/>
  <c r="L141" i="1"/>
  <c r="K141" i="1"/>
  <c r="J141" i="1"/>
  <c r="H141" i="1"/>
  <c r="G141" i="1"/>
  <c r="F141" i="1"/>
  <c r="F189" i="1" s="1"/>
  <c r="E141" i="1"/>
  <c r="D141" i="1"/>
  <c r="C141" i="1"/>
  <c r="M140" i="1"/>
  <c r="L140" i="1"/>
  <c r="K140" i="1"/>
  <c r="J140" i="1"/>
  <c r="H140" i="1"/>
  <c r="G140" i="1"/>
  <c r="F140" i="1"/>
  <c r="E140" i="1"/>
  <c r="D140" i="1"/>
  <c r="C140" i="1"/>
  <c r="M139" i="1"/>
  <c r="L139" i="1"/>
  <c r="K139" i="1"/>
  <c r="J139" i="1"/>
  <c r="H139" i="1"/>
  <c r="G139" i="1"/>
  <c r="F139" i="1"/>
  <c r="E139" i="1"/>
  <c r="D139" i="1"/>
  <c r="C139" i="1"/>
  <c r="M138" i="1"/>
  <c r="L138" i="1"/>
  <c r="K138" i="1"/>
  <c r="N138" i="1" s="1"/>
  <c r="H138" i="1"/>
  <c r="G138" i="1"/>
  <c r="F138" i="1"/>
  <c r="E138" i="1"/>
  <c r="D138" i="1"/>
  <c r="C138" i="1"/>
  <c r="O136" i="1"/>
  <c r="N136" i="1"/>
  <c r="N137" i="1" s="1"/>
  <c r="I136" i="1"/>
  <c r="M131" i="1"/>
  <c r="L131" i="1"/>
  <c r="K131" i="1"/>
  <c r="K188" i="1" s="1"/>
  <c r="J131" i="1"/>
  <c r="H131" i="1"/>
  <c r="G131" i="1"/>
  <c r="F131" i="1"/>
  <c r="F188" i="1" s="1"/>
  <c r="E131" i="1"/>
  <c r="D131" i="1"/>
  <c r="D188" i="1" s="1"/>
  <c r="C131" i="1"/>
  <c r="C188" i="1" s="1"/>
  <c r="M130" i="1"/>
  <c r="L130" i="1"/>
  <c r="K130" i="1"/>
  <c r="J130" i="1"/>
  <c r="H130" i="1"/>
  <c r="G130" i="1"/>
  <c r="F130" i="1"/>
  <c r="E130" i="1"/>
  <c r="D130" i="1"/>
  <c r="C130" i="1"/>
  <c r="M129" i="1"/>
  <c r="L129" i="1"/>
  <c r="K129" i="1"/>
  <c r="J129" i="1"/>
  <c r="H129" i="1"/>
  <c r="G129" i="1"/>
  <c r="F129" i="1"/>
  <c r="E129" i="1"/>
  <c r="D129" i="1"/>
  <c r="C129" i="1"/>
  <c r="M128" i="1"/>
  <c r="L128" i="1"/>
  <c r="K128" i="1"/>
  <c r="J128" i="1"/>
  <c r="H128" i="1"/>
  <c r="G128" i="1"/>
  <c r="F128" i="1"/>
  <c r="E128" i="1"/>
  <c r="D128" i="1"/>
  <c r="C128" i="1"/>
  <c r="O126" i="1"/>
  <c r="O127" i="1" s="1"/>
  <c r="O208" i="1" s="1"/>
  <c r="N126" i="1"/>
  <c r="I126" i="1"/>
  <c r="I127" i="1"/>
  <c r="M121" i="1"/>
  <c r="L121" i="1"/>
  <c r="K121" i="1"/>
  <c r="K187" i="1" s="1"/>
  <c r="J121" i="1"/>
  <c r="H121" i="1"/>
  <c r="G121" i="1"/>
  <c r="F121" i="1"/>
  <c r="F187" i="1" s="1"/>
  <c r="E121" i="1"/>
  <c r="D121" i="1"/>
  <c r="C121" i="1"/>
  <c r="M120" i="1"/>
  <c r="L120" i="1"/>
  <c r="K120" i="1"/>
  <c r="J120" i="1"/>
  <c r="H120" i="1"/>
  <c r="G120" i="1"/>
  <c r="F120" i="1"/>
  <c r="E120" i="1"/>
  <c r="D120" i="1"/>
  <c r="C120" i="1"/>
  <c r="M119" i="1"/>
  <c r="L119" i="1"/>
  <c r="K119" i="1"/>
  <c r="J119" i="1"/>
  <c r="H119" i="1"/>
  <c r="G119" i="1"/>
  <c r="F119" i="1"/>
  <c r="E119" i="1"/>
  <c r="D119" i="1"/>
  <c r="C119" i="1"/>
  <c r="M118" i="1"/>
  <c r="L118" i="1"/>
  <c r="K118" i="1"/>
  <c r="J118" i="1"/>
  <c r="H118" i="1"/>
  <c r="G118" i="1"/>
  <c r="F118" i="1"/>
  <c r="E118" i="1"/>
  <c r="D118" i="1"/>
  <c r="C118" i="1"/>
  <c r="O116" i="1"/>
  <c r="N116" i="1"/>
  <c r="N117" i="1" s="1"/>
  <c r="I116" i="1"/>
  <c r="M111" i="1"/>
  <c r="L111" i="1"/>
  <c r="K111" i="1"/>
  <c r="K186" i="1" s="1"/>
  <c r="J111" i="1"/>
  <c r="H111" i="1"/>
  <c r="G111" i="1"/>
  <c r="F111" i="1"/>
  <c r="F186" i="1"/>
  <c r="E111" i="1"/>
  <c r="E186" i="1" s="1"/>
  <c r="D111" i="1"/>
  <c r="C111" i="1"/>
  <c r="C186" i="1" s="1"/>
  <c r="M110" i="1"/>
  <c r="L110" i="1"/>
  <c r="K110" i="1"/>
  <c r="J110" i="1"/>
  <c r="H110" i="1"/>
  <c r="G110" i="1"/>
  <c r="F110" i="1"/>
  <c r="E110" i="1"/>
  <c r="D110" i="1"/>
  <c r="C110" i="1"/>
  <c r="M109" i="1"/>
  <c r="L109" i="1"/>
  <c r="K109" i="1"/>
  <c r="J109" i="1"/>
  <c r="H109" i="1"/>
  <c r="G109" i="1"/>
  <c r="F109" i="1"/>
  <c r="E109" i="1"/>
  <c r="D109" i="1"/>
  <c r="C109" i="1"/>
  <c r="M108" i="1"/>
  <c r="L108" i="1"/>
  <c r="K108" i="1"/>
  <c r="J108" i="1"/>
  <c r="H108" i="1"/>
  <c r="G108" i="1"/>
  <c r="F108" i="1"/>
  <c r="E108" i="1"/>
  <c r="D108" i="1"/>
  <c r="C108" i="1"/>
  <c r="O106" i="1"/>
  <c r="O107" i="1" s="1"/>
  <c r="O206" i="1" s="1"/>
  <c r="N106" i="1"/>
  <c r="N107" i="1" s="1"/>
  <c r="N206" i="1" s="1"/>
  <c r="I106" i="1"/>
  <c r="I107" i="1" s="1"/>
  <c r="M101" i="1"/>
  <c r="L101" i="1"/>
  <c r="K101" i="1"/>
  <c r="K185" i="1" s="1"/>
  <c r="J101" i="1"/>
  <c r="H101" i="1"/>
  <c r="G101" i="1"/>
  <c r="F101" i="1"/>
  <c r="F185" i="1" s="1"/>
  <c r="E101" i="1"/>
  <c r="E185" i="1" s="1"/>
  <c r="D101" i="1"/>
  <c r="C101" i="1"/>
  <c r="M100" i="1"/>
  <c r="L100" i="1"/>
  <c r="K100" i="1"/>
  <c r="J100" i="1"/>
  <c r="H100" i="1"/>
  <c r="G100" i="1"/>
  <c r="F100" i="1"/>
  <c r="E100" i="1"/>
  <c r="D100" i="1"/>
  <c r="C100" i="1"/>
  <c r="I100" i="1" s="1"/>
  <c r="M99" i="1"/>
  <c r="L99" i="1"/>
  <c r="K99" i="1"/>
  <c r="J99" i="1"/>
  <c r="H99" i="1"/>
  <c r="G99" i="1"/>
  <c r="F99" i="1"/>
  <c r="E99" i="1"/>
  <c r="D99" i="1"/>
  <c r="C99" i="1"/>
  <c r="M98" i="1"/>
  <c r="L98" i="1"/>
  <c r="K98" i="1"/>
  <c r="J98" i="1"/>
  <c r="H98" i="1"/>
  <c r="G98" i="1"/>
  <c r="F98" i="1"/>
  <c r="E98" i="1"/>
  <c r="D98" i="1"/>
  <c r="O96" i="1"/>
  <c r="N96" i="1"/>
  <c r="I96" i="1"/>
  <c r="I97" i="1" s="1"/>
  <c r="M91" i="1"/>
  <c r="M184" i="1"/>
  <c r="L91" i="1"/>
  <c r="K91" i="1"/>
  <c r="K184" i="1" s="1"/>
  <c r="J91" i="1"/>
  <c r="H91" i="1"/>
  <c r="G91" i="1"/>
  <c r="F91" i="1"/>
  <c r="F184" i="1"/>
  <c r="E91" i="1"/>
  <c r="E184" i="1" s="1"/>
  <c r="D91" i="1"/>
  <c r="C91" i="1"/>
  <c r="C184" i="1" s="1"/>
  <c r="M90" i="1"/>
  <c r="L90" i="1"/>
  <c r="K90" i="1"/>
  <c r="J90" i="1"/>
  <c r="H90" i="1"/>
  <c r="G90" i="1"/>
  <c r="F90" i="1"/>
  <c r="E90" i="1"/>
  <c r="D90" i="1"/>
  <c r="C90" i="1"/>
  <c r="M89" i="1"/>
  <c r="L89" i="1"/>
  <c r="K89" i="1"/>
  <c r="J89" i="1"/>
  <c r="H89" i="1"/>
  <c r="G89" i="1"/>
  <c r="F89" i="1"/>
  <c r="E89" i="1"/>
  <c r="D89" i="1"/>
  <c r="C89" i="1"/>
  <c r="M88" i="1"/>
  <c r="L88" i="1"/>
  <c r="K88" i="1"/>
  <c r="J88" i="1"/>
  <c r="H88" i="1"/>
  <c r="G88" i="1"/>
  <c r="F88" i="1"/>
  <c r="E88" i="1"/>
  <c r="D88" i="1"/>
  <c r="C88" i="1"/>
  <c r="O86" i="1"/>
  <c r="N86" i="1"/>
  <c r="I86" i="1"/>
  <c r="M81" i="1"/>
  <c r="L81" i="1"/>
  <c r="K81" i="1"/>
  <c r="N81" i="1" s="1"/>
  <c r="K183" i="1"/>
  <c r="J81" i="1"/>
  <c r="H81" i="1"/>
  <c r="G81" i="1"/>
  <c r="F81" i="1"/>
  <c r="F183" i="1" s="1"/>
  <c r="E81" i="1"/>
  <c r="D81" i="1"/>
  <c r="C81" i="1"/>
  <c r="M80" i="1"/>
  <c r="L80" i="1"/>
  <c r="K80" i="1"/>
  <c r="J80" i="1"/>
  <c r="H80" i="1"/>
  <c r="G80" i="1"/>
  <c r="F80" i="1"/>
  <c r="E80" i="1"/>
  <c r="D80" i="1"/>
  <c r="C80" i="1"/>
  <c r="M79" i="1"/>
  <c r="L79" i="1"/>
  <c r="K79" i="1"/>
  <c r="J79" i="1"/>
  <c r="H79" i="1"/>
  <c r="G79" i="1"/>
  <c r="F79" i="1"/>
  <c r="E79" i="1"/>
  <c r="D79" i="1"/>
  <c r="C79" i="1"/>
  <c r="M78" i="1"/>
  <c r="L78" i="1"/>
  <c r="K78" i="1"/>
  <c r="J78" i="1"/>
  <c r="H78" i="1"/>
  <c r="G78" i="1"/>
  <c r="F78" i="1"/>
  <c r="E78" i="1"/>
  <c r="D78" i="1"/>
  <c r="C78" i="1"/>
  <c r="O76" i="1"/>
  <c r="N76" i="1"/>
  <c r="I76" i="1"/>
  <c r="M71" i="1"/>
  <c r="L71" i="1"/>
  <c r="K71" i="1"/>
  <c r="K182" i="1" s="1"/>
  <c r="J71" i="1"/>
  <c r="H71" i="1"/>
  <c r="G71" i="1"/>
  <c r="F71" i="1"/>
  <c r="F182" i="1" s="1"/>
  <c r="E71" i="1"/>
  <c r="D71" i="1"/>
  <c r="C71" i="1"/>
  <c r="M70" i="1"/>
  <c r="L70" i="1"/>
  <c r="K70" i="1"/>
  <c r="J70" i="1"/>
  <c r="H70" i="1"/>
  <c r="G70" i="1"/>
  <c r="F70" i="1"/>
  <c r="E70" i="1"/>
  <c r="D70" i="1"/>
  <c r="C70" i="1"/>
  <c r="M69" i="1"/>
  <c r="L69" i="1"/>
  <c r="K69" i="1"/>
  <c r="J69" i="1"/>
  <c r="H69" i="1"/>
  <c r="G69" i="1"/>
  <c r="F69" i="1"/>
  <c r="E69" i="1"/>
  <c r="D69" i="1"/>
  <c r="C69" i="1"/>
  <c r="M68" i="1"/>
  <c r="L68" i="1"/>
  <c r="K68" i="1"/>
  <c r="J68" i="1"/>
  <c r="H68" i="1"/>
  <c r="G68" i="1"/>
  <c r="F68" i="1"/>
  <c r="E68" i="1"/>
  <c r="D68" i="1"/>
  <c r="C68" i="1"/>
  <c r="O66" i="1"/>
  <c r="N66" i="1"/>
  <c r="N67" i="1" s="1"/>
  <c r="I66" i="1"/>
  <c r="M61" i="1"/>
  <c r="L61" i="1"/>
  <c r="K61" i="1"/>
  <c r="K181" i="1" s="1"/>
  <c r="J61" i="1"/>
  <c r="H61" i="1"/>
  <c r="G61" i="1"/>
  <c r="F61" i="1"/>
  <c r="F181" i="1" s="1"/>
  <c r="E61" i="1"/>
  <c r="D61" i="1"/>
  <c r="C61" i="1"/>
  <c r="C181" i="1" s="1"/>
  <c r="M60" i="1"/>
  <c r="L60" i="1"/>
  <c r="K60" i="1"/>
  <c r="J60" i="1"/>
  <c r="H60" i="1"/>
  <c r="G60" i="1"/>
  <c r="F60" i="1"/>
  <c r="E60" i="1"/>
  <c r="D60" i="1"/>
  <c r="C60" i="1"/>
  <c r="M59" i="1"/>
  <c r="L59" i="1"/>
  <c r="K59" i="1"/>
  <c r="J59" i="1"/>
  <c r="H59" i="1"/>
  <c r="G59" i="1"/>
  <c r="F59" i="1"/>
  <c r="E59" i="1"/>
  <c r="D59" i="1"/>
  <c r="C59" i="1"/>
  <c r="M58" i="1"/>
  <c r="L58" i="1"/>
  <c r="K58" i="1"/>
  <c r="J58" i="1"/>
  <c r="H58" i="1"/>
  <c r="G58" i="1"/>
  <c r="F58" i="1"/>
  <c r="E58" i="1"/>
  <c r="D58" i="1"/>
  <c r="C58" i="1"/>
  <c r="O56" i="1"/>
  <c r="N56" i="1"/>
  <c r="I56" i="1"/>
  <c r="I57" i="1" s="1"/>
  <c r="M51" i="1"/>
  <c r="L51" i="1"/>
  <c r="K51" i="1"/>
  <c r="K180" i="1" s="1"/>
  <c r="J51" i="1"/>
  <c r="H51" i="1"/>
  <c r="G51" i="1"/>
  <c r="G180" i="1" s="1"/>
  <c r="F51" i="1"/>
  <c r="F180" i="1" s="1"/>
  <c r="E51" i="1"/>
  <c r="D51" i="1"/>
  <c r="C51" i="1"/>
  <c r="M50" i="1"/>
  <c r="L50" i="1"/>
  <c r="K50" i="1"/>
  <c r="J50" i="1"/>
  <c r="H50" i="1"/>
  <c r="G50" i="1"/>
  <c r="F50" i="1"/>
  <c r="E50" i="1"/>
  <c r="D50" i="1"/>
  <c r="C50" i="1"/>
  <c r="M49" i="1"/>
  <c r="L49" i="1"/>
  <c r="K49" i="1"/>
  <c r="J49" i="1"/>
  <c r="H49" i="1"/>
  <c r="G49" i="1"/>
  <c r="F49" i="1"/>
  <c r="E49" i="1"/>
  <c r="D49" i="1"/>
  <c r="C49" i="1"/>
  <c r="M48" i="1"/>
  <c r="L48" i="1"/>
  <c r="K48" i="1"/>
  <c r="J48" i="1"/>
  <c r="H48" i="1"/>
  <c r="G48" i="1"/>
  <c r="F48" i="1"/>
  <c r="E48" i="1"/>
  <c r="D48" i="1"/>
  <c r="C48" i="1"/>
  <c r="O46" i="1"/>
  <c r="N46" i="1"/>
  <c r="I46" i="1"/>
  <c r="M41" i="1"/>
  <c r="L41" i="1"/>
  <c r="K41" i="1"/>
  <c r="K179" i="1" s="1"/>
  <c r="J41" i="1"/>
  <c r="H41" i="1"/>
  <c r="G41" i="1"/>
  <c r="F41" i="1"/>
  <c r="F179" i="1" s="1"/>
  <c r="E41" i="1"/>
  <c r="D41" i="1"/>
  <c r="C41" i="1"/>
  <c r="M40" i="1"/>
  <c r="L40" i="1"/>
  <c r="K40" i="1"/>
  <c r="J40" i="1"/>
  <c r="H40" i="1"/>
  <c r="G40" i="1"/>
  <c r="F40" i="1"/>
  <c r="E40" i="1"/>
  <c r="D40" i="1"/>
  <c r="C40" i="1"/>
  <c r="M39" i="1"/>
  <c r="L39" i="1"/>
  <c r="K39" i="1"/>
  <c r="J39" i="1"/>
  <c r="H39" i="1"/>
  <c r="G39" i="1"/>
  <c r="F39" i="1"/>
  <c r="E39" i="1"/>
  <c r="D39" i="1"/>
  <c r="C39" i="1"/>
  <c r="M38" i="1"/>
  <c r="L38" i="1"/>
  <c r="K38" i="1"/>
  <c r="J38" i="1"/>
  <c r="H38" i="1"/>
  <c r="G38" i="1"/>
  <c r="F38" i="1"/>
  <c r="E38" i="1"/>
  <c r="D38" i="1"/>
  <c r="C38" i="1"/>
  <c r="O36" i="1"/>
  <c r="N36" i="1"/>
  <c r="I36" i="1"/>
  <c r="M31" i="1"/>
  <c r="L31" i="1"/>
  <c r="K31" i="1"/>
  <c r="K178" i="1" s="1"/>
  <c r="J31" i="1"/>
  <c r="H31" i="1"/>
  <c r="G31" i="1"/>
  <c r="G178" i="1" s="1"/>
  <c r="F31" i="1"/>
  <c r="F178" i="1" s="1"/>
  <c r="E31" i="1"/>
  <c r="E178" i="1"/>
  <c r="D31" i="1"/>
  <c r="C31" i="1"/>
  <c r="M30" i="1"/>
  <c r="L30" i="1"/>
  <c r="K30" i="1"/>
  <c r="J30" i="1"/>
  <c r="H30" i="1"/>
  <c r="G30" i="1"/>
  <c r="F30" i="1"/>
  <c r="E30" i="1"/>
  <c r="D30" i="1"/>
  <c r="C30" i="1"/>
  <c r="M29" i="1"/>
  <c r="L29" i="1"/>
  <c r="K29" i="1"/>
  <c r="J29" i="1"/>
  <c r="H29" i="1"/>
  <c r="G29" i="1"/>
  <c r="F29" i="1"/>
  <c r="E29" i="1"/>
  <c r="D29" i="1"/>
  <c r="C29" i="1"/>
  <c r="M28" i="1"/>
  <c r="L28" i="1"/>
  <c r="K28" i="1"/>
  <c r="J28" i="1"/>
  <c r="H28" i="1"/>
  <c r="G28" i="1"/>
  <c r="F28" i="1"/>
  <c r="E28" i="1"/>
  <c r="D28" i="1"/>
  <c r="C28" i="1"/>
  <c r="O26" i="1"/>
  <c r="N26" i="1"/>
  <c r="N27" i="1" s="1"/>
  <c r="I26" i="1"/>
  <c r="M21" i="1"/>
  <c r="L21" i="1"/>
  <c r="K21" i="1"/>
  <c r="K177" i="1" s="1"/>
  <c r="J21" i="1"/>
  <c r="H21" i="1"/>
  <c r="G21" i="1"/>
  <c r="F21" i="1"/>
  <c r="F177" i="1" s="1"/>
  <c r="E21" i="1"/>
  <c r="D21" i="1"/>
  <c r="C21" i="1"/>
  <c r="M20" i="1"/>
  <c r="L20" i="1"/>
  <c r="K20" i="1"/>
  <c r="J20" i="1"/>
  <c r="H20" i="1"/>
  <c r="G20" i="1"/>
  <c r="F20" i="1"/>
  <c r="E20" i="1"/>
  <c r="D20" i="1"/>
  <c r="C20" i="1"/>
  <c r="M19" i="1"/>
  <c r="L19" i="1"/>
  <c r="K19" i="1"/>
  <c r="J19" i="1"/>
  <c r="H19" i="1"/>
  <c r="G19" i="1"/>
  <c r="F19" i="1"/>
  <c r="E19" i="1"/>
  <c r="D19" i="1"/>
  <c r="C19" i="1"/>
  <c r="M18" i="1"/>
  <c r="L18" i="1"/>
  <c r="K18" i="1"/>
  <c r="J18" i="1"/>
  <c r="H18" i="1"/>
  <c r="G18" i="1"/>
  <c r="F18" i="1"/>
  <c r="E18" i="1"/>
  <c r="D18" i="1"/>
  <c r="C18" i="1"/>
  <c r="O16" i="1"/>
  <c r="N16" i="1"/>
  <c r="N17" i="1" s="1"/>
  <c r="N197" i="1" s="1"/>
  <c r="I16" i="1"/>
  <c r="I17" i="1" s="1"/>
  <c r="M11" i="1"/>
  <c r="L11" i="1"/>
  <c r="K11" i="1"/>
  <c r="K176" i="1" s="1"/>
  <c r="J11" i="1"/>
  <c r="H11" i="1"/>
  <c r="G11" i="1"/>
  <c r="F11" i="1"/>
  <c r="F176" i="1" s="1"/>
  <c r="E11" i="1"/>
  <c r="D11" i="1"/>
  <c r="C11" i="1"/>
  <c r="M10" i="1"/>
  <c r="L10" i="1"/>
  <c r="K10" i="1"/>
  <c r="J10" i="1"/>
  <c r="H10" i="1"/>
  <c r="G10" i="1"/>
  <c r="F10" i="1"/>
  <c r="E10" i="1"/>
  <c r="D10" i="1"/>
  <c r="C10" i="1"/>
  <c r="M9" i="1"/>
  <c r="L9" i="1"/>
  <c r="K9" i="1"/>
  <c r="J9" i="1"/>
  <c r="H9" i="1"/>
  <c r="G9" i="1"/>
  <c r="F9" i="1"/>
  <c r="E9" i="1"/>
  <c r="D9" i="1"/>
  <c r="C9" i="1"/>
  <c r="M8" i="1"/>
  <c r="L8" i="1"/>
  <c r="K8" i="1"/>
  <c r="J8" i="1"/>
  <c r="H8" i="1"/>
  <c r="G8" i="1"/>
  <c r="F8" i="1"/>
  <c r="E8" i="1"/>
  <c r="D8" i="1"/>
  <c r="C8" i="1"/>
  <c r="O6" i="1"/>
  <c r="N6" i="1"/>
  <c r="I6" i="1"/>
  <c r="I7" i="1" s="1"/>
  <c r="I150" i="35"/>
  <c r="I148" i="29"/>
  <c r="I149" i="27"/>
  <c r="I150" i="27"/>
  <c r="I148" i="25"/>
  <c r="I151" i="21"/>
  <c r="I150" i="18"/>
  <c r="I148" i="17"/>
  <c r="I149" i="17"/>
  <c r="I150" i="17"/>
  <c r="I151" i="17"/>
  <c r="I149" i="15"/>
  <c r="I151" i="15"/>
  <c r="I150" i="13"/>
  <c r="I149" i="9"/>
  <c r="I131" i="2"/>
  <c r="E179" i="2"/>
  <c r="G180" i="2"/>
  <c r="J180" i="2"/>
  <c r="G182" i="2"/>
  <c r="J184" i="2"/>
  <c r="L184" i="2"/>
  <c r="L188" i="2"/>
  <c r="J190" i="2"/>
  <c r="C176" i="3"/>
  <c r="G176" i="3"/>
  <c r="L176" i="3"/>
  <c r="G178" i="3"/>
  <c r="L182" i="3"/>
  <c r="G184" i="3"/>
  <c r="G188" i="3"/>
  <c r="N8" i="4"/>
  <c r="I48" i="4"/>
  <c r="I50" i="4"/>
  <c r="N80" i="4"/>
  <c r="N89" i="4"/>
  <c r="N138" i="4"/>
  <c r="I140" i="4"/>
  <c r="F176" i="5"/>
  <c r="K176" i="5"/>
  <c r="K178" i="5"/>
  <c r="F180" i="5"/>
  <c r="K180" i="5"/>
  <c r="F182" i="5"/>
  <c r="K182" i="5"/>
  <c r="F184" i="5"/>
  <c r="N100" i="5"/>
  <c r="N118" i="5"/>
  <c r="I119" i="5"/>
  <c r="I168" i="5"/>
  <c r="J183" i="5"/>
  <c r="M176" i="6"/>
  <c r="I19" i="6"/>
  <c r="N20" i="6"/>
  <c r="P46" i="6"/>
  <c r="F180" i="6"/>
  <c r="I78" i="6"/>
  <c r="N91" i="6"/>
  <c r="I118" i="6"/>
  <c r="N119" i="6"/>
  <c r="N130" i="6"/>
  <c r="N138" i="6"/>
  <c r="I169" i="6"/>
  <c r="J184" i="6"/>
  <c r="P6" i="7"/>
  <c r="L182" i="7"/>
  <c r="I90" i="7"/>
  <c r="C184" i="7"/>
  <c r="L184" i="7"/>
  <c r="E186" i="7"/>
  <c r="G186" i="7"/>
  <c r="L186" i="7"/>
  <c r="N130" i="7"/>
  <c r="I148" i="7"/>
  <c r="I150" i="7"/>
  <c r="N150" i="7"/>
  <c r="I10" i="8"/>
  <c r="N10" i="8"/>
  <c r="G176" i="8"/>
  <c r="J176" i="8"/>
  <c r="L176" i="8"/>
  <c r="C178" i="8"/>
  <c r="E178" i="8"/>
  <c r="G178" i="8"/>
  <c r="L178" i="8"/>
  <c r="I48" i="8"/>
  <c r="I50" i="8"/>
  <c r="C180" i="8"/>
  <c r="L180" i="8"/>
  <c r="I68" i="8"/>
  <c r="G182" i="8"/>
  <c r="J182" i="8"/>
  <c r="L182" i="8"/>
  <c r="N90" i="8"/>
  <c r="E184" i="8"/>
  <c r="G184" i="8"/>
  <c r="N108" i="8"/>
  <c r="I109" i="8"/>
  <c r="J186" i="8"/>
  <c r="I8" i="10"/>
  <c r="I17" i="10"/>
  <c r="I90" i="10"/>
  <c r="I130" i="10"/>
  <c r="I40" i="12"/>
  <c r="I58" i="12"/>
  <c r="P6" i="4"/>
  <c r="P26" i="4"/>
  <c r="P76" i="4"/>
  <c r="P116" i="4"/>
  <c r="I11" i="6"/>
  <c r="I29" i="6"/>
  <c r="P66" i="6"/>
  <c r="P76" i="6"/>
  <c r="P86" i="6"/>
  <c r="P106" i="6"/>
  <c r="P126" i="6"/>
  <c r="I8" i="7"/>
  <c r="I28" i="7"/>
  <c r="I30" i="7"/>
  <c r="O51" i="7"/>
  <c r="I78" i="7"/>
  <c r="I80" i="7"/>
  <c r="I38" i="8"/>
  <c r="I40" i="8"/>
  <c r="I80" i="8"/>
  <c r="I118" i="8"/>
  <c r="I170" i="8"/>
  <c r="I8" i="9"/>
  <c r="I48" i="9"/>
  <c r="I50" i="9"/>
  <c r="I68" i="9"/>
  <c r="I70" i="9"/>
  <c r="I18" i="10"/>
  <c r="I19" i="10"/>
  <c r="I27" i="10"/>
  <c r="P46" i="10"/>
  <c r="I47" i="10"/>
  <c r="O51" i="10"/>
  <c r="I38" i="11"/>
  <c r="I40" i="11"/>
  <c r="I78" i="11"/>
  <c r="I80" i="11"/>
  <c r="N101" i="11"/>
  <c r="J185" i="11"/>
  <c r="I140" i="11"/>
  <c r="E180" i="11"/>
  <c r="J181" i="11"/>
  <c r="J189" i="11"/>
  <c r="I8" i="13"/>
  <c r="I10" i="13"/>
  <c r="I28" i="13"/>
  <c r="I50" i="13"/>
  <c r="I68" i="13"/>
  <c r="I109" i="13"/>
  <c r="L186" i="8"/>
  <c r="I129" i="8"/>
  <c r="N129" i="8"/>
  <c r="C188" i="8"/>
  <c r="E188" i="8"/>
  <c r="G188" i="8"/>
  <c r="L188" i="8"/>
  <c r="I148" i="8"/>
  <c r="N149" i="8"/>
  <c r="I150" i="8"/>
  <c r="N150" i="8"/>
  <c r="D176" i="9"/>
  <c r="F176" i="9"/>
  <c r="M176" i="9"/>
  <c r="I18" i="9"/>
  <c r="N19" i="9"/>
  <c r="I20" i="9"/>
  <c r="I21" i="9"/>
  <c r="D178" i="9"/>
  <c r="F178" i="9"/>
  <c r="M178" i="9"/>
  <c r="I38" i="9"/>
  <c r="N38" i="9"/>
  <c r="I39" i="9"/>
  <c r="N39" i="9"/>
  <c r="I40" i="9"/>
  <c r="N40" i="9"/>
  <c r="I41" i="9"/>
  <c r="D180" i="9"/>
  <c r="F180" i="9"/>
  <c r="M180" i="9"/>
  <c r="I60" i="9"/>
  <c r="I61" i="9"/>
  <c r="D182" i="9"/>
  <c r="F182" i="9"/>
  <c r="M182" i="9"/>
  <c r="I80" i="9"/>
  <c r="D184" i="9"/>
  <c r="F184" i="9"/>
  <c r="M184" i="9"/>
  <c r="P96" i="9"/>
  <c r="I110" i="9"/>
  <c r="F186" i="9"/>
  <c r="K186" i="9"/>
  <c r="M186" i="9"/>
  <c r="P116" i="9"/>
  <c r="I119" i="9"/>
  <c r="N119" i="9"/>
  <c r="I128" i="9"/>
  <c r="I130" i="9"/>
  <c r="F188" i="9"/>
  <c r="K188" i="9"/>
  <c r="M188" i="9"/>
  <c r="N138" i="9"/>
  <c r="I139" i="9"/>
  <c r="I141" i="9"/>
  <c r="I148" i="9"/>
  <c r="N168" i="9"/>
  <c r="I169" i="9"/>
  <c r="I171" i="9"/>
  <c r="N171" i="9"/>
  <c r="F176" i="10"/>
  <c r="K176" i="10"/>
  <c r="D177" i="10"/>
  <c r="F177" i="10"/>
  <c r="M177" i="10"/>
  <c r="D178" i="10"/>
  <c r="F178" i="10"/>
  <c r="K178" i="10"/>
  <c r="M178" i="10"/>
  <c r="F179" i="10"/>
  <c r="K179" i="10"/>
  <c r="I49" i="10"/>
  <c r="I50" i="10"/>
  <c r="D182" i="10"/>
  <c r="F182" i="10"/>
  <c r="K182" i="10"/>
  <c r="M182" i="10"/>
  <c r="I78" i="10"/>
  <c r="I80" i="10"/>
  <c r="N80" i="10"/>
  <c r="F184" i="10"/>
  <c r="K184" i="10"/>
  <c r="N99" i="10"/>
  <c r="I100" i="10"/>
  <c r="D186" i="10"/>
  <c r="F186" i="10"/>
  <c r="K186" i="10"/>
  <c r="M186" i="10"/>
  <c r="I118" i="10"/>
  <c r="I120" i="10"/>
  <c r="N120" i="10"/>
  <c r="F188" i="10"/>
  <c r="K188" i="10"/>
  <c r="I138" i="10"/>
  <c r="I139" i="10"/>
  <c r="N139" i="10"/>
  <c r="I140" i="10"/>
  <c r="N140" i="10"/>
  <c r="I168" i="10"/>
  <c r="I170" i="10"/>
  <c r="N170" i="10"/>
  <c r="J189" i="10"/>
  <c r="O9" i="11"/>
  <c r="I9" i="11"/>
  <c r="I10" i="11"/>
  <c r="J176" i="11"/>
  <c r="L176" i="11"/>
  <c r="N18" i="11"/>
  <c r="I19" i="11"/>
  <c r="G177" i="11"/>
  <c r="J177" i="11"/>
  <c r="L177" i="11"/>
  <c r="O29" i="11"/>
  <c r="I28" i="11"/>
  <c r="N28" i="11"/>
  <c r="N30" i="11"/>
  <c r="C178" i="11"/>
  <c r="G178" i="11"/>
  <c r="J178" i="11"/>
  <c r="L178" i="11"/>
  <c r="I48" i="11"/>
  <c r="N48" i="11"/>
  <c r="I49" i="11"/>
  <c r="N49" i="11"/>
  <c r="I50" i="11"/>
  <c r="N50" i="11"/>
  <c r="C180" i="11"/>
  <c r="G180" i="11"/>
  <c r="J180" i="11"/>
  <c r="L180" i="11"/>
  <c r="I68" i="11"/>
  <c r="N68" i="11"/>
  <c r="I70" i="11"/>
  <c r="N70" i="11"/>
  <c r="G182" i="11"/>
  <c r="J182" i="11"/>
  <c r="L182" i="11"/>
  <c r="N88" i="11"/>
  <c r="I89" i="11"/>
  <c r="N90" i="11"/>
  <c r="C184" i="11"/>
  <c r="G184" i="11"/>
  <c r="J184" i="11"/>
  <c r="L184" i="11"/>
  <c r="I108" i="11"/>
  <c r="N109" i="11"/>
  <c r="I110" i="11"/>
  <c r="E186" i="11"/>
  <c r="G186" i="11"/>
  <c r="J186" i="11"/>
  <c r="L186" i="11"/>
  <c r="N130" i="11"/>
  <c r="C188" i="11"/>
  <c r="G188" i="11"/>
  <c r="J188" i="11"/>
  <c r="L188" i="11"/>
  <c r="I149" i="11"/>
  <c r="N149" i="11"/>
  <c r="I151" i="11"/>
  <c r="I8" i="12"/>
  <c r="N9" i="12"/>
  <c r="I10" i="12"/>
  <c r="I28" i="12"/>
  <c r="N28" i="12"/>
  <c r="I29" i="12"/>
  <c r="N29" i="12"/>
  <c r="I30" i="12"/>
  <c r="N30" i="12"/>
  <c r="I48" i="12"/>
  <c r="N49" i="12"/>
  <c r="I50" i="12"/>
  <c r="I68" i="12"/>
  <c r="I70" i="12"/>
  <c r="I88" i="12"/>
  <c r="I90" i="12"/>
  <c r="I108" i="12"/>
  <c r="I110" i="12"/>
  <c r="I128" i="12"/>
  <c r="I148" i="12"/>
  <c r="I150" i="12"/>
  <c r="D184" i="13"/>
  <c r="D188" i="13"/>
  <c r="I60" i="12"/>
  <c r="N60" i="12"/>
  <c r="D182" i="12"/>
  <c r="F182" i="12"/>
  <c r="K182" i="12"/>
  <c r="M182" i="12"/>
  <c r="I78" i="12"/>
  <c r="N79" i="12"/>
  <c r="I80" i="12"/>
  <c r="D184" i="12"/>
  <c r="F184" i="12"/>
  <c r="K184" i="12"/>
  <c r="I98" i="12"/>
  <c r="N98" i="12"/>
  <c r="I99" i="12"/>
  <c r="N99" i="12"/>
  <c r="I100" i="12"/>
  <c r="N100" i="12"/>
  <c r="I101" i="12"/>
  <c r="N101" i="12"/>
  <c r="D186" i="12"/>
  <c r="F186" i="12"/>
  <c r="K186" i="12"/>
  <c r="M186" i="12"/>
  <c r="I118" i="12"/>
  <c r="N119" i="12"/>
  <c r="I120" i="12"/>
  <c r="D188" i="12"/>
  <c r="F188" i="12"/>
  <c r="K188" i="12"/>
  <c r="I138" i="12"/>
  <c r="N138" i="12"/>
  <c r="I140" i="12"/>
  <c r="N140" i="12"/>
  <c r="N141" i="12"/>
  <c r="I168" i="12"/>
  <c r="N168" i="12"/>
  <c r="I169" i="12"/>
  <c r="N169" i="12"/>
  <c r="I170" i="12"/>
  <c r="N170" i="12"/>
  <c r="I171" i="12"/>
  <c r="N171" i="12"/>
  <c r="J181" i="12"/>
  <c r="J189" i="12"/>
  <c r="D176" i="13"/>
  <c r="K176" i="13"/>
  <c r="M176" i="13"/>
  <c r="N18" i="13"/>
  <c r="I19" i="13"/>
  <c r="N20" i="13"/>
  <c r="I21" i="13"/>
  <c r="K178" i="13"/>
  <c r="N38" i="13"/>
  <c r="I39" i="13"/>
  <c r="N40" i="13"/>
  <c r="I41" i="13"/>
  <c r="D180" i="13"/>
  <c r="K180" i="13"/>
  <c r="N58" i="13"/>
  <c r="I59" i="13"/>
  <c r="N60" i="13"/>
  <c r="K182" i="13"/>
  <c r="M182" i="13"/>
  <c r="F184" i="13"/>
  <c r="K184" i="13"/>
  <c r="M184" i="13"/>
  <c r="N98" i="13"/>
  <c r="I99" i="13"/>
  <c r="N100" i="13"/>
  <c r="D186" i="13"/>
  <c r="M186" i="13"/>
  <c r="I118" i="13"/>
  <c r="N118" i="13"/>
  <c r="I119" i="13"/>
  <c r="N119" i="13"/>
  <c r="I120" i="13"/>
  <c r="N120" i="13"/>
  <c r="F188" i="13"/>
  <c r="K188" i="13"/>
  <c r="N138" i="13"/>
  <c r="I139" i="13"/>
  <c r="N140" i="13"/>
  <c r="I141" i="13"/>
  <c r="P16" i="14"/>
  <c r="N19" i="14"/>
  <c r="N20" i="14"/>
  <c r="E177" i="14"/>
  <c r="G177" i="14"/>
  <c r="N21" i="14"/>
  <c r="L177" i="14"/>
  <c r="I30" i="14"/>
  <c r="P36" i="14"/>
  <c r="N38" i="14"/>
  <c r="I39" i="14"/>
  <c r="N39" i="14"/>
  <c r="N40" i="14"/>
  <c r="C179" i="14"/>
  <c r="E179" i="14"/>
  <c r="G179" i="14"/>
  <c r="N41" i="14"/>
  <c r="L179" i="14"/>
  <c r="I50" i="14"/>
  <c r="P56" i="14"/>
  <c r="N58" i="14"/>
  <c r="I59" i="14"/>
  <c r="N59" i="14"/>
  <c r="N60" i="14"/>
  <c r="C181" i="14"/>
  <c r="E181" i="14"/>
  <c r="G181" i="14"/>
  <c r="J181" i="14"/>
  <c r="L181" i="14"/>
  <c r="P76" i="14"/>
  <c r="I78" i="14"/>
  <c r="N78" i="14"/>
  <c r="I80" i="14"/>
  <c r="N80" i="14"/>
  <c r="C183" i="14"/>
  <c r="E183" i="14"/>
  <c r="G183" i="14"/>
  <c r="J183" i="14"/>
  <c r="L183" i="14"/>
  <c r="I89" i="14"/>
  <c r="I108" i="14"/>
  <c r="N108" i="14"/>
  <c r="I109" i="14"/>
  <c r="N109" i="14"/>
  <c r="I110" i="14"/>
  <c r="N110" i="14"/>
  <c r="I111" i="14"/>
  <c r="E186" i="14"/>
  <c r="G186" i="14"/>
  <c r="J186" i="14"/>
  <c r="L186" i="14"/>
  <c r="I128" i="14"/>
  <c r="N128" i="14"/>
  <c r="I129" i="14"/>
  <c r="N129" i="14"/>
  <c r="I130" i="14"/>
  <c r="N130" i="14"/>
  <c r="I131" i="14"/>
  <c r="E188" i="14"/>
  <c r="G188" i="14"/>
  <c r="J188" i="14"/>
  <c r="I148" i="14"/>
  <c r="N148" i="14"/>
  <c r="I149" i="14"/>
  <c r="N149" i="14"/>
  <c r="I150" i="14"/>
  <c r="N150" i="14"/>
  <c r="I151" i="14"/>
  <c r="I8" i="15"/>
  <c r="N8" i="15"/>
  <c r="I9" i="15"/>
  <c r="N9" i="15"/>
  <c r="I10" i="15"/>
  <c r="N10" i="15"/>
  <c r="I18" i="15"/>
  <c r="N18" i="15"/>
  <c r="I19" i="15"/>
  <c r="N19" i="15"/>
  <c r="I20" i="15"/>
  <c r="N20" i="15"/>
  <c r="I28" i="15"/>
  <c r="N28" i="15"/>
  <c r="I29" i="15"/>
  <c r="N29" i="15"/>
  <c r="I30" i="15"/>
  <c r="N30" i="15"/>
  <c r="I38" i="15"/>
  <c r="N38" i="15"/>
  <c r="I39" i="15"/>
  <c r="N39" i="15"/>
  <c r="I40" i="15"/>
  <c r="N40" i="15"/>
  <c r="I48" i="15"/>
  <c r="N48" i="15"/>
  <c r="I49" i="15"/>
  <c r="N49" i="15"/>
  <c r="I50" i="15"/>
  <c r="N50" i="15"/>
  <c r="I58" i="15"/>
  <c r="N58" i="15"/>
  <c r="I59" i="15"/>
  <c r="N59" i="15"/>
  <c r="I60" i="15"/>
  <c r="N60" i="15"/>
  <c r="I61" i="15"/>
  <c r="F182" i="15"/>
  <c r="K182" i="15"/>
  <c r="M182" i="15"/>
  <c r="I78" i="15"/>
  <c r="N78" i="15"/>
  <c r="I79" i="15"/>
  <c r="N79" i="15"/>
  <c r="I80" i="15"/>
  <c r="N80" i="15"/>
  <c r="I81" i="15"/>
  <c r="F184" i="15"/>
  <c r="K184" i="15"/>
  <c r="M184" i="15"/>
  <c r="I98" i="15"/>
  <c r="N99" i="15"/>
  <c r="I100" i="15"/>
  <c r="F186" i="15"/>
  <c r="M186" i="15"/>
  <c r="I118" i="15"/>
  <c r="N119" i="15"/>
  <c r="I120" i="15"/>
  <c r="I121" i="15"/>
  <c r="F188" i="15"/>
  <c r="K188" i="15"/>
  <c r="M188" i="15"/>
  <c r="I138" i="15"/>
  <c r="N139" i="15"/>
  <c r="I140" i="15"/>
  <c r="I168" i="15"/>
  <c r="N168" i="15"/>
  <c r="I170" i="15"/>
  <c r="N170" i="15"/>
  <c r="N171" i="15"/>
  <c r="I8" i="16"/>
  <c r="N8" i="16"/>
  <c r="I9" i="16"/>
  <c r="N9" i="16"/>
  <c r="I10" i="16"/>
  <c r="N10" i="16"/>
  <c r="C176" i="16"/>
  <c r="E176" i="16"/>
  <c r="G176" i="16"/>
  <c r="J176" i="16"/>
  <c r="L176" i="16"/>
  <c r="N30" i="16"/>
  <c r="E178" i="16"/>
  <c r="J178" i="16"/>
  <c r="L178" i="16"/>
  <c r="I48" i="16"/>
  <c r="N48" i="16"/>
  <c r="I49" i="16"/>
  <c r="N49" i="16"/>
  <c r="I50" i="16"/>
  <c r="N50" i="16"/>
  <c r="C180" i="16"/>
  <c r="E180" i="16"/>
  <c r="G180" i="16"/>
  <c r="J180" i="16"/>
  <c r="L180" i="16"/>
  <c r="I68" i="16"/>
  <c r="N69" i="16"/>
  <c r="I70" i="16"/>
  <c r="E182" i="16"/>
  <c r="G182" i="16"/>
  <c r="J182" i="16"/>
  <c r="I88" i="16"/>
  <c r="N88" i="16"/>
  <c r="I90" i="16"/>
  <c r="N90" i="16"/>
  <c r="C184" i="16"/>
  <c r="G184" i="16"/>
  <c r="J184" i="16"/>
  <c r="L184" i="16"/>
  <c r="N108" i="16"/>
  <c r="I109" i="16"/>
  <c r="N109" i="16"/>
  <c r="E186" i="16"/>
  <c r="G186" i="16"/>
  <c r="L186" i="16"/>
  <c r="I118" i="16"/>
  <c r="N128" i="16"/>
  <c r="I129" i="16"/>
  <c r="N129" i="16"/>
  <c r="N130" i="16"/>
  <c r="C188" i="16"/>
  <c r="E188" i="16"/>
  <c r="G188" i="16"/>
  <c r="J188" i="16"/>
  <c r="L188" i="16"/>
  <c r="I138" i="16"/>
  <c r="I140" i="16"/>
  <c r="P146" i="16"/>
  <c r="N148" i="16"/>
  <c r="I149" i="16"/>
  <c r="N149" i="16"/>
  <c r="N150" i="16"/>
  <c r="I151" i="16"/>
  <c r="I168" i="16"/>
  <c r="I170" i="16"/>
  <c r="P6" i="17"/>
  <c r="I8" i="17"/>
  <c r="N8" i="17"/>
  <c r="I18" i="17"/>
  <c r="N18" i="17"/>
  <c r="I19" i="17"/>
  <c r="N19" i="17"/>
  <c r="I20" i="17"/>
  <c r="N20" i="17"/>
  <c r="I21" i="17"/>
  <c r="G177" i="17"/>
  <c r="J177" i="17"/>
  <c r="L177" i="17"/>
  <c r="I38" i="17"/>
  <c r="N38" i="17"/>
  <c r="I39" i="17"/>
  <c r="N39" i="17"/>
  <c r="I40" i="17"/>
  <c r="N40" i="17"/>
  <c r="I41" i="17"/>
  <c r="G179" i="17"/>
  <c r="J179" i="17"/>
  <c r="L179" i="17"/>
  <c r="I58" i="17"/>
  <c r="N58" i="17"/>
  <c r="I59" i="17"/>
  <c r="N59" i="17"/>
  <c r="I60" i="17"/>
  <c r="N60" i="17"/>
  <c r="I61" i="17"/>
  <c r="E181" i="17"/>
  <c r="G181" i="17"/>
  <c r="N61" i="17"/>
  <c r="L181" i="17"/>
  <c r="P76" i="17"/>
  <c r="P86" i="17"/>
  <c r="P116" i="17"/>
  <c r="P126" i="17"/>
  <c r="I128" i="17"/>
  <c r="I130" i="17"/>
  <c r="P136" i="17"/>
  <c r="P6" i="18"/>
  <c r="I8" i="18"/>
  <c r="I10" i="18"/>
  <c r="P16" i="18"/>
  <c r="I18" i="18"/>
  <c r="I20" i="18"/>
  <c r="P26" i="18"/>
  <c r="I28" i="18"/>
  <c r="I30" i="18"/>
  <c r="P36" i="18"/>
  <c r="I38" i="18"/>
  <c r="I40" i="18"/>
  <c r="P46" i="18"/>
  <c r="I48" i="18"/>
  <c r="I50" i="18"/>
  <c r="I60" i="18"/>
  <c r="P66" i="18"/>
  <c r="I68" i="18"/>
  <c r="I70" i="18"/>
  <c r="P76" i="18"/>
  <c r="I78" i="18"/>
  <c r="I88" i="18"/>
  <c r="I90" i="18"/>
  <c r="I100" i="18"/>
  <c r="P106" i="18"/>
  <c r="I108" i="18"/>
  <c r="I110" i="18"/>
  <c r="P116" i="18"/>
  <c r="P126" i="18"/>
  <c r="P166" i="18"/>
  <c r="P6" i="19"/>
  <c r="I8" i="19"/>
  <c r="I10" i="19"/>
  <c r="D176" i="19"/>
  <c r="F176" i="19"/>
  <c r="K176" i="19"/>
  <c r="M176" i="19"/>
  <c r="P16" i="19"/>
  <c r="I18" i="19"/>
  <c r="D177" i="19"/>
  <c r="F177" i="19"/>
  <c r="K177" i="19"/>
  <c r="M177" i="19"/>
  <c r="P26" i="19"/>
  <c r="P27" i="19" s="1"/>
  <c r="I28" i="19"/>
  <c r="I30" i="19"/>
  <c r="D178" i="19"/>
  <c r="F178" i="19"/>
  <c r="K178" i="19"/>
  <c r="M178" i="19"/>
  <c r="P36" i="19"/>
  <c r="I38" i="19"/>
  <c r="I40" i="19"/>
  <c r="D179" i="19"/>
  <c r="F179" i="19"/>
  <c r="K179" i="19"/>
  <c r="M179" i="19"/>
  <c r="P46" i="19"/>
  <c r="P47" i="19" s="1"/>
  <c r="I48" i="19"/>
  <c r="I50" i="19"/>
  <c r="D180" i="19"/>
  <c r="F180" i="19"/>
  <c r="K180" i="19"/>
  <c r="M180" i="19"/>
  <c r="P56" i="19"/>
  <c r="I58" i="19"/>
  <c r="I60" i="19"/>
  <c r="D181" i="19"/>
  <c r="F181" i="19"/>
  <c r="K181" i="19"/>
  <c r="M181" i="19"/>
  <c r="P66" i="19"/>
  <c r="I70" i="19"/>
  <c r="D182" i="19"/>
  <c r="F182" i="19"/>
  <c r="K182" i="19"/>
  <c r="M182" i="19"/>
  <c r="P76" i="19"/>
  <c r="I78" i="19"/>
  <c r="I80" i="19"/>
  <c r="D183" i="19"/>
  <c r="F183" i="19"/>
  <c r="K183" i="19"/>
  <c r="M183" i="19"/>
  <c r="I88" i="19"/>
  <c r="I90" i="19"/>
  <c r="D184" i="19"/>
  <c r="K184" i="19"/>
  <c r="M184" i="19"/>
  <c r="P96" i="19"/>
  <c r="I100" i="19"/>
  <c r="D185" i="19"/>
  <c r="F185" i="19"/>
  <c r="K185" i="19"/>
  <c r="M185" i="19"/>
  <c r="I108" i="19"/>
  <c r="N108" i="19"/>
  <c r="I109" i="19"/>
  <c r="N109" i="19"/>
  <c r="I110" i="19"/>
  <c r="N110" i="19"/>
  <c r="I111" i="19"/>
  <c r="I119" i="19"/>
  <c r="I121" i="19"/>
  <c r="F187" i="19"/>
  <c r="K187" i="19"/>
  <c r="M187" i="19"/>
  <c r="I128" i="19"/>
  <c r="N128" i="19"/>
  <c r="I129" i="19"/>
  <c r="N129" i="19"/>
  <c r="I130" i="19"/>
  <c r="N130" i="19"/>
  <c r="I131" i="19"/>
  <c r="I188" i="19" s="1"/>
  <c r="P136" i="19"/>
  <c r="I138" i="19"/>
  <c r="I139" i="19"/>
  <c r="I140" i="19"/>
  <c r="I148" i="19"/>
  <c r="N148" i="19"/>
  <c r="I149" i="19"/>
  <c r="N149" i="19"/>
  <c r="I150" i="19"/>
  <c r="N150" i="19"/>
  <c r="I151" i="19"/>
  <c r="I168" i="19"/>
  <c r="N168" i="19"/>
  <c r="I169" i="19"/>
  <c r="N169" i="19"/>
  <c r="I170" i="19"/>
  <c r="N170" i="19"/>
  <c r="I171" i="19"/>
  <c r="G186" i="19"/>
  <c r="N171" i="19"/>
  <c r="I8" i="20"/>
  <c r="I9" i="20"/>
  <c r="I10" i="20"/>
  <c r="E176" i="20"/>
  <c r="G176" i="20"/>
  <c r="J176" i="20"/>
  <c r="L176" i="20"/>
  <c r="L178" i="20"/>
  <c r="I48" i="20"/>
  <c r="I49" i="20"/>
  <c r="G180" i="20"/>
  <c r="J180" i="20"/>
  <c r="L180" i="20"/>
  <c r="I70" i="20"/>
  <c r="E182" i="20"/>
  <c r="G182" i="20"/>
  <c r="J182" i="20"/>
  <c r="L182" i="20"/>
  <c r="I88" i="20"/>
  <c r="I89" i="20"/>
  <c r="I90" i="20"/>
  <c r="G184" i="20"/>
  <c r="J184" i="20"/>
  <c r="L184" i="20"/>
  <c r="I108" i="20"/>
  <c r="N108" i="20"/>
  <c r="I109" i="20"/>
  <c r="N109" i="20"/>
  <c r="I110" i="20"/>
  <c r="N110" i="20"/>
  <c r="I111" i="20"/>
  <c r="E186" i="20"/>
  <c r="G186" i="20"/>
  <c r="J186" i="20"/>
  <c r="L186" i="20"/>
  <c r="I128" i="20"/>
  <c r="N128" i="20"/>
  <c r="I129" i="20"/>
  <c r="N129" i="20"/>
  <c r="I130" i="20"/>
  <c r="N130" i="20"/>
  <c r="C188" i="20"/>
  <c r="G188" i="20"/>
  <c r="J188" i="20"/>
  <c r="L188" i="20"/>
  <c r="I150" i="20"/>
  <c r="D176" i="21"/>
  <c r="F176" i="21"/>
  <c r="K176" i="21"/>
  <c r="I18" i="21"/>
  <c r="N18" i="21"/>
  <c r="I20" i="21"/>
  <c r="N20" i="21"/>
  <c r="D178" i="21"/>
  <c r="F178" i="21"/>
  <c r="K178" i="21"/>
  <c r="I38" i="21"/>
  <c r="N38" i="21"/>
  <c r="I39" i="21"/>
  <c r="N39" i="21"/>
  <c r="I40" i="21"/>
  <c r="N40" i="21"/>
  <c r="I41" i="21"/>
  <c r="D180" i="21"/>
  <c r="F180" i="21"/>
  <c r="K180" i="21"/>
  <c r="I58" i="21"/>
  <c r="N58" i="21"/>
  <c r="I59" i="21"/>
  <c r="N59" i="21"/>
  <c r="I60" i="21"/>
  <c r="N60" i="21"/>
  <c r="I61" i="21"/>
  <c r="N61" i="21"/>
  <c r="D182" i="21"/>
  <c r="F182" i="21"/>
  <c r="K182" i="21"/>
  <c r="M182" i="21"/>
  <c r="I78" i="21"/>
  <c r="N79" i="21"/>
  <c r="I80" i="21"/>
  <c r="D184" i="21"/>
  <c r="F184" i="21"/>
  <c r="K184" i="21"/>
  <c r="I98" i="21"/>
  <c r="N98" i="21"/>
  <c r="I100" i="21"/>
  <c r="N100" i="21"/>
  <c r="D186" i="21"/>
  <c r="F186" i="21"/>
  <c r="K186" i="21"/>
  <c r="M186" i="21"/>
  <c r="I118" i="21"/>
  <c r="N118" i="21"/>
  <c r="I119" i="21"/>
  <c r="N119" i="21"/>
  <c r="I120" i="21"/>
  <c r="N120" i="21"/>
  <c r="I121" i="21"/>
  <c r="D188" i="21"/>
  <c r="F188" i="21"/>
  <c r="K188" i="21"/>
  <c r="I138" i="21"/>
  <c r="N138" i="21"/>
  <c r="I140" i="21"/>
  <c r="N140" i="21"/>
  <c r="I168" i="21"/>
  <c r="N168" i="21"/>
  <c r="I170" i="21"/>
  <c r="N170" i="21"/>
  <c r="I171" i="21"/>
  <c r="J181" i="21"/>
  <c r="J189" i="21"/>
  <c r="I9" i="22"/>
  <c r="N9" i="22"/>
  <c r="C176" i="22"/>
  <c r="E176" i="22"/>
  <c r="G176" i="22"/>
  <c r="L176" i="22"/>
  <c r="I28" i="22"/>
  <c r="N29" i="22"/>
  <c r="I30" i="22"/>
  <c r="C178" i="22"/>
  <c r="E178" i="22"/>
  <c r="G178" i="22"/>
  <c r="L178" i="22"/>
  <c r="I48" i="22"/>
  <c r="I49" i="22"/>
  <c r="N49" i="22"/>
  <c r="I50" i="22"/>
  <c r="I51" i="22"/>
  <c r="G180" i="22"/>
  <c r="L180" i="22"/>
  <c r="I68" i="22"/>
  <c r="N68" i="22"/>
  <c r="I70" i="22"/>
  <c r="N70" i="22"/>
  <c r="E182" i="22"/>
  <c r="G182" i="22"/>
  <c r="J182" i="22"/>
  <c r="N88" i="22"/>
  <c r="I89" i="22"/>
  <c r="N90" i="22"/>
  <c r="C184" i="22"/>
  <c r="G184" i="22"/>
  <c r="J184" i="22"/>
  <c r="L184" i="22"/>
  <c r="I109" i="22"/>
  <c r="N109" i="22"/>
  <c r="I111" i="22"/>
  <c r="E186" i="22"/>
  <c r="G186" i="22"/>
  <c r="L186" i="22"/>
  <c r="I128" i="22"/>
  <c r="N129" i="22"/>
  <c r="I130" i="22"/>
  <c r="C188" i="22"/>
  <c r="G188" i="22"/>
  <c r="J188" i="22"/>
  <c r="L188" i="22"/>
  <c r="I148" i="22"/>
  <c r="N148" i="22"/>
  <c r="I149" i="22"/>
  <c r="N149" i="22"/>
  <c r="I150" i="22"/>
  <c r="N150" i="22"/>
  <c r="I151" i="22"/>
  <c r="N18" i="23"/>
  <c r="I19" i="23"/>
  <c r="N20" i="23"/>
  <c r="I21" i="23"/>
  <c r="I39" i="23"/>
  <c r="N39" i="23"/>
  <c r="I41" i="23"/>
  <c r="E179" i="23"/>
  <c r="G179" i="23"/>
  <c r="J179" i="23"/>
  <c r="L179" i="23"/>
  <c r="I58" i="23"/>
  <c r="N59" i="23"/>
  <c r="I60" i="23"/>
  <c r="C181" i="23"/>
  <c r="E181" i="23"/>
  <c r="G181" i="23"/>
  <c r="J181" i="23"/>
  <c r="I78" i="23"/>
  <c r="N78" i="23"/>
  <c r="I80" i="23"/>
  <c r="N80" i="23"/>
  <c r="C183" i="23"/>
  <c r="G183" i="23"/>
  <c r="J183" i="23"/>
  <c r="L183" i="23"/>
  <c r="N98" i="23"/>
  <c r="I99" i="23"/>
  <c r="N100" i="23"/>
  <c r="C185" i="23"/>
  <c r="E185" i="23"/>
  <c r="G185" i="23"/>
  <c r="J185" i="23"/>
  <c r="L185" i="23"/>
  <c r="I119" i="23"/>
  <c r="N119" i="23"/>
  <c r="C187" i="23"/>
  <c r="E187" i="23"/>
  <c r="G187" i="23"/>
  <c r="N121" i="23"/>
  <c r="L187" i="23"/>
  <c r="I138" i="23"/>
  <c r="N139" i="23"/>
  <c r="I140" i="23"/>
  <c r="E189" i="23"/>
  <c r="G189" i="23"/>
  <c r="I149" i="23"/>
  <c r="N149" i="23"/>
  <c r="P166" i="23"/>
  <c r="J187" i="23"/>
  <c r="P6" i="24"/>
  <c r="I8" i="24"/>
  <c r="N8" i="24"/>
  <c r="I9" i="24"/>
  <c r="N9" i="24"/>
  <c r="I10" i="24"/>
  <c r="N10" i="24"/>
  <c r="N11" i="24"/>
  <c r="P16" i="24"/>
  <c r="I29" i="24"/>
  <c r="I30" i="24"/>
  <c r="I39" i="24"/>
  <c r="I40" i="24"/>
  <c r="K180" i="24"/>
  <c r="N58" i="24"/>
  <c r="I59" i="24"/>
  <c r="N60" i="24"/>
  <c r="F182" i="24"/>
  <c r="K182" i="24"/>
  <c r="I78" i="24"/>
  <c r="N78" i="24"/>
  <c r="I79" i="24"/>
  <c r="N79" i="24"/>
  <c r="I80" i="24"/>
  <c r="N80" i="24"/>
  <c r="I81" i="24"/>
  <c r="N81" i="24"/>
  <c r="F184" i="24"/>
  <c r="K184" i="24"/>
  <c r="N98" i="24"/>
  <c r="I99" i="24"/>
  <c r="N100" i="24"/>
  <c r="D186" i="24"/>
  <c r="F186" i="24"/>
  <c r="K186" i="24"/>
  <c r="I118" i="24"/>
  <c r="N118" i="24"/>
  <c r="I119" i="24"/>
  <c r="N119" i="24"/>
  <c r="I120" i="24"/>
  <c r="N120" i="24"/>
  <c r="I121" i="24"/>
  <c r="N121" i="24"/>
  <c r="F188" i="24"/>
  <c r="K188" i="24"/>
  <c r="N138" i="24"/>
  <c r="I139" i="24"/>
  <c r="N140" i="24"/>
  <c r="N169" i="24"/>
  <c r="J187" i="24"/>
  <c r="J189" i="24"/>
  <c r="I18" i="25"/>
  <c r="N18" i="25"/>
  <c r="N19" i="25"/>
  <c r="I20" i="25"/>
  <c r="N20" i="25"/>
  <c r="I38" i="25"/>
  <c r="N38" i="25"/>
  <c r="N39" i="25"/>
  <c r="I40" i="25"/>
  <c r="N40" i="25"/>
  <c r="D180" i="25"/>
  <c r="F180" i="25"/>
  <c r="H180" i="25"/>
  <c r="K180" i="25"/>
  <c r="M180" i="25"/>
  <c r="I58" i="25"/>
  <c r="N58" i="25"/>
  <c r="N59" i="25"/>
  <c r="I60" i="25"/>
  <c r="N60" i="25"/>
  <c r="D182" i="25"/>
  <c r="F182" i="25"/>
  <c r="H182" i="25"/>
  <c r="K182" i="25"/>
  <c r="M182" i="25"/>
  <c r="I78" i="25"/>
  <c r="N78" i="25"/>
  <c r="N79" i="25"/>
  <c r="I80" i="25"/>
  <c r="D184" i="25"/>
  <c r="F184" i="25"/>
  <c r="H184" i="25"/>
  <c r="K184" i="25"/>
  <c r="M184" i="25"/>
  <c r="I98" i="25"/>
  <c r="N98" i="25"/>
  <c r="N99" i="25"/>
  <c r="I100" i="25"/>
  <c r="N100" i="25"/>
  <c r="D186" i="25"/>
  <c r="F186" i="25"/>
  <c r="H186" i="25"/>
  <c r="K186" i="25"/>
  <c r="M186" i="25"/>
  <c r="I118" i="25"/>
  <c r="N118" i="25"/>
  <c r="N120" i="25"/>
  <c r="D188" i="25"/>
  <c r="F188" i="25"/>
  <c r="H188" i="25"/>
  <c r="K188" i="25"/>
  <c r="M188" i="25"/>
  <c r="I138" i="25"/>
  <c r="N138" i="25"/>
  <c r="N139" i="25"/>
  <c r="I140" i="25"/>
  <c r="N140" i="25"/>
  <c r="I168" i="25"/>
  <c r="N168" i="25"/>
  <c r="N169" i="25"/>
  <c r="I170" i="25"/>
  <c r="N170" i="25"/>
  <c r="N171" i="25"/>
  <c r="O7" i="26"/>
  <c r="I28" i="26"/>
  <c r="N28" i="26"/>
  <c r="I29" i="26"/>
  <c r="N29" i="26"/>
  <c r="I30" i="26"/>
  <c r="N30" i="26"/>
  <c r="D179" i="26"/>
  <c r="F179" i="26"/>
  <c r="M179" i="26"/>
  <c r="I48" i="26"/>
  <c r="N49" i="26"/>
  <c r="I50" i="26"/>
  <c r="I58" i="26"/>
  <c r="N58" i="26"/>
  <c r="I60" i="26"/>
  <c r="N60" i="26"/>
  <c r="I68" i="26"/>
  <c r="N68" i="26"/>
  <c r="I70" i="26"/>
  <c r="N70" i="26"/>
  <c r="N78" i="26"/>
  <c r="I79" i="26"/>
  <c r="N80" i="26"/>
  <c r="N81" i="26"/>
  <c r="I89" i="26"/>
  <c r="N89" i="26"/>
  <c r="N91" i="26"/>
  <c r="I98" i="26"/>
  <c r="N99" i="26"/>
  <c r="I100" i="26"/>
  <c r="N101" i="26"/>
  <c r="I108" i="26"/>
  <c r="N109" i="26"/>
  <c r="I110" i="26"/>
  <c r="I118" i="26"/>
  <c r="N118" i="26"/>
  <c r="I120" i="26"/>
  <c r="N120" i="26"/>
  <c r="N128" i="26"/>
  <c r="I129" i="26"/>
  <c r="N130" i="26"/>
  <c r="N131" i="26"/>
  <c r="N188" i="26" s="1"/>
  <c r="I138" i="26"/>
  <c r="N138" i="26"/>
  <c r="I139" i="26"/>
  <c r="N139" i="26"/>
  <c r="I140" i="26"/>
  <c r="N140" i="26"/>
  <c r="I141" i="26"/>
  <c r="N141" i="26"/>
  <c r="I148" i="26"/>
  <c r="N148" i="26"/>
  <c r="I149" i="26"/>
  <c r="N149" i="26"/>
  <c r="I150" i="26"/>
  <c r="N150" i="26"/>
  <c r="I151" i="26"/>
  <c r="I168" i="26"/>
  <c r="N168" i="26"/>
  <c r="I169" i="26"/>
  <c r="N169" i="26"/>
  <c r="I170" i="26"/>
  <c r="N170" i="26"/>
  <c r="I171" i="26"/>
  <c r="N171" i="26"/>
  <c r="P6" i="27"/>
  <c r="P16" i="27"/>
  <c r="P26" i="27"/>
  <c r="P36" i="27"/>
  <c r="P46" i="27"/>
  <c r="P66" i="27"/>
  <c r="P76" i="27"/>
  <c r="I80" i="27"/>
  <c r="I90" i="27"/>
  <c r="P96" i="27"/>
  <c r="I98" i="27"/>
  <c r="I100" i="27"/>
  <c r="P106" i="27"/>
  <c r="I108" i="27"/>
  <c r="I110" i="27"/>
  <c r="P116" i="27"/>
  <c r="I118" i="27"/>
  <c r="I120" i="27"/>
  <c r="P126" i="27"/>
  <c r="I128" i="27"/>
  <c r="I130" i="27"/>
  <c r="P136" i="27"/>
  <c r="P166" i="27"/>
  <c r="I9" i="28"/>
  <c r="P16" i="28"/>
  <c r="I19" i="28"/>
  <c r="P26" i="28"/>
  <c r="I48" i="28"/>
  <c r="N48" i="28"/>
  <c r="I49" i="28"/>
  <c r="N49" i="28"/>
  <c r="I50" i="28"/>
  <c r="N50" i="28"/>
  <c r="N51" i="28"/>
  <c r="N68" i="28"/>
  <c r="I69" i="28"/>
  <c r="N70" i="28"/>
  <c r="I71" i="28"/>
  <c r="I88" i="28"/>
  <c r="N88" i="28"/>
  <c r="I89" i="28"/>
  <c r="N89" i="28"/>
  <c r="I90" i="28"/>
  <c r="N90" i="28"/>
  <c r="C184" i="28"/>
  <c r="E184" i="28"/>
  <c r="G184" i="28"/>
  <c r="N91" i="28"/>
  <c r="L184" i="28"/>
  <c r="I108" i="28"/>
  <c r="N108" i="28"/>
  <c r="I109" i="28"/>
  <c r="N109" i="28"/>
  <c r="I110" i="28"/>
  <c r="N110" i="28"/>
  <c r="I111" i="28"/>
  <c r="E186" i="28"/>
  <c r="G186" i="28"/>
  <c r="J186" i="28"/>
  <c r="L186" i="28"/>
  <c r="I128" i="28"/>
  <c r="N129" i="28"/>
  <c r="I130" i="28"/>
  <c r="C188" i="28"/>
  <c r="E188" i="28"/>
  <c r="G188" i="28"/>
  <c r="L188" i="28"/>
  <c r="I148" i="28"/>
  <c r="N148" i="28"/>
  <c r="I149" i="28"/>
  <c r="N149" i="28"/>
  <c r="I150" i="28"/>
  <c r="N150" i="28"/>
  <c r="I151" i="28"/>
  <c r="I19" i="29"/>
  <c r="N38" i="29"/>
  <c r="I39" i="29"/>
  <c r="N39" i="29"/>
  <c r="N40" i="29"/>
  <c r="N41" i="29"/>
  <c r="I48" i="29"/>
  <c r="I50" i="29"/>
  <c r="D180" i="29"/>
  <c r="F180" i="29"/>
  <c r="K180" i="29"/>
  <c r="M180" i="29"/>
  <c r="N59" i="29"/>
  <c r="N60" i="29"/>
  <c r="I61" i="29"/>
  <c r="I68" i="29"/>
  <c r="I70" i="29"/>
  <c r="D182" i="29"/>
  <c r="F182" i="29"/>
  <c r="K182" i="29"/>
  <c r="M182" i="29"/>
  <c r="P76" i="29"/>
  <c r="I78" i="29"/>
  <c r="I80" i="29"/>
  <c r="D183" i="29"/>
  <c r="F183" i="29"/>
  <c r="K183" i="29"/>
  <c r="M183" i="29"/>
  <c r="I97" i="29"/>
  <c r="P96" i="29"/>
  <c r="I117" i="29"/>
  <c r="P116" i="29"/>
  <c r="I137" i="29"/>
  <c r="P136" i="29"/>
  <c r="I97" i="14"/>
  <c r="I205" i="14" s="1"/>
  <c r="I98" i="14"/>
  <c r="I100" i="14"/>
  <c r="I118" i="14"/>
  <c r="I120" i="14"/>
  <c r="I138" i="14"/>
  <c r="I140" i="14"/>
  <c r="I170" i="14"/>
  <c r="J185" i="14"/>
  <c r="I68" i="15"/>
  <c r="I70" i="15"/>
  <c r="I88" i="15"/>
  <c r="I90" i="15"/>
  <c r="I128" i="15"/>
  <c r="I130" i="15"/>
  <c r="I148" i="15"/>
  <c r="I150" i="15"/>
  <c r="I18" i="16"/>
  <c r="I20" i="16"/>
  <c r="I38" i="16"/>
  <c r="I40" i="16"/>
  <c r="I58" i="16"/>
  <c r="I60" i="16"/>
  <c r="I78" i="16"/>
  <c r="I80" i="16"/>
  <c r="I98" i="16"/>
  <c r="I100" i="16"/>
  <c r="I10" i="17"/>
  <c r="I28" i="17"/>
  <c r="I30" i="17"/>
  <c r="I48" i="17"/>
  <c r="I50" i="17"/>
  <c r="I68" i="17"/>
  <c r="I70" i="17"/>
  <c r="I78" i="17"/>
  <c r="I90" i="17"/>
  <c r="I118" i="17"/>
  <c r="I120" i="17"/>
  <c r="P137" i="17"/>
  <c r="P7" i="18"/>
  <c r="P47" i="18"/>
  <c r="P67" i="18"/>
  <c r="P127" i="18"/>
  <c r="P167" i="18"/>
  <c r="P170" i="18" s="1"/>
  <c r="P97" i="19"/>
  <c r="I18" i="20"/>
  <c r="I20" i="20"/>
  <c r="I38" i="20"/>
  <c r="I60" i="20"/>
  <c r="I78" i="20"/>
  <c r="I80" i="20"/>
  <c r="I98" i="20"/>
  <c r="I100" i="20"/>
  <c r="I118" i="20"/>
  <c r="I120" i="20"/>
  <c r="E180" i="20"/>
  <c r="J189" i="20"/>
  <c r="I28" i="21"/>
  <c r="I30" i="21"/>
  <c r="I68" i="21"/>
  <c r="I70" i="21"/>
  <c r="I108" i="21"/>
  <c r="I110" i="21"/>
  <c r="I128" i="21"/>
  <c r="I130" i="21"/>
  <c r="I148" i="21"/>
  <c r="I150" i="21"/>
  <c r="I38" i="22"/>
  <c r="I40" i="22"/>
  <c r="I78" i="22"/>
  <c r="I80" i="22"/>
  <c r="I118" i="22"/>
  <c r="I120" i="22"/>
  <c r="I168" i="22"/>
  <c r="I170" i="22"/>
  <c r="I10" i="23"/>
  <c r="I28" i="23"/>
  <c r="I50" i="23"/>
  <c r="I68" i="23"/>
  <c r="I90" i="23"/>
  <c r="I108" i="23"/>
  <c r="I130" i="23"/>
  <c r="I168" i="23"/>
  <c r="I169" i="23"/>
  <c r="I170" i="23"/>
  <c r="I18" i="24"/>
  <c r="I19" i="24"/>
  <c r="I69" i="24"/>
  <c r="I89" i="24"/>
  <c r="I8" i="26"/>
  <c r="I38" i="26"/>
  <c r="I40" i="26"/>
  <c r="P56" i="26"/>
  <c r="P76" i="26"/>
  <c r="P86" i="26"/>
  <c r="P96" i="26"/>
  <c r="P97" i="26" s="1"/>
  <c r="P116" i="26"/>
  <c r="P126" i="26"/>
  <c r="P136" i="26"/>
  <c r="P166" i="26"/>
  <c r="P167" i="26" s="1"/>
  <c r="I8" i="27"/>
  <c r="I10" i="27"/>
  <c r="I18" i="27"/>
  <c r="I20" i="27"/>
  <c r="I28" i="27"/>
  <c r="I30" i="27"/>
  <c r="I48" i="27"/>
  <c r="I50" i="27"/>
  <c r="I68" i="27"/>
  <c r="I70" i="27"/>
  <c r="I38" i="28"/>
  <c r="I40" i="28"/>
  <c r="I58" i="28"/>
  <c r="I60" i="28"/>
  <c r="I78" i="28"/>
  <c r="I80" i="28"/>
  <c r="I98" i="28"/>
  <c r="I100" i="28"/>
  <c r="I118" i="28"/>
  <c r="I120" i="28"/>
  <c r="I138" i="28"/>
  <c r="I140" i="28"/>
  <c r="I168" i="28"/>
  <c r="I170" i="28"/>
  <c r="I8" i="29"/>
  <c r="I10" i="29"/>
  <c r="I28" i="29"/>
  <c r="I30" i="29"/>
  <c r="I87" i="29"/>
  <c r="P87" i="29" s="1"/>
  <c r="P86" i="29"/>
  <c r="I107" i="29"/>
  <c r="P106" i="29"/>
  <c r="I127" i="29"/>
  <c r="I208" i="29" s="1"/>
  <c r="P126" i="29"/>
  <c r="I149" i="29"/>
  <c r="I9" i="30"/>
  <c r="I29" i="30"/>
  <c r="I49" i="30"/>
  <c r="I88" i="29"/>
  <c r="I90" i="29"/>
  <c r="D184" i="29"/>
  <c r="K184" i="29"/>
  <c r="M184" i="29"/>
  <c r="I98" i="29"/>
  <c r="I100" i="29"/>
  <c r="D185" i="29"/>
  <c r="F185" i="29"/>
  <c r="K185" i="29"/>
  <c r="M185" i="29"/>
  <c r="I108" i="29"/>
  <c r="D186" i="29"/>
  <c r="F186" i="29"/>
  <c r="K186" i="29"/>
  <c r="M186" i="29"/>
  <c r="D187" i="29"/>
  <c r="F187" i="29"/>
  <c r="K187" i="29"/>
  <c r="M187" i="29"/>
  <c r="D188" i="29"/>
  <c r="F188" i="29"/>
  <c r="I138" i="29"/>
  <c r="N138" i="29"/>
  <c r="I139" i="29"/>
  <c r="N139" i="29"/>
  <c r="I140" i="29"/>
  <c r="N140" i="29"/>
  <c r="N141" i="29"/>
  <c r="I168" i="29"/>
  <c r="N168" i="29"/>
  <c r="I169" i="29"/>
  <c r="N169" i="29"/>
  <c r="I170" i="29"/>
  <c r="N170" i="29"/>
  <c r="C188" i="29"/>
  <c r="E188" i="29"/>
  <c r="G188" i="29"/>
  <c r="N171" i="29"/>
  <c r="J189" i="29"/>
  <c r="I18" i="30"/>
  <c r="N18" i="30"/>
  <c r="I19" i="30"/>
  <c r="N19" i="30"/>
  <c r="I20" i="30"/>
  <c r="N20" i="30"/>
  <c r="D178" i="30"/>
  <c r="K178" i="30"/>
  <c r="M178" i="30"/>
  <c r="I38" i="30"/>
  <c r="N38" i="30"/>
  <c r="I39" i="30"/>
  <c r="N39" i="30"/>
  <c r="I40" i="30"/>
  <c r="N40" i="30"/>
  <c r="D180" i="30"/>
  <c r="K180" i="30"/>
  <c r="M180" i="30"/>
  <c r="I58" i="30"/>
  <c r="N58" i="30"/>
  <c r="I59" i="30"/>
  <c r="N59" i="30"/>
  <c r="I60" i="30"/>
  <c r="N60" i="30"/>
  <c r="D182" i="30"/>
  <c r="F182" i="30"/>
  <c r="M182" i="30"/>
  <c r="I78" i="30"/>
  <c r="N78" i="30"/>
  <c r="I79" i="30"/>
  <c r="N79" i="30"/>
  <c r="I80" i="30"/>
  <c r="N80" i="30"/>
  <c r="N88" i="30"/>
  <c r="N89" i="30"/>
  <c r="N90" i="30"/>
  <c r="D185" i="30"/>
  <c r="K185" i="30"/>
  <c r="M185" i="30"/>
  <c r="P106" i="30"/>
  <c r="P107" i="30"/>
  <c r="I108" i="30"/>
  <c r="F186" i="30"/>
  <c r="P116" i="30"/>
  <c r="N118" i="30"/>
  <c r="N128" i="30"/>
  <c r="N130" i="30"/>
  <c r="N138" i="30"/>
  <c r="I139" i="30"/>
  <c r="N140" i="30"/>
  <c r="I141" i="30"/>
  <c r="N148" i="30"/>
  <c r="I149" i="30"/>
  <c r="N150" i="30"/>
  <c r="I151" i="30"/>
  <c r="I169" i="30"/>
  <c r="N169" i="30"/>
  <c r="I171" i="30"/>
  <c r="I191" i="30" s="1"/>
  <c r="N171" i="30"/>
  <c r="N191" i="30" s="1"/>
  <c r="I9" i="31"/>
  <c r="N9" i="31"/>
  <c r="I28" i="31"/>
  <c r="N28" i="31"/>
  <c r="I29" i="31"/>
  <c r="N29" i="31"/>
  <c r="I30" i="31"/>
  <c r="N30" i="31"/>
  <c r="N31" i="31"/>
  <c r="N48" i="31"/>
  <c r="C180" i="31"/>
  <c r="E180" i="31"/>
  <c r="I68" i="31"/>
  <c r="N68" i="31"/>
  <c r="I69" i="31"/>
  <c r="N69" i="31"/>
  <c r="I70" i="31"/>
  <c r="N70" i="31"/>
  <c r="C182" i="31"/>
  <c r="E182" i="31"/>
  <c r="G182" i="31"/>
  <c r="J182" i="31"/>
  <c r="L182" i="31"/>
  <c r="I88" i="31"/>
  <c r="N88" i="31"/>
  <c r="I89" i="31"/>
  <c r="N89" i="31"/>
  <c r="I90" i="31"/>
  <c r="N90" i="31"/>
  <c r="C184" i="31"/>
  <c r="E184" i="31"/>
  <c r="G184" i="31"/>
  <c r="N91" i="31"/>
  <c r="L184" i="31"/>
  <c r="I108" i="31"/>
  <c r="N108" i="31"/>
  <c r="I109" i="31"/>
  <c r="N109" i="31"/>
  <c r="I110" i="31"/>
  <c r="N110" i="31"/>
  <c r="C186" i="31"/>
  <c r="E186" i="31"/>
  <c r="G186" i="31"/>
  <c r="J186" i="31"/>
  <c r="L186" i="31"/>
  <c r="I128" i="31"/>
  <c r="N128" i="31"/>
  <c r="I130" i="31"/>
  <c r="N130" i="31"/>
  <c r="C188" i="31"/>
  <c r="E188" i="31"/>
  <c r="G188" i="31"/>
  <c r="N131" i="31"/>
  <c r="L188" i="31"/>
  <c r="I148" i="31"/>
  <c r="N148" i="31"/>
  <c r="I149" i="31"/>
  <c r="N149" i="31"/>
  <c r="I150" i="31"/>
  <c r="N150" i="31"/>
  <c r="I8" i="32"/>
  <c r="N8" i="32"/>
  <c r="I9" i="32"/>
  <c r="I10" i="32"/>
  <c r="P16" i="32"/>
  <c r="N18" i="32"/>
  <c r="I19" i="32"/>
  <c r="N19" i="32"/>
  <c r="N20" i="32"/>
  <c r="I28" i="32"/>
  <c r="I30" i="32"/>
  <c r="P36" i="32"/>
  <c r="N38" i="32"/>
  <c r="I39" i="32"/>
  <c r="N39" i="32"/>
  <c r="N40" i="32"/>
  <c r="I48" i="32"/>
  <c r="I50" i="32"/>
  <c r="I58" i="32"/>
  <c r="N58" i="32"/>
  <c r="I60" i="32"/>
  <c r="N60" i="32"/>
  <c r="C181" i="32"/>
  <c r="E181" i="32"/>
  <c r="G181" i="32"/>
  <c r="J181" i="32"/>
  <c r="L181" i="32"/>
  <c r="P76" i="32"/>
  <c r="I78" i="32"/>
  <c r="N78" i="32"/>
  <c r="N79" i="32"/>
  <c r="I80" i="32"/>
  <c r="N80" i="32"/>
  <c r="C183" i="32"/>
  <c r="E183" i="32"/>
  <c r="G183" i="32"/>
  <c r="J183" i="32"/>
  <c r="L183" i="32"/>
  <c r="I89" i="32"/>
  <c r="P96" i="32"/>
  <c r="I98" i="32"/>
  <c r="N98" i="32"/>
  <c r="N99" i="32"/>
  <c r="I100" i="32"/>
  <c r="N100" i="32"/>
  <c r="C185" i="32"/>
  <c r="E185" i="32"/>
  <c r="G185" i="32"/>
  <c r="J185" i="32"/>
  <c r="L185" i="32"/>
  <c r="I117" i="32"/>
  <c r="I207" i="32" s="1"/>
  <c r="I118" i="32"/>
  <c r="I119" i="32"/>
  <c r="I120" i="32"/>
  <c r="C187" i="32"/>
  <c r="E187" i="32"/>
  <c r="G187" i="32"/>
  <c r="P126" i="32"/>
  <c r="O131" i="32"/>
  <c r="O188" i="32" s="1"/>
  <c r="I128" i="32"/>
  <c r="N128" i="32"/>
  <c r="I129" i="32"/>
  <c r="N129" i="32"/>
  <c r="I130" i="32"/>
  <c r="N130" i="32"/>
  <c r="N131" i="32"/>
  <c r="L188" i="32"/>
  <c r="P136" i="32"/>
  <c r="I138" i="32"/>
  <c r="I139" i="32"/>
  <c r="I140" i="32"/>
  <c r="C189" i="32"/>
  <c r="E189" i="32"/>
  <c r="G189" i="32"/>
  <c r="P146" i="32"/>
  <c r="I148" i="32"/>
  <c r="N148" i="32"/>
  <c r="I149" i="32"/>
  <c r="N149" i="32"/>
  <c r="I150" i="32"/>
  <c r="N150" i="32"/>
  <c r="P166" i="32"/>
  <c r="N18" i="33"/>
  <c r="I19" i="33"/>
  <c r="N20" i="33"/>
  <c r="I38" i="33"/>
  <c r="N38" i="33"/>
  <c r="I39" i="33"/>
  <c r="N39" i="33"/>
  <c r="I40" i="33"/>
  <c r="N40" i="33"/>
  <c r="I58" i="33"/>
  <c r="N58" i="33"/>
  <c r="I59" i="33"/>
  <c r="N59" i="33"/>
  <c r="I60" i="33"/>
  <c r="N60" i="33"/>
  <c r="I61" i="33"/>
  <c r="D182" i="33"/>
  <c r="K182" i="33"/>
  <c r="M182" i="33"/>
  <c r="I78" i="33"/>
  <c r="N78" i="33"/>
  <c r="I79" i="33"/>
  <c r="N79" i="33"/>
  <c r="I80" i="33"/>
  <c r="N80" i="33"/>
  <c r="N81" i="33"/>
  <c r="D184" i="33"/>
  <c r="K184" i="33"/>
  <c r="M184" i="33"/>
  <c r="I98" i="33"/>
  <c r="N98" i="33"/>
  <c r="I99" i="33"/>
  <c r="N99" i="33"/>
  <c r="I100" i="33"/>
  <c r="N100" i="33"/>
  <c r="D186" i="33"/>
  <c r="K186" i="33"/>
  <c r="M186" i="33"/>
  <c r="I118" i="33"/>
  <c r="N118" i="33"/>
  <c r="I119" i="33"/>
  <c r="N119" i="33"/>
  <c r="I120" i="33"/>
  <c r="N120" i="33"/>
  <c r="D188" i="33"/>
  <c r="F188" i="33"/>
  <c r="M188" i="33"/>
  <c r="I138" i="33"/>
  <c r="N138" i="33"/>
  <c r="I139" i="33"/>
  <c r="N139" i="33"/>
  <c r="I140" i="33"/>
  <c r="N140" i="33"/>
  <c r="I168" i="33"/>
  <c r="N168" i="33"/>
  <c r="I170" i="33"/>
  <c r="N170" i="33"/>
  <c r="J189" i="33"/>
  <c r="I7" i="34"/>
  <c r="I27" i="34"/>
  <c r="I28" i="34"/>
  <c r="I29" i="34"/>
  <c r="P36" i="34"/>
  <c r="I48" i="34"/>
  <c r="N48" i="34"/>
  <c r="I50" i="34"/>
  <c r="N50" i="34"/>
  <c r="N68" i="34"/>
  <c r="I69" i="34"/>
  <c r="N70" i="34"/>
  <c r="I88" i="34"/>
  <c r="N89" i="34"/>
  <c r="I90" i="34"/>
  <c r="C204" i="34"/>
  <c r="E204" i="34"/>
  <c r="G204" i="34"/>
  <c r="L204" i="34"/>
  <c r="I108" i="34"/>
  <c r="N108" i="34"/>
  <c r="I110" i="34"/>
  <c r="N110" i="34"/>
  <c r="G206" i="34"/>
  <c r="J206" i="34"/>
  <c r="L206" i="34"/>
  <c r="I128" i="34"/>
  <c r="N128" i="34"/>
  <c r="I129" i="34"/>
  <c r="N129" i="34"/>
  <c r="I130" i="34"/>
  <c r="N130" i="34"/>
  <c r="C208" i="34"/>
  <c r="E208" i="34"/>
  <c r="G208" i="34"/>
  <c r="J208" i="34"/>
  <c r="L208" i="34"/>
  <c r="I148" i="34"/>
  <c r="N148" i="34"/>
  <c r="I149" i="34"/>
  <c r="N149" i="34"/>
  <c r="I150" i="34"/>
  <c r="N150" i="34"/>
  <c r="I10" i="35"/>
  <c r="N18" i="35"/>
  <c r="I19" i="35"/>
  <c r="N19" i="35"/>
  <c r="I30" i="35"/>
  <c r="P36" i="35"/>
  <c r="N38" i="35"/>
  <c r="I39" i="35"/>
  <c r="N39" i="35"/>
  <c r="N40" i="35"/>
  <c r="N41" i="35"/>
  <c r="I48" i="35"/>
  <c r="I50" i="35"/>
  <c r="P56" i="35"/>
  <c r="N58" i="35"/>
  <c r="I59" i="35"/>
  <c r="N59" i="35"/>
  <c r="N60" i="35"/>
  <c r="P76" i="35"/>
  <c r="I78" i="35"/>
  <c r="N78" i="35"/>
  <c r="I79" i="35"/>
  <c r="N79" i="35"/>
  <c r="I80" i="35"/>
  <c r="N80" i="35"/>
  <c r="N81" i="35"/>
  <c r="N183" i="35" s="1"/>
  <c r="I88" i="35"/>
  <c r="I90" i="35"/>
  <c r="P96" i="35"/>
  <c r="N98" i="35"/>
  <c r="I99" i="35"/>
  <c r="N99" i="35"/>
  <c r="N100" i="35"/>
  <c r="D186" i="35"/>
  <c r="F186" i="35"/>
  <c r="K186" i="35"/>
  <c r="M186" i="35"/>
  <c r="P116" i="35"/>
  <c r="I118" i="35"/>
  <c r="N118" i="35"/>
  <c r="I119" i="35"/>
  <c r="N119" i="35"/>
  <c r="I120" i="35"/>
  <c r="N120" i="35"/>
  <c r="D188" i="35"/>
  <c r="F188" i="35"/>
  <c r="K188" i="35"/>
  <c r="M188" i="35"/>
  <c r="P136" i="35"/>
  <c r="I138" i="35"/>
  <c r="N138" i="35"/>
  <c r="N139" i="35"/>
  <c r="I140" i="35"/>
  <c r="N140" i="35"/>
  <c r="I149" i="35"/>
  <c r="P166" i="35"/>
  <c r="I168" i="35"/>
  <c r="N168" i="35"/>
  <c r="N169" i="35"/>
  <c r="I170" i="35"/>
  <c r="N170" i="35"/>
  <c r="N171" i="35"/>
  <c r="P6" i="36"/>
  <c r="I8" i="36"/>
  <c r="N8" i="36"/>
  <c r="I9" i="36"/>
  <c r="N9" i="36"/>
  <c r="I10" i="36"/>
  <c r="N10" i="36"/>
  <c r="N11" i="36"/>
  <c r="P16" i="36"/>
  <c r="I18" i="36"/>
  <c r="I19" i="36"/>
  <c r="I20" i="36"/>
  <c r="P26" i="36"/>
  <c r="I37" i="36"/>
  <c r="I199" i="36" s="1"/>
  <c r="I38" i="36"/>
  <c r="I39" i="36"/>
  <c r="I40" i="36"/>
  <c r="P46" i="36"/>
  <c r="I48" i="36"/>
  <c r="N48" i="36"/>
  <c r="I49" i="36"/>
  <c r="N49" i="36"/>
  <c r="I50" i="36"/>
  <c r="N50" i="36"/>
  <c r="P56" i="36"/>
  <c r="I58" i="36"/>
  <c r="I59" i="36"/>
  <c r="I60" i="36"/>
  <c r="P66" i="36"/>
  <c r="P67" i="36" s="1"/>
  <c r="I68" i="36"/>
  <c r="I69" i="36"/>
  <c r="I70" i="36"/>
  <c r="I88" i="36"/>
  <c r="N88" i="36"/>
  <c r="I89" i="36"/>
  <c r="N89" i="36"/>
  <c r="I90" i="36"/>
  <c r="N90" i="36"/>
  <c r="N91" i="36"/>
  <c r="I108" i="36"/>
  <c r="N108" i="36"/>
  <c r="I109" i="36"/>
  <c r="N109" i="36"/>
  <c r="I110" i="36"/>
  <c r="N110" i="36"/>
  <c r="I128" i="36"/>
  <c r="N128" i="36"/>
  <c r="I129" i="36"/>
  <c r="N129" i="36"/>
  <c r="I130" i="36"/>
  <c r="N130" i="36"/>
  <c r="C188" i="36"/>
  <c r="E188" i="36"/>
  <c r="G188" i="36"/>
  <c r="J188" i="36"/>
  <c r="I148" i="36"/>
  <c r="N148" i="36"/>
  <c r="I149" i="36"/>
  <c r="N149" i="36"/>
  <c r="I150" i="36"/>
  <c r="N150" i="36"/>
  <c r="N167" i="36"/>
  <c r="P6" i="37"/>
  <c r="P7" i="37" s="1"/>
  <c r="I8" i="37"/>
  <c r="I10" i="37"/>
  <c r="P16" i="37"/>
  <c r="I18" i="37"/>
  <c r="I20" i="37"/>
  <c r="P26" i="37"/>
  <c r="P27" i="37" s="1"/>
  <c r="I28" i="37"/>
  <c r="I30" i="37"/>
  <c r="P36" i="37"/>
  <c r="I38" i="37"/>
  <c r="I40" i="37"/>
  <c r="P46" i="37"/>
  <c r="P47" i="37" s="1"/>
  <c r="I48" i="37"/>
  <c r="I50" i="37"/>
  <c r="P56" i="37"/>
  <c r="P57" i="37" s="1"/>
  <c r="P61" i="37" s="1"/>
  <c r="I58" i="37"/>
  <c r="I60" i="37"/>
  <c r="P66" i="37"/>
  <c r="P76" i="37"/>
  <c r="P86" i="37"/>
  <c r="P96" i="37"/>
  <c r="I99" i="37"/>
  <c r="P106" i="37"/>
  <c r="P107" i="37" s="1"/>
  <c r="I109" i="37"/>
  <c r="P116" i="37"/>
  <c r="I119" i="37"/>
  <c r="I147" i="37"/>
  <c r="I149" i="37"/>
  <c r="I150" i="37"/>
  <c r="P166" i="37"/>
  <c r="N168" i="37"/>
  <c r="I169" i="37"/>
  <c r="N170" i="37"/>
  <c r="O16" i="38"/>
  <c r="O26" i="38"/>
  <c r="O27" i="38" s="1"/>
  <c r="H30" i="38"/>
  <c r="O36" i="38"/>
  <c r="M50" i="38"/>
  <c r="M70" i="38"/>
  <c r="H98" i="38"/>
  <c r="M111" i="38"/>
  <c r="H118" i="38"/>
  <c r="M139" i="38"/>
  <c r="M140" i="38"/>
  <c r="M149" i="38"/>
  <c r="H150" i="38"/>
  <c r="O186" i="38"/>
  <c r="M189" i="38"/>
  <c r="M191" i="38"/>
  <c r="I69" i="30"/>
  <c r="P86" i="30"/>
  <c r="P136" i="30"/>
  <c r="I19" i="31"/>
  <c r="I39" i="31"/>
  <c r="I79" i="31"/>
  <c r="I81" i="31"/>
  <c r="I183" i="31" s="1"/>
  <c r="I99" i="31"/>
  <c r="I121" i="31"/>
  <c r="I139" i="31"/>
  <c r="I169" i="31"/>
  <c r="I171" i="31"/>
  <c r="O21" i="34"/>
  <c r="O27" i="34"/>
  <c r="I40" i="34"/>
  <c r="I59" i="34"/>
  <c r="I99" i="34"/>
  <c r="I119" i="34"/>
  <c r="I139" i="34"/>
  <c r="I189" i="34"/>
  <c r="I191" i="34"/>
  <c r="I79" i="36"/>
  <c r="I99" i="36"/>
  <c r="I119" i="36"/>
  <c r="I139" i="36"/>
  <c r="P37" i="37"/>
  <c r="P39" i="37" s="1"/>
  <c r="P117" i="37"/>
  <c r="O66" i="38"/>
  <c r="H119" i="38"/>
  <c r="I9" i="25"/>
  <c r="N10" i="25"/>
  <c r="N11" i="25"/>
  <c r="N176" i="25" s="1"/>
  <c r="I29" i="25"/>
  <c r="I30" i="25"/>
  <c r="N30" i="25"/>
  <c r="N31" i="25"/>
  <c r="I49" i="25"/>
  <c r="N50" i="25"/>
  <c r="N51" i="25"/>
  <c r="I69" i="25"/>
  <c r="I89" i="25"/>
  <c r="I90" i="25"/>
  <c r="N90" i="25"/>
  <c r="I108" i="25"/>
  <c r="N108" i="25"/>
  <c r="I109" i="25"/>
  <c r="N109" i="25"/>
  <c r="I110" i="25"/>
  <c r="N110" i="25"/>
  <c r="I128" i="25"/>
  <c r="N128" i="25"/>
  <c r="I129" i="25"/>
  <c r="N129" i="25"/>
  <c r="I130" i="25"/>
  <c r="N130" i="25"/>
  <c r="I149" i="25"/>
  <c r="N149" i="25"/>
  <c r="I150" i="25"/>
  <c r="N150" i="25"/>
  <c r="I19" i="25"/>
  <c r="I39" i="25"/>
  <c r="I59" i="25"/>
  <c r="I79" i="25"/>
  <c r="N80" i="25"/>
  <c r="I99" i="25"/>
  <c r="I119" i="25"/>
  <c r="I139" i="25"/>
  <c r="I169" i="25"/>
  <c r="I171" i="25"/>
  <c r="N88" i="3"/>
  <c r="N108" i="3"/>
  <c r="I129" i="3"/>
  <c r="N148" i="3"/>
  <c r="N150" i="3"/>
  <c r="I151" i="3"/>
  <c r="I18" i="3"/>
  <c r="I20" i="3"/>
  <c r="I38" i="3"/>
  <c r="I40" i="3"/>
  <c r="I78" i="3"/>
  <c r="I80" i="3"/>
  <c r="I98" i="3"/>
  <c r="I100" i="3"/>
  <c r="I118" i="3"/>
  <c r="I120" i="3"/>
  <c r="I141" i="3"/>
  <c r="P166" i="3"/>
  <c r="N11" i="3"/>
  <c r="I28" i="3"/>
  <c r="N29" i="3"/>
  <c r="I30" i="3"/>
  <c r="N50" i="3"/>
  <c r="I68" i="3"/>
  <c r="N68" i="3"/>
  <c r="I69" i="3"/>
  <c r="N69" i="3"/>
  <c r="I70" i="3"/>
  <c r="N70" i="3"/>
  <c r="I71" i="3"/>
  <c r="I88" i="3"/>
  <c r="I89" i="3"/>
  <c r="N89" i="3"/>
  <c r="I90" i="3"/>
  <c r="N90" i="3"/>
  <c r="N91" i="3"/>
  <c r="I108" i="3"/>
  <c r="I109" i="3"/>
  <c r="N109" i="3"/>
  <c r="I110" i="3"/>
  <c r="N110" i="3"/>
  <c r="I111" i="3"/>
  <c r="I130" i="3"/>
  <c r="I150" i="3"/>
  <c r="I168" i="3"/>
  <c r="N29" i="2"/>
  <c r="I59" i="2"/>
  <c r="N69" i="2"/>
  <c r="I70" i="2"/>
  <c r="I79" i="2"/>
  <c r="I88" i="2"/>
  <c r="N90" i="2"/>
  <c r="P106" i="2"/>
  <c r="N108" i="2"/>
  <c r="I109" i="2"/>
  <c r="N109" i="2"/>
  <c r="N110" i="2"/>
  <c r="I111" i="2"/>
  <c r="P126" i="2"/>
  <c r="I138" i="2"/>
  <c r="I150" i="2"/>
  <c r="P46" i="2"/>
  <c r="I49" i="2"/>
  <c r="N49" i="2"/>
  <c r="P66" i="2"/>
  <c r="I78" i="2"/>
  <c r="I128" i="2"/>
  <c r="I130" i="2"/>
  <c r="N130" i="2"/>
  <c r="N19" i="1"/>
  <c r="N38" i="1"/>
  <c r="N59" i="1"/>
  <c r="N78" i="1"/>
  <c r="N108" i="1"/>
  <c r="I111" i="1"/>
  <c r="N150" i="1"/>
  <c r="P16" i="1"/>
  <c r="I21" i="1"/>
  <c r="P56" i="1"/>
  <c r="I61" i="1"/>
  <c r="N10" i="1"/>
  <c r="I11" i="1"/>
  <c r="I49" i="1"/>
  <c r="I51" i="1"/>
  <c r="I78" i="1"/>
  <c r="I91" i="1"/>
  <c r="N99" i="1"/>
  <c r="N168" i="1"/>
  <c r="P167" i="3"/>
  <c r="P171" i="3" s="1"/>
  <c r="N7" i="1"/>
  <c r="N11" i="1"/>
  <c r="N37" i="1"/>
  <c r="N47" i="1"/>
  <c r="N57" i="1"/>
  <c r="N71" i="1"/>
  <c r="N77" i="1"/>
  <c r="N87" i="1"/>
  <c r="N97" i="1"/>
  <c r="O117" i="1"/>
  <c r="O207" i="1" s="1"/>
  <c r="O137" i="1"/>
  <c r="O209" i="1" s="1"/>
  <c r="O147" i="1"/>
  <c r="O210" i="1" s="1"/>
  <c r="O170" i="1"/>
  <c r="C177" i="1"/>
  <c r="C182" i="1"/>
  <c r="C190" i="1"/>
  <c r="O7" i="2"/>
  <c r="N47" i="2"/>
  <c r="N51" i="2"/>
  <c r="I57" i="2"/>
  <c r="I201" i="2" s="1"/>
  <c r="I61" i="2"/>
  <c r="O77" i="2"/>
  <c r="O87" i="2"/>
  <c r="O91" i="2" s="1"/>
  <c r="O97" i="2"/>
  <c r="N107" i="2"/>
  <c r="N111" i="2"/>
  <c r="O137" i="2"/>
  <c r="N151" i="2"/>
  <c r="N167" i="2"/>
  <c r="J177" i="2"/>
  <c r="J179" i="2"/>
  <c r="J182" i="2"/>
  <c r="D184" i="2"/>
  <c r="D188" i="2"/>
  <c r="N7" i="3"/>
  <c r="N196" i="3" s="1"/>
  <c r="O17" i="3"/>
  <c r="O19" i="3" s="1"/>
  <c r="O37" i="3"/>
  <c r="O41" i="3" s="1"/>
  <c r="O57" i="3"/>
  <c r="O67" i="3"/>
  <c r="O77" i="3"/>
  <c r="O87" i="3"/>
  <c r="O97" i="3"/>
  <c r="O107" i="3"/>
  <c r="O108" i="3" s="1"/>
  <c r="O117" i="3"/>
  <c r="O127" i="3"/>
  <c r="O137" i="3"/>
  <c r="O140" i="3" s="1"/>
  <c r="O167" i="3"/>
  <c r="C177" i="3"/>
  <c r="C182" i="3"/>
  <c r="J185" i="3"/>
  <c r="C186" i="3"/>
  <c r="O7" i="4"/>
  <c r="O10" i="4" s="1"/>
  <c r="O17" i="4"/>
  <c r="O27" i="4"/>
  <c r="O29" i="4" s="1"/>
  <c r="O37" i="4"/>
  <c r="O41" i="4" s="1"/>
  <c r="O47" i="4"/>
  <c r="O57" i="4"/>
  <c r="O77" i="4"/>
  <c r="O87" i="4"/>
  <c r="O107" i="4"/>
  <c r="O117" i="4"/>
  <c r="O119" i="4" s="1"/>
  <c r="O127" i="4"/>
  <c r="O129" i="4" s="1"/>
  <c r="O137" i="4"/>
  <c r="N149" i="4"/>
  <c r="N150" i="4"/>
  <c r="I167" i="4"/>
  <c r="J187" i="4"/>
  <c r="I7" i="5"/>
  <c r="I17" i="5"/>
  <c r="I21" i="5"/>
  <c r="I27" i="5"/>
  <c r="I41" i="5"/>
  <c r="I47" i="5"/>
  <c r="I51" i="5"/>
  <c r="I57" i="5"/>
  <c r="O7" i="1"/>
  <c r="O17" i="1"/>
  <c r="O27" i="1"/>
  <c r="O198" i="1" s="1"/>
  <c r="O37" i="1"/>
  <c r="O47" i="1"/>
  <c r="O57" i="1"/>
  <c r="O67" i="1"/>
  <c r="O202" i="1" s="1"/>
  <c r="O77" i="1"/>
  <c r="O87" i="1"/>
  <c r="O204" i="1" s="1"/>
  <c r="P106" i="1"/>
  <c r="P146" i="1"/>
  <c r="P166" i="1"/>
  <c r="J188" i="1"/>
  <c r="P16" i="2"/>
  <c r="P36" i="2"/>
  <c r="O47" i="2"/>
  <c r="O51" i="2" s="1"/>
  <c r="I71" i="2"/>
  <c r="P76" i="2"/>
  <c r="O78" i="2"/>
  <c r="O88" i="2"/>
  <c r="O90" i="2"/>
  <c r="P96" i="2"/>
  <c r="O107" i="2"/>
  <c r="P136" i="2"/>
  <c r="O150" i="2"/>
  <c r="O167" i="2"/>
  <c r="O170" i="2" s="1"/>
  <c r="C179" i="2"/>
  <c r="J185" i="2"/>
  <c r="C186" i="2"/>
  <c r="J189" i="2"/>
  <c r="C190" i="2"/>
  <c r="O7" i="3"/>
  <c r="P16" i="3"/>
  <c r="P26" i="3"/>
  <c r="P36" i="3"/>
  <c r="P56" i="3"/>
  <c r="P66" i="3"/>
  <c r="P76" i="3"/>
  <c r="P77" i="3" s="1"/>
  <c r="P86" i="3"/>
  <c r="P96" i="3"/>
  <c r="P106" i="3"/>
  <c r="P107" i="3" s="1"/>
  <c r="P116" i="3"/>
  <c r="P117" i="3" s="1"/>
  <c r="P126" i="3"/>
  <c r="J176" i="3"/>
  <c r="J178" i="3"/>
  <c r="C181" i="3"/>
  <c r="J184" i="3"/>
  <c r="C185" i="3"/>
  <c r="J183" i="4"/>
  <c r="O168" i="1"/>
  <c r="C178" i="1"/>
  <c r="O8" i="2"/>
  <c r="I11" i="2"/>
  <c r="O57" i="2"/>
  <c r="O98" i="2"/>
  <c r="I101" i="2"/>
  <c r="N131" i="2"/>
  <c r="J176" i="2"/>
  <c r="O18" i="3"/>
  <c r="I81" i="3"/>
  <c r="I91" i="3"/>
  <c r="I121" i="3"/>
  <c r="O138" i="3"/>
  <c r="J187" i="3"/>
  <c r="O8" i="4"/>
  <c r="O28" i="4"/>
  <c r="O38" i="4"/>
  <c r="I41" i="4"/>
  <c r="I51" i="4"/>
  <c r="I71" i="4"/>
  <c r="I91" i="4"/>
  <c r="O98" i="4"/>
  <c r="O108" i="4"/>
  <c r="I111" i="4"/>
  <c r="O128" i="4"/>
  <c r="I131" i="4"/>
  <c r="I51" i="2"/>
  <c r="O89" i="2"/>
  <c r="O108" i="2"/>
  <c r="O148" i="2"/>
  <c r="O168" i="2"/>
  <c r="N41" i="3"/>
  <c r="N71" i="3"/>
  <c r="N111" i="3"/>
  <c r="N11" i="4"/>
  <c r="N21" i="4"/>
  <c r="N41" i="4"/>
  <c r="N61" i="4"/>
  <c r="N71" i="4"/>
  <c r="N101" i="4"/>
  <c r="N111" i="4"/>
  <c r="O140" i="4"/>
  <c r="I151" i="4"/>
  <c r="O167" i="4"/>
  <c r="O171" i="4" s="1"/>
  <c r="P51" i="6"/>
  <c r="P49" i="6"/>
  <c r="P77" i="6"/>
  <c r="P107" i="6"/>
  <c r="P66" i="5"/>
  <c r="P86" i="5"/>
  <c r="P87" i="5" s="1"/>
  <c r="P96" i="5"/>
  <c r="P97" i="5" s="1"/>
  <c r="P116" i="5"/>
  <c r="P126" i="5"/>
  <c r="P127" i="5" s="1"/>
  <c r="P166" i="5"/>
  <c r="J176" i="5"/>
  <c r="J178" i="5"/>
  <c r="J180" i="5"/>
  <c r="E183" i="5"/>
  <c r="J184" i="5"/>
  <c r="E187" i="5"/>
  <c r="J188" i="5"/>
  <c r="P6" i="6"/>
  <c r="P16" i="6"/>
  <c r="P17" i="6" s="1"/>
  <c r="P26" i="6"/>
  <c r="P36" i="6"/>
  <c r="P37" i="6" s="1"/>
  <c r="O67" i="6"/>
  <c r="O77" i="6"/>
  <c r="O87" i="6"/>
  <c r="O107" i="6"/>
  <c r="O117" i="6"/>
  <c r="O127" i="6"/>
  <c r="O137" i="6"/>
  <c r="O141" i="6" s="1"/>
  <c r="O167" i="6"/>
  <c r="E176" i="6"/>
  <c r="E178" i="6"/>
  <c r="J181" i="6"/>
  <c r="C182" i="6"/>
  <c r="J185" i="6"/>
  <c r="J189" i="6"/>
  <c r="O7" i="7"/>
  <c r="O11" i="7" s="1"/>
  <c r="O17" i="7"/>
  <c r="O27" i="7"/>
  <c r="O31" i="7" s="1"/>
  <c r="O37" i="7"/>
  <c r="O40" i="7" s="1"/>
  <c r="O50" i="7"/>
  <c r="N51" i="7"/>
  <c r="N71" i="7"/>
  <c r="N81" i="7"/>
  <c r="N101" i="7"/>
  <c r="N111" i="7"/>
  <c r="J177" i="7"/>
  <c r="J179" i="7"/>
  <c r="C183" i="7"/>
  <c r="C187" i="7"/>
  <c r="N21" i="8"/>
  <c r="N31" i="8"/>
  <c r="N41" i="8"/>
  <c r="N51" i="8"/>
  <c r="N61" i="8"/>
  <c r="N91" i="8"/>
  <c r="N101" i="8"/>
  <c r="N131" i="8"/>
  <c r="N141" i="8"/>
  <c r="C183" i="8"/>
  <c r="N11" i="9"/>
  <c r="N176" i="9" s="1"/>
  <c r="N21" i="9"/>
  <c r="N177" i="9" s="1"/>
  <c r="N31" i="9"/>
  <c r="N41" i="9"/>
  <c r="N91" i="9"/>
  <c r="N184" i="9" s="1"/>
  <c r="N97" i="9"/>
  <c r="N107" i="9"/>
  <c r="N111" i="9"/>
  <c r="N186" i="9" s="1"/>
  <c r="N117" i="9"/>
  <c r="P117" i="9" s="1"/>
  <c r="N127" i="9"/>
  <c r="N131" i="9"/>
  <c r="N188" i="9" s="1"/>
  <c r="N137" i="9"/>
  <c r="N151" i="9"/>
  <c r="N190" i="9" s="1"/>
  <c r="N167" i="9"/>
  <c r="N210" i="9" s="1"/>
  <c r="C183" i="9"/>
  <c r="C187" i="9"/>
  <c r="I11" i="10"/>
  <c r="O38" i="10"/>
  <c r="O39" i="10"/>
  <c r="O40" i="10"/>
  <c r="I51" i="10"/>
  <c r="C183" i="10"/>
  <c r="C184" i="10"/>
  <c r="C185" i="10"/>
  <c r="I121" i="10"/>
  <c r="C188" i="10"/>
  <c r="I131" i="10"/>
  <c r="C189" i="10"/>
  <c r="C182" i="10"/>
  <c r="I131" i="5"/>
  <c r="I21" i="6"/>
  <c r="P111" i="6"/>
  <c r="J176" i="6"/>
  <c r="J178" i="6"/>
  <c r="J180" i="6"/>
  <c r="C181" i="6"/>
  <c r="O67" i="7"/>
  <c r="O77" i="7"/>
  <c r="O81" i="7" s="1"/>
  <c r="O87" i="7"/>
  <c r="O89" i="7" s="1"/>
  <c r="O97" i="7"/>
  <c r="O100" i="7" s="1"/>
  <c r="O107" i="7"/>
  <c r="O110" i="7" s="1"/>
  <c r="O117" i="7"/>
  <c r="O127" i="7"/>
  <c r="O137" i="7"/>
  <c r="O141" i="7" s="1"/>
  <c r="O150" i="7"/>
  <c r="O167" i="7"/>
  <c r="C177" i="7"/>
  <c r="C179" i="7"/>
  <c r="C182" i="7"/>
  <c r="C186" i="7"/>
  <c r="O7" i="8"/>
  <c r="O10" i="8" s="1"/>
  <c r="O17" i="8"/>
  <c r="O37" i="8"/>
  <c r="O47" i="8"/>
  <c r="O57" i="8"/>
  <c r="O60" i="8" s="1"/>
  <c r="O67" i="8"/>
  <c r="O70" i="8" s="1"/>
  <c r="O77" i="8"/>
  <c r="O87" i="8"/>
  <c r="O88" i="8" s="1"/>
  <c r="O97" i="8"/>
  <c r="O107" i="8"/>
  <c r="O117" i="8"/>
  <c r="O127" i="8"/>
  <c r="O137" i="8"/>
  <c r="O150" i="8"/>
  <c r="O167" i="8"/>
  <c r="C177" i="8"/>
  <c r="C179" i="8"/>
  <c r="C182" i="8"/>
  <c r="C186" i="8"/>
  <c r="O7" i="9"/>
  <c r="O10" i="9" s="1"/>
  <c r="O27" i="9"/>
  <c r="O37" i="9"/>
  <c r="O41" i="9" s="1"/>
  <c r="O47" i="9"/>
  <c r="O48" i="9" s="1"/>
  <c r="O67" i="9"/>
  <c r="O77" i="9"/>
  <c r="O79" i="9" s="1"/>
  <c r="O87" i="9"/>
  <c r="O107" i="9"/>
  <c r="O127" i="9"/>
  <c r="O137" i="9"/>
  <c r="O167" i="9"/>
  <c r="O169" i="9" s="1"/>
  <c r="C177" i="9"/>
  <c r="C179" i="9"/>
  <c r="C182" i="9"/>
  <c r="C186" i="9"/>
  <c r="O8" i="10"/>
  <c r="N9" i="10"/>
  <c r="O9" i="10"/>
  <c r="O10" i="10"/>
  <c r="I21" i="10"/>
  <c r="N48" i="10"/>
  <c r="O48" i="10"/>
  <c r="O49" i="10"/>
  <c r="N50" i="10"/>
  <c r="C179" i="10"/>
  <c r="N151" i="4"/>
  <c r="N21" i="5"/>
  <c r="N177" i="5" s="1"/>
  <c r="N71" i="5"/>
  <c r="N182" i="5" s="1"/>
  <c r="N101" i="5"/>
  <c r="N185" i="5" s="1"/>
  <c r="N151" i="5"/>
  <c r="N21" i="6"/>
  <c r="O78" i="6"/>
  <c r="I91" i="6"/>
  <c r="I131" i="6"/>
  <c r="O138" i="6"/>
  <c r="J183" i="6"/>
  <c r="J187" i="6"/>
  <c r="O8" i="7"/>
  <c r="I11" i="7"/>
  <c r="O28" i="7"/>
  <c r="I31" i="7"/>
  <c r="O38" i="7"/>
  <c r="P56" i="7"/>
  <c r="P66" i="7"/>
  <c r="P76" i="7"/>
  <c r="P96" i="7"/>
  <c r="P97" i="7" s="1"/>
  <c r="P136" i="7"/>
  <c r="P166" i="7"/>
  <c r="J176" i="7"/>
  <c r="J178" i="7"/>
  <c r="C181" i="7"/>
  <c r="C185" i="7"/>
  <c r="C189" i="7"/>
  <c r="P26" i="8"/>
  <c r="P36" i="8"/>
  <c r="P37" i="8"/>
  <c r="P46" i="8"/>
  <c r="P56" i="8"/>
  <c r="P66" i="8"/>
  <c r="P76" i="8"/>
  <c r="P77" i="8" s="1"/>
  <c r="P86" i="8"/>
  <c r="P87" i="8" s="1"/>
  <c r="P96" i="8"/>
  <c r="P97" i="8" s="1"/>
  <c r="P126" i="8"/>
  <c r="P127" i="8" s="1"/>
  <c r="P166" i="8"/>
  <c r="P167" i="8" s="1"/>
  <c r="C181" i="8"/>
  <c r="C185" i="8"/>
  <c r="C189" i="8"/>
  <c r="P6" i="9"/>
  <c r="P7" i="9" s="1"/>
  <c r="P16" i="9"/>
  <c r="P17" i="9" s="1"/>
  <c r="P36" i="9"/>
  <c r="P46" i="9"/>
  <c r="P47" i="9" s="1"/>
  <c r="P50" i="9" s="1"/>
  <c r="P56" i="9"/>
  <c r="C181" i="9"/>
  <c r="C185" i="9"/>
  <c r="C189" i="9"/>
  <c r="O17" i="10"/>
  <c r="N18" i="10"/>
  <c r="N19" i="10"/>
  <c r="I31" i="10"/>
  <c r="O57" i="10"/>
  <c r="O61" i="10" s="1"/>
  <c r="N61" i="10"/>
  <c r="O67" i="10"/>
  <c r="O69" i="10" s="1"/>
  <c r="O77" i="10"/>
  <c r="N78" i="10"/>
  <c r="O87" i="10"/>
  <c r="O89" i="10" s="1"/>
  <c r="O97" i="10"/>
  <c r="N98" i="10"/>
  <c r="O107" i="10"/>
  <c r="O117" i="10"/>
  <c r="N118" i="10"/>
  <c r="O137" i="10"/>
  <c r="N138" i="10"/>
  <c r="O149" i="10"/>
  <c r="N148" i="10"/>
  <c r="O167" i="10"/>
  <c r="N9" i="11"/>
  <c r="N10" i="11"/>
  <c r="N19" i="11"/>
  <c r="N20" i="11"/>
  <c r="N29" i="11"/>
  <c r="O7" i="5"/>
  <c r="O17" i="5"/>
  <c r="O27" i="5"/>
  <c r="O28" i="5" s="1"/>
  <c r="O37" i="5"/>
  <c r="O47" i="5"/>
  <c r="O51" i="5" s="1"/>
  <c r="O67" i="5"/>
  <c r="O77" i="5"/>
  <c r="O87" i="5"/>
  <c r="O89" i="5" s="1"/>
  <c r="O97" i="5"/>
  <c r="O107" i="5"/>
  <c r="O117" i="5"/>
  <c r="O127" i="5"/>
  <c r="O129" i="5" s="1"/>
  <c r="O137" i="5"/>
  <c r="O151" i="5"/>
  <c r="O167" i="5"/>
  <c r="O7" i="6"/>
  <c r="O17" i="6"/>
  <c r="O27" i="6"/>
  <c r="O37" i="6"/>
  <c r="P108" i="6"/>
  <c r="N111" i="6"/>
  <c r="O108" i="7"/>
  <c r="I131" i="7"/>
  <c r="O138" i="7"/>
  <c r="O148" i="7"/>
  <c r="O18" i="8"/>
  <c r="O48" i="8"/>
  <c r="I51" i="8"/>
  <c r="O58" i="8"/>
  <c r="O68" i="8"/>
  <c r="O98" i="8"/>
  <c r="O108" i="8"/>
  <c r="O138" i="8"/>
  <c r="O8" i="9"/>
  <c r="O38" i="9"/>
  <c r="O88" i="9"/>
  <c r="O108" i="9"/>
  <c r="O118" i="9"/>
  <c r="O128" i="9"/>
  <c r="I131" i="9"/>
  <c r="O138" i="9"/>
  <c r="O168" i="9"/>
  <c r="O27" i="10"/>
  <c r="N28" i="10"/>
  <c r="I37" i="10"/>
  <c r="I199" i="10" s="1"/>
  <c r="C186" i="10"/>
  <c r="O10" i="11"/>
  <c r="O8" i="11"/>
  <c r="O20" i="11"/>
  <c r="O18" i="11"/>
  <c r="O30" i="11"/>
  <c r="O28" i="11"/>
  <c r="O31" i="11"/>
  <c r="P97" i="14"/>
  <c r="N21" i="10"/>
  <c r="N31" i="10"/>
  <c r="N51" i="10"/>
  <c r="N91" i="10"/>
  <c r="N111" i="10"/>
  <c r="N121" i="10"/>
  <c r="N131" i="10"/>
  <c r="N11" i="11"/>
  <c r="N41" i="11"/>
  <c r="N71" i="11"/>
  <c r="N81" i="11"/>
  <c r="N91" i="11"/>
  <c r="N111" i="11"/>
  <c r="N151" i="11"/>
  <c r="C183" i="11"/>
  <c r="C187" i="11"/>
  <c r="N11" i="12"/>
  <c r="N176" i="12" s="1"/>
  <c r="N31" i="12"/>
  <c r="N178" i="12" s="1"/>
  <c r="N41" i="12"/>
  <c r="N179" i="12"/>
  <c r="N81" i="12"/>
  <c r="N183" i="12" s="1"/>
  <c r="N91" i="12"/>
  <c r="N184" i="12" s="1"/>
  <c r="N111" i="12"/>
  <c r="N186" i="12" s="1"/>
  <c r="N121" i="12"/>
  <c r="N187" i="12" s="1"/>
  <c r="N151" i="12"/>
  <c r="N190" i="12" s="1"/>
  <c r="C183" i="12"/>
  <c r="N11" i="13"/>
  <c r="N21" i="13"/>
  <c r="N31" i="13"/>
  <c r="N61" i="13"/>
  <c r="P106" i="13"/>
  <c r="P116" i="13"/>
  <c r="P126" i="13"/>
  <c r="P136" i="13"/>
  <c r="I151" i="13"/>
  <c r="E186" i="13"/>
  <c r="I31" i="14"/>
  <c r="I41" i="14"/>
  <c r="I61" i="14"/>
  <c r="I71" i="14"/>
  <c r="I81" i="14"/>
  <c r="I91" i="14"/>
  <c r="N111" i="14"/>
  <c r="N121" i="14"/>
  <c r="N131" i="14"/>
  <c r="J177" i="14"/>
  <c r="J179" i="14"/>
  <c r="J182" i="14"/>
  <c r="O10" i="15"/>
  <c r="O8" i="15"/>
  <c r="O20" i="15"/>
  <c r="O18" i="15"/>
  <c r="O30" i="15"/>
  <c r="O28" i="15"/>
  <c r="O40" i="15"/>
  <c r="O38" i="15"/>
  <c r="O50" i="15"/>
  <c r="O48" i="15"/>
  <c r="O60" i="15"/>
  <c r="O58" i="15"/>
  <c r="O61" i="15"/>
  <c r="O59" i="15"/>
  <c r="N181" i="17"/>
  <c r="O37" i="11"/>
  <c r="O47" i="11"/>
  <c r="O57" i="11"/>
  <c r="O60" i="11" s="1"/>
  <c r="O67" i="11"/>
  <c r="O70" i="11" s="1"/>
  <c r="O77" i="11"/>
  <c r="O87" i="11"/>
  <c r="O97" i="11"/>
  <c r="O98" i="11" s="1"/>
  <c r="O107" i="11"/>
  <c r="O117" i="11"/>
  <c r="O137" i="11"/>
  <c r="O140" i="11" s="1"/>
  <c r="O167" i="11"/>
  <c r="O170" i="11" s="1"/>
  <c r="C179" i="11"/>
  <c r="C182" i="11"/>
  <c r="C186" i="11"/>
  <c r="O7" i="12"/>
  <c r="O9" i="12" s="1"/>
  <c r="O17" i="12"/>
  <c r="O21" i="12" s="1"/>
  <c r="O27" i="12"/>
  <c r="O29" i="12" s="1"/>
  <c r="O37" i="12"/>
  <c r="O47" i="12"/>
  <c r="O48" i="12" s="1"/>
  <c r="O57" i="12"/>
  <c r="O67" i="12"/>
  <c r="O87" i="12"/>
  <c r="O91" i="12" s="1"/>
  <c r="O97" i="12"/>
  <c r="O107" i="12"/>
  <c r="O110" i="12" s="1"/>
  <c r="O117" i="12"/>
  <c r="O127" i="12"/>
  <c r="O137" i="12"/>
  <c r="O141" i="12" s="1"/>
  <c r="O147" i="12"/>
  <c r="O167" i="12"/>
  <c r="O169" i="12" s="1"/>
  <c r="C177" i="12"/>
  <c r="C179" i="12"/>
  <c r="C182" i="12"/>
  <c r="O7" i="13"/>
  <c r="O17" i="13"/>
  <c r="O37" i="13"/>
  <c r="O39" i="13" s="1"/>
  <c r="O47" i="13"/>
  <c r="O49" i="13" s="1"/>
  <c r="O57" i="13"/>
  <c r="O97" i="13"/>
  <c r="O98" i="13" s="1"/>
  <c r="I101" i="13"/>
  <c r="I121" i="13"/>
  <c r="N141" i="13"/>
  <c r="N151" i="13"/>
  <c r="N7" i="14"/>
  <c r="N196" i="14" s="1"/>
  <c r="N27" i="14"/>
  <c r="N198" i="14" s="1"/>
  <c r="N31" i="14"/>
  <c r="N37" i="14"/>
  <c r="N199" i="14" s="1"/>
  <c r="N51" i="14"/>
  <c r="N57" i="14"/>
  <c r="N201" i="14" s="1"/>
  <c r="N61" i="14"/>
  <c r="N67" i="14"/>
  <c r="N202" i="14" s="1"/>
  <c r="N77" i="14"/>
  <c r="N203" i="14" s="1"/>
  <c r="N81" i="14"/>
  <c r="N87" i="14"/>
  <c r="N204" i="14" s="1"/>
  <c r="N91" i="14"/>
  <c r="O97" i="14"/>
  <c r="O107" i="14"/>
  <c r="O110" i="14" s="1"/>
  <c r="O117" i="14"/>
  <c r="O121" i="14" s="1"/>
  <c r="O127" i="14"/>
  <c r="O129" i="14"/>
  <c r="O137" i="14"/>
  <c r="O139" i="14" s="1"/>
  <c r="O167" i="14"/>
  <c r="O169" i="14" s="1"/>
  <c r="C186" i="14"/>
  <c r="O11" i="15"/>
  <c r="O21" i="15"/>
  <c r="O31" i="15"/>
  <c r="O41" i="15"/>
  <c r="O51" i="15"/>
  <c r="P66" i="10"/>
  <c r="P76" i="10"/>
  <c r="P96" i="10"/>
  <c r="P116" i="10"/>
  <c r="P126" i="10"/>
  <c r="P136" i="10"/>
  <c r="P166" i="10"/>
  <c r="P6" i="11"/>
  <c r="P7" i="11" s="1"/>
  <c r="P16" i="11"/>
  <c r="P17" i="11" s="1"/>
  <c r="P36" i="11"/>
  <c r="P46" i="11"/>
  <c r="P47" i="11" s="1"/>
  <c r="P66" i="11"/>
  <c r="P76" i="11"/>
  <c r="P86" i="11"/>
  <c r="P87" i="11" s="1"/>
  <c r="P116" i="11"/>
  <c r="P126" i="11"/>
  <c r="P127" i="11" s="1"/>
  <c r="C181" i="11"/>
  <c r="C185" i="11"/>
  <c r="P6" i="12"/>
  <c r="P26" i="12"/>
  <c r="P27" i="12" s="1"/>
  <c r="P36" i="12"/>
  <c r="P46" i="12"/>
  <c r="P66" i="12"/>
  <c r="P76" i="12"/>
  <c r="P86" i="12"/>
  <c r="P96" i="12"/>
  <c r="P97" i="12" s="1"/>
  <c r="P106" i="12"/>
  <c r="P107" i="12" s="1"/>
  <c r="P126" i="12"/>
  <c r="P136" i="12"/>
  <c r="P146" i="12"/>
  <c r="P166" i="12"/>
  <c r="P167" i="12" s="1"/>
  <c r="C181" i="12"/>
  <c r="C185" i="12"/>
  <c r="C189" i="12"/>
  <c r="P6" i="13"/>
  <c r="P7" i="13" s="1"/>
  <c r="P16" i="13"/>
  <c r="P26" i="13"/>
  <c r="P27" i="13" s="1"/>
  <c r="P36" i="13"/>
  <c r="P56" i="13"/>
  <c r="P66" i="13"/>
  <c r="P67" i="13" s="1"/>
  <c r="P76" i="13"/>
  <c r="P96" i="13"/>
  <c r="O137" i="13"/>
  <c r="O151" i="13"/>
  <c r="O7" i="14"/>
  <c r="O17" i="14"/>
  <c r="O27" i="14"/>
  <c r="O37" i="14"/>
  <c r="O47" i="14"/>
  <c r="O57" i="14"/>
  <c r="O67" i="14"/>
  <c r="O77" i="14"/>
  <c r="O87" i="14"/>
  <c r="P106" i="14"/>
  <c r="P116" i="14"/>
  <c r="P126" i="14"/>
  <c r="P136" i="14"/>
  <c r="P137" i="14" s="1"/>
  <c r="P166" i="14"/>
  <c r="C185" i="14"/>
  <c r="C188" i="14"/>
  <c r="I51" i="11"/>
  <c r="O58" i="11"/>
  <c r="O68" i="11"/>
  <c r="O138" i="11"/>
  <c r="I11" i="12"/>
  <c r="I176" i="12" s="1"/>
  <c r="O28" i="12"/>
  <c r="I31" i="12"/>
  <c r="I178" i="12" s="1"/>
  <c r="I51" i="12"/>
  <c r="I180" i="12" s="1"/>
  <c r="O68" i="12"/>
  <c r="I91" i="12"/>
  <c r="I184" i="12" s="1"/>
  <c r="O108" i="12"/>
  <c r="O128" i="12"/>
  <c r="I131" i="12"/>
  <c r="I188" i="12" s="1"/>
  <c r="O168" i="12"/>
  <c r="O99" i="13"/>
  <c r="O107" i="13"/>
  <c r="O206" i="13" s="1"/>
  <c r="O117" i="13"/>
  <c r="O127" i="13"/>
  <c r="O118" i="14"/>
  <c r="I121" i="14"/>
  <c r="O138" i="14"/>
  <c r="C176" i="15"/>
  <c r="I11" i="15"/>
  <c r="I21" i="15"/>
  <c r="C177" i="15"/>
  <c r="C178" i="15"/>
  <c r="I31" i="15"/>
  <c r="I41" i="15"/>
  <c r="C179" i="15"/>
  <c r="C180" i="15"/>
  <c r="I51" i="15"/>
  <c r="N11" i="15"/>
  <c r="N176" i="15" s="1"/>
  <c r="N21" i="15"/>
  <c r="N177" i="15" s="1"/>
  <c r="N31" i="15"/>
  <c r="N178" i="15" s="1"/>
  <c r="N41" i="15"/>
  <c r="N179" i="15" s="1"/>
  <c r="N51" i="15"/>
  <c r="N180" i="15"/>
  <c r="N61" i="15"/>
  <c r="N181" i="15" s="1"/>
  <c r="N71" i="15"/>
  <c r="N182" i="15" s="1"/>
  <c r="N81" i="15"/>
  <c r="N183" i="15" s="1"/>
  <c r="N101" i="15"/>
  <c r="N185" i="15" s="1"/>
  <c r="N121" i="15"/>
  <c r="N187" i="15" s="1"/>
  <c r="N141" i="15"/>
  <c r="N189" i="15" s="1"/>
  <c r="C183" i="15"/>
  <c r="C187" i="15"/>
  <c r="N11" i="16"/>
  <c r="N41" i="16"/>
  <c r="N51" i="16"/>
  <c r="N61" i="16"/>
  <c r="N71" i="16"/>
  <c r="N111" i="16"/>
  <c r="N131" i="16"/>
  <c r="N137" i="16"/>
  <c r="N141" i="16"/>
  <c r="N147" i="16"/>
  <c r="N151" i="16"/>
  <c r="N167" i="16"/>
  <c r="C183" i="16"/>
  <c r="C187" i="16"/>
  <c r="N7" i="17"/>
  <c r="N196" i="17" s="1"/>
  <c r="O17" i="17"/>
  <c r="O18" i="17" s="1"/>
  <c r="O27" i="17"/>
  <c r="O29" i="17" s="1"/>
  <c r="O37" i="17"/>
  <c r="O47" i="17"/>
  <c r="O57" i="17"/>
  <c r="O67" i="17"/>
  <c r="O71" i="17" s="1"/>
  <c r="O77" i="17"/>
  <c r="O79" i="17" s="1"/>
  <c r="O97" i="17"/>
  <c r="O98" i="17" s="1"/>
  <c r="O117" i="17"/>
  <c r="O119" i="17" s="1"/>
  <c r="O127" i="17"/>
  <c r="O137" i="17"/>
  <c r="O167" i="17"/>
  <c r="O169" i="17" s="1"/>
  <c r="C177" i="17"/>
  <c r="C179" i="17"/>
  <c r="J181" i="17"/>
  <c r="C182" i="17"/>
  <c r="C186" i="17"/>
  <c r="J189" i="17"/>
  <c r="O7" i="18"/>
  <c r="O17" i="18"/>
  <c r="O21" i="18" s="1"/>
  <c r="O20" i="18"/>
  <c r="O27" i="18"/>
  <c r="O37" i="18"/>
  <c r="O39" i="18" s="1"/>
  <c r="O47" i="18"/>
  <c r="O51" i="18" s="1"/>
  <c r="O57" i="18"/>
  <c r="O67" i="18"/>
  <c r="O71" i="18" s="1"/>
  <c r="O77" i="18"/>
  <c r="O79" i="18" s="1"/>
  <c r="O87" i="18"/>
  <c r="O90" i="18" s="1"/>
  <c r="O97" i="18"/>
  <c r="O100" i="18" s="1"/>
  <c r="O107" i="18"/>
  <c r="O110" i="18" s="1"/>
  <c r="O109" i="18"/>
  <c r="O117" i="18"/>
  <c r="O119" i="18" s="1"/>
  <c r="O127" i="18"/>
  <c r="O137" i="18"/>
  <c r="O141" i="18" s="1"/>
  <c r="O167" i="18"/>
  <c r="O170" i="18" s="1"/>
  <c r="C177" i="18"/>
  <c r="C179" i="18"/>
  <c r="J181" i="18"/>
  <c r="C182" i="18"/>
  <c r="J185" i="18"/>
  <c r="C186" i="18"/>
  <c r="O7" i="19"/>
  <c r="O17" i="19"/>
  <c r="O27" i="19"/>
  <c r="O198" i="19" s="1"/>
  <c r="O37" i="19"/>
  <c r="O199" i="19" s="1"/>
  <c r="O47" i="19"/>
  <c r="O200" i="19" s="1"/>
  <c r="O57" i="19"/>
  <c r="O67" i="19"/>
  <c r="O202" i="19" s="1"/>
  <c r="O87" i="19"/>
  <c r="O97" i="19"/>
  <c r="O205" i="19" s="1"/>
  <c r="O107" i="19"/>
  <c r="O117" i="19"/>
  <c r="C187" i="19"/>
  <c r="G187" i="19"/>
  <c r="I127" i="19"/>
  <c r="I208" i="19" s="1"/>
  <c r="C186" i="19"/>
  <c r="D187" i="19"/>
  <c r="N9" i="20"/>
  <c r="N10" i="20"/>
  <c r="C176" i="20"/>
  <c r="I11" i="20"/>
  <c r="N19" i="20"/>
  <c r="N20" i="20"/>
  <c r="I21" i="20"/>
  <c r="C177" i="20"/>
  <c r="N30" i="20"/>
  <c r="N40" i="20"/>
  <c r="I41" i="20"/>
  <c r="C179" i="20"/>
  <c r="N50" i="20"/>
  <c r="C180" i="20"/>
  <c r="N60" i="20"/>
  <c r="I61" i="20"/>
  <c r="N70" i="20"/>
  <c r="C182" i="20"/>
  <c r="N79" i="20"/>
  <c r="N80" i="20"/>
  <c r="I81" i="20"/>
  <c r="C183" i="20"/>
  <c r="N89" i="20"/>
  <c r="N90" i="20"/>
  <c r="C184" i="20"/>
  <c r="I91" i="20"/>
  <c r="N99" i="20"/>
  <c r="N100" i="20"/>
  <c r="I101" i="20"/>
  <c r="C185" i="20"/>
  <c r="O67" i="15"/>
  <c r="O69" i="15" s="1"/>
  <c r="O77" i="15"/>
  <c r="O87" i="15"/>
  <c r="O97" i="15"/>
  <c r="O101" i="15" s="1"/>
  <c r="O117" i="15"/>
  <c r="O127" i="15"/>
  <c r="O128" i="15" s="1"/>
  <c r="O149" i="15"/>
  <c r="O167" i="15"/>
  <c r="C182" i="15"/>
  <c r="O7" i="16"/>
  <c r="O9" i="16" s="1"/>
  <c r="O17" i="16"/>
  <c r="O27" i="16"/>
  <c r="O37" i="16"/>
  <c r="O47" i="16"/>
  <c r="O57" i="16"/>
  <c r="O59" i="16" s="1"/>
  <c r="O77" i="16"/>
  <c r="O81" i="16" s="1"/>
  <c r="O87" i="16"/>
  <c r="O91" i="16" s="1"/>
  <c r="O97" i="16"/>
  <c r="O100" i="16" s="1"/>
  <c r="O117" i="16"/>
  <c r="O127" i="16"/>
  <c r="O137" i="16"/>
  <c r="O147" i="16"/>
  <c r="O150" i="16" s="1"/>
  <c r="O167" i="16"/>
  <c r="C179" i="16"/>
  <c r="C182" i="16"/>
  <c r="C186" i="16"/>
  <c r="O7" i="17"/>
  <c r="P16" i="17"/>
  <c r="P26" i="17"/>
  <c r="P27" i="17" s="1"/>
  <c r="P36" i="17"/>
  <c r="P46" i="17"/>
  <c r="P56" i="17"/>
  <c r="P66" i="17"/>
  <c r="J176" i="17"/>
  <c r="J178" i="17"/>
  <c r="J180" i="17"/>
  <c r="C181" i="17"/>
  <c r="C185" i="17"/>
  <c r="J188" i="17"/>
  <c r="P9" i="18"/>
  <c r="P49" i="18"/>
  <c r="P69" i="18"/>
  <c r="P171" i="18"/>
  <c r="J176" i="18"/>
  <c r="J178" i="18"/>
  <c r="J180" i="18"/>
  <c r="C181" i="18"/>
  <c r="J184" i="18"/>
  <c r="J188" i="18"/>
  <c r="C189" i="18"/>
  <c r="P106" i="19"/>
  <c r="P116" i="19"/>
  <c r="P117" i="19" s="1"/>
  <c r="O127" i="19"/>
  <c r="O208" i="19" s="1"/>
  <c r="I141" i="19"/>
  <c r="I189" i="19" s="1"/>
  <c r="O150" i="19"/>
  <c r="O148" i="19"/>
  <c r="O149" i="19"/>
  <c r="O169" i="19"/>
  <c r="C182" i="19"/>
  <c r="P6" i="15"/>
  <c r="P7" i="15" s="1"/>
  <c r="P16" i="15"/>
  <c r="P17" i="15" s="1"/>
  <c r="P26" i="15"/>
  <c r="P27" i="15" s="1"/>
  <c r="P36" i="15"/>
  <c r="P46" i="15"/>
  <c r="P47" i="15" s="1"/>
  <c r="P56" i="15"/>
  <c r="P57" i="15" s="1"/>
  <c r="P66" i="15"/>
  <c r="P67" i="15" s="1"/>
  <c r="P76" i="15"/>
  <c r="P96" i="15"/>
  <c r="P97" i="15" s="1"/>
  <c r="P106" i="15"/>
  <c r="P116" i="15"/>
  <c r="P126" i="15"/>
  <c r="P136" i="15"/>
  <c r="P166" i="15"/>
  <c r="C181" i="15"/>
  <c r="C185" i="15"/>
  <c r="C189" i="15"/>
  <c r="P6" i="16"/>
  <c r="P16" i="16"/>
  <c r="P17" i="16" s="1"/>
  <c r="P36" i="16"/>
  <c r="P46" i="16"/>
  <c r="P56" i="16"/>
  <c r="P57" i="16" s="1"/>
  <c r="P66" i="16"/>
  <c r="P67" i="16" s="1"/>
  <c r="P76" i="16"/>
  <c r="P77" i="16" s="1"/>
  <c r="P86" i="16"/>
  <c r="P106" i="16"/>
  <c r="P116" i="16"/>
  <c r="P126" i="16"/>
  <c r="C181" i="16"/>
  <c r="C185" i="16"/>
  <c r="C189" i="16"/>
  <c r="O10" i="17"/>
  <c r="I11" i="17"/>
  <c r="I31" i="17"/>
  <c r="O38" i="17"/>
  <c r="I51" i="17"/>
  <c r="O78" i="17"/>
  <c r="I81" i="17"/>
  <c r="O118" i="17"/>
  <c r="I121" i="17"/>
  <c r="I131" i="17"/>
  <c r="O168" i="17"/>
  <c r="J183" i="17"/>
  <c r="J187" i="17"/>
  <c r="I11" i="18"/>
  <c r="O18" i="18"/>
  <c r="I31" i="18"/>
  <c r="O38" i="18"/>
  <c r="I51" i="18"/>
  <c r="O78" i="18"/>
  <c r="I81" i="18"/>
  <c r="O88" i="18"/>
  <c r="O108" i="18"/>
  <c r="O118" i="18"/>
  <c r="I121" i="18"/>
  <c r="O138" i="18"/>
  <c r="J183" i="18"/>
  <c r="J187" i="18"/>
  <c r="I11" i="19"/>
  <c r="I176" i="19" s="1"/>
  <c r="I21" i="19"/>
  <c r="I177" i="19" s="1"/>
  <c r="O28" i="19"/>
  <c r="I31" i="19"/>
  <c r="I178" i="19" s="1"/>
  <c r="I41" i="19"/>
  <c r="I179" i="19" s="1"/>
  <c r="O48" i="19"/>
  <c r="I51" i="19"/>
  <c r="I180" i="19" s="1"/>
  <c r="I61" i="19"/>
  <c r="I181" i="19" s="1"/>
  <c r="O68" i="19"/>
  <c r="I81" i="19"/>
  <c r="I183" i="19" s="1"/>
  <c r="O98" i="19"/>
  <c r="I101" i="19"/>
  <c r="I185" i="19" s="1"/>
  <c r="C188" i="19"/>
  <c r="G188" i="19"/>
  <c r="O137" i="19"/>
  <c r="O209" i="19" s="1"/>
  <c r="N138" i="19"/>
  <c r="N139" i="19"/>
  <c r="N140" i="19"/>
  <c r="N141" i="19"/>
  <c r="I147" i="19"/>
  <c r="O170" i="19"/>
  <c r="O168" i="19"/>
  <c r="J185" i="19"/>
  <c r="O7" i="20"/>
  <c r="N8" i="20"/>
  <c r="O17" i="20"/>
  <c r="N18" i="20"/>
  <c r="N28" i="20"/>
  <c r="O37" i="20"/>
  <c r="O47" i="20"/>
  <c r="N48" i="20"/>
  <c r="O57" i="20"/>
  <c r="N61" i="20"/>
  <c r="O67" i="20"/>
  <c r="O71" i="20" s="1"/>
  <c r="O77" i="20"/>
  <c r="O81" i="20" s="1"/>
  <c r="N78" i="20"/>
  <c r="O87" i="20"/>
  <c r="N88" i="20"/>
  <c r="O97" i="20"/>
  <c r="O99" i="20" s="1"/>
  <c r="N98" i="20"/>
  <c r="N101" i="20"/>
  <c r="O107" i="20"/>
  <c r="O68" i="15"/>
  <c r="O78" i="15"/>
  <c r="I91" i="15"/>
  <c r="O98" i="15"/>
  <c r="O108" i="15"/>
  <c r="O168" i="15"/>
  <c r="I11" i="16"/>
  <c r="O38" i="16"/>
  <c r="I51" i="16"/>
  <c r="O78" i="16"/>
  <c r="O88" i="16"/>
  <c r="O98" i="16"/>
  <c r="O118" i="16"/>
  <c r="I131" i="16"/>
  <c r="O138" i="16"/>
  <c r="N21" i="17"/>
  <c r="N177" i="17" s="1"/>
  <c r="N41" i="17"/>
  <c r="N71" i="17"/>
  <c r="N182" i="17"/>
  <c r="N186" i="17"/>
  <c r="N151" i="17"/>
  <c r="P8" i="18"/>
  <c r="N21" i="18"/>
  <c r="N41" i="18"/>
  <c r="P48" i="18"/>
  <c r="N71" i="18"/>
  <c r="N111" i="18"/>
  <c r="N151" i="18"/>
  <c r="N11" i="19"/>
  <c r="N176" i="19" s="1"/>
  <c r="N21" i="19"/>
  <c r="N177" i="19" s="1"/>
  <c r="N31" i="19"/>
  <c r="N41" i="19"/>
  <c r="N51" i="19"/>
  <c r="N180" i="19" s="1"/>
  <c r="N61" i="19"/>
  <c r="N181" i="19" s="1"/>
  <c r="N91" i="19"/>
  <c r="N184" i="19" s="1"/>
  <c r="N111" i="19"/>
  <c r="N186" i="19" s="1"/>
  <c r="N121" i="19"/>
  <c r="N187" i="19" s="1"/>
  <c r="O151" i="19"/>
  <c r="N131" i="19"/>
  <c r="N188" i="19" s="1"/>
  <c r="N151" i="19"/>
  <c r="N11" i="20"/>
  <c r="N21" i="20"/>
  <c r="N31" i="20"/>
  <c r="N41" i="20"/>
  <c r="N71" i="20"/>
  <c r="N81" i="20"/>
  <c r="N91" i="20"/>
  <c r="N111" i="20"/>
  <c r="N121" i="20"/>
  <c r="N131" i="20"/>
  <c r="C187" i="20"/>
  <c r="N21" i="21"/>
  <c r="N31" i="21"/>
  <c r="N41" i="21"/>
  <c r="N51" i="21"/>
  <c r="N71" i="21"/>
  <c r="N81" i="21"/>
  <c r="N111" i="21"/>
  <c r="N121" i="21"/>
  <c r="N151" i="21"/>
  <c r="C183" i="21"/>
  <c r="C187" i="21"/>
  <c r="N21" i="22"/>
  <c r="N31" i="22"/>
  <c r="N41" i="22"/>
  <c r="N51" i="22"/>
  <c r="N71" i="22"/>
  <c r="N81" i="22"/>
  <c r="N111" i="22"/>
  <c r="N151" i="22"/>
  <c r="C183" i="22"/>
  <c r="C187" i="22"/>
  <c r="N11" i="23"/>
  <c r="N21" i="23"/>
  <c r="N51" i="23"/>
  <c r="N61" i="23"/>
  <c r="N91" i="23"/>
  <c r="N101" i="23"/>
  <c r="N141" i="23"/>
  <c r="I147" i="23"/>
  <c r="C186" i="23"/>
  <c r="I7" i="24"/>
  <c r="I11" i="24"/>
  <c r="N30" i="24"/>
  <c r="N31" i="24"/>
  <c r="O117" i="20"/>
  <c r="O121" i="20" s="1"/>
  <c r="O127" i="20"/>
  <c r="O137" i="20"/>
  <c r="C186" i="20"/>
  <c r="O7" i="21"/>
  <c r="O10" i="21" s="1"/>
  <c r="O17" i="21"/>
  <c r="O21" i="21" s="1"/>
  <c r="O27" i="21"/>
  <c r="O37" i="21"/>
  <c r="O47" i="21"/>
  <c r="O57" i="21"/>
  <c r="O60" i="21"/>
  <c r="O67" i="21"/>
  <c r="O77" i="21"/>
  <c r="O79" i="21" s="1"/>
  <c r="O87" i="21"/>
  <c r="O91" i="21" s="1"/>
  <c r="O97" i="21"/>
  <c r="O107" i="21"/>
  <c r="O117" i="21"/>
  <c r="O127" i="21"/>
  <c r="O130" i="21" s="1"/>
  <c r="O150" i="21"/>
  <c r="O167" i="21"/>
  <c r="C177" i="21"/>
  <c r="C179" i="21"/>
  <c r="C182" i="21"/>
  <c r="C186" i="21"/>
  <c r="O17" i="22"/>
  <c r="O27" i="22"/>
  <c r="O29" i="22" s="1"/>
  <c r="O37" i="22"/>
  <c r="O39" i="22" s="1"/>
  <c r="O47" i="22"/>
  <c r="O49" i="22" s="1"/>
  <c r="O57" i="22"/>
  <c r="O67" i="22"/>
  <c r="O70" i="22" s="1"/>
  <c r="O87" i="22"/>
  <c r="O91" i="22" s="1"/>
  <c r="O97" i="22"/>
  <c r="O107" i="22"/>
  <c r="O117" i="22"/>
  <c r="O127" i="22"/>
  <c r="O129" i="22" s="1"/>
  <c r="O137" i="22"/>
  <c r="O141" i="22" s="1"/>
  <c r="O150" i="22"/>
  <c r="O167" i="22"/>
  <c r="C177" i="22"/>
  <c r="C179" i="22"/>
  <c r="E180" i="22"/>
  <c r="C182" i="22"/>
  <c r="C186" i="22"/>
  <c r="O7" i="23"/>
  <c r="O17" i="23"/>
  <c r="O27" i="23"/>
  <c r="O198" i="23" s="1"/>
  <c r="O37" i="23"/>
  <c r="O199" i="23" s="1"/>
  <c r="O47" i="23"/>
  <c r="O57" i="23"/>
  <c r="O77" i="23"/>
  <c r="O203" i="23" s="1"/>
  <c r="O87" i="23"/>
  <c r="O97" i="23"/>
  <c r="O107" i="23"/>
  <c r="O206" i="23" s="1"/>
  <c r="O117" i="23"/>
  <c r="O207" i="23" s="1"/>
  <c r="O127" i="23"/>
  <c r="O208" i="23" s="1"/>
  <c r="O137" i="23"/>
  <c r="O209" i="23" s="1"/>
  <c r="O148" i="23"/>
  <c r="O149" i="23"/>
  <c r="O150" i="23"/>
  <c r="I171" i="23"/>
  <c r="C178" i="23"/>
  <c r="C184" i="23"/>
  <c r="O8" i="24"/>
  <c r="O9" i="24"/>
  <c r="O10" i="24"/>
  <c r="P166" i="19"/>
  <c r="P167" i="19" s="1"/>
  <c r="P171" i="19" s="1"/>
  <c r="P6" i="20"/>
  <c r="P16" i="20"/>
  <c r="P26" i="20"/>
  <c r="P36" i="20"/>
  <c r="P37" i="20" s="1"/>
  <c r="P41" i="20" s="1"/>
  <c r="P66" i="20"/>
  <c r="P76" i="20"/>
  <c r="P77" i="20" s="1"/>
  <c r="P86" i="20"/>
  <c r="P96" i="20"/>
  <c r="P106" i="20"/>
  <c r="P116" i="20"/>
  <c r="P117" i="20" s="1"/>
  <c r="P126" i="20"/>
  <c r="P127" i="20" s="1"/>
  <c r="P136" i="20"/>
  <c r="P166" i="20"/>
  <c r="C189" i="20"/>
  <c r="P16" i="21"/>
  <c r="P17" i="21" s="1"/>
  <c r="P26" i="21"/>
  <c r="P36" i="21"/>
  <c r="P37" i="21" s="1"/>
  <c r="P56" i="21"/>
  <c r="P66" i="21"/>
  <c r="P67" i="21" s="1"/>
  <c r="P76" i="21"/>
  <c r="P77" i="21" s="1"/>
  <c r="P86" i="21"/>
  <c r="P87" i="21" s="1"/>
  <c r="P96" i="21"/>
  <c r="P106" i="21"/>
  <c r="P116" i="21"/>
  <c r="P126" i="21"/>
  <c r="P136" i="21"/>
  <c r="P137" i="21" s="1"/>
  <c r="P166" i="21"/>
  <c r="C181" i="21"/>
  <c r="C185" i="21"/>
  <c r="C189" i="21"/>
  <c r="P6" i="22"/>
  <c r="P7" i="22" s="1"/>
  <c r="P16" i="22"/>
  <c r="P17" i="22" s="1"/>
  <c r="P26" i="22"/>
  <c r="P27" i="22" s="1"/>
  <c r="P36" i="22"/>
  <c r="P46" i="22"/>
  <c r="O48" i="22"/>
  <c r="P56" i="22"/>
  <c r="P66" i="22"/>
  <c r="P76" i="22"/>
  <c r="P77" i="22" s="1"/>
  <c r="P86" i="22"/>
  <c r="P87" i="22" s="1"/>
  <c r="P96" i="22"/>
  <c r="P106" i="22"/>
  <c r="P116" i="22"/>
  <c r="P126" i="22"/>
  <c r="P136" i="22"/>
  <c r="P166" i="22"/>
  <c r="P167" i="22" s="1"/>
  <c r="C185" i="22"/>
  <c r="C189" i="22"/>
  <c r="P6" i="23"/>
  <c r="P7" i="23" s="1"/>
  <c r="P36" i="23"/>
  <c r="P46" i="23"/>
  <c r="P56" i="23"/>
  <c r="P66" i="23"/>
  <c r="P76" i="23"/>
  <c r="P106" i="23"/>
  <c r="P116" i="23"/>
  <c r="N168" i="23"/>
  <c r="O168" i="23"/>
  <c r="N169" i="23"/>
  <c r="O169" i="23"/>
  <c r="N170" i="23"/>
  <c r="O170" i="23"/>
  <c r="N171" i="23"/>
  <c r="C177" i="23"/>
  <c r="C182" i="23"/>
  <c r="J189" i="23"/>
  <c r="O18" i="24"/>
  <c r="N19" i="24"/>
  <c r="O19" i="24"/>
  <c r="O20" i="24"/>
  <c r="I27" i="24"/>
  <c r="I198" i="24" s="1"/>
  <c r="N38" i="24"/>
  <c r="N39" i="24"/>
  <c r="O118" i="20"/>
  <c r="O128" i="20"/>
  <c r="I131" i="20"/>
  <c r="O8" i="21"/>
  <c r="I11" i="21"/>
  <c r="I176" i="21" s="1"/>
  <c r="O18" i="21"/>
  <c r="I31" i="21"/>
  <c r="I178" i="21" s="1"/>
  <c r="O38" i="21"/>
  <c r="I51" i="21"/>
  <c r="I180" i="21" s="1"/>
  <c r="O58" i="21"/>
  <c r="O68" i="21"/>
  <c r="O78" i="21"/>
  <c r="O98" i="21"/>
  <c r="O118" i="21"/>
  <c r="O148" i="21"/>
  <c r="I31" i="22"/>
  <c r="O38" i="22"/>
  <c r="O88" i="22"/>
  <c r="I91" i="22"/>
  <c r="I131" i="22"/>
  <c r="O148" i="22"/>
  <c r="I11" i="23"/>
  <c r="I176" i="23" s="1"/>
  <c r="O28" i="23"/>
  <c r="I51" i="23"/>
  <c r="I180" i="23" s="1"/>
  <c r="I81" i="23"/>
  <c r="I183" i="23" s="1"/>
  <c r="I101" i="23"/>
  <c r="I185" i="23" s="1"/>
  <c r="O108" i="23"/>
  <c r="I131" i="23"/>
  <c r="I188" i="23" s="1"/>
  <c r="O27" i="24"/>
  <c r="I31" i="24"/>
  <c r="P56" i="24"/>
  <c r="P66" i="24"/>
  <c r="P67" i="24"/>
  <c r="P76" i="24"/>
  <c r="P86" i="24"/>
  <c r="P96" i="24"/>
  <c r="P116" i="24"/>
  <c r="P166" i="24"/>
  <c r="J176" i="24"/>
  <c r="E183" i="24"/>
  <c r="J184" i="24"/>
  <c r="E187" i="24"/>
  <c r="P6" i="25"/>
  <c r="P7" i="25"/>
  <c r="P10" i="25" s="1"/>
  <c r="P16" i="25"/>
  <c r="P26" i="25"/>
  <c r="P36" i="25"/>
  <c r="P37" i="25"/>
  <c r="P40" i="25" s="1"/>
  <c r="P46" i="25"/>
  <c r="P56" i="25"/>
  <c r="P66" i="25"/>
  <c r="P67" i="25"/>
  <c r="P71" i="25" s="1"/>
  <c r="P76" i="25"/>
  <c r="P86" i="25"/>
  <c r="P87" i="25" s="1"/>
  <c r="P96" i="25"/>
  <c r="P106" i="25"/>
  <c r="P116" i="25"/>
  <c r="P117" i="25" s="1"/>
  <c r="P126" i="25"/>
  <c r="P136" i="25"/>
  <c r="P166" i="25"/>
  <c r="J176" i="25"/>
  <c r="J178" i="25"/>
  <c r="J180" i="25"/>
  <c r="P7" i="27"/>
  <c r="P27" i="27"/>
  <c r="P67" i="27"/>
  <c r="P69" i="27" s="1"/>
  <c r="P117" i="27"/>
  <c r="P119" i="27" s="1"/>
  <c r="P127" i="27"/>
  <c r="P129" i="27" s="1"/>
  <c r="O31" i="28"/>
  <c r="O30" i="28"/>
  <c r="O29" i="28"/>
  <c r="O28" i="28"/>
  <c r="I41" i="24"/>
  <c r="I51" i="24"/>
  <c r="I61" i="24"/>
  <c r="I71" i="24"/>
  <c r="I91" i="24"/>
  <c r="I101" i="24"/>
  <c r="I111" i="24"/>
  <c r="I141" i="24"/>
  <c r="J183" i="24"/>
  <c r="I11" i="25"/>
  <c r="I21" i="25"/>
  <c r="I177" i="25" s="1"/>
  <c r="I31" i="25"/>
  <c r="I41" i="25"/>
  <c r="I51" i="25"/>
  <c r="I61" i="25"/>
  <c r="I181" i="25" s="1"/>
  <c r="I71" i="25"/>
  <c r="I81" i="25"/>
  <c r="I91" i="25"/>
  <c r="I101" i="25"/>
  <c r="I185" i="25" s="1"/>
  <c r="I111" i="25"/>
  <c r="I121" i="25"/>
  <c r="I131" i="25"/>
  <c r="I141" i="25"/>
  <c r="I189" i="25" s="1"/>
  <c r="I151" i="25"/>
  <c r="N41" i="24"/>
  <c r="N61" i="24"/>
  <c r="N71" i="24"/>
  <c r="N111" i="24"/>
  <c r="N21" i="25"/>
  <c r="N41" i="25"/>
  <c r="N61" i="25"/>
  <c r="N181" i="25" s="1"/>
  <c r="N71" i="25"/>
  <c r="N182" i="25" s="1"/>
  <c r="N81" i="25"/>
  <c r="N91" i="25"/>
  <c r="N101" i="25"/>
  <c r="N185" i="25" s="1"/>
  <c r="N111" i="25"/>
  <c r="N186" i="25" s="1"/>
  <c r="N131" i="25"/>
  <c r="N141" i="25"/>
  <c r="N189" i="25" s="1"/>
  <c r="N151" i="25"/>
  <c r="N190" i="25" s="1"/>
  <c r="P27" i="28"/>
  <c r="O37" i="24"/>
  <c r="O47" i="24"/>
  <c r="O48" i="24" s="1"/>
  <c r="O57" i="24"/>
  <c r="O67" i="24"/>
  <c r="O77" i="24"/>
  <c r="O87" i="24"/>
  <c r="O97" i="24"/>
  <c r="O107" i="24"/>
  <c r="O117" i="24"/>
  <c r="O137" i="24"/>
  <c r="O149" i="24"/>
  <c r="O7" i="25"/>
  <c r="O9" i="25" s="1"/>
  <c r="O17" i="25"/>
  <c r="O21" i="25" s="1"/>
  <c r="O27" i="25"/>
  <c r="O29" i="25" s="1"/>
  <c r="O37" i="25"/>
  <c r="O47" i="25"/>
  <c r="O51" i="25" s="1"/>
  <c r="O57" i="25"/>
  <c r="O61" i="25" s="1"/>
  <c r="O181" i="25" s="1"/>
  <c r="O67" i="25"/>
  <c r="O69" i="25" s="1"/>
  <c r="O77" i="25"/>
  <c r="O79" i="25" s="1"/>
  <c r="O87" i="25"/>
  <c r="O89" i="25" s="1"/>
  <c r="O97" i="25"/>
  <c r="O107" i="25"/>
  <c r="O127" i="25"/>
  <c r="O137" i="25"/>
  <c r="O149" i="25"/>
  <c r="O167" i="25"/>
  <c r="O169" i="25" s="1"/>
  <c r="P120" i="27"/>
  <c r="O17" i="26"/>
  <c r="O27" i="26"/>
  <c r="O29" i="26" s="1"/>
  <c r="O47" i="26"/>
  <c r="O49" i="26" s="1"/>
  <c r="O67" i="26"/>
  <c r="O70" i="26" s="1"/>
  <c r="O77" i="26"/>
  <c r="O87" i="26"/>
  <c r="O107" i="26"/>
  <c r="O110" i="26" s="1"/>
  <c r="O117" i="26"/>
  <c r="O127" i="26"/>
  <c r="O130" i="26" s="1"/>
  <c r="O137" i="26"/>
  <c r="O167" i="26"/>
  <c r="O169" i="26" s="1"/>
  <c r="C177" i="26"/>
  <c r="C182" i="26"/>
  <c r="J185" i="26"/>
  <c r="C186" i="26"/>
  <c r="J189" i="26"/>
  <c r="O7" i="27"/>
  <c r="O17" i="27"/>
  <c r="O27" i="27"/>
  <c r="O47" i="27"/>
  <c r="O48" i="27" s="1"/>
  <c r="O57" i="27"/>
  <c r="O61" i="27" s="1"/>
  <c r="O77" i="27"/>
  <c r="O79" i="27" s="1"/>
  <c r="O87" i="27"/>
  <c r="O97" i="27"/>
  <c r="O107" i="27"/>
  <c r="O110" i="27" s="1"/>
  <c r="O117" i="27"/>
  <c r="O119" i="27" s="1"/>
  <c r="O127" i="27"/>
  <c r="O137" i="27"/>
  <c r="O150" i="27"/>
  <c r="O167" i="27"/>
  <c r="O169" i="27" s="1"/>
  <c r="C177" i="27"/>
  <c r="C179" i="27"/>
  <c r="J181" i="27"/>
  <c r="C182" i="27"/>
  <c r="J185" i="27"/>
  <c r="C186" i="27"/>
  <c r="J189" i="27"/>
  <c r="O7" i="28"/>
  <c r="O17" i="28"/>
  <c r="I31" i="28"/>
  <c r="O40" i="28"/>
  <c r="O38" i="28"/>
  <c r="O47" i="28"/>
  <c r="O49" i="28" s="1"/>
  <c r="P77" i="29"/>
  <c r="P6" i="26"/>
  <c r="P16" i="26"/>
  <c r="P26" i="26"/>
  <c r="P36" i="26"/>
  <c r="P37" i="26" s="1"/>
  <c r="J176" i="26"/>
  <c r="J178" i="26"/>
  <c r="J180" i="26"/>
  <c r="C181" i="26"/>
  <c r="J184" i="26"/>
  <c r="C185" i="26"/>
  <c r="J188" i="26"/>
  <c r="C189" i="26"/>
  <c r="P9" i="27"/>
  <c r="P29" i="27"/>
  <c r="J176" i="27"/>
  <c r="J178" i="27"/>
  <c r="J180" i="27"/>
  <c r="C181" i="27"/>
  <c r="J184" i="27"/>
  <c r="C185" i="27"/>
  <c r="J188" i="27"/>
  <c r="C189" i="27"/>
  <c r="P30" i="28"/>
  <c r="P31" i="28"/>
  <c r="O41" i="28"/>
  <c r="I31" i="26"/>
  <c r="I178" i="26" s="1"/>
  <c r="I51" i="26"/>
  <c r="I180" i="26" s="1"/>
  <c r="O68" i="26"/>
  <c r="I81" i="26"/>
  <c r="I183" i="26" s="1"/>
  <c r="O108" i="26"/>
  <c r="I121" i="26"/>
  <c r="I187" i="26" s="1"/>
  <c r="O148" i="26"/>
  <c r="J183" i="26"/>
  <c r="J187" i="26"/>
  <c r="I11" i="27"/>
  <c r="O28" i="27"/>
  <c r="I31" i="27"/>
  <c r="I51" i="27"/>
  <c r="O78" i="27"/>
  <c r="I81" i="27"/>
  <c r="I91" i="27"/>
  <c r="O98" i="27"/>
  <c r="O108" i="27"/>
  <c r="I121" i="27"/>
  <c r="O128" i="27"/>
  <c r="I131" i="27"/>
  <c r="J183" i="27"/>
  <c r="J187" i="27"/>
  <c r="I21" i="28"/>
  <c r="N21" i="26"/>
  <c r="N177" i="26" s="1"/>
  <c r="N71" i="26"/>
  <c r="N182" i="26" s="1"/>
  <c r="N151" i="26"/>
  <c r="N190" i="26" s="1"/>
  <c r="N21" i="27"/>
  <c r="N41" i="27"/>
  <c r="N111" i="27"/>
  <c r="N151" i="27"/>
  <c r="N11" i="28"/>
  <c r="N21" i="28"/>
  <c r="I41" i="28"/>
  <c r="C179" i="28"/>
  <c r="P80" i="29"/>
  <c r="O57" i="28"/>
  <c r="O67" i="28"/>
  <c r="O77" i="28"/>
  <c r="O87" i="28"/>
  <c r="O89" i="28" s="1"/>
  <c r="O97" i="28"/>
  <c r="O107" i="28"/>
  <c r="O117" i="28"/>
  <c r="O137" i="28"/>
  <c r="O139" i="28" s="1"/>
  <c r="O151" i="28"/>
  <c r="O167" i="28"/>
  <c r="J181" i="28"/>
  <c r="C182" i="28"/>
  <c r="J185" i="28"/>
  <c r="C186" i="28"/>
  <c r="J189" i="28"/>
  <c r="O7" i="29"/>
  <c r="O17" i="29"/>
  <c r="O21" i="29" s="1"/>
  <c r="O37" i="29"/>
  <c r="O47" i="29"/>
  <c r="O50" i="29" s="1"/>
  <c r="O67" i="29"/>
  <c r="O77" i="29"/>
  <c r="O87" i="29"/>
  <c r="O97" i="29"/>
  <c r="O107" i="29"/>
  <c r="O110" i="29" s="1"/>
  <c r="O117" i="29"/>
  <c r="O127" i="29"/>
  <c r="O129" i="29" s="1"/>
  <c r="P166" i="29"/>
  <c r="J176" i="29"/>
  <c r="J178" i="29"/>
  <c r="C181" i="29"/>
  <c r="J184" i="29"/>
  <c r="C185" i="29"/>
  <c r="J188" i="29"/>
  <c r="P6" i="30"/>
  <c r="P16" i="30"/>
  <c r="P26" i="30"/>
  <c r="P36" i="30"/>
  <c r="P37" i="30" s="1"/>
  <c r="P46" i="30"/>
  <c r="P47" i="30" s="1"/>
  <c r="P56" i="30"/>
  <c r="P57" i="30" s="1"/>
  <c r="P66" i="30"/>
  <c r="P76" i="30"/>
  <c r="N81" i="30"/>
  <c r="I89" i="30"/>
  <c r="N97" i="30"/>
  <c r="N205" i="30" s="1"/>
  <c r="I109" i="30"/>
  <c r="I111" i="30"/>
  <c r="I186" i="30" s="1"/>
  <c r="N117" i="30"/>
  <c r="N207" i="30" s="1"/>
  <c r="P36" i="28"/>
  <c r="P46" i="28"/>
  <c r="P56" i="28"/>
  <c r="P66" i="28"/>
  <c r="P76" i="28"/>
  <c r="P77" i="28" s="1"/>
  <c r="P86" i="28"/>
  <c r="P87" i="28" s="1"/>
  <c r="P96" i="28"/>
  <c r="P97" i="28" s="1"/>
  <c r="P106" i="28"/>
  <c r="P116" i="28"/>
  <c r="P126" i="28"/>
  <c r="P136" i="28"/>
  <c r="P166" i="28"/>
  <c r="P167" i="28" s="1"/>
  <c r="J178" i="28"/>
  <c r="J180" i="28"/>
  <c r="C181" i="28"/>
  <c r="J184" i="28"/>
  <c r="C185" i="28"/>
  <c r="J188" i="28"/>
  <c r="C189" i="28"/>
  <c r="P6" i="29"/>
  <c r="P7" i="29" s="1"/>
  <c r="P26" i="29"/>
  <c r="P36" i="29"/>
  <c r="P46" i="29"/>
  <c r="P47" i="29" s="1"/>
  <c r="P56" i="29"/>
  <c r="P57" i="29" s="1"/>
  <c r="P66" i="29"/>
  <c r="P79" i="29"/>
  <c r="P81" i="29"/>
  <c r="P89" i="29"/>
  <c r="O138" i="29"/>
  <c r="O140" i="29"/>
  <c r="I141" i="29"/>
  <c r="I151" i="29"/>
  <c r="I171" i="29"/>
  <c r="C176" i="29"/>
  <c r="C178" i="29"/>
  <c r="C180" i="29"/>
  <c r="J183" i="29"/>
  <c r="C184" i="29"/>
  <c r="J187" i="29"/>
  <c r="I11" i="30"/>
  <c r="I21" i="30"/>
  <c r="I177" i="30" s="1"/>
  <c r="I31" i="30"/>
  <c r="I178" i="30" s="1"/>
  <c r="I41" i="30"/>
  <c r="I51" i="30"/>
  <c r="I61" i="30"/>
  <c r="I181" i="30" s="1"/>
  <c r="I71" i="30"/>
  <c r="I182" i="30" s="1"/>
  <c r="O111" i="32"/>
  <c r="O186" i="32" s="1"/>
  <c r="O110" i="32"/>
  <c r="O109" i="32"/>
  <c r="O108" i="32"/>
  <c r="I51" i="28"/>
  <c r="I81" i="28"/>
  <c r="O88" i="28"/>
  <c r="I91" i="28"/>
  <c r="I121" i="28"/>
  <c r="O148" i="28"/>
  <c r="J183" i="28"/>
  <c r="J187" i="28"/>
  <c r="O18" i="29"/>
  <c r="I41" i="29"/>
  <c r="O48" i="29"/>
  <c r="O68" i="29"/>
  <c r="I71" i="29"/>
  <c r="O88" i="29"/>
  <c r="O108" i="29"/>
  <c r="I111" i="29"/>
  <c r="I186" i="29" s="1"/>
  <c r="N151" i="29"/>
  <c r="N190" i="29" s="1"/>
  <c r="J179" i="29"/>
  <c r="J182" i="29"/>
  <c r="J186" i="29"/>
  <c r="N11" i="30"/>
  <c r="N21" i="30"/>
  <c r="N31" i="30"/>
  <c r="N41" i="30"/>
  <c r="N51" i="30"/>
  <c r="N71" i="30"/>
  <c r="C183" i="30"/>
  <c r="I81" i="30"/>
  <c r="I183" i="30" s="1"/>
  <c r="N91" i="30"/>
  <c r="I99" i="30"/>
  <c r="I101" i="30"/>
  <c r="I185" i="30" s="1"/>
  <c r="I128" i="30"/>
  <c r="N129" i="30"/>
  <c r="N41" i="28"/>
  <c r="N71" i="28"/>
  <c r="N111" i="28"/>
  <c r="P78" i="29"/>
  <c r="P88" i="29"/>
  <c r="N101" i="29"/>
  <c r="O139" i="29"/>
  <c r="O167" i="29"/>
  <c r="O168" i="29" s="1"/>
  <c r="O7" i="30"/>
  <c r="O8" i="30" s="1"/>
  <c r="O17" i="30"/>
  <c r="O27" i="30"/>
  <c r="O37" i="30"/>
  <c r="O38" i="30" s="1"/>
  <c r="O47" i="30"/>
  <c r="O48" i="30" s="1"/>
  <c r="O57" i="30"/>
  <c r="O67" i="30"/>
  <c r="O77" i="30"/>
  <c r="O78" i="30" s="1"/>
  <c r="I98" i="30"/>
  <c r="I100" i="30"/>
  <c r="I118" i="30"/>
  <c r="O87" i="30"/>
  <c r="O97" i="30"/>
  <c r="O101" i="30" s="1"/>
  <c r="O117" i="30"/>
  <c r="O127" i="30"/>
  <c r="O128" i="30" s="1"/>
  <c r="O137" i="30"/>
  <c r="O167" i="30"/>
  <c r="O169" i="30" s="1"/>
  <c r="C186" i="30"/>
  <c r="J189" i="30"/>
  <c r="O7" i="31"/>
  <c r="O8" i="31" s="1"/>
  <c r="P16" i="31"/>
  <c r="P26" i="31"/>
  <c r="P36" i="31"/>
  <c r="P46" i="31"/>
  <c r="P56" i="31"/>
  <c r="P66" i="31"/>
  <c r="P76" i="31"/>
  <c r="P86" i="31"/>
  <c r="P96" i="31"/>
  <c r="P106" i="31"/>
  <c r="P116" i="31"/>
  <c r="P126" i="31"/>
  <c r="P136" i="31"/>
  <c r="P137" i="31" s="1"/>
  <c r="P166" i="31"/>
  <c r="J176" i="31"/>
  <c r="J178" i="31"/>
  <c r="J180" i="31"/>
  <c r="E183" i="31"/>
  <c r="J184" i="31"/>
  <c r="E187" i="31"/>
  <c r="J188" i="31"/>
  <c r="P6" i="32"/>
  <c r="O10" i="32"/>
  <c r="I11" i="32"/>
  <c r="I21" i="32"/>
  <c r="I31" i="32"/>
  <c r="I41" i="32"/>
  <c r="I51" i="32"/>
  <c r="I61" i="32"/>
  <c r="I71" i="32"/>
  <c r="I81" i="32"/>
  <c r="I91" i="32"/>
  <c r="I101" i="32"/>
  <c r="N118" i="32"/>
  <c r="N119" i="32"/>
  <c r="O119" i="32"/>
  <c r="N120" i="32"/>
  <c r="N121" i="32"/>
  <c r="I127" i="32"/>
  <c r="I208" i="32" s="1"/>
  <c r="E188" i="32"/>
  <c r="I131" i="32"/>
  <c r="M188" i="32"/>
  <c r="N168" i="32"/>
  <c r="O168" i="32"/>
  <c r="N169" i="32"/>
  <c r="O169" i="32"/>
  <c r="N170" i="32"/>
  <c r="O170" i="32"/>
  <c r="N171" i="32"/>
  <c r="N188" i="32" s="1"/>
  <c r="C185" i="30"/>
  <c r="J188" i="30"/>
  <c r="I11" i="31"/>
  <c r="I176" i="31" s="1"/>
  <c r="I21" i="31"/>
  <c r="I177" i="31" s="1"/>
  <c r="I31" i="31"/>
  <c r="I178" i="31"/>
  <c r="I41" i="31"/>
  <c r="I179" i="31" s="1"/>
  <c r="I61" i="31"/>
  <c r="I181" i="31" s="1"/>
  <c r="I71" i="31"/>
  <c r="I182" i="31"/>
  <c r="I91" i="31"/>
  <c r="I184" i="31" s="1"/>
  <c r="I101" i="31"/>
  <c r="I185" i="31" s="1"/>
  <c r="I111" i="31"/>
  <c r="I186" i="31" s="1"/>
  <c r="I131" i="31"/>
  <c r="I188" i="31" s="1"/>
  <c r="I141" i="31"/>
  <c r="I189" i="31" s="1"/>
  <c r="I151" i="31"/>
  <c r="I190" i="31"/>
  <c r="J183" i="31"/>
  <c r="J187" i="31"/>
  <c r="N11" i="32"/>
  <c r="N17" i="32"/>
  <c r="N197" i="32" s="1"/>
  <c r="N21" i="32"/>
  <c r="N27" i="32"/>
  <c r="N198" i="32" s="1"/>
  <c r="N31" i="32"/>
  <c r="N37" i="32"/>
  <c r="N199" i="32" s="1"/>
  <c r="N41" i="32"/>
  <c r="N47" i="32"/>
  <c r="N200" i="32" s="1"/>
  <c r="N51" i="32"/>
  <c r="N57" i="32"/>
  <c r="N201" i="32" s="1"/>
  <c r="N61" i="32"/>
  <c r="N67" i="32"/>
  <c r="N202" i="32" s="1"/>
  <c r="N71" i="32"/>
  <c r="N77" i="32"/>
  <c r="N203" i="32" s="1"/>
  <c r="N81" i="32"/>
  <c r="N87" i="32"/>
  <c r="N204" i="32" s="1"/>
  <c r="N91" i="32"/>
  <c r="N97" i="32"/>
  <c r="N205" i="32" s="1"/>
  <c r="N101" i="32"/>
  <c r="N107" i="32"/>
  <c r="N206" i="32" s="1"/>
  <c r="O128" i="32"/>
  <c r="O129" i="32"/>
  <c r="O130" i="32"/>
  <c r="P137" i="32"/>
  <c r="P138" i="32" s="1"/>
  <c r="I141" i="32"/>
  <c r="O108" i="30"/>
  <c r="I121" i="30"/>
  <c r="I187" i="30" s="1"/>
  <c r="I131" i="30"/>
  <c r="I188" i="30"/>
  <c r="O168" i="30"/>
  <c r="J187" i="30"/>
  <c r="N21" i="31"/>
  <c r="N41" i="31"/>
  <c r="N61" i="31"/>
  <c r="N71" i="31"/>
  <c r="N101" i="31"/>
  <c r="N111" i="31"/>
  <c r="N141" i="31"/>
  <c r="N151" i="31"/>
  <c r="O9" i="32"/>
  <c r="O11" i="32"/>
  <c r="O176" i="32" s="1"/>
  <c r="O17" i="32"/>
  <c r="O197" i="32" s="1"/>
  <c r="O27" i="32"/>
  <c r="O198" i="32" s="1"/>
  <c r="O37" i="32"/>
  <c r="O199" i="32" s="1"/>
  <c r="O47" i="32"/>
  <c r="O57" i="32"/>
  <c r="O67" i="32"/>
  <c r="O202" i="32" s="1"/>
  <c r="O77" i="32"/>
  <c r="O203" i="32" s="1"/>
  <c r="O87" i="32"/>
  <c r="O97" i="32"/>
  <c r="E186" i="32"/>
  <c r="I111" i="32"/>
  <c r="M186" i="32"/>
  <c r="C188" i="32"/>
  <c r="G188" i="32"/>
  <c r="K188" i="32"/>
  <c r="P140" i="32"/>
  <c r="O137" i="32"/>
  <c r="O209" i="32" s="1"/>
  <c r="N138" i="32"/>
  <c r="N139" i="32"/>
  <c r="N140" i="32"/>
  <c r="N141" i="32"/>
  <c r="N189" i="32" s="1"/>
  <c r="I147" i="32"/>
  <c r="I210" i="32" s="1"/>
  <c r="I151" i="32"/>
  <c r="P136" i="33"/>
  <c r="P137" i="33" s="1"/>
  <c r="N151" i="30"/>
  <c r="O17" i="31"/>
  <c r="O19" i="31" s="1"/>
  <c r="O27" i="31"/>
  <c r="O30" i="31" s="1"/>
  <c r="O37" i="31"/>
  <c r="O39" i="31" s="1"/>
  <c r="O57" i="31"/>
  <c r="O67" i="31"/>
  <c r="O70" i="31"/>
  <c r="O77" i="31"/>
  <c r="O87" i="31"/>
  <c r="O97" i="31"/>
  <c r="O107" i="31"/>
  <c r="O117" i="31"/>
  <c r="O119" i="31" s="1"/>
  <c r="O127" i="31"/>
  <c r="O137" i="31"/>
  <c r="O150" i="31"/>
  <c r="O167" i="31"/>
  <c r="O171" i="31" s="1"/>
  <c r="N108" i="32"/>
  <c r="P117" i="32"/>
  <c r="I121" i="32"/>
  <c r="J188" i="32"/>
  <c r="P6" i="33"/>
  <c r="P16" i="33"/>
  <c r="P17" i="33" s="1"/>
  <c r="P26" i="33"/>
  <c r="P27" i="33" s="1"/>
  <c r="P36" i="33"/>
  <c r="P46" i="33"/>
  <c r="P56" i="33"/>
  <c r="P57" i="33" s="1"/>
  <c r="P66" i="33"/>
  <c r="P76" i="33"/>
  <c r="P86" i="33"/>
  <c r="P96" i="33"/>
  <c r="P97" i="33" s="1"/>
  <c r="P106" i="33"/>
  <c r="P107" i="33" s="1"/>
  <c r="P116" i="33"/>
  <c r="P117" i="33" s="1"/>
  <c r="P126" i="33"/>
  <c r="P166" i="33"/>
  <c r="J180" i="33"/>
  <c r="C181" i="33"/>
  <c r="C184" i="33"/>
  <c r="O7" i="34"/>
  <c r="N8" i="34"/>
  <c r="N11" i="34"/>
  <c r="I17" i="34"/>
  <c r="I219" i="34" s="1"/>
  <c r="I11" i="33"/>
  <c r="I21" i="33"/>
  <c r="I31" i="33"/>
  <c r="I41" i="33"/>
  <c r="I71" i="33"/>
  <c r="I81" i="33"/>
  <c r="I101" i="33"/>
  <c r="I111" i="33"/>
  <c r="I121" i="33"/>
  <c r="I131" i="33"/>
  <c r="O18" i="34"/>
  <c r="O20" i="34"/>
  <c r="N111" i="32"/>
  <c r="N186" i="32" s="1"/>
  <c r="N151" i="32"/>
  <c r="N190" i="32" s="1"/>
  <c r="N21" i="33"/>
  <c r="N41" i="33"/>
  <c r="N61" i="33"/>
  <c r="N71" i="33"/>
  <c r="N91" i="33"/>
  <c r="N101" i="33"/>
  <c r="N111" i="33"/>
  <c r="N121" i="33"/>
  <c r="N131" i="33"/>
  <c r="N29" i="34"/>
  <c r="N30" i="34"/>
  <c r="I37" i="34"/>
  <c r="I221" i="34" s="1"/>
  <c r="I41" i="34"/>
  <c r="I199" i="34" s="1"/>
  <c r="I47" i="34"/>
  <c r="I222" i="34" s="1"/>
  <c r="O7" i="33"/>
  <c r="O8" i="33" s="1"/>
  <c r="O17" i="33"/>
  <c r="O20" i="33" s="1"/>
  <c r="O27" i="33"/>
  <c r="O28" i="33" s="1"/>
  <c r="O37" i="33"/>
  <c r="O47" i="33"/>
  <c r="O51" i="33" s="1"/>
  <c r="O57" i="33"/>
  <c r="O60" i="33" s="1"/>
  <c r="O67" i="33"/>
  <c r="O77" i="33"/>
  <c r="O87" i="33"/>
  <c r="O90" i="33" s="1"/>
  <c r="O97" i="33"/>
  <c r="O99" i="33" s="1"/>
  <c r="O107" i="33"/>
  <c r="O117" i="33"/>
  <c r="O127" i="33"/>
  <c r="O131" i="33" s="1"/>
  <c r="O137" i="33"/>
  <c r="O148" i="33"/>
  <c r="O167" i="33"/>
  <c r="O37" i="34"/>
  <c r="P56" i="34"/>
  <c r="P66" i="34"/>
  <c r="P67" i="34" s="1"/>
  <c r="P76" i="34"/>
  <c r="P86" i="34"/>
  <c r="P96" i="34"/>
  <c r="P97" i="34" s="1"/>
  <c r="P106" i="34"/>
  <c r="P126" i="34"/>
  <c r="P127" i="34" s="1"/>
  <c r="P136" i="34"/>
  <c r="P186" i="34"/>
  <c r="J196" i="34"/>
  <c r="J198" i="34"/>
  <c r="J200" i="34"/>
  <c r="E203" i="34"/>
  <c r="J204" i="34"/>
  <c r="E206" i="34"/>
  <c r="P6" i="35"/>
  <c r="I8" i="35"/>
  <c r="N10" i="35"/>
  <c r="P16" i="35"/>
  <c r="I18" i="35"/>
  <c r="N20" i="35"/>
  <c r="P26" i="35"/>
  <c r="I28" i="35"/>
  <c r="I51" i="34"/>
  <c r="I200" i="34" s="1"/>
  <c r="I61" i="34"/>
  <c r="I201" i="34" s="1"/>
  <c r="I101" i="34"/>
  <c r="I205" i="34" s="1"/>
  <c r="I121" i="34"/>
  <c r="I207" i="34" s="1"/>
  <c r="I131" i="34"/>
  <c r="I141" i="34"/>
  <c r="I151" i="34"/>
  <c r="I210" i="34" s="1"/>
  <c r="J203" i="34"/>
  <c r="N61" i="34"/>
  <c r="N71" i="34"/>
  <c r="N101" i="34"/>
  <c r="N121" i="34"/>
  <c r="N131" i="34"/>
  <c r="N141" i="34"/>
  <c r="N151" i="34"/>
  <c r="I20" i="35"/>
  <c r="O47" i="34"/>
  <c r="O57" i="34"/>
  <c r="O61" i="34" s="1"/>
  <c r="O77" i="34"/>
  <c r="O87" i="34"/>
  <c r="O97" i="34"/>
  <c r="O107" i="34"/>
  <c r="O117" i="34"/>
  <c r="O120" i="34" s="1"/>
  <c r="O127" i="34"/>
  <c r="O137" i="34"/>
  <c r="O187" i="34"/>
  <c r="O191" i="34" s="1"/>
  <c r="N11" i="35"/>
  <c r="N176" i="35" s="1"/>
  <c r="N21" i="35"/>
  <c r="N177" i="35"/>
  <c r="I7" i="35"/>
  <c r="I196" i="35" s="1"/>
  <c r="I11" i="35"/>
  <c r="I17" i="35"/>
  <c r="I197" i="35" s="1"/>
  <c r="I21" i="35"/>
  <c r="I27" i="35"/>
  <c r="I198" i="35" s="1"/>
  <c r="I31" i="35"/>
  <c r="I41" i="35"/>
  <c r="I51" i="35"/>
  <c r="I61" i="35"/>
  <c r="I71" i="35"/>
  <c r="I81" i="35"/>
  <c r="I91" i="35"/>
  <c r="I101" i="35"/>
  <c r="I111" i="35"/>
  <c r="I121" i="35"/>
  <c r="I131" i="35"/>
  <c r="I141" i="35"/>
  <c r="I151" i="35"/>
  <c r="J179" i="35"/>
  <c r="J183" i="35"/>
  <c r="I7" i="36"/>
  <c r="I196" i="36" s="1"/>
  <c r="I11" i="36"/>
  <c r="N38" i="36"/>
  <c r="O38" i="36"/>
  <c r="N39" i="36"/>
  <c r="O39" i="36"/>
  <c r="N40" i="36"/>
  <c r="O40" i="36"/>
  <c r="I47" i="36"/>
  <c r="I200" i="36" s="1"/>
  <c r="I51" i="36"/>
  <c r="O57" i="36"/>
  <c r="O61" i="36" s="1"/>
  <c r="N58" i="36"/>
  <c r="N59" i="36"/>
  <c r="N68" i="36"/>
  <c r="N69" i="36"/>
  <c r="N31" i="35"/>
  <c r="N178" i="35" s="1"/>
  <c r="N37" i="35"/>
  <c r="N47" i="35"/>
  <c r="N51" i="35"/>
  <c r="N180" i="35" s="1"/>
  <c r="N57" i="35"/>
  <c r="N61" i="35"/>
  <c r="N181" i="35" s="1"/>
  <c r="N67" i="35"/>
  <c r="N71" i="35"/>
  <c r="N182" i="35" s="1"/>
  <c r="N77" i="35"/>
  <c r="P77" i="35" s="1"/>
  <c r="N87" i="35"/>
  <c r="N91" i="35"/>
  <c r="N184" i="35"/>
  <c r="N97" i="35"/>
  <c r="P97" i="35" s="1"/>
  <c r="P98" i="35" s="1"/>
  <c r="N101" i="35"/>
  <c r="N185" i="35" s="1"/>
  <c r="N107" i="35"/>
  <c r="N111" i="35"/>
  <c r="N186" i="35" s="1"/>
  <c r="N117" i="35"/>
  <c r="P117" i="35" s="1"/>
  <c r="N121" i="35"/>
  <c r="N187" i="35" s="1"/>
  <c r="N127" i="35"/>
  <c r="N131" i="35"/>
  <c r="N188" i="35" s="1"/>
  <c r="N137" i="35"/>
  <c r="P137" i="35" s="1"/>
  <c r="N141" i="35"/>
  <c r="N189" i="35" s="1"/>
  <c r="N151" i="35"/>
  <c r="N190" i="35" s="1"/>
  <c r="N167" i="35"/>
  <c r="O8" i="36"/>
  <c r="O9" i="36"/>
  <c r="O10" i="36"/>
  <c r="I21" i="36"/>
  <c r="O48" i="36"/>
  <c r="O49" i="36"/>
  <c r="O50" i="36"/>
  <c r="I61" i="36"/>
  <c r="I71" i="36"/>
  <c r="O7" i="35"/>
  <c r="O17" i="35"/>
  <c r="O27" i="35"/>
  <c r="O37" i="35"/>
  <c r="O47" i="35"/>
  <c r="O57" i="35"/>
  <c r="O67" i="35"/>
  <c r="O77" i="35"/>
  <c r="O79" i="35" s="1"/>
  <c r="O87" i="35"/>
  <c r="O97" i="35"/>
  <c r="O107" i="35"/>
  <c r="O110" i="35" s="1"/>
  <c r="O117" i="35"/>
  <c r="O118" i="35" s="1"/>
  <c r="O127" i="35"/>
  <c r="O137" i="35"/>
  <c r="O148" i="35"/>
  <c r="O167" i="35"/>
  <c r="O17" i="36"/>
  <c r="N18" i="36"/>
  <c r="N19" i="36"/>
  <c r="N20" i="36"/>
  <c r="I27" i="36"/>
  <c r="I198" i="36" s="1"/>
  <c r="I31" i="36"/>
  <c r="N60" i="36"/>
  <c r="O60" i="36"/>
  <c r="P68" i="36"/>
  <c r="P69" i="36"/>
  <c r="N70" i="36"/>
  <c r="I77" i="36"/>
  <c r="I203" i="36" s="1"/>
  <c r="P76" i="36"/>
  <c r="O137" i="36"/>
  <c r="O141" i="36" s="1"/>
  <c r="O27" i="36"/>
  <c r="O29" i="36" s="1"/>
  <c r="I41" i="36"/>
  <c r="L183" i="36"/>
  <c r="P86" i="36"/>
  <c r="L184" i="36"/>
  <c r="P96" i="36"/>
  <c r="P97" i="36" s="1"/>
  <c r="L185" i="36"/>
  <c r="P106" i="36"/>
  <c r="P116" i="36"/>
  <c r="L187" i="36"/>
  <c r="P126" i="36"/>
  <c r="L188" i="36"/>
  <c r="P136" i="36"/>
  <c r="P137" i="36" s="1"/>
  <c r="D189" i="36"/>
  <c r="L189" i="36"/>
  <c r="J178" i="36"/>
  <c r="J184" i="36"/>
  <c r="P10" i="37"/>
  <c r="P30" i="37"/>
  <c r="P40" i="37"/>
  <c r="P50" i="37"/>
  <c r="P110" i="37"/>
  <c r="I81" i="36"/>
  <c r="I91" i="36"/>
  <c r="I101" i="36"/>
  <c r="I111" i="36"/>
  <c r="I121" i="36"/>
  <c r="I131" i="36"/>
  <c r="I141" i="36"/>
  <c r="N151" i="36"/>
  <c r="J176" i="36"/>
  <c r="N21" i="36"/>
  <c r="N177" i="36" s="1"/>
  <c r="N41" i="36"/>
  <c r="N51" i="36"/>
  <c r="N61" i="36"/>
  <c r="N71" i="36"/>
  <c r="N182" i="36" s="1"/>
  <c r="N81" i="36"/>
  <c r="N101" i="36"/>
  <c r="N111" i="36"/>
  <c r="N186" i="36" s="1"/>
  <c r="N121" i="36"/>
  <c r="N131" i="36"/>
  <c r="J189" i="36"/>
  <c r="N141" i="36"/>
  <c r="O67" i="36"/>
  <c r="O77" i="36"/>
  <c r="O81" i="36" s="1"/>
  <c r="O87" i="36"/>
  <c r="O97" i="36"/>
  <c r="O101" i="36" s="1"/>
  <c r="O107" i="36"/>
  <c r="O117" i="36"/>
  <c r="O119" i="36"/>
  <c r="O127" i="36"/>
  <c r="O129" i="36" s="1"/>
  <c r="O139" i="36"/>
  <c r="O149" i="36"/>
  <c r="I151" i="36"/>
  <c r="N171" i="36"/>
  <c r="N183" i="36" s="1"/>
  <c r="O167" i="36"/>
  <c r="O7" i="37"/>
  <c r="O17" i="37"/>
  <c r="O19" i="37" s="1"/>
  <c r="O27" i="37"/>
  <c r="O37" i="37"/>
  <c r="O39" i="37"/>
  <c r="O47" i="37"/>
  <c r="O49" i="37" s="1"/>
  <c r="O57" i="37"/>
  <c r="O60" i="37" s="1"/>
  <c r="O67" i="37"/>
  <c r="O77" i="37"/>
  <c r="O78" i="37" s="1"/>
  <c r="O87" i="37"/>
  <c r="O97" i="37"/>
  <c r="O99" i="37" s="1"/>
  <c r="O107" i="37"/>
  <c r="O117" i="37"/>
  <c r="O120" i="37" s="1"/>
  <c r="P126" i="37"/>
  <c r="P127" i="37" s="1"/>
  <c r="O127" i="37"/>
  <c r="N128" i="37"/>
  <c r="O128" i="37"/>
  <c r="N129" i="37"/>
  <c r="O129" i="37"/>
  <c r="N130" i="37"/>
  <c r="O130" i="37"/>
  <c r="O151" i="37"/>
  <c r="P9" i="37"/>
  <c r="P11" i="37"/>
  <c r="P29" i="37"/>
  <c r="P31" i="37"/>
  <c r="P49" i="37"/>
  <c r="P51" i="37"/>
  <c r="P109" i="37"/>
  <c r="P111" i="37"/>
  <c r="P121" i="37"/>
  <c r="I121" i="37"/>
  <c r="O138" i="37"/>
  <c r="O139" i="37"/>
  <c r="O140" i="37"/>
  <c r="I151" i="37"/>
  <c r="O8" i="37"/>
  <c r="I11" i="37"/>
  <c r="I21" i="37"/>
  <c r="O28" i="37"/>
  <c r="I31" i="37"/>
  <c r="O38" i="37"/>
  <c r="I41" i="37"/>
  <c r="O48" i="37"/>
  <c r="I51" i="37"/>
  <c r="O58" i="37"/>
  <c r="I61" i="37"/>
  <c r="I71" i="37"/>
  <c r="I81" i="37"/>
  <c r="I91" i="37"/>
  <c r="O98" i="37"/>
  <c r="I101" i="37"/>
  <c r="I111" i="37"/>
  <c r="N121" i="37"/>
  <c r="N148" i="37"/>
  <c r="O148" i="37"/>
  <c r="O149" i="37"/>
  <c r="N150" i="37"/>
  <c r="P8" i="37"/>
  <c r="N11" i="37"/>
  <c r="N21" i="37"/>
  <c r="P28" i="37"/>
  <c r="N31" i="37"/>
  <c r="P38" i="37"/>
  <c r="N41" i="37"/>
  <c r="P48" i="37"/>
  <c r="N51" i="37"/>
  <c r="N61" i="37"/>
  <c r="N71" i="37"/>
  <c r="N81" i="37"/>
  <c r="N91" i="37"/>
  <c r="N101" i="37"/>
  <c r="P108" i="37"/>
  <c r="N111" i="37"/>
  <c r="P118" i="37"/>
  <c r="I131" i="37"/>
  <c r="N131" i="37"/>
  <c r="N141" i="37"/>
  <c r="N151" i="37"/>
  <c r="N10" i="38"/>
  <c r="N8" i="38"/>
  <c r="N11" i="38"/>
  <c r="N9" i="38"/>
  <c r="O167" i="37"/>
  <c r="H9" i="38"/>
  <c r="N27" i="38"/>
  <c r="N37" i="38"/>
  <c r="N47" i="38"/>
  <c r="N57" i="38"/>
  <c r="N61" i="38" s="1"/>
  <c r="N77" i="38"/>
  <c r="N87" i="38"/>
  <c r="N97" i="38"/>
  <c r="N107" i="38"/>
  <c r="N120" i="38"/>
  <c r="M121" i="38"/>
  <c r="H139" i="38"/>
  <c r="B209" i="38"/>
  <c r="N151" i="38"/>
  <c r="M148" i="38"/>
  <c r="B203" i="38"/>
  <c r="O46" i="38"/>
  <c r="O47" i="38" s="1"/>
  <c r="O76" i="38"/>
  <c r="O77" i="38" s="1"/>
  <c r="O86" i="38"/>
  <c r="N119" i="38"/>
  <c r="M120" i="38"/>
  <c r="N121" i="38"/>
  <c r="N187" i="38"/>
  <c r="M188" i="38"/>
  <c r="M190" i="38"/>
  <c r="I206" i="38"/>
  <c r="H21" i="38"/>
  <c r="N28" i="38"/>
  <c r="H31" i="38"/>
  <c r="N38" i="38"/>
  <c r="H41" i="38"/>
  <c r="N88" i="38"/>
  <c r="H91" i="38"/>
  <c r="H204" i="38" s="1"/>
  <c r="O116" i="38"/>
  <c r="O117" i="38" s="1"/>
  <c r="O126" i="38"/>
  <c r="M128" i="38"/>
  <c r="M130" i="38"/>
  <c r="H189" i="38"/>
  <c r="H191" i="38"/>
  <c r="I199" i="38"/>
  <c r="I202" i="38"/>
  <c r="M81" i="38"/>
  <c r="M203" i="38" s="1"/>
  <c r="B208" i="38"/>
  <c r="H131" i="38"/>
  <c r="M151" i="38"/>
  <c r="M210" i="38" s="1"/>
  <c r="H127" i="38"/>
  <c r="O127" i="38" s="1"/>
  <c r="H137" i="38"/>
  <c r="H187" i="38"/>
  <c r="O151" i="30"/>
  <c r="O190" i="30" s="1"/>
  <c r="O148" i="27"/>
  <c r="O149" i="27"/>
  <c r="O148" i="20"/>
  <c r="O149" i="18"/>
  <c r="O148" i="15"/>
  <c r="O148" i="14"/>
  <c r="O148" i="12"/>
  <c r="O148" i="11"/>
  <c r="O148" i="8"/>
  <c r="O150" i="4"/>
  <c r="O148" i="4"/>
  <c r="P171" i="26"/>
  <c r="P170" i="26"/>
  <c r="P101" i="26"/>
  <c r="P100" i="26"/>
  <c r="O101" i="34"/>
  <c r="N189" i="29"/>
  <c r="N178" i="29"/>
  <c r="I187" i="19"/>
  <c r="O30" i="36"/>
  <c r="O28" i="36"/>
  <c r="O189" i="34"/>
  <c r="O139" i="34"/>
  <c r="O99" i="34"/>
  <c r="O79" i="34"/>
  <c r="O59" i="34"/>
  <c r="O100" i="34"/>
  <c r="N185" i="32"/>
  <c r="N183" i="32"/>
  <c r="N181" i="32"/>
  <c r="O171" i="30"/>
  <c r="O129" i="30"/>
  <c r="O89" i="29"/>
  <c r="O69" i="29"/>
  <c r="O149" i="28"/>
  <c r="O69" i="28"/>
  <c r="O9" i="28"/>
  <c r="O121" i="27"/>
  <c r="O109" i="27"/>
  <c r="O41" i="27"/>
  <c r="O69" i="26"/>
  <c r="O79" i="23"/>
  <c r="O99" i="21"/>
  <c r="O59" i="21"/>
  <c r="O19" i="21"/>
  <c r="O149" i="20"/>
  <c r="O119" i="20"/>
  <c r="O130" i="19"/>
  <c r="O128" i="19"/>
  <c r="O51" i="16"/>
  <c r="O139" i="15"/>
  <c r="O99" i="15"/>
  <c r="O89" i="19"/>
  <c r="O129" i="18"/>
  <c r="O89" i="18"/>
  <c r="O49" i="18"/>
  <c r="O149" i="17"/>
  <c r="O69" i="17"/>
  <c r="O149" i="13"/>
  <c r="O119" i="14"/>
  <c r="O109" i="12"/>
  <c r="O101" i="12"/>
  <c r="O89" i="12"/>
  <c r="O89" i="11"/>
  <c r="O131" i="9"/>
  <c r="O91" i="9"/>
  <c r="O11" i="9"/>
  <c r="O149" i="8"/>
  <c r="O139" i="8"/>
  <c r="O81" i="8"/>
  <c r="O29" i="8"/>
  <c r="O109" i="7"/>
  <c r="O9" i="7"/>
  <c r="O171" i="2"/>
  <c r="O191" i="2"/>
  <c r="O149" i="2"/>
  <c r="O109" i="4"/>
  <c r="O31" i="4"/>
  <c r="O141" i="2"/>
  <c r="P137" i="29"/>
  <c r="P138" i="29" s="1"/>
  <c r="I179" i="21"/>
  <c r="N189" i="12"/>
  <c r="N185" i="12"/>
  <c r="O141" i="3"/>
  <c r="O101" i="3"/>
  <c r="O149" i="3"/>
  <c r="O59" i="3"/>
  <c r="O139" i="3"/>
  <c r="O169" i="2"/>
  <c r="O101" i="2"/>
  <c r="O185" i="2" s="1"/>
  <c r="O88" i="1"/>
  <c r="O31" i="1"/>
  <c r="O29" i="1"/>
  <c r="O81" i="1"/>
  <c r="O79" i="1"/>
  <c r="O19" i="1"/>
  <c r="O39" i="1"/>
  <c r="O141" i="1"/>
  <c r="P100" i="35"/>
  <c r="N148" i="38"/>
  <c r="N189" i="38"/>
  <c r="N149" i="38"/>
  <c r="N109" i="38"/>
  <c r="N81" i="38"/>
  <c r="N41" i="38"/>
  <c r="N29" i="38"/>
  <c r="N100" i="38"/>
  <c r="N40" i="38"/>
  <c r="O68" i="37"/>
  <c r="O31" i="37"/>
  <c r="O50" i="37"/>
  <c r="N176" i="36"/>
  <c r="O130" i="35"/>
  <c r="O90" i="35"/>
  <c r="O78" i="35"/>
  <c r="O50" i="35"/>
  <c r="O101" i="35"/>
  <c r="O151" i="35"/>
  <c r="O41" i="34"/>
  <c r="O130" i="33"/>
  <c r="O88" i="33"/>
  <c r="O58" i="33"/>
  <c r="O18" i="33"/>
  <c r="O111" i="33"/>
  <c r="O31" i="33"/>
  <c r="O148" i="31"/>
  <c r="O130" i="31"/>
  <c r="O128" i="31"/>
  <c r="O108" i="31"/>
  <c r="O90" i="31"/>
  <c r="O88" i="31"/>
  <c r="O68" i="31"/>
  <c r="O28" i="31"/>
  <c r="O140" i="32"/>
  <c r="O138" i="32"/>
  <c r="O61" i="33"/>
  <c r="O80" i="32"/>
  <c r="O38" i="32"/>
  <c r="O80" i="30"/>
  <c r="P127" i="31"/>
  <c r="P131" i="31" s="1"/>
  <c r="O31" i="32"/>
  <c r="O178" i="32" s="1"/>
  <c r="O60" i="30"/>
  <c r="O40" i="30"/>
  <c r="O91" i="31"/>
  <c r="O19" i="29"/>
  <c r="O169" i="28"/>
  <c r="O11" i="30"/>
  <c r="O176" i="30" s="1"/>
  <c r="O100" i="28"/>
  <c r="O71" i="30"/>
  <c r="O182" i="30" s="1"/>
  <c r="O20" i="29"/>
  <c r="P107" i="28"/>
  <c r="P110" i="28" s="1"/>
  <c r="O151" i="27"/>
  <c r="O139" i="27"/>
  <c r="O111" i="27"/>
  <c r="O31" i="27"/>
  <c r="O139" i="26"/>
  <c r="O111" i="26"/>
  <c r="O71" i="26"/>
  <c r="O119" i="25"/>
  <c r="O59" i="25"/>
  <c r="O139" i="24"/>
  <c r="O59" i="24"/>
  <c r="O130" i="27"/>
  <c r="O90" i="27"/>
  <c r="O91" i="25"/>
  <c r="O11" i="25"/>
  <c r="O9" i="21"/>
  <c r="O40" i="22"/>
  <c r="O30" i="21"/>
  <c r="P37" i="23"/>
  <c r="P107" i="22"/>
  <c r="P109" i="22" s="1"/>
  <c r="O80" i="21"/>
  <c r="O101" i="20"/>
  <c r="O100" i="22"/>
  <c r="O109" i="20"/>
  <c r="O98" i="20"/>
  <c r="O78" i="20"/>
  <c r="O38" i="20"/>
  <c r="P107" i="19"/>
  <c r="P111" i="19" s="1"/>
  <c r="O90" i="16"/>
  <c r="O10" i="16"/>
  <c r="O118" i="13"/>
  <c r="O69" i="20"/>
  <c r="O40" i="19"/>
  <c r="O170" i="17"/>
  <c r="O120" i="17"/>
  <c r="O80" i="17"/>
  <c r="P87" i="16"/>
  <c r="P7" i="16"/>
  <c r="P11" i="16" s="1"/>
  <c r="O80" i="14"/>
  <c r="O68" i="14"/>
  <c r="O40" i="14"/>
  <c r="O150" i="13"/>
  <c r="P137" i="13"/>
  <c r="O150" i="14"/>
  <c r="P17" i="13"/>
  <c r="O100" i="11"/>
  <c r="P117" i="10"/>
  <c r="P77" i="10"/>
  <c r="O20" i="6"/>
  <c r="O18" i="6"/>
  <c r="O140" i="5"/>
  <c r="O138" i="5"/>
  <c r="O100" i="5"/>
  <c r="O98" i="5"/>
  <c r="O18" i="5"/>
  <c r="O20" i="5"/>
  <c r="P140" i="13"/>
  <c r="O168" i="10"/>
  <c r="O138" i="10"/>
  <c r="O78" i="10"/>
  <c r="O139" i="9"/>
  <c r="O141" i="8"/>
  <c r="O101" i="8"/>
  <c r="O89" i="8"/>
  <c r="O61" i="8"/>
  <c r="O21" i="8"/>
  <c r="O9" i="8"/>
  <c r="O169" i="7"/>
  <c r="O91" i="7"/>
  <c r="O79" i="7"/>
  <c r="O91" i="14"/>
  <c r="O11" i="14"/>
  <c r="P87" i="12"/>
  <c r="P7" i="12"/>
  <c r="O90" i="11"/>
  <c r="O41" i="7"/>
  <c r="O29" i="7"/>
  <c r="O149" i="6"/>
  <c r="O109" i="6"/>
  <c r="O69" i="6"/>
  <c r="O120" i="7"/>
  <c r="O131" i="5"/>
  <c r="O21" i="5"/>
  <c r="O169" i="4"/>
  <c r="O90" i="8"/>
  <c r="O101" i="5"/>
  <c r="O170" i="6"/>
  <c r="O11" i="6"/>
  <c r="O151" i="2"/>
  <c r="O190" i="2" s="1"/>
  <c r="O109" i="2"/>
  <c r="O89" i="1"/>
  <c r="O21" i="1"/>
  <c r="O9" i="1"/>
  <c r="O30" i="7"/>
  <c r="O21" i="6"/>
  <c r="O121" i="5"/>
  <c r="O131" i="4"/>
  <c r="O188" i="4" s="1"/>
  <c r="O79" i="4"/>
  <c r="O51" i="4"/>
  <c r="O39" i="4"/>
  <c r="O131" i="3"/>
  <c r="O91" i="3"/>
  <c r="O79" i="3"/>
  <c r="O171" i="1"/>
  <c r="O149" i="1"/>
  <c r="O109" i="1"/>
  <c r="O120" i="4"/>
  <c r="O40" i="4"/>
  <c r="O140" i="1"/>
  <c r="O130" i="3"/>
  <c r="O110" i="2"/>
  <c r="O120" i="1"/>
  <c r="N150" i="38"/>
  <c r="N79" i="38"/>
  <c r="N30" i="38"/>
  <c r="N60" i="38"/>
  <c r="O69" i="37"/>
  <c r="O41" i="37"/>
  <c r="O29" i="37"/>
  <c r="O140" i="36"/>
  <c r="O138" i="36"/>
  <c r="O120" i="36"/>
  <c r="O118" i="36"/>
  <c r="O100" i="36"/>
  <c r="O98" i="36"/>
  <c r="O80" i="36"/>
  <c r="O78" i="36"/>
  <c r="N185" i="36"/>
  <c r="N180" i="36"/>
  <c r="P107" i="36"/>
  <c r="P110" i="36" s="1"/>
  <c r="O149" i="35"/>
  <c r="O129" i="35"/>
  <c r="O109" i="35"/>
  <c r="O89" i="35"/>
  <c r="O49" i="35"/>
  <c r="O29" i="35"/>
  <c r="O9" i="35"/>
  <c r="P87" i="36"/>
  <c r="P89" i="36" s="1"/>
  <c r="O121" i="36"/>
  <c r="O58" i="36"/>
  <c r="O140" i="35"/>
  <c r="O128" i="35"/>
  <c r="O100" i="35"/>
  <c r="O88" i="35"/>
  <c r="O60" i="35"/>
  <c r="O48" i="35"/>
  <c r="O171" i="35"/>
  <c r="O81" i="35"/>
  <c r="O183" i="35" s="1"/>
  <c r="O110" i="34"/>
  <c r="O108" i="34"/>
  <c r="O48" i="34"/>
  <c r="O80" i="34"/>
  <c r="O40" i="34"/>
  <c r="O149" i="33"/>
  <c r="O129" i="33"/>
  <c r="O109" i="33"/>
  <c r="O89" i="33"/>
  <c r="O49" i="33"/>
  <c r="O9" i="33"/>
  <c r="O111" i="34"/>
  <c r="O81" i="34"/>
  <c r="O140" i="33"/>
  <c r="O128" i="33"/>
  <c r="O100" i="33"/>
  <c r="O70" i="33"/>
  <c r="O169" i="31"/>
  <c r="O79" i="32"/>
  <c r="O39" i="32"/>
  <c r="O19" i="32"/>
  <c r="O91" i="33"/>
  <c r="O11" i="33"/>
  <c r="O101" i="33"/>
  <c r="P37" i="33"/>
  <c r="P38" i="33" s="1"/>
  <c r="N187" i="32"/>
  <c r="O20" i="32"/>
  <c r="P117" i="31"/>
  <c r="P119" i="31" s="1"/>
  <c r="P120" i="31"/>
  <c r="P37" i="31"/>
  <c r="P38" i="31" s="1"/>
  <c r="O79" i="30"/>
  <c r="O69" i="30"/>
  <c r="O49" i="30"/>
  <c r="O21" i="32"/>
  <c r="O177" i="32" s="1"/>
  <c r="O31" i="31"/>
  <c r="O150" i="29"/>
  <c r="O81" i="32"/>
  <c r="O183" i="32" s="1"/>
  <c r="P67" i="30"/>
  <c r="O151" i="29"/>
  <c r="I181" i="29"/>
  <c r="O130" i="29"/>
  <c r="O100" i="29"/>
  <c r="O150" i="28"/>
  <c r="O70" i="28"/>
  <c r="O170" i="28"/>
  <c r="O41" i="30"/>
  <c r="O179" i="30" s="1"/>
  <c r="O170" i="25"/>
  <c r="O168" i="25"/>
  <c r="O140" i="25"/>
  <c r="O98" i="25"/>
  <c r="O60" i="25"/>
  <c r="O58" i="25"/>
  <c r="O18" i="25"/>
  <c r="O140" i="24"/>
  <c r="O138" i="24"/>
  <c r="O100" i="24"/>
  <c r="O98" i="24"/>
  <c r="O60" i="24"/>
  <c r="O58" i="24"/>
  <c r="O170" i="27"/>
  <c r="O120" i="27"/>
  <c r="O80" i="27"/>
  <c r="P27" i="26"/>
  <c r="P198" i="26" s="1"/>
  <c r="O140" i="26"/>
  <c r="P8" i="25"/>
  <c r="O151" i="25"/>
  <c r="O71" i="25"/>
  <c r="O151" i="24"/>
  <c r="O71" i="24"/>
  <c r="O131" i="23"/>
  <c r="O188" i="23" s="1"/>
  <c r="O91" i="23"/>
  <c r="O184" i="23" s="1"/>
  <c r="O151" i="22"/>
  <c r="O41" i="22"/>
  <c r="O151" i="21"/>
  <c r="O111" i="21"/>
  <c r="O71" i="21"/>
  <c r="O31" i="21"/>
  <c r="P67" i="23"/>
  <c r="O10" i="23"/>
  <c r="P107" i="20"/>
  <c r="P27" i="20"/>
  <c r="O51" i="20"/>
  <c r="O11" i="20"/>
  <c r="O140" i="19"/>
  <c r="O138" i="19"/>
  <c r="O111" i="20"/>
  <c r="O100" i="20"/>
  <c r="O80" i="20"/>
  <c r="O40" i="20"/>
  <c r="O11" i="17"/>
  <c r="O9" i="17"/>
  <c r="O141" i="16"/>
  <c r="O129" i="16"/>
  <c r="O101" i="16"/>
  <c r="O61" i="16"/>
  <c r="O49" i="16"/>
  <c r="O151" i="15"/>
  <c r="O111" i="15"/>
  <c r="O71" i="15"/>
  <c r="O99" i="19"/>
  <c r="O71" i="19"/>
  <c r="O31" i="19"/>
  <c r="O19" i="19"/>
  <c r="O151" i="18"/>
  <c r="O139" i="18"/>
  <c r="O111" i="18"/>
  <c r="O99" i="18"/>
  <c r="O19" i="18"/>
  <c r="O151" i="17"/>
  <c r="O99" i="17"/>
  <c r="O31" i="17"/>
  <c r="O19" i="17"/>
  <c r="O80" i="18"/>
  <c r="O40" i="18"/>
  <c r="O9" i="20"/>
  <c r="P47" i="17"/>
  <c r="O140" i="16"/>
  <c r="O79" i="14"/>
  <c r="O39" i="14"/>
  <c r="P9" i="13"/>
  <c r="P10" i="13"/>
  <c r="O70" i="19"/>
  <c r="P57" i="17"/>
  <c r="P77" i="15"/>
  <c r="O139" i="12"/>
  <c r="O99" i="12"/>
  <c r="O31" i="12"/>
  <c r="O19" i="12"/>
  <c r="O151" i="11"/>
  <c r="O139" i="11"/>
  <c r="O71" i="11"/>
  <c r="O59" i="11"/>
  <c r="O150" i="15"/>
  <c r="O70" i="15"/>
  <c r="O90" i="14"/>
  <c r="O78" i="14"/>
  <c r="O50" i="14"/>
  <c r="O38" i="14"/>
  <c r="O10" i="14"/>
  <c r="O148" i="13"/>
  <c r="O141" i="13"/>
  <c r="O170" i="12"/>
  <c r="P77" i="11"/>
  <c r="O29" i="6"/>
  <c r="O149" i="5"/>
  <c r="O49" i="5"/>
  <c r="O9" i="5"/>
  <c r="O90" i="12"/>
  <c r="O151" i="10"/>
  <c r="O111" i="10"/>
  <c r="O71" i="10"/>
  <c r="O60" i="13"/>
  <c r="O170" i="10"/>
  <c r="O100" i="10"/>
  <c r="O80" i="10"/>
  <c r="P67" i="11"/>
  <c r="O39" i="7"/>
  <c r="O130" i="9"/>
  <c r="O170" i="7"/>
  <c r="P67" i="8"/>
  <c r="P67" i="7"/>
  <c r="P71" i="7"/>
  <c r="P167" i="5"/>
  <c r="P169" i="5" s="1"/>
  <c r="O150" i="6"/>
  <c r="O110" i="6"/>
  <c r="O70" i="6"/>
  <c r="O178" i="1"/>
  <c r="O20" i="7"/>
  <c r="O49" i="4"/>
  <c r="O89" i="3"/>
  <c r="O189" i="2"/>
  <c r="O169" i="1"/>
  <c r="O30" i="4"/>
  <c r="O70" i="3"/>
  <c r="O40" i="3"/>
  <c r="O100" i="2"/>
  <c r="O110" i="1"/>
  <c r="O10" i="2"/>
  <c r="O90" i="1"/>
  <c r="O150" i="36"/>
  <c r="O148" i="36"/>
  <c r="O138" i="35"/>
  <c r="O98" i="35"/>
  <c r="O70" i="35"/>
  <c r="O58" i="35"/>
  <c r="O20" i="35"/>
  <c r="O10" i="35"/>
  <c r="O21" i="35"/>
  <c r="O141" i="35"/>
  <c r="O61" i="35"/>
  <c r="O181" i="35" s="1"/>
  <c r="O111" i="35"/>
  <c r="O186" i="35" s="1"/>
  <c r="O150" i="33"/>
  <c r="O138" i="33"/>
  <c r="O98" i="33"/>
  <c r="O68" i="33"/>
  <c r="O50" i="33"/>
  <c r="O10" i="33"/>
  <c r="O151" i="33"/>
  <c r="O170" i="31"/>
  <c r="O168" i="31"/>
  <c r="O120" i="31"/>
  <c r="O118" i="31"/>
  <c r="O60" i="31"/>
  <c r="O58" i="31"/>
  <c r="O40" i="31"/>
  <c r="O38" i="31"/>
  <c r="O20" i="31"/>
  <c r="O18" i="31"/>
  <c r="P67" i="33"/>
  <c r="P167" i="33"/>
  <c r="P170" i="33" s="1"/>
  <c r="O21" i="33"/>
  <c r="O70" i="32"/>
  <c r="O30" i="32"/>
  <c r="O11" i="31"/>
  <c r="O176" i="31" s="1"/>
  <c r="O9" i="31"/>
  <c r="O10" i="31"/>
  <c r="O21" i="31"/>
  <c r="P7" i="32"/>
  <c r="P87" i="31"/>
  <c r="O120" i="30"/>
  <c r="O71" i="32"/>
  <c r="O182" i="32" s="1"/>
  <c r="O170" i="30"/>
  <c r="O50" i="30"/>
  <c r="O30" i="30"/>
  <c r="O10" i="30"/>
  <c r="O131" i="31"/>
  <c r="O91" i="29"/>
  <c r="O51" i="29"/>
  <c r="O39" i="29"/>
  <c r="O59" i="28"/>
  <c r="O51" i="30"/>
  <c r="O180" i="30" s="1"/>
  <c r="P137" i="28"/>
  <c r="P57" i="28"/>
  <c r="P61" i="28" s="1"/>
  <c r="P17" i="30"/>
  <c r="P67" i="28"/>
  <c r="O48" i="28"/>
  <c r="O131" i="26"/>
  <c r="O119" i="26"/>
  <c r="O129" i="25"/>
  <c r="O49" i="25"/>
  <c r="O20" i="28"/>
  <c r="P7" i="26"/>
  <c r="P196" i="26" s="1"/>
  <c r="P70" i="24"/>
  <c r="P68" i="24"/>
  <c r="P71" i="24"/>
  <c r="P69" i="24"/>
  <c r="P127" i="25"/>
  <c r="P130" i="25" s="1"/>
  <c r="P47" i="25"/>
  <c r="O171" i="25"/>
  <c r="O180" i="25" s="1"/>
  <c r="O81" i="25"/>
  <c r="P17" i="25"/>
  <c r="P18" i="25" s="1"/>
  <c r="O121" i="24"/>
  <c r="O129" i="23"/>
  <c r="O61" i="23"/>
  <c r="O181" i="23" s="1"/>
  <c r="O171" i="22"/>
  <c r="O149" i="22"/>
  <c r="O121" i="22"/>
  <c r="O69" i="22"/>
  <c r="O149" i="21"/>
  <c r="O121" i="21"/>
  <c r="O81" i="21"/>
  <c r="O129" i="20"/>
  <c r="O101" i="24"/>
  <c r="O141" i="23"/>
  <c r="O189" i="23" s="1"/>
  <c r="N177" i="23"/>
  <c r="O170" i="22"/>
  <c r="P97" i="20"/>
  <c r="P17" i="20"/>
  <c r="O140" i="23"/>
  <c r="P77" i="23"/>
  <c r="O170" i="21"/>
  <c r="P57" i="21"/>
  <c r="O50" i="21"/>
  <c r="O108" i="20"/>
  <c r="O88" i="20"/>
  <c r="O68" i="20"/>
  <c r="O48" i="20"/>
  <c r="O8" i="20"/>
  <c r="O151" i="16"/>
  <c r="O99" i="16"/>
  <c r="O31" i="16"/>
  <c r="O109" i="15"/>
  <c r="P57" i="23"/>
  <c r="P59" i="23" s="1"/>
  <c r="O41" i="19"/>
  <c r="O171" i="18"/>
  <c r="O81" i="18"/>
  <c r="O41" i="18"/>
  <c r="O171" i="17"/>
  <c r="O121" i="17"/>
  <c r="O81" i="17"/>
  <c r="O183" i="17"/>
  <c r="O41" i="17"/>
  <c r="O179" i="17" s="1"/>
  <c r="O130" i="13"/>
  <c r="O128" i="13"/>
  <c r="O108" i="13"/>
  <c r="P117" i="16"/>
  <c r="P107" i="15"/>
  <c r="O40" i="17"/>
  <c r="O141" i="14"/>
  <c r="O51" i="13"/>
  <c r="O171" i="12"/>
  <c r="O121" i="12"/>
  <c r="O41" i="12"/>
  <c r="O171" i="11"/>
  <c r="O121" i="11"/>
  <c r="O49" i="20"/>
  <c r="O88" i="14"/>
  <c r="O48" i="14"/>
  <c r="O20" i="14"/>
  <c r="O8" i="14"/>
  <c r="P57" i="13"/>
  <c r="P61" i="13" s="1"/>
  <c r="P137" i="10"/>
  <c r="O28" i="6"/>
  <c r="O10" i="6"/>
  <c r="O8" i="6"/>
  <c r="O150" i="5"/>
  <c r="O148" i="5"/>
  <c r="O130" i="5"/>
  <c r="O128" i="5"/>
  <c r="O108" i="5"/>
  <c r="O90" i="5"/>
  <c r="O88" i="5"/>
  <c r="O68" i="5"/>
  <c r="O48" i="5"/>
  <c r="O50" i="5"/>
  <c r="O30" i="5"/>
  <c r="O8" i="5"/>
  <c r="P67" i="12"/>
  <c r="O81" i="10"/>
  <c r="P107" i="14"/>
  <c r="O101" i="13"/>
  <c r="P37" i="13"/>
  <c r="O120" i="11"/>
  <c r="O40" i="11"/>
  <c r="O148" i="10"/>
  <c r="O108" i="10"/>
  <c r="O88" i="10"/>
  <c r="O68" i="10"/>
  <c r="O140" i="14"/>
  <c r="O51" i="14"/>
  <c r="O131" i="13"/>
  <c r="P127" i="12"/>
  <c r="P130" i="12" s="1"/>
  <c r="P47" i="12"/>
  <c r="P49" i="12" s="1"/>
  <c r="O59" i="10"/>
  <c r="P57" i="8"/>
  <c r="O80" i="7"/>
  <c r="P7" i="6"/>
  <c r="P9" i="6" s="1"/>
  <c r="O91" i="5"/>
  <c r="O140" i="9"/>
  <c r="O50" i="8"/>
  <c r="O141" i="5"/>
  <c r="O58" i="2"/>
  <c r="P167" i="7"/>
  <c r="P200" i="7" s="1"/>
  <c r="P77" i="7"/>
  <c r="P80" i="7" s="1"/>
  <c r="O140" i="6"/>
  <c r="O10" i="3"/>
  <c r="O11" i="3"/>
  <c r="O81" i="5"/>
  <c r="O189" i="1"/>
  <c r="P97" i="3"/>
  <c r="H208" i="38"/>
  <c r="N78" i="38"/>
  <c r="N111" i="38"/>
  <c r="O171" i="37"/>
  <c r="O179" i="37" s="1"/>
  <c r="O170" i="37"/>
  <c r="O121" i="37"/>
  <c r="O118" i="37"/>
  <c r="O151" i="36"/>
  <c r="O130" i="36"/>
  <c r="O128" i="36"/>
  <c r="O88" i="36"/>
  <c r="N187" i="36"/>
  <c r="O169" i="35"/>
  <c r="O119" i="35"/>
  <c r="O19" i="35"/>
  <c r="P127" i="36"/>
  <c r="O150" i="35"/>
  <c r="O120" i="35"/>
  <c r="O40" i="35"/>
  <c r="O8" i="35"/>
  <c r="O190" i="34"/>
  <c r="O188" i="34"/>
  <c r="O140" i="34"/>
  <c r="O138" i="34"/>
  <c r="O118" i="34"/>
  <c r="O60" i="34"/>
  <c r="O58" i="34"/>
  <c r="P187" i="34"/>
  <c r="O139" i="33"/>
  <c r="O59" i="33"/>
  <c r="O19" i="33"/>
  <c r="O51" i="34"/>
  <c r="O48" i="33"/>
  <c r="O149" i="31"/>
  <c r="O129" i="31"/>
  <c r="O109" i="31"/>
  <c r="O89" i="31"/>
  <c r="O69" i="31"/>
  <c r="O29" i="31"/>
  <c r="O69" i="32"/>
  <c r="O29" i="32"/>
  <c r="P77" i="33"/>
  <c r="O40" i="32"/>
  <c r="O91" i="32"/>
  <c r="O184" i="32" s="1"/>
  <c r="P167" i="31"/>
  <c r="P77" i="31"/>
  <c r="O81" i="30"/>
  <c r="O183" i="30"/>
  <c r="O39" i="30"/>
  <c r="O19" i="30"/>
  <c r="O169" i="29"/>
  <c r="O151" i="31"/>
  <c r="O71" i="31"/>
  <c r="O121" i="31"/>
  <c r="O41" i="31"/>
  <c r="O170" i="29"/>
  <c r="P107" i="31"/>
  <c r="P110" i="31" s="1"/>
  <c r="P27" i="31"/>
  <c r="P30" i="31" s="1"/>
  <c r="P27" i="30"/>
  <c r="P29" i="30" s="1"/>
  <c r="P77" i="30"/>
  <c r="P78" i="30"/>
  <c r="O171" i="29"/>
  <c r="O180" i="29" s="1"/>
  <c r="P167" i="29"/>
  <c r="P169" i="29" s="1"/>
  <c r="P37" i="29"/>
  <c r="P40" i="29" s="1"/>
  <c r="O21" i="28"/>
  <c r="O141" i="27"/>
  <c r="O21" i="27"/>
  <c r="O21" i="26"/>
  <c r="O150" i="25"/>
  <c r="O148" i="25"/>
  <c r="O130" i="25"/>
  <c r="O128" i="25"/>
  <c r="O108" i="25"/>
  <c r="O90" i="25"/>
  <c r="O88" i="25"/>
  <c r="O70" i="25"/>
  <c r="O68" i="25"/>
  <c r="O50" i="25"/>
  <c r="O48" i="25"/>
  <c r="O30" i="25"/>
  <c r="O28" i="25"/>
  <c r="O10" i="25"/>
  <c r="O8" i="25"/>
  <c r="O150" i="24"/>
  <c r="O148" i="24"/>
  <c r="O110" i="24"/>
  <c r="O108" i="24"/>
  <c r="O70" i="24"/>
  <c r="O68" i="24"/>
  <c r="O50" i="24"/>
  <c r="O31" i="25"/>
  <c r="O178" i="25" s="1"/>
  <c r="O111" i="24"/>
  <c r="P57" i="25"/>
  <c r="P97" i="24"/>
  <c r="O28" i="24"/>
  <c r="P27" i="25"/>
  <c r="O29" i="24"/>
  <c r="O59" i="23"/>
  <c r="O51" i="22"/>
  <c r="P77" i="25"/>
  <c r="N189" i="23"/>
  <c r="N184" i="23"/>
  <c r="O50" i="22"/>
  <c r="P107" i="23"/>
  <c r="P111" i="23" s="1"/>
  <c r="P57" i="22"/>
  <c r="P127" i="21"/>
  <c r="P87" i="20"/>
  <c r="P97" i="21"/>
  <c r="P117" i="22"/>
  <c r="P120" i="22" s="1"/>
  <c r="P37" i="22"/>
  <c r="P107" i="21"/>
  <c r="P127" i="22"/>
  <c r="P47" i="22"/>
  <c r="P107" i="16"/>
  <c r="P119" i="19"/>
  <c r="P37" i="15"/>
  <c r="O29" i="14"/>
  <c r="P17" i="17"/>
  <c r="O131" i="12"/>
  <c r="O188" i="12" s="1"/>
  <c r="O119" i="12"/>
  <c r="O39" i="12"/>
  <c r="P127" i="10"/>
  <c r="O19" i="6"/>
  <c r="O169" i="5"/>
  <c r="O139" i="5"/>
  <c r="O99" i="5"/>
  <c r="O79" i="5"/>
  <c r="O19" i="5"/>
  <c r="O91" i="10"/>
  <c r="P41" i="8"/>
  <c r="P39" i="8"/>
  <c r="P40" i="8"/>
  <c r="P38" i="8"/>
  <c r="P77" i="13"/>
  <c r="O150" i="10"/>
  <c r="O110" i="10"/>
  <c r="O90" i="10"/>
  <c r="O70" i="10"/>
  <c r="O89" i="9"/>
  <c r="O9" i="9"/>
  <c r="P107" i="13"/>
  <c r="P67" i="5"/>
  <c r="O31" i="5"/>
  <c r="P37" i="9"/>
  <c r="P40" i="9" s="1"/>
  <c r="P27" i="8"/>
  <c r="O111" i="5"/>
  <c r="O51" i="1"/>
  <c r="P47" i="8"/>
  <c r="O151" i="1"/>
  <c r="P67" i="3"/>
  <c r="P202" i="3" s="1"/>
  <c r="P137" i="2"/>
  <c r="P97" i="2"/>
  <c r="P41" i="13"/>
  <c r="P21" i="20"/>
  <c r="P68" i="33"/>
  <c r="P51" i="17"/>
  <c r="P30" i="20"/>
  <c r="P40" i="31"/>
  <c r="P108" i="19"/>
  <c r="P48" i="22"/>
  <c r="P80" i="30"/>
  <c r="P20" i="20"/>
  <c r="P8" i="26"/>
  <c r="P70" i="7"/>
  <c r="P31" i="20"/>
  <c r="P111" i="20"/>
  <c r="P41" i="31"/>
  <c r="P41" i="33"/>
  <c r="P88" i="36"/>
  <c r="P108" i="36"/>
  <c r="P8" i="12"/>
  <c r="P18" i="13"/>
  <c r="P139" i="29"/>
  <c r="P141" i="29"/>
  <c r="P28" i="25"/>
  <c r="P51" i="9"/>
  <c r="P118" i="19"/>
  <c r="P119" i="22"/>
  <c r="P101" i="24"/>
  <c r="P81" i="30"/>
  <c r="P78" i="3"/>
  <c r="P129" i="8"/>
  <c r="O179" i="12"/>
  <c r="P69" i="12"/>
  <c r="P111" i="16"/>
  <c r="P19" i="20"/>
  <c r="P129" i="21"/>
  <c r="O183" i="25"/>
  <c r="P10" i="26"/>
  <c r="O184" i="29"/>
  <c r="P29" i="31"/>
  <c r="P109" i="31"/>
  <c r="P38" i="6"/>
  <c r="P59" i="8"/>
  <c r="O182" i="11"/>
  <c r="P71" i="11"/>
  <c r="P28" i="20"/>
  <c r="P58" i="21"/>
  <c r="P58" i="22"/>
  <c r="P68" i="23"/>
  <c r="P50" i="25"/>
  <c r="P20" i="30"/>
  <c r="P141" i="28"/>
  <c r="P39" i="31"/>
  <c r="P39" i="33"/>
  <c r="P79" i="33"/>
  <c r="P91" i="36"/>
  <c r="P111" i="36"/>
  <c r="P98" i="3"/>
  <c r="P171" i="5"/>
  <c r="P11" i="6"/>
  <c r="P79" i="7"/>
  <c r="P69" i="8"/>
  <c r="P80" i="11"/>
  <c r="P50" i="12"/>
  <c r="P80" i="15"/>
  <c r="P168" i="19"/>
  <c r="P68" i="21"/>
  <c r="P78" i="23"/>
  <c r="P20" i="25"/>
  <c r="P31" i="26"/>
  <c r="P178" i="26" s="1"/>
  <c r="P31" i="30"/>
  <c r="P71" i="30"/>
  <c r="P109" i="28"/>
  <c r="P39" i="29"/>
  <c r="P88" i="31"/>
  <c r="P121" i="22"/>
  <c r="P71" i="12"/>
  <c r="P108" i="16"/>
  <c r="P131" i="21"/>
  <c r="P131" i="22"/>
  <c r="P61" i="23"/>
  <c r="P31" i="31"/>
  <c r="P111" i="31"/>
  <c r="P40" i="6"/>
  <c r="O178" i="12"/>
  <c r="P68" i="11"/>
  <c r="P120" i="16"/>
  <c r="P60" i="21"/>
  <c r="P100" i="21"/>
  <c r="P129" i="25"/>
  <c r="P58" i="28"/>
  <c r="P138" i="28"/>
  <c r="P81" i="31"/>
  <c r="P121" i="31"/>
  <c r="P81" i="33"/>
  <c r="P168" i="5"/>
  <c r="P8" i="6"/>
  <c r="P81" i="7"/>
  <c r="P71" i="8"/>
  <c r="P41" i="9"/>
  <c r="P19" i="17"/>
  <c r="P79" i="15"/>
  <c r="P170" i="19"/>
  <c r="P70" i="21"/>
  <c r="P40" i="22"/>
  <c r="P80" i="23"/>
  <c r="P19" i="25"/>
  <c r="P59" i="25"/>
  <c r="P28" i="26"/>
  <c r="P28" i="30"/>
  <c r="P68" i="30"/>
  <c r="P71" i="28"/>
  <c r="P111" i="28"/>
  <c r="P41" i="29"/>
  <c r="P90" i="31"/>
  <c r="P130" i="31"/>
  <c r="P130" i="10"/>
  <c r="P120" i="19"/>
  <c r="P121" i="19"/>
  <c r="P187" i="19" s="1"/>
  <c r="P118" i="22"/>
  <c r="P100" i="24"/>
  <c r="P79" i="3"/>
  <c r="P128" i="8"/>
  <c r="O187" i="12"/>
  <c r="P138" i="10"/>
  <c r="P68" i="12"/>
  <c r="P78" i="13"/>
  <c r="P110" i="16"/>
  <c r="P128" i="21"/>
  <c r="P128" i="22"/>
  <c r="P28" i="31"/>
  <c r="P108" i="31"/>
  <c r="P131" i="36"/>
  <c r="P69" i="5"/>
  <c r="P58" i="8"/>
  <c r="P70" i="11"/>
  <c r="P119" i="16"/>
  <c r="P59" i="21"/>
  <c r="P59" i="22"/>
  <c r="P69" i="23"/>
  <c r="P109" i="23"/>
  <c r="P21" i="30"/>
  <c r="P60" i="28"/>
  <c r="P140" i="28"/>
  <c r="P78" i="31"/>
  <c r="P168" i="31"/>
  <c r="P9" i="32"/>
  <c r="P78" i="33"/>
  <c r="P168" i="33"/>
  <c r="P99" i="3"/>
  <c r="P170" i="5"/>
  <c r="P10" i="6"/>
  <c r="P78" i="7"/>
  <c r="P68" i="8"/>
  <c r="P38" i="9"/>
  <c r="O189" i="12"/>
  <c r="P51" i="12"/>
  <c r="P131" i="12"/>
  <c r="P21" i="17"/>
  <c r="P61" i="17"/>
  <c r="P81" i="15"/>
  <c r="O189" i="22"/>
  <c r="P169" i="19"/>
  <c r="P69" i="21"/>
  <c r="P109" i="21"/>
  <c r="P39" i="22"/>
  <c r="P79" i="23"/>
  <c r="P21" i="25"/>
  <c r="P61" i="25"/>
  <c r="P30" i="26"/>
  <c r="P30" i="30"/>
  <c r="P70" i="30"/>
  <c r="P108" i="28"/>
  <c r="P38" i="29"/>
  <c r="P89" i="31"/>
  <c r="P188" i="34"/>
  <c r="O178" i="17"/>
  <c r="O186" i="18"/>
  <c r="O176" i="17"/>
  <c r="O182" i="25"/>
  <c r="O185" i="35"/>
  <c r="O111" i="45"/>
  <c r="E111" i="45"/>
  <c r="E110" i="45"/>
  <c r="P113" i="45"/>
  <c r="P107" i="45"/>
  <c r="Q47" i="45"/>
  <c r="Q50" i="45" s="1"/>
  <c r="O81" i="45"/>
  <c r="O113" i="45" s="1"/>
  <c r="Q97" i="45"/>
  <c r="Q98" i="45" s="1"/>
  <c r="O9" i="45"/>
  <c r="P111" i="45"/>
  <c r="H111" i="45"/>
  <c r="H110" i="45"/>
  <c r="I113" i="45"/>
  <c r="I112" i="45"/>
  <c r="I111" i="45"/>
  <c r="I109" i="45"/>
  <c r="I108" i="45"/>
  <c r="O79" i="6"/>
  <c r="O203" i="6"/>
  <c r="O8" i="43"/>
  <c r="O119" i="43"/>
  <c r="P57" i="43"/>
  <c r="P47" i="43"/>
  <c r="I119" i="43"/>
  <c r="P67" i="43"/>
  <c r="P17" i="43"/>
  <c r="O10" i="81"/>
  <c r="G106" i="77"/>
  <c r="I10" i="77"/>
  <c r="I8" i="73"/>
  <c r="I10" i="73"/>
  <c r="I11" i="73"/>
  <c r="O10" i="69"/>
  <c r="N90" i="87"/>
  <c r="N89" i="87"/>
  <c r="N91" i="86"/>
  <c r="N90" i="86"/>
  <c r="N88" i="86"/>
  <c r="N89" i="86"/>
  <c r="N91" i="85"/>
  <c r="N90" i="85"/>
  <c r="N89" i="85"/>
  <c r="N88" i="85"/>
  <c r="N91" i="84"/>
  <c r="N89" i="84"/>
  <c r="N90" i="84"/>
  <c r="N88" i="84"/>
  <c r="O91" i="83"/>
  <c r="O90" i="83"/>
  <c r="O89" i="83"/>
  <c r="O88" i="83"/>
  <c r="O91" i="81"/>
  <c r="O90" i="81"/>
  <c r="O88" i="81"/>
  <c r="O89" i="81"/>
  <c r="O92" i="79"/>
  <c r="O91" i="79"/>
  <c r="O90" i="79"/>
  <c r="O89" i="79"/>
  <c r="O91" i="78"/>
  <c r="O89" i="78"/>
  <c r="O90" i="78"/>
  <c r="O88" i="78"/>
  <c r="O91" i="76"/>
  <c r="O90" i="76"/>
  <c r="O88" i="76"/>
  <c r="O89" i="76"/>
  <c r="O91" i="75"/>
  <c r="O89" i="75"/>
  <c r="O90" i="75"/>
  <c r="O88" i="75"/>
  <c r="O91" i="74"/>
  <c r="O90" i="74"/>
  <c r="O89" i="74"/>
  <c r="O88" i="74"/>
  <c r="N68" i="60"/>
  <c r="N70" i="60"/>
  <c r="O70" i="60"/>
  <c r="O151" i="7"/>
  <c r="O149" i="7"/>
  <c r="O113" i="52"/>
  <c r="O108" i="52"/>
  <c r="O111" i="52"/>
  <c r="O107" i="52"/>
  <c r="O110" i="52"/>
  <c r="O114" i="52"/>
  <c r="I11" i="50"/>
  <c r="I9" i="50"/>
  <c r="N105" i="47"/>
  <c r="M105" i="47"/>
  <c r="L105" i="47"/>
  <c r="K105" i="47"/>
  <c r="N110" i="38"/>
  <c r="N108" i="38"/>
  <c r="N184" i="32"/>
  <c r="N182" i="32"/>
  <c r="N180" i="32"/>
  <c r="N178" i="32"/>
  <c r="N176" i="32"/>
  <c r="O150" i="30"/>
  <c r="O148" i="30"/>
  <c r="O149" i="30"/>
  <c r="O131" i="30"/>
  <c r="O188" i="30" s="1"/>
  <c r="O130" i="30"/>
  <c r="O100" i="30"/>
  <c r="O98" i="30"/>
  <c r="O101" i="29"/>
  <c r="O185" i="29" s="1"/>
  <c r="O98" i="29"/>
  <c r="O99" i="29"/>
  <c r="O61" i="29"/>
  <c r="O181" i="29" s="1"/>
  <c r="O58" i="29"/>
  <c r="O59" i="29"/>
  <c r="O171" i="28"/>
  <c r="O168" i="28"/>
  <c r="O140" i="28"/>
  <c r="O138" i="28"/>
  <c r="O141" i="28"/>
  <c r="O189" i="28" s="1"/>
  <c r="O78" i="28"/>
  <c r="O60" i="28"/>
  <c r="O58" i="28"/>
  <c r="O61" i="28"/>
  <c r="O181" i="28" s="1"/>
  <c r="O51" i="28"/>
  <c r="O180" i="28" s="1"/>
  <c r="O50" i="28"/>
  <c r="O60" i="27"/>
  <c r="O58" i="27"/>
  <c r="O59" i="27"/>
  <c r="O39" i="27"/>
  <c r="O38" i="27"/>
  <c r="O18" i="27"/>
  <c r="O150" i="26"/>
  <c r="O149" i="26"/>
  <c r="O151" i="26"/>
  <c r="O120" i="26"/>
  <c r="O118" i="26"/>
  <c r="O30" i="26"/>
  <c r="O31" i="26"/>
  <c r="P70" i="27"/>
  <c r="P71" i="27"/>
  <c r="P68" i="27"/>
  <c r="P30" i="27"/>
  <c r="P31" i="27"/>
  <c r="P28" i="27"/>
  <c r="O120" i="23"/>
  <c r="O118" i="23"/>
  <c r="O119" i="23"/>
  <c r="O58" i="23"/>
  <c r="O119" i="22"/>
  <c r="O118" i="22"/>
  <c r="O120" i="22"/>
  <c r="O90" i="22"/>
  <c r="O89" i="22"/>
  <c r="O131" i="21"/>
  <c r="O128" i="21"/>
  <c r="O109" i="21"/>
  <c r="O108" i="21"/>
  <c r="O110" i="21"/>
  <c r="O51" i="21"/>
  <c r="O48" i="21"/>
  <c r="O49" i="21"/>
  <c r="O29" i="21"/>
  <c r="O28" i="21"/>
  <c r="O140" i="20"/>
  <c r="O139" i="20"/>
  <c r="O141" i="19"/>
  <c r="O139" i="19"/>
  <c r="O149" i="16"/>
  <c r="O148" i="16"/>
  <c r="O130" i="16"/>
  <c r="O128" i="16"/>
  <c r="O131" i="16"/>
  <c r="O120" i="16"/>
  <c r="O121" i="16"/>
  <c r="O50" i="16"/>
  <c r="O48" i="16"/>
  <c r="O40" i="16"/>
  <c r="O41" i="16"/>
  <c r="O120" i="15"/>
  <c r="O118" i="15"/>
  <c r="O50" i="19"/>
  <c r="O51" i="19"/>
  <c r="O30" i="19"/>
  <c r="O29" i="19"/>
  <c r="O150" i="18"/>
  <c r="O148" i="18"/>
  <c r="O70" i="18"/>
  <c r="O68" i="18"/>
  <c r="O140" i="17"/>
  <c r="O141" i="17"/>
  <c r="O189" i="17" s="1"/>
  <c r="O130" i="17"/>
  <c r="O131" i="17"/>
  <c r="O188" i="17" s="1"/>
  <c r="O128" i="17"/>
  <c r="O60" i="17"/>
  <c r="O61" i="17"/>
  <c r="O181" i="17" s="1"/>
  <c r="O50" i="17"/>
  <c r="O51" i="17"/>
  <c r="O180" i="17"/>
  <c r="O48" i="17"/>
  <c r="O30" i="17"/>
  <c r="O28" i="17"/>
  <c r="O171" i="13"/>
  <c r="O188" i="13" s="1"/>
  <c r="O169" i="13"/>
  <c r="O138" i="13"/>
  <c r="O139" i="13"/>
  <c r="O151" i="14"/>
  <c r="O149" i="14"/>
  <c r="O111" i="14"/>
  <c r="O108" i="14"/>
  <c r="O109" i="14"/>
  <c r="O140" i="12"/>
  <c r="O138" i="12"/>
  <c r="O120" i="12"/>
  <c r="O118" i="12"/>
  <c r="O60" i="12"/>
  <c r="O58" i="12"/>
  <c r="O40" i="12"/>
  <c r="O38" i="12"/>
  <c r="O169" i="11"/>
  <c r="O168" i="11"/>
  <c r="O110" i="11"/>
  <c r="O108" i="11"/>
  <c r="O91" i="11"/>
  <c r="O88" i="11"/>
  <c r="O99" i="10"/>
  <c r="O101" i="10"/>
  <c r="O21" i="10"/>
  <c r="O18" i="10"/>
  <c r="O19" i="10"/>
  <c r="O20" i="10"/>
  <c r="O170" i="9"/>
  <c r="O171" i="9"/>
  <c r="O131" i="8"/>
  <c r="O128" i="8"/>
  <c r="O20" i="8"/>
  <c r="O19" i="8"/>
  <c r="O130" i="7"/>
  <c r="O128" i="7"/>
  <c r="O90" i="7"/>
  <c r="O88" i="7"/>
  <c r="O19" i="7"/>
  <c r="O18" i="7"/>
  <c r="O151" i="6"/>
  <c r="O148" i="6"/>
  <c r="O90" i="6"/>
  <c r="O91" i="6"/>
  <c r="O88" i="6"/>
  <c r="O71" i="6"/>
  <c r="O68" i="6"/>
  <c r="P80" i="6"/>
  <c r="P79" i="6"/>
  <c r="P78" i="6"/>
  <c r="O70" i="1"/>
  <c r="O68" i="1"/>
  <c r="O71" i="1"/>
  <c r="O182" i="1" s="1"/>
  <c r="O69" i="1"/>
  <c r="O50" i="1"/>
  <c r="O48" i="1"/>
  <c r="O30" i="1"/>
  <c r="O28" i="1"/>
  <c r="O141" i="4"/>
  <c r="O189" i="4" s="1"/>
  <c r="O138" i="4"/>
  <c r="O139" i="4"/>
  <c r="O121" i="4"/>
  <c r="O187" i="4" s="1"/>
  <c r="O118" i="4"/>
  <c r="O100" i="3"/>
  <c r="O99" i="3"/>
  <c r="O119" i="1"/>
  <c r="O118" i="1"/>
  <c r="O30" i="34"/>
  <c r="O28" i="34"/>
  <c r="O29" i="34"/>
  <c r="O31" i="34"/>
  <c r="P167" i="37"/>
  <c r="P171" i="37" s="1"/>
  <c r="P87" i="37"/>
  <c r="P89" i="37" s="1"/>
  <c r="P70" i="36"/>
  <c r="P71" i="36"/>
  <c r="P57" i="36"/>
  <c r="P61" i="36" s="1"/>
  <c r="P101" i="35"/>
  <c r="P99" i="35"/>
  <c r="P108" i="30"/>
  <c r="P109" i="30"/>
  <c r="P90" i="29"/>
  <c r="P91" i="29"/>
  <c r="P168" i="26"/>
  <c r="P169" i="26"/>
  <c r="P98" i="26"/>
  <c r="P99" i="26"/>
  <c r="P169" i="18"/>
  <c r="P168" i="18"/>
  <c r="P139" i="17"/>
  <c r="P138" i="17"/>
  <c r="P97" i="29"/>
  <c r="P28" i="28"/>
  <c r="P29" i="28"/>
  <c r="P130" i="27"/>
  <c r="P131" i="27"/>
  <c r="P128" i="27"/>
  <c r="P77" i="27"/>
  <c r="P37" i="27"/>
  <c r="P17" i="27"/>
  <c r="N185" i="26"/>
  <c r="P110" i="6"/>
  <c r="P109" i="6"/>
  <c r="P117" i="4"/>
  <c r="P119" i="4" s="1"/>
  <c r="P50" i="6"/>
  <c r="P48" i="6"/>
  <c r="J178" i="1"/>
  <c r="N31" i="1"/>
  <c r="I37" i="1"/>
  <c r="I199" i="1" s="1"/>
  <c r="P36" i="1"/>
  <c r="O40" i="1"/>
  <c r="O38" i="1"/>
  <c r="O41" i="1"/>
  <c r="O179" i="1" s="1"/>
  <c r="E179" i="1"/>
  <c r="I41" i="1"/>
  <c r="I77" i="1"/>
  <c r="I203" i="1" s="1"/>
  <c r="P76" i="1"/>
  <c r="O80" i="1"/>
  <c r="O78" i="1"/>
  <c r="O97" i="1"/>
  <c r="O205" i="1" s="1"/>
  <c r="N101" i="1"/>
  <c r="J185" i="1"/>
  <c r="I137" i="1"/>
  <c r="I209" i="1" s="1"/>
  <c r="P136" i="1"/>
  <c r="O150" i="1"/>
  <c r="O148" i="1"/>
  <c r="L190" i="1"/>
  <c r="N151" i="1"/>
  <c r="C191" i="1"/>
  <c r="C183" i="1"/>
  <c r="C179" i="1"/>
  <c r="C176" i="1"/>
  <c r="C180" i="1"/>
  <c r="E191" i="1"/>
  <c r="E177" i="1"/>
  <c r="E181" i="1"/>
  <c r="E188" i="1"/>
  <c r="G191" i="1"/>
  <c r="G183" i="1"/>
  <c r="N31" i="2"/>
  <c r="J178" i="2"/>
  <c r="P79" i="30"/>
  <c r="P68" i="7"/>
  <c r="O190" i="11"/>
  <c r="O190" i="29"/>
  <c r="P109" i="36"/>
  <c r="P121" i="10"/>
  <c r="N189" i="36"/>
  <c r="N188" i="36"/>
  <c r="N181" i="36"/>
  <c r="N179" i="36"/>
  <c r="N190" i="36"/>
  <c r="O9" i="30"/>
  <c r="O109" i="29"/>
  <c r="P111" i="22"/>
  <c r="O61" i="21"/>
  <c r="O69" i="9"/>
  <c r="O29" i="9"/>
  <c r="O99" i="8"/>
  <c r="O59" i="8"/>
  <c r="P41" i="37"/>
  <c r="N184" i="36"/>
  <c r="P140" i="29"/>
  <c r="N184" i="26"/>
  <c r="I187" i="21"/>
  <c r="I181" i="21"/>
  <c r="I185" i="12"/>
  <c r="I58" i="1"/>
  <c r="I81" i="1"/>
  <c r="O91" i="1"/>
  <c r="P147" i="1"/>
  <c r="I151" i="1"/>
  <c r="P17" i="2"/>
  <c r="P27" i="3"/>
  <c r="P37" i="3"/>
  <c r="P77" i="4"/>
  <c r="P81" i="4" s="1"/>
  <c r="N191" i="38"/>
  <c r="N190" i="38"/>
  <c r="O168" i="37"/>
  <c r="O169" i="37"/>
  <c r="O89" i="37"/>
  <c r="O88" i="37"/>
  <c r="O90" i="37"/>
  <c r="O9" i="37"/>
  <c r="O10" i="37"/>
  <c r="O11" i="34"/>
  <c r="O8" i="34"/>
  <c r="O139" i="30"/>
  <c r="O119" i="30"/>
  <c r="O118" i="30"/>
  <c r="O121" i="30"/>
  <c r="O187" i="30" s="1"/>
  <c r="O110" i="30"/>
  <c r="O111" i="30"/>
  <c r="O186" i="30" s="1"/>
  <c r="O148" i="29"/>
  <c r="O149" i="29"/>
  <c r="O40" i="29"/>
  <c r="O38" i="29"/>
  <c r="O120" i="28"/>
  <c r="O118" i="28"/>
  <c r="O99" i="28"/>
  <c r="O98" i="28"/>
  <c r="O101" i="28"/>
  <c r="O185" i="28" s="1"/>
  <c r="O90" i="28"/>
  <c r="O91" i="28"/>
  <c r="O184" i="28" s="1"/>
  <c r="O70" i="27"/>
  <c r="O71" i="27"/>
  <c r="O51" i="27"/>
  <c r="O49" i="27"/>
  <c r="O50" i="27"/>
  <c r="O30" i="27"/>
  <c r="O29" i="27"/>
  <c r="O170" i="26"/>
  <c r="O168" i="26"/>
  <c r="O171" i="26"/>
  <c r="O141" i="26"/>
  <c r="O138" i="26"/>
  <c r="O51" i="26"/>
  <c r="O50" i="26"/>
  <c r="O20" i="26"/>
  <c r="O18" i="26"/>
  <c r="O19" i="26"/>
  <c r="P10" i="27"/>
  <c r="P11" i="27"/>
  <c r="O30" i="24"/>
  <c r="O31" i="24"/>
  <c r="O139" i="23"/>
  <c r="O138" i="23"/>
  <c r="O40" i="23"/>
  <c r="O38" i="23"/>
  <c r="O39" i="23"/>
  <c r="O169" i="22"/>
  <c r="O168" i="22"/>
  <c r="O140" i="22"/>
  <c r="O138" i="22"/>
  <c r="O130" i="22"/>
  <c r="O131" i="22"/>
  <c r="O188" i="22" s="1"/>
  <c r="O58" i="22"/>
  <c r="O30" i="22"/>
  <c r="O31" i="22"/>
  <c r="O178" i="22" s="1"/>
  <c r="O28" i="22"/>
  <c r="O150" i="20"/>
  <c r="O151" i="20"/>
  <c r="O39" i="20"/>
  <c r="O41" i="20"/>
  <c r="O80" i="16"/>
  <c r="O79" i="16"/>
  <c r="O30" i="16"/>
  <c r="O28" i="16"/>
  <c r="O140" i="15"/>
  <c r="O138" i="15"/>
  <c r="O130" i="15"/>
  <c r="O131" i="15"/>
  <c r="O39" i="19"/>
  <c r="O38" i="19"/>
  <c r="O20" i="19"/>
  <c r="O18" i="19"/>
  <c r="O169" i="18"/>
  <c r="O168" i="18"/>
  <c r="O130" i="18"/>
  <c r="O128" i="18"/>
  <c r="O50" i="18"/>
  <c r="O48" i="18"/>
  <c r="O150" i="17"/>
  <c r="O148" i="17"/>
  <c r="O100" i="17"/>
  <c r="O101" i="17"/>
  <c r="O185" i="17" s="1"/>
  <c r="O90" i="17"/>
  <c r="O91" i="17"/>
  <c r="O184" i="17" s="1"/>
  <c r="O88" i="17"/>
  <c r="O70" i="17"/>
  <c r="O68" i="17"/>
  <c r="O20" i="17"/>
  <c r="O21" i="17"/>
  <c r="O177" i="17" s="1"/>
  <c r="O170" i="14"/>
  <c r="O171" i="14"/>
  <c r="O191" i="14" s="1"/>
  <c r="O168" i="14"/>
  <c r="O130" i="14"/>
  <c r="O131" i="14"/>
  <c r="O128" i="14"/>
  <c r="O50" i="13"/>
  <c r="O48" i="13"/>
  <c r="O40" i="13"/>
  <c r="O41" i="13"/>
  <c r="O179" i="13" s="1"/>
  <c r="O9" i="13"/>
  <c r="O150" i="12"/>
  <c r="O151" i="12"/>
  <c r="O190" i="12" s="1"/>
  <c r="O149" i="12"/>
  <c r="O130" i="12"/>
  <c r="O129" i="12"/>
  <c r="O70" i="12"/>
  <c r="O69" i="12"/>
  <c r="O50" i="12"/>
  <c r="O49" i="12"/>
  <c r="O20" i="12"/>
  <c r="O18" i="12"/>
  <c r="O150" i="11"/>
  <c r="O149" i="11"/>
  <c r="O99" i="11"/>
  <c r="O101" i="11"/>
  <c r="O185" i="11" s="1"/>
  <c r="O30" i="8"/>
  <c r="O28" i="8"/>
  <c r="O11" i="8"/>
  <c r="O8" i="8"/>
  <c r="O140" i="7"/>
  <c r="O139" i="7"/>
  <c r="O169" i="6"/>
  <c r="O168" i="6"/>
  <c r="O130" i="6"/>
  <c r="O128" i="6"/>
  <c r="O111" i="6"/>
  <c r="O108" i="6"/>
  <c r="O60" i="1"/>
  <c r="O59" i="1"/>
  <c r="O150" i="3"/>
  <c r="O148" i="3"/>
  <c r="O151" i="3"/>
  <c r="O129" i="3"/>
  <c r="O128" i="3"/>
  <c r="O90" i="3"/>
  <c r="O88" i="3"/>
  <c r="O69" i="3"/>
  <c r="O68" i="3"/>
  <c r="O71" i="3"/>
  <c r="O140" i="2"/>
  <c r="O138" i="2"/>
  <c r="O139" i="2"/>
  <c r="O130" i="1"/>
  <c r="O128" i="1"/>
  <c r="O129" i="1"/>
  <c r="O131" i="1"/>
  <c r="O188" i="1" s="1"/>
  <c r="O111" i="1"/>
  <c r="O186" i="1" s="1"/>
  <c r="O108" i="1"/>
  <c r="P119" i="37"/>
  <c r="P120" i="37"/>
  <c r="P87" i="30"/>
  <c r="P167" i="32"/>
  <c r="P169" i="32" s="1"/>
  <c r="P17" i="24"/>
  <c r="P19" i="24" s="1"/>
  <c r="P167" i="23"/>
  <c r="P169" i="23" s="1"/>
  <c r="P137" i="19"/>
  <c r="P209" i="19" s="1"/>
  <c r="P67" i="19"/>
  <c r="P202" i="19" s="1"/>
  <c r="P7" i="19"/>
  <c r="P196" i="19" s="1"/>
  <c r="P131" i="18"/>
  <c r="P188" i="18" s="1"/>
  <c r="P70" i="18"/>
  <c r="P71" i="18"/>
  <c r="P182" i="18" s="1"/>
  <c r="P50" i="18"/>
  <c r="P51" i="18"/>
  <c r="P180" i="18" s="1"/>
  <c r="P10" i="18"/>
  <c r="P11" i="18"/>
  <c r="P176" i="18" s="1"/>
  <c r="P127" i="17"/>
  <c r="P87" i="17"/>
  <c r="P88" i="17" s="1"/>
  <c r="P7" i="4"/>
  <c r="P11" i="4" s="1"/>
  <c r="O151" i="4"/>
  <c r="O149" i="4"/>
  <c r="P26" i="1"/>
  <c r="I27" i="1"/>
  <c r="I198" i="1" s="1"/>
  <c r="P66" i="1"/>
  <c r="I67" i="1"/>
  <c r="I202" i="1" s="1"/>
  <c r="N111" i="1"/>
  <c r="I117" i="1"/>
  <c r="I207" i="1" s="1"/>
  <c r="P116" i="1"/>
  <c r="C187" i="1"/>
  <c r="I121" i="1"/>
  <c r="N121" i="1"/>
  <c r="J187" i="1"/>
  <c r="N141" i="1"/>
  <c r="J189" i="1"/>
  <c r="I7" i="2"/>
  <c r="I196" i="2" s="1"/>
  <c r="P49" i="22"/>
  <c r="O190" i="17"/>
  <c r="O190" i="18"/>
  <c r="O190" i="22"/>
  <c r="O190" i="25"/>
  <c r="P90" i="36"/>
  <c r="O182" i="26"/>
  <c r="O51" i="37"/>
  <c r="O180" i="37" s="1"/>
  <c r="O79" i="36"/>
  <c r="O39" i="34"/>
  <c r="O190" i="28"/>
  <c r="O89" i="27"/>
  <c r="O121" i="26"/>
  <c r="O187" i="26" s="1"/>
  <c r="P39" i="23"/>
  <c r="O119" i="16"/>
  <c r="O39" i="16"/>
  <c r="O49" i="19"/>
  <c r="O69" i="18"/>
  <c r="O129" i="17"/>
  <c r="O49" i="17"/>
  <c r="O19" i="13"/>
  <c r="O61" i="11"/>
  <c r="O21" i="7"/>
  <c r="O89" i="6"/>
  <c r="N187" i="23"/>
  <c r="I186" i="19"/>
  <c r="N21" i="1"/>
  <c r="N21" i="2"/>
  <c r="I41" i="2"/>
  <c r="I7" i="3"/>
  <c r="I196" i="3" s="1"/>
  <c r="O190" i="35"/>
  <c r="N190" i="30"/>
  <c r="I190" i="29"/>
  <c r="N190" i="19"/>
  <c r="N190" i="5"/>
  <c r="I190" i="19"/>
  <c r="I190" i="21"/>
  <c r="O113" i="43"/>
  <c r="O108" i="43"/>
  <c r="O106" i="54"/>
  <c r="O111" i="54"/>
  <c r="O108" i="57"/>
  <c r="O114" i="57"/>
  <c r="P20" i="43"/>
  <c r="P19" i="43"/>
  <c r="P18" i="43"/>
  <c r="O28" i="44"/>
  <c r="O30" i="44"/>
  <c r="O31" i="44"/>
  <c r="O29" i="44"/>
  <c r="Q49" i="45"/>
  <c r="Q51" i="45"/>
  <c r="Q48" i="45"/>
  <c r="Q99" i="45"/>
  <c r="Q101" i="45"/>
  <c r="Q100" i="45"/>
  <c r="O49" i="6"/>
  <c r="O51" i="6"/>
  <c r="D190" i="7"/>
  <c r="K190" i="7"/>
  <c r="M190" i="7"/>
  <c r="I141" i="17"/>
  <c r="K190" i="17"/>
  <c r="M190" i="17"/>
  <c r="O171" i="19"/>
  <c r="I171" i="22"/>
  <c r="I191" i="22" s="1"/>
  <c r="D180" i="22"/>
  <c r="I27" i="32"/>
  <c r="I198" i="32" s="1"/>
  <c r="I47" i="35"/>
  <c r="I200" i="35" s="1"/>
  <c r="I107" i="35"/>
  <c r="I206" i="35" s="1"/>
  <c r="I127" i="35"/>
  <c r="I208" i="35" s="1"/>
  <c r="O11" i="36"/>
  <c r="O114" i="43"/>
  <c r="I191" i="31"/>
  <c r="I191" i="29"/>
  <c r="I191" i="25"/>
  <c r="I191" i="23"/>
  <c r="I191" i="21"/>
  <c r="I191" i="19"/>
  <c r="O114" i="54"/>
  <c r="O113" i="54"/>
  <c r="C191" i="3"/>
  <c r="E191" i="3"/>
  <c r="G191" i="3"/>
  <c r="D191" i="4"/>
  <c r="F191" i="4"/>
  <c r="C191" i="5"/>
  <c r="E191" i="5"/>
  <c r="G191" i="5"/>
  <c r="D191" i="6"/>
  <c r="F191" i="6"/>
  <c r="C191" i="7"/>
  <c r="C191" i="8"/>
  <c r="E191" i="8"/>
  <c r="G191" i="8"/>
  <c r="C191" i="10"/>
  <c r="E191" i="10"/>
  <c r="G191" i="10"/>
  <c r="C191" i="12"/>
  <c r="E191" i="12"/>
  <c r="G191" i="12"/>
  <c r="C191" i="14"/>
  <c r="E191" i="14"/>
  <c r="G191" i="14"/>
  <c r="D191" i="17"/>
  <c r="F191" i="17"/>
  <c r="C191" i="18"/>
  <c r="E191" i="18"/>
  <c r="G191" i="18"/>
  <c r="D191" i="20"/>
  <c r="F191" i="20"/>
  <c r="C191" i="23"/>
  <c r="E191" i="23"/>
  <c r="G191" i="23"/>
  <c r="C191" i="27"/>
  <c r="E191" i="27"/>
  <c r="G191" i="27"/>
  <c r="D191" i="30"/>
  <c r="D191" i="32"/>
  <c r="F191" i="32"/>
  <c r="D191" i="36"/>
  <c r="F191" i="36"/>
  <c r="Q6" i="45"/>
  <c r="Q119" i="45" s="1"/>
  <c r="P60" i="43"/>
  <c r="P58" i="43"/>
  <c r="P59" i="43"/>
  <c r="O113" i="51"/>
  <c r="O106" i="51"/>
  <c r="O112" i="51"/>
  <c r="P69" i="43"/>
  <c r="I147" i="8"/>
  <c r="I171" i="11"/>
  <c r="F190" i="13"/>
  <c r="I87" i="14"/>
  <c r="I204" i="14" s="1"/>
  <c r="D190" i="15"/>
  <c r="F190" i="15"/>
  <c r="K190" i="15"/>
  <c r="M190" i="15"/>
  <c r="I171" i="16"/>
  <c r="I97" i="30"/>
  <c r="I205" i="30" s="1"/>
  <c r="D190" i="30"/>
  <c r="F190" i="30"/>
  <c r="K190" i="30"/>
  <c r="M190" i="30"/>
  <c r="I107" i="32"/>
  <c r="I206" i="32" s="1"/>
  <c r="O191" i="11"/>
  <c r="O191" i="17"/>
  <c r="O191" i="18"/>
  <c r="O191" i="22"/>
  <c r="O191" i="23"/>
  <c r="O191" i="25"/>
  <c r="O191" i="26"/>
  <c r="O191" i="28"/>
  <c r="O191" i="29"/>
  <c r="O191" i="30"/>
  <c r="O191" i="35"/>
  <c r="N211" i="38"/>
  <c r="O110" i="43"/>
  <c r="Q10" i="45"/>
  <c r="Q106" i="45" s="1"/>
  <c r="O114" i="51"/>
  <c r="O113" i="57"/>
  <c r="D191" i="3"/>
  <c r="F191" i="3"/>
  <c r="E191" i="4"/>
  <c r="D191" i="5"/>
  <c r="F191" i="5"/>
  <c r="C191" i="6"/>
  <c r="E191" i="6"/>
  <c r="G191" i="6"/>
  <c r="D191" i="8"/>
  <c r="F191" i="8"/>
  <c r="D191" i="10"/>
  <c r="F191" i="10"/>
  <c r="D191" i="12"/>
  <c r="F191" i="12"/>
  <c r="D191" i="14"/>
  <c r="F191" i="14"/>
  <c r="C191" i="17"/>
  <c r="E191" i="17"/>
  <c r="G191" i="17"/>
  <c r="D191" i="18"/>
  <c r="F191" i="18"/>
  <c r="C191" i="20"/>
  <c r="E191" i="20"/>
  <c r="G191" i="20"/>
  <c r="D191" i="23"/>
  <c r="F191" i="23"/>
  <c r="D191" i="27"/>
  <c r="F191" i="27"/>
  <c r="C191" i="30"/>
  <c r="C191" i="32"/>
  <c r="E191" i="32"/>
  <c r="G191" i="32"/>
  <c r="C191" i="36"/>
  <c r="E191" i="36"/>
  <c r="G191" i="36"/>
  <c r="F111" i="47"/>
  <c r="F112" i="47"/>
  <c r="F110" i="47"/>
  <c r="H111" i="47"/>
  <c r="H112" i="47"/>
  <c r="H110" i="47"/>
  <c r="K110" i="47"/>
  <c r="K111" i="47"/>
  <c r="O21" i="72"/>
  <c r="O20" i="72"/>
  <c r="O19" i="72"/>
  <c r="O18" i="72"/>
  <c r="N191" i="35"/>
  <c r="N191" i="29"/>
  <c r="N191" i="25"/>
  <c r="N191" i="23"/>
  <c r="N191" i="19"/>
  <c r="O113" i="48"/>
  <c r="O111" i="48"/>
  <c r="N109" i="48"/>
  <c r="N107" i="48"/>
  <c r="N114" i="50"/>
  <c r="O113" i="50"/>
  <c r="N109" i="50"/>
  <c r="N106" i="50"/>
  <c r="N112" i="50"/>
  <c r="N107" i="50"/>
  <c r="I111" i="50"/>
  <c r="N113" i="55"/>
  <c r="O10" i="56"/>
  <c r="O9" i="56"/>
  <c r="O8" i="56"/>
  <c r="K191" i="3"/>
  <c r="M191" i="3"/>
  <c r="K191" i="4"/>
  <c r="M191" i="4"/>
  <c r="J191" i="5"/>
  <c r="L191" i="5"/>
  <c r="K191" i="6"/>
  <c r="M191" i="6"/>
  <c r="J191" i="7"/>
  <c r="L191" i="7"/>
  <c r="K191" i="8"/>
  <c r="M191" i="8"/>
  <c r="J191" i="9"/>
  <c r="L191" i="9"/>
  <c r="K191" i="10"/>
  <c r="M191" i="10"/>
  <c r="J191" i="11"/>
  <c r="L191" i="11"/>
  <c r="K191" i="12"/>
  <c r="M191" i="12"/>
  <c r="L191" i="13"/>
  <c r="K191" i="14"/>
  <c r="M191" i="14"/>
  <c r="J191" i="15"/>
  <c r="L191" i="15"/>
  <c r="K191" i="16"/>
  <c r="M191" i="16"/>
  <c r="J191" i="17"/>
  <c r="L191" i="17"/>
  <c r="K191" i="18"/>
  <c r="M191" i="18"/>
  <c r="J191" i="19"/>
  <c r="L191" i="19"/>
  <c r="K191" i="20"/>
  <c r="M191" i="20"/>
  <c r="J191" i="21"/>
  <c r="L191" i="21"/>
  <c r="K191" i="22"/>
  <c r="M191" i="22"/>
  <c r="J191" i="23"/>
  <c r="L191" i="23"/>
  <c r="K191" i="24"/>
  <c r="M191" i="24"/>
  <c r="J191" i="25"/>
  <c r="L191" i="25"/>
  <c r="K191" i="26"/>
  <c r="M191" i="26"/>
  <c r="J191" i="27"/>
  <c r="L191" i="27"/>
  <c r="K191" i="28"/>
  <c r="M191" i="28"/>
  <c r="J191" i="29"/>
  <c r="L191" i="29"/>
  <c r="K191" i="30"/>
  <c r="M191" i="30"/>
  <c r="J191" i="31"/>
  <c r="L191" i="31"/>
  <c r="K191" i="32"/>
  <c r="M191" i="32"/>
  <c r="J191" i="33"/>
  <c r="L191" i="33"/>
  <c r="K211" i="34"/>
  <c r="M211" i="34"/>
  <c r="J191" i="35"/>
  <c r="L191" i="35"/>
  <c r="K191" i="36"/>
  <c r="M191" i="36"/>
  <c r="J191" i="37"/>
  <c r="L191" i="37"/>
  <c r="J211" i="38"/>
  <c r="L211" i="38"/>
  <c r="C106" i="44"/>
  <c r="G106" i="44"/>
  <c r="M107" i="44"/>
  <c r="C108" i="44"/>
  <c r="M108" i="44"/>
  <c r="C109" i="44"/>
  <c r="M110" i="44"/>
  <c r="G110" i="44"/>
  <c r="E110" i="44"/>
  <c r="C113" i="44"/>
  <c r="P6" i="45"/>
  <c r="P119" i="45" s="1"/>
  <c r="P6" i="47"/>
  <c r="P119" i="47" s="1"/>
  <c r="G105" i="47"/>
  <c r="E105" i="47"/>
  <c r="N106" i="47"/>
  <c r="L106" i="47"/>
  <c r="H106" i="47"/>
  <c r="F106" i="47"/>
  <c r="M107" i="47"/>
  <c r="K107" i="47"/>
  <c r="G107" i="47"/>
  <c r="E107" i="47"/>
  <c r="H108" i="47"/>
  <c r="F108" i="47"/>
  <c r="M109" i="47"/>
  <c r="K109" i="47"/>
  <c r="N110" i="48"/>
  <c r="I107" i="50"/>
  <c r="I109" i="50"/>
  <c r="I106" i="50"/>
  <c r="I109" i="53"/>
  <c r="P37" i="65"/>
  <c r="P122" i="65" s="1"/>
  <c r="E112" i="47"/>
  <c r="E110" i="47"/>
  <c r="E111" i="47"/>
  <c r="G112" i="47"/>
  <c r="G110" i="47"/>
  <c r="G111" i="47"/>
  <c r="L111" i="47"/>
  <c r="L110" i="47"/>
  <c r="N111" i="47"/>
  <c r="N110" i="47"/>
  <c r="O158" i="6"/>
  <c r="O160" i="6"/>
  <c r="O159" i="8"/>
  <c r="O158" i="10"/>
  <c r="O159" i="10"/>
  <c r="O158" i="12"/>
  <c r="O159" i="12"/>
  <c r="O160" i="13"/>
  <c r="O159" i="15"/>
  <c r="O159" i="17"/>
  <c r="P20" i="45"/>
  <c r="P110" i="45" s="1"/>
  <c r="P19" i="45"/>
  <c r="P18" i="45"/>
  <c r="M211" i="38"/>
  <c r="N191" i="36"/>
  <c r="N191" i="32"/>
  <c r="N191" i="26"/>
  <c r="N111" i="48"/>
  <c r="I113" i="50"/>
  <c r="N111" i="50"/>
  <c r="I108" i="50"/>
  <c r="N108" i="50"/>
  <c r="N110" i="50"/>
  <c r="N109" i="53"/>
  <c r="N106" i="53"/>
  <c r="O111" i="62"/>
  <c r="O106" i="62"/>
  <c r="J191" i="3"/>
  <c r="L191" i="3"/>
  <c r="J191" i="4"/>
  <c r="N161" i="5"/>
  <c r="N191" i="5" s="1"/>
  <c r="K191" i="5"/>
  <c r="M191" i="5"/>
  <c r="J191" i="6"/>
  <c r="L191" i="6"/>
  <c r="K191" i="7"/>
  <c r="M191" i="7"/>
  <c r="J191" i="8"/>
  <c r="L191" i="8"/>
  <c r="K191" i="9"/>
  <c r="M191" i="9"/>
  <c r="J191" i="10"/>
  <c r="L191" i="10"/>
  <c r="K191" i="11"/>
  <c r="M191" i="11"/>
  <c r="J191" i="12"/>
  <c r="L191" i="12"/>
  <c r="K191" i="13"/>
  <c r="M191" i="13"/>
  <c r="J191" i="14"/>
  <c r="L191" i="14"/>
  <c r="N191" i="15"/>
  <c r="K191" i="15"/>
  <c r="M191" i="15"/>
  <c r="J191" i="16"/>
  <c r="L191" i="16"/>
  <c r="N161" i="17"/>
  <c r="N191" i="17" s="1"/>
  <c r="K191" i="17"/>
  <c r="M191" i="17"/>
  <c r="J191" i="18"/>
  <c r="L191" i="18"/>
  <c r="K191" i="19"/>
  <c r="M191" i="19"/>
  <c r="J191" i="20"/>
  <c r="L191" i="20"/>
  <c r="K191" i="21"/>
  <c r="M191" i="21"/>
  <c r="J191" i="22"/>
  <c r="L191" i="22"/>
  <c r="K191" i="23"/>
  <c r="M191" i="23"/>
  <c r="J191" i="24"/>
  <c r="L191" i="24"/>
  <c r="K191" i="25"/>
  <c r="M191" i="25"/>
  <c r="J191" i="26"/>
  <c r="L191" i="26"/>
  <c r="K191" i="27"/>
  <c r="M191" i="27"/>
  <c r="J191" i="28"/>
  <c r="L191" i="28"/>
  <c r="K191" i="29"/>
  <c r="M191" i="29"/>
  <c r="J191" i="30"/>
  <c r="L191" i="30"/>
  <c r="K191" i="31"/>
  <c r="M191" i="31"/>
  <c r="J191" i="32"/>
  <c r="L191" i="32"/>
  <c r="K191" i="33"/>
  <c r="M191" i="33"/>
  <c r="J211" i="34"/>
  <c r="L211" i="34"/>
  <c r="K191" i="35"/>
  <c r="M191" i="35"/>
  <c r="J191" i="36"/>
  <c r="L191" i="36"/>
  <c r="K191" i="37"/>
  <c r="M191" i="37"/>
  <c r="I211" i="38"/>
  <c r="K211" i="38"/>
  <c r="F106" i="44"/>
  <c r="F107" i="44"/>
  <c r="F108" i="44"/>
  <c r="L110" i="44"/>
  <c r="J110" i="44"/>
  <c r="D110" i="44"/>
  <c r="F111" i="44"/>
  <c r="F112" i="44"/>
  <c r="Q5" i="47"/>
  <c r="H105" i="47"/>
  <c r="F105" i="47"/>
  <c r="M106" i="47"/>
  <c r="K106" i="47"/>
  <c r="G106" i="47"/>
  <c r="E106" i="47"/>
  <c r="N107" i="47"/>
  <c r="L107" i="47"/>
  <c r="H107" i="47"/>
  <c r="F107" i="47"/>
  <c r="M108" i="47"/>
  <c r="K108" i="47"/>
  <c r="G108" i="47"/>
  <c r="E108" i="47"/>
  <c r="N109" i="47"/>
  <c r="L109" i="47"/>
  <c r="H109" i="47"/>
  <c r="F109" i="47"/>
  <c r="M110" i="47"/>
  <c r="N108" i="48"/>
  <c r="I110" i="50"/>
  <c r="P37" i="64"/>
  <c r="P38" i="64" s="1"/>
  <c r="P37" i="71"/>
  <c r="P40" i="71" s="1"/>
  <c r="O40" i="73"/>
  <c r="O38" i="73"/>
  <c r="O41" i="73"/>
  <c r="O39" i="73"/>
  <c r="O71" i="73"/>
  <c r="O70" i="73"/>
  <c r="O69" i="73"/>
  <c r="O68" i="73"/>
  <c r="O90" i="73"/>
  <c r="O89" i="73"/>
  <c r="O88" i="73"/>
  <c r="O91" i="73"/>
  <c r="O31" i="75"/>
  <c r="O30" i="75"/>
  <c r="O29" i="75"/>
  <c r="O28" i="75"/>
  <c r="O51" i="75"/>
  <c r="O50" i="75"/>
  <c r="O48" i="75"/>
  <c r="O49" i="75"/>
  <c r="O79" i="75"/>
  <c r="O81" i="75"/>
  <c r="O80" i="75"/>
  <c r="O78" i="75"/>
  <c r="O10" i="76"/>
  <c r="O9" i="76"/>
  <c r="O8" i="76"/>
  <c r="O11" i="76"/>
  <c r="O30" i="76"/>
  <c r="O29" i="76"/>
  <c r="O28" i="76"/>
  <c r="O31" i="76"/>
  <c r="O100" i="76"/>
  <c r="O99" i="76"/>
  <c r="O98" i="76"/>
  <c r="O101" i="76"/>
  <c r="O110" i="76" s="1"/>
  <c r="O61" i="77"/>
  <c r="O111" i="77" s="1"/>
  <c r="O60" i="77"/>
  <c r="O59" i="77"/>
  <c r="O58" i="77"/>
  <c r="P6" i="48"/>
  <c r="E106" i="48"/>
  <c r="F107" i="48"/>
  <c r="D107" i="48"/>
  <c r="E108" i="48"/>
  <c r="F109" i="48"/>
  <c r="D109" i="48"/>
  <c r="E110" i="48"/>
  <c r="E111" i="48"/>
  <c r="F113" i="48"/>
  <c r="D113" i="48"/>
  <c r="F107" i="50"/>
  <c r="D107" i="50"/>
  <c r="E108" i="50"/>
  <c r="F109" i="50"/>
  <c r="D109" i="50"/>
  <c r="E110" i="50"/>
  <c r="F111" i="50"/>
  <c r="D111" i="50"/>
  <c r="E112" i="50"/>
  <c r="F113" i="50"/>
  <c r="D113" i="50"/>
  <c r="N7" i="53"/>
  <c r="N119" i="53" s="1"/>
  <c r="M109" i="53"/>
  <c r="N11" i="57"/>
  <c r="O69" i="60"/>
  <c r="O60" i="62"/>
  <c r="O39" i="64"/>
  <c r="M107" i="60"/>
  <c r="I57" i="63"/>
  <c r="I124" i="63" s="1"/>
  <c r="P66" i="63"/>
  <c r="O38" i="71"/>
  <c r="C106" i="72"/>
  <c r="N7" i="72"/>
  <c r="O31" i="72"/>
  <c r="O20" i="73"/>
  <c r="O19" i="73"/>
  <c r="O21" i="73"/>
  <c r="O18" i="73"/>
  <c r="O61" i="73"/>
  <c r="O60" i="73"/>
  <c r="O59" i="73"/>
  <c r="O58" i="73"/>
  <c r="O41" i="74"/>
  <c r="O40" i="74"/>
  <c r="O39" i="74"/>
  <c r="O38" i="74"/>
  <c r="O61" i="74"/>
  <c r="O60" i="74"/>
  <c r="O59" i="74"/>
  <c r="O58" i="74"/>
  <c r="O101" i="74"/>
  <c r="O100" i="74"/>
  <c r="O99" i="74"/>
  <c r="O98" i="74"/>
  <c r="O21" i="75"/>
  <c r="O18" i="75"/>
  <c r="O20" i="75"/>
  <c r="O19" i="75"/>
  <c r="O101" i="75"/>
  <c r="O100" i="75"/>
  <c r="O99" i="75"/>
  <c r="O98" i="75"/>
  <c r="O20" i="76"/>
  <c r="O19" i="76"/>
  <c r="O18" i="76"/>
  <c r="O21" i="76"/>
  <c r="O40" i="76"/>
  <c r="O39" i="76"/>
  <c r="O38" i="76"/>
  <c r="O41" i="76"/>
  <c r="O80" i="76"/>
  <c r="O78" i="76"/>
  <c r="O81" i="76"/>
  <c r="O79" i="76"/>
  <c r="O20" i="77"/>
  <c r="O19" i="77"/>
  <c r="O18" i="77"/>
  <c r="O21" i="77"/>
  <c r="O107" i="77"/>
  <c r="O49" i="77"/>
  <c r="O51" i="77"/>
  <c r="O110" i="77" s="1"/>
  <c r="O50" i="77"/>
  <c r="O48" i="77"/>
  <c r="O70" i="77"/>
  <c r="O71" i="77"/>
  <c r="O112" i="77" s="1"/>
  <c r="O69" i="77"/>
  <c r="O68" i="77"/>
  <c r="F106" i="48"/>
  <c r="D106" i="48"/>
  <c r="E107" i="48"/>
  <c r="F108" i="48"/>
  <c r="D108" i="48"/>
  <c r="E109" i="48"/>
  <c r="F110" i="48"/>
  <c r="D110" i="48"/>
  <c r="F111" i="48"/>
  <c r="E107" i="50"/>
  <c r="F108" i="50"/>
  <c r="D108" i="50"/>
  <c r="E109" i="50"/>
  <c r="F110" i="50"/>
  <c r="D110" i="50"/>
  <c r="E111" i="50"/>
  <c r="F112" i="53"/>
  <c r="I17" i="65"/>
  <c r="I120" i="65" s="1"/>
  <c r="O31" i="78"/>
  <c r="O30" i="78"/>
  <c r="O29" i="78"/>
  <c r="O50" i="78"/>
  <c r="O48" i="78"/>
  <c r="O51" i="78"/>
  <c r="O49" i="78"/>
  <c r="O22" i="79"/>
  <c r="O21" i="79"/>
  <c r="O20" i="79"/>
  <c r="O19" i="79"/>
  <c r="O42" i="79"/>
  <c r="O41" i="79"/>
  <c r="O40" i="79"/>
  <c r="O39" i="79"/>
  <c r="O101" i="79"/>
  <c r="O102" i="79"/>
  <c r="O100" i="79"/>
  <c r="O99" i="79"/>
  <c r="O21" i="80"/>
  <c r="O20" i="80"/>
  <c r="O19" i="80"/>
  <c r="O18" i="80"/>
  <c r="O41" i="80"/>
  <c r="O40" i="80"/>
  <c r="O39" i="80"/>
  <c r="O38" i="80"/>
  <c r="O91" i="80"/>
  <c r="O90" i="80"/>
  <c r="O89" i="80"/>
  <c r="O88" i="80"/>
  <c r="O51" i="81"/>
  <c r="O49" i="81"/>
  <c r="O50" i="81"/>
  <c r="O48" i="81"/>
  <c r="O79" i="81"/>
  <c r="O21" i="82"/>
  <c r="O18" i="82"/>
  <c r="O20" i="82"/>
  <c r="O19" i="82"/>
  <c r="O41" i="82"/>
  <c r="O40" i="82"/>
  <c r="O39" i="82"/>
  <c r="O38" i="82"/>
  <c r="O71" i="82"/>
  <c r="O69" i="82"/>
  <c r="O68" i="82"/>
  <c r="O70" i="82"/>
  <c r="O91" i="82"/>
  <c r="O90" i="82"/>
  <c r="O89" i="82"/>
  <c r="O88" i="82"/>
  <c r="N47" i="74"/>
  <c r="N123" i="74" s="1"/>
  <c r="D111" i="74"/>
  <c r="N67" i="74"/>
  <c r="N125" i="74" s="1"/>
  <c r="D113" i="74"/>
  <c r="K113" i="74"/>
  <c r="C106" i="75"/>
  <c r="N7" i="75"/>
  <c r="N37" i="75"/>
  <c r="N57" i="75"/>
  <c r="O101" i="78"/>
  <c r="O100" i="78"/>
  <c r="O99" i="78"/>
  <c r="O98" i="78"/>
  <c r="O12" i="79"/>
  <c r="O107" i="79" s="1"/>
  <c r="O11" i="79"/>
  <c r="O10" i="79"/>
  <c r="O9" i="79"/>
  <c r="O32" i="79"/>
  <c r="O109" i="79" s="1"/>
  <c r="O31" i="79"/>
  <c r="O30" i="79"/>
  <c r="O29" i="79"/>
  <c r="O31" i="80"/>
  <c r="O30" i="80"/>
  <c r="O29" i="80"/>
  <c r="O28" i="80"/>
  <c r="O61" i="80"/>
  <c r="O59" i="80"/>
  <c r="O58" i="80"/>
  <c r="O60" i="80"/>
  <c r="O71" i="81"/>
  <c r="O70" i="81"/>
  <c r="O69" i="81"/>
  <c r="O68" i="81"/>
  <c r="O101" i="81"/>
  <c r="O100" i="81"/>
  <c r="O99" i="81"/>
  <c r="O98" i="81"/>
  <c r="O31" i="82"/>
  <c r="O30" i="82"/>
  <c r="O29" i="82"/>
  <c r="O28" i="82"/>
  <c r="O41" i="83"/>
  <c r="O40" i="83"/>
  <c r="O38" i="83"/>
  <c r="O39" i="83"/>
  <c r="N47" i="72"/>
  <c r="K113" i="72"/>
  <c r="C106" i="73"/>
  <c r="N7" i="73"/>
  <c r="P7" i="73" s="1"/>
  <c r="K113" i="73"/>
  <c r="N7" i="74"/>
  <c r="N119" i="74" s="1"/>
  <c r="K114" i="75"/>
  <c r="N97" i="75"/>
  <c r="N126" i="75" s="1"/>
  <c r="C106" i="76"/>
  <c r="N47" i="76"/>
  <c r="M111" i="76"/>
  <c r="N57" i="76"/>
  <c r="N67" i="76"/>
  <c r="K114" i="76"/>
  <c r="N97" i="76"/>
  <c r="M106" i="77"/>
  <c r="N7" i="77"/>
  <c r="N119" i="77" s="1"/>
  <c r="N27" i="77"/>
  <c r="N121" i="77" s="1"/>
  <c r="N37" i="77"/>
  <c r="N122" i="77" s="1"/>
  <c r="K113" i="77"/>
  <c r="O115" i="79"/>
  <c r="N31" i="84"/>
  <c r="N30" i="84"/>
  <c r="N29" i="84"/>
  <c r="N28" i="84"/>
  <c r="N49" i="85"/>
  <c r="N51" i="85"/>
  <c r="N50" i="85"/>
  <c r="N48" i="85"/>
  <c r="N21" i="86"/>
  <c r="N20" i="86"/>
  <c r="N19" i="86"/>
  <c r="N18" i="86"/>
  <c r="N100" i="86"/>
  <c r="N99" i="86"/>
  <c r="N98" i="86"/>
  <c r="N101" i="86"/>
  <c r="N114" i="86" s="1"/>
  <c r="K114" i="78"/>
  <c r="K115" i="79"/>
  <c r="C106" i="80"/>
  <c r="N47" i="80"/>
  <c r="N123" i="80" s="1"/>
  <c r="D111" i="80"/>
  <c r="N67" i="80"/>
  <c r="N125" i="80" s="1"/>
  <c r="K113" i="80"/>
  <c r="N7" i="81"/>
  <c r="N17" i="81"/>
  <c r="N27" i="81"/>
  <c r="N37" i="81"/>
  <c r="K114" i="81"/>
  <c r="N97" i="81"/>
  <c r="N126" i="81" s="1"/>
  <c r="C106" i="82"/>
  <c r="N7" i="82"/>
  <c r="N119" i="82" s="1"/>
  <c r="N47" i="82"/>
  <c r="N123" i="82" s="1"/>
  <c r="P47" i="82"/>
  <c r="P50" i="82" s="1"/>
  <c r="M111" i="82"/>
  <c r="N57" i="82"/>
  <c r="N124" i="82" s="1"/>
  <c r="M112" i="82"/>
  <c r="C113" i="82"/>
  <c r="K113" i="82"/>
  <c r="C106" i="83"/>
  <c r="N7" i="83"/>
  <c r="N17" i="83"/>
  <c r="N27" i="83"/>
  <c r="N47" i="83"/>
  <c r="P47" i="83" s="1"/>
  <c r="N57" i="83"/>
  <c r="I71" i="83"/>
  <c r="D112" i="83"/>
  <c r="N21" i="84"/>
  <c r="N18" i="84"/>
  <c r="N20" i="84"/>
  <c r="N19" i="84"/>
  <c r="N101" i="84"/>
  <c r="N113" i="84" s="1"/>
  <c r="N100" i="84"/>
  <c r="N99" i="84"/>
  <c r="N98" i="84"/>
  <c r="N9" i="85"/>
  <c r="N11" i="85"/>
  <c r="N10" i="85"/>
  <c r="N8" i="85"/>
  <c r="N69" i="85"/>
  <c r="N71" i="85"/>
  <c r="N70" i="85"/>
  <c r="N68" i="85"/>
  <c r="N101" i="85"/>
  <c r="N113" i="85" s="1"/>
  <c r="N100" i="85"/>
  <c r="N99" i="85"/>
  <c r="N98" i="85"/>
  <c r="N11" i="86"/>
  <c r="N106" i="86" s="1"/>
  <c r="N10" i="86"/>
  <c r="N9" i="86"/>
  <c r="N8" i="86"/>
  <c r="N31" i="86"/>
  <c r="N108" i="86" s="1"/>
  <c r="N30" i="86"/>
  <c r="N29" i="86"/>
  <c r="N28" i="86"/>
  <c r="N60" i="86"/>
  <c r="N59" i="86"/>
  <c r="N58" i="86"/>
  <c r="N61" i="86"/>
  <c r="N111" i="86" s="1"/>
  <c r="N80" i="86"/>
  <c r="N79" i="86"/>
  <c r="N78" i="86"/>
  <c r="N81" i="86"/>
  <c r="N113" i="86" s="1"/>
  <c r="N37" i="78"/>
  <c r="N57" i="78"/>
  <c r="D112" i="78"/>
  <c r="N67" i="78"/>
  <c r="K113" i="78"/>
  <c r="N48" i="79"/>
  <c r="N58" i="79"/>
  <c r="N68" i="79"/>
  <c r="N126" i="79" s="1"/>
  <c r="K114" i="79"/>
  <c r="N30" i="89"/>
  <c r="N29" i="89"/>
  <c r="N28" i="89"/>
  <c r="N31" i="89"/>
  <c r="N49" i="89"/>
  <c r="N51" i="89"/>
  <c r="N50" i="89"/>
  <c r="N48" i="89"/>
  <c r="N81" i="90"/>
  <c r="N67" i="83"/>
  <c r="K113" i="83"/>
  <c r="B106" i="84"/>
  <c r="M7" i="84"/>
  <c r="M119" i="84" s="1"/>
  <c r="M37" i="84"/>
  <c r="M122" i="84" s="1"/>
  <c r="M57" i="84"/>
  <c r="M124" i="84" s="1"/>
  <c r="M67" i="84"/>
  <c r="M125" i="84" s="1"/>
  <c r="J113" i="84"/>
  <c r="J114" i="85"/>
  <c r="M101" i="87"/>
  <c r="N101" i="89"/>
  <c r="N108" i="89" s="1"/>
  <c r="N100" i="89"/>
  <c r="N99" i="89"/>
  <c r="N98" i="89"/>
  <c r="N31" i="90"/>
  <c r="N30" i="90"/>
  <c r="N29" i="90"/>
  <c r="N28" i="90"/>
  <c r="N50" i="90"/>
  <c r="N48" i="90"/>
  <c r="N51" i="90"/>
  <c r="N49" i="90"/>
  <c r="N100" i="90"/>
  <c r="N99" i="90"/>
  <c r="N98" i="90"/>
  <c r="N101" i="90"/>
  <c r="J114" i="84"/>
  <c r="B106" i="85"/>
  <c r="M17" i="85"/>
  <c r="M27" i="85"/>
  <c r="D113" i="85"/>
  <c r="J113" i="85"/>
  <c r="M47" i="86"/>
  <c r="M67" i="86"/>
  <c r="J114" i="86"/>
  <c r="M97" i="86"/>
  <c r="M126" i="86" s="1"/>
  <c r="M97" i="87"/>
  <c r="M17" i="87"/>
  <c r="M67" i="87"/>
  <c r="B106" i="89"/>
  <c r="M7" i="89"/>
  <c r="M37" i="89"/>
  <c r="O37" i="89" s="1"/>
  <c r="O39" i="89" s="1"/>
  <c r="L111" i="89"/>
  <c r="M57" i="89"/>
  <c r="C112" i="89"/>
  <c r="M67" i="89"/>
  <c r="J113" i="89"/>
  <c r="B106" i="90"/>
  <c r="M7" i="90"/>
  <c r="M17" i="90"/>
  <c r="M37" i="90"/>
  <c r="M67" i="90"/>
  <c r="J114" i="90"/>
  <c r="M97" i="90"/>
  <c r="M126" i="90" s="1"/>
  <c r="Q109" i="45"/>
  <c r="P41" i="71"/>
  <c r="P38" i="71"/>
  <c r="P8" i="47"/>
  <c r="P7" i="47"/>
  <c r="P9" i="47"/>
  <c r="Q9" i="45"/>
  <c r="Q7" i="45"/>
  <c r="Q8" i="45"/>
  <c r="P91" i="17"/>
  <c r="P131" i="17"/>
  <c r="P128" i="17"/>
  <c r="P130" i="17"/>
  <c r="P10" i="19"/>
  <c r="P11" i="19"/>
  <c r="P8" i="19"/>
  <c r="P170" i="23"/>
  <c r="P171" i="23"/>
  <c r="P91" i="30"/>
  <c r="P89" i="30"/>
  <c r="O187" i="14"/>
  <c r="O189" i="14"/>
  <c r="N203" i="38"/>
  <c r="N196" i="38"/>
  <c r="N201" i="38"/>
  <c r="N207" i="38"/>
  <c r="N206" i="38"/>
  <c r="P40" i="3"/>
  <c r="P41" i="3"/>
  <c r="P39" i="3"/>
  <c r="P38" i="3"/>
  <c r="P21" i="2"/>
  <c r="P148" i="1"/>
  <c r="P149" i="1"/>
  <c r="P150" i="1"/>
  <c r="P151" i="1"/>
  <c r="O98" i="1"/>
  <c r="P100" i="29"/>
  <c r="P99" i="29"/>
  <c r="P58" i="36"/>
  <c r="P59" i="36"/>
  <c r="N110" i="90"/>
  <c r="N114" i="85"/>
  <c r="O112" i="81"/>
  <c r="O106" i="78"/>
  <c r="O110" i="81"/>
  <c r="O107" i="75"/>
  <c r="O111" i="74"/>
  <c r="O109" i="74"/>
  <c r="O114" i="74"/>
  <c r="O110" i="75"/>
  <c r="O108" i="75"/>
  <c r="P67" i="63"/>
  <c r="P7" i="48"/>
  <c r="P11" i="48" s="1"/>
  <c r="I177" i="16"/>
  <c r="I180" i="22"/>
  <c r="I178" i="22"/>
  <c r="O189" i="26"/>
  <c r="I190" i="11"/>
  <c r="N199" i="38"/>
  <c r="O180" i="19"/>
  <c r="O189" i="19"/>
  <c r="O178" i="26"/>
  <c r="O190" i="26"/>
  <c r="O176" i="14"/>
  <c r="O180" i="14"/>
  <c r="P39" i="64"/>
  <c r="P38" i="65"/>
  <c r="P39" i="65"/>
  <c r="P40" i="65"/>
  <c r="P41" i="65"/>
  <c r="P109" i="65" s="1"/>
  <c r="P9" i="45"/>
  <c r="P8" i="45"/>
  <c r="P7" i="45"/>
  <c r="I186" i="16"/>
  <c r="O178" i="19"/>
  <c r="P9" i="4"/>
  <c r="P71" i="19"/>
  <c r="P182" i="19" s="1"/>
  <c r="P139" i="19"/>
  <c r="P140" i="19"/>
  <c r="P141" i="19"/>
  <c r="P189" i="19" s="1"/>
  <c r="O186" i="26"/>
  <c r="P80" i="4"/>
  <c r="P78" i="4"/>
  <c r="P28" i="3"/>
  <c r="P30" i="3"/>
  <c r="P31" i="3"/>
  <c r="P29" i="3"/>
  <c r="P120" i="4"/>
  <c r="P18" i="27"/>
  <c r="P20" i="27"/>
  <c r="P19" i="27"/>
  <c r="P40" i="27"/>
  <c r="P39" i="27"/>
  <c r="P38" i="27"/>
  <c r="P80" i="27"/>
  <c r="P78" i="27"/>
  <c r="P79" i="27"/>
  <c r="P168" i="37"/>
  <c r="P169" i="37"/>
  <c r="O179" i="9"/>
  <c r="O184" i="9"/>
  <c r="O176" i="9"/>
  <c r="O188" i="9"/>
  <c r="O180" i="13"/>
  <c r="O185" i="13"/>
  <c r="O178" i="28"/>
  <c r="O179" i="28"/>
  <c r="N107" i="86"/>
  <c r="N108" i="84"/>
  <c r="O110" i="79"/>
  <c r="O108" i="79"/>
  <c r="O110" i="78"/>
  <c r="O108" i="78"/>
  <c r="O114" i="75"/>
  <c r="O106" i="76"/>
  <c r="O113" i="75"/>
  <c r="P10" i="47"/>
  <c r="P10" i="45"/>
  <c r="P106" i="45" s="1"/>
  <c r="I181" i="11"/>
  <c r="I190" i="16"/>
  <c r="I180" i="11"/>
  <c r="I176" i="16"/>
  <c r="I180" i="16"/>
  <c r="O190" i="19"/>
  <c r="P89" i="17"/>
  <c r="P129" i="17"/>
  <c r="P9" i="19"/>
  <c r="P168" i="23"/>
  <c r="P88" i="30"/>
  <c r="I188" i="16"/>
  <c r="P79" i="4"/>
  <c r="P101" i="29"/>
  <c r="P60" i="36"/>
  <c r="P88" i="37"/>
  <c r="P90" i="37"/>
  <c r="O186" i="14"/>
  <c r="O190" i="14"/>
  <c r="O184" i="14"/>
  <c r="O188" i="26"/>
  <c r="O179" i="19"/>
  <c r="O177" i="26"/>
  <c r="O189" i="13"/>
  <c r="O177" i="28"/>
  <c r="P10" i="48"/>
  <c r="P71" i="63"/>
  <c r="P9" i="48"/>
  <c r="P159" i="16" l="1"/>
  <c r="P169" i="8"/>
  <c r="P170" i="8"/>
  <c r="O31" i="38"/>
  <c r="O30" i="38"/>
  <c r="O29" i="38"/>
  <c r="O28" i="38"/>
  <c r="P200" i="8"/>
  <c r="O177" i="1"/>
  <c r="N176" i="23"/>
  <c r="O178" i="11"/>
  <c r="N180" i="25"/>
  <c r="D180" i="1"/>
  <c r="D191" i="1"/>
  <c r="D184" i="1"/>
  <c r="P57" i="3"/>
  <c r="P59" i="3" s="1"/>
  <c r="N67" i="4"/>
  <c r="P67" i="4" s="1"/>
  <c r="P68" i="4" s="1"/>
  <c r="P66" i="4"/>
  <c r="P117" i="5"/>
  <c r="I37" i="7"/>
  <c r="P37" i="7" s="1"/>
  <c r="P199" i="7" s="1"/>
  <c r="P36" i="7"/>
  <c r="F190" i="18"/>
  <c r="I151" i="18"/>
  <c r="O108" i="76"/>
  <c r="P181" i="23"/>
  <c r="P198" i="8"/>
  <c r="O186" i="17"/>
  <c r="O176" i="25"/>
  <c r="O185" i="12"/>
  <c r="P185" i="26"/>
  <c r="H199" i="38"/>
  <c r="H197" i="38"/>
  <c r="O18" i="37"/>
  <c r="O59" i="37"/>
  <c r="P7" i="35"/>
  <c r="P10" i="35" s="1"/>
  <c r="O202" i="28"/>
  <c r="O28" i="26"/>
  <c r="O128" i="22"/>
  <c r="N181" i="23"/>
  <c r="O8" i="16"/>
  <c r="O38" i="13"/>
  <c r="O78" i="7"/>
  <c r="O39" i="9"/>
  <c r="O180" i="2"/>
  <c r="O21" i="3"/>
  <c r="I187" i="31"/>
  <c r="I189" i="30"/>
  <c r="I190" i="26"/>
  <c r="I189" i="26"/>
  <c r="I179" i="23"/>
  <c r="I11" i="4"/>
  <c r="N89" i="1"/>
  <c r="N90" i="1"/>
  <c r="D190" i="1"/>
  <c r="M190" i="1"/>
  <c r="M191" i="2"/>
  <c r="M180" i="2"/>
  <c r="J179" i="3"/>
  <c r="P127" i="3"/>
  <c r="I128" i="3"/>
  <c r="N128" i="3"/>
  <c r="N129" i="3"/>
  <c r="N130" i="3"/>
  <c r="N140" i="3"/>
  <c r="N58" i="4"/>
  <c r="I59" i="4"/>
  <c r="N60" i="4"/>
  <c r="I70" i="4"/>
  <c r="P76" i="5"/>
  <c r="N77" i="5"/>
  <c r="I137" i="6"/>
  <c r="P137" i="6" s="1"/>
  <c r="P136" i="6"/>
  <c r="I71" i="8"/>
  <c r="E182" i="8"/>
  <c r="E176" i="8"/>
  <c r="E180" i="8"/>
  <c r="E177" i="8"/>
  <c r="E186" i="8"/>
  <c r="J190" i="8"/>
  <c r="J180" i="8"/>
  <c r="J184" i="8"/>
  <c r="N113" i="90"/>
  <c r="N112" i="85"/>
  <c r="N110" i="85"/>
  <c r="P91" i="37"/>
  <c r="P201" i="8"/>
  <c r="O187" i="11"/>
  <c r="O179" i="22"/>
  <c r="O99" i="36"/>
  <c r="O59" i="36"/>
  <c r="P17" i="35"/>
  <c r="P20" i="35" s="1"/>
  <c r="N179" i="32"/>
  <c r="N177" i="32"/>
  <c r="I189" i="29"/>
  <c r="O177" i="29"/>
  <c r="O168" i="27"/>
  <c r="O118" i="27"/>
  <c r="O171" i="27"/>
  <c r="O128" i="23"/>
  <c r="O78" i="23"/>
  <c r="O130" i="23"/>
  <c r="N180" i="23"/>
  <c r="O38" i="3"/>
  <c r="O20" i="3"/>
  <c r="P68" i="19"/>
  <c r="P198" i="19"/>
  <c r="D179" i="1"/>
  <c r="D189" i="1"/>
  <c r="C188" i="2"/>
  <c r="C191" i="2"/>
  <c r="J183" i="2"/>
  <c r="N171" i="2"/>
  <c r="N178" i="2" s="1"/>
  <c r="J191" i="2"/>
  <c r="I137" i="4"/>
  <c r="P137" i="4" s="1"/>
  <c r="P141" i="4" s="1"/>
  <c r="P136" i="4"/>
  <c r="I88" i="5"/>
  <c r="I89" i="5"/>
  <c r="M181" i="6"/>
  <c r="N61" i="6"/>
  <c r="M185" i="6"/>
  <c r="N101" i="6"/>
  <c r="I117" i="6"/>
  <c r="P116" i="6"/>
  <c r="N121" i="6"/>
  <c r="F189" i="6"/>
  <c r="P97" i="10"/>
  <c r="P100" i="10" s="1"/>
  <c r="M125" i="87"/>
  <c r="N108" i="90"/>
  <c r="O180" i="27"/>
  <c r="O177" i="27"/>
  <c r="O190" i="27"/>
  <c r="N210" i="38"/>
  <c r="O185" i="30"/>
  <c r="N185" i="23"/>
  <c r="O101" i="18"/>
  <c r="O182" i="18"/>
  <c r="O177" i="12"/>
  <c r="O69" i="11"/>
  <c r="P57" i="1"/>
  <c r="M178" i="1"/>
  <c r="I109" i="1"/>
  <c r="N109" i="1"/>
  <c r="I120" i="1"/>
  <c r="D187" i="1"/>
  <c r="M187" i="1"/>
  <c r="I28" i="2"/>
  <c r="P86" i="2"/>
  <c r="N129" i="2"/>
  <c r="M190" i="2"/>
  <c r="E180" i="3"/>
  <c r="F187" i="3"/>
  <c r="K187" i="3"/>
  <c r="I37" i="4"/>
  <c r="P36" i="4"/>
  <c r="P37" i="4" s="1"/>
  <c r="I39" i="4"/>
  <c r="N40" i="4"/>
  <c r="I47" i="4"/>
  <c r="P46" i="4"/>
  <c r="N49" i="4"/>
  <c r="I107" i="4"/>
  <c r="P106" i="4"/>
  <c r="I108" i="4"/>
  <c r="N109" i="4"/>
  <c r="I110" i="4"/>
  <c r="N118" i="4"/>
  <c r="I119" i="4"/>
  <c r="N119" i="4"/>
  <c r="N120" i="4"/>
  <c r="D178" i="6"/>
  <c r="I31" i="6"/>
  <c r="J177" i="1"/>
  <c r="I28" i="1"/>
  <c r="N29" i="1"/>
  <c r="E183" i="1"/>
  <c r="J184" i="1"/>
  <c r="M181" i="2"/>
  <c r="M185" i="2"/>
  <c r="J186" i="2"/>
  <c r="F188" i="2"/>
  <c r="F189" i="2"/>
  <c r="N28" i="3"/>
  <c r="I29" i="3"/>
  <c r="N30" i="3"/>
  <c r="I39" i="3"/>
  <c r="I48" i="3"/>
  <c r="N48" i="3"/>
  <c r="I49" i="3"/>
  <c r="I50" i="3"/>
  <c r="N38" i="4"/>
  <c r="I88" i="4"/>
  <c r="I90" i="4"/>
  <c r="N98" i="4"/>
  <c r="I99" i="4"/>
  <c r="N99" i="4"/>
  <c r="I100" i="4"/>
  <c r="N100" i="4"/>
  <c r="I109" i="4"/>
  <c r="N140" i="4"/>
  <c r="I18" i="5"/>
  <c r="N18" i="5"/>
  <c r="I19" i="5"/>
  <c r="I20" i="5"/>
  <c r="N20" i="5"/>
  <c r="N40" i="5"/>
  <c r="M182" i="5"/>
  <c r="I121" i="5"/>
  <c r="N169" i="5"/>
  <c r="I9" i="6"/>
  <c r="I28" i="6"/>
  <c r="N29" i="6"/>
  <c r="I30" i="6"/>
  <c r="E181" i="6"/>
  <c r="E185" i="6"/>
  <c r="N128" i="6"/>
  <c r="I150" i="6"/>
  <c r="F190" i="6"/>
  <c r="K190" i="6"/>
  <c r="N168" i="6"/>
  <c r="N170" i="6"/>
  <c r="I68" i="7"/>
  <c r="N69" i="7"/>
  <c r="I70" i="7"/>
  <c r="I138" i="7"/>
  <c r="I139" i="7"/>
  <c r="N139" i="7"/>
  <c r="I140" i="7"/>
  <c r="J189" i="7"/>
  <c r="N148" i="7"/>
  <c r="I149" i="7"/>
  <c r="N149" i="7"/>
  <c r="I151" i="7"/>
  <c r="N38" i="8"/>
  <c r="N40" i="8"/>
  <c r="I41" i="8"/>
  <c r="M180" i="8"/>
  <c r="E181" i="8"/>
  <c r="J181" i="8"/>
  <c r="M186" i="8"/>
  <c r="E187" i="8"/>
  <c r="J187" i="8"/>
  <c r="E190" i="8"/>
  <c r="I28" i="9"/>
  <c r="I29" i="9"/>
  <c r="I30" i="9"/>
  <c r="N30" i="9"/>
  <c r="G178" i="9"/>
  <c r="I58" i="9"/>
  <c r="N58" i="9"/>
  <c r="I59" i="9"/>
  <c r="N59" i="9"/>
  <c r="N60" i="9"/>
  <c r="F181" i="9"/>
  <c r="I108" i="9"/>
  <c r="P126" i="9"/>
  <c r="P127" i="9" s="1"/>
  <c r="N128" i="9"/>
  <c r="I129" i="9"/>
  <c r="F190" i="9"/>
  <c r="E177" i="10"/>
  <c r="J177" i="10"/>
  <c r="N30" i="10"/>
  <c r="N41" i="10"/>
  <c r="I48" i="10"/>
  <c r="N49" i="10"/>
  <c r="E181" i="10"/>
  <c r="N21" i="11"/>
  <c r="I39" i="11"/>
  <c r="N40" i="11"/>
  <c r="D180" i="11"/>
  <c r="M181" i="11"/>
  <c r="I69" i="11"/>
  <c r="N69" i="11"/>
  <c r="D184" i="11"/>
  <c r="D185" i="11"/>
  <c r="N119" i="11"/>
  <c r="I120" i="11"/>
  <c r="E187" i="11"/>
  <c r="J187" i="11"/>
  <c r="E179" i="12"/>
  <c r="J179" i="12"/>
  <c r="N61" i="12"/>
  <c r="N181" i="12" s="1"/>
  <c r="I79" i="14"/>
  <c r="N79" i="14"/>
  <c r="F184" i="14"/>
  <c r="K184" i="14"/>
  <c r="N190" i="17"/>
  <c r="P7" i="7"/>
  <c r="P11" i="7" s="1"/>
  <c r="E176" i="1"/>
  <c r="J176" i="1"/>
  <c r="E180" i="1"/>
  <c r="I129" i="1"/>
  <c r="I130" i="1"/>
  <c r="I139" i="1"/>
  <c r="I169" i="1"/>
  <c r="N9" i="2"/>
  <c r="C176" i="2"/>
  <c r="N18" i="2"/>
  <c r="I20" i="2"/>
  <c r="N20" i="2"/>
  <c r="M177" i="2"/>
  <c r="N28" i="2"/>
  <c r="M178" i="2"/>
  <c r="J181" i="2"/>
  <c r="F182" i="2"/>
  <c r="M183" i="2"/>
  <c r="P166" i="2"/>
  <c r="P167" i="2" s="1"/>
  <c r="N60" i="3"/>
  <c r="F184" i="3"/>
  <c r="N99" i="3"/>
  <c r="F185" i="3"/>
  <c r="K185" i="3"/>
  <c r="K189" i="3"/>
  <c r="D179" i="3"/>
  <c r="M179" i="3"/>
  <c r="E178" i="4"/>
  <c r="E180" i="4"/>
  <c r="E181" i="4"/>
  <c r="J181" i="4"/>
  <c r="N69" i="4"/>
  <c r="D179" i="5"/>
  <c r="N200" i="5"/>
  <c r="N201" i="5"/>
  <c r="F181" i="5"/>
  <c r="K181" i="5"/>
  <c r="N202" i="5"/>
  <c r="F183" i="5"/>
  <c r="K183" i="5"/>
  <c r="N204" i="5"/>
  <c r="I108" i="5"/>
  <c r="I109" i="5"/>
  <c r="I138" i="5"/>
  <c r="N138" i="5"/>
  <c r="I139" i="5"/>
  <c r="N139" i="5"/>
  <c r="I140" i="5"/>
  <c r="N140" i="5"/>
  <c r="I148" i="5"/>
  <c r="I149" i="5"/>
  <c r="N149" i="5"/>
  <c r="I150" i="5"/>
  <c r="N11" i="6"/>
  <c r="E177" i="6"/>
  <c r="J177" i="6"/>
  <c r="F179" i="6"/>
  <c r="E180" i="6"/>
  <c r="I57" i="6"/>
  <c r="P56" i="6"/>
  <c r="E184" i="6"/>
  <c r="I97" i="6"/>
  <c r="P97" i="6" s="1"/>
  <c r="P96" i="6"/>
  <c r="I109" i="6"/>
  <c r="N10" i="7"/>
  <c r="C176" i="7"/>
  <c r="K177" i="7"/>
  <c r="N28" i="7"/>
  <c r="C178" i="7"/>
  <c r="J186" i="7"/>
  <c r="J187" i="7"/>
  <c r="F188" i="7"/>
  <c r="F189" i="7"/>
  <c r="K189" i="7"/>
  <c r="I18" i="8"/>
  <c r="N18" i="8"/>
  <c r="I20" i="8"/>
  <c r="I78" i="9"/>
  <c r="N78" i="9"/>
  <c r="I79" i="9"/>
  <c r="N79" i="9"/>
  <c r="N80" i="9"/>
  <c r="I88" i="9"/>
  <c r="I89" i="9"/>
  <c r="I90" i="9"/>
  <c r="N90" i="9"/>
  <c r="G184" i="9"/>
  <c r="L184" i="9"/>
  <c r="N98" i="9"/>
  <c r="I99" i="9"/>
  <c r="N99" i="9"/>
  <c r="N100" i="9"/>
  <c r="E176" i="10"/>
  <c r="N40" i="10"/>
  <c r="I129" i="10"/>
  <c r="I148" i="10"/>
  <c r="I149" i="10"/>
  <c r="I150" i="10"/>
  <c r="N150" i="10"/>
  <c r="N168" i="10"/>
  <c r="I169" i="10"/>
  <c r="N169" i="10"/>
  <c r="I8" i="11"/>
  <c r="N8" i="11"/>
  <c r="I18" i="11"/>
  <c r="I20" i="11"/>
  <c r="D179" i="11"/>
  <c r="I60" i="11"/>
  <c r="N79" i="11"/>
  <c r="I81" i="11"/>
  <c r="I183" i="11" s="1"/>
  <c r="J183" i="11"/>
  <c r="M184" i="11"/>
  <c r="N99" i="11"/>
  <c r="I100" i="11"/>
  <c r="N108" i="11"/>
  <c r="I109" i="11"/>
  <c r="N110" i="11"/>
  <c r="I38" i="12"/>
  <c r="F179" i="12"/>
  <c r="K179" i="12"/>
  <c r="E180" i="12"/>
  <c r="F181" i="12"/>
  <c r="I78" i="13"/>
  <c r="N78" i="13"/>
  <c r="I79" i="13"/>
  <c r="N79" i="13"/>
  <c r="I80" i="13"/>
  <c r="N80" i="13"/>
  <c r="I129" i="13"/>
  <c r="N129" i="13"/>
  <c r="P127" i="14"/>
  <c r="N185" i="17"/>
  <c r="I20" i="7"/>
  <c r="I21" i="7"/>
  <c r="I40" i="7"/>
  <c r="I88" i="7"/>
  <c r="N88" i="7"/>
  <c r="I89" i="7"/>
  <c r="N89" i="7"/>
  <c r="N90" i="7"/>
  <c r="F186" i="7"/>
  <c r="F187" i="7"/>
  <c r="J177" i="8"/>
  <c r="I28" i="8"/>
  <c r="I29" i="8"/>
  <c r="N29" i="8"/>
  <c r="I30" i="8"/>
  <c r="E179" i="8"/>
  <c r="J179" i="8"/>
  <c r="I88" i="8"/>
  <c r="E185" i="8"/>
  <c r="J185" i="8"/>
  <c r="N139" i="8"/>
  <c r="I140" i="8"/>
  <c r="E189" i="8"/>
  <c r="J189" i="8"/>
  <c r="N148" i="8"/>
  <c r="I149" i="8"/>
  <c r="D176" i="8"/>
  <c r="N18" i="9"/>
  <c r="I19" i="9"/>
  <c r="N20" i="9"/>
  <c r="C180" i="9"/>
  <c r="L190" i="9"/>
  <c r="P56" i="10"/>
  <c r="N57" i="10"/>
  <c r="I68" i="10"/>
  <c r="N68" i="10"/>
  <c r="N69" i="10"/>
  <c r="I70" i="10"/>
  <c r="I79" i="10"/>
  <c r="N79" i="10"/>
  <c r="N88" i="10"/>
  <c r="I89" i="10"/>
  <c r="N90" i="10"/>
  <c r="I91" i="10"/>
  <c r="I98" i="10"/>
  <c r="I99" i="10"/>
  <c r="N100" i="10"/>
  <c r="I119" i="10"/>
  <c r="N119" i="10"/>
  <c r="N128" i="10"/>
  <c r="J179" i="10"/>
  <c r="J179" i="11"/>
  <c r="E189" i="11"/>
  <c r="F178" i="12"/>
  <c r="K178" i="12"/>
  <c r="F183" i="12"/>
  <c r="K183" i="12"/>
  <c r="N108" i="12"/>
  <c r="N118" i="12"/>
  <c r="I119" i="12"/>
  <c r="N120" i="12"/>
  <c r="I130" i="12"/>
  <c r="I210" i="12"/>
  <c r="I149" i="12"/>
  <c r="N207" i="18"/>
  <c r="F191" i="19"/>
  <c r="F186" i="19"/>
  <c r="P137" i="20"/>
  <c r="D189" i="11"/>
  <c r="I148" i="11"/>
  <c r="N148" i="11"/>
  <c r="I150" i="11"/>
  <c r="N150" i="11"/>
  <c r="I168" i="11"/>
  <c r="N168" i="11"/>
  <c r="I169" i="11"/>
  <c r="I170" i="11"/>
  <c r="E176" i="12"/>
  <c r="J176" i="12"/>
  <c r="E182" i="12"/>
  <c r="F189" i="12"/>
  <c r="K177" i="13"/>
  <c r="F181" i="13"/>
  <c r="N91" i="13"/>
  <c r="I98" i="13"/>
  <c r="N99" i="13"/>
  <c r="I100" i="13"/>
  <c r="P146" i="14"/>
  <c r="I147" i="14"/>
  <c r="D182" i="14"/>
  <c r="G176" i="15"/>
  <c r="G177" i="15"/>
  <c r="G178" i="15"/>
  <c r="G179" i="15"/>
  <c r="G180" i="15"/>
  <c r="I89" i="15"/>
  <c r="N89" i="15"/>
  <c r="N91" i="15"/>
  <c r="N184" i="15" s="1"/>
  <c r="N98" i="15"/>
  <c r="I99" i="15"/>
  <c r="N100" i="15"/>
  <c r="M185" i="15"/>
  <c r="I169" i="15"/>
  <c r="N169" i="15"/>
  <c r="I89" i="16"/>
  <c r="N89" i="16"/>
  <c r="N91" i="16"/>
  <c r="F180" i="17"/>
  <c r="N196" i="18"/>
  <c r="N58" i="18"/>
  <c r="I205" i="19"/>
  <c r="K179" i="21"/>
  <c r="M189" i="23"/>
  <c r="M178" i="23"/>
  <c r="I39" i="1"/>
  <c r="I60" i="1"/>
  <c r="M181" i="1"/>
  <c r="I68" i="1"/>
  <c r="E182" i="1"/>
  <c r="J182" i="1"/>
  <c r="J183" i="1"/>
  <c r="M183" i="1"/>
  <c r="I98" i="1"/>
  <c r="J186" i="1"/>
  <c r="E189" i="1"/>
  <c r="F176" i="2"/>
  <c r="L177" i="2"/>
  <c r="C178" i="2"/>
  <c r="L178" i="2"/>
  <c r="I39" i="2"/>
  <c r="M179" i="2"/>
  <c r="N48" i="2"/>
  <c r="N50" i="2"/>
  <c r="L180" i="2"/>
  <c r="N58" i="2"/>
  <c r="N60" i="2"/>
  <c r="C181" i="2"/>
  <c r="I68" i="2"/>
  <c r="N68" i="2"/>
  <c r="N70" i="2"/>
  <c r="N79" i="2"/>
  <c r="N80" i="2"/>
  <c r="E183" i="2"/>
  <c r="N81" i="2"/>
  <c r="F184" i="2"/>
  <c r="I205" i="2"/>
  <c r="F186" i="2"/>
  <c r="F187" i="2"/>
  <c r="C189" i="2"/>
  <c r="F190" i="2"/>
  <c r="I168" i="2"/>
  <c r="N169" i="2"/>
  <c r="I8" i="3"/>
  <c r="K178" i="3"/>
  <c r="P46" i="3"/>
  <c r="F186" i="3"/>
  <c r="K186" i="3"/>
  <c r="N120" i="3"/>
  <c r="N121" i="3"/>
  <c r="N48" i="4"/>
  <c r="I49" i="4"/>
  <c r="N50" i="4"/>
  <c r="N78" i="4"/>
  <c r="I79" i="4"/>
  <c r="P86" i="4"/>
  <c r="E187" i="4"/>
  <c r="E188" i="4"/>
  <c r="I139" i="4"/>
  <c r="P6" i="5"/>
  <c r="M176" i="5"/>
  <c r="M178" i="5"/>
  <c r="L179" i="5"/>
  <c r="G180" i="5"/>
  <c r="L180" i="5"/>
  <c r="C181" i="5"/>
  <c r="G181" i="5"/>
  <c r="L181" i="5"/>
  <c r="C182" i="5"/>
  <c r="I78" i="5"/>
  <c r="N79" i="5"/>
  <c r="I80" i="5"/>
  <c r="K184" i="5"/>
  <c r="F185" i="5"/>
  <c r="K185" i="5"/>
  <c r="N206" i="5"/>
  <c r="C186" i="5"/>
  <c r="G186" i="5"/>
  <c r="N207" i="5"/>
  <c r="I118" i="5"/>
  <c r="N119" i="5"/>
  <c r="I120" i="5"/>
  <c r="C187" i="5"/>
  <c r="G187" i="5"/>
  <c r="G188" i="5"/>
  <c r="L188" i="5"/>
  <c r="C189" i="5"/>
  <c r="G189" i="5"/>
  <c r="C190" i="5"/>
  <c r="I41" i="6"/>
  <c r="E183" i="6"/>
  <c r="I9" i="7"/>
  <c r="F176" i="7"/>
  <c r="K176" i="7"/>
  <c r="N20" i="7"/>
  <c r="F178" i="7"/>
  <c r="K178" i="7"/>
  <c r="G179" i="7"/>
  <c r="N50" i="7"/>
  <c r="K182" i="7"/>
  <c r="J183" i="7"/>
  <c r="I98" i="7"/>
  <c r="I100" i="7"/>
  <c r="G187" i="7"/>
  <c r="L187" i="7"/>
  <c r="C190" i="7"/>
  <c r="N170" i="7"/>
  <c r="I9" i="8"/>
  <c r="N9" i="8"/>
  <c r="F177" i="8"/>
  <c r="M179" i="8"/>
  <c r="I201" i="8"/>
  <c r="F181" i="8"/>
  <c r="M184" i="8"/>
  <c r="M185" i="8"/>
  <c r="I207" i="8"/>
  <c r="F187" i="8"/>
  <c r="M189" i="8"/>
  <c r="F190" i="8"/>
  <c r="C176" i="9"/>
  <c r="K177" i="9"/>
  <c r="I69" i="9"/>
  <c r="E185" i="9"/>
  <c r="J185" i="9"/>
  <c r="E186" i="9"/>
  <c r="J186" i="9"/>
  <c r="C188" i="9"/>
  <c r="C190" i="9"/>
  <c r="P166" i="9"/>
  <c r="C177" i="10"/>
  <c r="G177" i="10"/>
  <c r="L177" i="10"/>
  <c r="L180" i="10"/>
  <c r="I58" i="10"/>
  <c r="I59" i="10"/>
  <c r="N59" i="10"/>
  <c r="I60" i="10"/>
  <c r="G185" i="10"/>
  <c r="N101" i="10"/>
  <c r="F179" i="11"/>
  <c r="K179" i="11"/>
  <c r="D181" i="11"/>
  <c r="D182" i="11"/>
  <c r="M182" i="11"/>
  <c r="I91" i="11"/>
  <c r="I184" i="11" s="1"/>
  <c r="D186" i="11"/>
  <c r="D187" i="11"/>
  <c r="K188" i="11"/>
  <c r="N171" i="11"/>
  <c r="N197" i="12"/>
  <c r="J177" i="12"/>
  <c r="C180" i="12"/>
  <c r="G180" i="12"/>
  <c r="L180" i="12"/>
  <c r="L181" i="12"/>
  <c r="J183" i="12"/>
  <c r="N208" i="12"/>
  <c r="C188" i="12"/>
  <c r="G188" i="12"/>
  <c r="I139" i="12"/>
  <c r="I141" i="12"/>
  <c r="I189" i="12" s="1"/>
  <c r="G189" i="12"/>
  <c r="C190" i="12"/>
  <c r="G190" i="12"/>
  <c r="L190" i="12"/>
  <c r="N8" i="13"/>
  <c r="I11" i="13"/>
  <c r="G176" i="13"/>
  <c r="I18" i="13"/>
  <c r="N19" i="13"/>
  <c r="I20" i="13"/>
  <c r="G177" i="13"/>
  <c r="L177" i="13"/>
  <c r="I30" i="13"/>
  <c r="D178" i="13"/>
  <c r="I38" i="13"/>
  <c r="N39" i="13"/>
  <c r="I40" i="13"/>
  <c r="I48" i="13"/>
  <c r="G181" i="13"/>
  <c r="K181" i="13"/>
  <c r="K183" i="13"/>
  <c r="I89" i="13"/>
  <c r="I90" i="13"/>
  <c r="G184" i="13"/>
  <c r="F178" i="14"/>
  <c r="M178" i="14"/>
  <c r="D179" i="14"/>
  <c r="F182" i="14"/>
  <c r="K182" i="14"/>
  <c r="D184" i="14"/>
  <c r="M184" i="14"/>
  <c r="I99" i="14"/>
  <c r="N99" i="14"/>
  <c r="F186" i="14"/>
  <c r="F188" i="14"/>
  <c r="K188" i="14"/>
  <c r="K189" i="14"/>
  <c r="M190" i="14"/>
  <c r="E182" i="15"/>
  <c r="I204" i="15"/>
  <c r="P117" i="15"/>
  <c r="N209" i="15"/>
  <c r="M177" i="16"/>
  <c r="I148" i="16"/>
  <c r="I150" i="16"/>
  <c r="P166" i="16"/>
  <c r="I167" i="16"/>
  <c r="P167" i="16" s="1"/>
  <c r="J182" i="17"/>
  <c r="L183" i="17"/>
  <c r="I98" i="17"/>
  <c r="N99" i="17"/>
  <c r="I100" i="17"/>
  <c r="F186" i="17"/>
  <c r="I140" i="17"/>
  <c r="N29" i="18"/>
  <c r="N199" i="18"/>
  <c r="N200" i="18"/>
  <c r="N48" i="18"/>
  <c r="I120" i="18"/>
  <c r="I128" i="18"/>
  <c r="N209" i="18"/>
  <c r="I204" i="19"/>
  <c r="F184" i="19"/>
  <c r="L181" i="20"/>
  <c r="N150" i="18"/>
  <c r="I168" i="18"/>
  <c r="I169" i="18"/>
  <c r="N169" i="18"/>
  <c r="D185" i="18"/>
  <c r="I29" i="19"/>
  <c r="N29" i="19"/>
  <c r="N50" i="19"/>
  <c r="N69" i="19"/>
  <c r="I99" i="19"/>
  <c r="I207" i="19"/>
  <c r="I68" i="20"/>
  <c r="N68" i="20"/>
  <c r="I69" i="20"/>
  <c r="N69" i="20"/>
  <c r="K183" i="21"/>
  <c r="D185" i="21"/>
  <c r="N130" i="21"/>
  <c r="I139" i="21"/>
  <c r="N139" i="21"/>
  <c r="N148" i="21"/>
  <c r="I149" i="21"/>
  <c r="K190" i="21"/>
  <c r="I169" i="21"/>
  <c r="N169" i="21"/>
  <c r="I8" i="22"/>
  <c r="N8" i="22"/>
  <c r="I10" i="22"/>
  <c r="N10" i="22"/>
  <c r="I18" i="22"/>
  <c r="I20" i="22"/>
  <c r="N28" i="22"/>
  <c r="I29" i="22"/>
  <c r="N30" i="22"/>
  <c r="I58" i="22"/>
  <c r="I59" i="22"/>
  <c r="I60" i="22"/>
  <c r="I69" i="22"/>
  <c r="N69" i="22"/>
  <c r="D183" i="22"/>
  <c r="I88" i="22"/>
  <c r="N89" i="22"/>
  <c r="I90" i="22"/>
  <c r="N91" i="22"/>
  <c r="I98" i="22"/>
  <c r="I100" i="22"/>
  <c r="D185" i="22"/>
  <c r="I108" i="22"/>
  <c r="N108" i="22"/>
  <c r="I110" i="22"/>
  <c r="N110" i="22"/>
  <c r="D187" i="22"/>
  <c r="N128" i="22"/>
  <c r="I129" i="22"/>
  <c r="N130" i="22"/>
  <c r="N131" i="22"/>
  <c r="I138" i="22"/>
  <c r="I139" i="22"/>
  <c r="N139" i="22"/>
  <c r="I140" i="22"/>
  <c r="M176" i="23"/>
  <c r="E177" i="23"/>
  <c r="J177" i="23"/>
  <c r="I38" i="23"/>
  <c r="I40" i="23"/>
  <c r="P97" i="25"/>
  <c r="P101" i="25" s="1"/>
  <c r="D191" i="25"/>
  <c r="D187" i="25"/>
  <c r="I131" i="26"/>
  <c r="I188" i="26" s="1"/>
  <c r="C188" i="26"/>
  <c r="F189" i="14"/>
  <c r="F190" i="14"/>
  <c r="I168" i="14"/>
  <c r="M176" i="15"/>
  <c r="M177" i="15"/>
  <c r="M178" i="15"/>
  <c r="M179" i="15"/>
  <c r="M180" i="15"/>
  <c r="E181" i="15"/>
  <c r="E183" i="15"/>
  <c r="M183" i="15"/>
  <c r="N206" i="15"/>
  <c r="I109" i="15"/>
  <c r="I110" i="15"/>
  <c r="C186" i="15"/>
  <c r="N118" i="15"/>
  <c r="I119" i="15"/>
  <c r="N120" i="15"/>
  <c r="K187" i="15"/>
  <c r="N131" i="15"/>
  <c r="N188" i="15" s="1"/>
  <c r="N138" i="15"/>
  <c r="I139" i="15"/>
  <c r="N140" i="15"/>
  <c r="M189" i="15"/>
  <c r="N148" i="15"/>
  <c r="J187" i="15"/>
  <c r="F180" i="16"/>
  <c r="F181" i="16"/>
  <c r="K183" i="16"/>
  <c r="F184" i="16"/>
  <c r="K184" i="16"/>
  <c r="F186" i="16"/>
  <c r="K186" i="16"/>
  <c r="I208" i="16"/>
  <c r="F190" i="16"/>
  <c r="F176" i="17"/>
  <c r="I29" i="17"/>
  <c r="D178" i="17"/>
  <c r="F179" i="17"/>
  <c r="F181" i="17"/>
  <c r="F182" i="17"/>
  <c r="J186" i="17"/>
  <c r="F187" i="17"/>
  <c r="N130" i="17"/>
  <c r="D188" i="17"/>
  <c r="N139" i="17"/>
  <c r="D189" i="17"/>
  <c r="L190" i="17"/>
  <c r="N9" i="18"/>
  <c r="F176" i="18"/>
  <c r="K176" i="18"/>
  <c r="N197" i="18"/>
  <c r="F177" i="18"/>
  <c r="K177" i="18"/>
  <c r="N198" i="18"/>
  <c r="N28" i="18"/>
  <c r="M182" i="18"/>
  <c r="M185" i="18"/>
  <c r="N109" i="18"/>
  <c r="I118" i="18"/>
  <c r="F187" i="18"/>
  <c r="K187" i="18"/>
  <c r="N208" i="18"/>
  <c r="D189" i="18"/>
  <c r="I59" i="19"/>
  <c r="N60" i="19"/>
  <c r="K186" i="19"/>
  <c r="K189" i="19"/>
  <c r="D190" i="19"/>
  <c r="M190" i="19"/>
  <c r="I58" i="20"/>
  <c r="N58" i="20"/>
  <c r="N59" i="20"/>
  <c r="C181" i="20"/>
  <c r="E183" i="20"/>
  <c r="J183" i="20"/>
  <c r="E185" i="20"/>
  <c r="J185" i="20"/>
  <c r="D177" i="21"/>
  <c r="I48" i="21"/>
  <c r="I50" i="21"/>
  <c r="K181" i="21"/>
  <c r="N68" i="21"/>
  <c r="N78" i="21"/>
  <c r="I79" i="21"/>
  <c r="N80" i="21"/>
  <c r="I81" i="21"/>
  <c r="I183" i="21" s="1"/>
  <c r="I88" i="21"/>
  <c r="I90" i="21"/>
  <c r="I91" i="21"/>
  <c r="I184" i="21" s="1"/>
  <c r="N91" i="21"/>
  <c r="I99" i="21"/>
  <c r="N99" i="21"/>
  <c r="E185" i="21"/>
  <c r="E189" i="21"/>
  <c r="I39" i="22"/>
  <c r="D179" i="22"/>
  <c r="N50" i="22"/>
  <c r="D181" i="22"/>
  <c r="E176" i="23"/>
  <c r="J176" i="23"/>
  <c r="I18" i="23"/>
  <c r="N19" i="23"/>
  <c r="I20" i="23"/>
  <c r="I30" i="23"/>
  <c r="I90" i="24"/>
  <c r="O48" i="26"/>
  <c r="O129" i="26"/>
  <c r="L184" i="13"/>
  <c r="F185" i="13"/>
  <c r="D189" i="13"/>
  <c r="L189" i="13"/>
  <c r="N150" i="13"/>
  <c r="K176" i="14"/>
  <c r="F177" i="14"/>
  <c r="K177" i="14"/>
  <c r="I28" i="14"/>
  <c r="N28" i="14"/>
  <c r="N29" i="14"/>
  <c r="N30" i="14"/>
  <c r="I70" i="14"/>
  <c r="F183" i="14"/>
  <c r="K183" i="14"/>
  <c r="P86" i="14"/>
  <c r="D185" i="14"/>
  <c r="N119" i="14"/>
  <c r="E187" i="14"/>
  <c r="D188" i="14"/>
  <c r="D189" i="14"/>
  <c r="G180" i="14"/>
  <c r="F176" i="15"/>
  <c r="K176" i="15"/>
  <c r="F177" i="15"/>
  <c r="K177" i="15"/>
  <c r="F178" i="15"/>
  <c r="K178" i="15"/>
  <c r="F179" i="15"/>
  <c r="K179" i="15"/>
  <c r="F180" i="15"/>
  <c r="K180" i="15"/>
  <c r="N203" i="15"/>
  <c r="K183" i="15"/>
  <c r="J184" i="15"/>
  <c r="J185" i="15"/>
  <c r="N208" i="15"/>
  <c r="C188" i="15"/>
  <c r="I28" i="16"/>
  <c r="N28" i="16"/>
  <c r="I29" i="16"/>
  <c r="N29" i="16"/>
  <c r="I30" i="16"/>
  <c r="F178" i="16"/>
  <c r="D181" i="16"/>
  <c r="K182" i="16"/>
  <c r="N79" i="16"/>
  <c r="E185" i="16"/>
  <c r="N118" i="16"/>
  <c r="N119" i="16"/>
  <c r="I120" i="16"/>
  <c r="E187" i="16"/>
  <c r="K188" i="16"/>
  <c r="N138" i="16"/>
  <c r="N139" i="16"/>
  <c r="N140" i="16"/>
  <c r="K189" i="16"/>
  <c r="L183" i="16"/>
  <c r="D176" i="17"/>
  <c r="F178" i="17"/>
  <c r="N78" i="17"/>
  <c r="N79" i="17"/>
  <c r="I80" i="17"/>
  <c r="I88" i="17"/>
  <c r="J184" i="17"/>
  <c r="F185" i="17"/>
  <c r="J185" i="17"/>
  <c r="L187" i="17"/>
  <c r="F188" i="17"/>
  <c r="F189" i="17"/>
  <c r="I168" i="17"/>
  <c r="I170" i="17"/>
  <c r="E183" i="17"/>
  <c r="O8" i="18"/>
  <c r="N49" i="18"/>
  <c r="F180" i="18"/>
  <c r="K180" i="18"/>
  <c r="N201" i="18"/>
  <c r="I58" i="18"/>
  <c r="F181" i="18"/>
  <c r="N70" i="18"/>
  <c r="N78" i="18"/>
  <c r="I80" i="18"/>
  <c r="N80" i="18"/>
  <c r="O98" i="18"/>
  <c r="I101" i="18"/>
  <c r="K185" i="18"/>
  <c r="N206" i="18"/>
  <c r="D187" i="18"/>
  <c r="M187" i="18"/>
  <c r="I130" i="18"/>
  <c r="N131" i="18"/>
  <c r="F189" i="18"/>
  <c r="N10" i="19"/>
  <c r="N119" i="19"/>
  <c r="P126" i="19"/>
  <c r="F188" i="19"/>
  <c r="K188" i="19"/>
  <c r="F189" i="19"/>
  <c r="I138" i="20"/>
  <c r="I140" i="20"/>
  <c r="I148" i="20"/>
  <c r="N148" i="20"/>
  <c r="I149" i="20"/>
  <c r="N149" i="20"/>
  <c r="N150" i="20"/>
  <c r="G190" i="20"/>
  <c r="I168" i="20"/>
  <c r="I170" i="20"/>
  <c r="D181" i="20"/>
  <c r="K177" i="21"/>
  <c r="N50" i="21"/>
  <c r="D181" i="21"/>
  <c r="E182" i="21"/>
  <c r="E183" i="21"/>
  <c r="I109" i="21"/>
  <c r="E190" i="21"/>
  <c r="D177" i="22"/>
  <c r="D184" i="22"/>
  <c r="D186" i="22"/>
  <c r="D188" i="22"/>
  <c r="M184" i="23"/>
  <c r="M185" i="23"/>
  <c r="M190" i="22"/>
  <c r="M177" i="23"/>
  <c r="M179" i="23"/>
  <c r="M180" i="23"/>
  <c r="M181" i="23"/>
  <c r="I111" i="23"/>
  <c r="I186" i="23" s="1"/>
  <c r="M188" i="23"/>
  <c r="I38" i="24"/>
  <c r="N40" i="24"/>
  <c r="I58" i="24"/>
  <c r="N59" i="24"/>
  <c r="I60" i="24"/>
  <c r="E184" i="24"/>
  <c r="D176" i="25"/>
  <c r="H176" i="25"/>
  <c r="D179" i="25"/>
  <c r="H179" i="25"/>
  <c r="M179" i="25"/>
  <c r="I48" i="25"/>
  <c r="D185" i="25"/>
  <c r="H185" i="25"/>
  <c r="M185" i="25"/>
  <c r="L176" i="25"/>
  <c r="N8" i="26"/>
  <c r="I197" i="26"/>
  <c r="E177" i="26"/>
  <c r="J177" i="26"/>
  <c r="I198" i="26"/>
  <c r="N39" i="26"/>
  <c r="N48" i="26"/>
  <c r="I49" i="26"/>
  <c r="N50" i="26"/>
  <c r="I59" i="26"/>
  <c r="I69" i="26"/>
  <c r="N69" i="26"/>
  <c r="J182" i="26"/>
  <c r="I203" i="26"/>
  <c r="I78" i="26"/>
  <c r="N79" i="26"/>
  <c r="I80" i="26"/>
  <c r="I88" i="26"/>
  <c r="N88" i="26"/>
  <c r="I90" i="26"/>
  <c r="N90" i="26"/>
  <c r="N98" i="26"/>
  <c r="I99" i="26"/>
  <c r="N100" i="26"/>
  <c r="N108" i="26"/>
  <c r="I109" i="26"/>
  <c r="N110" i="26"/>
  <c r="N119" i="26"/>
  <c r="I128" i="26"/>
  <c r="N129" i="26"/>
  <c r="I130" i="26"/>
  <c r="D176" i="27"/>
  <c r="D178" i="27"/>
  <c r="D180" i="27"/>
  <c r="M183" i="27"/>
  <c r="D184" i="27"/>
  <c r="M186" i="27"/>
  <c r="D188" i="27"/>
  <c r="M176" i="28"/>
  <c r="D177" i="28"/>
  <c r="M177" i="28"/>
  <c r="D178" i="28"/>
  <c r="D180" i="28"/>
  <c r="M180" i="28"/>
  <c r="N58" i="28"/>
  <c r="N59" i="28"/>
  <c r="I101" i="28"/>
  <c r="M185" i="28"/>
  <c r="I207" i="28"/>
  <c r="I208" i="28"/>
  <c r="N141" i="28"/>
  <c r="M190" i="28"/>
  <c r="E178" i="29"/>
  <c r="N50" i="29"/>
  <c r="E185" i="29"/>
  <c r="J185" i="29"/>
  <c r="N129" i="29"/>
  <c r="E189" i="29"/>
  <c r="I147" i="29"/>
  <c r="M176" i="29"/>
  <c r="E177" i="30"/>
  <c r="J178" i="30"/>
  <c r="I60" i="31"/>
  <c r="F182" i="31"/>
  <c r="K183" i="31"/>
  <c r="F187" i="31"/>
  <c r="N140" i="31"/>
  <c r="I168" i="31"/>
  <c r="N169" i="31"/>
  <c r="I18" i="32"/>
  <c r="C177" i="32"/>
  <c r="G177" i="32"/>
  <c r="I59" i="32"/>
  <c r="N59" i="32"/>
  <c r="P66" i="32"/>
  <c r="I69" i="32"/>
  <c r="C186" i="32"/>
  <c r="G186" i="32"/>
  <c r="I9" i="33"/>
  <c r="I10" i="33"/>
  <c r="N128" i="33"/>
  <c r="I129" i="33"/>
  <c r="E178" i="36"/>
  <c r="E182" i="36"/>
  <c r="J182" i="36"/>
  <c r="P127" i="29"/>
  <c r="P47" i="31"/>
  <c r="P50" i="31" s="1"/>
  <c r="P57" i="31"/>
  <c r="P60" i="31" s="1"/>
  <c r="I196" i="32"/>
  <c r="M183" i="23"/>
  <c r="I88" i="23"/>
  <c r="E184" i="23"/>
  <c r="J184" i="23"/>
  <c r="I98" i="23"/>
  <c r="N99" i="23"/>
  <c r="I100" i="23"/>
  <c r="I110" i="23"/>
  <c r="I118" i="23"/>
  <c r="N118" i="23"/>
  <c r="I120" i="23"/>
  <c r="N120" i="23"/>
  <c r="I121" i="23"/>
  <c r="I187" i="23" s="1"/>
  <c r="I128" i="23"/>
  <c r="I129" i="23"/>
  <c r="N138" i="23"/>
  <c r="I139" i="23"/>
  <c r="N140" i="23"/>
  <c r="I148" i="23"/>
  <c r="N148" i="23"/>
  <c r="I150" i="23"/>
  <c r="N150" i="23"/>
  <c r="E190" i="23"/>
  <c r="J190" i="23"/>
  <c r="I138" i="24"/>
  <c r="N139" i="24"/>
  <c r="I140" i="24"/>
  <c r="D177" i="25"/>
  <c r="H177" i="25"/>
  <c r="M177" i="25"/>
  <c r="N119" i="25"/>
  <c r="I120" i="25"/>
  <c r="N9" i="26"/>
  <c r="I10" i="26"/>
  <c r="N10" i="26"/>
  <c r="E176" i="26"/>
  <c r="E179" i="26"/>
  <c r="E180" i="26"/>
  <c r="E184" i="26"/>
  <c r="I205" i="26"/>
  <c r="I196" i="27"/>
  <c r="I197" i="27"/>
  <c r="N19" i="27"/>
  <c r="I198" i="27"/>
  <c r="I199" i="27"/>
  <c r="I200" i="27"/>
  <c r="M180" i="27"/>
  <c r="D181" i="27"/>
  <c r="M181" i="27"/>
  <c r="I203" i="27"/>
  <c r="M184" i="27"/>
  <c r="D185" i="27"/>
  <c r="M185" i="27"/>
  <c r="I111" i="27"/>
  <c r="I208" i="27"/>
  <c r="I209" i="27"/>
  <c r="N139" i="27"/>
  <c r="M178" i="28"/>
  <c r="I200" i="28"/>
  <c r="M182" i="28"/>
  <c r="D183" i="28"/>
  <c r="M183" i="28"/>
  <c r="M184" i="28"/>
  <c r="N128" i="28"/>
  <c r="I129" i="28"/>
  <c r="N130" i="28"/>
  <c r="D188" i="28"/>
  <c r="M188" i="28"/>
  <c r="N9" i="29"/>
  <c r="E176" i="29"/>
  <c r="E180" i="29"/>
  <c r="N51" i="29"/>
  <c r="N180" i="29" s="1"/>
  <c r="N58" i="29"/>
  <c r="I59" i="29"/>
  <c r="N89" i="29"/>
  <c r="I109" i="29"/>
  <c r="I110" i="29"/>
  <c r="J182" i="30"/>
  <c r="J184" i="30"/>
  <c r="I110" i="30"/>
  <c r="N110" i="30"/>
  <c r="I119" i="30"/>
  <c r="N119" i="30"/>
  <c r="I120" i="30"/>
  <c r="N120" i="30"/>
  <c r="E187" i="30"/>
  <c r="N121" i="30"/>
  <c r="I129" i="30"/>
  <c r="I138" i="30"/>
  <c r="N139" i="30"/>
  <c r="I140" i="30"/>
  <c r="I148" i="30"/>
  <c r="N149" i="30"/>
  <c r="I150" i="30"/>
  <c r="J190" i="30"/>
  <c r="I168" i="30"/>
  <c r="N168" i="30"/>
  <c r="I170" i="30"/>
  <c r="N170" i="30"/>
  <c r="F180" i="30"/>
  <c r="K182" i="30"/>
  <c r="I196" i="31"/>
  <c r="I10" i="31"/>
  <c r="N10" i="31"/>
  <c r="F177" i="31"/>
  <c r="K177" i="31"/>
  <c r="N38" i="31"/>
  <c r="I118" i="31"/>
  <c r="I119" i="31"/>
  <c r="I120" i="31"/>
  <c r="I129" i="31"/>
  <c r="N129" i="31"/>
  <c r="C179" i="32"/>
  <c r="G179" i="32"/>
  <c r="I87" i="32"/>
  <c r="I204" i="32" s="1"/>
  <c r="N90" i="32"/>
  <c r="C184" i="32"/>
  <c r="G184" i="32"/>
  <c r="F188" i="32"/>
  <c r="I48" i="33"/>
  <c r="I50" i="33"/>
  <c r="I150" i="33"/>
  <c r="G191" i="33"/>
  <c r="G188" i="33"/>
  <c r="M184" i="35"/>
  <c r="N31" i="23"/>
  <c r="N178" i="23" s="1"/>
  <c r="I48" i="23"/>
  <c r="I49" i="23"/>
  <c r="N58" i="23"/>
  <c r="I59" i="23"/>
  <c r="N60" i="23"/>
  <c r="I70" i="23"/>
  <c r="M182" i="23"/>
  <c r="I79" i="23"/>
  <c r="N79" i="23"/>
  <c r="E183" i="23"/>
  <c r="F184" i="23"/>
  <c r="K184" i="23"/>
  <c r="K185" i="23"/>
  <c r="M186" i="23"/>
  <c r="M187" i="23"/>
  <c r="F190" i="23"/>
  <c r="K190" i="23"/>
  <c r="N89" i="24"/>
  <c r="I98" i="24"/>
  <c r="N99" i="24"/>
  <c r="I100" i="24"/>
  <c r="E185" i="24"/>
  <c r="J185" i="24"/>
  <c r="I109" i="24"/>
  <c r="D181" i="25"/>
  <c r="H181" i="25"/>
  <c r="M181" i="25"/>
  <c r="I68" i="25"/>
  <c r="E190" i="25"/>
  <c r="J190" i="25"/>
  <c r="I196" i="26"/>
  <c r="I199" i="26"/>
  <c r="J179" i="26"/>
  <c r="I200" i="26"/>
  <c r="E183" i="26"/>
  <c r="E187" i="26"/>
  <c r="K188" i="26"/>
  <c r="N8" i="27"/>
  <c r="N10" i="27"/>
  <c r="I201" i="27"/>
  <c r="I202" i="27"/>
  <c r="I205" i="27"/>
  <c r="I206" i="27"/>
  <c r="I119" i="27"/>
  <c r="N130" i="27"/>
  <c r="E189" i="27"/>
  <c r="M189" i="27"/>
  <c r="P167" i="27"/>
  <c r="P203" i="27" s="1"/>
  <c r="N169" i="27"/>
  <c r="N18" i="28"/>
  <c r="N31" i="28"/>
  <c r="I199" i="28"/>
  <c r="D181" i="28"/>
  <c r="I202" i="28"/>
  <c r="I68" i="28"/>
  <c r="N69" i="28"/>
  <c r="I70" i="28"/>
  <c r="D182" i="28"/>
  <c r="I203" i="28"/>
  <c r="D186" i="28"/>
  <c r="M186" i="28"/>
  <c r="N118" i="28"/>
  <c r="N119" i="28"/>
  <c r="M187" i="28"/>
  <c r="I209" i="28"/>
  <c r="K189" i="28"/>
  <c r="D190" i="28"/>
  <c r="I169" i="28"/>
  <c r="F186" i="28"/>
  <c r="K181" i="28"/>
  <c r="E179" i="29"/>
  <c r="I69" i="29"/>
  <c r="N78" i="29"/>
  <c r="E186" i="29"/>
  <c r="I150" i="29"/>
  <c r="F190" i="29"/>
  <c r="N29" i="30"/>
  <c r="E178" i="30"/>
  <c r="E179" i="30"/>
  <c r="J179" i="30"/>
  <c r="E180" i="30"/>
  <c r="J180" i="30"/>
  <c r="N68" i="30"/>
  <c r="N98" i="30"/>
  <c r="E186" i="30"/>
  <c r="J186" i="30"/>
  <c r="N18" i="31"/>
  <c r="N138" i="31"/>
  <c r="I197" i="32"/>
  <c r="I29" i="32"/>
  <c r="N30" i="32"/>
  <c r="C178" i="32"/>
  <c r="G178" i="32"/>
  <c r="G180" i="32"/>
  <c r="N69" i="32"/>
  <c r="I203" i="32"/>
  <c r="I18" i="33"/>
  <c r="N19" i="33"/>
  <c r="I20" i="33"/>
  <c r="N69" i="33"/>
  <c r="N89" i="33"/>
  <c r="I90" i="33"/>
  <c r="D182" i="35"/>
  <c r="E183" i="36"/>
  <c r="J183" i="36"/>
  <c r="M183" i="35"/>
  <c r="D184" i="35"/>
  <c r="I108" i="35"/>
  <c r="N128" i="35"/>
  <c r="I129" i="35"/>
  <c r="I148" i="35"/>
  <c r="E179" i="36"/>
  <c r="J179" i="36"/>
  <c r="E184" i="36"/>
  <c r="E186" i="36"/>
  <c r="J186" i="36"/>
  <c r="F178" i="37"/>
  <c r="N199" i="37"/>
  <c r="N39" i="37"/>
  <c r="C179" i="37"/>
  <c r="I49" i="37"/>
  <c r="F182" i="37"/>
  <c r="N203" i="37"/>
  <c r="N80" i="37"/>
  <c r="C183" i="37"/>
  <c r="N98" i="37"/>
  <c r="I100" i="37"/>
  <c r="N108" i="37"/>
  <c r="C186" i="37"/>
  <c r="F187" i="37"/>
  <c r="K188" i="37"/>
  <c r="N138" i="37"/>
  <c r="C189" i="37"/>
  <c r="D196" i="38"/>
  <c r="I196" i="38"/>
  <c r="D201" i="38"/>
  <c r="I201" i="38"/>
  <c r="D206" i="38"/>
  <c r="Q28" i="47"/>
  <c r="Q29" i="47"/>
  <c r="O49" i="57"/>
  <c r="O28" i="57"/>
  <c r="O51" i="57"/>
  <c r="P59" i="64"/>
  <c r="I123" i="43"/>
  <c r="N114" i="44"/>
  <c r="P21" i="46"/>
  <c r="Q56" i="47"/>
  <c r="P58" i="64"/>
  <c r="I158" i="2"/>
  <c r="P156" i="29"/>
  <c r="I125" i="43"/>
  <c r="P156" i="21"/>
  <c r="C188" i="33"/>
  <c r="C189" i="33"/>
  <c r="I149" i="33"/>
  <c r="N149" i="33"/>
  <c r="I169" i="33"/>
  <c r="N169" i="33"/>
  <c r="N9" i="34"/>
  <c r="N10" i="34"/>
  <c r="L196" i="34"/>
  <c r="G197" i="34"/>
  <c r="N28" i="34"/>
  <c r="I30" i="34"/>
  <c r="I38" i="34"/>
  <c r="I39" i="34"/>
  <c r="I49" i="34"/>
  <c r="N49" i="34"/>
  <c r="N60" i="34"/>
  <c r="C201" i="34"/>
  <c r="G201" i="34"/>
  <c r="L201" i="34"/>
  <c r="I68" i="34"/>
  <c r="N69" i="34"/>
  <c r="I70" i="34"/>
  <c r="L202" i="34"/>
  <c r="I79" i="34"/>
  <c r="N88" i="34"/>
  <c r="I89" i="34"/>
  <c r="N90" i="34"/>
  <c r="C207" i="34"/>
  <c r="G207" i="34"/>
  <c r="L207" i="34"/>
  <c r="M176" i="35"/>
  <c r="L177" i="35"/>
  <c r="D178" i="35"/>
  <c r="C179" i="35"/>
  <c r="G179" i="35"/>
  <c r="N48" i="35"/>
  <c r="I49" i="35"/>
  <c r="C181" i="35"/>
  <c r="G181" i="35"/>
  <c r="L181" i="35"/>
  <c r="C189" i="35"/>
  <c r="D176" i="36"/>
  <c r="M176" i="36"/>
  <c r="E177" i="36"/>
  <c r="J177" i="36"/>
  <c r="D180" i="36"/>
  <c r="M180" i="36"/>
  <c r="E181" i="36"/>
  <c r="J181" i="36"/>
  <c r="D185" i="36"/>
  <c r="D187" i="36"/>
  <c r="M187" i="36"/>
  <c r="D188" i="36"/>
  <c r="M188" i="36"/>
  <c r="N138" i="36"/>
  <c r="E190" i="36"/>
  <c r="J190" i="36"/>
  <c r="F176" i="37"/>
  <c r="N197" i="37"/>
  <c r="N18" i="37"/>
  <c r="I19" i="37"/>
  <c r="C177" i="37"/>
  <c r="E179" i="37"/>
  <c r="J179" i="37"/>
  <c r="F180" i="37"/>
  <c r="N201" i="37"/>
  <c r="C181" i="37"/>
  <c r="E183" i="37"/>
  <c r="J183" i="37"/>
  <c r="F184" i="37"/>
  <c r="C185" i="37"/>
  <c r="J185" i="37"/>
  <c r="E186" i="37"/>
  <c r="J186" i="37"/>
  <c r="E187" i="37"/>
  <c r="I129" i="37"/>
  <c r="E189" i="37"/>
  <c r="J189" i="37"/>
  <c r="C190" i="37"/>
  <c r="H8" i="38"/>
  <c r="H10" i="38"/>
  <c r="H18" i="38"/>
  <c r="H20" i="38"/>
  <c r="C197" i="38"/>
  <c r="H28" i="38"/>
  <c r="D198" i="38"/>
  <c r="H38" i="38"/>
  <c r="H40" i="38"/>
  <c r="D199" i="38"/>
  <c r="M48" i="38"/>
  <c r="H49" i="38"/>
  <c r="M49" i="38"/>
  <c r="M58" i="38"/>
  <c r="H59" i="38"/>
  <c r="M59" i="38"/>
  <c r="M60" i="38"/>
  <c r="M68" i="38"/>
  <c r="H69" i="38"/>
  <c r="M69" i="38"/>
  <c r="H78" i="38"/>
  <c r="H80" i="38"/>
  <c r="L203" i="38"/>
  <c r="M88" i="38"/>
  <c r="H89" i="38"/>
  <c r="M89" i="38"/>
  <c r="M90" i="38"/>
  <c r="D204" i="38"/>
  <c r="H100" i="38"/>
  <c r="H108" i="38"/>
  <c r="M108" i="38"/>
  <c r="H109" i="38"/>
  <c r="M109" i="38"/>
  <c r="H110" i="38"/>
  <c r="M110" i="38"/>
  <c r="D208" i="38"/>
  <c r="I208" i="38"/>
  <c r="D210" i="38"/>
  <c r="I210" i="38"/>
  <c r="O161" i="1"/>
  <c r="O191" i="1" s="1"/>
  <c r="Q27" i="47"/>
  <c r="O20" i="43"/>
  <c r="O19" i="43"/>
  <c r="P20" i="46"/>
  <c r="P37" i="47"/>
  <c r="P38" i="47"/>
  <c r="O107" i="53"/>
  <c r="I106" i="43"/>
  <c r="I111" i="43"/>
  <c r="P77" i="44"/>
  <c r="N108" i="44"/>
  <c r="N107" i="44"/>
  <c r="P156" i="13"/>
  <c r="P156" i="18"/>
  <c r="L188" i="33"/>
  <c r="D189" i="33"/>
  <c r="L189" i="33"/>
  <c r="F186" i="33"/>
  <c r="M196" i="34"/>
  <c r="D197" i="34"/>
  <c r="N228" i="34"/>
  <c r="I109" i="34"/>
  <c r="N109" i="34"/>
  <c r="I111" i="34"/>
  <c r="I206" i="34" s="1"/>
  <c r="M177" i="35"/>
  <c r="N28" i="35"/>
  <c r="N29" i="35"/>
  <c r="L178" i="35"/>
  <c r="D179" i="35"/>
  <c r="L179" i="35"/>
  <c r="C180" i="35"/>
  <c r="G180" i="35"/>
  <c r="L180" i="35"/>
  <c r="D181" i="35"/>
  <c r="M181" i="35"/>
  <c r="G182" i="35"/>
  <c r="L182" i="35"/>
  <c r="G183" i="35"/>
  <c r="L183" i="35"/>
  <c r="C184" i="35"/>
  <c r="G184" i="35"/>
  <c r="G189" i="35"/>
  <c r="L189" i="35"/>
  <c r="E176" i="36"/>
  <c r="D179" i="36"/>
  <c r="M179" i="36"/>
  <c r="E180" i="36"/>
  <c r="J180" i="36"/>
  <c r="D184" i="36"/>
  <c r="M184" i="36"/>
  <c r="N99" i="36"/>
  <c r="I100" i="36"/>
  <c r="E185" i="36"/>
  <c r="J185" i="36"/>
  <c r="D186" i="36"/>
  <c r="M186" i="36"/>
  <c r="N120" i="36"/>
  <c r="E187" i="36"/>
  <c r="J187" i="36"/>
  <c r="I169" i="36"/>
  <c r="C176" i="37"/>
  <c r="E178" i="37"/>
  <c r="J178" i="37"/>
  <c r="F179" i="37"/>
  <c r="C180" i="37"/>
  <c r="N68" i="37"/>
  <c r="N69" i="37"/>
  <c r="I70" i="37"/>
  <c r="E182" i="37"/>
  <c r="J182" i="37"/>
  <c r="I203" i="37"/>
  <c r="I80" i="37"/>
  <c r="F183" i="37"/>
  <c r="N204" i="37"/>
  <c r="C184" i="37"/>
  <c r="F186" i="37"/>
  <c r="N120" i="37"/>
  <c r="F188" i="37"/>
  <c r="K189" i="37"/>
  <c r="I148" i="37"/>
  <c r="N149" i="37"/>
  <c r="I168" i="37"/>
  <c r="N169" i="37"/>
  <c r="I170" i="37"/>
  <c r="D197" i="38"/>
  <c r="I197" i="38"/>
  <c r="I198" i="38"/>
  <c r="D202" i="38"/>
  <c r="I203" i="38"/>
  <c r="D207" i="38"/>
  <c r="I207" i="38"/>
  <c r="P39" i="47"/>
  <c r="O50" i="57"/>
  <c r="P61" i="64"/>
  <c r="I158" i="1"/>
  <c r="N158" i="1"/>
  <c r="I160" i="1"/>
  <c r="N160" i="1"/>
  <c r="I161" i="1"/>
  <c r="O41" i="44"/>
  <c r="N112" i="44"/>
  <c r="P156" i="3"/>
  <c r="I160" i="3"/>
  <c r="I160" i="6"/>
  <c r="N161" i="6"/>
  <c r="I159" i="7"/>
  <c r="I161" i="7"/>
  <c r="D109" i="53"/>
  <c r="D113" i="53"/>
  <c r="D112" i="53"/>
  <c r="M106" i="53"/>
  <c r="M111" i="53"/>
  <c r="M110" i="53"/>
  <c r="P76" i="58"/>
  <c r="I77" i="58"/>
  <c r="E109" i="58"/>
  <c r="E111" i="58"/>
  <c r="E108" i="58"/>
  <c r="E110" i="58"/>
  <c r="E107" i="58"/>
  <c r="J112" i="58"/>
  <c r="J108" i="58"/>
  <c r="J109" i="58"/>
  <c r="N101" i="58"/>
  <c r="J111" i="58"/>
  <c r="J113" i="58"/>
  <c r="J107" i="58"/>
  <c r="E106" i="59"/>
  <c r="I11" i="59"/>
  <c r="P16" i="59"/>
  <c r="I17" i="59"/>
  <c r="I11" i="60"/>
  <c r="E106" i="60"/>
  <c r="I47" i="60"/>
  <c r="P46" i="60"/>
  <c r="N57" i="60"/>
  <c r="P57" i="60" s="1"/>
  <c r="P56" i="60"/>
  <c r="P47" i="50"/>
  <c r="I112" i="53"/>
  <c r="O108" i="62"/>
  <c r="N158" i="3"/>
  <c r="I159" i="3"/>
  <c r="N160" i="3"/>
  <c r="I161" i="3"/>
  <c r="N161" i="10"/>
  <c r="I159" i="11"/>
  <c r="N160" i="12"/>
  <c r="I161" i="12"/>
  <c r="I191" i="12" s="1"/>
  <c r="I158" i="13"/>
  <c r="I160" i="13"/>
  <c r="I158" i="14"/>
  <c r="N159" i="14"/>
  <c r="I160" i="14"/>
  <c r="P156" i="31"/>
  <c r="P156" i="36"/>
  <c r="F112" i="55"/>
  <c r="F113" i="55"/>
  <c r="I113" i="52"/>
  <c r="N108" i="55"/>
  <c r="N158" i="4"/>
  <c r="I160" i="4"/>
  <c r="N160" i="4"/>
  <c r="I161" i="4"/>
  <c r="I158" i="5"/>
  <c r="I159" i="5"/>
  <c r="N159" i="5"/>
  <c r="I159" i="6"/>
  <c r="I159" i="9"/>
  <c r="I159" i="10"/>
  <c r="I160" i="10"/>
  <c r="I158" i="12"/>
  <c r="N159" i="12"/>
  <c r="I160" i="12"/>
  <c r="N158" i="15"/>
  <c r="I159" i="15"/>
  <c r="N158" i="16"/>
  <c r="I160" i="16"/>
  <c r="I158" i="17"/>
  <c r="N158" i="17"/>
  <c r="I159" i="17"/>
  <c r="N159" i="17"/>
  <c r="I160" i="17"/>
  <c r="I161" i="17"/>
  <c r="I158" i="18"/>
  <c r="N158" i="18"/>
  <c r="I159" i="18"/>
  <c r="N159" i="18"/>
  <c r="I160" i="18"/>
  <c r="N160" i="18"/>
  <c r="N158" i="26"/>
  <c r="I159" i="26"/>
  <c r="N159" i="26"/>
  <c r="N160" i="26"/>
  <c r="I158" i="27"/>
  <c r="I159" i="27"/>
  <c r="N159" i="27"/>
  <c r="I160" i="27"/>
  <c r="I158" i="28"/>
  <c r="N158" i="28"/>
  <c r="I159" i="28"/>
  <c r="N159" i="28"/>
  <c r="I160" i="28"/>
  <c r="N160" i="28"/>
  <c r="I158" i="29"/>
  <c r="N158" i="29"/>
  <c r="I159" i="29"/>
  <c r="N159" i="29"/>
  <c r="I160" i="29"/>
  <c r="N160" i="29"/>
  <c r="P156" i="33"/>
  <c r="G107" i="44"/>
  <c r="G112" i="44"/>
  <c r="I8" i="50"/>
  <c r="I110" i="51"/>
  <c r="K111" i="52"/>
  <c r="K106" i="52"/>
  <c r="M113" i="53"/>
  <c r="J110" i="58"/>
  <c r="L110" i="51"/>
  <c r="L112" i="51"/>
  <c r="L111" i="51"/>
  <c r="P76" i="53"/>
  <c r="I77" i="53"/>
  <c r="E111" i="56"/>
  <c r="E113" i="56"/>
  <c r="N40" i="43"/>
  <c r="I48" i="43"/>
  <c r="I49" i="43"/>
  <c r="G108" i="44"/>
  <c r="I58" i="44"/>
  <c r="N58" i="44"/>
  <c r="I59" i="44"/>
  <c r="N59" i="44"/>
  <c r="I60" i="44"/>
  <c r="N60" i="44"/>
  <c r="I68" i="44"/>
  <c r="I69" i="44"/>
  <c r="N69" i="44"/>
  <c r="O18" i="45"/>
  <c r="O19" i="45"/>
  <c r="J40" i="45"/>
  <c r="J41" i="45"/>
  <c r="J61" i="45"/>
  <c r="J88" i="46"/>
  <c r="O8" i="45"/>
  <c r="P47" i="51"/>
  <c r="N121" i="53"/>
  <c r="P37" i="55"/>
  <c r="P39" i="55" s="1"/>
  <c r="N108" i="58"/>
  <c r="I37" i="59"/>
  <c r="P37" i="59" s="1"/>
  <c r="P36" i="59"/>
  <c r="F112" i="59"/>
  <c r="F109" i="59"/>
  <c r="F108" i="59"/>
  <c r="F106" i="59"/>
  <c r="F107" i="59"/>
  <c r="K111" i="59"/>
  <c r="K114" i="59"/>
  <c r="K110" i="59"/>
  <c r="N101" i="59"/>
  <c r="K106" i="59"/>
  <c r="K107" i="59"/>
  <c r="K112" i="59"/>
  <c r="N28" i="44"/>
  <c r="N29" i="44"/>
  <c r="G114" i="44"/>
  <c r="I89" i="48"/>
  <c r="N89" i="48"/>
  <c r="N78" i="50"/>
  <c r="N79" i="50"/>
  <c r="I88" i="50"/>
  <c r="N89" i="50"/>
  <c r="I8" i="52"/>
  <c r="I11" i="52"/>
  <c r="I106" i="52" s="1"/>
  <c r="N99" i="52"/>
  <c r="M112" i="53"/>
  <c r="M114" i="53"/>
  <c r="N80" i="54"/>
  <c r="M113" i="54"/>
  <c r="C109" i="54"/>
  <c r="C113" i="54"/>
  <c r="C112" i="54"/>
  <c r="C111" i="54"/>
  <c r="G109" i="54"/>
  <c r="G111" i="54"/>
  <c r="L110" i="54"/>
  <c r="L112" i="54"/>
  <c r="L109" i="54"/>
  <c r="L111" i="54"/>
  <c r="J109" i="55"/>
  <c r="J113" i="55"/>
  <c r="P26" i="56"/>
  <c r="N109" i="58"/>
  <c r="P6" i="58"/>
  <c r="N7" i="58"/>
  <c r="E106" i="58"/>
  <c r="J106" i="58"/>
  <c r="L113" i="59"/>
  <c r="N81" i="59"/>
  <c r="I158" i="32"/>
  <c r="N158" i="32"/>
  <c r="I160" i="32"/>
  <c r="N160" i="32"/>
  <c r="I158" i="33"/>
  <c r="N158" i="33"/>
  <c r="I160" i="33"/>
  <c r="N160" i="33"/>
  <c r="I158" i="34"/>
  <c r="N158" i="34"/>
  <c r="I160" i="34"/>
  <c r="N160" i="34"/>
  <c r="I158" i="35"/>
  <c r="N158" i="35"/>
  <c r="I160" i="35"/>
  <c r="N160" i="35"/>
  <c r="I158" i="36"/>
  <c r="N158" i="36"/>
  <c r="I160" i="36"/>
  <c r="N160" i="36"/>
  <c r="I158" i="37"/>
  <c r="N158" i="37"/>
  <c r="I160" i="37"/>
  <c r="N160" i="37"/>
  <c r="H158" i="38"/>
  <c r="M158" i="38"/>
  <c r="H160" i="38"/>
  <c r="M160" i="38"/>
  <c r="N8" i="43"/>
  <c r="N10" i="43"/>
  <c r="G111" i="44"/>
  <c r="J125" i="45"/>
  <c r="M112" i="47"/>
  <c r="I70" i="48"/>
  <c r="N80" i="48"/>
  <c r="F114" i="48"/>
  <c r="N122" i="51"/>
  <c r="N100" i="51"/>
  <c r="P6" i="52"/>
  <c r="N123" i="52"/>
  <c r="I110" i="52"/>
  <c r="N124" i="53"/>
  <c r="P96" i="53"/>
  <c r="D110" i="54"/>
  <c r="D113" i="54"/>
  <c r="I100" i="55"/>
  <c r="E106" i="56"/>
  <c r="L112" i="56"/>
  <c r="L106" i="56"/>
  <c r="I98" i="57"/>
  <c r="N98" i="57"/>
  <c r="I99" i="57"/>
  <c r="I106" i="63"/>
  <c r="I108" i="63"/>
  <c r="N124" i="54"/>
  <c r="D112" i="54"/>
  <c r="M112" i="54"/>
  <c r="I99" i="54"/>
  <c r="I98" i="55"/>
  <c r="N98" i="55"/>
  <c r="I99" i="55"/>
  <c r="N99" i="55"/>
  <c r="N100" i="55"/>
  <c r="P16" i="56"/>
  <c r="I98" i="56"/>
  <c r="N98" i="56"/>
  <c r="I99" i="56"/>
  <c r="N99" i="56"/>
  <c r="I100" i="56"/>
  <c r="N100" i="56"/>
  <c r="P66" i="58"/>
  <c r="E108" i="60"/>
  <c r="I101" i="60"/>
  <c r="I114" i="60" s="1"/>
  <c r="N108" i="64"/>
  <c r="N109" i="64"/>
  <c r="P56" i="58"/>
  <c r="G106" i="59"/>
  <c r="L108" i="59"/>
  <c r="G111" i="59"/>
  <c r="C112" i="59"/>
  <c r="I100" i="59"/>
  <c r="E111" i="60"/>
  <c r="N78" i="60"/>
  <c r="N79" i="60"/>
  <c r="C114" i="60"/>
  <c r="N98" i="60"/>
  <c r="I99" i="60"/>
  <c r="C109" i="60"/>
  <c r="I109" i="64"/>
  <c r="I99" i="65"/>
  <c r="N99" i="65"/>
  <c r="I100" i="65"/>
  <c r="N100" i="65"/>
  <c r="I89" i="67"/>
  <c r="N90" i="67"/>
  <c r="I89" i="71"/>
  <c r="I90" i="71"/>
  <c r="N99" i="71"/>
  <c r="N100" i="71"/>
  <c r="N80" i="72"/>
  <c r="E112" i="63"/>
  <c r="K114" i="63"/>
  <c r="F113" i="64"/>
  <c r="K113" i="64"/>
  <c r="I8" i="65"/>
  <c r="M114" i="67"/>
  <c r="G111" i="69"/>
  <c r="I80" i="69"/>
  <c r="E114" i="69"/>
  <c r="P6" i="70"/>
  <c r="I88" i="70"/>
  <c r="N88" i="70"/>
  <c r="I89" i="70"/>
  <c r="I90" i="70"/>
  <c r="F114" i="70"/>
  <c r="I98" i="70"/>
  <c r="I99" i="70"/>
  <c r="E111" i="71"/>
  <c r="E112" i="71"/>
  <c r="G113" i="71"/>
  <c r="D106" i="72"/>
  <c r="D107" i="72"/>
  <c r="O120" i="72"/>
  <c r="K108" i="72"/>
  <c r="L109" i="72"/>
  <c r="K110" i="72"/>
  <c r="I88" i="73"/>
  <c r="I98" i="58"/>
  <c r="N98" i="58"/>
  <c r="I99" i="58"/>
  <c r="N99" i="58"/>
  <c r="I100" i="58"/>
  <c r="I8" i="59"/>
  <c r="N121" i="59"/>
  <c r="E114" i="60"/>
  <c r="P6" i="62"/>
  <c r="P7" i="62" s="1"/>
  <c r="C112" i="62"/>
  <c r="M113" i="62"/>
  <c r="F114" i="62"/>
  <c r="I98" i="62"/>
  <c r="I100" i="62"/>
  <c r="K112" i="63"/>
  <c r="M109" i="63"/>
  <c r="I10" i="64"/>
  <c r="P26" i="64"/>
  <c r="C112" i="64"/>
  <c r="I80" i="64"/>
  <c r="N98" i="64"/>
  <c r="N99" i="64"/>
  <c r="P46" i="68"/>
  <c r="M112" i="68"/>
  <c r="N81" i="68"/>
  <c r="I88" i="68"/>
  <c r="I17" i="69"/>
  <c r="P17" i="69" s="1"/>
  <c r="C111" i="69"/>
  <c r="C112" i="69"/>
  <c r="C113" i="69"/>
  <c r="I88" i="69"/>
  <c r="J113" i="70"/>
  <c r="C111" i="71"/>
  <c r="G111" i="71"/>
  <c r="G112" i="71"/>
  <c r="G114" i="71"/>
  <c r="L114" i="71"/>
  <c r="K107" i="72"/>
  <c r="L110" i="72"/>
  <c r="D112" i="72"/>
  <c r="I9" i="73"/>
  <c r="O61" i="78"/>
  <c r="O111" i="78" s="1"/>
  <c r="O59" i="78"/>
  <c r="F106" i="55"/>
  <c r="I79" i="55"/>
  <c r="I8" i="56"/>
  <c r="I11" i="56"/>
  <c r="N88" i="56"/>
  <c r="I90" i="56"/>
  <c r="N78" i="57"/>
  <c r="N111" i="64"/>
  <c r="L106" i="59"/>
  <c r="P26" i="59"/>
  <c r="G108" i="59"/>
  <c r="L112" i="59"/>
  <c r="C113" i="59"/>
  <c r="F114" i="59"/>
  <c r="L109" i="60"/>
  <c r="L113" i="60"/>
  <c r="N89" i="60"/>
  <c r="F114" i="60"/>
  <c r="N89" i="64"/>
  <c r="I90" i="64"/>
  <c r="I100" i="67"/>
  <c r="N100" i="67"/>
  <c r="P16" i="70"/>
  <c r="P26" i="70"/>
  <c r="K106" i="73"/>
  <c r="D114" i="73"/>
  <c r="I78" i="74"/>
  <c r="I79" i="74"/>
  <c r="I80" i="74"/>
  <c r="C109" i="74"/>
  <c r="C110" i="74"/>
  <c r="C113" i="74"/>
  <c r="N81" i="74"/>
  <c r="C114" i="74"/>
  <c r="L107" i="75"/>
  <c r="L108" i="75"/>
  <c r="C110" i="75"/>
  <c r="G110" i="75"/>
  <c r="L110" i="75"/>
  <c r="G112" i="75"/>
  <c r="M112" i="75"/>
  <c r="L113" i="75"/>
  <c r="G114" i="75"/>
  <c r="L113" i="77"/>
  <c r="N101" i="77"/>
  <c r="N111" i="77" s="1"/>
  <c r="I119" i="78"/>
  <c r="F110" i="78"/>
  <c r="F111" i="78"/>
  <c r="C113" i="78"/>
  <c r="F114" i="78"/>
  <c r="N89" i="79"/>
  <c r="N100" i="79"/>
  <c r="K113" i="81"/>
  <c r="I48" i="83"/>
  <c r="I49" i="83"/>
  <c r="M100" i="87"/>
  <c r="H88" i="89"/>
  <c r="M88" i="89"/>
  <c r="F114" i="89"/>
  <c r="N80" i="73"/>
  <c r="N99" i="73"/>
  <c r="E106" i="73"/>
  <c r="E107" i="73"/>
  <c r="K110" i="73"/>
  <c r="G108" i="74"/>
  <c r="G109" i="74"/>
  <c r="G113" i="74"/>
  <c r="N78" i="75"/>
  <c r="L106" i="75"/>
  <c r="G107" i="75"/>
  <c r="C109" i="75"/>
  <c r="C111" i="75"/>
  <c r="N60" i="76"/>
  <c r="N98" i="76"/>
  <c r="N99" i="76"/>
  <c r="N61" i="76"/>
  <c r="I125" i="76"/>
  <c r="N11" i="77"/>
  <c r="O124" i="77"/>
  <c r="P26" i="78"/>
  <c r="G110" i="78"/>
  <c r="G111" i="78"/>
  <c r="F112" i="78"/>
  <c r="E114" i="78"/>
  <c r="P47" i="79"/>
  <c r="P48" i="79" s="1"/>
  <c r="M114" i="79"/>
  <c r="P97" i="79"/>
  <c r="I10" i="80"/>
  <c r="N80" i="81"/>
  <c r="N98" i="81"/>
  <c r="N100" i="81"/>
  <c r="K112" i="81"/>
  <c r="I101" i="81"/>
  <c r="E114" i="81"/>
  <c r="L114" i="81"/>
  <c r="P26" i="82"/>
  <c r="I77" i="82"/>
  <c r="I88" i="83"/>
  <c r="K113" i="86"/>
  <c r="O16" i="87"/>
  <c r="O113" i="81"/>
  <c r="N37" i="73"/>
  <c r="G112" i="74"/>
  <c r="P96" i="74"/>
  <c r="O121" i="75"/>
  <c r="O123" i="75"/>
  <c r="G113" i="75"/>
  <c r="D114" i="75"/>
  <c r="N89" i="76"/>
  <c r="I90" i="76"/>
  <c r="P66" i="78"/>
  <c r="P67" i="78" s="1"/>
  <c r="I78" i="81"/>
  <c r="N79" i="81"/>
  <c r="D114" i="83"/>
  <c r="E114" i="89"/>
  <c r="I114" i="89"/>
  <c r="I120" i="79"/>
  <c r="I61" i="80"/>
  <c r="N71" i="81"/>
  <c r="D114" i="82"/>
  <c r="P66" i="83"/>
  <c r="P67" i="83" s="1"/>
  <c r="O6" i="89"/>
  <c r="O7" i="89" s="1"/>
  <c r="P200" i="19"/>
  <c r="P49" i="19"/>
  <c r="P50" i="19"/>
  <c r="P41" i="4"/>
  <c r="P40" i="4"/>
  <c r="P178" i="3"/>
  <c r="P190" i="34"/>
  <c r="P189" i="34"/>
  <c r="P191" i="34"/>
  <c r="P90" i="12"/>
  <c r="P89" i="12"/>
  <c r="P119" i="32"/>
  <c r="P118" i="32"/>
  <c r="P120" i="32"/>
  <c r="P97" i="31"/>
  <c r="P98" i="31" s="1"/>
  <c r="O120" i="29"/>
  <c r="O119" i="29"/>
  <c r="P117" i="23"/>
  <c r="P121" i="23" s="1"/>
  <c r="P117" i="21"/>
  <c r="P119" i="21" s="1"/>
  <c r="P27" i="21"/>
  <c r="P28" i="21" s="1"/>
  <c r="O206" i="19"/>
  <c r="O110" i="19"/>
  <c r="O108" i="19"/>
  <c r="O40" i="5"/>
  <c r="O41" i="5"/>
  <c r="O39" i="5"/>
  <c r="O38" i="5"/>
  <c r="O207" i="8"/>
  <c r="O69" i="7"/>
  <c r="O68" i="7"/>
  <c r="O171" i="3"/>
  <c r="O182" i="3" s="1"/>
  <c r="O168" i="3"/>
  <c r="O169" i="3"/>
  <c r="P127" i="6"/>
  <c r="P129" i="6" s="1"/>
  <c r="O47" i="3"/>
  <c r="O48" i="3" s="1"/>
  <c r="L180" i="3"/>
  <c r="N51" i="3"/>
  <c r="G185" i="4"/>
  <c r="G180" i="4"/>
  <c r="G177" i="4"/>
  <c r="G182" i="4"/>
  <c r="M186" i="5"/>
  <c r="N111" i="5"/>
  <c r="N186" i="5" s="1"/>
  <c r="J189" i="5"/>
  <c r="N141" i="5"/>
  <c r="N189" i="5" s="1"/>
  <c r="C191" i="13"/>
  <c r="C180" i="13"/>
  <c r="C182" i="13"/>
  <c r="C179" i="13"/>
  <c r="C176" i="13"/>
  <c r="C183" i="13"/>
  <c r="C177" i="13"/>
  <c r="J190" i="13"/>
  <c r="J182" i="13"/>
  <c r="J186" i="13"/>
  <c r="J187" i="13"/>
  <c r="J191" i="13"/>
  <c r="N171" i="13"/>
  <c r="O57" i="81"/>
  <c r="O124" i="81" s="1"/>
  <c r="O77" i="70"/>
  <c r="O78" i="70" s="1"/>
  <c r="O77" i="77"/>
  <c r="O79" i="77" s="1"/>
  <c r="O78" i="77"/>
  <c r="N87" i="90"/>
  <c r="N91" i="90" s="1"/>
  <c r="N114" i="90" s="1"/>
  <c r="N90" i="90"/>
  <c r="P177" i="34"/>
  <c r="I235" i="34"/>
  <c r="P30" i="19"/>
  <c r="P10" i="4"/>
  <c r="P41" i="7"/>
  <c r="P168" i="32"/>
  <c r="I190" i="22"/>
  <c r="P18" i="24"/>
  <c r="P70" i="19"/>
  <c r="P41" i="64"/>
  <c r="I186" i="22"/>
  <c r="P117" i="1"/>
  <c r="P121" i="1" s="1"/>
  <c r="P170" i="32"/>
  <c r="P48" i="19"/>
  <c r="P90" i="17"/>
  <c r="P8" i="48"/>
  <c r="O100" i="1"/>
  <c r="P121" i="4"/>
  <c r="P38" i="4"/>
  <c r="P31" i="19"/>
  <c r="P178" i="19" s="1"/>
  <c r="P48" i="82"/>
  <c r="N114" i="84"/>
  <c r="P40" i="7"/>
  <c r="P19" i="2"/>
  <c r="P171" i="32"/>
  <c r="P51" i="19"/>
  <c r="P180" i="19" s="1"/>
  <c r="I184" i="22"/>
  <c r="M127" i="87"/>
  <c r="N79" i="90"/>
  <c r="O60" i="81"/>
  <c r="O78" i="81"/>
  <c r="G191" i="4"/>
  <c r="P8" i="4"/>
  <c r="O110" i="3"/>
  <c r="O70" i="7"/>
  <c r="O170" i="3"/>
  <c r="O114" i="76"/>
  <c r="P91" i="12"/>
  <c r="O178" i="37"/>
  <c r="P20" i="17"/>
  <c r="P121" i="32"/>
  <c r="P41" i="23"/>
  <c r="P179" i="23" s="1"/>
  <c r="P38" i="23"/>
  <c r="O204" i="32"/>
  <c r="O89" i="32"/>
  <c r="O90" i="32"/>
  <c r="O200" i="32"/>
  <c r="O48" i="32"/>
  <c r="O51" i="32"/>
  <c r="O180" i="32" s="1"/>
  <c r="O50" i="32"/>
  <c r="P67" i="31"/>
  <c r="P70" i="31" s="1"/>
  <c r="O207" i="28"/>
  <c r="O119" i="28"/>
  <c r="O121" i="28"/>
  <c r="O187" i="28" s="1"/>
  <c r="O79" i="28"/>
  <c r="O80" i="28"/>
  <c r="O81" i="28"/>
  <c r="O183" i="28" s="1"/>
  <c r="O201" i="23"/>
  <c r="O60" i="23"/>
  <c r="O197" i="23"/>
  <c r="O20" i="23"/>
  <c r="O21" i="23"/>
  <c r="O177" i="23" s="1"/>
  <c r="O18" i="23"/>
  <c r="O109" i="22"/>
  <c r="O108" i="22"/>
  <c r="O110" i="22"/>
  <c r="O111" i="22"/>
  <c r="O186" i="22" s="1"/>
  <c r="O61" i="22"/>
  <c r="O181" i="22" s="1"/>
  <c r="O60" i="22"/>
  <c r="O59" i="22"/>
  <c r="O19" i="22"/>
  <c r="O18" i="22"/>
  <c r="O20" i="22"/>
  <c r="O119" i="21"/>
  <c r="O120" i="21"/>
  <c r="P88" i="16"/>
  <c r="P90" i="16"/>
  <c r="P89" i="16"/>
  <c r="P47" i="16"/>
  <c r="P51" i="16" s="1"/>
  <c r="P137" i="15"/>
  <c r="P141" i="15" s="1"/>
  <c r="P67" i="17"/>
  <c r="P71" i="17" s="1"/>
  <c r="O29" i="18"/>
  <c r="O28" i="18"/>
  <c r="O31" i="18"/>
  <c r="O178" i="18" s="1"/>
  <c r="P141" i="14"/>
  <c r="P138" i="14"/>
  <c r="P140" i="14"/>
  <c r="P139" i="14"/>
  <c r="P111" i="14"/>
  <c r="P108" i="14"/>
  <c r="O201" i="14"/>
  <c r="O61" i="14"/>
  <c r="O181" i="14" s="1"/>
  <c r="O60" i="14"/>
  <c r="O59" i="14"/>
  <c r="O197" i="14"/>
  <c r="O19" i="14"/>
  <c r="O18" i="14"/>
  <c r="P97" i="13"/>
  <c r="P100" i="13" s="1"/>
  <c r="P147" i="12"/>
  <c r="P150" i="12" s="1"/>
  <c r="P37" i="11"/>
  <c r="P39" i="11" s="1"/>
  <c r="C178" i="13"/>
  <c r="O80" i="3"/>
  <c r="O78" i="3"/>
  <c r="O81" i="3"/>
  <c r="O183" i="3" s="1"/>
  <c r="M213" i="38"/>
  <c r="M212" i="38"/>
  <c r="M206" i="38"/>
  <c r="I171" i="13"/>
  <c r="I189" i="13" s="1"/>
  <c r="N27" i="9"/>
  <c r="P27" i="9" s="1"/>
  <c r="P26" i="9"/>
  <c r="C178" i="9"/>
  <c r="I31" i="9"/>
  <c r="I178" i="9" s="1"/>
  <c r="E180" i="9"/>
  <c r="I51" i="9"/>
  <c r="I180" i="9" s="1"/>
  <c r="J180" i="9"/>
  <c r="N51" i="9"/>
  <c r="N180" i="9" s="1"/>
  <c r="P57" i="9"/>
  <c r="P60" i="9" s="1"/>
  <c r="O57" i="9"/>
  <c r="O61" i="9" s="1"/>
  <c r="O181" i="9" s="1"/>
  <c r="O127" i="11"/>
  <c r="O131" i="11" s="1"/>
  <c r="O188" i="11" s="1"/>
  <c r="D188" i="11"/>
  <c r="I131" i="11"/>
  <c r="O67" i="13"/>
  <c r="O71" i="13" s="1"/>
  <c r="O182" i="13" s="1"/>
  <c r="O77" i="13"/>
  <c r="O78" i="13" s="1"/>
  <c r="D183" i="13"/>
  <c r="I81" i="13"/>
  <c r="I183" i="13" s="1"/>
  <c r="L183" i="13"/>
  <c r="N81" i="13"/>
  <c r="N183" i="13" s="1"/>
  <c r="O87" i="13"/>
  <c r="O89" i="13" s="1"/>
  <c r="O88" i="13"/>
  <c r="I141" i="15"/>
  <c r="F189" i="15"/>
  <c r="D191" i="15"/>
  <c r="D181" i="15"/>
  <c r="I171" i="15"/>
  <c r="D186" i="15"/>
  <c r="D188" i="15"/>
  <c r="D189" i="15"/>
  <c r="D182" i="15"/>
  <c r="D184" i="15"/>
  <c r="L177" i="16"/>
  <c r="N21" i="16"/>
  <c r="N27" i="16"/>
  <c r="P26" i="16"/>
  <c r="I31" i="16"/>
  <c r="I178" i="16" s="1"/>
  <c r="C178" i="16"/>
  <c r="K178" i="16"/>
  <c r="N31" i="16"/>
  <c r="J185" i="16"/>
  <c r="N101" i="16"/>
  <c r="O107" i="16"/>
  <c r="O109" i="16" s="1"/>
  <c r="O203" i="19"/>
  <c r="O81" i="19"/>
  <c r="O183" i="19" s="1"/>
  <c r="D182" i="20"/>
  <c r="I71" i="20"/>
  <c r="P141" i="20"/>
  <c r="P140" i="20"/>
  <c r="P139" i="20"/>
  <c r="O141" i="20"/>
  <c r="O138" i="20"/>
  <c r="C190" i="20"/>
  <c r="I151" i="20"/>
  <c r="L190" i="20"/>
  <c r="N151" i="20"/>
  <c r="O167" i="20"/>
  <c r="O199" i="20" s="1"/>
  <c r="M188" i="20"/>
  <c r="M184" i="20"/>
  <c r="M181" i="20"/>
  <c r="M176" i="20"/>
  <c r="K186" i="23"/>
  <c r="N111" i="23"/>
  <c r="N186" i="23" s="1"/>
  <c r="M189" i="24"/>
  <c r="N141" i="24"/>
  <c r="C190" i="24"/>
  <c r="I151" i="24"/>
  <c r="L190" i="24"/>
  <c r="N151" i="24"/>
  <c r="O167" i="24"/>
  <c r="O168" i="24" s="1"/>
  <c r="D191" i="24"/>
  <c r="D187" i="24"/>
  <c r="D180" i="24"/>
  <c r="D188" i="24"/>
  <c r="D182" i="24"/>
  <c r="I171" i="24"/>
  <c r="I179" i="24" s="1"/>
  <c r="M183" i="24"/>
  <c r="M181" i="24"/>
  <c r="M176" i="24"/>
  <c r="M180" i="24"/>
  <c r="M188" i="24"/>
  <c r="N171" i="24"/>
  <c r="M186" i="24"/>
  <c r="M182" i="24"/>
  <c r="P98" i="25"/>
  <c r="P99" i="25"/>
  <c r="L176" i="26"/>
  <c r="N11" i="26"/>
  <c r="N197" i="26"/>
  <c r="P17" i="26"/>
  <c r="L178" i="26"/>
  <c r="N31" i="26"/>
  <c r="N178" i="26" s="1"/>
  <c r="O37" i="26"/>
  <c r="O41" i="26" s="1"/>
  <c r="O179" i="26" s="1"/>
  <c r="K190" i="28"/>
  <c r="N151" i="28"/>
  <c r="I17" i="29"/>
  <c r="P16" i="29"/>
  <c r="P17" i="29" s="1"/>
  <c r="E177" i="29"/>
  <c r="I21" i="29"/>
  <c r="I177" i="29" s="1"/>
  <c r="N21" i="29"/>
  <c r="N177" i="29" s="1"/>
  <c r="J177" i="29"/>
  <c r="C187" i="29"/>
  <c r="I121" i="29"/>
  <c r="I187" i="29" s="1"/>
  <c r="P129" i="29"/>
  <c r="P128" i="29"/>
  <c r="K181" i="30"/>
  <c r="N61" i="30"/>
  <c r="N181" i="30" s="1"/>
  <c r="K176" i="31"/>
  <c r="N11" i="31"/>
  <c r="O47" i="31"/>
  <c r="O48" i="31" s="1"/>
  <c r="I51" i="31"/>
  <c r="I180" i="31" s="1"/>
  <c r="G180" i="31"/>
  <c r="L180" i="31"/>
  <c r="N51" i="31"/>
  <c r="P59" i="31"/>
  <c r="P61" i="31"/>
  <c r="P58" i="31"/>
  <c r="P89" i="20"/>
  <c r="P91" i="20"/>
  <c r="P79" i="11"/>
  <c r="O18" i="36"/>
  <c r="O20" i="36"/>
  <c r="O99" i="31"/>
  <c r="O101" i="31"/>
  <c r="O100" i="31"/>
  <c r="O98" i="31"/>
  <c r="P127" i="28"/>
  <c r="P129" i="28" s="1"/>
  <c r="P49" i="28"/>
  <c r="P47" i="28"/>
  <c r="P48" i="28" s="1"/>
  <c r="O79" i="29"/>
  <c r="O80" i="29"/>
  <c r="P7" i="20"/>
  <c r="O169" i="8"/>
  <c r="O168" i="8"/>
  <c r="O171" i="8"/>
  <c r="O183" i="8" s="1"/>
  <c r="O80" i="8"/>
  <c r="O78" i="8"/>
  <c r="O118" i="6"/>
  <c r="O120" i="6"/>
  <c r="O121" i="6"/>
  <c r="O50" i="2"/>
  <c r="O48" i="2"/>
  <c r="O88" i="4"/>
  <c r="O91" i="4"/>
  <c r="O89" i="4"/>
  <c r="P57" i="19"/>
  <c r="P59" i="19" s="1"/>
  <c r="P37" i="19"/>
  <c r="P39" i="19" s="1"/>
  <c r="I200" i="3"/>
  <c r="P47" i="3"/>
  <c r="K188" i="3"/>
  <c r="N131" i="3"/>
  <c r="C180" i="4"/>
  <c r="C177" i="4"/>
  <c r="C178" i="4"/>
  <c r="C176" i="4"/>
  <c r="I171" i="4"/>
  <c r="I188" i="4" s="1"/>
  <c r="C190" i="4"/>
  <c r="C185" i="4"/>
  <c r="D184" i="5"/>
  <c r="I91" i="5"/>
  <c r="E189" i="5"/>
  <c r="I141" i="5"/>
  <c r="E190" i="5"/>
  <c r="I151" i="5"/>
  <c r="P39" i="4"/>
  <c r="P40" i="64"/>
  <c r="Q6" i="47"/>
  <c r="Q9" i="47" s="1"/>
  <c r="O99" i="1"/>
  <c r="P20" i="2"/>
  <c r="I188" i="22"/>
  <c r="M120" i="87"/>
  <c r="N78" i="90"/>
  <c r="N126" i="76"/>
  <c r="O58" i="81"/>
  <c r="O80" i="81"/>
  <c r="O109" i="76"/>
  <c r="O107" i="76"/>
  <c r="C191" i="4"/>
  <c r="O191" i="37"/>
  <c r="O182" i="19"/>
  <c r="O191" i="19"/>
  <c r="P48" i="43"/>
  <c r="O190" i="37"/>
  <c r="N177" i="2"/>
  <c r="O109" i="3"/>
  <c r="P130" i="6"/>
  <c r="O81" i="29"/>
  <c r="O183" i="29" s="1"/>
  <c r="P21" i="43"/>
  <c r="P61" i="43"/>
  <c r="P29" i="21"/>
  <c r="P168" i="7"/>
  <c r="P40" i="15"/>
  <c r="P39" i="15"/>
  <c r="P38" i="15"/>
  <c r="P41" i="15"/>
  <c r="P41" i="22"/>
  <c r="P38" i="22"/>
  <c r="P118" i="21"/>
  <c r="P171" i="29"/>
  <c r="P185" i="29" s="1"/>
  <c r="P170" i="29"/>
  <c r="P168" i="29"/>
  <c r="O230" i="34"/>
  <c r="O130" i="34"/>
  <c r="O131" i="34"/>
  <c r="O128" i="34"/>
  <c r="O89" i="34"/>
  <c r="O90" i="34"/>
  <c r="O91" i="34"/>
  <c r="O168" i="33"/>
  <c r="O171" i="33"/>
  <c r="O170" i="33"/>
  <c r="O169" i="33"/>
  <c r="O120" i="33"/>
  <c r="O121" i="33"/>
  <c r="O119" i="33"/>
  <c r="O118" i="33"/>
  <c r="O81" i="33"/>
  <c r="O78" i="33"/>
  <c r="O80" i="33"/>
  <c r="O79" i="33"/>
  <c r="O39" i="33"/>
  <c r="O38" i="33"/>
  <c r="O40" i="33"/>
  <c r="O41" i="33"/>
  <c r="O179" i="33" s="1"/>
  <c r="P127" i="33"/>
  <c r="P131" i="33" s="1"/>
  <c r="P188" i="33" s="1"/>
  <c r="P87" i="33"/>
  <c r="P90" i="33" s="1"/>
  <c r="P47" i="33"/>
  <c r="P51" i="33" s="1"/>
  <c r="P7" i="33"/>
  <c r="P8" i="33" s="1"/>
  <c r="P129" i="31"/>
  <c r="P128" i="31"/>
  <c r="O209" i="30"/>
  <c r="O141" i="30"/>
  <c r="O189" i="30" s="1"/>
  <c r="O140" i="30"/>
  <c r="O138" i="30"/>
  <c r="O91" i="30"/>
  <c r="O184" i="30" s="1"/>
  <c r="O88" i="30"/>
  <c r="O89" i="30"/>
  <c r="O90" i="30"/>
  <c r="P67" i="29"/>
  <c r="P27" i="29"/>
  <c r="P30" i="29" s="1"/>
  <c r="O209" i="25"/>
  <c r="O139" i="25"/>
  <c r="O138" i="25"/>
  <c r="P167" i="25"/>
  <c r="P171" i="25" s="1"/>
  <c r="P185" i="25" s="1"/>
  <c r="P107" i="25"/>
  <c r="P111" i="25" s="1"/>
  <c r="P117" i="24"/>
  <c r="P121" i="24" s="1"/>
  <c r="O58" i="20"/>
  <c r="O59" i="20"/>
  <c r="O61" i="20"/>
  <c r="O60" i="20"/>
  <c r="P61" i="19"/>
  <c r="O119" i="15"/>
  <c r="O121" i="15"/>
  <c r="O61" i="13"/>
  <c r="O59" i="13"/>
  <c r="O58" i="13"/>
  <c r="O11" i="13"/>
  <c r="O176" i="13" s="1"/>
  <c r="O8" i="13"/>
  <c r="O10" i="13"/>
  <c r="O119" i="11"/>
  <c r="O118" i="11"/>
  <c r="O79" i="11"/>
  <c r="O80" i="11"/>
  <c r="O81" i="11"/>
  <c r="O183" i="11" s="1"/>
  <c r="O78" i="11"/>
  <c r="O51" i="11"/>
  <c r="O50" i="11"/>
  <c r="O48" i="11"/>
  <c r="N181" i="13"/>
  <c r="I111" i="5"/>
  <c r="N180" i="2"/>
  <c r="P60" i="37"/>
  <c r="P59" i="37"/>
  <c r="P58" i="37"/>
  <c r="P17" i="37"/>
  <c r="P20" i="37"/>
  <c r="P19" i="37"/>
  <c r="P18" i="37"/>
  <c r="P21" i="37"/>
  <c r="O9" i="26"/>
  <c r="O8" i="26"/>
  <c r="O10" i="26"/>
  <c r="O11" i="26"/>
  <c r="O176" i="26" s="1"/>
  <c r="D178" i="1"/>
  <c r="I31" i="1"/>
  <c r="M180" i="4"/>
  <c r="N51" i="4"/>
  <c r="I201" i="7"/>
  <c r="P57" i="7"/>
  <c r="O57" i="7"/>
  <c r="O60" i="7" s="1"/>
  <c r="M181" i="7"/>
  <c r="N61" i="7"/>
  <c r="I107" i="7"/>
  <c r="P106" i="7"/>
  <c r="I117" i="7"/>
  <c r="P116" i="7"/>
  <c r="K187" i="7"/>
  <c r="N121" i="7"/>
  <c r="D180" i="7"/>
  <c r="D177" i="7"/>
  <c r="D191" i="7"/>
  <c r="D183" i="7"/>
  <c r="F176" i="8"/>
  <c r="I11" i="8"/>
  <c r="K176" i="8"/>
  <c r="N11" i="8"/>
  <c r="N17" i="8"/>
  <c r="P16" i="8"/>
  <c r="N61" i="9"/>
  <c r="N181" i="9" s="1"/>
  <c r="K181" i="9"/>
  <c r="J182" i="9"/>
  <c r="N71" i="9"/>
  <c r="N182" i="9" s="1"/>
  <c r="I77" i="9"/>
  <c r="P76" i="9"/>
  <c r="F183" i="9"/>
  <c r="I81" i="9"/>
  <c r="K183" i="9"/>
  <c r="N81" i="9"/>
  <c r="N183" i="9" s="1"/>
  <c r="C184" i="9"/>
  <c r="I91" i="9"/>
  <c r="I184" i="9" s="1"/>
  <c r="O97" i="9"/>
  <c r="O100" i="9" s="1"/>
  <c r="D185" i="9"/>
  <c r="I101" i="9"/>
  <c r="M185" i="9"/>
  <c r="N101" i="9"/>
  <c r="N185" i="9" s="1"/>
  <c r="O111" i="9"/>
  <c r="O186" i="9" s="1"/>
  <c r="O109" i="9"/>
  <c r="I107" i="10"/>
  <c r="P106" i="10"/>
  <c r="I41" i="12"/>
  <c r="I179" i="12" s="1"/>
  <c r="G179" i="12"/>
  <c r="G187" i="37"/>
  <c r="G191" i="37"/>
  <c r="I171" i="37"/>
  <c r="N171" i="37"/>
  <c r="L188" i="37"/>
  <c r="L187" i="37"/>
  <c r="M7" i="38"/>
  <c r="O6" i="38"/>
  <c r="B196" i="38"/>
  <c r="H11" i="38"/>
  <c r="K196" i="38"/>
  <c r="M11" i="38"/>
  <c r="M196" i="38" s="1"/>
  <c r="N17" i="38"/>
  <c r="N18" i="38" s="1"/>
  <c r="L197" i="38"/>
  <c r="M21" i="38"/>
  <c r="M197" i="38" s="1"/>
  <c r="L198" i="38"/>
  <c r="M31" i="38"/>
  <c r="M198" i="38" s="1"/>
  <c r="E200" i="38"/>
  <c r="H51" i="38"/>
  <c r="J200" i="38"/>
  <c r="M51" i="38"/>
  <c r="M200" i="38" s="1"/>
  <c r="M57" i="38"/>
  <c r="O57" i="38" s="1"/>
  <c r="O56" i="38"/>
  <c r="B201" i="38"/>
  <c r="H61" i="38"/>
  <c r="H201" i="38" s="1"/>
  <c r="K201" i="38"/>
  <c r="M61" i="38"/>
  <c r="M201" i="38" s="1"/>
  <c r="N67" i="38"/>
  <c r="N69" i="38" s="1"/>
  <c r="C202" i="38"/>
  <c r="H71" i="38"/>
  <c r="H202" i="38" s="1"/>
  <c r="L202" i="38"/>
  <c r="M71" i="38"/>
  <c r="I204" i="38"/>
  <c r="M91" i="38"/>
  <c r="M204" i="38" s="1"/>
  <c r="H97" i="38"/>
  <c r="O96" i="38"/>
  <c r="E205" i="38"/>
  <c r="H101" i="38"/>
  <c r="H205" i="38" s="1"/>
  <c r="J205" i="38"/>
  <c r="M101" i="38"/>
  <c r="M205" i="38" s="1"/>
  <c r="M107" i="38"/>
  <c r="O106" i="38"/>
  <c r="B206" i="38"/>
  <c r="H111" i="38"/>
  <c r="H206" i="38" s="1"/>
  <c r="P179" i="3"/>
  <c r="P110" i="13"/>
  <c r="P109" i="13"/>
  <c r="P60" i="13"/>
  <c r="O139" i="31"/>
  <c r="O141" i="31"/>
  <c r="O140" i="31"/>
  <c r="O138" i="31"/>
  <c r="O178" i="29"/>
  <c r="O38" i="25"/>
  <c r="O40" i="25"/>
  <c r="O41" i="25"/>
  <c r="O179" i="25" s="1"/>
  <c r="O39" i="25"/>
  <c r="I176" i="15"/>
  <c r="O40" i="8"/>
  <c r="O38" i="8"/>
  <c r="P168" i="3"/>
  <c r="P170" i="3"/>
  <c r="O67" i="38"/>
  <c r="O70" i="38" s="1"/>
  <c r="O71" i="38"/>
  <c r="F176" i="3"/>
  <c r="I11" i="3"/>
  <c r="P201" i="3"/>
  <c r="P60" i="3"/>
  <c r="P58" i="3"/>
  <c r="P208" i="3"/>
  <c r="P129" i="3"/>
  <c r="P131" i="3"/>
  <c r="P188" i="3" s="1"/>
  <c r="P128" i="3"/>
  <c r="F188" i="3"/>
  <c r="I131" i="3"/>
  <c r="N167" i="4"/>
  <c r="N204" i="4" s="1"/>
  <c r="P166" i="4"/>
  <c r="L189" i="4"/>
  <c r="L190" i="4"/>
  <c r="L180" i="4"/>
  <c r="L177" i="4"/>
  <c r="L185" i="4"/>
  <c r="N171" i="4"/>
  <c r="N191" i="4" s="1"/>
  <c r="L182" i="4"/>
  <c r="D176" i="5"/>
  <c r="I11" i="5"/>
  <c r="I137" i="5"/>
  <c r="P136" i="5"/>
  <c r="P166" i="13"/>
  <c r="N167" i="13"/>
  <c r="D114" i="81"/>
  <c r="D112" i="81"/>
  <c r="L111" i="81"/>
  <c r="L109" i="81"/>
  <c r="L108" i="81"/>
  <c r="L112" i="81"/>
  <c r="L107" i="81"/>
  <c r="L110" i="81"/>
  <c r="L106" i="81"/>
  <c r="O87" i="77"/>
  <c r="O89" i="77" s="1"/>
  <c r="P28" i="19"/>
  <c r="P39" i="7"/>
  <c r="P18" i="2"/>
  <c r="N80" i="90"/>
  <c r="O59" i="81"/>
  <c r="O113" i="76"/>
  <c r="I188" i="11"/>
  <c r="P27" i="4"/>
  <c r="O19" i="36"/>
  <c r="P8" i="20"/>
  <c r="P58" i="19"/>
  <c r="O111" i="3"/>
  <c r="O186" i="3" s="1"/>
  <c r="O71" i="7"/>
  <c r="O188" i="14"/>
  <c r="P199" i="3"/>
  <c r="O78" i="29"/>
  <c r="O21" i="36"/>
  <c r="P71" i="43"/>
  <c r="P81" i="11"/>
  <c r="P38" i="20"/>
  <c r="P109" i="14"/>
  <c r="P109" i="15"/>
  <c r="P108" i="15"/>
  <c r="P49" i="25"/>
  <c r="P51" i="25"/>
  <c r="P180" i="25" s="1"/>
  <c r="O111" i="19"/>
  <c r="O186" i="19" s="1"/>
  <c r="O91" i="36"/>
  <c r="O89" i="36"/>
  <c r="O90" i="36"/>
  <c r="O20" i="27"/>
  <c r="O19" i="27"/>
  <c r="O90" i="26"/>
  <c r="O89" i="26"/>
  <c r="O91" i="26"/>
  <c r="O184" i="26" s="1"/>
  <c r="O88" i="26"/>
  <c r="P118" i="27"/>
  <c r="P121" i="27"/>
  <c r="O100" i="14"/>
  <c r="O98" i="14"/>
  <c r="O101" i="14"/>
  <c r="O185" i="14" s="1"/>
  <c r="O99" i="14"/>
  <c r="P170" i="7"/>
  <c r="P169" i="7"/>
  <c r="P171" i="7"/>
  <c r="P183" i="7" s="1"/>
  <c r="O68" i="9"/>
  <c r="O71" i="9"/>
  <c r="O182" i="9" s="1"/>
  <c r="O30" i="9"/>
  <c r="O31" i="9"/>
  <c r="O178" i="9" s="1"/>
  <c r="O28" i="9"/>
  <c r="P141" i="6"/>
  <c r="N181" i="4"/>
  <c r="I180" i="4"/>
  <c r="P70" i="3"/>
  <c r="N186" i="2"/>
  <c r="O81" i="2"/>
  <c r="O183" i="2" s="1"/>
  <c r="O80" i="2"/>
  <c r="I206" i="29"/>
  <c r="P107" i="29"/>
  <c r="P87" i="26"/>
  <c r="P91" i="26" s="1"/>
  <c r="P184" i="26" s="1"/>
  <c r="P130" i="18"/>
  <c r="P129" i="18"/>
  <c r="P141" i="17"/>
  <c r="P140" i="17"/>
  <c r="P107" i="27"/>
  <c r="P110" i="27"/>
  <c r="P47" i="27"/>
  <c r="P8" i="27"/>
  <c r="P9" i="7"/>
  <c r="P8" i="7"/>
  <c r="P10" i="7"/>
  <c r="N127" i="1"/>
  <c r="P126" i="1"/>
  <c r="I141" i="1"/>
  <c r="C189" i="1"/>
  <c r="G181" i="1"/>
  <c r="I171" i="1"/>
  <c r="G179" i="1"/>
  <c r="L181" i="1"/>
  <c r="L187" i="1"/>
  <c r="L186" i="1"/>
  <c r="N7" i="2"/>
  <c r="P6" i="2"/>
  <c r="O17" i="2"/>
  <c r="O21" i="2" s="1"/>
  <c r="O177" i="2" s="1"/>
  <c r="D177" i="2"/>
  <c r="I21" i="2"/>
  <c r="D178" i="2"/>
  <c r="I31" i="2"/>
  <c r="G178" i="4"/>
  <c r="N187" i="4"/>
  <c r="I127" i="4"/>
  <c r="P126" i="4"/>
  <c r="K179" i="6"/>
  <c r="N41" i="6"/>
  <c r="E189" i="6"/>
  <c r="I141" i="6"/>
  <c r="F181" i="10"/>
  <c r="I61" i="10"/>
  <c r="D185" i="10"/>
  <c r="I101" i="10"/>
  <c r="M177" i="12"/>
  <c r="N21" i="12"/>
  <c r="N177" i="12" s="1"/>
  <c r="C184" i="13"/>
  <c r="J185" i="13"/>
  <c r="M185" i="13"/>
  <c r="N101" i="13"/>
  <c r="N185" i="13" s="1"/>
  <c r="P170" i="31"/>
  <c r="P171" i="31"/>
  <c r="P141" i="10"/>
  <c r="P59" i="17"/>
  <c r="P10" i="12"/>
  <c r="P9" i="12"/>
  <c r="N58" i="38"/>
  <c r="M207" i="38"/>
  <c r="N89" i="38"/>
  <c r="N91" i="38"/>
  <c r="N204" i="38" s="1"/>
  <c r="N178" i="37"/>
  <c r="O109" i="37"/>
  <c r="O110" i="37"/>
  <c r="O70" i="37"/>
  <c r="O71" i="37"/>
  <c r="O182" i="37" s="1"/>
  <c r="O68" i="36"/>
  <c r="O69" i="36"/>
  <c r="O70" i="36"/>
  <c r="O71" i="36"/>
  <c r="O49" i="34"/>
  <c r="O50" i="34"/>
  <c r="P9" i="35"/>
  <c r="P11" i="35"/>
  <c r="P137" i="34"/>
  <c r="P141" i="34" s="1"/>
  <c r="P169" i="33"/>
  <c r="P171" i="33"/>
  <c r="O110" i="31"/>
  <c r="O111" i="31"/>
  <c r="O205" i="32"/>
  <c r="O98" i="32"/>
  <c r="O100" i="32"/>
  <c r="O201" i="32"/>
  <c r="O59" i="32"/>
  <c r="O60" i="32"/>
  <c r="O58" i="32"/>
  <c r="P51" i="31"/>
  <c r="P180" i="31" s="1"/>
  <c r="P49" i="31"/>
  <c r="P48" i="31"/>
  <c r="N183" i="30"/>
  <c r="P7" i="30"/>
  <c r="P11" i="30" s="1"/>
  <c r="O8" i="29"/>
  <c r="O10" i="29"/>
  <c r="P18" i="26"/>
  <c r="P20" i="26"/>
  <c r="O10" i="28"/>
  <c r="O8" i="28"/>
  <c r="O11" i="28"/>
  <c r="O176" i="28" s="1"/>
  <c r="O131" i="27"/>
  <c r="O188" i="27" s="1"/>
  <c r="O129" i="27"/>
  <c r="O91" i="27"/>
  <c r="O184" i="27" s="1"/>
  <c r="O88" i="27"/>
  <c r="O99" i="25"/>
  <c r="O101" i="25"/>
  <c r="O185" i="25" s="1"/>
  <c r="O177" i="25"/>
  <c r="P77" i="24"/>
  <c r="P80" i="24" s="1"/>
  <c r="P70" i="23"/>
  <c r="P137" i="22"/>
  <c r="P209" i="22" s="1"/>
  <c r="P97" i="22"/>
  <c r="P108" i="20"/>
  <c r="P110" i="20"/>
  <c r="N178" i="24"/>
  <c r="O91" i="20"/>
  <c r="O89" i="20"/>
  <c r="O21" i="20"/>
  <c r="O19" i="20"/>
  <c r="O20" i="20"/>
  <c r="P10" i="16"/>
  <c r="P9" i="16"/>
  <c r="P110" i="15"/>
  <c r="O80" i="15"/>
  <c r="O81" i="15"/>
  <c r="O207" i="19"/>
  <c r="O118" i="19"/>
  <c r="O121" i="19"/>
  <c r="O187" i="19" s="1"/>
  <c r="O120" i="19"/>
  <c r="O204" i="19"/>
  <c r="O88" i="19"/>
  <c r="O138" i="17"/>
  <c r="O139" i="17"/>
  <c r="P117" i="14"/>
  <c r="O202" i="14"/>
  <c r="O69" i="14"/>
  <c r="O71" i="14"/>
  <c r="O182" i="14" s="1"/>
  <c r="O198" i="14"/>
  <c r="O30" i="14"/>
  <c r="O28" i="14"/>
  <c r="P59" i="13"/>
  <c r="P11" i="13"/>
  <c r="P8" i="13"/>
  <c r="P167" i="10"/>
  <c r="P203" i="10" s="1"/>
  <c r="I187" i="13"/>
  <c r="O20" i="13"/>
  <c r="O18" i="13"/>
  <c r="O21" i="13"/>
  <c r="O177" i="13" s="1"/>
  <c r="P98" i="14"/>
  <c r="P100" i="14"/>
  <c r="P99" i="14"/>
  <c r="P101" i="14"/>
  <c r="O11" i="5"/>
  <c r="O10" i="5"/>
  <c r="O119" i="10"/>
  <c r="O120" i="10"/>
  <c r="O121" i="10"/>
  <c r="O118" i="10"/>
  <c r="P208" i="8"/>
  <c r="O51" i="8"/>
  <c r="O49" i="8"/>
  <c r="O200" i="7"/>
  <c r="O168" i="7"/>
  <c r="O121" i="7"/>
  <c r="O118" i="7"/>
  <c r="O119" i="7"/>
  <c r="O208" i="6"/>
  <c r="O129" i="6"/>
  <c r="O81" i="6"/>
  <c r="O80" i="6"/>
  <c r="N177" i="4"/>
  <c r="P203" i="3"/>
  <c r="O200" i="1"/>
  <c r="O49" i="1"/>
  <c r="O196" i="1"/>
  <c r="O8" i="1"/>
  <c r="O10" i="1"/>
  <c r="O50" i="4"/>
  <c r="O48" i="4"/>
  <c r="O118" i="3"/>
  <c r="O120" i="3"/>
  <c r="O119" i="3"/>
  <c r="O58" i="3"/>
  <c r="O61" i="3"/>
  <c r="O181" i="3" s="1"/>
  <c r="O9" i="2"/>
  <c r="O11" i="2"/>
  <c r="O176" i="2" s="1"/>
  <c r="P110" i="30"/>
  <c r="P111" i="30"/>
  <c r="P97" i="27"/>
  <c r="N183" i="24"/>
  <c r="P17" i="19"/>
  <c r="P21" i="19" s="1"/>
  <c r="P177" i="19" s="1"/>
  <c r="P27" i="18"/>
  <c r="P29" i="18"/>
  <c r="P28" i="18"/>
  <c r="I189" i="9"/>
  <c r="I197" i="10"/>
  <c r="P17" i="10"/>
  <c r="P20" i="10" s="1"/>
  <c r="J180" i="1"/>
  <c r="N51" i="1"/>
  <c r="L183" i="1"/>
  <c r="O27" i="2"/>
  <c r="O31" i="2" s="1"/>
  <c r="O178" i="2" s="1"/>
  <c r="O49" i="2"/>
  <c r="N57" i="2"/>
  <c r="P56" i="2"/>
  <c r="L181" i="2"/>
  <c r="N61" i="2"/>
  <c r="N181" i="2" s="1"/>
  <c r="O67" i="2"/>
  <c r="O69" i="2" s="1"/>
  <c r="L182" i="2"/>
  <c r="N71" i="2"/>
  <c r="N182" i="2" s="1"/>
  <c r="O79" i="2"/>
  <c r="N183" i="2"/>
  <c r="K177" i="3"/>
  <c r="N21" i="3"/>
  <c r="I137" i="3"/>
  <c r="P136" i="3"/>
  <c r="I138" i="3"/>
  <c r="N139" i="3"/>
  <c r="I140" i="3"/>
  <c r="L189" i="3"/>
  <c r="N141" i="3"/>
  <c r="K190" i="3"/>
  <c r="N151" i="3"/>
  <c r="E177" i="3"/>
  <c r="E186" i="3"/>
  <c r="E179" i="3"/>
  <c r="E176" i="3"/>
  <c r="E188" i="3"/>
  <c r="E178" i="3"/>
  <c r="E184" i="3"/>
  <c r="J190" i="3"/>
  <c r="J177" i="3"/>
  <c r="J181" i="3"/>
  <c r="J189" i="3"/>
  <c r="J183" i="3"/>
  <c r="J186" i="3"/>
  <c r="J180" i="3"/>
  <c r="J188" i="3"/>
  <c r="I17" i="4"/>
  <c r="P17" i="4" s="1"/>
  <c r="P19" i="4" s="1"/>
  <c r="P16" i="4"/>
  <c r="P56" i="4"/>
  <c r="N57" i="4"/>
  <c r="C181" i="4"/>
  <c r="I61" i="4"/>
  <c r="G181" i="4"/>
  <c r="L181" i="4"/>
  <c r="O67" i="4"/>
  <c r="N128" i="4"/>
  <c r="I129" i="4"/>
  <c r="N129" i="4"/>
  <c r="I130" i="4"/>
  <c r="N130" i="4"/>
  <c r="P16" i="5"/>
  <c r="N17" i="5"/>
  <c r="N197" i="5" s="1"/>
  <c r="D187" i="6"/>
  <c r="I121" i="6"/>
  <c r="C179" i="6"/>
  <c r="C187" i="6"/>
  <c r="C176" i="6"/>
  <c r="I171" i="6"/>
  <c r="C186" i="6"/>
  <c r="L179" i="6"/>
  <c r="L178" i="6"/>
  <c r="N119" i="7"/>
  <c r="I127" i="7"/>
  <c r="P126" i="7"/>
  <c r="I128" i="7"/>
  <c r="N129" i="7"/>
  <c r="I130" i="7"/>
  <c r="K188" i="7"/>
  <c r="N131" i="7"/>
  <c r="M182" i="8"/>
  <c r="N71" i="8"/>
  <c r="J183" i="8"/>
  <c r="N81" i="8"/>
  <c r="F184" i="8"/>
  <c r="I91" i="8"/>
  <c r="N107" i="8"/>
  <c r="P106" i="8"/>
  <c r="O119" i="8"/>
  <c r="O118" i="8"/>
  <c r="I137" i="8"/>
  <c r="P136" i="8"/>
  <c r="E176" i="9"/>
  <c r="I11" i="9"/>
  <c r="I176" i="9" s="1"/>
  <c r="O17" i="9"/>
  <c r="O19" i="9" s="1"/>
  <c r="D187" i="9"/>
  <c r="I121" i="9"/>
  <c r="I187" i="9" s="1"/>
  <c r="I137" i="9"/>
  <c r="P136" i="9"/>
  <c r="K189" i="9"/>
  <c r="N141" i="9"/>
  <c r="N189" i="9" s="1"/>
  <c r="E190" i="9"/>
  <c r="I151" i="9"/>
  <c r="I190" i="9" s="1"/>
  <c r="G181" i="9"/>
  <c r="G177" i="9"/>
  <c r="L181" i="9"/>
  <c r="L177" i="9"/>
  <c r="J176" i="10"/>
  <c r="N11" i="10"/>
  <c r="O127" i="10"/>
  <c r="G189" i="10"/>
  <c r="I141" i="10"/>
  <c r="M189" i="10"/>
  <c r="N141" i="10"/>
  <c r="C190" i="10"/>
  <c r="I151" i="10"/>
  <c r="L190" i="10"/>
  <c r="N151" i="10"/>
  <c r="O169" i="10"/>
  <c r="O171" i="10"/>
  <c r="O181" i="10" s="1"/>
  <c r="D180" i="10"/>
  <c r="D179" i="10"/>
  <c r="D184" i="10"/>
  <c r="D188" i="10"/>
  <c r="I171" i="10"/>
  <c r="I177" i="10" s="1"/>
  <c r="N171" i="10"/>
  <c r="N191" i="10" s="1"/>
  <c r="M179" i="10"/>
  <c r="I11" i="11"/>
  <c r="I176" i="11" s="1"/>
  <c r="C176" i="11"/>
  <c r="C177" i="11"/>
  <c r="I21" i="11"/>
  <c r="I177" i="11" s="1"/>
  <c r="E182" i="11"/>
  <c r="I71" i="11"/>
  <c r="I182" i="11" s="1"/>
  <c r="N167" i="11"/>
  <c r="N198" i="11" s="1"/>
  <c r="P166" i="11"/>
  <c r="I17" i="12"/>
  <c r="I197" i="12" s="1"/>
  <c r="P16" i="12"/>
  <c r="J180" i="12"/>
  <c r="N51" i="12"/>
  <c r="N180" i="12" s="1"/>
  <c r="I57" i="12"/>
  <c r="I201" i="12" s="1"/>
  <c r="P56" i="12"/>
  <c r="L182" i="12"/>
  <c r="N71" i="12"/>
  <c r="N182" i="12" s="1"/>
  <c r="O77" i="12"/>
  <c r="I111" i="12"/>
  <c r="I186" i="12" s="1"/>
  <c r="C186" i="12"/>
  <c r="N117" i="12"/>
  <c r="P116" i="12"/>
  <c r="I121" i="12"/>
  <c r="I187" i="12" s="1"/>
  <c r="C187" i="12"/>
  <c r="O27" i="13"/>
  <c r="O29" i="13" s="1"/>
  <c r="J179" i="13"/>
  <c r="N41" i="13"/>
  <c r="N179" i="13" s="1"/>
  <c r="I47" i="13"/>
  <c r="P46" i="13"/>
  <c r="N87" i="13"/>
  <c r="P86" i="13"/>
  <c r="I88" i="13"/>
  <c r="N88" i="13"/>
  <c r="O110" i="13"/>
  <c r="O111" i="13"/>
  <c r="O186" i="13" s="1"/>
  <c r="K187" i="13"/>
  <c r="N121" i="13"/>
  <c r="N187" i="13" s="1"/>
  <c r="P127" i="13"/>
  <c r="P131" i="13" s="1"/>
  <c r="F176" i="14"/>
  <c r="I11" i="14"/>
  <c r="E180" i="14"/>
  <c r="I51" i="14"/>
  <c r="K187" i="16"/>
  <c r="N121" i="16"/>
  <c r="D184" i="17"/>
  <c r="I91" i="17"/>
  <c r="P87" i="18"/>
  <c r="P91" i="18" s="1"/>
  <c r="P184" i="18" s="1"/>
  <c r="N97" i="18"/>
  <c r="P96" i="18"/>
  <c r="N141" i="18"/>
  <c r="J189" i="18"/>
  <c r="N183" i="19"/>
  <c r="I7" i="21"/>
  <c r="P6" i="21"/>
  <c r="P7" i="21" s="1"/>
  <c r="M176" i="21"/>
  <c r="N11" i="21"/>
  <c r="E177" i="21"/>
  <c r="I21" i="21"/>
  <c r="I177" i="21" s="1"/>
  <c r="M178" i="24"/>
  <c r="I47" i="24"/>
  <c r="P46" i="24"/>
  <c r="N51" i="24"/>
  <c r="N180" i="24" s="1"/>
  <c r="J180" i="24"/>
  <c r="I41" i="26"/>
  <c r="C179" i="26"/>
  <c r="K179" i="26"/>
  <c r="N41" i="26"/>
  <c r="N179" i="26" s="1"/>
  <c r="N47" i="26"/>
  <c r="N200" i="26" s="1"/>
  <c r="P46" i="26"/>
  <c r="P47" i="26" s="1"/>
  <c r="L180" i="26"/>
  <c r="N51" i="26"/>
  <c r="N180" i="26" s="1"/>
  <c r="O57" i="26"/>
  <c r="O59" i="26" s="1"/>
  <c r="D181" i="26"/>
  <c r="I61" i="26"/>
  <c r="I181" i="26" s="1"/>
  <c r="E182" i="26"/>
  <c r="I71" i="26"/>
  <c r="I182" i="26" s="1"/>
  <c r="C184" i="26"/>
  <c r="I91" i="26"/>
  <c r="I184" i="26" s="1"/>
  <c r="O97" i="26"/>
  <c r="O98" i="26" s="1"/>
  <c r="D185" i="26"/>
  <c r="I101" i="26"/>
  <c r="E186" i="26"/>
  <c r="I111" i="26"/>
  <c r="I186" i="26" s="1"/>
  <c r="J186" i="26"/>
  <c r="N111" i="26"/>
  <c r="N186" i="26" s="1"/>
  <c r="K187" i="26"/>
  <c r="N121" i="26"/>
  <c r="N187" i="26" s="1"/>
  <c r="I57" i="32"/>
  <c r="P56" i="32"/>
  <c r="O121" i="32"/>
  <c r="O187" i="32" s="1"/>
  <c r="O118" i="32"/>
  <c r="O120" i="32"/>
  <c r="B207" i="38"/>
  <c r="H121" i="38"/>
  <c r="H207" i="38" s="1"/>
  <c r="L208" i="38"/>
  <c r="M131" i="38"/>
  <c r="M208" i="38" s="1"/>
  <c r="D209" i="38"/>
  <c r="H141" i="38"/>
  <c r="H209" i="38" s="1"/>
  <c r="I209" i="38"/>
  <c r="M141" i="38"/>
  <c r="M209" i="38" s="1"/>
  <c r="O146" i="38"/>
  <c r="H147" i="38"/>
  <c r="O147" i="38" s="1"/>
  <c r="C210" i="38"/>
  <c r="H151" i="38"/>
  <c r="H210" i="38" s="1"/>
  <c r="P80" i="25"/>
  <c r="P205" i="3"/>
  <c r="P100" i="3"/>
  <c r="P101" i="3"/>
  <c r="P185" i="3" s="1"/>
  <c r="O183" i="10"/>
  <c r="O185" i="18"/>
  <c r="P99" i="20"/>
  <c r="P101" i="20"/>
  <c r="P100" i="20"/>
  <c r="P70" i="28"/>
  <c r="P69" i="28"/>
  <c r="P49" i="17"/>
  <c r="P50" i="17"/>
  <c r="H211" i="38"/>
  <c r="H212" i="38"/>
  <c r="H213" i="38"/>
  <c r="H198" i="38"/>
  <c r="N235" i="38"/>
  <c r="N234" i="38"/>
  <c r="N188" i="38"/>
  <c r="N181" i="37"/>
  <c r="N179" i="37"/>
  <c r="N177" i="37"/>
  <c r="O169" i="36"/>
  <c r="O171" i="36"/>
  <c r="O170" i="36"/>
  <c r="O168" i="36"/>
  <c r="O109" i="36"/>
  <c r="O108" i="36"/>
  <c r="O110" i="36"/>
  <c r="P117" i="36"/>
  <c r="P120" i="36" s="1"/>
  <c r="O168" i="35"/>
  <c r="O170" i="35"/>
  <c r="O39" i="35"/>
  <c r="O38" i="35"/>
  <c r="P19" i="35"/>
  <c r="P21" i="35"/>
  <c r="O108" i="33"/>
  <c r="O110" i="33"/>
  <c r="O71" i="33"/>
  <c r="O69" i="33"/>
  <c r="O61" i="31"/>
  <c r="O59" i="31"/>
  <c r="O68" i="30"/>
  <c r="O70" i="30"/>
  <c r="O28" i="30"/>
  <c r="O29" i="30"/>
  <c r="O31" i="30"/>
  <c r="O178" i="30" s="1"/>
  <c r="N184" i="30"/>
  <c r="N180" i="30"/>
  <c r="N176" i="30"/>
  <c r="O70" i="29"/>
  <c r="O71" i="29"/>
  <c r="O182" i="29" s="1"/>
  <c r="O108" i="28"/>
  <c r="O109" i="28"/>
  <c r="O111" i="28"/>
  <c r="O186" i="28" s="1"/>
  <c r="O11" i="27"/>
  <c r="O8" i="27"/>
  <c r="O10" i="27"/>
  <c r="O80" i="26"/>
  <c r="O78" i="26"/>
  <c r="O81" i="26"/>
  <c r="O183" i="26" s="1"/>
  <c r="O79" i="26"/>
  <c r="O208" i="24"/>
  <c r="O91" i="24"/>
  <c r="O88" i="24"/>
  <c r="N179" i="24"/>
  <c r="I180" i="24"/>
  <c r="P137" i="25"/>
  <c r="P138" i="25" s="1"/>
  <c r="P100" i="25"/>
  <c r="P70" i="25"/>
  <c r="P69" i="25"/>
  <c r="P39" i="25"/>
  <c r="P41" i="25"/>
  <c r="P9" i="25"/>
  <c r="P11" i="25"/>
  <c r="P39" i="20"/>
  <c r="P40" i="20"/>
  <c r="O205" i="23"/>
  <c r="O98" i="23"/>
  <c r="O100" i="23"/>
  <c r="O101" i="23"/>
  <c r="O185" i="23" s="1"/>
  <c r="O200" i="23"/>
  <c r="O51" i="23"/>
  <c r="O180" i="23" s="1"/>
  <c r="O49" i="23"/>
  <c r="O196" i="23"/>
  <c r="O8" i="23"/>
  <c r="O11" i="23"/>
  <c r="O176" i="23" s="1"/>
  <c r="O99" i="22"/>
  <c r="O98" i="22"/>
  <c r="O169" i="21"/>
  <c r="O171" i="21"/>
  <c r="O181" i="21" s="1"/>
  <c r="O131" i="20"/>
  <c r="P127" i="16"/>
  <c r="P130" i="16" s="1"/>
  <c r="P37" i="16"/>
  <c r="P40" i="16" s="1"/>
  <c r="P207" i="19"/>
  <c r="O169" i="15"/>
  <c r="O171" i="15"/>
  <c r="O190" i="15" s="1"/>
  <c r="O170" i="15"/>
  <c r="O201" i="19"/>
  <c r="O58" i="19"/>
  <c r="O59" i="19"/>
  <c r="O197" i="19"/>
  <c r="O21" i="19"/>
  <c r="O177" i="19" s="1"/>
  <c r="O120" i="18"/>
  <c r="O121" i="18"/>
  <c r="O60" i="18"/>
  <c r="O59" i="18"/>
  <c r="O58" i="18"/>
  <c r="O182" i="17"/>
  <c r="I179" i="15"/>
  <c r="P137" i="12"/>
  <c r="P37" i="12"/>
  <c r="P40" i="12" s="1"/>
  <c r="P80" i="10"/>
  <c r="O61" i="12"/>
  <c r="O181" i="12" s="1"/>
  <c r="O59" i="12"/>
  <c r="O109" i="11"/>
  <c r="O111" i="11"/>
  <c r="O186" i="11" s="1"/>
  <c r="O39" i="11"/>
  <c r="O41" i="11"/>
  <c r="O179" i="11" s="1"/>
  <c r="P117" i="13"/>
  <c r="P121" i="13" s="1"/>
  <c r="O199" i="6"/>
  <c r="O38" i="6"/>
  <c r="O39" i="6"/>
  <c r="O40" i="6"/>
  <c r="O41" i="6"/>
  <c r="O168" i="5"/>
  <c r="O170" i="5"/>
  <c r="O171" i="5"/>
  <c r="O186" i="5" s="1"/>
  <c r="O207" i="5"/>
  <c r="O118" i="5"/>
  <c r="O119" i="5"/>
  <c r="O120" i="5"/>
  <c r="O78" i="5"/>
  <c r="O80" i="5"/>
  <c r="O139" i="10"/>
  <c r="O141" i="10"/>
  <c r="O189" i="10" s="1"/>
  <c r="O140" i="10"/>
  <c r="O60" i="10"/>
  <c r="O58" i="10"/>
  <c r="P171" i="8"/>
  <c r="P179" i="8" s="1"/>
  <c r="P168" i="8"/>
  <c r="P61" i="8"/>
  <c r="P181" i="8" s="1"/>
  <c r="P29" i="8"/>
  <c r="P31" i="8"/>
  <c r="P178" i="8" s="1"/>
  <c r="P69" i="7"/>
  <c r="O51" i="9"/>
  <c r="O180" i="9" s="1"/>
  <c r="O49" i="9"/>
  <c r="O50" i="9"/>
  <c r="I188" i="10"/>
  <c r="O200" i="6"/>
  <c r="O171" i="6"/>
  <c r="O176" i="6" s="1"/>
  <c r="N186" i="4"/>
  <c r="I182" i="4"/>
  <c r="N188" i="2"/>
  <c r="O196" i="3"/>
  <c r="O8" i="3"/>
  <c r="O9" i="3"/>
  <c r="N190" i="2"/>
  <c r="P67" i="37"/>
  <c r="P70" i="37" s="1"/>
  <c r="N188" i="29"/>
  <c r="N179" i="29"/>
  <c r="P77" i="26"/>
  <c r="P80" i="26" s="1"/>
  <c r="P101" i="19"/>
  <c r="P100" i="19"/>
  <c r="P99" i="19"/>
  <c r="P98" i="19"/>
  <c r="P117" i="29"/>
  <c r="P119" i="29" s="1"/>
  <c r="N176" i="26"/>
  <c r="N176" i="24"/>
  <c r="P128" i="18"/>
  <c r="P107" i="18"/>
  <c r="P109" i="18" s="1"/>
  <c r="P68" i="18"/>
  <c r="I179" i="13"/>
  <c r="I47" i="1"/>
  <c r="P47" i="1" s="1"/>
  <c r="P46" i="1"/>
  <c r="O121" i="1"/>
  <c r="O187" i="1" s="1"/>
  <c r="N130" i="1"/>
  <c r="G188" i="1"/>
  <c r="L188" i="1"/>
  <c r="N140" i="1"/>
  <c r="G188" i="2"/>
  <c r="G191" i="2"/>
  <c r="G186" i="2"/>
  <c r="G183" i="2"/>
  <c r="G179" i="2"/>
  <c r="K191" i="2"/>
  <c r="K188" i="2"/>
  <c r="I41" i="3"/>
  <c r="C179" i="3"/>
  <c r="N49" i="3"/>
  <c r="I51" i="3"/>
  <c r="I21" i="4"/>
  <c r="D177" i="4"/>
  <c r="L178" i="4"/>
  <c r="O80" i="4"/>
  <c r="D183" i="4"/>
  <c r="I81" i="4"/>
  <c r="I183" i="4" s="1"/>
  <c r="L183" i="4"/>
  <c r="K184" i="4"/>
  <c r="N91" i="4"/>
  <c r="N184" i="4" s="1"/>
  <c r="N97" i="4"/>
  <c r="P96" i="4"/>
  <c r="C187" i="4"/>
  <c r="I121" i="4"/>
  <c r="J189" i="4"/>
  <c r="N141" i="4"/>
  <c r="N189" i="4" s="1"/>
  <c r="O168" i="4"/>
  <c r="D190" i="4"/>
  <c r="D182" i="4"/>
  <c r="D178" i="4"/>
  <c r="D189" i="4"/>
  <c r="D187" i="4"/>
  <c r="M190" i="4"/>
  <c r="M182" i="4"/>
  <c r="M178" i="4"/>
  <c r="N203" i="5"/>
  <c r="P77" i="5"/>
  <c r="E185" i="5"/>
  <c r="I101" i="5"/>
  <c r="I107" i="5"/>
  <c r="P106" i="5"/>
  <c r="G180" i="6"/>
  <c r="L180" i="6"/>
  <c r="O57" i="6"/>
  <c r="D181" i="6"/>
  <c r="I61" i="6"/>
  <c r="I181" i="6" s="1"/>
  <c r="E182" i="6"/>
  <c r="I71" i="6"/>
  <c r="J182" i="6"/>
  <c r="N71" i="6"/>
  <c r="F183" i="6"/>
  <c r="I81" i="6"/>
  <c r="I183" i="6" s="1"/>
  <c r="K183" i="6"/>
  <c r="N81" i="6"/>
  <c r="P87" i="6"/>
  <c r="P89" i="6" s="1"/>
  <c r="C184" i="6"/>
  <c r="G184" i="6"/>
  <c r="L184" i="6"/>
  <c r="O97" i="6"/>
  <c r="O100" i="6"/>
  <c r="D185" i="6"/>
  <c r="I101" i="6"/>
  <c r="I185" i="6" s="1"/>
  <c r="E186" i="6"/>
  <c r="I111" i="6"/>
  <c r="I186" i="6" s="1"/>
  <c r="P117" i="6"/>
  <c r="I58" i="7"/>
  <c r="N59" i="7"/>
  <c r="I60" i="7"/>
  <c r="D184" i="7"/>
  <c r="I91" i="7"/>
  <c r="D189" i="7"/>
  <c r="J190" i="7"/>
  <c r="N151" i="7"/>
  <c r="M188" i="7"/>
  <c r="M180" i="7"/>
  <c r="M183" i="7"/>
  <c r="N7" i="8"/>
  <c r="P6" i="8"/>
  <c r="N67" i="9"/>
  <c r="P66" i="9"/>
  <c r="P67" i="9" s="1"/>
  <c r="P57" i="10"/>
  <c r="N58" i="10"/>
  <c r="N60" i="10"/>
  <c r="P67" i="10"/>
  <c r="J182" i="10"/>
  <c r="N71" i="10"/>
  <c r="F183" i="10"/>
  <c r="I81" i="10"/>
  <c r="I183" i="10" s="1"/>
  <c r="K183" i="10"/>
  <c r="N81" i="10"/>
  <c r="N87" i="10"/>
  <c r="P86" i="10"/>
  <c r="I184" i="10"/>
  <c r="P205" i="10"/>
  <c r="P99" i="10"/>
  <c r="P101" i="10"/>
  <c r="M178" i="11"/>
  <c r="N31" i="11"/>
  <c r="N178" i="11" s="1"/>
  <c r="K180" i="11"/>
  <c r="N51" i="11"/>
  <c r="N180" i="11" s="1"/>
  <c r="N57" i="11"/>
  <c r="N201" i="11" s="1"/>
  <c r="P56" i="11"/>
  <c r="P57" i="11" s="1"/>
  <c r="I107" i="11"/>
  <c r="P106" i="11"/>
  <c r="F186" i="11"/>
  <c r="I111" i="11"/>
  <c r="I186" i="11" s="1"/>
  <c r="I207" i="11"/>
  <c r="P117" i="11"/>
  <c r="M187" i="11"/>
  <c r="N121" i="11"/>
  <c r="N187" i="11" s="1"/>
  <c r="N129" i="11"/>
  <c r="P137" i="11"/>
  <c r="N140" i="11"/>
  <c r="I141" i="11"/>
  <c r="I189" i="11" s="1"/>
  <c r="E181" i="13"/>
  <c r="I61" i="13"/>
  <c r="I181" i="13" s="1"/>
  <c r="I69" i="13"/>
  <c r="N69" i="13"/>
  <c r="I70" i="13"/>
  <c r="J189" i="14"/>
  <c r="N141" i="14"/>
  <c r="J190" i="14"/>
  <c r="N151" i="14"/>
  <c r="I211" i="14"/>
  <c r="P167" i="14"/>
  <c r="P168" i="14" s="1"/>
  <c r="G185" i="15"/>
  <c r="I101" i="15"/>
  <c r="I185" i="15" s="1"/>
  <c r="K186" i="15"/>
  <c r="N111" i="15"/>
  <c r="N186" i="15" s="1"/>
  <c r="E188" i="15"/>
  <c r="I131" i="15"/>
  <c r="I188" i="15" s="1"/>
  <c r="O29" i="16"/>
  <c r="C188" i="21"/>
  <c r="I131" i="21"/>
  <c r="I188" i="21" s="1"/>
  <c r="L188" i="21"/>
  <c r="N131" i="21"/>
  <c r="O137" i="21"/>
  <c r="O209" i="21" s="1"/>
  <c r="D189" i="21"/>
  <c r="I141" i="21"/>
  <c r="I189" i="21" s="1"/>
  <c r="M189" i="21"/>
  <c r="N141" i="21"/>
  <c r="N210" i="21"/>
  <c r="P167" i="21"/>
  <c r="P170" i="21" s="1"/>
  <c r="M187" i="21"/>
  <c r="M179" i="21"/>
  <c r="M178" i="21"/>
  <c r="M180" i="21"/>
  <c r="N171" i="21"/>
  <c r="N187" i="21" s="1"/>
  <c r="O7" i="22"/>
  <c r="O8" i="22" s="1"/>
  <c r="D176" i="22"/>
  <c r="I11" i="22"/>
  <c r="I176" i="22" s="1"/>
  <c r="M176" i="22"/>
  <c r="N11" i="22"/>
  <c r="L181" i="22"/>
  <c r="N61" i="22"/>
  <c r="O68" i="22"/>
  <c r="O71" i="22"/>
  <c r="O182" i="22" s="1"/>
  <c r="D182" i="22"/>
  <c r="I71" i="22"/>
  <c r="I182" i="22" s="1"/>
  <c r="O80" i="22"/>
  <c r="O77" i="22"/>
  <c r="O81" i="22" s="1"/>
  <c r="O183" i="22" s="1"/>
  <c r="M187" i="22"/>
  <c r="N121" i="22"/>
  <c r="J176" i="22"/>
  <c r="J178" i="22"/>
  <c r="J180" i="22"/>
  <c r="J185" i="22"/>
  <c r="J189" i="22"/>
  <c r="I17" i="23"/>
  <c r="I197" i="23" s="1"/>
  <c r="P16" i="23"/>
  <c r="P17" i="23" s="1"/>
  <c r="P197" i="23" s="1"/>
  <c r="N27" i="23"/>
  <c r="N198" i="23" s="1"/>
  <c r="P26" i="23"/>
  <c r="K179" i="23"/>
  <c r="N41" i="23"/>
  <c r="N179" i="23" s="1"/>
  <c r="I97" i="23"/>
  <c r="P96" i="23"/>
  <c r="N188" i="24"/>
  <c r="O118" i="25"/>
  <c r="O120" i="25"/>
  <c r="I11" i="28"/>
  <c r="D176" i="28"/>
  <c r="N181" i="29"/>
  <c r="O118" i="29"/>
  <c r="N187" i="30"/>
  <c r="N49" i="31"/>
  <c r="P136" i="37"/>
  <c r="I137" i="37"/>
  <c r="I209" i="37" s="1"/>
  <c r="F189" i="37"/>
  <c r="I141" i="37"/>
  <c r="P56" i="51"/>
  <c r="N57" i="51"/>
  <c r="P57" i="51" s="1"/>
  <c r="I67" i="51"/>
  <c r="P66" i="51"/>
  <c r="C114" i="53"/>
  <c r="I91" i="53"/>
  <c r="I114" i="53" s="1"/>
  <c r="M107" i="54"/>
  <c r="N21" i="54"/>
  <c r="N107" i="54" s="1"/>
  <c r="N47" i="54"/>
  <c r="P46" i="54"/>
  <c r="I67" i="54"/>
  <c r="P67" i="54" s="1"/>
  <c r="P68" i="54" s="1"/>
  <c r="P66" i="54"/>
  <c r="I17" i="55"/>
  <c r="P16" i="55"/>
  <c r="J109" i="56"/>
  <c r="J113" i="56"/>
  <c r="J106" i="56"/>
  <c r="N101" i="56"/>
  <c r="J112" i="56"/>
  <c r="J110" i="56"/>
  <c r="J108" i="56"/>
  <c r="J107" i="56"/>
  <c r="J111" i="56"/>
  <c r="M108" i="56"/>
  <c r="M114" i="56"/>
  <c r="M110" i="56"/>
  <c r="M111" i="56"/>
  <c r="M112" i="56"/>
  <c r="M113" i="56"/>
  <c r="M106" i="56"/>
  <c r="M107" i="56"/>
  <c r="M109" i="56"/>
  <c r="O7" i="57"/>
  <c r="O8" i="57" s="1"/>
  <c r="N67" i="57"/>
  <c r="P66" i="57"/>
  <c r="O69" i="58"/>
  <c r="O68" i="58"/>
  <c r="O71" i="58"/>
  <c r="O70" i="58"/>
  <c r="O114" i="81"/>
  <c r="O176" i="36"/>
  <c r="O181" i="11"/>
  <c r="O190" i="3"/>
  <c r="P198" i="3"/>
  <c r="O184" i="1"/>
  <c r="O190" i="6"/>
  <c r="O177" i="10"/>
  <c r="O184" i="11"/>
  <c r="O180" i="21"/>
  <c r="O184" i="25"/>
  <c r="P68" i="28"/>
  <c r="P81" i="10"/>
  <c r="P118" i="31"/>
  <c r="P131" i="25"/>
  <c r="P79" i="25"/>
  <c r="P58" i="23"/>
  <c r="P129" i="12"/>
  <c r="P79" i="10"/>
  <c r="P60" i="17"/>
  <c r="P108" i="23"/>
  <c r="P140" i="34"/>
  <c r="P78" i="25"/>
  <c r="P139" i="10"/>
  <c r="P138" i="2"/>
  <c r="P99" i="2"/>
  <c r="P101" i="2"/>
  <c r="O180" i="1"/>
  <c r="P202" i="5"/>
  <c r="P68" i="5"/>
  <c r="P70" i="5"/>
  <c r="P208" i="10"/>
  <c r="P128" i="10"/>
  <c r="P58" i="25"/>
  <c r="P60" i="25"/>
  <c r="P68" i="25"/>
  <c r="O90" i="24"/>
  <c r="P37" i="28"/>
  <c r="P117" i="28"/>
  <c r="O121" i="34"/>
  <c r="P129" i="36"/>
  <c r="P130" i="36"/>
  <c r="O187" i="37"/>
  <c r="O189" i="5"/>
  <c r="O184" i="5"/>
  <c r="P39" i="13"/>
  <c r="P40" i="13"/>
  <c r="P167" i="20"/>
  <c r="P205" i="20" s="1"/>
  <c r="P38" i="25"/>
  <c r="O49" i="24"/>
  <c r="P10" i="32"/>
  <c r="P8" i="32"/>
  <c r="P71" i="33"/>
  <c r="P70" i="33"/>
  <c r="P69" i="33"/>
  <c r="P18" i="35"/>
  <c r="P167" i="15"/>
  <c r="P203" i="15" s="1"/>
  <c r="P71" i="21"/>
  <c r="P67" i="20"/>
  <c r="P69" i="20" s="1"/>
  <c r="O139" i="22"/>
  <c r="O20" i="25"/>
  <c r="O100" i="25"/>
  <c r="O99" i="30"/>
  <c r="O99" i="32"/>
  <c r="O29" i="33"/>
  <c r="P8" i="35"/>
  <c r="P141" i="13"/>
  <c r="P138" i="13"/>
  <c r="O18" i="20"/>
  <c r="O178" i="27"/>
  <c r="O111" i="29"/>
  <c r="O186" i="29" s="1"/>
  <c r="O30" i="33"/>
  <c r="O111" i="37"/>
  <c r="O186" i="37" s="1"/>
  <c r="O183" i="1"/>
  <c r="O61" i="19"/>
  <c r="O181" i="19" s="1"/>
  <c r="O9" i="29"/>
  <c r="N101" i="38"/>
  <c r="N205" i="38" s="1"/>
  <c r="N98" i="38"/>
  <c r="N49" i="38"/>
  <c r="N48" i="38"/>
  <c r="N185" i="37"/>
  <c r="I176" i="37"/>
  <c r="O79" i="37"/>
  <c r="O81" i="37"/>
  <c r="O183" i="37" s="1"/>
  <c r="O69" i="35"/>
  <c r="O71" i="35"/>
  <c r="O182" i="35" s="1"/>
  <c r="O31" i="35"/>
  <c r="O178" i="35" s="1"/>
  <c r="O30" i="35"/>
  <c r="P37" i="35"/>
  <c r="P40" i="35" s="1"/>
  <c r="P27" i="35"/>
  <c r="O78" i="31"/>
  <c r="O81" i="31"/>
  <c r="O79" i="31"/>
  <c r="O80" i="31"/>
  <c r="P17" i="31"/>
  <c r="P18" i="31" s="1"/>
  <c r="O58" i="30"/>
  <c r="O61" i="30"/>
  <c r="O181" i="30" s="1"/>
  <c r="O59" i="30"/>
  <c r="O18" i="30"/>
  <c r="O20" i="30"/>
  <c r="O21" i="30"/>
  <c r="O177" i="30" s="1"/>
  <c r="N179" i="30"/>
  <c r="I182" i="29"/>
  <c r="P19" i="30"/>
  <c r="P18" i="30"/>
  <c r="O11" i="29"/>
  <c r="O176" i="29" s="1"/>
  <c r="O18" i="28"/>
  <c r="O19" i="28"/>
  <c r="O140" i="27"/>
  <c r="O138" i="27"/>
  <c r="O100" i="27"/>
  <c r="O99" i="27"/>
  <c r="O101" i="27"/>
  <c r="O185" i="27" s="1"/>
  <c r="O206" i="25"/>
  <c r="O110" i="25"/>
  <c r="O111" i="25"/>
  <c r="O186" i="25" s="1"/>
  <c r="O78" i="25"/>
  <c r="O80" i="25"/>
  <c r="O19" i="25"/>
  <c r="O118" i="24"/>
  <c r="O120" i="24"/>
  <c r="O78" i="24"/>
  <c r="O80" i="24"/>
  <c r="O81" i="24"/>
  <c r="O40" i="24"/>
  <c r="O41" i="24"/>
  <c r="O38" i="24"/>
  <c r="N186" i="24"/>
  <c r="I190" i="25"/>
  <c r="I186" i="25"/>
  <c r="I182" i="25"/>
  <c r="I178" i="25"/>
  <c r="I184" i="24"/>
  <c r="P167" i="24"/>
  <c r="P197" i="24" s="1"/>
  <c r="P87" i="24"/>
  <c r="P90" i="24" s="1"/>
  <c r="P57" i="24"/>
  <c r="P61" i="24" s="1"/>
  <c r="O48" i="23"/>
  <c r="O168" i="21"/>
  <c r="P81" i="23"/>
  <c r="P183" i="23" s="1"/>
  <c r="P40" i="23"/>
  <c r="P108" i="22"/>
  <c r="P110" i="22"/>
  <c r="P67" i="22"/>
  <c r="P70" i="22" s="1"/>
  <c r="O204" i="23"/>
  <c r="O90" i="23"/>
  <c r="O88" i="23"/>
  <c r="O100" i="21"/>
  <c r="O101" i="21"/>
  <c r="O185" i="21" s="1"/>
  <c r="O70" i="21"/>
  <c r="O69" i="21"/>
  <c r="O41" i="21"/>
  <c r="O179" i="21" s="1"/>
  <c r="O39" i="21"/>
  <c r="I196" i="24"/>
  <c r="P7" i="24"/>
  <c r="N177" i="21"/>
  <c r="P118" i="16"/>
  <c r="P109" i="19"/>
  <c r="P110" i="19"/>
  <c r="O170" i="16"/>
  <c r="O168" i="16"/>
  <c r="O169" i="16"/>
  <c r="O58" i="16"/>
  <c r="O60" i="16"/>
  <c r="O20" i="16"/>
  <c r="O18" i="16"/>
  <c r="O21" i="16"/>
  <c r="O19" i="16"/>
  <c r="O89" i="15"/>
  <c r="O88" i="15"/>
  <c r="O91" i="19"/>
  <c r="O184" i="19" s="1"/>
  <c r="O196" i="19"/>
  <c r="O8" i="19"/>
  <c r="O58" i="17"/>
  <c r="O59" i="17"/>
  <c r="I180" i="15"/>
  <c r="O207" i="13"/>
  <c r="O120" i="13"/>
  <c r="O121" i="13"/>
  <c r="O187" i="13" s="1"/>
  <c r="O119" i="13"/>
  <c r="O88" i="12"/>
  <c r="O38" i="11"/>
  <c r="P19" i="13"/>
  <c r="P20" i="13"/>
  <c r="P118" i="10"/>
  <c r="P120" i="10"/>
  <c r="O100" i="12"/>
  <c r="O98" i="12"/>
  <c r="O198" i="10"/>
  <c r="O78" i="9"/>
  <c r="O98" i="7"/>
  <c r="O198" i="6"/>
  <c r="O30" i="6"/>
  <c r="O206" i="5"/>
  <c r="O110" i="5"/>
  <c r="O69" i="5"/>
  <c r="O70" i="5"/>
  <c r="O205" i="10"/>
  <c r="O98" i="10"/>
  <c r="I178" i="10"/>
  <c r="P51" i="8"/>
  <c r="P180" i="8" s="1"/>
  <c r="P59" i="7"/>
  <c r="I184" i="6"/>
  <c r="N190" i="4"/>
  <c r="O129" i="7"/>
  <c r="O131" i="7"/>
  <c r="P81" i="6"/>
  <c r="P27" i="6"/>
  <c r="P30" i="6" s="1"/>
  <c r="P101" i="6"/>
  <c r="N185" i="4"/>
  <c r="O59" i="2"/>
  <c r="O60" i="2"/>
  <c r="O61" i="2"/>
  <c r="O181" i="2" s="1"/>
  <c r="N187" i="2"/>
  <c r="O58" i="1"/>
  <c r="O61" i="1"/>
  <c r="O181" i="1" s="1"/>
  <c r="O197" i="1"/>
  <c r="O18" i="1"/>
  <c r="O60" i="4"/>
  <c r="O59" i="4"/>
  <c r="O61" i="4"/>
  <c r="O58" i="4"/>
  <c r="O21" i="4"/>
  <c r="O18" i="4"/>
  <c r="O60" i="3"/>
  <c r="P17" i="36"/>
  <c r="P20" i="36" s="1"/>
  <c r="P97" i="37"/>
  <c r="P101" i="37" s="1"/>
  <c r="P185" i="37" s="1"/>
  <c r="P139" i="32"/>
  <c r="P141" i="32"/>
  <c r="P189" i="32" s="1"/>
  <c r="P77" i="18"/>
  <c r="P79" i="18"/>
  <c r="P117" i="17"/>
  <c r="P121" i="17" s="1"/>
  <c r="C189" i="6"/>
  <c r="J182" i="3"/>
  <c r="L180" i="1"/>
  <c r="L184" i="1"/>
  <c r="N91" i="1"/>
  <c r="P96" i="1"/>
  <c r="I110" i="1"/>
  <c r="D183" i="2"/>
  <c r="I81" i="2"/>
  <c r="N87" i="2"/>
  <c r="P87" i="2" s="1"/>
  <c r="I89" i="2"/>
  <c r="N89" i="2"/>
  <c r="I90" i="2"/>
  <c r="I91" i="2"/>
  <c r="G184" i="2"/>
  <c r="N184" i="2"/>
  <c r="C187" i="2"/>
  <c r="G187" i="2"/>
  <c r="O128" i="2"/>
  <c r="O127" i="2"/>
  <c r="O208" i="2" s="1"/>
  <c r="N128" i="2"/>
  <c r="D189" i="2"/>
  <c r="I141" i="2"/>
  <c r="I151" i="2"/>
  <c r="E180" i="2"/>
  <c r="E190" i="2"/>
  <c r="E191" i="2"/>
  <c r="E182" i="2"/>
  <c r="E184" i="2"/>
  <c r="I171" i="2"/>
  <c r="I191" i="2" s="1"/>
  <c r="L191" i="2"/>
  <c r="L183" i="2"/>
  <c r="L190" i="2"/>
  <c r="L186" i="2"/>
  <c r="O27" i="3"/>
  <c r="O29" i="3" s="1"/>
  <c r="D178" i="3"/>
  <c r="I31" i="3"/>
  <c r="L178" i="3"/>
  <c r="N31" i="3"/>
  <c r="O39" i="3"/>
  <c r="N170" i="3"/>
  <c r="O11" i="4"/>
  <c r="O176" i="4" s="1"/>
  <c r="O9" i="4"/>
  <c r="I9" i="4"/>
  <c r="N10" i="4"/>
  <c r="D176" i="4"/>
  <c r="M176" i="4"/>
  <c r="I18" i="4"/>
  <c r="N18" i="4"/>
  <c r="N19" i="4"/>
  <c r="I20" i="4"/>
  <c r="N20" i="4"/>
  <c r="J178" i="4"/>
  <c r="N31" i="4"/>
  <c r="N178" i="4" s="1"/>
  <c r="D180" i="4"/>
  <c r="C182" i="4"/>
  <c r="I78" i="4"/>
  <c r="N79" i="4"/>
  <c r="I80" i="4"/>
  <c r="N81" i="4"/>
  <c r="M183" i="4"/>
  <c r="N88" i="4"/>
  <c r="I89" i="4"/>
  <c r="N90" i="4"/>
  <c r="C184" i="4"/>
  <c r="G184" i="4"/>
  <c r="L184" i="4"/>
  <c r="I101" i="4"/>
  <c r="K188" i="4"/>
  <c r="N131" i="4"/>
  <c r="N188" i="4" s="1"/>
  <c r="F189" i="4"/>
  <c r="I141" i="4"/>
  <c r="P26" i="5"/>
  <c r="N27" i="5"/>
  <c r="N198" i="5" s="1"/>
  <c r="F178" i="5"/>
  <c r="I31" i="5"/>
  <c r="P36" i="5"/>
  <c r="I37" i="5"/>
  <c r="I199" i="5" s="1"/>
  <c r="M179" i="5"/>
  <c r="N41" i="5"/>
  <c r="N179" i="5" s="1"/>
  <c r="O57" i="5"/>
  <c r="O59" i="5" s="1"/>
  <c r="O61" i="5"/>
  <c r="O181" i="5" s="1"/>
  <c r="D181" i="5"/>
  <c r="I61" i="5"/>
  <c r="M181" i="5"/>
  <c r="N61" i="5"/>
  <c r="N181" i="5" s="1"/>
  <c r="D182" i="5"/>
  <c r="I71" i="5"/>
  <c r="N78" i="5"/>
  <c r="C183" i="5"/>
  <c r="I81" i="5"/>
  <c r="D179" i="6"/>
  <c r="G189" i="6"/>
  <c r="K189" i="6"/>
  <c r="N141" i="6"/>
  <c r="I148" i="6"/>
  <c r="I149" i="6"/>
  <c r="N149" i="6"/>
  <c r="N150" i="6"/>
  <c r="E190" i="6"/>
  <c r="I151" i="6"/>
  <c r="I190" i="6" s="1"/>
  <c r="J190" i="6"/>
  <c r="N151" i="6"/>
  <c r="I167" i="6"/>
  <c r="P166" i="6"/>
  <c r="I168" i="6"/>
  <c r="N169" i="6"/>
  <c r="I170" i="6"/>
  <c r="K180" i="6"/>
  <c r="N171" i="6"/>
  <c r="N177" i="6" s="1"/>
  <c r="K178" i="6"/>
  <c r="I196" i="7"/>
  <c r="N41" i="7"/>
  <c r="M179" i="7"/>
  <c r="O49" i="7"/>
  <c r="O48" i="7"/>
  <c r="I87" i="7"/>
  <c r="I204" i="7" s="1"/>
  <c r="P86" i="7"/>
  <c r="J184" i="7"/>
  <c r="N91" i="7"/>
  <c r="I209" i="7"/>
  <c r="P137" i="7"/>
  <c r="D177" i="8"/>
  <c r="I21" i="8"/>
  <c r="D178" i="8"/>
  <c r="I31" i="8"/>
  <c r="K186" i="8"/>
  <c r="N111" i="8"/>
  <c r="N117" i="8"/>
  <c r="P116" i="8"/>
  <c r="N118" i="8"/>
  <c r="N120" i="8"/>
  <c r="I121" i="8"/>
  <c r="C187" i="8"/>
  <c r="L187" i="8"/>
  <c r="N121" i="8"/>
  <c r="O130" i="8"/>
  <c r="O129" i="8"/>
  <c r="N128" i="8"/>
  <c r="N130" i="8"/>
  <c r="D188" i="8"/>
  <c r="I131" i="8"/>
  <c r="I138" i="8"/>
  <c r="C190" i="8"/>
  <c r="I151" i="8"/>
  <c r="N121" i="9"/>
  <c r="N187" i="9" s="1"/>
  <c r="J187" i="9"/>
  <c r="I167" i="9"/>
  <c r="I211" i="9" s="1"/>
  <c r="I168" i="9"/>
  <c r="N169" i="9"/>
  <c r="N170" i="9"/>
  <c r="D191" i="9"/>
  <c r="D188" i="9"/>
  <c r="G191" i="9"/>
  <c r="K190" i="9"/>
  <c r="K176" i="9"/>
  <c r="K178" i="9"/>
  <c r="K180" i="9"/>
  <c r="K182" i="9"/>
  <c r="K184" i="9"/>
  <c r="I7" i="10"/>
  <c r="P6" i="10"/>
  <c r="N8" i="10"/>
  <c r="I9" i="10"/>
  <c r="I10" i="10"/>
  <c r="N10" i="10"/>
  <c r="D176" i="10"/>
  <c r="M176" i="10"/>
  <c r="I20" i="10"/>
  <c r="N20" i="10"/>
  <c r="P26" i="10"/>
  <c r="P27" i="10" s="1"/>
  <c r="P198" i="10" s="1"/>
  <c r="N29" i="10"/>
  <c r="K177" i="11"/>
  <c r="I27" i="11"/>
  <c r="P26" i="11"/>
  <c r="I29" i="11"/>
  <c r="I30" i="11"/>
  <c r="I31" i="11"/>
  <c r="I178" i="11" s="1"/>
  <c r="E178" i="11"/>
  <c r="I88" i="11"/>
  <c r="N89" i="11"/>
  <c r="I90" i="11"/>
  <c r="I97" i="11"/>
  <c r="P96" i="11"/>
  <c r="E177" i="11"/>
  <c r="E191" i="11"/>
  <c r="E176" i="11"/>
  <c r="O8" i="12"/>
  <c r="O10" i="12"/>
  <c r="N8" i="12"/>
  <c r="I9" i="12"/>
  <c r="N10" i="12"/>
  <c r="I20" i="12"/>
  <c r="O51" i="12"/>
  <c r="O180" i="12" s="1"/>
  <c r="N48" i="12"/>
  <c r="I49" i="12"/>
  <c r="N50" i="12"/>
  <c r="N59" i="12"/>
  <c r="E181" i="12"/>
  <c r="I61" i="12"/>
  <c r="I181" i="12" s="1"/>
  <c r="N70" i="12"/>
  <c r="P77" i="12"/>
  <c r="N78" i="12"/>
  <c r="I79" i="12"/>
  <c r="N80" i="12"/>
  <c r="I81" i="12"/>
  <c r="I183" i="12" s="1"/>
  <c r="L188" i="12"/>
  <c r="N131" i="12"/>
  <c r="N188" i="12" s="1"/>
  <c r="N139" i="12"/>
  <c r="E180" i="13"/>
  <c r="I51" i="13"/>
  <c r="I180" i="13" s="1"/>
  <c r="J180" i="13"/>
  <c r="N51" i="13"/>
  <c r="N180" i="13" s="1"/>
  <c r="J183" i="13"/>
  <c r="C186" i="13"/>
  <c r="I111" i="13"/>
  <c r="I186" i="13" s="1"/>
  <c r="C187" i="13"/>
  <c r="E188" i="13"/>
  <c r="I131" i="13"/>
  <c r="I188" i="13" s="1"/>
  <c r="J188" i="13"/>
  <c r="O140" i="13"/>
  <c r="K180" i="20"/>
  <c r="N51" i="20"/>
  <c r="N57" i="20"/>
  <c r="P56" i="20"/>
  <c r="O89" i="21"/>
  <c r="N184" i="21"/>
  <c r="N38" i="23"/>
  <c r="N40" i="23"/>
  <c r="P47" i="23"/>
  <c r="P50" i="23" s="1"/>
  <c r="N81" i="23"/>
  <c r="N183" i="23" s="1"/>
  <c r="D184" i="24"/>
  <c r="M184" i="24"/>
  <c r="N209" i="27"/>
  <c r="P137" i="27"/>
  <c r="P139" i="27" s="1"/>
  <c r="F189" i="27"/>
  <c r="F186" i="27"/>
  <c r="K188" i="27"/>
  <c r="K176" i="27"/>
  <c r="I7" i="28"/>
  <c r="P6" i="28"/>
  <c r="O68" i="28"/>
  <c r="E180" i="33"/>
  <c r="I51" i="33"/>
  <c r="G189" i="33"/>
  <c r="I141" i="33"/>
  <c r="K189" i="33"/>
  <c r="N141" i="33"/>
  <c r="D190" i="33"/>
  <c r="I151" i="33"/>
  <c r="M190" i="33"/>
  <c r="N151" i="33"/>
  <c r="E191" i="33"/>
  <c r="E184" i="33"/>
  <c r="E181" i="33"/>
  <c r="I171" i="33"/>
  <c r="I191" i="33" s="1"/>
  <c r="J181" i="33"/>
  <c r="N171" i="33"/>
  <c r="N182" i="33" s="1"/>
  <c r="J178" i="33"/>
  <c r="J176" i="33"/>
  <c r="J183" i="33"/>
  <c r="O10" i="34"/>
  <c r="O9" i="34"/>
  <c r="D196" i="34"/>
  <c r="I11" i="34"/>
  <c r="I196" i="34" s="1"/>
  <c r="C197" i="34"/>
  <c r="I21" i="34"/>
  <c r="I197" i="34" s="1"/>
  <c r="L197" i="34"/>
  <c r="N21" i="34"/>
  <c r="D198" i="34"/>
  <c r="I31" i="34"/>
  <c r="I198" i="34" s="1"/>
  <c r="M198" i="34"/>
  <c r="N31" i="34"/>
  <c r="J199" i="34"/>
  <c r="N41" i="34"/>
  <c r="K200" i="34"/>
  <c r="N51" i="34"/>
  <c r="N223" i="34"/>
  <c r="P57" i="34"/>
  <c r="O67" i="34"/>
  <c r="O69" i="34" s="1"/>
  <c r="D202" i="34"/>
  <c r="I71" i="34"/>
  <c r="I202" i="34" s="1"/>
  <c r="D203" i="34"/>
  <c r="I81" i="34"/>
  <c r="I203" i="34" s="1"/>
  <c r="D204" i="34"/>
  <c r="I91" i="34"/>
  <c r="I204" i="34" s="1"/>
  <c r="M204" i="34"/>
  <c r="N91" i="34"/>
  <c r="K206" i="34"/>
  <c r="N111" i="34"/>
  <c r="N117" i="34"/>
  <c r="N229" i="34" s="1"/>
  <c r="P116" i="34"/>
  <c r="O190" i="1"/>
  <c r="O184" i="10"/>
  <c r="O180" i="22"/>
  <c r="P203" i="33"/>
  <c r="O168" i="13"/>
  <c r="P37" i="17"/>
  <c r="P38" i="17" s="1"/>
  <c r="O187" i="17"/>
  <c r="P201" i="21"/>
  <c r="O187" i="22"/>
  <c r="O177" i="35"/>
  <c r="O170" i="13"/>
  <c r="O90" i="21"/>
  <c r="O186" i="27"/>
  <c r="O9" i="18"/>
  <c r="N183" i="37"/>
  <c r="N176" i="37"/>
  <c r="I177" i="37"/>
  <c r="P57" i="35"/>
  <c r="I208" i="34"/>
  <c r="N185" i="33"/>
  <c r="N179" i="33"/>
  <c r="I185" i="33"/>
  <c r="N185" i="29"/>
  <c r="N111" i="30"/>
  <c r="N186" i="30" s="1"/>
  <c r="N177" i="30"/>
  <c r="I81" i="29"/>
  <c r="I183" i="29" s="1"/>
  <c r="I179" i="29"/>
  <c r="I131" i="28"/>
  <c r="I179" i="30"/>
  <c r="O127" i="28"/>
  <c r="O129" i="28" s="1"/>
  <c r="O68" i="27"/>
  <c r="O128" i="26"/>
  <c r="P17" i="28"/>
  <c r="P20" i="28" s="1"/>
  <c r="N121" i="25"/>
  <c r="N187" i="25" s="1"/>
  <c r="N183" i="25"/>
  <c r="N177" i="25"/>
  <c r="N182" i="24"/>
  <c r="N151" i="23"/>
  <c r="N190" i="23" s="1"/>
  <c r="I187" i="25"/>
  <c r="I183" i="25"/>
  <c r="I179" i="25"/>
  <c r="P136" i="24"/>
  <c r="P137" i="24" s="1"/>
  <c r="P209" i="24" s="1"/>
  <c r="I141" i="23"/>
  <c r="I189" i="23" s="1"/>
  <c r="I61" i="23"/>
  <c r="I181" i="23" s="1"/>
  <c r="O88" i="21"/>
  <c r="P126" i="23"/>
  <c r="P127" i="23" s="1"/>
  <c r="P86" i="23"/>
  <c r="P46" i="21"/>
  <c r="P46" i="20"/>
  <c r="I21" i="24"/>
  <c r="I177" i="23"/>
  <c r="O67" i="23"/>
  <c r="I151" i="23"/>
  <c r="N71" i="23"/>
  <c r="N182" i="23" s="1"/>
  <c r="N71" i="19"/>
  <c r="N182" i="19" s="1"/>
  <c r="N178" i="19"/>
  <c r="N179" i="17"/>
  <c r="I91" i="16"/>
  <c r="I184" i="16" s="1"/>
  <c r="N189" i="19"/>
  <c r="I91" i="18"/>
  <c r="P96" i="16"/>
  <c r="O196" i="17"/>
  <c r="C177" i="16"/>
  <c r="O67" i="16"/>
  <c r="O185" i="15"/>
  <c r="O11" i="18"/>
  <c r="O176" i="18" s="1"/>
  <c r="P147" i="16"/>
  <c r="P151" i="16" s="1"/>
  <c r="N81" i="16"/>
  <c r="O208" i="13"/>
  <c r="O203" i="14"/>
  <c r="O199" i="14"/>
  <c r="N11" i="14"/>
  <c r="F182" i="13"/>
  <c r="O196" i="6"/>
  <c r="O180" i="5"/>
  <c r="O206" i="10"/>
  <c r="I177" i="6"/>
  <c r="P97" i="9"/>
  <c r="N178" i="9"/>
  <c r="N182" i="4"/>
  <c r="I179" i="4"/>
  <c r="I186" i="2"/>
  <c r="P77" i="37"/>
  <c r="P81" i="37" s="1"/>
  <c r="P137" i="30"/>
  <c r="P139" i="30" s="1"/>
  <c r="C206" i="34"/>
  <c r="N141" i="30"/>
  <c r="N189" i="30" s="1"/>
  <c r="N131" i="30"/>
  <c r="N188" i="30" s="1"/>
  <c r="K186" i="30"/>
  <c r="P205" i="26"/>
  <c r="N131" i="28"/>
  <c r="P86" i="27"/>
  <c r="P56" i="27"/>
  <c r="P36" i="24"/>
  <c r="P37" i="24" s="1"/>
  <c r="P199" i="24" s="1"/>
  <c r="I101" i="21"/>
  <c r="I185" i="21" s="1"/>
  <c r="P136" i="18"/>
  <c r="P56" i="18"/>
  <c r="P166" i="17"/>
  <c r="E179" i="17"/>
  <c r="C177" i="14"/>
  <c r="I176" i="6"/>
  <c r="P6" i="1"/>
  <c r="N20" i="1"/>
  <c r="G177" i="1"/>
  <c r="N79" i="1"/>
  <c r="G184" i="1"/>
  <c r="G186" i="1"/>
  <c r="N120" i="1"/>
  <c r="L189" i="1"/>
  <c r="N38" i="2"/>
  <c r="E185" i="2"/>
  <c r="G189" i="2"/>
  <c r="L189" i="2"/>
  <c r="N168" i="2"/>
  <c r="N9" i="3"/>
  <c r="N40" i="3"/>
  <c r="I201" i="3"/>
  <c r="E181" i="3"/>
  <c r="I202" i="3"/>
  <c r="I203" i="3"/>
  <c r="N79" i="3"/>
  <c r="N98" i="3"/>
  <c r="I99" i="3"/>
  <c r="D186" i="3"/>
  <c r="I119" i="3"/>
  <c r="D187" i="3"/>
  <c r="M188" i="3"/>
  <c r="D189" i="3"/>
  <c r="I38" i="4"/>
  <c r="N39" i="4"/>
  <c r="I40" i="4"/>
  <c r="I58" i="4"/>
  <c r="N59" i="4"/>
  <c r="I60" i="4"/>
  <c r="N202" i="4"/>
  <c r="N68" i="4"/>
  <c r="I69" i="4"/>
  <c r="N70" i="4"/>
  <c r="D188" i="4"/>
  <c r="G188" i="4"/>
  <c r="I138" i="4"/>
  <c r="N139" i="4"/>
  <c r="N19" i="5"/>
  <c r="I30" i="5"/>
  <c r="I39" i="5"/>
  <c r="N39" i="5"/>
  <c r="L183" i="5"/>
  <c r="N81" i="5"/>
  <c r="N183" i="5" s="1"/>
  <c r="N90" i="5"/>
  <c r="D186" i="5"/>
  <c r="D187" i="5"/>
  <c r="M187" i="5"/>
  <c r="D190" i="5"/>
  <c r="F176" i="6"/>
  <c r="I18" i="6"/>
  <c r="N19" i="6"/>
  <c r="I20" i="6"/>
  <c r="I198" i="6"/>
  <c r="F178" i="6"/>
  <c r="F187" i="6"/>
  <c r="I208" i="6"/>
  <c r="F188" i="6"/>
  <c r="K188" i="6"/>
  <c r="I19" i="7"/>
  <c r="N21" i="7"/>
  <c r="I27" i="7"/>
  <c r="I198" i="7" s="1"/>
  <c r="P26" i="7"/>
  <c r="N40" i="7"/>
  <c r="I41" i="7"/>
  <c r="N60" i="7"/>
  <c r="I61" i="7"/>
  <c r="N68" i="7"/>
  <c r="I69" i="7"/>
  <c r="N70" i="7"/>
  <c r="D182" i="7"/>
  <c r="I71" i="7"/>
  <c r="I79" i="7"/>
  <c r="I99" i="7"/>
  <c r="N100" i="7"/>
  <c r="F185" i="7"/>
  <c r="N140" i="7"/>
  <c r="I169" i="7"/>
  <c r="D179" i="8"/>
  <c r="D189" i="8"/>
  <c r="N168" i="8"/>
  <c r="I169" i="8"/>
  <c r="I171" i="8"/>
  <c r="I186" i="8" s="1"/>
  <c r="N10" i="9"/>
  <c r="G179" i="9"/>
  <c r="L179" i="9"/>
  <c r="P86" i="9"/>
  <c r="G185" i="9"/>
  <c r="L185" i="9"/>
  <c r="N108" i="9"/>
  <c r="I109" i="9"/>
  <c r="I111" i="9"/>
  <c r="I186" i="9" s="1"/>
  <c r="G188" i="9"/>
  <c r="I30" i="10"/>
  <c r="N38" i="10"/>
  <c r="M185" i="10"/>
  <c r="I111" i="10"/>
  <c r="I186" i="10" s="1"/>
  <c r="N59" i="11"/>
  <c r="E181" i="11"/>
  <c r="N78" i="11"/>
  <c r="E184" i="11"/>
  <c r="N98" i="11"/>
  <c r="E190" i="11"/>
  <c r="N169" i="11"/>
  <c r="I89" i="12"/>
  <c r="N90" i="12"/>
  <c r="E189" i="12"/>
  <c r="J184" i="13"/>
  <c r="F186" i="13"/>
  <c r="I128" i="13"/>
  <c r="F189" i="13"/>
  <c r="N148" i="13"/>
  <c r="I149" i="13"/>
  <c r="I206" i="14"/>
  <c r="I207" i="14"/>
  <c r="N70" i="15"/>
  <c r="I71" i="15"/>
  <c r="I182" i="15" s="1"/>
  <c r="D183" i="15"/>
  <c r="N130" i="15"/>
  <c r="D187" i="16"/>
  <c r="E189" i="16"/>
  <c r="I141" i="16"/>
  <c r="I189" i="16" s="1"/>
  <c r="I206" i="17"/>
  <c r="E186" i="17"/>
  <c r="I207" i="17"/>
  <c r="N140" i="20"/>
  <c r="I141" i="20"/>
  <c r="N168" i="20"/>
  <c r="I169" i="20"/>
  <c r="N10" i="21"/>
  <c r="M177" i="21"/>
  <c r="D189" i="22"/>
  <c r="I141" i="22"/>
  <c r="I189" i="22" s="1"/>
  <c r="I9" i="23"/>
  <c r="I198" i="23"/>
  <c r="N29" i="23"/>
  <c r="N68" i="24"/>
  <c r="D189" i="24"/>
  <c r="N149" i="24"/>
  <c r="C191" i="24"/>
  <c r="C189" i="24"/>
  <c r="C186" i="24"/>
  <c r="C181" i="24"/>
  <c r="G191" i="24"/>
  <c r="G189" i="24"/>
  <c r="G182" i="24"/>
  <c r="G181" i="24"/>
  <c r="G178" i="24"/>
  <c r="L189" i="24"/>
  <c r="L188" i="24"/>
  <c r="L181" i="24"/>
  <c r="L180" i="24"/>
  <c r="C191" i="26"/>
  <c r="C190" i="26"/>
  <c r="C178" i="26"/>
  <c r="G191" i="26"/>
  <c r="G190" i="26"/>
  <c r="G178" i="26"/>
  <c r="L190" i="26"/>
  <c r="L189" i="26"/>
  <c r="N196" i="27"/>
  <c r="N197" i="27"/>
  <c r="J190" i="27"/>
  <c r="J186" i="27"/>
  <c r="N171" i="27"/>
  <c r="N179" i="27" s="1"/>
  <c r="I8" i="28"/>
  <c r="I10" i="28"/>
  <c r="N203" i="28"/>
  <c r="I11" i="29"/>
  <c r="I176" i="29" s="1"/>
  <c r="N150" i="29"/>
  <c r="C190" i="29"/>
  <c r="G190" i="29"/>
  <c r="L190" i="29"/>
  <c r="D191" i="29"/>
  <c r="D176" i="29"/>
  <c r="I196" i="30"/>
  <c r="N9" i="30"/>
  <c r="D211" i="34"/>
  <c r="D213" i="34"/>
  <c r="D212" i="34"/>
  <c r="D206" i="34"/>
  <c r="M212" i="34"/>
  <c r="M213" i="34"/>
  <c r="P106" i="35"/>
  <c r="N108" i="35"/>
  <c r="N130" i="35"/>
  <c r="G178" i="37"/>
  <c r="L178" i="37"/>
  <c r="G188" i="37"/>
  <c r="N139" i="37"/>
  <c r="H48" i="38"/>
  <c r="C211" i="38"/>
  <c r="C212" i="38"/>
  <c r="C213" i="38"/>
  <c r="L213" i="38"/>
  <c r="L212" i="38"/>
  <c r="O61" i="57"/>
  <c r="O111" i="57" s="1"/>
  <c r="O60" i="57"/>
  <c r="O59" i="57"/>
  <c r="O39" i="57"/>
  <c r="O38" i="57"/>
  <c r="K178" i="17"/>
  <c r="N31" i="17"/>
  <c r="N178" i="17" s="1"/>
  <c r="M187" i="17"/>
  <c r="M185" i="17"/>
  <c r="M179" i="17"/>
  <c r="I89" i="18"/>
  <c r="N90" i="18"/>
  <c r="N100" i="18"/>
  <c r="N203" i="21"/>
  <c r="M184" i="21"/>
  <c r="N50" i="24"/>
  <c r="N201" i="27"/>
  <c r="D190" i="27"/>
  <c r="I151" i="27"/>
  <c r="F191" i="30"/>
  <c r="F177" i="30"/>
  <c r="E190" i="33"/>
  <c r="J190" i="33"/>
  <c r="F191" i="33"/>
  <c r="F180" i="33"/>
  <c r="K176" i="33"/>
  <c r="K187" i="33"/>
  <c r="K180" i="33"/>
  <c r="Q67" i="45"/>
  <c r="Q71" i="45" s="1"/>
  <c r="Q112" i="45" s="1"/>
  <c r="P100" i="47"/>
  <c r="P105" i="47" s="1"/>
  <c r="P99" i="47"/>
  <c r="P98" i="47"/>
  <c r="P97" i="47"/>
  <c r="O8" i="52"/>
  <c r="O10" i="52"/>
  <c r="O9" i="52"/>
  <c r="N110" i="53"/>
  <c r="N112" i="53"/>
  <c r="N107" i="53"/>
  <c r="N108" i="53"/>
  <c r="N37" i="43"/>
  <c r="P36" i="43"/>
  <c r="L109" i="43"/>
  <c r="N41" i="43"/>
  <c r="N109" i="43" s="1"/>
  <c r="M110" i="43"/>
  <c r="N51" i="43"/>
  <c r="N110" i="43" s="1"/>
  <c r="P56" i="44"/>
  <c r="I57" i="44"/>
  <c r="D111" i="44"/>
  <c r="I61" i="44"/>
  <c r="J111" i="44"/>
  <c r="N61" i="44"/>
  <c r="N67" i="44"/>
  <c r="P67" i="44" s="1"/>
  <c r="P66" i="44"/>
  <c r="C107" i="44"/>
  <c r="C114" i="44"/>
  <c r="I101" i="44"/>
  <c r="O17" i="45"/>
  <c r="Q16" i="45"/>
  <c r="K110" i="45"/>
  <c r="O20" i="45"/>
  <c r="O110" i="45" s="1"/>
  <c r="K107" i="45"/>
  <c r="O21" i="45"/>
  <c r="O107" i="45" s="1"/>
  <c r="P27" i="45"/>
  <c r="P121" i="45" s="1"/>
  <c r="K108" i="45"/>
  <c r="O31" i="45"/>
  <c r="O108" i="45" s="1"/>
  <c r="P47" i="45"/>
  <c r="P48" i="45" s="1"/>
  <c r="P51" i="45"/>
  <c r="P109" i="45" s="1"/>
  <c r="P50" i="45"/>
  <c r="I11" i="48"/>
  <c r="C106" i="48"/>
  <c r="P49" i="51"/>
  <c r="P51" i="51"/>
  <c r="P48" i="51"/>
  <c r="P76" i="77"/>
  <c r="I77" i="77"/>
  <c r="P182" i="8"/>
  <c r="P203" i="7"/>
  <c r="P11" i="26"/>
  <c r="P176" i="26" s="1"/>
  <c r="O189" i="35"/>
  <c r="P202" i="8"/>
  <c r="O80" i="19"/>
  <c r="O187" i="2"/>
  <c r="O187" i="38"/>
  <c r="H234" i="38"/>
  <c r="H235" i="38"/>
  <c r="N188" i="37"/>
  <c r="N184" i="37"/>
  <c r="N180" i="37"/>
  <c r="N187" i="37"/>
  <c r="O209" i="35"/>
  <c r="O205" i="35"/>
  <c r="P167" i="35"/>
  <c r="P168" i="35" s="1"/>
  <c r="P7" i="36"/>
  <c r="I209" i="34"/>
  <c r="N186" i="33"/>
  <c r="N181" i="33"/>
  <c r="I186" i="33"/>
  <c r="I176" i="33"/>
  <c r="I91" i="30"/>
  <c r="I184" i="30" s="1"/>
  <c r="O207" i="30"/>
  <c r="N182" i="30"/>
  <c r="N178" i="30"/>
  <c r="I180" i="30"/>
  <c r="I176" i="30"/>
  <c r="N101" i="30"/>
  <c r="N185" i="30" s="1"/>
  <c r="J180" i="29"/>
  <c r="N71" i="27"/>
  <c r="I11" i="26"/>
  <c r="I176" i="26" s="1"/>
  <c r="J181" i="26"/>
  <c r="O208" i="25"/>
  <c r="O206" i="24"/>
  <c r="N188" i="25"/>
  <c r="N184" i="25"/>
  <c r="N179" i="25"/>
  <c r="N101" i="24"/>
  <c r="N185" i="24" s="1"/>
  <c r="N21" i="24"/>
  <c r="N177" i="24" s="1"/>
  <c r="I188" i="25"/>
  <c r="I184" i="25"/>
  <c r="I180" i="25"/>
  <c r="I176" i="25"/>
  <c r="I182" i="24"/>
  <c r="J188" i="24"/>
  <c r="P106" i="24"/>
  <c r="P136" i="23"/>
  <c r="I176" i="24"/>
  <c r="N131" i="23"/>
  <c r="N188" i="23" s="1"/>
  <c r="N182" i="21"/>
  <c r="N179" i="19"/>
  <c r="I184" i="15"/>
  <c r="I91" i="19"/>
  <c r="I184" i="19" s="1"/>
  <c r="O78" i="19"/>
  <c r="I131" i="18"/>
  <c r="P127" i="15"/>
  <c r="P86" i="15"/>
  <c r="P87" i="15" s="1"/>
  <c r="O129" i="19"/>
  <c r="C185" i="18"/>
  <c r="O100" i="19"/>
  <c r="O189" i="18"/>
  <c r="O180" i="18"/>
  <c r="O177" i="18"/>
  <c r="N151" i="15"/>
  <c r="N190" i="15" s="1"/>
  <c r="I141" i="14"/>
  <c r="O204" i="14"/>
  <c r="O200" i="14"/>
  <c r="O196" i="14"/>
  <c r="I188" i="9"/>
  <c r="O197" i="6"/>
  <c r="O40" i="9"/>
  <c r="O111" i="7"/>
  <c r="N179" i="9"/>
  <c r="N179" i="4"/>
  <c r="P57" i="2"/>
  <c r="N200" i="2"/>
  <c r="N178" i="25"/>
  <c r="P166" i="30"/>
  <c r="P126" i="30"/>
  <c r="F184" i="33"/>
  <c r="F182" i="33"/>
  <c r="P6" i="31"/>
  <c r="F185" i="30"/>
  <c r="F178" i="30"/>
  <c r="P106" i="26"/>
  <c r="P66" i="26"/>
  <c r="N101" i="21"/>
  <c r="N185" i="21" s="1"/>
  <c r="P86" i="19"/>
  <c r="P96" i="17"/>
  <c r="E177" i="17"/>
  <c r="I71" i="16"/>
  <c r="I182" i="16" s="1"/>
  <c r="F180" i="13"/>
  <c r="F178" i="13"/>
  <c r="I29" i="1"/>
  <c r="I88" i="1"/>
  <c r="G189" i="1"/>
  <c r="M191" i="1"/>
  <c r="M180" i="1"/>
  <c r="I18" i="2"/>
  <c r="N19" i="2"/>
  <c r="E177" i="2"/>
  <c r="N100" i="2"/>
  <c r="N170" i="2"/>
  <c r="C182" i="2"/>
  <c r="C180" i="2"/>
  <c r="C183" i="2"/>
  <c r="M176" i="3"/>
  <c r="I21" i="3"/>
  <c r="D181" i="3"/>
  <c r="M181" i="3"/>
  <c r="E182" i="3"/>
  <c r="M182" i="3"/>
  <c r="E183" i="3"/>
  <c r="I205" i="3"/>
  <c r="I29" i="4"/>
  <c r="I31" i="4"/>
  <c r="D179" i="4"/>
  <c r="M179" i="4"/>
  <c r="N108" i="4"/>
  <c r="N110" i="4"/>
  <c r="C186" i="4"/>
  <c r="G186" i="4"/>
  <c r="L186" i="4"/>
  <c r="M188" i="4"/>
  <c r="G189" i="4"/>
  <c r="G190" i="4"/>
  <c r="I48" i="5"/>
  <c r="N59" i="5"/>
  <c r="N110" i="5"/>
  <c r="L187" i="5"/>
  <c r="N121" i="5"/>
  <c r="N187" i="5" s="1"/>
  <c r="D178" i="5"/>
  <c r="D180" i="5"/>
  <c r="D188" i="5"/>
  <c r="I171" i="5"/>
  <c r="I188" i="5" s="1"/>
  <c r="M184" i="5"/>
  <c r="M188" i="5"/>
  <c r="I199" i="6"/>
  <c r="C180" i="6"/>
  <c r="F182" i="6"/>
  <c r="K182" i="6"/>
  <c r="N203" i="6"/>
  <c r="I79" i="6"/>
  <c r="C183" i="6"/>
  <c r="G183" i="6"/>
  <c r="L183" i="6"/>
  <c r="I98" i="6"/>
  <c r="I100" i="6"/>
  <c r="F186" i="6"/>
  <c r="K186" i="6"/>
  <c r="N118" i="6"/>
  <c r="I119" i="6"/>
  <c r="N120" i="6"/>
  <c r="J188" i="6"/>
  <c r="N131" i="6"/>
  <c r="N188" i="6" s="1"/>
  <c r="N17" i="7"/>
  <c r="P17" i="7" s="1"/>
  <c r="P197" i="7" s="1"/>
  <c r="P16" i="7"/>
  <c r="I199" i="7"/>
  <c r="I81" i="7"/>
  <c r="I109" i="7"/>
  <c r="I111" i="7"/>
  <c r="N118" i="7"/>
  <c r="I119" i="7"/>
  <c r="F180" i="7"/>
  <c r="F177" i="7"/>
  <c r="F191" i="7"/>
  <c r="J182" i="7"/>
  <c r="J188" i="7"/>
  <c r="N20" i="8"/>
  <c r="D180" i="8"/>
  <c r="N59" i="8"/>
  <c r="D186" i="8"/>
  <c r="N138" i="8"/>
  <c r="K190" i="8"/>
  <c r="N171" i="8"/>
  <c r="N190" i="8" s="1"/>
  <c r="I196" i="9"/>
  <c r="K179" i="9"/>
  <c r="N48" i="9"/>
  <c r="L187" i="9"/>
  <c r="G189" i="9"/>
  <c r="L189" i="9"/>
  <c r="I69" i="10"/>
  <c r="D190" i="10"/>
  <c r="M190" i="10"/>
  <c r="N200" i="11"/>
  <c r="N206" i="11"/>
  <c r="N207" i="11"/>
  <c r="I21" i="12"/>
  <c r="I177" i="12" s="1"/>
  <c r="N129" i="12"/>
  <c r="D190" i="12"/>
  <c r="I151" i="12"/>
  <c r="I190" i="12" s="1"/>
  <c r="N29" i="13"/>
  <c r="J178" i="13"/>
  <c r="F179" i="13"/>
  <c r="N48" i="13"/>
  <c r="N49" i="13"/>
  <c r="N50" i="13"/>
  <c r="F183" i="13"/>
  <c r="C185" i="13"/>
  <c r="J189" i="13"/>
  <c r="I205" i="15"/>
  <c r="D183" i="16"/>
  <c r="I81" i="16"/>
  <c r="I183" i="16" s="1"/>
  <c r="D191" i="16"/>
  <c r="D185" i="16"/>
  <c r="E176" i="17"/>
  <c r="N176" i="17"/>
  <c r="I197" i="17"/>
  <c r="I200" i="17"/>
  <c r="M180" i="17"/>
  <c r="M181" i="17"/>
  <c r="E182" i="17"/>
  <c r="N121" i="17"/>
  <c r="N187" i="17" s="1"/>
  <c r="N78" i="19"/>
  <c r="I71" i="21"/>
  <c r="I182" i="21" s="1"/>
  <c r="M183" i="21"/>
  <c r="I31" i="23"/>
  <c r="I178" i="23" s="1"/>
  <c r="D178" i="23"/>
  <c r="D181" i="24"/>
  <c r="K178" i="27"/>
  <c r="N31" i="27"/>
  <c r="N178" i="27" s="1"/>
  <c r="N60" i="27"/>
  <c r="N69" i="27"/>
  <c r="N79" i="27"/>
  <c r="F183" i="27"/>
  <c r="K183" i="27"/>
  <c r="N204" i="27"/>
  <c r="N90" i="27"/>
  <c r="K186" i="27"/>
  <c r="N131" i="27"/>
  <c r="N188" i="27" s="1"/>
  <c r="K189" i="27"/>
  <c r="I148" i="27"/>
  <c r="N149" i="27"/>
  <c r="F191" i="28"/>
  <c r="F188" i="28"/>
  <c r="F185" i="28"/>
  <c r="I118" i="29"/>
  <c r="G191" i="29"/>
  <c r="G185" i="29"/>
  <c r="G184" i="29"/>
  <c r="G181" i="29"/>
  <c r="L181" i="29"/>
  <c r="L188" i="29"/>
  <c r="L189" i="29"/>
  <c r="N109" i="30"/>
  <c r="N121" i="31"/>
  <c r="I20" i="32"/>
  <c r="N28" i="32"/>
  <c r="F176" i="33"/>
  <c r="E186" i="33"/>
  <c r="J187" i="33"/>
  <c r="G179" i="37"/>
  <c r="L179" i="37"/>
  <c r="D180" i="37"/>
  <c r="N111" i="53"/>
  <c r="P101" i="46"/>
  <c r="P113" i="46" s="1"/>
  <c r="P100" i="46"/>
  <c r="P99" i="46"/>
  <c r="P98" i="46"/>
  <c r="P50" i="47"/>
  <c r="P109" i="47" s="1"/>
  <c r="P48" i="47"/>
  <c r="P47" i="47"/>
  <c r="P49" i="47"/>
  <c r="Q16" i="47"/>
  <c r="Q19" i="47" s="1"/>
  <c r="O47" i="51"/>
  <c r="O49" i="51" s="1"/>
  <c r="D176" i="1"/>
  <c r="M176" i="1"/>
  <c r="I18" i="1"/>
  <c r="I20" i="1"/>
  <c r="M177" i="1"/>
  <c r="L178" i="1"/>
  <c r="M179" i="1"/>
  <c r="N49" i="1"/>
  <c r="I50" i="1"/>
  <c r="D181" i="1"/>
  <c r="I69" i="1"/>
  <c r="D182" i="1"/>
  <c r="M182" i="1"/>
  <c r="I89" i="1"/>
  <c r="D185" i="1"/>
  <c r="M185" i="1"/>
  <c r="D186" i="1"/>
  <c r="I118" i="1"/>
  <c r="G190" i="1"/>
  <c r="I8" i="2"/>
  <c r="K176" i="2"/>
  <c r="C177" i="2"/>
  <c r="K177" i="2"/>
  <c r="K178" i="2"/>
  <c r="N199" i="2"/>
  <c r="L179" i="2"/>
  <c r="K180" i="2"/>
  <c r="N59" i="2"/>
  <c r="K181" i="2"/>
  <c r="I69" i="2"/>
  <c r="K182" i="2"/>
  <c r="K184" i="2"/>
  <c r="C185" i="2"/>
  <c r="G185" i="2"/>
  <c r="L185" i="2"/>
  <c r="K187" i="2"/>
  <c r="I129" i="2"/>
  <c r="N138" i="2"/>
  <c r="K189" i="2"/>
  <c r="D176" i="3"/>
  <c r="I19" i="3"/>
  <c r="I199" i="3"/>
  <c r="I61" i="3"/>
  <c r="D182" i="3"/>
  <c r="D183" i="3"/>
  <c r="M183" i="3"/>
  <c r="M184" i="3"/>
  <c r="E185" i="3"/>
  <c r="N101" i="3"/>
  <c r="I206" i="3"/>
  <c r="I207" i="3"/>
  <c r="I139" i="3"/>
  <c r="M190" i="3"/>
  <c r="G176" i="4"/>
  <c r="L176" i="4"/>
  <c r="C179" i="4"/>
  <c r="G179" i="4"/>
  <c r="L179" i="4"/>
  <c r="C183" i="4"/>
  <c r="G183" i="4"/>
  <c r="L187" i="4"/>
  <c r="C189" i="4"/>
  <c r="M189" i="4"/>
  <c r="N10" i="5"/>
  <c r="E177" i="5"/>
  <c r="J177" i="5"/>
  <c r="J179" i="5"/>
  <c r="N50" i="5"/>
  <c r="N70" i="5"/>
  <c r="N91" i="5"/>
  <c r="N184" i="5" s="1"/>
  <c r="D185" i="5"/>
  <c r="M185" i="5"/>
  <c r="E188" i="5"/>
  <c r="D189" i="5"/>
  <c r="J190" i="5"/>
  <c r="I10" i="6"/>
  <c r="C177" i="6"/>
  <c r="G177" i="6"/>
  <c r="L177" i="6"/>
  <c r="N200" i="6"/>
  <c r="N51" i="6"/>
  <c r="G181" i="6"/>
  <c r="L181" i="6"/>
  <c r="F184" i="6"/>
  <c r="K184" i="6"/>
  <c r="C185" i="6"/>
  <c r="G185" i="6"/>
  <c r="L185" i="6"/>
  <c r="L187" i="6"/>
  <c r="N11" i="7"/>
  <c r="I197" i="7"/>
  <c r="M177" i="7"/>
  <c r="D178" i="7"/>
  <c r="M178" i="7"/>
  <c r="N39" i="7"/>
  <c r="P46" i="7"/>
  <c r="I59" i="7"/>
  <c r="F181" i="7"/>
  <c r="N78" i="7"/>
  <c r="N80" i="7"/>
  <c r="M186" i="7"/>
  <c r="D187" i="7"/>
  <c r="M187" i="7"/>
  <c r="I141" i="7"/>
  <c r="M189" i="7"/>
  <c r="F190" i="7"/>
  <c r="I171" i="7"/>
  <c r="I188" i="7" s="1"/>
  <c r="K179" i="8"/>
  <c r="N200" i="8"/>
  <c r="G181" i="8"/>
  <c r="L181" i="8"/>
  <c r="D182" i="8"/>
  <c r="D183" i="8"/>
  <c r="N99" i="8"/>
  <c r="K187" i="8"/>
  <c r="N208" i="8"/>
  <c r="G189" i="8"/>
  <c r="L189" i="8"/>
  <c r="N169" i="8"/>
  <c r="N29" i="9"/>
  <c r="L182" i="9"/>
  <c r="D183" i="9"/>
  <c r="N89" i="9"/>
  <c r="K185" i="9"/>
  <c r="P106" i="9"/>
  <c r="N109" i="9"/>
  <c r="I138" i="9"/>
  <c r="I140" i="9"/>
  <c r="D190" i="9"/>
  <c r="I28" i="10"/>
  <c r="N39" i="10"/>
  <c r="E180" i="10"/>
  <c r="E182" i="10"/>
  <c r="E183" i="10"/>
  <c r="J183" i="10"/>
  <c r="J184" i="10"/>
  <c r="M184" i="10"/>
  <c r="J185" i="10"/>
  <c r="J186" i="10"/>
  <c r="E187" i="10"/>
  <c r="J187" i="10"/>
  <c r="N130" i="10"/>
  <c r="E188" i="10"/>
  <c r="J188" i="10"/>
  <c r="D189" i="10"/>
  <c r="I196" i="11"/>
  <c r="N197" i="11"/>
  <c r="M177" i="11"/>
  <c r="E179" i="11"/>
  <c r="I200" i="11"/>
  <c r="I201" i="11"/>
  <c r="G181" i="11"/>
  <c r="N202" i="11"/>
  <c r="N203" i="11"/>
  <c r="E183" i="11"/>
  <c r="I101" i="11"/>
  <c r="I185" i="11" s="1"/>
  <c r="M185" i="11"/>
  <c r="M186" i="11"/>
  <c r="N118" i="11"/>
  <c r="M190" i="11"/>
  <c r="E178" i="12"/>
  <c r="J178" i="12"/>
  <c r="I199" i="12"/>
  <c r="N58" i="12"/>
  <c r="E183" i="12"/>
  <c r="E184" i="12"/>
  <c r="J184" i="12"/>
  <c r="I205" i="12"/>
  <c r="F185" i="12"/>
  <c r="K185" i="12"/>
  <c r="I207" i="12"/>
  <c r="F187" i="12"/>
  <c r="K187" i="12"/>
  <c r="N128" i="12"/>
  <c r="I129" i="12"/>
  <c r="N150" i="12"/>
  <c r="I197" i="13"/>
  <c r="F177" i="13"/>
  <c r="N28" i="13"/>
  <c r="I29" i="13"/>
  <c r="M179" i="13"/>
  <c r="J181" i="13"/>
  <c r="N70" i="13"/>
  <c r="N90" i="13"/>
  <c r="I110" i="13"/>
  <c r="F187" i="13"/>
  <c r="I208" i="13"/>
  <c r="C189" i="13"/>
  <c r="P26" i="14"/>
  <c r="I199" i="14"/>
  <c r="I88" i="14"/>
  <c r="N88" i="14"/>
  <c r="I208" i="14"/>
  <c r="I203" i="15"/>
  <c r="D185" i="15"/>
  <c r="I207" i="15"/>
  <c r="I196" i="16"/>
  <c r="M176" i="16"/>
  <c r="I200" i="16"/>
  <c r="I201" i="16"/>
  <c r="M183" i="16"/>
  <c r="D184" i="16"/>
  <c r="M184" i="16"/>
  <c r="N99" i="16"/>
  <c r="M187" i="16"/>
  <c r="D188" i="16"/>
  <c r="I210" i="16"/>
  <c r="G191" i="16"/>
  <c r="G189" i="16"/>
  <c r="N10" i="17"/>
  <c r="M176" i="17"/>
  <c r="I198" i="17"/>
  <c r="M178" i="17"/>
  <c r="M186" i="17"/>
  <c r="E187" i="17"/>
  <c r="N129" i="17"/>
  <c r="E188" i="17"/>
  <c r="N131" i="17"/>
  <c r="N188" i="17" s="1"/>
  <c r="I209" i="17"/>
  <c r="I138" i="17"/>
  <c r="E189" i="17"/>
  <c r="I169" i="17"/>
  <c r="N8" i="18"/>
  <c r="N119" i="18"/>
  <c r="N129" i="18"/>
  <c r="I9" i="19"/>
  <c r="N30" i="19"/>
  <c r="N40" i="19"/>
  <c r="N58" i="19"/>
  <c r="N89" i="19"/>
  <c r="I98" i="19"/>
  <c r="E191" i="19"/>
  <c r="E177" i="19"/>
  <c r="J180" i="19"/>
  <c r="J178" i="19"/>
  <c r="M178" i="20"/>
  <c r="N119" i="20"/>
  <c r="N208" i="20"/>
  <c r="I29" i="21"/>
  <c r="M185" i="21"/>
  <c r="D187" i="21"/>
  <c r="D179" i="21"/>
  <c r="D191" i="21"/>
  <c r="J179" i="22"/>
  <c r="N48" i="22"/>
  <c r="I89" i="23"/>
  <c r="N109" i="23"/>
  <c r="E186" i="23"/>
  <c r="E178" i="23"/>
  <c r="J186" i="23"/>
  <c r="J178" i="23"/>
  <c r="I70" i="24"/>
  <c r="G184" i="24"/>
  <c r="L184" i="24"/>
  <c r="D185" i="24"/>
  <c r="M185" i="24"/>
  <c r="I108" i="24"/>
  <c r="I110" i="24"/>
  <c r="N8" i="25"/>
  <c r="I88" i="25"/>
  <c r="C191" i="25"/>
  <c r="C186" i="25"/>
  <c r="N196" i="26"/>
  <c r="F191" i="26"/>
  <c r="F188" i="26"/>
  <c r="F176" i="27"/>
  <c r="N20" i="27"/>
  <c r="N199" i="27"/>
  <c r="I39" i="27"/>
  <c r="I41" i="27"/>
  <c r="I49" i="27"/>
  <c r="F187" i="27"/>
  <c r="K187" i="27"/>
  <c r="N208" i="27"/>
  <c r="F178" i="28"/>
  <c r="E191" i="28"/>
  <c r="E190" i="28"/>
  <c r="E187" i="28"/>
  <c r="E182" i="28"/>
  <c r="E176" i="28"/>
  <c r="N171" i="28"/>
  <c r="N186" i="28" s="1"/>
  <c r="J190" i="28"/>
  <c r="J182" i="28"/>
  <c r="J176" i="28"/>
  <c r="G176" i="29"/>
  <c r="L177" i="29"/>
  <c r="I51" i="29"/>
  <c r="I180" i="29" s="1"/>
  <c r="N71" i="29"/>
  <c r="N182" i="29" s="1"/>
  <c r="N80" i="29"/>
  <c r="I119" i="29"/>
  <c r="N10" i="30"/>
  <c r="I203" i="30"/>
  <c r="F183" i="30"/>
  <c r="K183" i="30"/>
  <c r="I130" i="30"/>
  <c r="I209" i="30"/>
  <c r="F189" i="30"/>
  <c r="K189" i="30"/>
  <c r="E191" i="30"/>
  <c r="E181" i="30"/>
  <c r="I8" i="31"/>
  <c r="N59" i="31"/>
  <c r="N98" i="31"/>
  <c r="N118" i="31"/>
  <c r="N48" i="32"/>
  <c r="I68" i="32"/>
  <c r="I99" i="32"/>
  <c r="F177" i="33"/>
  <c r="K177" i="33"/>
  <c r="I29" i="33"/>
  <c r="N234" i="34"/>
  <c r="C211" i="34"/>
  <c r="C213" i="34"/>
  <c r="C212" i="34"/>
  <c r="G211" i="34"/>
  <c r="G213" i="34"/>
  <c r="G212" i="34"/>
  <c r="L213" i="34"/>
  <c r="L212" i="34"/>
  <c r="N30" i="36"/>
  <c r="N80" i="36"/>
  <c r="O101" i="44"/>
  <c r="O108" i="44" s="1"/>
  <c r="O100" i="44"/>
  <c r="O99" i="44"/>
  <c r="O49" i="48"/>
  <c r="O51" i="48"/>
  <c r="O110" i="48" s="1"/>
  <c r="O50" i="48"/>
  <c r="O48" i="48"/>
  <c r="O58" i="50"/>
  <c r="O59" i="50"/>
  <c r="O71" i="50"/>
  <c r="O112" i="50" s="1"/>
  <c r="O69" i="50"/>
  <c r="P58" i="60"/>
  <c r="P60" i="60"/>
  <c r="P61" i="60"/>
  <c r="P17" i="51"/>
  <c r="P19" i="51" s="1"/>
  <c r="L113" i="51"/>
  <c r="N81" i="51"/>
  <c r="N113" i="51" s="1"/>
  <c r="P96" i="51"/>
  <c r="I97" i="51"/>
  <c r="I127" i="51" s="1"/>
  <c r="N37" i="52"/>
  <c r="P36" i="52"/>
  <c r="I57" i="52"/>
  <c r="P56" i="52"/>
  <c r="P57" i="52" s="1"/>
  <c r="L111" i="52"/>
  <c r="N61" i="52"/>
  <c r="N111" i="52" s="1"/>
  <c r="O67" i="52"/>
  <c r="O71" i="52" s="1"/>
  <c r="O112" i="52" s="1"/>
  <c r="O17" i="54"/>
  <c r="O21" i="54" s="1"/>
  <c r="O107" i="54" s="1"/>
  <c r="O18" i="54"/>
  <c r="O19" i="54"/>
  <c r="O27" i="54"/>
  <c r="O29" i="54" s="1"/>
  <c r="C113" i="55"/>
  <c r="I81" i="55"/>
  <c r="I91" i="55"/>
  <c r="C114" i="55"/>
  <c r="L114" i="55"/>
  <c r="N91" i="55"/>
  <c r="N114" i="55" s="1"/>
  <c r="O97" i="55"/>
  <c r="O99" i="55" s="1"/>
  <c r="I17" i="57"/>
  <c r="P16" i="57"/>
  <c r="M107" i="57"/>
  <c r="N21" i="57"/>
  <c r="K114" i="57"/>
  <c r="N91" i="57"/>
  <c r="N97" i="57"/>
  <c r="N126" i="57" s="1"/>
  <c r="P96" i="57"/>
  <c r="E110" i="57"/>
  <c r="E112" i="57"/>
  <c r="E111" i="57"/>
  <c r="E109" i="57"/>
  <c r="E113" i="57"/>
  <c r="E107" i="57"/>
  <c r="I101" i="57"/>
  <c r="E114" i="57"/>
  <c r="E108" i="57"/>
  <c r="J108" i="57"/>
  <c r="J112" i="57"/>
  <c r="J106" i="57"/>
  <c r="J111" i="57"/>
  <c r="J107" i="57"/>
  <c r="J110" i="57"/>
  <c r="J114" i="57"/>
  <c r="J109" i="57"/>
  <c r="N101" i="57"/>
  <c r="I9" i="1"/>
  <c r="G176" i="1"/>
  <c r="L176" i="1"/>
  <c r="D177" i="1"/>
  <c r="N60" i="1"/>
  <c r="N70" i="1"/>
  <c r="I71" i="1"/>
  <c r="G182" i="1"/>
  <c r="L182" i="1"/>
  <c r="D183" i="1"/>
  <c r="I99" i="1"/>
  <c r="N100" i="1"/>
  <c r="G185" i="1"/>
  <c r="L185" i="1"/>
  <c r="M186" i="1"/>
  <c r="N119" i="1"/>
  <c r="N129" i="1"/>
  <c r="M188" i="1"/>
  <c r="I140" i="1"/>
  <c r="I148" i="1"/>
  <c r="I10" i="2"/>
  <c r="E176" i="2"/>
  <c r="I197" i="2"/>
  <c r="I30" i="2"/>
  <c r="E178" i="2"/>
  <c r="K179" i="2"/>
  <c r="I50" i="2"/>
  <c r="I58" i="2"/>
  <c r="E181" i="2"/>
  <c r="K183" i="2"/>
  <c r="I204" i="2"/>
  <c r="I99" i="2"/>
  <c r="K185" i="2"/>
  <c r="K186" i="2"/>
  <c r="E187" i="2"/>
  <c r="I209" i="2"/>
  <c r="E189" i="2"/>
  <c r="N141" i="2"/>
  <c r="N189" i="2" s="1"/>
  <c r="P6" i="3"/>
  <c r="I9" i="3"/>
  <c r="N20" i="3"/>
  <c r="I198" i="3"/>
  <c r="M178" i="3"/>
  <c r="I59" i="3"/>
  <c r="N78" i="3"/>
  <c r="I79" i="3"/>
  <c r="D184" i="3"/>
  <c r="D185" i="3"/>
  <c r="M185" i="3"/>
  <c r="M186" i="3"/>
  <c r="E187" i="3"/>
  <c r="I208" i="3"/>
  <c r="D188" i="3"/>
  <c r="M189" i="3"/>
  <c r="E190" i="3"/>
  <c r="I169" i="3"/>
  <c r="D181" i="4"/>
  <c r="M181" i="4"/>
  <c r="D184" i="4"/>
  <c r="M184" i="4"/>
  <c r="D185" i="4"/>
  <c r="M185" i="4"/>
  <c r="D186" i="4"/>
  <c r="M186" i="4"/>
  <c r="I118" i="4"/>
  <c r="I120" i="4"/>
  <c r="G187" i="4"/>
  <c r="C188" i="4"/>
  <c r="L188" i="4"/>
  <c r="N11" i="5"/>
  <c r="N176" i="5" s="1"/>
  <c r="D177" i="5"/>
  <c r="M177" i="5"/>
  <c r="N51" i="5"/>
  <c r="N180" i="5" s="1"/>
  <c r="J182" i="5"/>
  <c r="D183" i="5"/>
  <c r="N109" i="5"/>
  <c r="J187" i="5"/>
  <c r="I208" i="5"/>
  <c r="I130" i="5"/>
  <c r="M189" i="5"/>
  <c r="G176" i="6"/>
  <c r="L176" i="6"/>
  <c r="F177" i="6"/>
  <c r="K177" i="6"/>
  <c r="N198" i="6"/>
  <c r="N30" i="6"/>
  <c r="C178" i="6"/>
  <c r="G178" i="6"/>
  <c r="N199" i="6"/>
  <c r="F181" i="6"/>
  <c r="K181" i="6"/>
  <c r="N202" i="6"/>
  <c r="G182" i="6"/>
  <c r="L182" i="6"/>
  <c r="F185" i="6"/>
  <c r="K185" i="6"/>
  <c r="G186" i="6"/>
  <c r="L186" i="6"/>
  <c r="K187" i="6"/>
  <c r="N208" i="6"/>
  <c r="C188" i="6"/>
  <c r="G188" i="6"/>
  <c r="L188" i="6"/>
  <c r="C190" i="6"/>
  <c r="G190" i="6"/>
  <c r="L190" i="6"/>
  <c r="D176" i="7"/>
  <c r="M176" i="7"/>
  <c r="N38" i="7"/>
  <c r="D179" i="7"/>
  <c r="N49" i="7"/>
  <c r="J181" i="7"/>
  <c r="I202" i="7"/>
  <c r="F182" i="7"/>
  <c r="I203" i="7"/>
  <c r="F184" i="7"/>
  <c r="I205" i="7"/>
  <c r="D185" i="7"/>
  <c r="M185" i="7"/>
  <c r="D186" i="7"/>
  <c r="D188" i="7"/>
  <c r="N168" i="7"/>
  <c r="N171" i="7"/>
  <c r="N183" i="7" s="1"/>
  <c r="N39" i="8"/>
  <c r="K180" i="8"/>
  <c r="N201" i="8"/>
  <c r="K181" i="8"/>
  <c r="N202" i="8"/>
  <c r="K182" i="8"/>
  <c r="N203" i="8"/>
  <c r="N78" i="8"/>
  <c r="N80" i="8"/>
  <c r="I81" i="8"/>
  <c r="G183" i="8"/>
  <c r="L183" i="8"/>
  <c r="D184" i="8"/>
  <c r="D185" i="8"/>
  <c r="N119" i="8"/>
  <c r="K188" i="8"/>
  <c r="N209" i="8"/>
  <c r="K189" i="8"/>
  <c r="D190" i="8"/>
  <c r="I9" i="9"/>
  <c r="G176" i="9"/>
  <c r="L176" i="9"/>
  <c r="L178" i="9"/>
  <c r="D179" i="9"/>
  <c r="G180" i="9"/>
  <c r="L180" i="9"/>
  <c r="I202" i="9"/>
  <c r="G182" i="9"/>
  <c r="G183" i="9"/>
  <c r="L183" i="9"/>
  <c r="I98" i="9"/>
  <c r="I100" i="9"/>
  <c r="I118" i="9"/>
  <c r="I120" i="9"/>
  <c r="K187" i="9"/>
  <c r="N129" i="9"/>
  <c r="L188" i="9"/>
  <c r="D189" i="9"/>
  <c r="G190" i="9"/>
  <c r="E179" i="10"/>
  <c r="D181" i="10"/>
  <c r="M181" i="10"/>
  <c r="D183" i="10"/>
  <c r="M183" i="10"/>
  <c r="E184" i="10"/>
  <c r="E186" i="10"/>
  <c r="D187" i="10"/>
  <c r="M187" i="10"/>
  <c r="E190" i="10"/>
  <c r="J190" i="10"/>
  <c r="L189" i="10"/>
  <c r="I197" i="11"/>
  <c r="M179" i="11"/>
  <c r="M180" i="11"/>
  <c r="N58" i="11"/>
  <c r="I202" i="11"/>
  <c r="I203" i="11"/>
  <c r="G183" i="11"/>
  <c r="N205" i="11"/>
  <c r="E185" i="11"/>
  <c r="L185" i="11"/>
  <c r="I121" i="11"/>
  <c r="I187" i="11" s="1"/>
  <c r="L187" i="11"/>
  <c r="I139" i="11"/>
  <c r="M189" i="11"/>
  <c r="G190" i="11"/>
  <c r="L190" i="11"/>
  <c r="F176" i="12"/>
  <c r="K176" i="12"/>
  <c r="N18" i="12"/>
  <c r="N19" i="12"/>
  <c r="N20" i="12"/>
  <c r="F180" i="12"/>
  <c r="K180" i="12"/>
  <c r="I69" i="12"/>
  <c r="E185" i="12"/>
  <c r="J185" i="12"/>
  <c r="I206" i="12"/>
  <c r="N109" i="12"/>
  <c r="E186" i="12"/>
  <c r="J186" i="12"/>
  <c r="E187" i="12"/>
  <c r="J187" i="12"/>
  <c r="I208" i="12"/>
  <c r="E188" i="12"/>
  <c r="J188" i="12"/>
  <c r="D189" i="12"/>
  <c r="K189" i="12"/>
  <c r="F190" i="12"/>
  <c r="K190" i="12"/>
  <c r="I196" i="13"/>
  <c r="N9" i="13"/>
  <c r="J176" i="13"/>
  <c r="J177" i="13"/>
  <c r="I198" i="13"/>
  <c r="C181" i="13"/>
  <c r="N71" i="13"/>
  <c r="N182" i="13" s="1"/>
  <c r="I203" i="13"/>
  <c r="M187" i="13"/>
  <c r="C188" i="13"/>
  <c r="E189" i="13"/>
  <c r="G190" i="13"/>
  <c r="P6" i="14"/>
  <c r="I201" i="14"/>
  <c r="M187" i="14"/>
  <c r="M188" i="14"/>
  <c r="I169" i="14"/>
  <c r="I171" i="14"/>
  <c r="I191" i="14" s="1"/>
  <c r="I206" i="15"/>
  <c r="G187" i="15"/>
  <c r="D177" i="16"/>
  <c r="N40" i="16"/>
  <c r="D179" i="16"/>
  <c r="M179" i="16"/>
  <c r="M180" i="16"/>
  <c r="I203" i="16"/>
  <c r="D190" i="16"/>
  <c r="M177" i="17"/>
  <c r="E178" i="17"/>
  <c r="N199" i="17"/>
  <c r="E180" i="17"/>
  <c r="I201" i="17"/>
  <c r="I202" i="17"/>
  <c r="N69" i="17"/>
  <c r="N203" i="17"/>
  <c r="I208" i="17"/>
  <c r="M188" i="17"/>
  <c r="M189" i="17"/>
  <c r="I79" i="18"/>
  <c r="N198" i="20"/>
  <c r="D185" i="20"/>
  <c r="M185" i="20"/>
  <c r="M186" i="20"/>
  <c r="M181" i="21"/>
  <c r="F187" i="21"/>
  <c r="F179" i="21"/>
  <c r="F191" i="21"/>
  <c r="J188" i="21"/>
  <c r="J180" i="21"/>
  <c r="N60" i="22"/>
  <c r="J183" i="22"/>
  <c r="J187" i="22"/>
  <c r="N171" i="22"/>
  <c r="N190" i="22" s="1"/>
  <c r="K176" i="22"/>
  <c r="N50" i="23"/>
  <c r="E182" i="23"/>
  <c r="J182" i="23"/>
  <c r="D186" i="23"/>
  <c r="D187" i="23"/>
  <c r="D179" i="23"/>
  <c r="L186" i="23"/>
  <c r="L178" i="23"/>
  <c r="D178" i="24"/>
  <c r="I10" i="25"/>
  <c r="N20" i="26"/>
  <c r="N11" i="27"/>
  <c r="N176" i="27" s="1"/>
  <c r="I29" i="27"/>
  <c r="K180" i="27"/>
  <c r="F184" i="27"/>
  <c r="N91" i="27"/>
  <c r="N184" i="27" s="1"/>
  <c r="N101" i="27"/>
  <c r="N185" i="27" s="1"/>
  <c r="N121" i="27"/>
  <c r="N187" i="27" s="1"/>
  <c r="F188" i="27"/>
  <c r="I141" i="27"/>
  <c r="N168" i="27"/>
  <c r="I169" i="27"/>
  <c r="N170" i="27"/>
  <c r="I171" i="27"/>
  <c r="I187" i="27" s="1"/>
  <c r="C190" i="27"/>
  <c r="G190" i="27"/>
  <c r="G186" i="27"/>
  <c r="F177" i="28"/>
  <c r="K177" i="28"/>
  <c r="N198" i="28"/>
  <c r="N28" i="28"/>
  <c r="N30" i="28"/>
  <c r="N39" i="28"/>
  <c r="F180" i="28"/>
  <c r="K180" i="28"/>
  <c r="N201" i="28"/>
  <c r="F181" i="28"/>
  <c r="F183" i="28"/>
  <c r="K183" i="28"/>
  <c r="N204" i="28"/>
  <c r="K184" i="28"/>
  <c r="N205" i="28"/>
  <c r="N98" i="28"/>
  <c r="N100" i="28"/>
  <c r="K185" i="28"/>
  <c r="N206" i="28"/>
  <c r="K186" i="28"/>
  <c r="N207" i="28"/>
  <c r="N138" i="28"/>
  <c r="N189" i="28"/>
  <c r="N8" i="29"/>
  <c r="N11" i="29"/>
  <c r="N176" i="29" s="1"/>
  <c r="D178" i="29"/>
  <c r="M178" i="29"/>
  <c r="I38" i="29"/>
  <c r="I40" i="29"/>
  <c r="I30" i="30"/>
  <c r="I199" i="30"/>
  <c r="F179" i="30"/>
  <c r="K179" i="30"/>
  <c r="N50" i="30"/>
  <c r="I201" i="30"/>
  <c r="I70" i="30"/>
  <c r="E182" i="30"/>
  <c r="E183" i="30"/>
  <c r="J183" i="30"/>
  <c r="I204" i="30"/>
  <c r="E184" i="30"/>
  <c r="K184" i="30"/>
  <c r="E185" i="30"/>
  <c r="I20" i="31"/>
  <c r="E177" i="31"/>
  <c r="J177" i="31"/>
  <c r="N40" i="31"/>
  <c r="I78" i="31"/>
  <c r="I80" i="31"/>
  <c r="E190" i="31"/>
  <c r="J190" i="31"/>
  <c r="F191" i="31"/>
  <c r="F179" i="31"/>
  <c r="I109" i="32"/>
  <c r="N110" i="32"/>
  <c r="K181" i="33"/>
  <c r="F183" i="33"/>
  <c r="K183" i="33"/>
  <c r="E185" i="33"/>
  <c r="J185" i="33"/>
  <c r="I110" i="33"/>
  <c r="F187" i="33"/>
  <c r="K176" i="37"/>
  <c r="G177" i="37"/>
  <c r="L177" i="37"/>
  <c r="D178" i="37"/>
  <c r="D179" i="37"/>
  <c r="N59" i="37"/>
  <c r="K181" i="37"/>
  <c r="K182" i="37"/>
  <c r="L185" i="37"/>
  <c r="K186" i="37"/>
  <c r="P156" i="1"/>
  <c r="I157" i="1"/>
  <c r="P157" i="1" s="1"/>
  <c r="O161" i="16"/>
  <c r="O158" i="16"/>
  <c r="O160" i="16"/>
  <c r="O159" i="16"/>
  <c r="O88" i="44"/>
  <c r="O91" i="44"/>
  <c r="O114" i="44" s="1"/>
  <c r="O39" i="53"/>
  <c r="O40" i="53"/>
  <c r="O41" i="53"/>
  <c r="O109" i="53" s="1"/>
  <c r="O40" i="54"/>
  <c r="O41" i="54"/>
  <c r="O109" i="54" s="1"/>
  <c r="I197" i="14"/>
  <c r="M177" i="14"/>
  <c r="P46" i="14"/>
  <c r="N49" i="14"/>
  <c r="G182" i="14"/>
  <c r="N100" i="14"/>
  <c r="I101" i="14"/>
  <c r="M185" i="14"/>
  <c r="M186" i="14"/>
  <c r="N118" i="14"/>
  <c r="N138" i="14"/>
  <c r="I139" i="14"/>
  <c r="N168" i="14"/>
  <c r="I196" i="15"/>
  <c r="J176" i="15"/>
  <c r="I197" i="15"/>
  <c r="J177" i="15"/>
  <c r="I198" i="15"/>
  <c r="J178" i="15"/>
  <c r="I199" i="15"/>
  <c r="J179" i="15"/>
  <c r="I200" i="15"/>
  <c r="J180" i="15"/>
  <c r="I201" i="15"/>
  <c r="I202" i="15"/>
  <c r="J182" i="15"/>
  <c r="G183" i="15"/>
  <c r="G184" i="15"/>
  <c r="F185" i="15"/>
  <c r="N108" i="15"/>
  <c r="D187" i="15"/>
  <c r="G188" i="15"/>
  <c r="D176" i="16"/>
  <c r="N18" i="16"/>
  <c r="N20" i="16"/>
  <c r="M178" i="16"/>
  <c r="G179" i="16"/>
  <c r="L179" i="16"/>
  <c r="D180" i="16"/>
  <c r="N58" i="16"/>
  <c r="I61" i="16"/>
  <c r="I181" i="16" s="1"/>
  <c r="L181" i="16"/>
  <c r="I101" i="16"/>
  <c r="I185" i="16" s="1"/>
  <c r="L185" i="16"/>
  <c r="D186" i="16"/>
  <c r="M186" i="16"/>
  <c r="P136" i="16"/>
  <c r="L190" i="16"/>
  <c r="I196" i="17"/>
  <c r="L176" i="17"/>
  <c r="D177" i="17"/>
  <c r="N30" i="17"/>
  <c r="N48" i="17"/>
  <c r="I49" i="17"/>
  <c r="L180" i="17"/>
  <c r="D181" i="17"/>
  <c r="D182" i="17"/>
  <c r="M182" i="17"/>
  <c r="N204" i="17"/>
  <c r="N88" i="17"/>
  <c r="I89" i="17"/>
  <c r="L184" i="17"/>
  <c r="N98" i="17"/>
  <c r="D185" i="17"/>
  <c r="L186" i="17"/>
  <c r="I119" i="17"/>
  <c r="D187" i="17"/>
  <c r="I129" i="17"/>
  <c r="L188" i="17"/>
  <c r="L189" i="17"/>
  <c r="E190" i="17"/>
  <c r="J190" i="17"/>
  <c r="E176" i="18"/>
  <c r="N19" i="18"/>
  <c r="E177" i="18"/>
  <c r="J177" i="18"/>
  <c r="I198" i="18"/>
  <c r="E178" i="18"/>
  <c r="N39" i="18"/>
  <c r="E179" i="18"/>
  <c r="J179" i="18"/>
  <c r="I200" i="18"/>
  <c r="E180" i="18"/>
  <c r="N59" i="18"/>
  <c r="E181" i="18"/>
  <c r="I71" i="18"/>
  <c r="N89" i="18"/>
  <c r="E184" i="18"/>
  <c r="N91" i="18"/>
  <c r="N108" i="18"/>
  <c r="I109" i="18"/>
  <c r="I139" i="18"/>
  <c r="N171" i="18"/>
  <c r="N179" i="18" s="1"/>
  <c r="N18" i="19"/>
  <c r="I49" i="19"/>
  <c r="N68" i="19"/>
  <c r="J183" i="19"/>
  <c r="N88" i="19"/>
  <c r="N100" i="19"/>
  <c r="E186" i="19"/>
  <c r="M186" i="19"/>
  <c r="I118" i="19"/>
  <c r="E188" i="19"/>
  <c r="J188" i="19"/>
  <c r="I209" i="19"/>
  <c r="F190" i="19"/>
  <c r="K190" i="19"/>
  <c r="D177" i="20"/>
  <c r="M177" i="20"/>
  <c r="D179" i="20"/>
  <c r="M179" i="20"/>
  <c r="M180" i="20"/>
  <c r="D183" i="20"/>
  <c r="M183" i="20"/>
  <c r="G185" i="20"/>
  <c r="L185" i="20"/>
  <c r="D186" i="20"/>
  <c r="D187" i="20"/>
  <c r="M187" i="20"/>
  <c r="E188" i="20"/>
  <c r="I139" i="20"/>
  <c r="E190" i="20"/>
  <c r="J190" i="20"/>
  <c r="N169" i="20"/>
  <c r="I9" i="21"/>
  <c r="N30" i="21"/>
  <c r="I49" i="21"/>
  <c r="F181" i="21"/>
  <c r="N202" i="21"/>
  <c r="I203" i="21"/>
  <c r="F183" i="21"/>
  <c r="N204" i="21"/>
  <c r="N88" i="21"/>
  <c r="I89" i="21"/>
  <c r="N110" i="21"/>
  <c r="I111" i="21"/>
  <c r="I129" i="21"/>
  <c r="I209" i="21"/>
  <c r="F189" i="21"/>
  <c r="K189" i="21"/>
  <c r="D190" i="21"/>
  <c r="M190" i="21"/>
  <c r="N18" i="22"/>
  <c r="I19" i="22"/>
  <c r="I21" i="22"/>
  <c r="I177" i="22" s="1"/>
  <c r="G177" i="22"/>
  <c r="N40" i="22"/>
  <c r="G179" i="22"/>
  <c r="C180" i="22"/>
  <c r="K181" i="22"/>
  <c r="K182" i="22"/>
  <c r="N78" i="22"/>
  <c r="I79" i="22"/>
  <c r="I81" i="22"/>
  <c r="I183" i="22" s="1"/>
  <c r="G183" i="22"/>
  <c r="I101" i="22"/>
  <c r="I185" i="22" s="1"/>
  <c r="G185" i="22"/>
  <c r="I121" i="22"/>
  <c r="I187" i="22" s="1"/>
  <c r="G187" i="22"/>
  <c r="L187" i="22"/>
  <c r="N140" i="22"/>
  <c r="L189" i="22"/>
  <c r="K190" i="22"/>
  <c r="N10" i="23"/>
  <c r="L176" i="23"/>
  <c r="D177" i="23"/>
  <c r="N68" i="23"/>
  <c r="I69" i="23"/>
  <c r="I71" i="23"/>
  <c r="I182" i="23" s="1"/>
  <c r="L182" i="23"/>
  <c r="D183" i="23"/>
  <c r="N90" i="23"/>
  <c r="L184" i="23"/>
  <c r="D185" i="23"/>
  <c r="N108" i="23"/>
  <c r="E188" i="23"/>
  <c r="J188" i="23"/>
  <c r="F189" i="23"/>
  <c r="L190" i="23"/>
  <c r="D176" i="24"/>
  <c r="D177" i="24"/>
  <c r="M177" i="24"/>
  <c r="L178" i="24"/>
  <c r="D179" i="24"/>
  <c r="M179" i="24"/>
  <c r="I48" i="24"/>
  <c r="I50" i="24"/>
  <c r="N69" i="24"/>
  <c r="L182" i="24"/>
  <c r="D183" i="24"/>
  <c r="C184" i="24"/>
  <c r="C185" i="24"/>
  <c r="G185" i="24"/>
  <c r="L185" i="24"/>
  <c r="N108" i="24"/>
  <c r="G186" i="24"/>
  <c r="E190" i="24"/>
  <c r="J190" i="24"/>
  <c r="I198" i="25"/>
  <c r="I28" i="25"/>
  <c r="F178" i="25"/>
  <c r="K178" i="25"/>
  <c r="C179" i="25"/>
  <c r="G179" i="25"/>
  <c r="L179" i="25"/>
  <c r="C180" i="25"/>
  <c r="C181" i="25"/>
  <c r="G181" i="25"/>
  <c r="L181" i="25"/>
  <c r="N70" i="25"/>
  <c r="C182" i="25"/>
  <c r="I204" i="25"/>
  <c r="N89" i="25"/>
  <c r="C185" i="25"/>
  <c r="G185" i="25"/>
  <c r="L185" i="25"/>
  <c r="G186" i="25"/>
  <c r="N207" i="25"/>
  <c r="L188" i="25"/>
  <c r="G177" i="26"/>
  <c r="L177" i="26"/>
  <c r="K178" i="26"/>
  <c r="N199" i="26"/>
  <c r="N38" i="26"/>
  <c r="F180" i="26"/>
  <c r="K180" i="26"/>
  <c r="N201" i="26"/>
  <c r="G181" i="26"/>
  <c r="L181" i="26"/>
  <c r="D182" i="26"/>
  <c r="M182" i="26"/>
  <c r="I204" i="26"/>
  <c r="F184" i="26"/>
  <c r="K184" i="26"/>
  <c r="N205" i="26"/>
  <c r="G185" i="26"/>
  <c r="L185" i="26"/>
  <c r="D186" i="26"/>
  <c r="M186" i="26"/>
  <c r="I21" i="27"/>
  <c r="I177" i="27" s="1"/>
  <c r="G177" i="27"/>
  <c r="N30" i="27"/>
  <c r="C178" i="27"/>
  <c r="G178" i="27"/>
  <c r="F179" i="27"/>
  <c r="K179" i="27"/>
  <c r="N200" i="27"/>
  <c r="N50" i="27"/>
  <c r="C180" i="27"/>
  <c r="G180" i="27"/>
  <c r="F181" i="27"/>
  <c r="K181" i="27"/>
  <c r="N202" i="27"/>
  <c r="N70" i="27"/>
  <c r="I71" i="27"/>
  <c r="I182" i="27" s="1"/>
  <c r="G182" i="27"/>
  <c r="L182" i="27"/>
  <c r="D183" i="27"/>
  <c r="N89" i="27"/>
  <c r="L184" i="27"/>
  <c r="G185" i="27"/>
  <c r="L185" i="27"/>
  <c r="I109" i="27"/>
  <c r="N119" i="27"/>
  <c r="D187" i="27"/>
  <c r="N140" i="27"/>
  <c r="N141" i="27"/>
  <c r="N189" i="27" s="1"/>
  <c r="N8" i="28"/>
  <c r="N19" i="28"/>
  <c r="I28" i="28"/>
  <c r="I30" i="28"/>
  <c r="N40" i="28"/>
  <c r="N79" i="28"/>
  <c r="E183" i="28"/>
  <c r="N81" i="28"/>
  <c r="N183" i="28" s="1"/>
  <c r="I204" i="28"/>
  <c r="F184" i="28"/>
  <c r="I205" i="28"/>
  <c r="K187" i="28"/>
  <c r="N208" i="28"/>
  <c r="K188" i="28"/>
  <c r="N209" i="28"/>
  <c r="F189" i="28"/>
  <c r="D177" i="29"/>
  <c r="G178" i="29"/>
  <c r="L178" i="29"/>
  <c r="D179" i="29"/>
  <c r="M179" i="29"/>
  <c r="N69" i="29"/>
  <c r="E182" i="29"/>
  <c r="E183" i="29"/>
  <c r="N81" i="29"/>
  <c r="N183" i="29" s="1"/>
  <c r="L184" i="29"/>
  <c r="L185" i="29"/>
  <c r="N110" i="29"/>
  <c r="C186" i="29"/>
  <c r="N207" i="29"/>
  <c r="N118" i="29"/>
  <c r="E187" i="29"/>
  <c r="N121" i="29"/>
  <c r="N187" i="29" s="1"/>
  <c r="N130" i="29"/>
  <c r="I131" i="29"/>
  <c r="I188" i="29" s="1"/>
  <c r="D189" i="29"/>
  <c r="E190" i="29"/>
  <c r="J190" i="29"/>
  <c r="F176" i="30"/>
  <c r="K176" i="30"/>
  <c r="N197" i="30"/>
  <c r="L178" i="30"/>
  <c r="I48" i="30"/>
  <c r="I50" i="30"/>
  <c r="N69" i="30"/>
  <c r="L182" i="30"/>
  <c r="N100" i="30"/>
  <c r="N206" i="30"/>
  <c r="N108" i="30"/>
  <c r="G186" i="30"/>
  <c r="C187" i="30"/>
  <c r="G187" i="30"/>
  <c r="L187" i="30"/>
  <c r="E189" i="30"/>
  <c r="L190" i="30"/>
  <c r="E176" i="31"/>
  <c r="N19" i="31"/>
  <c r="E178" i="31"/>
  <c r="F180" i="31"/>
  <c r="K180" i="31"/>
  <c r="C181" i="31"/>
  <c r="G181" i="31"/>
  <c r="L181" i="31"/>
  <c r="N78" i="31"/>
  <c r="F183" i="31"/>
  <c r="I100" i="31"/>
  <c r="F185" i="31"/>
  <c r="K185" i="31"/>
  <c r="K186" i="31"/>
  <c r="N120" i="31"/>
  <c r="I138" i="31"/>
  <c r="C190" i="31"/>
  <c r="G190" i="31"/>
  <c r="L190" i="31"/>
  <c r="I199" i="32"/>
  <c r="N70" i="32"/>
  <c r="C182" i="32"/>
  <c r="G182" i="32"/>
  <c r="I205" i="32"/>
  <c r="N109" i="32"/>
  <c r="N8" i="33"/>
  <c r="E176" i="33"/>
  <c r="F178" i="33"/>
  <c r="K178" i="33"/>
  <c r="I49" i="33"/>
  <c r="N51" i="33"/>
  <c r="N180" i="33" s="1"/>
  <c r="F181" i="33"/>
  <c r="N68" i="33"/>
  <c r="N70" i="33"/>
  <c r="I130" i="33"/>
  <c r="N130" i="33"/>
  <c r="J188" i="33"/>
  <c r="F189" i="33"/>
  <c r="C198" i="34"/>
  <c r="G198" i="34"/>
  <c r="L198" i="34"/>
  <c r="D199" i="34"/>
  <c r="M199" i="34"/>
  <c r="N224" i="34"/>
  <c r="C202" i="34"/>
  <c r="G202" i="34"/>
  <c r="C203" i="34"/>
  <c r="G203" i="34"/>
  <c r="L203" i="34"/>
  <c r="N226" i="34"/>
  <c r="D205" i="34"/>
  <c r="D177" i="35"/>
  <c r="M178" i="35"/>
  <c r="I38" i="35"/>
  <c r="I40" i="35"/>
  <c r="D189" i="35"/>
  <c r="D190" i="35"/>
  <c r="M190" i="35"/>
  <c r="C184" i="36"/>
  <c r="G184" i="36"/>
  <c r="C190" i="36"/>
  <c r="G190" i="36"/>
  <c r="L190" i="36"/>
  <c r="I78" i="37"/>
  <c r="I204" i="37"/>
  <c r="I88" i="37"/>
  <c r="I90" i="37"/>
  <c r="K184" i="37"/>
  <c r="I110" i="37"/>
  <c r="K187" i="37"/>
  <c r="D188" i="37"/>
  <c r="M234" i="38"/>
  <c r="M235" i="38"/>
  <c r="B211" i="38"/>
  <c r="B212" i="38"/>
  <c r="B213" i="38"/>
  <c r="F211" i="38"/>
  <c r="F212" i="38"/>
  <c r="F213" i="38"/>
  <c r="K212" i="38"/>
  <c r="K213" i="38"/>
  <c r="O81" i="44"/>
  <c r="O80" i="44"/>
  <c r="O51" i="44"/>
  <c r="O109" i="44" s="1"/>
  <c r="O49" i="44"/>
  <c r="O48" i="44"/>
  <c r="P39" i="45"/>
  <c r="P40" i="45"/>
  <c r="O101" i="56"/>
  <c r="O109" i="56" s="1"/>
  <c r="O99" i="56"/>
  <c r="N108" i="56"/>
  <c r="N106" i="56"/>
  <c r="O18" i="56"/>
  <c r="O21" i="56"/>
  <c r="O19" i="56"/>
  <c r="O20" i="56"/>
  <c r="P156" i="4"/>
  <c r="I158" i="9"/>
  <c r="N159" i="9"/>
  <c r="I161" i="10"/>
  <c r="I191" i="10" s="1"/>
  <c r="P41" i="55"/>
  <c r="P38" i="55"/>
  <c r="P40" i="55"/>
  <c r="O67" i="55"/>
  <c r="O70" i="55" s="1"/>
  <c r="E109" i="55"/>
  <c r="E112" i="55"/>
  <c r="E108" i="55"/>
  <c r="I101" i="55"/>
  <c r="E107" i="55"/>
  <c r="E110" i="55"/>
  <c r="K113" i="56"/>
  <c r="N81" i="56"/>
  <c r="N113" i="56" s="1"/>
  <c r="D108" i="56"/>
  <c r="D112" i="56"/>
  <c r="D110" i="56"/>
  <c r="I101" i="56"/>
  <c r="I114" i="56" s="1"/>
  <c r="D109" i="56"/>
  <c r="D114" i="56"/>
  <c r="I107" i="60"/>
  <c r="I109" i="60"/>
  <c r="I106" i="60"/>
  <c r="I110" i="60"/>
  <c r="O10" i="60"/>
  <c r="O8" i="60"/>
  <c r="O9" i="60"/>
  <c r="P70" i="62"/>
  <c r="N110" i="63"/>
  <c r="N111" i="63"/>
  <c r="N109" i="63"/>
  <c r="N108" i="63"/>
  <c r="N106" i="63"/>
  <c r="N107" i="63"/>
  <c r="P27" i="63"/>
  <c r="P28" i="63" s="1"/>
  <c r="O30" i="65"/>
  <c r="O29" i="65"/>
  <c r="I67" i="59"/>
  <c r="P67" i="59" s="1"/>
  <c r="P66" i="59"/>
  <c r="M179" i="14"/>
  <c r="D180" i="14"/>
  <c r="M180" i="14"/>
  <c r="D181" i="14"/>
  <c r="M181" i="14"/>
  <c r="I68" i="14"/>
  <c r="I69" i="14"/>
  <c r="N69" i="14"/>
  <c r="I203" i="14"/>
  <c r="N89" i="14"/>
  <c r="N90" i="14"/>
  <c r="L185" i="14"/>
  <c r="D186" i="14"/>
  <c r="C187" i="14"/>
  <c r="L187" i="14"/>
  <c r="I209" i="14"/>
  <c r="N139" i="14"/>
  <c r="N170" i="14"/>
  <c r="D176" i="15"/>
  <c r="D177" i="15"/>
  <c r="D178" i="15"/>
  <c r="D179" i="15"/>
  <c r="D180" i="15"/>
  <c r="G181" i="15"/>
  <c r="I69" i="15"/>
  <c r="J183" i="15"/>
  <c r="N90" i="15"/>
  <c r="N110" i="15"/>
  <c r="F187" i="15"/>
  <c r="I129" i="15"/>
  <c r="I209" i="15"/>
  <c r="G189" i="15"/>
  <c r="I197" i="16"/>
  <c r="N19" i="16"/>
  <c r="I198" i="16"/>
  <c r="I39" i="16"/>
  <c r="I202" i="16"/>
  <c r="N78" i="16"/>
  <c r="N80" i="16"/>
  <c r="I206" i="16"/>
  <c r="I121" i="16"/>
  <c r="I187" i="16" s="1"/>
  <c r="L187" i="16"/>
  <c r="M188" i="16"/>
  <c r="D189" i="16"/>
  <c r="M189" i="16"/>
  <c r="I169" i="16"/>
  <c r="N169" i="16"/>
  <c r="N197" i="17"/>
  <c r="N198" i="17"/>
  <c r="N28" i="17"/>
  <c r="N200" i="17"/>
  <c r="N49" i="17"/>
  <c r="N201" i="17"/>
  <c r="N202" i="17"/>
  <c r="N68" i="17"/>
  <c r="I69" i="17"/>
  <c r="L182" i="17"/>
  <c r="I204" i="17"/>
  <c r="N89" i="17"/>
  <c r="N205" i="17"/>
  <c r="N100" i="17"/>
  <c r="I101" i="17"/>
  <c r="N206" i="17"/>
  <c r="N207" i="17"/>
  <c r="N120" i="17"/>
  <c r="N208" i="17"/>
  <c r="N209" i="17"/>
  <c r="I139" i="17"/>
  <c r="D190" i="17"/>
  <c r="N168" i="17"/>
  <c r="D176" i="18"/>
  <c r="M176" i="18"/>
  <c r="D177" i="18"/>
  <c r="M177" i="18"/>
  <c r="D178" i="18"/>
  <c r="M178" i="18"/>
  <c r="D179" i="18"/>
  <c r="M179" i="18"/>
  <c r="D180" i="18"/>
  <c r="M180" i="18"/>
  <c r="D181" i="18"/>
  <c r="N68" i="18"/>
  <c r="I69" i="18"/>
  <c r="E182" i="18"/>
  <c r="E183" i="18"/>
  <c r="D184" i="18"/>
  <c r="M184" i="18"/>
  <c r="I206" i="18"/>
  <c r="I119" i="18"/>
  <c r="I129" i="18"/>
  <c r="N148" i="18"/>
  <c r="N20" i="19"/>
  <c r="I39" i="19"/>
  <c r="E180" i="19"/>
  <c r="I71" i="19"/>
  <c r="I182" i="19" s="1"/>
  <c r="E183" i="19"/>
  <c r="N101" i="19"/>
  <c r="N185" i="19" s="1"/>
  <c r="N120" i="19"/>
  <c r="D188" i="19"/>
  <c r="M188" i="19"/>
  <c r="D189" i="19"/>
  <c r="E190" i="19"/>
  <c r="J190" i="19"/>
  <c r="D176" i="20"/>
  <c r="G177" i="20"/>
  <c r="L177" i="20"/>
  <c r="G179" i="20"/>
  <c r="L179" i="20"/>
  <c r="D180" i="20"/>
  <c r="I59" i="20"/>
  <c r="G183" i="20"/>
  <c r="L183" i="20"/>
  <c r="D184" i="20"/>
  <c r="N206" i="20"/>
  <c r="N207" i="20"/>
  <c r="N118" i="20"/>
  <c r="I119" i="20"/>
  <c r="G187" i="20"/>
  <c r="L187" i="20"/>
  <c r="D188" i="20"/>
  <c r="M190" i="20"/>
  <c r="N171" i="20"/>
  <c r="N191" i="20" s="1"/>
  <c r="F177" i="21"/>
  <c r="J178" i="21"/>
  <c r="I202" i="21"/>
  <c r="N69" i="21"/>
  <c r="J182" i="21"/>
  <c r="J183" i="21"/>
  <c r="I204" i="21"/>
  <c r="N89" i="21"/>
  <c r="J184" i="21"/>
  <c r="F185" i="21"/>
  <c r="N108" i="21"/>
  <c r="J186" i="21"/>
  <c r="M188" i="21"/>
  <c r="N19" i="22"/>
  <c r="K177" i="22"/>
  <c r="K178" i="22"/>
  <c r="N38" i="22"/>
  <c r="K179" i="22"/>
  <c r="N59" i="22"/>
  <c r="E181" i="22"/>
  <c r="J181" i="22"/>
  <c r="N79" i="22"/>
  <c r="K183" i="22"/>
  <c r="N98" i="22"/>
  <c r="K185" i="22"/>
  <c r="N118" i="22"/>
  <c r="K187" i="22"/>
  <c r="N138" i="22"/>
  <c r="E190" i="22"/>
  <c r="J190" i="22"/>
  <c r="N169" i="22"/>
  <c r="N8" i="23"/>
  <c r="L177" i="23"/>
  <c r="N49" i="23"/>
  <c r="E180" i="23"/>
  <c r="J180" i="23"/>
  <c r="I201" i="23"/>
  <c r="I202" i="23"/>
  <c r="N69" i="23"/>
  <c r="N88" i="23"/>
  <c r="N110" i="23"/>
  <c r="D188" i="23"/>
  <c r="C176" i="24"/>
  <c r="G176" i="24"/>
  <c r="C177" i="24"/>
  <c r="G177" i="24"/>
  <c r="L177" i="24"/>
  <c r="C179" i="24"/>
  <c r="G179" i="24"/>
  <c r="L179" i="24"/>
  <c r="N48" i="24"/>
  <c r="G180" i="24"/>
  <c r="C182" i="24"/>
  <c r="C183" i="24"/>
  <c r="G183" i="24"/>
  <c r="N88" i="24"/>
  <c r="N206" i="24"/>
  <c r="N110" i="24"/>
  <c r="M187" i="24"/>
  <c r="G188" i="24"/>
  <c r="D190" i="24"/>
  <c r="M190" i="24"/>
  <c r="N9" i="25"/>
  <c r="N29" i="25"/>
  <c r="F179" i="25"/>
  <c r="K179" i="25"/>
  <c r="N200" i="25"/>
  <c r="N48" i="25"/>
  <c r="F181" i="25"/>
  <c r="K181" i="25"/>
  <c r="N202" i="25"/>
  <c r="N68" i="25"/>
  <c r="G184" i="25"/>
  <c r="L184" i="25"/>
  <c r="F185" i="25"/>
  <c r="K185" i="25"/>
  <c r="N206" i="25"/>
  <c r="I207" i="25"/>
  <c r="C188" i="25"/>
  <c r="G188" i="25"/>
  <c r="N148" i="25"/>
  <c r="C190" i="25"/>
  <c r="G190" i="25"/>
  <c r="L190" i="25"/>
  <c r="C176" i="26"/>
  <c r="G176" i="26"/>
  <c r="I19" i="26"/>
  <c r="F177" i="26"/>
  <c r="K177" i="26"/>
  <c r="N198" i="26"/>
  <c r="F181" i="26"/>
  <c r="K181" i="26"/>
  <c r="N202" i="26"/>
  <c r="G182" i="26"/>
  <c r="L182" i="26"/>
  <c r="F185" i="26"/>
  <c r="K185" i="26"/>
  <c r="N206" i="26"/>
  <c r="G186" i="26"/>
  <c r="L186" i="26"/>
  <c r="L188" i="26"/>
  <c r="I9" i="27"/>
  <c r="I19" i="27"/>
  <c r="F177" i="27"/>
  <c r="K177" i="27"/>
  <c r="N198" i="27"/>
  <c r="N28" i="27"/>
  <c r="F178" i="27"/>
  <c r="N39" i="27"/>
  <c r="J179" i="27"/>
  <c r="F180" i="27"/>
  <c r="N59" i="27"/>
  <c r="F182" i="27"/>
  <c r="K182" i="27"/>
  <c r="N203" i="27"/>
  <c r="N78" i="27"/>
  <c r="I79" i="27"/>
  <c r="C183" i="27"/>
  <c r="G183" i="27"/>
  <c r="N88" i="27"/>
  <c r="K184" i="27"/>
  <c r="N205" i="27"/>
  <c r="N98" i="27"/>
  <c r="F185" i="27"/>
  <c r="K185" i="27"/>
  <c r="N206" i="27"/>
  <c r="N108" i="27"/>
  <c r="N110" i="27"/>
  <c r="C187" i="27"/>
  <c r="G187" i="27"/>
  <c r="I129" i="27"/>
  <c r="N138" i="27"/>
  <c r="N150" i="27"/>
  <c r="N196" i="28"/>
  <c r="N10" i="28"/>
  <c r="I29" i="28"/>
  <c r="K178" i="28"/>
  <c r="N199" i="28"/>
  <c r="F179" i="28"/>
  <c r="K179" i="28"/>
  <c r="N200" i="28"/>
  <c r="N202" i="28"/>
  <c r="N80" i="28"/>
  <c r="N139" i="28"/>
  <c r="E189" i="28"/>
  <c r="N196" i="29"/>
  <c r="C177" i="29"/>
  <c r="G177" i="29"/>
  <c r="I29" i="29"/>
  <c r="C179" i="29"/>
  <c r="G179" i="29"/>
  <c r="L179" i="29"/>
  <c r="I49" i="29"/>
  <c r="G180" i="29"/>
  <c r="L180" i="29"/>
  <c r="N70" i="29"/>
  <c r="N79" i="29"/>
  <c r="N88" i="29"/>
  <c r="I89" i="29"/>
  <c r="I91" i="29"/>
  <c r="I184" i="29" s="1"/>
  <c r="N205" i="29"/>
  <c r="N98" i="29"/>
  <c r="I99" i="29"/>
  <c r="I101" i="29"/>
  <c r="I185" i="29" s="1"/>
  <c r="N108" i="29"/>
  <c r="N111" i="29"/>
  <c r="N186" i="29" s="1"/>
  <c r="I120" i="29"/>
  <c r="N128" i="29"/>
  <c r="C189" i="29"/>
  <c r="G189" i="29"/>
  <c r="N148" i="29"/>
  <c r="D190" i="29"/>
  <c r="M190" i="29"/>
  <c r="E176" i="30"/>
  <c r="J176" i="30"/>
  <c r="I197" i="30"/>
  <c r="N28" i="30"/>
  <c r="N48" i="30"/>
  <c r="J185" i="30"/>
  <c r="I206" i="30"/>
  <c r="I207" i="30"/>
  <c r="F187" i="30"/>
  <c r="K187" i="30"/>
  <c r="N8" i="31"/>
  <c r="I38" i="31"/>
  <c r="I40" i="31"/>
  <c r="N58" i="31"/>
  <c r="F181" i="31"/>
  <c r="K181" i="31"/>
  <c r="K182" i="31"/>
  <c r="N80" i="31"/>
  <c r="N99" i="31"/>
  <c r="E185" i="31"/>
  <c r="J185" i="31"/>
  <c r="F186" i="31"/>
  <c r="F188" i="31"/>
  <c r="K188" i="31"/>
  <c r="F190" i="31"/>
  <c r="K190" i="31"/>
  <c r="N10" i="32"/>
  <c r="N49" i="32"/>
  <c r="N89" i="32"/>
  <c r="I108" i="32"/>
  <c r="I209" i="32"/>
  <c r="I30" i="33"/>
  <c r="J184" i="33"/>
  <c r="I205" i="33"/>
  <c r="E189" i="33"/>
  <c r="N227" i="34"/>
  <c r="C205" i="34"/>
  <c r="G205" i="34"/>
  <c r="L205" i="34"/>
  <c r="D207" i="34"/>
  <c r="N150" i="35"/>
  <c r="F179" i="36"/>
  <c r="K179" i="36"/>
  <c r="N79" i="36"/>
  <c r="F186" i="36"/>
  <c r="K186" i="36"/>
  <c r="I118" i="36"/>
  <c r="N118" i="36"/>
  <c r="F187" i="36"/>
  <c r="K187" i="36"/>
  <c r="F188" i="36"/>
  <c r="K188" i="36"/>
  <c r="N140" i="36"/>
  <c r="F190" i="36"/>
  <c r="K190" i="36"/>
  <c r="N10" i="37"/>
  <c r="G176" i="37"/>
  <c r="L176" i="37"/>
  <c r="D177" i="37"/>
  <c r="D183" i="37"/>
  <c r="G185" i="37"/>
  <c r="D187" i="37"/>
  <c r="N140" i="37"/>
  <c r="G189" i="37"/>
  <c r="L189" i="37"/>
  <c r="O106" i="43"/>
  <c r="P158" i="16"/>
  <c r="P161" i="16"/>
  <c r="O161" i="32"/>
  <c r="O158" i="32"/>
  <c r="O160" i="32"/>
  <c r="O71" i="43"/>
  <c r="O112" i="43" s="1"/>
  <c r="O68" i="43"/>
  <c r="I109" i="44"/>
  <c r="I107" i="44"/>
  <c r="O38" i="52"/>
  <c r="O41" i="52"/>
  <c r="O109" i="52" s="1"/>
  <c r="N114" i="53"/>
  <c r="O60" i="53"/>
  <c r="O61" i="53"/>
  <c r="O111" i="53" s="1"/>
  <c r="I111" i="56"/>
  <c r="I113" i="57"/>
  <c r="P156" i="9"/>
  <c r="N161" i="12"/>
  <c r="N191" i="12" s="1"/>
  <c r="N158" i="13"/>
  <c r="I159" i="13"/>
  <c r="N160" i="13"/>
  <c r="I161" i="13"/>
  <c r="I191" i="13" s="1"/>
  <c r="P156" i="26"/>
  <c r="P27" i="43"/>
  <c r="P31" i="43" s="1"/>
  <c r="O29" i="43"/>
  <c r="O30" i="43"/>
  <c r="P36" i="44"/>
  <c r="I37" i="44"/>
  <c r="P37" i="44" s="1"/>
  <c r="I122" i="56"/>
  <c r="P37" i="56"/>
  <c r="P40" i="56" s="1"/>
  <c r="G110" i="56"/>
  <c r="G112" i="56"/>
  <c r="G106" i="56"/>
  <c r="G111" i="56"/>
  <c r="G113" i="56"/>
  <c r="G107" i="56"/>
  <c r="G108" i="56"/>
  <c r="G109" i="56"/>
  <c r="P38" i="69"/>
  <c r="P40" i="69"/>
  <c r="P41" i="69"/>
  <c r="P41" i="59"/>
  <c r="D189" i="32"/>
  <c r="L190" i="32"/>
  <c r="I8" i="33"/>
  <c r="E177" i="33"/>
  <c r="J177" i="33"/>
  <c r="I28" i="33"/>
  <c r="E178" i="33"/>
  <c r="N31" i="33"/>
  <c r="N178" i="33" s="1"/>
  <c r="I199" i="33"/>
  <c r="F179" i="33"/>
  <c r="K179" i="33"/>
  <c r="N50" i="33"/>
  <c r="E182" i="33"/>
  <c r="J182" i="33"/>
  <c r="E183" i="33"/>
  <c r="E188" i="33"/>
  <c r="N218" i="34"/>
  <c r="C196" i="34"/>
  <c r="G196" i="34"/>
  <c r="N219" i="34"/>
  <c r="N221" i="34"/>
  <c r="C199" i="34"/>
  <c r="G199" i="34"/>
  <c r="L199" i="34"/>
  <c r="D200" i="34"/>
  <c r="M200" i="34"/>
  <c r="F211" i="34"/>
  <c r="F213" i="34"/>
  <c r="F212" i="34"/>
  <c r="K213" i="34"/>
  <c r="K212" i="34"/>
  <c r="N9" i="35"/>
  <c r="J178" i="35"/>
  <c r="E180" i="35"/>
  <c r="J180" i="35"/>
  <c r="I201" i="35"/>
  <c r="N68" i="35"/>
  <c r="E182" i="35"/>
  <c r="D185" i="35"/>
  <c r="M185" i="35"/>
  <c r="I109" i="35"/>
  <c r="N109" i="35"/>
  <c r="I110" i="35"/>
  <c r="E186" i="35"/>
  <c r="J186" i="35"/>
  <c r="E187" i="35"/>
  <c r="J187" i="35"/>
  <c r="E189" i="35"/>
  <c r="I171" i="35"/>
  <c r="I184" i="35" s="1"/>
  <c r="F176" i="36"/>
  <c r="K176" i="36"/>
  <c r="C177" i="36"/>
  <c r="G177" i="36"/>
  <c r="L177" i="36"/>
  <c r="N28" i="36"/>
  <c r="C178" i="36"/>
  <c r="G178" i="36"/>
  <c r="L178" i="36"/>
  <c r="F181" i="36"/>
  <c r="K181" i="36"/>
  <c r="C182" i="36"/>
  <c r="G182" i="36"/>
  <c r="L182" i="36"/>
  <c r="F183" i="36"/>
  <c r="K183" i="36"/>
  <c r="F184" i="36"/>
  <c r="K184" i="36"/>
  <c r="F185" i="36"/>
  <c r="K185" i="36"/>
  <c r="N119" i="36"/>
  <c r="N139" i="36"/>
  <c r="I197" i="37"/>
  <c r="N19" i="37"/>
  <c r="K177" i="37"/>
  <c r="N28" i="37"/>
  <c r="K178" i="37"/>
  <c r="N38" i="37"/>
  <c r="K179" i="37"/>
  <c r="N50" i="37"/>
  <c r="G180" i="37"/>
  <c r="L180" i="37"/>
  <c r="D181" i="37"/>
  <c r="N70" i="37"/>
  <c r="D182" i="37"/>
  <c r="G183" i="37"/>
  <c r="L183" i="37"/>
  <c r="D184" i="37"/>
  <c r="N109" i="37"/>
  <c r="D186" i="37"/>
  <c r="I118" i="37"/>
  <c r="I120" i="37"/>
  <c r="I140" i="37"/>
  <c r="G190" i="37"/>
  <c r="L190" i="37"/>
  <c r="M220" i="38"/>
  <c r="B198" i="38"/>
  <c r="B199" i="38"/>
  <c r="F199" i="38"/>
  <c r="K199" i="38"/>
  <c r="C200" i="38"/>
  <c r="L200" i="38"/>
  <c r="M225" i="38"/>
  <c r="B204" i="38"/>
  <c r="F204" i="38"/>
  <c r="K204" i="38"/>
  <c r="C205" i="38"/>
  <c r="L205" i="38"/>
  <c r="M231" i="38"/>
  <c r="F209" i="38"/>
  <c r="K209" i="38"/>
  <c r="E211" i="38"/>
  <c r="E212" i="38"/>
  <c r="E213" i="38"/>
  <c r="J213" i="38"/>
  <c r="J212" i="38"/>
  <c r="O110" i="53"/>
  <c r="O161" i="12"/>
  <c r="O160" i="12"/>
  <c r="I114" i="44"/>
  <c r="I113" i="44"/>
  <c r="O109" i="50"/>
  <c r="I107" i="54"/>
  <c r="O59" i="56"/>
  <c r="O61" i="56"/>
  <c r="N158" i="5"/>
  <c r="I161" i="5"/>
  <c r="I158" i="6"/>
  <c r="N158" i="6"/>
  <c r="N160" i="6"/>
  <c r="I161" i="6"/>
  <c r="I191" i="6" s="1"/>
  <c r="N160" i="9"/>
  <c r="I161" i="9"/>
  <c r="I191" i="9" s="1"/>
  <c r="I158" i="10"/>
  <c r="N158" i="10"/>
  <c r="N159" i="10"/>
  <c r="I158" i="11"/>
  <c r="N158" i="11"/>
  <c r="I161" i="11"/>
  <c r="I191" i="11" s="1"/>
  <c r="P156" i="14"/>
  <c r="I159" i="14"/>
  <c r="J37" i="45"/>
  <c r="J122" i="45" s="1"/>
  <c r="Q36" i="45"/>
  <c r="O97" i="46"/>
  <c r="Q96" i="46"/>
  <c r="Q75" i="47"/>
  <c r="J76" i="47"/>
  <c r="D113" i="47"/>
  <c r="J90" i="47"/>
  <c r="O18" i="48"/>
  <c r="P27" i="48"/>
  <c r="N67" i="48"/>
  <c r="N125" i="48" s="1"/>
  <c r="P66" i="48"/>
  <c r="L113" i="48"/>
  <c r="N81" i="48"/>
  <c r="N113" i="48" s="1"/>
  <c r="E112" i="51"/>
  <c r="I71" i="51"/>
  <c r="I112" i="51" s="1"/>
  <c r="I88" i="51"/>
  <c r="I90" i="51"/>
  <c r="I91" i="51"/>
  <c r="I114" i="51" s="1"/>
  <c r="I47" i="52"/>
  <c r="P46" i="52"/>
  <c r="N67" i="52"/>
  <c r="N125" i="52" s="1"/>
  <c r="P66" i="52"/>
  <c r="C112" i="52"/>
  <c r="I71" i="52"/>
  <c r="I112" i="52" s="1"/>
  <c r="N78" i="52"/>
  <c r="P16" i="53"/>
  <c r="I17" i="53"/>
  <c r="D114" i="54"/>
  <c r="I91" i="54"/>
  <c r="I114" i="54" s="1"/>
  <c r="M114" i="54"/>
  <c r="N91" i="54"/>
  <c r="N114" i="54" s="1"/>
  <c r="F112" i="54"/>
  <c r="F107" i="54"/>
  <c r="F109" i="54"/>
  <c r="F108" i="54"/>
  <c r="F113" i="54"/>
  <c r="F111" i="54"/>
  <c r="K111" i="54"/>
  <c r="K106" i="54"/>
  <c r="K110" i="54"/>
  <c r="K112" i="54"/>
  <c r="K108" i="54"/>
  <c r="I7" i="55"/>
  <c r="P6" i="55"/>
  <c r="G113" i="55"/>
  <c r="G109" i="55"/>
  <c r="G112" i="55"/>
  <c r="G111" i="55"/>
  <c r="L110" i="55"/>
  <c r="L111" i="55"/>
  <c r="L108" i="55"/>
  <c r="L106" i="55"/>
  <c r="P86" i="56"/>
  <c r="L107" i="56"/>
  <c r="L108" i="56"/>
  <c r="L114" i="56"/>
  <c r="L109" i="56"/>
  <c r="L110" i="56"/>
  <c r="I10" i="57"/>
  <c r="D106" i="57"/>
  <c r="I11" i="57"/>
  <c r="I106" i="57" s="1"/>
  <c r="N111" i="58"/>
  <c r="N112" i="58"/>
  <c r="N107" i="58"/>
  <c r="N109" i="59"/>
  <c r="N112" i="59"/>
  <c r="N108" i="59"/>
  <c r="N113" i="59"/>
  <c r="P38" i="59"/>
  <c r="L113" i="58"/>
  <c r="N81" i="58"/>
  <c r="N113" i="58" s="1"/>
  <c r="K114" i="58"/>
  <c r="N91" i="58"/>
  <c r="N114" i="58" s="1"/>
  <c r="F112" i="58"/>
  <c r="F113" i="58"/>
  <c r="F110" i="58"/>
  <c r="I101" i="58"/>
  <c r="F109" i="58"/>
  <c r="F111" i="58"/>
  <c r="F107" i="58"/>
  <c r="K111" i="58"/>
  <c r="K113" i="58"/>
  <c r="K110" i="58"/>
  <c r="K112" i="58"/>
  <c r="K107" i="58"/>
  <c r="K109" i="58"/>
  <c r="K108" i="58"/>
  <c r="I7" i="59"/>
  <c r="P6" i="59"/>
  <c r="N17" i="62"/>
  <c r="P16" i="62"/>
  <c r="O47" i="62"/>
  <c r="O50" i="62" s="1"/>
  <c r="O47" i="64"/>
  <c r="O51" i="64" s="1"/>
  <c r="O110" i="64" s="1"/>
  <c r="C106" i="65"/>
  <c r="I11" i="65"/>
  <c r="N27" i="65"/>
  <c r="N121" i="65" s="1"/>
  <c r="P26" i="65"/>
  <c r="I57" i="65"/>
  <c r="P56" i="65"/>
  <c r="K113" i="65"/>
  <c r="N81" i="65"/>
  <c r="P86" i="65"/>
  <c r="C114" i="65"/>
  <c r="I91" i="65"/>
  <c r="F112" i="65"/>
  <c r="F109" i="65"/>
  <c r="F111" i="65"/>
  <c r="I101" i="65"/>
  <c r="F107" i="65"/>
  <c r="F108" i="65"/>
  <c r="K111" i="65"/>
  <c r="K106" i="65"/>
  <c r="K110" i="65"/>
  <c r="N101" i="65"/>
  <c r="K107" i="65"/>
  <c r="K109" i="65"/>
  <c r="K108" i="65"/>
  <c r="I7" i="67"/>
  <c r="I119" i="67" s="1"/>
  <c r="P6" i="67"/>
  <c r="C106" i="67"/>
  <c r="I11" i="67"/>
  <c r="O50" i="71"/>
  <c r="O51" i="71"/>
  <c r="O110" i="71" s="1"/>
  <c r="P76" i="78"/>
  <c r="I58" i="79"/>
  <c r="P57" i="79"/>
  <c r="E110" i="80"/>
  <c r="E109" i="80"/>
  <c r="K111" i="80"/>
  <c r="K112" i="80"/>
  <c r="K106" i="80"/>
  <c r="D106" i="81"/>
  <c r="I37" i="82"/>
  <c r="P36" i="82"/>
  <c r="P37" i="82" s="1"/>
  <c r="L187" i="32"/>
  <c r="D190" i="32"/>
  <c r="N29" i="33"/>
  <c r="E179" i="33"/>
  <c r="J179" i="33"/>
  <c r="N88" i="33"/>
  <c r="I89" i="33"/>
  <c r="N90" i="33"/>
  <c r="I91" i="33"/>
  <c r="I184" i="33" s="1"/>
  <c r="F185" i="33"/>
  <c r="K185" i="33"/>
  <c r="I109" i="33"/>
  <c r="N110" i="33"/>
  <c r="J186" i="33"/>
  <c r="E187" i="33"/>
  <c r="I208" i="33"/>
  <c r="I128" i="33"/>
  <c r="N148" i="33"/>
  <c r="F190" i="33"/>
  <c r="K190" i="33"/>
  <c r="I18" i="34"/>
  <c r="M197" i="34"/>
  <c r="N222" i="34"/>
  <c r="C200" i="34"/>
  <c r="G200" i="34"/>
  <c r="L200" i="34"/>
  <c r="D201" i="34"/>
  <c r="M201" i="34"/>
  <c r="M202" i="34"/>
  <c r="I98" i="34"/>
  <c r="I100" i="34"/>
  <c r="M205" i="34"/>
  <c r="M206" i="34"/>
  <c r="M207" i="34"/>
  <c r="D208" i="34"/>
  <c r="M208" i="34"/>
  <c r="I138" i="34"/>
  <c r="N139" i="34"/>
  <c r="D210" i="34"/>
  <c r="M210" i="34"/>
  <c r="N189" i="34"/>
  <c r="E211" i="34"/>
  <c r="E213" i="34"/>
  <c r="E212" i="34"/>
  <c r="J213" i="34"/>
  <c r="J212" i="34"/>
  <c r="I9" i="35"/>
  <c r="J176" i="35"/>
  <c r="J177" i="35"/>
  <c r="M179" i="35"/>
  <c r="D180" i="35"/>
  <c r="M180" i="35"/>
  <c r="E181" i="35"/>
  <c r="J181" i="35"/>
  <c r="I68" i="35"/>
  <c r="I70" i="35"/>
  <c r="D183" i="35"/>
  <c r="N88" i="35"/>
  <c r="J184" i="35"/>
  <c r="D187" i="35"/>
  <c r="M187" i="35"/>
  <c r="N129" i="35"/>
  <c r="N148" i="35"/>
  <c r="I169" i="35"/>
  <c r="C191" i="35"/>
  <c r="F177" i="36"/>
  <c r="K177" i="36"/>
  <c r="F178" i="36"/>
  <c r="K178" i="36"/>
  <c r="C179" i="36"/>
  <c r="G179" i="36"/>
  <c r="L179" i="36"/>
  <c r="F182" i="36"/>
  <c r="K182" i="36"/>
  <c r="I98" i="36"/>
  <c r="C186" i="36"/>
  <c r="G186" i="36"/>
  <c r="L186" i="36"/>
  <c r="C187" i="36"/>
  <c r="G187" i="36"/>
  <c r="I168" i="36"/>
  <c r="N169" i="36"/>
  <c r="I9" i="37"/>
  <c r="D176" i="37"/>
  <c r="I199" i="37"/>
  <c r="K180" i="37"/>
  <c r="N58" i="37"/>
  <c r="I59" i="37"/>
  <c r="G181" i="37"/>
  <c r="L181" i="37"/>
  <c r="G182" i="37"/>
  <c r="L182" i="37"/>
  <c r="I79" i="37"/>
  <c r="K183" i="37"/>
  <c r="I89" i="37"/>
  <c r="G184" i="37"/>
  <c r="L184" i="37"/>
  <c r="G186" i="37"/>
  <c r="L186" i="37"/>
  <c r="N118" i="37"/>
  <c r="D189" i="37"/>
  <c r="F190" i="37"/>
  <c r="K190" i="37"/>
  <c r="C196" i="38"/>
  <c r="L196" i="38"/>
  <c r="M222" i="38"/>
  <c r="B200" i="38"/>
  <c r="F200" i="38"/>
  <c r="K200" i="38"/>
  <c r="C201" i="38"/>
  <c r="L201" i="38"/>
  <c r="M227" i="38"/>
  <c r="B205" i="38"/>
  <c r="F205" i="38"/>
  <c r="K205" i="38"/>
  <c r="C206" i="38"/>
  <c r="L206" i="38"/>
  <c r="C207" i="38"/>
  <c r="L207" i="38"/>
  <c r="J209" i="38"/>
  <c r="L210" i="38"/>
  <c r="D211" i="38"/>
  <c r="D212" i="38"/>
  <c r="D213" i="38"/>
  <c r="I213" i="38"/>
  <c r="I212" i="38"/>
  <c r="I108" i="44"/>
  <c r="Q46" i="47"/>
  <c r="N108" i="51"/>
  <c r="I106" i="54"/>
  <c r="I113" i="56"/>
  <c r="N111" i="56"/>
  <c r="O39" i="56"/>
  <c r="O38" i="56"/>
  <c r="O71" i="57"/>
  <c r="O112" i="57" s="1"/>
  <c r="O68" i="57"/>
  <c r="P123" i="65"/>
  <c r="P49" i="65"/>
  <c r="P100" i="65"/>
  <c r="N158" i="2"/>
  <c r="I159" i="2"/>
  <c r="I160" i="2"/>
  <c r="N160" i="2"/>
  <c r="I158" i="3"/>
  <c r="I158" i="4"/>
  <c r="I158" i="7"/>
  <c r="N159" i="7"/>
  <c r="N161" i="7"/>
  <c r="N191" i="7" s="1"/>
  <c r="N158" i="8"/>
  <c r="N160" i="8"/>
  <c r="I161" i="8"/>
  <c r="I191" i="8" s="1"/>
  <c r="I161" i="16"/>
  <c r="I191" i="16" s="1"/>
  <c r="P156" i="24"/>
  <c r="I158" i="26"/>
  <c r="I160" i="26"/>
  <c r="N158" i="27"/>
  <c r="N160" i="27"/>
  <c r="I157" i="32"/>
  <c r="P157" i="32" s="1"/>
  <c r="P160" i="32" s="1"/>
  <c r="P156" i="32"/>
  <c r="O28" i="43"/>
  <c r="O78" i="47"/>
  <c r="L113" i="47"/>
  <c r="O90" i="47"/>
  <c r="O113" i="47" s="1"/>
  <c r="O97" i="47"/>
  <c r="J98" i="47"/>
  <c r="O99" i="47"/>
  <c r="D112" i="47"/>
  <c r="D110" i="47"/>
  <c r="D107" i="47"/>
  <c r="D105" i="47"/>
  <c r="J100" i="47"/>
  <c r="E114" i="48"/>
  <c r="I91" i="48"/>
  <c r="D112" i="48"/>
  <c r="I101" i="48"/>
  <c r="N67" i="50"/>
  <c r="P66" i="50"/>
  <c r="C112" i="50"/>
  <c r="I71" i="50"/>
  <c r="L113" i="50"/>
  <c r="N81" i="50"/>
  <c r="N113" i="50" s="1"/>
  <c r="N97" i="50"/>
  <c r="N126" i="50" s="1"/>
  <c r="P96" i="50"/>
  <c r="N47" i="53"/>
  <c r="P46" i="53"/>
  <c r="J113" i="53"/>
  <c r="N81" i="53"/>
  <c r="N113" i="53" s="1"/>
  <c r="N99" i="54"/>
  <c r="I100" i="54"/>
  <c r="N100" i="54"/>
  <c r="E109" i="54"/>
  <c r="E108" i="54"/>
  <c r="E107" i="54"/>
  <c r="J112" i="54"/>
  <c r="J109" i="54"/>
  <c r="J106" i="54"/>
  <c r="J110" i="54"/>
  <c r="J107" i="54"/>
  <c r="J108" i="54"/>
  <c r="I8" i="55"/>
  <c r="I9" i="55"/>
  <c r="N27" i="55"/>
  <c r="P27" i="55" s="1"/>
  <c r="P26" i="55"/>
  <c r="G108" i="55"/>
  <c r="L112" i="55"/>
  <c r="N71" i="55"/>
  <c r="N112" i="55" s="1"/>
  <c r="N27" i="56"/>
  <c r="P26" i="57"/>
  <c r="N27" i="57"/>
  <c r="P27" i="57" s="1"/>
  <c r="N47" i="57"/>
  <c r="N123" i="57" s="1"/>
  <c r="P46" i="57"/>
  <c r="P56" i="57"/>
  <c r="I57" i="57"/>
  <c r="O101" i="58"/>
  <c r="O108" i="58" s="1"/>
  <c r="O100" i="58"/>
  <c r="O98" i="58"/>
  <c r="O7" i="58"/>
  <c r="O9" i="58" s="1"/>
  <c r="O111" i="58"/>
  <c r="O40" i="58"/>
  <c r="O39" i="58"/>
  <c r="O18" i="58"/>
  <c r="O20" i="58"/>
  <c r="O21" i="58"/>
  <c r="O21" i="59"/>
  <c r="O19" i="59"/>
  <c r="E111" i="59"/>
  <c r="I61" i="59"/>
  <c r="F113" i="60"/>
  <c r="I81" i="60"/>
  <c r="I113" i="60" s="1"/>
  <c r="D110" i="60"/>
  <c r="D113" i="60"/>
  <c r="D111" i="60"/>
  <c r="D107" i="60"/>
  <c r="D108" i="60"/>
  <c r="D109" i="60"/>
  <c r="M109" i="60"/>
  <c r="N101" i="60"/>
  <c r="M111" i="60"/>
  <c r="M110" i="60"/>
  <c r="M108" i="60"/>
  <c r="C106" i="62"/>
  <c r="I11" i="62"/>
  <c r="P76" i="62"/>
  <c r="I77" i="62"/>
  <c r="E112" i="64"/>
  <c r="I71" i="64"/>
  <c r="I112" i="64" s="1"/>
  <c r="N78" i="67"/>
  <c r="E114" i="67"/>
  <c r="I91" i="67"/>
  <c r="F112" i="67"/>
  <c r="F113" i="67"/>
  <c r="F109" i="67"/>
  <c r="F108" i="67"/>
  <c r="I101" i="67"/>
  <c r="F111" i="67"/>
  <c r="F110" i="67"/>
  <c r="O17" i="69"/>
  <c r="O18" i="69" s="1"/>
  <c r="O21" i="69"/>
  <c r="O107" i="69" s="1"/>
  <c r="N67" i="69"/>
  <c r="P66" i="69"/>
  <c r="I37" i="70"/>
  <c r="I122" i="70" s="1"/>
  <c r="P36" i="70"/>
  <c r="P125" i="45"/>
  <c r="P120" i="46"/>
  <c r="J113" i="46"/>
  <c r="O108" i="47"/>
  <c r="J108" i="47"/>
  <c r="J107" i="47"/>
  <c r="N161" i="2"/>
  <c r="N191" i="2" s="1"/>
  <c r="N159" i="4"/>
  <c r="N161" i="9"/>
  <c r="N191" i="9" s="1"/>
  <c r="N160" i="10"/>
  <c r="N158" i="12"/>
  <c r="N161" i="14"/>
  <c r="P156" i="19"/>
  <c r="P156" i="30"/>
  <c r="E108" i="43"/>
  <c r="E106" i="43"/>
  <c r="F113" i="44"/>
  <c r="F109" i="44"/>
  <c r="N8" i="48"/>
  <c r="N78" i="48"/>
  <c r="N88" i="48"/>
  <c r="N88" i="50"/>
  <c r="I89" i="50"/>
  <c r="N90" i="50"/>
  <c r="P7" i="51"/>
  <c r="P37" i="51"/>
  <c r="N78" i="54"/>
  <c r="J114" i="54"/>
  <c r="N98" i="54"/>
  <c r="N88" i="55"/>
  <c r="E110" i="56"/>
  <c r="E114" i="56"/>
  <c r="E112" i="56"/>
  <c r="O113" i="68"/>
  <c r="O110" i="68"/>
  <c r="P7" i="58"/>
  <c r="I8" i="58"/>
  <c r="C106" i="58"/>
  <c r="I11" i="58"/>
  <c r="I98" i="59"/>
  <c r="N98" i="59"/>
  <c r="N99" i="59"/>
  <c r="D110" i="59"/>
  <c r="D111" i="59"/>
  <c r="D106" i="59"/>
  <c r="D112" i="59"/>
  <c r="I101" i="59"/>
  <c r="D109" i="59"/>
  <c r="D107" i="59"/>
  <c r="M109" i="59"/>
  <c r="M111" i="59"/>
  <c r="M106" i="59"/>
  <c r="M114" i="59"/>
  <c r="M112" i="59"/>
  <c r="M110" i="59"/>
  <c r="M107" i="59"/>
  <c r="O11" i="60"/>
  <c r="N10" i="60"/>
  <c r="I27" i="60"/>
  <c r="P26" i="60"/>
  <c r="K111" i="62"/>
  <c r="N101" i="62"/>
  <c r="K107" i="62"/>
  <c r="K109" i="62"/>
  <c r="K106" i="62"/>
  <c r="K110" i="62"/>
  <c r="O17" i="63"/>
  <c r="O18" i="63" s="1"/>
  <c r="M107" i="64"/>
  <c r="N21" i="64"/>
  <c r="N107" i="64" s="1"/>
  <c r="O69" i="69"/>
  <c r="O71" i="69"/>
  <c r="O40" i="69"/>
  <c r="O38" i="69"/>
  <c r="O41" i="69"/>
  <c r="O39" i="69"/>
  <c r="I11" i="71"/>
  <c r="C106" i="71"/>
  <c r="E114" i="71"/>
  <c r="I91" i="71"/>
  <c r="J114" i="71"/>
  <c r="N91" i="71"/>
  <c r="P96" i="71"/>
  <c r="P97" i="71" s="1"/>
  <c r="I97" i="71"/>
  <c r="I127" i="71" s="1"/>
  <c r="M109" i="71"/>
  <c r="M107" i="71"/>
  <c r="M110" i="71"/>
  <c r="M108" i="71"/>
  <c r="M112" i="71"/>
  <c r="M106" i="71"/>
  <c r="E111" i="72"/>
  <c r="E109" i="72"/>
  <c r="E107" i="72"/>
  <c r="J114" i="72"/>
  <c r="J109" i="72"/>
  <c r="J108" i="72"/>
  <c r="P97" i="44"/>
  <c r="I112" i="44"/>
  <c r="P47" i="44"/>
  <c r="Q67" i="46"/>
  <c r="Q68" i="46" s="1"/>
  <c r="Q57" i="46"/>
  <c r="J108" i="46"/>
  <c r="O108" i="46"/>
  <c r="O112" i="46"/>
  <c r="J111" i="47"/>
  <c r="O106" i="47"/>
  <c r="O107" i="47"/>
  <c r="I121" i="56"/>
  <c r="O110" i="57"/>
  <c r="N159" i="3"/>
  <c r="N161" i="3"/>
  <c r="N160" i="5"/>
  <c r="N159" i="8"/>
  <c r="N161" i="8"/>
  <c r="N191" i="8" s="1"/>
  <c r="N158" i="9"/>
  <c r="N161" i="11"/>
  <c r="N191" i="11" s="1"/>
  <c r="N159" i="13"/>
  <c r="N161" i="13"/>
  <c r="N191" i="13" s="1"/>
  <c r="N158" i="14"/>
  <c r="P156" i="17"/>
  <c r="P156" i="28"/>
  <c r="C111" i="44"/>
  <c r="C110" i="44"/>
  <c r="C112" i="44"/>
  <c r="M114" i="44"/>
  <c r="O119" i="46"/>
  <c r="P6" i="50"/>
  <c r="N7" i="50"/>
  <c r="N124" i="50"/>
  <c r="P27" i="51"/>
  <c r="D110" i="51"/>
  <c r="D112" i="51"/>
  <c r="D113" i="51"/>
  <c r="M109" i="51"/>
  <c r="M112" i="51"/>
  <c r="M107" i="51"/>
  <c r="M106" i="51"/>
  <c r="I9" i="52"/>
  <c r="N88" i="52"/>
  <c r="C109" i="52"/>
  <c r="C113" i="52"/>
  <c r="L110" i="52"/>
  <c r="L109" i="52"/>
  <c r="L108" i="52"/>
  <c r="L106" i="52"/>
  <c r="I8" i="53"/>
  <c r="P67" i="53"/>
  <c r="E113" i="53"/>
  <c r="N89" i="53"/>
  <c r="F109" i="53"/>
  <c r="F113" i="53"/>
  <c r="K113" i="54"/>
  <c r="N90" i="54"/>
  <c r="N80" i="55"/>
  <c r="K107" i="55"/>
  <c r="K111" i="55"/>
  <c r="K106" i="55"/>
  <c r="K113" i="55"/>
  <c r="I10" i="56"/>
  <c r="N90" i="56"/>
  <c r="G114" i="56"/>
  <c r="N122" i="57"/>
  <c r="I80" i="57"/>
  <c r="J113" i="57"/>
  <c r="N90" i="57"/>
  <c r="N120" i="65"/>
  <c r="G113" i="59"/>
  <c r="I81" i="59"/>
  <c r="I113" i="59" s="1"/>
  <c r="E109" i="59"/>
  <c r="E113" i="59"/>
  <c r="E107" i="59"/>
  <c r="E108" i="59"/>
  <c r="J112" i="59"/>
  <c r="J107" i="59"/>
  <c r="J106" i="59"/>
  <c r="J111" i="59"/>
  <c r="J108" i="59"/>
  <c r="K113" i="60"/>
  <c r="N81" i="60"/>
  <c r="N113" i="60" s="1"/>
  <c r="N90" i="60"/>
  <c r="J114" i="60"/>
  <c r="N91" i="60"/>
  <c r="N114" i="60" s="1"/>
  <c r="F112" i="60"/>
  <c r="F111" i="60"/>
  <c r="F109" i="60"/>
  <c r="F107" i="60"/>
  <c r="F110" i="60"/>
  <c r="K114" i="62"/>
  <c r="N91" i="62"/>
  <c r="N114" i="62" s="1"/>
  <c r="N97" i="62"/>
  <c r="N126" i="62" s="1"/>
  <c r="P96" i="62"/>
  <c r="E109" i="62"/>
  <c r="E111" i="62"/>
  <c r="I101" i="62"/>
  <c r="E110" i="62"/>
  <c r="E113" i="62"/>
  <c r="E108" i="62"/>
  <c r="L110" i="62"/>
  <c r="L108" i="62"/>
  <c r="L107" i="62"/>
  <c r="L112" i="62"/>
  <c r="L113" i="62"/>
  <c r="L111" i="62"/>
  <c r="L114" i="62"/>
  <c r="I9" i="63"/>
  <c r="I37" i="63"/>
  <c r="I122" i="63" s="1"/>
  <c r="P36" i="63"/>
  <c r="P46" i="63"/>
  <c r="I47" i="63"/>
  <c r="N124" i="63"/>
  <c r="L112" i="67"/>
  <c r="L111" i="67"/>
  <c r="L113" i="67"/>
  <c r="L109" i="67"/>
  <c r="L110" i="67"/>
  <c r="P26" i="69"/>
  <c r="I27" i="69"/>
  <c r="L112" i="69"/>
  <c r="N71" i="69"/>
  <c r="N47" i="70"/>
  <c r="P46" i="70"/>
  <c r="K114" i="70"/>
  <c r="N91" i="70"/>
  <c r="N126" i="70"/>
  <c r="P97" i="70"/>
  <c r="C110" i="70"/>
  <c r="C109" i="70"/>
  <c r="C108" i="70"/>
  <c r="C112" i="70"/>
  <c r="I101" i="70"/>
  <c r="I114" i="70" s="1"/>
  <c r="C107" i="70"/>
  <c r="G110" i="70"/>
  <c r="G109" i="70"/>
  <c r="G107" i="70"/>
  <c r="L108" i="70"/>
  <c r="L106" i="70"/>
  <c r="L109" i="70"/>
  <c r="L107" i="70"/>
  <c r="L112" i="70"/>
  <c r="I7" i="71"/>
  <c r="P7" i="71" s="1"/>
  <c r="P11" i="71" s="1"/>
  <c r="P6" i="71"/>
  <c r="L113" i="71"/>
  <c r="N81" i="71"/>
  <c r="J110" i="72"/>
  <c r="E114" i="72"/>
  <c r="I89" i="74"/>
  <c r="N160" i="15"/>
  <c r="N159" i="16"/>
  <c r="K106" i="43"/>
  <c r="P97" i="43"/>
  <c r="P125" i="43" s="1"/>
  <c r="O80" i="45"/>
  <c r="O125" i="46"/>
  <c r="O123" i="47"/>
  <c r="E113" i="47"/>
  <c r="N113" i="47"/>
  <c r="O7" i="47"/>
  <c r="O10" i="47"/>
  <c r="O105" i="47" s="1"/>
  <c r="N124" i="48"/>
  <c r="D111" i="48"/>
  <c r="D114" i="50"/>
  <c r="I10" i="51"/>
  <c r="D106" i="51"/>
  <c r="M113" i="51"/>
  <c r="N90" i="51"/>
  <c r="C106" i="52"/>
  <c r="N80" i="52"/>
  <c r="K113" i="52"/>
  <c r="I88" i="52"/>
  <c r="N89" i="52"/>
  <c r="N88" i="53"/>
  <c r="I11" i="53"/>
  <c r="I106" i="53" s="1"/>
  <c r="I9" i="54"/>
  <c r="E106" i="54"/>
  <c r="N88" i="54"/>
  <c r="F114" i="54"/>
  <c r="K114" i="54"/>
  <c r="I10" i="55"/>
  <c r="L109" i="55"/>
  <c r="N78" i="55"/>
  <c r="I90" i="55"/>
  <c r="E114" i="55"/>
  <c r="I119" i="56"/>
  <c r="N80" i="56"/>
  <c r="N80" i="57"/>
  <c r="K113" i="57"/>
  <c r="I107" i="63"/>
  <c r="O112" i="63"/>
  <c r="N120" i="63"/>
  <c r="N90" i="58"/>
  <c r="I91" i="58"/>
  <c r="C109" i="58"/>
  <c r="C108" i="58"/>
  <c r="C107" i="58"/>
  <c r="G109" i="58"/>
  <c r="G108" i="58"/>
  <c r="G110" i="58"/>
  <c r="L110" i="58"/>
  <c r="L109" i="58"/>
  <c r="N119" i="59"/>
  <c r="N124" i="59"/>
  <c r="M113" i="59"/>
  <c r="I89" i="59"/>
  <c r="J114" i="59"/>
  <c r="N91" i="59"/>
  <c r="N114" i="59" s="1"/>
  <c r="I123" i="60"/>
  <c r="N97" i="60"/>
  <c r="N124" i="60" s="1"/>
  <c r="P96" i="60"/>
  <c r="K111" i="60"/>
  <c r="K108" i="60"/>
  <c r="K113" i="62"/>
  <c r="N81" i="62"/>
  <c r="N113" i="62" s="1"/>
  <c r="I99" i="62"/>
  <c r="H111" i="62"/>
  <c r="H108" i="62"/>
  <c r="N123" i="63"/>
  <c r="N125" i="63"/>
  <c r="J113" i="63"/>
  <c r="N81" i="63"/>
  <c r="N113" i="63" s="1"/>
  <c r="D113" i="63"/>
  <c r="D110" i="63"/>
  <c r="D112" i="63"/>
  <c r="D108" i="63"/>
  <c r="D111" i="63"/>
  <c r="G112" i="63"/>
  <c r="G107" i="63"/>
  <c r="G110" i="63"/>
  <c r="D110" i="64"/>
  <c r="D111" i="64"/>
  <c r="G113" i="64"/>
  <c r="G112" i="64"/>
  <c r="G108" i="64"/>
  <c r="G111" i="64"/>
  <c r="L110" i="64"/>
  <c r="L109" i="64"/>
  <c r="L106" i="64"/>
  <c r="L114" i="64"/>
  <c r="L108" i="64"/>
  <c r="N7" i="65"/>
  <c r="N119" i="65" s="1"/>
  <c r="P6" i="65"/>
  <c r="N122" i="65"/>
  <c r="N124" i="65"/>
  <c r="E112" i="65"/>
  <c r="I71" i="65"/>
  <c r="I112" i="65" s="1"/>
  <c r="O21" i="70"/>
  <c r="O18" i="70"/>
  <c r="O8" i="69"/>
  <c r="E106" i="69"/>
  <c r="I11" i="69"/>
  <c r="O59" i="69"/>
  <c r="O58" i="69"/>
  <c r="N81" i="69"/>
  <c r="K113" i="69"/>
  <c r="O67" i="71"/>
  <c r="I17" i="76"/>
  <c r="I120" i="76" s="1"/>
  <c r="P16" i="76"/>
  <c r="I37" i="77"/>
  <c r="I122" i="77" s="1"/>
  <c r="P36" i="77"/>
  <c r="K112" i="77"/>
  <c r="K106" i="77"/>
  <c r="K108" i="77"/>
  <c r="K107" i="77"/>
  <c r="K114" i="77"/>
  <c r="O123" i="81"/>
  <c r="I61" i="81"/>
  <c r="I111" i="81" s="1"/>
  <c r="E111" i="81"/>
  <c r="L113" i="81"/>
  <c r="N161" i="16"/>
  <c r="N160" i="17"/>
  <c r="N123" i="43"/>
  <c r="N49" i="44"/>
  <c r="M111" i="44"/>
  <c r="M113" i="44"/>
  <c r="F114" i="44"/>
  <c r="I107" i="45"/>
  <c r="J123" i="45"/>
  <c r="J60" i="45"/>
  <c r="O109" i="45"/>
  <c r="Q36" i="46"/>
  <c r="O88" i="46"/>
  <c r="L114" i="46"/>
  <c r="L112" i="47"/>
  <c r="F113" i="47"/>
  <c r="K113" i="47"/>
  <c r="I18" i="44"/>
  <c r="P16" i="44"/>
  <c r="P5" i="44"/>
  <c r="N120" i="48"/>
  <c r="N122" i="48"/>
  <c r="I88" i="48"/>
  <c r="D114" i="48"/>
  <c r="I89" i="51"/>
  <c r="D114" i="51"/>
  <c r="N99" i="51"/>
  <c r="I10" i="52"/>
  <c r="D106" i="52"/>
  <c r="H106" i="52"/>
  <c r="D113" i="52"/>
  <c r="L113" i="52"/>
  <c r="N100" i="52"/>
  <c r="G108" i="53"/>
  <c r="P47" i="53"/>
  <c r="N79" i="53"/>
  <c r="N80" i="53"/>
  <c r="G113" i="53"/>
  <c r="E114" i="53"/>
  <c r="I8" i="54"/>
  <c r="F106" i="54"/>
  <c r="N120" i="54"/>
  <c r="G108" i="54"/>
  <c r="E112" i="54"/>
  <c r="N79" i="54"/>
  <c r="I90" i="54"/>
  <c r="G114" i="54"/>
  <c r="L114" i="54"/>
  <c r="E106" i="55"/>
  <c r="F114" i="55"/>
  <c r="K114" i="55"/>
  <c r="D106" i="56"/>
  <c r="D111" i="56"/>
  <c r="J114" i="56"/>
  <c r="F114" i="57"/>
  <c r="I47" i="58"/>
  <c r="P47" i="58" s="1"/>
  <c r="P50" i="58" s="1"/>
  <c r="P46" i="58"/>
  <c r="L111" i="58"/>
  <c r="N79" i="58"/>
  <c r="O8" i="59"/>
  <c r="N123" i="59"/>
  <c r="N78" i="59"/>
  <c r="I70" i="60"/>
  <c r="M114" i="60"/>
  <c r="N47" i="62"/>
  <c r="P47" i="62" s="1"/>
  <c r="P51" i="62" s="1"/>
  <c r="P46" i="62"/>
  <c r="H113" i="62"/>
  <c r="G106" i="63"/>
  <c r="N121" i="63"/>
  <c r="G113" i="63"/>
  <c r="I88" i="63"/>
  <c r="N89" i="63"/>
  <c r="I67" i="64"/>
  <c r="P67" i="64" s="1"/>
  <c r="P66" i="64"/>
  <c r="D112" i="64"/>
  <c r="C113" i="64"/>
  <c r="I81" i="64"/>
  <c r="I113" i="64" s="1"/>
  <c r="P36" i="67"/>
  <c r="E113" i="67"/>
  <c r="E109" i="67"/>
  <c r="E112" i="67"/>
  <c r="E108" i="67"/>
  <c r="E107" i="67"/>
  <c r="O101" i="70"/>
  <c r="O110" i="70" s="1"/>
  <c r="O99" i="70"/>
  <c r="O30" i="71"/>
  <c r="O31" i="71"/>
  <c r="O108" i="71" s="1"/>
  <c r="O28" i="71"/>
  <c r="O124" i="68"/>
  <c r="O61" i="68"/>
  <c r="O111" i="68" s="1"/>
  <c r="N99" i="70"/>
  <c r="F112" i="70"/>
  <c r="F113" i="70"/>
  <c r="F109" i="70"/>
  <c r="F110" i="70"/>
  <c r="F107" i="70"/>
  <c r="F108" i="70"/>
  <c r="K111" i="70"/>
  <c r="K109" i="70"/>
  <c r="N101" i="70"/>
  <c r="N108" i="70" s="1"/>
  <c r="K106" i="70"/>
  <c r="K108" i="70"/>
  <c r="I47" i="71"/>
  <c r="P46" i="71"/>
  <c r="O59" i="71"/>
  <c r="O60" i="71"/>
  <c r="I89" i="72"/>
  <c r="I89" i="73"/>
  <c r="I100" i="73"/>
  <c r="P77" i="79"/>
  <c r="I89" i="58"/>
  <c r="I10" i="59"/>
  <c r="N120" i="59"/>
  <c r="N122" i="59"/>
  <c r="N125" i="59"/>
  <c r="N80" i="59"/>
  <c r="J113" i="59"/>
  <c r="P96" i="59"/>
  <c r="I9" i="60"/>
  <c r="I120" i="60"/>
  <c r="I124" i="60"/>
  <c r="N125" i="60"/>
  <c r="I69" i="60"/>
  <c r="D112" i="60"/>
  <c r="M112" i="60"/>
  <c r="M113" i="60"/>
  <c r="N88" i="60"/>
  <c r="I89" i="60"/>
  <c r="H106" i="62"/>
  <c r="I88" i="62"/>
  <c r="N89" i="62"/>
  <c r="I90" i="62"/>
  <c r="H114" i="62"/>
  <c r="N80" i="63"/>
  <c r="M109" i="64"/>
  <c r="M111" i="64"/>
  <c r="M110" i="64"/>
  <c r="N125" i="65"/>
  <c r="N126" i="65"/>
  <c r="P16" i="67"/>
  <c r="I17" i="67"/>
  <c r="N121" i="67"/>
  <c r="F114" i="67"/>
  <c r="C112" i="67"/>
  <c r="C111" i="67"/>
  <c r="N97" i="68"/>
  <c r="N126" i="68" s="1"/>
  <c r="P96" i="68"/>
  <c r="C108" i="68"/>
  <c r="I101" i="68"/>
  <c r="I114" i="68" s="1"/>
  <c r="G106" i="68"/>
  <c r="G110" i="68"/>
  <c r="G107" i="68"/>
  <c r="K107" i="68"/>
  <c r="N101" i="68"/>
  <c r="N113" i="68" s="1"/>
  <c r="K111" i="68"/>
  <c r="K109" i="68"/>
  <c r="M111" i="68"/>
  <c r="M107" i="68"/>
  <c r="M108" i="68"/>
  <c r="N47" i="69"/>
  <c r="P46" i="69"/>
  <c r="E106" i="70"/>
  <c r="I11" i="70"/>
  <c r="I106" i="70" s="1"/>
  <c r="G114" i="70"/>
  <c r="L114" i="70"/>
  <c r="P76" i="71"/>
  <c r="I77" i="71"/>
  <c r="M113" i="71"/>
  <c r="N88" i="71"/>
  <c r="D106" i="71"/>
  <c r="I101" i="71"/>
  <c r="I110" i="71" s="1"/>
  <c r="F106" i="71"/>
  <c r="F113" i="71"/>
  <c r="F111" i="71"/>
  <c r="J112" i="71"/>
  <c r="J106" i="71"/>
  <c r="N101" i="71"/>
  <c r="J107" i="71"/>
  <c r="J108" i="71"/>
  <c r="O41" i="72"/>
  <c r="O40" i="72"/>
  <c r="I124" i="72"/>
  <c r="I90" i="73"/>
  <c r="I98" i="73"/>
  <c r="N98" i="73"/>
  <c r="O47" i="73"/>
  <c r="O51" i="73" s="1"/>
  <c r="N101" i="73"/>
  <c r="N108" i="73" s="1"/>
  <c r="L111" i="73"/>
  <c r="L108" i="73"/>
  <c r="L107" i="73"/>
  <c r="E111" i="74"/>
  <c r="E109" i="74"/>
  <c r="E110" i="74"/>
  <c r="E107" i="74"/>
  <c r="M109" i="74"/>
  <c r="M106" i="74"/>
  <c r="I7" i="75"/>
  <c r="P6" i="75"/>
  <c r="N109" i="77"/>
  <c r="P86" i="78"/>
  <c r="I18" i="79"/>
  <c r="P18" i="79" s="1"/>
  <c r="P17" i="79"/>
  <c r="I108" i="81"/>
  <c r="I81" i="81"/>
  <c r="G112" i="81"/>
  <c r="G109" i="81"/>
  <c r="G111" i="81"/>
  <c r="G108" i="81"/>
  <c r="G113" i="81"/>
  <c r="G107" i="81"/>
  <c r="C111" i="81"/>
  <c r="C108" i="81"/>
  <c r="C112" i="81"/>
  <c r="C107" i="81"/>
  <c r="E112" i="84"/>
  <c r="E110" i="84"/>
  <c r="E108" i="84"/>
  <c r="E107" i="84"/>
  <c r="I114" i="84"/>
  <c r="I107" i="84"/>
  <c r="O87" i="69"/>
  <c r="O90" i="69" s="1"/>
  <c r="N89" i="57"/>
  <c r="O123" i="65"/>
  <c r="O112" i="70"/>
  <c r="O109" i="70"/>
  <c r="I9" i="58"/>
  <c r="M110" i="58"/>
  <c r="I88" i="58"/>
  <c r="I90" i="58"/>
  <c r="P96" i="58"/>
  <c r="I9" i="59"/>
  <c r="N79" i="59"/>
  <c r="F113" i="59"/>
  <c r="K113" i="59"/>
  <c r="D114" i="59"/>
  <c r="N119" i="60"/>
  <c r="I8" i="60"/>
  <c r="P16" i="60"/>
  <c r="N122" i="60"/>
  <c r="E112" i="60"/>
  <c r="N80" i="60"/>
  <c r="E113" i="60"/>
  <c r="J113" i="60"/>
  <c r="I9" i="62"/>
  <c r="E106" i="62"/>
  <c r="J106" i="62"/>
  <c r="J109" i="62"/>
  <c r="P6" i="63"/>
  <c r="M110" i="63"/>
  <c r="E111" i="63"/>
  <c r="M112" i="64"/>
  <c r="K114" i="65"/>
  <c r="E109" i="65"/>
  <c r="E113" i="65"/>
  <c r="J112" i="65"/>
  <c r="J114" i="65"/>
  <c r="J109" i="65"/>
  <c r="I8" i="67"/>
  <c r="F106" i="67"/>
  <c r="K112" i="68"/>
  <c r="P26" i="68"/>
  <c r="I91" i="69"/>
  <c r="N81" i="70"/>
  <c r="N113" i="70" s="1"/>
  <c r="M106" i="68"/>
  <c r="J111" i="71"/>
  <c r="F107" i="71"/>
  <c r="J113" i="71"/>
  <c r="E106" i="68"/>
  <c r="I11" i="68"/>
  <c r="I106" i="68" s="1"/>
  <c r="I17" i="68"/>
  <c r="P17" i="68" s="1"/>
  <c r="P16" i="68"/>
  <c r="M110" i="68"/>
  <c r="M113" i="68"/>
  <c r="C114" i="68"/>
  <c r="G114" i="68"/>
  <c r="N98" i="68"/>
  <c r="D110" i="68"/>
  <c r="D113" i="68"/>
  <c r="D106" i="68"/>
  <c r="D107" i="68"/>
  <c r="D109" i="68"/>
  <c r="D108" i="68"/>
  <c r="D111" i="68"/>
  <c r="H112" i="68"/>
  <c r="H111" i="68"/>
  <c r="N78" i="69"/>
  <c r="I79" i="69"/>
  <c r="N89" i="69"/>
  <c r="I90" i="69"/>
  <c r="J114" i="69"/>
  <c r="N91" i="69"/>
  <c r="D112" i="69"/>
  <c r="I101" i="69"/>
  <c r="I108" i="69" s="1"/>
  <c r="F114" i="69"/>
  <c r="F111" i="69"/>
  <c r="F108" i="69"/>
  <c r="N101" i="69"/>
  <c r="N106" i="69" s="1"/>
  <c r="K108" i="69"/>
  <c r="M107" i="69"/>
  <c r="M108" i="69"/>
  <c r="M106" i="69"/>
  <c r="P7" i="70"/>
  <c r="F106" i="70"/>
  <c r="C111" i="70"/>
  <c r="I61" i="70"/>
  <c r="I111" i="70" s="1"/>
  <c r="N80" i="70"/>
  <c r="P16" i="71"/>
  <c r="I17" i="71"/>
  <c r="P66" i="71"/>
  <c r="N67" i="71"/>
  <c r="D112" i="71"/>
  <c r="D113" i="71"/>
  <c r="I90" i="72"/>
  <c r="N98" i="72"/>
  <c r="N99" i="72"/>
  <c r="M112" i="72"/>
  <c r="M109" i="72"/>
  <c r="M108" i="72"/>
  <c r="M110" i="72"/>
  <c r="M106" i="72"/>
  <c r="N88" i="73"/>
  <c r="F111" i="73"/>
  <c r="F112" i="73"/>
  <c r="P66" i="73"/>
  <c r="N67" i="73"/>
  <c r="F113" i="73"/>
  <c r="F114" i="73"/>
  <c r="D110" i="74"/>
  <c r="D112" i="74"/>
  <c r="E114" i="74"/>
  <c r="L109" i="74"/>
  <c r="L110" i="74"/>
  <c r="L107" i="74"/>
  <c r="L112" i="74"/>
  <c r="N79" i="75"/>
  <c r="I101" i="75"/>
  <c r="I107" i="75" s="1"/>
  <c r="E113" i="75"/>
  <c r="E111" i="75"/>
  <c r="E107" i="75"/>
  <c r="E112" i="75"/>
  <c r="E109" i="75"/>
  <c r="J114" i="75"/>
  <c r="J107" i="75"/>
  <c r="J108" i="75"/>
  <c r="I98" i="76"/>
  <c r="I90" i="77"/>
  <c r="I98" i="77"/>
  <c r="D109" i="78"/>
  <c r="D114" i="78"/>
  <c r="D110" i="78"/>
  <c r="D111" i="78"/>
  <c r="D108" i="78"/>
  <c r="I127" i="78"/>
  <c r="I68" i="79"/>
  <c r="I126" i="79" s="1"/>
  <c r="P67" i="79"/>
  <c r="D113" i="79"/>
  <c r="D108" i="79"/>
  <c r="D112" i="79"/>
  <c r="D111" i="79"/>
  <c r="D109" i="79"/>
  <c r="L108" i="79"/>
  <c r="L113" i="79"/>
  <c r="L107" i="79"/>
  <c r="L112" i="79"/>
  <c r="L111" i="79"/>
  <c r="L109" i="79"/>
  <c r="L115" i="79"/>
  <c r="N79" i="80"/>
  <c r="I89" i="80"/>
  <c r="I98" i="80"/>
  <c r="G110" i="81"/>
  <c r="G109" i="82"/>
  <c r="G113" i="82"/>
  <c r="G108" i="82"/>
  <c r="G112" i="82"/>
  <c r="G110" i="82"/>
  <c r="G107" i="82"/>
  <c r="G111" i="82"/>
  <c r="C112" i="82"/>
  <c r="C111" i="82"/>
  <c r="C110" i="82"/>
  <c r="C109" i="82"/>
  <c r="C107" i="82"/>
  <c r="C108" i="82"/>
  <c r="K109" i="82"/>
  <c r="K111" i="82"/>
  <c r="K110" i="82"/>
  <c r="K108" i="82"/>
  <c r="K106" i="82"/>
  <c r="K112" i="82"/>
  <c r="K107" i="82"/>
  <c r="K114" i="82"/>
  <c r="O17" i="83"/>
  <c r="I108" i="84"/>
  <c r="E109" i="84"/>
  <c r="N213" i="38"/>
  <c r="M113" i="63"/>
  <c r="N88" i="63"/>
  <c r="I90" i="63"/>
  <c r="G106" i="64"/>
  <c r="L112" i="64"/>
  <c r="M113" i="64"/>
  <c r="D114" i="64"/>
  <c r="M114" i="64"/>
  <c r="I9" i="65"/>
  <c r="F106" i="65"/>
  <c r="N123" i="65"/>
  <c r="N80" i="65"/>
  <c r="J113" i="65"/>
  <c r="F114" i="65"/>
  <c r="E106" i="67"/>
  <c r="P26" i="67"/>
  <c r="N123" i="67"/>
  <c r="P57" i="67"/>
  <c r="I90" i="67"/>
  <c r="I10" i="68"/>
  <c r="H110" i="68"/>
  <c r="D106" i="69"/>
  <c r="D113" i="69"/>
  <c r="N90" i="69"/>
  <c r="G113" i="70"/>
  <c r="L113" i="70"/>
  <c r="J109" i="70"/>
  <c r="P26" i="71"/>
  <c r="N79" i="71"/>
  <c r="I88" i="71"/>
  <c r="D114" i="71"/>
  <c r="M114" i="71"/>
  <c r="N78" i="72"/>
  <c r="E106" i="72"/>
  <c r="P6" i="72"/>
  <c r="K111" i="72"/>
  <c r="N89" i="73"/>
  <c r="N106" i="73"/>
  <c r="I121" i="73"/>
  <c r="N109" i="73"/>
  <c r="N81" i="73"/>
  <c r="N113" i="73" s="1"/>
  <c r="J114" i="73"/>
  <c r="N99" i="74"/>
  <c r="G106" i="74"/>
  <c r="G110" i="74"/>
  <c r="C111" i="74"/>
  <c r="M113" i="74"/>
  <c r="G114" i="74"/>
  <c r="I91" i="74"/>
  <c r="F114" i="75"/>
  <c r="F112" i="75"/>
  <c r="K112" i="75"/>
  <c r="K110" i="75"/>
  <c r="K107" i="75"/>
  <c r="N88" i="76"/>
  <c r="N100" i="76"/>
  <c r="L113" i="76"/>
  <c r="D114" i="76"/>
  <c r="K113" i="76"/>
  <c r="K112" i="76"/>
  <c r="N91" i="76"/>
  <c r="I127" i="76"/>
  <c r="I8" i="77"/>
  <c r="N106" i="77"/>
  <c r="G114" i="77"/>
  <c r="G113" i="77"/>
  <c r="G112" i="77"/>
  <c r="G111" i="77"/>
  <c r="G110" i="77"/>
  <c r="G109" i="77"/>
  <c r="G107" i="77"/>
  <c r="I99" i="78"/>
  <c r="D106" i="78"/>
  <c r="I122" i="78"/>
  <c r="E113" i="78"/>
  <c r="E112" i="78"/>
  <c r="E110" i="78"/>
  <c r="E109" i="78"/>
  <c r="M113" i="78"/>
  <c r="M108" i="78"/>
  <c r="M111" i="78"/>
  <c r="M114" i="78"/>
  <c r="E114" i="79"/>
  <c r="E111" i="79"/>
  <c r="E110" i="79"/>
  <c r="E109" i="79"/>
  <c r="M113" i="79"/>
  <c r="M108" i="79"/>
  <c r="N89" i="80"/>
  <c r="N98" i="80"/>
  <c r="N100" i="80"/>
  <c r="I122" i="80"/>
  <c r="I67" i="80"/>
  <c r="P66" i="80"/>
  <c r="I107" i="81"/>
  <c r="N101" i="81"/>
  <c r="M110" i="81"/>
  <c r="M106" i="81"/>
  <c r="M109" i="81"/>
  <c r="I79" i="82"/>
  <c r="I99" i="82"/>
  <c r="N99" i="82"/>
  <c r="N122" i="82"/>
  <c r="L112" i="82"/>
  <c r="L109" i="82"/>
  <c r="L110" i="82"/>
  <c r="L108" i="82"/>
  <c r="F112" i="83"/>
  <c r="F111" i="83"/>
  <c r="F110" i="83"/>
  <c r="F107" i="83"/>
  <c r="F109" i="83"/>
  <c r="H9" i="84"/>
  <c r="O76" i="85"/>
  <c r="B112" i="85"/>
  <c r="B110" i="85"/>
  <c r="J112" i="85"/>
  <c r="J110" i="85"/>
  <c r="J109" i="85"/>
  <c r="J111" i="85"/>
  <c r="J107" i="85"/>
  <c r="J106" i="85"/>
  <c r="H127" i="85"/>
  <c r="O77" i="74"/>
  <c r="O79" i="74" s="1"/>
  <c r="O78" i="79"/>
  <c r="O79" i="79" s="1"/>
  <c r="O79" i="80"/>
  <c r="O81" i="80"/>
  <c r="O78" i="80"/>
  <c r="O235" i="38"/>
  <c r="O178" i="38"/>
  <c r="O181" i="38"/>
  <c r="O180" i="38"/>
  <c r="O179" i="38"/>
  <c r="N78" i="63"/>
  <c r="M114" i="63"/>
  <c r="N121" i="64"/>
  <c r="L111" i="64"/>
  <c r="L113" i="64"/>
  <c r="N90" i="64"/>
  <c r="G114" i="64"/>
  <c r="I10" i="65"/>
  <c r="E106" i="65"/>
  <c r="J106" i="65"/>
  <c r="I88" i="65"/>
  <c r="I90" i="65"/>
  <c r="N119" i="67"/>
  <c r="N80" i="67"/>
  <c r="I88" i="67"/>
  <c r="I8" i="68"/>
  <c r="C106" i="68"/>
  <c r="H109" i="68"/>
  <c r="P76" i="68"/>
  <c r="K113" i="68"/>
  <c r="N89" i="68"/>
  <c r="D114" i="68"/>
  <c r="M114" i="68"/>
  <c r="M112" i="69"/>
  <c r="N80" i="69"/>
  <c r="I89" i="69"/>
  <c r="K114" i="69"/>
  <c r="N126" i="69"/>
  <c r="C106" i="70"/>
  <c r="G106" i="70"/>
  <c r="N122" i="70"/>
  <c r="I80" i="70"/>
  <c r="K113" i="70"/>
  <c r="I10" i="71"/>
  <c r="P56" i="71"/>
  <c r="I88" i="72"/>
  <c r="P26" i="72"/>
  <c r="M114" i="72"/>
  <c r="N90" i="73"/>
  <c r="N100" i="73"/>
  <c r="P37" i="73"/>
  <c r="L113" i="73"/>
  <c r="D106" i="74"/>
  <c r="O122" i="74"/>
  <c r="E113" i="74"/>
  <c r="I123" i="75"/>
  <c r="P76" i="76"/>
  <c r="D111" i="76"/>
  <c r="D110" i="76"/>
  <c r="D108" i="76"/>
  <c r="D112" i="76"/>
  <c r="D107" i="76"/>
  <c r="N110" i="77"/>
  <c r="N112" i="77"/>
  <c r="D113" i="77"/>
  <c r="D109" i="77"/>
  <c r="M113" i="77"/>
  <c r="M108" i="77"/>
  <c r="M112" i="77"/>
  <c r="M111" i="77"/>
  <c r="M110" i="77"/>
  <c r="M109" i="77"/>
  <c r="M107" i="77"/>
  <c r="J108" i="77"/>
  <c r="J109" i="77"/>
  <c r="I124" i="78"/>
  <c r="D113" i="78"/>
  <c r="N81" i="78"/>
  <c r="I100" i="79"/>
  <c r="I9" i="80"/>
  <c r="N78" i="80"/>
  <c r="D114" i="80"/>
  <c r="D113" i="80"/>
  <c r="D110" i="80"/>
  <c r="D109" i="80"/>
  <c r="D108" i="80"/>
  <c r="N101" i="80"/>
  <c r="N108" i="80" s="1"/>
  <c r="J111" i="80"/>
  <c r="J110" i="80"/>
  <c r="N11" i="83"/>
  <c r="J106" i="83"/>
  <c r="H37" i="90"/>
  <c r="H122" i="90" s="1"/>
  <c r="O36" i="90"/>
  <c r="L113" i="74"/>
  <c r="I101" i="74"/>
  <c r="I110" i="74" s="1"/>
  <c r="D114" i="74"/>
  <c r="N91" i="74"/>
  <c r="D106" i="75"/>
  <c r="I108" i="75"/>
  <c r="I109" i="75"/>
  <c r="I88" i="76"/>
  <c r="I99" i="76"/>
  <c r="F108" i="76"/>
  <c r="J109" i="76"/>
  <c r="F110" i="76"/>
  <c r="L111" i="76"/>
  <c r="P66" i="76"/>
  <c r="P67" i="76" s="1"/>
  <c r="M114" i="76"/>
  <c r="I88" i="77"/>
  <c r="N100" i="77"/>
  <c r="I123" i="77"/>
  <c r="I124" i="77"/>
  <c r="I125" i="77"/>
  <c r="F114" i="77"/>
  <c r="I79" i="78"/>
  <c r="N80" i="78"/>
  <c r="K106" i="78"/>
  <c r="P6" i="78"/>
  <c r="P36" i="78"/>
  <c r="P37" i="78" s="1"/>
  <c r="G113" i="78"/>
  <c r="G114" i="78"/>
  <c r="I91" i="78"/>
  <c r="I90" i="79"/>
  <c r="I99" i="79"/>
  <c r="I102" i="79"/>
  <c r="K109" i="79"/>
  <c r="K110" i="79"/>
  <c r="I8" i="80"/>
  <c r="I59" i="80"/>
  <c r="I88" i="80"/>
  <c r="I90" i="80"/>
  <c r="N107" i="80"/>
  <c r="P26" i="80"/>
  <c r="O122" i="80"/>
  <c r="M110" i="80"/>
  <c r="I123" i="80"/>
  <c r="M111" i="80"/>
  <c r="I124" i="80"/>
  <c r="I91" i="80"/>
  <c r="N91" i="80"/>
  <c r="N78" i="81"/>
  <c r="I109" i="81"/>
  <c r="I110" i="81"/>
  <c r="O125" i="81"/>
  <c r="M113" i="81"/>
  <c r="E112" i="81"/>
  <c r="E110" i="81"/>
  <c r="E109" i="81"/>
  <c r="E108" i="81"/>
  <c r="E107" i="81"/>
  <c r="J114" i="81"/>
  <c r="J111" i="81"/>
  <c r="J110" i="81"/>
  <c r="N120" i="82"/>
  <c r="L113" i="82"/>
  <c r="O67" i="83"/>
  <c r="O70" i="83" s="1"/>
  <c r="M113" i="83"/>
  <c r="G114" i="83"/>
  <c r="C114" i="83"/>
  <c r="L114" i="83"/>
  <c r="L111" i="83"/>
  <c r="N120" i="84"/>
  <c r="E113" i="90"/>
  <c r="J113" i="90"/>
  <c r="D108" i="90"/>
  <c r="D111" i="90"/>
  <c r="D107" i="90"/>
  <c r="I110" i="90"/>
  <c r="I109" i="90"/>
  <c r="I106" i="90"/>
  <c r="O234" i="38"/>
  <c r="O171" i="38"/>
  <c r="O169" i="38"/>
  <c r="N101" i="75"/>
  <c r="N106" i="75" s="1"/>
  <c r="I89" i="76"/>
  <c r="I124" i="76"/>
  <c r="J114" i="76"/>
  <c r="M114" i="77"/>
  <c r="I10" i="78"/>
  <c r="N99" i="78"/>
  <c r="I121" i="78"/>
  <c r="I125" i="78"/>
  <c r="N91" i="78"/>
  <c r="N90" i="79"/>
  <c r="N99" i="79"/>
  <c r="N102" i="79"/>
  <c r="I122" i="79"/>
  <c r="I123" i="79"/>
  <c r="I124" i="79"/>
  <c r="D115" i="79"/>
  <c r="N88" i="80"/>
  <c r="N90" i="80"/>
  <c r="I100" i="80"/>
  <c r="I120" i="80"/>
  <c r="I89" i="81"/>
  <c r="G106" i="81"/>
  <c r="C113" i="81"/>
  <c r="I8" i="82"/>
  <c r="I70" i="82"/>
  <c r="N78" i="82"/>
  <c r="N80" i="82"/>
  <c r="F111" i="82"/>
  <c r="F108" i="82"/>
  <c r="G114" i="82"/>
  <c r="C114" i="82"/>
  <c r="N88" i="83"/>
  <c r="O10" i="83"/>
  <c r="O9" i="83"/>
  <c r="O8" i="83"/>
  <c r="M110" i="83"/>
  <c r="M109" i="83"/>
  <c r="M106" i="83"/>
  <c r="M114" i="83"/>
  <c r="H37" i="84"/>
  <c r="H122" i="84" s="1"/>
  <c r="O36" i="84"/>
  <c r="D113" i="84"/>
  <c r="D107" i="84"/>
  <c r="L110" i="84"/>
  <c r="L111" i="84"/>
  <c r="L109" i="84"/>
  <c r="L108" i="84"/>
  <c r="L107" i="84"/>
  <c r="F113" i="86"/>
  <c r="F108" i="86"/>
  <c r="B114" i="86"/>
  <c r="B110" i="86"/>
  <c r="B108" i="86"/>
  <c r="J112" i="86"/>
  <c r="J108" i="86"/>
  <c r="J107" i="86"/>
  <c r="J106" i="86"/>
  <c r="J111" i="86"/>
  <c r="J110" i="86"/>
  <c r="H67" i="87"/>
  <c r="O66" i="87"/>
  <c r="H81" i="87"/>
  <c r="E111" i="90"/>
  <c r="E112" i="90"/>
  <c r="E109" i="90"/>
  <c r="E106" i="90"/>
  <c r="H91" i="90"/>
  <c r="J110" i="90"/>
  <c r="J109" i="90"/>
  <c r="J107" i="90"/>
  <c r="J111" i="90"/>
  <c r="N125" i="82"/>
  <c r="F113" i="82"/>
  <c r="I101" i="82"/>
  <c r="I108" i="82" s="1"/>
  <c r="I69" i="83"/>
  <c r="N78" i="83"/>
  <c r="F106" i="83"/>
  <c r="I61" i="83"/>
  <c r="C112" i="83"/>
  <c r="J113" i="83"/>
  <c r="J114" i="83"/>
  <c r="D106" i="84"/>
  <c r="M79" i="85"/>
  <c r="F106" i="86"/>
  <c r="H11" i="86"/>
  <c r="H125" i="86"/>
  <c r="M89" i="89"/>
  <c r="C108" i="89"/>
  <c r="C109" i="89"/>
  <c r="C107" i="89"/>
  <c r="I107" i="89"/>
  <c r="I112" i="89"/>
  <c r="M99" i="90"/>
  <c r="O76" i="90"/>
  <c r="H77" i="90"/>
  <c r="I88" i="81"/>
  <c r="N88" i="81"/>
  <c r="P46" i="81"/>
  <c r="I112" i="81"/>
  <c r="J113" i="81"/>
  <c r="F114" i="81"/>
  <c r="G114" i="81"/>
  <c r="C114" i="81"/>
  <c r="I9" i="82"/>
  <c r="I69" i="82"/>
  <c r="I78" i="82"/>
  <c r="N79" i="82"/>
  <c r="G106" i="82"/>
  <c r="D111" i="82"/>
  <c r="I91" i="82"/>
  <c r="J106" i="82"/>
  <c r="N80" i="83"/>
  <c r="J107" i="83"/>
  <c r="M107" i="83"/>
  <c r="I120" i="83"/>
  <c r="G108" i="83"/>
  <c r="P36" i="83"/>
  <c r="I123" i="83"/>
  <c r="P76" i="83"/>
  <c r="P96" i="83"/>
  <c r="E106" i="84"/>
  <c r="J106" i="84"/>
  <c r="M120" i="84"/>
  <c r="O26" i="84"/>
  <c r="I114" i="85"/>
  <c r="I108" i="85"/>
  <c r="I107" i="85"/>
  <c r="O86" i="85"/>
  <c r="H69" i="86"/>
  <c r="H119" i="86"/>
  <c r="O66" i="86"/>
  <c r="O67" i="86" s="1"/>
  <c r="J113" i="86"/>
  <c r="E110" i="86"/>
  <c r="E109" i="86"/>
  <c r="E107" i="86"/>
  <c r="I114" i="86"/>
  <c r="I112" i="86"/>
  <c r="I109" i="89"/>
  <c r="I111" i="89"/>
  <c r="J111" i="89"/>
  <c r="J106" i="89"/>
  <c r="N9" i="90"/>
  <c r="H124" i="90"/>
  <c r="D112" i="90"/>
  <c r="D113" i="90"/>
  <c r="N87" i="89"/>
  <c r="N90" i="89" s="1"/>
  <c r="E114" i="85"/>
  <c r="M59" i="86"/>
  <c r="H122" i="86"/>
  <c r="H123" i="86"/>
  <c r="H124" i="86"/>
  <c r="F112" i="86"/>
  <c r="N119" i="87"/>
  <c r="H123" i="90"/>
  <c r="D114" i="90"/>
  <c r="M81" i="87"/>
  <c r="I213" i="34"/>
  <c r="I212" i="34"/>
  <c r="P180" i="34"/>
  <c r="O46" i="85"/>
  <c r="G111" i="85"/>
  <c r="L113" i="85"/>
  <c r="H9" i="86"/>
  <c r="O16" i="86"/>
  <c r="O26" i="86"/>
  <c r="D112" i="86"/>
  <c r="M90" i="89"/>
  <c r="I113" i="89"/>
  <c r="M79" i="90"/>
  <c r="O16" i="90"/>
  <c r="H121" i="90"/>
  <c r="F114" i="90"/>
  <c r="O86" i="90"/>
  <c r="O181" i="34"/>
  <c r="O213" i="34" s="1"/>
  <c r="O235" i="34"/>
  <c r="N212" i="38"/>
  <c r="M38" i="38"/>
  <c r="M119" i="38"/>
  <c r="M79" i="38"/>
  <c r="O37" i="38"/>
  <c r="O40" i="38" s="1"/>
  <c r="H70" i="38"/>
  <c r="N141" i="38"/>
  <c r="N209" i="38" s="1"/>
  <c r="N140" i="38"/>
  <c r="N138" i="38"/>
  <c r="N139" i="38"/>
  <c r="H19" i="38"/>
  <c r="M20" i="38"/>
  <c r="M99" i="38"/>
  <c r="M78" i="38"/>
  <c r="H79" i="38"/>
  <c r="H90" i="38"/>
  <c r="O87" i="38"/>
  <c r="H39" i="38"/>
  <c r="M40" i="38"/>
  <c r="H50" i="38"/>
  <c r="H129" i="38"/>
  <c r="O17" i="38"/>
  <c r="M98" i="38"/>
  <c r="O171" i="34"/>
  <c r="O212" i="34" s="1"/>
  <c r="O234" i="34"/>
  <c r="P170" i="34"/>
  <c r="P234" i="34"/>
  <c r="O197" i="34"/>
  <c r="O205" i="34"/>
  <c r="O200" i="34"/>
  <c r="O204" i="34"/>
  <c r="O211" i="34"/>
  <c r="O207" i="34"/>
  <c r="P16" i="34"/>
  <c r="I80" i="34"/>
  <c r="N81" i="34"/>
  <c r="N140" i="34"/>
  <c r="P168" i="34"/>
  <c r="O196" i="34"/>
  <c r="O203" i="34"/>
  <c r="O206" i="34"/>
  <c r="O199" i="34"/>
  <c r="P107" i="34"/>
  <c r="P108" i="34" s="1"/>
  <c r="N118" i="34"/>
  <c r="P171" i="34"/>
  <c r="O198" i="34"/>
  <c r="O208" i="34"/>
  <c r="P6" i="34"/>
  <c r="P26" i="34"/>
  <c r="P181" i="34"/>
  <c r="O180" i="34"/>
  <c r="P178" i="34"/>
  <c r="O178" i="34"/>
  <c r="O179" i="34"/>
  <c r="O170" i="34"/>
  <c r="O169" i="34"/>
  <c r="O168" i="34"/>
  <c r="P169" i="34"/>
  <c r="P129" i="34"/>
  <c r="P130" i="34"/>
  <c r="P128" i="34"/>
  <c r="P131" i="34"/>
  <c r="O150" i="34"/>
  <c r="O149" i="34"/>
  <c r="O148" i="34"/>
  <c r="O151" i="34"/>
  <c r="O210" i="34" s="1"/>
  <c r="I229" i="34"/>
  <c r="P117" i="34"/>
  <c r="P69" i="34"/>
  <c r="P70" i="34"/>
  <c r="P68" i="34"/>
  <c r="P71" i="34"/>
  <c r="N225" i="34"/>
  <c r="P77" i="34"/>
  <c r="P209" i="34"/>
  <c r="O226" i="34"/>
  <c r="I211" i="34"/>
  <c r="I9" i="34"/>
  <c r="I19" i="34"/>
  <c r="N38" i="34"/>
  <c r="N40" i="34"/>
  <c r="I120" i="34"/>
  <c r="O228" i="34"/>
  <c r="O224" i="34"/>
  <c r="I10" i="34"/>
  <c r="N190" i="34"/>
  <c r="P87" i="34"/>
  <c r="P89" i="34" s="1"/>
  <c r="I20" i="34"/>
  <c r="I58" i="34"/>
  <c r="N59" i="34"/>
  <c r="I60" i="34"/>
  <c r="N78" i="34"/>
  <c r="N79" i="34"/>
  <c r="N98" i="34"/>
  <c r="N100" i="34"/>
  <c r="I188" i="34"/>
  <c r="N48" i="84"/>
  <c r="N51" i="84"/>
  <c r="N110" i="84" s="1"/>
  <c r="N49" i="84"/>
  <c r="N50" i="84"/>
  <c r="H127" i="84"/>
  <c r="H8" i="84"/>
  <c r="H10" i="84"/>
  <c r="M78" i="84"/>
  <c r="I106" i="84"/>
  <c r="D111" i="84"/>
  <c r="K114" i="84"/>
  <c r="M126" i="84"/>
  <c r="M80" i="84"/>
  <c r="C114" i="84"/>
  <c r="M89" i="85"/>
  <c r="M98" i="85"/>
  <c r="M100" i="85"/>
  <c r="H119" i="85"/>
  <c r="H120" i="85"/>
  <c r="H121" i="85"/>
  <c r="H10" i="85"/>
  <c r="H89" i="85"/>
  <c r="H98" i="85"/>
  <c r="H100" i="85"/>
  <c r="H122" i="85"/>
  <c r="K114" i="85"/>
  <c r="M78" i="85"/>
  <c r="M88" i="85"/>
  <c r="M99" i="85"/>
  <c r="H124" i="85"/>
  <c r="F113" i="85"/>
  <c r="C114" i="85"/>
  <c r="O96" i="85"/>
  <c r="H8" i="85"/>
  <c r="H99" i="85"/>
  <c r="H123" i="85"/>
  <c r="H71" i="85"/>
  <c r="K112" i="85"/>
  <c r="O66" i="85"/>
  <c r="O67" i="85" s="1"/>
  <c r="N39" i="86"/>
  <c r="N38" i="86"/>
  <c r="N41" i="86"/>
  <c r="N109" i="86" s="1"/>
  <c r="N40" i="86"/>
  <c r="H10" i="86"/>
  <c r="M61" i="86"/>
  <c r="K114" i="86"/>
  <c r="H127" i="86"/>
  <c r="H8" i="86"/>
  <c r="H68" i="86"/>
  <c r="F111" i="86"/>
  <c r="M60" i="86"/>
  <c r="M78" i="86"/>
  <c r="M88" i="86"/>
  <c r="M90" i="86"/>
  <c r="M99" i="86"/>
  <c r="B106" i="86"/>
  <c r="M17" i="86"/>
  <c r="O56" i="86"/>
  <c r="H77" i="86"/>
  <c r="H126" i="86" s="1"/>
  <c r="F114" i="86"/>
  <c r="O38" i="89"/>
  <c r="O40" i="89"/>
  <c r="N120" i="89"/>
  <c r="N21" i="89"/>
  <c r="N107" i="89" s="1"/>
  <c r="N20" i="89"/>
  <c r="N19" i="89"/>
  <c r="N18" i="89"/>
  <c r="N81" i="89"/>
  <c r="N113" i="89" s="1"/>
  <c r="N79" i="89"/>
  <c r="N80" i="89"/>
  <c r="N78" i="89"/>
  <c r="M98" i="89"/>
  <c r="M100" i="89"/>
  <c r="M91" i="89"/>
  <c r="H98" i="89"/>
  <c r="H100" i="89"/>
  <c r="H127" i="89"/>
  <c r="M78" i="89"/>
  <c r="M80" i="89"/>
  <c r="H89" i="89"/>
  <c r="H90" i="89"/>
  <c r="H79" i="89"/>
  <c r="O46" i="89"/>
  <c r="O66" i="89"/>
  <c r="N61" i="90"/>
  <c r="N111" i="90" s="1"/>
  <c r="N60" i="90"/>
  <c r="N59" i="90"/>
  <c r="N58" i="90"/>
  <c r="O17" i="90"/>
  <c r="H80" i="90"/>
  <c r="M100" i="90"/>
  <c r="O6" i="90"/>
  <c r="H71" i="90"/>
  <c r="M78" i="90"/>
  <c r="O66" i="90"/>
  <c r="M91" i="90"/>
  <c r="H9" i="90"/>
  <c r="M101" i="90"/>
  <c r="M109" i="90" s="1"/>
  <c r="M98" i="90"/>
  <c r="M107" i="90"/>
  <c r="O20" i="38"/>
  <c r="O18" i="38"/>
  <c r="O19" i="38"/>
  <c r="N129" i="38"/>
  <c r="N131" i="38"/>
  <c r="N208" i="38" s="1"/>
  <c r="N130" i="38"/>
  <c r="N128" i="38"/>
  <c r="O48" i="38"/>
  <c r="O51" i="38"/>
  <c r="O49" i="38"/>
  <c r="O50" i="38"/>
  <c r="M9" i="38"/>
  <c r="M10" i="38"/>
  <c r="M29" i="38"/>
  <c r="H88" i="38"/>
  <c r="M202" i="38"/>
  <c r="M28" i="38"/>
  <c r="H29" i="38"/>
  <c r="M41" i="38"/>
  <c r="M199" i="38" s="1"/>
  <c r="H81" i="38"/>
  <c r="N48" i="87"/>
  <c r="N50" i="87"/>
  <c r="N49" i="87"/>
  <c r="H88" i="87"/>
  <c r="H100" i="87"/>
  <c r="N120" i="87"/>
  <c r="P9" i="73"/>
  <c r="P8" i="73"/>
  <c r="P11" i="73"/>
  <c r="O21" i="90"/>
  <c r="O18" i="90"/>
  <c r="O67" i="87"/>
  <c r="M121" i="87"/>
  <c r="N106" i="85"/>
  <c r="P17" i="65"/>
  <c r="P77" i="1"/>
  <c r="O128" i="38"/>
  <c r="O131" i="38"/>
  <c r="O129" i="38"/>
  <c r="O130" i="38"/>
  <c r="P138" i="35"/>
  <c r="P140" i="35"/>
  <c r="P141" i="35"/>
  <c r="P139" i="35"/>
  <c r="P171" i="22"/>
  <c r="P179" i="22" s="1"/>
  <c r="P169" i="22"/>
  <c r="P170" i="22"/>
  <c r="P168" i="22"/>
  <c r="P39" i="21"/>
  <c r="P40" i="21"/>
  <c r="P41" i="21"/>
  <c r="P38" i="21"/>
  <c r="P119" i="20"/>
  <c r="P120" i="20"/>
  <c r="P121" i="20"/>
  <c r="P118" i="20"/>
  <c r="P69" i="15"/>
  <c r="P70" i="15"/>
  <c r="P68" i="15"/>
  <c r="P71" i="15"/>
  <c r="P70" i="13"/>
  <c r="P71" i="13"/>
  <c r="P68" i="13"/>
  <c r="P69" i="13"/>
  <c r="P90" i="11"/>
  <c r="P88" i="11"/>
  <c r="P91" i="11"/>
  <c r="P89" i="11"/>
  <c r="P50" i="11"/>
  <c r="P48" i="11"/>
  <c r="P51" i="11"/>
  <c r="P49" i="11"/>
  <c r="P10" i="11"/>
  <c r="P8" i="11"/>
  <c r="P11" i="11"/>
  <c r="P9" i="11"/>
  <c r="P207" i="3"/>
  <c r="P118" i="3"/>
  <c r="P121" i="3"/>
  <c r="P187" i="3" s="1"/>
  <c r="P119" i="3"/>
  <c r="P120" i="3"/>
  <c r="I206" i="1"/>
  <c r="P107" i="1"/>
  <c r="N210" i="1"/>
  <c r="N107" i="84"/>
  <c r="P7" i="53"/>
  <c r="P71" i="4"/>
  <c r="P37" i="1"/>
  <c r="P189" i="29"/>
  <c r="P184" i="29"/>
  <c r="P183" i="29"/>
  <c r="P179" i="29"/>
  <c r="P170" i="35"/>
  <c r="P171" i="35"/>
  <c r="P177" i="35" s="1"/>
  <c r="P60" i="29"/>
  <c r="P58" i="29"/>
  <c r="P61" i="29"/>
  <c r="P181" i="29" s="1"/>
  <c r="P59" i="29"/>
  <c r="P20" i="29"/>
  <c r="P18" i="29"/>
  <c r="P21" i="29"/>
  <c r="P19" i="29"/>
  <c r="P30" i="22"/>
  <c r="P28" i="22"/>
  <c r="P31" i="22"/>
  <c r="P29" i="22"/>
  <c r="P79" i="16"/>
  <c r="P80" i="16"/>
  <c r="P81" i="16"/>
  <c r="P78" i="16"/>
  <c r="P59" i="15"/>
  <c r="P60" i="15"/>
  <c r="P58" i="15"/>
  <c r="P61" i="15"/>
  <c r="P206" i="3"/>
  <c r="P111" i="3"/>
  <c r="P186" i="3" s="1"/>
  <c r="P109" i="3"/>
  <c r="P110" i="3"/>
  <c r="P108" i="3"/>
  <c r="P167" i="1"/>
  <c r="I197" i="3"/>
  <c r="P17" i="3"/>
  <c r="O97" i="90"/>
  <c r="M119" i="90"/>
  <c r="O17" i="87"/>
  <c r="O21" i="87" s="1"/>
  <c r="P87" i="14"/>
  <c r="P107" i="35"/>
  <c r="P67" i="1"/>
  <c r="P21" i="24"/>
  <c r="O180" i="26"/>
  <c r="P21" i="4"/>
  <c r="P21" i="27"/>
  <c r="P176" i="25"/>
  <c r="P181" i="25"/>
  <c r="P81" i="35"/>
  <c r="P183" i="35" s="1"/>
  <c r="P78" i="35"/>
  <c r="P79" i="35"/>
  <c r="P80" i="35"/>
  <c r="P109" i="34"/>
  <c r="P140" i="33"/>
  <c r="P138" i="33"/>
  <c r="P141" i="33"/>
  <c r="P189" i="33" s="1"/>
  <c r="P139" i="33"/>
  <c r="P49" i="29"/>
  <c r="P50" i="29"/>
  <c r="P48" i="29"/>
  <c r="P51" i="29"/>
  <c r="P180" i="29" s="1"/>
  <c r="P9" i="29"/>
  <c r="P10" i="29"/>
  <c r="P8" i="29"/>
  <c r="P11" i="29"/>
  <c r="P176" i="29" s="1"/>
  <c r="P18" i="22"/>
  <c r="P21" i="22"/>
  <c r="P19" i="22"/>
  <c r="P20" i="22"/>
  <c r="P69" i="16"/>
  <c r="P70" i="16"/>
  <c r="P71" i="16"/>
  <c r="P68" i="16"/>
  <c r="P51" i="15"/>
  <c r="P49" i="15"/>
  <c r="P50" i="15"/>
  <c r="P48" i="15"/>
  <c r="I199" i="2"/>
  <c r="P37" i="2"/>
  <c r="I203" i="2"/>
  <c r="P77" i="2"/>
  <c r="M122" i="90"/>
  <c r="O37" i="84"/>
  <c r="O41" i="84" s="1"/>
  <c r="N110" i="89"/>
  <c r="P68" i="79"/>
  <c r="N122" i="75"/>
  <c r="P7" i="3"/>
  <c r="P29" i="19"/>
  <c r="P20" i="24"/>
  <c r="P118" i="4"/>
  <c r="P205" i="29"/>
  <c r="P98" i="29"/>
  <c r="P11" i="22"/>
  <c r="P8" i="22"/>
  <c r="P9" i="22"/>
  <c r="P10" i="22"/>
  <c r="P129" i="20"/>
  <c r="P130" i="20"/>
  <c r="P128" i="20"/>
  <c r="P131" i="20"/>
  <c r="P59" i="16"/>
  <c r="P60" i="16"/>
  <c r="P61" i="16"/>
  <c r="P58" i="16"/>
  <c r="P168" i="12"/>
  <c r="P171" i="12"/>
  <c r="P182" i="12" s="1"/>
  <c r="P169" i="12"/>
  <c r="P170" i="12"/>
  <c r="P58" i="11"/>
  <c r="P61" i="11"/>
  <c r="P59" i="11"/>
  <c r="P60" i="11"/>
  <c r="P18" i="11"/>
  <c r="P21" i="11"/>
  <c r="P19" i="11"/>
  <c r="P20" i="11"/>
  <c r="P170" i="37"/>
  <c r="O41" i="38"/>
  <c r="P179" i="31"/>
  <c r="P60" i="7"/>
  <c r="P18" i="17"/>
  <c r="P208" i="22"/>
  <c r="P201" i="22"/>
  <c r="P186" i="23"/>
  <c r="O182" i="33"/>
  <c r="P200" i="12"/>
  <c r="P199" i="12"/>
  <c r="P202" i="12"/>
  <c r="P182" i="7"/>
  <c r="P207" i="10"/>
  <c r="P99" i="13"/>
  <c r="P188" i="31"/>
  <c r="N227" i="38"/>
  <c r="P137" i="37"/>
  <c r="P209" i="37" s="1"/>
  <c r="O80" i="37"/>
  <c r="O61" i="37"/>
  <c r="O181" i="37" s="1"/>
  <c r="O131" i="36"/>
  <c r="O206" i="35"/>
  <c r="O202" i="35"/>
  <c r="O231" i="34"/>
  <c r="O227" i="34"/>
  <c r="O201" i="34"/>
  <c r="O61" i="32"/>
  <c r="O181" i="32" s="1"/>
  <c r="O208" i="29"/>
  <c r="O49" i="29"/>
  <c r="O109" i="26"/>
  <c r="O110" i="23"/>
  <c r="O89" i="23"/>
  <c r="O80" i="23"/>
  <c r="O29" i="23"/>
  <c r="O101" i="22"/>
  <c r="O185" i="22" s="1"/>
  <c r="O120" i="20"/>
  <c r="O210" i="16"/>
  <c r="O204" i="16"/>
  <c r="O101" i="19"/>
  <c r="O185" i="19" s="1"/>
  <c r="O9" i="19"/>
  <c r="O91" i="18"/>
  <c r="O184" i="18" s="1"/>
  <c r="O61" i="18"/>
  <c r="O181" i="18" s="1"/>
  <c r="O202" i="17"/>
  <c r="O129" i="13"/>
  <c r="O100" i="13"/>
  <c r="O181" i="13"/>
  <c r="O31" i="13"/>
  <c r="O178" i="13" s="1"/>
  <c r="O208" i="12"/>
  <c r="O49" i="11"/>
  <c r="O203" i="10"/>
  <c r="O170" i="8"/>
  <c r="O206" i="8"/>
  <c r="O69" i="8"/>
  <c r="O39" i="8"/>
  <c r="O10" i="7"/>
  <c r="O19" i="4"/>
  <c r="N205" i="1"/>
  <c r="N199" i="1"/>
  <c r="I8" i="1"/>
  <c r="N9" i="1"/>
  <c r="N198" i="1"/>
  <c r="I201" i="1"/>
  <c r="I90" i="1"/>
  <c r="I205" i="1"/>
  <c r="I108" i="1"/>
  <c r="N118" i="1"/>
  <c r="N208" i="1"/>
  <c r="N209" i="1"/>
  <c r="N196" i="2"/>
  <c r="N198" i="2"/>
  <c r="I38" i="2"/>
  <c r="I48" i="2"/>
  <c r="N78" i="2"/>
  <c r="N99" i="2"/>
  <c r="I108" i="2"/>
  <c r="I110" i="2"/>
  <c r="N207" i="2"/>
  <c r="I139" i="2"/>
  <c r="I170" i="2"/>
  <c r="N18" i="3"/>
  <c r="N198" i="3"/>
  <c r="N199" i="3"/>
  <c r="N206" i="3"/>
  <c r="N207" i="3"/>
  <c r="N197" i="7"/>
  <c r="P207" i="22"/>
  <c r="P88" i="20"/>
  <c r="P205" i="24"/>
  <c r="P208" i="12"/>
  <c r="O179" i="18"/>
  <c r="P196" i="12"/>
  <c r="N226" i="38"/>
  <c r="O206" i="36"/>
  <c r="O201" i="35"/>
  <c r="O121" i="29"/>
  <c r="O187" i="29" s="1"/>
  <c r="O90" i="20"/>
  <c r="O79" i="20"/>
  <c r="O171" i="16"/>
  <c r="O188" i="16" s="1"/>
  <c r="O209" i="16"/>
  <c r="O183" i="16"/>
  <c r="O11" i="16"/>
  <c r="O176" i="16" s="1"/>
  <c r="O209" i="15"/>
  <c r="O204" i="15"/>
  <c r="O184" i="12"/>
  <c r="O180" i="11"/>
  <c r="O31" i="6"/>
  <c r="O178" i="6" s="1"/>
  <c r="O121" i="8"/>
  <c r="O205" i="8"/>
  <c r="O171" i="7"/>
  <c r="O207" i="6"/>
  <c r="O20" i="4"/>
  <c r="N201" i="1"/>
  <c r="N8" i="1"/>
  <c r="I19" i="1"/>
  <c r="N28" i="1"/>
  <c r="I30" i="1"/>
  <c r="N40" i="1"/>
  <c r="N202" i="1"/>
  <c r="N69" i="1"/>
  <c r="I70" i="1"/>
  <c r="N80" i="1"/>
  <c r="N88" i="1"/>
  <c r="G187" i="1"/>
  <c r="N128" i="1"/>
  <c r="N139" i="1"/>
  <c r="M189" i="1"/>
  <c r="I149" i="1"/>
  <c r="N170" i="1"/>
  <c r="I9" i="2"/>
  <c r="N197" i="2"/>
  <c r="I29" i="2"/>
  <c r="N39" i="2"/>
  <c r="I40" i="2"/>
  <c r="N201" i="2"/>
  <c r="I60" i="2"/>
  <c r="N98" i="2"/>
  <c r="N101" i="2"/>
  <c r="N185" i="2" s="1"/>
  <c r="J187" i="2"/>
  <c r="N140" i="2"/>
  <c r="I147" i="2"/>
  <c r="I169" i="2"/>
  <c r="N10" i="3"/>
  <c r="N206" i="7"/>
  <c r="O21" i="38"/>
  <c r="O187" i="16"/>
  <c r="P184" i="12"/>
  <c r="P186" i="31"/>
  <c r="P71" i="5"/>
  <c r="P182" i="5" s="1"/>
  <c r="P140" i="7"/>
  <c r="P118" i="15"/>
  <c r="P187" i="23"/>
  <c r="P90" i="20"/>
  <c r="P130" i="21"/>
  <c r="P78" i="24"/>
  <c r="P81" i="25"/>
  <c r="P21" i="26"/>
  <c r="P177" i="26" s="1"/>
  <c r="P198" i="29"/>
  <c r="P129" i="33"/>
  <c r="O183" i="18"/>
  <c r="O185" i="16"/>
  <c r="O179" i="7"/>
  <c r="P204" i="12"/>
  <c r="H203" i="38"/>
  <c r="O208" i="35"/>
  <c r="O204" i="35"/>
  <c r="O200" i="35"/>
  <c r="O229" i="34"/>
  <c r="O225" i="34"/>
  <c r="O49" i="32"/>
  <c r="P87" i="32"/>
  <c r="P37" i="32"/>
  <c r="P127" i="32"/>
  <c r="P208" i="32" s="1"/>
  <c r="O206" i="30"/>
  <c r="P117" i="30"/>
  <c r="O205" i="29"/>
  <c r="O206" i="28"/>
  <c r="O203" i="28"/>
  <c r="O81" i="27"/>
  <c r="O183" i="27" s="1"/>
  <c r="O9" i="27"/>
  <c r="O207" i="25"/>
  <c r="O205" i="24"/>
  <c r="O111" i="23"/>
  <c r="O186" i="23" s="1"/>
  <c r="O99" i="23"/>
  <c r="O69" i="23"/>
  <c r="O41" i="23"/>
  <c r="O179" i="23" s="1"/>
  <c r="O184" i="22"/>
  <c r="O8" i="17"/>
  <c r="O208" i="15"/>
  <c r="O203" i="15"/>
  <c r="O209" i="17"/>
  <c r="O206" i="17"/>
  <c r="P7" i="17"/>
  <c r="O207" i="14"/>
  <c r="O210" i="12"/>
  <c r="O111" i="12"/>
  <c r="O186" i="12" s="1"/>
  <c r="O141" i="11"/>
  <c r="O189" i="11" s="1"/>
  <c r="O204" i="8"/>
  <c r="O208" i="7"/>
  <c r="O202" i="3"/>
  <c r="N204" i="1"/>
  <c r="N196" i="1"/>
  <c r="N183" i="4"/>
  <c r="I196" i="1"/>
  <c r="N30" i="1"/>
  <c r="N39" i="1"/>
  <c r="I48" i="1"/>
  <c r="N68" i="1"/>
  <c r="I80" i="1"/>
  <c r="N207" i="1"/>
  <c r="I208" i="1"/>
  <c r="I131" i="1"/>
  <c r="I188" i="1" s="1"/>
  <c r="I150" i="1"/>
  <c r="I168" i="1"/>
  <c r="N8" i="2"/>
  <c r="I19" i="2"/>
  <c r="N208" i="2"/>
  <c r="P180" i="12"/>
  <c r="P188" i="22"/>
  <c r="P200" i="22"/>
  <c r="P199" i="22"/>
  <c r="P199" i="29"/>
  <c r="P203" i="31"/>
  <c r="P80" i="33"/>
  <c r="P38" i="13"/>
  <c r="P110" i="14"/>
  <c r="O187" i="18"/>
  <c r="O190" i="16"/>
  <c r="P61" i="21"/>
  <c r="P202" i="22"/>
  <c r="P182" i="33"/>
  <c r="P69" i="11"/>
  <c r="P206" i="22"/>
  <c r="O207" i="35"/>
  <c r="O203" i="35"/>
  <c r="O204" i="29"/>
  <c r="O201" i="29"/>
  <c r="O199" i="29"/>
  <c r="O176" i="27"/>
  <c r="O109" i="23"/>
  <c r="O81" i="23"/>
  <c r="O183" i="23" s="1"/>
  <c r="O208" i="21"/>
  <c r="O207" i="16"/>
  <c r="O205" i="15"/>
  <c r="O209" i="18"/>
  <c r="O209" i="8"/>
  <c r="O109" i="8"/>
  <c r="O203" i="8"/>
  <c r="O180" i="8"/>
  <c r="O99" i="7"/>
  <c r="O209" i="6"/>
  <c r="O208" i="3"/>
  <c r="N206" i="2"/>
  <c r="N203" i="1"/>
  <c r="I182" i="6"/>
  <c r="I40" i="1"/>
  <c r="N48" i="1"/>
  <c r="I59" i="1"/>
  <c r="N98" i="1"/>
  <c r="N110" i="1"/>
  <c r="I119" i="1"/>
  <c r="E187" i="1"/>
  <c r="I128" i="1"/>
  <c r="I138" i="1"/>
  <c r="K189" i="1"/>
  <c r="N169" i="1"/>
  <c r="I170" i="1"/>
  <c r="N10" i="2"/>
  <c r="N30" i="2"/>
  <c r="N40" i="2"/>
  <c r="N202" i="2"/>
  <c r="N209" i="2"/>
  <c r="N8" i="3"/>
  <c r="N19" i="3"/>
  <c r="N202" i="7"/>
  <c r="N203" i="7"/>
  <c r="I185" i="14"/>
  <c r="N38" i="3"/>
  <c r="N200" i="3"/>
  <c r="N201" i="3"/>
  <c r="N59" i="3"/>
  <c r="N202" i="3"/>
  <c r="N204" i="3"/>
  <c r="N118" i="3"/>
  <c r="N169" i="3"/>
  <c r="N8" i="5"/>
  <c r="N29" i="5"/>
  <c r="N68" i="5"/>
  <c r="N88" i="5"/>
  <c r="I110" i="5"/>
  <c r="I128" i="5"/>
  <c r="N130" i="5"/>
  <c r="N131" i="5"/>
  <c r="N188" i="5" s="1"/>
  <c r="I209" i="5"/>
  <c r="N150" i="5"/>
  <c r="I8" i="6"/>
  <c r="N10" i="6"/>
  <c r="N31" i="6"/>
  <c r="N178" i="6" s="1"/>
  <c r="N49" i="6"/>
  <c r="N196" i="7"/>
  <c r="N9" i="7"/>
  <c r="N18" i="7"/>
  <c r="I29" i="7"/>
  <c r="I179" i="7"/>
  <c r="N204" i="7"/>
  <c r="N205" i="7"/>
  <c r="N99" i="7"/>
  <c r="N208" i="7"/>
  <c r="N60" i="8"/>
  <c r="I61" i="8"/>
  <c r="I181" i="8" s="1"/>
  <c r="N100" i="8"/>
  <c r="I101" i="8"/>
  <c r="I185" i="8" s="1"/>
  <c r="N140" i="8"/>
  <c r="I141" i="8"/>
  <c r="I189" i="8" s="1"/>
  <c r="N8" i="9"/>
  <c r="N69" i="9"/>
  <c r="N150" i="9"/>
  <c r="I29" i="10"/>
  <c r="I40" i="10"/>
  <c r="I109" i="10"/>
  <c r="N39" i="11"/>
  <c r="I59" i="11"/>
  <c r="I79" i="11"/>
  <c r="I99" i="11"/>
  <c r="I119" i="11"/>
  <c r="N138" i="11"/>
  <c r="N69" i="12"/>
  <c r="N88" i="12"/>
  <c r="N110" i="12"/>
  <c r="E190" i="12"/>
  <c r="J190" i="12"/>
  <c r="L189" i="12"/>
  <c r="N10" i="13"/>
  <c r="I91" i="13"/>
  <c r="I184" i="13" s="1"/>
  <c r="I108" i="13"/>
  <c r="N110" i="13"/>
  <c r="I130" i="13"/>
  <c r="N149" i="13"/>
  <c r="I9" i="14"/>
  <c r="N205" i="14"/>
  <c r="I119" i="14"/>
  <c r="N68" i="15"/>
  <c r="I111" i="15"/>
  <c r="I186" i="15" s="1"/>
  <c r="N129" i="15"/>
  <c r="N149" i="15"/>
  <c r="G190" i="15"/>
  <c r="N39" i="16"/>
  <c r="I59" i="16"/>
  <c r="N100" i="16"/>
  <c r="N120" i="16"/>
  <c r="N80" i="17"/>
  <c r="N81" i="17"/>
  <c r="N183" i="17" s="1"/>
  <c r="N118" i="17"/>
  <c r="N148" i="17"/>
  <c r="N170" i="17"/>
  <c r="I171" i="17"/>
  <c r="I176" i="17" s="1"/>
  <c r="I9" i="18"/>
  <c r="N20" i="18"/>
  <c r="I21" i="18"/>
  <c r="I29" i="18"/>
  <c r="N40" i="18"/>
  <c r="I41" i="18"/>
  <c r="I49" i="18"/>
  <c r="N60" i="18"/>
  <c r="I61" i="18"/>
  <c r="N139" i="18"/>
  <c r="N149" i="18"/>
  <c r="N9" i="19"/>
  <c r="N38" i="19"/>
  <c r="N49" i="19"/>
  <c r="I69" i="19"/>
  <c r="I79" i="19"/>
  <c r="I89" i="19"/>
  <c r="N98" i="19"/>
  <c r="N118" i="19"/>
  <c r="I39" i="20"/>
  <c r="N139" i="20"/>
  <c r="N58" i="3"/>
  <c r="N203" i="3"/>
  <c r="N205" i="3"/>
  <c r="N168" i="3"/>
  <c r="N171" i="3"/>
  <c r="N108" i="5"/>
  <c r="N129" i="5"/>
  <c r="N9" i="6"/>
  <c r="N50" i="6"/>
  <c r="N8" i="7"/>
  <c r="N30" i="7"/>
  <c r="N31" i="7"/>
  <c r="N178" i="7" s="1"/>
  <c r="N98" i="7"/>
  <c r="N120" i="7"/>
  <c r="I121" i="7"/>
  <c r="I187" i="7" s="1"/>
  <c r="N141" i="7"/>
  <c r="N189" i="7" s="1"/>
  <c r="N169" i="7"/>
  <c r="N19" i="8"/>
  <c r="I39" i="8"/>
  <c r="I79" i="8"/>
  <c r="I119" i="8"/>
  <c r="N49" i="9"/>
  <c r="N68" i="9"/>
  <c r="I87" i="9"/>
  <c r="I39" i="10"/>
  <c r="N110" i="10"/>
  <c r="N129" i="10"/>
  <c r="N38" i="11"/>
  <c r="N60" i="11"/>
  <c r="N61" i="11"/>
  <c r="N181" i="11" s="1"/>
  <c r="N80" i="11"/>
  <c r="N100" i="11"/>
  <c r="N120" i="11"/>
  <c r="F190" i="11"/>
  <c r="I19" i="12"/>
  <c r="I39" i="12"/>
  <c r="I59" i="12"/>
  <c r="N68" i="12"/>
  <c r="N148" i="12"/>
  <c r="I49" i="13"/>
  <c r="I71" i="13"/>
  <c r="I182" i="13" s="1"/>
  <c r="N89" i="13"/>
  <c r="N109" i="13"/>
  <c r="N111" i="13"/>
  <c r="N186" i="13" s="1"/>
  <c r="N128" i="13"/>
  <c r="I147" i="13"/>
  <c r="P147" i="13" s="1"/>
  <c r="E190" i="13"/>
  <c r="G191" i="13"/>
  <c r="N10" i="14"/>
  <c r="I18" i="14"/>
  <c r="I20" i="14"/>
  <c r="I29" i="14"/>
  <c r="P66" i="14"/>
  <c r="N70" i="14"/>
  <c r="N71" i="14"/>
  <c r="I90" i="14"/>
  <c r="N101" i="14"/>
  <c r="N120" i="14"/>
  <c r="N209" i="14"/>
  <c r="N169" i="14"/>
  <c r="N196" i="15"/>
  <c r="N197" i="15"/>
  <c r="N198" i="15"/>
  <c r="N199" i="15"/>
  <c r="N200" i="15"/>
  <c r="N201" i="15"/>
  <c r="N109" i="15"/>
  <c r="N128" i="15"/>
  <c r="I147" i="15"/>
  <c r="I19" i="16"/>
  <c r="N38" i="16"/>
  <c r="N60" i="16"/>
  <c r="I79" i="16"/>
  <c r="I128" i="16"/>
  <c r="I130" i="16"/>
  <c r="I139" i="16"/>
  <c r="I9" i="17"/>
  <c r="N29" i="17"/>
  <c r="I99" i="17"/>
  <c r="N140" i="17"/>
  <c r="N141" i="17"/>
  <c r="N189" i="17" s="1"/>
  <c r="N150" i="17"/>
  <c r="N169" i="17"/>
  <c r="N10" i="18"/>
  <c r="N11" i="18"/>
  <c r="N176" i="18" s="1"/>
  <c r="N30" i="18"/>
  <c r="N31" i="18"/>
  <c r="N178" i="18" s="1"/>
  <c r="N50" i="18"/>
  <c r="N51" i="18"/>
  <c r="N180" i="18" s="1"/>
  <c r="N79" i="18"/>
  <c r="N88" i="18"/>
  <c r="N110" i="18"/>
  <c r="I111" i="18"/>
  <c r="I186" i="18" s="1"/>
  <c r="N118" i="18"/>
  <c r="N128" i="18"/>
  <c r="N138" i="18"/>
  <c r="I147" i="18"/>
  <c r="N170" i="18"/>
  <c r="I171" i="18"/>
  <c r="I191" i="18" s="1"/>
  <c r="N8" i="19"/>
  <c r="N19" i="19"/>
  <c r="N48" i="19"/>
  <c r="N59" i="19"/>
  <c r="I68" i="19"/>
  <c r="N70" i="19"/>
  <c r="N80" i="19"/>
  <c r="N90" i="19"/>
  <c r="I99" i="20"/>
  <c r="N138" i="20"/>
  <c r="F190" i="20"/>
  <c r="N208" i="3"/>
  <c r="N209" i="3"/>
  <c r="I202" i="5"/>
  <c r="I203" i="5"/>
  <c r="I204" i="5"/>
  <c r="I205" i="5"/>
  <c r="I177" i="7"/>
  <c r="N177" i="7"/>
  <c r="N199" i="7"/>
  <c r="N201" i="7"/>
  <c r="I183" i="7"/>
  <c r="N209" i="7"/>
  <c r="I179" i="8"/>
  <c r="I183" i="8"/>
  <c r="I187" i="8"/>
  <c r="I170" i="9"/>
  <c r="N206" i="14"/>
  <c r="N204" i="15"/>
  <c r="N207" i="15"/>
  <c r="I185" i="17"/>
  <c r="N181" i="18"/>
  <c r="N183" i="18"/>
  <c r="N101" i="18"/>
  <c r="N185" i="18" s="1"/>
  <c r="N28" i="21"/>
  <c r="N39" i="3"/>
  <c r="N61" i="3"/>
  <c r="N181" i="3" s="1"/>
  <c r="N80" i="3"/>
  <c r="N81" i="3"/>
  <c r="N183" i="3" s="1"/>
  <c r="N100" i="3"/>
  <c r="I101" i="3"/>
  <c r="N119" i="3"/>
  <c r="N138" i="3"/>
  <c r="I171" i="3"/>
  <c r="I183" i="3" s="1"/>
  <c r="I128" i="4"/>
  <c r="I10" i="5"/>
  <c r="I28" i="5"/>
  <c r="N30" i="5"/>
  <c r="N31" i="5"/>
  <c r="N178" i="5" s="1"/>
  <c r="N48" i="5"/>
  <c r="I70" i="5"/>
  <c r="I90" i="5"/>
  <c r="I206" i="5"/>
  <c r="I207" i="5"/>
  <c r="N148" i="5"/>
  <c r="L189" i="5"/>
  <c r="N28" i="6"/>
  <c r="N19" i="7"/>
  <c r="N198" i="7"/>
  <c r="I39" i="7"/>
  <c r="N200" i="7"/>
  <c r="N48" i="7"/>
  <c r="N58" i="7"/>
  <c r="N79" i="7"/>
  <c r="I185" i="7"/>
  <c r="N207" i="7"/>
  <c r="N138" i="7"/>
  <c r="I59" i="8"/>
  <c r="I99" i="8"/>
  <c r="I139" i="8"/>
  <c r="N170" i="8"/>
  <c r="N9" i="9"/>
  <c r="N28" i="9"/>
  <c r="I71" i="9"/>
  <c r="I182" i="9" s="1"/>
  <c r="N88" i="9"/>
  <c r="N110" i="9"/>
  <c r="N148" i="9"/>
  <c r="I41" i="10"/>
  <c r="I179" i="10" s="1"/>
  <c r="N70" i="10"/>
  <c r="I71" i="10"/>
  <c r="I182" i="10" s="1"/>
  <c r="N89" i="10"/>
  <c r="N149" i="10"/>
  <c r="I41" i="11"/>
  <c r="I179" i="11" s="1"/>
  <c r="N139" i="11"/>
  <c r="N141" i="11"/>
  <c r="N189" i="11" s="1"/>
  <c r="N170" i="11"/>
  <c r="I71" i="12"/>
  <c r="I182" i="12" s="1"/>
  <c r="N89" i="12"/>
  <c r="I109" i="12"/>
  <c r="N130" i="12"/>
  <c r="N149" i="12"/>
  <c r="I9" i="13"/>
  <c r="N30" i="13"/>
  <c r="I31" i="13"/>
  <c r="I178" i="13" s="1"/>
  <c r="N68" i="13"/>
  <c r="C190" i="13"/>
  <c r="N50" i="14"/>
  <c r="I58" i="14"/>
  <c r="I60" i="14"/>
  <c r="N68" i="14"/>
  <c r="N98" i="14"/>
  <c r="N207" i="14"/>
  <c r="N208" i="14"/>
  <c r="N140" i="14"/>
  <c r="N171" i="14"/>
  <c r="N184" i="14" s="1"/>
  <c r="N202" i="15"/>
  <c r="N69" i="15"/>
  <c r="N88" i="15"/>
  <c r="N205" i="15"/>
  <c r="C190" i="15"/>
  <c r="I41" i="16"/>
  <c r="I179" i="16" s="1"/>
  <c r="I99" i="16"/>
  <c r="I119" i="16"/>
  <c r="M190" i="16"/>
  <c r="N168" i="16"/>
  <c r="N171" i="16"/>
  <c r="N50" i="17"/>
  <c r="N51" i="17"/>
  <c r="N180" i="17" s="1"/>
  <c r="N70" i="17"/>
  <c r="I71" i="17"/>
  <c r="I182" i="17" s="1"/>
  <c r="I79" i="17"/>
  <c r="N90" i="17"/>
  <c r="N91" i="17"/>
  <c r="N184" i="17" s="1"/>
  <c r="N119" i="17"/>
  <c r="N128" i="17"/>
  <c r="N138" i="17"/>
  <c r="I19" i="18"/>
  <c r="I39" i="18"/>
  <c r="I59" i="18"/>
  <c r="N99" i="18"/>
  <c r="N120" i="18"/>
  <c r="N121" i="18"/>
  <c r="N187" i="18" s="1"/>
  <c r="N130" i="18"/>
  <c r="N188" i="18"/>
  <c r="N140" i="18"/>
  <c r="I141" i="18"/>
  <c r="I189" i="18" s="1"/>
  <c r="N168" i="18"/>
  <c r="N28" i="19"/>
  <c r="N39" i="19"/>
  <c r="N99" i="19"/>
  <c r="I120" i="19"/>
  <c r="I19" i="20"/>
  <c r="I79" i="20"/>
  <c r="N120" i="20"/>
  <c r="I121" i="20"/>
  <c r="N141" i="20"/>
  <c r="N189" i="20" s="1"/>
  <c r="D190" i="20"/>
  <c r="N170" i="20"/>
  <c r="I171" i="20"/>
  <c r="I177" i="20" s="1"/>
  <c r="N8" i="21"/>
  <c r="I197" i="24"/>
  <c r="N202" i="24"/>
  <c r="I203" i="24"/>
  <c r="I204" i="24"/>
  <c r="N209" i="24"/>
  <c r="I9" i="26"/>
  <c r="N19" i="26"/>
  <c r="I39" i="26"/>
  <c r="I99" i="27"/>
  <c r="N10" i="29"/>
  <c r="N48" i="29"/>
  <c r="N120" i="29"/>
  <c r="I129" i="29"/>
  <c r="I170" i="31"/>
  <c r="I69" i="21"/>
  <c r="N90" i="21"/>
  <c r="L190" i="21"/>
  <c r="N20" i="22"/>
  <c r="N58" i="22"/>
  <c r="N80" i="22"/>
  <c r="N209" i="22"/>
  <c r="M189" i="22"/>
  <c r="I169" i="22"/>
  <c r="I29" i="23"/>
  <c r="N48" i="23"/>
  <c r="N70" i="23"/>
  <c r="C188" i="23"/>
  <c r="G188" i="23"/>
  <c r="O190" i="23"/>
  <c r="P26" i="24"/>
  <c r="N49" i="24"/>
  <c r="I201" i="24"/>
  <c r="N203" i="24"/>
  <c r="I88" i="24"/>
  <c r="N90" i="24"/>
  <c r="N91" i="24"/>
  <c r="N184" i="24" s="1"/>
  <c r="N109" i="24"/>
  <c r="I207" i="24"/>
  <c r="I8" i="25"/>
  <c r="N28" i="25"/>
  <c r="I50" i="25"/>
  <c r="I70" i="25"/>
  <c r="I147" i="25"/>
  <c r="F190" i="25"/>
  <c r="K190" i="25"/>
  <c r="N18" i="26"/>
  <c r="N40" i="26"/>
  <c r="M188" i="26"/>
  <c r="N9" i="27"/>
  <c r="N18" i="27"/>
  <c r="N29" i="27"/>
  <c r="N38" i="27"/>
  <c r="N49" i="27"/>
  <c r="N58" i="27"/>
  <c r="I69" i="27"/>
  <c r="I89" i="27"/>
  <c r="N100" i="27"/>
  <c r="I101" i="27"/>
  <c r="I185" i="27" s="1"/>
  <c r="N109" i="27"/>
  <c r="N129" i="27"/>
  <c r="I140" i="27"/>
  <c r="I168" i="27"/>
  <c r="N9" i="28"/>
  <c r="I18" i="28"/>
  <c r="N20" i="28"/>
  <c r="N29" i="28"/>
  <c r="I59" i="28"/>
  <c r="N78" i="28"/>
  <c r="I119" i="28"/>
  <c r="I139" i="28"/>
  <c r="I171" i="28"/>
  <c r="I31" i="29"/>
  <c r="I178" i="29" s="1"/>
  <c r="I79" i="29"/>
  <c r="N109" i="29"/>
  <c r="N119" i="29"/>
  <c r="I128" i="29"/>
  <c r="K190" i="29"/>
  <c r="I28" i="30"/>
  <c r="N30" i="30"/>
  <c r="N49" i="30"/>
  <c r="N99" i="30"/>
  <c r="N39" i="31"/>
  <c r="I58" i="31"/>
  <c r="N60" i="31"/>
  <c r="N119" i="31"/>
  <c r="N49" i="21"/>
  <c r="N70" i="21"/>
  <c r="N129" i="21"/>
  <c r="N209" i="21"/>
  <c r="N149" i="21"/>
  <c r="I41" i="22"/>
  <c r="I179" i="22" s="1"/>
  <c r="I99" i="22"/>
  <c r="I119" i="22"/>
  <c r="N141" i="22"/>
  <c r="N189" i="22" s="1"/>
  <c r="N170" i="22"/>
  <c r="N30" i="23"/>
  <c r="I91" i="23"/>
  <c r="I184" i="23" s="1"/>
  <c r="N129" i="23"/>
  <c r="N196" i="24"/>
  <c r="N197" i="24"/>
  <c r="N198" i="24"/>
  <c r="I199" i="24"/>
  <c r="N201" i="24"/>
  <c r="I202" i="24"/>
  <c r="N204" i="24"/>
  <c r="I205" i="24"/>
  <c r="N207" i="24"/>
  <c r="N148" i="24"/>
  <c r="N48" i="27"/>
  <c r="N128" i="27"/>
  <c r="I139" i="27"/>
  <c r="N60" i="28"/>
  <c r="I61" i="28"/>
  <c r="I181" i="28" s="1"/>
  <c r="I185" i="28"/>
  <c r="N120" i="28"/>
  <c r="N121" i="28"/>
  <c r="N187" i="28" s="1"/>
  <c r="N140" i="28"/>
  <c r="I141" i="28"/>
  <c r="I189" i="28" s="1"/>
  <c r="N169" i="28"/>
  <c r="I10" i="30"/>
  <c r="I88" i="30"/>
  <c r="I90" i="30"/>
  <c r="I140" i="31"/>
  <c r="N168" i="31"/>
  <c r="N170" i="31"/>
  <c r="N29" i="21"/>
  <c r="N48" i="21"/>
  <c r="N109" i="21"/>
  <c r="N128" i="21"/>
  <c r="I147" i="21"/>
  <c r="P147" i="21" s="1"/>
  <c r="J190" i="21"/>
  <c r="N39" i="22"/>
  <c r="I61" i="22"/>
  <c r="I181" i="22" s="1"/>
  <c r="N100" i="22"/>
  <c r="N101" i="22"/>
  <c r="N185" i="22" s="1"/>
  <c r="N120" i="22"/>
  <c r="K189" i="22"/>
  <c r="N9" i="23"/>
  <c r="N89" i="23"/>
  <c r="I109" i="23"/>
  <c r="N128" i="23"/>
  <c r="I209" i="23"/>
  <c r="N199" i="24"/>
  <c r="I68" i="24"/>
  <c r="N70" i="24"/>
  <c r="N205" i="24"/>
  <c r="I209" i="24"/>
  <c r="N150" i="24"/>
  <c r="N88" i="25"/>
  <c r="D190" i="25"/>
  <c r="H190" i="25"/>
  <c r="M190" i="25"/>
  <c r="I21" i="26"/>
  <c r="I177" i="26" s="1"/>
  <c r="N209" i="26"/>
  <c r="N61" i="27"/>
  <c r="N181" i="27" s="1"/>
  <c r="N80" i="27"/>
  <c r="N81" i="27"/>
  <c r="N183" i="27" s="1"/>
  <c r="N118" i="27"/>
  <c r="I138" i="27"/>
  <c r="N148" i="27"/>
  <c r="I170" i="27"/>
  <c r="I39" i="28"/>
  <c r="N99" i="28"/>
  <c r="N168" i="28"/>
  <c r="I9" i="29"/>
  <c r="N49" i="29"/>
  <c r="I58" i="29"/>
  <c r="I60" i="29"/>
  <c r="N68" i="29"/>
  <c r="N90" i="29"/>
  <c r="N91" i="29"/>
  <c r="N184" i="29" s="1"/>
  <c r="N100" i="29"/>
  <c r="I130" i="29"/>
  <c r="N149" i="29"/>
  <c r="N8" i="30"/>
  <c r="I68" i="30"/>
  <c r="N70" i="30"/>
  <c r="I147" i="30"/>
  <c r="I18" i="31"/>
  <c r="N20" i="31"/>
  <c r="N79" i="31"/>
  <c r="I98" i="31"/>
  <c r="N100" i="31"/>
  <c r="N50" i="32"/>
  <c r="N68" i="32"/>
  <c r="I90" i="32"/>
  <c r="N209" i="32"/>
  <c r="K190" i="32"/>
  <c r="I168" i="32"/>
  <c r="I196" i="33"/>
  <c r="N10" i="33"/>
  <c r="I197" i="33"/>
  <c r="N48" i="33"/>
  <c r="N201" i="33"/>
  <c r="I202" i="33"/>
  <c r="I69" i="33"/>
  <c r="N19" i="34"/>
  <c r="P46" i="34"/>
  <c r="N119" i="34"/>
  <c r="N138" i="34"/>
  <c r="N69" i="35"/>
  <c r="N90" i="35"/>
  <c r="I98" i="35"/>
  <c r="I100" i="35"/>
  <c r="I130" i="35"/>
  <c r="I139" i="35"/>
  <c r="I147" i="35"/>
  <c r="I30" i="36"/>
  <c r="I80" i="36"/>
  <c r="I205" i="36"/>
  <c r="I207" i="36"/>
  <c r="I138" i="36"/>
  <c r="P166" i="36"/>
  <c r="P167" i="36" s="1"/>
  <c r="N8" i="37"/>
  <c r="I39" i="37"/>
  <c r="N48" i="37"/>
  <c r="I68" i="37"/>
  <c r="N79" i="37"/>
  <c r="I139" i="37"/>
  <c r="M19" i="38"/>
  <c r="M30" i="38"/>
  <c r="P29" i="48"/>
  <c r="P28" i="48"/>
  <c r="P30" i="48"/>
  <c r="P37" i="50"/>
  <c r="I123" i="52"/>
  <c r="P47" i="52"/>
  <c r="P69" i="54"/>
  <c r="N196" i="32"/>
  <c r="P26" i="32"/>
  <c r="N29" i="32"/>
  <c r="I38" i="32"/>
  <c r="I40" i="32"/>
  <c r="P46" i="32"/>
  <c r="I79" i="32"/>
  <c r="N88" i="32"/>
  <c r="I110" i="32"/>
  <c r="N207" i="32"/>
  <c r="I170" i="32"/>
  <c r="N196" i="33"/>
  <c r="N9" i="33"/>
  <c r="I198" i="33"/>
  <c r="N30" i="33"/>
  <c r="I68" i="33"/>
  <c r="I206" i="33"/>
  <c r="N208" i="33"/>
  <c r="N129" i="33"/>
  <c r="I209" i="33"/>
  <c r="N18" i="34"/>
  <c r="N27" i="34"/>
  <c r="N220" i="34" s="1"/>
  <c r="I78" i="34"/>
  <c r="N80" i="34"/>
  <c r="I29" i="36"/>
  <c r="N31" i="36"/>
  <c r="N178" i="36" s="1"/>
  <c r="P36" i="36"/>
  <c r="N78" i="36"/>
  <c r="I120" i="36"/>
  <c r="I140" i="36"/>
  <c r="N170" i="36"/>
  <c r="I171" i="36"/>
  <c r="N29" i="37"/>
  <c r="N40" i="37"/>
  <c r="N78" i="37"/>
  <c r="N90" i="37"/>
  <c r="N119" i="37"/>
  <c r="I128" i="37"/>
  <c r="I138" i="37"/>
  <c r="M8" i="38"/>
  <c r="M18" i="38"/>
  <c r="H68" i="38"/>
  <c r="P71" i="44"/>
  <c r="P70" i="44"/>
  <c r="P29" i="46"/>
  <c r="P28" i="46"/>
  <c r="P30" i="46"/>
  <c r="P31" i="46"/>
  <c r="O21" i="44"/>
  <c r="O19" i="44"/>
  <c r="O20" i="44"/>
  <c r="O110" i="44" s="1"/>
  <c r="P11" i="51"/>
  <c r="P8" i="51"/>
  <c r="P9" i="51"/>
  <c r="P28" i="51"/>
  <c r="P30" i="51"/>
  <c r="P29" i="51"/>
  <c r="P41" i="51"/>
  <c r="P39" i="51"/>
  <c r="P40" i="51"/>
  <c r="P69" i="53"/>
  <c r="P71" i="53"/>
  <c r="P68" i="53"/>
  <c r="P70" i="53"/>
  <c r="I120" i="55"/>
  <c r="P17" i="55"/>
  <c r="I124" i="56"/>
  <c r="P57" i="56"/>
  <c r="N208" i="32"/>
  <c r="N197" i="33"/>
  <c r="N198" i="33"/>
  <c r="I200" i="33"/>
  <c r="I201" i="33"/>
  <c r="N202" i="33"/>
  <c r="I203" i="33"/>
  <c r="I204" i="33"/>
  <c r="N205" i="33"/>
  <c r="N206" i="33"/>
  <c r="N109" i="33"/>
  <c r="I207" i="33"/>
  <c r="N209" i="33"/>
  <c r="I190" i="34"/>
  <c r="N8" i="35"/>
  <c r="I29" i="35"/>
  <c r="I128" i="35"/>
  <c r="I202" i="36"/>
  <c r="I204" i="36"/>
  <c r="N98" i="36"/>
  <c r="I98" i="37"/>
  <c r="N100" i="37"/>
  <c r="I130" i="37"/>
  <c r="M39" i="38"/>
  <c r="H58" i="38"/>
  <c r="H60" i="38"/>
  <c r="O123" i="46"/>
  <c r="Q47" i="46"/>
  <c r="P6" i="44"/>
  <c r="O10" i="48"/>
  <c r="O9" i="48"/>
  <c r="O8" i="48"/>
  <c r="N126" i="51"/>
  <c r="I127" i="55"/>
  <c r="P97" i="55"/>
  <c r="P17" i="56"/>
  <c r="P18" i="56" s="1"/>
  <c r="N171" i="31"/>
  <c r="N9" i="32"/>
  <c r="I49" i="32"/>
  <c r="I70" i="32"/>
  <c r="P106" i="32"/>
  <c r="I171" i="32"/>
  <c r="I188" i="32" s="1"/>
  <c r="N28" i="33"/>
  <c r="N200" i="33"/>
  <c r="N49" i="33"/>
  <c r="I70" i="33"/>
  <c r="I88" i="33"/>
  <c r="N108" i="33"/>
  <c r="N207" i="33"/>
  <c r="I148" i="33"/>
  <c r="N150" i="33"/>
  <c r="I8" i="34"/>
  <c r="N20" i="34"/>
  <c r="N39" i="34"/>
  <c r="N58" i="34"/>
  <c r="N99" i="34"/>
  <c r="I118" i="34"/>
  <c r="N120" i="34"/>
  <c r="I140" i="34"/>
  <c r="N188" i="34"/>
  <c r="N191" i="34"/>
  <c r="N213" i="34" s="1"/>
  <c r="N30" i="35"/>
  <c r="P46" i="35"/>
  <c r="P47" i="35" s="1"/>
  <c r="P200" i="35" s="1"/>
  <c r="N49" i="35"/>
  <c r="I58" i="35"/>
  <c r="I60" i="35"/>
  <c r="P66" i="35"/>
  <c r="N70" i="35"/>
  <c r="I89" i="35"/>
  <c r="N110" i="35"/>
  <c r="P126" i="35"/>
  <c r="P127" i="35" s="1"/>
  <c r="P208" i="35" s="1"/>
  <c r="N149" i="35"/>
  <c r="I206" i="36"/>
  <c r="I208" i="36"/>
  <c r="N168" i="36"/>
  <c r="N9" i="37"/>
  <c r="N20" i="37"/>
  <c r="N49" i="37"/>
  <c r="N60" i="37"/>
  <c r="I69" i="37"/>
  <c r="N88" i="37"/>
  <c r="N99" i="37"/>
  <c r="I108" i="37"/>
  <c r="N110" i="37"/>
  <c r="Q49" i="47"/>
  <c r="Q48" i="47"/>
  <c r="Q47" i="47"/>
  <c r="Q50" i="47"/>
  <c r="P9" i="44"/>
  <c r="P8" i="44"/>
  <c r="P7" i="44"/>
  <c r="I125" i="52"/>
  <c r="P67" i="52"/>
  <c r="P50" i="53"/>
  <c r="P51" i="53"/>
  <c r="P49" i="53"/>
  <c r="P48" i="53"/>
  <c r="I123" i="55"/>
  <c r="P47" i="55"/>
  <c r="I125" i="55"/>
  <c r="P67" i="55"/>
  <c r="C203" i="38"/>
  <c r="M100" i="38"/>
  <c r="M129" i="38"/>
  <c r="O136" i="38"/>
  <c r="H188" i="38"/>
  <c r="H190" i="38"/>
  <c r="O108" i="50"/>
  <c r="O191" i="16"/>
  <c r="I122" i="43"/>
  <c r="P122" i="45"/>
  <c r="P120" i="47"/>
  <c r="I112" i="50"/>
  <c r="O123" i="50"/>
  <c r="O125" i="52"/>
  <c r="P27" i="54"/>
  <c r="O125" i="57"/>
  <c r="P157" i="7"/>
  <c r="N158" i="7"/>
  <c r="N157" i="34"/>
  <c r="P7" i="43"/>
  <c r="I120" i="43"/>
  <c r="O120" i="47"/>
  <c r="O121" i="47"/>
  <c r="O124" i="47"/>
  <c r="J119" i="45"/>
  <c r="I119" i="44"/>
  <c r="I69" i="48"/>
  <c r="P87" i="48"/>
  <c r="I90" i="48"/>
  <c r="N11" i="48"/>
  <c r="N106" i="48" s="1"/>
  <c r="N80" i="50"/>
  <c r="D106" i="50"/>
  <c r="N80" i="51"/>
  <c r="N122" i="52"/>
  <c r="I89" i="52"/>
  <c r="I9" i="53"/>
  <c r="N78" i="53"/>
  <c r="I88" i="53"/>
  <c r="D106" i="53"/>
  <c r="I121" i="55"/>
  <c r="N122" i="55"/>
  <c r="N124" i="55"/>
  <c r="N123" i="56"/>
  <c r="N121" i="62"/>
  <c r="O111" i="50"/>
  <c r="O191" i="32"/>
  <c r="P107" i="46"/>
  <c r="P31" i="48"/>
  <c r="O114" i="50"/>
  <c r="O122" i="50"/>
  <c r="P97" i="52"/>
  <c r="P37" i="54"/>
  <c r="N160" i="7"/>
  <c r="N159" i="15"/>
  <c r="N119" i="43"/>
  <c r="N120" i="43"/>
  <c r="N121" i="43"/>
  <c r="O121" i="44"/>
  <c r="I17" i="44"/>
  <c r="O119" i="45"/>
  <c r="N119" i="48"/>
  <c r="N120" i="51"/>
  <c r="N123" i="51"/>
  <c r="N125" i="51"/>
  <c r="I121" i="52"/>
  <c r="N124" i="52"/>
  <c r="G106" i="53"/>
  <c r="N89" i="55"/>
  <c r="P6" i="56"/>
  <c r="P7" i="56" s="1"/>
  <c r="I9" i="56"/>
  <c r="N125" i="56"/>
  <c r="N89" i="56"/>
  <c r="M80" i="38"/>
  <c r="P121" i="43"/>
  <c r="O107" i="44"/>
  <c r="P122" i="46"/>
  <c r="Q96" i="47"/>
  <c r="Q119" i="47" s="1"/>
  <c r="P119" i="46"/>
  <c r="N112" i="48"/>
  <c r="P37" i="48"/>
  <c r="O121" i="50"/>
  <c r="P27" i="52"/>
  <c r="P97" i="56"/>
  <c r="N160" i="11"/>
  <c r="N78" i="44"/>
  <c r="O125" i="47"/>
  <c r="N119" i="44"/>
  <c r="O10" i="44"/>
  <c r="O119" i="44"/>
  <c r="O9" i="47"/>
  <c r="N9" i="48"/>
  <c r="N79" i="48"/>
  <c r="I10" i="50"/>
  <c r="I90" i="50"/>
  <c r="F106" i="50"/>
  <c r="I9" i="51"/>
  <c r="N78" i="51"/>
  <c r="N89" i="51"/>
  <c r="I7" i="52"/>
  <c r="I119" i="52" s="1"/>
  <c r="N79" i="52"/>
  <c r="L114" i="52"/>
  <c r="I90" i="53"/>
  <c r="D110" i="53"/>
  <c r="F106" i="53"/>
  <c r="I122" i="55"/>
  <c r="N78" i="56"/>
  <c r="I8" i="57"/>
  <c r="N119" i="64"/>
  <c r="H99" i="38"/>
  <c r="M118" i="38"/>
  <c r="E209" i="38"/>
  <c r="Q68" i="45"/>
  <c r="O107" i="50"/>
  <c r="O191" i="12"/>
  <c r="O124" i="43"/>
  <c r="O122" i="43"/>
  <c r="P87" i="44"/>
  <c r="P114" i="45"/>
  <c r="Q27" i="46"/>
  <c r="Q6" i="46"/>
  <c r="J119" i="46"/>
  <c r="P17" i="48"/>
  <c r="O120" i="50"/>
  <c r="O114" i="53"/>
  <c r="P37" i="53"/>
  <c r="N159" i="2"/>
  <c r="N122" i="43"/>
  <c r="N124" i="43"/>
  <c r="O122" i="47"/>
  <c r="I20" i="44"/>
  <c r="I110" i="44" s="1"/>
  <c r="O18" i="44"/>
  <c r="I106" i="44"/>
  <c r="O8" i="46"/>
  <c r="E106" i="50"/>
  <c r="I8" i="51"/>
  <c r="N124" i="51"/>
  <c r="N79" i="51"/>
  <c r="N88" i="51"/>
  <c r="I120" i="52"/>
  <c r="I90" i="52"/>
  <c r="I10" i="53"/>
  <c r="I89" i="53"/>
  <c r="E106" i="53"/>
  <c r="I10" i="54"/>
  <c r="N89" i="54"/>
  <c r="N119" i="55"/>
  <c r="I77" i="55"/>
  <c r="N79" i="55"/>
  <c r="I77" i="56"/>
  <c r="N79" i="56"/>
  <c r="P6" i="57"/>
  <c r="P7" i="57" s="1"/>
  <c r="I121" i="60"/>
  <c r="P27" i="60"/>
  <c r="P97" i="64"/>
  <c r="P122" i="64" s="1"/>
  <c r="P17" i="63"/>
  <c r="N124" i="64"/>
  <c r="N126" i="64"/>
  <c r="P17" i="67"/>
  <c r="O121" i="68"/>
  <c r="P119" i="70"/>
  <c r="E109" i="68"/>
  <c r="E113" i="68"/>
  <c r="E111" i="68"/>
  <c r="I9" i="57"/>
  <c r="P36" i="57"/>
  <c r="M114" i="57"/>
  <c r="O122" i="58"/>
  <c r="P17" i="62"/>
  <c r="N114" i="63"/>
  <c r="P97" i="63"/>
  <c r="P125" i="63" s="1"/>
  <c r="O59" i="63"/>
  <c r="O121" i="63"/>
  <c r="O119" i="63"/>
  <c r="P21" i="63"/>
  <c r="O113" i="64"/>
  <c r="N80" i="58"/>
  <c r="C113" i="58"/>
  <c r="N127" i="58"/>
  <c r="N89" i="58"/>
  <c r="N90" i="59"/>
  <c r="N107" i="60"/>
  <c r="I88" i="60"/>
  <c r="I8" i="62"/>
  <c r="P26" i="62"/>
  <c r="N78" i="62"/>
  <c r="N79" i="63"/>
  <c r="P6" i="64"/>
  <c r="I9" i="64"/>
  <c r="N122" i="64"/>
  <c r="N125" i="64"/>
  <c r="N78" i="64"/>
  <c r="P86" i="64"/>
  <c r="I99" i="64"/>
  <c r="N78" i="65"/>
  <c r="P67" i="67"/>
  <c r="N89" i="67"/>
  <c r="O120" i="68"/>
  <c r="I9" i="68"/>
  <c r="N88" i="68"/>
  <c r="N99" i="57"/>
  <c r="P27" i="65"/>
  <c r="P121" i="65" s="1"/>
  <c r="O108" i="68"/>
  <c r="N119" i="58"/>
  <c r="N120" i="58"/>
  <c r="N123" i="58"/>
  <c r="N124" i="58"/>
  <c r="N125" i="58"/>
  <c r="N88" i="58"/>
  <c r="N89" i="59"/>
  <c r="I99" i="59"/>
  <c r="I10" i="60"/>
  <c r="I68" i="60"/>
  <c r="N79" i="62"/>
  <c r="N90" i="62"/>
  <c r="E113" i="63"/>
  <c r="N98" i="63"/>
  <c r="I8" i="64"/>
  <c r="I88" i="64"/>
  <c r="F114" i="64"/>
  <c r="I98" i="64"/>
  <c r="N100" i="64"/>
  <c r="G109" i="64"/>
  <c r="N88" i="65"/>
  <c r="I89" i="65"/>
  <c r="I10" i="67"/>
  <c r="N88" i="67"/>
  <c r="O100" i="71"/>
  <c r="N79" i="68"/>
  <c r="J113" i="68"/>
  <c r="P86" i="68"/>
  <c r="N100" i="68"/>
  <c r="C109" i="68"/>
  <c r="C113" i="68"/>
  <c r="C111" i="68"/>
  <c r="G109" i="68"/>
  <c r="G113" i="68"/>
  <c r="G112" i="68"/>
  <c r="N79" i="57"/>
  <c r="G113" i="57"/>
  <c r="G114" i="57"/>
  <c r="P30" i="60"/>
  <c r="O109" i="62"/>
  <c r="O110" i="63"/>
  <c r="O113" i="65"/>
  <c r="O106" i="68"/>
  <c r="I10" i="58"/>
  <c r="P36" i="58"/>
  <c r="C111" i="58"/>
  <c r="L112" i="58"/>
  <c r="N78" i="58"/>
  <c r="E113" i="58"/>
  <c r="I77" i="59"/>
  <c r="I126" i="59" s="1"/>
  <c r="N88" i="59"/>
  <c r="I80" i="60"/>
  <c r="I90" i="60"/>
  <c r="D114" i="60"/>
  <c r="I10" i="62"/>
  <c r="P36" i="62"/>
  <c r="P37" i="62" s="1"/>
  <c r="P56" i="62"/>
  <c r="P57" i="62" s="1"/>
  <c r="N80" i="62"/>
  <c r="N99" i="62"/>
  <c r="I7" i="63"/>
  <c r="I77" i="63"/>
  <c r="I89" i="63"/>
  <c r="N100" i="63"/>
  <c r="N123" i="64"/>
  <c r="P76" i="64"/>
  <c r="N80" i="64"/>
  <c r="I122" i="65"/>
  <c r="N79" i="65"/>
  <c r="N79" i="67"/>
  <c r="O122" i="68"/>
  <c r="O125" i="68"/>
  <c r="O123" i="68"/>
  <c r="O114" i="71"/>
  <c r="O71" i="72"/>
  <c r="O70" i="72"/>
  <c r="O68" i="72"/>
  <c r="O69" i="72"/>
  <c r="O119" i="73"/>
  <c r="O8" i="73"/>
  <c r="O10" i="73"/>
  <c r="O9" i="73"/>
  <c r="O101" i="73"/>
  <c r="O112" i="73" s="1"/>
  <c r="O99" i="73"/>
  <c r="N78" i="68"/>
  <c r="N99" i="68"/>
  <c r="I8" i="69"/>
  <c r="N123" i="69"/>
  <c r="I78" i="69"/>
  <c r="I10" i="70"/>
  <c r="G108" i="70"/>
  <c r="N124" i="70"/>
  <c r="G111" i="70"/>
  <c r="N125" i="70"/>
  <c r="G112" i="70"/>
  <c r="N78" i="70"/>
  <c r="C113" i="70"/>
  <c r="N100" i="70"/>
  <c r="E110" i="70"/>
  <c r="J112" i="70"/>
  <c r="L110" i="70"/>
  <c r="N78" i="71"/>
  <c r="N89" i="71"/>
  <c r="I99" i="71"/>
  <c r="N79" i="72"/>
  <c r="I98" i="72"/>
  <c r="N100" i="72"/>
  <c r="L106" i="72"/>
  <c r="O7" i="72"/>
  <c r="O11" i="72" s="1"/>
  <c r="J107" i="72"/>
  <c r="E108" i="72"/>
  <c r="E110" i="72"/>
  <c r="P46" i="72"/>
  <c r="L111" i="72"/>
  <c r="O57" i="72"/>
  <c r="E112" i="72"/>
  <c r="J113" i="72"/>
  <c r="L113" i="72"/>
  <c r="I77" i="72"/>
  <c r="C114" i="72"/>
  <c r="D114" i="72"/>
  <c r="O28" i="73"/>
  <c r="O98" i="73"/>
  <c r="O100" i="73"/>
  <c r="F107" i="73"/>
  <c r="N107" i="73"/>
  <c r="F108" i="73"/>
  <c r="K108" i="73"/>
  <c r="O31" i="73"/>
  <c r="O108" i="73" s="1"/>
  <c r="K109" i="73"/>
  <c r="O122" i="73"/>
  <c r="I122" i="73"/>
  <c r="O123" i="73"/>
  <c r="G111" i="73"/>
  <c r="P56" i="73"/>
  <c r="D112" i="73"/>
  <c r="D113" i="73"/>
  <c r="P96" i="73"/>
  <c r="I98" i="74"/>
  <c r="I100" i="74"/>
  <c r="J106" i="74"/>
  <c r="P6" i="74"/>
  <c r="J107" i="74"/>
  <c r="I120" i="74"/>
  <c r="F109" i="74"/>
  <c r="J109" i="74"/>
  <c r="I122" i="74"/>
  <c r="F110" i="74"/>
  <c r="I123" i="74"/>
  <c r="O124" i="74"/>
  <c r="J112" i="74"/>
  <c r="P66" i="74"/>
  <c r="N80" i="75"/>
  <c r="N89" i="75"/>
  <c r="N98" i="75"/>
  <c r="N100" i="75"/>
  <c r="P16" i="75"/>
  <c r="P36" i="75"/>
  <c r="M111" i="75"/>
  <c r="I112" i="75"/>
  <c r="J113" i="75"/>
  <c r="N81" i="75"/>
  <c r="I91" i="75"/>
  <c r="I114" i="75" s="1"/>
  <c r="C114" i="75"/>
  <c r="N91" i="75"/>
  <c r="N114" i="75" s="1"/>
  <c r="P6" i="76"/>
  <c r="N7" i="76"/>
  <c r="P7" i="76" s="1"/>
  <c r="L112" i="76"/>
  <c r="L109" i="76"/>
  <c r="L110" i="76"/>
  <c r="L107" i="76"/>
  <c r="N110" i="80"/>
  <c r="N111" i="80"/>
  <c r="I119" i="70"/>
  <c r="I120" i="70"/>
  <c r="I121" i="70"/>
  <c r="I8" i="72"/>
  <c r="I9" i="72"/>
  <c r="I10" i="72"/>
  <c r="I11" i="72"/>
  <c r="O120" i="73"/>
  <c r="O121" i="73"/>
  <c r="O125" i="73"/>
  <c r="N121" i="74"/>
  <c r="L114" i="74"/>
  <c r="I10" i="75"/>
  <c r="I89" i="75"/>
  <c r="I98" i="75"/>
  <c r="I100" i="75"/>
  <c r="I120" i="75"/>
  <c r="I124" i="75"/>
  <c r="P76" i="75"/>
  <c r="I77" i="75"/>
  <c r="P77" i="75" s="1"/>
  <c r="I8" i="76"/>
  <c r="P36" i="76"/>
  <c r="G114" i="76"/>
  <c r="G109" i="76"/>
  <c r="G111" i="76"/>
  <c r="G107" i="76"/>
  <c r="O123" i="80"/>
  <c r="O50" i="80"/>
  <c r="O49" i="80"/>
  <c r="O48" i="80"/>
  <c r="N80" i="68"/>
  <c r="N90" i="68"/>
  <c r="I10" i="69"/>
  <c r="I77" i="69"/>
  <c r="N79" i="69"/>
  <c r="N88" i="69"/>
  <c r="I8" i="70"/>
  <c r="M110" i="70"/>
  <c r="D111" i="70"/>
  <c r="M111" i="70"/>
  <c r="D112" i="70"/>
  <c r="M112" i="70"/>
  <c r="E113" i="70"/>
  <c r="C114" i="70"/>
  <c r="M108" i="70"/>
  <c r="I9" i="71"/>
  <c r="M111" i="71"/>
  <c r="N80" i="71"/>
  <c r="O39" i="72"/>
  <c r="N88" i="72"/>
  <c r="N89" i="72"/>
  <c r="N90" i="72"/>
  <c r="J106" i="72"/>
  <c r="L107" i="72"/>
  <c r="C108" i="72"/>
  <c r="C110" i="72"/>
  <c r="C111" i="72"/>
  <c r="J111" i="72"/>
  <c r="C112" i="72"/>
  <c r="J112" i="72"/>
  <c r="I101" i="72"/>
  <c r="I91" i="72"/>
  <c r="N91" i="72"/>
  <c r="P96" i="72"/>
  <c r="O30" i="73"/>
  <c r="N79" i="73"/>
  <c r="I99" i="73"/>
  <c r="F106" i="73"/>
  <c r="J106" i="73"/>
  <c r="I119" i="73"/>
  <c r="D107" i="73"/>
  <c r="D109" i="73"/>
  <c r="D110" i="73"/>
  <c r="N110" i="73"/>
  <c r="K111" i="73"/>
  <c r="O124" i="73"/>
  <c r="I124" i="73"/>
  <c r="I10" i="74"/>
  <c r="I99" i="74"/>
  <c r="L106" i="74"/>
  <c r="L108" i="74"/>
  <c r="P26" i="74"/>
  <c r="P27" i="74" s="1"/>
  <c r="D109" i="74"/>
  <c r="P46" i="74"/>
  <c r="E112" i="74"/>
  <c r="I125" i="74"/>
  <c r="J114" i="74"/>
  <c r="I9" i="75"/>
  <c r="I79" i="75"/>
  <c r="I80" i="75"/>
  <c r="N88" i="75"/>
  <c r="N90" i="75"/>
  <c r="N99" i="75"/>
  <c r="I11" i="75"/>
  <c r="I106" i="75" s="1"/>
  <c r="I122" i="75"/>
  <c r="I125" i="75"/>
  <c r="M114" i="75"/>
  <c r="I91" i="76"/>
  <c r="O119" i="80"/>
  <c r="O10" i="80"/>
  <c r="O8" i="80"/>
  <c r="O9" i="80"/>
  <c r="N109" i="80"/>
  <c r="N124" i="80"/>
  <c r="O101" i="80"/>
  <c r="O113" i="80" s="1"/>
  <c r="O99" i="80"/>
  <c r="I9" i="69"/>
  <c r="N122" i="69"/>
  <c r="N124" i="69"/>
  <c r="N125" i="69"/>
  <c r="N98" i="69"/>
  <c r="N119" i="70"/>
  <c r="N121" i="70"/>
  <c r="N123" i="70"/>
  <c r="E112" i="70"/>
  <c r="N79" i="70"/>
  <c r="N89" i="70"/>
  <c r="N98" i="70"/>
  <c r="I8" i="71"/>
  <c r="I122" i="71"/>
  <c r="N90" i="71"/>
  <c r="I98" i="71"/>
  <c r="O8" i="72"/>
  <c r="O9" i="72"/>
  <c r="O38" i="72"/>
  <c r="I99" i="72"/>
  <c r="I100" i="72"/>
  <c r="I107" i="72"/>
  <c r="P16" i="72"/>
  <c r="L108" i="72"/>
  <c r="C109" i="72"/>
  <c r="P56" i="72"/>
  <c r="L112" i="72"/>
  <c r="N97" i="72"/>
  <c r="N126" i="72" s="1"/>
  <c r="N78" i="73"/>
  <c r="P16" i="73"/>
  <c r="O110" i="73"/>
  <c r="I91" i="73"/>
  <c r="N91" i="73"/>
  <c r="I8" i="74"/>
  <c r="N89" i="74"/>
  <c r="N90" i="74"/>
  <c r="N98" i="74"/>
  <c r="N100" i="74"/>
  <c r="I8" i="75"/>
  <c r="I78" i="75"/>
  <c r="I88" i="75"/>
  <c r="I90" i="75"/>
  <c r="I99" i="75"/>
  <c r="I119" i="75"/>
  <c r="P26" i="75"/>
  <c r="P27" i="75" s="1"/>
  <c r="P46" i="75"/>
  <c r="P56" i="75"/>
  <c r="I81" i="75"/>
  <c r="I113" i="75" s="1"/>
  <c r="C113" i="75"/>
  <c r="P86" i="75"/>
  <c r="I10" i="76"/>
  <c r="N78" i="76"/>
  <c r="P26" i="76"/>
  <c r="I27" i="76"/>
  <c r="J113" i="76"/>
  <c r="N81" i="76"/>
  <c r="E114" i="76"/>
  <c r="E111" i="76"/>
  <c r="E107" i="76"/>
  <c r="E109" i="76"/>
  <c r="D113" i="75"/>
  <c r="K113" i="75"/>
  <c r="G106" i="76"/>
  <c r="I11" i="76"/>
  <c r="C107" i="76"/>
  <c r="J108" i="76"/>
  <c r="O121" i="76"/>
  <c r="C111" i="76"/>
  <c r="P56" i="76"/>
  <c r="P57" i="76" s="1"/>
  <c r="N78" i="77"/>
  <c r="N88" i="77"/>
  <c r="N98" i="77"/>
  <c r="N99" i="77"/>
  <c r="N107" i="77"/>
  <c r="F108" i="77"/>
  <c r="N108" i="77"/>
  <c r="I121" i="77"/>
  <c r="D110" i="77"/>
  <c r="I101" i="77"/>
  <c r="N91" i="77"/>
  <c r="N114" i="77" s="1"/>
  <c r="I9" i="78"/>
  <c r="O28" i="78"/>
  <c r="O58" i="78"/>
  <c r="I80" i="78"/>
  <c r="N89" i="78"/>
  <c r="N98" i="78"/>
  <c r="J106" i="78"/>
  <c r="G107" i="78"/>
  <c r="J107" i="78"/>
  <c r="J108" i="78"/>
  <c r="J110" i="78"/>
  <c r="O123" i="78"/>
  <c r="P56" i="78"/>
  <c r="P57" i="78" s="1"/>
  <c r="J113" i="78"/>
  <c r="C114" i="78"/>
  <c r="I101" i="78"/>
  <c r="I107" i="78" s="1"/>
  <c r="N101" i="78"/>
  <c r="N106" i="78" s="1"/>
  <c r="L114" i="78"/>
  <c r="I11" i="79"/>
  <c r="N79" i="79"/>
  <c r="N81" i="79"/>
  <c r="I89" i="79"/>
  <c r="E115" i="79"/>
  <c r="N101" i="79"/>
  <c r="M115" i="79"/>
  <c r="N80" i="80"/>
  <c r="I99" i="80"/>
  <c r="E106" i="80"/>
  <c r="L106" i="80"/>
  <c r="L107" i="80"/>
  <c r="E108" i="80"/>
  <c r="J108" i="80"/>
  <c r="N37" i="80"/>
  <c r="N122" i="80" s="1"/>
  <c r="G110" i="80"/>
  <c r="L110" i="80"/>
  <c r="L111" i="80"/>
  <c r="E112" i="80"/>
  <c r="N81" i="80"/>
  <c r="N113" i="80" s="1"/>
  <c r="L114" i="80"/>
  <c r="I10" i="81"/>
  <c r="N89" i="81"/>
  <c r="I99" i="81"/>
  <c r="P6" i="81"/>
  <c r="D107" i="81"/>
  <c r="P16" i="81"/>
  <c r="P17" i="81" s="1"/>
  <c r="D108" i="81"/>
  <c r="P26" i="81"/>
  <c r="P27" i="81" s="1"/>
  <c r="D109" i="81"/>
  <c r="P36" i="81"/>
  <c r="P37" i="81" s="1"/>
  <c r="D110" i="81"/>
  <c r="D111" i="81"/>
  <c r="M112" i="81"/>
  <c r="F113" i="81"/>
  <c r="I77" i="81"/>
  <c r="P96" i="81"/>
  <c r="O58" i="82"/>
  <c r="O59" i="82"/>
  <c r="I80" i="82"/>
  <c r="N88" i="82"/>
  <c r="N90" i="82"/>
  <c r="N100" i="82"/>
  <c r="I11" i="82"/>
  <c r="D107" i="82"/>
  <c r="N27" i="82"/>
  <c r="N121" i="82" s="1"/>
  <c r="F110" i="82"/>
  <c r="F114" i="82"/>
  <c r="M114" i="82"/>
  <c r="N61" i="87"/>
  <c r="N124" i="87"/>
  <c r="N58" i="87"/>
  <c r="N59" i="87"/>
  <c r="N60" i="87"/>
  <c r="I99" i="77"/>
  <c r="L109" i="77"/>
  <c r="N81" i="77"/>
  <c r="N113" i="77" s="1"/>
  <c r="I91" i="77"/>
  <c r="D114" i="77"/>
  <c r="I8" i="78"/>
  <c r="N78" i="78"/>
  <c r="I89" i="78"/>
  <c r="I98" i="78"/>
  <c r="I113" i="78"/>
  <c r="I10" i="79"/>
  <c r="N91" i="79"/>
  <c r="I12" i="79"/>
  <c r="O121" i="79"/>
  <c r="I101" i="79"/>
  <c r="I108" i="79" s="1"/>
  <c r="I119" i="80"/>
  <c r="O121" i="80"/>
  <c r="I121" i="80"/>
  <c r="I111" i="80"/>
  <c r="I101" i="80"/>
  <c r="I113" i="80" s="1"/>
  <c r="N114" i="80"/>
  <c r="I11" i="81"/>
  <c r="I106" i="81" s="1"/>
  <c r="I123" i="81"/>
  <c r="I125" i="81"/>
  <c r="M114" i="81"/>
  <c r="I88" i="82"/>
  <c r="I90" i="82"/>
  <c r="I100" i="82"/>
  <c r="M124" i="87"/>
  <c r="P66" i="75"/>
  <c r="F113" i="75"/>
  <c r="P96" i="75"/>
  <c r="I9" i="76"/>
  <c r="P46" i="76"/>
  <c r="P47" i="76" s="1"/>
  <c r="N101" i="76"/>
  <c r="N108" i="76" s="1"/>
  <c r="L114" i="76"/>
  <c r="P96" i="76"/>
  <c r="N80" i="77"/>
  <c r="N90" i="77"/>
  <c r="O99" i="77"/>
  <c r="I100" i="77"/>
  <c r="F106" i="77"/>
  <c r="I11" i="77"/>
  <c r="I106" i="77" s="1"/>
  <c r="P6" i="77"/>
  <c r="D108" i="77"/>
  <c r="P26" i="77"/>
  <c r="F110" i="77"/>
  <c r="N47" i="77"/>
  <c r="N123" i="77" s="1"/>
  <c r="N57" i="77"/>
  <c r="N124" i="77" s="1"/>
  <c r="N67" i="77"/>
  <c r="N125" i="77" s="1"/>
  <c r="J114" i="77"/>
  <c r="P96" i="77"/>
  <c r="O60" i="78"/>
  <c r="I78" i="78"/>
  <c r="N79" i="78"/>
  <c r="N88" i="78"/>
  <c r="N90" i="78"/>
  <c r="N100" i="78"/>
  <c r="N7" i="78"/>
  <c r="C107" i="78"/>
  <c r="P16" i="78"/>
  <c r="N27" i="78"/>
  <c r="C109" i="78"/>
  <c r="I109" i="78"/>
  <c r="P46" i="78"/>
  <c r="L111" i="78"/>
  <c r="L112" i="78"/>
  <c r="L113" i="78"/>
  <c r="I9" i="79"/>
  <c r="N80" i="79"/>
  <c r="I91" i="79"/>
  <c r="P7" i="79"/>
  <c r="P27" i="79"/>
  <c r="P37" i="79"/>
  <c r="I78" i="79"/>
  <c r="I127" i="79" s="1"/>
  <c r="C115" i="79"/>
  <c r="G115" i="79"/>
  <c r="I92" i="79"/>
  <c r="N92" i="79"/>
  <c r="N115" i="79" s="1"/>
  <c r="I11" i="80"/>
  <c r="I106" i="80" s="1"/>
  <c r="C108" i="80"/>
  <c r="G108" i="80"/>
  <c r="M108" i="80"/>
  <c r="C112" i="80"/>
  <c r="G112" i="80"/>
  <c r="M113" i="80"/>
  <c r="I8" i="81"/>
  <c r="I79" i="81"/>
  <c r="I98" i="81"/>
  <c r="I100" i="81"/>
  <c r="I119" i="81"/>
  <c r="F107" i="81"/>
  <c r="I120" i="81"/>
  <c r="F108" i="81"/>
  <c r="I121" i="81"/>
  <c r="F109" i="81"/>
  <c r="I122" i="81"/>
  <c r="F110" i="81"/>
  <c r="F111" i="81"/>
  <c r="M111" i="81"/>
  <c r="N89" i="82"/>
  <c r="N98" i="82"/>
  <c r="F107" i="82"/>
  <c r="D110" i="82"/>
  <c r="I8" i="83"/>
  <c r="I9" i="83"/>
  <c r="I10" i="83"/>
  <c r="N123" i="85"/>
  <c r="N125" i="86"/>
  <c r="N69" i="86"/>
  <c r="N70" i="86"/>
  <c r="N68" i="86"/>
  <c r="I101" i="76"/>
  <c r="I108" i="76" s="1"/>
  <c r="I9" i="77"/>
  <c r="N79" i="77"/>
  <c r="N89" i="77"/>
  <c r="P16" i="77"/>
  <c r="I88" i="78"/>
  <c r="I90" i="78"/>
  <c r="I100" i="78"/>
  <c r="I11" i="78"/>
  <c r="I106" i="78" s="1"/>
  <c r="I108" i="78"/>
  <c r="I111" i="78"/>
  <c r="I112" i="78"/>
  <c r="O120" i="79"/>
  <c r="O122" i="79"/>
  <c r="O123" i="79"/>
  <c r="I114" i="79"/>
  <c r="N82" i="79"/>
  <c r="N114" i="79" s="1"/>
  <c r="N99" i="80"/>
  <c r="P6" i="80"/>
  <c r="P16" i="80"/>
  <c r="P17" i="80" s="1"/>
  <c r="N121" i="80"/>
  <c r="P56" i="80"/>
  <c r="I112" i="80"/>
  <c r="N112" i="80"/>
  <c r="I125" i="80"/>
  <c r="E114" i="80"/>
  <c r="J113" i="80"/>
  <c r="J114" i="80"/>
  <c r="P96" i="80"/>
  <c r="I9" i="81"/>
  <c r="I80" i="81"/>
  <c r="N90" i="81"/>
  <c r="N99" i="81"/>
  <c r="P56" i="81"/>
  <c r="D113" i="81"/>
  <c r="I113" i="81"/>
  <c r="I91" i="81"/>
  <c r="I114" i="81" s="1"/>
  <c r="N91" i="81"/>
  <c r="N114" i="81" s="1"/>
  <c r="I10" i="82"/>
  <c r="I89" i="82"/>
  <c r="I98" i="82"/>
  <c r="P16" i="82"/>
  <c r="I61" i="82"/>
  <c r="J111" i="82"/>
  <c r="J112" i="82"/>
  <c r="J110" i="82"/>
  <c r="J114" i="82"/>
  <c r="I99" i="83"/>
  <c r="O49" i="83"/>
  <c r="O50" i="83"/>
  <c r="P66" i="82"/>
  <c r="M113" i="82"/>
  <c r="N91" i="82"/>
  <c r="P96" i="82"/>
  <c r="I70" i="83"/>
  <c r="N89" i="83"/>
  <c r="N99" i="83"/>
  <c r="I11" i="83"/>
  <c r="C107" i="83"/>
  <c r="G107" i="83"/>
  <c r="P16" i="83"/>
  <c r="P17" i="83" s="1"/>
  <c r="E108" i="83"/>
  <c r="I31" i="83"/>
  <c r="L108" i="83"/>
  <c r="C109" i="83"/>
  <c r="G109" i="83"/>
  <c r="O57" i="83"/>
  <c r="L112" i="83"/>
  <c r="C113" i="83"/>
  <c r="E114" i="83"/>
  <c r="N91" i="83"/>
  <c r="P86" i="83"/>
  <c r="P87" i="83" s="1"/>
  <c r="M88" i="84"/>
  <c r="M90" i="84"/>
  <c r="M99" i="84"/>
  <c r="H11" i="84"/>
  <c r="O6" i="84"/>
  <c r="D108" i="84"/>
  <c r="M27" i="84"/>
  <c r="M121" i="84" s="1"/>
  <c r="B109" i="84"/>
  <c r="F109" i="84"/>
  <c r="F110" i="84"/>
  <c r="I110" i="84"/>
  <c r="O46" i="84"/>
  <c r="K111" i="84"/>
  <c r="O56" i="84"/>
  <c r="K112" i="84"/>
  <c r="O66" i="84"/>
  <c r="E113" i="84"/>
  <c r="D114" i="84"/>
  <c r="M101" i="84"/>
  <c r="L114" i="84"/>
  <c r="H80" i="85"/>
  <c r="H90" i="85"/>
  <c r="M11" i="85"/>
  <c r="D107" i="85"/>
  <c r="D108" i="85"/>
  <c r="D109" i="85"/>
  <c r="K109" i="85"/>
  <c r="M47" i="85"/>
  <c r="B111" i="85"/>
  <c r="F111" i="85"/>
  <c r="F112" i="85"/>
  <c r="D114" i="85"/>
  <c r="L114" i="85"/>
  <c r="H89" i="86"/>
  <c r="H98" i="86"/>
  <c r="H100" i="86"/>
  <c r="D107" i="86"/>
  <c r="K107" i="86"/>
  <c r="M27" i="86"/>
  <c r="B109" i="86"/>
  <c r="F109" i="86"/>
  <c r="I109" i="86"/>
  <c r="O36" i="86"/>
  <c r="K110" i="86"/>
  <c r="O46" i="86"/>
  <c r="K111" i="86"/>
  <c r="M57" i="86"/>
  <c r="D113" i="86"/>
  <c r="I113" i="86"/>
  <c r="D114" i="86"/>
  <c r="H101" i="86"/>
  <c r="H108" i="86" s="1"/>
  <c r="C114" i="86"/>
  <c r="M101" i="86"/>
  <c r="M110" i="86" s="1"/>
  <c r="L114" i="86"/>
  <c r="M70" i="87"/>
  <c r="H80" i="87"/>
  <c r="M90" i="87"/>
  <c r="M119" i="87"/>
  <c r="H120" i="87"/>
  <c r="N125" i="87"/>
  <c r="H8" i="89"/>
  <c r="H80" i="89"/>
  <c r="H99" i="89"/>
  <c r="B107" i="89"/>
  <c r="F107" i="89"/>
  <c r="D108" i="89"/>
  <c r="O26" i="89"/>
  <c r="H122" i="89"/>
  <c r="F110" i="89"/>
  <c r="H123" i="89"/>
  <c r="F111" i="89"/>
  <c r="M71" i="89"/>
  <c r="F113" i="89"/>
  <c r="C114" i="89"/>
  <c r="H91" i="89"/>
  <c r="H89" i="90"/>
  <c r="H90" i="90"/>
  <c r="I119" i="83"/>
  <c r="I121" i="83"/>
  <c r="H88" i="84"/>
  <c r="H90" i="84"/>
  <c r="H99" i="84"/>
  <c r="M106" i="84"/>
  <c r="N123" i="84"/>
  <c r="H101" i="84"/>
  <c r="H112" i="84" s="1"/>
  <c r="H9" i="85"/>
  <c r="H101" i="85"/>
  <c r="H107" i="85" s="1"/>
  <c r="N122" i="86"/>
  <c r="H110" i="86"/>
  <c r="H111" i="86"/>
  <c r="H90" i="87"/>
  <c r="H119" i="87"/>
  <c r="N41" i="87"/>
  <c r="N122" i="87"/>
  <c r="H122" i="87"/>
  <c r="N51" i="87"/>
  <c r="N123" i="87"/>
  <c r="H123" i="87"/>
  <c r="H11" i="89"/>
  <c r="H120" i="89"/>
  <c r="H121" i="89"/>
  <c r="M61" i="89"/>
  <c r="O56" i="89"/>
  <c r="O57" i="89" s="1"/>
  <c r="H125" i="89"/>
  <c r="D111" i="89"/>
  <c r="D110" i="89"/>
  <c r="D109" i="89"/>
  <c r="J110" i="89"/>
  <c r="J108" i="89"/>
  <c r="H88" i="90"/>
  <c r="H100" i="90"/>
  <c r="M126" i="87"/>
  <c r="P56" i="82"/>
  <c r="I71" i="82"/>
  <c r="N81" i="82"/>
  <c r="L114" i="82"/>
  <c r="I68" i="83"/>
  <c r="N98" i="83"/>
  <c r="N100" i="83"/>
  <c r="E106" i="83"/>
  <c r="P6" i="83"/>
  <c r="E107" i="83"/>
  <c r="C108" i="83"/>
  <c r="J108" i="83"/>
  <c r="P26" i="83"/>
  <c r="P27" i="83" s="1"/>
  <c r="E109" i="83"/>
  <c r="I57" i="83"/>
  <c r="G112" i="83"/>
  <c r="J112" i="83"/>
  <c r="I126" i="83"/>
  <c r="M79" i="84"/>
  <c r="M89" i="84"/>
  <c r="M98" i="84"/>
  <c r="M100" i="84"/>
  <c r="H119" i="84"/>
  <c r="B108" i="84"/>
  <c r="F108" i="84"/>
  <c r="D109" i="84"/>
  <c r="H109" i="84"/>
  <c r="D110" i="84"/>
  <c r="I111" i="84"/>
  <c r="H124" i="84"/>
  <c r="I112" i="84"/>
  <c r="H125" i="84"/>
  <c r="H77" i="84"/>
  <c r="B114" i="84"/>
  <c r="F114" i="84"/>
  <c r="H91" i="84"/>
  <c r="H114" i="84" s="1"/>
  <c r="M91" i="84"/>
  <c r="M114" i="84" s="1"/>
  <c r="M80" i="85"/>
  <c r="H88" i="85"/>
  <c r="B107" i="85"/>
  <c r="F107" i="85"/>
  <c r="B108" i="85"/>
  <c r="F108" i="85"/>
  <c r="B109" i="85"/>
  <c r="F109" i="85"/>
  <c r="I109" i="85"/>
  <c r="O36" i="85"/>
  <c r="H111" i="85"/>
  <c r="O56" i="85"/>
  <c r="D112" i="85"/>
  <c r="H77" i="85"/>
  <c r="B114" i="85"/>
  <c r="F114" i="85"/>
  <c r="H91" i="85"/>
  <c r="M91" i="85"/>
  <c r="H70" i="86"/>
  <c r="M79" i="86"/>
  <c r="H88" i="86"/>
  <c r="H90" i="86"/>
  <c r="H99" i="86"/>
  <c r="B107" i="86"/>
  <c r="F107" i="86"/>
  <c r="I110" i="86"/>
  <c r="G114" i="86"/>
  <c r="E114" i="86"/>
  <c r="H91" i="86"/>
  <c r="M91" i="86"/>
  <c r="M114" i="86" s="1"/>
  <c r="M89" i="87"/>
  <c r="M98" i="87"/>
  <c r="O96" i="87"/>
  <c r="O97" i="87" s="1"/>
  <c r="H124" i="87"/>
  <c r="H10" i="89"/>
  <c r="H78" i="89"/>
  <c r="M79" i="89"/>
  <c r="I106" i="89"/>
  <c r="B109" i="89"/>
  <c r="M47" i="89"/>
  <c r="F112" i="89"/>
  <c r="J112" i="89"/>
  <c r="D113" i="89"/>
  <c r="M81" i="89"/>
  <c r="H101" i="89"/>
  <c r="H109" i="89" s="1"/>
  <c r="D114" i="89"/>
  <c r="H8" i="90"/>
  <c r="M80" i="90"/>
  <c r="H99" i="90"/>
  <c r="I98" i="83"/>
  <c r="I100" i="83"/>
  <c r="G111" i="83"/>
  <c r="I125" i="83"/>
  <c r="I101" i="83"/>
  <c r="I109" i="83" s="1"/>
  <c r="H89" i="84"/>
  <c r="H98" i="84"/>
  <c r="H100" i="84"/>
  <c r="O16" i="84"/>
  <c r="B111" i="84"/>
  <c r="F111" i="84"/>
  <c r="B112" i="84"/>
  <c r="F112" i="84"/>
  <c r="H113" i="84"/>
  <c r="M81" i="84"/>
  <c r="M113" i="84" s="1"/>
  <c r="O96" i="84"/>
  <c r="H78" i="85"/>
  <c r="H79" i="85"/>
  <c r="M90" i="85"/>
  <c r="O6" i="85"/>
  <c r="O16" i="85"/>
  <c r="O17" i="85" s="1"/>
  <c r="O26" i="85"/>
  <c r="O27" i="85" s="1"/>
  <c r="N122" i="85"/>
  <c r="N125" i="85"/>
  <c r="M81" i="85"/>
  <c r="M80" i="86"/>
  <c r="M89" i="86"/>
  <c r="M98" i="86"/>
  <c r="M100" i="86"/>
  <c r="O6" i="86"/>
  <c r="O7" i="86" s="1"/>
  <c r="N120" i="86"/>
  <c r="F110" i="86"/>
  <c r="B111" i="86"/>
  <c r="B112" i="86"/>
  <c r="K112" i="86"/>
  <c r="B113" i="86"/>
  <c r="M81" i="86"/>
  <c r="M113" i="86" s="1"/>
  <c r="M80" i="87"/>
  <c r="H89" i="87"/>
  <c r="H98" i="87"/>
  <c r="O26" i="87"/>
  <c r="M122" i="87"/>
  <c r="M123" i="87"/>
  <c r="H125" i="87"/>
  <c r="O77" i="87"/>
  <c r="H126" i="87"/>
  <c r="H9" i="89"/>
  <c r="M99" i="89"/>
  <c r="H119" i="89"/>
  <c r="H124" i="89"/>
  <c r="H10" i="90"/>
  <c r="H98" i="90"/>
  <c r="B112" i="90"/>
  <c r="H81" i="90"/>
  <c r="H113" i="90" s="1"/>
  <c r="H101" i="90"/>
  <c r="H107" i="90" s="1"/>
  <c r="L114" i="90"/>
  <c r="I112" i="90"/>
  <c r="I111" i="90"/>
  <c r="H91" i="87"/>
  <c r="J91" i="46"/>
  <c r="D114" i="46"/>
  <c r="H112" i="90"/>
  <c r="C114" i="90"/>
  <c r="H127" i="87"/>
  <c r="O16" i="89"/>
  <c r="H81" i="89"/>
  <c r="M101" i="89"/>
  <c r="L114" i="89"/>
  <c r="O96" i="89"/>
  <c r="N8" i="90"/>
  <c r="N10" i="90"/>
  <c r="N68" i="90"/>
  <c r="M88" i="90"/>
  <c r="M90" i="90"/>
  <c r="J106" i="90"/>
  <c r="E107" i="90"/>
  <c r="I107" i="90"/>
  <c r="F111" i="90"/>
  <c r="J112" i="90"/>
  <c r="H67" i="90"/>
  <c r="B113" i="90"/>
  <c r="I113" i="90"/>
  <c r="B114" i="90"/>
  <c r="O81" i="46"/>
  <c r="N77" i="87"/>
  <c r="N81" i="87" s="1"/>
  <c r="N127" i="87"/>
  <c r="O26" i="90"/>
  <c r="M47" i="90"/>
  <c r="H109" i="90"/>
  <c r="O56" i="90"/>
  <c r="O57" i="90" s="1"/>
  <c r="L113" i="90"/>
  <c r="K114" i="90"/>
  <c r="I89" i="83"/>
  <c r="I91" i="83"/>
  <c r="I114" i="83" s="1"/>
  <c r="O80" i="83"/>
  <c r="O79" i="83"/>
  <c r="O78" i="83"/>
  <c r="N79" i="83"/>
  <c r="N81" i="83"/>
  <c r="N77" i="83"/>
  <c r="P77" i="83" s="1"/>
  <c r="P79" i="83" s="1"/>
  <c r="N210" i="32"/>
  <c r="P147" i="32"/>
  <c r="O151" i="32"/>
  <c r="O190" i="32" s="1"/>
  <c r="O149" i="32"/>
  <c r="O148" i="32"/>
  <c r="O150" i="32"/>
  <c r="I89" i="64"/>
  <c r="N79" i="64"/>
  <c r="P149" i="16"/>
  <c r="P157" i="12"/>
  <c r="N148" i="1"/>
  <c r="N149" i="1"/>
  <c r="N11" i="87"/>
  <c r="N10" i="87"/>
  <c r="N9" i="87"/>
  <c r="N8" i="87"/>
  <c r="N31" i="87"/>
  <c r="N29" i="87"/>
  <c r="N28" i="87"/>
  <c r="N30" i="87"/>
  <c r="N101" i="87"/>
  <c r="N99" i="87"/>
  <c r="H79" i="87"/>
  <c r="M99" i="87"/>
  <c r="E106" i="87"/>
  <c r="C106" i="87"/>
  <c r="I106" i="87"/>
  <c r="O27" i="87"/>
  <c r="O29" i="87" s="1"/>
  <c r="C111" i="87"/>
  <c r="L111" i="87"/>
  <c r="C112" i="87"/>
  <c r="L112" i="87"/>
  <c r="F113" i="87"/>
  <c r="D113" i="87"/>
  <c r="B113" i="87"/>
  <c r="O81" i="87"/>
  <c r="K114" i="87"/>
  <c r="I114" i="87"/>
  <c r="K113" i="87"/>
  <c r="I113" i="87"/>
  <c r="F114" i="87"/>
  <c r="D114" i="87"/>
  <c r="H9" i="87"/>
  <c r="H10" i="87"/>
  <c r="H48" i="87"/>
  <c r="H49" i="87"/>
  <c r="H58" i="87"/>
  <c r="H78" i="87"/>
  <c r="M79" i="87"/>
  <c r="M88" i="87"/>
  <c r="H99" i="87"/>
  <c r="F106" i="87"/>
  <c r="D106" i="87"/>
  <c r="H11" i="87"/>
  <c r="F108" i="87"/>
  <c r="I109" i="87"/>
  <c r="L110" i="87"/>
  <c r="H61" i="87"/>
  <c r="M61" i="87"/>
  <c r="K111" i="87"/>
  <c r="D112" i="87"/>
  <c r="B112" i="87"/>
  <c r="K112" i="87"/>
  <c r="E113" i="87"/>
  <c r="C113" i="87"/>
  <c r="L114" i="87"/>
  <c r="J114" i="87"/>
  <c r="L113" i="87"/>
  <c r="J113" i="87"/>
  <c r="E114" i="87"/>
  <c r="C114" i="87"/>
  <c r="M78" i="87"/>
  <c r="O148" i="9"/>
  <c r="O149" i="9"/>
  <c r="O151" i="9"/>
  <c r="O190" i="9" s="1"/>
  <c r="O150" i="9"/>
  <c r="P48" i="83"/>
  <c r="P50" i="83"/>
  <c r="P49" i="83"/>
  <c r="P51" i="83"/>
  <c r="P185" i="19"/>
  <c r="P176" i="19"/>
  <c r="P181" i="19"/>
  <c r="P186" i="19"/>
  <c r="O188" i="38"/>
  <c r="O190" i="38"/>
  <c r="O191" i="38"/>
  <c r="O197" i="38" s="1"/>
  <c r="O189" i="38"/>
  <c r="O225" i="38"/>
  <c r="O80" i="38"/>
  <c r="O81" i="38"/>
  <c r="O203" i="38" s="1"/>
  <c r="O79" i="38"/>
  <c r="O78" i="38"/>
  <c r="P208" i="37"/>
  <c r="P129" i="37"/>
  <c r="P128" i="37"/>
  <c r="P131" i="37"/>
  <c r="P188" i="37" s="1"/>
  <c r="P130" i="37"/>
  <c r="P100" i="36"/>
  <c r="P101" i="36"/>
  <c r="P99" i="36"/>
  <c r="P98" i="36"/>
  <c r="P226" i="34"/>
  <c r="P91" i="34"/>
  <c r="P204" i="34" s="1"/>
  <c r="P206" i="33"/>
  <c r="P110" i="33"/>
  <c r="P111" i="33"/>
  <c r="P186" i="33" s="1"/>
  <c r="P108" i="33"/>
  <c r="P109" i="33"/>
  <c r="P198" i="33"/>
  <c r="P30" i="33"/>
  <c r="P31" i="33"/>
  <c r="P178" i="33" s="1"/>
  <c r="P28" i="33"/>
  <c r="P29" i="33"/>
  <c r="O189" i="31"/>
  <c r="O181" i="31"/>
  <c r="O184" i="31"/>
  <c r="O185" i="31"/>
  <c r="O177" i="31"/>
  <c r="O190" i="31"/>
  <c r="O182" i="31"/>
  <c r="O187" i="31"/>
  <c r="O179" i="31"/>
  <c r="O183" i="31"/>
  <c r="O186" i="31"/>
  <c r="O178" i="31"/>
  <c r="O188" i="31"/>
  <c r="O191" i="31"/>
  <c r="P209" i="31"/>
  <c r="P140" i="31"/>
  <c r="P141" i="31"/>
  <c r="P189" i="31" s="1"/>
  <c r="P138" i="31"/>
  <c r="P139" i="31"/>
  <c r="P170" i="28"/>
  <c r="P171" i="28"/>
  <c r="P189" i="28" s="1"/>
  <c r="P168" i="28"/>
  <c r="P169" i="28"/>
  <c r="P204" i="28"/>
  <c r="P90" i="28"/>
  <c r="P91" i="28"/>
  <c r="P88" i="28"/>
  <c r="P89" i="28"/>
  <c r="P60" i="30"/>
  <c r="P61" i="30"/>
  <c r="P59" i="30"/>
  <c r="P58" i="30"/>
  <c r="P38" i="30"/>
  <c r="P40" i="30"/>
  <c r="P41" i="30"/>
  <c r="P39" i="30"/>
  <c r="P200" i="26"/>
  <c r="P48" i="26"/>
  <c r="P50" i="26"/>
  <c r="P51" i="26"/>
  <c r="P180" i="26" s="1"/>
  <c r="P49" i="26"/>
  <c r="P90" i="25"/>
  <c r="P91" i="25"/>
  <c r="P88" i="25"/>
  <c r="P89" i="25"/>
  <c r="P208" i="23"/>
  <c r="P129" i="23"/>
  <c r="P128" i="23"/>
  <c r="P131" i="23"/>
  <c r="P188" i="23" s="1"/>
  <c r="P130" i="23"/>
  <c r="P21" i="23"/>
  <c r="P177" i="23" s="1"/>
  <c r="P204" i="22"/>
  <c r="P89" i="22"/>
  <c r="P88" i="22"/>
  <c r="P91" i="22"/>
  <c r="P90" i="22"/>
  <c r="P139" i="21"/>
  <c r="P138" i="21"/>
  <c r="P141" i="21"/>
  <c r="P140" i="21"/>
  <c r="P204" i="21"/>
  <c r="P89" i="21"/>
  <c r="P88" i="21"/>
  <c r="P91" i="21"/>
  <c r="P90" i="21"/>
  <c r="P19" i="21"/>
  <c r="P18" i="21"/>
  <c r="P21" i="21"/>
  <c r="P20" i="21"/>
  <c r="P81" i="20"/>
  <c r="P78" i="20"/>
  <c r="P79" i="20"/>
  <c r="P80" i="20"/>
  <c r="P21" i="16"/>
  <c r="P19" i="16"/>
  <c r="P18" i="16"/>
  <c r="P20" i="16"/>
  <c r="P205" i="15"/>
  <c r="P99" i="15"/>
  <c r="P98" i="15"/>
  <c r="P101" i="15"/>
  <c r="P100" i="15"/>
  <c r="P198" i="15"/>
  <c r="P29" i="15"/>
  <c r="P28" i="15"/>
  <c r="P31" i="15"/>
  <c r="P30" i="15"/>
  <c r="P196" i="15"/>
  <c r="P9" i="15"/>
  <c r="P8" i="15"/>
  <c r="P11" i="15"/>
  <c r="P10" i="15"/>
  <c r="P31" i="13"/>
  <c r="P29" i="13"/>
  <c r="P28" i="13"/>
  <c r="P30" i="13"/>
  <c r="P209" i="12"/>
  <c r="P140" i="12"/>
  <c r="P141" i="12"/>
  <c r="P189" i="12" s="1"/>
  <c r="P139" i="12"/>
  <c r="P138" i="12"/>
  <c r="P205" i="12"/>
  <c r="P101" i="12"/>
  <c r="P185" i="12" s="1"/>
  <c r="P99" i="12"/>
  <c r="P98" i="12"/>
  <c r="P100" i="12"/>
  <c r="P198" i="12"/>
  <c r="P31" i="12"/>
  <c r="P178" i="12" s="1"/>
  <c r="P29" i="12"/>
  <c r="P28" i="12"/>
  <c r="P30" i="12"/>
  <c r="P139" i="11"/>
  <c r="P138" i="11"/>
  <c r="P141" i="11"/>
  <c r="P140" i="11"/>
  <c r="P70" i="9"/>
  <c r="P11" i="9"/>
  <c r="P9" i="9"/>
  <c r="P8" i="9"/>
  <c r="P10" i="9"/>
  <c r="P204" i="8"/>
  <c r="P89" i="8"/>
  <c r="P88" i="8"/>
  <c r="P91" i="8"/>
  <c r="P184" i="8" s="1"/>
  <c r="P90" i="8"/>
  <c r="P205" i="7"/>
  <c r="P99" i="7"/>
  <c r="P98" i="7"/>
  <c r="P101" i="7"/>
  <c r="P185" i="7" s="1"/>
  <c r="P100" i="7"/>
  <c r="P121" i="9"/>
  <c r="P119" i="9"/>
  <c r="P120" i="9"/>
  <c r="P118" i="9"/>
  <c r="P101" i="9"/>
  <c r="P99" i="9"/>
  <c r="P100" i="9"/>
  <c r="P98" i="9"/>
  <c r="P208" i="5"/>
  <c r="P128" i="5"/>
  <c r="P129" i="5"/>
  <c r="P130" i="5"/>
  <c r="P131" i="5"/>
  <c r="P188" i="5" s="1"/>
  <c r="P204" i="5"/>
  <c r="P88" i="5"/>
  <c r="P89" i="5"/>
  <c r="P90" i="5"/>
  <c r="P91" i="5"/>
  <c r="P184" i="5" s="1"/>
  <c r="P186" i="37"/>
  <c r="P176" i="37"/>
  <c r="P177" i="37"/>
  <c r="P183" i="37"/>
  <c r="P180" i="37"/>
  <c r="P181" i="37"/>
  <c r="P184" i="37"/>
  <c r="P179" i="37"/>
  <c r="P178" i="37"/>
  <c r="P187" i="37"/>
  <c r="O229" i="38"/>
  <c r="O121" i="38"/>
  <c r="O119" i="38"/>
  <c r="O120" i="38"/>
  <c r="O118" i="38"/>
  <c r="O226" i="38"/>
  <c r="O88" i="38"/>
  <c r="O90" i="38"/>
  <c r="O91" i="38"/>
  <c r="O204" i="38" s="1"/>
  <c r="O89" i="38"/>
  <c r="P138" i="36"/>
  <c r="P140" i="36"/>
  <c r="P139" i="36"/>
  <c r="P141" i="36"/>
  <c r="P207" i="35"/>
  <c r="P120" i="35"/>
  <c r="P118" i="35"/>
  <c r="P121" i="35"/>
  <c r="P119" i="35"/>
  <c r="P201" i="35"/>
  <c r="P59" i="35"/>
  <c r="P58" i="35"/>
  <c r="P60" i="35"/>
  <c r="P61" i="35"/>
  <c r="P227" i="34"/>
  <c r="P98" i="34"/>
  <c r="P99" i="34"/>
  <c r="P100" i="34"/>
  <c r="P101" i="34"/>
  <c r="P205" i="34" s="1"/>
  <c r="P207" i="33"/>
  <c r="P118" i="33"/>
  <c r="P119" i="33"/>
  <c r="P120" i="33"/>
  <c r="P121" i="33"/>
  <c r="P187" i="33" s="1"/>
  <c r="P205" i="33"/>
  <c r="P98" i="33"/>
  <c r="P99" i="33"/>
  <c r="P100" i="33"/>
  <c r="P101" i="33"/>
  <c r="P185" i="33" s="1"/>
  <c r="P201" i="33"/>
  <c r="P58" i="33"/>
  <c r="P59" i="33"/>
  <c r="P60" i="33"/>
  <c r="P61" i="33"/>
  <c r="P181" i="33" s="1"/>
  <c r="P197" i="33"/>
  <c r="P18" i="33"/>
  <c r="P19" i="33"/>
  <c r="P20" i="33"/>
  <c r="P21" i="33"/>
  <c r="P177" i="33" s="1"/>
  <c r="P205" i="28"/>
  <c r="P98" i="28"/>
  <c r="P99" i="28"/>
  <c r="P100" i="28"/>
  <c r="P101" i="28"/>
  <c r="P203" i="28"/>
  <c r="P80" i="28"/>
  <c r="P81" i="28"/>
  <c r="P183" i="28" s="1"/>
  <c r="P79" i="28"/>
  <c r="P78" i="28"/>
  <c r="P50" i="30"/>
  <c r="P51" i="30"/>
  <c r="P49" i="30"/>
  <c r="P48" i="30"/>
  <c r="P199" i="26"/>
  <c r="P40" i="26"/>
  <c r="P41" i="26"/>
  <c r="P179" i="26" s="1"/>
  <c r="P39" i="26"/>
  <c r="P38" i="26"/>
  <c r="P118" i="25"/>
  <c r="P119" i="25"/>
  <c r="P120" i="25"/>
  <c r="P121" i="25"/>
  <c r="P196" i="23"/>
  <c r="P9" i="23"/>
  <c r="P8" i="23"/>
  <c r="P11" i="23"/>
  <c r="P176" i="23" s="1"/>
  <c r="P10" i="23"/>
  <c r="P203" i="22"/>
  <c r="P81" i="22"/>
  <c r="P79" i="22"/>
  <c r="P78" i="22"/>
  <c r="P80" i="22"/>
  <c r="P81" i="21"/>
  <c r="P79" i="21"/>
  <c r="P78" i="21"/>
  <c r="P80" i="21"/>
  <c r="P9" i="21"/>
  <c r="P8" i="21"/>
  <c r="P11" i="21"/>
  <c r="P10" i="21"/>
  <c r="P208" i="15"/>
  <c r="P129" i="15"/>
  <c r="P128" i="15"/>
  <c r="P131" i="15"/>
  <c r="P130" i="15"/>
  <c r="P204" i="15"/>
  <c r="P89" i="15"/>
  <c r="P88" i="15"/>
  <c r="P91" i="15"/>
  <c r="P90" i="15"/>
  <c r="P197" i="15"/>
  <c r="P19" i="15"/>
  <c r="P18" i="15"/>
  <c r="P21" i="15"/>
  <c r="P20" i="15"/>
  <c r="P30" i="17"/>
  <c r="P31" i="17"/>
  <c r="P29" i="17"/>
  <c r="P28" i="17"/>
  <c r="P206" i="12"/>
  <c r="P110" i="12"/>
  <c r="P111" i="12"/>
  <c r="P186" i="12" s="1"/>
  <c r="P109" i="12"/>
  <c r="P108" i="12"/>
  <c r="P129" i="11"/>
  <c r="P128" i="11"/>
  <c r="P131" i="11"/>
  <c r="P130" i="11"/>
  <c r="P21" i="9"/>
  <c r="P19" i="9"/>
  <c r="P18" i="9"/>
  <c r="P20" i="9"/>
  <c r="P205" i="8"/>
  <c r="P101" i="8"/>
  <c r="P185" i="8" s="1"/>
  <c r="P100" i="8"/>
  <c r="P99" i="8"/>
  <c r="P98" i="8"/>
  <c r="P203" i="8"/>
  <c r="P81" i="8"/>
  <c r="P183" i="8" s="1"/>
  <c r="P79" i="8"/>
  <c r="P78" i="8"/>
  <c r="P80" i="8"/>
  <c r="P18" i="6"/>
  <c r="P19" i="6"/>
  <c r="P20" i="6"/>
  <c r="P21" i="6"/>
  <c r="P205" i="5"/>
  <c r="P98" i="5"/>
  <c r="P99" i="5"/>
  <c r="P100" i="5"/>
  <c r="P101" i="5"/>
  <c r="P185" i="5" s="1"/>
  <c r="O180" i="4"/>
  <c r="O178" i="4"/>
  <c r="O190" i="4"/>
  <c r="O191" i="4"/>
  <c r="O179" i="4"/>
  <c r="O184" i="4"/>
  <c r="O181" i="4"/>
  <c r="O177" i="4"/>
  <c r="P182" i="28"/>
  <c r="P87" i="80"/>
  <c r="N127" i="80"/>
  <c r="P87" i="77"/>
  <c r="P87" i="73"/>
  <c r="P147" i="8"/>
  <c r="I210" i="8"/>
  <c r="P147" i="23"/>
  <c r="I210" i="23"/>
  <c r="P147" i="19"/>
  <c r="I210" i="19"/>
  <c r="N210" i="13"/>
  <c r="N209" i="13"/>
  <c r="I211" i="4"/>
  <c r="P167" i="4"/>
  <c r="O206" i="4"/>
  <c r="O110" i="4"/>
  <c r="O205" i="4"/>
  <c r="O100" i="4"/>
  <c r="O101" i="4"/>
  <c r="O185" i="4" s="1"/>
  <c r="O203" i="4"/>
  <c r="O81" i="4"/>
  <c r="O183" i="4" s="1"/>
  <c r="O78" i="4"/>
  <c r="O207" i="3"/>
  <c r="O121" i="3"/>
  <c r="O187" i="3" s="1"/>
  <c r="O205" i="3"/>
  <c r="O98" i="3"/>
  <c r="I207" i="2"/>
  <c r="P59" i="2"/>
  <c r="N210" i="36"/>
  <c r="I218" i="34"/>
  <c r="P7" i="34"/>
  <c r="I200" i="10"/>
  <c r="P47" i="10"/>
  <c r="I197" i="1"/>
  <c r="P17" i="1"/>
  <c r="I200" i="2"/>
  <c r="P47" i="2"/>
  <c r="I206" i="2"/>
  <c r="P107" i="2"/>
  <c r="I208" i="2"/>
  <c r="P127" i="2"/>
  <c r="P27" i="7"/>
  <c r="I203" i="17"/>
  <c r="P77" i="17"/>
  <c r="I197" i="18"/>
  <c r="P17" i="18"/>
  <c r="I199" i="18"/>
  <c r="P37" i="18"/>
  <c r="I201" i="18"/>
  <c r="P57" i="18"/>
  <c r="I207" i="18"/>
  <c r="P117" i="18"/>
  <c r="I209" i="18"/>
  <c r="P137" i="18"/>
  <c r="I201" i="26"/>
  <c r="P57" i="26"/>
  <c r="I206" i="26"/>
  <c r="P107" i="26"/>
  <c r="I208" i="26"/>
  <c r="P127" i="26"/>
  <c r="O120" i="90"/>
  <c r="P70" i="63"/>
  <c r="P187" i="32"/>
  <c r="P69" i="63"/>
  <c r="P49" i="82"/>
  <c r="O68" i="87"/>
  <c r="P68" i="63"/>
  <c r="P10" i="73"/>
  <c r="P71" i="79"/>
  <c r="P51" i="82"/>
  <c r="O114" i="78"/>
  <c r="O41" i="89"/>
  <c r="O19" i="90"/>
  <c r="O101" i="90"/>
  <c r="P39" i="71"/>
  <c r="P19" i="65"/>
  <c r="P21" i="65"/>
  <c r="P107" i="65" s="1"/>
  <c r="M125" i="90"/>
  <c r="O20" i="90"/>
  <c r="M120" i="90"/>
  <c r="O7" i="90"/>
  <c r="O97" i="86"/>
  <c r="M123" i="86"/>
  <c r="O57" i="84"/>
  <c r="O39" i="84"/>
  <c r="O7" i="84"/>
  <c r="P72" i="79"/>
  <c r="P7" i="82"/>
  <c r="P97" i="81"/>
  <c r="N121" i="81"/>
  <c r="N119" i="81"/>
  <c r="P47" i="80"/>
  <c r="O113" i="78"/>
  <c r="P37" i="77"/>
  <c r="P27" i="77"/>
  <c r="P7" i="77"/>
  <c r="P97" i="76"/>
  <c r="N124" i="76"/>
  <c r="N123" i="76"/>
  <c r="P7" i="74"/>
  <c r="N124" i="75"/>
  <c r="P37" i="75"/>
  <c r="N119" i="75"/>
  <c r="P47" i="74"/>
  <c r="P57" i="63"/>
  <c r="O191" i="13"/>
  <c r="O191" i="9"/>
  <c r="P97" i="30"/>
  <c r="P68" i="43"/>
  <c r="P70" i="43"/>
  <c r="P49" i="43"/>
  <c r="P51" i="43"/>
  <c r="O190" i="13"/>
  <c r="P27" i="1"/>
  <c r="P69" i="19"/>
  <c r="P138" i="19"/>
  <c r="P90" i="30"/>
  <c r="P48" i="1"/>
  <c r="P210" i="1"/>
  <c r="P201" i="1"/>
  <c r="P137" i="1"/>
  <c r="O101" i="1"/>
  <c r="O185" i="1" s="1"/>
  <c r="P18" i="7"/>
  <c r="P21" i="7"/>
  <c r="P177" i="7" s="1"/>
  <c r="P38" i="7"/>
  <c r="P41" i="27"/>
  <c r="P81" i="27"/>
  <c r="P204" i="37"/>
  <c r="P177" i="29"/>
  <c r="P50" i="43"/>
  <c r="Q123" i="45"/>
  <c r="O180" i="33"/>
  <c r="O181" i="33"/>
  <c r="O185" i="33"/>
  <c r="P119" i="23"/>
  <c r="P121" i="11"/>
  <c r="P41" i="11"/>
  <c r="P28" i="8"/>
  <c r="O187" i="33"/>
  <c r="P99" i="21"/>
  <c r="P39" i="6"/>
  <c r="P170" i="1"/>
  <c r="O177" i="3"/>
  <c r="P58" i="9"/>
  <c r="P48" i="8"/>
  <c r="P98" i="2"/>
  <c r="P110" i="25"/>
  <c r="P129" i="10"/>
  <c r="P48" i="9"/>
  <c r="O178" i="33"/>
  <c r="P110" i="21"/>
  <c r="P110" i="23"/>
  <c r="P60" i="22"/>
  <c r="P38" i="2"/>
  <c r="O185" i="3"/>
  <c r="P81" i="13"/>
  <c r="P61" i="9"/>
  <c r="P131" i="8"/>
  <c r="P188" i="8" s="1"/>
  <c r="P80" i="3"/>
  <c r="P108" i="1"/>
  <c r="P98" i="24"/>
  <c r="O188" i="33"/>
  <c r="P118" i="23"/>
  <c r="P108" i="21"/>
  <c r="P120" i="11"/>
  <c r="P40" i="11"/>
  <c r="P39" i="9"/>
  <c r="O188" i="3"/>
  <c r="P169" i="31"/>
  <c r="P79" i="31"/>
  <c r="P98" i="21"/>
  <c r="P171" i="1"/>
  <c r="P129" i="22"/>
  <c r="P79" i="13"/>
  <c r="P59" i="9"/>
  <c r="P49" i="8"/>
  <c r="O176" i="3"/>
  <c r="P111" i="1"/>
  <c r="P31" i="25"/>
  <c r="P51" i="22"/>
  <c r="P180" i="22" s="1"/>
  <c r="P68" i="3"/>
  <c r="P49" i="9"/>
  <c r="P71" i="3"/>
  <c r="P182" i="3" s="1"/>
  <c r="P141" i="2"/>
  <c r="P140" i="2"/>
  <c r="P29" i="25"/>
  <c r="P108" i="13"/>
  <c r="P109" i="1"/>
  <c r="P39" i="2"/>
  <c r="P100" i="2"/>
  <c r="P81" i="3"/>
  <c r="P183" i="3" s="1"/>
  <c r="P139" i="2"/>
  <c r="P69" i="3"/>
  <c r="P41" i="6"/>
  <c r="P50" i="8"/>
  <c r="P130" i="8"/>
  <c r="P28" i="6"/>
  <c r="P119" i="5"/>
  <c r="P30" i="8"/>
  <c r="P111" i="13"/>
  <c r="P80" i="13"/>
  <c r="P131" i="10"/>
  <c r="P38" i="11"/>
  <c r="P118" i="11"/>
  <c r="P109" i="16"/>
  <c r="P50" i="22"/>
  <c r="P130" i="22"/>
  <c r="P111" i="21"/>
  <c r="P101" i="21"/>
  <c r="P10" i="20"/>
  <c r="P61" i="22"/>
  <c r="P30" i="25"/>
  <c r="P109" i="25"/>
  <c r="P99" i="24"/>
  <c r="P29" i="29"/>
  <c r="P207" i="28"/>
  <c r="P198" i="31"/>
  <c r="P206" i="31"/>
  <c r="P80" i="31"/>
  <c r="P50" i="3"/>
  <c r="P130" i="3"/>
  <c r="P70" i="12"/>
  <c r="P130" i="13"/>
  <c r="P98" i="10"/>
  <c r="P140" i="10"/>
  <c r="P58" i="13"/>
  <c r="P119" i="13"/>
  <c r="P111" i="15"/>
  <c r="P121" i="16"/>
  <c r="P139" i="15"/>
  <c r="P201" i="23"/>
  <c r="P203" i="23"/>
  <c r="P18" i="20"/>
  <c r="P98" i="20"/>
  <c r="P208" i="24"/>
  <c r="P201" i="28"/>
  <c r="P209" i="28"/>
  <c r="P200" i="28"/>
  <c r="P204" i="31"/>
  <c r="P196" i="32"/>
  <c r="P208" i="14"/>
  <c r="P78" i="15"/>
  <c r="P58" i="17"/>
  <c r="P48" i="17"/>
  <c r="P202" i="20"/>
  <c r="P202" i="23"/>
  <c r="P199" i="33"/>
  <c r="P196" i="33"/>
  <c r="P229" i="34"/>
  <c r="P11" i="12"/>
  <c r="P176" i="12" s="1"/>
  <c r="P88" i="12"/>
  <c r="P78" i="10"/>
  <c r="P119" i="10"/>
  <c r="P21" i="13"/>
  <c r="P91" i="16"/>
  <c r="P206" i="19"/>
  <c r="P199" i="23"/>
  <c r="P197" i="10"/>
  <c r="P209" i="29"/>
  <c r="O230" i="38"/>
  <c r="H200" i="38"/>
  <c r="H196" i="38"/>
  <c r="O222" i="38"/>
  <c r="N225" i="38"/>
  <c r="N224" i="38"/>
  <c r="N223" i="38"/>
  <c r="N222" i="38"/>
  <c r="N221" i="38"/>
  <c r="N220" i="38"/>
  <c r="N219" i="38"/>
  <c r="O223" i="38"/>
  <c r="O208" i="37"/>
  <c r="O207" i="37"/>
  <c r="O206" i="37"/>
  <c r="O205" i="37"/>
  <c r="O204" i="37"/>
  <c r="O199" i="37"/>
  <c r="O198" i="37"/>
  <c r="O197" i="37"/>
  <c r="O196" i="37"/>
  <c r="O131" i="37"/>
  <c r="O188" i="37" s="1"/>
  <c r="O198" i="36"/>
  <c r="O197" i="36"/>
  <c r="O199" i="35"/>
  <c r="O198" i="35"/>
  <c r="O197" i="35"/>
  <c r="O196" i="35"/>
  <c r="N209" i="35"/>
  <c r="N206" i="35"/>
  <c r="N205" i="35"/>
  <c r="N204" i="35"/>
  <c r="N203" i="35"/>
  <c r="N200" i="35"/>
  <c r="N199" i="35"/>
  <c r="O201" i="36"/>
  <c r="P47" i="36"/>
  <c r="O141" i="34"/>
  <c r="O209" i="34" s="1"/>
  <c r="O129" i="34"/>
  <c r="O119" i="34"/>
  <c r="O109" i="34"/>
  <c r="O98" i="34"/>
  <c r="O88" i="34"/>
  <c r="O78" i="34"/>
  <c r="O68" i="34"/>
  <c r="P230" i="34"/>
  <c r="P224" i="34"/>
  <c r="O221" i="34"/>
  <c r="O209" i="33"/>
  <c r="O208" i="33"/>
  <c r="O207" i="33"/>
  <c r="O206" i="33"/>
  <c r="O205" i="33"/>
  <c r="O204" i="33"/>
  <c r="O203" i="33"/>
  <c r="O202" i="33"/>
  <c r="O201" i="33"/>
  <c r="O200" i="33"/>
  <c r="O199" i="33"/>
  <c r="O198" i="33"/>
  <c r="O197" i="33"/>
  <c r="O196" i="33"/>
  <c r="P47" i="34"/>
  <c r="P37" i="34"/>
  <c r="P17" i="34"/>
  <c r="P207" i="32"/>
  <c r="O209" i="31"/>
  <c r="O204" i="31"/>
  <c r="O203" i="31"/>
  <c r="O202" i="31"/>
  <c r="O201" i="31"/>
  <c r="O139" i="32"/>
  <c r="O141" i="32"/>
  <c r="O189" i="32" s="1"/>
  <c r="O101" i="32"/>
  <c r="O185" i="32" s="1"/>
  <c r="O88" i="32"/>
  <c r="O78" i="32"/>
  <c r="O68" i="32"/>
  <c r="O41" i="32"/>
  <c r="O179" i="32" s="1"/>
  <c r="O28" i="32"/>
  <c r="O18" i="32"/>
  <c r="P209" i="32"/>
  <c r="P97" i="32"/>
  <c r="P77" i="32"/>
  <c r="P17" i="32"/>
  <c r="O196" i="31"/>
  <c r="O208" i="30"/>
  <c r="O109" i="30"/>
  <c r="O205" i="30"/>
  <c r="O204" i="30"/>
  <c r="O203" i="30"/>
  <c r="O202" i="30"/>
  <c r="O201" i="30"/>
  <c r="O200" i="30"/>
  <c r="O199" i="30"/>
  <c r="O198" i="30"/>
  <c r="O197" i="30"/>
  <c r="O196" i="30"/>
  <c r="O128" i="29"/>
  <c r="O131" i="29"/>
  <c r="O188" i="29" s="1"/>
  <c r="O207" i="29"/>
  <c r="O206" i="29"/>
  <c r="O90" i="29"/>
  <c r="O203" i="29"/>
  <c r="O202" i="29"/>
  <c r="O200" i="29"/>
  <c r="O41" i="29"/>
  <c r="O179" i="29" s="1"/>
  <c r="O198" i="29"/>
  <c r="O197" i="29"/>
  <c r="O196" i="29"/>
  <c r="O209" i="28"/>
  <c r="O208" i="28"/>
  <c r="O110" i="28"/>
  <c r="O205" i="28"/>
  <c r="O204" i="28"/>
  <c r="O71" i="28"/>
  <c r="O182" i="28" s="1"/>
  <c r="O201" i="28"/>
  <c r="P208" i="29"/>
  <c r="P207" i="29"/>
  <c r="O209" i="27"/>
  <c r="O208" i="27"/>
  <c r="O207" i="27"/>
  <c r="O206" i="27"/>
  <c r="O205" i="27"/>
  <c r="O204" i="27"/>
  <c r="O201" i="27"/>
  <c r="O199" i="27"/>
  <c r="O197" i="27"/>
  <c r="O209" i="26"/>
  <c r="O207" i="26"/>
  <c r="O199" i="26"/>
  <c r="O198" i="26"/>
  <c r="O141" i="25"/>
  <c r="O189" i="25" s="1"/>
  <c r="O131" i="25"/>
  <c r="O188" i="25" s="1"/>
  <c r="O121" i="25"/>
  <c r="O187" i="25" s="1"/>
  <c r="O109" i="25"/>
  <c r="O201" i="24"/>
  <c r="P209" i="27"/>
  <c r="P207" i="27"/>
  <c r="P205" i="27"/>
  <c r="P202" i="27"/>
  <c r="P198" i="27"/>
  <c r="P27" i="24"/>
  <c r="P199" i="21"/>
  <c r="O121" i="23"/>
  <c r="O187" i="23" s="1"/>
  <c r="O50" i="23"/>
  <c r="O31" i="23"/>
  <c r="O178" i="23" s="1"/>
  <c r="O30" i="23"/>
  <c r="O19" i="23"/>
  <c r="O9" i="23"/>
  <c r="O207" i="22"/>
  <c r="O206" i="22"/>
  <c r="O203" i="22"/>
  <c r="O202" i="22"/>
  <c r="O197" i="22"/>
  <c r="O141" i="21"/>
  <c r="O189" i="21" s="1"/>
  <c r="O140" i="21"/>
  <c r="O129" i="21"/>
  <c r="O206" i="21"/>
  <c r="O200" i="21"/>
  <c r="O199" i="21"/>
  <c r="O197" i="21"/>
  <c r="O196" i="21"/>
  <c r="P196" i="24"/>
  <c r="I190" i="23"/>
  <c r="O200" i="20"/>
  <c r="O131" i="19"/>
  <c r="O188" i="19" s="1"/>
  <c r="O139" i="16"/>
  <c r="O208" i="16"/>
  <c r="O206" i="16"/>
  <c r="O205" i="16"/>
  <c r="O89" i="16"/>
  <c r="O202" i="16"/>
  <c r="O201" i="16"/>
  <c r="O199" i="16"/>
  <c r="O196" i="16"/>
  <c r="O141" i="15"/>
  <c r="O189" i="15" s="1"/>
  <c r="O129" i="15"/>
  <c r="O207" i="15"/>
  <c r="O206" i="15"/>
  <c r="O100" i="15"/>
  <c r="O91" i="15"/>
  <c r="O184" i="15" s="1"/>
  <c r="O90" i="15"/>
  <c r="O79" i="15"/>
  <c r="P127" i="19"/>
  <c r="O119" i="19"/>
  <c r="O109" i="19"/>
  <c r="O90" i="19"/>
  <c r="O79" i="19"/>
  <c r="O69" i="19"/>
  <c r="O60" i="19"/>
  <c r="O11" i="19"/>
  <c r="O176" i="19" s="1"/>
  <c r="O10" i="19"/>
  <c r="O208" i="18"/>
  <c r="O207" i="18"/>
  <c r="O205" i="18"/>
  <c r="O202" i="18"/>
  <c r="O198" i="18"/>
  <c r="O196" i="18"/>
  <c r="O200" i="17"/>
  <c r="O199" i="17"/>
  <c r="O197" i="17"/>
  <c r="P209" i="14"/>
  <c r="O209" i="13"/>
  <c r="P203" i="12"/>
  <c r="O209" i="14"/>
  <c r="O208" i="14"/>
  <c r="O120" i="14"/>
  <c r="O206" i="14"/>
  <c r="O205" i="14"/>
  <c r="P77" i="14"/>
  <c r="P57" i="14"/>
  <c r="P37" i="14"/>
  <c r="P17" i="14"/>
  <c r="O205" i="13"/>
  <c r="O200" i="13"/>
  <c r="O199" i="13"/>
  <c r="O196" i="13"/>
  <c r="O209" i="12"/>
  <c r="O207" i="12"/>
  <c r="O202" i="12"/>
  <c r="O200" i="12"/>
  <c r="O198" i="12"/>
  <c r="O196" i="12"/>
  <c r="O208" i="11"/>
  <c r="O207" i="11"/>
  <c r="O205" i="11"/>
  <c r="O202" i="11"/>
  <c r="O201" i="11"/>
  <c r="O203" i="5"/>
  <c r="O202" i="5"/>
  <c r="O199" i="5"/>
  <c r="O198" i="5"/>
  <c r="O197" i="10"/>
  <c r="P199" i="8"/>
  <c r="O209" i="9"/>
  <c r="O208" i="9"/>
  <c r="O207" i="9"/>
  <c r="O206" i="9"/>
  <c r="O205" i="9"/>
  <c r="O204" i="9"/>
  <c r="O203" i="9"/>
  <c r="O202" i="9"/>
  <c r="O201" i="9"/>
  <c r="O200" i="9"/>
  <c r="O199" i="9"/>
  <c r="O198" i="9"/>
  <c r="O197" i="9"/>
  <c r="O196" i="9"/>
  <c r="O140" i="8"/>
  <c r="O208" i="8"/>
  <c r="O120" i="8"/>
  <c r="O111" i="8"/>
  <c r="O110" i="8"/>
  <c r="O100" i="8"/>
  <c r="O91" i="8"/>
  <c r="O79" i="8"/>
  <c r="O71" i="8"/>
  <c r="O182" i="8" s="1"/>
  <c r="O41" i="8"/>
  <c r="O198" i="8"/>
  <c r="O196" i="8"/>
  <c r="O209" i="7"/>
  <c r="O207" i="7"/>
  <c r="O101" i="7"/>
  <c r="O185" i="7" s="1"/>
  <c r="O203" i="7"/>
  <c r="O202" i="7"/>
  <c r="O197" i="7"/>
  <c r="O205" i="6"/>
  <c r="O201" i="6"/>
  <c r="O209" i="4"/>
  <c r="O209" i="2"/>
  <c r="O184" i="2"/>
  <c r="P169" i="3"/>
  <c r="P201" i="37"/>
  <c r="P197" i="37"/>
  <c r="P204" i="29"/>
  <c r="P205" i="19"/>
  <c r="P206" i="18"/>
  <c r="P202" i="18"/>
  <c r="P198" i="18"/>
  <c r="N183" i="26"/>
  <c r="N181" i="26"/>
  <c r="I185" i="9"/>
  <c r="I179" i="9"/>
  <c r="I177" i="9"/>
  <c r="P196" i="7"/>
  <c r="O20" i="1"/>
  <c r="I38" i="1"/>
  <c r="N50" i="1"/>
  <c r="I79" i="1"/>
  <c r="N131" i="1"/>
  <c r="J190" i="1"/>
  <c r="N11" i="2"/>
  <c r="N176" i="2" s="1"/>
  <c r="N41" i="2"/>
  <c r="N179" i="2" s="1"/>
  <c r="I196" i="4"/>
  <c r="I208" i="4"/>
  <c r="N198" i="13"/>
  <c r="N199" i="13"/>
  <c r="N205" i="13"/>
  <c r="N207" i="13"/>
  <c r="N196" i="16"/>
  <c r="N201" i="16"/>
  <c r="P87" i="82"/>
  <c r="N127" i="82"/>
  <c r="H232" i="38"/>
  <c r="O206" i="2"/>
  <c r="O111" i="2"/>
  <c r="O186" i="2" s="1"/>
  <c r="I201" i="5"/>
  <c r="P57" i="5"/>
  <c r="I200" i="5"/>
  <c r="P47" i="5"/>
  <c r="P37" i="5"/>
  <c r="I198" i="5"/>
  <c r="I197" i="5"/>
  <c r="P17" i="5"/>
  <c r="I196" i="5"/>
  <c r="P7" i="5"/>
  <c r="O208" i="4"/>
  <c r="O130" i="4"/>
  <c r="O204" i="4"/>
  <c r="O90" i="4"/>
  <c r="O202" i="4"/>
  <c r="O69" i="4"/>
  <c r="O205" i="2"/>
  <c r="O99" i="2"/>
  <c r="P147" i="37"/>
  <c r="I210" i="37"/>
  <c r="I220" i="34"/>
  <c r="P27" i="34"/>
  <c r="I191" i="26"/>
  <c r="I179" i="26"/>
  <c r="L179" i="1"/>
  <c r="N41" i="1"/>
  <c r="P86" i="1"/>
  <c r="I87" i="1"/>
  <c r="I101" i="1"/>
  <c r="C185" i="1"/>
  <c r="O139" i="1"/>
  <c r="O138" i="1"/>
  <c r="N171" i="1"/>
  <c r="N189" i="1" s="1"/>
  <c r="J191" i="1"/>
  <c r="J181" i="1"/>
  <c r="L191" i="1"/>
  <c r="L177" i="1"/>
  <c r="I27" i="2"/>
  <c r="P26" i="2"/>
  <c r="O37" i="2"/>
  <c r="I202" i="2"/>
  <c r="P67" i="2"/>
  <c r="P69" i="2" s="1"/>
  <c r="I204" i="3"/>
  <c r="P87" i="3"/>
  <c r="I202" i="6"/>
  <c r="P67" i="6"/>
  <c r="I211" i="6"/>
  <c r="I200" i="6"/>
  <c r="O199" i="10"/>
  <c r="O41" i="10"/>
  <c r="O179" i="10" s="1"/>
  <c r="I203" i="19"/>
  <c r="P77" i="19"/>
  <c r="O11" i="24"/>
  <c r="O21" i="24"/>
  <c r="I207" i="26"/>
  <c r="P117" i="26"/>
  <c r="I209" i="26"/>
  <c r="P137" i="26"/>
  <c r="O209" i="29"/>
  <c r="O141" i="29"/>
  <c r="O189" i="29" s="1"/>
  <c r="M125" i="86"/>
  <c r="N122" i="81"/>
  <c r="N120" i="81"/>
  <c r="N125" i="76"/>
  <c r="O219" i="38"/>
  <c r="O221" i="38"/>
  <c r="P207" i="23"/>
  <c r="P206" i="23"/>
  <c r="P80" i="34"/>
  <c r="P128" i="36"/>
  <c r="P21" i="3"/>
  <c r="P177" i="3" s="1"/>
  <c r="P60" i="8"/>
  <c r="P30" i="9"/>
  <c r="P48" i="12"/>
  <c r="P128" i="12"/>
  <c r="P39" i="12"/>
  <c r="P60" i="23"/>
  <c r="P138" i="20"/>
  <c r="P48" i="25"/>
  <c r="P128" i="25"/>
  <c r="P9" i="26"/>
  <c r="P202" i="28"/>
  <c r="P59" i="28"/>
  <c r="P139" i="28"/>
  <c r="P50" i="28"/>
  <c r="P128" i="28"/>
  <c r="P91" i="31"/>
  <c r="P184" i="31" s="1"/>
  <c r="P11" i="32"/>
  <c r="P176" i="32" s="1"/>
  <c r="P202" i="33"/>
  <c r="P223" i="34"/>
  <c r="P231" i="34"/>
  <c r="P79" i="5"/>
  <c r="P202" i="7"/>
  <c r="P70" i="8"/>
  <c r="P78" i="11"/>
  <c r="P128" i="14"/>
  <c r="P29" i="20"/>
  <c r="P71" i="20"/>
  <c r="P109" i="20"/>
  <c r="P71" i="23"/>
  <c r="P182" i="23" s="1"/>
  <c r="P207" i="24"/>
  <c r="P205" i="25"/>
  <c r="P29" i="26"/>
  <c r="P69" i="30"/>
  <c r="P199" i="31"/>
  <c r="P207" i="31"/>
  <c r="P40" i="33"/>
  <c r="P9" i="33"/>
  <c r="P89" i="33"/>
  <c r="P120" i="34"/>
  <c r="P61" i="3"/>
  <c r="P181" i="3" s="1"/>
  <c r="P139" i="13"/>
  <c r="P8" i="16"/>
  <c r="P206" i="28"/>
  <c r="P208" i="31"/>
  <c r="H231" i="38"/>
  <c r="H230" i="38"/>
  <c r="N228" i="38"/>
  <c r="N99" i="38"/>
  <c r="N90" i="38"/>
  <c r="N80" i="38"/>
  <c r="N59" i="38"/>
  <c r="N51" i="38"/>
  <c r="N200" i="38" s="1"/>
  <c r="N50" i="38"/>
  <c r="N39" i="38"/>
  <c r="N31" i="38"/>
  <c r="N198" i="38" s="1"/>
  <c r="N21" i="38"/>
  <c r="N197" i="38" s="1"/>
  <c r="O224" i="38"/>
  <c r="O119" i="37"/>
  <c r="O108" i="37"/>
  <c r="O101" i="37"/>
  <c r="O185" i="37" s="1"/>
  <c r="O100" i="37"/>
  <c r="O91" i="37"/>
  <c r="O184" i="37" s="1"/>
  <c r="O203" i="37"/>
  <c r="O202" i="37"/>
  <c r="O201" i="37"/>
  <c r="O200" i="37"/>
  <c r="O40" i="37"/>
  <c r="O30" i="37"/>
  <c r="O21" i="37"/>
  <c r="O177" i="37" s="1"/>
  <c r="O20" i="37"/>
  <c r="O11" i="37"/>
  <c r="O176" i="37" s="1"/>
  <c r="O208" i="36"/>
  <c r="O207" i="36"/>
  <c r="O111" i="36"/>
  <c r="O186" i="36" s="1"/>
  <c r="O205" i="36"/>
  <c r="O204" i="36"/>
  <c r="O203" i="36"/>
  <c r="O202" i="36"/>
  <c r="O31" i="36"/>
  <c r="O209" i="36"/>
  <c r="P77" i="36"/>
  <c r="P27" i="36"/>
  <c r="O139" i="35"/>
  <c r="O131" i="35"/>
  <c r="O188" i="35" s="1"/>
  <c r="O121" i="35"/>
  <c r="O187" i="35" s="1"/>
  <c r="O108" i="35"/>
  <c r="O99" i="35"/>
  <c r="O91" i="35"/>
  <c r="O184" i="35" s="1"/>
  <c r="O80" i="35"/>
  <c r="O68" i="35"/>
  <c r="O59" i="35"/>
  <c r="O51" i="35"/>
  <c r="O180" i="35" s="1"/>
  <c r="O41" i="35"/>
  <c r="O179" i="35" s="1"/>
  <c r="O28" i="35"/>
  <c r="O18" i="35"/>
  <c r="O11" i="35"/>
  <c r="O176" i="35" s="1"/>
  <c r="P209" i="35"/>
  <c r="N208" i="35"/>
  <c r="N207" i="35"/>
  <c r="P205" i="35"/>
  <c r="P203" i="35"/>
  <c r="N202" i="35"/>
  <c r="N201" i="35"/>
  <c r="P199" i="35"/>
  <c r="P198" i="35"/>
  <c r="P197" i="35"/>
  <c r="P196" i="35"/>
  <c r="O223" i="34"/>
  <c r="O222" i="34"/>
  <c r="O38" i="34"/>
  <c r="O141" i="33"/>
  <c r="O189" i="33" s="1"/>
  <c r="O218" i="34"/>
  <c r="O208" i="31"/>
  <c r="O207" i="31"/>
  <c r="O206" i="31"/>
  <c r="O205" i="31"/>
  <c r="O200" i="31"/>
  <c r="O199" i="31"/>
  <c r="O198" i="31"/>
  <c r="O197" i="31"/>
  <c r="P209" i="33"/>
  <c r="P210" i="32"/>
  <c r="P204" i="32"/>
  <c r="P199" i="32"/>
  <c r="P205" i="31"/>
  <c r="P202" i="31"/>
  <c r="P201" i="31"/>
  <c r="P200" i="31"/>
  <c r="P201" i="29"/>
  <c r="P200" i="29"/>
  <c r="P197" i="29"/>
  <c r="P196" i="29"/>
  <c r="P203" i="29"/>
  <c r="O200" i="28"/>
  <c r="O197" i="28"/>
  <c r="O196" i="28"/>
  <c r="O203" i="27"/>
  <c r="O202" i="27"/>
  <c r="O200" i="27"/>
  <c r="O198" i="27"/>
  <c r="O196" i="27"/>
  <c r="O208" i="26"/>
  <c r="O206" i="26"/>
  <c r="O204" i="26"/>
  <c r="O203" i="26"/>
  <c r="O202" i="26"/>
  <c r="O201" i="26"/>
  <c r="O200" i="26"/>
  <c r="O197" i="26"/>
  <c r="O205" i="25"/>
  <c r="O204" i="25"/>
  <c r="O203" i="25"/>
  <c r="O202" i="25"/>
  <c r="O201" i="25"/>
  <c r="O200" i="25"/>
  <c r="O199" i="25"/>
  <c r="O198" i="25"/>
  <c r="O197" i="25"/>
  <c r="O196" i="25"/>
  <c r="O141" i="24"/>
  <c r="O119" i="24"/>
  <c r="O109" i="24"/>
  <c r="O99" i="24"/>
  <c r="O89" i="24"/>
  <c r="O79" i="24"/>
  <c r="O69" i="24"/>
  <c r="O61" i="24"/>
  <c r="O51" i="24"/>
  <c r="O39" i="24"/>
  <c r="P198" i="28"/>
  <c r="P208" i="27"/>
  <c r="P206" i="27"/>
  <c r="P200" i="27"/>
  <c r="P196" i="27"/>
  <c r="P196" i="25"/>
  <c r="P202" i="24"/>
  <c r="P201" i="24"/>
  <c r="O198" i="24"/>
  <c r="P198" i="22"/>
  <c r="P197" i="22"/>
  <c r="P196" i="22"/>
  <c r="O209" i="22"/>
  <c r="O208" i="22"/>
  <c r="O205" i="22"/>
  <c r="O204" i="22"/>
  <c r="O201" i="22"/>
  <c r="O200" i="22"/>
  <c r="O199" i="22"/>
  <c r="O198" i="22"/>
  <c r="O21" i="22"/>
  <c r="O177" i="22" s="1"/>
  <c r="O207" i="21"/>
  <c r="O205" i="21"/>
  <c r="O204" i="21"/>
  <c r="O203" i="21"/>
  <c r="O202" i="21"/>
  <c r="O201" i="21"/>
  <c r="O40" i="21"/>
  <c r="O198" i="21"/>
  <c r="O20" i="21"/>
  <c r="O11" i="21"/>
  <c r="O176" i="21" s="1"/>
  <c r="O130" i="20"/>
  <c r="O110" i="20"/>
  <c r="O205" i="20"/>
  <c r="O70" i="20"/>
  <c r="O201" i="20"/>
  <c r="O50" i="20"/>
  <c r="O10" i="20"/>
  <c r="P202" i="15"/>
  <c r="P201" i="15"/>
  <c r="P200" i="15"/>
  <c r="O203" i="16"/>
  <c r="O200" i="16"/>
  <c r="O198" i="16"/>
  <c r="O197" i="16"/>
  <c r="O202" i="15"/>
  <c r="O140" i="18"/>
  <c r="O131" i="18"/>
  <c r="O188" i="18" s="1"/>
  <c r="O206" i="18"/>
  <c r="O204" i="18"/>
  <c r="O203" i="18"/>
  <c r="O201" i="18"/>
  <c r="O200" i="18"/>
  <c r="O199" i="18"/>
  <c r="O30" i="18"/>
  <c r="O197" i="18"/>
  <c r="O10" i="18"/>
  <c r="O208" i="17"/>
  <c r="O207" i="17"/>
  <c r="O205" i="17"/>
  <c r="O204" i="17"/>
  <c r="O203" i="17"/>
  <c r="O201" i="17"/>
  <c r="O39" i="17"/>
  <c r="O198" i="17"/>
  <c r="P9" i="17"/>
  <c r="N210" i="16"/>
  <c r="N209" i="16"/>
  <c r="O109" i="13"/>
  <c r="O89" i="14"/>
  <c r="O81" i="14"/>
  <c r="O183" i="14" s="1"/>
  <c r="O70" i="14"/>
  <c r="O58" i="14"/>
  <c r="O49" i="14"/>
  <c r="O41" i="14"/>
  <c r="O179" i="14" s="1"/>
  <c r="O31" i="14"/>
  <c r="O178" i="14" s="1"/>
  <c r="O21" i="14"/>
  <c r="O177" i="14" s="1"/>
  <c r="O9" i="14"/>
  <c r="O204" i="13"/>
  <c r="O203" i="13"/>
  <c r="O201" i="13"/>
  <c r="O198" i="13"/>
  <c r="O197" i="13"/>
  <c r="O206" i="12"/>
  <c r="O205" i="12"/>
  <c r="O204" i="12"/>
  <c r="O203" i="12"/>
  <c r="O71" i="12"/>
  <c r="O182" i="12" s="1"/>
  <c r="O201" i="12"/>
  <c r="O199" i="12"/>
  <c r="O30" i="12"/>
  <c r="O197" i="12"/>
  <c r="O11" i="12"/>
  <c r="O176" i="12" s="1"/>
  <c r="O209" i="11"/>
  <c r="O206" i="11"/>
  <c r="O204" i="11"/>
  <c r="O203" i="11"/>
  <c r="O200" i="11"/>
  <c r="O199" i="11"/>
  <c r="P205" i="14"/>
  <c r="P37" i="10"/>
  <c r="O30" i="10"/>
  <c r="O29" i="10"/>
  <c r="O28" i="10"/>
  <c r="O31" i="10"/>
  <c r="O178" i="10" s="1"/>
  <c r="O9" i="6"/>
  <c r="O209" i="5"/>
  <c r="O208" i="5"/>
  <c r="O109" i="5"/>
  <c r="O205" i="5"/>
  <c r="O204" i="5"/>
  <c r="O71" i="5"/>
  <c r="O182" i="5" s="1"/>
  <c r="O201" i="5"/>
  <c r="O200" i="5"/>
  <c r="O29" i="5"/>
  <c r="O197" i="5"/>
  <c r="O196" i="5"/>
  <c r="O209" i="10"/>
  <c r="O129" i="10"/>
  <c r="O207" i="10"/>
  <c r="O109" i="10"/>
  <c r="O204" i="10"/>
  <c r="O79" i="10"/>
  <c r="O202" i="10"/>
  <c r="O201" i="10"/>
  <c r="O141" i="9"/>
  <c r="O189" i="9" s="1"/>
  <c r="O129" i="9"/>
  <c r="O121" i="9"/>
  <c r="O187" i="9" s="1"/>
  <c r="O120" i="9"/>
  <c r="O110" i="9"/>
  <c r="O101" i="9"/>
  <c r="O185" i="9" s="1"/>
  <c r="O90" i="9"/>
  <c r="O81" i="9"/>
  <c r="O183" i="9" s="1"/>
  <c r="O80" i="9"/>
  <c r="O70" i="9"/>
  <c r="O202" i="8"/>
  <c r="O201" i="8"/>
  <c r="O200" i="8"/>
  <c r="O199" i="8"/>
  <c r="O31" i="8"/>
  <c r="O197" i="8"/>
  <c r="O206" i="7"/>
  <c r="O205" i="7"/>
  <c r="O204" i="7"/>
  <c r="O201" i="7"/>
  <c r="N209" i="9"/>
  <c r="N208" i="9"/>
  <c r="N207" i="9"/>
  <c r="N206" i="9"/>
  <c r="N205" i="9"/>
  <c r="N204" i="9"/>
  <c r="O199" i="7"/>
  <c r="O198" i="7"/>
  <c r="O196" i="7"/>
  <c r="O139" i="6"/>
  <c r="O131" i="6"/>
  <c r="O188" i="6" s="1"/>
  <c r="O119" i="6"/>
  <c r="O206" i="6"/>
  <c r="O204" i="6"/>
  <c r="O202" i="6"/>
  <c r="O59" i="6"/>
  <c r="O170" i="4"/>
  <c r="O70" i="2"/>
  <c r="O111" i="4"/>
  <c r="O186" i="4" s="1"/>
  <c r="O99" i="4"/>
  <c r="N184" i="1"/>
  <c r="O220" i="38"/>
  <c r="P207" i="37"/>
  <c r="P203" i="37"/>
  <c r="P199" i="37"/>
  <c r="P206" i="37"/>
  <c r="P205" i="37"/>
  <c r="P200" i="37"/>
  <c r="P198" i="37"/>
  <c r="P196" i="37"/>
  <c r="N179" i="35"/>
  <c r="I181" i="33"/>
  <c r="I190" i="30"/>
  <c r="P204" i="26"/>
  <c r="P199" i="19"/>
  <c r="P208" i="18"/>
  <c r="P204" i="18"/>
  <c r="P200" i="18"/>
  <c r="P196" i="18"/>
  <c r="N189" i="26"/>
  <c r="I185" i="26"/>
  <c r="P201" i="19"/>
  <c r="P203" i="18"/>
  <c r="P201" i="10"/>
  <c r="I183" i="9"/>
  <c r="I181" i="9"/>
  <c r="I190" i="10"/>
  <c r="O11" i="1"/>
  <c r="O176" i="1" s="1"/>
  <c r="I10" i="1"/>
  <c r="N18" i="1"/>
  <c r="N58" i="1"/>
  <c r="N61" i="1"/>
  <c r="N181" i="1" s="1"/>
  <c r="N183" i="1"/>
  <c r="I197" i="4"/>
  <c r="I200" i="4"/>
  <c r="I202" i="4"/>
  <c r="I205" i="4"/>
  <c r="I207" i="4"/>
  <c r="N196" i="13"/>
  <c r="N197" i="13"/>
  <c r="N200" i="13"/>
  <c r="N201" i="13"/>
  <c r="N208" i="13"/>
  <c r="N197" i="16"/>
  <c r="N200" i="16"/>
  <c r="N205" i="16"/>
  <c r="N207" i="16"/>
  <c r="I186" i="21"/>
  <c r="P147" i="2"/>
  <c r="I210" i="2"/>
  <c r="P147" i="4"/>
  <c r="I210" i="4"/>
  <c r="P147" i="14"/>
  <c r="I210" i="14"/>
  <c r="P147" i="15"/>
  <c r="I210" i="15"/>
  <c r="O209" i="37"/>
  <c r="O141" i="37"/>
  <c r="O189" i="37" s="1"/>
  <c r="P91" i="44"/>
  <c r="P88" i="44"/>
  <c r="P89" i="44"/>
  <c r="P90" i="44"/>
  <c r="Q70" i="46"/>
  <c r="Q124" i="47"/>
  <c r="Q60" i="47"/>
  <c r="Q59" i="47"/>
  <c r="Q57" i="47"/>
  <c r="Q58" i="47"/>
  <c r="Q10" i="46"/>
  <c r="Q9" i="46"/>
  <c r="Q8" i="46"/>
  <c r="Q7" i="46"/>
  <c r="P18" i="48"/>
  <c r="P20" i="48"/>
  <c r="P19" i="48"/>
  <c r="P21" i="48"/>
  <c r="O112" i="54"/>
  <c r="O110" i="54"/>
  <c r="O114" i="56"/>
  <c r="O113" i="56"/>
  <c r="O112" i="56"/>
  <c r="O110" i="56"/>
  <c r="O111" i="56"/>
  <c r="P11" i="43"/>
  <c r="P9" i="43"/>
  <c r="P8" i="43"/>
  <c r="N124" i="44"/>
  <c r="P57" i="44"/>
  <c r="Q37" i="46"/>
  <c r="N123" i="48"/>
  <c r="P47" i="48"/>
  <c r="I124" i="48"/>
  <c r="P57" i="48"/>
  <c r="I121" i="50"/>
  <c r="P27" i="50"/>
  <c r="I127" i="50"/>
  <c r="O119" i="50"/>
  <c r="O8" i="50"/>
  <c r="O11" i="50"/>
  <c r="O106" i="50" s="1"/>
  <c r="O9" i="50"/>
  <c r="O10" i="50"/>
  <c r="N120" i="52"/>
  <c r="P17" i="52"/>
  <c r="I122" i="52"/>
  <c r="P37" i="52"/>
  <c r="O119" i="53"/>
  <c r="O11" i="53"/>
  <c r="O106" i="53" s="1"/>
  <c r="O10" i="53"/>
  <c r="O9" i="53"/>
  <c r="O8" i="53"/>
  <c r="I124" i="55"/>
  <c r="P57" i="55"/>
  <c r="I123" i="56"/>
  <c r="P47" i="56"/>
  <c r="I123" i="57"/>
  <c r="I127" i="57"/>
  <c r="P97" i="57"/>
  <c r="P121" i="57" s="1"/>
  <c r="O110" i="60"/>
  <c r="O108" i="60"/>
  <c r="O107" i="60"/>
  <c r="O111" i="60"/>
  <c r="O109" i="60"/>
  <c r="O114" i="60"/>
  <c r="O113" i="60"/>
  <c r="O106" i="60"/>
  <c r="P100" i="64"/>
  <c r="P29" i="65"/>
  <c r="N122" i="58"/>
  <c r="P37" i="58"/>
  <c r="P41" i="58" s="1"/>
  <c r="I119" i="60"/>
  <c r="P7" i="60"/>
  <c r="N123" i="60"/>
  <c r="P47" i="60"/>
  <c r="P7" i="63"/>
  <c r="P11" i="63" s="1"/>
  <c r="N120" i="64"/>
  <c r="P17" i="64"/>
  <c r="I123" i="64"/>
  <c r="P47" i="64"/>
  <c r="I127" i="65"/>
  <c r="P21" i="67"/>
  <c r="P20" i="67"/>
  <c r="P19" i="67"/>
  <c r="P18" i="67"/>
  <c r="O113" i="69"/>
  <c r="O112" i="69"/>
  <c r="O110" i="69"/>
  <c r="O111" i="69"/>
  <c r="O109" i="69"/>
  <c r="I124" i="68"/>
  <c r="P57" i="68"/>
  <c r="I123" i="69"/>
  <c r="P47" i="69"/>
  <c r="N120" i="70"/>
  <c r="P17" i="70"/>
  <c r="I124" i="70"/>
  <c r="P57" i="70"/>
  <c r="I125" i="70"/>
  <c r="P67" i="70"/>
  <c r="I123" i="71"/>
  <c r="P47" i="71"/>
  <c r="O121" i="72"/>
  <c r="O30" i="72"/>
  <c r="O29" i="72"/>
  <c r="O28" i="72"/>
  <c r="I125" i="72"/>
  <c r="O101" i="72"/>
  <c r="O108" i="72" s="1"/>
  <c r="O100" i="72"/>
  <c r="O99" i="72"/>
  <c r="O98" i="72"/>
  <c r="I127" i="72"/>
  <c r="P97" i="72"/>
  <c r="N203" i="2"/>
  <c r="N205" i="2"/>
  <c r="I198" i="4"/>
  <c r="I199" i="4"/>
  <c r="I201" i="4"/>
  <c r="I203" i="4"/>
  <c r="I204" i="4"/>
  <c r="I206" i="4"/>
  <c r="I209" i="4"/>
  <c r="I196" i="6"/>
  <c r="N196" i="6"/>
  <c r="I197" i="6"/>
  <c r="N197" i="6"/>
  <c r="I201" i="6"/>
  <c r="N201" i="6"/>
  <c r="I204" i="6"/>
  <c r="N204" i="6"/>
  <c r="I205" i="6"/>
  <c r="N205" i="6"/>
  <c r="I206" i="6"/>
  <c r="N206" i="6"/>
  <c r="I207" i="6"/>
  <c r="N207" i="6"/>
  <c r="I147" i="7"/>
  <c r="N196" i="9"/>
  <c r="N197" i="9"/>
  <c r="N198" i="9"/>
  <c r="N199" i="9"/>
  <c r="N200" i="9"/>
  <c r="N201" i="9"/>
  <c r="N202" i="9"/>
  <c r="N203" i="9"/>
  <c r="O196" i="10"/>
  <c r="N197" i="10"/>
  <c r="N199" i="10"/>
  <c r="O200" i="10"/>
  <c r="I201" i="10"/>
  <c r="N201" i="10"/>
  <c r="I202" i="10"/>
  <c r="N202" i="10"/>
  <c r="I205" i="10"/>
  <c r="N205" i="10"/>
  <c r="I206" i="10"/>
  <c r="N206" i="10"/>
  <c r="I209" i="10"/>
  <c r="N209" i="10"/>
  <c r="O196" i="11"/>
  <c r="O197" i="11"/>
  <c r="O198" i="11"/>
  <c r="I199" i="11"/>
  <c r="N199" i="11"/>
  <c r="I204" i="11"/>
  <c r="N204" i="11"/>
  <c r="I208" i="11"/>
  <c r="N208" i="11"/>
  <c r="I209" i="11"/>
  <c r="N209" i="11"/>
  <c r="I196" i="12"/>
  <c r="N196" i="12"/>
  <c r="I198" i="12"/>
  <c r="N198" i="12"/>
  <c r="I200" i="12"/>
  <c r="N200" i="12"/>
  <c r="I202" i="12"/>
  <c r="N202" i="12"/>
  <c r="I203" i="12"/>
  <c r="N203" i="12"/>
  <c r="I204" i="12"/>
  <c r="N204" i="12"/>
  <c r="I209" i="12"/>
  <c r="N209" i="12"/>
  <c r="N202" i="13"/>
  <c r="N203" i="13"/>
  <c r="N204" i="13"/>
  <c r="N206" i="13"/>
  <c r="O196" i="15"/>
  <c r="O197" i="15"/>
  <c r="O198" i="15"/>
  <c r="O199" i="15"/>
  <c r="O200" i="15"/>
  <c r="O201" i="15"/>
  <c r="N204" i="16"/>
  <c r="N208" i="16"/>
  <c r="I137" i="16"/>
  <c r="I147" i="17"/>
  <c r="I196" i="18"/>
  <c r="I147" i="20"/>
  <c r="I201" i="22"/>
  <c r="N201" i="22"/>
  <c r="I204" i="22"/>
  <c r="N204" i="22"/>
  <c r="I147" i="22"/>
  <c r="I147" i="24"/>
  <c r="I147" i="27"/>
  <c r="I199" i="29"/>
  <c r="N199" i="29"/>
  <c r="I200" i="29"/>
  <c r="N200" i="29"/>
  <c r="I201" i="29"/>
  <c r="N201" i="29"/>
  <c r="I202" i="29"/>
  <c r="N202" i="29"/>
  <c r="I203" i="29"/>
  <c r="N203" i="29"/>
  <c r="I147" i="31"/>
  <c r="I47" i="32"/>
  <c r="I67" i="32"/>
  <c r="I147" i="33"/>
  <c r="N197" i="35"/>
  <c r="N196" i="36"/>
  <c r="N199" i="36"/>
  <c r="N200" i="36"/>
  <c r="N203" i="36"/>
  <c r="H218" i="38"/>
  <c r="N218" i="38"/>
  <c r="H225" i="38"/>
  <c r="H227" i="38"/>
  <c r="O113" i="44"/>
  <c r="P123" i="44"/>
  <c r="O114" i="48"/>
  <c r="O107" i="59"/>
  <c r="O113" i="71"/>
  <c r="O106" i="71"/>
  <c r="O106" i="72"/>
  <c r="I211" i="7"/>
  <c r="I200" i="7"/>
  <c r="P147" i="18"/>
  <c r="I210" i="18"/>
  <c r="I210" i="21"/>
  <c r="P147" i="25"/>
  <c r="I210" i="25"/>
  <c r="P147" i="26"/>
  <c r="I210" i="26"/>
  <c r="P147" i="28"/>
  <c r="I210" i="28"/>
  <c r="P147" i="29"/>
  <c r="I210" i="29"/>
  <c r="P147" i="30"/>
  <c r="I210" i="30"/>
  <c r="N229" i="38"/>
  <c r="N118" i="38"/>
  <c r="O109" i="48"/>
  <c r="O108" i="48"/>
  <c r="O108" i="51"/>
  <c r="O107" i="51"/>
  <c r="O111" i="51"/>
  <c r="O109" i="51"/>
  <c r="P11" i="54"/>
  <c r="P10" i="54"/>
  <c r="P8" i="54"/>
  <c r="P9" i="54"/>
  <c r="P159" i="12"/>
  <c r="I121" i="44"/>
  <c r="P27" i="44"/>
  <c r="J120" i="46"/>
  <c r="Q17" i="46"/>
  <c r="Q38" i="46"/>
  <c r="Q41" i="46"/>
  <c r="Q40" i="46"/>
  <c r="Q39" i="46"/>
  <c r="P17" i="44"/>
  <c r="P20" i="44" s="1"/>
  <c r="I120" i="50"/>
  <c r="P17" i="50"/>
  <c r="I124" i="50"/>
  <c r="P57" i="50"/>
  <c r="N119" i="52"/>
  <c r="P7" i="52"/>
  <c r="I124" i="52"/>
  <c r="I124" i="53"/>
  <c r="P57" i="53"/>
  <c r="N126" i="53"/>
  <c r="P97" i="53"/>
  <c r="P119" i="53" s="1"/>
  <c r="I120" i="54"/>
  <c r="P17" i="54"/>
  <c r="I124" i="54"/>
  <c r="P57" i="54"/>
  <c r="I127" i="54"/>
  <c r="P97" i="54"/>
  <c r="P119" i="54" s="1"/>
  <c r="I119" i="55"/>
  <c r="P7" i="55"/>
  <c r="N119" i="56"/>
  <c r="I125" i="56"/>
  <c r="P67" i="56"/>
  <c r="N124" i="57"/>
  <c r="P57" i="57"/>
  <c r="P20" i="58"/>
  <c r="P21" i="58"/>
  <c r="P18" i="58"/>
  <c r="P19" i="58"/>
  <c r="O113" i="59"/>
  <c r="O106" i="59"/>
  <c r="O109" i="59"/>
  <c r="O112" i="59"/>
  <c r="P21" i="62"/>
  <c r="P18" i="62"/>
  <c r="P20" i="62"/>
  <c r="P19" i="62"/>
  <c r="O114" i="67"/>
  <c r="O113" i="67"/>
  <c r="O111" i="67"/>
  <c r="O112" i="67"/>
  <c r="O107" i="67"/>
  <c r="N121" i="58"/>
  <c r="P27" i="58"/>
  <c r="P40" i="58"/>
  <c r="I125" i="58"/>
  <c r="P67" i="58"/>
  <c r="I119" i="59"/>
  <c r="I123" i="59"/>
  <c r="P47" i="59"/>
  <c r="I125" i="60"/>
  <c r="P67" i="60"/>
  <c r="I119" i="65"/>
  <c r="P7" i="65"/>
  <c r="I126" i="65"/>
  <c r="P77" i="65"/>
  <c r="I123" i="67"/>
  <c r="P47" i="67"/>
  <c r="P71" i="67"/>
  <c r="P69" i="67"/>
  <c r="P68" i="67"/>
  <c r="P70" i="67"/>
  <c r="O111" i="70"/>
  <c r="O114" i="70"/>
  <c r="O106" i="70"/>
  <c r="I119" i="68"/>
  <c r="P7" i="68"/>
  <c r="I127" i="68"/>
  <c r="P97" i="68"/>
  <c r="I124" i="69"/>
  <c r="P57" i="69"/>
  <c r="I123" i="70"/>
  <c r="P47" i="70"/>
  <c r="N124" i="71"/>
  <c r="P57" i="71"/>
  <c r="P59" i="71" s="1"/>
  <c r="I120" i="72"/>
  <c r="P17" i="72"/>
  <c r="I122" i="72"/>
  <c r="O207" i="2"/>
  <c r="O201" i="2"/>
  <c r="O200" i="2"/>
  <c r="O203" i="1"/>
  <c r="O201" i="1"/>
  <c r="O199" i="1"/>
  <c r="O207" i="4"/>
  <c r="O201" i="4"/>
  <c r="O200" i="4"/>
  <c r="O199" i="4"/>
  <c r="O198" i="4"/>
  <c r="O197" i="4"/>
  <c r="O196" i="4"/>
  <c r="O209" i="3"/>
  <c r="O206" i="3"/>
  <c r="O204" i="3"/>
  <c r="O203" i="3"/>
  <c r="O201" i="3"/>
  <c r="O200" i="3"/>
  <c r="O199" i="3"/>
  <c r="O198" i="3"/>
  <c r="O197" i="3"/>
  <c r="O204" i="2"/>
  <c r="O203" i="2"/>
  <c r="O197" i="2"/>
  <c r="O196" i="2"/>
  <c r="N200" i="1"/>
  <c r="O220" i="34"/>
  <c r="I204" i="29"/>
  <c r="I209" i="29"/>
  <c r="I207" i="29"/>
  <c r="I205" i="29"/>
  <c r="O196" i="26"/>
  <c r="I198" i="10"/>
  <c r="I210" i="1"/>
  <c r="I147" i="3"/>
  <c r="I147" i="5"/>
  <c r="O50" i="6"/>
  <c r="I209" i="6"/>
  <c r="N209" i="6"/>
  <c r="I147" i="6"/>
  <c r="I196" i="8"/>
  <c r="N196" i="8"/>
  <c r="I197" i="8"/>
  <c r="N197" i="8"/>
  <c r="I198" i="8"/>
  <c r="N198" i="8"/>
  <c r="I147" i="9"/>
  <c r="O11" i="10"/>
  <c r="O176" i="10" s="1"/>
  <c r="O50" i="10"/>
  <c r="I147" i="10"/>
  <c r="O11" i="11"/>
  <c r="O176" i="11" s="1"/>
  <c r="O21" i="11"/>
  <c r="O177" i="11" s="1"/>
  <c r="I147" i="11"/>
  <c r="I7" i="14"/>
  <c r="I27" i="14"/>
  <c r="I47" i="14"/>
  <c r="I67" i="14"/>
  <c r="O9" i="15"/>
  <c r="O19" i="15"/>
  <c r="O29" i="15"/>
  <c r="O39" i="15"/>
  <c r="O49" i="15"/>
  <c r="N198" i="16"/>
  <c r="N199" i="16"/>
  <c r="N202" i="16"/>
  <c r="N203" i="16"/>
  <c r="N206" i="16"/>
  <c r="I202" i="18"/>
  <c r="N202" i="18"/>
  <c r="I203" i="18"/>
  <c r="N203" i="18"/>
  <c r="I204" i="18"/>
  <c r="N204" i="18"/>
  <c r="I205" i="18"/>
  <c r="N205" i="18"/>
  <c r="I196" i="19"/>
  <c r="N196" i="19"/>
  <c r="I197" i="19"/>
  <c r="N197" i="19"/>
  <c r="I198" i="19"/>
  <c r="N198" i="19"/>
  <c r="I199" i="19"/>
  <c r="N199" i="19"/>
  <c r="I200" i="19"/>
  <c r="N200" i="19"/>
  <c r="I201" i="19"/>
  <c r="N201" i="19"/>
  <c r="I202" i="19"/>
  <c r="N202" i="19"/>
  <c r="I206" i="19"/>
  <c r="N206" i="19"/>
  <c r="N208" i="19"/>
  <c r="I196" i="20"/>
  <c r="N196" i="20"/>
  <c r="I197" i="20"/>
  <c r="N197" i="20"/>
  <c r="I199" i="20"/>
  <c r="N199" i="20"/>
  <c r="I202" i="20"/>
  <c r="N202" i="20"/>
  <c r="I203" i="20"/>
  <c r="N203" i="20"/>
  <c r="I205" i="20"/>
  <c r="N205" i="20"/>
  <c r="I209" i="20"/>
  <c r="N209" i="20"/>
  <c r="I196" i="21"/>
  <c r="N196" i="21"/>
  <c r="I197" i="21"/>
  <c r="N197" i="21"/>
  <c r="I198" i="21"/>
  <c r="N198" i="21"/>
  <c r="I199" i="21"/>
  <c r="N199" i="21"/>
  <c r="I200" i="21"/>
  <c r="N200" i="21"/>
  <c r="I201" i="21"/>
  <c r="N201" i="21"/>
  <c r="I205" i="21"/>
  <c r="N205" i="21"/>
  <c r="I206" i="21"/>
  <c r="N206" i="21"/>
  <c r="I207" i="21"/>
  <c r="N207" i="21"/>
  <c r="I208" i="21"/>
  <c r="N208" i="21"/>
  <c r="I198" i="22"/>
  <c r="N198" i="22"/>
  <c r="I199" i="22"/>
  <c r="N199" i="22"/>
  <c r="I202" i="22"/>
  <c r="N202" i="22"/>
  <c r="I203" i="22"/>
  <c r="I208" i="22"/>
  <c r="N208" i="22"/>
  <c r="I196" i="23"/>
  <c r="N196" i="23"/>
  <c r="I199" i="23"/>
  <c r="N199" i="23"/>
  <c r="I200" i="23"/>
  <c r="N200" i="23"/>
  <c r="I203" i="23"/>
  <c r="N203" i="23"/>
  <c r="I204" i="23"/>
  <c r="N204" i="23"/>
  <c r="I207" i="23"/>
  <c r="N207" i="23"/>
  <c r="I208" i="23"/>
  <c r="N208" i="23"/>
  <c r="I196" i="25"/>
  <c r="N196" i="25"/>
  <c r="I197" i="25"/>
  <c r="N197" i="25"/>
  <c r="I199" i="25"/>
  <c r="N199" i="25"/>
  <c r="I201" i="25"/>
  <c r="N201" i="25"/>
  <c r="I203" i="25"/>
  <c r="N203" i="25"/>
  <c r="I205" i="25"/>
  <c r="N205" i="25"/>
  <c r="I208" i="25"/>
  <c r="N208" i="25"/>
  <c r="I209" i="25"/>
  <c r="N209" i="25"/>
  <c r="O198" i="28"/>
  <c r="O199" i="28"/>
  <c r="I197" i="29"/>
  <c r="N197" i="29"/>
  <c r="I198" i="29"/>
  <c r="N198" i="29"/>
  <c r="N204" i="29"/>
  <c r="N206" i="29"/>
  <c r="N208" i="29"/>
  <c r="I198" i="30"/>
  <c r="N198" i="30"/>
  <c r="I200" i="30"/>
  <c r="N200" i="30"/>
  <c r="I202" i="30"/>
  <c r="N202" i="30"/>
  <c r="I208" i="30"/>
  <c r="N208" i="30"/>
  <c r="I197" i="31"/>
  <c r="N197" i="31"/>
  <c r="I198" i="31"/>
  <c r="N198" i="31"/>
  <c r="I199" i="31"/>
  <c r="N199" i="31"/>
  <c r="I200" i="31"/>
  <c r="N200" i="31"/>
  <c r="I201" i="31"/>
  <c r="N201" i="31"/>
  <c r="I202" i="31"/>
  <c r="N202" i="31"/>
  <c r="I203" i="31"/>
  <c r="N203" i="31"/>
  <c r="I204" i="31"/>
  <c r="N204" i="31"/>
  <c r="I205" i="31"/>
  <c r="N205" i="31"/>
  <c r="I206" i="31"/>
  <c r="N206" i="31"/>
  <c r="I207" i="31"/>
  <c r="N207" i="31"/>
  <c r="I208" i="31"/>
  <c r="N208" i="31"/>
  <c r="I209" i="31"/>
  <c r="N209" i="31"/>
  <c r="O196" i="32"/>
  <c r="O206" i="32"/>
  <c r="O207" i="32"/>
  <c r="O208" i="32"/>
  <c r="O210" i="32"/>
  <c r="O219" i="34"/>
  <c r="N198" i="35"/>
  <c r="O196" i="36"/>
  <c r="N202" i="36"/>
  <c r="N205" i="36"/>
  <c r="N207" i="36"/>
  <c r="H220" i="38"/>
  <c r="H222" i="38"/>
  <c r="H224" i="38"/>
  <c r="P126" i="44"/>
  <c r="O112" i="44"/>
  <c r="O111" i="44"/>
  <c r="P121" i="52"/>
  <c r="P121" i="54"/>
  <c r="O108" i="56"/>
  <c r="O106" i="44"/>
  <c r="O108" i="59"/>
  <c r="O106" i="67"/>
  <c r="P61" i="68"/>
  <c r="O106" i="69"/>
  <c r="O107" i="70"/>
  <c r="P27" i="72"/>
  <c r="O109" i="72"/>
  <c r="O110" i="72"/>
  <c r="O113" i="72"/>
  <c r="O114" i="72"/>
  <c r="I126" i="43"/>
  <c r="P77" i="43"/>
  <c r="J111" i="46"/>
  <c r="J110" i="46"/>
  <c r="P157" i="4"/>
  <c r="P157" i="6"/>
  <c r="P157" i="8"/>
  <c r="P157" i="9"/>
  <c r="P157" i="10"/>
  <c r="P157" i="13"/>
  <c r="P157" i="14"/>
  <c r="P157" i="15"/>
  <c r="P157" i="18"/>
  <c r="P157" i="19"/>
  <c r="P157" i="21"/>
  <c r="P157" i="22"/>
  <c r="P157" i="23"/>
  <c r="P157" i="25"/>
  <c r="P157" i="27"/>
  <c r="N211" i="29"/>
  <c r="P157" i="31"/>
  <c r="N211" i="31"/>
  <c r="D111" i="46"/>
  <c r="D110" i="46"/>
  <c r="H114" i="46"/>
  <c r="H113" i="46"/>
  <c r="H112" i="46"/>
  <c r="H111" i="46"/>
  <c r="H109" i="46"/>
  <c r="H108" i="46"/>
  <c r="H107" i="46"/>
  <c r="H106" i="46"/>
  <c r="K113" i="46"/>
  <c r="K112" i="46"/>
  <c r="K111" i="46"/>
  <c r="K109" i="46"/>
  <c r="K108" i="46"/>
  <c r="K107" i="46"/>
  <c r="M113" i="46"/>
  <c r="M112" i="46"/>
  <c r="M111" i="46"/>
  <c r="M109" i="46"/>
  <c r="M108" i="46"/>
  <c r="M107" i="46"/>
  <c r="P87" i="50"/>
  <c r="P87" i="54"/>
  <c r="P77" i="55"/>
  <c r="I126" i="55"/>
  <c r="P87" i="55"/>
  <c r="P87" i="58"/>
  <c r="P87" i="62"/>
  <c r="P77" i="68"/>
  <c r="I126" i="68"/>
  <c r="P77" i="69"/>
  <c r="I126" i="69"/>
  <c r="P87" i="69"/>
  <c r="P26" i="73"/>
  <c r="N27" i="73"/>
  <c r="P46" i="73"/>
  <c r="N47" i="73"/>
  <c r="P76" i="73"/>
  <c r="I77" i="73"/>
  <c r="G114" i="73"/>
  <c r="G112" i="73"/>
  <c r="G110" i="73"/>
  <c r="G108" i="73"/>
  <c r="E114" i="73"/>
  <c r="E112" i="73"/>
  <c r="E110" i="73"/>
  <c r="E108" i="73"/>
  <c r="I11" i="74"/>
  <c r="C106" i="74"/>
  <c r="O119" i="74"/>
  <c r="O11" i="74"/>
  <c r="O106" i="74" s="1"/>
  <c r="O10" i="74"/>
  <c r="O8" i="74"/>
  <c r="O17" i="74"/>
  <c r="O19" i="74" s="1"/>
  <c r="P16" i="74"/>
  <c r="N17" i="74"/>
  <c r="O47" i="74"/>
  <c r="O50" i="74" s="1"/>
  <c r="O67" i="74"/>
  <c r="O125" i="74" s="1"/>
  <c r="P76" i="74"/>
  <c r="I77" i="74"/>
  <c r="M114" i="74"/>
  <c r="M112" i="74"/>
  <c r="M110" i="74"/>
  <c r="M108" i="74"/>
  <c r="M107" i="74"/>
  <c r="N101" i="74"/>
  <c r="K114" i="74"/>
  <c r="K112" i="74"/>
  <c r="K110" i="74"/>
  <c r="K108" i="74"/>
  <c r="K107" i="74"/>
  <c r="P87" i="74"/>
  <c r="O119" i="75"/>
  <c r="O11" i="75"/>
  <c r="O106" i="75" s="1"/>
  <c r="O124" i="75"/>
  <c r="O61" i="75"/>
  <c r="O111" i="75" s="1"/>
  <c r="O60" i="75"/>
  <c r="O58" i="75"/>
  <c r="N110" i="75"/>
  <c r="N108" i="75"/>
  <c r="N107" i="75"/>
  <c r="P17" i="76"/>
  <c r="I122" i="76"/>
  <c r="P37" i="76"/>
  <c r="O124" i="76"/>
  <c r="O61" i="76"/>
  <c r="O111" i="76" s="1"/>
  <c r="O59" i="76"/>
  <c r="O58" i="76"/>
  <c r="O125" i="76"/>
  <c r="O71" i="76"/>
  <c r="O112" i="76" s="1"/>
  <c r="O69" i="76"/>
  <c r="I113" i="76"/>
  <c r="I111" i="76"/>
  <c r="I110" i="76"/>
  <c r="I109" i="76"/>
  <c r="I107" i="76"/>
  <c r="I120" i="77"/>
  <c r="P17" i="77"/>
  <c r="O121" i="77"/>
  <c r="O31" i="77"/>
  <c r="O108" i="77" s="1"/>
  <c r="O122" i="78"/>
  <c r="O41" i="78"/>
  <c r="O109" i="78" s="1"/>
  <c r="O40" i="78"/>
  <c r="O39" i="78"/>
  <c r="O38" i="78"/>
  <c r="I121" i="79"/>
  <c r="I110" i="80"/>
  <c r="I109" i="80"/>
  <c r="I108" i="80"/>
  <c r="I107" i="80"/>
  <c r="O119" i="81"/>
  <c r="O9" i="81"/>
  <c r="O11" i="81"/>
  <c r="O106" i="81" s="1"/>
  <c r="O8" i="81"/>
  <c r="O120" i="81"/>
  <c r="O19" i="81"/>
  <c r="O21" i="81"/>
  <c r="O107" i="81" s="1"/>
  <c r="O20" i="81"/>
  <c r="O18" i="81"/>
  <c r="O121" i="81"/>
  <c r="O30" i="81"/>
  <c r="O28" i="81"/>
  <c r="O31" i="81"/>
  <c r="O108" i="81" s="1"/>
  <c r="O29" i="81"/>
  <c r="O122" i="81"/>
  <c r="O39" i="81"/>
  <c r="O41" i="81"/>
  <c r="O109" i="81" s="1"/>
  <c r="O40" i="81"/>
  <c r="O38" i="81"/>
  <c r="N111" i="81"/>
  <c r="N110" i="81"/>
  <c r="O119" i="82"/>
  <c r="O11" i="82"/>
  <c r="O10" i="82"/>
  <c r="O9" i="82"/>
  <c r="O8" i="82"/>
  <c r="I122" i="82"/>
  <c r="O123" i="82"/>
  <c r="O48" i="82"/>
  <c r="O51" i="82"/>
  <c r="O50" i="82"/>
  <c r="O49" i="82"/>
  <c r="I122" i="83"/>
  <c r="P37" i="83"/>
  <c r="O101" i="83"/>
  <c r="O109" i="83" s="1"/>
  <c r="O100" i="83"/>
  <c r="O99" i="83"/>
  <c r="O98" i="83"/>
  <c r="I127" i="83"/>
  <c r="N122" i="84"/>
  <c r="N38" i="84"/>
  <c r="N41" i="84"/>
  <c r="N109" i="84" s="1"/>
  <c r="N40" i="84"/>
  <c r="N39" i="84"/>
  <c r="M110" i="84"/>
  <c r="M108" i="84"/>
  <c r="M107" i="84"/>
  <c r="N120" i="85"/>
  <c r="N19" i="85"/>
  <c r="N18" i="85"/>
  <c r="N21" i="85"/>
  <c r="N107" i="85" s="1"/>
  <c r="N20" i="85"/>
  <c r="N121" i="85"/>
  <c r="N30" i="85"/>
  <c r="N28" i="85"/>
  <c r="N31" i="85"/>
  <c r="N108" i="85" s="1"/>
  <c r="N29" i="85"/>
  <c r="N124" i="85"/>
  <c r="N59" i="85"/>
  <c r="N58" i="85"/>
  <c r="N61" i="85"/>
  <c r="N111" i="85" s="1"/>
  <c r="N60" i="85"/>
  <c r="M109" i="86"/>
  <c r="M108" i="86"/>
  <c r="M107" i="86"/>
  <c r="M106" i="86"/>
  <c r="N19" i="87"/>
  <c r="N18" i="87"/>
  <c r="N21" i="87"/>
  <c r="N107" i="87" s="1"/>
  <c r="N20" i="87"/>
  <c r="N119" i="89"/>
  <c r="N10" i="89"/>
  <c r="N9" i="89"/>
  <c r="N8" i="89"/>
  <c r="N11" i="89"/>
  <c r="N106" i="89" s="1"/>
  <c r="N122" i="90"/>
  <c r="N40" i="90"/>
  <c r="N39" i="90"/>
  <c r="N38" i="90"/>
  <c r="N41" i="90"/>
  <c r="N109" i="90" s="1"/>
  <c r="H111" i="90"/>
  <c r="H110" i="90"/>
  <c r="H108" i="90"/>
  <c r="I147" i="34"/>
  <c r="I67" i="35"/>
  <c r="I87" i="35"/>
  <c r="I147" i="36"/>
  <c r="O211" i="1"/>
  <c r="P69" i="44"/>
  <c r="Q69" i="45"/>
  <c r="P31" i="51"/>
  <c r="P38" i="51"/>
  <c r="P50" i="51"/>
  <c r="P10" i="51"/>
  <c r="P59" i="51"/>
  <c r="P123" i="52"/>
  <c r="P125" i="53"/>
  <c r="P123" i="53"/>
  <c r="P21" i="55"/>
  <c r="P125" i="55"/>
  <c r="P122" i="55"/>
  <c r="P123" i="55"/>
  <c r="P61" i="56"/>
  <c r="P41" i="56"/>
  <c r="O211" i="12"/>
  <c r="O211" i="16"/>
  <c r="O211" i="32"/>
  <c r="O21" i="43"/>
  <c r="O107" i="43" s="1"/>
  <c r="O125" i="43"/>
  <c r="O61" i="43"/>
  <c r="O111" i="43" s="1"/>
  <c r="I124" i="43"/>
  <c r="O123" i="43"/>
  <c r="O41" i="43"/>
  <c r="O109" i="43" s="1"/>
  <c r="P37" i="43"/>
  <c r="O127" i="44"/>
  <c r="O79" i="44"/>
  <c r="O125" i="44"/>
  <c r="O124" i="44"/>
  <c r="I124" i="44"/>
  <c r="O122" i="44"/>
  <c r="P71" i="45"/>
  <c r="P112" i="45" s="1"/>
  <c r="P124" i="45"/>
  <c r="P123" i="45"/>
  <c r="P38" i="45"/>
  <c r="Q27" i="45"/>
  <c r="P120" i="45"/>
  <c r="O125" i="45"/>
  <c r="O124" i="45"/>
  <c r="O123" i="45"/>
  <c r="O122" i="45"/>
  <c r="P125" i="46"/>
  <c r="P124" i="46"/>
  <c r="P123" i="46"/>
  <c r="J123" i="46"/>
  <c r="P41" i="46"/>
  <c r="J122" i="46"/>
  <c r="P20" i="47"/>
  <c r="P106" i="47" s="1"/>
  <c r="J125" i="47"/>
  <c r="P124" i="47"/>
  <c r="J123" i="47"/>
  <c r="P122" i="47"/>
  <c r="P97" i="48"/>
  <c r="P120" i="48" s="1"/>
  <c r="O124" i="48"/>
  <c r="O122" i="48"/>
  <c r="O121" i="48"/>
  <c r="O120" i="48"/>
  <c r="I123" i="48"/>
  <c r="O124" i="50"/>
  <c r="O38" i="50"/>
  <c r="O30" i="50"/>
  <c r="O18" i="50"/>
  <c r="O125" i="50"/>
  <c r="O51" i="50"/>
  <c r="O110" i="50" s="1"/>
  <c r="O119" i="51"/>
  <c r="O68" i="52"/>
  <c r="O119" i="52"/>
  <c r="O123" i="53"/>
  <c r="O121" i="53"/>
  <c r="O120" i="53"/>
  <c r="I120" i="53"/>
  <c r="I121" i="53"/>
  <c r="O125" i="54"/>
  <c r="O123" i="54"/>
  <c r="O125" i="55"/>
  <c r="O125" i="56"/>
  <c r="P120" i="56"/>
  <c r="O119" i="56"/>
  <c r="I122" i="57"/>
  <c r="O121" i="57"/>
  <c r="O120" i="57"/>
  <c r="O122" i="57"/>
  <c r="O119" i="57"/>
  <c r="I120" i="57"/>
  <c r="P60" i="59"/>
  <c r="P39" i="59"/>
  <c r="I211" i="16"/>
  <c r="I121" i="43"/>
  <c r="O121" i="43"/>
  <c r="N125" i="44"/>
  <c r="Q57" i="45"/>
  <c r="J121" i="46"/>
  <c r="P121" i="46"/>
  <c r="J120" i="47"/>
  <c r="J121" i="47"/>
  <c r="P121" i="47"/>
  <c r="Q66" i="47"/>
  <c r="N120" i="44"/>
  <c r="O10" i="45"/>
  <c r="O106" i="45" s="1"/>
  <c r="J106" i="46"/>
  <c r="L106" i="46"/>
  <c r="N106" i="46"/>
  <c r="I125" i="48"/>
  <c r="O119" i="48"/>
  <c r="I122" i="50"/>
  <c r="I119" i="50"/>
  <c r="I119" i="51"/>
  <c r="I123" i="51"/>
  <c r="I77" i="52"/>
  <c r="P97" i="58"/>
  <c r="P120" i="58" s="1"/>
  <c r="O125" i="58"/>
  <c r="O123" i="58"/>
  <c r="O119" i="58"/>
  <c r="O124" i="58"/>
  <c r="O41" i="58"/>
  <c r="I122" i="58"/>
  <c r="O121" i="58"/>
  <c r="I119" i="58"/>
  <c r="O29" i="59"/>
  <c r="O125" i="59"/>
  <c r="O119" i="59"/>
  <c r="O125" i="60"/>
  <c r="O123" i="60"/>
  <c r="O119" i="60"/>
  <c r="O125" i="62"/>
  <c r="O124" i="62"/>
  <c r="I121" i="62"/>
  <c r="O120" i="62"/>
  <c r="O119" i="62"/>
  <c r="O38" i="63"/>
  <c r="O30" i="63"/>
  <c r="I127" i="64"/>
  <c r="I126" i="64"/>
  <c r="I124" i="64"/>
  <c r="O122" i="64"/>
  <c r="I121" i="64"/>
  <c r="O120" i="64"/>
  <c r="O119" i="64"/>
  <c r="O127" i="65"/>
  <c r="O124" i="65"/>
  <c r="O122" i="65"/>
  <c r="O121" i="65"/>
  <c r="O120" i="65"/>
  <c r="O119" i="65"/>
  <c r="O60" i="67"/>
  <c r="O122" i="67"/>
  <c r="O121" i="67"/>
  <c r="O120" i="67"/>
  <c r="P27" i="67"/>
  <c r="I120" i="59"/>
  <c r="I121" i="59"/>
  <c r="I122" i="59"/>
  <c r="I124" i="59"/>
  <c r="I125" i="62"/>
  <c r="I121" i="63"/>
  <c r="I77" i="67"/>
  <c r="O60" i="68"/>
  <c r="O39" i="68"/>
  <c r="O30" i="68"/>
  <c r="O18" i="68"/>
  <c r="P97" i="69"/>
  <c r="O125" i="69"/>
  <c r="O123" i="69"/>
  <c r="O124" i="70"/>
  <c r="O122" i="70"/>
  <c r="O121" i="70"/>
  <c r="O119" i="70"/>
  <c r="O123" i="70"/>
  <c r="O123" i="71"/>
  <c r="O124" i="71"/>
  <c r="O122" i="71"/>
  <c r="I121" i="71"/>
  <c r="O10" i="71"/>
  <c r="O9" i="71"/>
  <c r="I120" i="68"/>
  <c r="I121" i="68"/>
  <c r="I122" i="68"/>
  <c r="I123" i="68"/>
  <c r="I125" i="68"/>
  <c r="I119" i="69"/>
  <c r="I120" i="69"/>
  <c r="I121" i="69"/>
  <c r="I125" i="69"/>
  <c r="P37" i="70"/>
  <c r="N120" i="72"/>
  <c r="P36" i="72"/>
  <c r="P66" i="72"/>
  <c r="K114" i="72"/>
  <c r="O11" i="73"/>
  <c r="I101" i="73"/>
  <c r="I109" i="73" s="1"/>
  <c r="N114" i="73"/>
  <c r="N78" i="74"/>
  <c r="N79" i="74"/>
  <c r="N80" i="74"/>
  <c r="I88" i="74"/>
  <c r="P36" i="74"/>
  <c r="P37" i="74" s="1"/>
  <c r="N111" i="74"/>
  <c r="I114" i="77"/>
  <c r="N106" i="87"/>
  <c r="N108" i="87"/>
  <c r="M111" i="87"/>
  <c r="N114" i="87"/>
  <c r="P147" i="35"/>
  <c r="I210" i="35"/>
  <c r="P157" i="2"/>
  <c r="Q87" i="45"/>
  <c r="O111" i="46"/>
  <c r="O110" i="46"/>
  <c r="Q77" i="46"/>
  <c r="J126" i="46"/>
  <c r="P111" i="46"/>
  <c r="P110" i="46"/>
  <c r="J126" i="47"/>
  <c r="Q76" i="47"/>
  <c r="P77" i="48"/>
  <c r="I126" i="48"/>
  <c r="P77" i="57"/>
  <c r="I126" i="57"/>
  <c r="P157" i="3"/>
  <c r="P157" i="5"/>
  <c r="P157" i="17"/>
  <c r="P157" i="33"/>
  <c r="N211" i="36"/>
  <c r="P157" i="36"/>
  <c r="P157" i="37"/>
  <c r="N211" i="37"/>
  <c r="I110" i="46"/>
  <c r="G113" i="46"/>
  <c r="G112" i="46"/>
  <c r="G111" i="46"/>
  <c r="G109" i="46"/>
  <c r="G108" i="46"/>
  <c r="G107" i="46"/>
  <c r="G106" i="46"/>
  <c r="L112" i="46"/>
  <c r="L111" i="46"/>
  <c r="L109" i="46"/>
  <c r="L108" i="46"/>
  <c r="L107" i="46"/>
  <c r="N112" i="46"/>
  <c r="N111" i="46"/>
  <c r="N109" i="46"/>
  <c r="N108" i="46"/>
  <c r="N107" i="46"/>
  <c r="P77" i="51"/>
  <c r="P87" i="51"/>
  <c r="P77" i="53"/>
  <c r="I126" i="53"/>
  <c r="P77" i="56"/>
  <c r="I126" i="56"/>
  <c r="P87" i="57"/>
  <c r="P77" i="58"/>
  <c r="I126" i="58"/>
  <c r="P77" i="62"/>
  <c r="I126" i="62"/>
  <c r="P77" i="63"/>
  <c r="I126" i="63"/>
  <c r="P87" i="67"/>
  <c r="P77" i="70"/>
  <c r="I126" i="70"/>
  <c r="P87" i="70"/>
  <c r="P77" i="71"/>
  <c r="I126" i="71"/>
  <c r="P87" i="71"/>
  <c r="N127" i="71"/>
  <c r="P77" i="72"/>
  <c r="I126" i="72"/>
  <c r="P87" i="72"/>
  <c r="N127" i="72"/>
  <c r="I125" i="73"/>
  <c r="P67" i="73"/>
  <c r="J111" i="73"/>
  <c r="J110" i="73"/>
  <c r="J109" i="73"/>
  <c r="J108" i="73"/>
  <c r="I127" i="73"/>
  <c r="O27" i="74"/>
  <c r="O30" i="74" s="1"/>
  <c r="I121" i="74"/>
  <c r="F113" i="74"/>
  <c r="F111" i="74"/>
  <c r="F108" i="74"/>
  <c r="F107" i="74"/>
  <c r="D108" i="74"/>
  <c r="D107" i="74"/>
  <c r="I127" i="74"/>
  <c r="P97" i="74"/>
  <c r="O122" i="75"/>
  <c r="O41" i="75"/>
  <c r="O109" i="75" s="1"/>
  <c r="O40" i="75"/>
  <c r="O39" i="75"/>
  <c r="O38" i="75"/>
  <c r="O125" i="75"/>
  <c r="O71" i="75"/>
  <c r="O112" i="75" s="1"/>
  <c r="O122" i="77"/>
  <c r="O41" i="77"/>
  <c r="O109" i="77" s="1"/>
  <c r="O40" i="77"/>
  <c r="O39" i="77"/>
  <c r="O38" i="77"/>
  <c r="I112" i="77"/>
  <c r="I111" i="77"/>
  <c r="I110" i="77"/>
  <c r="I109" i="77"/>
  <c r="O120" i="78"/>
  <c r="O21" i="78"/>
  <c r="O107" i="78" s="1"/>
  <c r="O20" i="78"/>
  <c r="O19" i="78"/>
  <c r="O18" i="78"/>
  <c r="I120" i="78"/>
  <c r="P17" i="78"/>
  <c r="I123" i="78"/>
  <c r="P47" i="78"/>
  <c r="O125" i="78"/>
  <c r="O71" i="78"/>
  <c r="O112" i="78" s="1"/>
  <c r="O69" i="78"/>
  <c r="O124" i="79"/>
  <c r="O52" i="79"/>
  <c r="O111" i="79" s="1"/>
  <c r="O125" i="79"/>
  <c r="O62" i="79"/>
  <c r="O112" i="79" s="1"/>
  <c r="O61" i="79"/>
  <c r="O59" i="79"/>
  <c r="O126" i="79"/>
  <c r="O72" i="79"/>
  <c r="O113" i="79" s="1"/>
  <c r="O70" i="79"/>
  <c r="N110" i="79"/>
  <c r="N109" i="79"/>
  <c r="N107" i="79"/>
  <c r="O125" i="80"/>
  <c r="O71" i="80"/>
  <c r="O70" i="80"/>
  <c r="O69" i="80"/>
  <c r="I125" i="82"/>
  <c r="P67" i="82"/>
  <c r="O100" i="82"/>
  <c r="O98" i="82"/>
  <c r="O101" i="82"/>
  <c r="O99" i="82"/>
  <c r="I127" i="82"/>
  <c r="P97" i="82"/>
  <c r="N119" i="84"/>
  <c r="N11" i="84"/>
  <c r="N106" i="84" s="1"/>
  <c r="N10" i="84"/>
  <c r="N9" i="84"/>
  <c r="N8" i="84"/>
  <c r="N124" i="84"/>
  <c r="N59" i="84"/>
  <c r="N61" i="84"/>
  <c r="N111" i="84" s="1"/>
  <c r="N60" i="84"/>
  <c r="N58" i="84"/>
  <c r="N125" i="84"/>
  <c r="N70" i="84"/>
  <c r="N68" i="84"/>
  <c r="N71" i="84"/>
  <c r="N112" i="84" s="1"/>
  <c r="N69" i="84"/>
  <c r="H110" i="84"/>
  <c r="H108" i="84"/>
  <c r="H107" i="84"/>
  <c r="H125" i="85"/>
  <c r="H110" i="85"/>
  <c r="H109" i="85"/>
  <c r="N123" i="86"/>
  <c r="N51" i="86"/>
  <c r="N110" i="86" s="1"/>
  <c r="N50" i="86"/>
  <c r="N49" i="86"/>
  <c r="N48" i="86"/>
  <c r="O31" i="87"/>
  <c r="N68" i="87"/>
  <c r="N71" i="87"/>
  <c r="N112" i="87" s="1"/>
  <c r="N70" i="87"/>
  <c r="N69" i="87"/>
  <c r="N122" i="89"/>
  <c r="N41" i="89"/>
  <c r="N109" i="89" s="1"/>
  <c r="N40" i="89"/>
  <c r="N39" i="89"/>
  <c r="N38" i="89"/>
  <c r="N124" i="89"/>
  <c r="N61" i="89"/>
  <c r="N111" i="89" s="1"/>
  <c r="N60" i="89"/>
  <c r="N59" i="89"/>
  <c r="N58" i="89"/>
  <c r="N125" i="89"/>
  <c r="N70" i="89"/>
  <c r="N68" i="89"/>
  <c r="N71" i="89"/>
  <c r="N112" i="89" s="1"/>
  <c r="N69" i="89"/>
  <c r="M110" i="89"/>
  <c r="M108" i="89"/>
  <c r="M107" i="89"/>
  <c r="N120" i="90"/>
  <c r="N19" i="90"/>
  <c r="N21" i="90"/>
  <c r="N107" i="90" s="1"/>
  <c r="N20" i="90"/>
  <c r="N18" i="90"/>
  <c r="M111" i="90"/>
  <c r="M110" i="90"/>
  <c r="M108" i="90"/>
  <c r="N196" i="35"/>
  <c r="I199" i="35"/>
  <c r="I203" i="35"/>
  <c r="I205" i="35"/>
  <c r="I209" i="35"/>
  <c r="N197" i="36"/>
  <c r="N198" i="36"/>
  <c r="O199" i="36"/>
  <c r="O200" i="36"/>
  <c r="N201" i="36"/>
  <c r="N204" i="36"/>
  <c r="N206" i="36"/>
  <c r="N208" i="36"/>
  <c r="N209" i="36"/>
  <c r="I196" i="37"/>
  <c r="N196" i="37"/>
  <c r="I198" i="37"/>
  <c r="N198" i="37"/>
  <c r="I200" i="37"/>
  <c r="N200" i="37"/>
  <c r="I202" i="37"/>
  <c r="N202" i="37"/>
  <c r="I205" i="37"/>
  <c r="N205" i="37"/>
  <c r="I206" i="37"/>
  <c r="N206" i="37"/>
  <c r="I207" i="37"/>
  <c r="N207" i="37"/>
  <c r="I208" i="37"/>
  <c r="N208" i="37"/>
  <c r="N209" i="37"/>
  <c r="H219" i="38"/>
  <c r="M219" i="38"/>
  <c r="H221" i="38"/>
  <c r="M221" i="38"/>
  <c r="H223" i="38"/>
  <c r="M223" i="38"/>
  <c r="H226" i="38"/>
  <c r="M226" i="38"/>
  <c r="H228" i="38"/>
  <c r="M228" i="38"/>
  <c r="H229" i="38"/>
  <c r="M229" i="38"/>
  <c r="N230" i="38"/>
  <c r="N231" i="38"/>
  <c r="P125" i="44"/>
  <c r="Q125" i="45"/>
  <c r="I127" i="44"/>
  <c r="O126" i="44"/>
  <c r="I126" i="44"/>
  <c r="I125" i="44"/>
  <c r="O123" i="44"/>
  <c r="I123" i="44"/>
  <c r="I122" i="44"/>
  <c r="P112" i="46"/>
  <c r="J125" i="46"/>
  <c r="J124" i="46"/>
  <c r="P109" i="46"/>
  <c r="P108" i="46"/>
  <c r="Q50" i="46"/>
  <c r="P125" i="47"/>
  <c r="J124" i="47"/>
  <c r="P123" i="47"/>
  <c r="Q123" i="47"/>
  <c r="J122" i="47"/>
  <c r="P106" i="46"/>
  <c r="O125" i="48"/>
  <c r="O123" i="48"/>
  <c r="I125" i="50"/>
  <c r="I123" i="50"/>
  <c r="N120" i="50"/>
  <c r="O125" i="51"/>
  <c r="O123" i="51"/>
  <c r="O124" i="51"/>
  <c r="O122" i="51"/>
  <c r="O121" i="51"/>
  <c r="O120" i="51"/>
  <c r="O123" i="52"/>
  <c r="O124" i="52"/>
  <c r="O122" i="52"/>
  <c r="O121" i="52"/>
  <c r="O120" i="52"/>
  <c r="O11" i="52"/>
  <c r="O106" i="52" s="1"/>
  <c r="O124" i="53"/>
  <c r="O122" i="53"/>
  <c r="O125" i="53"/>
  <c r="O48" i="53"/>
  <c r="O31" i="53"/>
  <c r="O108" i="53" s="1"/>
  <c r="O19" i="53"/>
  <c r="P27" i="53"/>
  <c r="O124" i="54"/>
  <c r="O122" i="54"/>
  <c r="O121" i="54"/>
  <c r="O120" i="54"/>
  <c r="O119" i="54"/>
  <c r="O48" i="54"/>
  <c r="O60" i="55"/>
  <c r="O39" i="55"/>
  <c r="O30" i="55"/>
  <c r="O18" i="55"/>
  <c r="O124" i="56"/>
  <c r="O122" i="56"/>
  <c r="O68" i="56"/>
  <c r="O123" i="56"/>
  <c r="P27" i="56"/>
  <c r="P20" i="56"/>
  <c r="O11" i="56"/>
  <c r="O106" i="56" s="1"/>
  <c r="O121" i="56"/>
  <c r="O120" i="56"/>
  <c r="O123" i="57"/>
  <c r="I124" i="57"/>
  <c r="P37" i="57"/>
  <c r="O30" i="57"/>
  <c r="O18" i="57"/>
  <c r="I119" i="57"/>
  <c r="O124" i="57"/>
  <c r="O41" i="57"/>
  <c r="O109" i="57" s="1"/>
  <c r="P31" i="57"/>
  <c r="I121" i="57"/>
  <c r="P59" i="60"/>
  <c r="P71" i="62"/>
  <c r="P31" i="63"/>
  <c r="P125" i="64"/>
  <c r="P51" i="65"/>
  <c r="P110" i="65" s="1"/>
  <c r="P70" i="65"/>
  <c r="O106" i="46"/>
  <c r="I211" i="12"/>
  <c r="N233" i="34"/>
  <c r="M157" i="38"/>
  <c r="M233" i="38" s="1"/>
  <c r="N122" i="44"/>
  <c r="O120" i="45"/>
  <c r="O121" i="45"/>
  <c r="Q37" i="45"/>
  <c r="J77" i="45"/>
  <c r="K114" i="46"/>
  <c r="M114" i="46"/>
  <c r="Q36" i="47"/>
  <c r="O120" i="44"/>
  <c r="I120" i="44"/>
  <c r="J106" i="45"/>
  <c r="N10" i="44"/>
  <c r="N106" i="44" s="1"/>
  <c r="K106" i="46"/>
  <c r="M106" i="46"/>
  <c r="J119" i="47"/>
  <c r="O119" i="47"/>
  <c r="I119" i="48"/>
  <c r="I120" i="48"/>
  <c r="I121" i="48"/>
  <c r="I122" i="48"/>
  <c r="O11" i="48"/>
  <c r="O106" i="48" s="1"/>
  <c r="N119" i="50"/>
  <c r="I77" i="50"/>
  <c r="N120" i="53"/>
  <c r="I122" i="53"/>
  <c r="N122" i="53"/>
  <c r="I123" i="53"/>
  <c r="N123" i="53"/>
  <c r="I125" i="53"/>
  <c r="N125" i="53"/>
  <c r="I119" i="53"/>
  <c r="I119" i="54"/>
  <c r="N119" i="54"/>
  <c r="I121" i="54"/>
  <c r="N121" i="54"/>
  <c r="I122" i="54"/>
  <c r="N122" i="54"/>
  <c r="I123" i="54"/>
  <c r="N123" i="54"/>
  <c r="N125" i="54"/>
  <c r="I77" i="54"/>
  <c r="N120" i="56"/>
  <c r="N121" i="56"/>
  <c r="N122" i="56"/>
  <c r="N124" i="56"/>
  <c r="N119" i="57"/>
  <c r="N120" i="57"/>
  <c r="N121" i="57"/>
  <c r="I125" i="57"/>
  <c r="N125" i="57"/>
  <c r="I120" i="58"/>
  <c r="I124" i="58"/>
  <c r="I121" i="58"/>
  <c r="O120" i="58"/>
  <c r="P119" i="58"/>
  <c r="O124" i="59"/>
  <c r="O122" i="59"/>
  <c r="O123" i="59"/>
  <c r="O121" i="59"/>
  <c r="O120" i="59"/>
  <c r="O124" i="60"/>
  <c r="O122" i="60"/>
  <c r="O121" i="60"/>
  <c r="O120" i="60"/>
  <c r="O123" i="62"/>
  <c r="I124" i="62"/>
  <c r="O122" i="62"/>
  <c r="I122" i="62"/>
  <c r="O121" i="62"/>
  <c r="P27" i="62"/>
  <c r="O18" i="62"/>
  <c r="I120" i="62"/>
  <c r="I119" i="62"/>
  <c r="O11" i="63"/>
  <c r="O106" i="63" s="1"/>
  <c r="O123" i="63"/>
  <c r="O125" i="63"/>
  <c r="I123" i="63"/>
  <c r="P37" i="63"/>
  <c r="O125" i="64"/>
  <c r="O127" i="64"/>
  <c r="P87" i="64"/>
  <c r="O126" i="64"/>
  <c r="P77" i="64"/>
  <c r="O124" i="64"/>
  <c r="O41" i="64"/>
  <c r="O109" i="64" s="1"/>
  <c r="I122" i="64"/>
  <c r="O121" i="64"/>
  <c r="P27" i="64"/>
  <c r="O18" i="64"/>
  <c r="I120" i="64"/>
  <c r="O11" i="64"/>
  <c r="O106" i="64" s="1"/>
  <c r="I119" i="64"/>
  <c r="O125" i="65"/>
  <c r="O49" i="65"/>
  <c r="O91" i="65"/>
  <c r="O114" i="65" s="1"/>
  <c r="O126" i="65"/>
  <c r="O58" i="65"/>
  <c r="O38" i="65"/>
  <c r="O125" i="67"/>
  <c r="O123" i="67"/>
  <c r="O119" i="67"/>
  <c r="P120" i="69"/>
  <c r="P122" i="69"/>
  <c r="P119" i="69"/>
  <c r="I77" i="60"/>
  <c r="I123" i="62"/>
  <c r="I119" i="63"/>
  <c r="I120" i="63"/>
  <c r="I125" i="63"/>
  <c r="I121" i="65"/>
  <c r="I123" i="65"/>
  <c r="I124" i="65"/>
  <c r="I125" i="65"/>
  <c r="I120" i="67"/>
  <c r="N120" i="67"/>
  <c r="N122" i="67"/>
  <c r="I124" i="67"/>
  <c r="N124" i="67"/>
  <c r="I125" i="67"/>
  <c r="N125" i="67"/>
  <c r="P97" i="67"/>
  <c r="P100" i="67" s="1"/>
  <c r="O119" i="68"/>
  <c r="O124" i="69"/>
  <c r="O122" i="69"/>
  <c r="O121" i="69"/>
  <c r="O120" i="69"/>
  <c r="O119" i="69"/>
  <c r="O59" i="70"/>
  <c r="O40" i="70"/>
  <c r="O120" i="70"/>
  <c r="O125" i="70"/>
  <c r="O125" i="71"/>
  <c r="O48" i="71"/>
  <c r="O58" i="71"/>
  <c r="O61" i="71"/>
  <c r="O111" i="71" s="1"/>
  <c r="I120" i="71"/>
  <c r="O119" i="71"/>
  <c r="O121" i="71"/>
  <c r="O120" i="71"/>
  <c r="I124" i="71"/>
  <c r="P27" i="69"/>
  <c r="I122" i="69"/>
  <c r="P27" i="70"/>
  <c r="I119" i="71"/>
  <c r="N119" i="71"/>
  <c r="N120" i="71"/>
  <c r="N121" i="71"/>
  <c r="I125" i="71"/>
  <c r="N125" i="71"/>
  <c r="O119" i="72"/>
  <c r="I119" i="72"/>
  <c r="N121" i="72"/>
  <c r="I121" i="72"/>
  <c r="O122" i="72"/>
  <c r="N122" i="72"/>
  <c r="O123" i="72"/>
  <c r="I123" i="72"/>
  <c r="O124" i="72"/>
  <c r="N124" i="72"/>
  <c r="O125" i="72"/>
  <c r="N125" i="72"/>
  <c r="E113" i="73"/>
  <c r="G113" i="73"/>
  <c r="N97" i="73"/>
  <c r="I9" i="74"/>
  <c r="N88" i="74"/>
  <c r="I90" i="74"/>
  <c r="N106" i="74"/>
  <c r="N109" i="74"/>
  <c r="P56" i="74"/>
  <c r="P57" i="74" s="1"/>
  <c r="P124" i="74" s="1"/>
  <c r="O71" i="74"/>
  <c r="O112" i="74" s="1"/>
  <c r="I81" i="74"/>
  <c r="N113" i="74"/>
  <c r="I114" i="74"/>
  <c r="N113" i="75"/>
  <c r="I114" i="76"/>
  <c r="P21" i="78"/>
  <c r="I114" i="80"/>
  <c r="O127" i="83"/>
  <c r="M107" i="87"/>
  <c r="M108" i="87"/>
  <c r="N109" i="87"/>
  <c r="N110" i="87"/>
  <c r="N111" i="87"/>
  <c r="H114" i="90"/>
  <c r="M113" i="87"/>
  <c r="O77" i="84"/>
  <c r="H126" i="84"/>
  <c r="O77" i="85"/>
  <c r="H126" i="85"/>
  <c r="O87" i="86"/>
  <c r="M127" i="86"/>
  <c r="N122" i="73"/>
  <c r="N124" i="73"/>
  <c r="N122" i="74"/>
  <c r="N124" i="74"/>
  <c r="O8" i="75"/>
  <c r="O9" i="75"/>
  <c r="O10" i="75"/>
  <c r="O59" i="75"/>
  <c r="O68" i="75"/>
  <c r="O69" i="75"/>
  <c r="O70" i="75"/>
  <c r="J106" i="75"/>
  <c r="M107" i="75"/>
  <c r="P17" i="75"/>
  <c r="D108" i="75"/>
  <c r="F108" i="75"/>
  <c r="M108" i="75"/>
  <c r="D109" i="75"/>
  <c r="F109" i="75"/>
  <c r="J109" i="75"/>
  <c r="M110" i="75"/>
  <c r="P47" i="75"/>
  <c r="D111" i="75"/>
  <c r="F111" i="75"/>
  <c r="J111" i="75"/>
  <c r="J112" i="75"/>
  <c r="N67" i="75"/>
  <c r="O48" i="76"/>
  <c r="O49" i="76"/>
  <c r="O50" i="76"/>
  <c r="O60" i="76"/>
  <c r="O68" i="76"/>
  <c r="O70" i="76"/>
  <c r="D106" i="76"/>
  <c r="K106" i="76"/>
  <c r="K107" i="76"/>
  <c r="N120" i="76"/>
  <c r="C108" i="76"/>
  <c r="E108" i="76"/>
  <c r="G108" i="76"/>
  <c r="L108" i="76"/>
  <c r="N121" i="76"/>
  <c r="K109" i="76"/>
  <c r="N122" i="76"/>
  <c r="C110" i="76"/>
  <c r="E110" i="76"/>
  <c r="G110" i="76"/>
  <c r="K110" i="76"/>
  <c r="K111" i="76"/>
  <c r="C112" i="76"/>
  <c r="E112" i="76"/>
  <c r="G112" i="76"/>
  <c r="C113" i="76"/>
  <c r="E113" i="76"/>
  <c r="G113" i="76"/>
  <c r="I77" i="76"/>
  <c r="C114" i="76"/>
  <c r="O8" i="77"/>
  <c r="O9" i="77"/>
  <c r="O10" i="77"/>
  <c r="O28" i="77"/>
  <c r="O29" i="77"/>
  <c r="O30" i="77"/>
  <c r="O98" i="77"/>
  <c r="O100" i="77"/>
  <c r="J106" i="77"/>
  <c r="O11" i="77"/>
  <c r="O106" i="77" s="1"/>
  <c r="D107" i="77"/>
  <c r="F107" i="77"/>
  <c r="J107" i="77"/>
  <c r="N120" i="77"/>
  <c r="C108" i="77"/>
  <c r="C109" i="77"/>
  <c r="K109" i="77"/>
  <c r="C110" i="77"/>
  <c r="K110" i="77"/>
  <c r="P47" i="77"/>
  <c r="D111" i="77"/>
  <c r="F111" i="77"/>
  <c r="K111" i="77"/>
  <c r="P57" i="77"/>
  <c r="D112" i="77"/>
  <c r="F112" i="77"/>
  <c r="P67" i="77"/>
  <c r="P97" i="77"/>
  <c r="O8" i="78"/>
  <c r="O9" i="78"/>
  <c r="O10" i="78"/>
  <c r="P18" i="78"/>
  <c r="P19" i="78"/>
  <c r="P20" i="78"/>
  <c r="O68" i="78"/>
  <c r="O70" i="78"/>
  <c r="C106" i="78"/>
  <c r="L106" i="78"/>
  <c r="P7" i="78"/>
  <c r="P10" i="78" s="1"/>
  <c r="D107" i="78"/>
  <c r="F107" i="78"/>
  <c r="K107" i="78"/>
  <c r="L108" i="78"/>
  <c r="P27" i="78"/>
  <c r="F109" i="78"/>
  <c r="K110" i="78"/>
  <c r="K111" i="78"/>
  <c r="K112" i="78"/>
  <c r="I77" i="78"/>
  <c r="N97" i="78"/>
  <c r="O49" i="79"/>
  <c r="O50" i="79"/>
  <c r="O51" i="79"/>
  <c r="O60" i="79"/>
  <c r="O69" i="79"/>
  <c r="O71" i="79"/>
  <c r="D107" i="79"/>
  <c r="C107" i="79"/>
  <c r="M107" i="79"/>
  <c r="P8" i="79"/>
  <c r="E108" i="79"/>
  <c r="G108" i="79"/>
  <c r="J108" i="79"/>
  <c r="M109" i="79"/>
  <c r="P28" i="79"/>
  <c r="M110" i="79"/>
  <c r="P38" i="79"/>
  <c r="J111" i="79"/>
  <c r="C112" i="79"/>
  <c r="E112" i="79"/>
  <c r="G112" i="79"/>
  <c r="J112" i="79"/>
  <c r="C113" i="79"/>
  <c r="E113" i="79"/>
  <c r="G113" i="79"/>
  <c r="J113" i="79"/>
  <c r="C114" i="79"/>
  <c r="J114" i="79"/>
  <c r="N98" i="79"/>
  <c r="P98" i="79" s="1"/>
  <c r="O68" i="80"/>
  <c r="O98" i="80"/>
  <c r="O100" i="80"/>
  <c r="J106" i="80"/>
  <c r="O11" i="80"/>
  <c r="O106" i="80" s="1"/>
  <c r="C107" i="80"/>
  <c r="E107" i="80"/>
  <c r="G107" i="80"/>
  <c r="K107" i="80"/>
  <c r="K108" i="80"/>
  <c r="P27" i="80"/>
  <c r="K109" i="80"/>
  <c r="K110" i="80"/>
  <c r="O51" i="80"/>
  <c r="E111" i="80"/>
  <c r="G111" i="80"/>
  <c r="P57" i="80"/>
  <c r="J112" i="80"/>
  <c r="C113" i="80"/>
  <c r="E113" i="80"/>
  <c r="G113" i="80"/>
  <c r="I77" i="80"/>
  <c r="C114" i="80"/>
  <c r="P97" i="80"/>
  <c r="N123" i="81"/>
  <c r="N124" i="81"/>
  <c r="N125" i="81"/>
  <c r="N81" i="81"/>
  <c r="N113" i="81" s="1"/>
  <c r="D106" i="82"/>
  <c r="O124" i="82"/>
  <c r="I124" i="82"/>
  <c r="O125" i="82"/>
  <c r="O119" i="83"/>
  <c r="O121" i="83"/>
  <c r="O123" i="83"/>
  <c r="O124" i="83"/>
  <c r="O126" i="83"/>
  <c r="N101" i="83"/>
  <c r="N107" i="83" s="1"/>
  <c r="H120" i="84"/>
  <c r="H121" i="84"/>
  <c r="H123" i="84"/>
  <c r="H11" i="85"/>
  <c r="H106" i="85" s="1"/>
  <c r="H81" i="85"/>
  <c r="H113" i="85" s="1"/>
  <c r="M101" i="85"/>
  <c r="M106" i="85" s="1"/>
  <c r="M119" i="86"/>
  <c r="M120" i="86"/>
  <c r="M121" i="86"/>
  <c r="M122" i="86"/>
  <c r="M124" i="86"/>
  <c r="M91" i="87"/>
  <c r="M114" i="87" s="1"/>
  <c r="H11" i="90"/>
  <c r="H106" i="90" s="1"/>
  <c r="N119" i="90"/>
  <c r="N121" i="90"/>
  <c r="M121" i="90"/>
  <c r="N123" i="90"/>
  <c r="M123" i="90"/>
  <c r="N124" i="90"/>
  <c r="M124" i="90"/>
  <c r="N125" i="90"/>
  <c r="M81" i="90"/>
  <c r="M113" i="90" s="1"/>
  <c r="B106" i="87"/>
  <c r="L106" i="87"/>
  <c r="J106" i="87"/>
  <c r="B107" i="87"/>
  <c r="B109" i="87"/>
  <c r="B111" i="87"/>
  <c r="L107" i="87"/>
  <c r="J107" i="87"/>
  <c r="F107" i="87"/>
  <c r="D107" i="87"/>
  <c r="K108" i="87"/>
  <c r="I108" i="87"/>
  <c r="E108" i="87"/>
  <c r="C108" i="87"/>
  <c r="L109" i="87"/>
  <c r="J109" i="87"/>
  <c r="F109" i="87"/>
  <c r="D109" i="87"/>
  <c r="K110" i="87"/>
  <c r="I110" i="87"/>
  <c r="E110" i="87"/>
  <c r="C110" i="87"/>
  <c r="J111" i="87"/>
  <c r="F111" i="87"/>
  <c r="D111" i="87"/>
  <c r="I112" i="87"/>
  <c r="E112" i="87"/>
  <c r="O210" i="3"/>
  <c r="O211" i="3"/>
  <c r="N126" i="43"/>
  <c r="O210" i="2"/>
  <c r="O211" i="4"/>
  <c r="O210" i="5"/>
  <c r="O211" i="5"/>
  <c r="O210" i="6"/>
  <c r="O210" i="7"/>
  <c r="N210" i="7"/>
  <c r="O210" i="8"/>
  <c r="N210" i="8"/>
  <c r="O210" i="9"/>
  <c r="O211" i="9"/>
  <c r="O211" i="10"/>
  <c r="O210" i="11"/>
  <c r="O211" i="11"/>
  <c r="O210" i="13"/>
  <c r="O211" i="14"/>
  <c r="O211" i="15"/>
  <c r="O210" i="17"/>
  <c r="O210" i="18"/>
  <c r="N210" i="18"/>
  <c r="O210" i="19"/>
  <c r="O210" i="21"/>
  <c r="O211" i="21"/>
  <c r="O211" i="22"/>
  <c r="O210" i="23"/>
  <c r="N210" i="23"/>
  <c r="I126" i="75"/>
  <c r="P87" i="75"/>
  <c r="P77" i="77"/>
  <c r="I126" i="77"/>
  <c r="P87" i="78"/>
  <c r="P78" i="79"/>
  <c r="C108" i="79"/>
  <c r="C109" i="79"/>
  <c r="P77" i="81"/>
  <c r="I126" i="81"/>
  <c r="P87" i="81"/>
  <c r="P77" i="82"/>
  <c r="I126" i="82"/>
  <c r="O77" i="90"/>
  <c r="H126" i="90"/>
  <c r="N120" i="75"/>
  <c r="N121" i="75"/>
  <c r="N123" i="75"/>
  <c r="O119" i="76"/>
  <c r="I119" i="76"/>
  <c r="I121" i="76"/>
  <c r="O123" i="76"/>
  <c r="I123" i="76"/>
  <c r="O119" i="78"/>
  <c r="O121" i="78"/>
  <c r="N121" i="78"/>
  <c r="O124" i="78"/>
  <c r="N120" i="79"/>
  <c r="N122" i="79"/>
  <c r="N123" i="79"/>
  <c r="C106" i="81"/>
  <c r="P47" i="81"/>
  <c r="P57" i="81"/>
  <c r="P67" i="81"/>
  <c r="O120" i="82"/>
  <c r="I120" i="82"/>
  <c r="O121" i="82"/>
  <c r="I121" i="82"/>
  <c r="O122" i="82"/>
  <c r="O61" i="82"/>
  <c r="I81" i="82"/>
  <c r="N101" i="82"/>
  <c r="N112" i="82" s="1"/>
  <c r="O11" i="83"/>
  <c r="O106" i="83" s="1"/>
  <c r="O31" i="83"/>
  <c r="O108" i="83" s="1"/>
  <c r="O51" i="83"/>
  <c r="O110" i="83" s="1"/>
  <c r="O61" i="83"/>
  <c r="O111" i="83" s="1"/>
  <c r="O125" i="83"/>
  <c r="G113" i="83"/>
  <c r="O81" i="83"/>
  <c r="O113" i="83" s="1"/>
  <c r="P81" i="83"/>
  <c r="N97" i="83"/>
  <c r="O17" i="84"/>
  <c r="O27" i="84"/>
  <c r="O47" i="84"/>
  <c r="B113" i="84"/>
  <c r="I113" i="84"/>
  <c r="O7" i="85"/>
  <c r="N41" i="85"/>
  <c r="N109" i="85" s="1"/>
  <c r="O47" i="85"/>
  <c r="M57" i="85"/>
  <c r="G112" i="85"/>
  <c r="B113" i="85"/>
  <c r="I113" i="85"/>
  <c r="M97" i="85"/>
  <c r="M125" i="85" s="1"/>
  <c r="M87" i="85"/>
  <c r="O17" i="86"/>
  <c r="O37" i="86"/>
  <c r="O57" i="86"/>
  <c r="H71" i="86"/>
  <c r="H112" i="86" s="1"/>
  <c r="N71" i="86"/>
  <c r="N112" i="86" s="1"/>
  <c r="C113" i="86"/>
  <c r="E113" i="86"/>
  <c r="G113" i="86"/>
  <c r="H8" i="87"/>
  <c r="M8" i="87"/>
  <c r="N98" i="87"/>
  <c r="N100" i="87"/>
  <c r="H101" i="87"/>
  <c r="M11" i="87"/>
  <c r="M106" i="87" s="1"/>
  <c r="O6" i="87"/>
  <c r="M41" i="87"/>
  <c r="M109" i="87" s="1"/>
  <c r="O36" i="87"/>
  <c r="M51" i="87"/>
  <c r="M110" i="87" s="1"/>
  <c r="O46" i="87"/>
  <c r="O56" i="87"/>
  <c r="O57" i="87" s="1"/>
  <c r="H71" i="87"/>
  <c r="H112" i="87" s="1"/>
  <c r="M71" i="87"/>
  <c r="M112" i="87" s="1"/>
  <c r="O78" i="87"/>
  <c r="O17" i="89"/>
  <c r="O27" i="89"/>
  <c r="O47" i="89"/>
  <c r="B113" i="89"/>
  <c r="H77" i="89"/>
  <c r="J114" i="89"/>
  <c r="M97" i="89"/>
  <c r="M125" i="89" s="1"/>
  <c r="N11" i="90"/>
  <c r="N106" i="90" s="1"/>
  <c r="O27" i="90"/>
  <c r="O47" i="90"/>
  <c r="L112" i="90"/>
  <c r="N71" i="90"/>
  <c r="N112" i="90" s="1"/>
  <c r="M127" i="90"/>
  <c r="K106" i="87"/>
  <c r="B108" i="87"/>
  <c r="B110" i="87"/>
  <c r="K107" i="87"/>
  <c r="I107" i="87"/>
  <c r="E107" i="87"/>
  <c r="C107" i="87"/>
  <c r="J108" i="87"/>
  <c r="D108" i="87"/>
  <c r="K109" i="87"/>
  <c r="E109" i="87"/>
  <c r="C109" i="87"/>
  <c r="J110" i="87"/>
  <c r="F110" i="87"/>
  <c r="I111" i="87"/>
  <c r="E111" i="87"/>
  <c r="O126" i="43"/>
  <c r="O127" i="43"/>
  <c r="I127" i="43"/>
  <c r="N210" i="2"/>
  <c r="O211" i="2"/>
  <c r="O210" i="4"/>
  <c r="N210" i="4"/>
  <c r="O211" i="6"/>
  <c r="O211" i="7"/>
  <c r="O211" i="8"/>
  <c r="O210" i="10"/>
  <c r="O211" i="13"/>
  <c r="O210" i="14"/>
  <c r="N210" i="14"/>
  <c r="O210" i="15"/>
  <c r="N210" i="15"/>
  <c r="O211" i="17"/>
  <c r="O211" i="19"/>
  <c r="O210" i="22"/>
  <c r="O211" i="23"/>
  <c r="P157" i="24"/>
  <c r="I211" i="24"/>
  <c r="P157" i="26"/>
  <c r="I211" i="26"/>
  <c r="I211" i="30"/>
  <c r="P157" i="34"/>
  <c r="I233" i="34"/>
  <c r="O210" i="25"/>
  <c r="O211" i="26"/>
  <c r="N210" i="27"/>
  <c r="O211" i="27"/>
  <c r="O210" i="28"/>
  <c r="N210" i="28"/>
  <c r="O210" i="29"/>
  <c r="O211" i="30"/>
  <c r="N210" i="31"/>
  <c r="O211" i="31"/>
  <c r="O210" i="33"/>
  <c r="O233" i="34"/>
  <c r="N210" i="35"/>
  <c r="O211" i="35"/>
  <c r="O210" i="36"/>
  <c r="O211" i="37"/>
  <c r="I211" i="28"/>
  <c r="N210" i="25"/>
  <c r="O211" i="25"/>
  <c r="O210" i="26"/>
  <c r="N210" i="26"/>
  <c r="O210" i="27"/>
  <c r="O211" i="28"/>
  <c r="N210" i="29"/>
  <c r="O211" i="29"/>
  <c r="O210" i="30"/>
  <c r="N210" i="30"/>
  <c r="O210" i="31"/>
  <c r="N210" i="33"/>
  <c r="O211" i="33"/>
  <c r="O232" i="34"/>
  <c r="N232" i="34"/>
  <c r="O210" i="35"/>
  <c r="O211" i="36"/>
  <c r="O210" i="37"/>
  <c r="N210" i="37"/>
  <c r="O157" i="38"/>
  <c r="H233" i="38"/>
  <c r="N232" i="38"/>
  <c r="J114" i="46"/>
  <c r="G114" i="46"/>
  <c r="P114" i="46"/>
  <c r="P126" i="45"/>
  <c r="P126" i="47"/>
  <c r="P127" i="47"/>
  <c r="J127" i="47"/>
  <c r="O126" i="48"/>
  <c r="N126" i="48"/>
  <c r="O126" i="50"/>
  <c r="O127" i="50"/>
  <c r="O127" i="52"/>
  <c r="O126" i="53"/>
  <c r="O126" i="54"/>
  <c r="O126" i="57"/>
  <c r="O127" i="57"/>
  <c r="O126" i="59"/>
  <c r="O126" i="62"/>
  <c r="O127" i="62"/>
  <c r="M232" i="38"/>
  <c r="N233" i="38"/>
  <c r="N113" i="46"/>
  <c r="O113" i="46"/>
  <c r="P127" i="45"/>
  <c r="P126" i="46"/>
  <c r="P127" i="46"/>
  <c r="O126" i="47"/>
  <c r="O127" i="48"/>
  <c r="O126" i="51"/>
  <c r="O127" i="51"/>
  <c r="O126" i="52"/>
  <c r="O127" i="53"/>
  <c r="O127" i="54"/>
  <c r="O126" i="55"/>
  <c r="O126" i="56"/>
  <c r="O127" i="56"/>
  <c r="O126" i="58"/>
  <c r="O127" i="58"/>
  <c r="O127" i="59"/>
  <c r="O126" i="60"/>
  <c r="O127" i="60"/>
  <c r="O126" i="63"/>
  <c r="O127" i="63"/>
  <c r="L113" i="46"/>
  <c r="O126" i="67"/>
  <c r="O127" i="67"/>
  <c r="O126" i="68"/>
  <c r="O127" i="68"/>
  <c r="O126" i="71"/>
  <c r="O127" i="71"/>
  <c r="O126" i="73"/>
  <c r="O127" i="74"/>
  <c r="O127" i="76"/>
  <c r="N126" i="77"/>
  <c r="O126" i="69"/>
  <c r="O127" i="69"/>
  <c r="O127" i="70"/>
  <c r="O126" i="72"/>
  <c r="O127" i="72"/>
  <c r="N126" i="73"/>
  <c r="O127" i="73"/>
  <c r="O126" i="74"/>
  <c r="N126" i="74"/>
  <c r="O126" i="75"/>
  <c r="O127" i="75"/>
  <c r="O126" i="76"/>
  <c r="O126" i="77"/>
  <c r="O87" i="90"/>
  <c r="H127" i="90"/>
  <c r="O126" i="78"/>
  <c r="O127" i="78"/>
  <c r="N127" i="79"/>
  <c r="O127" i="80"/>
  <c r="N126" i="84"/>
  <c r="N127" i="84"/>
  <c r="N126" i="85"/>
  <c r="N127" i="86"/>
  <c r="N126" i="90"/>
  <c r="O127" i="79"/>
  <c r="O128" i="79"/>
  <c r="I128" i="79"/>
  <c r="O126" i="80"/>
  <c r="N126" i="80"/>
  <c r="O126" i="81"/>
  <c r="O127" i="81"/>
  <c r="O126" i="82"/>
  <c r="O127" i="82"/>
  <c r="N127" i="85"/>
  <c r="N126" i="86"/>
  <c r="O86" i="87"/>
  <c r="O87" i="87" s="1"/>
  <c r="N126" i="89"/>
  <c r="N127" i="89"/>
  <c r="N127" i="90"/>
  <c r="P68" i="76" l="1"/>
  <c r="P70" i="76"/>
  <c r="P203" i="16"/>
  <c r="P169" i="16"/>
  <c r="P202" i="16"/>
  <c r="P201" i="16"/>
  <c r="P206" i="16"/>
  <c r="P168" i="16"/>
  <c r="P170" i="16"/>
  <c r="P207" i="16"/>
  <c r="P204" i="16"/>
  <c r="P197" i="16"/>
  <c r="P171" i="16"/>
  <c r="P208" i="16"/>
  <c r="P196" i="16"/>
  <c r="P210" i="16"/>
  <c r="P129" i="9"/>
  <c r="P128" i="9"/>
  <c r="P131" i="9"/>
  <c r="P130" i="9"/>
  <c r="P69" i="78"/>
  <c r="P70" i="78"/>
  <c r="P71" i="78"/>
  <c r="P68" i="78"/>
  <c r="O11" i="89"/>
  <c r="O10" i="89"/>
  <c r="O8" i="89"/>
  <c r="O9" i="89"/>
  <c r="P9" i="62"/>
  <c r="P8" i="62"/>
  <c r="P10" i="62"/>
  <c r="P11" i="62"/>
  <c r="P197" i="2"/>
  <c r="P170" i="2"/>
  <c r="P209" i="2"/>
  <c r="P205" i="2"/>
  <c r="P201" i="2"/>
  <c r="P71" i="83"/>
  <c r="P69" i="83"/>
  <c r="P70" i="83"/>
  <c r="P68" i="83"/>
  <c r="P50" i="79"/>
  <c r="P52" i="79"/>
  <c r="P49" i="79"/>
  <c r="P51" i="79"/>
  <c r="P177" i="16"/>
  <c r="O112" i="72"/>
  <c r="P120" i="63"/>
  <c r="P125" i="52"/>
  <c r="I185" i="3"/>
  <c r="O27" i="86"/>
  <c r="N121" i="60"/>
  <c r="I108" i="70"/>
  <c r="P87" i="65"/>
  <c r="I106" i="65"/>
  <c r="O51" i="62"/>
  <c r="O110" i="62" s="1"/>
  <c r="P7" i="59"/>
  <c r="I114" i="55"/>
  <c r="O30" i="54"/>
  <c r="O20" i="54"/>
  <c r="Q20" i="47"/>
  <c r="N182" i="18"/>
  <c r="I184" i="27"/>
  <c r="O48" i="51"/>
  <c r="P49" i="45"/>
  <c r="N187" i="8"/>
  <c r="N186" i="8"/>
  <c r="I177" i="8"/>
  <c r="I184" i="2"/>
  <c r="P68" i="22"/>
  <c r="I188" i="35"/>
  <c r="P108" i="18"/>
  <c r="P118" i="13"/>
  <c r="I176" i="27"/>
  <c r="N184" i="33"/>
  <c r="P169" i="10"/>
  <c r="I187" i="14"/>
  <c r="N185" i="20"/>
  <c r="P79" i="24"/>
  <c r="P139" i="34"/>
  <c r="P206" i="15"/>
  <c r="O97" i="38"/>
  <c r="P17" i="8"/>
  <c r="O61" i="7"/>
  <c r="P41" i="35"/>
  <c r="P179" i="35" s="1"/>
  <c r="P118" i="24"/>
  <c r="P206" i="14"/>
  <c r="P40" i="19"/>
  <c r="P51" i="28"/>
  <c r="O130" i="11"/>
  <c r="P180" i="16"/>
  <c r="O185" i="10"/>
  <c r="P121" i="21"/>
  <c r="P81" i="44"/>
  <c r="P80" i="44"/>
  <c r="P79" i="44"/>
  <c r="P78" i="44"/>
  <c r="P121" i="15"/>
  <c r="P120" i="15"/>
  <c r="P119" i="15"/>
  <c r="N188" i="11"/>
  <c r="N186" i="11"/>
  <c r="P87" i="4"/>
  <c r="P88" i="4" s="1"/>
  <c r="P91" i="4"/>
  <c r="P89" i="4"/>
  <c r="P47" i="4"/>
  <c r="O191" i="27"/>
  <c r="O187" i="27"/>
  <c r="I199" i="16"/>
  <c r="P70" i="4"/>
  <c r="P69" i="4"/>
  <c r="O179" i="27"/>
  <c r="P187" i="16"/>
  <c r="O200" i="38"/>
  <c r="M106" i="90"/>
  <c r="N106" i="80"/>
  <c r="P157" i="28"/>
  <c r="I111" i="59"/>
  <c r="O69" i="55"/>
  <c r="N178" i="28"/>
  <c r="N179" i="8"/>
  <c r="Q70" i="45"/>
  <c r="I181" i="27"/>
  <c r="P190" i="16"/>
  <c r="N180" i="20"/>
  <c r="O28" i="3"/>
  <c r="I190" i="2"/>
  <c r="O130" i="2"/>
  <c r="O129" i="2"/>
  <c r="N188" i="8"/>
  <c r="N183" i="20"/>
  <c r="P67" i="57"/>
  <c r="P71" i="57" s="1"/>
  <c r="N182" i="7"/>
  <c r="P80" i="37"/>
  <c r="P120" i="24"/>
  <c r="P108" i="25"/>
  <c r="P180" i="33"/>
  <c r="P181" i="31"/>
  <c r="I188" i="2"/>
  <c r="I185" i="2"/>
  <c r="P68" i="17"/>
  <c r="N89" i="90"/>
  <c r="O50" i="3"/>
  <c r="P27" i="59"/>
  <c r="P28" i="59" s="1"/>
  <c r="P57" i="58"/>
  <c r="P61" i="58" s="1"/>
  <c r="I111" i="60"/>
  <c r="I112" i="60"/>
  <c r="N107" i="59"/>
  <c r="N106" i="59"/>
  <c r="N110" i="59"/>
  <c r="N111" i="59"/>
  <c r="P51" i="50"/>
  <c r="P49" i="50"/>
  <c r="P48" i="50"/>
  <c r="P50" i="50"/>
  <c r="P17" i="59"/>
  <c r="P21" i="59" s="1"/>
  <c r="I205" i="16"/>
  <c r="I204" i="16"/>
  <c r="I207" i="16"/>
  <c r="P107" i="4"/>
  <c r="P199" i="27"/>
  <c r="P138" i="4"/>
  <c r="P139" i="4"/>
  <c r="P140" i="4"/>
  <c r="N185" i="11"/>
  <c r="N182" i="11"/>
  <c r="N119" i="78"/>
  <c r="N91" i="89"/>
  <c r="N114" i="89" s="1"/>
  <c r="O37" i="90"/>
  <c r="N111" i="73"/>
  <c r="N113" i="69"/>
  <c r="N114" i="70"/>
  <c r="N112" i="69"/>
  <c r="N120" i="60"/>
  <c r="P121" i="55"/>
  <c r="O68" i="55"/>
  <c r="P10" i="3"/>
  <c r="O69" i="52"/>
  <c r="I189" i="7"/>
  <c r="N176" i="7"/>
  <c r="Q18" i="47"/>
  <c r="N182" i="20"/>
  <c r="I176" i="7"/>
  <c r="I180" i="8"/>
  <c r="N178" i="22"/>
  <c r="O70" i="34"/>
  <c r="O10" i="57"/>
  <c r="I125" i="51"/>
  <c r="O138" i="21"/>
  <c r="P21" i="36"/>
  <c r="I183" i="14"/>
  <c r="P38" i="12"/>
  <c r="P87" i="13"/>
  <c r="P90" i="13" s="1"/>
  <c r="P137" i="9"/>
  <c r="P141" i="9" s="1"/>
  <c r="N180" i="1"/>
  <c r="P140" i="27"/>
  <c r="O184" i="21"/>
  <c r="P138" i="34"/>
  <c r="P127" i="4"/>
  <c r="O20" i="2"/>
  <c r="P89" i="26"/>
  <c r="I176" i="10"/>
  <c r="O182" i="10"/>
  <c r="N20" i="38"/>
  <c r="O59" i="7"/>
  <c r="P119" i="24"/>
  <c r="P41" i="19"/>
  <c r="P179" i="19" s="1"/>
  <c r="N179" i="21"/>
  <c r="O40" i="26"/>
  <c r="O58" i="9"/>
  <c r="I183" i="27"/>
  <c r="P128" i="6"/>
  <c r="P120" i="21"/>
  <c r="P20" i="69"/>
  <c r="P19" i="69"/>
  <c r="P18" i="69"/>
  <c r="P21" i="69"/>
  <c r="P51" i="68"/>
  <c r="P50" i="68"/>
  <c r="P47" i="68"/>
  <c r="P48" i="68" s="1"/>
  <c r="P40" i="59"/>
  <c r="J111" i="45"/>
  <c r="J110" i="45"/>
  <c r="I108" i="60"/>
  <c r="P131" i="29"/>
  <c r="P130" i="29"/>
  <c r="P57" i="6"/>
  <c r="P59" i="6" s="1"/>
  <c r="P61" i="6"/>
  <c r="N177" i="11"/>
  <c r="P59" i="1"/>
  <c r="P58" i="1"/>
  <c r="P61" i="1"/>
  <c r="P60" i="1"/>
  <c r="N184" i="11"/>
  <c r="P197" i="27"/>
  <c r="P140" i="6"/>
  <c r="P139" i="6"/>
  <c r="P138" i="6"/>
  <c r="P87" i="68"/>
  <c r="P67" i="80"/>
  <c r="P67" i="71"/>
  <c r="P71" i="71" s="1"/>
  <c r="O48" i="73"/>
  <c r="N112" i="73"/>
  <c r="N112" i="70"/>
  <c r="I114" i="67"/>
  <c r="O49" i="62"/>
  <c r="O71" i="55"/>
  <c r="Q17" i="47"/>
  <c r="I111" i="75"/>
  <c r="N186" i="27"/>
  <c r="N179" i="7"/>
  <c r="O131" i="2"/>
  <c r="O188" i="2" s="1"/>
  <c r="P29" i="6"/>
  <c r="O139" i="21"/>
  <c r="P41" i="12"/>
  <c r="P179" i="12" s="1"/>
  <c r="I186" i="35"/>
  <c r="P40" i="17"/>
  <c r="I187" i="33"/>
  <c r="P176" i="35"/>
  <c r="I190" i="35"/>
  <c r="I181" i="10"/>
  <c r="N179" i="6"/>
  <c r="I177" i="2"/>
  <c r="P88" i="26"/>
  <c r="P129" i="13"/>
  <c r="P91" i="6"/>
  <c r="O98" i="9"/>
  <c r="O58" i="7"/>
  <c r="N186" i="7"/>
  <c r="P18" i="10"/>
  <c r="P60" i="19"/>
  <c r="P138" i="15"/>
  <c r="P179" i="7"/>
  <c r="O80" i="77"/>
  <c r="O61" i="81"/>
  <c r="O111" i="81" s="1"/>
  <c r="P131" i="6"/>
  <c r="P31" i="21"/>
  <c r="P101" i="31"/>
  <c r="P185" i="31" s="1"/>
  <c r="N110" i="58"/>
  <c r="N106" i="58"/>
  <c r="P168" i="27"/>
  <c r="P170" i="27"/>
  <c r="P169" i="27"/>
  <c r="P171" i="27"/>
  <c r="P130" i="14"/>
  <c r="P131" i="14"/>
  <c r="P129" i="14"/>
  <c r="P100" i="6"/>
  <c r="P99" i="6"/>
  <c r="P98" i="6"/>
  <c r="P171" i="2"/>
  <c r="P177" i="2" s="1"/>
  <c r="P169" i="2"/>
  <c r="P168" i="2"/>
  <c r="P50" i="4"/>
  <c r="P49" i="4"/>
  <c r="N183" i="11"/>
  <c r="N190" i="11"/>
  <c r="N179" i="11"/>
  <c r="P207" i="5"/>
  <c r="P120" i="5"/>
  <c r="P118" i="5"/>
  <c r="P121" i="5"/>
  <c r="P187" i="5" s="1"/>
  <c r="O181" i="27"/>
  <c r="O189" i="27"/>
  <c r="N176" i="11"/>
  <c r="O182" i="27"/>
  <c r="P125" i="71"/>
  <c r="P119" i="71"/>
  <c r="P158" i="1"/>
  <c r="P161" i="1"/>
  <c r="P160" i="1"/>
  <c r="P159" i="1"/>
  <c r="P208" i="36"/>
  <c r="P204" i="36"/>
  <c r="P197" i="36"/>
  <c r="P206" i="36"/>
  <c r="P196" i="36"/>
  <c r="P202" i="36"/>
  <c r="P207" i="36"/>
  <c r="P201" i="36"/>
  <c r="O69" i="86"/>
  <c r="O68" i="86"/>
  <c r="O71" i="86"/>
  <c r="O70" i="86"/>
  <c r="P39" i="78"/>
  <c r="P38" i="78"/>
  <c r="P41" i="78"/>
  <c r="P40" i="78"/>
  <c r="P39" i="44"/>
  <c r="P40" i="44"/>
  <c r="P41" i="44"/>
  <c r="P38" i="44"/>
  <c r="P122" i="44"/>
  <c r="P38" i="73"/>
  <c r="P41" i="73"/>
  <c r="P39" i="73"/>
  <c r="P40" i="73"/>
  <c r="O19" i="83"/>
  <c r="O20" i="83"/>
  <c r="N110" i="71"/>
  <c r="N106" i="71"/>
  <c r="N109" i="71"/>
  <c r="N108" i="71"/>
  <c r="N112" i="71"/>
  <c r="P97" i="59"/>
  <c r="P99" i="59" s="1"/>
  <c r="N107" i="71"/>
  <c r="I109" i="62"/>
  <c r="I111" i="62"/>
  <c r="I110" i="62"/>
  <c r="I112" i="62"/>
  <c r="I114" i="62"/>
  <c r="I107" i="62"/>
  <c r="I106" i="62"/>
  <c r="I109" i="58"/>
  <c r="I107" i="58"/>
  <c r="I113" i="58"/>
  <c r="I112" i="58"/>
  <c r="I110" i="58"/>
  <c r="I108" i="58"/>
  <c r="I111" i="58"/>
  <c r="O126" i="46"/>
  <c r="Q97" i="46"/>
  <c r="I205" i="11"/>
  <c r="P97" i="11"/>
  <c r="P204" i="2"/>
  <c r="P91" i="2"/>
  <c r="P184" i="2" s="1"/>
  <c r="P41" i="28"/>
  <c r="P38" i="28"/>
  <c r="O191" i="36"/>
  <c r="O179" i="36"/>
  <c r="O180" i="36"/>
  <c r="O189" i="36"/>
  <c r="O183" i="36"/>
  <c r="O79" i="12"/>
  <c r="O81" i="12"/>
  <c r="O183" i="12" s="1"/>
  <c r="O130" i="10"/>
  <c r="O131" i="10"/>
  <c r="O188" i="10" s="1"/>
  <c r="I208" i="7"/>
  <c r="P127" i="7"/>
  <c r="N201" i="4"/>
  <c r="P57" i="4"/>
  <c r="P201" i="4" s="1"/>
  <c r="P99" i="22"/>
  <c r="P100" i="22"/>
  <c r="P19" i="31"/>
  <c r="I177" i="1"/>
  <c r="I191" i="1"/>
  <c r="I176" i="1"/>
  <c r="I184" i="1"/>
  <c r="I179" i="1"/>
  <c r="I187" i="1"/>
  <c r="I181" i="1"/>
  <c r="P50" i="27"/>
  <c r="P48" i="27"/>
  <c r="P111" i="29"/>
  <c r="P186" i="29" s="1"/>
  <c r="P110" i="29"/>
  <c r="P109" i="29"/>
  <c r="M218" i="38"/>
  <c r="O7" i="38"/>
  <c r="I179" i="37"/>
  <c r="I191" i="37"/>
  <c r="I184" i="5"/>
  <c r="O181" i="8"/>
  <c r="O209" i="20"/>
  <c r="P138" i="30"/>
  <c r="O126" i="70"/>
  <c r="O127" i="55"/>
  <c r="O211" i="24"/>
  <c r="P157" i="30"/>
  <c r="O210" i="20"/>
  <c r="P97" i="83"/>
  <c r="P125" i="83" s="1"/>
  <c r="O21" i="83"/>
  <c r="O107" i="83" s="1"/>
  <c r="O111" i="82"/>
  <c r="O120" i="83"/>
  <c r="O110" i="80"/>
  <c r="O77" i="86"/>
  <c r="O81" i="86" s="1"/>
  <c r="I115" i="79"/>
  <c r="P124" i="64"/>
  <c r="P121" i="48"/>
  <c r="O30" i="87"/>
  <c r="O112" i="80"/>
  <c r="N125" i="68"/>
  <c r="N122" i="68"/>
  <c r="N120" i="68"/>
  <c r="I124" i="51"/>
  <c r="I120" i="51"/>
  <c r="N122" i="50"/>
  <c r="O123" i="55"/>
  <c r="P31" i="55"/>
  <c r="I211" i="1"/>
  <c r="I109" i="82"/>
  <c r="O49" i="74"/>
  <c r="P77" i="59"/>
  <c r="P39" i="58"/>
  <c r="P124" i="57"/>
  <c r="P119" i="52"/>
  <c r="P30" i="65"/>
  <c r="P99" i="64"/>
  <c r="O122" i="46"/>
  <c r="Q69" i="46"/>
  <c r="P202" i="37"/>
  <c r="O178" i="8"/>
  <c r="O204" i="20"/>
  <c r="P207" i="21"/>
  <c r="P200" i="23"/>
  <c r="P228" i="34"/>
  <c r="O178" i="36"/>
  <c r="P207" i="4"/>
  <c r="P198" i="4"/>
  <c r="O197" i="24"/>
  <c r="P167" i="9"/>
  <c r="O179" i="8"/>
  <c r="P208" i="20"/>
  <c r="O200" i="24"/>
  <c r="P184" i="16"/>
  <c r="P204" i="33"/>
  <c r="P206" i="20"/>
  <c r="P200" i="25"/>
  <c r="P48" i="16"/>
  <c r="P199" i="28"/>
  <c r="P181" i="22"/>
  <c r="P187" i="1"/>
  <c r="P203" i="4"/>
  <c r="P196" i="4"/>
  <c r="O38" i="84"/>
  <c r="P91" i="13"/>
  <c r="P203" i="21"/>
  <c r="P183" i="22"/>
  <c r="P187" i="25"/>
  <c r="P207" i="25"/>
  <c r="P185" i="28"/>
  <c r="P187" i="35"/>
  <c r="O207" i="38"/>
  <c r="P69" i="76"/>
  <c r="P186" i="28"/>
  <c r="P140" i="9"/>
  <c r="P71" i="9"/>
  <c r="P197" i="21"/>
  <c r="P184" i="22"/>
  <c r="P20" i="23"/>
  <c r="P184" i="25"/>
  <c r="P184" i="28"/>
  <c r="P88" i="34"/>
  <c r="P148" i="16"/>
  <c r="I111" i="79"/>
  <c r="I110" i="82"/>
  <c r="I106" i="82"/>
  <c r="I109" i="74"/>
  <c r="O113" i="73"/>
  <c r="N119" i="62"/>
  <c r="N122" i="62"/>
  <c r="P70" i="54"/>
  <c r="P182" i="25"/>
  <c r="P183" i="25"/>
  <c r="O182" i="7"/>
  <c r="P199" i="16"/>
  <c r="P176" i="16"/>
  <c r="P200" i="16"/>
  <c r="P49" i="33"/>
  <c r="P186" i="16"/>
  <c r="P188" i="25"/>
  <c r="P207" i="1"/>
  <c r="P177" i="22"/>
  <c r="P110" i="34"/>
  <c r="P177" i="25"/>
  <c r="P202" i="34"/>
  <c r="O39" i="38"/>
  <c r="N212" i="34"/>
  <c r="N88" i="89"/>
  <c r="O212" i="38"/>
  <c r="I112" i="74"/>
  <c r="O213" i="38"/>
  <c r="O80" i="79"/>
  <c r="O82" i="79"/>
  <c r="O114" i="79" s="1"/>
  <c r="P27" i="71"/>
  <c r="P121" i="71" s="1"/>
  <c r="P29" i="71"/>
  <c r="P31" i="71"/>
  <c r="P30" i="71"/>
  <c r="O18" i="83"/>
  <c r="P17" i="71"/>
  <c r="P120" i="71" s="1"/>
  <c r="I110" i="75"/>
  <c r="P68" i="64"/>
  <c r="P70" i="64"/>
  <c r="P71" i="64"/>
  <c r="P69" i="64"/>
  <c r="P48" i="62"/>
  <c r="P49" i="62"/>
  <c r="P50" i="62"/>
  <c r="P49" i="58"/>
  <c r="P51" i="58"/>
  <c r="P48" i="58"/>
  <c r="O70" i="71"/>
  <c r="O69" i="71"/>
  <c r="O68" i="71"/>
  <c r="I114" i="58"/>
  <c r="P101" i="43"/>
  <c r="P108" i="43" s="1"/>
  <c r="P100" i="43"/>
  <c r="P98" i="43"/>
  <c r="P99" i="43"/>
  <c r="I107" i="74"/>
  <c r="Q60" i="46"/>
  <c r="Q61" i="46"/>
  <c r="Q58" i="46"/>
  <c r="Q59" i="46"/>
  <c r="P101" i="44"/>
  <c r="P113" i="44" s="1"/>
  <c r="P99" i="44"/>
  <c r="P98" i="44"/>
  <c r="P100" i="44"/>
  <c r="I114" i="71"/>
  <c r="N112" i="62"/>
  <c r="N108" i="62"/>
  <c r="N111" i="62"/>
  <c r="N106" i="62"/>
  <c r="N110" i="62"/>
  <c r="N107" i="62"/>
  <c r="O20" i="69"/>
  <c r="I110" i="67"/>
  <c r="I107" i="67"/>
  <c r="I111" i="67"/>
  <c r="I112" i="67"/>
  <c r="I113" i="67"/>
  <c r="I108" i="67"/>
  <c r="I109" i="67"/>
  <c r="P37" i="67"/>
  <c r="P39" i="67" s="1"/>
  <c r="O107" i="58"/>
  <c r="P30" i="55"/>
  <c r="P28" i="55"/>
  <c r="P29" i="55"/>
  <c r="I108" i="48"/>
  <c r="I113" i="48"/>
  <c r="I107" i="48"/>
  <c r="I109" i="48"/>
  <c r="I111" i="48"/>
  <c r="I110" i="48"/>
  <c r="I112" i="48"/>
  <c r="J110" i="47"/>
  <c r="J106" i="47"/>
  <c r="J105" i="47"/>
  <c r="P161" i="32"/>
  <c r="P159" i="32"/>
  <c r="P158" i="32"/>
  <c r="I125" i="79"/>
  <c r="P58" i="79"/>
  <c r="O48" i="62"/>
  <c r="P17" i="53"/>
  <c r="P120" i="53" s="1"/>
  <c r="J113" i="47"/>
  <c r="Q100" i="46"/>
  <c r="Q101" i="46"/>
  <c r="Q106" i="46" s="1"/>
  <c r="Q99" i="46"/>
  <c r="Q98" i="46"/>
  <c r="J112" i="47"/>
  <c r="P71" i="59"/>
  <c r="P69" i="59"/>
  <c r="P70" i="59"/>
  <c r="P30" i="63"/>
  <c r="P29" i="63"/>
  <c r="I110" i="55"/>
  <c r="I108" i="55"/>
  <c r="I111" i="55"/>
  <c r="I106" i="55"/>
  <c r="I107" i="55"/>
  <c r="P30" i="43"/>
  <c r="N191" i="22"/>
  <c r="N179" i="22"/>
  <c r="N188" i="22"/>
  <c r="N186" i="22"/>
  <c r="N177" i="22"/>
  <c r="N197" i="4"/>
  <c r="I108" i="62"/>
  <c r="I107" i="57"/>
  <c r="I111" i="57"/>
  <c r="I112" i="57"/>
  <c r="I114" i="57"/>
  <c r="I109" i="57"/>
  <c r="I110" i="57"/>
  <c r="I108" i="57"/>
  <c r="I109" i="55"/>
  <c r="O70" i="52"/>
  <c r="N196" i="4"/>
  <c r="P18" i="51"/>
  <c r="I186" i="27"/>
  <c r="I199" i="9"/>
  <c r="P97" i="17"/>
  <c r="P101" i="17" s="1"/>
  <c r="N185" i="7"/>
  <c r="N177" i="20"/>
  <c r="O202" i="24"/>
  <c r="I184" i="37"/>
  <c r="O51" i="51"/>
  <c r="O110" i="51" s="1"/>
  <c r="P30" i="45"/>
  <c r="I181" i="7"/>
  <c r="P57" i="27"/>
  <c r="P201" i="27" s="1"/>
  <c r="P59" i="27"/>
  <c r="I180" i="5"/>
  <c r="N178" i="8"/>
  <c r="O68" i="16"/>
  <c r="O71" i="16"/>
  <c r="O69" i="16"/>
  <c r="N177" i="18"/>
  <c r="N186" i="20"/>
  <c r="O202" i="23"/>
  <c r="O71" i="23"/>
  <c r="O182" i="23" s="1"/>
  <c r="O70" i="23"/>
  <c r="P47" i="21"/>
  <c r="P200" i="21" s="1"/>
  <c r="I186" i="24"/>
  <c r="P208" i="21"/>
  <c r="O71" i="34"/>
  <c r="O202" i="34" s="1"/>
  <c r="N183" i="33"/>
  <c r="N176" i="33"/>
  <c r="N191" i="33"/>
  <c r="I190" i="33"/>
  <c r="I189" i="33"/>
  <c r="O68" i="23"/>
  <c r="N201" i="20"/>
  <c r="P57" i="20"/>
  <c r="P101" i="11"/>
  <c r="P98" i="11"/>
  <c r="N179" i="10"/>
  <c r="I196" i="10"/>
  <c r="P7" i="10"/>
  <c r="I190" i="8"/>
  <c r="N207" i="8"/>
  <c r="P117" i="8"/>
  <c r="P207" i="8" s="1"/>
  <c r="P209" i="7"/>
  <c r="P139" i="7"/>
  <c r="P141" i="7"/>
  <c r="P189" i="7" s="1"/>
  <c r="P138" i="7"/>
  <c r="P87" i="7"/>
  <c r="N180" i="6"/>
  <c r="N181" i="6"/>
  <c r="N191" i="6"/>
  <c r="N176" i="6"/>
  <c r="N184" i="6"/>
  <c r="N187" i="6"/>
  <c r="O31" i="3"/>
  <c r="O178" i="3" s="1"/>
  <c r="I187" i="2"/>
  <c r="P119" i="17"/>
  <c r="P120" i="17"/>
  <c r="P118" i="17"/>
  <c r="P80" i="18"/>
  <c r="P78" i="18"/>
  <c r="N180" i="8"/>
  <c r="I182" i="14"/>
  <c r="N183" i="22"/>
  <c r="N190" i="27"/>
  <c r="I188" i="33"/>
  <c r="P28" i="35"/>
  <c r="P30" i="35"/>
  <c r="P31" i="35"/>
  <c r="P178" i="35" s="1"/>
  <c r="P29" i="35"/>
  <c r="I185" i="37"/>
  <c r="P120" i="28"/>
  <c r="P121" i="28"/>
  <c r="P118" i="28"/>
  <c r="P58" i="24"/>
  <c r="O112" i="58"/>
  <c r="I189" i="37"/>
  <c r="I205" i="23"/>
  <c r="P97" i="23"/>
  <c r="N187" i="22"/>
  <c r="N176" i="22"/>
  <c r="P119" i="11"/>
  <c r="P59" i="10"/>
  <c r="P60" i="10"/>
  <c r="P58" i="10"/>
  <c r="P61" i="10"/>
  <c r="N190" i="7"/>
  <c r="P120" i="6"/>
  <c r="P119" i="6"/>
  <c r="P121" i="6"/>
  <c r="P118" i="6"/>
  <c r="N182" i="6"/>
  <c r="I185" i="5"/>
  <c r="I187" i="4"/>
  <c r="N205" i="4"/>
  <c r="P97" i="4"/>
  <c r="P205" i="4" s="1"/>
  <c r="P51" i="1"/>
  <c r="P49" i="1"/>
  <c r="P50" i="1"/>
  <c r="P71" i="37"/>
  <c r="P182" i="37" s="1"/>
  <c r="I177" i="5"/>
  <c r="O191" i="6"/>
  <c r="O177" i="6"/>
  <c r="O189" i="6"/>
  <c r="O186" i="6"/>
  <c r="O180" i="6"/>
  <c r="N189" i="8"/>
  <c r="N184" i="10"/>
  <c r="I178" i="14"/>
  <c r="P119" i="28"/>
  <c r="N177" i="33"/>
  <c r="P203" i="25"/>
  <c r="O100" i="26"/>
  <c r="N176" i="21"/>
  <c r="I176" i="14"/>
  <c r="I200" i="13"/>
  <c r="P47" i="13"/>
  <c r="N207" i="12"/>
  <c r="P117" i="12"/>
  <c r="P207" i="12" s="1"/>
  <c r="O78" i="12"/>
  <c r="P57" i="12"/>
  <c r="P17" i="12"/>
  <c r="I184" i="8"/>
  <c r="N182" i="8"/>
  <c r="P129" i="7"/>
  <c r="P128" i="7"/>
  <c r="O68" i="4"/>
  <c r="O71" i="4"/>
  <c r="O182" i="4" s="1"/>
  <c r="I209" i="3"/>
  <c r="P137" i="3"/>
  <c r="P138" i="3" s="1"/>
  <c r="P89" i="2"/>
  <c r="I190" i="14"/>
  <c r="P100" i="27"/>
  <c r="P99" i="27"/>
  <c r="P98" i="27"/>
  <c r="I179" i="5"/>
  <c r="N187" i="10"/>
  <c r="P170" i="15"/>
  <c r="P98" i="22"/>
  <c r="P138" i="22"/>
  <c r="P60" i="24"/>
  <c r="P8" i="30"/>
  <c r="P21" i="31"/>
  <c r="P177" i="31" s="1"/>
  <c r="I182" i="33"/>
  <c r="I189" i="1"/>
  <c r="P49" i="27"/>
  <c r="P111" i="27"/>
  <c r="P186" i="27" s="1"/>
  <c r="P108" i="27"/>
  <c r="I176" i="2"/>
  <c r="I179" i="35"/>
  <c r="P112" i="43"/>
  <c r="P176" i="7"/>
  <c r="O91" i="77"/>
  <c r="O114" i="77" s="1"/>
  <c r="O69" i="38"/>
  <c r="O68" i="38"/>
  <c r="N68" i="38"/>
  <c r="O8" i="38"/>
  <c r="O9" i="38"/>
  <c r="O10" i="38"/>
  <c r="N190" i="37"/>
  <c r="N182" i="37"/>
  <c r="N191" i="37"/>
  <c r="O99" i="9"/>
  <c r="N176" i="8"/>
  <c r="N187" i="7"/>
  <c r="P201" i="7"/>
  <c r="P58" i="7"/>
  <c r="P61" i="7"/>
  <c r="P181" i="7" s="1"/>
  <c r="I178" i="1"/>
  <c r="P78" i="37"/>
  <c r="N176" i="4"/>
  <c r="O187" i="15"/>
  <c r="P169" i="25"/>
  <c r="P31" i="29"/>
  <c r="P178" i="29" s="1"/>
  <c r="P91" i="33"/>
  <c r="P184" i="33" s="1"/>
  <c r="I187" i="37"/>
  <c r="P199" i="15"/>
  <c r="P120" i="43"/>
  <c r="I177" i="14"/>
  <c r="P19" i="10"/>
  <c r="O187" i="6"/>
  <c r="P196" i="20"/>
  <c r="P131" i="28"/>
  <c r="P188" i="28" s="1"/>
  <c r="I183" i="1"/>
  <c r="O49" i="31"/>
  <c r="O51" i="31"/>
  <c r="O180" i="31" s="1"/>
  <c r="N190" i="28"/>
  <c r="P197" i="26"/>
  <c r="P19" i="26"/>
  <c r="N187" i="24"/>
  <c r="N191" i="24"/>
  <c r="O169" i="24"/>
  <c r="N190" i="24"/>
  <c r="N189" i="24"/>
  <c r="N190" i="20"/>
  <c r="P88" i="18"/>
  <c r="O91" i="13"/>
  <c r="O184" i="13" s="1"/>
  <c r="O79" i="13"/>
  <c r="O81" i="13"/>
  <c r="O183" i="13" s="1"/>
  <c r="O80" i="13"/>
  <c r="O69" i="13"/>
  <c r="O60" i="9"/>
  <c r="I201" i="9"/>
  <c r="N181" i="10"/>
  <c r="P101" i="13"/>
  <c r="P70" i="17"/>
  <c r="P140" i="15"/>
  <c r="P49" i="16"/>
  <c r="N181" i="24"/>
  <c r="P68" i="31"/>
  <c r="O178" i="21"/>
  <c r="O188" i="21"/>
  <c r="P118" i="1"/>
  <c r="N88" i="90"/>
  <c r="O81" i="70"/>
  <c r="O113" i="70" s="1"/>
  <c r="N176" i="13"/>
  <c r="N188" i="13"/>
  <c r="N189" i="13"/>
  <c r="N184" i="13"/>
  <c r="N177" i="13"/>
  <c r="N178" i="13"/>
  <c r="N190" i="13"/>
  <c r="O179" i="5"/>
  <c r="P100" i="31"/>
  <c r="O182" i="21"/>
  <c r="P123" i="43"/>
  <c r="P90" i="6"/>
  <c r="P106" i="43"/>
  <c r="P58" i="67"/>
  <c r="P61" i="67"/>
  <c r="P59" i="67"/>
  <c r="P60" i="67"/>
  <c r="I107" i="69"/>
  <c r="I113" i="69"/>
  <c r="I112" i="69"/>
  <c r="I109" i="69"/>
  <c r="I110" i="69"/>
  <c r="I114" i="69"/>
  <c r="O88" i="69"/>
  <c r="O89" i="69"/>
  <c r="O91" i="69"/>
  <c r="O114" i="69" s="1"/>
  <c r="N106" i="68"/>
  <c r="N111" i="68"/>
  <c r="N108" i="68"/>
  <c r="N114" i="68"/>
  <c r="N110" i="68"/>
  <c r="N107" i="68"/>
  <c r="N109" i="68"/>
  <c r="N112" i="68"/>
  <c r="I106" i="69"/>
  <c r="N113" i="71"/>
  <c r="O114" i="58"/>
  <c r="O110" i="58"/>
  <c r="O113" i="58"/>
  <c r="N108" i="65"/>
  <c r="N110" i="65"/>
  <c r="N107" i="65"/>
  <c r="N106" i="65"/>
  <c r="N114" i="65"/>
  <c r="N111" i="65"/>
  <c r="N109" i="65"/>
  <c r="O48" i="64"/>
  <c r="O49" i="64"/>
  <c r="P125" i="59"/>
  <c r="N113" i="57"/>
  <c r="N108" i="57"/>
  <c r="N112" i="57"/>
  <c r="N110" i="57"/>
  <c r="N111" i="57"/>
  <c r="N109" i="57"/>
  <c r="O98" i="55"/>
  <c r="O101" i="55"/>
  <c r="I191" i="5"/>
  <c r="I187" i="5"/>
  <c r="P87" i="27"/>
  <c r="P204" i="27" s="1"/>
  <c r="P98" i="37"/>
  <c r="P99" i="37"/>
  <c r="P171" i="20"/>
  <c r="P189" i="20" s="1"/>
  <c r="P169" i="20"/>
  <c r="O9" i="22"/>
  <c r="O11" i="22"/>
  <c r="O176" i="22" s="1"/>
  <c r="O10" i="22"/>
  <c r="P169" i="21"/>
  <c r="P171" i="21"/>
  <c r="P188" i="21" s="1"/>
  <c r="P202" i="10"/>
  <c r="P70" i="10"/>
  <c r="P68" i="10"/>
  <c r="P71" i="10"/>
  <c r="P203" i="26"/>
  <c r="P81" i="26"/>
  <c r="P183" i="26" s="1"/>
  <c r="P78" i="26"/>
  <c r="P79" i="26"/>
  <c r="P131" i="16"/>
  <c r="P188" i="16" s="1"/>
  <c r="P129" i="16"/>
  <c r="N190" i="10"/>
  <c r="P207" i="14"/>
  <c r="P118" i="14"/>
  <c r="P119" i="14"/>
  <c r="P120" i="14"/>
  <c r="P7" i="72"/>
  <c r="P9" i="72" s="1"/>
  <c r="P69" i="29"/>
  <c r="P71" i="29"/>
  <c r="P182" i="29" s="1"/>
  <c r="P70" i="29"/>
  <c r="I190" i="37"/>
  <c r="P111" i="43"/>
  <c r="O191" i="8"/>
  <c r="O190" i="8"/>
  <c r="I191" i="24"/>
  <c r="I178" i="24"/>
  <c r="I187" i="24"/>
  <c r="I183" i="24"/>
  <c r="O170" i="20"/>
  <c r="O171" i="20"/>
  <c r="P209" i="20"/>
  <c r="Q8" i="47"/>
  <c r="P37" i="80"/>
  <c r="P123" i="68"/>
  <c r="O119" i="55"/>
  <c r="P21" i="53"/>
  <c r="P125" i="54"/>
  <c r="O28" i="87"/>
  <c r="P87" i="56"/>
  <c r="I126" i="51"/>
  <c r="O106" i="73"/>
  <c r="N123" i="68"/>
  <c r="N121" i="68"/>
  <c r="I125" i="59"/>
  <c r="I122" i="51"/>
  <c r="P68" i="59"/>
  <c r="O120" i="55"/>
  <c r="Q120" i="47"/>
  <c r="I107" i="82"/>
  <c r="I109" i="79"/>
  <c r="I106" i="74"/>
  <c r="P38" i="58"/>
  <c r="P67" i="51"/>
  <c r="P7" i="67"/>
  <c r="P19" i="63"/>
  <c r="P31" i="65"/>
  <c r="P108" i="65" s="1"/>
  <c r="P98" i="64"/>
  <c r="Q71" i="46"/>
  <c r="Q112" i="46" s="1"/>
  <c r="Q125" i="46"/>
  <c r="I210" i="13"/>
  <c r="P199" i="25"/>
  <c r="O205" i="26"/>
  <c r="P197" i="31"/>
  <c r="P140" i="37"/>
  <c r="N71" i="38"/>
  <c r="N202" i="38" s="1"/>
  <c r="P90" i="2"/>
  <c r="P208" i="4"/>
  <c r="O196" i="24"/>
  <c r="I185" i="1"/>
  <c r="N185" i="10"/>
  <c r="O186" i="8"/>
  <c r="O202" i="13"/>
  <c r="O196" i="20"/>
  <c r="O202" i="20"/>
  <c r="O196" i="22"/>
  <c r="P199" i="20"/>
  <c r="P197" i="28"/>
  <c r="P148" i="12"/>
  <c r="P209" i="25"/>
  <c r="P178" i="25"/>
  <c r="P197" i="4"/>
  <c r="P202" i="4"/>
  <c r="O198" i="38"/>
  <c r="P88" i="13"/>
  <c r="P181" i="35"/>
  <c r="P71" i="76"/>
  <c r="O199" i="38"/>
  <c r="P139" i="9"/>
  <c r="P68" i="9"/>
  <c r="P183" i="20"/>
  <c r="P184" i="21"/>
  <c r="P209" i="21"/>
  <c r="P18" i="23"/>
  <c r="P204" i="25"/>
  <c r="P90" i="34"/>
  <c r="P150" i="16"/>
  <c r="I111" i="82"/>
  <c r="I113" i="79"/>
  <c r="N124" i="68"/>
  <c r="I111" i="74"/>
  <c r="P57" i="65"/>
  <c r="P60" i="65" s="1"/>
  <c r="N125" i="62"/>
  <c r="P97" i="62"/>
  <c r="Q119" i="46"/>
  <c r="N121" i="55"/>
  <c r="O121" i="55"/>
  <c r="P97" i="51"/>
  <c r="P71" i="54"/>
  <c r="I188" i="28"/>
  <c r="P197" i="20"/>
  <c r="O209" i="24"/>
  <c r="O184" i="36"/>
  <c r="P186" i="25"/>
  <c r="O187" i="8"/>
  <c r="P210" i="12"/>
  <c r="O208" i="10"/>
  <c r="O203" i="24"/>
  <c r="O188" i="36"/>
  <c r="P206" i="25"/>
  <c r="P176" i="22"/>
  <c r="P182" i="16"/>
  <c r="P111" i="34"/>
  <c r="P206" i="34" s="1"/>
  <c r="P179" i="25"/>
  <c r="P200" i="1"/>
  <c r="P178" i="22"/>
  <c r="P10" i="72"/>
  <c r="P208" i="34"/>
  <c r="O107" i="38"/>
  <c r="N112" i="75"/>
  <c r="N111" i="75"/>
  <c r="N109" i="75"/>
  <c r="O78" i="74"/>
  <c r="O81" i="74"/>
  <c r="O113" i="74" s="1"/>
  <c r="O80" i="74"/>
  <c r="N109" i="81"/>
  <c r="N108" i="81"/>
  <c r="N106" i="81"/>
  <c r="N107" i="81"/>
  <c r="P10" i="70"/>
  <c r="P8" i="70"/>
  <c r="P9" i="70"/>
  <c r="P11" i="70"/>
  <c r="P27" i="68"/>
  <c r="P31" i="68" s="1"/>
  <c r="P7" i="75"/>
  <c r="P8" i="75" s="1"/>
  <c r="O49" i="73"/>
  <c r="I112" i="68"/>
  <c r="I108" i="68"/>
  <c r="I107" i="68"/>
  <c r="I110" i="68"/>
  <c r="I109" i="68"/>
  <c r="I113" i="68"/>
  <c r="I111" i="68"/>
  <c r="N111" i="70"/>
  <c r="N106" i="70"/>
  <c r="N109" i="70"/>
  <c r="N107" i="70"/>
  <c r="N110" i="70"/>
  <c r="N123" i="50"/>
  <c r="O112" i="68"/>
  <c r="O120" i="46"/>
  <c r="I107" i="70"/>
  <c r="I110" i="70"/>
  <c r="I113" i="70"/>
  <c r="I112" i="70"/>
  <c r="O108" i="70"/>
  <c r="N121" i="50"/>
  <c r="P49" i="44"/>
  <c r="P51" i="44"/>
  <c r="P109" i="44" s="1"/>
  <c r="P50" i="44"/>
  <c r="P48" i="44"/>
  <c r="N114" i="71"/>
  <c r="P11" i="58"/>
  <c r="P8" i="58"/>
  <c r="P9" i="58"/>
  <c r="P10" i="58"/>
  <c r="I109" i="70"/>
  <c r="P67" i="69"/>
  <c r="P71" i="69" s="1"/>
  <c r="N111" i="60"/>
  <c r="N112" i="60"/>
  <c r="N108" i="60"/>
  <c r="N106" i="60"/>
  <c r="N110" i="60"/>
  <c r="N109" i="60"/>
  <c r="O11" i="58"/>
  <c r="O106" i="58" s="1"/>
  <c r="O10" i="58"/>
  <c r="I114" i="48"/>
  <c r="N111" i="71"/>
  <c r="I106" i="67"/>
  <c r="O8" i="58"/>
  <c r="I176" i="35"/>
  <c r="I177" i="35"/>
  <c r="I178" i="35"/>
  <c r="I180" i="35"/>
  <c r="I182" i="35"/>
  <c r="I191" i="35"/>
  <c r="I183" i="35"/>
  <c r="I189" i="35"/>
  <c r="I181" i="35"/>
  <c r="I107" i="56"/>
  <c r="I108" i="56"/>
  <c r="I110" i="56"/>
  <c r="I106" i="56"/>
  <c r="I112" i="56"/>
  <c r="I109" i="56"/>
  <c r="O112" i="55"/>
  <c r="N186" i="18"/>
  <c r="N191" i="18"/>
  <c r="N184" i="18"/>
  <c r="I112" i="55"/>
  <c r="P28" i="43"/>
  <c r="I198" i="9"/>
  <c r="N208" i="4"/>
  <c r="N203" i="4"/>
  <c r="N200" i="4"/>
  <c r="I182" i="1"/>
  <c r="N109" i="62"/>
  <c r="P17" i="57"/>
  <c r="P18" i="57" s="1"/>
  <c r="I113" i="55"/>
  <c r="I191" i="7"/>
  <c r="I180" i="7"/>
  <c r="P48" i="7"/>
  <c r="P51" i="7"/>
  <c r="P180" i="7" s="1"/>
  <c r="P50" i="7"/>
  <c r="P49" i="7"/>
  <c r="N181" i="28"/>
  <c r="I186" i="7"/>
  <c r="N206" i="4"/>
  <c r="P127" i="30"/>
  <c r="P128" i="30" s="1"/>
  <c r="N190" i="18"/>
  <c r="N187" i="20"/>
  <c r="P137" i="23"/>
  <c r="P209" i="23" s="1"/>
  <c r="I188" i="24"/>
  <c r="N179" i="28"/>
  <c r="P8" i="36"/>
  <c r="P11" i="36"/>
  <c r="P9" i="36"/>
  <c r="P10" i="36"/>
  <c r="O185" i="36"/>
  <c r="O185" i="8"/>
  <c r="I106" i="48"/>
  <c r="P28" i="45"/>
  <c r="N185" i="28"/>
  <c r="N177" i="27"/>
  <c r="N191" i="27"/>
  <c r="N180" i="28"/>
  <c r="I184" i="14"/>
  <c r="I177" i="24"/>
  <c r="P140" i="24"/>
  <c r="P139" i="24"/>
  <c r="P141" i="24"/>
  <c r="P138" i="24"/>
  <c r="N177" i="28"/>
  <c r="I183" i="37"/>
  <c r="I188" i="37"/>
  <c r="N190" i="33"/>
  <c r="N189" i="33"/>
  <c r="I180" i="33"/>
  <c r="I196" i="28"/>
  <c r="P7" i="28"/>
  <c r="P196" i="28" s="1"/>
  <c r="P79" i="12"/>
  <c r="P80" i="12"/>
  <c r="I198" i="11"/>
  <c r="P27" i="11"/>
  <c r="P28" i="11" s="1"/>
  <c r="P28" i="10"/>
  <c r="P29" i="10"/>
  <c r="P31" i="10"/>
  <c r="P30" i="10"/>
  <c r="N184" i="7"/>
  <c r="P167" i="6"/>
  <c r="P168" i="6" s="1"/>
  <c r="I182" i="5"/>
  <c r="I181" i="5"/>
  <c r="O58" i="5"/>
  <c r="O60" i="5"/>
  <c r="I183" i="2"/>
  <c r="N185" i="6"/>
  <c r="P18" i="36"/>
  <c r="P19" i="36"/>
  <c r="P31" i="6"/>
  <c r="P107" i="9"/>
  <c r="P111" i="9" s="1"/>
  <c r="N177" i="10"/>
  <c r="P78" i="12"/>
  <c r="N188" i="20"/>
  <c r="P9" i="24"/>
  <c r="P11" i="24"/>
  <c r="P8" i="24"/>
  <c r="P10" i="24"/>
  <c r="P181" i="24"/>
  <c r="P168" i="24"/>
  <c r="P170" i="24"/>
  <c r="P171" i="24"/>
  <c r="I177" i="33"/>
  <c r="N187" i="33"/>
  <c r="P38" i="35"/>
  <c r="P39" i="35"/>
  <c r="I178" i="37"/>
  <c r="P182" i="21"/>
  <c r="P39" i="28"/>
  <c r="N107" i="56"/>
  <c r="N110" i="56"/>
  <c r="N109" i="56"/>
  <c r="N112" i="56"/>
  <c r="N114" i="56"/>
  <c r="N184" i="22"/>
  <c r="N181" i="22"/>
  <c r="N178" i="21"/>
  <c r="N181" i="21"/>
  <c r="N186" i="21"/>
  <c r="N183" i="21"/>
  <c r="N191" i="21"/>
  <c r="N188" i="21"/>
  <c r="O70" i="16"/>
  <c r="P207" i="15"/>
  <c r="N204" i="10"/>
  <c r="P87" i="10"/>
  <c r="P204" i="10" s="1"/>
  <c r="O98" i="6"/>
  <c r="O101" i="6"/>
  <c r="O185" i="6" s="1"/>
  <c r="O99" i="6"/>
  <c r="O61" i="6"/>
  <c r="O181" i="6" s="1"/>
  <c r="O58" i="6"/>
  <c r="P203" i="5"/>
  <c r="P80" i="5"/>
  <c r="P81" i="5"/>
  <c r="P183" i="5" s="1"/>
  <c r="P78" i="5"/>
  <c r="N207" i="4"/>
  <c r="I177" i="4"/>
  <c r="P68" i="37"/>
  <c r="I181" i="2"/>
  <c r="N177" i="8"/>
  <c r="O179" i="6"/>
  <c r="O179" i="15"/>
  <c r="O181" i="15"/>
  <c r="O180" i="15"/>
  <c r="O182" i="15"/>
  <c r="O176" i="15"/>
  <c r="O186" i="15"/>
  <c r="O191" i="15"/>
  <c r="O188" i="15"/>
  <c r="O177" i="15"/>
  <c r="O178" i="15"/>
  <c r="N178" i="20"/>
  <c r="O208" i="20"/>
  <c r="I185" i="24"/>
  <c r="O204" i="24"/>
  <c r="N188" i="33"/>
  <c r="O187" i="36"/>
  <c r="O61" i="26"/>
  <c r="O181" i="26" s="1"/>
  <c r="O58" i="26"/>
  <c r="N189" i="18"/>
  <c r="I180" i="14"/>
  <c r="P128" i="13"/>
  <c r="O128" i="10"/>
  <c r="I209" i="9"/>
  <c r="O20" i="9"/>
  <c r="O21" i="9"/>
  <c r="O177" i="9" s="1"/>
  <c r="O18" i="9"/>
  <c r="N183" i="8"/>
  <c r="I182" i="8"/>
  <c r="I180" i="6"/>
  <c r="I179" i="6"/>
  <c r="I178" i="6"/>
  <c r="I187" i="6"/>
  <c r="P59" i="4"/>
  <c r="P61" i="4"/>
  <c r="P60" i="4"/>
  <c r="P58" i="4"/>
  <c r="O202" i="2"/>
  <c r="O68" i="2"/>
  <c r="P58" i="2"/>
  <c r="P60" i="2"/>
  <c r="P61" i="2"/>
  <c r="P181" i="2" s="1"/>
  <c r="O183" i="6"/>
  <c r="N185" i="8"/>
  <c r="O187" i="10"/>
  <c r="P168" i="10"/>
  <c r="P170" i="10"/>
  <c r="P171" i="10"/>
  <c r="P183" i="10" s="1"/>
  <c r="P121" i="14"/>
  <c r="O183" i="15"/>
  <c r="N181" i="20"/>
  <c r="N180" i="21"/>
  <c r="P70" i="20"/>
  <c r="P170" i="20"/>
  <c r="P101" i="22"/>
  <c r="P185" i="22" s="1"/>
  <c r="I189" i="24"/>
  <c r="P179" i="33"/>
  <c r="P183" i="33"/>
  <c r="O182" i="36"/>
  <c r="I182" i="37"/>
  <c r="P209" i="10"/>
  <c r="O18" i="2"/>
  <c r="P127" i="1"/>
  <c r="P21" i="28"/>
  <c r="P177" i="28" s="1"/>
  <c r="I180" i="10"/>
  <c r="N179" i="20"/>
  <c r="O177" i="36"/>
  <c r="P29" i="4"/>
  <c r="P31" i="4"/>
  <c r="P30" i="4"/>
  <c r="P28" i="4"/>
  <c r="P137" i="5"/>
  <c r="P209" i="5" s="1"/>
  <c r="P88" i="6"/>
  <c r="I188" i="6"/>
  <c r="N70" i="38"/>
  <c r="I176" i="8"/>
  <c r="N181" i="7"/>
  <c r="N180" i="4"/>
  <c r="P169" i="35"/>
  <c r="I186" i="5"/>
  <c r="P168" i="25"/>
  <c r="P68" i="29"/>
  <c r="P11" i="33"/>
  <c r="P176" i="33" s="1"/>
  <c r="P10" i="33"/>
  <c r="P88" i="33"/>
  <c r="O191" i="33"/>
  <c r="O177" i="33"/>
  <c r="O186" i="33"/>
  <c r="O176" i="33"/>
  <c r="O190" i="33"/>
  <c r="O184" i="33"/>
  <c r="N186" i="37"/>
  <c r="P124" i="43"/>
  <c r="P188" i="29"/>
  <c r="N198" i="4"/>
  <c r="P9" i="20"/>
  <c r="P204" i="20"/>
  <c r="I179" i="2"/>
  <c r="O39" i="26"/>
  <c r="O170" i="24"/>
  <c r="I190" i="24"/>
  <c r="O168" i="20"/>
  <c r="P89" i="18"/>
  <c r="O110" i="16"/>
  <c r="O108" i="16"/>
  <c r="O70" i="13"/>
  <c r="O128" i="11"/>
  <c r="O129" i="11"/>
  <c r="I177" i="13"/>
  <c r="I176" i="13"/>
  <c r="I190" i="13"/>
  <c r="N184" i="8"/>
  <c r="I185" i="13"/>
  <c r="P149" i="12"/>
  <c r="P98" i="13"/>
  <c r="P71" i="31"/>
  <c r="P182" i="31" s="1"/>
  <c r="O189" i="8"/>
  <c r="O182" i="6"/>
  <c r="O176" i="8"/>
  <c r="O90" i="77"/>
  <c r="P179" i="34"/>
  <c r="O81" i="77"/>
  <c r="O113" i="77" s="1"/>
  <c r="O79" i="70"/>
  <c r="O49" i="3"/>
  <c r="P141" i="30"/>
  <c r="O179" i="3"/>
  <c r="O189" i="3"/>
  <c r="O184" i="3"/>
  <c r="O191" i="3"/>
  <c r="I179" i="14"/>
  <c r="P198" i="21"/>
  <c r="P187" i="21"/>
  <c r="P99" i="31"/>
  <c r="O88" i="77"/>
  <c r="P120" i="1"/>
  <c r="N112" i="65"/>
  <c r="N114" i="57"/>
  <c r="P21" i="51"/>
  <c r="P87" i="19"/>
  <c r="P91" i="19" s="1"/>
  <c r="P184" i="19" s="1"/>
  <c r="N111" i="44"/>
  <c r="N110" i="44"/>
  <c r="P87" i="23"/>
  <c r="P89" i="23" s="1"/>
  <c r="P51" i="23"/>
  <c r="P180" i="23" s="1"/>
  <c r="P49" i="23"/>
  <c r="P97" i="1"/>
  <c r="P100" i="1" s="1"/>
  <c r="P99" i="1"/>
  <c r="P88" i="24"/>
  <c r="P91" i="24"/>
  <c r="P184" i="24" s="1"/>
  <c r="I206" i="11"/>
  <c r="P107" i="11"/>
  <c r="P108" i="11" s="1"/>
  <c r="P90" i="10"/>
  <c r="P38" i="16"/>
  <c r="P39" i="16"/>
  <c r="O188" i="20"/>
  <c r="P168" i="21"/>
  <c r="O101" i="26"/>
  <c r="O185" i="26" s="1"/>
  <c r="O99" i="26"/>
  <c r="N189" i="10"/>
  <c r="O30" i="2"/>
  <c r="O29" i="2"/>
  <c r="P20" i="19"/>
  <c r="P19" i="19"/>
  <c r="P18" i="19"/>
  <c r="P141" i="22"/>
  <c r="P189" i="22" s="1"/>
  <c r="P139" i="22"/>
  <c r="P9" i="30"/>
  <c r="P206" i="21"/>
  <c r="P128" i="1"/>
  <c r="P18" i="28"/>
  <c r="N106" i="57"/>
  <c r="I203" i="9"/>
  <c r="P77" i="9"/>
  <c r="P80" i="9" s="1"/>
  <c r="I206" i="7"/>
  <c r="P107" i="7"/>
  <c r="P109" i="7" s="1"/>
  <c r="P200" i="33"/>
  <c r="P50" i="33"/>
  <c r="I190" i="1"/>
  <c r="I190" i="5"/>
  <c r="I176" i="4"/>
  <c r="I190" i="4"/>
  <c r="I191" i="4"/>
  <c r="I186" i="4"/>
  <c r="P200" i="3"/>
  <c r="P51" i="3"/>
  <c r="P180" i="3" s="1"/>
  <c r="P48" i="3"/>
  <c r="P49" i="3"/>
  <c r="O80" i="70"/>
  <c r="P178" i="21"/>
  <c r="P130" i="28"/>
  <c r="N119" i="76"/>
  <c r="O127" i="77"/>
  <c r="O211" i="20"/>
  <c r="I113" i="82"/>
  <c r="O210" i="24"/>
  <c r="I113" i="74"/>
  <c r="I125" i="64"/>
  <c r="P122" i="68"/>
  <c r="P126" i="64"/>
  <c r="O123" i="64"/>
  <c r="I125" i="54"/>
  <c r="I123" i="58"/>
  <c r="O109" i="58"/>
  <c r="I121" i="51"/>
  <c r="N125" i="50"/>
  <c r="I211" i="32"/>
  <c r="P31" i="45"/>
  <c r="P108" i="45" s="1"/>
  <c r="P20" i="51"/>
  <c r="Q121" i="47"/>
  <c r="I110" i="79"/>
  <c r="P121" i="72"/>
  <c r="O198" i="2"/>
  <c r="N204" i="2"/>
  <c r="P28" i="65"/>
  <c r="P101" i="64"/>
  <c r="P111" i="64" s="1"/>
  <c r="P47" i="57"/>
  <c r="P97" i="50"/>
  <c r="Q122" i="46"/>
  <c r="P197" i="19"/>
  <c r="O197" i="20"/>
  <c r="O203" i="20"/>
  <c r="O207" i="20"/>
  <c r="P202" i="25"/>
  <c r="P204" i="24"/>
  <c r="P202" i="29"/>
  <c r="P197" i="25"/>
  <c r="P209" i="4"/>
  <c r="P206" i="4"/>
  <c r="P27" i="5"/>
  <c r="P29" i="5" s="1"/>
  <c r="O184" i="8"/>
  <c r="O206" i="20"/>
  <c r="P207" i="20"/>
  <c r="O199" i="24"/>
  <c r="P206" i="29"/>
  <c r="P208" i="28"/>
  <c r="P208" i="25"/>
  <c r="P128" i="16"/>
  <c r="P201" i="25"/>
  <c r="P185" i="21"/>
  <c r="P186" i="1"/>
  <c r="P199" i="4"/>
  <c r="P200" i="4"/>
  <c r="P89" i="13"/>
  <c r="P196" i="21"/>
  <c r="P183" i="21"/>
  <c r="P138" i="9"/>
  <c r="P69" i="9"/>
  <c r="P203" i="20"/>
  <c r="P189" i="21"/>
  <c r="P19" i="23"/>
  <c r="H114" i="86"/>
  <c r="H114" i="85"/>
  <c r="I112" i="82"/>
  <c r="M112" i="86"/>
  <c r="H106" i="86"/>
  <c r="I112" i="79"/>
  <c r="P27" i="76"/>
  <c r="P121" i="76" s="1"/>
  <c r="I108" i="74"/>
  <c r="N123" i="62"/>
  <c r="N120" i="62"/>
  <c r="N124" i="62"/>
  <c r="O124" i="55"/>
  <c r="O122" i="55"/>
  <c r="P67" i="48"/>
  <c r="I204" i="9"/>
  <c r="P205" i="22"/>
  <c r="P198" i="25"/>
  <c r="I200" i="1"/>
  <c r="O183" i="7"/>
  <c r="O181" i="36"/>
  <c r="P188" i="12"/>
  <c r="O207" i="24"/>
  <c r="P181" i="16"/>
  <c r="Q10" i="47"/>
  <c r="P177" i="24"/>
  <c r="P179" i="21"/>
  <c r="P212" i="34"/>
  <c r="N89" i="89"/>
  <c r="I114" i="82"/>
  <c r="O71" i="83"/>
  <c r="O112" i="83" s="1"/>
  <c r="O68" i="83"/>
  <c r="O69" i="83"/>
  <c r="O81" i="79"/>
  <c r="N112" i="81"/>
  <c r="P70" i="71"/>
  <c r="P68" i="71"/>
  <c r="P69" i="71"/>
  <c r="N109" i="69"/>
  <c r="N108" i="69"/>
  <c r="N110" i="69"/>
  <c r="N111" i="69"/>
  <c r="N107" i="69"/>
  <c r="N114" i="69"/>
  <c r="P21" i="68"/>
  <c r="P19" i="68"/>
  <c r="P18" i="68"/>
  <c r="P20" i="68"/>
  <c r="N119" i="68"/>
  <c r="P17" i="60"/>
  <c r="P21" i="60" s="1"/>
  <c r="P20" i="60"/>
  <c r="P19" i="60"/>
  <c r="O50" i="73"/>
  <c r="I109" i="71"/>
  <c r="I112" i="71"/>
  <c r="I111" i="71"/>
  <c r="I107" i="71"/>
  <c r="I108" i="71"/>
  <c r="O124" i="46"/>
  <c r="O71" i="71"/>
  <c r="O112" i="71" s="1"/>
  <c r="N126" i="60"/>
  <c r="P97" i="60"/>
  <c r="P125" i="60" s="1"/>
  <c r="P10" i="71"/>
  <c r="P8" i="71"/>
  <c r="P9" i="71"/>
  <c r="P101" i="70"/>
  <c r="P98" i="70"/>
  <c r="P99" i="70"/>
  <c r="P100" i="70"/>
  <c r="I111" i="69"/>
  <c r="P47" i="63"/>
  <c r="P48" i="63" s="1"/>
  <c r="P7" i="50"/>
  <c r="P10" i="50" s="1"/>
  <c r="J109" i="47"/>
  <c r="I106" i="71"/>
  <c r="O120" i="63"/>
  <c r="O20" i="63"/>
  <c r="O19" i="63"/>
  <c r="O21" i="63"/>
  <c r="O107" i="63" s="1"/>
  <c r="I107" i="59"/>
  <c r="I114" i="59"/>
  <c r="I112" i="59"/>
  <c r="I110" i="59"/>
  <c r="I108" i="59"/>
  <c r="I109" i="59"/>
  <c r="I106" i="58"/>
  <c r="O121" i="46"/>
  <c r="O19" i="69"/>
  <c r="I113" i="71"/>
  <c r="P29" i="57"/>
  <c r="P30" i="57"/>
  <c r="P28" i="57"/>
  <c r="P67" i="50"/>
  <c r="P68" i="50" s="1"/>
  <c r="P59" i="79"/>
  <c r="I107" i="65"/>
  <c r="I110" i="65"/>
  <c r="I111" i="65"/>
  <c r="I109" i="65"/>
  <c r="I108" i="65"/>
  <c r="I113" i="65"/>
  <c r="I114" i="65"/>
  <c r="N113" i="65"/>
  <c r="O50" i="64"/>
  <c r="I106" i="59"/>
  <c r="P39" i="56"/>
  <c r="P38" i="56"/>
  <c r="O107" i="56"/>
  <c r="P29" i="43"/>
  <c r="I191" i="27"/>
  <c r="I180" i="27"/>
  <c r="I189" i="27"/>
  <c r="I208" i="9"/>
  <c r="I206" i="9"/>
  <c r="N209" i="4"/>
  <c r="N199" i="4"/>
  <c r="I113" i="62"/>
  <c r="N107" i="57"/>
  <c r="O100" i="55"/>
  <c r="O31" i="54"/>
  <c r="O108" i="54" s="1"/>
  <c r="O28" i="54"/>
  <c r="N184" i="28"/>
  <c r="N176" i="28"/>
  <c r="N191" i="28"/>
  <c r="I179" i="27"/>
  <c r="I207" i="9"/>
  <c r="I205" i="9"/>
  <c r="I200" i="9"/>
  <c r="P20" i="7"/>
  <c r="P19" i="7"/>
  <c r="I178" i="4"/>
  <c r="P67" i="26"/>
  <c r="P202" i="26" s="1"/>
  <c r="P8" i="31"/>
  <c r="P7" i="31"/>
  <c r="P9" i="31" s="1"/>
  <c r="P167" i="30"/>
  <c r="P168" i="30" s="1"/>
  <c r="P171" i="30"/>
  <c r="I181" i="14"/>
  <c r="I189" i="14"/>
  <c r="P107" i="24"/>
  <c r="P109" i="24" s="1"/>
  <c r="N182" i="27"/>
  <c r="I181" i="37"/>
  <c r="O177" i="8"/>
  <c r="O190" i="36"/>
  <c r="O50" i="51"/>
  <c r="P29" i="45"/>
  <c r="Q17" i="45"/>
  <c r="P68" i="44"/>
  <c r="I111" i="44"/>
  <c r="P113" i="47"/>
  <c r="P108" i="47"/>
  <c r="P112" i="47"/>
  <c r="P110" i="47"/>
  <c r="P111" i="47"/>
  <c r="P107" i="47"/>
  <c r="I190" i="27"/>
  <c r="N180" i="27"/>
  <c r="I182" i="7"/>
  <c r="P7" i="1"/>
  <c r="P196" i="1" s="1"/>
  <c r="P167" i="17"/>
  <c r="P170" i="17" s="1"/>
  <c r="P168" i="17"/>
  <c r="P38" i="24"/>
  <c r="P40" i="24"/>
  <c r="P39" i="24"/>
  <c r="P41" i="24"/>
  <c r="P179" i="24" s="1"/>
  <c r="N188" i="28"/>
  <c r="N180" i="7"/>
  <c r="P97" i="16"/>
  <c r="P101" i="16" s="1"/>
  <c r="P185" i="16" s="1"/>
  <c r="N176" i="20"/>
  <c r="P47" i="20"/>
  <c r="P48" i="20"/>
  <c r="I181" i="24"/>
  <c r="I178" i="27"/>
  <c r="O128" i="28"/>
  <c r="O130" i="28"/>
  <c r="O131" i="28"/>
  <c r="O188" i="28" s="1"/>
  <c r="I179" i="33"/>
  <c r="I186" i="37"/>
  <c r="P199" i="17"/>
  <c r="P39" i="17"/>
  <c r="P41" i="17"/>
  <c r="P58" i="34"/>
  <c r="P61" i="34"/>
  <c r="P201" i="34" s="1"/>
  <c r="P60" i="34"/>
  <c r="P141" i="27"/>
  <c r="P189" i="27" s="1"/>
  <c r="P138" i="27"/>
  <c r="P59" i="20"/>
  <c r="P58" i="20"/>
  <c r="P61" i="20"/>
  <c r="P181" i="20" s="1"/>
  <c r="P8" i="10"/>
  <c r="I188" i="8"/>
  <c r="P121" i="8"/>
  <c r="P187" i="8" s="1"/>
  <c r="P118" i="8"/>
  <c r="P120" i="8"/>
  <c r="P119" i="8"/>
  <c r="I178" i="8"/>
  <c r="I190" i="7"/>
  <c r="N190" i="6"/>
  <c r="N189" i="6"/>
  <c r="I183" i="5"/>
  <c r="I178" i="5"/>
  <c r="I189" i="4"/>
  <c r="I185" i="4"/>
  <c r="O30" i="3"/>
  <c r="I189" i="2"/>
  <c r="P81" i="18"/>
  <c r="P183" i="18" s="1"/>
  <c r="P100" i="37"/>
  <c r="I180" i="1"/>
  <c r="I182" i="2"/>
  <c r="N188" i="10"/>
  <c r="P69" i="10"/>
  <c r="P81" i="12"/>
  <c r="P183" i="12" s="1"/>
  <c r="P71" i="22"/>
  <c r="P182" i="22" s="1"/>
  <c r="P69" i="22"/>
  <c r="P89" i="24"/>
  <c r="P169" i="24"/>
  <c r="I183" i="33"/>
  <c r="P59" i="34"/>
  <c r="I180" i="37"/>
  <c r="P168" i="15"/>
  <c r="P171" i="15"/>
  <c r="P177" i="15" s="1"/>
  <c r="P20" i="31"/>
  <c r="P205" i="21"/>
  <c r="P68" i="57"/>
  <c r="P69" i="57"/>
  <c r="P70" i="57"/>
  <c r="O11" i="57"/>
  <c r="O106" i="57" s="1"/>
  <c r="O9" i="57"/>
  <c r="P47" i="54"/>
  <c r="P50" i="54" s="1"/>
  <c r="P60" i="51"/>
  <c r="P61" i="51"/>
  <c r="P58" i="51"/>
  <c r="P27" i="23"/>
  <c r="O79" i="22"/>
  <c r="O78" i="22"/>
  <c r="N189" i="21"/>
  <c r="P171" i="14"/>
  <c r="P169" i="14"/>
  <c r="N183" i="10"/>
  <c r="N182" i="10"/>
  <c r="P7" i="8"/>
  <c r="I184" i="7"/>
  <c r="N183" i="6"/>
  <c r="I203" i="6"/>
  <c r="O60" i="6"/>
  <c r="P107" i="5"/>
  <c r="P108" i="5" s="1"/>
  <c r="P100" i="4"/>
  <c r="P101" i="4"/>
  <c r="P98" i="4"/>
  <c r="P99" i="4"/>
  <c r="I188" i="14"/>
  <c r="P110" i="18"/>
  <c r="P111" i="18"/>
  <c r="P186" i="18" s="1"/>
  <c r="P118" i="29"/>
  <c r="P121" i="29"/>
  <c r="P187" i="29" s="1"/>
  <c r="P69" i="37"/>
  <c r="N181" i="8"/>
  <c r="O176" i="5"/>
  <c r="O188" i="5"/>
  <c r="O177" i="5"/>
  <c r="O191" i="5"/>
  <c r="O187" i="5"/>
  <c r="O190" i="5"/>
  <c r="O185" i="5"/>
  <c r="N178" i="10"/>
  <c r="P120" i="13"/>
  <c r="P41" i="16"/>
  <c r="P179" i="16" s="1"/>
  <c r="N184" i="20"/>
  <c r="O186" i="21"/>
  <c r="O177" i="21"/>
  <c r="O187" i="21"/>
  <c r="O190" i="21"/>
  <c r="O191" i="21"/>
  <c r="O183" i="21"/>
  <c r="P202" i="21"/>
  <c r="P48" i="23"/>
  <c r="P139" i="25"/>
  <c r="P141" i="25"/>
  <c r="P189" i="25" s="1"/>
  <c r="P140" i="25"/>
  <c r="P40" i="28"/>
  <c r="I178" i="33"/>
  <c r="P118" i="36"/>
  <c r="P119" i="36"/>
  <c r="P121" i="36"/>
  <c r="O183" i="5"/>
  <c r="O178" i="5"/>
  <c r="I201" i="32"/>
  <c r="P57" i="32"/>
  <c r="P201" i="32" s="1"/>
  <c r="O60" i="26"/>
  <c r="I200" i="24"/>
  <c r="P47" i="24"/>
  <c r="P51" i="24" s="1"/>
  <c r="P180" i="24" s="1"/>
  <c r="P97" i="18"/>
  <c r="P205" i="18" s="1"/>
  <c r="P50" i="13"/>
  <c r="P48" i="13"/>
  <c r="P51" i="13"/>
  <c r="O30" i="13"/>
  <c r="O28" i="13"/>
  <c r="P121" i="12"/>
  <c r="P187" i="12" s="1"/>
  <c r="P118" i="12"/>
  <c r="P119" i="12"/>
  <c r="P120" i="12"/>
  <c r="O80" i="12"/>
  <c r="N210" i="11"/>
  <c r="P167" i="11"/>
  <c r="P169" i="11" s="1"/>
  <c r="N196" i="11"/>
  <c r="O180" i="10"/>
  <c r="O190" i="10"/>
  <c r="O186" i="10"/>
  <c r="O191" i="10"/>
  <c r="I189" i="10"/>
  <c r="N176" i="10"/>
  <c r="I197" i="9"/>
  <c r="I209" i="8"/>
  <c r="P137" i="8"/>
  <c r="P141" i="8" s="1"/>
  <c r="P189" i="8" s="1"/>
  <c r="N206" i="8"/>
  <c r="P107" i="8"/>
  <c r="P109" i="8" s="1"/>
  <c r="N188" i="7"/>
  <c r="O70" i="4"/>
  <c r="I181" i="4"/>
  <c r="P20" i="4"/>
  <c r="P18" i="4"/>
  <c r="P88" i="2"/>
  <c r="O71" i="2"/>
  <c r="O182" i="2" s="1"/>
  <c r="O28" i="2"/>
  <c r="P31" i="18"/>
  <c r="P178" i="18" s="1"/>
  <c r="P30" i="18"/>
  <c r="P101" i="27"/>
  <c r="P185" i="27" s="1"/>
  <c r="P108" i="29"/>
  <c r="I187" i="10"/>
  <c r="N186" i="6"/>
  <c r="P170" i="14"/>
  <c r="P169" i="15"/>
  <c r="N182" i="22"/>
  <c r="P68" i="20"/>
  <c r="P168" i="20"/>
  <c r="P140" i="22"/>
  <c r="P59" i="24"/>
  <c r="P203" i="24"/>
  <c r="P81" i="24"/>
  <c r="P183" i="24" s="1"/>
  <c r="I188" i="27"/>
  <c r="P10" i="30"/>
  <c r="N182" i="28"/>
  <c r="P178" i="31"/>
  <c r="P183" i="31"/>
  <c r="P187" i="31"/>
  <c r="I185" i="10"/>
  <c r="I189" i="6"/>
  <c r="P129" i="4"/>
  <c r="P130" i="4"/>
  <c r="I178" i="2"/>
  <c r="O19" i="2"/>
  <c r="P7" i="2"/>
  <c r="P51" i="27"/>
  <c r="P180" i="27" s="1"/>
  <c r="P109" i="27"/>
  <c r="P19" i="28"/>
  <c r="P90" i="26"/>
  <c r="I186" i="1"/>
  <c r="N186" i="10"/>
  <c r="N180" i="22"/>
  <c r="P21" i="10"/>
  <c r="P177" i="10" s="1"/>
  <c r="Q7" i="47"/>
  <c r="P167" i="13"/>
  <c r="P168" i="13" s="1"/>
  <c r="I176" i="5"/>
  <c r="I186" i="14"/>
  <c r="I184" i="4"/>
  <c r="N180" i="10"/>
  <c r="O100" i="38"/>
  <c r="O99" i="38"/>
  <c r="O101" i="38"/>
  <c r="O205" i="38" s="1"/>
  <c r="O60" i="38"/>
  <c r="O61" i="38"/>
  <c r="O58" i="38"/>
  <c r="O59" i="38"/>
  <c r="N19" i="38"/>
  <c r="P107" i="10"/>
  <c r="P206" i="10" s="1"/>
  <c r="I207" i="7"/>
  <c r="P117" i="7"/>
  <c r="P120" i="7" s="1"/>
  <c r="P120" i="29"/>
  <c r="P79" i="37"/>
  <c r="I180" i="2"/>
  <c r="I178" i="7"/>
  <c r="N190" i="21"/>
  <c r="P170" i="25"/>
  <c r="P28" i="29"/>
  <c r="P48" i="33"/>
  <c r="P208" i="33"/>
  <c r="P130" i="33"/>
  <c r="P128" i="33"/>
  <c r="O183" i="33"/>
  <c r="I187" i="35"/>
  <c r="N189" i="37"/>
  <c r="P107" i="43"/>
  <c r="O184" i="6"/>
  <c r="I189" i="5"/>
  <c r="P11" i="20"/>
  <c r="P176" i="20" s="1"/>
  <c r="O188" i="8"/>
  <c r="O50" i="31"/>
  <c r="O38" i="26"/>
  <c r="O171" i="24"/>
  <c r="O176" i="24" s="1"/>
  <c r="O169" i="20"/>
  <c r="P90" i="18"/>
  <c r="O111" i="16"/>
  <c r="O186" i="16" s="1"/>
  <c r="P27" i="16"/>
  <c r="P31" i="16" s="1"/>
  <c r="P178" i="16" s="1"/>
  <c r="I187" i="15"/>
  <c r="I177" i="15"/>
  <c r="I178" i="15"/>
  <c r="I183" i="15"/>
  <c r="I190" i="15"/>
  <c r="I191" i="15"/>
  <c r="I181" i="15"/>
  <c r="I189" i="15"/>
  <c r="O90" i="13"/>
  <c r="O68" i="13"/>
  <c r="O59" i="9"/>
  <c r="P29" i="9"/>
  <c r="P31" i="9"/>
  <c r="P28" i="9"/>
  <c r="P199" i="11"/>
  <c r="P151" i="12"/>
  <c r="P190" i="12" s="1"/>
  <c r="P202" i="17"/>
  <c r="P69" i="17"/>
  <c r="P209" i="15"/>
  <c r="P50" i="16"/>
  <c r="P69" i="31"/>
  <c r="I185" i="35"/>
  <c r="P119" i="1"/>
  <c r="O51" i="3"/>
  <c r="O180" i="3" s="1"/>
  <c r="P140" i="30"/>
  <c r="P30" i="21"/>
  <c r="P120" i="23"/>
  <c r="P38" i="19"/>
  <c r="O38" i="38"/>
  <c r="P225" i="34"/>
  <c r="P81" i="34"/>
  <c r="P203" i="34" s="1"/>
  <c r="P79" i="34"/>
  <c r="P78" i="34"/>
  <c r="P121" i="34"/>
  <c r="P207" i="34" s="1"/>
  <c r="P119" i="34"/>
  <c r="P118" i="34"/>
  <c r="H111" i="84"/>
  <c r="H112" i="85"/>
  <c r="H113" i="89"/>
  <c r="O67" i="89"/>
  <c r="M112" i="90"/>
  <c r="M114" i="90"/>
  <c r="N113" i="87"/>
  <c r="O28" i="85"/>
  <c r="O30" i="85"/>
  <c r="O29" i="85"/>
  <c r="O31" i="85"/>
  <c r="P122" i="62"/>
  <c r="P39" i="62"/>
  <c r="P40" i="62"/>
  <c r="P41" i="62"/>
  <c r="O20" i="85"/>
  <c r="O19" i="85"/>
  <c r="O58" i="89"/>
  <c r="O60" i="89"/>
  <c r="P18" i="83"/>
  <c r="P21" i="83"/>
  <c r="P20" i="83"/>
  <c r="P19" i="83"/>
  <c r="P21" i="81"/>
  <c r="P20" i="81"/>
  <c r="P19" i="81"/>
  <c r="P18" i="81"/>
  <c r="O121" i="87"/>
  <c r="O98" i="87"/>
  <c r="O101" i="87"/>
  <c r="O113" i="87" s="1"/>
  <c r="O99" i="87"/>
  <c r="O100" i="87"/>
  <c r="P30" i="81"/>
  <c r="P121" i="81"/>
  <c r="P31" i="81"/>
  <c r="P29" i="83"/>
  <c r="P31" i="83"/>
  <c r="P28" i="83"/>
  <c r="P30" i="83"/>
  <c r="P50" i="76"/>
  <c r="P48" i="76"/>
  <c r="P123" i="76"/>
  <c r="P41" i="81"/>
  <c r="P40" i="81"/>
  <c r="P39" i="81"/>
  <c r="P38" i="81"/>
  <c r="P58" i="78"/>
  <c r="P59" i="78"/>
  <c r="P61" i="78"/>
  <c r="P60" i="78"/>
  <c r="P58" i="76"/>
  <c r="P60" i="76"/>
  <c r="P124" i="76"/>
  <c r="P124" i="62"/>
  <c r="P59" i="62"/>
  <c r="P58" i="62"/>
  <c r="P61" i="62"/>
  <c r="P60" i="62"/>
  <c r="P10" i="57"/>
  <c r="P9" i="57"/>
  <c r="P8" i="57"/>
  <c r="P119" i="57"/>
  <c r="P11" i="57"/>
  <c r="O124" i="87"/>
  <c r="O69" i="74"/>
  <c r="P19" i="44"/>
  <c r="M109" i="89"/>
  <c r="M114" i="89"/>
  <c r="O97" i="84"/>
  <c r="O101" i="84" s="1"/>
  <c r="O109" i="84" s="1"/>
  <c r="H110" i="89"/>
  <c r="H107" i="89"/>
  <c r="O37" i="85"/>
  <c r="O38" i="85" s="1"/>
  <c r="M111" i="89"/>
  <c r="I111" i="83"/>
  <c r="I106" i="83"/>
  <c r="M106" i="89"/>
  <c r="I112" i="76"/>
  <c r="H108" i="89"/>
  <c r="P7" i="81"/>
  <c r="P9" i="81" s="1"/>
  <c r="N112" i="79"/>
  <c r="N111" i="79"/>
  <c r="N113" i="79"/>
  <c r="I113" i="77"/>
  <c r="I108" i="77"/>
  <c r="I106" i="76"/>
  <c r="I114" i="78"/>
  <c r="P30" i="76"/>
  <c r="P28" i="76"/>
  <c r="P31" i="76"/>
  <c r="P29" i="76"/>
  <c r="I110" i="72"/>
  <c r="I109" i="72"/>
  <c r="P17" i="82"/>
  <c r="P120" i="82" s="1"/>
  <c r="I106" i="72"/>
  <c r="O61" i="72"/>
  <c r="O111" i="72" s="1"/>
  <c r="O59" i="72"/>
  <c r="I108" i="72"/>
  <c r="I113" i="72"/>
  <c r="I111" i="72"/>
  <c r="P20" i="63"/>
  <c r="P18" i="63"/>
  <c r="P123" i="62"/>
  <c r="P38" i="48"/>
  <c r="P41" i="48"/>
  <c r="P39" i="48"/>
  <c r="P40" i="48"/>
  <c r="P98" i="52"/>
  <c r="P99" i="52"/>
  <c r="P101" i="52"/>
  <c r="P100" i="52"/>
  <c r="P48" i="55"/>
  <c r="P51" i="55"/>
  <c r="P49" i="55"/>
  <c r="P50" i="55"/>
  <c r="P71" i="48"/>
  <c r="P68" i="48"/>
  <c r="P70" i="48"/>
  <c r="P69" i="48"/>
  <c r="N199" i="34"/>
  <c r="N202" i="34"/>
  <c r="N206" i="34"/>
  <c r="N208" i="34"/>
  <c r="N210" i="34"/>
  <c r="N197" i="34"/>
  <c r="N201" i="34"/>
  <c r="N205" i="34"/>
  <c r="N207" i="34"/>
  <c r="N209" i="34"/>
  <c r="N211" i="34"/>
  <c r="N177" i="31"/>
  <c r="N181" i="31"/>
  <c r="N185" i="31"/>
  <c r="N189" i="31"/>
  <c r="N179" i="31"/>
  <c r="N182" i="31"/>
  <c r="N186" i="31"/>
  <c r="N190" i="31"/>
  <c r="N184" i="31"/>
  <c r="N191" i="31"/>
  <c r="P100" i="51"/>
  <c r="P99" i="51"/>
  <c r="P101" i="51"/>
  <c r="P108" i="51" s="1"/>
  <c r="P98" i="51"/>
  <c r="P21" i="56"/>
  <c r="P122" i="51"/>
  <c r="P121" i="51"/>
  <c r="P119" i="51"/>
  <c r="I191" i="36"/>
  <c r="I182" i="36"/>
  <c r="I184" i="36"/>
  <c r="I186" i="36"/>
  <c r="I188" i="36"/>
  <c r="I183" i="36"/>
  <c r="I185" i="36"/>
  <c r="I187" i="36"/>
  <c r="I189" i="36"/>
  <c r="P51" i="52"/>
  <c r="P110" i="52" s="1"/>
  <c r="P48" i="52"/>
  <c r="P49" i="52"/>
  <c r="P50" i="52"/>
  <c r="N177" i="16"/>
  <c r="N179" i="16"/>
  <c r="N181" i="16"/>
  <c r="N183" i="16"/>
  <c r="N185" i="16"/>
  <c r="N187" i="16"/>
  <c r="N176" i="16"/>
  <c r="N178" i="16"/>
  <c r="N180" i="16"/>
  <c r="N182" i="16"/>
  <c r="N184" i="16"/>
  <c r="N186" i="16"/>
  <c r="N188" i="16"/>
  <c r="N191" i="16"/>
  <c r="N185" i="14"/>
  <c r="N179" i="3"/>
  <c r="N186" i="3"/>
  <c r="N188" i="3"/>
  <c r="N177" i="3"/>
  <c r="N182" i="3"/>
  <c r="N190" i="3"/>
  <c r="N191" i="3"/>
  <c r="I179" i="18"/>
  <c r="I186" i="17"/>
  <c r="N190" i="14"/>
  <c r="I180" i="17"/>
  <c r="I188" i="18"/>
  <c r="I177" i="32"/>
  <c r="N198" i="34"/>
  <c r="N189" i="3"/>
  <c r="P87" i="9"/>
  <c r="I180" i="28"/>
  <c r="P129" i="32"/>
  <c r="P130" i="32"/>
  <c r="P128" i="32"/>
  <c r="P131" i="32"/>
  <c r="P188" i="32" s="1"/>
  <c r="I186" i="32"/>
  <c r="N177" i="14"/>
  <c r="I178" i="28"/>
  <c r="I183" i="32"/>
  <c r="I189" i="20"/>
  <c r="I179" i="3"/>
  <c r="N200" i="34"/>
  <c r="N190" i="16"/>
  <c r="I187" i="18"/>
  <c r="I180" i="32"/>
  <c r="I180" i="36"/>
  <c r="I190" i="36"/>
  <c r="N178" i="3"/>
  <c r="O189" i="7"/>
  <c r="O114" i="73"/>
  <c r="N176" i="3"/>
  <c r="I178" i="18"/>
  <c r="O182" i="16"/>
  <c r="P202" i="1"/>
  <c r="P70" i="1"/>
  <c r="P71" i="1"/>
  <c r="P69" i="1"/>
  <c r="P68" i="1"/>
  <c r="P204" i="14"/>
  <c r="P88" i="14"/>
  <c r="P91" i="14"/>
  <c r="P184" i="14" s="1"/>
  <c r="P90" i="14"/>
  <c r="P89" i="14"/>
  <c r="I182" i="3"/>
  <c r="O187" i="7"/>
  <c r="P11" i="53"/>
  <c r="P9" i="53"/>
  <c r="P10" i="53"/>
  <c r="P8" i="53"/>
  <c r="O108" i="80"/>
  <c r="P189" i="35"/>
  <c r="P120" i="65"/>
  <c r="P18" i="65"/>
  <c r="P20" i="65"/>
  <c r="M113" i="89"/>
  <c r="H111" i="89"/>
  <c r="I124" i="83"/>
  <c r="P57" i="83"/>
  <c r="P7" i="83"/>
  <c r="P11" i="83"/>
  <c r="P9" i="83"/>
  <c r="M112" i="89"/>
  <c r="O47" i="86"/>
  <c r="O48" i="86" s="1"/>
  <c r="H108" i="85"/>
  <c r="M111" i="84"/>
  <c r="M109" i="84"/>
  <c r="M112" i="84"/>
  <c r="H113" i="86"/>
  <c r="P51" i="76"/>
  <c r="P49" i="76"/>
  <c r="I110" i="78"/>
  <c r="N113" i="76"/>
  <c r="O58" i="72"/>
  <c r="P29" i="60"/>
  <c r="P28" i="60"/>
  <c r="P31" i="60"/>
  <c r="Q30" i="46"/>
  <c r="Q28" i="46"/>
  <c r="Q31" i="46"/>
  <c r="Q108" i="46" s="1"/>
  <c r="Q29" i="46"/>
  <c r="P100" i="56"/>
  <c r="P99" i="56"/>
  <c r="P98" i="56"/>
  <c r="P101" i="56"/>
  <c r="P109" i="56" s="1"/>
  <c r="P10" i="43"/>
  <c r="P119" i="43"/>
  <c r="P121" i="63"/>
  <c r="P10" i="44"/>
  <c r="P106" i="44" s="1"/>
  <c r="P119" i="44"/>
  <c r="P19" i="56"/>
  <c r="P37" i="36"/>
  <c r="P199" i="36" s="1"/>
  <c r="P39" i="36"/>
  <c r="N183" i="31"/>
  <c r="N187" i="31"/>
  <c r="I191" i="20"/>
  <c r="I183" i="20"/>
  <c r="I186" i="20"/>
  <c r="I184" i="20"/>
  <c r="I185" i="20"/>
  <c r="I188" i="20"/>
  <c r="I190" i="20"/>
  <c r="I186" i="3"/>
  <c r="I187" i="3"/>
  <c r="I188" i="3"/>
  <c r="I191" i="3"/>
  <c r="I181" i="18"/>
  <c r="N185" i="3"/>
  <c r="I182" i="28"/>
  <c r="I184" i="17"/>
  <c r="I181" i="32"/>
  <c r="P196" i="17"/>
  <c r="P10" i="17"/>
  <c r="P8" i="17"/>
  <c r="P11" i="17"/>
  <c r="P40" i="32"/>
  <c r="P41" i="32"/>
  <c r="P179" i="32" s="1"/>
  <c r="P39" i="32"/>
  <c r="P38" i="32"/>
  <c r="I190" i="32"/>
  <c r="I190" i="28"/>
  <c r="O180" i="16"/>
  <c r="O184" i="16"/>
  <c r="N196" i="34"/>
  <c r="I179" i="36"/>
  <c r="O181" i="16"/>
  <c r="N176" i="14"/>
  <c r="I184" i="32"/>
  <c r="I180" i="3"/>
  <c r="I176" i="20"/>
  <c r="I184" i="18"/>
  <c r="O40" i="84"/>
  <c r="P199" i="2"/>
  <c r="P41" i="2"/>
  <c r="P179" i="2" s="1"/>
  <c r="P40" i="2"/>
  <c r="I178" i="3"/>
  <c r="O184" i="7"/>
  <c r="O177" i="7"/>
  <c r="P57" i="82"/>
  <c r="P61" i="82" s="1"/>
  <c r="O100" i="90"/>
  <c r="O99" i="90"/>
  <c r="O98" i="90"/>
  <c r="P169" i="1"/>
  <c r="P168" i="1"/>
  <c r="O179" i="16"/>
  <c r="N119" i="72"/>
  <c r="O111" i="80"/>
  <c r="N176" i="31"/>
  <c r="N188" i="14"/>
  <c r="I179" i="20"/>
  <c r="N78" i="87"/>
  <c r="N126" i="87"/>
  <c r="N79" i="87"/>
  <c r="N80" i="87"/>
  <c r="I113" i="83"/>
  <c r="H114" i="89"/>
  <c r="H112" i="89"/>
  <c r="H106" i="84"/>
  <c r="M111" i="86"/>
  <c r="H107" i="86"/>
  <c r="P29" i="81"/>
  <c r="P28" i="81"/>
  <c r="N108" i="79"/>
  <c r="N107" i="78"/>
  <c r="N114" i="78"/>
  <c r="N113" i="78"/>
  <c r="N111" i="78"/>
  <c r="N108" i="78"/>
  <c r="N109" i="78"/>
  <c r="N110" i="78"/>
  <c r="N112" i="78"/>
  <c r="I107" i="77"/>
  <c r="P38" i="62"/>
  <c r="I112" i="72"/>
  <c r="P7" i="64"/>
  <c r="P9" i="64" s="1"/>
  <c r="P29" i="52"/>
  <c r="P30" i="52"/>
  <c r="P28" i="52"/>
  <c r="P31" i="52"/>
  <c r="P31" i="54"/>
  <c r="P28" i="54"/>
  <c r="P30" i="54"/>
  <c r="P29" i="54"/>
  <c r="P122" i="56"/>
  <c r="O137" i="38"/>
  <c r="O231" i="38" s="1"/>
  <c r="P71" i="55"/>
  <c r="P68" i="55"/>
  <c r="P69" i="55"/>
  <c r="P70" i="55"/>
  <c r="P71" i="52"/>
  <c r="P69" i="52"/>
  <c r="P68" i="52"/>
  <c r="P70" i="52"/>
  <c r="P128" i="35"/>
  <c r="P131" i="35"/>
  <c r="P188" i="35" s="1"/>
  <c r="P130" i="35"/>
  <c r="P129" i="35"/>
  <c r="P48" i="35"/>
  <c r="P50" i="35"/>
  <c r="P51" i="35"/>
  <c r="P180" i="35" s="1"/>
  <c r="P49" i="35"/>
  <c r="P101" i="55"/>
  <c r="P109" i="55" s="1"/>
  <c r="P98" i="55"/>
  <c r="P100" i="55"/>
  <c r="P99" i="55"/>
  <c r="Q51" i="46"/>
  <c r="Q109" i="46" s="1"/>
  <c r="Q48" i="46"/>
  <c r="Q49" i="46"/>
  <c r="P124" i="56"/>
  <c r="P58" i="56"/>
  <c r="P59" i="56"/>
  <c r="P60" i="56"/>
  <c r="P38" i="50"/>
  <c r="P41" i="50"/>
  <c r="P39" i="50"/>
  <c r="P40" i="50"/>
  <c r="N203" i="34"/>
  <c r="I187" i="20"/>
  <c r="N182" i="14"/>
  <c r="I191" i="17"/>
  <c r="I179" i="17"/>
  <c r="I190" i="17"/>
  <c r="I177" i="17"/>
  <c r="I181" i="17"/>
  <c r="I178" i="17"/>
  <c r="I181" i="3"/>
  <c r="I190" i="18"/>
  <c r="N180" i="31"/>
  <c r="I188" i="17"/>
  <c r="I185" i="32"/>
  <c r="I177" i="3"/>
  <c r="I178" i="32"/>
  <c r="P90" i="32"/>
  <c r="P88" i="32"/>
  <c r="P91" i="32"/>
  <c r="P184" i="32" s="1"/>
  <c r="P89" i="32"/>
  <c r="N184" i="3"/>
  <c r="O181" i="7"/>
  <c r="O186" i="7"/>
  <c r="O188" i="7"/>
  <c r="O190" i="7"/>
  <c r="O180" i="7"/>
  <c r="O191" i="7"/>
  <c r="N186" i="14"/>
  <c r="N178" i="14"/>
  <c r="I184" i="28"/>
  <c r="I177" i="36"/>
  <c r="N181" i="14"/>
  <c r="I182" i="20"/>
  <c r="I183" i="17"/>
  <c r="I179" i="28"/>
  <c r="I184" i="3"/>
  <c r="I178" i="36"/>
  <c r="P27" i="32"/>
  <c r="P198" i="32" s="1"/>
  <c r="O107" i="80"/>
  <c r="N178" i="31"/>
  <c r="I176" i="3"/>
  <c r="P183" i="16"/>
  <c r="I176" i="18"/>
  <c r="O178" i="16"/>
  <c r="P185" i="35"/>
  <c r="O114" i="80"/>
  <c r="N180" i="3"/>
  <c r="I181" i="20"/>
  <c r="P187" i="22"/>
  <c r="P186" i="22"/>
  <c r="P107" i="32"/>
  <c r="P206" i="32" s="1"/>
  <c r="O109" i="80"/>
  <c r="I189" i="17"/>
  <c r="O127" i="87"/>
  <c r="O28" i="74"/>
  <c r="H125" i="90"/>
  <c r="O67" i="90"/>
  <c r="O126" i="87"/>
  <c r="O80" i="87"/>
  <c r="O79" i="87"/>
  <c r="O18" i="85"/>
  <c r="O21" i="85"/>
  <c r="I110" i="83"/>
  <c r="I112" i="83"/>
  <c r="I107" i="83"/>
  <c r="O61" i="89"/>
  <c r="O59" i="89"/>
  <c r="H106" i="89"/>
  <c r="O58" i="83"/>
  <c r="O60" i="83"/>
  <c r="I108" i="83"/>
  <c r="H109" i="86"/>
  <c r="P7" i="80"/>
  <c r="P11" i="80" s="1"/>
  <c r="N106" i="76"/>
  <c r="N107" i="76"/>
  <c r="N114" i="76"/>
  <c r="N109" i="76"/>
  <c r="N112" i="76"/>
  <c r="N111" i="76"/>
  <c r="N110" i="76"/>
  <c r="O59" i="83"/>
  <c r="I107" i="79"/>
  <c r="P61" i="76"/>
  <c r="P59" i="76"/>
  <c r="P17" i="73"/>
  <c r="P21" i="73" s="1"/>
  <c r="P57" i="72"/>
  <c r="P59" i="72" s="1"/>
  <c r="I114" i="72"/>
  <c r="P27" i="82"/>
  <c r="P57" i="73"/>
  <c r="P60" i="73" s="1"/>
  <c r="P59" i="73"/>
  <c r="P58" i="73"/>
  <c r="P61" i="73"/>
  <c r="O107" i="73"/>
  <c r="O109" i="73"/>
  <c r="O60" i="72"/>
  <c r="P101" i="63"/>
  <c r="P98" i="63"/>
  <c r="P100" i="63"/>
  <c r="P99" i="63"/>
  <c r="O10" i="72"/>
  <c r="P100" i="62"/>
  <c r="P99" i="62"/>
  <c r="P101" i="62"/>
  <c r="P110" i="62" s="1"/>
  <c r="P98" i="62"/>
  <c r="P40" i="53"/>
  <c r="P39" i="53"/>
  <c r="P38" i="53"/>
  <c r="P41" i="53"/>
  <c r="Q99" i="47"/>
  <c r="Q100" i="47"/>
  <c r="Q110" i="47" s="1"/>
  <c r="Q97" i="47"/>
  <c r="Q98" i="47"/>
  <c r="P39" i="54"/>
  <c r="P38" i="54"/>
  <c r="P41" i="54"/>
  <c r="P40" i="54"/>
  <c r="I191" i="32"/>
  <c r="I187" i="32"/>
  <c r="P120" i="55"/>
  <c r="P19" i="55"/>
  <c r="P20" i="55"/>
  <c r="P18" i="55"/>
  <c r="P109" i="51"/>
  <c r="I191" i="28"/>
  <c r="I177" i="28"/>
  <c r="I183" i="28"/>
  <c r="I176" i="28"/>
  <c r="N179" i="14"/>
  <c r="N191" i="14"/>
  <c r="I177" i="18"/>
  <c r="N187" i="3"/>
  <c r="I182" i="18"/>
  <c r="I189" i="3"/>
  <c r="I183" i="18"/>
  <c r="I189" i="32"/>
  <c r="N188" i="31"/>
  <c r="N180" i="14"/>
  <c r="I180" i="18"/>
  <c r="P121" i="30"/>
  <c r="P119" i="30"/>
  <c r="P120" i="30"/>
  <c r="P118" i="30"/>
  <c r="I182" i="32"/>
  <c r="I185" i="18"/>
  <c r="N189" i="14"/>
  <c r="N183" i="14"/>
  <c r="I179" i="32"/>
  <c r="I181" i="36"/>
  <c r="I186" i="28"/>
  <c r="N187" i="14"/>
  <c r="I187" i="17"/>
  <c r="I176" i="32"/>
  <c r="I176" i="36"/>
  <c r="P139" i="37"/>
  <c r="P141" i="37"/>
  <c r="P189" i="37" s="1"/>
  <c r="P138" i="37"/>
  <c r="O178" i="7"/>
  <c r="I180" i="20"/>
  <c r="O189" i="16"/>
  <c r="P196" i="3"/>
  <c r="P9" i="3"/>
  <c r="P11" i="3"/>
  <c r="P176" i="3" s="1"/>
  <c r="P8" i="3"/>
  <c r="P126" i="79"/>
  <c r="P70" i="79"/>
  <c r="P69" i="79"/>
  <c r="P203" i="2"/>
  <c r="P79" i="2"/>
  <c r="P80" i="2"/>
  <c r="P78" i="2"/>
  <c r="P81" i="2"/>
  <c r="P183" i="2" s="1"/>
  <c r="N204" i="34"/>
  <c r="O177" i="16"/>
  <c r="P206" i="35"/>
  <c r="P109" i="35"/>
  <c r="P108" i="35"/>
  <c r="P111" i="35"/>
  <c r="P186" i="35" s="1"/>
  <c r="P110" i="35"/>
  <c r="P97" i="75"/>
  <c r="O19" i="87"/>
  <c r="O120" i="87"/>
  <c r="O20" i="87"/>
  <c r="O18" i="87"/>
  <c r="P197" i="3"/>
  <c r="P19" i="3"/>
  <c r="P18" i="3"/>
  <c r="P20" i="3"/>
  <c r="I190" i="3"/>
  <c r="O176" i="7"/>
  <c r="I187" i="28"/>
  <c r="P199" i="1"/>
  <c r="P38" i="1"/>
  <c r="P39" i="1"/>
  <c r="P41" i="1"/>
  <c r="P40" i="1"/>
  <c r="P205" i="1"/>
  <c r="P67" i="74"/>
  <c r="P68" i="74" s="1"/>
  <c r="N123" i="72"/>
  <c r="P206" i="1"/>
  <c r="P110" i="1"/>
  <c r="N189" i="16"/>
  <c r="P203" i="1"/>
  <c r="P78" i="1"/>
  <c r="P79" i="1"/>
  <c r="P80" i="1"/>
  <c r="P81" i="1"/>
  <c r="O67" i="84"/>
  <c r="O71" i="87"/>
  <c r="O125" i="87"/>
  <c r="O69" i="87"/>
  <c r="O70" i="87"/>
  <c r="P47" i="72"/>
  <c r="P48" i="72" s="1"/>
  <c r="P57" i="75"/>
  <c r="P59" i="75" s="1"/>
  <c r="O111" i="73"/>
  <c r="P78" i="83"/>
  <c r="P80" i="83"/>
  <c r="P151" i="32"/>
  <c r="P190" i="32" s="1"/>
  <c r="P148" i="32"/>
  <c r="P150" i="32"/>
  <c r="P149" i="32"/>
  <c r="P161" i="12"/>
  <c r="P158" i="12"/>
  <c r="P160" i="12"/>
  <c r="O127" i="90"/>
  <c r="O91" i="90"/>
  <c r="O114" i="90" s="1"/>
  <c r="O89" i="90"/>
  <c r="O90" i="90"/>
  <c r="O88" i="90"/>
  <c r="O233" i="38"/>
  <c r="O160" i="38"/>
  <c r="O158" i="38"/>
  <c r="O161" i="38"/>
  <c r="O211" i="38" s="1"/>
  <c r="O159" i="38"/>
  <c r="P233" i="34"/>
  <c r="P161" i="34"/>
  <c r="P211" i="34" s="1"/>
  <c r="P160" i="34"/>
  <c r="P159" i="34"/>
  <c r="P158" i="34"/>
  <c r="P159" i="30"/>
  <c r="P158" i="30"/>
  <c r="P160" i="30"/>
  <c r="P161" i="30"/>
  <c r="P160" i="26"/>
  <c r="P159" i="26"/>
  <c r="P158" i="26"/>
  <c r="P161" i="26"/>
  <c r="P161" i="24"/>
  <c r="P159" i="24"/>
  <c r="P158" i="24"/>
  <c r="P160" i="24"/>
  <c r="O124" i="90"/>
  <c r="O61" i="90"/>
  <c r="O111" i="90" s="1"/>
  <c r="O59" i="90"/>
  <c r="O60" i="90"/>
  <c r="O58" i="90"/>
  <c r="O121" i="90"/>
  <c r="O30" i="90"/>
  <c r="O28" i="90"/>
  <c r="O29" i="90"/>
  <c r="O31" i="90"/>
  <c r="O108" i="90" s="1"/>
  <c r="M127" i="89"/>
  <c r="O31" i="89"/>
  <c r="O30" i="89"/>
  <c r="O28" i="89"/>
  <c r="O29" i="89"/>
  <c r="O7" i="87"/>
  <c r="O10" i="87" s="1"/>
  <c r="O124" i="86"/>
  <c r="O60" i="86"/>
  <c r="O58" i="86"/>
  <c r="O61" i="86"/>
  <c r="O59" i="86"/>
  <c r="O121" i="86"/>
  <c r="O30" i="86"/>
  <c r="O28" i="86"/>
  <c r="O29" i="86"/>
  <c r="O31" i="86"/>
  <c r="O119" i="86"/>
  <c r="O9" i="86"/>
  <c r="O11" i="86"/>
  <c r="O10" i="86"/>
  <c r="O8" i="86"/>
  <c r="M126" i="85"/>
  <c r="O97" i="85"/>
  <c r="O123" i="85" s="1"/>
  <c r="O48" i="85"/>
  <c r="O49" i="85"/>
  <c r="O50" i="85"/>
  <c r="O51" i="85"/>
  <c r="O8" i="85"/>
  <c r="O10" i="85"/>
  <c r="O11" i="85"/>
  <c r="O9" i="85"/>
  <c r="O50" i="84"/>
  <c r="O49" i="84"/>
  <c r="O51" i="84"/>
  <c r="O48" i="84"/>
  <c r="O21" i="84"/>
  <c r="O19" i="84"/>
  <c r="O20" i="84"/>
  <c r="O18" i="84"/>
  <c r="P124" i="81"/>
  <c r="P61" i="81"/>
  <c r="P58" i="81"/>
  <c r="P59" i="81"/>
  <c r="P60" i="81"/>
  <c r="P127" i="79"/>
  <c r="P82" i="79"/>
  <c r="P81" i="79"/>
  <c r="P80" i="79"/>
  <c r="P79" i="79"/>
  <c r="P91" i="78"/>
  <c r="P89" i="78"/>
  <c r="P90" i="78"/>
  <c r="P88" i="78"/>
  <c r="P124" i="80"/>
  <c r="P59" i="80"/>
  <c r="P61" i="80"/>
  <c r="P60" i="80"/>
  <c r="P58" i="80"/>
  <c r="P121" i="80"/>
  <c r="P29" i="80"/>
  <c r="P31" i="80"/>
  <c r="P30" i="80"/>
  <c r="P28" i="80"/>
  <c r="P100" i="79"/>
  <c r="P101" i="79"/>
  <c r="P113" i="79" s="1"/>
  <c r="P102" i="79"/>
  <c r="P99" i="79"/>
  <c r="P123" i="79"/>
  <c r="P41" i="79"/>
  <c r="P39" i="79"/>
  <c r="P40" i="79"/>
  <c r="P42" i="79"/>
  <c r="P120" i="79"/>
  <c r="P11" i="79"/>
  <c r="P9" i="79"/>
  <c r="P10" i="79"/>
  <c r="P12" i="79"/>
  <c r="P107" i="79" s="1"/>
  <c r="N126" i="78"/>
  <c r="P97" i="78"/>
  <c r="P119" i="78" s="1"/>
  <c r="P100" i="77"/>
  <c r="P98" i="77"/>
  <c r="P99" i="77"/>
  <c r="P101" i="77"/>
  <c r="P124" i="77"/>
  <c r="P60" i="77"/>
  <c r="P58" i="77"/>
  <c r="P59" i="77"/>
  <c r="P61" i="77"/>
  <c r="P123" i="77"/>
  <c r="P50" i="77"/>
  <c r="P51" i="77"/>
  <c r="P110" i="77" s="1"/>
  <c r="P48" i="77"/>
  <c r="P49" i="77"/>
  <c r="P87" i="76"/>
  <c r="P77" i="76"/>
  <c r="I126" i="76"/>
  <c r="P121" i="75"/>
  <c r="P30" i="75"/>
  <c r="P28" i="75"/>
  <c r="P31" i="75"/>
  <c r="P29" i="75"/>
  <c r="O127" i="86"/>
  <c r="O91" i="86"/>
  <c r="O89" i="86"/>
  <c r="O90" i="86"/>
  <c r="O88" i="86"/>
  <c r="O80" i="86"/>
  <c r="O126" i="85"/>
  <c r="O81" i="85"/>
  <c r="O80" i="85"/>
  <c r="O78" i="85"/>
  <c r="O79" i="85"/>
  <c r="O81" i="84"/>
  <c r="O80" i="84"/>
  <c r="O79" i="84"/>
  <c r="O78" i="84"/>
  <c r="P59" i="74"/>
  <c r="P61" i="74"/>
  <c r="P60" i="74"/>
  <c r="P58" i="74"/>
  <c r="P121" i="70"/>
  <c r="P29" i="70"/>
  <c r="P30" i="70"/>
  <c r="P31" i="70"/>
  <c r="P28" i="70"/>
  <c r="P121" i="69"/>
  <c r="P28" i="69"/>
  <c r="P31" i="69"/>
  <c r="P30" i="69"/>
  <c r="P87" i="60"/>
  <c r="P87" i="59"/>
  <c r="P88" i="64"/>
  <c r="P91" i="64"/>
  <c r="P90" i="64"/>
  <c r="P89" i="64"/>
  <c r="P122" i="63"/>
  <c r="P40" i="63"/>
  <c r="P39" i="63"/>
  <c r="P41" i="63"/>
  <c r="P109" i="63" s="1"/>
  <c r="P38" i="63"/>
  <c r="P77" i="54"/>
  <c r="I126" i="54"/>
  <c r="Q87" i="46"/>
  <c r="Q122" i="45"/>
  <c r="Q41" i="45"/>
  <c r="Q39" i="45"/>
  <c r="Q38" i="45"/>
  <c r="Q40" i="45"/>
  <c r="P122" i="57"/>
  <c r="P40" i="57"/>
  <c r="P39" i="57"/>
  <c r="P41" i="57"/>
  <c r="P38" i="57"/>
  <c r="O113" i="82"/>
  <c r="O109" i="82"/>
  <c r="O114" i="82"/>
  <c r="O108" i="82"/>
  <c r="P49" i="78"/>
  <c r="P48" i="78"/>
  <c r="P51" i="78"/>
  <c r="P50" i="78"/>
  <c r="P69" i="73"/>
  <c r="P71" i="73"/>
  <c r="P70" i="73"/>
  <c r="P68" i="73"/>
  <c r="P91" i="57"/>
  <c r="P88" i="57"/>
  <c r="P89" i="57"/>
  <c r="P90" i="57"/>
  <c r="P90" i="56"/>
  <c r="P89" i="56"/>
  <c r="P91" i="56"/>
  <c r="P88" i="56"/>
  <c r="P91" i="51"/>
  <c r="P90" i="51"/>
  <c r="P89" i="51"/>
  <c r="P88" i="51"/>
  <c r="P211" i="37"/>
  <c r="P161" i="37"/>
  <c r="P191" i="37" s="1"/>
  <c r="P160" i="37"/>
  <c r="P159" i="37"/>
  <c r="P158" i="37"/>
  <c r="P160" i="33"/>
  <c r="P161" i="33"/>
  <c r="P158" i="33"/>
  <c r="P159" i="33"/>
  <c r="P159" i="17"/>
  <c r="P161" i="17"/>
  <c r="P158" i="17"/>
  <c r="P160" i="17"/>
  <c r="P160" i="3"/>
  <c r="P161" i="3"/>
  <c r="P159" i="3"/>
  <c r="P158" i="3"/>
  <c r="P126" i="57"/>
  <c r="P79" i="57"/>
  <c r="P80" i="57"/>
  <c r="P81" i="57"/>
  <c r="P78" i="57"/>
  <c r="P126" i="48"/>
  <c r="P81" i="48"/>
  <c r="P78" i="48"/>
  <c r="P80" i="48"/>
  <c r="P79" i="48"/>
  <c r="Q126" i="46"/>
  <c r="Q78" i="46"/>
  <c r="Q79" i="46"/>
  <c r="Q80" i="46"/>
  <c r="P210" i="35"/>
  <c r="P151" i="35"/>
  <c r="P190" i="35" s="1"/>
  <c r="P149" i="35"/>
  <c r="P150" i="35"/>
  <c r="P148" i="35"/>
  <c r="P101" i="71"/>
  <c r="P99" i="71"/>
  <c r="P100" i="71"/>
  <c r="P98" i="71"/>
  <c r="P99" i="69"/>
  <c r="P100" i="69"/>
  <c r="P101" i="69"/>
  <c r="P98" i="69"/>
  <c r="P87" i="63"/>
  <c r="P87" i="53"/>
  <c r="P77" i="52"/>
  <c r="I126" i="52"/>
  <c r="Q86" i="47"/>
  <c r="P87" i="43"/>
  <c r="P157" i="11"/>
  <c r="Q121" i="45"/>
  <c r="Q31" i="45"/>
  <c r="Q108" i="45" s="1"/>
  <c r="Q29" i="45"/>
  <c r="Q28" i="45"/>
  <c r="Q30" i="45"/>
  <c r="P122" i="43"/>
  <c r="P40" i="43"/>
  <c r="P41" i="43"/>
  <c r="P109" i="43" s="1"/>
  <c r="P38" i="43"/>
  <c r="P39" i="43"/>
  <c r="I204" i="35"/>
  <c r="P87" i="35"/>
  <c r="P147" i="34"/>
  <c r="I232" i="34"/>
  <c r="P120" i="77"/>
  <c r="P20" i="77"/>
  <c r="P18" i="77"/>
  <c r="P21" i="77"/>
  <c r="P19" i="77"/>
  <c r="P122" i="76"/>
  <c r="P41" i="76"/>
  <c r="P39" i="76"/>
  <c r="P40" i="76"/>
  <c r="P38" i="76"/>
  <c r="P120" i="76"/>
  <c r="P20" i="76"/>
  <c r="P18" i="76"/>
  <c r="P21" i="76"/>
  <c r="P19" i="76"/>
  <c r="P91" i="74"/>
  <c r="P89" i="74"/>
  <c r="P88" i="74"/>
  <c r="P90" i="74"/>
  <c r="N112" i="74"/>
  <c r="N110" i="74"/>
  <c r="N107" i="74"/>
  <c r="N108" i="74"/>
  <c r="P77" i="74"/>
  <c r="P126" i="74" s="1"/>
  <c r="I126" i="74"/>
  <c r="N120" i="74"/>
  <c r="P17" i="74"/>
  <c r="P120" i="74" s="1"/>
  <c r="P77" i="73"/>
  <c r="I126" i="73"/>
  <c r="N123" i="73"/>
  <c r="P47" i="73"/>
  <c r="N121" i="73"/>
  <c r="P27" i="73"/>
  <c r="P89" i="62"/>
  <c r="P88" i="62"/>
  <c r="P90" i="62"/>
  <c r="P91" i="62"/>
  <c r="P89" i="58"/>
  <c r="P90" i="58"/>
  <c r="P91" i="58"/>
  <c r="P88" i="58"/>
  <c r="P90" i="55"/>
  <c r="P89" i="55"/>
  <c r="P91" i="55"/>
  <c r="P88" i="55"/>
  <c r="P90" i="54"/>
  <c r="P91" i="54"/>
  <c r="P89" i="54"/>
  <c r="P88" i="54"/>
  <c r="P91" i="50"/>
  <c r="P88" i="50"/>
  <c r="P89" i="50"/>
  <c r="P90" i="50"/>
  <c r="P88" i="48"/>
  <c r="P91" i="48"/>
  <c r="P90" i="48"/>
  <c r="P89" i="48"/>
  <c r="P160" i="22"/>
  <c r="P159" i="22"/>
  <c r="P158" i="22"/>
  <c r="P161" i="22"/>
  <c r="P160" i="18"/>
  <c r="P161" i="18"/>
  <c r="P159" i="18"/>
  <c r="P158" i="18"/>
  <c r="P159" i="14"/>
  <c r="P161" i="14"/>
  <c r="P158" i="14"/>
  <c r="P160" i="14"/>
  <c r="P159" i="10"/>
  <c r="P160" i="10"/>
  <c r="P161" i="10"/>
  <c r="P158" i="10"/>
  <c r="P159" i="8"/>
  <c r="P160" i="8"/>
  <c r="P161" i="8"/>
  <c r="P158" i="8"/>
  <c r="P159" i="6"/>
  <c r="P158" i="6"/>
  <c r="P160" i="6"/>
  <c r="P161" i="6"/>
  <c r="P126" i="43"/>
  <c r="P80" i="43"/>
  <c r="P81" i="43"/>
  <c r="P113" i="43" s="1"/>
  <c r="P78" i="43"/>
  <c r="P79" i="43"/>
  <c r="I202" i="14"/>
  <c r="P67" i="14"/>
  <c r="I198" i="14"/>
  <c r="P27" i="14"/>
  <c r="P147" i="11"/>
  <c r="I210" i="11"/>
  <c r="P147" i="9"/>
  <c r="I210" i="9"/>
  <c r="P147" i="3"/>
  <c r="I210" i="3"/>
  <c r="P123" i="67"/>
  <c r="P48" i="67"/>
  <c r="P49" i="67"/>
  <c r="P51" i="67"/>
  <c r="P50" i="67"/>
  <c r="P126" i="65"/>
  <c r="P81" i="65"/>
  <c r="P113" i="65" s="1"/>
  <c r="P79" i="65"/>
  <c r="P80" i="65"/>
  <c r="P78" i="65"/>
  <c r="P119" i="65"/>
  <c r="P11" i="65"/>
  <c r="P106" i="65" s="1"/>
  <c r="P10" i="65"/>
  <c r="P9" i="65"/>
  <c r="P8" i="65"/>
  <c r="P120" i="44"/>
  <c r="P21" i="44"/>
  <c r="P107" i="44" s="1"/>
  <c r="P147" i="33"/>
  <c r="I210" i="33"/>
  <c r="I200" i="32"/>
  <c r="P47" i="32"/>
  <c r="P147" i="27"/>
  <c r="I210" i="27"/>
  <c r="P147" i="22"/>
  <c r="I210" i="22"/>
  <c r="I209" i="16"/>
  <c r="P137" i="16"/>
  <c r="P147" i="7"/>
  <c r="I210" i="7"/>
  <c r="P119" i="67"/>
  <c r="P11" i="67"/>
  <c r="P8" i="67"/>
  <c r="P9" i="67"/>
  <c r="P10" i="67"/>
  <c r="P91" i="65"/>
  <c r="P89" i="65"/>
  <c r="P90" i="65"/>
  <c r="P88" i="65"/>
  <c r="P123" i="64"/>
  <c r="P48" i="64"/>
  <c r="P49" i="64"/>
  <c r="P51" i="64"/>
  <c r="P110" i="64" s="1"/>
  <c r="P50" i="64"/>
  <c r="P120" i="64"/>
  <c r="P21" i="64"/>
  <c r="P107" i="64" s="1"/>
  <c r="P20" i="64"/>
  <c r="P19" i="64"/>
  <c r="P18" i="64"/>
  <c r="P119" i="63"/>
  <c r="P10" i="63"/>
  <c r="P51" i="60"/>
  <c r="P48" i="60"/>
  <c r="P50" i="60"/>
  <c r="P49" i="60"/>
  <c r="P11" i="60"/>
  <c r="P8" i="60"/>
  <c r="P9" i="60"/>
  <c r="P10" i="60"/>
  <c r="P109" i="64"/>
  <c r="P101" i="57"/>
  <c r="P98" i="57"/>
  <c r="P100" i="57"/>
  <c r="P99" i="57"/>
  <c r="P123" i="57"/>
  <c r="P51" i="57"/>
  <c r="P48" i="57"/>
  <c r="P49" i="57"/>
  <c r="P50" i="57"/>
  <c r="P123" i="56"/>
  <c r="P49" i="56"/>
  <c r="P48" i="56"/>
  <c r="P51" i="56"/>
  <c r="P50" i="56"/>
  <c r="P124" i="55"/>
  <c r="P61" i="55"/>
  <c r="P111" i="55" s="1"/>
  <c r="P60" i="55"/>
  <c r="P59" i="55"/>
  <c r="P58" i="55"/>
  <c r="P101" i="50"/>
  <c r="P100" i="50"/>
  <c r="P98" i="50"/>
  <c r="P99" i="50"/>
  <c r="P121" i="50"/>
  <c r="P30" i="50"/>
  <c r="P28" i="50"/>
  <c r="P31" i="50"/>
  <c r="P29" i="50"/>
  <c r="P124" i="48"/>
  <c r="P59" i="48"/>
  <c r="P60" i="48"/>
  <c r="P61" i="48"/>
  <c r="P58" i="48"/>
  <c r="P123" i="48"/>
  <c r="P50" i="48"/>
  <c r="P49" i="48"/>
  <c r="P51" i="48"/>
  <c r="P48" i="48"/>
  <c r="P124" i="44"/>
  <c r="P61" i="44"/>
  <c r="P60" i="44"/>
  <c r="P58" i="44"/>
  <c r="P59" i="44"/>
  <c r="P199" i="10"/>
  <c r="P40" i="10"/>
  <c r="P39" i="10"/>
  <c r="P41" i="10"/>
  <c r="P179" i="10" s="1"/>
  <c r="P38" i="10"/>
  <c r="P198" i="36"/>
  <c r="P31" i="36"/>
  <c r="P28" i="36"/>
  <c r="P29" i="36"/>
  <c r="P30" i="36"/>
  <c r="O199" i="2"/>
  <c r="O38" i="2"/>
  <c r="O40" i="2"/>
  <c r="O39" i="2"/>
  <c r="I198" i="2"/>
  <c r="P27" i="2"/>
  <c r="P198" i="2" s="1"/>
  <c r="I204" i="1"/>
  <c r="P87" i="1"/>
  <c r="P204" i="1" s="1"/>
  <c r="P220" i="34"/>
  <c r="P31" i="34"/>
  <c r="P198" i="34" s="1"/>
  <c r="P28" i="34"/>
  <c r="P30" i="34"/>
  <c r="P29" i="34"/>
  <c r="P196" i="5"/>
  <c r="P11" i="5"/>
  <c r="P176" i="5" s="1"/>
  <c r="P9" i="5"/>
  <c r="P10" i="5"/>
  <c r="P197" i="5"/>
  <c r="P18" i="5"/>
  <c r="P19" i="5"/>
  <c r="P20" i="5"/>
  <c r="P21" i="5"/>
  <c r="P177" i="5" s="1"/>
  <c r="P198" i="5"/>
  <c r="P199" i="5"/>
  <c r="P39" i="5"/>
  <c r="P41" i="5"/>
  <c r="P179" i="5" s="1"/>
  <c r="P40" i="5"/>
  <c r="P200" i="5"/>
  <c r="P51" i="5"/>
  <c r="P180" i="5" s="1"/>
  <c r="P49" i="5"/>
  <c r="P50" i="5"/>
  <c r="P201" i="5"/>
  <c r="P58" i="5"/>
  <c r="P59" i="5"/>
  <c r="P60" i="5"/>
  <c r="P61" i="5"/>
  <c r="P181" i="5" s="1"/>
  <c r="P171" i="9"/>
  <c r="P185" i="9" s="1"/>
  <c r="P170" i="9"/>
  <c r="P169" i="9"/>
  <c r="P168" i="9"/>
  <c r="P197" i="14"/>
  <c r="P19" i="14"/>
  <c r="P18" i="14"/>
  <c r="P21" i="14"/>
  <c r="P177" i="14" s="1"/>
  <c r="P20" i="14"/>
  <c r="P201" i="14"/>
  <c r="P59" i="14"/>
  <c r="P61" i="14"/>
  <c r="P181" i="14" s="1"/>
  <c r="P58" i="14"/>
  <c r="P60" i="14"/>
  <c r="P197" i="32"/>
  <c r="P21" i="32"/>
  <c r="P177" i="32" s="1"/>
  <c r="P19" i="32"/>
  <c r="P20" i="32"/>
  <c r="P18" i="32"/>
  <c r="P205" i="32"/>
  <c r="P101" i="32"/>
  <c r="P185" i="32" s="1"/>
  <c r="P99" i="32"/>
  <c r="P100" i="32"/>
  <c r="P98" i="32"/>
  <c r="P221" i="34"/>
  <c r="P38" i="34"/>
  <c r="P39" i="34"/>
  <c r="P41" i="34"/>
  <c r="P199" i="34" s="1"/>
  <c r="P40" i="34"/>
  <c r="P100" i="30"/>
  <c r="P99" i="30"/>
  <c r="P101" i="30"/>
  <c r="P98" i="30"/>
  <c r="P124" i="63"/>
  <c r="P59" i="63"/>
  <c r="P58" i="63"/>
  <c r="P61" i="63"/>
  <c r="P111" i="63" s="1"/>
  <c r="P60" i="63"/>
  <c r="P123" i="74"/>
  <c r="P51" i="74"/>
  <c r="P49" i="74"/>
  <c r="P50" i="74"/>
  <c r="P48" i="74"/>
  <c r="P122" i="75"/>
  <c r="P38" i="75"/>
  <c r="P41" i="75"/>
  <c r="P40" i="75"/>
  <c r="P39" i="75"/>
  <c r="P100" i="76"/>
  <c r="P99" i="76"/>
  <c r="P101" i="76"/>
  <c r="P98" i="76"/>
  <c r="P121" i="77"/>
  <c r="P31" i="77"/>
  <c r="P30" i="77"/>
  <c r="P28" i="77"/>
  <c r="P29" i="77"/>
  <c r="P123" i="80"/>
  <c r="P48" i="80"/>
  <c r="P50" i="80"/>
  <c r="P51" i="80"/>
  <c r="P49" i="80"/>
  <c r="P100" i="81"/>
  <c r="P99" i="81"/>
  <c r="P98" i="81"/>
  <c r="P101" i="81"/>
  <c r="O101" i="86"/>
  <c r="O112" i="86" s="1"/>
  <c r="O98" i="86"/>
  <c r="O99" i="86"/>
  <c r="O100" i="86"/>
  <c r="O122" i="90"/>
  <c r="O41" i="90"/>
  <c r="O109" i="90" s="1"/>
  <c r="O39" i="90"/>
  <c r="O38" i="90"/>
  <c r="O40" i="90"/>
  <c r="P208" i="26"/>
  <c r="P128" i="26"/>
  <c r="P131" i="26"/>
  <c r="P188" i="26" s="1"/>
  <c r="P129" i="26"/>
  <c r="P130" i="26"/>
  <c r="P206" i="26"/>
  <c r="P109" i="26"/>
  <c r="P110" i="26"/>
  <c r="P111" i="26"/>
  <c r="P186" i="26" s="1"/>
  <c r="P108" i="26"/>
  <c r="P201" i="26"/>
  <c r="P59" i="26"/>
  <c r="P60" i="26"/>
  <c r="P61" i="26"/>
  <c r="P181" i="26" s="1"/>
  <c r="P58" i="26"/>
  <c r="P209" i="18"/>
  <c r="P140" i="18"/>
  <c r="P141" i="18"/>
  <c r="P189" i="18" s="1"/>
  <c r="P138" i="18"/>
  <c r="P139" i="18"/>
  <c r="P207" i="18"/>
  <c r="P119" i="18"/>
  <c r="P118" i="18"/>
  <c r="P120" i="18"/>
  <c r="P121" i="18"/>
  <c r="P187" i="18" s="1"/>
  <c r="P201" i="18"/>
  <c r="P60" i="18"/>
  <c r="P61" i="18"/>
  <c r="P181" i="18" s="1"/>
  <c r="P58" i="18"/>
  <c r="P59" i="18"/>
  <c r="P199" i="18"/>
  <c r="P39" i="18"/>
  <c r="P38" i="18"/>
  <c r="P40" i="18"/>
  <c r="P41" i="18"/>
  <c r="P179" i="18" s="1"/>
  <c r="P197" i="18"/>
  <c r="P20" i="18"/>
  <c r="P21" i="18"/>
  <c r="P177" i="18" s="1"/>
  <c r="P18" i="18"/>
  <c r="P19" i="18"/>
  <c r="P203" i="17"/>
  <c r="P80" i="17"/>
  <c r="P78" i="17"/>
  <c r="P81" i="17"/>
  <c r="P79" i="17"/>
  <c r="P198" i="7"/>
  <c r="P29" i="7"/>
  <c r="P31" i="7"/>
  <c r="P178" i="7" s="1"/>
  <c r="P28" i="7"/>
  <c r="P30" i="7"/>
  <c r="P208" i="2"/>
  <c r="P129" i="2"/>
  <c r="P128" i="2"/>
  <c r="P131" i="2"/>
  <c r="P188" i="2" s="1"/>
  <c r="P130" i="2"/>
  <c r="P206" i="2"/>
  <c r="P109" i="2"/>
  <c r="P110" i="2"/>
  <c r="P111" i="2"/>
  <c r="P186" i="2" s="1"/>
  <c r="P108" i="2"/>
  <c r="P200" i="2"/>
  <c r="P51" i="2"/>
  <c r="P180" i="2" s="1"/>
  <c r="P48" i="2"/>
  <c r="P50" i="2"/>
  <c r="P49" i="2"/>
  <c r="P197" i="1"/>
  <c r="P19" i="1"/>
  <c r="P20" i="1"/>
  <c r="P18" i="1"/>
  <c r="P21" i="1"/>
  <c r="P177" i="1" s="1"/>
  <c r="P200" i="10"/>
  <c r="P51" i="10"/>
  <c r="P180" i="10" s="1"/>
  <c r="P49" i="10"/>
  <c r="P50" i="10"/>
  <c r="P48" i="10"/>
  <c r="P218" i="34"/>
  <c r="P9" i="34"/>
  <c r="P8" i="34"/>
  <c r="P11" i="34"/>
  <c r="P196" i="34" s="1"/>
  <c r="P10" i="34"/>
  <c r="P170" i="36"/>
  <c r="P168" i="36"/>
  <c r="P171" i="36"/>
  <c r="P169" i="36"/>
  <c r="P210" i="19"/>
  <c r="P149" i="19"/>
  <c r="P148" i="19"/>
  <c r="P151" i="19"/>
  <c r="P190" i="19" s="1"/>
  <c r="P150" i="19"/>
  <c r="P210" i="23"/>
  <c r="P149" i="23"/>
  <c r="P148" i="23"/>
  <c r="P150" i="23"/>
  <c r="P151" i="23"/>
  <c r="P190" i="23" s="1"/>
  <c r="P210" i="8"/>
  <c r="P149" i="8"/>
  <c r="P151" i="8"/>
  <c r="P190" i="8" s="1"/>
  <c r="P150" i="8"/>
  <c r="P148" i="8"/>
  <c r="P91" i="73"/>
  <c r="P88" i="73"/>
  <c r="P89" i="73"/>
  <c r="P90" i="73"/>
  <c r="P91" i="77"/>
  <c r="P90" i="77"/>
  <c r="P88" i="77"/>
  <c r="P89" i="77"/>
  <c r="P127" i="80"/>
  <c r="P89" i="80"/>
  <c r="P88" i="80"/>
  <c r="P91" i="80"/>
  <c r="P90" i="80"/>
  <c r="P179" i="28"/>
  <c r="P181" i="28"/>
  <c r="P187" i="28"/>
  <c r="P180" i="28"/>
  <c r="P178" i="28"/>
  <c r="N126" i="83"/>
  <c r="M121" i="89"/>
  <c r="M122" i="85"/>
  <c r="N127" i="83"/>
  <c r="P126" i="83"/>
  <c r="N121" i="79"/>
  <c r="N123" i="78"/>
  <c r="O47" i="87"/>
  <c r="H110" i="87"/>
  <c r="N114" i="82"/>
  <c r="N110" i="82"/>
  <c r="P124" i="67"/>
  <c r="P108" i="57"/>
  <c r="P99" i="83"/>
  <c r="P101" i="83"/>
  <c r="P106" i="83" s="1"/>
  <c r="P120" i="78"/>
  <c r="P97" i="73"/>
  <c r="M112" i="85"/>
  <c r="P122" i="74"/>
  <c r="P121" i="67"/>
  <c r="Q81" i="46"/>
  <c r="Q113" i="46" s="1"/>
  <c r="P123" i="58"/>
  <c r="O110" i="82"/>
  <c r="O106" i="82"/>
  <c r="P8" i="78"/>
  <c r="O68" i="74"/>
  <c r="O70" i="74"/>
  <c r="O48" i="74"/>
  <c r="P122" i="48"/>
  <c r="P29" i="67"/>
  <c r="P30" i="67"/>
  <c r="P79" i="64"/>
  <c r="P81" i="64"/>
  <c r="P113" i="64" s="1"/>
  <c r="N114" i="74"/>
  <c r="P122" i="53"/>
  <c r="P28" i="72"/>
  <c r="P30" i="72"/>
  <c r="P58" i="71"/>
  <c r="P122" i="58"/>
  <c r="P59" i="57"/>
  <c r="P61" i="57"/>
  <c r="P111" i="57" s="1"/>
  <c r="P101" i="53"/>
  <c r="P107" i="53" s="1"/>
  <c r="P100" i="53"/>
  <c r="P9" i="52"/>
  <c r="P11" i="52"/>
  <c r="P106" i="52" s="1"/>
  <c r="P125" i="57"/>
  <c r="P122" i="71"/>
  <c r="N120" i="83"/>
  <c r="N123" i="83"/>
  <c r="N122" i="78"/>
  <c r="N125" i="78"/>
  <c r="P125" i="79"/>
  <c r="M121" i="85"/>
  <c r="N179" i="1"/>
  <c r="P38" i="5"/>
  <c r="N188" i="1"/>
  <c r="P198" i="9"/>
  <c r="N119" i="73"/>
  <c r="N119" i="83"/>
  <c r="N124" i="79"/>
  <c r="M124" i="89"/>
  <c r="P108" i="81"/>
  <c r="P68" i="2"/>
  <c r="N190" i="1"/>
  <c r="O107" i="72"/>
  <c r="O107" i="90"/>
  <c r="P197" i="9"/>
  <c r="P109" i="81"/>
  <c r="P122" i="81"/>
  <c r="P108" i="83"/>
  <c r="O112" i="82"/>
  <c r="P182" i="1"/>
  <c r="P204" i="9"/>
  <c r="P206" i="9"/>
  <c r="P208" i="9"/>
  <c r="P176" i="9"/>
  <c r="P202" i="9"/>
  <c r="P107" i="81"/>
  <c r="P120" i="81"/>
  <c r="P107" i="83"/>
  <c r="P123" i="83"/>
  <c r="P112" i="83"/>
  <c r="O88" i="87"/>
  <c r="O91" i="87"/>
  <c r="O90" i="87"/>
  <c r="O89" i="87"/>
  <c r="P160" i="28"/>
  <c r="P159" i="28"/>
  <c r="P158" i="28"/>
  <c r="P161" i="28"/>
  <c r="O123" i="90"/>
  <c r="O49" i="90"/>
  <c r="O50" i="90"/>
  <c r="O51" i="90"/>
  <c r="O110" i="90" s="1"/>
  <c r="O48" i="90"/>
  <c r="M126" i="89"/>
  <c r="O97" i="89"/>
  <c r="O121" i="89" s="1"/>
  <c r="O77" i="89"/>
  <c r="H126" i="89"/>
  <c r="O48" i="89"/>
  <c r="O50" i="89"/>
  <c r="O51" i="89"/>
  <c r="O49" i="89"/>
  <c r="O21" i="89"/>
  <c r="O20" i="89"/>
  <c r="O18" i="89"/>
  <c r="O19" i="89"/>
  <c r="O61" i="87"/>
  <c r="O111" i="87" s="1"/>
  <c r="O59" i="87"/>
  <c r="O60" i="87"/>
  <c r="O58" i="87"/>
  <c r="O122" i="86"/>
  <c r="O39" i="86"/>
  <c r="O41" i="86"/>
  <c r="O40" i="86"/>
  <c r="O38" i="86"/>
  <c r="O120" i="86"/>
  <c r="O19" i="86"/>
  <c r="O21" i="86"/>
  <c r="O20" i="86"/>
  <c r="O18" i="86"/>
  <c r="O87" i="85"/>
  <c r="M127" i="85"/>
  <c r="M124" i="85"/>
  <c r="O57" i="85"/>
  <c r="M127" i="84"/>
  <c r="O87" i="84"/>
  <c r="O121" i="84"/>
  <c r="O30" i="84"/>
  <c r="O28" i="84"/>
  <c r="O31" i="84"/>
  <c r="O29" i="84"/>
  <c r="N109" i="82"/>
  <c r="N108" i="82"/>
  <c r="N107" i="82"/>
  <c r="P125" i="81"/>
  <c r="P71" i="81"/>
  <c r="P112" i="81" s="1"/>
  <c r="P69" i="81"/>
  <c r="P70" i="81"/>
  <c r="P68" i="81"/>
  <c r="P123" i="81"/>
  <c r="P50" i="81"/>
  <c r="P49" i="81"/>
  <c r="P51" i="81"/>
  <c r="P110" i="81" s="1"/>
  <c r="P48" i="81"/>
  <c r="O126" i="90"/>
  <c r="O79" i="90"/>
  <c r="O80" i="90"/>
  <c r="O81" i="90"/>
  <c r="O113" i="90" s="1"/>
  <c r="O78" i="90"/>
  <c r="P126" i="82"/>
  <c r="P78" i="82"/>
  <c r="P80" i="82"/>
  <c r="P79" i="82"/>
  <c r="P81" i="82"/>
  <c r="P91" i="81"/>
  <c r="P89" i="81"/>
  <c r="P90" i="81"/>
  <c r="P88" i="81"/>
  <c r="P126" i="81"/>
  <c r="P80" i="81"/>
  <c r="P78" i="81"/>
  <c r="P81" i="81"/>
  <c r="P113" i="81" s="1"/>
  <c r="P79" i="81"/>
  <c r="P126" i="77"/>
  <c r="P78" i="77"/>
  <c r="P81" i="77"/>
  <c r="P113" i="77" s="1"/>
  <c r="P79" i="77"/>
  <c r="P80" i="77"/>
  <c r="P89" i="75"/>
  <c r="P91" i="75"/>
  <c r="P90" i="75"/>
  <c r="P88" i="75"/>
  <c r="P126" i="75"/>
  <c r="P78" i="75"/>
  <c r="P79" i="75"/>
  <c r="P80" i="75"/>
  <c r="P81" i="75"/>
  <c r="M110" i="85"/>
  <c r="M111" i="85"/>
  <c r="M107" i="85"/>
  <c r="M114" i="85"/>
  <c r="M108" i="85"/>
  <c r="N112" i="83"/>
  <c r="N111" i="83"/>
  <c r="N110" i="83"/>
  <c r="N108" i="83"/>
  <c r="P100" i="80"/>
  <c r="P98" i="80"/>
  <c r="P101" i="80"/>
  <c r="P99" i="80"/>
  <c r="P77" i="80"/>
  <c r="I126" i="80"/>
  <c r="P122" i="80"/>
  <c r="P41" i="80"/>
  <c r="P39" i="80"/>
  <c r="P40" i="80"/>
  <c r="P38" i="80"/>
  <c r="P120" i="80"/>
  <c r="P20" i="80"/>
  <c r="P18" i="80"/>
  <c r="P21" i="80"/>
  <c r="P107" i="80" s="1"/>
  <c r="P19" i="80"/>
  <c r="P88" i="79"/>
  <c r="N128" i="79"/>
  <c r="P122" i="79"/>
  <c r="P30" i="79"/>
  <c r="P32" i="79"/>
  <c r="P109" i="79" s="1"/>
  <c r="P31" i="79"/>
  <c r="P29" i="79"/>
  <c r="P77" i="78"/>
  <c r="I126" i="78"/>
  <c r="P30" i="78"/>
  <c r="P31" i="78"/>
  <c r="P29" i="78"/>
  <c r="P125" i="77"/>
  <c r="P68" i="77"/>
  <c r="P70" i="77"/>
  <c r="P69" i="77"/>
  <c r="P71" i="77"/>
  <c r="N125" i="75"/>
  <c r="P67" i="75"/>
  <c r="P123" i="75"/>
  <c r="P49" i="75"/>
  <c r="P48" i="75"/>
  <c r="P51" i="75"/>
  <c r="P50" i="75"/>
  <c r="P120" i="75"/>
  <c r="P20" i="75"/>
  <c r="P18" i="75"/>
  <c r="P21" i="75"/>
  <c r="P19" i="75"/>
  <c r="P119" i="76"/>
  <c r="P10" i="76"/>
  <c r="P8" i="76"/>
  <c r="P11" i="76"/>
  <c r="P9" i="76"/>
  <c r="P101" i="67"/>
  <c r="P112" i="67" s="1"/>
  <c r="P99" i="67"/>
  <c r="P98" i="67"/>
  <c r="P77" i="60"/>
  <c r="I126" i="60"/>
  <c r="P121" i="64"/>
  <c r="P29" i="64"/>
  <c r="P31" i="64"/>
  <c r="P108" i="64" s="1"/>
  <c r="P30" i="64"/>
  <c r="P28" i="64"/>
  <c r="P121" i="62"/>
  <c r="P30" i="62"/>
  <c r="P28" i="62"/>
  <c r="P31" i="62"/>
  <c r="P29" i="62"/>
  <c r="P77" i="50"/>
  <c r="I126" i="50"/>
  <c r="Q122" i="47"/>
  <c r="Q40" i="47"/>
  <c r="Q108" i="47" s="1"/>
  <c r="Q39" i="47"/>
  <c r="Q38" i="47"/>
  <c r="Q37" i="47"/>
  <c r="Q77" i="45"/>
  <c r="J126" i="45"/>
  <c r="P157" i="35"/>
  <c r="P121" i="56"/>
  <c r="P28" i="56"/>
  <c r="P31" i="56"/>
  <c r="P30" i="56"/>
  <c r="P29" i="56"/>
  <c r="P121" i="53"/>
  <c r="P31" i="53"/>
  <c r="P108" i="53" s="1"/>
  <c r="P30" i="53"/>
  <c r="P29" i="53"/>
  <c r="P28" i="53"/>
  <c r="O125" i="85"/>
  <c r="O70" i="85"/>
  <c r="O71" i="85"/>
  <c r="O69" i="85"/>
  <c r="O68" i="85"/>
  <c r="P101" i="82"/>
  <c r="P99" i="82"/>
  <c r="P100" i="82"/>
  <c r="P98" i="82"/>
  <c r="P125" i="82"/>
  <c r="P70" i="82"/>
  <c r="P68" i="82"/>
  <c r="P71" i="82"/>
  <c r="P112" i="82" s="1"/>
  <c r="P69" i="82"/>
  <c r="P100" i="74"/>
  <c r="P98" i="74"/>
  <c r="P101" i="74"/>
  <c r="P99" i="74"/>
  <c r="P121" i="74"/>
  <c r="P30" i="74"/>
  <c r="P28" i="74"/>
  <c r="P31" i="74"/>
  <c r="P29" i="74"/>
  <c r="O121" i="74"/>
  <c r="O29" i="74"/>
  <c r="P127" i="72"/>
  <c r="P90" i="72"/>
  <c r="P89" i="72"/>
  <c r="P88" i="72"/>
  <c r="P91" i="72"/>
  <c r="P126" i="72"/>
  <c r="P80" i="72"/>
  <c r="P78" i="72"/>
  <c r="P81" i="72"/>
  <c r="P79" i="72"/>
  <c r="P127" i="71"/>
  <c r="P90" i="71"/>
  <c r="P88" i="71"/>
  <c r="P91" i="71"/>
  <c r="P89" i="71"/>
  <c r="P126" i="71"/>
  <c r="P81" i="71"/>
  <c r="P80" i="71"/>
  <c r="P79" i="71"/>
  <c r="P78" i="71"/>
  <c r="P90" i="70"/>
  <c r="P91" i="70"/>
  <c r="P89" i="70"/>
  <c r="P88" i="70"/>
  <c r="P126" i="70"/>
  <c r="P78" i="70"/>
  <c r="P81" i="70"/>
  <c r="P80" i="70"/>
  <c r="P79" i="70"/>
  <c r="P90" i="67"/>
  <c r="P88" i="67"/>
  <c r="P91" i="67"/>
  <c r="P89" i="67"/>
  <c r="P126" i="63"/>
  <c r="P81" i="63"/>
  <c r="P113" i="63" s="1"/>
  <c r="P78" i="63"/>
  <c r="P80" i="63"/>
  <c r="P79" i="63"/>
  <c r="P126" i="62"/>
  <c r="P80" i="62"/>
  <c r="P79" i="62"/>
  <c r="P78" i="62"/>
  <c r="P81" i="62"/>
  <c r="P126" i="58"/>
  <c r="P79" i="58"/>
  <c r="P78" i="58"/>
  <c r="P81" i="58"/>
  <c r="P80" i="58"/>
  <c r="P126" i="56"/>
  <c r="P80" i="56"/>
  <c r="P79" i="56"/>
  <c r="P81" i="56"/>
  <c r="P78" i="56"/>
  <c r="P126" i="53"/>
  <c r="P80" i="53"/>
  <c r="P79" i="53"/>
  <c r="P81" i="53"/>
  <c r="P113" i="53" s="1"/>
  <c r="P78" i="53"/>
  <c r="P126" i="51"/>
  <c r="P81" i="51"/>
  <c r="P80" i="51"/>
  <c r="P78" i="51"/>
  <c r="P79" i="51"/>
  <c r="P211" i="36"/>
  <c r="P160" i="36"/>
  <c r="P159" i="36"/>
  <c r="P158" i="36"/>
  <c r="P161" i="36"/>
  <c r="P191" i="36" s="1"/>
  <c r="P159" i="5"/>
  <c r="P161" i="5"/>
  <c r="P158" i="5"/>
  <c r="P160" i="5"/>
  <c r="Q126" i="47"/>
  <c r="Q80" i="47"/>
  <c r="Q112" i="47" s="1"/>
  <c r="Q78" i="47"/>
  <c r="Q77" i="47"/>
  <c r="Q79" i="47"/>
  <c r="Q90" i="45"/>
  <c r="Q88" i="45"/>
  <c r="Q89" i="45"/>
  <c r="Q91" i="45"/>
  <c r="P160" i="2"/>
  <c r="P161" i="2"/>
  <c r="P158" i="2"/>
  <c r="P159" i="2"/>
  <c r="P41" i="74"/>
  <c r="P109" i="74" s="1"/>
  <c r="P40" i="74"/>
  <c r="P38" i="74"/>
  <c r="P39" i="74"/>
  <c r="I111" i="73"/>
  <c r="I106" i="73"/>
  <c r="I112" i="73"/>
  <c r="I110" i="73"/>
  <c r="I114" i="73"/>
  <c r="I113" i="73"/>
  <c r="I108" i="73"/>
  <c r="P122" i="70"/>
  <c r="P38" i="70"/>
  <c r="P39" i="70"/>
  <c r="P41" i="70"/>
  <c r="P40" i="70"/>
  <c r="P77" i="67"/>
  <c r="I126" i="67"/>
  <c r="P101" i="58"/>
  <c r="P100" i="58"/>
  <c r="P98" i="58"/>
  <c r="P99" i="58"/>
  <c r="P87" i="52"/>
  <c r="Q125" i="47"/>
  <c r="Q70" i="47"/>
  <c r="Q111" i="47" s="1"/>
  <c r="Q68" i="47"/>
  <c r="Q69" i="47"/>
  <c r="Q67" i="47"/>
  <c r="Q124" i="45"/>
  <c r="Q61" i="45"/>
  <c r="Q60" i="45"/>
  <c r="Q58" i="45"/>
  <c r="Q59" i="45"/>
  <c r="N211" i="20"/>
  <c r="P157" i="20"/>
  <c r="P100" i="48"/>
  <c r="P101" i="48"/>
  <c r="P99" i="48"/>
  <c r="P98" i="48"/>
  <c r="P147" i="36"/>
  <c r="I210" i="36"/>
  <c r="I202" i="35"/>
  <c r="P67" i="35"/>
  <c r="P127" i="83"/>
  <c r="P90" i="83"/>
  <c r="P88" i="83"/>
  <c r="P91" i="83"/>
  <c r="P114" i="83" s="1"/>
  <c r="P89" i="83"/>
  <c r="P122" i="83"/>
  <c r="P41" i="83"/>
  <c r="P109" i="83" s="1"/>
  <c r="P39" i="83"/>
  <c r="P38" i="83"/>
  <c r="P40" i="83"/>
  <c r="P122" i="82"/>
  <c r="P41" i="82"/>
  <c r="P109" i="82" s="1"/>
  <c r="P39" i="82"/>
  <c r="P40" i="82"/>
  <c r="P38" i="82"/>
  <c r="P121" i="79"/>
  <c r="P21" i="79"/>
  <c r="P19" i="79"/>
  <c r="P20" i="79"/>
  <c r="P22" i="79"/>
  <c r="P108" i="79" s="1"/>
  <c r="P80" i="74"/>
  <c r="P79" i="74"/>
  <c r="P78" i="74"/>
  <c r="P81" i="74"/>
  <c r="P113" i="74" s="1"/>
  <c r="O123" i="74"/>
  <c r="O51" i="74"/>
  <c r="O110" i="74" s="1"/>
  <c r="P21" i="74"/>
  <c r="P18" i="74"/>
  <c r="P19" i="74"/>
  <c r="P20" i="74"/>
  <c r="O120" i="74"/>
  <c r="O21" i="74"/>
  <c r="O107" i="74" s="1"/>
  <c r="O20" i="74"/>
  <c r="O18" i="74"/>
  <c r="P79" i="73"/>
  <c r="P81" i="73"/>
  <c r="P78" i="73"/>
  <c r="P80" i="73"/>
  <c r="P50" i="73"/>
  <c r="P48" i="73"/>
  <c r="P49" i="73"/>
  <c r="P51" i="73"/>
  <c r="P28" i="73"/>
  <c r="P31" i="73"/>
  <c r="P29" i="73"/>
  <c r="P30" i="73"/>
  <c r="P89" i="69"/>
  <c r="P88" i="69"/>
  <c r="P91" i="69"/>
  <c r="P90" i="69"/>
  <c r="P126" i="69"/>
  <c r="P81" i="69"/>
  <c r="P113" i="69" s="1"/>
  <c r="P80" i="69"/>
  <c r="P79" i="69"/>
  <c r="P78" i="69"/>
  <c r="P90" i="68"/>
  <c r="P91" i="68"/>
  <c r="P88" i="68"/>
  <c r="P89" i="68"/>
  <c r="P126" i="68"/>
  <c r="P81" i="68"/>
  <c r="P80" i="68"/>
  <c r="P79" i="68"/>
  <c r="P78" i="68"/>
  <c r="P126" i="59"/>
  <c r="P81" i="59"/>
  <c r="P80" i="59"/>
  <c r="P79" i="59"/>
  <c r="P78" i="59"/>
  <c r="P126" i="55"/>
  <c r="P80" i="55"/>
  <c r="P81" i="55"/>
  <c r="P113" i="55" s="1"/>
  <c r="P78" i="55"/>
  <c r="P79" i="55"/>
  <c r="P211" i="31"/>
  <c r="P160" i="31"/>
  <c r="P161" i="31"/>
  <c r="P191" i="31" s="1"/>
  <c r="P159" i="31"/>
  <c r="P158" i="31"/>
  <c r="P211" i="29"/>
  <c r="P191" i="29"/>
  <c r="P161" i="27"/>
  <c r="P160" i="27"/>
  <c r="P159" i="27"/>
  <c r="P158" i="27"/>
  <c r="P161" i="25"/>
  <c r="P160" i="25"/>
  <c r="P159" i="25"/>
  <c r="P158" i="25"/>
  <c r="P161" i="23"/>
  <c r="P160" i="23"/>
  <c r="P159" i="23"/>
  <c r="P158" i="23"/>
  <c r="P161" i="21"/>
  <c r="P160" i="21"/>
  <c r="P159" i="21"/>
  <c r="P158" i="21"/>
  <c r="P161" i="19"/>
  <c r="P158" i="19"/>
  <c r="P159" i="19"/>
  <c r="P160" i="19"/>
  <c r="P159" i="15"/>
  <c r="P158" i="15"/>
  <c r="P160" i="15"/>
  <c r="P161" i="15"/>
  <c r="P159" i="13"/>
  <c r="P158" i="13"/>
  <c r="P160" i="13"/>
  <c r="P161" i="13"/>
  <c r="P161" i="9"/>
  <c r="P160" i="9"/>
  <c r="P159" i="9"/>
  <c r="P158" i="9"/>
  <c r="P160" i="7"/>
  <c r="P161" i="7"/>
  <c r="P159" i="7"/>
  <c r="P158" i="7"/>
  <c r="P160" i="4"/>
  <c r="P159" i="4"/>
  <c r="P158" i="4"/>
  <c r="P161" i="4"/>
  <c r="I200" i="14"/>
  <c r="P47" i="14"/>
  <c r="I196" i="14"/>
  <c r="P7" i="14"/>
  <c r="P147" i="10"/>
  <c r="I210" i="10"/>
  <c r="P147" i="6"/>
  <c r="I210" i="6"/>
  <c r="P147" i="5"/>
  <c r="I210" i="5"/>
  <c r="P120" i="72"/>
  <c r="P18" i="72"/>
  <c r="P19" i="72"/>
  <c r="P21" i="72"/>
  <c r="P20" i="72"/>
  <c r="P123" i="70"/>
  <c r="P48" i="70"/>
  <c r="P51" i="70"/>
  <c r="P49" i="70"/>
  <c r="P50" i="70"/>
  <c r="P124" i="69"/>
  <c r="P59" i="69"/>
  <c r="P60" i="69"/>
  <c r="P61" i="69"/>
  <c r="P111" i="69" s="1"/>
  <c r="P101" i="68"/>
  <c r="P100" i="68"/>
  <c r="P99" i="68"/>
  <c r="P98" i="68"/>
  <c r="P119" i="68"/>
  <c r="P11" i="68"/>
  <c r="P10" i="68"/>
  <c r="P9" i="68"/>
  <c r="P8" i="68"/>
  <c r="P70" i="60"/>
  <c r="P71" i="60"/>
  <c r="P68" i="60"/>
  <c r="P69" i="60"/>
  <c r="P123" i="59"/>
  <c r="P50" i="59"/>
  <c r="P49" i="59"/>
  <c r="P48" i="59"/>
  <c r="P51" i="59"/>
  <c r="P119" i="59"/>
  <c r="P11" i="59"/>
  <c r="P10" i="59"/>
  <c r="P9" i="59"/>
  <c r="P8" i="59"/>
  <c r="P125" i="58"/>
  <c r="P70" i="58"/>
  <c r="P69" i="58"/>
  <c r="P68" i="58"/>
  <c r="P71" i="58"/>
  <c r="P112" i="58" s="1"/>
  <c r="P121" i="58"/>
  <c r="P29" i="58"/>
  <c r="P31" i="58"/>
  <c r="P108" i="58" s="1"/>
  <c r="P28" i="58"/>
  <c r="P30" i="58"/>
  <c r="P125" i="56"/>
  <c r="P68" i="56"/>
  <c r="P69" i="56"/>
  <c r="P71" i="56"/>
  <c r="P70" i="56"/>
  <c r="P119" i="56"/>
  <c r="P11" i="56"/>
  <c r="P106" i="56" s="1"/>
  <c r="P8" i="56"/>
  <c r="P9" i="56"/>
  <c r="P10" i="56"/>
  <c r="P119" i="55"/>
  <c r="P10" i="55"/>
  <c r="P11" i="55"/>
  <c r="P106" i="55" s="1"/>
  <c r="P8" i="55"/>
  <c r="P9" i="55"/>
  <c r="P101" i="54"/>
  <c r="P99" i="54"/>
  <c r="P100" i="54"/>
  <c r="P98" i="54"/>
  <c r="P124" i="54"/>
  <c r="P61" i="54"/>
  <c r="P59" i="54"/>
  <c r="P58" i="54"/>
  <c r="P60" i="54"/>
  <c r="P120" i="54"/>
  <c r="P18" i="54"/>
  <c r="P21" i="54"/>
  <c r="P107" i="54" s="1"/>
  <c r="P19" i="54"/>
  <c r="P20" i="54"/>
  <c r="P124" i="53"/>
  <c r="P61" i="53"/>
  <c r="P111" i="53" s="1"/>
  <c r="P60" i="53"/>
  <c r="P58" i="53"/>
  <c r="P59" i="53"/>
  <c r="P124" i="52"/>
  <c r="P61" i="52"/>
  <c r="P111" i="52" s="1"/>
  <c r="P60" i="52"/>
  <c r="P58" i="52"/>
  <c r="P59" i="52"/>
  <c r="P125" i="51"/>
  <c r="P71" i="51"/>
  <c r="P70" i="51"/>
  <c r="P69" i="51"/>
  <c r="P68" i="51"/>
  <c r="P124" i="50"/>
  <c r="P60" i="50"/>
  <c r="P58" i="50"/>
  <c r="P61" i="50"/>
  <c r="P59" i="50"/>
  <c r="P120" i="50"/>
  <c r="P21" i="50"/>
  <c r="P107" i="50" s="1"/>
  <c r="P19" i="50"/>
  <c r="P18" i="50"/>
  <c r="P20" i="50"/>
  <c r="Q120" i="46"/>
  <c r="Q21" i="46"/>
  <c r="Q107" i="46" s="1"/>
  <c r="Q18" i="46"/>
  <c r="Q20" i="46"/>
  <c r="Q19" i="46"/>
  <c r="P121" i="44"/>
  <c r="P30" i="44"/>
  <c r="P29" i="44"/>
  <c r="P28" i="44"/>
  <c r="P31" i="44"/>
  <c r="P108" i="44" s="1"/>
  <c r="P150" i="30"/>
  <c r="P149" i="30"/>
  <c r="P151" i="30"/>
  <c r="P148" i="30"/>
  <c r="P210" i="29"/>
  <c r="P150" i="29"/>
  <c r="P151" i="29"/>
  <c r="P190" i="29" s="1"/>
  <c r="P148" i="29"/>
  <c r="P149" i="29"/>
  <c r="P210" i="28"/>
  <c r="P151" i="28"/>
  <c r="P190" i="28" s="1"/>
  <c r="P148" i="28"/>
  <c r="P150" i="28"/>
  <c r="P149" i="28"/>
  <c r="P210" i="26"/>
  <c r="P148" i="26"/>
  <c r="P150" i="26"/>
  <c r="P151" i="26"/>
  <c r="P190" i="26" s="1"/>
  <c r="P149" i="26"/>
  <c r="P210" i="25"/>
  <c r="P150" i="25"/>
  <c r="P151" i="25"/>
  <c r="P190" i="25" s="1"/>
  <c r="P148" i="25"/>
  <c r="P149" i="25"/>
  <c r="P210" i="21"/>
  <c r="P148" i="21"/>
  <c r="P150" i="21"/>
  <c r="P151" i="21"/>
  <c r="P190" i="21" s="1"/>
  <c r="P149" i="21"/>
  <c r="P210" i="18"/>
  <c r="P148" i="18"/>
  <c r="P150" i="18"/>
  <c r="P151" i="18"/>
  <c r="P190" i="18" s="1"/>
  <c r="P149" i="18"/>
  <c r="I202" i="32"/>
  <c r="P67" i="32"/>
  <c r="P147" i="31"/>
  <c r="I210" i="31"/>
  <c r="P147" i="24"/>
  <c r="I210" i="24"/>
  <c r="P147" i="20"/>
  <c r="I210" i="20"/>
  <c r="P147" i="17"/>
  <c r="I210" i="17"/>
  <c r="P100" i="72"/>
  <c r="P99" i="72"/>
  <c r="P98" i="72"/>
  <c r="P101" i="72"/>
  <c r="P123" i="71"/>
  <c r="P51" i="71"/>
  <c r="P110" i="71" s="1"/>
  <c r="P49" i="71"/>
  <c r="P50" i="71"/>
  <c r="P48" i="71"/>
  <c r="P125" i="70"/>
  <c r="P71" i="70"/>
  <c r="P70" i="70"/>
  <c r="P69" i="70"/>
  <c r="P68" i="70"/>
  <c r="P124" i="70"/>
  <c r="P61" i="70"/>
  <c r="P58" i="70"/>
  <c r="P59" i="70"/>
  <c r="P60" i="70"/>
  <c r="P120" i="70"/>
  <c r="P19" i="70"/>
  <c r="P18" i="70"/>
  <c r="P21" i="70"/>
  <c r="P20" i="70"/>
  <c r="P123" i="69"/>
  <c r="P49" i="69"/>
  <c r="P50" i="69"/>
  <c r="P51" i="69"/>
  <c r="P110" i="69" s="1"/>
  <c r="P48" i="69"/>
  <c r="P124" i="68"/>
  <c r="P58" i="68"/>
  <c r="P59" i="68"/>
  <c r="P60" i="68"/>
  <c r="P122" i="52"/>
  <c r="P38" i="52"/>
  <c r="P41" i="52"/>
  <c r="P109" i="52" s="1"/>
  <c r="P40" i="52"/>
  <c r="P39" i="52"/>
  <c r="P120" i="52"/>
  <c r="P20" i="52"/>
  <c r="P19" i="52"/>
  <c r="P18" i="52"/>
  <c r="P21" i="52"/>
  <c r="P107" i="52" s="1"/>
  <c r="P210" i="15"/>
  <c r="P149" i="15"/>
  <c r="P148" i="15"/>
  <c r="P151" i="15"/>
  <c r="P190" i="15" s="1"/>
  <c r="P150" i="15"/>
  <c r="P210" i="14"/>
  <c r="P149" i="14"/>
  <c r="P148" i="14"/>
  <c r="P151" i="14"/>
  <c r="P190" i="14" s="1"/>
  <c r="P150" i="14"/>
  <c r="P210" i="13"/>
  <c r="P148" i="13"/>
  <c r="P151" i="13"/>
  <c r="P150" i="13"/>
  <c r="P149" i="13"/>
  <c r="P210" i="4"/>
  <c r="P149" i="4"/>
  <c r="P151" i="4"/>
  <c r="P150" i="4"/>
  <c r="P148" i="4"/>
  <c r="P210" i="2"/>
  <c r="P151" i="2"/>
  <c r="P190" i="2" s="1"/>
  <c r="P149" i="2"/>
  <c r="P148" i="2"/>
  <c r="P150" i="2"/>
  <c r="P203" i="36"/>
  <c r="P78" i="36"/>
  <c r="P80" i="36"/>
  <c r="P81" i="36"/>
  <c r="P183" i="36" s="1"/>
  <c r="P79" i="36"/>
  <c r="P209" i="26"/>
  <c r="P139" i="26"/>
  <c r="P140" i="26"/>
  <c r="P141" i="26"/>
  <c r="P189" i="26" s="1"/>
  <c r="P138" i="26"/>
  <c r="P207" i="26"/>
  <c r="P118" i="26"/>
  <c r="P121" i="26"/>
  <c r="P187" i="26" s="1"/>
  <c r="P119" i="26"/>
  <c r="P120" i="26"/>
  <c r="P203" i="19"/>
  <c r="P81" i="19"/>
  <c r="P183" i="19" s="1"/>
  <c r="P80" i="19"/>
  <c r="P79" i="19"/>
  <c r="P78" i="19"/>
  <c r="P71" i="6"/>
  <c r="P68" i="6"/>
  <c r="P70" i="6"/>
  <c r="P69" i="6"/>
  <c r="P204" i="3"/>
  <c r="P90" i="3"/>
  <c r="P91" i="3"/>
  <c r="P184" i="3" s="1"/>
  <c r="P88" i="3"/>
  <c r="P89" i="3"/>
  <c r="P202" i="2"/>
  <c r="P71" i="2"/>
  <c r="P182" i="2" s="1"/>
  <c r="P31" i="2"/>
  <c r="P178" i="2" s="1"/>
  <c r="P30" i="2"/>
  <c r="P28" i="2"/>
  <c r="P29" i="2"/>
  <c r="N191" i="1"/>
  <c r="N176" i="1"/>
  <c r="N178" i="1"/>
  <c r="N185" i="1"/>
  <c r="N187" i="1"/>
  <c r="N177" i="1"/>
  <c r="P88" i="1"/>
  <c r="P90" i="1"/>
  <c r="P89" i="1"/>
  <c r="P91" i="1"/>
  <c r="P184" i="1" s="1"/>
  <c r="P210" i="37"/>
  <c r="P151" i="37"/>
  <c r="P190" i="37" s="1"/>
  <c r="P148" i="37"/>
  <c r="P150" i="37"/>
  <c r="P149" i="37"/>
  <c r="O232" i="38"/>
  <c r="O150" i="38"/>
  <c r="O151" i="38"/>
  <c r="O210" i="38" s="1"/>
  <c r="O149" i="38"/>
  <c r="O148" i="38"/>
  <c r="P127" i="82"/>
  <c r="P88" i="82"/>
  <c r="P90" i="82"/>
  <c r="P91" i="82"/>
  <c r="P114" i="82" s="1"/>
  <c r="P89" i="82"/>
  <c r="P199" i="14"/>
  <c r="P39" i="14"/>
  <c r="P38" i="14"/>
  <c r="P41" i="14"/>
  <c r="P179" i="14" s="1"/>
  <c r="P40" i="14"/>
  <c r="P203" i="14"/>
  <c r="P81" i="14"/>
  <c r="P183" i="14" s="1"/>
  <c r="P79" i="14"/>
  <c r="P80" i="14"/>
  <c r="P78" i="14"/>
  <c r="P208" i="19"/>
  <c r="P129" i="19"/>
  <c r="P128" i="19"/>
  <c r="P131" i="19"/>
  <c r="P188" i="19" s="1"/>
  <c r="P130" i="19"/>
  <c r="P198" i="24"/>
  <c r="P29" i="24"/>
  <c r="P31" i="24"/>
  <c r="P178" i="24" s="1"/>
  <c r="P30" i="24"/>
  <c r="P28" i="24"/>
  <c r="P203" i="32"/>
  <c r="P79" i="32"/>
  <c r="P80" i="32"/>
  <c r="P81" i="32"/>
  <c r="P183" i="32" s="1"/>
  <c r="P78" i="32"/>
  <c r="P219" i="34"/>
  <c r="P19" i="34"/>
  <c r="P21" i="34"/>
  <c r="P197" i="34" s="1"/>
  <c r="P20" i="34"/>
  <c r="P18" i="34"/>
  <c r="P222" i="34"/>
  <c r="P51" i="34"/>
  <c r="P200" i="34" s="1"/>
  <c r="P50" i="34"/>
  <c r="P49" i="34"/>
  <c r="P48" i="34"/>
  <c r="P200" i="36"/>
  <c r="P51" i="36"/>
  <c r="P180" i="36" s="1"/>
  <c r="P49" i="36"/>
  <c r="P50" i="36"/>
  <c r="P48" i="36"/>
  <c r="P190" i="1"/>
  <c r="P183" i="1"/>
  <c r="P180" i="1"/>
  <c r="P181" i="1"/>
  <c r="P209" i="1"/>
  <c r="P139" i="1"/>
  <c r="P141" i="1"/>
  <c r="P189" i="1" s="1"/>
  <c r="P140" i="1"/>
  <c r="P138" i="1"/>
  <c r="P198" i="1"/>
  <c r="P31" i="1"/>
  <c r="P178" i="1" s="1"/>
  <c r="P29" i="1"/>
  <c r="P28" i="1"/>
  <c r="P30" i="1"/>
  <c r="P119" i="74"/>
  <c r="P11" i="74"/>
  <c r="P106" i="74" s="1"/>
  <c r="P10" i="74"/>
  <c r="P9" i="74"/>
  <c r="P8" i="74"/>
  <c r="P119" i="77"/>
  <c r="P11" i="77"/>
  <c r="P10" i="77"/>
  <c r="P8" i="77"/>
  <c r="P9" i="77"/>
  <c r="P122" i="77"/>
  <c r="P41" i="77"/>
  <c r="P39" i="77"/>
  <c r="P38" i="77"/>
  <c r="P40" i="77"/>
  <c r="P125" i="80"/>
  <c r="P68" i="80"/>
  <c r="P69" i="80"/>
  <c r="P70" i="80"/>
  <c r="P71" i="80"/>
  <c r="P119" i="82"/>
  <c r="P10" i="82"/>
  <c r="P8" i="82"/>
  <c r="P11" i="82"/>
  <c r="P106" i="82" s="1"/>
  <c r="P9" i="82"/>
  <c r="O119" i="84"/>
  <c r="O8" i="84"/>
  <c r="O11" i="84"/>
  <c r="O9" i="84"/>
  <c r="O10" i="84"/>
  <c r="O124" i="84"/>
  <c r="O59" i="84"/>
  <c r="O58" i="84"/>
  <c r="O60" i="84"/>
  <c r="O61" i="84"/>
  <c r="O119" i="90"/>
  <c r="O10" i="90"/>
  <c r="O11" i="90"/>
  <c r="O106" i="90" s="1"/>
  <c r="O8" i="90"/>
  <c r="O9" i="90"/>
  <c r="P207" i="2"/>
  <c r="P187" i="2"/>
  <c r="P168" i="4"/>
  <c r="P169" i="4"/>
  <c r="P171" i="4"/>
  <c r="P170" i="4"/>
  <c r="O201" i="38"/>
  <c r="O208" i="38"/>
  <c r="O202" i="38"/>
  <c r="P113" i="83"/>
  <c r="N122" i="83"/>
  <c r="M123" i="89"/>
  <c r="M120" i="89"/>
  <c r="M123" i="85"/>
  <c r="M119" i="85"/>
  <c r="N120" i="78"/>
  <c r="H114" i="87"/>
  <c r="O37" i="87"/>
  <c r="H109" i="87"/>
  <c r="H108" i="87"/>
  <c r="M113" i="85"/>
  <c r="N113" i="83"/>
  <c r="N109" i="83"/>
  <c r="N106" i="83"/>
  <c r="N113" i="82"/>
  <c r="N106" i="82"/>
  <c r="N125" i="73"/>
  <c r="P122" i="67"/>
  <c r="P98" i="83"/>
  <c r="P100" i="83"/>
  <c r="H113" i="87"/>
  <c r="H111" i="87"/>
  <c r="H107" i="87"/>
  <c r="H106" i="87"/>
  <c r="M109" i="85"/>
  <c r="N114" i="83"/>
  <c r="N111" i="82"/>
  <c r="P28" i="78"/>
  <c r="N120" i="73"/>
  <c r="P125" i="48"/>
  <c r="P9" i="78"/>
  <c r="P11" i="78"/>
  <c r="I107" i="73"/>
  <c r="P29" i="69"/>
  <c r="P37" i="72"/>
  <c r="P122" i="72" s="1"/>
  <c r="P124" i="71"/>
  <c r="P125" i="67"/>
  <c r="P28" i="67"/>
  <c r="P31" i="67"/>
  <c r="P108" i="67" s="1"/>
  <c r="P80" i="64"/>
  <c r="P78" i="64"/>
  <c r="P109" i="58"/>
  <c r="P18" i="44"/>
  <c r="P106" i="57"/>
  <c r="P106" i="54"/>
  <c r="O31" i="74"/>
  <c r="O108" i="74" s="1"/>
  <c r="P58" i="69"/>
  <c r="P122" i="54"/>
  <c r="P67" i="72"/>
  <c r="P125" i="72" s="1"/>
  <c r="P31" i="72"/>
  <c r="P108" i="72" s="1"/>
  <c r="P29" i="72"/>
  <c r="P60" i="71"/>
  <c r="P61" i="71"/>
  <c r="P120" i="67"/>
  <c r="P9" i="63"/>
  <c r="P8" i="63"/>
  <c r="P60" i="57"/>
  <c r="P58" i="57"/>
  <c r="P99" i="53"/>
  <c r="P98" i="53"/>
  <c r="P8" i="52"/>
  <c r="P10" i="52"/>
  <c r="P120" i="68"/>
  <c r="P119" i="80"/>
  <c r="P123" i="72"/>
  <c r="P123" i="82"/>
  <c r="P119" i="83"/>
  <c r="N121" i="83"/>
  <c r="P124" i="83"/>
  <c r="N124" i="78"/>
  <c r="P124" i="79"/>
  <c r="N125" i="83"/>
  <c r="M119" i="89"/>
  <c r="O41" i="2"/>
  <c r="O179" i="2" s="1"/>
  <c r="P8" i="5"/>
  <c r="P48" i="5"/>
  <c r="N182" i="1"/>
  <c r="P203" i="9"/>
  <c r="P181" i="9"/>
  <c r="P119" i="50"/>
  <c r="P124" i="72"/>
  <c r="N124" i="83"/>
  <c r="N125" i="79"/>
  <c r="M120" i="85"/>
  <c r="M122" i="89"/>
  <c r="P110" i="82"/>
  <c r="P119" i="48"/>
  <c r="P70" i="2"/>
  <c r="P179" i="1"/>
  <c r="P177" i="9"/>
  <c r="P189" i="36"/>
  <c r="P209" i="36"/>
  <c r="P125" i="76"/>
  <c r="P121" i="83"/>
  <c r="O125" i="86"/>
  <c r="O114" i="83"/>
  <c r="N186" i="1"/>
  <c r="O107" i="82"/>
  <c r="P205" i="9"/>
  <c r="P207" i="9"/>
  <c r="P189" i="9"/>
  <c r="P209" i="9"/>
  <c r="P196" i="9"/>
  <c r="P185" i="36"/>
  <c r="P205" i="36"/>
  <c r="P120" i="83"/>
  <c r="P188" i="9" l="1"/>
  <c r="O120" i="84"/>
  <c r="P112" i="52"/>
  <c r="P8" i="1"/>
  <c r="P68" i="26"/>
  <c r="P90" i="19"/>
  <c r="P61" i="32"/>
  <c r="P181" i="32" s="1"/>
  <c r="P48" i="54"/>
  <c r="P141" i="5"/>
  <c r="P189" i="5" s="1"/>
  <c r="P81" i="9"/>
  <c r="P188" i="24"/>
  <c r="O188" i="24"/>
  <c r="P185" i="2"/>
  <c r="P58" i="6"/>
  <c r="P128" i="4"/>
  <c r="P131" i="4"/>
  <c r="P110" i="4"/>
  <c r="P111" i="4"/>
  <c r="P108" i="4"/>
  <c r="P19" i="59"/>
  <c r="P58" i="58"/>
  <c r="P30" i="59"/>
  <c r="P109" i="4"/>
  <c r="P21" i="8"/>
  <c r="P177" i="8" s="1"/>
  <c r="P20" i="8"/>
  <c r="P19" i="8"/>
  <c r="P197" i="8"/>
  <c r="P18" i="8"/>
  <c r="P204" i="4"/>
  <c r="P182" i="9"/>
  <c r="P187" i="9"/>
  <c r="O126" i="84"/>
  <c r="O123" i="84"/>
  <c r="P110" i="24"/>
  <c r="P18" i="60"/>
  <c r="P98" i="1"/>
  <c r="P30" i="68"/>
  <c r="P182" i="15"/>
  <c r="P112" i="76"/>
  <c r="P69" i="69"/>
  <c r="P186" i="21"/>
  <c r="P60" i="27"/>
  <c r="Q111" i="46"/>
  <c r="P98" i="59"/>
  <c r="P11" i="75"/>
  <c r="P112" i="44"/>
  <c r="P176" i="27"/>
  <c r="P178" i="27"/>
  <c r="P182" i="27"/>
  <c r="P188" i="27"/>
  <c r="P60" i="6"/>
  <c r="P49" i="68"/>
  <c r="P189" i="2"/>
  <c r="P20" i="59"/>
  <c r="O98" i="38"/>
  <c r="O227" i="38"/>
  <c r="P183" i="27"/>
  <c r="P99" i="18"/>
  <c r="P9" i="1"/>
  <c r="P10" i="31"/>
  <c r="P108" i="10"/>
  <c r="P170" i="11"/>
  <c r="O183" i="24"/>
  <c r="P186" i="9"/>
  <c r="P130" i="30"/>
  <c r="O184" i="24"/>
  <c r="P30" i="11"/>
  <c r="P11" i="28"/>
  <c r="P176" i="28" s="1"/>
  <c r="P101" i="59"/>
  <c r="P106" i="59" s="1"/>
  <c r="P21" i="71"/>
  <c r="P189" i="15"/>
  <c r="P18" i="59"/>
  <c r="P59" i="58"/>
  <c r="P124" i="58"/>
  <c r="P110" i="79"/>
  <c r="P20" i="73"/>
  <c r="P108" i="52"/>
  <c r="O122" i="84"/>
  <c r="P100" i="18"/>
  <c r="P207" i="13"/>
  <c r="P11" i="1"/>
  <c r="P176" i="1" s="1"/>
  <c r="P71" i="26"/>
  <c r="P182" i="26" s="1"/>
  <c r="P101" i="1"/>
  <c r="P185" i="1" s="1"/>
  <c r="P138" i="23"/>
  <c r="P131" i="30"/>
  <c r="P88" i="27"/>
  <c r="P48" i="21"/>
  <c r="P58" i="27"/>
  <c r="P61" i="27"/>
  <c r="P181" i="27" s="1"/>
  <c r="P100" i="17"/>
  <c r="P9" i="50"/>
  <c r="P176" i="15"/>
  <c r="P177" i="27"/>
  <c r="P60" i="58"/>
  <c r="P29" i="59"/>
  <c r="P31" i="59"/>
  <c r="P179" i="27"/>
  <c r="P48" i="4"/>
  <c r="P51" i="4"/>
  <c r="P90" i="4"/>
  <c r="P187" i="27"/>
  <c r="Q19" i="45"/>
  <c r="Q20" i="45"/>
  <c r="Q18" i="45"/>
  <c r="Q21" i="45"/>
  <c r="Q107" i="45" s="1"/>
  <c r="Q120" i="45"/>
  <c r="P178" i="30"/>
  <c r="P184" i="30"/>
  <c r="P177" i="30"/>
  <c r="P183" i="30"/>
  <c r="P182" i="30"/>
  <c r="P208" i="1"/>
  <c r="P129" i="1"/>
  <c r="P109" i="5"/>
  <c r="O191" i="20"/>
  <c r="O176" i="20"/>
  <c r="O185" i="20"/>
  <c r="O187" i="20"/>
  <c r="O182" i="20"/>
  <c r="O183" i="20"/>
  <c r="O186" i="20"/>
  <c r="O180" i="20"/>
  <c r="O179" i="20"/>
  <c r="O190" i="20"/>
  <c r="P197" i="12"/>
  <c r="P20" i="12"/>
  <c r="P21" i="12"/>
  <c r="P177" i="12" s="1"/>
  <c r="P19" i="12"/>
  <c r="P18" i="12"/>
  <c r="P100" i="23"/>
  <c r="P101" i="23"/>
  <c r="P185" i="23" s="1"/>
  <c r="P99" i="23"/>
  <c r="P205" i="23"/>
  <c r="P89" i="7"/>
  <c r="P204" i="7"/>
  <c r="P88" i="7"/>
  <c r="P90" i="7"/>
  <c r="P91" i="7"/>
  <c r="P184" i="7" s="1"/>
  <c r="P196" i="10"/>
  <c r="P10" i="10"/>
  <c r="P169" i="6"/>
  <c r="P176" i="30"/>
  <c r="P106" i="77"/>
  <c r="P107" i="70"/>
  <c r="P112" i="70"/>
  <c r="P190" i="30"/>
  <c r="P111" i="50"/>
  <c r="P112" i="56"/>
  <c r="P106" i="68"/>
  <c r="P110" i="70"/>
  <c r="P113" i="70"/>
  <c r="P108" i="56"/>
  <c r="P109" i="80"/>
  <c r="P28" i="5"/>
  <c r="P185" i="30"/>
  <c r="P30" i="5"/>
  <c r="P110" i="56"/>
  <c r="P107" i="77"/>
  <c r="P123" i="78"/>
  <c r="O78" i="86"/>
  <c r="O126" i="86"/>
  <c r="P111" i="77"/>
  <c r="P207" i="30"/>
  <c r="P106" i="51"/>
  <c r="P19" i="73"/>
  <c r="P38" i="36"/>
  <c r="P201" i="13"/>
  <c r="P196" i="13"/>
  <c r="P206" i="13"/>
  <c r="P203" i="13"/>
  <c r="P198" i="13"/>
  <c r="P197" i="13"/>
  <c r="P199" i="13"/>
  <c r="P209" i="13"/>
  <c r="P202" i="13"/>
  <c r="P209" i="8"/>
  <c r="P140" i="8"/>
  <c r="P101" i="18"/>
  <c r="P185" i="18" s="1"/>
  <c r="P11" i="10"/>
  <c r="P176" i="10" s="1"/>
  <c r="P208" i="17"/>
  <c r="P198" i="17"/>
  <c r="P204" i="17"/>
  <c r="P200" i="17"/>
  <c r="P197" i="17"/>
  <c r="P209" i="17"/>
  <c r="P201" i="17"/>
  <c r="P207" i="17"/>
  <c r="P206" i="17"/>
  <c r="P169" i="30"/>
  <c r="P70" i="26"/>
  <c r="P71" i="50"/>
  <c r="P112" i="50" s="1"/>
  <c r="P125" i="50"/>
  <c r="P51" i="63"/>
  <c r="P123" i="63"/>
  <c r="P88" i="10"/>
  <c r="P206" i="7"/>
  <c r="P111" i="7"/>
  <c r="P186" i="7" s="1"/>
  <c r="P110" i="7"/>
  <c r="P130" i="1"/>
  <c r="P196" i="30"/>
  <c r="P91" i="10"/>
  <c r="P184" i="10" s="1"/>
  <c r="P88" i="23"/>
  <c r="P204" i="23"/>
  <c r="P189" i="30"/>
  <c r="P121" i="7"/>
  <c r="P187" i="7" s="1"/>
  <c r="P110" i="10"/>
  <c r="P182" i="10"/>
  <c r="P187" i="10"/>
  <c r="P139" i="8"/>
  <c r="P50" i="24"/>
  <c r="P60" i="32"/>
  <c r="P176" i="24"/>
  <c r="P178" i="10"/>
  <c r="P189" i="24"/>
  <c r="P70" i="50"/>
  <c r="P28" i="68"/>
  <c r="O228" i="38"/>
  <c r="O108" i="38"/>
  <c r="P58" i="65"/>
  <c r="P124" i="65"/>
  <c r="P185" i="15"/>
  <c r="P138" i="5"/>
  <c r="P91" i="27"/>
  <c r="P184" i="27" s="1"/>
  <c r="P89" i="27"/>
  <c r="O181" i="24"/>
  <c r="O181" i="20"/>
  <c r="P108" i="7"/>
  <c r="P78" i="9"/>
  <c r="P170" i="13"/>
  <c r="P207" i="6"/>
  <c r="O179" i="24"/>
  <c r="P51" i="21"/>
  <c r="P180" i="21" s="1"/>
  <c r="P98" i="17"/>
  <c r="P62" i="79"/>
  <c r="P61" i="79"/>
  <c r="P60" i="79"/>
  <c r="P8" i="50"/>
  <c r="P38" i="67"/>
  <c r="P181" i="15"/>
  <c r="P180" i="15"/>
  <c r="P181" i="21"/>
  <c r="P108" i="9"/>
  <c r="P170" i="6"/>
  <c r="P9" i="28"/>
  <c r="Q124" i="46"/>
  <c r="Q123" i="46"/>
  <c r="Q121" i="46"/>
  <c r="P18" i="53"/>
  <c r="P20" i="71"/>
  <c r="P178" i="15"/>
  <c r="P188" i="10"/>
  <c r="P108" i="59"/>
  <c r="O109" i="38"/>
  <c r="P59" i="65"/>
  <c r="P11" i="72"/>
  <c r="P205" i="16"/>
  <c r="P98" i="16"/>
  <c r="P99" i="16"/>
  <c r="P100" i="16"/>
  <c r="P101" i="60"/>
  <c r="P122" i="60"/>
  <c r="P121" i="60"/>
  <c r="P124" i="60"/>
  <c r="P181" i="30"/>
  <c r="P188" i="30"/>
  <c r="P209" i="3"/>
  <c r="P139" i="3"/>
  <c r="P89" i="10"/>
  <c r="P202" i="6"/>
  <c r="Q110" i="46"/>
  <c r="P113" i="59"/>
  <c r="P113" i="51"/>
  <c r="P113" i="56"/>
  <c r="P106" i="76"/>
  <c r="P112" i="77"/>
  <c r="P121" i="78"/>
  <c r="O107" i="86"/>
  <c r="O120" i="89"/>
  <c r="P108" i="77"/>
  <c r="P31" i="5"/>
  <c r="P178" i="5" s="1"/>
  <c r="P108" i="50"/>
  <c r="P119" i="60"/>
  <c r="P110" i="60"/>
  <c r="P108" i="70"/>
  <c r="O79" i="86"/>
  <c r="O112" i="87"/>
  <c r="P141" i="3"/>
  <c r="P189" i="3" s="1"/>
  <c r="P190" i="3" s="1"/>
  <c r="P206" i="8"/>
  <c r="P110" i="8"/>
  <c r="P108" i="8"/>
  <c r="P168" i="11"/>
  <c r="P203" i="11"/>
  <c r="P200" i="11"/>
  <c r="P202" i="11"/>
  <c r="P209" i="11"/>
  <c r="P208" i="11"/>
  <c r="P197" i="11"/>
  <c r="P196" i="11"/>
  <c r="P201" i="11"/>
  <c r="P204" i="11"/>
  <c r="P196" i="8"/>
  <c r="P10" i="8"/>
  <c r="P9" i="8"/>
  <c r="P8" i="8"/>
  <c r="P11" i="8"/>
  <c r="P176" i="8" s="1"/>
  <c r="P188" i="14"/>
  <c r="P189" i="14"/>
  <c r="P186" i="14"/>
  <c r="P185" i="14"/>
  <c r="P198" i="23"/>
  <c r="P30" i="23"/>
  <c r="P29" i="23"/>
  <c r="P31" i="23"/>
  <c r="P178" i="23" s="1"/>
  <c r="P28" i="23"/>
  <c r="P9" i="10"/>
  <c r="P200" i="20"/>
  <c r="P51" i="20"/>
  <c r="P180" i="20" s="1"/>
  <c r="P49" i="20"/>
  <c r="P50" i="20"/>
  <c r="P169" i="17"/>
  <c r="P206" i="24"/>
  <c r="P108" i="24"/>
  <c r="P111" i="24"/>
  <c r="P186" i="24" s="1"/>
  <c r="P49" i="63"/>
  <c r="P188" i="15"/>
  <c r="O177" i="24"/>
  <c r="P122" i="50"/>
  <c r="P123" i="50"/>
  <c r="P206" i="11"/>
  <c r="P109" i="11"/>
  <c r="P90" i="23"/>
  <c r="P204" i="19"/>
  <c r="P89" i="19"/>
  <c r="P111" i="10"/>
  <c r="P186" i="10" s="1"/>
  <c r="P111" i="8"/>
  <c r="P186" i="8" s="1"/>
  <c r="P59" i="32"/>
  <c r="P182" i="24"/>
  <c r="P185" i="24"/>
  <c r="P187" i="24"/>
  <c r="P139" i="23"/>
  <c r="P208" i="30"/>
  <c r="P20" i="57"/>
  <c r="P120" i="57"/>
  <c r="P125" i="68"/>
  <c r="P99" i="60"/>
  <c r="P29" i="68"/>
  <c r="P106" i="70"/>
  <c r="P124" i="51"/>
  <c r="P123" i="51"/>
  <c r="P125" i="62"/>
  <c r="P120" i="62"/>
  <c r="P119" i="62"/>
  <c r="P10" i="75"/>
  <c r="P186" i="15"/>
  <c r="P177" i="20"/>
  <c r="P188" i="20"/>
  <c r="P179" i="20"/>
  <c r="P186" i="20"/>
  <c r="P187" i="20"/>
  <c r="P184" i="20"/>
  <c r="P185" i="20"/>
  <c r="P182" i="20"/>
  <c r="P121" i="68"/>
  <c r="P205" i="13"/>
  <c r="P79" i="9"/>
  <c r="P171" i="13"/>
  <c r="P184" i="13" s="1"/>
  <c r="O184" i="20"/>
  <c r="P60" i="12"/>
  <c r="P61" i="12"/>
  <c r="P181" i="12" s="1"/>
  <c r="P201" i="12"/>
  <c r="P58" i="12"/>
  <c r="P59" i="12"/>
  <c r="P200" i="13"/>
  <c r="P49" i="13"/>
  <c r="P181" i="10"/>
  <c r="P110" i="11"/>
  <c r="P207" i="11"/>
  <c r="P201" i="20"/>
  <c r="P60" i="20"/>
  <c r="P49" i="21"/>
  <c r="P205" i="17"/>
  <c r="P11" i="50"/>
  <c r="P41" i="67"/>
  <c r="O111" i="38"/>
  <c r="O206" i="38" s="1"/>
  <c r="P120" i="51"/>
  <c r="P180" i="30"/>
  <c r="O180" i="24"/>
  <c r="O189" i="20"/>
  <c r="P208" i="7"/>
  <c r="P131" i="7"/>
  <c r="P188" i="7" s="1"/>
  <c r="P130" i="7"/>
  <c r="P8" i="28"/>
  <c r="P21" i="57"/>
  <c r="P107" i="57" s="1"/>
  <c r="P19" i="53"/>
  <c r="P9" i="75"/>
  <c r="P19" i="71"/>
  <c r="P179" i="30"/>
  <c r="P204" i="13"/>
  <c r="P185" i="10"/>
  <c r="P106" i="60"/>
  <c r="P108" i="60"/>
  <c r="P118" i="7"/>
  <c r="P207" i="7"/>
  <c r="P206" i="5"/>
  <c r="P111" i="5"/>
  <c r="P186" i="5" s="1"/>
  <c r="P204" i="30"/>
  <c r="P197" i="30"/>
  <c r="P203" i="30"/>
  <c r="P200" i="30"/>
  <c r="P206" i="30"/>
  <c r="P198" i="30"/>
  <c r="P202" i="30"/>
  <c r="P199" i="30"/>
  <c r="P201" i="30"/>
  <c r="P119" i="7"/>
  <c r="P200" i="6"/>
  <c r="P199" i="6"/>
  <c r="P205" i="6"/>
  <c r="P208" i="6"/>
  <c r="P197" i="6"/>
  <c r="P201" i="6"/>
  <c r="P209" i="6"/>
  <c r="P203" i="6"/>
  <c r="P204" i="6"/>
  <c r="P196" i="6"/>
  <c r="P206" i="6"/>
  <c r="P100" i="60"/>
  <c r="P111" i="71"/>
  <c r="P112" i="80"/>
  <c r="P109" i="77"/>
  <c r="P190" i="13"/>
  <c r="P111" i="70"/>
  <c r="P210" i="30"/>
  <c r="P112" i="51"/>
  <c r="P111" i="54"/>
  <c r="P110" i="59"/>
  <c r="P107" i="74"/>
  <c r="P109" i="70"/>
  <c r="P113" i="62"/>
  <c r="P113" i="71"/>
  <c r="P108" i="62"/>
  <c r="O109" i="86"/>
  <c r="O114" i="87"/>
  <c r="P110" i="83"/>
  <c r="P205" i="30"/>
  <c r="P110" i="57"/>
  <c r="P123" i="60"/>
  <c r="P187" i="30"/>
  <c r="P18" i="73"/>
  <c r="O107" i="87"/>
  <c r="P41" i="36"/>
  <c r="P179" i="36" s="1"/>
  <c r="O50" i="86"/>
  <c r="P198" i="16"/>
  <c r="P28" i="16"/>
  <c r="P30" i="16"/>
  <c r="P29" i="16"/>
  <c r="O190" i="24"/>
  <c r="O182" i="24"/>
  <c r="O191" i="24"/>
  <c r="O187" i="24"/>
  <c r="O185" i="24"/>
  <c r="O178" i="24"/>
  <c r="O186" i="24"/>
  <c r="P196" i="2"/>
  <c r="P9" i="2"/>
  <c r="P11" i="2"/>
  <c r="P176" i="2" s="1"/>
  <c r="P8" i="2"/>
  <c r="P10" i="2"/>
  <c r="P140" i="3"/>
  <c r="P180" i="13"/>
  <c r="P98" i="18"/>
  <c r="P200" i="24"/>
  <c r="P48" i="24"/>
  <c r="P98" i="23"/>
  <c r="P49" i="54"/>
  <c r="P123" i="54"/>
  <c r="P183" i="15"/>
  <c r="P179" i="15"/>
  <c r="P187" i="15"/>
  <c r="P171" i="17"/>
  <c r="P183" i="17" s="1"/>
  <c r="P10" i="1"/>
  <c r="P170" i="30"/>
  <c r="P196" i="31"/>
  <c r="P11" i="31"/>
  <c r="P176" i="31" s="1"/>
  <c r="P69" i="26"/>
  <c r="P50" i="63"/>
  <c r="P120" i="60"/>
  <c r="P131" i="1"/>
  <c r="P188" i="1" s="1"/>
  <c r="O177" i="20"/>
  <c r="P91" i="23"/>
  <c r="P184" i="23" s="1"/>
  <c r="P88" i="19"/>
  <c r="P109" i="10"/>
  <c r="P187" i="14"/>
  <c r="P138" i="8"/>
  <c r="P171" i="11"/>
  <c r="P208" i="13"/>
  <c r="P49" i="24"/>
  <c r="P58" i="32"/>
  <c r="P110" i="5"/>
  <c r="P51" i="54"/>
  <c r="P198" i="6"/>
  <c r="P198" i="11"/>
  <c r="P29" i="11"/>
  <c r="P141" i="23"/>
  <c r="P189" i="23" s="1"/>
  <c r="P140" i="23"/>
  <c r="P129" i="30"/>
  <c r="P69" i="50"/>
  <c r="P70" i="69"/>
  <c r="P125" i="69"/>
  <c r="P98" i="60"/>
  <c r="O110" i="38"/>
  <c r="P109" i="9"/>
  <c r="P184" i="15"/>
  <c r="P139" i="5"/>
  <c r="P61" i="65"/>
  <c r="P111" i="65" s="1"/>
  <c r="P140" i="5"/>
  <c r="P189" i="10"/>
  <c r="P31" i="11"/>
  <c r="P178" i="11" s="1"/>
  <c r="P90" i="27"/>
  <c r="O113" i="55"/>
  <c r="O106" i="55"/>
  <c r="O114" i="55"/>
  <c r="O109" i="55"/>
  <c r="O111" i="55"/>
  <c r="O110" i="55"/>
  <c r="O108" i="55"/>
  <c r="O107" i="55"/>
  <c r="P68" i="69"/>
  <c r="O189" i="24"/>
  <c r="P169" i="13"/>
  <c r="P186" i="30"/>
  <c r="P111" i="11"/>
  <c r="P50" i="21"/>
  <c r="P99" i="17"/>
  <c r="P112" i="59"/>
  <c r="P112" i="64"/>
  <c r="P40" i="67"/>
  <c r="P28" i="71"/>
  <c r="P8" i="72"/>
  <c r="P176" i="21"/>
  <c r="P200" i="9"/>
  <c r="P199" i="9"/>
  <c r="P201" i="9"/>
  <c r="P209" i="30"/>
  <c r="O11" i="38"/>
  <c r="O196" i="38" s="1"/>
  <c r="O218" i="38"/>
  <c r="P171" i="6"/>
  <c r="P205" i="11"/>
  <c r="P99" i="11"/>
  <c r="P100" i="11"/>
  <c r="P10" i="28"/>
  <c r="P19" i="57"/>
  <c r="P20" i="53"/>
  <c r="P100" i="59"/>
  <c r="P122" i="59"/>
  <c r="P121" i="59"/>
  <c r="P124" i="59"/>
  <c r="P120" i="59"/>
  <c r="P18" i="71"/>
  <c r="P177" i="21"/>
  <c r="P110" i="43"/>
  <c r="P119" i="72"/>
  <c r="P110" i="9"/>
  <c r="O138" i="38"/>
  <c r="O139" i="38"/>
  <c r="O141" i="38"/>
  <c r="O209" i="38" s="1"/>
  <c r="O70" i="89"/>
  <c r="O69" i="89"/>
  <c r="O68" i="89"/>
  <c r="O71" i="89"/>
  <c r="O140" i="38"/>
  <c r="O108" i="84"/>
  <c r="O51" i="87"/>
  <c r="O110" i="87" s="1"/>
  <c r="O123" i="87"/>
  <c r="O125" i="84"/>
  <c r="O71" i="84"/>
  <c r="O112" i="84" s="1"/>
  <c r="O70" i="84"/>
  <c r="O69" i="84"/>
  <c r="P100" i="75"/>
  <c r="P119" i="75"/>
  <c r="P99" i="75"/>
  <c r="P58" i="72"/>
  <c r="P60" i="72"/>
  <c r="O71" i="90"/>
  <c r="O112" i="90" s="1"/>
  <c r="O68" i="90"/>
  <c r="O69" i="90"/>
  <c r="O125" i="90"/>
  <c r="O70" i="90"/>
  <c r="P28" i="32"/>
  <c r="P112" i="55"/>
  <c r="P49" i="72"/>
  <c r="P40" i="36"/>
  <c r="P8" i="64"/>
  <c r="P69" i="74"/>
  <c r="P60" i="82"/>
  <c r="P10" i="83"/>
  <c r="P8" i="83"/>
  <c r="P124" i="82"/>
  <c r="P108" i="32"/>
  <c r="P58" i="75"/>
  <c r="P19" i="82"/>
  <c r="O68" i="84"/>
  <c r="O41" i="85"/>
  <c r="O39" i="85"/>
  <c r="O40" i="85"/>
  <c r="O100" i="84"/>
  <c r="O108" i="87"/>
  <c r="P109" i="62"/>
  <c r="O106" i="84"/>
  <c r="O123" i="89"/>
  <c r="O110" i="84"/>
  <c r="O119" i="85"/>
  <c r="O9" i="87"/>
  <c r="O119" i="87"/>
  <c r="P112" i="63"/>
  <c r="P107" i="63"/>
  <c r="P61" i="72"/>
  <c r="P108" i="63"/>
  <c r="P31" i="32"/>
  <c r="P178" i="32" s="1"/>
  <c r="P107" i="55"/>
  <c r="P11" i="64"/>
  <c r="P106" i="64" s="1"/>
  <c r="P71" i="74"/>
  <c r="O51" i="86"/>
  <c r="O110" i="86" s="1"/>
  <c r="O123" i="86"/>
  <c r="O49" i="86"/>
  <c r="P60" i="83"/>
  <c r="P59" i="83"/>
  <c r="P61" i="83"/>
  <c r="P111" i="83" s="1"/>
  <c r="P58" i="83"/>
  <c r="P107" i="62"/>
  <c r="Q105" i="47"/>
  <c r="P107" i="56"/>
  <c r="P111" i="32"/>
  <c r="P186" i="32" s="1"/>
  <c r="P8" i="81"/>
  <c r="P20" i="82"/>
  <c r="O99" i="84"/>
  <c r="P112" i="62"/>
  <c r="P111" i="62"/>
  <c r="O41" i="87"/>
  <c r="O109" i="87" s="1"/>
  <c r="O122" i="87"/>
  <c r="O111" i="84"/>
  <c r="P112" i="74"/>
  <c r="O107" i="84"/>
  <c r="P60" i="75"/>
  <c r="P124" i="75"/>
  <c r="P61" i="75"/>
  <c r="P29" i="82"/>
  <c r="P28" i="82"/>
  <c r="P31" i="82"/>
  <c r="P30" i="82"/>
  <c r="P121" i="82"/>
  <c r="P101" i="75"/>
  <c r="P106" i="75" s="1"/>
  <c r="P30" i="32"/>
  <c r="P50" i="72"/>
  <c r="P110" i="63"/>
  <c r="P59" i="82"/>
  <c r="P58" i="82"/>
  <c r="P70" i="74"/>
  <c r="P111" i="56"/>
  <c r="P88" i="9"/>
  <c r="P91" i="9"/>
  <c r="P184" i="9" s="1"/>
  <c r="P89" i="9"/>
  <c r="P90" i="9"/>
  <c r="P109" i="32"/>
  <c r="P110" i="55"/>
  <c r="P21" i="82"/>
  <c r="P107" i="82" s="1"/>
  <c r="O98" i="84"/>
  <c r="P108" i="55"/>
  <c r="P106" i="80"/>
  <c r="P113" i="75"/>
  <c r="O113" i="84"/>
  <c r="Q107" i="47"/>
  <c r="Q106" i="47"/>
  <c r="P98" i="75"/>
  <c r="P9" i="80"/>
  <c r="P10" i="80"/>
  <c r="P8" i="80"/>
  <c r="P106" i="62"/>
  <c r="P29" i="32"/>
  <c r="P119" i="64"/>
  <c r="P10" i="64"/>
  <c r="P51" i="72"/>
  <c r="P110" i="72" s="1"/>
  <c r="P125" i="74"/>
  <c r="P110" i="51"/>
  <c r="P111" i="51"/>
  <c r="P107" i="51"/>
  <c r="P110" i="32"/>
  <c r="Q109" i="47"/>
  <c r="P10" i="81"/>
  <c r="P119" i="81"/>
  <c r="P11" i="81"/>
  <c r="P106" i="81" s="1"/>
  <c r="P18" i="82"/>
  <c r="P106" i="63"/>
  <c r="O8" i="87"/>
  <c r="O11" i="87"/>
  <c r="O106" i="87" s="1"/>
  <c r="P182" i="4"/>
  <c r="P180" i="4"/>
  <c r="P176" i="4"/>
  <c r="P177" i="4"/>
  <c r="P186" i="4"/>
  <c r="P187" i="4"/>
  <c r="P184" i="4"/>
  <c r="P178" i="4"/>
  <c r="P185" i="4"/>
  <c r="P179" i="4"/>
  <c r="P189" i="4"/>
  <c r="P183" i="4"/>
  <c r="P181" i="4"/>
  <c r="P188" i="4"/>
  <c r="P106" i="72"/>
  <c r="P111" i="72"/>
  <c r="P202" i="32"/>
  <c r="P68" i="32"/>
  <c r="P71" i="32"/>
  <c r="P182" i="32" s="1"/>
  <c r="P70" i="32"/>
  <c r="P69" i="32"/>
  <c r="P110" i="68"/>
  <c r="P108" i="68"/>
  <c r="P112" i="68"/>
  <c r="P109" i="68"/>
  <c r="P107" i="68"/>
  <c r="P210" i="5"/>
  <c r="P149" i="5"/>
  <c r="P151" i="5"/>
  <c r="P190" i="5" s="1"/>
  <c r="P148" i="5"/>
  <c r="P150" i="5"/>
  <c r="P210" i="6"/>
  <c r="P148" i="6"/>
  <c r="P149" i="6"/>
  <c r="P150" i="6"/>
  <c r="P151" i="6"/>
  <c r="P190" i="6" s="1"/>
  <c r="P210" i="10"/>
  <c r="P150" i="10"/>
  <c r="P149" i="10"/>
  <c r="P148" i="10"/>
  <c r="P151" i="10"/>
  <c r="P190" i="10" s="1"/>
  <c r="P210" i="36"/>
  <c r="P148" i="36"/>
  <c r="P150" i="36"/>
  <c r="P151" i="36"/>
  <c r="P190" i="36" s="1"/>
  <c r="P149" i="36"/>
  <c r="Q111" i="45"/>
  <c r="Q110" i="45"/>
  <c r="P110" i="58"/>
  <c r="P111" i="58"/>
  <c r="P106" i="58"/>
  <c r="P126" i="67"/>
  <c r="P80" i="67"/>
  <c r="P78" i="67"/>
  <c r="P81" i="67"/>
  <c r="P113" i="67" s="1"/>
  <c r="P79" i="67"/>
  <c r="P111" i="82"/>
  <c r="P108" i="82"/>
  <c r="P126" i="50"/>
  <c r="P81" i="50"/>
  <c r="P113" i="50" s="1"/>
  <c r="P78" i="50"/>
  <c r="P79" i="50"/>
  <c r="P80" i="50"/>
  <c r="P126" i="60"/>
  <c r="P80" i="60"/>
  <c r="P81" i="60"/>
  <c r="P113" i="60" s="1"/>
  <c r="P79" i="60"/>
  <c r="P78" i="60"/>
  <c r="P128" i="79"/>
  <c r="P92" i="79"/>
  <c r="P115" i="79" s="1"/>
  <c r="P91" i="79"/>
  <c r="P89" i="79"/>
  <c r="P90" i="79"/>
  <c r="P126" i="80"/>
  <c r="P79" i="80"/>
  <c r="P81" i="80"/>
  <c r="P113" i="80" s="1"/>
  <c r="P80" i="80"/>
  <c r="P78" i="80"/>
  <c r="O127" i="85"/>
  <c r="O89" i="85"/>
  <c r="O91" i="85"/>
  <c r="O90" i="85"/>
  <c r="O88" i="85"/>
  <c r="O126" i="89"/>
  <c r="O79" i="89"/>
  <c r="O81" i="89"/>
  <c r="O80" i="89"/>
  <c r="O78" i="89"/>
  <c r="P101" i="73"/>
  <c r="P99" i="73"/>
  <c r="P100" i="73"/>
  <c r="P98" i="73"/>
  <c r="P122" i="73"/>
  <c r="P119" i="73"/>
  <c r="P124" i="73"/>
  <c r="P120" i="73"/>
  <c r="P188" i="36"/>
  <c r="P182" i="36"/>
  <c r="P176" i="36"/>
  <c r="P177" i="36"/>
  <c r="P187" i="36"/>
  <c r="P181" i="36"/>
  <c r="P186" i="36"/>
  <c r="P184" i="36"/>
  <c r="P178" i="9"/>
  <c r="P183" i="9"/>
  <c r="P179" i="9"/>
  <c r="P180" i="9"/>
  <c r="P112" i="57"/>
  <c r="P210" i="7"/>
  <c r="P151" i="7"/>
  <c r="P190" i="7" s="1"/>
  <c r="P150" i="7"/>
  <c r="P149" i="7"/>
  <c r="P148" i="7"/>
  <c r="P210" i="22"/>
  <c r="P148" i="22"/>
  <c r="P150" i="22"/>
  <c r="P151" i="22"/>
  <c r="P190" i="22" s="1"/>
  <c r="P149" i="22"/>
  <c r="P210" i="27"/>
  <c r="P151" i="27"/>
  <c r="P190" i="27" s="1"/>
  <c r="P150" i="27"/>
  <c r="P148" i="27"/>
  <c r="P149" i="27"/>
  <c r="P210" i="33"/>
  <c r="P148" i="33"/>
  <c r="P150" i="33"/>
  <c r="P149" i="33"/>
  <c r="P151" i="33"/>
  <c r="P190" i="33" s="1"/>
  <c r="P198" i="14"/>
  <c r="P29" i="14"/>
  <c r="P30" i="14"/>
  <c r="P28" i="14"/>
  <c r="P31" i="14"/>
  <c r="P178" i="14" s="1"/>
  <c r="P202" i="14"/>
  <c r="P69" i="14"/>
  <c r="P71" i="14"/>
  <c r="P182" i="14" s="1"/>
  <c r="P70" i="14"/>
  <c r="P68" i="14"/>
  <c r="P232" i="34"/>
  <c r="P148" i="34"/>
  <c r="P149" i="34"/>
  <c r="P150" i="34"/>
  <c r="P151" i="34"/>
  <c r="P210" i="34" s="1"/>
  <c r="P160" i="11"/>
  <c r="P159" i="11"/>
  <c r="P161" i="11"/>
  <c r="P158" i="11"/>
  <c r="P126" i="52"/>
  <c r="P80" i="52"/>
  <c r="P79" i="52"/>
  <c r="P81" i="52"/>
  <c r="P113" i="52" s="1"/>
  <c r="P78" i="52"/>
  <c r="P112" i="69"/>
  <c r="P109" i="69"/>
  <c r="P106" i="69"/>
  <c r="P107" i="69"/>
  <c r="P106" i="71"/>
  <c r="P107" i="71"/>
  <c r="P112" i="71"/>
  <c r="P108" i="71"/>
  <c r="P109" i="71"/>
  <c r="P126" i="54"/>
  <c r="P80" i="54"/>
  <c r="P78" i="54"/>
  <c r="P81" i="54"/>
  <c r="P113" i="54" s="1"/>
  <c r="P79" i="54"/>
  <c r="P126" i="76"/>
  <c r="P81" i="76"/>
  <c r="P113" i="76" s="1"/>
  <c r="P78" i="76"/>
  <c r="P79" i="76"/>
  <c r="P80" i="76"/>
  <c r="P91" i="76"/>
  <c r="P89" i="76"/>
  <c r="P90" i="76"/>
  <c r="P88" i="76"/>
  <c r="O100" i="85"/>
  <c r="O98" i="85"/>
  <c r="O101" i="85"/>
  <c r="O99" i="85"/>
  <c r="O121" i="85"/>
  <c r="O120" i="85"/>
  <c r="O122" i="85"/>
  <c r="O127" i="89"/>
  <c r="O91" i="89"/>
  <c r="O90" i="89"/>
  <c r="O89" i="89"/>
  <c r="O88" i="89"/>
  <c r="P113" i="68"/>
  <c r="P41" i="72"/>
  <c r="P109" i="72" s="1"/>
  <c r="P39" i="72"/>
  <c r="P113" i="58"/>
  <c r="P113" i="72"/>
  <c r="P114" i="72"/>
  <c r="P108" i="74"/>
  <c r="P111" i="68"/>
  <c r="P114" i="80"/>
  <c r="P110" i="74"/>
  <c r="P110" i="48"/>
  <c r="P110" i="67"/>
  <c r="P126" i="73"/>
  <c r="P109" i="76"/>
  <c r="P69" i="72"/>
  <c r="P71" i="72"/>
  <c r="P112" i="72" s="1"/>
  <c r="P113" i="57"/>
  <c r="P109" i="57"/>
  <c r="P108" i="69"/>
  <c r="P111" i="74"/>
  <c r="O113" i="85"/>
  <c r="O114" i="86"/>
  <c r="P111" i="80"/>
  <c r="P111" i="81"/>
  <c r="O106" i="86"/>
  <c r="O38" i="87"/>
  <c r="O39" i="87"/>
  <c r="O49" i="87"/>
  <c r="O50" i="87"/>
  <c r="P210" i="17"/>
  <c r="P148" i="17"/>
  <c r="P151" i="17"/>
  <c r="P190" i="17" s="1"/>
  <c r="P150" i="17"/>
  <c r="P149" i="17"/>
  <c r="P210" i="20"/>
  <c r="P150" i="20"/>
  <c r="P151" i="20"/>
  <c r="P190" i="20" s="1"/>
  <c r="P148" i="20"/>
  <c r="P149" i="20"/>
  <c r="P210" i="24"/>
  <c r="P148" i="24"/>
  <c r="P149" i="24"/>
  <c r="P150" i="24"/>
  <c r="P151" i="24"/>
  <c r="P190" i="24" s="1"/>
  <c r="P210" i="31"/>
  <c r="P148" i="31"/>
  <c r="P149" i="31"/>
  <c r="P150" i="31"/>
  <c r="P151" i="31"/>
  <c r="P190" i="31" s="1"/>
  <c r="P112" i="54"/>
  <c r="P109" i="54"/>
  <c r="P108" i="54"/>
  <c r="P110" i="54"/>
  <c r="P196" i="14"/>
  <c r="P8" i="14"/>
  <c r="P11" i="14"/>
  <c r="P176" i="14" s="1"/>
  <c r="P10" i="14"/>
  <c r="P9" i="14"/>
  <c r="P200" i="14"/>
  <c r="P48" i="14"/>
  <c r="P50" i="14"/>
  <c r="P49" i="14"/>
  <c r="P51" i="14"/>
  <c r="P180" i="14" s="1"/>
  <c r="P202" i="35"/>
  <c r="P68" i="35"/>
  <c r="P71" i="35"/>
  <c r="P182" i="35" s="1"/>
  <c r="P70" i="35"/>
  <c r="P69" i="35"/>
  <c r="P108" i="48"/>
  <c r="P112" i="48"/>
  <c r="P106" i="48"/>
  <c r="P109" i="48"/>
  <c r="P211" i="20"/>
  <c r="P159" i="20"/>
  <c r="P158" i="20"/>
  <c r="P160" i="20"/>
  <c r="P161" i="20"/>
  <c r="P89" i="52"/>
  <c r="P88" i="52"/>
  <c r="P90" i="52"/>
  <c r="P91" i="52"/>
  <c r="P159" i="35"/>
  <c r="P160" i="35"/>
  <c r="P161" i="35"/>
  <c r="P158" i="35"/>
  <c r="Q126" i="45"/>
  <c r="Q79" i="45"/>
  <c r="Q81" i="45"/>
  <c r="Q113" i="45" s="1"/>
  <c r="Q78" i="45"/>
  <c r="Q80" i="45"/>
  <c r="P111" i="67"/>
  <c r="P109" i="67"/>
  <c r="P125" i="75"/>
  <c r="P70" i="75"/>
  <c r="P68" i="75"/>
  <c r="P69" i="75"/>
  <c r="P71" i="75"/>
  <c r="P112" i="75" s="1"/>
  <c r="P126" i="78"/>
  <c r="P81" i="78"/>
  <c r="P78" i="78"/>
  <c r="P80" i="78"/>
  <c r="P79" i="78"/>
  <c r="O127" i="84"/>
  <c r="O89" i="84"/>
  <c r="O91" i="84"/>
  <c r="O114" i="84" s="1"/>
  <c r="O90" i="84"/>
  <c r="O88" i="84"/>
  <c r="O124" i="85"/>
  <c r="O61" i="85"/>
  <c r="O111" i="85" s="1"/>
  <c r="O59" i="85"/>
  <c r="O60" i="85"/>
  <c r="O58" i="85"/>
  <c r="O124" i="89"/>
  <c r="O125" i="89"/>
  <c r="O101" i="89"/>
  <c r="O98" i="89"/>
  <c r="O119" i="89"/>
  <c r="O122" i="89"/>
  <c r="O100" i="89"/>
  <c r="O99" i="89"/>
  <c r="P112" i="53"/>
  <c r="P110" i="53"/>
  <c r="P109" i="53"/>
  <c r="P106" i="53"/>
  <c r="P111" i="76"/>
  <c r="P108" i="76"/>
  <c r="P110" i="76"/>
  <c r="P110" i="44"/>
  <c r="P111" i="44"/>
  <c r="P106" i="50"/>
  <c r="P110" i="50"/>
  <c r="P109" i="50"/>
  <c r="P209" i="16"/>
  <c r="P138" i="16"/>
  <c r="P140" i="16"/>
  <c r="P139" i="16"/>
  <c r="P141" i="16"/>
  <c r="P189" i="16" s="1"/>
  <c r="P200" i="32"/>
  <c r="P50" i="32"/>
  <c r="P49" i="32"/>
  <c r="P51" i="32"/>
  <c r="P180" i="32" s="1"/>
  <c r="P48" i="32"/>
  <c r="P210" i="3"/>
  <c r="P148" i="3"/>
  <c r="P149" i="3"/>
  <c r="P150" i="3"/>
  <c r="P151" i="3"/>
  <c r="P210" i="9"/>
  <c r="P149" i="9"/>
  <c r="P151" i="9"/>
  <c r="P190" i="9" s="1"/>
  <c r="P150" i="9"/>
  <c r="P148" i="9"/>
  <c r="P210" i="11"/>
  <c r="P150" i="11"/>
  <c r="P149" i="11"/>
  <c r="P148" i="11"/>
  <c r="P151" i="11"/>
  <c r="P190" i="11" s="1"/>
  <c r="P204" i="35"/>
  <c r="P89" i="35"/>
  <c r="P91" i="35"/>
  <c r="P184" i="35" s="1"/>
  <c r="P88" i="35"/>
  <c r="P90" i="35"/>
  <c r="P91" i="43"/>
  <c r="P88" i="43"/>
  <c r="P90" i="43"/>
  <c r="P89" i="43"/>
  <c r="Q89" i="47"/>
  <c r="Q90" i="47"/>
  <c r="Q87" i="47"/>
  <c r="Q88" i="47"/>
  <c r="P89" i="53"/>
  <c r="P88" i="53"/>
  <c r="P91" i="53"/>
  <c r="P90" i="53"/>
  <c r="P89" i="63"/>
  <c r="P91" i="63"/>
  <c r="P90" i="63"/>
  <c r="P88" i="63"/>
  <c r="Q89" i="46"/>
  <c r="Q90" i="46"/>
  <c r="Q88" i="46"/>
  <c r="Q91" i="46"/>
  <c r="P89" i="59"/>
  <c r="P88" i="59"/>
  <c r="P90" i="59"/>
  <c r="P91" i="59"/>
  <c r="P91" i="60"/>
  <c r="P90" i="60"/>
  <c r="P88" i="60"/>
  <c r="P89" i="60"/>
  <c r="P124" i="78"/>
  <c r="P98" i="78"/>
  <c r="P99" i="78"/>
  <c r="P125" i="78"/>
  <c r="P122" i="78"/>
  <c r="P100" i="78"/>
  <c r="P101" i="78"/>
  <c r="P106" i="78" s="1"/>
  <c r="P111" i="79"/>
  <c r="P112" i="79"/>
  <c r="P190" i="4"/>
  <c r="P107" i="72"/>
  <c r="P108" i="73"/>
  <c r="P38" i="72"/>
  <c r="P40" i="72"/>
  <c r="O112" i="85"/>
  <c r="P108" i="78"/>
  <c r="P113" i="82"/>
  <c r="O110" i="89"/>
  <c r="P107" i="48"/>
  <c r="P107" i="67"/>
  <c r="P107" i="58"/>
  <c r="P110" i="80"/>
  <c r="P178" i="36"/>
  <c r="P111" i="48"/>
  <c r="P106" i="67"/>
  <c r="P121" i="73"/>
  <c r="P123" i="73"/>
  <c r="P107" i="76"/>
  <c r="P68" i="72"/>
  <c r="P70" i="72"/>
  <c r="P113" i="48"/>
  <c r="P125" i="73"/>
  <c r="P110" i="78"/>
  <c r="O113" i="86"/>
  <c r="P108" i="80"/>
  <c r="P114" i="79"/>
  <c r="O106" i="85"/>
  <c r="O110" i="85"/>
  <c r="O108" i="86"/>
  <c r="O111" i="86"/>
  <c r="O40" i="87"/>
  <c r="O48" i="87"/>
  <c r="O108" i="89"/>
  <c r="P179" i="17" l="1"/>
  <c r="P111" i="59"/>
  <c r="P109" i="59"/>
  <c r="P107" i="59"/>
  <c r="P110" i="73"/>
  <c r="P186" i="6"/>
  <c r="P176" i="6"/>
  <c r="P180" i="6"/>
  <c r="P181" i="6"/>
  <c r="P177" i="6"/>
  <c r="P185" i="6"/>
  <c r="P184" i="6"/>
  <c r="P183" i="6"/>
  <c r="P188" i="6"/>
  <c r="P179" i="6"/>
  <c r="P189" i="6"/>
  <c r="P182" i="11"/>
  <c r="P181" i="11"/>
  <c r="P180" i="11"/>
  <c r="P179" i="11"/>
  <c r="P176" i="11"/>
  <c r="P183" i="11"/>
  <c r="P177" i="11"/>
  <c r="P184" i="11"/>
  <c r="P188" i="11"/>
  <c r="P187" i="11"/>
  <c r="P189" i="11"/>
  <c r="P185" i="11"/>
  <c r="P181" i="13"/>
  <c r="P179" i="13"/>
  <c r="P186" i="13"/>
  <c r="P182" i="13"/>
  <c r="P188" i="13"/>
  <c r="P187" i="13"/>
  <c r="P176" i="13"/>
  <c r="P183" i="13"/>
  <c r="P177" i="13"/>
  <c r="P178" i="13"/>
  <c r="P189" i="13"/>
  <c r="P185" i="13"/>
  <c r="P112" i="73"/>
  <c r="P182" i="6"/>
  <c r="P178" i="6"/>
  <c r="P109" i="60"/>
  <c r="P111" i="60"/>
  <c r="P187" i="6"/>
  <c r="P113" i="73"/>
  <c r="P186" i="11"/>
  <c r="P184" i="17"/>
  <c r="P181" i="17"/>
  <c r="P186" i="17"/>
  <c r="P177" i="17"/>
  <c r="P188" i="17"/>
  <c r="P180" i="17"/>
  <c r="P182" i="17"/>
  <c r="P189" i="17"/>
  <c r="P178" i="17"/>
  <c r="P187" i="17"/>
  <c r="P112" i="60"/>
  <c r="P176" i="17"/>
  <c r="P107" i="60"/>
  <c r="P185" i="17"/>
  <c r="P110" i="75"/>
  <c r="P107" i="75"/>
  <c r="P108" i="75"/>
  <c r="P109" i="75"/>
  <c r="P111" i="75"/>
  <c r="O109" i="85"/>
  <c r="O107" i="85"/>
  <c r="O108" i="85"/>
  <c r="P107" i="73"/>
  <c r="P111" i="73"/>
  <c r="P109" i="73"/>
  <c r="P106" i="73"/>
  <c r="O114" i="89"/>
  <c r="O114" i="85"/>
  <c r="P109" i="78"/>
  <c r="P111" i="78"/>
  <c r="P107" i="78"/>
  <c r="P112" i="78"/>
  <c r="O112" i="89"/>
  <c r="O111" i="89"/>
  <c r="O106" i="89"/>
  <c r="O109" i="89"/>
  <c r="P113" i="78"/>
  <c r="O107" i="89"/>
  <c r="O113" i="89"/>
</calcChain>
</file>

<file path=xl/sharedStrings.xml><?xml version="1.0" encoding="utf-8"?>
<sst xmlns="http://schemas.openxmlformats.org/spreadsheetml/2006/main" count="37866" uniqueCount="1207">
  <si>
    <r>
      <t xml:space="preserve">Žďár nad  Sázavou </t>
    </r>
    <r>
      <rPr>
        <sz val="18"/>
        <rFont val="Arial CE"/>
        <family val="2"/>
        <charset val="238"/>
      </rPr>
      <t xml:space="preserve"> ( Vatín, 555 m n.m.) </t>
    </r>
    <r>
      <rPr>
        <b/>
        <sz val="18"/>
        <rFont val="Arial CE"/>
        <family val="2"/>
        <charset val="238"/>
      </rPr>
      <t xml:space="preserve">                                                                              </t>
    </r>
  </si>
  <si>
    <t xml:space="preserve">Žďár nad  Sázavou  ( Vatín, 555 m n.m.)                                                                                </t>
  </si>
  <si>
    <r>
      <t xml:space="preserve">Žďár nad  Sázavou </t>
    </r>
    <r>
      <rPr>
        <sz val="18"/>
        <rFont val="Arial CE"/>
        <charset val="238"/>
      </rPr>
      <t xml:space="preserve"> ( Vatín, 555 m n.m.) </t>
    </r>
    <r>
      <rPr>
        <b/>
        <sz val="18"/>
        <rFont val="Arial CE"/>
        <family val="2"/>
        <charset val="238"/>
      </rPr>
      <t xml:space="preserve">  -  padesátiletý průměr  </t>
    </r>
    <r>
      <rPr>
        <sz val="18"/>
        <rFont val="Arial CE"/>
        <charset val="238"/>
      </rPr>
      <t xml:space="preserve">(1901 - 1950)                     </t>
    </r>
    <r>
      <rPr>
        <b/>
        <sz val="18"/>
        <rFont val="Arial CE"/>
        <family val="2"/>
        <charset val="238"/>
      </rPr>
      <t xml:space="preserve">                                                       </t>
    </r>
  </si>
  <si>
    <t>Bruntál - koeficient dosažení teploty v jednotlivých letech vztažený k padesátiletému průměru</t>
  </si>
  <si>
    <t>Benešov - koeficient dosažení teploty v jednotlivých letech vztažený k padesátiletému průměru</t>
  </si>
  <si>
    <t>Brno - koeficient dosažení teploty v jednotlivých letech vztažený k padesátiletému průměru</t>
  </si>
  <si>
    <t>Broumov - koeficient dosažení teploty v jednotlivých letech vztažený k padesátiletému průměru</t>
  </si>
  <si>
    <t>České Budějovice- koeficient dosažení teploty v jednotlivých letech vztažený k padesátiletému průměru</t>
  </si>
  <si>
    <t>Český les - koeficient dosažení teploty v jednotlivých letech vztažený k padesátiletému průměru</t>
  </si>
  <si>
    <t>Domažlice- koeficient dosažení teploty v jednotlivých letech vztažený k padesátiletému průměru</t>
  </si>
  <si>
    <t>Havlíčkův Brod- koeficient dosažení teploty v jednotlivých letech vztažený k padesátiletému průměru</t>
  </si>
  <si>
    <t>Hradec Králové- koeficient dosažení teploty v jednotlivých letech vztažený k padesátiletému průměru</t>
  </si>
  <si>
    <t>Cheb- koeficient dosažení teploty v jednotlivých letech vztažený k padesátiletému průměru</t>
  </si>
  <si>
    <t>Jihlava- koeficient dosažení teploty v jednotlivých letech vztažený k padesátiletému průměru</t>
  </si>
  <si>
    <t>Jindřichův Hradec- koeficient dosažení teploty v jednotlivých letech vztažený k padesátiletému průměru</t>
  </si>
  <si>
    <t>Karlovy Vary- koeficient dosažení teploty v jednotlivých letech vztažený k padesátiletému průměru</t>
  </si>
  <si>
    <t>Kladno- koeficient dosažení teploty v jednotlivých letech vztažený k padesátiletému průměru</t>
  </si>
  <si>
    <t>Klatovy- koeficient dosažení teploty v jednotlivých letech vztažený k padesátiletému průměru</t>
  </si>
  <si>
    <t>Kolín- koeficient dosažení teploty v jednotlivých letech vztažený k padesátiletému průměru</t>
  </si>
  <si>
    <t>Liberec- koeficient dosažení teploty v jednotlivých letech vztažený k padesátiletému průměru</t>
  </si>
  <si>
    <t>Mělník- koeficient dosažení teploty v jednotlivých letech vztažený k padesátiletému průměru</t>
  </si>
  <si>
    <t>Mladá Boleslav- koeficient dosažení teploty v jednotlivých letech vztažený k padesátiletému průměru</t>
  </si>
  <si>
    <t>Most Kopisty- koeficient dosažení teploty v jednotlivých letech vztažený k padesátiletému průměru</t>
  </si>
  <si>
    <t>Nový Jičín- koeficient dosažení teploty v jednotlivých letech vztažený k padesátiletému průměru</t>
  </si>
  <si>
    <t>Nymburk- koeficient dosažení teploty v jednotlivých letech vztažený k padesátiletému průměru</t>
  </si>
  <si>
    <t>Olomouc- koeficient dosažení teploty v jednotlivých letech vztažený k padesátiletému průměru</t>
  </si>
  <si>
    <t>Opava- koeficient dosažení teploty v jednotlivých letech vztažený k padesátiletému průměru</t>
  </si>
  <si>
    <t>Ostrava- koeficient dosažení teploty v jednotlivých letech vztažený k padesátiletému průměru</t>
  </si>
  <si>
    <t>Pardubice- koeficient dosažení teploty v jednotlivých letech vztažený k padesátiletému průměru</t>
  </si>
  <si>
    <t>Pelhřimov- koeficient dosažení teploty v jednotlivých letech vztažený k padesátiletému průměru</t>
  </si>
  <si>
    <t>Písek- koeficient dosažení teploty v jednotlivých letech vztažený k padesátiletému průměru</t>
  </si>
  <si>
    <t>Plzeň- koeficient dosažení teploty v jednotlivých letech vztažený k padesátiletému průměru</t>
  </si>
  <si>
    <t>Praha- koeficient dosažení teploty v jednotlivých letech vztažený k padesátiletému průměru</t>
  </si>
  <si>
    <t>Prachatice- koeficient dosažení teploty v jednotlivých letech vztažený k padesátiletému průměru</t>
  </si>
  <si>
    <t>Prostějov- koeficient dosažení teploty v jednotlivých letech vztažený k padesátiletému průměru</t>
  </si>
  <si>
    <t>Příbram- koeficient dosažení teploty v jednotlivých letech vztažený k padesátiletému průměru</t>
  </si>
  <si>
    <t>Semily- koeficient dosažení teploty v jednotlivých letech vztažený k padesátiletému průměru</t>
  </si>
  <si>
    <t>Strakonice- koeficient dosažení teploty v jednotlivých letech vztažený k padesátiletému průměru</t>
  </si>
  <si>
    <t>Tábor- koeficient dosažení teploty v jednotlivých letech vztažený k padesátiletému průměru</t>
  </si>
  <si>
    <t>Třebíč- koeficient dosažení teploty v jednotlivých letech vztažený k padesátiletému průměru</t>
  </si>
  <si>
    <t>Ústní nad Labem- koeficient dosažení teploty v jednotlivých letech vztažený k padesátiletému průměru</t>
  </si>
  <si>
    <t>Zlín- koeficient dosažení teploty v jednotlivých letech vztažený k padesátiletému průměru</t>
  </si>
  <si>
    <t>Žďár nad Sázavou - koeficient dosažení teploty v jednotlivých letech vztažený k padesátiletému průměru</t>
  </si>
  <si>
    <t>Desná Souš - koeficient dosažení teploty v jednotlivých letech vztažený k padesátiletému průměru</t>
  </si>
  <si>
    <t>Doksy - koeficient dosažení teploty v jednotlivých letech vztažený k padesátiletému průměru</t>
  </si>
  <si>
    <t>Hořovice Beroun - koeficient dosažení teploty v jednotlivých letech vztažený k padesátiletému průměru</t>
  </si>
  <si>
    <t>Churáňov - koeficient dosažení teploty v jednotlivých letech vztažený k padesátiletému průměru</t>
  </si>
  <si>
    <t>Javorník - koeficient dosažení teploty v jednotlivých letech vztažený k padesátiletému průměru</t>
  </si>
  <si>
    <t>Jeseník - koeficient dosažení teploty v jednotlivých letech vztažený k padesátiletému průměru</t>
  </si>
  <si>
    <t>Jičín - koeficient dosažení teploty v jednotlivých letech vztažený k padesátiletému průměru</t>
  </si>
  <si>
    <t>Kadaň - koeficient dosažení teploty v jednotlivých letech vztažený k padesátiletému průměru</t>
  </si>
  <si>
    <t>Konstantinovy Lázně- koeficient dosažení teploty v jednotlivých letech vztažený k padesátiletému průměru</t>
  </si>
  <si>
    <t>Litovel- koeficient dosažení teploty v jednotlivých letech vztažený k padesátiletému průměru</t>
  </si>
  <si>
    <t>Louny- koeficient dosažení teploty v jednotlivých letech vztažený k padesátiletému průměru</t>
  </si>
  <si>
    <t>Lysá Hora- koeficient dosažení teploty v jednotlivých letech vztažený k padesátiletému průměru</t>
  </si>
  <si>
    <t>Mariánské Lázně- koeficient dosažení teploty v jednotlivých letech vztažený k padesátiletému průměru</t>
  </si>
  <si>
    <t>Město Albrechtice- koeficient dosažení teploty v jednotlivých letech vztažený k padesátiletému průměru</t>
  </si>
  <si>
    <t>Milešovka- koeficient dosažení teploty v jednotlivých letech vztažený k padesátiletému průměru</t>
  </si>
  <si>
    <t>Moravský Beroun- koeficient dosažení teploty v jednotlivých letech vztažený k padesátiletému průměru</t>
  </si>
  <si>
    <t>Náměšť nad Oslavou- koeficient dosažení teploty v jednotlivých letech vztažený k padesátiletému průměru</t>
  </si>
  <si>
    <t>Nové Hrady- koeficient dosažení teploty v jednotlivých letech vztažený k padesátiletému průměru</t>
  </si>
  <si>
    <t>Plasy- koeficient dosažení teploty v jednotlivých letech vztažený k padesátiletému průměru</t>
  </si>
  <si>
    <t>Polička- koeficient dosažení teploty v jednotlivých letech vztažený k padesátiletému průměru</t>
  </si>
  <si>
    <t>Praha Kbely- koeficient dosažení teploty v jednotlivých letech vztažený k padesátiletému průměru</t>
  </si>
  <si>
    <t>Praha Libuš- koeficient dosažení teploty v jednotlivých letech vztažený k padesátiletému průměru</t>
  </si>
  <si>
    <t>Přímda- koeficient dosažení teploty v jednotlivých letech vztažený k padesátiletému průměru</t>
  </si>
  <si>
    <t>Sedlčany- koeficient dosažení teploty v jednotlivých letech vztažený k padesátiletému průměru</t>
  </si>
  <si>
    <t>Strážnice- koeficient dosažení teploty v jednotlivých letech vztažený k padesátiletému průměru</t>
  </si>
  <si>
    <t>Svratka- koeficient dosažení teploty v jednotlivých letech vztažený k padesátiletému průměru</t>
  </si>
  <si>
    <t>Šumperk- koeficient dosažení teploty v jednotlivých letech vztažený k padesátiletému průměru</t>
  </si>
  <si>
    <t>Telč- koeficient dosažení teploty v jednotlivých letech vztažený k padesátiletému průměru</t>
  </si>
  <si>
    <t>Teplice- koeficient dosažení teploty v jednotlivých letech vztažený k padesátiletému průměru</t>
  </si>
  <si>
    <t>Valašské Meziříčí- koeficient dosažení teploty v jednotlivých letech vztažený k padesátiletému průměru</t>
  </si>
  <si>
    <t>Varnsdorf- koeficient dosažení teploty v jednotlivých letech vztažený k padesátiletému průměru</t>
  </si>
  <si>
    <t>Velké Meziříčí- koeficient dosažení teploty v jednotlivých letech vztažený k padesátiletému průměru</t>
  </si>
  <si>
    <t>Velké Pavlovice- koeficient dosažení teploty v jednotlivých letech vztažený k padesátiletému průměru</t>
  </si>
  <si>
    <t>Vizovice- koeficient dosažení teploty v jednotlivých letech vztažený k padesátiletému průměru</t>
  </si>
  <si>
    <t>Vsetín- koeficient dosažení teploty v jednotlivých letech vztažený k padesátiletému průměru</t>
  </si>
  <si>
    <t>Vyšší Brod- koeficient dosažení teploty v jednotlivých letech vztažený k padesátiletému průměru</t>
  </si>
  <si>
    <t>Znojmo- koeficient dosažení teploty v jednotlivých letech vztažený k padesátiletému průměru</t>
  </si>
  <si>
    <t>Žatec- koeficient dosažení teploty v jednotlivých letech vztažený k padesátiletému průměru</t>
  </si>
  <si>
    <t>Dávka měsíčního slunečního ozáření H (kWh/(m2.mesíc))</t>
  </si>
  <si>
    <t>Leden</t>
  </si>
  <si>
    <t>Únor</t>
  </si>
  <si>
    <t>Březen</t>
  </si>
  <si>
    <t>Duben</t>
  </si>
  <si>
    <t>Květen</t>
  </si>
  <si>
    <t>Červen</t>
  </si>
  <si>
    <t>Červenec</t>
  </si>
  <si>
    <t>Srpen</t>
  </si>
  <si>
    <t>Září</t>
  </si>
  <si>
    <t>Říjen</t>
  </si>
  <si>
    <t>Listopad</t>
  </si>
  <si>
    <t>Prosinec</t>
  </si>
  <si>
    <r>
      <t xml:space="preserve">Úhel sklonu plochy </t>
    </r>
    <r>
      <rPr>
        <sz val="8"/>
        <color indexed="8"/>
        <rFont val="Calibri"/>
        <family val="2"/>
        <charset val="238"/>
      </rPr>
      <t>β</t>
    </r>
  </si>
  <si>
    <r>
      <t xml:space="preserve">Azimutový úhel osluněné plochy </t>
    </r>
    <r>
      <rPr>
        <i/>
        <sz val="8"/>
        <color indexed="8"/>
        <rFont val="Calibri"/>
        <family val="2"/>
        <charset val="238"/>
      </rPr>
      <t>γ</t>
    </r>
    <r>
      <rPr>
        <sz val="8"/>
        <color indexed="8"/>
        <rFont val="Calibri"/>
        <family val="2"/>
        <charset val="238"/>
      </rPr>
      <t>= ±0°(orientace na jih)</t>
    </r>
  </si>
  <si>
    <r>
      <t xml:space="preserve">Azimutový úhel osluněné plochy </t>
    </r>
    <r>
      <rPr>
        <i/>
        <sz val="8"/>
        <color indexed="8"/>
        <rFont val="Calibri"/>
        <family val="2"/>
        <charset val="238"/>
      </rPr>
      <t>γ</t>
    </r>
    <r>
      <rPr>
        <sz val="8"/>
        <color indexed="8"/>
        <rFont val="Calibri"/>
        <family val="2"/>
        <charset val="238"/>
      </rPr>
      <t>= ±15°</t>
    </r>
  </si>
  <si>
    <r>
      <t xml:space="preserve">Azimutový úhel osluněné plochy </t>
    </r>
    <r>
      <rPr>
        <i/>
        <sz val="8"/>
        <color indexed="8"/>
        <rFont val="Calibri"/>
        <family val="2"/>
        <charset val="238"/>
      </rPr>
      <t>γ</t>
    </r>
    <r>
      <rPr>
        <sz val="8"/>
        <color indexed="8"/>
        <rFont val="Calibri"/>
        <family val="2"/>
        <charset val="238"/>
      </rPr>
      <t>= ±30°</t>
    </r>
  </si>
  <si>
    <r>
      <t xml:space="preserve">Azimutový úhel osluněné plochy </t>
    </r>
    <r>
      <rPr>
        <i/>
        <sz val="8"/>
        <color indexed="8"/>
        <rFont val="Calibri"/>
        <family val="2"/>
        <charset val="238"/>
      </rPr>
      <t>γ</t>
    </r>
    <r>
      <rPr>
        <sz val="8"/>
        <color indexed="8"/>
        <rFont val="Calibri"/>
        <family val="2"/>
        <charset val="238"/>
      </rPr>
      <t>= ±45°</t>
    </r>
  </si>
  <si>
    <r>
      <t xml:space="preserve">Azimutový úhel osluněné plochy </t>
    </r>
    <r>
      <rPr>
        <i/>
        <sz val="8"/>
        <color indexed="8"/>
        <rFont val="Calibri"/>
        <family val="2"/>
        <charset val="238"/>
      </rPr>
      <t>γ</t>
    </r>
    <r>
      <rPr>
        <sz val="8"/>
        <color indexed="8"/>
        <rFont val="Calibri"/>
        <family val="2"/>
        <charset val="238"/>
      </rPr>
      <t>= ±60°</t>
    </r>
  </si>
  <si>
    <r>
      <t xml:space="preserve">Azimutový úhel osluněné plochy </t>
    </r>
    <r>
      <rPr>
        <i/>
        <sz val="8"/>
        <color indexed="8"/>
        <rFont val="Calibri"/>
        <family val="2"/>
        <charset val="238"/>
      </rPr>
      <t>γ</t>
    </r>
    <r>
      <rPr>
        <sz val="8"/>
        <color indexed="8"/>
        <rFont val="Calibri"/>
        <family val="2"/>
        <charset val="238"/>
      </rPr>
      <t>= ±75°</t>
    </r>
  </si>
  <si>
    <r>
      <t xml:space="preserve">Azimutový úhel osluněné plochy </t>
    </r>
    <r>
      <rPr>
        <i/>
        <sz val="8"/>
        <color indexed="8"/>
        <rFont val="Calibri"/>
        <family val="2"/>
        <charset val="238"/>
      </rPr>
      <t>γ</t>
    </r>
    <r>
      <rPr>
        <sz val="8"/>
        <color indexed="8"/>
        <rFont val="Calibri"/>
        <family val="2"/>
        <charset val="238"/>
      </rPr>
      <t>= ±90°</t>
    </r>
  </si>
  <si>
    <r>
      <t xml:space="preserve">Azimutový úhel osluněné plochy </t>
    </r>
    <r>
      <rPr>
        <i/>
        <sz val="8"/>
        <color indexed="8"/>
        <rFont val="Calibri"/>
        <family val="2"/>
        <charset val="238"/>
      </rPr>
      <t>γ</t>
    </r>
    <r>
      <rPr>
        <sz val="8"/>
        <color indexed="8"/>
        <rFont val="Calibri"/>
        <family val="2"/>
        <charset val="238"/>
      </rPr>
      <t>= ±105°</t>
    </r>
  </si>
  <si>
    <r>
      <t xml:space="preserve">Azimutový úhel osluněné plochy </t>
    </r>
    <r>
      <rPr>
        <i/>
        <sz val="8"/>
        <color indexed="8"/>
        <rFont val="Calibri"/>
        <family val="2"/>
        <charset val="238"/>
      </rPr>
      <t>γ</t>
    </r>
    <r>
      <rPr>
        <sz val="8"/>
        <color indexed="8"/>
        <rFont val="Calibri"/>
        <family val="2"/>
        <charset val="238"/>
      </rPr>
      <t>= ±120°</t>
    </r>
  </si>
  <si>
    <r>
      <t xml:space="preserve">Azimutový úhel osluněné plochy </t>
    </r>
    <r>
      <rPr>
        <i/>
        <sz val="8"/>
        <color indexed="8"/>
        <rFont val="Calibri"/>
        <family val="2"/>
        <charset val="238"/>
      </rPr>
      <t>γ</t>
    </r>
    <r>
      <rPr>
        <sz val="8"/>
        <color indexed="8"/>
        <rFont val="Calibri"/>
        <family val="2"/>
        <charset val="238"/>
      </rPr>
      <t>= ±135°</t>
    </r>
  </si>
  <si>
    <r>
      <t xml:space="preserve">Azimutový úhel osluněné plochy </t>
    </r>
    <r>
      <rPr>
        <i/>
        <sz val="8"/>
        <color indexed="8"/>
        <rFont val="Calibri"/>
        <family val="2"/>
        <charset val="238"/>
      </rPr>
      <t>γ</t>
    </r>
    <r>
      <rPr>
        <sz val="8"/>
        <color indexed="8"/>
        <rFont val="Calibri"/>
        <family val="2"/>
        <charset val="238"/>
      </rPr>
      <t>= ±150°</t>
    </r>
  </si>
  <si>
    <r>
      <t xml:space="preserve">Azimutový úhel osluněné plochy </t>
    </r>
    <r>
      <rPr>
        <i/>
        <sz val="8"/>
        <color indexed="8"/>
        <rFont val="Calibri"/>
        <family val="2"/>
        <charset val="238"/>
      </rPr>
      <t>γ</t>
    </r>
    <r>
      <rPr>
        <sz val="8"/>
        <color indexed="8"/>
        <rFont val="Calibri"/>
        <family val="2"/>
        <charset val="238"/>
      </rPr>
      <t>= ±165°</t>
    </r>
  </si>
  <si>
    <r>
      <t xml:space="preserve">Azimutový úhel osluněné plochy </t>
    </r>
    <r>
      <rPr>
        <i/>
        <sz val="8"/>
        <color indexed="8"/>
        <rFont val="Calibri"/>
        <family val="2"/>
        <charset val="238"/>
      </rPr>
      <t>γ</t>
    </r>
    <r>
      <rPr>
        <sz val="8"/>
        <color indexed="8"/>
        <rFont val="Calibri"/>
        <family val="2"/>
        <charset val="238"/>
      </rPr>
      <t>= ±180° (orientace na sever)</t>
    </r>
  </si>
  <si>
    <t xml:space="preserve">Praha Libuš ( 303 m.n.m)                                                                                     </t>
  </si>
  <si>
    <t xml:space="preserve">Praha Libuš ( 303 m.n.m)                                                                                      </t>
  </si>
  <si>
    <t xml:space="preserve">Praha Libuš ( 303 m.n.m)                                                                                   </t>
  </si>
  <si>
    <t xml:space="preserve">Praha Libuš ( 303 m.n.m)                                                                                    </t>
  </si>
  <si>
    <t xml:space="preserve">Praha Libuš ( 303 m.n.m)                                                                                       </t>
  </si>
  <si>
    <t xml:space="preserve">Přímda ( 742 m.n.m)                                                                        </t>
  </si>
  <si>
    <t xml:space="preserve">Přímda ( 742 m.n.m)                                                                                     </t>
  </si>
  <si>
    <r>
      <t xml:space="preserve">Přímda ( 742 m.n.m)       </t>
    </r>
    <r>
      <rPr>
        <sz val="18"/>
        <rFont val="Arial CE"/>
        <family val="2"/>
        <charset val="238"/>
      </rPr>
      <t xml:space="preserve"> </t>
    </r>
    <r>
      <rPr>
        <b/>
        <sz val="18"/>
        <rFont val="Arial CE"/>
        <family val="2"/>
        <charset val="238"/>
      </rPr>
      <t xml:space="preserve">                                                                              </t>
    </r>
  </si>
  <si>
    <t xml:space="preserve">Přímda ( 742 m.n.m)                                                                         </t>
  </si>
  <si>
    <t xml:space="preserve">Přímda ( 742 m.n.m)                                                                                    </t>
  </si>
  <si>
    <t xml:space="preserve">Přímda ( 742 m.n.m)                                                                                  </t>
  </si>
  <si>
    <t xml:space="preserve">Přímda ( 742 m.n.m)                                                                                </t>
  </si>
  <si>
    <t xml:space="preserve">Sedlčany ( Nedrahovice 348 m.n.m)                                                                        </t>
  </si>
  <si>
    <t xml:space="preserve">Sedlčany ( Nedrahovice 348 m.n.m)                                                                                      </t>
  </si>
  <si>
    <t xml:space="preserve">Sedlčany ( Nedrahovice 348 m.n.m)                                                                                           </t>
  </si>
  <si>
    <t xml:space="preserve">Sedlčany ( Nedrahovice 348 m.n.m)                                                                                       </t>
  </si>
  <si>
    <t xml:space="preserve">Sedlčany ( Nedrahovice 348 m.n.m)                                                                                            </t>
  </si>
  <si>
    <t xml:space="preserve">Sedlčany ( Nedrahovice 348 m.n.m)                                                                                          </t>
  </si>
  <si>
    <t xml:space="preserve">Sedlčany ( Nedrahovice 348 m.n.m)                                                                                 </t>
  </si>
  <si>
    <t xml:space="preserve">Sedlčany ( Nedrahovice 348 m.n.m)                                                                                        </t>
  </si>
  <si>
    <t xml:space="preserve">Strážnice ( 176 m.n.m)                                                                            </t>
  </si>
  <si>
    <t xml:space="preserve">Strážnice ( 176 m.n.m)                                                                           </t>
  </si>
  <si>
    <t xml:space="preserve">Strážnice ( 176 m.n.m)                                                                               </t>
  </si>
  <si>
    <t xml:space="preserve">Strážnice ( 176 m.n.m)                                                                              </t>
  </si>
  <si>
    <t xml:space="preserve">Strážnice ( 176 m.n.m)                                                                                 </t>
  </si>
  <si>
    <r>
      <t xml:space="preserve">Strážnice ( 176 m.n.m)     </t>
    </r>
    <r>
      <rPr>
        <sz val="18"/>
        <rFont val="Arial CE"/>
        <family val="2"/>
        <charset val="238"/>
      </rPr>
      <t xml:space="preserve"> </t>
    </r>
    <r>
      <rPr>
        <b/>
        <sz val="18"/>
        <rFont val="Arial CE"/>
        <family val="2"/>
        <charset val="238"/>
      </rPr>
      <t xml:space="preserve">                                                                              </t>
    </r>
  </si>
  <si>
    <t xml:space="preserve">Strážnice ( 176 m.n.m)                                                                                  </t>
  </si>
  <si>
    <r>
      <t xml:space="preserve">Strážnice ( 176 m.n.m)     </t>
    </r>
    <r>
      <rPr>
        <sz val="18"/>
        <rFont val="Arial CE"/>
        <family val="2"/>
        <charset val="238"/>
      </rPr>
      <t xml:space="preserve">  </t>
    </r>
    <r>
      <rPr>
        <b/>
        <sz val="18"/>
        <rFont val="Arial CE"/>
        <family val="2"/>
        <charset val="238"/>
      </rPr>
      <t xml:space="preserve">                                                                              </t>
    </r>
  </si>
  <si>
    <t xml:space="preserve">Svratka ( Svratouch 733 m.n.m)                                                                        </t>
  </si>
  <si>
    <t xml:space="preserve">Svratka ( Svratouch 733 m.n.m)                                                                              </t>
  </si>
  <si>
    <t xml:space="preserve">Svratka ( Svratouch 733 m.n.m)                                                                                </t>
  </si>
  <si>
    <t xml:space="preserve">Svratka ( Svratouch 733 m.n.m)                                                                                  </t>
  </si>
  <si>
    <t xml:space="preserve">Svratka ( Svratouch 733 m.n.m)                                                                         </t>
  </si>
  <si>
    <t xml:space="preserve">Svratka ( Svratouch 733 m.n.m)                                                                             </t>
  </si>
  <si>
    <r>
      <t xml:space="preserve">Svratka ( Svratouch 733 m.n.m)    </t>
    </r>
    <r>
      <rPr>
        <sz val="18"/>
        <rFont val="Arial CE"/>
        <family val="2"/>
        <charset val="238"/>
      </rPr>
      <t xml:space="preserve">  </t>
    </r>
    <r>
      <rPr>
        <b/>
        <sz val="18"/>
        <rFont val="Arial CE"/>
        <family val="2"/>
        <charset val="238"/>
      </rPr>
      <t xml:space="preserve">                                                                              </t>
    </r>
  </si>
  <si>
    <r>
      <t xml:space="preserve">Svratka ( Svratouch 733 m.n.m)    </t>
    </r>
    <r>
      <rPr>
        <sz val="18"/>
        <rFont val="Arial CE"/>
        <family val="2"/>
        <charset val="238"/>
      </rPr>
      <t xml:space="preserve"> </t>
    </r>
    <r>
      <rPr>
        <b/>
        <sz val="18"/>
        <rFont val="Arial CE"/>
        <family val="2"/>
        <charset val="238"/>
      </rPr>
      <t xml:space="preserve">                                                                              </t>
    </r>
  </si>
  <si>
    <t xml:space="preserve"> </t>
  </si>
  <si>
    <t>rok   2015</t>
  </si>
  <si>
    <t>normál</t>
  </si>
  <si>
    <r>
      <t>Broumov</t>
    </r>
    <r>
      <rPr>
        <sz val="18"/>
        <rFont val="Arial CE"/>
        <family val="2"/>
        <charset val="238"/>
      </rPr>
      <t xml:space="preserve"> ( 405 m n.m.)  </t>
    </r>
    <r>
      <rPr>
        <b/>
        <sz val="18"/>
        <rFont val="Arial CE"/>
        <family val="2"/>
        <charset val="238"/>
      </rPr>
      <t xml:space="preserve">                                                                              </t>
    </r>
  </si>
  <si>
    <t xml:space="preserve">Český les (Lučina-Nemanice 300 m.n.m)                                                                          </t>
  </si>
  <si>
    <t xml:space="preserve">Český les (Lučina-Nemanice 300 m.n.m)                                                                                </t>
  </si>
  <si>
    <t xml:space="preserve">Český les (Lučina-Nemanice 300 m.n.m)                                                                           </t>
  </si>
  <si>
    <t xml:space="preserve">Český les (Lučina-Nemanice 300 m.n.m)                                                                            </t>
  </si>
  <si>
    <t xml:space="preserve">Český les (Lučina-Nemanice 300 m.n.m)                                                                             </t>
  </si>
  <si>
    <t xml:space="preserve">Český les (Lučina-Nemanice 300 m.n.m)                                                          </t>
  </si>
  <si>
    <r>
      <t>Valašské Meziříčí ( 334 m.n.m)</t>
    </r>
    <r>
      <rPr>
        <sz val="18"/>
        <rFont val="Arial CE"/>
        <family val="2"/>
        <charset val="238"/>
      </rPr>
      <t xml:space="preserve"> </t>
    </r>
    <r>
      <rPr>
        <b/>
        <sz val="18"/>
        <rFont val="Arial CE"/>
        <family val="2"/>
        <charset val="238"/>
      </rPr>
      <t xml:space="preserve">                                                                              </t>
    </r>
  </si>
  <si>
    <t xml:space="preserve">Valašské Meziříčí ( 334 m.n.m)                                                                         </t>
  </si>
  <si>
    <r>
      <t xml:space="preserve">Valašské Meziříčí ( 334 m.n.m)    </t>
    </r>
    <r>
      <rPr>
        <sz val="18"/>
        <rFont val="Arial CE"/>
        <family val="2"/>
        <charset val="238"/>
      </rPr>
      <t xml:space="preserve"> </t>
    </r>
    <r>
      <rPr>
        <b/>
        <sz val="18"/>
        <rFont val="Arial CE"/>
        <family val="2"/>
        <charset val="238"/>
      </rPr>
      <t xml:space="preserve">                                                                              </t>
    </r>
  </si>
  <si>
    <t xml:space="preserve">Valašské Meziříčí ( 334 m.n.m)                                                                        </t>
  </si>
  <si>
    <t xml:space="preserve">Valašské Meziříčí ( 334 m.n.m)                                                                     </t>
  </si>
  <si>
    <t xml:space="preserve">Valašské Meziříčí ( 334 m.n.m)                                                                                 </t>
  </si>
  <si>
    <t xml:space="preserve">Valašské Meziříčí ( 334 m.n.m)                                                                              </t>
  </si>
  <si>
    <t xml:space="preserve">Valašské Meziříčí ( 334 m.n.m)                                                                           </t>
  </si>
  <si>
    <t xml:space="preserve">Varndsdorf ( 330 m.n.m)                                                                           </t>
  </si>
  <si>
    <t xml:space="preserve">Varndsdorf ( 330 m.n.m)                                                                             </t>
  </si>
  <si>
    <r>
      <t xml:space="preserve">Varndsdorf ( 330 m.n.m)      </t>
    </r>
    <r>
      <rPr>
        <sz val="18"/>
        <rFont val="Arial CE"/>
        <family val="2"/>
        <charset val="238"/>
      </rPr>
      <t xml:space="preserve"> </t>
    </r>
    <r>
      <rPr>
        <b/>
        <sz val="18"/>
        <rFont val="Arial CE"/>
        <family val="2"/>
        <charset val="238"/>
      </rPr>
      <t xml:space="preserve">                                                                              </t>
    </r>
  </si>
  <si>
    <t xml:space="preserve">Varndsdorf ( 330 m.n.m)                                                                                   </t>
  </si>
  <si>
    <t xml:space="preserve">Varndsdorf ( 330 m.n.m)                                                                                  </t>
  </si>
  <si>
    <t xml:space="preserve">Varndsdorf ( 330 m.n.m)                                                                                    </t>
  </si>
  <si>
    <t xml:space="preserve">Varndsdorf ( 330 m.n.m)                                                                            </t>
  </si>
  <si>
    <t xml:space="preserve">Varndsdorf ( 330 m.n.m)                                                                              </t>
  </si>
  <si>
    <t xml:space="preserve">Velké Meziříčí ( 452 m.n.m)                                                                         </t>
  </si>
  <si>
    <t xml:space="preserve">Velké Meziříčí ( 452 m.n.m)                                                                             </t>
  </si>
  <si>
    <t xml:space="preserve">Velké Meziříčí ( 452 m.n.m)                                                                               </t>
  </si>
  <si>
    <t xml:space="preserve">Velké Meziříčí ( 452 m.n.m)                                                                                </t>
  </si>
  <si>
    <t xml:space="preserve">Velké Meziříčí ( 452 m.n.m)                                                                          </t>
  </si>
  <si>
    <t xml:space="preserve">Velké Meziříčí ( 452 m.n.m)                                                                            </t>
  </si>
  <si>
    <t xml:space="preserve">Velké Meziříčí ( 452 m.n.m)                                                                              </t>
  </si>
  <si>
    <r>
      <t xml:space="preserve">Velké Meziříčí ( 452 m.n.m)   </t>
    </r>
    <r>
      <rPr>
        <sz val="18"/>
        <rFont val="Arial CE"/>
        <family val="2"/>
        <charset val="238"/>
      </rPr>
      <t xml:space="preserve"> </t>
    </r>
    <r>
      <rPr>
        <b/>
        <sz val="18"/>
        <rFont val="Arial CE"/>
        <family val="2"/>
        <charset val="238"/>
      </rPr>
      <t xml:space="preserve">                                                                              </t>
    </r>
  </si>
  <si>
    <t xml:space="preserve">Velké Pavlovice ( 196 m.n.m)                                                                        </t>
  </si>
  <si>
    <t xml:space="preserve">Velké Pavlovice ( 196 m.n.m)                                                                         </t>
  </si>
  <si>
    <t xml:space="preserve">Velké Pavlovice ( 196 m.n.m)                                                                       </t>
  </si>
  <si>
    <t xml:space="preserve">Velké Pavlovice ( 196 m.n.m)                                                                               </t>
  </si>
  <si>
    <t xml:space="preserve">Velké Pavlovice ( 196 m.n.m)                                                                            </t>
  </si>
  <si>
    <r>
      <t xml:space="preserve">Velké Pavlovice ( 196 m.n.m) </t>
    </r>
    <r>
      <rPr>
        <sz val="18"/>
        <rFont val="Arial CE"/>
        <family val="2"/>
        <charset val="238"/>
      </rPr>
      <t xml:space="preserve"> </t>
    </r>
    <r>
      <rPr>
        <b/>
        <sz val="18"/>
        <rFont val="Arial CE"/>
        <family val="2"/>
        <charset val="238"/>
      </rPr>
      <t xml:space="preserve">                                                                              </t>
    </r>
  </si>
  <si>
    <t xml:space="preserve">Velké Pavlovice ( 196 m.n.m)                                                                          </t>
  </si>
  <si>
    <t xml:space="preserve">Velké Pavlovice ( 196 m.n.m)                                                                              </t>
  </si>
  <si>
    <t xml:space="preserve">Vizovice ( 315 m.n.m)                                                              </t>
  </si>
  <si>
    <t xml:space="preserve">Vizovice ( 315 m.n.m)                                                                          </t>
  </si>
  <si>
    <t xml:space="preserve">Vizovice ( 315 m.n.m)                                                                                   </t>
  </si>
  <si>
    <r>
      <t xml:space="preserve">Vizovice ( 315 m.n.m)      </t>
    </r>
    <r>
      <rPr>
        <sz val="18"/>
        <rFont val="Arial CE"/>
        <family val="2"/>
        <charset val="238"/>
      </rPr>
      <t xml:space="preserve"> </t>
    </r>
    <r>
      <rPr>
        <b/>
        <sz val="18"/>
        <rFont val="Arial CE"/>
        <family val="2"/>
        <charset val="238"/>
      </rPr>
      <t xml:space="preserve">                                                                              </t>
    </r>
  </si>
  <si>
    <t xml:space="preserve">Vizovice ( 315 m.n.m)                                                                                 </t>
  </si>
  <si>
    <t xml:space="preserve">Vizovice ( 315 m.n.m)                                                                                </t>
  </si>
  <si>
    <t xml:space="preserve">Vizovice ( 315 m.n.m)                                                                              </t>
  </si>
  <si>
    <r>
      <t>Benešov</t>
    </r>
    <r>
      <rPr>
        <sz val="18"/>
        <rFont val="Arial CE"/>
        <family val="2"/>
        <charset val="238"/>
      </rPr>
      <t xml:space="preserve">  ( Netvořice, 375 m n.m.) </t>
    </r>
    <r>
      <rPr>
        <b/>
        <sz val="18"/>
        <rFont val="Arial CE"/>
        <family val="2"/>
        <charset val="238"/>
      </rPr>
      <t xml:space="preserve">                                                                              </t>
    </r>
  </si>
  <si>
    <t>rok 2000</t>
  </si>
  <si>
    <t>Měsíc</t>
  </si>
  <si>
    <t>I</t>
  </si>
  <si>
    <t>II</t>
  </si>
  <si>
    <t>III</t>
  </si>
  <si>
    <t>IV</t>
  </si>
  <si>
    <t>V</t>
  </si>
  <si>
    <t>VI</t>
  </si>
  <si>
    <t>I - V</t>
  </si>
  <si>
    <t>IX</t>
  </si>
  <si>
    <t>X</t>
  </si>
  <si>
    <t>XI</t>
  </si>
  <si>
    <t>XII</t>
  </si>
  <si>
    <t>IX - XII</t>
  </si>
  <si>
    <t>rok</t>
  </si>
  <si>
    <t>vč.  VI</t>
  </si>
  <si>
    <t>bez  VI</t>
  </si>
  <si>
    <t>d</t>
  </si>
  <si>
    <r>
      <t>D</t>
    </r>
    <r>
      <rPr>
        <vertAlign val="subscript"/>
        <sz val="12"/>
        <rFont val="Arial CE"/>
        <family val="2"/>
        <charset val="238"/>
      </rPr>
      <t>13</t>
    </r>
  </si>
  <si>
    <r>
      <t>D</t>
    </r>
    <r>
      <rPr>
        <vertAlign val="subscript"/>
        <sz val="12"/>
        <rFont val="Arial CE"/>
        <family val="2"/>
        <charset val="238"/>
      </rPr>
      <t>17</t>
    </r>
  </si>
  <si>
    <r>
      <t>D</t>
    </r>
    <r>
      <rPr>
        <vertAlign val="subscript"/>
        <sz val="12"/>
        <rFont val="Arial CE"/>
        <family val="2"/>
        <charset val="238"/>
      </rPr>
      <t>18</t>
    </r>
  </si>
  <si>
    <r>
      <t>D</t>
    </r>
    <r>
      <rPr>
        <vertAlign val="subscript"/>
        <sz val="12"/>
        <rFont val="Arial CE"/>
        <family val="2"/>
        <charset val="238"/>
      </rPr>
      <t>19</t>
    </r>
  </si>
  <si>
    <t>rok 2001</t>
  </si>
  <si>
    <r>
      <t>Benešov</t>
    </r>
    <r>
      <rPr>
        <sz val="18"/>
        <rFont val="Arial CE"/>
        <family val="2"/>
        <charset val="238"/>
      </rPr>
      <t xml:space="preserve">  ( 0ndřejov, 485 m n.m.) </t>
    </r>
    <r>
      <rPr>
        <b/>
        <sz val="18"/>
        <rFont val="Arial CE"/>
        <family val="2"/>
        <charset val="238"/>
      </rPr>
      <t xml:space="preserve">                                                                              </t>
    </r>
  </si>
  <si>
    <t>rok   2002</t>
  </si>
  <si>
    <r>
      <t>Benešov</t>
    </r>
    <r>
      <rPr>
        <sz val="18"/>
        <rFont val="Arial CE"/>
        <family val="2"/>
        <charset val="238"/>
      </rPr>
      <t xml:space="preserve">  ( 0ndřejov, 485 m n.m.)  </t>
    </r>
    <r>
      <rPr>
        <b/>
        <sz val="18"/>
        <rFont val="Arial CE"/>
        <family val="2"/>
        <charset val="238"/>
      </rPr>
      <t xml:space="preserve">                                                                              </t>
    </r>
  </si>
  <si>
    <t>rok   2003</t>
  </si>
  <si>
    <t>rok   2004</t>
  </si>
  <si>
    <t>rok   2005</t>
  </si>
  <si>
    <t>rok   2006</t>
  </si>
  <si>
    <t>rok   2007</t>
  </si>
  <si>
    <t>rok   2008</t>
  </si>
  <si>
    <t>rok   2009</t>
  </si>
  <si>
    <t>rok   2010</t>
  </si>
  <si>
    <t>rok   2011</t>
  </si>
  <si>
    <t>rok   2012</t>
  </si>
  <si>
    <t>rok   2013</t>
  </si>
  <si>
    <t>rok   2014</t>
  </si>
  <si>
    <r>
      <t>Benešov</t>
    </r>
    <r>
      <rPr>
        <sz val="18"/>
        <rFont val="Arial CE"/>
      </rPr>
      <t xml:space="preserve"> </t>
    </r>
    <r>
      <rPr>
        <sz val="18"/>
        <rFont val="Arial CE"/>
        <family val="2"/>
        <charset val="238"/>
      </rPr>
      <t xml:space="preserve"> ( 367 m n.m.) - </t>
    </r>
    <r>
      <rPr>
        <b/>
        <sz val="18"/>
        <rFont val="Arial CE"/>
        <family val="2"/>
        <charset val="238"/>
      </rPr>
      <t>padesátiletý průměr</t>
    </r>
    <r>
      <rPr>
        <sz val="18"/>
        <rFont val="Arial CE"/>
        <family val="2"/>
        <charset val="238"/>
      </rPr>
      <t xml:space="preserve"> (1901 - 1950)  </t>
    </r>
    <r>
      <rPr>
        <b/>
        <sz val="18"/>
        <rFont val="Arial CE"/>
      </rPr>
      <t xml:space="preserve">                                                                            </t>
    </r>
  </si>
  <si>
    <t xml:space="preserve">   NORMÁL</t>
  </si>
  <si>
    <t>Výpočet</t>
  </si>
  <si>
    <t>ČSN</t>
  </si>
  <si>
    <t>Rok</t>
  </si>
  <si>
    <t xml:space="preserve">Poměr klimatických podmínek vztažených k Normálu </t>
  </si>
  <si>
    <r>
      <t xml:space="preserve">Brno - Tuřany  </t>
    </r>
    <r>
      <rPr>
        <sz val="18"/>
        <rFont val="Arial CE"/>
        <family val="2"/>
        <charset val="238"/>
      </rPr>
      <t xml:space="preserve">( 241 m n.m.)  </t>
    </r>
    <r>
      <rPr>
        <b/>
        <sz val="18"/>
        <rFont val="Arial CE"/>
        <family val="2"/>
        <charset val="238"/>
      </rPr>
      <t xml:space="preserve">                                                                             </t>
    </r>
  </si>
  <si>
    <t>rok   2000</t>
  </si>
  <si>
    <t>rok   2001</t>
  </si>
  <si>
    <r>
      <t>Brno</t>
    </r>
    <r>
      <rPr>
        <sz val="18"/>
        <rFont val="Arial CE"/>
      </rPr>
      <t xml:space="preserve"> </t>
    </r>
    <r>
      <rPr>
        <sz val="18"/>
        <rFont val="Arial CE"/>
        <family val="2"/>
        <charset val="238"/>
      </rPr>
      <t xml:space="preserve"> ( 241 m n.m.)</t>
    </r>
    <r>
      <rPr>
        <b/>
        <sz val="18"/>
        <rFont val="Arial CE"/>
      </rPr>
      <t xml:space="preserve">  - padesátiletý průměr  (období 1901 - 1950)                                                                       </t>
    </r>
  </si>
  <si>
    <t xml:space="preserve"> NORMÁL</t>
  </si>
  <si>
    <r>
      <t>Bruntál</t>
    </r>
    <r>
      <rPr>
        <sz val="18"/>
        <rFont val="Arial"/>
        <family val="2"/>
      </rPr>
      <t xml:space="preserve">  ( Světlá Hora, 596 m n.m.) </t>
    </r>
    <r>
      <rPr>
        <b/>
        <sz val="18"/>
        <rFont val="Arial"/>
        <family val="2"/>
      </rPr>
      <t xml:space="preserve">                                                                              </t>
    </r>
  </si>
  <si>
    <r>
      <t>Bruntál</t>
    </r>
    <r>
      <rPr>
        <sz val="18"/>
        <rFont val="Arial"/>
        <family val="2"/>
      </rPr>
      <t xml:space="preserve">  ( 547 m n.m.) -</t>
    </r>
    <r>
      <rPr>
        <b/>
        <sz val="18"/>
        <rFont val="Arial"/>
        <family val="2"/>
      </rPr>
      <t xml:space="preserve"> padesátiletý průměr</t>
    </r>
    <r>
      <rPr>
        <sz val="18"/>
        <rFont val="Arial"/>
        <family val="2"/>
      </rPr>
      <t xml:space="preserve">  (období 1901 - 1950) </t>
    </r>
    <r>
      <rPr>
        <b/>
        <sz val="18"/>
        <rFont val="Arial"/>
        <family val="2"/>
      </rPr>
      <t xml:space="preserve">                                                                              </t>
    </r>
  </si>
  <si>
    <r>
      <t>České  Budějovice</t>
    </r>
    <r>
      <rPr>
        <sz val="18"/>
        <rFont val="Arial"/>
        <family val="2"/>
      </rPr>
      <t xml:space="preserve">  ( 388 m n.m.) </t>
    </r>
    <r>
      <rPr>
        <b/>
        <sz val="18"/>
        <rFont val="Arial"/>
        <family val="2"/>
      </rPr>
      <t xml:space="preserve">                                                                              </t>
    </r>
  </si>
  <si>
    <t xml:space="preserve">České  Budějovice  ( 388 m n.m.)                                                                              </t>
  </si>
  <si>
    <r>
      <t>České Budějovice</t>
    </r>
    <r>
      <rPr>
        <sz val="18"/>
        <rFont val="Arial CE"/>
      </rPr>
      <t xml:space="preserve"> </t>
    </r>
    <r>
      <rPr>
        <sz val="18"/>
        <rFont val="Arial CE"/>
        <family val="2"/>
        <charset val="238"/>
      </rPr>
      <t xml:space="preserve"> ( 383 m n.m.) - </t>
    </r>
    <r>
      <rPr>
        <b/>
        <sz val="18"/>
        <rFont val="Arial CE"/>
        <family val="2"/>
        <charset val="238"/>
      </rPr>
      <t>padesátiletý průměr</t>
    </r>
    <r>
      <rPr>
        <sz val="18"/>
        <rFont val="Arial CE"/>
        <family val="2"/>
        <charset val="238"/>
      </rPr>
      <t xml:space="preserve"> (1901 - 1950)  </t>
    </r>
    <r>
      <rPr>
        <b/>
        <sz val="18"/>
        <rFont val="Arial CE"/>
      </rPr>
      <t xml:space="preserve">                                                                            </t>
    </r>
  </si>
  <si>
    <r>
      <t>Domažlice</t>
    </r>
    <r>
      <rPr>
        <sz val="18"/>
        <rFont val="Arial CE"/>
        <family val="2"/>
        <charset val="238"/>
      </rPr>
      <t xml:space="preserve">  ( 465 m n.m.) </t>
    </r>
    <r>
      <rPr>
        <b/>
        <sz val="18"/>
        <rFont val="Arial CE"/>
        <family val="2"/>
        <charset val="238"/>
      </rPr>
      <t xml:space="preserve">                                                                              </t>
    </r>
  </si>
  <si>
    <r>
      <t>D</t>
    </r>
    <r>
      <rPr>
        <vertAlign val="subscript"/>
        <sz val="12"/>
        <rFont val="Arial"/>
        <family val="2"/>
        <charset val="238"/>
      </rPr>
      <t>18</t>
    </r>
  </si>
  <si>
    <r>
      <t xml:space="preserve">Domažlice - Horšovský Týn </t>
    </r>
    <r>
      <rPr>
        <sz val="18"/>
        <rFont val="Arial CE"/>
        <charset val="238"/>
      </rPr>
      <t>(Staňkov )</t>
    </r>
    <r>
      <rPr>
        <sz val="18"/>
        <rFont val="Arial CE"/>
        <family val="2"/>
        <charset val="238"/>
      </rPr>
      <t xml:space="preserve"> ( 362 m n.m.) </t>
    </r>
    <r>
      <rPr>
        <b/>
        <sz val="18"/>
        <rFont val="Arial CE"/>
        <family val="2"/>
        <charset val="238"/>
      </rPr>
      <t xml:space="preserve">                                                                              </t>
    </r>
  </si>
  <si>
    <t xml:space="preserve">Domažlice - Horšovský Týn (Staňkov ) ( 362 m n.m.)                                                                                 </t>
  </si>
  <si>
    <r>
      <t xml:space="preserve">Domažlice  </t>
    </r>
    <r>
      <rPr>
        <sz val="18"/>
        <rFont val="Arial CE"/>
        <charset val="238"/>
      </rPr>
      <t>( 465 m n.m.)</t>
    </r>
    <r>
      <rPr>
        <b/>
        <sz val="18"/>
        <rFont val="Arial CE"/>
        <family val="2"/>
        <charset val="238"/>
      </rPr>
      <t xml:space="preserve">   - padesátiletý průměr (1901 - 1950)                                                                                                                                                           </t>
    </r>
  </si>
  <si>
    <t>NORMÁL</t>
  </si>
  <si>
    <r>
      <t>Havlíčkův  Brod</t>
    </r>
    <r>
      <rPr>
        <sz val="18"/>
        <rFont val="Arial CE"/>
        <family val="2"/>
        <charset val="238"/>
      </rPr>
      <t xml:space="preserve">  ( 455 m n.m.) </t>
    </r>
    <r>
      <rPr>
        <b/>
        <sz val="18"/>
        <rFont val="Arial CE"/>
        <family val="2"/>
        <charset val="238"/>
      </rPr>
      <t xml:space="preserve">                                                                              </t>
    </r>
  </si>
  <si>
    <r>
      <t>Havlíčkův  Brod</t>
    </r>
    <r>
      <rPr>
        <sz val="18"/>
        <rFont val="Arial CE"/>
        <family val="2"/>
        <charset val="238"/>
      </rPr>
      <t xml:space="preserve">  (Přibyslav 530 m n.m.) </t>
    </r>
    <r>
      <rPr>
        <b/>
        <sz val="18"/>
        <rFont val="Arial CE"/>
        <family val="2"/>
        <charset val="238"/>
      </rPr>
      <t xml:space="preserve">                                                                              </t>
    </r>
  </si>
  <si>
    <t xml:space="preserve">Havlíčkův  Brod  (Přibyslav 530 m n.m.)                                                                               </t>
  </si>
  <si>
    <r>
      <t xml:space="preserve">Havlíčkův  Brod </t>
    </r>
    <r>
      <rPr>
        <sz val="18"/>
        <rFont val="Arial CE"/>
        <family val="2"/>
        <charset val="238"/>
      </rPr>
      <t xml:space="preserve">( 455 m n.m.) - </t>
    </r>
    <r>
      <rPr>
        <b/>
        <sz val="18"/>
        <rFont val="Arial CE"/>
        <family val="2"/>
        <charset val="238"/>
      </rPr>
      <t>padesátiletý průměr</t>
    </r>
    <r>
      <rPr>
        <sz val="18"/>
        <rFont val="Arial CE"/>
        <family val="2"/>
        <charset val="238"/>
      </rPr>
      <t xml:space="preserve">  (1901 - 1950)</t>
    </r>
    <r>
      <rPr>
        <b/>
        <sz val="18"/>
        <rFont val="Arial CE"/>
        <family val="2"/>
        <charset val="238"/>
      </rPr>
      <t xml:space="preserve">                                                                              </t>
    </r>
  </si>
  <si>
    <r>
      <t xml:space="preserve">Hradec  Králové </t>
    </r>
    <r>
      <rPr>
        <sz val="18"/>
        <rFont val="Arial CE"/>
        <family val="2"/>
        <charset val="238"/>
      </rPr>
      <t xml:space="preserve"> ( 278 m n.m.) </t>
    </r>
    <r>
      <rPr>
        <b/>
        <sz val="18"/>
        <rFont val="Arial CE"/>
        <family val="2"/>
        <charset val="238"/>
      </rPr>
      <t xml:space="preserve">                                                                              </t>
    </r>
  </si>
  <si>
    <t>Fakturační období   2000</t>
  </si>
  <si>
    <t xml:space="preserve">rok    </t>
  </si>
  <si>
    <t>rok       2001</t>
  </si>
  <si>
    <t>rok       2002</t>
  </si>
  <si>
    <t>rok       2003</t>
  </si>
  <si>
    <t xml:space="preserve">Hradec  Králové  ( 278 m n.m.)                                                                                 </t>
  </si>
  <si>
    <r>
      <t>Hradec  Králové</t>
    </r>
    <r>
      <rPr>
        <sz val="18"/>
        <rFont val="Arial CE"/>
        <family val="2"/>
        <charset val="238"/>
      </rPr>
      <t xml:space="preserve">  ( 278 m n.m.)</t>
    </r>
    <r>
      <rPr>
        <b/>
        <sz val="18"/>
        <rFont val="Arial CE"/>
        <family val="2"/>
        <charset val="238"/>
      </rPr>
      <t xml:space="preserve">   - padesátiletý průměr (1901 - 1950)                                                                                                                                                  </t>
    </r>
  </si>
  <si>
    <r>
      <t xml:space="preserve">Cheb   </t>
    </r>
    <r>
      <rPr>
        <sz val="18"/>
        <rFont val="Arial CE"/>
        <family val="2"/>
        <charset val="238"/>
      </rPr>
      <t xml:space="preserve">( 471 m n.m.) </t>
    </r>
    <r>
      <rPr>
        <b/>
        <sz val="18"/>
        <rFont val="Arial CE"/>
        <family val="2"/>
        <charset val="238"/>
      </rPr>
      <t xml:space="preserve">                                                                              </t>
    </r>
  </si>
  <si>
    <t>rok       2000</t>
  </si>
  <si>
    <t xml:space="preserve">Cheb   ( 471 m n.m.)                                                                               </t>
  </si>
  <si>
    <t xml:space="preserve">Cheb   ( 471 m n.m.)    - padesátiletý průměr  (období 1901 - 1950)                                                                                                                                                    </t>
  </si>
  <si>
    <r>
      <t xml:space="preserve">Jihlava   </t>
    </r>
    <r>
      <rPr>
        <sz val="18"/>
        <rFont val="Arial CE"/>
        <family val="2"/>
        <charset val="238"/>
      </rPr>
      <t xml:space="preserve">( 550 m n.m.) </t>
    </r>
    <r>
      <rPr>
        <b/>
        <sz val="18"/>
        <rFont val="Arial CE"/>
        <family val="2"/>
        <charset val="238"/>
      </rPr>
      <t xml:space="preserve">                                                                              </t>
    </r>
  </si>
  <si>
    <r>
      <t xml:space="preserve">Jihlava   </t>
    </r>
    <r>
      <rPr>
        <sz val="18"/>
        <rFont val="Arial CE"/>
        <family val="2"/>
        <charset val="238"/>
      </rPr>
      <t xml:space="preserve">(Nový Rychnov  624 m n.m.) </t>
    </r>
    <r>
      <rPr>
        <b/>
        <sz val="18"/>
        <rFont val="Arial CE"/>
        <family val="2"/>
        <charset val="238"/>
      </rPr>
      <t xml:space="preserve">                                                                              </t>
    </r>
  </si>
  <si>
    <t xml:space="preserve">Jihlava   (Nový Rychnov  624 m n.m.)                                                                                     </t>
  </si>
  <si>
    <r>
      <t xml:space="preserve">Jihlava  </t>
    </r>
    <r>
      <rPr>
        <sz val="18"/>
        <rFont val="Arial CE"/>
        <charset val="238"/>
      </rPr>
      <t xml:space="preserve"> ( 550 m n.m.)</t>
    </r>
    <r>
      <rPr>
        <b/>
        <sz val="18"/>
        <rFont val="Arial CE"/>
        <family val="2"/>
        <charset val="238"/>
      </rPr>
      <t xml:space="preserve"> - padesátiletý průměr</t>
    </r>
    <r>
      <rPr>
        <sz val="18"/>
        <rFont val="Arial CE"/>
        <charset val="238"/>
      </rPr>
      <t xml:space="preserve">  (období 1901 - 1950)          </t>
    </r>
    <r>
      <rPr>
        <b/>
        <sz val="18"/>
        <rFont val="Arial CE"/>
        <family val="2"/>
        <charset val="238"/>
      </rPr>
      <t xml:space="preserve">                                                                    </t>
    </r>
  </si>
  <si>
    <r>
      <t>Jindřichův  Hradec</t>
    </r>
    <r>
      <rPr>
        <sz val="18"/>
        <rFont val="Arial CE"/>
        <family val="2"/>
        <charset val="238"/>
      </rPr>
      <t xml:space="preserve">  ( 525 m n.m.) </t>
    </r>
    <r>
      <rPr>
        <b/>
        <sz val="18"/>
        <rFont val="Arial CE"/>
        <family val="2"/>
        <charset val="238"/>
      </rPr>
      <t xml:space="preserve">                                                                              </t>
    </r>
  </si>
  <si>
    <t xml:space="preserve">Jindřichův  Hradec  ( 525 m n.m.)                                                                                 </t>
  </si>
  <si>
    <r>
      <t>Jindřichův Hradec</t>
    </r>
    <r>
      <rPr>
        <sz val="18"/>
        <rFont val="Arial CE"/>
      </rPr>
      <t xml:space="preserve"> </t>
    </r>
    <r>
      <rPr>
        <sz val="18"/>
        <rFont val="Arial CE"/>
        <family val="2"/>
        <charset val="238"/>
      </rPr>
      <t xml:space="preserve"> ( 478 m n.m.) - </t>
    </r>
    <r>
      <rPr>
        <b/>
        <sz val="18"/>
        <rFont val="Arial CE"/>
        <family val="2"/>
        <charset val="238"/>
      </rPr>
      <t>padesátiletý průměr</t>
    </r>
    <r>
      <rPr>
        <sz val="18"/>
        <rFont val="Arial CE"/>
        <family val="2"/>
        <charset val="238"/>
      </rPr>
      <t xml:space="preserve"> (1901 - 1950)  </t>
    </r>
    <r>
      <rPr>
        <b/>
        <sz val="18"/>
        <rFont val="Arial CE"/>
      </rPr>
      <t xml:space="preserve">                                                                            </t>
    </r>
  </si>
  <si>
    <r>
      <t xml:space="preserve">Karlovy  Vary </t>
    </r>
    <r>
      <rPr>
        <sz val="18"/>
        <rFont val="Arial CE"/>
        <family val="2"/>
        <charset val="238"/>
      </rPr>
      <t xml:space="preserve"> - letiště  ( 603 m n.m.) </t>
    </r>
    <r>
      <rPr>
        <b/>
        <sz val="18"/>
        <rFont val="Arial CE"/>
        <family val="2"/>
        <charset val="238"/>
      </rPr>
      <t xml:space="preserve">                                                                              </t>
    </r>
  </si>
  <si>
    <t>;</t>
  </si>
  <si>
    <t xml:space="preserve">Karlovy  Vary  - letiště  ( 603 m n.m.)                                                                                    </t>
  </si>
  <si>
    <r>
      <t>Karlovy  Vary  - letiště</t>
    </r>
    <r>
      <rPr>
        <sz val="18"/>
        <rFont val="Arial CE"/>
        <charset val="238"/>
      </rPr>
      <t xml:space="preserve">  ( 603 m n.m.) </t>
    </r>
    <r>
      <rPr>
        <b/>
        <sz val="18"/>
        <rFont val="Arial CE"/>
        <family val="2"/>
        <charset val="238"/>
      </rPr>
      <t xml:space="preserve">   - padesátiletý průměr </t>
    </r>
    <r>
      <rPr>
        <sz val="18"/>
        <rFont val="Arial CE"/>
        <charset val="238"/>
      </rPr>
      <t xml:space="preserve">(1901 - 1950)       </t>
    </r>
    <r>
      <rPr>
        <b/>
        <sz val="18"/>
        <rFont val="Arial CE"/>
        <family val="2"/>
        <charset val="238"/>
      </rPr>
      <t xml:space="preserve">                                                                       </t>
    </r>
  </si>
  <si>
    <r>
      <t xml:space="preserve">Kladno </t>
    </r>
    <r>
      <rPr>
        <sz val="18"/>
        <rFont val="Arial CE"/>
        <family val="2"/>
        <charset val="238"/>
      </rPr>
      <t xml:space="preserve"> ( Ruzyně, 364 m n.m.) </t>
    </r>
    <r>
      <rPr>
        <b/>
        <sz val="18"/>
        <rFont val="Arial CE"/>
        <family val="2"/>
        <charset val="238"/>
      </rPr>
      <t xml:space="preserve">                                                                              </t>
    </r>
  </si>
  <si>
    <r>
      <t xml:space="preserve">Kladno </t>
    </r>
    <r>
      <rPr>
        <sz val="18"/>
        <rFont val="Arial CE"/>
        <family val="2"/>
        <charset val="238"/>
      </rPr>
      <t xml:space="preserve"> ( Lány, 436 m n.m.)</t>
    </r>
    <r>
      <rPr>
        <b/>
        <sz val="18"/>
        <rFont val="Arial CE"/>
        <family val="2"/>
        <charset val="238"/>
      </rPr>
      <t xml:space="preserve">                                                                             </t>
    </r>
  </si>
  <si>
    <r>
      <t xml:space="preserve">Kladno </t>
    </r>
    <r>
      <rPr>
        <sz val="18"/>
        <rFont val="Arial CE"/>
        <family val="2"/>
        <charset val="238"/>
      </rPr>
      <t xml:space="preserve"> ( Lány, 436 m n.m.) </t>
    </r>
    <r>
      <rPr>
        <b/>
        <sz val="18"/>
        <rFont val="Arial CE"/>
        <family val="2"/>
        <charset val="238"/>
      </rPr>
      <t xml:space="preserve">                                                                              </t>
    </r>
  </si>
  <si>
    <t xml:space="preserve">Kladno  ( Lány, 436 m n.m.)                                                                             </t>
  </si>
  <si>
    <r>
      <t xml:space="preserve">Kladno </t>
    </r>
    <r>
      <rPr>
        <sz val="18"/>
        <rFont val="Arial CE"/>
        <family val="2"/>
        <charset val="238"/>
      </rPr>
      <t xml:space="preserve"> ( Lány,</t>
    </r>
    <r>
      <rPr>
        <sz val="18"/>
        <color indexed="10"/>
        <rFont val="Arial CE"/>
        <family val="2"/>
        <charset val="238"/>
      </rPr>
      <t xml:space="preserve"> </t>
    </r>
    <r>
      <rPr>
        <sz val="18"/>
        <rFont val="Arial CE"/>
        <family val="2"/>
        <charset val="238"/>
      </rPr>
      <t xml:space="preserve">447 m n.m.) - </t>
    </r>
    <r>
      <rPr>
        <b/>
        <sz val="18"/>
        <rFont val="Arial CE"/>
        <family val="2"/>
        <charset val="238"/>
      </rPr>
      <t>padesátiletý průměr</t>
    </r>
    <r>
      <rPr>
        <sz val="18"/>
        <rFont val="Arial CE"/>
        <family val="2"/>
        <charset val="238"/>
      </rPr>
      <t xml:space="preserve"> (1901 - 1950) </t>
    </r>
    <r>
      <rPr>
        <b/>
        <sz val="18"/>
        <rFont val="Arial CE"/>
        <family val="2"/>
        <charset val="238"/>
      </rPr>
      <t xml:space="preserve">                                                                              </t>
    </r>
  </si>
  <si>
    <r>
      <t>Klatovy</t>
    </r>
    <r>
      <rPr>
        <sz val="18"/>
        <rFont val="Arial CE"/>
        <family val="2"/>
        <charset val="238"/>
      </rPr>
      <t xml:space="preserve">  ( 430 m n.m.) </t>
    </r>
    <r>
      <rPr>
        <b/>
        <sz val="18"/>
        <rFont val="Arial CE"/>
        <family val="2"/>
        <charset val="238"/>
      </rPr>
      <t xml:space="preserve">                                                                              </t>
    </r>
  </si>
  <si>
    <t>20=C96*(13-C97)</t>
  </si>
  <si>
    <r>
      <t xml:space="preserve">Klatovy </t>
    </r>
    <r>
      <rPr>
        <sz val="18"/>
        <rFont val="Arial CE"/>
        <charset val="238"/>
      </rPr>
      <t xml:space="preserve"> ( 430 m n.m.) </t>
    </r>
    <r>
      <rPr>
        <b/>
        <sz val="18"/>
        <rFont val="Arial CE"/>
        <family val="2"/>
        <charset val="238"/>
      </rPr>
      <t xml:space="preserve">   - padesátiletý průměr</t>
    </r>
    <r>
      <rPr>
        <sz val="18"/>
        <rFont val="Arial CE"/>
        <charset val="238"/>
      </rPr>
      <t xml:space="preserve"> (1901 - 1950)         </t>
    </r>
    <r>
      <rPr>
        <b/>
        <sz val="18"/>
        <rFont val="Arial CE"/>
        <family val="2"/>
        <charset val="238"/>
      </rPr>
      <t xml:space="preserve">                                                                     </t>
    </r>
  </si>
  <si>
    <r>
      <t xml:space="preserve">Kolín </t>
    </r>
    <r>
      <rPr>
        <sz val="18"/>
        <rFont val="Arial CE"/>
        <family val="2"/>
        <charset val="238"/>
      </rPr>
      <t xml:space="preserve"> ( Poděbrady, 196 m n.m.) </t>
    </r>
    <r>
      <rPr>
        <b/>
        <sz val="18"/>
        <rFont val="Arial CE"/>
        <family val="2"/>
        <charset val="238"/>
      </rPr>
      <t xml:space="preserve">                                                                              </t>
    </r>
  </si>
  <si>
    <r>
      <t xml:space="preserve">Kolín </t>
    </r>
    <r>
      <rPr>
        <sz val="18"/>
        <rFont val="Arial CE"/>
        <family val="2"/>
        <charset val="238"/>
      </rPr>
      <t xml:space="preserve"> ( Čáslav Chotusice 235 m n.m.) </t>
    </r>
    <r>
      <rPr>
        <b/>
        <sz val="18"/>
        <rFont val="Arial CE"/>
        <family val="2"/>
        <charset val="238"/>
      </rPr>
      <t xml:space="preserve">                                                                              </t>
    </r>
  </si>
  <si>
    <t xml:space="preserve">Kolín  ( Čáslav Chotusice 235 m n.m.)                                                                               </t>
  </si>
  <si>
    <r>
      <t xml:space="preserve">Kolín </t>
    </r>
    <r>
      <rPr>
        <sz val="18"/>
        <rFont val="Arial CE"/>
        <family val="2"/>
        <charset val="238"/>
      </rPr>
      <t xml:space="preserve"> ( 203 m n.m.) - </t>
    </r>
    <r>
      <rPr>
        <b/>
        <sz val="18"/>
        <rFont val="Arial CE"/>
        <family val="2"/>
        <charset val="238"/>
      </rPr>
      <t xml:space="preserve"> padesátiletý průměr </t>
    </r>
    <r>
      <rPr>
        <sz val="18"/>
        <rFont val="Arial CE"/>
        <family val="2"/>
        <charset val="238"/>
      </rPr>
      <t xml:space="preserve"> za období 1901 - 1950 </t>
    </r>
    <r>
      <rPr>
        <b/>
        <sz val="18"/>
        <rFont val="Arial CE"/>
        <family val="2"/>
        <charset val="238"/>
      </rPr>
      <t xml:space="preserve">                                                                              </t>
    </r>
  </si>
  <si>
    <r>
      <t>Liberec</t>
    </r>
    <r>
      <rPr>
        <sz val="18"/>
        <rFont val="Arial CE"/>
        <family val="2"/>
        <charset val="238"/>
      </rPr>
      <t xml:space="preserve">  ( 398 m n.m.) </t>
    </r>
    <r>
      <rPr>
        <b/>
        <sz val="18"/>
        <rFont val="Arial CE"/>
        <family val="2"/>
        <charset val="238"/>
      </rPr>
      <t xml:space="preserve">                                                                              </t>
    </r>
  </si>
  <si>
    <t xml:space="preserve">Liberec  ( 398 m n.m.)                                                                             </t>
  </si>
  <si>
    <r>
      <t xml:space="preserve">Liberec </t>
    </r>
    <r>
      <rPr>
        <sz val="18"/>
        <rFont val="Arial CE"/>
        <charset val="238"/>
      </rPr>
      <t xml:space="preserve"> ( 398 m n.m.)</t>
    </r>
    <r>
      <rPr>
        <b/>
        <sz val="18"/>
        <rFont val="Arial CE"/>
        <family val="2"/>
        <charset val="238"/>
      </rPr>
      <t xml:space="preserve">  -  padesátiletý průměr  za období </t>
    </r>
    <r>
      <rPr>
        <sz val="18"/>
        <rFont val="Arial CE"/>
        <charset val="238"/>
      </rPr>
      <t xml:space="preserve">1901 - 1950         </t>
    </r>
    <r>
      <rPr>
        <b/>
        <sz val="18"/>
        <rFont val="Arial CE"/>
        <family val="2"/>
        <charset val="238"/>
      </rPr>
      <t xml:space="preserve">                                                                     </t>
    </r>
  </si>
  <si>
    <r>
      <t>Mělník</t>
    </r>
    <r>
      <rPr>
        <sz val="18"/>
        <rFont val="Arial CE"/>
        <family val="2"/>
        <charset val="238"/>
      </rPr>
      <t xml:space="preserve">  ( Brandýs nad Labem, 179 m n.m.) </t>
    </r>
    <r>
      <rPr>
        <b/>
        <sz val="18"/>
        <rFont val="Arial CE"/>
        <family val="2"/>
        <charset val="238"/>
      </rPr>
      <t xml:space="preserve">                                                                              </t>
    </r>
  </si>
  <si>
    <r>
      <t>Mělník</t>
    </r>
    <r>
      <rPr>
        <sz val="18"/>
        <rFont val="Arial CE"/>
        <family val="2"/>
        <charset val="238"/>
      </rPr>
      <t xml:space="preserve">  ( Doksany, 158 m n.m.) </t>
    </r>
    <r>
      <rPr>
        <b/>
        <sz val="18"/>
        <rFont val="Arial CE"/>
        <family val="2"/>
        <charset val="238"/>
      </rPr>
      <t xml:space="preserve">                                                                              </t>
    </r>
  </si>
  <si>
    <t xml:space="preserve">Mělník  ( Doksany, 158 m n.m.)                                                                                </t>
  </si>
  <si>
    <r>
      <t>Mělník</t>
    </r>
    <r>
      <rPr>
        <sz val="18"/>
        <rFont val="Arial CE"/>
        <family val="2"/>
        <charset val="238"/>
      </rPr>
      <t xml:space="preserve">  ( 188 m n.m.) -  </t>
    </r>
    <r>
      <rPr>
        <b/>
        <sz val="18"/>
        <rFont val="Arial CE"/>
        <family val="2"/>
        <charset val="238"/>
      </rPr>
      <t>padesátiletý průměr</t>
    </r>
    <r>
      <rPr>
        <sz val="18"/>
        <rFont val="Arial CE"/>
        <family val="2"/>
        <charset val="238"/>
      </rPr>
      <t xml:space="preserve">  za období 1901 - 1950 </t>
    </r>
    <r>
      <rPr>
        <b/>
        <sz val="18"/>
        <rFont val="Arial CE"/>
        <family val="2"/>
        <charset val="238"/>
      </rPr>
      <t xml:space="preserve">                                                                              </t>
    </r>
  </si>
  <si>
    <r>
      <t>Mladá  Boleslav</t>
    </r>
    <r>
      <rPr>
        <sz val="18"/>
        <rFont val="Arial CE"/>
        <family val="2"/>
        <charset val="238"/>
      </rPr>
      <t xml:space="preserve">  ( Semčice, 234 m n.m.) </t>
    </r>
    <r>
      <rPr>
        <b/>
        <sz val="18"/>
        <rFont val="Arial CE"/>
        <family val="2"/>
        <charset val="238"/>
      </rPr>
      <t xml:space="preserve">                                                                              </t>
    </r>
  </si>
  <si>
    <t xml:space="preserve">       </t>
  </si>
  <si>
    <t xml:space="preserve">Mladá  Boleslav  ( Semčice, 234 m n.m.)                                                                                    </t>
  </si>
  <si>
    <r>
      <t>Mladá  Boleslav</t>
    </r>
    <r>
      <rPr>
        <sz val="18"/>
        <rFont val="Arial CE"/>
        <family val="2"/>
        <charset val="238"/>
      </rPr>
      <t xml:space="preserve">  (  221 m n.m.) - </t>
    </r>
    <r>
      <rPr>
        <b/>
        <sz val="18"/>
        <rFont val="Arial CE"/>
        <family val="2"/>
        <charset val="238"/>
      </rPr>
      <t xml:space="preserve">padesátiletý průměr </t>
    </r>
    <r>
      <rPr>
        <sz val="18"/>
        <rFont val="Arial CE"/>
        <family val="2"/>
        <charset val="238"/>
      </rPr>
      <t xml:space="preserve"> (1901 - 1950) </t>
    </r>
    <r>
      <rPr>
        <b/>
        <sz val="18"/>
        <rFont val="Arial CE"/>
        <family val="2"/>
        <charset val="238"/>
      </rPr>
      <t xml:space="preserve">                                                                              </t>
    </r>
  </si>
  <si>
    <r>
      <t>Most</t>
    </r>
    <r>
      <rPr>
        <sz val="18"/>
        <rFont val="Arial CE"/>
        <family val="2"/>
        <charset val="238"/>
      </rPr>
      <t xml:space="preserve">  ( Kopisty, 240 m n.m.) </t>
    </r>
    <r>
      <rPr>
        <b/>
        <sz val="18"/>
        <rFont val="Arial CE"/>
        <family val="2"/>
        <charset val="238"/>
      </rPr>
      <t xml:space="preserve">                                                                              </t>
    </r>
  </si>
  <si>
    <t>rok        2000</t>
  </si>
  <si>
    <t xml:space="preserve">rok     </t>
  </si>
  <si>
    <t>rok        2001</t>
  </si>
  <si>
    <t>rok        2002</t>
  </si>
  <si>
    <t>rok        2003</t>
  </si>
  <si>
    <t xml:space="preserve">Most  ( Kopisty, 240 m n.m.)                                                                                  </t>
  </si>
  <si>
    <r>
      <t xml:space="preserve">Most </t>
    </r>
    <r>
      <rPr>
        <sz val="18"/>
        <rFont val="Arial CE"/>
        <charset val="238"/>
      </rPr>
      <t xml:space="preserve"> ( Kopisty, 240 m n.m.) </t>
    </r>
    <r>
      <rPr>
        <b/>
        <sz val="18"/>
        <rFont val="Arial CE"/>
        <family val="2"/>
        <charset val="238"/>
      </rPr>
      <t xml:space="preserve">- padesátiletý průměr  </t>
    </r>
    <r>
      <rPr>
        <sz val="18"/>
        <rFont val="Arial CE"/>
        <charset val="238"/>
      </rPr>
      <t xml:space="preserve">(1901 - 1950)      </t>
    </r>
    <r>
      <rPr>
        <b/>
        <sz val="18"/>
        <rFont val="Arial CE"/>
        <family val="2"/>
        <charset val="238"/>
      </rPr>
      <t xml:space="preserve">                                                                              </t>
    </r>
  </si>
  <si>
    <r>
      <t xml:space="preserve">Nový  Jičín </t>
    </r>
    <r>
      <rPr>
        <sz val="18"/>
        <rFont val="Arial CE"/>
        <family val="2"/>
        <charset val="238"/>
      </rPr>
      <t xml:space="preserve"> ( Mošnov, 251 m n.m.) </t>
    </r>
    <r>
      <rPr>
        <b/>
        <sz val="18"/>
        <rFont val="Arial CE"/>
        <family val="2"/>
        <charset val="238"/>
      </rPr>
      <t xml:space="preserve">                                                                              </t>
    </r>
  </si>
  <si>
    <t xml:space="preserve">Nový  Jičín  ( Mošnov, 251 m n.m.)                                                                                </t>
  </si>
  <si>
    <r>
      <t xml:space="preserve">Nový  Jičín </t>
    </r>
    <r>
      <rPr>
        <sz val="18"/>
        <rFont val="Arial CE"/>
        <family val="2"/>
        <charset val="238"/>
      </rPr>
      <t xml:space="preserve"> ( 297 m n.m.) - </t>
    </r>
    <r>
      <rPr>
        <b/>
        <sz val="18"/>
        <rFont val="Arial CE"/>
        <family val="2"/>
        <charset val="238"/>
      </rPr>
      <t>padesátiletý průměr</t>
    </r>
    <r>
      <rPr>
        <sz val="18"/>
        <rFont val="Arial CE"/>
        <family val="2"/>
        <charset val="238"/>
      </rPr>
      <t xml:space="preserve">  za období 1901 - 1950 </t>
    </r>
    <r>
      <rPr>
        <b/>
        <sz val="18"/>
        <rFont val="Arial CE"/>
        <family val="2"/>
        <charset val="238"/>
      </rPr>
      <t xml:space="preserve">                                                                              </t>
    </r>
  </si>
  <si>
    <r>
      <t xml:space="preserve">Nymburk </t>
    </r>
    <r>
      <rPr>
        <sz val="18"/>
        <rFont val="Arial CE"/>
        <family val="2"/>
        <charset val="238"/>
      </rPr>
      <t xml:space="preserve"> ( Poděbrady, 196 m n.m.) </t>
    </r>
    <r>
      <rPr>
        <b/>
        <sz val="18"/>
        <rFont val="Arial CE"/>
        <family val="2"/>
        <charset val="238"/>
      </rPr>
      <t xml:space="preserve">                                                                              </t>
    </r>
  </si>
  <si>
    <t>rok    2000</t>
  </si>
  <si>
    <t xml:space="preserve">rok </t>
  </si>
  <si>
    <t>rok    2001</t>
  </si>
  <si>
    <t>rok    2002</t>
  </si>
  <si>
    <t>xxx</t>
  </si>
  <si>
    <t>rok    2003</t>
  </si>
  <si>
    <t xml:space="preserve">Nymburk  ( Poděbrady, 196 m n.m.)                                                                                    </t>
  </si>
  <si>
    <r>
      <t xml:space="preserve">Nymburk </t>
    </r>
    <r>
      <rPr>
        <sz val="18"/>
        <rFont val="Arial CE"/>
        <family val="2"/>
        <charset val="238"/>
      </rPr>
      <t xml:space="preserve"> ( Poděbrady, 180 m n.m.) -</t>
    </r>
    <r>
      <rPr>
        <b/>
        <sz val="18"/>
        <rFont val="Arial CE"/>
        <family val="2"/>
        <charset val="238"/>
      </rPr>
      <t xml:space="preserve"> padesátiletý průměr</t>
    </r>
    <r>
      <rPr>
        <sz val="18"/>
        <rFont val="Arial CE"/>
        <family val="2"/>
        <charset val="238"/>
      </rPr>
      <t xml:space="preserve"> (1901 - 1950) </t>
    </r>
    <r>
      <rPr>
        <b/>
        <sz val="18"/>
        <rFont val="Arial CE"/>
        <family val="2"/>
        <charset val="238"/>
      </rPr>
      <t xml:space="preserve">                                                                              </t>
    </r>
  </si>
  <si>
    <r>
      <t>Olomouc</t>
    </r>
    <r>
      <rPr>
        <sz val="18"/>
        <rFont val="Arial CE"/>
        <family val="2"/>
        <charset val="238"/>
      </rPr>
      <t xml:space="preserve">  ( 259 m n.m.) </t>
    </r>
    <r>
      <rPr>
        <b/>
        <sz val="18"/>
        <rFont val="Arial CE"/>
        <family val="2"/>
        <charset val="238"/>
      </rPr>
      <t xml:space="preserve">                                                                              </t>
    </r>
  </si>
  <si>
    <t xml:space="preserve">Olomouc  ( 259 m n.m.)                                                                                   </t>
  </si>
  <si>
    <r>
      <t>Olomouc</t>
    </r>
    <r>
      <rPr>
        <sz val="18"/>
        <rFont val="Arial CE"/>
        <family val="2"/>
        <charset val="238"/>
      </rPr>
      <t xml:space="preserve">  ( 215 m n.m.) -  </t>
    </r>
    <r>
      <rPr>
        <b/>
        <sz val="18"/>
        <rFont val="Arial CE"/>
        <family val="2"/>
        <charset val="238"/>
      </rPr>
      <t>padesátiletý průměr</t>
    </r>
    <r>
      <rPr>
        <sz val="18"/>
        <rFont val="Arial CE"/>
        <family val="2"/>
        <charset val="238"/>
      </rPr>
      <t xml:space="preserve">  (1901 - 1950) </t>
    </r>
    <r>
      <rPr>
        <b/>
        <sz val="18"/>
        <rFont val="Arial CE"/>
        <family val="2"/>
        <charset val="238"/>
      </rPr>
      <t xml:space="preserve">                                                                              </t>
    </r>
  </si>
  <si>
    <r>
      <t xml:space="preserve">Opava </t>
    </r>
    <r>
      <rPr>
        <sz val="18"/>
        <rFont val="Arial CE"/>
        <family val="2"/>
        <charset val="238"/>
      </rPr>
      <t xml:space="preserve"> ( 270 m n.m.) </t>
    </r>
    <r>
      <rPr>
        <b/>
        <sz val="18"/>
        <rFont val="Arial CE"/>
        <family val="2"/>
        <charset val="238"/>
      </rPr>
      <t xml:space="preserve">                                                                              </t>
    </r>
  </si>
  <si>
    <t>rok  2000</t>
  </si>
  <si>
    <t>rok  2001</t>
  </si>
  <si>
    <t>rok  2002</t>
  </si>
  <si>
    <t>rok  2003</t>
  </si>
  <si>
    <t xml:space="preserve">Opava  ( 270 m n.m.)                                                                                 </t>
  </si>
  <si>
    <r>
      <t xml:space="preserve">Opava </t>
    </r>
    <r>
      <rPr>
        <sz val="18"/>
        <rFont val="Arial CE"/>
        <family val="2"/>
        <charset val="238"/>
      </rPr>
      <t xml:space="preserve"> ( 272 m n.m.) -  </t>
    </r>
    <r>
      <rPr>
        <b/>
        <sz val="18"/>
        <rFont val="Arial CE"/>
        <family val="2"/>
        <charset val="238"/>
      </rPr>
      <t>padesátiletý průměr</t>
    </r>
    <r>
      <rPr>
        <sz val="18"/>
        <rFont val="Arial CE"/>
        <family val="2"/>
        <charset val="238"/>
      </rPr>
      <t xml:space="preserve">  (1901 - 1950) </t>
    </r>
    <r>
      <rPr>
        <b/>
        <sz val="18"/>
        <rFont val="Arial CE"/>
        <family val="2"/>
        <charset val="238"/>
      </rPr>
      <t xml:space="preserve">                                                                              </t>
    </r>
  </si>
  <si>
    <r>
      <t xml:space="preserve">Ostrava </t>
    </r>
    <r>
      <rPr>
        <sz val="18"/>
        <rFont val="Arial CE"/>
        <family val="2"/>
        <charset val="238"/>
      </rPr>
      <t xml:space="preserve"> - Poruba  ( 242 m n.m.) </t>
    </r>
    <r>
      <rPr>
        <b/>
        <sz val="18"/>
        <rFont val="Arial CE"/>
        <family val="2"/>
        <charset val="238"/>
      </rPr>
      <t xml:space="preserve">                                                                              </t>
    </r>
  </si>
  <si>
    <t xml:space="preserve">Ostrava  - Poruba  ( 242 m n.m.)                                                                        </t>
  </si>
  <si>
    <r>
      <t xml:space="preserve">Ostrava </t>
    </r>
    <r>
      <rPr>
        <sz val="18"/>
        <rFont val="Arial CE"/>
        <family val="2"/>
        <charset val="238"/>
      </rPr>
      <t xml:space="preserve"> ( 212 m n.m.) -  </t>
    </r>
    <r>
      <rPr>
        <b/>
        <sz val="18"/>
        <rFont val="Arial CE"/>
        <family val="2"/>
        <charset val="238"/>
      </rPr>
      <t>padesátiletý průměr</t>
    </r>
    <r>
      <rPr>
        <sz val="18"/>
        <rFont val="Arial CE"/>
        <family val="2"/>
        <charset val="238"/>
      </rPr>
      <t xml:space="preserve">  (1901 - 1950) </t>
    </r>
    <r>
      <rPr>
        <b/>
        <sz val="18"/>
        <rFont val="Arial CE"/>
        <family val="2"/>
        <charset val="238"/>
      </rPr>
      <t xml:space="preserve">                                                                              </t>
    </r>
  </si>
  <si>
    <r>
      <t xml:space="preserve">Pardubice </t>
    </r>
    <r>
      <rPr>
        <sz val="18"/>
        <rFont val="Arial CE"/>
        <family val="2"/>
        <charset val="238"/>
      </rPr>
      <t xml:space="preserve"> -  letiště  ( 225 m n.m.) </t>
    </r>
    <r>
      <rPr>
        <b/>
        <sz val="18"/>
        <rFont val="Arial CE"/>
        <family val="2"/>
        <charset val="238"/>
      </rPr>
      <t xml:space="preserve">                                                                              </t>
    </r>
  </si>
  <si>
    <r>
      <t xml:space="preserve">Pardubice </t>
    </r>
    <r>
      <rPr>
        <sz val="18"/>
        <rFont val="Arial CE"/>
        <family val="2"/>
        <charset val="238"/>
      </rPr>
      <t xml:space="preserve"> -  letiště  ( 227 m n.m.) </t>
    </r>
    <r>
      <rPr>
        <b/>
        <sz val="18"/>
        <rFont val="Arial CE"/>
        <family val="2"/>
        <charset val="238"/>
      </rPr>
      <t xml:space="preserve">                                                                              </t>
    </r>
  </si>
  <si>
    <t xml:space="preserve">Pardubice  -  letiště  ( 227 m n.m.)                                                                    </t>
  </si>
  <si>
    <r>
      <t xml:space="preserve">Pardubice </t>
    </r>
    <r>
      <rPr>
        <sz val="18"/>
        <rFont val="Arial CE"/>
        <family val="2"/>
        <charset val="238"/>
      </rPr>
      <t xml:space="preserve"> ( 227 m n.m.)  - </t>
    </r>
    <r>
      <rPr>
        <b/>
        <sz val="18"/>
        <rFont val="Arial CE"/>
        <family val="2"/>
        <charset val="238"/>
      </rPr>
      <t xml:space="preserve"> padesátiletý průměr</t>
    </r>
    <r>
      <rPr>
        <sz val="18"/>
        <rFont val="Arial CE"/>
        <family val="2"/>
        <charset val="238"/>
      </rPr>
      <t xml:space="preserve"> za období 1961- 1990</t>
    </r>
    <r>
      <rPr>
        <b/>
        <sz val="18"/>
        <rFont val="Arial CE"/>
        <family val="2"/>
        <charset val="238"/>
      </rPr>
      <t xml:space="preserve">                                                                             </t>
    </r>
  </si>
  <si>
    <r>
      <t xml:space="preserve">Pelhřimov </t>
    </r>
    <r>
      <rPr>
        <sz val="18"/>
        <rFont val="Arial CE"/>
        <family val="2"/>
        <charset val="238"/>
      </rPr>
      <t xml:space="preserve"> ( Černovice, 585 m n.m.) </t>
    </r>
    <r>
      <rPr>
        <b/>
        <sz val="18"/>
        <rFont val="Arial CE"/>
        <family val="2"/>
        <charset val="238"/>
      </rPr>
      <t xml:space="preserve">                                                                              </t>
    </r>
  </si>
  <si>
    <r>
      <t xml:space="preserve">Pelhřimov </t>
    </r>
    <r>
      <rPr>
        <sz val="18"/>
        <rFont val="Arial CE"/>
        <family val="2"/>
        <charset val="238"/>
      </rPr>
      <t xml:space="preserve"> ( Nový Rychnov 624 m n.m.) </t>
    </r>
    <r>
      <rPr>
        <b/>
        <sz val="18"/>
        <rFont val="Arial CE"/>
        <family val="2"/>
        <charset val="238"/>
      </rPr>
      <t xml:space="preserve">                                                                              </t>
    </r>
  </si>
  <si>
    <t xml:space="preserve">Pelhřimov  ( Nový Rychnov 624 m n.m.)                                                                                          </t>
  </si>
  <si>
    <r>
      <t>Pelhřimov</t>
    </r>
    <r>
      <rPr>
        <sz val="18"/>
        <rFont val="Arial CE"/>
      </rPr>
      <t xml:space="preserve"> </t>
    </r>
    <r>
      <rPr>
        <sz val="18"/>
        <rFont val="Arial CE"/>
        <family val="2"/>
        <charset val="238"/>
      </rPr>
      <t xml:space="preserve"> ( Nový Rychnov 624 m n.m.) - </t>
    </r>
    <r>
      <rPr>
        <b/>
        <sz val="18"/>
        <rFont val="Arial CE"/>
        <family val="2"/>
        <charset val="238"/>
      </rPr>
      <t>třicetiletý průměr</t>
    </r>
    <r>
      <rPr>
        <sz val="18"/>
        <rFont val="Arial CE"/>
        <family val="2"/>
        <charset val="238"/>
      </rPr>
      <t xml:space="preserve"> (1961 - 1990)  </t>
    </r>
    <r>
      <rPr>
        <b/>
        <sz val="18"/>
        <rFont val="Arial CE"/>
      </rPr>
      <t xml:space="preserve">                                                                            </t>
    </r>
  </si>
  <si>
    <r>
      <t xml:space="preserve">Písek </t>
    </r>
    <r>
      <rPr>
        <sz val="18"/>
        <rFont val="Arial CE"/>
        <family val="2"/>
        <charset val="238"/>
      </rPr>
      <t xml:space="preserve"> (  Vráž u Písku, 432 m n.m.) </t>
    </r>
    <r>
      <rPr>
        <b/>
        <sz val="18"/>
        <rFont val="Arial CE"/>
        <family val="2"/>
        <charset val="238"/>
      </rPr>
      <t xml:space="preserve">                                                                              </t>
    </r>
  </si>
  <si>
    <t>rok           2000</t>
  </si>
  <si>
    <t xml:space="preserve">rok        </t>
  </si>
  <si>
    <t>rok           2001</t>
  </si>
  <si>
    <t>rok           2002</t>
  </si>
  <si>
    <t>rok           2003</t>
  </si>
  <si>
    <t xml:space="preserve">Písek  (  Vráž u Písku, 432 m n.m.)                                                                                        </t>
  </si>
  <si>
    <r>
      <t>Písek</t>
    </r>
    <r>
      <rPr>
        <sz val="18"/>
        <rFont val="Arial CE"/>
      </rPr>
      <t xml:space="preserve"> </t>
    </r>
    <r>
      <rPr>
        <sz val="18"/>
        <rFont val="Arial CE"/>
        <family val="2"/>
        <charset val="238"/>
      </rPr>
      <t xml:space="preserve"> ( 373 m n.m.) - </t>
    </r>
    <r>
      <rPr>
        <b/>
        <sz val="18"/>
        <rFont val="Arial CE"/>
        <family val="2"/>
        <charset val="238"/>
      </rPr>
      <t>padesátiletý průměr</t>
    </r>
    <r>
      <rPr>
        <sz val="18"/>
        <rFont val="Arial CE"/>
        <family val="2"/>
        <charset val="238"/>
      </rPr>
      <t xml:space="preserve"> (1901 - 1950)  </t>
    </r>
    <r>
      <rPr>
        <b/>
        <sz val="18"/>
        <rFont val="Arial CE"/>
      </rPr>
      <t xml:space="preserve">                                                                            </t>
    </r>
  </si>
  <si>
    <r>
      <t>Plzeň</t>
    </r>
    <r>
      <rPr>
        <sz val="18"/>
        <rFont val="Arial CE"/>
      </rPr>
      <t xml:space="preserve"> </t>
    </r>
    <r>
      <rPr>
        <sz val="18"/>
        <rFont val="Arial CE"/>
        <family val="2"/>
        <charset val="238"/>
      </rPr>
      <t xml:space="preserve"> - město  ( 335 m n.m.)  </t>
    </r>
    <r>
      <rPr>
        <b/>
        <sz val="18"/>
        <rFont val="Arial CE"/>
      </rPr>
      <t xml:space="preserve">                                                                            </t>
    </r>
  </si>
  <si>
    <t>rok          2000</t>
  </si>
  <si>
    <t>rok          2001</t>
  </si>
  <si>
    <r>
      <t>Plzeň</t>
    </r>
    <r>
      <rPr>
        <sz val="18"/>
        <rFont val="Arial CE"/>
      </rPr>
      <t xml:space="preserve"> </t>
    </r>
    <r>
      <rPr>
        <sz val="18"/>
        <rFont val="Arial CE"/>
        <family val="2"/>
        <charset val="238"/>
      </rPr>
      <t xml:space="preserve"> - Bolevec  ( 328 m n.m.)  </t>
    </r>
    <r>
      <rPr>
        <b/>
        <sz val="18"/>
        <rFont val="Arial CE"/>
      </rPr>
      <t xml:space="preserve">                                                                            </t>
    </r>
  </si>
  <si>
    <t>rok          2002</t>
  </si>
  <si>
    <t>rok          2003</t>
  </si>
  <si>
    <t xml:space="preserve">Plzeň  - Bolevec  ( 328 m n.m.)                                                                       </t>
  </si>
  <si>
    <r>
      <t xml:space="preserve">Plzeň  - město </t>
    </r>
    <r>
      <rPr>
        <sz val="18"/>
        <rFont val="Arial CE"/>
        <charset val="238"/>
      </rPr>
      <t xml:space="preserve"> ( 335 m n.m.)</t>
    </r>
    <r>
      <rPr>
        <b/>
        <sz val="18"/>
        <rFont val="Arial CE"/>
        <family val="2"/>
        <charset val="238"/>
      </rPr>
      <t xml:space="preserve">  - padesátiletý průměr</t>
    </r>
    <r>
      <rPr>
        <sz val="18"/>
        <rFont val="Arial CE"/>
        <charset val="238"/>
      </rPr>
      <t xml:space="preserve"> (1901 - 1950)      </t>
    </r>
    <r>
      <rPr>
        <b/>
        <sz val="18"/>
        <rFont val="Arial CE"/>
        <family val="2"/>
        <charset val="238"/>
      </rPr>
      <t xml:space="preserve">                                                                           </t>
    </r>
  </si>
  <si>
    <r>
      <t>Praha  -  Karlov</t>
    </r>
    <r>
      <rPr>
        <sz val="18"/>
        <rFont val="Arial CE"/>
        <family val="2"/>
        <charset val="238"/>
      </rPr>
      <t xml:space="preserve"> (  263 m n.m.) </t>
    </r>
    <r>
      <rPr>
        <b/>
        <sz val="18"/>
        <rFont val="Arial CE"/>
        <family val="2"/>
        <charset val="238"/>
      </rPr>
      <t xml:space="preserve">                                                                              </t>
    </r>
  </si>
  <si>
    <r>
      <t xml:space="preserve">Praha  </t>
    </r>
    <r>
      <rPr>
        <sz val="18"/>
        <rFont val="Arial CE"/>
        <family val="2"/>
        <charset val="238"/>
      </rPr>
      <t xml:space="preserve">-  Karlov (  263 m n.m.) </t>
    </r>
    <r>
      <rPr>
        <b/>
        <sz val="18"/>
        <rFont val="Arial CE"/>
        <family val="2"/>
        <charset val="238"/>
      </rPr>
      <t xml:space="preserve">                                                                              </t>
    </r>
  </si>
  <si>
    <t>Fakturační období   2001</t>
  </si>
  <si>
    <t>Fakturační období   2002</t>
  </si>
  <si>
    <t>Fakturační období   2003</t>
  </si>
  <si>
    <t xml:space="preserve">Praha  -  Karlov (  263 m n.m.)                                                                         </t>
  </si>
  <si>
    <r>
      <t xml:space="preserve">Praha  - Karlov   </t>
    </r>
    <r>
      <rPr>
        <sz val="18"/>
        <rFont val="Arial CE"/>
        <charset val="238"/>
      </rPr>
      <t>(263 m n.m.)</t>
    </r>
    <r>
      <rPr>
        <b/>
        <sz val="18"/>
        <rFont val="Arial CE"/>
        <family val="2"/>
        <charset val="238"/>
      </rPr>
      <t xml:space="preserve"> -  padesátiletý průměr </t>
    </r>
    <r>
      <rPr>
        <sz val="18"/>
        <rFont val="Arial CE"/>
        <charset val="238"/>
      </rPr>
      <t xml:space="preserve"> (1901 - 1950)         </t>
    </r>
    <r>
      <rPr>
        <b/>
        <sz val="18"/>
        <rFont val="Arial CE"/>
        <family val="2"/>
        <charset val="238"/>
      </rPr>
      <t xml:space="preserve">                                                                         </t>
    </r>
  </si>
  <si>
    <r>
      <t>Prachatice</t>
    </r>
    <r>
      <rPr>
        <sz val="18"/>
        <rFont val="Arial CE"/>
        <family val="2"/>
        <charset val="238"/>
      </rPr>
      <t xml:space="preserve">  ( Husinec, 536 m n.m.) </t>
    </r>
    <r>
      <rPr>
        <b/>
        <sz val="18"/>
        <rFont val="Arial CE"/>
        <family val="2"/>
        <charset val="238"/>
      </rPr>
      <t xml:space="preserve">                                                                              </t>
    </r>
  </si>
  <si>
    <t xml:space="preserve">Prachatice  ( Husinec, 536 m n.m.)                                                                             </t>
  </si>
  <si>
    <r>
      <t>Prachatice</t>
    </r>
    <r>
      <rPr>
        <sz val="18"/>
        <rFont val="Arial CE"/>
      </rPr>
      <t xml:space="preserve"> </t>
    </r>
    <r>
      <rPr>
        <sz val="18"/>
        <rFont val="Arial CE"/>
        <family val="2"/>
        <charset val="238"/>
      </rPr>
      <t xml:space="preserve"> ( 600 m n.m.) - </t>
    </r>
    <r>
      <rPr>
        <b/>
        <sz val="18"/>
        <rFont val="Arial CE"/>
        <family val="2"/>
        <charset val="238"/>
      </rPr>
      <t>padesátiletý průměr</t>
    </r>
    <r>
      <rPr>
        <sz val="18"/>
        <rFont val="Arial CE"/>
        <family val="2"/>
        <charset val="238"/>
      </rPr>
      <t xml:space="preserve"> (1901 - 1950)  </t>
    </r>
    <r>
      <rPr>
        <b/>
        <sz val="18"/>
        <rFont val="Arial CE"/>
      </rPr>
      <t xml:space="preserve">                                                                            </t>
    </r>
  </si>
  <si>
    <r>
      <t xml:space="preserve">Prostějov  </t>
    </r>
    <r>
      <rPr>
        <sz val="18"/>
        <rFont val="Arial CE"/>
        <charset val="238"/>
      </rPr>
      <t xml:space="preserve">( Ivanovice na Hané, 245 m n.m.)   </t>
    </r>
    <r>
      <rPr>
        <b/>
        <sz val="18"/>
        <rFont val="Arial CE"/>
        <family val="2"/>
        <charset val="238"/>
      </rPr>
      <t xml:space="preserve">                                                                           </t>
    </r>
  </si>
  <si>
    <r>
      <t xml:space="preserve">Prostějov  </t>
    </r>
    <r>
      <rPr>
        <sz val="18"/>
        <rFont val="Arial CE"/>
        <charset val="238"/>
      </rPr>
      <t xml:space="preserve">( Ivanovice na Hané, 245 m n.m.)     </t>
    </r>
    <r>
      <rPr>
        <b/>
        <sz val="18"/>
        <rFont val="Arial CE"/>
        <family val="2"/>
        <charset val="238"/>
      </rPr>
      <t xml:space="preserve">                                                                         </t>
    </r>
  </si>
  <si>
    <r>
      <t xml:space="preserve">Prostějov  </t>
    </r>
    <r>
      <rPr>
        <sz val="18"/>
        <rFont val="Arial CE"/>
        <charset val="238"/>
      </rPr>
      <t xml:space="preserve"> ( Kroměříž, 235 m n.m.)    </t>
    </r>
    <r>
      <rPr>
        <b/>
        <sz val="18"/>
        <rFont val="Arial CE"/>
        <family val="2"/>
        <charset val="238"/>
      </rPr>
      <t xml:space="preserve">                                                                          </t>
    </r>
  </si>
  <si>
    <r>
      <t xml:space="preserve">Prostějov </t>
    </r>
    <r>
      <rPr>
        <sz val="18"/>
        <rFont val="Arial CE"/>
        <charset val="238"/>
      </rPr>
      <t xml:space="preserve">  ( Kroměříž, 235 m n.m.)                                                                              </t>
    </r>
  </si>
  <si>
    <t xml:space="preserve">Prostějov   ( Kroměříž, 235 m n.m.)                                                                                  </t>
  </si>
  <si>
    <r>
      <t>Prostějov  (</t>
    </r>
    <r>
      <rPr>
        <sz val="18"/>
        <rFont val="Arial CE"/>
        <charset val="238"/>
      </rPr>
      <t xml:space="preserve"> Kroměříž, 235 m n.m.</t>
    </r>
    <r>
      <rPr>
        <b/>
        <sz val="18"/>
        <rFont val="Arial CE"/>
        <family val="2"/>
        <charset val="238"/>
      </rPr>
      <t xml:space="preserve">)     -  třicetiletý průměr  (1961 - 1990)                                                                              </t>
    </r>
  </si>
  <si>
    <r>
      <t xml:space="preserve">Příbram </t>
    </r>
    <r>
      <rPr>
        <sz val="18"/>
        <rFont val="Arial CE"/>
        <family val="2"/>
        <charset val="238"/>
      </rPr>
      <t xml:space="preserve"> ( Rožmitál pod Třemšínem, 524 m n.m.) </t>
    </r>
    <r>
      <rPr>
        <b/>
        <sz val="18"/>
        <rFont val="Arial CE"/>
        <family val="2"/>
        <charset val="238"/>
      </rPr>
      <t xml:space="preserve">                                                                              </t>
    </r>
  </si>
  <si>
    <r>
      <t xml:space="preserve">Příbram </t>
    </r>
    <r>
      <rPr>
        <sz val="18"/>
        <rFont val="Arial CE"/>
        <family val="2"/>
        <charset val="238"/>
      </rPr>
      <t xml:space="preserve"> ( Kocelovice, 519 m n.m.) </t>
    </r>
    <r>
      <rPr>
        <b/>
        <sz val="18"/>
        <rFont val="Arial CE"/>
        <family val="2"/>
        <charset val="238"/>
      </rPr>
      <t xml:space="preserve">                                                                              </t>
    </r>
  </si>
  <si>
    <r>
      <t xml:space="preserve">Příbram </t>
    </r>
    <r>
      <rPr>
        <sz val="18"/>
        <rFont val="Arial CE"/>
        <family val="2"/>
        <charset val="238"/>
      </rPr>
      <t xml:space="preserve"> ( Kocelovice, 519 m n.m.)   </t>
    </r>
    <r>
      <rPr>
        <b/>
        <sz val="18"/>
        <rFont val="Arial CE"/>
        <family val="2"/>
        <charset val="238"/>
      </rPr>
      <t xml:space="preserve">                                                                              </t>
    </r>
  </si>
  <si>
    <t xml:space="preserve">Příbram  ( Kocelovice, 519 m n.m.)                                                                           </t>
  </si>
  <si>
    <r>
      <t xml:space="preserve">Příbram </t>
    </r>
    <r>
      <rPr>
        <sz val="18"/>
        <rFont val="Arial CE"/>
        <family val="2"/>
        <charset val="238"/>
      </rPr>
      <t xml:space="preserve">  ( Kocelovice, 519 m n.m.)   -  </t>
    </r>
    <r>
      <rPr>
        <b/>
        <sz val="18"/>
        <rFont val="Arial CE"/>
        <family val="2"/>
        <charset val="238"/>
      </rPr>
      <t>třicetiletý průměr</t>
    </r>
    <r>
      <rPr>
        <sz val="18"/>
        <rFont val="Arial CE"/>
        <family val="2"/>
        <charset val="238"/>
      </rPr>
      <t xml:space="preserve">  (1961 - 1990) </t>
    </r>
    <r>
      <rPr>
        <b/>
        <sz val="18"/>
        <rFont val="Arial CE"/>
        <family val="2"/>
        <charset val="238"/>
      </rPr>
      <t xml:space="preserve">                                                                              </t>
    </r>
  </si>
  <si>
    <r>
      <t xml:space="preserve">Semily </t>
    </r>
    <r>
      <rPr>
        <sz val="18"/>
        <rFont val="Arial CE"/>
        <family val="2"/>
        <charset val="238"/>
      </rPr>
      <t xml:space="preserve"> ( Holenice, 432 m n.m.) </t>
    </r>
    <r>
      <rPr>
        <b/>
        <sz val="18"/>
        <rFont val="Arial CE"/>
        <family val="2"/>
        <charset val="238"/>
      </rPr>
      <t xml:space="preserve">                                                                              </t>
    </r>
  </si>
  <si>
    <r>
      <t xml:space="preserve">Semily - Velichovky </t>
    </r>
    <r>
      <rPr>
        <sz val="18"/>
        <rFont val="Arial CE"/>
        <family val="2"/>
        <charset val="238"/>
      </rPr>
      <t xml:space="preserve"> ( Velichovky 320 m n.m.) </t>
    </r>
    <r>
      <rPr>
        <b/>
        <sz val="18"/>
        <rFont val="Arial CE"/>
        <family val="2"/>
        <charset val="238"/>
      </rPr>
      <t xml:space="preserve">                                                                              </t>
    </r>
  </si>
  <si>
    <t xml:space="preserve">Semily - Velichovky  ( Velichovky 320 m n.m.)                                                                           </t>
  </si>
  <si>
    <r>
      <t>Semily - Velichovky</t>
    </r>
    <r>
      <rPr>
        <sz val="18"/>
        <rFont val="Arial CE"/>
      </rPr>
      <t xml:space="preserve"> </t>
    </r>
    <r>
      <rPr>
        <sz val="18"/>
        <rFont val="Arial CE"/>
        <family val="2"/>
        <charset val="238"/>
      </rPr>
      <t xml:space="preserve"> (Velichovky 320 m n.m.) - </t>
    </r>
    <r>
      <rPr>
        <b/>
        <sz val="18"/>
        <rFont val="Arial CE"/>
        <family val="2"/>
        <charset val="238"/>
      </rPr>
      <t>třicetiletý průměr</t>
    </r>
    <r>
      <rPr>
        <sz val="18"/>
        <rFont val="Arial CE"/>
        <family val="2"/>
        <charset val="238"/>
      </rPr>
      <t xml:space="preserve">  za období 1961 - 1990 </t>
    </r>
    <r>
      <rPr>
        <b/>
        <sz val="18"/>
        <rFont val="Arial CE"/>
      </rPr>
      <t xml:space="preserve">                                                                            </t>
    </r>
  </si>
  <si>
    <r>
      <t>Strakonice</t>
    </r>
    <r>
      <rPr>
        <sz val="18"/>
        <rFont val="Arial CE"/>
        <family val="2"/>
        <charset val="238"/>
      </rPr>
      <t xml:space="preserve">  ( 423 m n.m.) </t>
    </r>
    <r>
      <rPr>
        <b/>
        <sz val="18"/>
        <rFont val="Arial CE"/>
        <family val="2"/>
        <charset val="238"/>
      </rPr>
      <t xml:space="preserve">                                                                              </t>
    </r>
  </si>
  <si>
    <r>
      <t>Strakonice -  Temelín</t>
    </r>
    <r>
      <rPr>
        <sz val="18"/>
        <rFont val="Arial CE"/>
        <family val="2"/>
        <charset val="238"/>
      </rPr>
      <t xml:space="preserve">  ( Temelín 500 m n.m.) </t>
    </r>
    <r>
      <rPr>
        <b/>
        <sz val="18"/>
        <rFont val="Arial CE"/>
        <family val="2"/>
        <charset val="238"/>
      </rPr>
      <t xml:space="preserve">                                                                              </t>
    </r>
  </si>
  <si>
    <r>
      <t xml:space="preserve">Strakonice -  Temelín </t>
    </r>
    <r>
      <rPr>
        <sz val="18"/>
        <rFont val="Arial CE"/>
        <charset val="238"/>
      </rPr>
      <t xml:space="preserve"> ( Temelín 500 m n.m.)   </t>
    </r>
    <r>
      <rPr>
        <b/>
        <sz val="18"/>
        <rFont val="Arial CE"/>
        <family val="2"/>
        <charset val="238"/>
      </rPr>
      <t xml:space="preserve">                                                                         </t>
    </r>
  </si>
  <si>
    <t xml:space="preserve">Strakonice -  Temelín  ( Temelín 500 m n.m.)                                                                                   </t>
  </si>
  <si>
    <r>
      <t>Strakonice</t>
    </r>
    <r>
      <rPr>
        <sz val="18"/>
        <rFont val="Arial CE"/>
      </rPr>
      <t xml:space="preserve"> </t>
    </r>
    <r>
      <rPr>
        <sz val="18"/>
        <rFont val="Arial CE"/>
        <family val="2"/>
        <charset val="238"/>
      </rPr>
      <t xml:space="preserve"> ( 400 m n.m.) - </t>
    </r>
    <r>
      <rPr>
        <b/>
        <sz val="18"/>
        <rFont val="Arial CE"/>
        <family val="2"/>
        <charset val="238"/>
      </rPr>
      <t>padesátiletý průměr</t>
    </r>
    <r>
      <rPr>
        <sz val="18"/>
        <rFont val="Arial CE"/>
        <family val="2"/>
        <charset val="238"/>
      </rPr>
      <t xml:space="preserve"> (1901 - 1950)  </t>
    </r>
    <r>
      <rPr>
        <b/>
        <sz val="18"/>
        <rFont val="Arial CE"/>
      </rPr>
      <t xml:space="preserve">                                                                            </t>
    </r>
  </si>
  <si>
    <r>
      <t xml:space="preserve">Tábor </t>
    </r>
    <r>
      <rPr>
        <sz val="18"/>
        <rFont val="Arial CE"/>
        <family val="2"/>
        <charset val="238"/>
      </rPr>
      <t xml:space="preserve"> ( 461 m n.m.) </t>
    </r>
    <r>
      <rPr>
        <b/>
        <sz val="18"/>
        <rFont val="Arial CE"/>
        <family val="2"/>
        <charset val="238"/>
      </rPr>
      <t xml:space="preserve">                                                                              </t>
    </r>
  </si>
  <si>
    <t xml:space="preserve">rok      </t>
  </si>
  <si>
    <t xml:space="preserve">Tábor  ( 461 m n.m.)                                                                                   </t>
  </si>
  <si>
    <r>
      <t>Tábor</t>
    </r>
    <r>
      <rPr>
        <sz val="18"/>
        <rFont val="Arial CE"/>
      </rPr>
      <t xml:space="preserve"> </t>
    </r>
    <r>
      <rPr>
        <sz val="18"/>
        <rFont val="Arial CE"/>
        <family val="2"/>
        <charset val="238"/>
      </rPr>
      <t xml:space="preserve"> ( 441 m n.m.) - </t>
    </r>
    <r>
      <rPr>
        <b/>
        <sz val="18"/>
        <rFont val="Arial CE"/>
        <family val="2"/>
        <charset val="238"/>
      </rPr>
      <t>padesátiletý průměr</t>
    </r>
    <r>
      <rPr>
        <sz val="18"/>
        <rFont val="Arial CE"/>
        <family val="2"/>
        <charset val="238"/>
      </rPr>
      <t xml:space="preserve"> (1901 - 1950)  </t>
    </r>
    <r>
      <rPr>
        <b/>
        <sz val="18"/>
        <rFont val="Arial CE"/>
      </rPr>
      <t xml:space="preserve">                                                                            </t>
    </r>
  </si>
  <si>
    <r>
      <t xml:space="preserve">Třebíč </t>
    </r>
    <r>
      <rPr>
        <sz val="18"/>
        <rFont val="Arial CE"/>
        <family val="2"/>
        <charset val="238"/>
      </rPr>
      <t xml:space="preserve"> ( Dukovany, 400 m n.m.) </t>
    </r>
    <r>
      <rPr>
        <b/>
        <sz val="18"/>
        <rFont val="Arial CE"/>
        <family val="2"/>
        <charset val="238"/>
      </rPr>
      <t xml:space="preserve">                                                                              </t>
    </r>
  </si>
  <si>
    <t>rok         2000</t>
  </si>
  <si>
    <t>rok         2001</t>
  </si>
  <si>
    <t>rok         2002</t>
  </si>
  <si>
    <t>rok         2003</t>
  </si>
  <si>
    <t xml:space="preserve">Třebíč  ( Dukovany, 400 m n.m.)                                                                                    </t>
  </si>
  <si>
    <r>
      <t xml:space="preserve">Třebíč  </t>
    </r>
    <r>
      <rPr>
        <sz val="18"/>
        <rFont val="Arial CE"/>
        <charset val="238"/>
      </rPr>
      <t xml:space="preserve">( Dukovany, 400 m n.m.)  </t>
    </r>
    <r>
      <rPr>
        <b/>
        <sz val="18"/>
        <rFont val="Arial CE"/>
        <family val="2"/>
        <charset val="238"/>
      </rPr>
      <t xml:space="preserve"> -  padesátiletý průměr  (1901 - 1950)                                                                                                                                                                                                                                    </t>
    </r>
  </si>
  <si>
    <r>
      <t xml:space="preserve">Ústí nad Labem  </t>
    </r>
    <r>
      <rPr>
        <sz val="18"/>
        <rFont val="Arial CE"/>
        <charset val="238"/>
      </rPr>
      <t xml:space="preserve">( Mánesovy sady, 162 m n.m.) </t>
    </r>
    <r>
      <rPr>
        <b/>
        <sz val="18"/>
        <rFont val="Arial CE"/>
        <family val="2"/>
        <charset val="238"/>
      </rPr>
      <t xml:space="preserve">                                                                              </t>
    </r>
  </si>
  <si>
    <r>
      <t xml:space="preserve">Ústí nad Labem   </t>
    </r>
    <r>
      <rPr>
        <sz val="18"/>
        <rFont val="Arial CE"/>
        <charset val="238"/>
      </rPr>
      <t>( Mánesovy sady, 162 m n.m.)</t>
    </r>
    <r>
      <rPr>
        <b/>
        <sz val="18"/>
        <rFont val="Arial CE"/>
        <family val="2"/>
        <charset val="238"/>
      </rPr>
      <t xml:space="preserve">                                                                              </t>
    </r>
  </si>
  <si>
    <r>
      <t xml:space="preserve">Ústí nad Labem   </t>
    </r>
    <r>
      <rPr>
        <sz val="18"/>
        <rFont val="Arial CE"/>
        <family val="2"/>
        <charset val="238"/>
      </rPr>
      <t xml:space="preserve"> ( Kočkov, 375 m n.m.) </t>
    </r>
    <r>
      <rPr>
        <b/>
        <sz val="18"/>
        <rFont val="Arial CE"/>
        <family val="2"/>
        <charset val="238"/>
      </rPr>
      <t xml:space="preserve">                                                                              </t>
    </r>
  </si>
  <si>
    <t xml:space="preserve">Ústí nad Labem    ( Kočkov, 375 m n.m.)                                                                               </t>
  </si>
  <si>
    <r>
      <t xml:space="preserve">Ústí nad Labem  </t>
    </r>
    <r>
      <rPr>
        <sz val="18"/>
        <rFont val="Arial CE"/>
        <charset val="238"/>
      </rPr>
      <t>( Kočkov, 375 m n.m.)  -</t>
    </r>
    <r>
      <rPr>
        <b/>
        <sz val="18"/>
        <rFont val="Arial CE"/>
        <charset val="238"/>
      </rPr>
      <t xml:space="preserve"> třicetiletý průměr</t>
    </r>
    <r>
      <rPr>
        <sz val="18"/>
        <rFont val="Arial CE"/>
        <charset val="238"/>
      </rPr>
      <t xml:space="preserve">  za období 1961 - 1990          </t>
    </r>
  </si>
  <si>
    <r>
      <t xml:space="preserve">Zlín  </t>
    </r>
    <r>
      <rPr>
        <sz val="18"/>
        <rFont val="Arial CE"/>
        <charset val="238"/>
      </rPr>
      <t xml:space="preserve"> ( Holešov, 224 m n.m.)    </t>
    </r>
    <r>
      <rPr>
        <b/>
        <sz val="18"/>
        <rFont val="Arial CE"/>
        <family val="2"/>
        <charset val="238"/>
      </rPr>
      <t xml:space="preserve">                                                                           </t>
    </r>
  </si>
  <si>
    <t xml:space="preserve">Zlín   ( Holešov, 224 m n.m.)                                                                               </t>
  </si>
  <si>
    <r>
      <t xml:space="preserve">Zlín   </t>
    </r>
    <r>
      <rPr>
        <sz val="18"/>
        <rFont val="Arial CE"/>
        <charset val="238"/>
      </rPr>
      <t xml:space="preserve">( Holešov, 224 m n.m.)   </t>
    </r>
    <r>
      <rPr>
        <b/>
        <sz val="18"/>
        <rFont val="Arial CE"/>
        <family val="2"/>
        <charset val="238"/>
      </rPr>
      <t xml:space="preserve">  -  padesátiletý průměr</t>
    </r>
    <r>
      <rPr>
        <sz val="18"/>
        <rFont val="Arial CE"/>
        <charset val="238"/>
      </rPr>
      <t xml:space="preserve">  (1901 - 1950)       </t>
    </r>
    <r>
      <rPr>
        <b/>
        <sz val="18"/>
        <rFont val="Arial CE"/>
        <family val="2"/>
        <charset val="238"/>
      </rPr>
      <t xml:space="preserve">                                                                                                                                                 </t>
    </r>
  </si>
  <si>
    <t xml:space="preserve">Svratka ( Svratouch 733 m.n.m)                                                                                 </t>
  </si>
  <si>
    <t xml:space="preserve">Šumperk ( 328 m.n.m)                                                                              </t>
  </si>
  <si>
    <t xml:space="preserve">Šumperk ( 328 m.n.m)                                                                            </t>
  </si>
  <si>
    <r>
      <t xml:space="preserve">Šumperk ( 328 m.n.m)     </t>
    </r>
    <r>
      <rPr>
        <sz val="18"/>
        <rFont val="Arial CE"/>
        <family val="2"/>
        <charset val="238"/>
      </rPr>
      <t xml:space="preserve"> </t>
    </r>
    <r>
      <rPr>
        <b/>
        <sz val="18"/>
        <rFont val="Arial CE"/>
        <family val="2"/>
        <charset val="238"/>
      </rPr>
      <t xml:space="preserve">                                                                              </t>
    </r>
  </si>
  <si>
    <t xml:space="preserve">Šumperk ( 328 m.n.m)                                                                           </t>
  </si>
  <si>
    <t xml:space="preserve">Šumperk ( 328 m.n.m)                                                                             </t>
  </si>
  <si>
    <t xml:space="preserve">Šumperk ( 328 m.n.m)                                                                                </t>
  </si>
  <si>
    <t xml:space="preserve">Šumperk ( 328 m.n.m)                                                                                  </t>
  </si>
  <si>
    <t xml:space="preserve">Telč ( Kostelní Myslová 569 m.n.m)                                                             </t>
  </si>
  <si>
    <t xml:space="preserve">Telč ( Kostelní Myslová 569 m.n.m)                                                                                    </t>
  </si>
  <si>
    <t xml:space="preserve">Telč ( Kostelní Myslová 569 m.n.m)                                                                                 </t>
  </si>
  <si>
    <t xml:space="preserve">Telč ( Kostelní Myslová 569 m.n.m)                                                                              </t>
  </si>
  <si>
    <t xml:space="preserve">Telč ( Kostelní Myslová 569 m.n.m)                                                                                  </t>
  </si>
  <si>
    <t xml:space="preserve">Telč ( Kostelní Myslová 569 m.n.m)                                                                             </t>
  </si>
  <si>
    <t xml:space="preserve">Telč ( Kostelní Myslová 569 m.n.m)                                                                                </t>
  </si>
  <si>
    <t xml:space="preserve">Telč ( Kostelní Myslová 569 m.n.m)                                                                            </t>
  </si>
  <si>
    <t xml:space="preserve">Teplice ( 225 m.n.m)                                                                           </t>
  </si>
  <si>
    <t xml:space="preserve">Teplice ( 225 m.n.m)                                                                                  </t>
  </si>
  <si>
    <t xml:space="preserve">Teplice ( 225 m.n.m)                                                                              </t>
  </si>
  <si>
    <t xml:space="preserve">Teplice ( 225 m.n.m)                                                                               </t>
  </si>
  <si>
    <t xml:space="preserve">Teplice ( 225 m.n.m)                                                                                </t>
  </si>
  <si>
    <t xml:space="preserve">Teplice ( 225 m.n.m)                                                                                 </t>
  </si>
  <si>
    <t xml:space="preserve">Trutnov ( Úpice- hvězdárna 413 m.n.m)                                                                           </t>
  </si>
  <si>
    <t xml:space="preserve">Trutnov ( Úpice- hvězdárna 413 m.n.m)                                                                              </t>
  </si>
  <si>
    <t xml:space="preserve">Trutnov ( Úpice- hvězdárna 413 m.n.m)                                                                                  </t>
  </si>
  <si>
    <r>
      <t xml:space="preserve">Trutnov ( Úpice- hvězdárna 413 m.n.m)     </t>
    </r>
    <r>
      <rPr>
        <sz val="18"/>
        <rFont val="Arial CE"/>
        <family val="2"/>
        <charset val="238"/>
      </rPr>
      <t xml:space="preserve"> </t>
    </r>
    <r>
      <rPr>
        <b/>
        <sz val="18"/>
        <rFont val="Arial CE"/>
        <family val="2"/>
        <charset val="238"/>
      </rPr>
      <t xml:space="preserve">                                                                              </t>
    </r>
  </si>
  <si>
    <t xml:space="preserve">Trutnov ( Úpice- hvězdárna 413 m.n.m)                                                                               </t>
  </si>
  <si>
    <t xml:space="preserve">Trutnov ( Úpice- hvězdárna 413 m.n.m)                                                                                   </t>
  </si>
  <si>
    <t xml:space="preserve">Trutnov ( Úpice- hvězdárna 413 m.n.m)                                                             </t>
  </si>
  <si>
    <t xml:space="preserve">Trutnov ( Úpice- hvězdárna 413 m.n.m)                                                                                 </t>
  </si>
  <si>
    <t xml:space="preserve">Ústí nad Orlicí ( 402 n.m.)                                                                           </t>
  </si>
  <si>
    <r>
      <t xml:space="preserve">Ústí nad Orlicí ( 402 n.m.)  </t>
    </r>
    <r>
      <rPr>
        <sz val="18"/>
        <rFont val="Arial CE"/>
        <family val="2"/>
        <charset val="238"/>
      </rPr>
      <t xml:space="preserve">  </t>
    </r>
    <r>
      <rPr>
        <b/>
        <sz val="18"/>
        <rFont val="Arial CE"/>
        <family val="2"/>
        <charset val="238"/>
      </rPr>
      <t xml:space="preserve">                                                                              </t>
    </r>
  </si>
  <si>
    <t xml:space="preserve">Ústí nad Orlicí ( 402 n.m.)                                                                               </t>
  </si>
  <si>
    <t xml:space="preserve">Ústí nad Orlicí ( 402 n.m.)                                                                              </t>
  </si>
  <si>
    <t xml:space="preserve">Ústí nad Orlicí ( 402 n.m.)                                                           </t>
  </si>
  <si>
    <t xml:space="preserve">Ústí nad Orlicí ( 402 n.m.)                                                                          </t>
  </si>
  <si>
    <t xml:space="preserve">Ústí nad Orlicí ( 402 n.m.)                                                                        </t>
  </si>
  <si>
    <r>
      <t xml:space="preserve">Ústí nad Orlicí ( 402 n.m.)  </t>
    </r>
    <r>
      <rPr>
        <sz val="18"/>
        <rFont val="Arial CE"/>
        <family val="2"/>
        <charset val="238"/>
      </rPr>
      <t xml:space="preserve"> </t>
    </r>
    <r>
      <rPr>
        <b/>
        <sz val="18"/>
        <rFont val="Arial CE"/>
        <family val="2"/>
        <charset val="238"/>
      </rPr>
      <t xml:space="preserve">                                                                              </t>
    </r>
  </si>
  <si>
    <t xml:space="preserve">Vizovice ( 315 m.n.m)                                                                             </t>
  </si>
  <si>
    <t xml:space="preserve">Vsetín ( 384 m.n.m)                                                                       </t>
  </si>
  <si>
    <t xml:space="preserve">Vsetín ( 384 m.n.m)                                                                           </t>
  </si>
  <si>
    <t xml:space="preserve">Vsetín ( 384 m.n.m)                                                                         </t>
  </si>
  <si>
    <t xml:space="preserve">Vsetín ( 384 m.n.m)                                                                </t>
  </si>
  <si>
    <t xml:space="preserve">Vsetín ( 384 m.n.m)                                                                            </t>
  </si>
  <si>
    <t xml:space="preserve">Vsetín ( 384 m.n.m)                                                                               </t>
  </si>
  <si>
    <t xml:space="preserve">Vyšší Brod ( 559 m.n.m)                                                                     </t>
  </si>
  <si>
    <t xml:space="preserve">Vyšší Brod ( 559 m.n.m)                                                                                            </t>
  </si>
  <si>
    <t xml:space="preserve">Vyšší Brod ( 559 m.n.m)                                                                                     </t>
  </si>
  <si>
    <t xml:space="preserve">Vyšší Brod ( 559 m.n.m)                                                                                      </t>
  </si>
  <si>
    <t xml:space="preserve">Vyšší Brod ( 559 m.n.m)                                                                                           </t>
  </si>
  <si>
    <t xml:space="preserve">Vyšší Brod ( 559 m.n.m)                                                                                          </t>
  </si>
  <si>
    <t xml:space="preserve">Vyšší Brod ( 559 m.n.m)                                                                                        </t>
  </si>
  <si>
    <t xml:space="preserve">Vyšší Brod ( 559 m.n.m)                                                                                 </t>
  </si>
  <si>
    <t xml:space="preserve">Znojmo ( Dyjákovice 201 m.n.m )                                                                          </t>
  </si>
  <si>
    <t xml:space="preserve">Znojmo ( Dyjákovice 201 m.n.m )                                                                                    </t>
  </si>
  <si>
    <t xml:space="preserve">Znojmo ( Dyjákovice 201 m.n.m )                                                                                  </t>
  </si>
  <si>
    <t xml:space="preserve">Znojmo ( Dyjákovice 201 m.n.m )                                                                        </t>
  </si>
  <si>
    <t xml:space="preserve">Znojmo ( Dyjákovice 201 m.n.m )                                                                            </t>
  </si>
  <si>
    <t xml:space="preserve">Znojmo ( Dyjákovice 201 m.n.m )                                                                                 </t>
  </si>
  <si>
    <r>
      <t xml:space="preserve">Znojmo ( Dyjákovice 201 m.n.m )       </t>
    </r>
    <r>
      <rPr>
        <sz val="18"/>
        <rFont val="Arial CE"/>
        <family val="2"/>
        <charset val="238"/>
      </rPr>
      <t xml:space="preserve"> </t>
    </r>
    <r>
      <rPr>
        <b/>
        <sz val="18"/>
        <rFont val="Arial CE"/>
        <family val="2"/>
        <charset val="238"/>
      </rPr>
      <t xml:space="preserve">                                                                              </t>
    </r>
  </si>
  <si>
    <t xml:space="preserve">Znojmo ( Kuchařovice 334 m.n.m )                                                                            </t>
  </si>
  <si>
    <t xml:space="preserve">Znojmo ( Kuchařovice 334 m.n.m )                                                                                         </t>
  </si>
  <si>
    <t xml:space="preserve">Znojmo ( Kuchařovice 334 m.n.m )                                                                                       </t>
  </si>
  <si>
    <t xml:space="preserve">Znojmo ( Kuchařovice 334 m.n.m )                                                                                      </t>
  </si>
  <si>
    <t xml:space="preserve">Znojmo ( Kuchařovice 334 m.n.m )                                                                                           </t>
  </si>
  <si>
    <t xml:space="preserve">Znojmo ( Kuchařovice 334 m.n.m )                                                                         </t>
  </si>
  <si>
    <r>
      <t xml:space="preserve">Znojmo ( Kuchařovice 334 m.n.m )                  </t>
    </r>
    <r>
      <rPr>
        <sz val="18"/>
        <rFont val="Arial CE"/>
        <family val="2"/>
        <charset val="238"/>
      </rPr>
      <t xml:space="preserve"> </t>
    </r>
    <r>
      <rPr>
        <b/>
        <sz val="18"/>
        <rFont val="Arial CE"/>
        <family val="2"/>
        <charset val="238"/>
      </rPr>
      <t xml:space="preserve">                                                                              </t>
    </r>
  </si>
  <si>
    <t xml:space="preserve">Znojmo ( Kuchařovice 334 m.n.m )                                                                                                </t>
  </si>
  <si>
    <t xml:space="preserve">Znojmo ( Kuchařovice 334 m.n.m )                                                                                            </t>
  </si>
  <si>
    <t xml:space="preserve">Žatec ( 201 m.n.m )                                                                      </t>
  </si>
  <si>
    <t xml:space="preserve">Žatec ( 201 m.n.m )                                                                                   </t>
  </si>
  <si>
    <t xml:space="preserve">Žatec ( 201 m.n.m )                                                                    </t>
  </si>
  <si>
    <t xml:space="preserve">Žatec ( 201 m.n.m )                                                                                    </t>
  </si>
  <si>
    <r>
      <t xml:space="preserve">Žatec ( 201 m.n.m )       </t>
    </r>
    <r>
      <rPr>
        <sz val="18"/>
        <rFont val="Arial CE"/>
        <family val="2"/>
        <charset val="238"/>
      </rPr>
      <t xml:space="preserve"> </t>
    </r>
    <r>
      <rPr>
        <b/>
        <sz val="18"/>
        <rFont val="Arial CE"/>
        <family val="2"/>
        <charset val="238"/>
      </rPr>
      <t xml:space="preserve">                                                                              </t>
    </r>
  </si>
  <si>
    <t xml:space="preserve">Žatec ( 201 m.n.m )                                                                                  </t>
  </si>
  <si>
    <r>
      <rPr>
        <i/>
        <sz val="12"/>
        <rFont val="Arial"/>
        <family val="2"/>
        <charset val="238"/>
      </rPr>
      <t>θ</t>
    </r>
    <r>
      <rPr>
        <vertAlign val="subscript"/>
        <sz val="12"/>
        <rFont val="Arial CE"/>
        <family val="2"/>
        <charset val="238"/>
      </rPr>
      <t>es</t>
    </r>
  </si>
  <si>
    <t xml:space="preserve">Český les (Lučina-Nemanice 300 m.n.m)                                                                   </t>
  </si>
  <si>
    <r>
      <t xml:space="preserve">Český les (Lučina-Nemanice 300 m.n.m)     </t>
    </r>
    <r>
      <rPr>
        <b/>
        <sz val="18"/>
        <rFont val="Arial CE"/>
      </rPr>
      <t xml:space="preserve">                                                                          </t>
    </r>
  </si>
  <si>
    <t xml:space="preserve">Desná-Souš (722 m.n.m)                                                                                  </t>
  </si>
  <si>
    <t xml:space="preserve">Desná-Souš (722 m.n.m)                                                                              </t>
  </si>
  <si>
    <t xml:space="preserve">Desná-Souš (722 m.n.m)                                                                                </t>
  </si>
  <si>
    <t xml:space="preserve">Desná-Souš (722 m.n.m)                                                                                   </t>
  </si>
  <si>
    <t xml:space="preserve">Desná-Souš (722 m.n.m)                                                                                 </t>
  </si>
  <si>
    <t xml:space="preserve">Desná-Souš (722 m.n.m)                                                                             </t>
  </si>
  <si>
    <t xml:space="preserve">Desná-Souš (722 m.n.m)                                                                                    </t>
  </si>
  <si>
    <r>
      <t xml:space="preserve">Desná-Souš (722 m.n.m)      </t>
    </r>
    <r>
      <rPr>
        <b/>
        <sz val="18"/>
        <rFont val="Arial CE"/>
      </rPr>
      <t xml:space="preserve">                                                               </t>
    </r>
  </si>
  <si>
    <t xml:space="preserve">Doksy (279 m.n.m)                                                                           </t>
  </si>
  <si>
    <t xml:space="preserve">Doksy (279 m.n.m)                                                                             </t>
  </si>
  <si>
    <t xml:space="preserve">Doksy (279 m.n.m)                                                                              </t>
  </si>
  <si>
    <t xml:space="preserve">Doksy (279 m.n.m)                                                                          </t>
  </si>
  <si>
    <t xml:space="preserve">Doksy (279 m.n.m)  </t>
  </si>
  <si>
    <r>
      <t xml:space="preserve">Doksy (279 m.n.m)  </t>
    </r>
    <r>
      <rPr>
        <b/>
        <sz val="18"/>
        <rFont val="Arial CE"/>
      </rPr>
      <t xml:space="preserve">                                                                   </t>
    </r>
  </si>
  <si>
    <t xml:space="preserve">Drahanská vrchovina (Protívanov 670 m.n.m)                                                            </t>
  </si>
  <si>
    <t xml:space="preserve">Drahanská vrchovina (Protívanov 670 m.n.m)                                                                                         </t>
  </si>
  <si>
    <t xml:space="preserve">Drahanská vrchovina (Protívanov 670 m.n.m)                                                                                                                                       </t>
  </si>
  <si>
    <t xml:space="preserve">Drahanská vrchovina (Protívanov 670 m.n.m)                                                                                                                                        </t>
  </si>
  <si>
    <t xml:space="preserve">Drahanská vrchovina (Protívanov 670 m.n.m)                                                                                                                                      </t>
  </si>
  <si>
    <t xml:space="preserve">Drahanská vrchovina (Protívanov 670 m.n.m)                                                                                                                                </t>
  </si>
  <si>
    <r>
      <t xml:space="preserve">Drahanská vrchovina (Protívanov 670 m.n.m)                                                            </t>
    </r>
    <r>
      <rPr>
        <b/>
        <sz val="18"/>
        <rFont val="Arial CE"/>
      </rPr>
      <t xml:space="preserve">                                                                        </t>
    </r>
  </si>
  <si>
    <t xml:space="preserve">Desná-Souš (722 m.n.m)                                                                    </t>
  </si>
  <si>
    <t xml:space="preserve">Doksy (279 m.n.m)                                                                                  </t>
  </si>
  <si>
    <t xml:space="preserve">Drahanská vrchovina (Protívanov 670 m.n.m)                                                                                </t>
  </si>
  <si>
    <r>
      <t>Hořovice-Beroun (Neumětely 322 m.n.m)</t>
    </r>
    <r>
      <rPr>
        <sz val="18"/>
        <rFont val="Arial CE"/>
        <family val="2"/>
        <charset val="238"/>
      </rPr>
      <t xml:space="preserve">  </t>
    </r>
    <r>
      <rPr>
        <b/>
        <sz val="18"/>
        <rFont val="Arial CE"/>
        <family val="2"/>
        <charset val="238"/>
      </rPr>
      <t xml:space="preserve">                                                                              </t>
    </r>
  </si>
  <si>
    <r>
      <t xml:space="preserve">Hořovice-Beroun (Neumětely 322 m.n.m)             </t>
    </r>
    <r>
      <rPr>
        <sz val="18"/>
        <rFont val="Arial CE"/>
        <family val="2"/>
        <charset val="238"/>
      </rPr>
      <t xml:space="preserve"> </t>
    </r>
    <r>
      <rPr>
        <b/>
        <sz val="18"/>
        <rFont val="Arial CE"/>
        <family val="2"/>
        <charset val="238"/>
      </rPr>
      <t xml:space="preserve">                                                                              </t>
    </r>
  </si>
  <si>
    <t xml:space="preserve">Hořovice-Beroun (Neumětely 322 m.n.m)                                                                                     </t>
  </si>
  <si>
    <t xml:space="preserve">Hořovice-Beroun (Neumětely 322 m.n.m)                                                                                      </t>
  </si>
  <si>
    <t xml:space="preserve">Hořovice-Beroun (Neumětely 322 m.n.m)                                                                                        </t>
  </si>
  <si>
    <t xml:space="preserve">Hořovice-Beroun (Neumětely 322 m.n.m)                                                                                         </t>
  </si>
  <si>
    <t xml:space="preserve">Hořovice-Beroun (Neumětely 322 m.n.m)                                                                                       </t>
  </si>
  <si>
    <t xml:space="preserve">Hořovice-Beroun (Neumětely 322 m.n.m)                                                                                  </t>
  </si>
  <si>
    <t xml:space="preserve">Churáňov (1 118 m.n.m)                                                                            </t>
  </si>
  <si>
    <t xml:space="preserve">Churáňov (1 118 m.n.m)                                                                                     </t>
  </si>
  <si>
    <t xml:space="preserve">Churáňov (1 118 m.n.m)                                                                           </t>
  </si>
  <si>
    <t xml:space="preserve">Churáňov (1 118 m.n.m)                                                                                  </t>
  </si>
  <si>
    <t xml:space="preserve">Churáňov (1 118 m.n.m)                                                                                   </t>
  </si>
  <si>
    <r>
      <t xml:space="preserve">Churáňov (1 118 m.n.m)       </t>
    </r>
    <r>
      <rPr>
        <sz val="18"/>
        <rFont val="Arial CE"/>
        <family val="2"/>
        <charset val="238"/>
      </rPr>
      <t xml:space="preserve"> </t>
    </r>
    <r>
      <rPr>
        <b/>
        <sz val="18"/>
        <rFont val="Arial CE"/>
        <family val="2"/>
        <charset val="238"/>
      </rPr>
      <t xml:space="preserve">                                                                              </t>
    </r>
  </si>
  <si>
    <t xml:space="preserve">Churáňov (1 118 m.n.m)                                                                                    </t>
  </si>
  <si>
    <t xml:space="preserve">Churáňov (1 118 m.n.m)                                                                                </t>
  </si>
  <si>
    <t xml:space="preserve">Javorník (289 m.n.m)                                                                        </t>
  </si>
  <si>
    <t xml:space="preserve">Javorník (289 m.n.m)                                                                                  </t>
  </si>
  <si>
    <t xml:space="preserve">Javorník (289 m.n.m)                                                                                    </t>
  </si>
  <si>
    <t xml:space="preserve">Javorník (289 m.n.m)                                                                                 </t>
  </si>
  <si>
    <t xml:space="preserve">Javorník (289 m.n.m)                                                                                     </t>
  </si>
  <si>
    <r>
      <t xml:space="preserve">Javorník (289 m.n.m)       </t>
    </r>
    <r>
      <rPr>
        <sz val="18"/>
        <rFont val="Arial CE"/>
        <family val="2"/>
        <charset val="238"/>
      </rPr>
      <t xml:space="preserve"> </t>
    </r>
    <r>
      <rPr>
        <b/>
        <sz val="18"/>
        <rFont val="Arial CE"/>
        <family val="2"/>
        <charset val="238"/>
      </rPr>
      <t xml:space="preserve">                                                                              </t>
    </r>
  </si>
  <si>
    <t xml:space="preserve">Jeseník (456 m.n.m)                                                                             </t>
  </si>
  <si>
    <t xml:space="preserve">Jeseník (456 m.n.m)                                                                                  </t>
  </si>
  <si>
    <t xml:space="preserve">Jeseník (456 m.n.m)                                                                                   </t>
  </si>
  <si>
    <t xml:space="preserve">Jeseník (456 m.n.m)                                                                                 </t>
  </si>
  <si>
    <t xml:space="preserve">Jeseník (456 m.n.m)                                                                              </t>
  </si>
  <si>
    <r>
      <t xml:space="preserve">Jeseník (456 m.n.m)      </t>
    </r>
    <r>
      <rPr>
        <sz val="18"/>
        <rFont val="Arial CE"/>
        <family val="2"/>
        <charset val="238"/>
      </rPr>
      <t xml:space="preserve">  </t>
    </r>
    <r>
      <rPr>
        <b/>
        <sz val="18"/>
        <rFont val="Arial CE"/>
        <family val="2"/>
        <charset val="238"/>
      </rPr>
      <t xml:space="preserve">                                                                              </t>
    </r>
  </si>
  <si>
    <t xml:space="preserve">Jičín ( Miličeves - 254 m.n.m)                                                                        </t>
  </si>
  <si>
    <t xml:space="preserve">Jičín ( Miličeves - 254 m.n.m)                                                                                   </t>
  </si>
  <si>
    <t xml:space="preserve">Jičín ( Miličeves - 254 m.n.m)                                                                                        </t>
  </si>
  <si>
    <t xml:space="preserve">Jičín ( Miličeves - 254 m.n.m)                                                                                  </t>
  </si>
  <si>
    <t xml:space="preserve">Jičín ( Miličeves - 254 m.n.m)                                                                                          </t>
  </si>
  <si>
    <t xml:space="preserve">Jičín ( Miličeves - 254 m.n.m)                                                                                     </t>
  </si>
  <si>
    <t xml:space="preserve">Jičín ( Miličeves - 254 m.n.m)                                                                                       </t>
  </si>
  <si>
    <r>
      <t>Kadaň (Tušimice - 456 m.n.m)</t>
    </r>
    <r>
      <rPr>
        <sz val="18"/>
        <rFont val="Arial CE"/>
        <family val="2"/>
        <charset val="238"/>
      </rPr>
      <t xml:space="preserve">  </t>
    </r>
    <r>
      <rPr>
        <b/>
        <sz val="18"/>
        <rFont val="Arial CE"/>
        <family val="2"/>
        <charset val="238"/>
      </rPr>
      <t xml:space="preserve">                                                                              </t>
    </r>
  </si>
  <si>
    <t xml:space="preserve">Kadaň (Tušimice - 456 m.n.m)                                                                                 </t>
  </si>
  <si>
    <t xml:space="preserve">Kadaň (Tušimice - 456 m.n.m)                                                                        </t>
  </si>
  <si>
    <t xml:space="preserve">Kadaň (Tušimice - 456 m.n.m)                                                                                </t>
  </si>
  <si>
    <t xml:space="preserve">Kadaň (Tušimice - 456 m.n.m)                                                                                   </t>
  </si>
  <si>
    <t xml:space="preserve">Kadaň (Tušimice - 456 m.n.m)                                                                              </t>
  </si>
  <si>
    <t xml:space="preserve">Kadaň (Tušimice - 456 m.n.m)                                                                                  </t>
  </si>
  <si>
    <t xml:space="preserve">Konstantinovy Lázně ( 522 m.n.m)                                                                           </t>
  </si>
  <si>
    <t xml:space="preserve">Konstantinovy Lázně ( 522 m.n.m)                                                                            </t>
  </si>
  <si>
    <t xml:space="preserve">Konstantinovy Lázně ( 522 m.n.m)                                                                               </t>
  </si>
  <si>
    <t xml:space="preserve">Konstantinovy Lázně ( 522 m.n.m)                                                                              </t>
  </si>
  <si>
    <t xml:space="preserve">Konstantinovy Lázně ( 522 m.n.m)                                                                                    </t>
  </si>
  <si>
    <t xml:space="preserve">Konstantinovy Lázně ( 522 m.n.m)                                                                         </t>
  </si>
  <si>
    <t xml:space="preserve">Konstantinovy Lázně ( 522 m.n.m)                                                                     </t>
  </si>
  <si>
    <r>
      <t xml:space="preserve">Konstantinovy Lázně ( 522 m.n.m)      </t>
    </r>
    <r>
      <rPr>
        <sz val="18"/>
        <rFont val="Arial CE"/>
        <family val="2"/>
        <charset val="238"/>
      </rPr>
      <t xml:space="preserve"> </t>
    </r>
    <r>
      <rPr>
        <b/>
        <sz val="18"/>
        <rFont val="Arial CE"/>
        <family val="2"/>
        <charset val="238"/>
      </rPr>
      <t xml:space="preserve">                                                                              </t>
    </r>
  </si>
  <si>
    <t xml:space="preserve">Litovel ( Luká 510 m.n.m)                                                                              </t>
  </si>
  <si>
    <t xml:space="preserve">Litovel ( Luká 510 m.n.m)                                                                                          </t>
  </si>
  <si>
    <t xml:space="preserve">Litovel ( Luká 510 m.n.m)                                                                                              </t>
  </si>
  <si>
    <r>
      <t xml:space="preserve">Litovel ( Luká 510 m.n.m)                    </t>
    </r>
    <r>
      <rPr>
        <sz val="18"/>
        <rFont val="Arial CE"/>
        <family val="2"/>
        <charset val="238"/>
      </rPr>
      <t xml:space="preserve">  </t>
    </r>
    <r>
      <rPr>
        <b/>
        <sz val="18"/>
        <rFont val="Arial CE"/>
        <family val="2"/>
        <charset val="238"/>
      </rPr>
      <t xml:space="preserve">                                                                              </t>
    </r>
  </si>
  <si>
    <t xml:space="preserve">Litovel ( Luká 510 m.n.m)                                                                               </t>
  </si>
  <si>
    <t xml:space="preserve">Litovel ( Luká 510 m.n.m)                                                                                                 </t>
  </si>
  <si>
    <t xml:space="preserve">Litovel ( Luká 510 m.n.m)                                                                                               </t>
  </si>
  <si>
    <t xml:space="preserve">Litovel ( Luká 510 m.n.m)                                                                                                  </t>
  </si>
  <si>
    <t xml:space="preserve">Litovel ( Luká 510 m.n.m)                                                                                         </t>
  </si>
  <si>
    <t xml:space="preserve">Louny (Smolnice 345 m.n.m)                                                                         </t>
  </si>
  <si>
    <t xml:space="preserve">Louny (Smolnice 345 m.n.m)                                                                                    </t>
  </si>
  <si>
    <t xml:space="preserve">Louny (Smolnice 345 m.n.m)                                                                                     </t>
  </si>
  <si>
    <t xml:space="preserve">Louny (Smolnice 345 m.n.m)                                                                                       </t>
  </si>
  <si>
    <t xml:space="preserve">Louny (Smolnice 345 m.n.m)                                                                                 </t>
  </si>
  <si>
    <t xml:space="preserve">Louny (Smolnice 345 m.n.m)                                                                                  </t>
  </si>
  <si>
    <t xml:space="preserve">Louny (Smolnice 345 m.n.m)                                                                                      </t>
  </si>
  <si>
    <t xml:space="preserve">Lysá Hora ( 1 234 m.n.m)                                                                          </t>
  </si>
  <si>
    <t xml:space="preserve">Lysá Hora ( 1 234 m.n.m)                                                                                      </t>
  </si>
  <si>
    <t xml:space="preserve">Lysá Hora ( 1 234 m.n.m)                                                                                         </t>
  </si>
  <si>
    <t xml:space="preserve">Lysá Hora ( 1 234 m.n.m)                                                                                   </t>
  </si>
  <si>
    <t xml:space="preserve">Lysá Hora ( 1 234 m.n.m)                                                                                 </t>
  </si>
  <si>
    <t xml:space="preserve">Lysá Hora ( 1 234 m.n.m)                                                                             </t>
  </si>
  <si>
    <t xml:space="preserve">Lysá Hora ( 1 234 m.n.m)                                                                               </t>
  </si>
  <si>
    <t xml:space="preserve">Mariánské Lázně ( 691 m.n.m)                                                                  </t>
  </si>
  <si>
    <t xml:space="preserve">Mariánské Lázně ( 691 m.n.m)                                                                               </t>
  </si>
  <si>
    <t xml:space="preserve">Mariánské Lázně ( 691 m.n.m)                                                                             </t>
  </si>
  <si>
    <t xml:space="preserve">Mariánské Lázně ( 691 m.n.m)                                                                            </t>
  </si>
  <si>
    <r>
      <t xml:space="preserve">Mariánské Lázně ( 691 m.n.m)  </t>
    </r>
    <r>
      <rPr>
        <sz val="18"/>
        <rFont val="Arial CE"/>
        <family val="2"/>
        <charset val="238"/>
      </rPr>
      <t xml:space="preserve"> </t>
    </r>
    <r>
      <rPr>
        <b/>
        <sz val="18"/>
        <rFont val="Arial CE"/>
        <family val="2"/>
        <charset val="238"/>
      </rPr>
      <t xml:space="preserve">                                                                              </t>
    </r>
  </si>
  <si>
    <r>
      <t xml:space="preserve">Mariánské Lázně ( 691 m.n.m)  </t>
    </r>
    <r>
      <rPr>
        <sz val="18"/>
        <rFont val="Arial CE"/>
        <family val="2"/>
        <charset val="238"/>
      </rPr>
      <t xml:space="preserve">  </t>
    </r>
    <r>
      <rPr>
        <b/>
        <sz val="18"/>
        <rFont val="Arial CE"/>
        <family val="2"/>
        <charset val="238"/>
      </rPr>
      <t xml:space="preserve">                                                                              </t>
    </r>
  </si>
  <si>
    <t xml:space="preserve">Mariánské Lázně ( 691 m.n.m)                                                                              </t>
  </si>
  <si>
    <t xml:space="preserve">Mariánské Lázně ( 691 m.n.m)                                                                                </t>
  </si>
  <si>
    <t xml:space="preserve">Město Albrechtice ( 433 m.n.m)                                                                         </t>
  </si>
  <si>
    <r>
      <t xml:space="preserve">Město Albrechtice ( 433 m.n.m)  </t>
    </r>
    <r>
      <rPr>
        <sz val="18"/>
        <rFont val="Arial CE"/>
        <family val="2"/>
        <charset val="238"/>
      </rPr>
      <t xml:space="preserve">  </t>
    </r>
    <r>
      <rPr>
        <b/>
        <sz val="18"/>
        <rFont val="Arial CE"/>
        <family val="2"/>
        <charset val="238"/>
      </rPr>
      <t xml:space="preserve">                                                                              </t>
    </r>
  </si>
  <si>
    <t xml:space="preserve">Město Albrechtice ( 433 m.n.m)                                                                              </t>
  </si>
  <si>
    <t xml:space="preserve">Město Albrechtice ( 433 m.n.m)                                                                            </t>
  </si>
  <si>
    <t xml:space="preserve">Město Albrechtice ( 433 m.n.m)                                                                             </t>
  </si>
  <si>
    <t xml:space="preserve">Město Albrechtice ( 433 m.n.m)                                                                               </t>
  </si>
  <si>
    <t xml:space="preserve">Milešovka ( 833 m.n.m)                                                                           </t>
  </si>
  <si>
    <t xml:space="preserve">Milešovka ( 833 m.n.m)                                                                                 </t>
  </si>
  <si>
    <t xml:space="preserve">Milešovka ( 833 m.n.m)                                                                                  </t>
  </si>
  <si>
    <t xml:space="preserve">Milešovka ( 833 m.n.m)                                                                             </t>
  </si>
  <si>
    <t xml:space="preserve">Milešovka ( 833 m.n.m)                                                                               </t>
  </si>
  <si>
    <t xml:space="preserve">Milešovka ( 833 m.n.m)                                                                            </t>
  </si>
  <si>
    <t xml:space="preserve">Milešovka ( 833 m.n.m)                                                                          </t>
  </si>
  <si>
    <t xml:space="preserve">Milešovka ( 833 m.n.m)                                                                                </t>
  </si>
  <si>
    <t xml:space="preserve">Moravský Beroun ( Červená u Libavé 750 m.n.m)                                                                            </t>
  </si>
  <si>
    <t xml:space="preserve">Moravský Beroun ( Červená u Libavé 750 m.n.m)                                                                               </t>
  </si>
  <si>
    <t xml:space="preserve">Moravský Beroun ( Červená u Libavé 750 m.n.m)                                                                                  </t>
  </si>
  <si>
    <r>
      <t xml:space="preserve">Moravský Beroun ( Červená u Libavé 750 m.n.m)     </t>
    </r>
    <r>
      <rPr>
        <sz val="18"/>
        <rFont val="Arial CE"/>
        <family val="2"/>
        <charset val="238"/>
      </rPr>
      <t xml:space="preserve"> </t>
    </r>
    <r>
      <rPr>
        <b/>
        <sz val="18"/>
        <rFont val="Arial CE"/>
        <family val="2"/>
        <charset val="238"/>
      </rPr>
      <t xml:space="preserve">                                                                              </t>
    </r>
  </si>
  <si>
    <t xml:space="preserve">Moravský Beroun ( Červená u Libavé 750 m.n.m)                                                                                 </t>
  </si>
  <si>
    <t xml:space="preserve">Moravský Beroun ( Červená u Libavé 750 m.n.m)                                                                             </t>
  </si>
  <si>
    <t xml:space="preserve">Náměšť nad Oslavou (273 m.n.m)                                                                           </t>
  </si>
  <si>
    <t xml:space="preserve">Náměšť nad Oslavou (273 m.n.m)                                                                                </t>
  </si>
  <si>
    <t xml:space="preserve">Náměšť nad Oslavou (273 m.n.m)                                                                             </t>
  </si>
  <si>
    <t xml:space="preserve">Náměšť nad Oslavou (273 m.n.m)                                                                               </t>
  </si>
  <si>
    <r>
      <t xml:space="preserve">Náměšť nad Oslavou (273 m.n.m)   </t>
    </r>
    <r>
      <rPr>
        <sz val="18"/>
        <rFont val="Arial CE"/>
        <family val="2"/>
        <charset val="238"/>
      </rPr>
      <t xml:space="preserve"> </t>
    </r>
    <r>
      <rPr>
        <b/>
        <sz val="18"/>
        <rFont val="Arial CE"/>
        <family val="2"/>
        <charset val="238"/>
      </rPr>
      <t xml:space="preserve">                                                                              </t>
    </r>
  </si>
  <si>
    <t xml:space="preserve">Náměšť nad Oslavou (273 m.n.m)                                                                            </t>
  </si>
  <si>
    <t xml:space="preserve">Náměšť nad Oslavou (273 m.n.m)                                                                              </t>
  </si>
  <si>
    <t xml:space="preserve">Nové Hrady ( Nové Hrady - Býňov 475 m.n.m)                                                                              </t>
  </si>
  <si>
    <t xml:space="preserve">Nové Hrady ( Nové Hrady - Býňov 475 m.n.m)                                                                                 </t>
  </si>
  <si>
    <t xml:space="preserve">Nové Hrady ( Nové Hrady - Býňov 475 m.n.m)                                                                            </t>
  </si>
  <si>
    <t xml:space="preserve">Nové Hrady ( Nové Hrady - Býňov 475 m.n.m)                                                                          </t>
  </si>
  <si>
    <t xml:space="preserve">Nové Hrady ( Nové Hrady - Býňov 475 m.n.m)                                                                                </t>
  </si>
  <si>
    <t xml:space="preserve">Nové Hrady ( Nové Hrady - Býňov 475 m.n.m)                                                                               </t>
  </si>
  <si>
    <r>
      <t xml:space="preserve">Nové Hrady ( Nové Hrady - Býňov 475 m.n.m)   </t>
    </r>
    <r>
      <rPr>
        <sz val="18"/>
        <rFont val="Arial CE"/>
        <family val="2"/>
        <charset val="238"/>
      </rPr>
      <t xml:space="preserve"> </t>
    </r>
    <r>
      <rPr>
        <b/>
        <sz val="18"/>
        <rFont val="Arial CE"/>
        <family val="2"/>
        <charset val="238"/>
      </rPr>
      <t xml:space="preserve">                                                                              </t>
    </r>
  </si>
  <si>
    <t xml:space="preserve">Nové Hrady ( Nové Hrady - Býňov 475 m.n.m)                                                                           </t>
  </si>
  <si>
    <t xml:space="preserve">Plesy (Kralovice 468 m.n.m)                                                                             </t>
  </si>
  <si>
    <t xml:space="preserve">Plesy (Kralovice 468 m.n.m)                                                                                     </t>
  </si>
  <si>
    <t xml:space="preserve">Plesy (Kralovice 468 m.n.m)                                                                               </t>
  </si>
  <si>
    <t xml:space="preserve">Plesy (Kralovice 468 m.n.m)                                                                                  </t>
  </si>
  <si>
    <t xml:space="preserve">Plesy (Kralovice 468 m.n.m)                                                                                 </t>
  </si>
  <si>
    <r>
      <t xml:space="preserve">Plesy (Kralovice 468 m.n.m)       </t>
    </r>
    <r>
      <rPr>
        <sz val="18"/>
        <rFont val="Arial CE"/>
        <family val="2"/>
        <charset val="238"/>
      </rPr>
      <t xml:space="preserve"> </t>
    </r>
    <r>
      <rPr>
        <b/>
        <sz val="18"/>
        <rFont val="Arial CE"/>
        <family val="2"/>
        <charset val="238"/>
      </rPr>
      <t xml:space="preserve">                                                                              </t>
    </r>
  </si>
  <si>
    <t xml:space="preserve">Polička ( Nedvězí 722 m.n.m)                                                                            </t>
  </si>
  <si>
    <t xml:space="preserve">Polička ( Nedvězí 722 m.n.m)                                                                                            </t>
  </si>
  <si>
    <t xml:space="preserve">Polička ( Nedvězí 722 m.n.m)                                                                                        </t>
  </si>
  <si>
    <t xml:space="preserve">Polička ( Nedvězí 722 m.n.m)                                                                                             </t>
  </si>
  <si>
    <t xml:space="preserve">Polička ( Nedvězí 722 m.n.m)                                                                                         </t>
  </si>
  <si>
    <t xml:space="preserve">Polička ( Nedvězí 722 m.n.m)                                                                                           </t>
  </si>
  <si>
    <t xml:space="preserve">Polička ( Nedvězí 722 m.n.m)                                                                                               </t>
  </si>
  <si>
    <t xml:space="preserve">Polička ( Nedvězí 722 m.n.m)                                                                                              </t>
  </si>
  <si>
    <t xml:space="preserve">Praha Kbely ( 281 m.n.m)                                                                         </t>
  </si>
  <si>
    <r>
      <t xml:space="preserve">Praha Kbely ( 281 m.n.m)       </t>
    </r>
    <r>
      <rPr>
        <sz val="18"/>
        <rFont val="Arial CE"/>
        <family val="2"/>
        <charset val="238"/>
      </rPr>
      <t xml:space="preserve"> </t>
    </r>
    <r>
      <rPr>
        <b/>
        <sz val="18"/>
        <rFont val="Arial CE"/>
        <family val="2"/>
        <charset val="238"/>
      </rPr>
      <t xml:space="preserve">                                                                              </t>
    </r>
  </si>
  <si>
    <t xml:space="preserve">Praha Kbely ( 281 m.n.m)                                                                                </t>
  </si>
  <si>
    <t xml:space="preserve">Praha Kbely ( 281 m.n.m)                                                                              </t>
  </si>
  <si>
    <t xml:space="preserve">Praha Kbely ( 281 m.n.m)                                                                            </t>
  </si>
  <si>
    <t xml:space="preserve">Praha Kbely ( 281 m.n.m)                                                                                 </t>
  </si>
  <si>
    <t xml:space="preserve">Praha Libuš ( 303 m.n.m)                                                                     </t>
  </si>
  <si>
    <t xml:space="preserve">Praha Libuš ( 303 m.n.m)                                                                                  </t>
  </si>
  <si>
    <r>
      <rPr>
        <i/>
        <sz val="10"/>
        <rFont val="Symbol"/>
        <family val="1"/>
        <charset val="2"/>
      </rPr>
      <t>q</t>
    </r>
    <r>
      <rPr>
        <vertAlign val="subscript"/>
        <sz val="10"/>
        <rFont val="Segoe UI"/>
        <family val="2"/>
        <charset val="238"/>
      </rPr>
      <t>es</t>
    </r>
  </si>
  <si>
    <t>průměr</t>
  </si>
  <si>
    <t>počet dnů</t>
  </si>
  <si>
    <t>Den</t>
  </si>
  <si>
    <t>06</t>
  </si>
  <si>
    <t>05</t>
  </si>
  <si>
    <t>04</t>
  </si>
  <si>
    <t>03</t>
  </si>
  <si>
    <t>02</t>
  </si>
  <si>
    <t>01</t>
  </si>
  <si>
    <t>12</t>
  </si>
  <si>
    <t>11</t>
  </si>
  <si>
    <t>10</t>
  </si>
  <si>
    <t>09</t>
  </si>
  <si>
    <t>08</t>
  </si>
  <si>
    <t>07</t>
  </si>
  <si>
    <t>2015</t>
  </si>
  <si>
    <t>2014</t>
  </si>
  <si>
    <t>Varnsdorf</t>
  </si>
  <si>
    <t>Liberec</t>
  </si>
  <si>
    <t>Doksy</t>
  </si>
  <si>
    <t>Žatec</t>
  </si>
  <si>
    <t>Ústí nad Labem, Kočkov</t>
  </si>
  <si>
    <t>Teplice</t>
  </si>
  <si>
    <t>Smolnice</t>
  </si>
  <si>
    <t>Milešovka</t>
  </si>
  <si>
    <t>Kopisty</t>
  </si>
  <si>
    <t>Tušimice</t>
  </si>
  <si>
    <t>Ondřejov</t>
  </si>
  <si>
    <t>Nový Rychnov</t>
  </si>
  <si>
    <t>Nedrahovice, Rudolec</t>
  </si>
  <si>
    <t>Havlíčkův Brod</t>
  </si>
  <si>
    <t>Tuhaň</t>
  </si>
  <si>
    <t>Semčice</t>
  </si>
  <si>
    <t>Holenice</t>
  </si>
  <si>
    <t>Desná, Souš</t>
  </si>
  <si>
    <t>Praha, Ruzyně</t>
  </si>
  <si>
    <t>Příbram</t>
  </si>
  <si>
    <t>Praha, Libuš</t>
  </si>
  <si>
    <t>Praha, Kbely</t>
  </si>
  <si>
    <t>Praha, Karlov</t>
  </si>
  <si>
    <t>Neumětely</t>
  </si>
  <si>
    <t>Vsetín</t>
  </si>
  <si>
    <t>Valašské Meziříčí</t>
  </si>
  <si>
    <t>Šumperk</t>
  </si>
  <si>
    <t>Olomouc, Holice</t>
  </si>
  <si>
    <t>Luká</t>
  </si>
  <si>
    <t>Město Albrechtice, Žáry</t>
  </si>
  <si>
    <t>Světlá Hora</t>
  </si>
  <si>
    <t>Ostrava, Poruba</t>
  </si>
  <si>
    <t>Opava, Otice</t>
  </si>
  <si>
    <t>Mošnov</t>
  </si>
  <si>
    <t>Lysá hora</t>
  </si>
  <si>
    <t>Jeseník</t>
  </si>
  <si>
    <t>Javorník</t>
  </si>
  <si>
    <t>Červená</t>
  </si>
  <si>
    <t>Karlovy Vary, Olšová Vrata</t>
  </si>
  <si>
    <t>Cheb</t>
  </si>
  <si>
    <t>Přimda</t>
  </si>
  <si>
    <t>Mariánské Lázně, vodárna</t>
  </si>
  <si>
    <t>Kralovice</t>
  </si>
  <si>
    <t>Konstantinovy Lázně</t>
  </si>
  <si>
    <t>Plzeň, Bolevec</t>
  </si>
  <si>
    <t>Klatovy</t>
  </si>
  <si>
    <t>Domažlice</t>
  </si>
  <si>
    <t>Svratouch</t>
  </si>
  <si>
    <t>Poděbrady</t>
  </si>
  <si>
    <t>Pardubice, letiště</t>
  </si>
  <si>
    <t>Jičín</t>
  </si>
  <si>
    <t>Hradec Králové, Nový Hradec Králové</t>
  </si>
  <si>
    <t>Chotusice, letiště</t>
  </si>
  <si>
    <t>Broumov</t>
  </si>
  <si>
    <t>Ústí nad Orlicí</t>
  </si>
  <si>
    <t>Úpice</t>
  </si>
  <si>
    <t>Vyšší Brod</t>
  </si>
  <si>
    <t>Tábor, Náchod</t>
  </si>
  <si>
    <t>Jindřichův Hradec, Děbolín</t>
  </si>
  <si>
    <t>České Budějovice,Rožnov</t>
  </si>
  <si>
    <t>Byňov</t>
  </si>
  <si>
    <t>Vráž</t>
  </si>
  <si>
    <t>Temelín</t>
  </si>
  <si>
    <t>Husinec</t>
  </si>
  <si>
    <t>Churáňov</t>
  </si>
  <si>
    <t>Velké Meziříčí</t>
  </si>
  <si>
    <t>Vatín</t>
  </si>
  <si>
    <t>Sedlec</t>
  </si>
  <si>
    <t>Nedvězí</t>
  </si>
  <si>
    <t>Kuchařovice</t>
  </si>
  <si>
    <t>Kobylí</t>
  </si>
  <si>
    <t>Kostelní Myslová</t>
  </si>
  <si>
    <t>Dyjákovice</t>
  </si>
  <si>
    <t>Dukovany</t>
  </si>
  <si>
    <t>Stanice</t>
  </si>
  <si>
    <t>Brno, Tuřany</t>
  </si>
  <si>
    <t>Vizovice</t>
  </si>
  <si>
    <t>Strážnice</t>
  </si>
  <si>
    <t>Protivanov</t>
  </si>
  <si>
    <t>Kroměříž</t>
  </si>
  <si>
    <t>Holešov</t>
  </si>
  <si>
    <t>Průměrná denní teplota vzduchu ve °C z vybraných stanic</t>
  </si>
  <si>
    <t>2004</t>
  </si>
  <si>
    <t>2005</t>
  </si>
  <si>
    <t>2006</t>
  </si>
  <si>
    <t>2007</t>
  </si>
  <si>
    <t>2008</t>
  </si>
  <si>
    <t>2009</t>
  </si>
  <si>
    <t>2010</t>
  </si>
  <si>
    <t>2011</t>
  </si>
  <si>
    <t>2012</t>
  </si>
  <si>
    <t>2013</t>
  </si>
  <si>
    <t>Základní geografie vybraných stanic</t>
  </si>
  <si>
    <t>Souřadnice</t>
  </si>
  <si>
    <t>Indikativ</t>
  </si>
  <si>
    <t>Wmo ind.</t>
  </si>
  <si>
    <t>Název stanice</t>
  </si>
  <si>
    <t>Latitude</t>
  </si>
  <si>
    <t>Ew hemisphere</t>
  </si>
  <si>
    <t>Longitude</t>
  </si>
  <si>
    <t>Ns hemisphere</t>
  </si>
  <si>
    <t>Elevation</t>
  </si>
  <si>
    <t>Okres</t>
  </si>
  <si>
    <t>B1HOLE01</t>
  </si>
  <si>
    <t>11774</t>
  </si>
  <si>
    <t>491914</t>
  </si>
  <si>
    <t>E</t>
  </si>
  <si>
    <t>0173412</t>
  </si>
  <si>
    <t>N</t>
  </si>
  <si>
    <t>B1IVAN01</t>
  </si>
  <si>
    <t>11749</t>
  </si>
  <si>
    <t>Ivanovice na Hané</t>
  </si>
  <si>
    <t>491833</t>
  </si>
  <si>
    <t>0170522</t>
  </si>
  <si>
    <t>Vyškov</t>
  </si>
  <si>
    <t>B1KROM01</t>
  </si>
  <si>
    <t>11751</t>
  </si>
  <si>
    <t>491705</t>
  </si>
  <si>
    <t>0172155</t>
  </si>
  <si>
    <t>B1PROS01</t>
  </si>
  <si>
    <t>11747</t>
  </si>
  <si>
    <t>Prostějov</t>
  </si>
  <si>
    <t>492709</t>
  </si>
  <si>
    <t>0170805</t>
  </si>
  <si>
    <t>B1STME01</t>
  </si>
  <si>
    <t>11754</t>
  </si>
  <si>
    <t>Staré Město</t>
  </si>
  <si>
    <t>490530</t>
  </si>
  <si>
    <t>0172556</t>
  </si>
  <si>
    <t>Uherské Hradiště</t>
  </si>
  <si>
    <t>B1STRZ01</t>
  </si>
  <si>
    <t>11755</t>
  </si>
  <si>
    <t>485357</t>
  </si>
  <si>
    <t>0172017</t>
  </si>
  <si>
    <t>Hodonín</t>
  </si>
  <si>
    <t>B2BTUR01</t>
  </si>
  <si>
    <t>11723</t>
  </si>
  <si>
    <t>490911</t>
  </si>
  <si>
    <t>0164120</t>
  </si>
  <si>
    <t>Brno-město</t>
  </si>
  <si>
    <t>B2HAJE01</t>
  </si>
  <si>
    <t>Tišnov, Hájek</t>
  </si>
  <si>
    <t>492223</t>
  </si>
  <si>
    <t>0162821</t>
  </si>
  <si>
    <t>Brno-venkov</t>
  </si>
  <si>
    <t>B2JIHL01</t>
  </si>
  <si>
    <t>Jihlava, Hruškové Dvory</t>
  </si>
  <si>
    <t>492423</t>
  </si>
  <si>
    <t>0153659</t>
  </si>
  <si>
    <t>Jihlava</t>
  </si>
  <si>
    <t>B2KUCH01</t>
  </si>
  <si>
    <t>11698</t>
  </si>
  <si>
    <t>485252</t>
  </si>
  <si>
    <t>0160507</t>
  </si>
  <si>
    <t>Znojmo</t>
  </si>
  <si>
    <t>B2LEDN01</t>
  </si>
  <si>
    <t>11727</t>
  </si>
  <si>
    <t>Lednice</t>
  </si>
  <si>
    <t>484733</t>
  </si>
  <si>
    <t>0164756</t>
  </si>
  <si>
    <t>Břeclav</t>
  </si>
  <si>
    <t>B2VATI01</t>
  </si>
  <si>
    <t>11660</t>
  </si>
  <si>
    <t>493123</t>
  </si>
  <si>
    <t>0155805</t>
  </si>
  <si>
    <t>Žďár nad Sázavou</t>
  </si>
  <si>
    <t>B2VMEZ01</t>
  </si>
  <si>
    <t>11687</t>
  </si>
  <si>
    <t>492110</t>
  </si>
  <si>
    <t>0160031</t>
  </si>
  <si>
    <t>C1HUSI01</t>
  </si>
  <si>
    <t>11497</t>
  </si>
  <si>
    <t>490308</t>
  </si>
  <si>
    <t>0135918</t>
  </si>
  <si>
    <t>Prachatice</t>
  </si>
  <si>
    <t>C1STRA01</t>
  </si>
  <si>
    <t>11491</t>
  </si>
  <si>
    <t>Strakonice</t>
  </si>
  <si>
    <t>491505</t>
  </si>
  <si>
    <t>0135527</t>
  </si>
  <si>
    <t>C1VRAZ01</t>
  </si>
  <si>
    <t>11532</t>
  </si>
  <si>
    <t>492304</t>
  </si>
  <si>
    <t>0140744</t>
  </si>
  <si>
    <t>Písek</t>
  </si>
  <si>
    <t>C2CBUD01</t>
  </si>
  <si>
    <t>11546</t>
  </si>
  <si>
    <t>485707</t>
  </si>
  <si>
    <t>0142811</t>
  </si>
  <si>
    <t>České Budějovice</t>
  </si>
  <si>
    <t>C2CKRU01</t>
  </si>
  <si>
    <t>11545</t>
  </si>
  <si>
    <t>Český Krumlov, Přísečná</t>
  </si>
  <si>
    <t>484956</t>
  </si>
  <si>
    <t>0142022</t>
  </si>
  <si>
    <t>Český Krumlov</t>
  </si>
  <si>
    <t>C2JHRA01</t>
  </si>
  <si>
    <t>11635</t>
  </si>
  <si>
    <t>490920</t>
  </si>
  <si>
    <t>0145727</t>
  </si>
  <si>
    <t>Jindřichův Hradec</t>
  </si>
  <si>
    <t>C2TABO01</t>
  </si>
  <si>
    <t>11582</t>
  </si>
  <si>
    <t>492610</t>
  </si>
  <si>
    <t>0143937</t>
  </si>
  <si>
    <t>Tábor</t>
  </si>
  <si>
    <t>H1TRUT01</t>
  </si>
  <si>
    <t>11645</t>
  </si>
  <si>
    <t>Trutnov</t>
  </si>
  <si>
    <t>503331</t>
  </si>
  <si>
    <t>0155354</t>
  </si>
  <si>
    <t>H1UPIC01</t>
  </si>
  <si>
    <t>11675</t>
  </si>
  <si>
    <t>503023</t>
  </si>
  <si>
    <t>0160042</t>
  </si>
  <si>
    <t>H2RYCH01</t>
  </si>
  <si>
    <t>11680</t>
  </si>
  <si>
    <t>Rychnov nad Kněžnou</t>
  </si>
  <si>
    <t>500954</t>
  </si>
  <si>
    <t>0161612</t>
  </si>
  <si>
    <t>H2USTI01</t>
  </si>
  <si>
    <t>11679</t>
  </si>
  <si>
    <t>495849</t>
  </si>
  <si>
    <t>0162520</t>
  </si>
  <si>
    <t>H3CHTU01</t>
  </si>
  <si>
    <t>11624</t>
  </si>
  <si>
    <t>495627</t>
  </si>
  <si>
    <t>0152311</t>
  </si>
  <si>
    <t>Kutná Hora</t>
  </si>
  <si>
    <t>H3GAJE01</t>
  </si>
  <si>
    <t>11684</t>
  </si>
  <si>
    <t>Gajer, Janov</t>
  </si>
  <si>
    <t>494916</t>
  </si>
  <si>
    <t>0162436</t>
  </si>
  <si>
    <t>Svitavy</t>
  </si>
  <si>
    <t>H3HRAD01</t>
  </si>
  <si>
    <t>11649</t>
  </si>
  <si>
    <t>501040</t>
  </si>
  <si>
    <t>0155018</t>
  </si>
  <si>
    <t>Hradec Králové</t>
  </si>
  <si>
    <t>H3JICI01</t>
  </si>
  <si>
    <t>11609</t>
  </si>
  <si>
    <t>502622</t>
  </si>
  <si>
    <t>0152109</t>
  </si>
  <si>
    <t>H3PARD01</t>
  </si>
  <si>
    <t>11652</t>
  </si>
  <si>
    <t>500058</t>
  </si>
  <si>
    <t>0154425</t>
  </si>
  <si>
    <t>Pardubice</t>
  </si>
  <si>
    <t>H3PODE01</t>
  </si>
  <si>
    <t>11617</t>
  </si>
  <si>
    <t>500826</t>
  </si>
  <si>
    <t>0150801</t>
  </si>
  <si>
    <t>Nymburk</t>
  </si>
  <si>
    <t>H3RADO01</t>
  </si>
  <si>
    <t>11621</t>
  </si>
  <si>
    <t>Radovesnice II.</t>
  </si>
  <si>
    <t>500623</t>
  </si>
  <si>
    <t>0152205</t>
  </si>
  <si>
    <t>Kolín</t>
  </si>
  <si>
    <t>L1DOMA01</t>
  </si>
  <si>
    <t>11428</t>
  </si>
  <si>
    <t>492641</t>
  </si>
  <si>
    <t>0125521</t>
  </si>
  <si>
    <t>L1KLAT01</t>
  </si>
  <si>
    <t>11455</t>
  </si>
  <si>
    <t>492326</t>
  </si>
  <si>
    <t>0131811</t>
  </si>
  <si>
    <t>L1PLZB01</t>
  </si>
  <si>
    <t>11446</t>
  </si>
  <si>
    <t>494718</t>
  </si>
  <si>
    <t>0132311</t>
  </si>
  <si>
    <t>Plzeň-sever</t>
  </si>
  <si>
    <t>L2HERM01</t>
  </si>
  <si>
    <t>11444</t>
  </si>
  <si>
    <t>Heřmanov</t>
  </si>
  <si>
    <t>500855</t>
  </si>
  <si>
    <t>0133417</t>
  </si>
  <si>
    <t>Rakovník</t>
  </si>
  <si>
    <t>L2STRI01</t>
  </si>
  <si>
    <t>11447</t>
  </si>
  <si>
    <t>Stříbro</t>
  </si>
  <si>
    <t>494516</t>
  </si>
  <si>
    <t>0125949</t>
  </si>
  <si>
    <t>Tachov</t>
  </si>
  <si>
    <t>L3CHEB01</t>
  </si>
  <si>
    <t>11406</t>
  </si>
  <si>
    <t>500406</t>
  </si>
  <si>
    <t>0122329</t>
  </si>
  <si>
    <t>L3KVAL01</t>
  </si>
  <si>
    <t>11414</t>
  </si>
  <si>
    <t>501206</t>
  </si>
  <si>
    <t>0125451</t>
  </si>
  <si>
    <t>Karlovy Vary</t>
  </si>
  <si>
    <t>L3KVAZ01</t>
  </si>
  <si>
    <t>11415</t>
  </si>
  <si>
    <t>501338</t>
  </si>
  <si>
    <t>0125241</t>
  </si>
  <si>
    <t>O1FMOL01</t>
  </si>
  <si>
    <t>Frýdek-Místek, Místek</t>
  </si>
  <si>
    <t>494000</t>
  </si>
  <si>
    <t>0181857</t>
  </si>
  <si>
    <t>Frýdek-Místek</t>
  </si>
  <si>
    <t>O1KARV01</t>
  </si>
  <si>
    <t>11795</t>
  </si>
  <si>
    <t>Karviná</t>
  </si>
  <si>
    <t>495118</t>
  </si>
  <si>
    <t>0183200</t>
  </si>
  <si>
    <t>O1OPAV01</t>
  </si>
  <si>
    <t>11763</t>
  </si>
  <si>
    <t>495511</t>
  </si>
  <si>
    <t>0175234</t>
  </si>
  <si>
    <t>Opava</t>
  </si>
  <si>
    <t>O1PORU01</t>
  </si>
  <si>
    <t>11790</t>
  </si>
  <si>
    <t>494931</t>
  </si>
  <si>
    <t>0180934</t>
  </si>
  <si>
    <t>Ostrava-město</t>
  </si>
  <si>
    <t>O1SVET01</t>
  </si>
  <si>
    <t>11736</t>
  </si>
  <si>
    <t>500159</t>
  </si>
  <si>
    <t>0172404</t>
  </si>
  <si>
    <t>Bruntál</t>
  </si>
  <si>
    <t>O2OLOM01</t>
  </si>
  <si>
    <t>11742</t>
  </si>
  <si>
    <t>493433</t>
  </si>
  <si>
    <t>0171704</t>
  </si>
  <si>
    <t>Olomouc</t>
  </si>
  <si>
    <t>O2SUMP01</t>
  </si>
  <si>
    <t>11705</t>
  </si>
  <si>
    <t>495827</t>
  </si>
  <si>
    <t>0165803</t>
  </si>
  <si>
    <t>O3PRER01</t>
  </si>
  <si>
    <t>11748</t>
  </si>
  <si>
    <t>Přerov</t>
  </si>
  <si>
    <t>492752</t>
  </si>
  <si>
    <t>0172732</t>
  </si>
  <si>
    <t>O3VALM01</t>
  </si>
  <si>
    <t>11769</t>
  </si>
  <si>
    <t>492749</t>
  </si>
  <si>
    <t>0175827</t>
  </si>
  <si>
    <t>O3VSET01</t>
  </si>
  <si>
    <t>11788</t>
  </si>
  <si>
    <t>492039</t>
  </si>
  <si>
    <t>0175946</t>
  </si>
  <si>
    <t>P1DOBE01</t>
  </si>
  <si>
    <t>11521</t>
  </si>
  <si>
    <t>Dobřichovice</t>
  </si>
  <si>
    <t>495600</t>
  </si>
  <si>
    <t>0141633</t>
  </si>
  <si>
    <t>Praha-západ</t>
  </si>
  <si>
    <t>P1LANY01</t>
  </si>
  <si>
    <t>11474</t>
  </si>
  <si>
    <t>Lány</t>
  </si>
  <si>
    <t>500727</t>
  </si>
  <si>
    <t>0135707</t>
  </si>
  <si>
    <t>Kladno</t>
  </si>
  <si>
    <t>P1PKAR01</t>
  </si>
  <si>
    <t>11519</t>
  </si>
  <si>
    <t>500409</t>
  </si>
  <si>
    <t>0142540</t>
  </si>
  <si>
    <t>Praha</t>
  </si>
  <si>
    <t>P1PRIB01</t>
  </si>
  <si>
    <t>11485</t>
  </si>
  <si>
    <t>494141</t>
  </si>
  <si>
    <t>0140121</t>
  </si>
  <si>
    <t>P2HOLE01</t>
  </si>
  <si>
    <t>11611</t>
  </si>
  <si>
    <t>503149</t>
  </si>
  <si>
    <t>0151808</t>
  </si>
  <si>
    <t>Semily</t>
  </si>
  <si>
    <t>P2SEMC01</t>
  </si>
  <si>
    <t>11561</t>
  </si>
  <si>
    <t>502202</t>
  </si>
  <si>
    <t>0150013</t>
  </si>
  <si>
    <t>Mladá Boleslav</t>
  </si>
  <si>
    <t>P2TUHA01</t>
  </si>
  <si>
    <t>11562</t>
  </si>
  <si>
    <t>501743</t>
  </si>
  <si>
    <t>0143114</t>
  </si>
  <si>
    <t>Mělník</t>
  </si>
  <si>
    <t>P3HAVL01</t>
  </si>
  <si>
    <t>11656</t>
  </si>
  <si>
    <t>493643</t>
  </si>
  <si>
    <t>0153447</t>
  </si>
  <si>
    <t>P3NRYC01</t>
  </si>
  <si>
    <t>11632</t>
  </si>
  <si>
    <t>492309</t>
  </si>
  <si>
    <t>0152154</t>
  </si>
  <si>
    <t>Pelhřimov</t>
  </si>
  <si>
    <t>P3ONDR01</t>
  </si>
  <si>
    <t>11572</t>
  </si>
  <si>
    <t>495426</t>
  </si>
  <si>
    <t>0144705</t>
  </si>
  <si>
    <t>Praha-východ</t>
  </si>
  <si>
    <t>U1DOKS01</t>
  </si>
  <si>
    <t>11509</t>
  </si>
  <si>
    <t>Doksany</t>
  </si>
  <si>
    <t>502732</t>
  </si>
  <si>
    <t>0141012</t>
  </si>
  <si>
    <t>Litoměřice</t>
  </si>
  <si>
    <t>U1KATU01</t>
  </si>
  <si>
    <t>11438</t>
  </si>
  <si>
    <t>502236</t>
  </si>
  <si>
    <t>0131941</t>
  </si>
  <si>
    <t>Chomutov</t>
  </si>
  <si>
    <t>U1KOPI01</t>
  </si>
  <si>
    <t>11433</t>
  </si>
  <si>
    <t>503239</t>
  </si>
  <si>
    <t>0133722</t>
  </si>
  <si>
    <t>Most</t>
  </si>
  <si>
    <t>U1SMOL01</t>
  </si>
  <si>
    <t>11465</t>
  </si>
  <si>
    <t>501831</t>
  </si>
  <si>
    <t>0135122</t>
  </si>
  <si>
    <t>Louny</t>
  </si>
  <si>
    <t>U1TEPL01</t>
  </si>
  <si>
    <t>11461</t>
  </si>
  <si>
    <t>503918</t>
  </si>
  <si>
    <t>0135108</t>
  </si>
  <si>
    <t>U1ULKO01</t>
  </si>
  <si>
    <t>11502</t>
  </si>
  <si>
    <t>504100</t>
  </si>
  <si>
    <t>0140228</t>
  </si>
  <si>
    <t>Ústí nad Labem</t>
  </si>
  <si>
    <t>U2CELI01</t>
  </si>
  <si>
    <t>11554</t>
  </si>
  <si>
    <t>Česká Lípa</t>
  </si>
  <si>
    <t>504030</t>
  </si>
  <si>
    <t>0143229</t>
  </si>
  <si>
    <t>U2DECI01</t>
  </si>
  <si>
    <t>11501</t>
  </si>
  <si>
    <t>Děčín</t>
  </si>
  <si>
    <t>504503</t>
  </si>
  <si>
    <t>0141209</t>
  </si>
  <si>
    <t>U2LIBC01</t>
  </si>
  <si>
    <t>11603</t>
  </si>
  <si>
    <t>504611</t>
  </si>
  <si>
    <t>0150126</t>
  </si>
  <si>
    <r>
      <t xml:space="preserve">stanice: </t>
    </r>
    <r>
      <rPr>
        <b/>
        <sz val="10"/>
        <rFont val="Segoe UI"/>
        <family val="2"/>
        <charset val="238"/>
      </rPr>
      <t>Holešov</t>
    </r>
    <r>
      <rPr>
        <sz val="10"/>
        <rFont val="Segoe UI"/>
        <family val="2"/>
        <charset val="238"/>
      </rPr>
      <t>,  lokalita:</t>
    </r>
    <r>
      <rPr>
        <b/>
        <sz val="10"/>
        <rFont val="Segoe UI"/>
        <family val="2"/>
        <charset val="238"/>
      </rPr>
      <t xml:space="preserve"> Zlín</t>
    </r>
  </si>
  <si>
    <t>2016</t>
  </si>
  <si>
    <r>
      <t xml:space="preserve">stanice: </t>
    </r>
    <r>
      <rPr>
        <b/>
        <sz val="10"/>
        <rFont val="Segoe UI"/>
        <family val="2"/>
        <charset val="238"/>
      </rPr>
      <t>Ivanovice na Hané</t>
    </r>
    <r>
      <rPr>
        <sz val="10"/>
        <rFont val="Segoe UI"/>
        <family val="2"/>
        <charset val="238"/>
      </rPr>
      <t>,  lokalita:</t>
    </r>
    <r>
      <rPr>
        <b/>
        <sz val="10"/>
        <rFont val="Segoe UI"/>
        <family val="2"/>
        <charset val="238"/>
      </rPr>
      <t xml:space="preserve"> Vyškov</t>
    </r>
  </si>
  <si>
    <r>
      <t xml:space="preserve">stanice: </t>
    </r>
    <r>
      <rPr>
        <b/>
        <sz val="10"/>
        <rFont val="Segoe UI"/>
        <family val="2"/>
        <charset val="238"/>
      </rPr>
      <t>Kroměříž</t>
    </r>
    <r>
      <rPr>
        <sz val="10"/>
        <rFont val="Segoe UI"/>
        <family val="2"/>
        <charset val="238"/>
      </rPr>
      <t>,  lokalita:</t>
    </r>
    <r>
      <rPr>
        <b/>
        <sz val="10"/>
        <rFont val="Segoe UI"/>
        <family val="2"/>
        <charset val="238"/>
      </rPr>
      <t xml:space="preserve"> Kroměříž</t>
    </r>
  </si>
  <si>
    <r>
      <t xml:space="preserve">stanice: </t>
    </r>
    <r>
      <rPr>
        <b/>
        <sz val="10"/>
        <rFont val="Segoe UI"/>
        <family val="2"/>
        <charset val="238"/>
      </rPr>
      <t>Prostějov</t>
    </r>
    <r>
      <rPr>
        <sz val="10"/>
        <rFont val="Segoe UI"/>
        <family val="2"/>
        <charset val="238"/>
      </rPr>
      <t>,  lokalita:</t>
    </r>
    <r>
      <rPr>
        <b/>
        <sz val="10"/>
        <rFont val="Segoe UI"/>
        <family val="2"/>
        <charset val="238"/>
      </rPr>
      <t xml:space="preserve"> Prostějov</t>
    </r>
  </si>
  <si>
    <r>
      <t xml:space="preserve">stanice: </t>
    </r>
    <r>
      <rPr>
        <b/>
        <sz val="10"/>
        <rFont val="Segoe UI"/>
        <family val="2"/>
        <charset val="238"/>
      </rPr>
      <t>Staré Město</t>
    </r>
    <r>
      <rPr>
        <sz val="10"/>
        <rFont val="Segoe UI"/>
        <family val="2"/>
        <charset val="238"/>
      </rPr>
      <t>,  lokalita:</t>
    </r>
    <r>
      <rPr>
        <b/>
        <sz val="10"/>
        <rFont val="Segoe UI"/>
        <family val="2"/>
        <charset val="238"/>
      </rPr>
      <t xml:space="preserve"> Uherské Hradiště</t>
    </r>
  </si>
  <si>
    <r>
      <t xml:space="preserve">stanice: </t>
    </r>
    <r>
      <rPr>
        <b/>
        <sz val="10"/>
        <rFont val="Segoe UI"/>
        <family val="2"/>
        <charset val="238"/>
      </rPr>
      <t>Strážnice</t>
    </r>
    <r>
      <rPr>
        <sz val="10"/>
        <rFont val="Segoe UI"/>
        <family val="2"/>
        <charset val="238"/>
      </rPr>
      <t>,  lokalita:</t>
    </r>
    <r>
      <rPr>
        <b/>
        <sz val="10"/>
        <rFont val="Segoe UI"/>
        <family val="2"/>
        <charset val="238"/>
      </rPr>
      <t xml:space="preserve"> Hodonín</t>
    </r>
  </si>
  <si>
    <r>
      <t xml:space="preserve">stanice: </t>
    </r>
    <r>
      <rPr>
        <b/>
        <sz val="10"/>
        <rFont val="Segoe UI"/>
        <family val="2"/>
        <charset val="238"/>
      </rPr>
      <t>Brno - Tuřany</t>
    </r>
    <r>
      <rPr>
        <sz val="10"/>
        <rFont val="Segoe UI"/>
        <family val="2"/>
        <charset val="238"/>
      </rPr>
      <t>,  lokalita:</t>
    </r>
    <r>
      <rPr>
        <b/>
        <sz val="10"/>
        <rFont val="Segoe UI"/>
        <family val="2"/>
        <charset val="238"/>
      </rPr>
      <t xml:space="preserve"> Brno</t>
    </r>
  </si>
  <si>
    <r>
      <t xml:space="preserve">stanice: </t>
    </r>
    <r>
      <rPr>
        <b/>
        <sz val="10"/>
        <rFont val="Segoe UI"/>
        <family val="2"/>
        <charset val="238"/>
      </rPr>
      <t>Tišnov - Hájek</t>
    </r>
    <r>
      <rPr>
        <sz val="10"/>
        <rFont val="Segoe UI"/>
        <family val="2"/>
        <charset val="238"/>
      </rPr>
      <t>,  lokalita:</t>
    </r>
    <r>
      <rPr>
        <b/>
        <sz val="10"/>
        <rFont val="Segoe UI"/>
        <family val="2"/>
        <charset val="238"/>
      </rPr>
      <t xml:space="preserve"> Blansko</t>
    </r>
  </si>
  <si>
    <r>
      <t xml:space="preserve">stanice: </t>
    </r>
    <r>
      <rPr>
        <b/>
        <sz val="10"/>
        <rFont val="Segoe UI"/>
        <family val="2"/>
        <charset val="238"/>
      </rPr>
      <t>Jihlava</t>
    </r>
    <r>
      <rPr>
        <sz val="10"/>
        <rFont val="Segoe UI"/>
        <family val="2"/>
        <charset val="238"/>
      </rPr>
      <t>,  lokalita:</t>
    </r>
    <r>
      <rPr>
        <b/>
        <sz val="10"/>
        <rFont val="Segoe UI"/>
        <family val="2"/>
        <charset val="238"/>
      </rPr>
      <t xml:space="preserve"> Jihlava</t>
    </r>
  </si>
  <si>
    <r>
      <t xml:space="preserve">stanice: </t>
    </r>
    <r>
      <rPr>
        <b/>
        <sz val="10"/>
        <rFont val="Segoe UI"/>
        <family val="2"/>
        <charset val="238"/>
      </rPr>
      <t>Kuchařovice</t>
    </r>
    <r>
      <rPr>
        <sz val="10"/>
        <rFont val="Segoe UI"/>
        <family val="2"/>
        <charset val="238"/>
      </rPr>
      <t>,  lokalita:</t>
    </r>
    <r>
      <rPr>
        <b/>
        <sz val="10"/>
        <rFont val="Segoe UI"/>
        <family val="2"/>
        <charset val="238"/>
      </rPr>
      <t xml:space="preserve"> Znojmo</t>
    </r>
  </si>
  <si>
    <r>
      <t xml:space="preserve">stanice: </t>
    </r>
    <r>
      <rPr>
        <b/>
        <sz val="10"/>
        <rFont val="Segoe UI"/>
        <family val="2"/>
        <charset val="238"/>
      </rPr>
      <t>Lednice</t>
    </r>
    <r>
      <rPr>
        <sz val="10"/>
        <rFont val="Segoe UI"/>
        <family val="2"/>
        <charset val="238"/>
      </rPr>
      <t>,  lokalita:</t>
    </r>
    <r>
      <rPr>
        <b/>
        <sz val="10"/>
        <rFont val="Segoe UI"/>
        <family val="2"/>
        <charset val="238"/>
      </rPr>
      <t xml:space="preserve"> Břeclav</t>
    </r>
  </si>
  <si>
    <r>
      <t xml:space="preserve">stanice: </t>
    </r>
    <r>
      <rPr>
        <b/>
        <sz val="10"/>
        <rFont val="Segoe UI"/>
        <family val="2"/>
        <charset val="238"/>
      </rPr>
      <t>Vatín</t>
    </r>
    <r>
      <rPr>
        <sz val="10"/>
        <rFont val="Segoe UI"/>
        <family val="2"/>
        <charset val="238"/>
      </rPr>
      <t>,  lokalita:</t>
    </r>
    <r>
      <rPr>
        <b/>
        <sz val="10"/>
        <rFont val="Segoe UI"/>
        <family val="2"/>
        <charset val="238"/>
      </rPr>
      <t xml:space="preserve"> Žďár nad Sázavou</t>
    </r>
  </si>
  <si>
    <r>
      <t xml:space="preserve">stanice: </t>
    </r>
    <r>
      <rPr>
        <b/>
        <sz val="10"/>
        <rFont val="Segoe UI"/>
        <family val="2"/>
        <charset val="238"/>
      </rPr>
      <t>Velké Meziříčí</t>
    </r>
    <r>
      <rPr>
        <sz val="10"/>
        <rFont val="Segoe UI"/>
        <family val="2"/>
        <charset val="238"/>
      </rPr>
      <t>,  lokalita:</t>
    </r>
    <r>
      <rPr>
        <b/>
        <sz val="10"/>
        <rFont val="Segoe UI"/>
        <family val="2"/>
        <charset val="238"/>
      </rPr>
      <t xml:space="preserve"> Třebíč</t>
    </r>
  </si>
  <si>
    <r>
      <t xml:space="preserve">stanice: </t>
    </r>
    <r>
      <rPr>
        <b/>
        <sz val="10"/>
        <rFont val="Segoe UI"/>
        <family val="2"/>
        <charset val="238"/>
      </rPr>
      <t>Husinec</t>
    </r>
    <r>
      <rPr>
        <sz val="10"/>
        <rFont val="Segoe UI"/>
        <family val="2"/>
        <charset val="238"/>
      </rPr>
      <t>,  lokalita:</t>
    </r>
    <r>
      <rPr>
        <b/>
        <sz val="10"/>
        <rFont val="Segoe UI"/>
        <family val="2"/>
        <charset val="238"/>
      </rPr>
      <t xml:space="preserve"> Prachatice</t>
    </r>
  </si>
  <si>
    <r>
      <t xml:space="preserve">stanice: </t>
    </r>
    <r>
      <rPr>
        <b/>
        <sz val="10"/>
        <rFont val="Segoe UI"/>
        <family val="2"/>
        <charset val="238"/>
      </rPr>
      <t>Strakonice</t>
    </r>
    <r>
      <rPr>
        <sz val="10"/>
        <rFont val="Segoe UI"/>
        <family val="2"/>
        <charset val="238"/>
      </rPr>
      <t>,  lokalita:</t>
    </r>
    <r>
      <rPr>
        <b/>
        <sz val="10"/>
        <rFont val="Segoe UI"/>
        <family val="2"/>
        <charset val="238"/>
      </rPr>
      <t xml:space="preserve"> Strakonice</t>
    </r>
  </si>
  <si>
    <r>
      <t xml:space="preserve">stanice: </t>
    </r>
    <r>
      <rPr>
        <b/>
        <sz val="10"/>
        <rFont val="Segoe UI"/>
        <family val="2"/>
        <charset val="238"/>
      </rPr>
      <t>Vráž</t>
    </r>
    <r>
      <rPr>
        <sz val="10"/>
        <rFont val="Segoe UI"/>
        <family val="2"/>
        <charset val="238"/>
      </rPr>
      <t>,  lokalita:</t>
    </r>
    <r>
      <rPr>
        <b/>
        <sz val="10"/>
        <rFont val="Segoe UI"/>
        <family val="2"/>
        <charset val="238"/>
      </rPr>
      <t xml:space="preserve"> Písek</t>
    </r>
  </si>
  <si>
    <r>
      <t xml:space="preserve">stanice: </t>
    </r>
    <r>
      <rPr>
        <b/>
        <sz val="10"/>
        <rFont val="Segoe UI"/>
        <family val="2"/>
        <charset val="238"/>
      </rPr>
      <t>České Budějovice - Rožnov</t>
    </r>
    <r>
      <rPr>
        <sz val="10"/>
        <rFont val="Segoe UI"/>
        <family val="2"/>
        <charset val="238"/>
      </rPr>
      <t>,  lokalita:</t>
    </r>
    <r>
      <rPr>
        <b/>
        <sz val="10"/>
        <rFont val="Segoe UI"/>
        <family val="2"/>
        <charset val="238"/>
      </rPr>
      <t xml:space="preserve"> České Budějovice</t>
    </r>
  </si>
  <si>
    <r>
      <t xml:space="preserve">stanice: </t>
    </r>
    <r>
      <rPr>
        <b/>
        <sz val="10"/>
        <rFont val="Segoe UI"/>
        <family val="2"/>
        <charset val="238"/>
      </rPr>
      <t>Český Krumlov</t>
    </r>
    <r>
      <rPr>
        <sz val="10"/>
        <rFont val="Segoe UI"/>
        <family val="2"/>
        <charset val="238"/>
      </rPr>
      <t>,  lokalita:</t>
    </r>
    <r>
      <rPr>
        <b/>
        <sz val="10"/>
        <rFont val="Segoe UI"/>
        <family val="2"/>
        <charset val="238"/>
      </rPr>
      <t xml:space="preserve"> Český Krumlov</t>
    </r>
  </si>
  <si>
    <r>
      <t xml:space="preserve">stanice: </t>
    </r>
    <r>
      <rPr>
        <b/>
        <sz val="10"/>
        <rFont val="Segoe UI"/>
        <family val="2"/>
        <charset val="238"/>
      </rPr>
      <t>Jindřichův Hradec</t>
    </r>
    <r>
      <rPr>
        <sz val="10"/>
        <rFont val="Segoe UI"/>
        <family val="2"/>
        <charset val="238"/>
      </rPr>
      <t>,  lokalita:</t>
    </r>
    <r>
      <rPr>
        <b/>
        <sz val="10"/>
        <rFont val="Segoe UI"/>
        <family val="2"/>
        <charset val="238"/>
      </rPr>
      <t xml:space="preserve"> Jindřichův Hradec</t>
    </r>
  </si>
  <si>
    <r>
      <t xml:space="preserve">stanice: </t>
    </r>
    <r>
      <rPr>
        <b/>
        <sz val="10"/>
        <rFont val="Segoe UI"/>
        <family val="2"/>
        <charset val="238"/>
      </rPr>
      <t>Tábor - Náchod</t>
    </r>
    <r>
      <rPr>
        <sz val="10"/>
        <rFont val="Segoe UI"/>
        <family val="2"/>
        <charset val="238"/>
      </rPr>
      <t>,  lokalita:</t>
    </r>
    <r>
      <rPr>
        <b/>
        <sz val="10"/>
        <rFont val="Segoe UI"/>
        <family val="2"/>
        <charset val="238"/>
      </rPr>
      <t xml:space="preserve"> Tábor</t>
    </r>
  </si>
  <si>
    <r>
      <t xml:space="preserve">stanice: </t>
    </r>
    <r>
      <rPr>
        <b/>
        <sz val="10"/>
        <rFont val="Segoe UI"/>
        <family val="2"/>
        <charset val="238"/>
      </rPr>
      <t>Trutnov</t>
    </r>
    <r>
      <rPr>
        <sz val="10"/>
        <rFont val="Segoe UI"/>
        <family val="2"/>
        <charset val="238"/>
      </rPr>
      <t>,  lokalita:</t>
    </r>
    <r>
      <rPr>
        <b/>
        <sz val="10"/>
        <rFont val="Segoe UI"/>
        <family val="2"/>
        <charset val="238"/>
      </rPr>
      <t xml:space="preserve"> Trutnov</t>
    </r>
  </si>
  <si>
    <r>
      <t xml:space="preserve">stanice: </t>
    </r>
    <r>
      <rPr>
        <b/>
        <sz val="10"/>
        <rFont val="Segoe UI"/>
        <family val="2"/>
        <charset val="238"/>
      </rPr>
      <t>Úpice</t>
    </r>
    <r>
      <rPr>
        <sz val="10"/>
        <rFont val="Segoe UI"/>
        <family val="2"/>
        <charset val="238"/>
      </rPr>
      <t>,  lokalita:</t>
    </r>
    <r>
      <rPr>
        <b/>
        <sz val="10"/>
        <rFont val="Segoe UI"/>
        <family val="2"/>
        <charset val="238"/>
      </rPr>
      <t xml:space="preserve"> Náchod</t>
    </r>
  </si>
  <si>
    <r>
      <t xml:space="preserve">stanice: </t>
    </r>
    <r>
      <rPr>
        <b/>
        <sz val="10"/>
        <rFont val="Segoe UI"/>
        <family val="2"/>
        <charset val="238"/>
      </rPr>
      <t>Rychnov nad Kněžnou</t>
    </r>
    <r>
      <rPr>
        <sz val="10"/>
        <rFont val="Segoe UI"/>
        <family val="2"/>
        <charset val="238"/>
      </rPr>
      <t>,  lokalita:</t>
    </r>
    <r>
      <rPr>
        <b/>
        <sz val="10"/>
        <rFont val="Segoe UI"/>
        <family val="2"/>
        <charset val="238"/>
      </rPr>
      <t xml:space="preserve"> Rychnov nad Kněžnou</t>
    </r>
  </si>
  <si>
    <r>
      <t xml:space="preserve">stanice: </t>
    </r>
    <r>
      <rPr>
        <b/>
        <sz val="10"/>
        <rFont val="Segoe UI"/>
        <family val="2"/>
        <charset val="238"/>
      </rPr>
      <t>Ústí nad Orlicí</t>
    </r>
    <r>
      <rPr>
        <sz val="10"/>
        <rFont val="Segoe UI"/>
        <family val="2"/>
        <charset val="238"/>
      </rPr>
      <t>,  lokalita:</t>
    </r>
    <r>
      <rPr>
        <b/>
        <sz val="10"/>
        <rFont val="Segoe UI"/>
        <family val="2"/>
        <charset val="238"/>
      </rPr>
      <t xml:space="preserve"> Ústí nad Orlicí</t>
    </r>
  </si>
  <si>
    <r>
      <t xml:space="preserve">stanice: </t>
    </r>
    <r>
      <rPr>
        <b/>
        <sz val="10"/>
        <rFont val="Segoe UI"/>
        <family val="2"/>
        <charset val="238"/>
      </rPr>
      <t>Chotusice</t>
    </r>
    <r>
      <rPr>
        <sz val="10"/>
        <rFont val="Segoe UI"/>
        <family val="2"/>
        <charset val="238"/>
      </rPr>
      <t>,  lokalita:</t>
    </r>
    <r>
      <rPr>
        <b/>
        <sz val="10"/>
        <rFont val="Segoe UI"/>
        <family val="2"/>
        <charset val="238"/>
      </rPr>
      <t xml:space="preserve"> Kutná Hora</t>
    </r>
  </si>
  <si>
    <r>
      <t xml:space="preserve">stanice: </t>
    </r>
    <r>
      <rPr>
        <b/>
        <sz val="10"/>
        <rFont val="Segoe UI"/>
        <family val="2"/>
        <charset val="238"/>
      </rPr>
      <t>Gajer</t>
    </r>
    <r>
      <rPr>
        <sz val="10"/>
        <rFont val="Segoe UI"/>
        <family val="2"/>
        <charset val="238"/>
      </rPr>
      <t>,  lokalita:</t>
    </r>
    <r>
      <rPr>
        <b/>
        <sz val="10"/>
        <rFont val="Segoe UI"/>
        <family val="2"/>
        <charset val="238"/>
      </rPr>
      <t xml:space="preserve"> Svitavy</t>
    </r>
  </si>
  <si>
    <r>
      <t xml:space="preserve">stanice: </t>
    </r>
    <r>
      <rPr>
        <b/>
        <sz val="10"/>
        <rFont val="Segoe UI"/>
        <family val="2"/>
        <charset val="238"/>
      </rPr>
      <t>Hradec Králové</t>
    </r>
    <r>
      <rPr>
        <sz val="10"/>
        <rFont val="Segoe UI"/>
        <family val="2"/>
        <charset val="238"/>
      </rPr>
      <t>,  lokalita:</t>
    </r>
    <r>
      <rPr>
        <b/>
        <sz val="10"/>
        <rFont val="Segoe UI"/>
        <family val="2"/>
        <charset val="238"/>
      </rPr>
      <t xml:space="preserve"> Hradec Králové</t>
    </r>
  </si>
  <si>
    <r>
      <t xml:space="preserve">stanice: </t>
    </r>
    <r>
      <rPr>
        <b/>
        <sz val="10"/>
        <rFont val="Segoe UI"/>
        <family val="2"/>
        <charset val="238"/>
      </rPr>
      <t>Jičín</t>
    </r>
    <r>
      <rPr>
        <sz val="10"/>
        <rFont val="Segoe UI"/>
        <family val="2"/>
        <charset val="238"/>
      </rPr>
      <t>,  lokalita:</t>
    </r>
    <r>
      <rPr>
        <b/>
        <sz val="10"/>
        <rFont val="Segoe UI"/>
        <family val="2"/>
        <charset val="238"/>
      </rPr>
      <t xml:space="preserve"> Jičín</t>
    </r>
  </si>
  <si>
    <r>
      <t xml:space="preserve">stanice: </t>
    </r>
    <r>
      <rPr>
        <b/>
        <sz val="10"/>
        <rFont val="Segoe UI"/>
        <family val="2"/>
        <charset val="238"/>
      </rPr>
      <t>Pardubice</t>
    </r>
    <r>
      <rPr>
        <sz val="10"/>
        <rFont val="Segoe UI"/>
        <family val="2"/>
        <charset val="238"/>
      </rPr>
      <t>,  lokalita:</t>
    </r>
    <r>
      <rPr>
        <b/>
        <sz val="10"/>
        <rFont val="Segoe UI"/>
        <family val="2"/>
        <charset val="238"/>
      </rPr>
      <t xml:space="preserve"> Pardubice, Chrudim</t>
    </r>
  </si>
  <si>
    <r>
      <t xml:space="preserve">stanice: </t>
    </r>
    <r>
      <rPr>
        <b/>
        <sz val="10"/>
        <rFont val="Segoe UI"/>
        <family val="2"/>
        <charset val="238"/>
      </rPr>
      <t>Poděbrady</t>
    </r>
    <r>
      <rPr>
        <sz val="10"/>
        <rFont val="Segoe UI"/>
        <family val="2"/>
        <charset val="238"/>
      </rPr>
      <t>,  lokalita:</t>
    </r>
    <r>
      <rPr>
        <b/>
        <sz val="10"/>
        <rFont val="Segoe UI"/>
        <family val="2"/>
        <charset val="238"/>
      </rPr>
      <t xml:space="preserve"> Nymburk</t>
    </r>
  </si>
  <si>
    <r>
      <t xml:space="preserve">stanice: </t>
    </r>
    <r>
      <rPr>
        <b/>
        <sz val="10"/>
        <rFont val="Segoe UI"/>
        <family val="2"/>
        <charset val="238"/>
      </rPr>
      <t>Radovesnice II.</t>
    </r>
    <r>
      <rPr>
        <sz val="10"/>
        <rFont val="Segoe UI"/>
        <family val="2"/>
        <charset val="238"/>
      </rPr>
      <t>,  lokalita:</t>
    </r>
    <r>
      <rPr>
        <b/>
        <sz val="10"/>
        <rFont val="Segoe UI"/>
        <family val="2"/>
        <charset val="238"/>
      </rPr>
      <t xml:space="preserve"> Kolín</t>
    </r>
  </si>
  <si>
    <r>
      <t xml:space="preserve">stanice: </t>
    </r>
    <r>
      <rPr>
        <b/>
        <sz val="10"/>
        <rFont val="Segoe UI"/>
        <family val="2"/>
        <charset val="238"/>
      </rPr>
      <t>Domažlice</t>
    </r>
    <r>
      <rPr>
        <sz val="10"/>
        <rFont val="Segoe UI"/>
        <family val="2"/>
        <charset val="238"/>
      </rPr>
      <t>,  lokalita:</t>
    </r>
    <r>
      <rPr>
        <b/>
        <sz val="10"/>
        <rFont val="Segoe UI"/>
        <family val="2"/>
        <charset val="238"/>
      </rPr>
      <t xml:space="preserve"> Domažlice</t>
    </r>
  </si>
  <si>
    <r>
      <t>stanice:</t>
    </r>
    <r>
      <rPr>
        <b/>
        <sz val="10"/>
        <rFont val="Segoe UI"/>
        <family val="2"/>
        <charset val="238"/>
      </rPr>
      <t xml:space="preserve"> Klatovy</t>
    </r>
    <r>
      <rPr>
        <sz val="10"/>
        <rFont val="Segoe UI"/>
        <family val="2"/>
        <charset val="238"/>
      </rPr>
      <t>,  lokalita:</t>
    </r>
    <r>
      <rPr>
        <b/>
        <sz val="10"/>
        <rFont val="Segoe UI"/>
        <family val="2"/>
        <charset val="238"/>
      </rPr>
      <t xml:space="preserve"> Klatovy</t>
    </r>
  </si>
  <si>
    <r>
      <t xml:space="preserve">stanice: </t>
    </r>
    <r>
      <rPr>
        <b/>
        <sz val="10"/>
        <rFont val="Segoe UI"/>
        <family val="2"/>
        <charset val="238"/>
      </rPr>
      <t>Plzeň - Bolevec</t>
    </r>
    <r>
      <rPr>
        <sz val="10"/>
        <rFont val="Segoe UI"/>
        <family val="2"/>
        <charset val="238"/>
      </rPr>
      <t>,  lokalita:</t>
    </r>
    <r>
      <rPr>
        <b/>
        <sz val="10"/>
        <rFont val="Segoe UI"/>
        <family val="2"/>
        <charset val="238"/>
      </rPr>
      <t xml:space="preserve"> Plzeň, Rokycany</t>
    </r>
  </si>
  <si>
    <r>
      <t xml:space="preserve">stanice: </t>
    </r>
    <r>
      <rPr>
        <b/>
        <sz val="10"/>
        <rFont val="Segoe UI"/>
        <family val="2"/>
        <charset val="238"/>
      </rPr>
      <t>Heřmanov</t>
    </r>
    <r>
      <rPr>
        <sz val="10"/>
        <rFont val="Segoe UI"/>
        <family val="2"/>
        <charset val="238"/>
      </rPr>
      <t>,  lokalita:</t>
    </r>
    <r>
      <rPr>
        <b/>
        <sz val="10"/>
        <rFont val="Segoe UI"/>
        <family val="2"/>
        <charset val="238"/>
      </rPr>
      <t xml:space="preserve"> Rakovník</t>
    </r>
  </si>
  <si>
    <r>
      <t xml:space="preserve">stanice: </t>
    </r>
    <r>
      <rPr>
        <b/>
        <sz val="10"/>
        <rFont val="Segoe UI"/>
        <family val="2"/>
        <charset val="238"/>
      </rPr>
      <t>Stříbro</t>
    </r>
    <r>
      <rPr>
        <sz val="10"/>
        <rFont val="Segoe UI"/>
        <family val="2"/>
        <charset val="238"/>
      </rPr>
      <t>,  lokalita:</t>
    </r>
    <r>
      <rPr>
        <b/>
        <sz val="10"/>
        <rFont val="Segoe UI"/>
        <family val="2"/>
        <charset val="238"/>
      </rPr>
      <t xml:space="preserve"> Tachov</t>
    </r>
  </si>
  <si>
    <r>
      <t xml:space="preserve">stanice: </t>
    </r>
    <r>
      <rPr>
        <b/>
        <sz val="10"/>
        <rFont val="Segoe UI"/>
        <family val="2"/>
        <charset val="238"/>
      </rPr>
      <t>Cheb</t>
    </r>
    <r>
      <rPr>
        <sz val="10"/>
        <rFont val="Segoe UI"/>
        <family val="2"/>
        <charset val="238"/>
      </rPr>
      <t>,  lokalita:</t>
    </r>
    <r>
      <rPr>
        <b/>
        <sz val="10"/>
        <rFont val="Segoe UI"/>
        <family val="2"/>
        <charset val="238"/>
      </rPr>
      <t xml:space="preserve"> Cheb</t>
    </r>
  </si>
  <si>
    <r>
      <t xml:space="preserve">stanice: </t>
    </r>
    <r>
      <rPr>
        <b/>
        <sz val="10"/>
        <rFont val="Segoe UI"/>
        <family val="2"/>
        <charset val="238"/>
      </rPr>
      <t>Karlovy Vary - Olšová Vrata</t>
    </r>
    <r>
      <rPr>
        <sz val="10"/>
        <rFont val="Segoe UI"/>
        <family val="2"/>
        <charset val="238"/>
      </rPr>
      <t>,  lokalita:</t>
    </r>
    <r>
      <rPr>
        <b/>
        <sz val="10"/>
        <rFont val="Segoe UI"/>
        <family val="2"/>
        <charset val="238"/>
      </rPr>
      <t xml:space="preserve"> Karlovy Vary</t>
    </r>
  </si>
  <si>
    <r>
      <t xml:space="preserve">stanice: </t>
    </r>
    <r>
      <rPr>
        <b/>
        <sz val="10"/>
        <rFont val="Segoe UI"/>
        <family val="2"/>
        <charset val="238"/>
      </rPr>
      <t>Karlovy Vary - lázně</t>
    </r>
    <r>
      <rPr>
        <sz val="10"/>
        <rFont val="Segoe UI"/>
        <family val="2"/>
        <charset val="238"/>
      </rPr>
      <t>,  lokalita:</t>
    </r>
    <r>
      <rPr>
        <b/>
        <sz val="10"/>
        <rFont val="Segoe UI"/>
        <family val="2"/>
        <charset val="238"/>
      </rPr>
      <t xml:space="preserve"> Sokolov</t>
    </r>
  </si>
  <si>
    <r>
      <t xml:space="preserve">stanice: </t>
    </r>
    <r>
      <rPr>
        <b/>
        <sz val="10"/>
        <rFont val="Segoe UI"/>
        <family val="2"/>
        <charset val="238"/>
      </rPr>
      <t>Frýdek-Místek</t>
    </r>
    <r>
      <rPr>
        <sz val="10"/>
        <rFont val="Segoe UI"/>
        <family val="2"/>
        <charset val="238"/>
      </rPr>
      <t>,  lokalita:</t>
    </r>
    <r>
      <rPr>
        <b/>
        <sz val="10"/>
        <rFont val="Segoe UI"/>
        <family val="2"/>
        <charset val="238"/>
      </rPr>
      <t xml:space="preserve"> Frýdek-Místek</t>
    </r>
  </si>
  <si>
    <r>
      <t xml:space="preserve">stanice: </t>
    </r>
    <r>
      <rPr>
        <b/>
        <sz val="10"/>
        <rFont val="Segoe UI"/>
        <family val="2"/>
        <charset val="238"/>
      </rPr>
      <t>Karviná</t>
    </r>
    <r>
      <rPr>
        <sz val="10"/>
        <rFont val="Segoe UI"/>
        <family val="2"/>
        <charset val="238"/>
      </rPr>
      <t>,  lokalita:</t>
    </r>
    <r>
      <rPr>
        <b/>
        <sz val="10"/>
        <rFont val="Segoe UI"/>
        <family val="2"/>
        <charset val="238"/>
      </rPr>
      <t xml:space="preserve"> Karviná</t>
    </r>
  </si>
  <si>
    <r>
      <t xml:space="preserve">stanice: </t>
    </r>
    <r>
      <rPr>
        <b/>
        <sz val="10"/>
        <rFont val="Segoe UI"/>
        <family val="2"/>
        <charset val="238"/>
      </rPr>
      <t>Opava - Otice</t>
    </r>
    <r>
      <rPr>
        <sz val="10"/>
        <rFont val="Segoe UI"/>
        <family val="2"/>
        <charset val="238"/>
      </rPr>
      <t>,  lokalita:</t>
    </r>
    <r>
      <rPr>
        <b/>
        <sz val="10"/>
        <rFont val="Segoe UI"/>
        <family val="2"/>
        <charset val="238"/>
      </rPr>
      <t xml:space="preserve"> Opava</t>
    </r>
  </si>
  <si>
    <r>
      <t xml:space="preserve">stanice: </t>
    </r>
    <r>
      <rPr>
        <b/>
        <sz val="10"/>
        <rFont val="Segoe UI"/>
        <family val="2"/>
        <charset val="238"/>
      </rPr>
      <t>Ostrava - Poruba</t>
    </r>
    <r>
      <rPr>
        <sz val="10"/>
        <rFont val="Segoe UI"/>
        <family val="2"/>
        <charset val="238"/>
      </rPr>
      <t>,  lokalita:</t>
    </r>
    <r>
      <rPr>
        <b/>
        <sz val="10"/>
        <rFont val="Segoe UI"/>
        <family val="2"/>
        <charset val="238"/>
      </rPr>
      <t xml:space="preserve"> Ostrava</t>
    </r>
  </si>
  <si>
    <r>
      <t xml:space="preserve">stanice: </t>
    </r>
    <r>
      <rPr>
        <b/>
        <sz val="10"/>
        <rFont val="Segoe UI"/>
        <family val="2"/>
        <charset val="238"/>
      </rPr>
      <t>Světlá Hora</t>
    </r>
    <r>
      <rPr>
        <sz val="10"/>
        <rFont val="Segoe UI"/>
        <family val="2"/>
        <charset val="238"/>
      </rPr>
      <t>,  lokalita:</t>
    </r>
    <r>
      <rPr>
        <b/>
        <sz val="10"/>
        <rFont val="Segoe UI"/>
        <family val="2"/>
        <charset val="238"/>
      </rPr>
      <t xml:space="preserve"> Bruntál</t>
    </r>
  </si>
  <si>
    <r>
      <t xml:space="preserve">stanice: </t>
    </r>
    <r>
      <rPr>
        <b/>
        <sz val="10"/>
        <rFont val="Segoe UI"/>
        <family val="2"/>
        <charset val="238"/>
      </rPr>
      <t>Olomouc - Holice</t>
    </r>
    <r>
      <rPr>
        <sz val="10"/>
        <rFont val="Segoe UI"/>
        <family val="2"/>
        <charset val="238"/>
      </rPr>
      <t>,  lokalita:</t>
    </r>
    <r>
      <rPr>
        <b/>
        <sz val="10"/>
        <rFont val="Segoe UI"/>
        <family val="2"/>
        <charset val="238"/>
      </rPr>
      <t xml:space="preserve"> Olomouc</t>
    </r>
  </si>
  <si>
    <r>
      <t xml:space="preserve">stanice: </t>
    </r>
    <r>
      <rPr>
        <b/>
        <sz val="10"/>
        <rFont val="Segoe UI"/>
        <family val="2"/>
        <charset val="238"/>
      </rPr>
      <t>Šumperk</t>
    </r>
    <r>
      <rPr>
        <sz val="10"/>
        <rFont val="Segoe UI"/>
        <family val="2"/>
        <charset val="238"/>
      </rPr>
      <t>,  lokalita:</t>
    </r>
    <r>
      <rPr>
        <b/>
        <sz val="10"/>
        <rFont val="Segoe UI"/>
        <family val="2"/>
        <charset val="238"/>
      </rPr>
      <t xml:space="preserve"> Šumperk</t>
    </r>
  </si>
  <si>
    <r>
      <t xml:space="preserve">stanice: </t>
    </r>
    <r>
      <rPr>
        <b/>
        <sz val="10"/>
        <rFont val="Segoe UI"/>
        <family val="2"/>
        <charset val="238"/>
      </rPr>
      <t>Přerov</t>
    </r>
    <r>
      <rPr>
        <sz val="10"/>
        <rFont val="Segoe UI"/>
        <family val="2"/>
        <charset val="238"/>
      </rPr>
      <t>,  lokalita:</t>
    </r>
    <r>
      <rPr>
        <b/>
        <sz val="10"/>
        <rFont val="Segoe UI"/>
        <family val="2"/>
        <charset val="238"/>
      </rPr>
      <t xml:space="preserve"> Přerov</t>
    </r>
  </si>
  <si>
    <r>
      <t xml:space="preserve">stanice: </t>
    </r>
    <r>
      <rPr>
        <b/>
        <sz val="10"/>
        <rFont val="Segoe UI"/>
        <family val="2"/>
        <charset val="238"/>
      </rPr>
      <t>Valašské Meziříčí</t>
    </r>
    <r>
      <rPr>
        <sz val="10"/>
        <rFont val="Segoe UI"/>
        <family val="2"/>
        <charset val="238"/>
      </rPr>
      <t>,  lokalita:</t>
    </r>
    <r>
      <rPr>
        <b/>
        <sz val="10"/>
        <rFont val="Segoe UI"/>
        <family val="2"/>
        <charset val="238"/>
      </rPr>
      <t xml:space="preserve"> Nový Jičín</t>
    </r>
  </si>
  <si>
    <r>
      <t xml:space="preserve">stanice: </t>
    </r>
    <r>
      <rPr>
        <b/>
        <sz val="10"/>
        <rFont val="Segoe UI"/>
        <family val="2"/>
        <charset val="238"/>
      </rPr>
      <t>Vsetín</t>
    </r>
    <r>
      <rPr>
        <sz val="10"/>
        <rFont val="Segoe UI"/>
        <family val="2"/>
        <charset val="238"/>
      </rPr>
      <t>,  lokalita:</t>
    </r>
    <r>
      <rPr>
        <b/>
        <sz val="10"/>
        <rFont val="Segoe UI"/>
        <family val="2"/>
        <charset val="238"/>
      </rPr>
      <t xml:space="preserve"> Vsetín</t>
    </r>
  </si>
  <si>
    <r>
      <t xml:space="preserve">stanice: </t>
    </r>
    <r>
      <rPr>
        <b/>
        <sz val="10"/>
        <rFont val="Segoe UI"/>
        <family val="2"/>
        <charset val="238"/>
      </rPr>
      <t>Dobřichovice</t>
    </r>
    <r>
      <rPr>
        <sz val="10"/>
        <rFont val="Segoe UI"/>
        <family val="2"/>
        <charset val="238"/>
      </rPr>
      <t>,  lokalita:</t>
    </r>
    <r>
      <rPr>
        <b/>
        <sz val="10"/>
        <rFont val="Segoe UI"/>
        <family val="2"/>
        <charset val="238"/>
      </rPr>
      <t xml:space="preserve"> Beroun</t>
    </r>
  </si>
  <si>
    <r>
      <t xml:space="preserve">stanice: </t>
    </r>
    <r>
      <rPr>
        <b/>
        <sz val="10"/>
        <rFont val="Segoe UI"/>
        <family val="2"/>
        <charset val="238"/>
      </rPr>
      <t>Lány</t>
    </r>
    <r>
      <rPr>
        <sz val="10"/>
        <rFont val="Segoe UI"/>
        <family val="2"/>
        <charset val="238"/>
      </rPr>
      <t>,  lokalita:</t>
    </r>
    <r>
      <rPr>
        <b/>
        <sz val="10"/>
        <rFont val="Segoe UI"/>
        <family val="2"/>
        <charset val="238"/>
      </rPr>
      <t xml:space="preserve"> Kladno</t>
    </r>
  </si>
  <si>
    <r>
      <t xml:space="preserve">stanice: </t>
    </r>
    <r>
      <rPr>
        <b/>
        <sz val="10"/>
        <rFont val="Segoe UI"/>
        <family val="2"/>
        <charset val="238"/>
      </rPr>
      <t>Praha - Karlov</t>
    </r>
    <r>
      <rPr>
        <sz val="10"/>
        <rFont val="Segoe UI"/>
        <family val="2"/>
        <charset val="238"/>
      </rPr>
      <t>,  lokalita:</t>
    </r>
    <r>
      <rPr>
        <b/>
        <sz val="10"/>
        <rFont val="Segoe UI"/>
        <family val="2"/>
        <charset val="238"/>
      </rPr>
      <t xml:space="preserve"> Praha</t>
    </r>
  </si>
  <si>
    <r>
      <t xml:space="preserve">stanice: </t>
    </r>
    <r>
      <rPr>
        <b/>
        <sz val="10"/>
        <rFont val="Segoe UI"/>
        <family val="2"/>
        <charset val="238"/>
      </rPr>
      <t>Příbram</t>
    </r>
    <r>
      <rPr>
        <sz val="10"/>
        <rFont val="Segoe UI"/>
        <family val="2"/>
        <charset val="238"/>
      </rPr>
      <t>,  lokalita:</t>
    </r>
    <r>
      <rPr>
        <b/>
        <sz val="10"/>
        <rFont val="Segoe UI"/>
        <family val="2"/>
        <charset val="238"/>
      </rPr>
      <t xml:space="preserve"> Příbram</t>
    </r>
  </si>
  <si>
    <r>
      <t xml:space="preserve">stanice: </t>
    </r>
    <r>
      <rPr>
        <b/>
        <sz val="10"/>
        <rFont val="Segoe UI"/>
        <family val="2"/>
        <charset val="238"/>
      </rPr>
      <t>Holenice</t>
    </r>
    <r>
      <rPr>
        <sz val="10"/>
        <rFont val="Segoe UI"/>
        <family val="2"/>
        <charset val="238"/>
      </rPr>
      <t>, lokalita:</t>
    </r>
    <r>
      <rPr>
        <b/>
        <sz val="10"/>
        <rFont val="Segoe UI"/>
        <family val="2"/>
        <charset val="238"/>
      </rPr>
      <t xml:space="preserve"> Semily</t>
    </r>
  </si>
  <si>
    <r>
      <t xml:space="preserve">stanice: </t>
    </r>
    <r>
      <rPr>
        <b/>
        <sz val="10"/>
        <rFont val="Segoe UI"/>
        <family val="2"/>
        <charset val="238"/>
      </rPr>
      <t>Semčice</t>
    </r>
    <r>
      <rPr>
        <sz val="10"/>
        <rFont val="Segoe UI"/>
        <family val="2"/>
        <charset val="238"/>
      </rPr>
      <t>,  lokalita:</t>
    </r>
    <r>
      <rPr>
        <b/>
        <sz val="10"/>
        <rFont val="Segoe UI"/>
        <family val="2"/>
        <charset val="238"/>
      </rPr>
      <t xml:space="preserve"> Mladá Boleslav</t>
    </r>
  </si>
  <si>
    <r>
      <t xml:space="preserve">stanice: </t>
    </r>
    <r>
      <rPr>
        <b/>
        <sz val="10"/>
        <rFont val="Segoe UI"/>
        <family val="2"/>
        <charset val="238"/>
      </rPr>
      <t>Tuhaň</t>
    </r>
    <r>
      <rPr>
        <sz val="10"/>
        <rFont val="Segoe UI"/>
        <family val="2"/>
        <charset val="238"/>
      </rPr>
      <t>,  lokalita:</t>
    </r>
    <r>
      <rPr>
        <b/>
        <sz val="10"/>
        <rFont val="Segoe UI"/>
        <family val="2"/>
        <charset val="238"/>
      </rPr>
      <t xml:space="preserve"> Mělník</t>
    </r>
  </si>
  <si>
    <r>
      <t xml:space="preserve">stanice: </t>
    </r>
    <r>
      <rPr>
        <b/>
        <sz val="10"/>
        <rFont val="Segoe UI"/>
        <family val="2"/>
        <charset val="238"/>
      </rPr>
      <t>Havlíčkův Brod</t>
    </r>
    <r>
      <rPr>
        <sz val="10"/>
        <rFont val="Segoe UI"/>
        <family val="2"/>
        <charset val="238"/>
      </rPr>
      <t>,  lokalita:</t>
    </r>
    <r>
      <rPr>
        <b/>
        <sz val="10"/>
        <rFont val="Segoe UI"/>
        <family val="2"/>
        <charset val="238"/>
      </rPr>
      <t xml:space="preserve"> Havlíčkův Brod</t>
    </r>
  </si>
  <si>
    <r>
      <t xml:space="preserve">stanice: </t>
    </r>
    <r>
      <rPr>
        <b/>
        <sz val="10"/>
        <rFont val="Segoe UI"/>
        <family val="2"/>
        <charset val="238"/>
      </rPr>
      <t>Nový Rychnov</t>
    </r>
    <r>
      <rPr>
        <sz val="10"/>
        <rFont val="Segoe UI"/>
        <family val="2"/>
        <charset val="238"/>
      </rPr>
      <t>,  lokalita:</t>
    </r>
    <r>
      <rPr>
        <b/>
        <sz val="10"/>
        <rFont val="Segoe UI"/>
        <family val="2"/>
        <charset val="238"/>
      </rPr>
      <t xml:space="preserve"> Pelhřimov</t>
    </r>
  </si>
  <si>
    <r>
      <t xml:space="preserve">stanice: </t>
    </r>
    <r>
      <rPr>
        <b/>
        <sz val="10"/>
        <rFont val="Segoe UI"/>
        <family val="2"/>
        <charset val="238"/>
      </rPr>
      <t>Ondřejov</t>
    </r>
    <r>
      <rPr>
        <sz val="10"/>
        <rFont val="Segoe UI"/>
        <family val="2"/>
        <charset val="238"/>
      </rPr>
      <t>,  lokalita:</t>
    </r>
    <r>
      <rPr>
        <b/>
        <sz val="10"/>
        <rFont val="Segoe UI"/>
        <family val="2"/>
        <charset val="238"/>
      </rPr>
      <t xml:space="preserve"> Benešov</t>
    </r>
  </si>
  <si>
    <r>
      <t xml:space="preserve">stanice: </t>
    </r>
    <r>
      <rPr>
        <b/>
        <sz val="10"/>
        <rFont val="Segoe UI"/>
        <family val="2"/>
        <charset val="238"/>
      </rPr>
      <t>Doksany</t>
    </r>
    <r>
      <rPr>
        <sz val="10"/>
        <rFont val="Segoe UI"/>
        <family val="2"/>
        <charset val="238"/>
      </rPr>
      <t>,  lokalita:</t>
    </r>
    <r>
      <rPr>
        <b/>
        <sz val="10"/>
        <rFont val="Segoe UI"/>
        <family val="2"/>
        <charset val="238"/>
      </rPr>
      <t xml:space="preserve"> Litoměřice</t>
    </r>
  </si>
  <si>
    <r>
      <t xml:space="preserve">stanice: </t>
    </r>
    <r>
      <rPr>
        <b/>
        <sz val="10"/>
        <rFont val="Segoe UI"/>
        <family val="2"/>
        <charset val="238"/>
      </rPr>
      <t>Tušimice</t>
    </r>
    <r>
      <rPr>
        <sz val="10"/>
        <rFont val="Segoe UI"/>
        <family val="2"/>
        <charset val="238"/>
      </rPr>
      <t>,  lokalita:</t>
    </r>
    <r>
      <rPr>
        <b/>
        <sz val="10"/>
        <rFont val="Segoe UI"/>
        <family val="2"/>
        <charset val="238"/>
      </rPr>
      <t xml:space="preserve"> Chomutov</t>
    </r>
  </si>
  <si>
    <r>
      <t xml:space="preserve">stanice: </t>
    </r>
    <r>
      <rPr>
        <b/>
        <sz val="10"/>
        <rFont val="Segoe UI"/>
        <family val="2"/>
        <charset val="238"/>
      </rPr>
      <t>Kopisty</t>
    </r>
    <r>
      <rPr>
        <sz val="10"/>
        <rFont val="Segoe UI"/>
        <family val="2"/>
        <charset val="238"/>
      </rPr>
      <t>,  lokalita:</t>
    </r>
    <r>
      <rPr>
        <b/>
        <sz val="10"/>
        <rFont val="Segoe UI"/>
        <family val="2"/>
        <charset val="238"/>
      </rPr>
      <t xml:space="preserve"> Most</t>
    </r>
  </si>
  <si>
    <r>
      <t xml:space="preserve">stanice: </t>
    </r>
    <r>
      <rPr>
        <b/>
        <sz val="10"/>
        <rFont val="Segoe UI"/>
        <family val="2"/>
        <charset val="238"/>
      </rPr>
      <t>Smolnice</t>
    </r>
    <r>
      <rPr>
        <sz val="10"/>
        <rFont val="Segoe UI"/>
        <family val="2"/>
        <charset val="238"/>
      </rPr>
      <t>,  lokalita:</t>
    </r>
    <r>
      <rPr>
        <b/>
        <sz val="10"/>
        <rFont val="Segoe UI"/>
        <family val="2"/>
        <charset val="238"/>
      </rPr>
      <t xml:space="preserve"> Louny</t>
    </r>
  </si>
  <si>
    <r>
      <t xml:space="preserve">stanice: </t>
    </r>
    <r>
      <rPr>
        <b/>
        <sz val="10"/>
        <rFont val="Segoe UI"/>
        <family val="2"/>
        <charset val="238"/>
      </rPr>
      <t>Teplice</t>
    </r>
    <r>
      <rPr>
        <sz val="10"/>
        <rFont val="Segoe UI"/>
        <family val="2"/>
        <charset val="238"/>
      </rPr>
      <t>,  lokalita:</t>
    </r>
    <r>
      <rPr>
        <b/>
        <sz val="10"/>
        <rFont val="Segoe UI"/>
        <family val="2"/>
        <charset val="238"/>
      </rPr>
      <t xml:space="preserve"> Teplice</t>
    </r>
  </si>
  <si>
    <r>
      <t xml:space="preserve">stanice: </t>
    </r>
    <r>
      <rPr>
        <b/>
        <sz val="10"/>
        <rFont val="Segoe UI"/>
        <family val="2"/>
        <charset val="238"/>
      </rPr>
      <t>Ústí nad Labem - Kočkov</t>
    </r>
    <r>
      <rPr>
        <sz val="10"/>
        <rFont val="Segoe UI"/>
        <family val="2"/>
        <charset val="238"/>
      </rPr>
      <t>,  lokalita:</t>
    </r>
    <r>
      <rPr>
        <b/>
        <sz val="10"/>
        <rFont val="Segoe UI"/>
        <family val="2"/>
        <charset val="238"/>
      </rPr>
      <t xml:space="preserve"> Ústí nad Labem</t>
    </r>
  </si>
  <si>
    <r>
      <t xml:space="preserve">stanice: </t>
    </r>
    <r>
      <rPr>
        <b/>
        <sz val="10"/>
        <rFont val="Segoe UI"/>
        <family val="2"/>
        <charset val="238"/>
      </rPr>
      <t>Česká Lípa</t>
    </r>
    <r>
      <rPr>
        <sz val="10"/>
        <rFont val="Segoe UI"/>
        <family val="2"/>
        <charset val="238"/>
      </rPr>
      <t>,  lokalita:</t>
    </r>
    <r>
      <rPr>
        <b/>
        <sz val="10"/>
        <rFont val="Segoe UI"/>
        <family val="2"/>
        <charset val="238"/>
      </rPr>
      <t xml:space="preserve"> Česká Lípa</t>
    </r>
  </si>
  <si>
    <r>
      <t xml:space="preserve">stanice: </t>
    </r>
    <r>
      <rPr>
        <b/>
        <sz val="10"/>
        <rFont val="Segoe UI"/>
        <family val="2"/>
        <charset val="238"/>
      </rPr>
      <t>Děčín</t>
    </r>
    <r>
      <rPr>
        <sz val="10"/>
        <rFont val="Segoe UI"/>
        <family val="2"/>
        <charset val="238"/>
      </rPr>
      <t>,  lokalita:</t>
    </r>
    <r>
      <rPr>
        <b/>
        <sz val="10"/>
        <rFont val="Segoe UI"/>
        <family val="2"/>
        <charset val="238"/>
      </rPr>
      <t xml:space="preserve"> Děčín</t>
    </r>
  </si>
  <si>
    <r>
      <t xml:space="preserve">stanice: </t>
    </r>
    <r>
      <rPr>
        <b/>
        <sz val="10"/>
        <rFont val="Segoe UI"/>
        <family val="2"/>
        <charset val="238"/>
      </rPr>
      <t>Liberec</t>
    </r>
    <r>
      <rPr>
        <sz val="10"/>
        <rFont val="Segoe UI"/>
        <family val="2"/>
        <charset val="238"/>
      </rPr>
      <t>,  lokalita:</t>
    </r>
    <r>
      <rPr>
        <b/>
        <sz val="10"/>
        <rFont val="Segoe UI"/>
        <family val="2"/>
        <charset val="238"/>
      </rPr>
      <t xml:space="preserve"> Liberec, Jablonec nad Nisou</t>
    </r>
  </si>
  <si>
    <t xml:space="preserve">Denní sumy globálního záření v kJ/m2 </t>
  </si>
  <si>
    <r>
      <t>stanice:</t>
    </r>
    <r>
      <rPr>
        <b/>
        <sz val="10"/>
        <rFont val="Segoe UI"/>
        <family val="2"/>
        <charset val="238"/>
      </rPr>
      <t xml:space="preserve"> Brno - Tuřany</t>
    </r>
  </si>
  <si>
    <r>
      <t>stanice:</t>
    </r>
    <r>
      <rPr>
        <b/>
        <sz val="10"/>
        <rFont val="Segoe UI"/>
        <family val="2"/>
        <charset val="238"/>
      </rPr>
      <t xml:space="preserve"> České Budějovice</t>
    </r>
  </si>
  <si>
    <r>
      <t>stanice:</t>
    </r>
    <r>
      <rPr>
        <b/>
        <sz val="10"/>
        <rFont val="Segoe UI"/>
        <family val="2"/>
        <charset val="238"/>
      </rPr>
      <t xml:space="preserve"> Hradec Králové</t>
    </r>
  </si>
  <si>
    <r>
      <t>stanice:</t>
    </r>
    <r>
      <rPr>
        <b/>
        <sz val="10"/>
        <rFont val="Segoe UI"/>
        <family val="2"/>
        <charset val="238"/>
      </rPr>
      <t xml:space="preserve"> Plzeň - Mikulka</t>
    </r>
  </si>
  <si>
    <t>L1PLMI01</t>
  </si>
  <si>
    <r>
      <t>stanice:</t>
    </r>
    <r>
      <rPr>
        <b/>
        <sz val="10"/>
        <rFont val="Segoe UI"/>
        <family val="2"/>
        <charset val="238"/>
      </rPr>
      <t xml:space="preserve"> Ostrava - Poruba</t>
    </r>
  </si>
  <si>
    <r>
      <t>stanice:</t>
    </r>
    <r>
      <rPr>
        <b/>
        <sz val="10"/>
        <rFont val="Segoe UI"/>
        <family val="2"/>
        <charset val="238"/>
      </rPr>
      <t xml:space="preserve"> Praha - Karlov</t>
    </r>
  </si>
  <si>
    <r>
      <t>stanice:</t>
    </r>
    <r>
      <rPr>
        <b/>
        <sz val="10"/>
        <rFont val="Segoe UI"/>
        <family val="2"/>
        <charset val="238"/>
      </rPr>
      <t xml:space="preserve"> Ústí nad Labem - Kočkov</t>
    </r>
  </si>
  <si>
    <t>Denní sumy globálního záření v kJ/m2 ze stanice Hradec Králové (H3HRAD01)</t>
  </si>
  <si>
    <t>měsíční průměry</t>
  </si>
  <si>
    <t>měsíční hodnoty slunečního záření v kJ/m2</t>
  </si>
  <si>
    <t>KLIMATOLOGICKÁ DATA 07/2015 AŽ 06/2016
Roman Šubrt a kolektiv</t>
  </si>
  <si>
    <t>Hodnoty dle TNI 73 0331</t>
  </si>
  <si>
    <t>střední výška pásma</t>
  </si>
  <si>
    <r>
      <t>Průměrné sumy měsíčního slunečního ozáření za období mezi roky 1971 až 2000 (MJ/m</t>
    </r>
    <r>
      <rPr>
        <b/>
        <vertAlign val="superscript"/>
        <sz val="10"/>
        <color indexed="8"/>
        <rFont val="Calibri"/>
        <family val="2"/>
        <charset val="238"/>
      </rPr>
      <t>2</t>
    </r>
    <r>
      <rPr>
        <b/>
        <sz val="10"/>
        <color indexed="8"/>
        <rFont val="Calibri"/>
        <family val="2"/>
        <charset val="238"/>
      </rPr>
      <t>.měsíc))</t>
    </r>
  </si>
  <si>
    <t>výškové pásmo</t>
  </si>
  <si>
    <r>
      <t>Tabulka C.1 - Dávka měsíčního slunečního ozáření H(kWh/(m</t>
    </r>
    <r>
      <rPr>
        <b/>
        <vertAlign val="superscript"/>
        <sz val="10"/>
        <color indexed="8"/>
        <rFont val="Calibri"/>
        <family val="2"/>
        <charset val="238"/>
      </rPr>
      <t>2</t>
    </r>
    <r>
      <rPr>
        <b/>
        <sz val="10"/>
        <color indexed="8"/>
        <rFont val="Calibri"/>
        <family val="2"/>
        <charset val="238"/>
      </rPr>
      <t>.měsíc))</t>
    </r>
  </si>
  <si>
    <t>Dílo bylo zpracováno za finanční podpory Státního programu na podporu úspor energie a využití obnovitelných a druhotných zdrojů energie pro rok 2016 – Program EFEKT</t>
  </si>
  <si>
    <t>rok   2016</t>
  </si>
  <si>
    <t>rok   2017</t>
  </si>
  <si>
    <t>Poznámka: žlutě podbarvená políčka jsou dopočítávána. Pokud by někdo chtěl dělat přesné výpočty doporučujeme vycházet z nepodbarvených dat.</t>
  </si>
  <si>
    <t>Data jsou tříděna takto:</t>
  </si>
  <si>
    <r>
      <rPr>
        <b/>
        <sz val="10"/>
        <rFont val="Segoe UI"/>
        <family val="2"/>
        <charset val="238"/>
      </rPr>
      <t>1. list "Lokalizace stanic"</t>
    </r>
    <r>
      <rPr>
        <sz val="10"/>
        <rFont val="Segoe UI"/>
        <family val="2"/>
        <charset val="238"/>
      </rPr>
      <t xml:space="preserve"> obsahuje údaje o přesné poloze měřících stanic, ze kterých je uváděno měření.</t>
    </r>
  </si>
  <si>
    <r>
      <rPr>
        <b/>
        <sz val="10"/>
        <rFont val="Segoe UI"/>
        <family val="2"/>
        <charset val="238"/>
      </rPr>
      <t>2. list "Klima 07-2015 až 06-2016"</t>
    </r>
    <r>
      <rPr>
        <sz val="10"/>
        <rFont val="Segoe UI"/>
        <family val="2"/>
        <charset val="238"/>
      </rPr>
      <t xml:space="preserve"> obsahuje průměrné denní teploty za uvedené období pro tyto lokality: Zlín; Vyškov; Kroměříž; Prostějov; Uherské Hradiště; Hodonín; Brno; Blansko; Jihlava; Znojmo; Břeclav; Žďár nad Sázavou; Třebíč; Prachatice; Strakonice; Písek; České Budějovice; Český Krumlov; Jindřichův Hradec; Tábor; Trutnov; Náchod; Rychnov nad Kněžnou; Ústí nad Orlicí; Kutná Hora; Svitavy; Hradec Králové; Jičín; Pardubice, Chrudim; Nymburk; Kolín; Domažlice; Klatovy;  Plzeň, Rokycany; Rakovník; Tachov; Cheb; Karlovy Vary; Sokolov; Frýdek-Místek; Karviná; Opava; Ostrava; Bruntál; Olomouc; Šumperk; Přerov; Nový Jičín; Vsetín; Beroun; Kladno; Praha; Příbram; Semily; Mladá Boleslav; Mělník; Havlíčkův Brod; Pelhřimov; Benešov; Litoměřice; Chomutov;  Most; Louny; Teplice; Ústí nad Labem; Česká Lípa; Děčín; Liberec, Jablonec nad Nisou</t>
    </r>
  </si>
  <si>
    <r>
      <rPr>
        <b/>
        <sz val="10"/>
        <rFont val="Segoe UI"/>
        <family val="2"/>
        <charset val="238"/>
      </rPr>
      <t>5. list "Globální záření dle TNI"</t>
    </r>
    <r>
      <rPr>
        <sz val="10"/>
        <rFont val="Segoe UI"/>
        <family val="2"/>
        <charset val="238"/>
      </rPr>
      <t xml:space="preserve"> obsahuje výpis hodnot uvedených v TNI 73 0331 a dále průměrné globální záření za roky 1971-2000 v Hradci Králové</t>
    </r>
  </si>
  <si>
    <r>
      <rPr>
        <b/>
        <sz val="10"/>
        <rFont val="Segoe UI"/>
        <family val="2"/>
        <charset val="238"/>
      </rPr>
      <t>6. list "prům. denní teploty 2014-2015"</t>
    </r>
    <r>
      <rPr>
        <sz val="10"/>
        <rFont val="Segoe UI"/>
        <family val="2"/>
        <charset val="238"/>
      </rPr>
      <t xml:space="preserve"> obsahuje průměrné denní teploty za uvedené období pro lokality, jejichž popis je v následujících listech.</t>
    </r>
  </si>
  <si>
    <r>
      <rPr>
        <b/>
        <sz val="10"/>
        <rFont val="Segoe UI"/>
        <family val="2"/>
        <charset val="238"/>
      </rPr>
      <t>7. následující listy označené lokalitami</t>
    </r>
    <r>
      <rPr>
        <sz val="10"/>
        <rFont val="Segoe UI"/>
        <family val="2"/>
        <charset val="238"/>
      </rPr>
      <t xml:space="preserve"> obsahují průměrné měsíční teploty za období 2000 až 2015, dále padesátiletý průměr a poměr průměrných měsíčních hodnot vztažený k padesátiletému průměru, kde d je počet dnů, θes vnější průměrná hodnota, D13 počet denostupňů při vnitřní průměrné teplotě 13 °C, D17 počet denostupňů při vnitřní průměrné teplotě 17 °C, D18 počet denostupňů při vnitřní průměrné teplotě 18 °C, D19 počet denostupňů při vnitřní průměrné teplotě 19 °C.</t>
    </r>
  </si>
  <si>
    <r>
      <rPr>
        <b/>
        <sz val="10"/>
        <rFont val="Segoe UI"/>
        <family val="2"/>
        <charset val="238"/>
      </rPr>
      <t>3. list "Globál. zář. 07-2015 až 06-2016"</t>
    </r>
    <r>
      <rPr>
        <sz val="10"/>
        <rFont val="Segoe UI"/>
        <family val="2"/>
        <charset val="238"/>
      </rPr>
      <t xml:space="preserve"> obsahuje souhrny denního globálního záření v kJ/m</t>
    </r>
    <r>
      <rPr>
        <vertAlign val="superscript"/>
        <sz val="10"/>
        <rFont val="Segoe UI"/>
        <family val="2"/>
        <charset val="238"/>
      </rPr>
      <t>2</t>
    </r>
    <r>
      <rPr>
        <sz val="10"/>
        <rFont val="Segoe UI"/>
        <family val="2"/>
        <charset val="238"/>
      </rPr>
      <t xml:space="preserve"> za uvedené období pro těchto 7 stanic:  Brno – Tuřany;  Hradec Králové; Hradec Králové; Plzeň – Mikulka; Ostrava – Poruba; Praha – Karlov; Ústí nad Labem – Kočkov</t>
    </r>
  </si>
  <si>
    <r>
      <rPr>
        <b/>
        <sz val="10"/>
        <rFont val="Segoe UI"/>
        <family val="2"/>
        <charset val="238"/>
      </rPr>
      <t>4. list "Globál. zář. 07-2004 až 06-2015"</t>
    </r>
    <r>
      <rPr>
        <sz val="10"/>
        <rFont val="Segoe UI"/>
        <family val="2"/>
        <charset val="238"/>
      </rPr>
      <t xml:space="preserve"> obsahuje souhrny denního globálního záření v kJ/m</t>
    </r>
    <r>
      <rPr>
        <vertAlign val="superscript"/>
        <sz val="10"/>
        <rFont val="Segoe UI"/>
        <family val="2"/>
        <charset val="238"/>
      </rPr>
      <t>2</t>
    </r>
    <r>
      <rPr>
        <sz val="10"/>
        <rFont val="Segoe UI"/>
        <family val="2"/>
        <charset val="238"/>
      </rPr>
      <t xml:space="preserve"> za uvedené období pro Hradec Králové. Lze předpokládat, že kolísání slunečního svitu v předchozích obdobích bude pro všechny lokality stejné jako pro Hradec Králové. Proto lze zjednodušeným způsobem z těchto dat dopočítat i historii globálního záření ostatních 6 lokalit.</t>
    </r>
  </si>
  <si>
    <t>Tato klimatologická data obsahují několik různých sekvencí dat, které je možné využívat pro práci energetického specialisty. Na 2. až 6. listu jsou jednak primární klimatologická data a pak částečně dopočítávané údaje. V dalších listech pak jde jednak o převzaté údaje a dále o dopočítávané údaje. Pro přesnější výpočty doporučujeme vyházet pouze z primárních dat, která jsou přesná, za dopočítávané a převzaté údaje nelze nést zodovědnost. Tato publikace navazuje na publikaci zpracovávanou v předchozím roce a proto odkazuji na vysvětlivky v ní, kde je uvedeno jak s průměrnými teplotami zacházet, co to vůbec je apod. Je tam také uvedeno, kde se vzaly některé údaje, které dále přebíráme do této publikace. Proti předchozím sledováním klimatologických dat jsme se rozhodli, že se pokusíme srovnat sledované oblasti s oblastmi uvedenými v normě. Z tohoto důvodu NEOBSAHUJE tato publikace některé, dříve uváděné lokality. To i proto, že některé lokality byly nesmyslně blízko sebe. Na rozdíl od předchozích publikací se však věnujeme i globálnímu slunečnímu záření. V loňské publikaci byly uvedeny hodnoty za posledních 10 let pro lokalitu Hradec Králové. V letošní publikaci uvádíme nově 7 lokalit, avšak pouze data za období 07-2015 až 06-2016.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</si>
</sst>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000"/>
    <numFmt numFmtId="166" formatCode="0.0;[Red]0.0"/>
    <numFmt numFmtId="167" formatCode="0.0%"/>
  </numFmts>
  <fonts count="46">
    <font>
      <sz val="10"/>
      <name val="Arial CE"/>
      <charset val="238"/>
    </font>
    <font>
      <sz val="10"/>
      <name val="Arial"/>
      <family val="2"/>
      <charset val="238"/>
    </font>
    <font>
      <sz val="12"/>
      <name val="Arial CE"/>
      <family val="2"/>
      <charset val="238"/>
    </font>
    <font>
      <sz val="10"/>
      <name val="Arial CE"/>
      <charset val="238"/>
    </font>
    <font>
      <b/>
      <sz val="18"/>
      <name val="Arial CE"/>
      <family val="2"/>
      <charset val="238"/>
    </font>
    <font>
      <sz val="18"/>
      <name val="Arial CE"/>
      <family val="2"/>
      <charset val="238"/>
    </font>
    <font>
      <sz val="18"/>
      <name val="Arial"/>
      <family val="2"/>
      <charset val="238"/>
    </font>
    <font>
      <sz val="12"/>
      <name val="Arial"/>
      <family val="2"/>
      <charset val="238"/>
    </font>
    <font>
      <b/>
      <sz val="12"/>
      <name val="Arial"/>
      <family val="2"/>
      <charset val="238"/>
    </font>
    <font>
      <vertAlign val="subscript"/>
      <sz val="12"/>
      <name val="Arial CE"/>
      <family val="2"/>
      <charset val="238"/>
    </font>
    <font>
      <sz val="18"/>
      <name val="Arial CE"/>
    </font>
    <font>
      <b/>
      <sz val="18"/>
      <name val="Arial CE"/>
    </font>
    <font>
      <b/>
      <sz val="18"/>
      <name val="Arial"/>
      <family val="2"/>
      <charset val="238"/>
    </font>
    <font>
      <b/>
      <sz val="12"/>
      <name val="Arial CE"/>
      <charset val="238"/>
    </font>
    <font>
      <sz val="18"/>
      <name val="Arial"/>
      <family val="2"/>
    </font>
    <font>
      <b/>
      <sz val="18"/>
      <name val="Arial"/>
      <family val="2"/>
    </font>
    <font>
      <sz val="12"/>
      <name val="Arial"/>
      <family val="2"/>
    </font>
    <font>
      <sz val="10"/>
      <name val="Arial CE"/>
      <family val="2"/>
      <charset val="238"/>
    </font>
    <font>
      <b/>
      <sz val="12"/>
      <name val="Arial CE"/>
      <family val="2"/>
      <charset val="238"/>
    </font>
    <font>
      <sz val="11"/>
      <name val="Times New Roman"/>
      <family val="1"/>
      <charset val="238"/>
    </font>
    <font>
      <vertAlign val="subscript"/>
      <sz val="12"/>
      <name val="Arial"/>
      <family val="2"/>
      <charset val="238"/>
    </font>
    <font>
      <sz val="18"/>
      <name val="Arial CE"/>
      <charset val="238"/>
    </font>
    <font>
      <vertAlign val="superscript"/>
      <sz val="12"/>
      <name val="Arial CE"/>
      <family val="2"/>
      <charset val="238"/>
    </font>
    <font>
      <sz val="18"/>
      <color indexed="10"/>
      <name val="Arial CE"/>
      <family val="2"/>
      <charset val="238"/>
    </font>
    <font>
      <b/>
      <sz val="18"/>
      <name val="Arial CE"/>
      <charset val="238"/>
    </font>
    <font>
      <i/>
      <sz val="12"/>
      <name val="Arial"/>
      <family val="2"/>
      <charset val="238"/>
    </font>
    <font>
      <sz val="8"/>
      <name val="Arial CE"/>
      <charset val="238"/>
    </font>
    <font>
      <b/>
      <sz val="14"/>
      <name val="Arial CE"/>
      <family val="2"/>
      <charset val="238"/>
    </font>
    <font>
      <sz val="14"/>
      <name val="Arial CE"/>
      <family val="2"/>
      <charset val="238"/>
    </font>
    <font>
      <sz val="8"/>
      <color indexed="8"/>
      <name val="Calibri"/>
      <family val="2"/>
      <charset val="238"/>
    </font>
    <font>
      <i/>
      <sz val="8"/>
      <color indexed="8"/>
      <name val="Calibri"/>
      <family val="2"/>
      <charset val="238"/>
    </font>
    <font>
      <sz val="10"/>
      <name val="Segoe UI"/>
      <family val="2"/>
      <charset val="238"/>
    </font>
    <font>
      <i/>
      <sz val="10"/>
      <name val="Symbol"/>
      <family val="1"/>
      <charset val="2"/>
    </font>
    <font>
      <vertAlign val="subscript"/>
      <sz val="10"/>
      <name val="Segoe UI"/>
      <family val="2"/>
      <charset val="238"/>
    </font>
    <font>
      <b/>
      <sz val="10"/>
      <name val="Arial"/>
      <family val="2"/>
      <charset val="238"/>
    </font>
    <font>
      <b/>
      <sz val="9"/>
      <name val="Arial"/>
      <family val="2"/>
      <charset val="238"/>
    </font>
    <font>
      <b/>
      <sz val="10"/>
      <name val="Segoe UI"/>
      <family val="2"/>
      <charset val="238"/>
    </font>
    <font>
      <b/>
      <i/>
      <sz val="10"/>
      <name val="Segoe UI"/>
      <family val="2"/>
      <charset val="238"/>
    </font>
    <font>
      <sz val="14"/>
      <name val="Calibri"/>
      <family val="2"/>
      <charset val="238"/>
      <scheme val="minor"/>
    </font>
    <font>
      <b/>
      <sz val="16"/>
      <name val="Times New Roman"/>
      <family val="1"/>
      <charset val="238"/>
    </font>
    <font>
      <b/>
      <sz val="11"/>
      <name val="Arial CE"/>
      <charset val="238"/>
    </font>
    <font>
      <b/>
      <sz val="10"/>
      <color indexed="8"/>
      <name val="Calibri"/>
      <family val="2"/>
      <charset val="238"/>
    </font>
    <font>
      <b/>
      <vertAlign val="superscript"/>
      <sz val="10"/>
      <color indexed="8"/>
      <name val="Calibri"/>
      <family val="2"/>
      <charset val="238"/>
    </font>
    <font>
      <sz val="10"/>
      <name val="Segoe UI"/>
      <family val="1"/>
      <charset val="2"/>
    </font>
    <font>
      <b/>
      <sz val="10"/>
      <name val="Arial CE"/>
      <charset val="238"/>
    </font>
    <font>
      <vertAlign val="superscript"/>
      <sz val="10"/>
      <name val="Segoe UI"/>
      <family val="2"/>
      <charset val="238"/>
    </font>
  </fonts>
  <fills count="7">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65"/>
        <bgColor indexed="64"/>
      </patternFill>
    </fill>
    <fill>
      <patternFill patternType="solid">
        <fgColor indexed="13"/>
        <bgColor indexed="64"/>
      </patternFill>
    </fill>
    <fill>
      <patternFill patternType="solid">
        <fgColor indexed="50"/>
        <bgColor indexed="64"/>
      </patternFill>
    </fill>
  </fills>
  <borders count="73">
    <border>
      <left/>
      <right/>
      <top/>
      <bottom/>
      <diagonal/>
    </border>
    <border>
      <left/>
      <right/>
      <top/>
      <bottom style="medium">
        <color indexed="64"/>
      </bottom>
      <diagonal/>
    </border>
    <border>
      <left style="thick">
        <color indexed="64"/>
      </left>
      <right style="medium">
        <color indexed="64"/>
      </right>
      <top style="thick">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ck">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style="thin">
        <color indexed="64"/>
      </right>
      <top style="thin">
        <color indexed="64"/>
      </top>
      <bottom/>
      <diagonal/>
    </border>
    <border>
      <left/>
      <right/>
      <top style="medium">
        <color indexed="64"/>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style="thin">
        <color indexed="64"/>
      </left>
      <right/>
      <top/>
      <bottom style="medium">
        <color indexed="64"/>
      </bottom>
      <diagonal/>
    </border>
    <border>
      <left/>
      <right/>
      <top style="medium">
        <color indexed="64"/>
      </top>
      <bottom/>
      <diagonal/>
    </border>
    <border>
      <left/>
      <right style="thin">
        <color indexed="64"/>
      </right>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ck">
        <color indexed="64"/>
      </left>
      <right style="medium">
        <color indexed="64"/>
      </right>
      <top/>
      <bottom style="thin">
        <color indexed="64"/>
      </bottom>
      <diagonal/>
    </border>
  </borders>
  <cellStyleXfs count="7">
    <xf numFmtId="0" fontId="0"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3" fillId="0" borderId="0" applyFont="0" applyFill="0" applyBorder="0" applyAlignment="0" applyProtection="0"/>
    <xf numFmtId="0" fontId="1" fillId="0" borderId="0"/>
    <xf numFmtId="0" fontId="1" fillId="0" borderId="0"/>
  </cellStyleXfs>
  <cellXfs count="552">
    <xf numFmtId="0" fontId="0" fillId="0" borderId="0" xfId="0"/>
    <xf numFmtId="0" fontId="2" fillId="0" borderId="0" xfId="2" applyFont="1" applyBorder="1" applyAlignment="1">
      <alignment vertical="center"/>
    </xf>
    <xf numFmtId="0" fontId="2" fillId="0" borderId="0" xfId="2" applyFont="1" applyBorder="1" applyAlignment="1">
      <alignment horizontal="center" vertical="center"/>
    </xf>
    <xf numFmtId="0" fontId="2" fillId="0" borderId="0" xfId="2" applyFont="1" applyFill="1" applyBorder="1" applyAlignment="1">
      <alignment horizontal="center" vertical="center"/>
    </xf>
    <xf numFmtId="0" fontId="2" fillId="0" borderId="0" xfId="2" applyFont="1" applyAlignment="1">
      <alignment vertical="center"/>
    </xf>
    <xf numFmtId="0" fontId="2" fillId="0" borderId="1" xfId="2" applyFont="1" applyFill="1" applyBorder="1" applyAlignment="1">
      <alignment horizontal="center" vertical="center" wrapText="1"/>
    </xf>
    <xf numFmtId="0" fontId="8" fillId="0" borderId="2" xfId="2" applyFont="1" applyBorder="1" applyAlignment="1">
      <alignment horizontal="center" vertical="center" wrapText="1"/>
    </xf>
    <xf numFmtId="0" fontId="7" fillId="0" borderId="3" xfId="2" applyFont="1" applyBorder="1" applyAlignment="1">
      <alignment vertical="center"/>
    </xf>
    <xf numFmtId="0" fontId="7" fillId="0" borderId="4" xfId="0" applyFont="1" applyBorder="1" applyAlignment="1">
      <alignment vertical="center"/>
    </xf>
    <xf numFmtId="0" fontId="7" fillId="0" borderId="5" xfId="2" applyFont="1" applyBorder="1" applyAlignment="1">
      <alignment vertical="center"/>
    </xf>
    <xf numFmtId="164" fontId="7" fillId="0" borderId="6" xfId="0" applyNumberFormat="1" applyFont="1" applyBorder="1" applyAlignment="1">
      <alignment vertical="center"/>
    </xf>
    <xf numFmtId="164" fontId="7" fillId="2" borderId="7" xfId="2" applyNumberFormat="1" applyFont="1" applyFill="1" applyBorder="1" applyAlignment="1">
      <alignment horizontal="right" vertical="center"/>
    </xf>
    <xf numFmtId="1" fontId="7" fillId="0" borderId="6" xfId="2" applyNumberFormat="1" applyFont="1" applyFill="1" applyBorder="1" applyAlignment="1">
      <alignment vertical="center"/>
    </xf>
    <xf numFmtId="1" fontId="7" fillId="0" borderId="8" xfId="2" applyNumberFormat="1" applyFont="1" applyFill="1" applyBorder="1" applyAlignment="1">
      <alignment vertical="center"/>
    </xf>
    <xf numFmtId="3" fontId="7" fillId="0" borderId="9" xfId="2" applyNumberFormat="1" applyFont="1" applyFill="1" applyBorder="1" applyAlignment="1">
      <alignment vertical="center"/>
    </xf>
    <xf numFmtId="3" fontId="7" fillId="0" borderId="7" xfId="2" applyNumberFormat="1" applyFont="1" applyFill="1" applyBorder="1" applyAlignment="1">
      <alignment vertical="center"/>
    </xf>
    <xf numFmtId="1" fontId="7" fillId="0" borderId="6" xfId="2" applyNumberFormat="1" applyFont="1" applyBorder="1" applyAlignment="1">
      <alignment vertical="center"/>
    </xf>
    <xf numFmtId="1" fontId="7" fillId="0" borderId="8" xfId="2" applyNumberFormat="1" applyFont="1" applyBorder="1" applyAlignment="1">
      <alignment vertical="center"/>
    </xf>
    <xf numFmtId="3" fontId="7" fillId="0" borderId="9" xfId="2" applyNumberFormat="1" applyFont="1" applyBorder="1" applyAlignment="1">
      <alignment vertical="center"/>
    </xf>
    <xf numFmtId="3" fontId="7" fillId="0" borderId="7" xfId="2" applyNumberFormat="1" applyFont="1" applyBorder="1" applyAlignment="1">
      <alignment vertical="center"/>
    </xf>
    <xf numFmtId="1" fontId="7" fillId="0" borderId="11" xfId="2" applyNumberFormat="1" applyFont="1" applyFill="1" applyBorder="1" applyAlignment="1">
      <alignment vertical="center"/>
    </xf>
    <xf numFmtId="1" fontId="7" fillId="0" borderId="12" xfId="2" applyNumberFormat="1" applyFont="1" applyFill="1" applyBorder="1" applyAlignment="1">
      <alignment vertical="center"/>
    </xf>
    <xf numFmtId="3" fontId="7" fillId="0" borderId="14" xfId="2" applyNumberFormat="1" applyFont="1" applyFill="1" applyBorder="1" applyAlignment="1">
      <alignment vertical="center"/>
    </xf>
    <xf numFmtId="3" fontId="7" fillId="0" borderId="15" xfId="2" applyNumberFormat="1" applyFont="1" applyFill="1" applyBorder="1" applyAlignment="1">
      <alignment vertical="center"/>
    </xf>
    <xf numFmtId="0" fontId="7" fillId="0" borderId="0" xfId="2" applyFont="1" applyBorder="1" applyAlignment="1">
      <alignment vertical="center"/>
    </xf>
    <xf numFmtId="1" fontId="7" fillId="0" borderId="0" xfId="2" applyNumberFormat="1" applyFont="1" applyFill="1" applyBorder="1" applyAlignment="1">
      <alignment vertical="center"/>
    </xf>
    <xf numFmtId="3" fontId="7" fillId="2" borderId="0" xfId="2" applyNumberFormat="1" applyFont="1" applyFill="1" applyBorder="1" applyAlignment="1">
      <alignment vertical="center"/>
    </xf>
    <xf numFmtId="3" fontId="7" fillId="0" borderId="0" xfId="2" applyNumberFormat="1" applyFont="1" applyFill="1" applyBorder="1" applyAlignment="1">
      <alignment vertical="center"/>
    </xf>
    <xf numFmtId="1" fontId="2" fillId="0" borderId="0" xfId="2" applyNumberFormat="1" applyFont="1" applyAlignment="1">
      <alignment vertical="center"/>
    </xf>
    <xf numFmtId="0" fontId="7" fillId="0" borderId="0" xfId="2" applyFont="1" applyAlignment="1">
      <alignment vertical="center"/>
    </xf>
    <xf numFmtId="0" fontId="8" fillId="0" borderId="16" xfId="2" applyFont="1" applyBorder="1" applyAlignment="1">
      <alignment horizontal="center" vertical="center" wrapText="1"/>
    </xf>
    <xf numFmtId="9" fontId="2" fillId="0" borderId="17" xfId="4" applyFont="1" applyBorder="1" applyAlignment="1">
      <alignment vertical="center"/>
    </xf>
    <xf numFmtId="9" fontId="2" fillId="0" borderId="21" xfId="4" applyFont="1" applyBorder="1" applyAlignment="1">
      <alignment vertical="center"/>
    </xf>
    <xf numFmtId="9" fontId="2" fillId="0" borderId="6" xfId="4" applyFont="1" applyBorder="1" applyAlignment="1">
      <alignment vertical="center"/>
    </xf>
    <xf numFmtId="9" fontId="2" fillId="0" borderId="8" xfId="4" applyFont="1" applyBorder="1" applyAlignment="1">
      <alignment vertical="center"/>
    </xf>
    <xf numFmtId="9" fontId="2" fillId="0" borderId="23" xfId="4" applyFont="1" applyBorder="1" applyAlignment="1">
      <alignment vertical="center"/>
    </xf>
    <xf numFmtId="9" fontId="2" fillId="0" borderId="11" xfId="4" applyFont="1" applyBorder="1" applyAlignment="1">
      <alignment vertical="center"/>
    </xf>
    <xf numFmtId="9" fontId="2" fillId="0" borderId="12" xfId="4" applyFont="1" applyBorder="1" applyAlignment="1">
      <alignment vertical="center"/>
    </xf>
    <xf numFmtId="9" fontId="2" fillId="0" borderId="16" xfId="4" applyFont="1" applyBorder="1" applyAlignment="1">
      <alignment vertical="center"/>
    </xf>
    <xf numFmtId="0" fontId="16" fillId="0" borderId="0" xfId="1" applyFont="1" applyAlignment="1">
      <alignment vertical="center" wrapText="1"/>
    </xf>
    <xf numFmtId="0" fontId="17" fillId="0" borderId="0" xfId="1" applyFont="1" applyBorder="1" applyAlignment="1">
      <alignment vertical="center"/>
    </xf>
    <xf numFmtId="0" fontId="2" fillId="0" borderId="0" xfId="1" applyFont="1" applyBorder="1" applyAlignment="1">
      <alignment horizontal="center" vertical="center"/>
    </xf>
    <xf numFmtId="0" fontId="2" fillId="0" borderId="0" xfId="1" applyFont="1" applyBorder="1" applyAlignment="1">
      <alignment vertical="center"/>
    </xf>
    <xf numFmtId="0" fontId="7" fillId="0" borderId="25" xfId="2" applyFont="1" applyBorder="1" applyAlignment="1">
      <alignment vertical="center"/>
    </xf>
    <xf numFmtId="164" fontId="19" fillId="0" borderId="6" xfId="0" applyNumberFormat="1" applyFont="1" applyFill="1" applyBorder="1" applyAlignment="1">
      <alignment horizontal="center" vertical="center"/>
    </xf>
    <xf numFmtId="164" fontId="16" fillId="0" borderId="6" xfId="1" applyNumberFormat="1" applyFont="1" applyBorder="1" applyAlignment="1">
      <alignment vertical="center"/>
    </xf>
    <xf numFmtId="164" fontId="19" fillId="0" borderId="6" xfId="0" applyNumberFormat="1" applyFont="1" applyFill="1" applyBorder="1" applyAlignment="1">
      <alignment horizontal="left" vertical="center" indent="2"/>
    </xf>
    <xf numFmtId="1" fontId="2" fillId="0" borderId="6" xfId="2" applyNumberFormat="1" applyFont="1" applyFill="1" applyBorder="1" applyAlignment="1">
      <alignment vertical="center"/>
    </xf>
    <xf numFmtId="1" fontId="2" fillId="0" borderId="8" xfId="2" applyNumberFormat="1" applyFont="1" applyFill="1" applyBorder="1" applyAlignment="1">
      <alignment vertical="center"/>
    </xf>
    <xf numFmtId="1" fontId="2" fillId="0" borderId="6" xfId="2" applyNumberFormat="1" applyFont="1" applyBorder="1" applyAlignment="1">
      <alignment vertical="center"/>
    </xf>
    <xf numFmtId="1" fontId="2" fillId="0" borderId="8" xfId="2" applyNumberFormat="1" applyFont="1" applyBorder="1" applyAlignment="1">
      <alignment vertical="center"/>
    </xf>
    <xf numFmtId="1" fontId="2" fillId="0" borderId="11" xfId="2" applyNumberFormat="1" applyFont="1" applyFill="1" applyBorder="1" applyAlignment="1">
      <alignment vertical="center"/>
    </xf>
    <xf numFmtId="1" fontId="2" fillId="0" borderId="12" xfId="2" applyNumberFormat="1" applyFont="1" applyFill="1" applyBorder="1" applyAlignment="1">
      <alignment vertical="center"/>
    </xf>
    <xf numFmtId="0" fontId="7" fillId="0" borderId="0" xfId="2" applyFont="1" applyBorder="1" applyAlignment="1">
      <alignment horizontal="center" vertical="center"/>
    </xf>
    <xf numFmtId="0" fontId="7" fillId="0" borderId="0" xfId="2" applyFont="1" applyFill="1" applyBorder="1" applyAlignment="1">
      <alignment horizontal="center" vertical="center"/>
    </xf>
    <xf numFmtId="0" fontId="7" fillId="0" borderId="1" xfId="2" applyFont="1" applyBorder="1" applyAlignment="1">
      <alignment vertical="center"/>
    </xf>
    <xf numFmtId="1" fontId="7" fillId="0" borderId="0" xfId="2" applyNumberFormat="1" applyFont="1" applyAlignment="1">
      <alignment vertical="center"/>
    </xf>
    <xf numFmtId="0" fontId="7" fillId="0" borderId="0" xfId="1" applyFont="1" applyAlignment="1">
      <alignment vertical="center"/>
    </xf>
    <xf numFmtId="0" fontId="22" fillId="0" borderId="0" xfId="1" applyFont="1" applyAlignment="1">
      <alignment vertical="center"/>
    </xf>
    <xf numFmtId="0" fontId="7" fillId="0" borderId="0" xfId="1" applyFont="1" applyFill="1" applyBorder="1" applyAlignment="1">
      <alignment vertical="center"/>
    </xf>
    <xf numFmtId="0" fontId="7" fillId="0" borderId="0" xfId="3" applyFont="1" applyAlignment="1">
      <alignment vertical="center"/>
    </xf>
    <xf numFmtId="0" fontId="7" fillId="0" borderId="0" xfId="1" applyFont="1" applyBorder="1" applyAlignment="1">
      <alignment vertical="center"/>
    </xf>
    <xf numFmtId="1" fontId="7" fillId="0" borderId="0" xfId="1" applyNumberFormat="1" applyFont="1" applyAlignment="1">
      <alignment vertical="center"/>
    </xf>
    <xf numFmtId="164" fontId="19" fillId="0" borderId="6" xfId="0" applyNumberFormat="1" applyFont="1" applyBorder="1" applyAlignment="1">
      <alignment horizontal="center" vertical="center" wrapText="1"/>
    </xf>
    <xf numFmtId="0" fontId="7" fillId="0" borderId="4" xfId="1" applyFont="1" applyBorder="1" applyAlignment="1">
      <alignment vertical="center"/>
    </xf>
    <xf numFmtId="0" fontId="7" fillId="0" borderId="28" xfId="1" applyFont="1" applyBorder="1" applyAlignment="1">
      <alignment vertical="center"/>
    </xf>
    <xf numFmtId="164" fontId="7" fillId="0" borderId="6" xfId="1" applyNumberFormat="1" applyFont="1" applyBorder="1" applyAlignment="1">
      <alignment horizontal="right" vertical="center"/>
    </xf>
    <xf numFmtId="164" fontId="7" fillId="0" borderId="8" xfId="1" applyNumberFormat="1" applyFont="1" applyBorder="1" applyAlignment="1">
      <alignment horizontal="right" vertical="center"/>
    </xf>
    <xf numFmtId="0" fontId="4" fillId="3" borderId="29" xfId="0" applyFont="1" applyFill="1" applyBorder="1" applyAlignment="1">
      <alignment horizontal="left" vertical="center" wrapText="1"/>
    </xf>
    <xf numFmtId="0" fontId="2" fillId="0" borderId="30" xfId="2" applyFont="1" applyBorder="1" applyAlignment="1">
      <alignment vertical="center"/>
    </xf>
    <xf numFmtId="1" fontId="2" fillId="0" borderId="0" xfId="2" applyNumberFormat="1" applyFont="1" applyFill="1" applyBorder="1" applyAlignment="1">
      <alignment vertical="center"/>
    </xf>
    <xf numFmtId="3" fontId="2" fillId="2" borderId="0" xfId="2" applyNumberFormat="1" applyFont="1" applyFill="1" applyBorder="1" applyAlignment="1">
      <alignment vertical="center"/>
    </xf>
    <xf numFmtId="3" fontId="2" fillId="0" borderId="0" xfId="2" applyNumberFormat="1" applyFont="1" applyFill="1" applyBorder="1" applyAlignment="1">
      <alignment vertical="center"/>
    </xf>
    <xf numFmtId="0" fontId="4" fillId="3" borderId="31" xfId="2" applyFont="1" applyFill="1" applyBorder="1" applyAlignment="1">
      <alignment horizontal="center" vertical="center"/>
    </xf>
    <xf numFmtId="0" fontId="6" fillId="3" borderId="31" xfId="2" applyFont="1" applyFill="1" applyBorder="1" applyAlignment="1">
      <alignment vertical="center"/>
    </xf>
    <xf numFmtId="165" fontId="2" fillId="0" borderId="0" xfId="2" applyNumberFormat="1" applyFont="1" applyAlignment="1">
      <alignment vertical="center"/>
    </xf>
    <xf numFmtId="0" fontId="16" fillId="0" borderId="4" xfId="1" applyFont="1" applyBorder="1" applyAlignment="1">
      <alignment vertical="center"/>
    </xf>
    <xf numFmtId="164" fontId="7" fillId="0" borderId="6" xfId="1" applyNumberFormat="1" applyFont="1" applyBorder="1" applyAlignment="1">
      <alignment vertical="center"/>
    </xf>
    <xf numFmtId="3" fontId="7" fillId="0" borderId="32" xfId="2" applyNumberFormat="1" applyFont="1" applyFill="1" applyBorder="1" applyAlignment="1">
      <alignment vertical="center"/>
    </xf>
    <xf numFmtId="0" fontId="8" fillId="0" borderId="33" xfId="2" applyFont="1" applyBorder="1" applyAlignment="1">
      <alignment horizontal="center" vertical="center" wrapText="1"/>
    </xf>
    <xf numFmtId="165" fontId="2" fillId="0" borderId="3" xfId="4" applyNumberFormat="1" applyFont="1" applyBorder="1" applyAlignment="1">
      <alignment vertical="center"/>
    </xf>
    <xf numFmtId="165" fontId="2" fillId="0" borderId="17" xfId="4" applyNumberFormat="1" applyFont="1" applyBorder="1" applyAlignment="1">
      <alignment vertical="center"/>
    </xf>
    <xf numFmtId="165" fontId="2" fillId="0" borderId="19" xfId="4" applyNumberFormat="1" applyFont="1" applyBorder="1" applyAlignment="1">
      <alignment vertical="center"/>
    </xf>
    <xf numFmtId="165" fontId="2" fillId="0" borderId="21" xfId="4" applyNumberFormat="1" applyFont="1" applyBorder="1" applyAlignment="1">
      <alignment vertical="center"/>
    </xf>
    <xf numFmtId="165" fontId="2" fillId="0" borderId="5" xfId="4" applyNumberFormat="1" applyFont="1" applyBorder="1" applyAlignment="1">
      <alignment vertical="center"/>
    </xf>
    <xf numFmtId="165" fontId="2" fillId="0" borderId="6" xfId="4" applyNumberFormat="1" applyFont="1" applyBorder="1" applyAlignment="1">
      <alignment vertical="center"/>
    </xf>
    <xf numFmtId="165" fontId="2" fillId="0" borderId="22" xfId="4" applyNumberFormat="1" applyFont="1" applyBorder="1" applyAlignment="1">
      <alignment vertical="center"/>
    </xf>
    <xf numFmtId="165" fontId="2" fillId="0" borderId="8" xfId="4" applyNumberFormat="1" applyFont="1" applyBorder="1" applyAlignment="1">
      <alignment vertical="center"/>
    </xf>
    <xf numFmtId="165" fontId="2" fillId="0" borderId="23" xfId="4" applyNumberFormat="1" applyFont="1" applyBorder="1" applyAlignment="1">
      <alignment vertical="center"/>
    </xf>
    <xf numFmtId="165" fontId="2" fillId="0" borderId="6" xfId="4" applyNumberFormat="1" applyFont="1" applyFill="1" applyBorder="1" applyAlignment="1">
      <alignment vertical="center"/>
    </xf>
    <xf numFmtId="165" fontId="2" fillId="0" borderId="10" xfId="4" applyNumberFormat="1" applyFont="1" applyBorder="1" applyAlignment="1">
      <alignment vertical="center"/>
    </xf>
    <xf numFmtId="165" fontId="2" fillId="0" borderId="11" xfId="4" applyNumberFormat="1" applyFont="1" applyBorder="1" applyAlignment="1">
      <alignment vertical="center"/>
    </xf>
    <xf numFmtId="165" fontId="2" fillId="0" borderId="24" xfId="4" applyNumberFormat="1" applyFont="1" applyBorder="1" applyAlignment="1">
      <alignment vertical="center"/>
    </xf>
    <xf numFmtId="165" fontId="2" fillId="0" borderId="12" xfId="4" applyNumberFormat="1" applyFont="1" applyBorder="1" applyAlignment="1">
      <alignment vertical="center"/>
    </xf>
    <xf numFmtId="165" fontId="2" fillId="0" borderId="16" xfId="4" applyNumberFormat="1" applyFont="1" applyBorder="1" applyAlignment="1">
      <alignment vertical="center"/>
    </xf>
    <xf numFmtId="164" fontId="7" fillId="0" borderId="6" xfId="0" applyNumberFormat="1" applyFont="1" applyBorder="1" applyAlignment="1">
      <alignment horizontal="right" vertical="center"/>
    </xf>
    <xf numFmtId="0" fontId="31" fillId="0" borderId="0" xfId="5" applyNumberFormat="1" applyFont="1" applyFill="1" applyBorder="1" applyAlignment="1" applyProtection="1"/>
    <xf numFmtId="0" fontId="31" fillId="0" borderId="49" xfId="5" applyNumberFormat="1" applyFont="1" applyFill="1" applyBorder="1" applyAlignment="1" applyProtection="1"/>
    <xf numFmtId="0" fontId="31" fillId="0" borderId="25" xfId="5" applyNumberFormat="1" applyFont="1" applyFill="1" applyBorder="1" applyAlignment="1" applyProtection="1"/>
    <xf numFmtId="0" fontId="1" fillId="0" borderId="0" xfId="5" applyNumberFormat="1" applyFont="1" applyFill="1" applyBorder="1" applyAlignment="1" applyProtection="1"/>
    <xf numFmtId="164" fontId="1" fillId="0" borderId="0" xfId="6" applyNumberFormat="1" applyFont="1" applyFill="1" applyBorder="1" applyAlignment="1" applyProtection="1"/>
    <xf numFmtId="164" fontId="1" fillId="0" borderId="25" xfId="6" applyNumberFormat="1" applyFont="1" applyFill="1" applyBorder="1" applyAlignment="1" applyProtection="1"/>
    <xf numFmtId="0" fontId="34" fillId="0" borderId="0" xfId="6" applyNumberFormat="1" applyFont="1" applyFill="1" applyBorder="1" applyAlignment="1" applyProtection="1"/>
    <xf numFmtId="0" fontId="34" fillId="0" borderId="49" xfId="6" applyNumberFormat="1" applyFont="1" applyFill="1" applyBorder="1" applyAlignment="1" applyProtection="1"/>
    <xf numFmtId="0" fontId="34" fillId="0" borderId="25" xfId="6" applyNumberFormat="1" applyFont="1" applyFill="1" applyBorder="1" applyAlignment="1" applyProtection="1"/>
    <xf numFmtId="164" fontId="31" fillId="0" borderId="0" xfId="6" applyNumberFormat="1" applyFont="1" applyFill="1" applyBorder="1" applyAlignment="1" applyProtection="1"/>
    <xf numFmtId="164" fontId="31" fillId="0" borderId="49" xfId="6" applyNumberFormat="1" applyFont="1" applyFill="1" applyBorder="1" applyAlignment="1" applyProtection="1"/>
    <xf numFmtId="164" fontId="31" fillId="0" borderId="25" xfId="6" applyNumberFormat="1" applyFont="1" applyFill="1" applyBorder="1" applyAlignment="1" applyProtection="1"/>
    <xf numFmtId="0" fontId="31" fillId="0" borderId="0" xfId="6" applyNumberFormat="1" applyFont="1" applyFill="1" applyBorder="1" applyAlignment="1" applyProtection="1">
      <alignment horizontal="left"/>
    </xf>
    <xf numFmtId="0" fontId="36" fillId="0" borderId="0" xfId="6" applyNumberFormat="1" applyFont="1" applyFill="1" applyBorder="1" applyAlignment="1" applyProtection="1"/>
    <xf numFmtId="0" fontId="31" fillId="0" borderId="0" xfId="5" applyNumberFormat="1" applyFont="1" applyFill="1" applyBorder="1" applyAlignment="1" applyProtection="1">
      <alignment wrapText="1"/>
    </xf>
    <xf numFmtId="0" fontId="31" fillId="0" borderId="31" xfId="5" applyNumberFormat="1" applyFont="1" applyFill="1" applyBorder="1" applyAlignment="1" applyProtection="1"/>
    <xf numFmtId="0" fontId="31" fillId="0" borderId="46" xfId="5" applyNumberFormat="1" applyFont="1" applyFill="1" applyBorder="1" applyAlignment="1" applyProtection="1"/>
    <xf numFmtId="0" fontId="37" fillId="0" borderId="0" xfId="6" applyNumberFormat="1" applyFont="1" applyFill="1" applyBorder="1" applyAlignment="1" applyProtection="1"/>
    <xf numFmtId="0" fontId="37" fillId="0" borderId="0" xfId="5" applyNumberFormat="1" applyFont="1" applyFill="1" applyBorder="1" applyAlignment="1" applyProtection="1"/>
    <xf numFmtId="9" fontId="31" fillId="0" borderId="0" xfId="5" applyNumberFormat="1" applyFont="1" applyFill="1" applyBorder="1" applyAlignment="1" applyProtection="1"/>
    <xf numFmtId="1" fontId="37" fillId="0" borderId="0" xfId="5" applyNumberFormat="1" applyFont="1" applyFill="1" applyBorder="1" applyAlignment="1" applyProtection="1"/>
    <xf numFmtId="1" fontId="36" fillId="0" borderId="0" xfId="5" applyNumberFormat="1" applyFont="1" applyFill="1" applyBorder="1" applyAlignment="1" applyProtection="1"/>
    <xf numFmtId="0" fontId="36" fillId="0" borderId="0" xfId="5" applyNumberFormat="1" applyFont="1" applyFill="1" applyBorder="1" applyAlignment="1" applyProtection="1"/>
    <xf numFmtId="0" fontId="0" fillId="0" borderId="0" xfId="0" applyAlignment="1">
      <alignment horizontal="center" vertical="center"/>
    </xf>
    <xf numFmtId="166" fontId="26" fillId="0" borderId="6" xfId="0" applyNumberFormat="1" applyFont="1" applyBorder="1" applyAlignment="1">
      <alignment horizontal="center" vertical="center"/>
    </xf>
    <xf numFmtId="164" fontId="26" fillId="0" borderId="6" xfId="0" applyNumberFormat="1" applyFont="1" applyBorder="1" applyAlignment="1">
      <alignment horizontal="center" vertical="center"/>
    </xf>
    <xf numFmtId="0" fontId="26" fillId="0" borderId="5" xfId="0" applyFont="1" applyBorder="1" applyAlignment="1">
      <alignment horizontal="center" vertical="center"/>
    </xf>
    <xf numFmtId="164" fontId="26" fillId="0" borderId="23" xfId="0" applyNumberFormat="1" applyFont="1" applyBorder="1" applyAlignment="1">
      <alignment horizontal="center" vertical="center"/>
    </xf>
    <xf numFmtId="0" fontId="26" fillId="0" borderId="10" xfId="0" applyFont="1" applyBorder="1" applyAlignment="1">
      <alignment horizontal="center" vertical="center"/>
    </xf>
    <xf numFmtId="164" fontId="26" fillId="0" borderId="11" xfId="0" applyNumberFormat="1" applyFont="1" applyBorder="1" applyAlignment="1">
      <alignment horizontal="center" vertical="center"/>
    </xf>
    <xf numFmtId="164" fontId="26" fillId="0" borderId="16" xfId="0" applyNumberFormat="1" applyFont="1" applyBorder="1" applyAlignment="1">
      <alignment horizontal="center" vertical="center"/>
    </xf>
    <xf numFmtId="166" fontId="26" fillId="0" borderId="23" xfId="0" applyNumberFormat="1" applyFont="1" applyBorder="1" applyAlignment="1">
      <alignment horizontal="center" vertical="center"/>
    </xf>
    <xf numFmtId="166" fontId="26" fillId="0" borderId="11" xfId="0" applyNumberFormat="1" applyFont="1" applyBorder="1" applyAlignment="1">
      <alignment horizontal="center" vertical="center"/>
    </xf>
    <xf numFmtId="166" fontId="26" fillId="0" borderId="16" xfId="0" applyNumberFormat="1" applyFont="1" applyBorder="1" applyAlignment="1">
      <alignment horizontal="center" vertical="center"/>
    </xf>
    <xf numFmtId="0" fontId="26" fillId="0" borderId="11" xfId="0" applyFont="1" applyBorder="1" applyAlignment="1">
      <alignment horizontal="center" vertical="center"/>
    </xf>
    <xf numFmtId="0" fontId="26" fillId="0" borderId="16" xfId="0" applyFont="1" applyBorder="1" applyAlignment="1">
      <alignment horizontal="center" vertical="center"/>
    </xf>
    <xf numFmtId="167" fontId="2" fillId="0" borderId="6" xfId="4" applyNumberFormat="1" applyFont="1" applyBorder="1" applyAlignment="1">
      <alignment vertical="center"/>
    </xf>
    <xf numFmtId="167" fontId="2" fillId="0" borderId="8" xfId="4" applyNumberFormat="1" applyFont="1" applyBorder="1" applyAlignment="1">
      <alignment vertical="center"/>
    </xf>
    <xf numFmtId="167" fontId="2" fillId="0" borderId="23" xfId="4" applyNumberFormat="1" applyFont="1" applyBorder="1" applyAlignment="1">
      <alignment vertical="center"/>
    </xf>
    <xf numFmtId="0" fontId="7" fillId="0" borderId="6" xfId="2" applyFont="1" applyBorder="1" applyAlignment="1">
      <alignment vertical="center"/>
    </xf>
    <xf numFmtId="0" fontId="7" fillId="0" borderId="17" xfId="2" applyFont="1" applyBorder="1" applyAlignment="1">
      <alignment vertical="center"/>
    </xf>
    <xf numFmtId="0" fontId="7" fillId="0" borderId="21" xfId="2" applyFont="1" applyBorder="1" applyAlignment="1">
      <alignment vertical="center"/>
    </xf>
    <xf numFmtId="1" fontId="7" fillId="0" borderId="5" xfId="2" applyNumberFormat="1" applyFont="1" applyFill="1" applyBorder="1" applyAlignment="1">
      <alignment vertical="center"/>
    </xf>
    <xf numFmtId="1" fontId="7" fillId="0" borderId="5" xfId="2" applyNumberFormat="1" applyFont="1" applyBorder="1" applyAlignment="1">
      <alignment vertical="center"/>
    </xf>
    <xf numFmtId="1" fontId="7" fillId="0" borderId="10" xfId="2" applyNumberFormat="1" applyFont="1" applyFill="1" applyBorder="1" applyAlignment="1">
      <alignment vertical="center"/>
    </xf>
    <xf numFmtId="164" fontId="31" fillId="0" borderId="0" xfId="5" applyNumberFormat="1" applyFont="1" applyFill="1" applyBorder="1" applyAlignment="1" applyProtection="1"/>
    <xf numFmtId="0" fontId="0" fillId="0" borderId="53" xfId="0" applyBorder="1" applyAlignment="1">
      <alignment horizontal="center" vertical="center"/>
    </xf>
    <xf numFmtId="0" fontId="0" fillId="0" borderId="54" xfId="0" applyBorder="1" applyAlignment="1">
      <alignment horizontal="center" vertical="center"/>
    </xf>
    <xf numFmtId="0" fontId="7" fillId="0" borderId="24" xfId="2" applyFont="1" applyBorder="1" applyAlignment="1">
      <alignment vertical="center"/>
    </xf>
    <xf numFmtId="0" fontId="2" fillId="0" borderId="11" xfId="2" applyFont="1" applyFill="1" applyBorder="1" applyAlignment="1">
      <alignment horizontal="center" vertical="center" wrapText="1"/>
    </xf>
    <xf numFmtId="0" fontId="7" fillId="0" borderId="28" xfId="0" applyFont="1" applyBorder="1" applyAlignment="1">
      <alignment vertical="center"/>
    </xf>
    <xf numFmtId="164" fontId="7" fillId="0" borderId="8" xfId="0" applyNumberFormat="1" applyFont="1" applyBorder="1" applyAlignment="1">
      <alignment vertical="center"/>
    </xf>
    <xf numFmtId="0" fontId="7" fillId="0" borderId="19" xfId="2" applyFont="1" applyBorder="1" applyAlignment="1">
      <alignment vertical="center"/>
    </xf>
    <xf numFmtId="0" fontId="7" fillId="0" borderId="22" xfId="2" applyFont="1" applyBorder="1" applyAlignment="1">
      <alignment vertical="center"/>
    </xf>
    <xf numFmtId="0" fontId="7" fillId="0" borderId="20" xfId="0" applyFont="1" applyBorder="1" applyAlignment="1">
      <alignment vertical="center"/>
    </xf>
    <xf numFmtId="0" fontId="7" fillId="0" borderId="17" xfId="0" applyFont="1" applyBorder="1" applyAlignment="1">
      <alignment vertical="center"/>
    </xf>
    <xf numFmtId="0" fontId="2" fillId="0" borderId="39" xfId="2" applyFont="1" applyFill="1" applyBorder="1" applyAlignment="1">
      <alignment horizontal="center" vertical="center" wrapText="1"/>
    </xf>
    <xf numFmtId="164" fontId="7" fillId="2" borderId="6" xfId="2" applyNumberFormat="1" applyFont="1" applyFill="1" applyBorder="1" applyAlignment="1">
      <alignment vertical="center"/>
    </xf>
    <xf numFmtId="164" fontId="7" fillId="2" borderId="6" xfId="2" applyNumberFormat="1" applyFont="1" applyFill="1" applyBorder="1" applyAlignment="1">
      <alignment horizontal="right" vertical="center"/>
    </xf>
    <xf numFmtId="3" fontId="7" fillId="2" borderId="6" xfId="2" applyNumberFormat="1" applyFont="1" applyFill="1" applyBorder="1" applyAlignment="1">
      <alignment vertical="center"/>
    </xf>
    <xf numFmtId="3" fontId="7" fillId="0" borderId="6" xfId="2" applyNumberFormat="1" applyFont="1" applyFill="1" applyBorder="1" applyAlignment="1">
      <alignment vertical="center"/>
    </xf>
    <xf numFmtId="3" fontId="7" fillId="0" borderId="6" xfId="2" applyNumberFormat="1" applyFont="1" applyBorder="1" applyAlignment="1">
      <alignment vertical="center"/>
    </xf>
    <xf numFmtId="0" fontId="7" fillId="0" borderId="3" xfId="0" applyFont="1" applyBorder="1" applyAlignment="1">
      <alignment vertical="center"/>
    </xf>
    <xf numFmtId="0" fontId="7" fillId="2" borderId="17" xfId="2" applyFont="1" applyFill="1" applyBorder="1" applyAlignment="1">
      <alignment vertical="center"/>
    </xf>
    <xf numFmtId="164" fontId="7" fillId="0" borderId="5" xfId="0" applyNumberFormat="1" applyFont="1" applyBorder="1" applyAlignment="1">
      <alignment vertical="center"/>
    </xf>
    <xf numFmtId="164" fontId="7" fillId="2" borderId="23" xfId="2" applyNumberFormat="1" applyFont="1" applyFill="1" applyBorder="1" applyAlignment="1">
      <alignment horizontal="right" vertical="center"/>
    </xf>
    <xf numFmtId="3" fontId="7" fillId="0" borderId="23" xfId="2" applyNumberFormat="1" applyFont="1" applyFill="1" applyBorder="1" applyAlignment="1">
      <alignment vertical="center"/>
    </xf>
    <xf numFmtId="3" fontId="7" fillId="0" borderId="23" xfId="2" applyNumberFormat="1" applyFont="1" applyBorder="1" applyAlignment="1">
      <alignment vertical="center"/>
    </xf>
    <xf numFmtId="3" fontId="7" fillId="2" borderId="11" xfId="2" applyNumberFormat="1" applyFont="1" applyFill="1" applyBorder="1" applyAlignment="1">
      <alignment vertical="center"/>
    </xf>
    <xf numFmtId="3" fontId="7" fillId="0" borderId="11" xfId="2" applyNumberFormat="1" applyFont="1" applyFill="1" applyBorder="1" applyAlignment="1">
      <alignment vertical="center"/>
    </xf>
    <xf numFmtId="3" fontId="7" fillId="0" borderId="16" xfId="2" applyNumberFormat="1" applyFont="1" applyFill="1" applyBorder="1" applyAlignment="1">
      <alignment vertical="center"/>
    </xf>
    <xf numFmtId="0" fontId="7" fillId="0" borderId="4" xfId="2" applyFont="1" applyBorder="1" applyAlignment="1">
      <alignment vertical="center"/>
    </xf>
    <xf numFmtId="0" fontId="7" fillId="2" borderId="4" xfId="2" applyFont="1" applyFill="1" applyBorder="1" applyAlignment="1">
      <alignment vertical="center"/>
    </xf>
    <xf numFmtId="0" fontId="7" fillId="0" borderId="51" xfId="2" applyFont="1" applyBorder="1" applyAlignment="1">
      <alignment vertical="center"/>
    </xf>
    <xf numFmtId="0" fontId="2" fillId="0" borderId="58" xfId="2" applyFont="1" applyBorder="1" applyAlignment="1">
      <alignment horizontal="center" vertical="center"/>
    </xf>
    <xf numFmtId="9" fontId="13" fillId="0" borderId="6" xfId="4" applyFont="1" applyBorder="1" applyAlignment="1">
      <alignment vertical="center"/>
    </xf>
    <xf numFmtId="9" fontId="2" fillId="0" borderId="4" xfId="4" applyFont="1" applyBorder="1" applyAlignment="1">
      <alignment vertical="center"/>
    </xf>
    <xf numFmtId="9" fontId="2" fillId="0" borderId="28" xfId="4" applyFont="1" applyBorder="1" applyAlignment="1">
      <alignment vertical="center"/>
    </xf>
    <xf numFmtId="0" fontId="2" fillId="0" borderId="19" xfId="2" applyFont="1" applyBorder="1" applyAlignment="1">
      <alignment horizontal="center" vertical="center"/>
    </xf>
    <xf numFmtId="0" fontId="2" fillId="0" borderId="22" xfId="2" applyFont="1" applyBorder="1" applyAlignment="1">
      <alignment horizontal="center" vertical="center"/>
    </xf>
    <xf numFmtId="0" fontId="2" fillId="0" borderId="24" xfId="2" applyFont="1" applyBorder="1" applyAlignment="1">
      <alignment horizontal="center" vertical="center"/>
    </xf>
    <xf numFmtId="9" fontId="2" fillId="0" borderId="3" xfId="4" applyFont="1" applyBorder="1" applyAlignment="1">
      <alignment vertical="center"/>
    </xf>
    <xf numFmtId="9" fontId="13" fillId="0" borderId="17" xfId="4" applyFont="1" applyBorder="1" applyAlignment="1">
      <alignment vertical="center"/>
    </xf>
    <xf numFmtId="9" fontId="2" fillId="0" borderId="5" xfId="4" applyFont="1" applyBorder="1" applyAlignment="1">
      <alignment vertical="center"/>
    </xf>
    <xf numFmtId="9" fontId="2" fillId="0" borderId="10" xfId="4" applyFont="1" applyBorder="1" applyAlignment="1">
      <alignment vertical="center"/>
    </xf>
    <xf numFmtId="0" fontId="8" fillId="0" borderId="60" xfId="2" applyFont="1" applyBorder="1" applyAlignment="1">
      <alignment horizontal="center" vertical="center"/>
    </xf>
    <xf numFmtId="165" fontId="2" fillId="0" borderId="4" xfId="4" applyNumberFormat="1" applyFont="1" applyBorder="1" applyAlignment="1">
      <alignment vertical="center"/>
    </xf>
    <xf numFmtId="0" fontId="18" fillId="0" borderId="11" xfId="2" applyFont="1" applyFill="1" applyBorder="1" applyAlignment="1">
      <alignment horizontal="center" vertical="center" wrapText="1"/>
    </xf>
    <xf numFmtId="165" fontId="2" fillId="0" borderId="28" xfId="4" applyNumberFormat="1" applyFont="1" applyBorder="1" applyAlignment="1">
      <alignment vertical="center"/>
    </xf>
    <xf numFmtId="1" fontId="7" fillId="2" borderId="6" xfId="2" applyNumberFormat="1" applyFont="1" applyFill="1" applyBorder="1" applyAlignment="1">
      <alignment vertical="center"/>
    </xf>
    <xf numFmtId="1" fontId="7" fillId="0" borderId="6" xfId="0" applyNumberFormat="1" applyFont="1" applyBorder="1" applyAlignment="1">
      <alignment vertical="center"/>
    </xf>
    <xf numFmtId="1" fontId="7" fillId="0" borderId="6" xfId="0" applyNumberFormat="1" applyFont="1" applyBorder="1" applyAlignment="1">
      <alignment horizontal="right" vertical="center"/>
    </xf>
    <xf numFmtId="1" fontId="7" fillId="2" borderId="6" xfId="2" applyNumberFormat="1" applyFont="1" applyFill="1" applyBorder="1" applyAlignment="1">
      <alignment horizontal="right" vertical="center"/>
    </xf>
    <xf numFmtId="1" fontId="7" fillId="2" borderId="23" xfId="2" applyNumberFormat="1" applyFont="1" applyFill="1" applyBorder="1" applyAlignment="1">
      <alignment horizontal="right" vertical="center"/>
    </xf>
    <xf numFmtId="0" fontId="31" fillId="0" borderId="6" xfId="5" applyNumberFormat="1" applyFont="1" applyFill="1" applyBorder="1" applyAlignment="1" applyProtection="1"/>
    <xf numFmtId="0" fontId="31" fillId="0" borderId="4" xfId="5" applyNumberFormat="1" applyFont="1" applyFill="1" applyBorder="1" applyAlignment="1" applyProtection="1"/>
    <xf numFmtId="0" fontId="36" fillId="0" borderId="52" xfId="6" applyNumberFormat="1" applyFont="1" applyFill="1" applyBorder="1" applyAlignment="1" applyProtection="1"/>
    <xf numFmtId="0" fontId="36" fillId="0" borderId="53" xfId="6" applyNumberFormat="1" applyFont="1" applyFill="1" applyBorder="1" applyAlignment="1" applyProtection="1"/>
    <xf numFmtId="0" fontId="36" fillId="0" borderId="54" xfId="6" applyNumberFormat="1" applyFont="1" applyFill="1" applyBorder="1" applyAlignment="1" applyProtection="1"/>
    <xf numFmtId="0" fontId="36" fillId="0" borderId="58" xfId="6" applyNumberFormat="1" applyFont="1" applyFill="1" applyBorder="1" applyAlignment="1" applyProtection="1"/>
    <xf numFmtId="0" fontId="36" fillId="0" borderId="59" xfId="6" applyNumberFormat="1" applyFont="1" applyFill="1" applyBorder="1" applyAlignment="1" applyProtection="1"/>
    <xf numFmtId="0" fontId="31" fillId="0" borderId="6" xfId="6" applyNumberFormat="1" applyFont="1" applyFill="1" applyBorder="1" applyAlignment="1" applyProtection="1">
      <alignment horizontal="left"/>
    </xf>
    <xf numFmtId="164" fontId="31" fillId="0" borderId="6" xfId="6" applyNumberFormat="1" applyFont="1" applyFill="1" applyBorder="1" applyAlignment="1" applyProtection="1"/>
    <xf numFmtId="0" fontId="1" fillId="5" borderId="6" xfId="6" applyNumberFormat="1" applyFont="1" applyFill="1" applyBorder="1" applyAlignment="1" applyProtection="1">
      <alignment horizontal="left"/>
    </xf>
    <xf numFmtId="164" fontId="1" fillId="5" borderId="6" xfId="6" applyNumberFormat="1" applyFont="1" applyFill="1" applyBorder="1" applyAlignment="1" applyProtection="1"/>
    <xf numFmtId="0" fontId="31" fillId="0" borderId="3" xfId="5" applyNumberFormat="1" applyFont="1" applyFill="1" applyBorder="1" applyAlignment="1" applyProtection="1"/>
    <xf numFmtId="0" fontId="31" fillId="0" borderId="17" xfId="6" applyNumberFormat="1" applyFont="1" applyFill="1" applyBorder="1" applyAlignment="1" applyProtection="1">
      <alignment horizontal="left"/>
    </xf>
    <xf numFmtId="164" fontId="31" fillId="0" borderId="17" xfId="6" applyNumberFormat="1" applyFont="1" applyFill="1" applyBorder="1" applyAlignment="1" applyProtection="1"/>
    <xf numFmtId="164" fontId="31" fillId="0" borderId="21" xfId="6" applyNumberFormat="1" applyFont="1" applyFill="1" applyBorder="1" applyAlignment="1" applyProtection="1"/>
    <xf numFmtId="0" fontId="31" fillId="0" borderId="5" xfId="5" applyNumberFormat="1" applyFont="1" applyFill="1" applyBorder="1" applyAlignment="1" applyProtection="1"/>
    <xf numFmtId="164" fontId="31" fillId="0" borderId="23" xfId="6" applyNumberFormat="1" applyFont="1" applyFill="1" applyBorder="1" applyAlignment="1" applyProtection="1"/>
    <xf numFmtId="0" fontId="1" fillId="5" borderId="5" xfId="5" applyNumberFormat="1" applyFont="1" applyFill="1" applyBorder="1" applyAlignment="1" applyProtection="1"/>
    <xf numFmtId="164" fontId="1" fillId="5" borderId="23" xfId="6" applyNumberFormat="1" applyFont="1" applyFill="1" applyBorder="1" applyAlignment="1" applyProtection="1"/>
    <xf numFmtId="0" fontId="1" fillId="5" borderId="10" xfId="5" applyNumberFormat="1" applyFont="1" applyFill="1" applyBorder="1" applyAlignment="1" applyProtection="1"/>
    <xf numFmtId="0" fontId="31" fillId="5" borderId="11" xfId="6" applyNumberFormat="1" applyFont="1" applyFill="1" applyBorder="1" applyAlignment="1" applyProtection="1">
      <alignment horizontal="left"/>
    </xf>
    <xf numFmtId="164" fontId="1" fillId="5" borderId="11" xfId="6" applyNumberFormat="1" applyFont="1" applyFill="1" applyBorder="1" applyAlignment="1" applyProtection="1"/>
    <xf numFmtId="164" fontId="1" fillId="5" borderId="16" xfId="6" applyNumberFormat="1" applyFont="1" applyFill="1" applyBorder="1" applyAlignment="1" applyProtection="1"/>
    <xf numFmtId="0" fontId="31" fillId="0" borderId="26" xfId="5" applyNumberFormat="1" applyFont="1" applyFill="1" applyBorder="1" applyAlignment="1" applyProtection="1"/>
    <xf numFmtId="0" fontId="31" fillId="0" borderId="39" xfId="6" applyNumberFormat="1" applyFont="1" applyFill="1" applyBorder="1" applyAlignment="1" applyProtection="1">
      <alignment horizontal="left"/>
    </xf>
    <xf numFmtId="164" fontId="31" fillId="0" borderId="39" xfId="6" applyNumberFormat="1" applyFont="1" applyFill="1" applyBorder="1" applyAlignment="1" applyProtection="1"/>
    <xf numFmtId="164" fontId="31" fillId="0" borderId="33" xfId="6" applyNumberFormat="1" applyFont="1" applyFill="1" applyBorder="1" applyAlignment="1" applyProtection="1"/>
    <xf numFmtId="0" fontId="1" fillId="5" borderId="3" xfId="5" applyNumberFormat="1" applyFont="1" applyFill="1" applyBorder="1" applyAlignment="1" applyProtection="1"/>
    <xf numFmtId="0" fontId="1" fillId="5" borderId="17" xfId="6" applyNumberFormat="1" applyFont="1" applyFill="1" applyBorder="1" applyAlignment="1" applyProtection="1">
      <alignment horizontal="left"/>
    </xf>
    <xf numFmtId="164" fontId="1" fillId="5" borderId="17" xfId="6" applyNumberFormat="1" applyFont="1" applyFill="1" applyBorder="1" applyAlignment="1" applyProtection="1"/>
    <xf numFmtId="164" fontId="1" fillId="5" borderId="21" xfId="6" applyNumberFormat="1" applyFont="1" applyFill="1" applyBorder="1" applyAlignment="1" applyProtection="1"/>
    <xf numFmtId="0" fontId="1" fillId="5" borderId="42" xfId="5" applyNumberFormat="1" applyFont="1" applyFill="1" applyBorder="1" applyAlignment="1" applyProtection="1"/>
    <xf numFmtId="0" fontId="31" fillId="5" borderId="41" xfId="6" applyNumberFormat="1" applyFont="1" applyFill="1" applyBorder="1" applyAlignment="1" applyProtection="1">
      <alignment horizontal="left"/>
    </xf>
    <xf numFmtId="164" fontId="1" fillId="5" borderId="41" xfId="6" applyNumberFormat="1" applyFont="1" applyFill="1" applyBorder="1" applyAlignment="1" applyProtection="1"/>
    <xf numFmtId="164" fontId="1" fillId="5" borderId="61" xfId="6" applyNumberFormat="1" applyFont="1" applyFill="1" applyBorder="1" applyAlignment="1" applyProtection="1"/>
    <xf numFmtId="0" fontId="1" fillId="5" borderId="52" xfId="5" applyNumberFormat="1" applyFont="1" applyFill="1" applyBorder="1" applyAlignment="1" applyProtection="1"/>
    <xf numFmtId="0" fontId="1" fillId="5" borderId="53" xfId="6" applyNumberFormat="1" applyFont="1" applyFill="1" applyBorder="1" applyAlignment="1" applyProtection="1">
      <alignment horizontal="left"/>
    </xf>
    <xf numFmtId="164" fontId="1" fillId="5" borderId="53" xfId="6" applyNumberFormat="1" applyFont="1" applyFill="1" applyBorder="1" applyAlignment="1" applyProtection="1"/>
    <xf numFmtId="164" fontId="1" fillId="5" borderId="54" xfId="6" applyNumberFormat="1" applyFont="1" applyFill="1" applyBorder="1" applyAlignment="1" applyProtection="1"/>
    <xf numFmtId="0" fontId="31" fillId="0" borderId="10" xfId="5" applyNumberFormat="1" applyFont="1" applyFill="1" applyBorder="1" applyAlignment="1" applyProtection="1"/>
    <xf numFmtId="0" fontId="31" fillId="0" borderId="11" xfId="6" applyNumberFormat="1" applyFont="1" applyFill="1" applyBorder="1" applyAlignment="1" applyProtection="1">
      <alignment horizontal="left"/>
    </xf>
    <xf numFmtId="164" fontId="31" fillId="0" borderId="11" xfId="6" applyNumberFormat="1" applyFont="1" applyFill="1" applyBorder="1" applyAlignment="1" applyProtection="1"/>
    <xf numFmtId="164" fontId="31" fillId="0" borderId="16" xfId="6" applyNumberFormat="1" applyFont="1" applyFill="1" applyBorder="1" applyAlignment="1" applyProtection="1"/>
    <xf numFmtId="0" fontId="36" fillId="0" borderId="3" xfId="6" applyNumberFormat="1" applyFont="1" applyFill="1" applyBorder="1" applyAlignment="1" applyProtection="1"/>
    <xf numFmtId="0" fontId="36" fillId="0" borderId="17" xfId="6" applyNumberFormat="1" applyFont="1" applyFill="1" applyBorder="1" applyAlignment="1" applyProtection="1"/>
    <xf numFmtId="0" fontId="36" fillId="0" borderId="21" xfId="6" applyNumberFormat="1" applyFont="1" applyFill="1" applyBorder="1" applyAlignment="1" applyProtection="1"/>
    <xf numFmtId="0" fontId="36" fillId="0" borderId="11" xfId="6" applyNumberFormat="1" applyFont="1" applyFill="1" applyBorder="1" applyAlignment="1" applyProtection="1"/>
    <xf numFmtId="0" fontId="36" fillId="0" borderId="16" xfId="6" applyNumberFormat="1" applyFont="1" applyFill="1" applyBorder="1" applyAlignment="1" applyProtection="1"/>
    <xf numFmtId="0" fontId="36" fillId="0" borderId="26" xfId="6" applyNumberFormat="1" applyFont="1" applyFill="1" applyBorder="1" applyAlignment="1" applyProtection="1"/>
    <xf numFmtId="0" fontId="31" fillId="0" borderId="39" xfId="5" applyNumberFormat="1" applyFont="1" applyFill="1" applyBorder="1" applyAlignment="1" applyProtection="1"/>
    <xf numFmtId="0" fontId="31" fillId="0" borderId="50" xfId="5" applyNumberFormat="1" applyFont="1" applyFill="1" applyBorder="1" applyAlignment="1" applyProtection="1"/>
    <xf numFmtId="0" fontId="31" fillId="0" borderId="4" xfId="6" applyNumberFormat="1" applyFont="1" applyFill="1" applyBorder="1" applyAlignment="1" applyProtection="1">
      <alignment horizontal="left"/>
    </xf>
    <xf numFmtId="0" fontId="36" fillId="0" borderId="61" xfId="6" applyNumberFormat="1" applyFont="1" applyFill="1" applyBorder="1" applyAlignment="1" applyProtection="1"/>
    <xf numFmtId="0" fontId="36" fillId="0" borderId="29" xfId="6" applyNumberFormat="1" applyFont="1" applyFill="1" applyBorder="1" applyAlignment="1" applyProtection="1"/>
    <xf numFmtId="0" fontId="36" fillId="0" borderId="31" xfId="6" applyNumberFormat="1" applyFont="1" applyFill="1" applyBorder="1" applyAlignment="1" applyProtection="1"/>
    <xf numFmtId="0" fontId="36" fillId="0" borderId="46" xfId="6" applyNumberFormat="1" applyFont="1" applyFill="1" applyBorder="1" applyAlignment="1" applyProtection="1"/>
    <xf numFmtId="0" fontId="36" fillId="0" borderId="62" xfId="6" applyNumberFormat="1" applyFont="1" applyFill="1" applyBorder="1" applyAlignment="1" applyProtection="1"/>
    <xf numFmtId="0" fontId="36" fillId="0" borderId="1" xfId="6" applyNumberFormat="1" applyFont="1" applyFill="1" applyBorder="1" applyAlignment="1" applyProtection="1"/>
    <xf numFmtId="0" fontId="36" fillId="0" borderId="63" xfId="6" applyNumberFormat="1" applyFont="1" applyFill="1" applyBorder="1" applyAlignment="1" applyProtection="1"/>
    <xf numFmtId="0" fontId="36" fillId="0" borderId="12" xfId="6" applyNumberFormat="1" applyFont="1" applyFill="1" applyBorder="1" applyAlignment="1" applyProtection="1"/>
    <xf numFmtId="0" fontId="31" fillId="0" borderId="17" xfId="5" applyNumberFormat="1" applyFont="1" applyFill="1" applyBorder="1" applyAlignment="1" applyProtection="1"/>
    <xf numFmtId="0" fontId="31" fillId="0" borderId="21" xfId="5" applyNumberFormat="1" applyFont="1" applyFill="1" applyBorder="1" applyAlignment="1" applyProtection="1"/>
    <xf numFmtId="0" fontId="31" fillId="0" borderId="23" xfId="5" applyNumberFormat="1" applyFont="1" applyFill="1" applyBorder="1" applyAlignment="1" applyProtection="1"/>
    <xf numFmtId="0" fontId="31" fillId="0" borderId="11" xfId="5" applyNumberFormat="1" applyFont="1" applyFill="1" applyBorder="1" applyAlignment="1" applyProtection="1"/>
    <xf numFmtId="0" fontId="31" fillId="0" borderId="16" xfId="5" applyNumberFormat="1" applyFont="1" applyFill="1" applyBorder="1" applyAlignment="1" applyProtection="1"/>
    <xf numFmtId="1" fontId="31" fillId="0" borderId="6" xfId="5" applyNumberFormat="1" applyFont="1" applyFill="1" applyBorder="1" applyAlignment="1" applyProtection="1"/>
    <xf numFmtId="1" fontId="31" fillId="0" borderId="17" xfId="5" applyNumberFormat="1" applyFont="1" applyFill="1" applyBorder="1" applyAlignment="1" applyProtection="1"/>
    <xf numFmtId="1" fontId="31" fillId="0" borderId="21" xfId="5" applyNumberFormat="1" applyFont="1" applyFill="1" applyBorder="1" applyAlignment="1" applyProtection="1"/>
    <xf numFmtId="1" fontId="31" fillId="0" borderId="23" xfId="5" applyNumberFormat="1" applyFont="1" applyFill="1" applyBorder="1" applyAlignment="1" applyProtection="1"/>
    <xf numFmtId="1" fontId="31" fillId="0" borderId="11" xfId="5" applyNumberFormat="1" applyFont="1" applyFill="1" applyBorder="1" applyAlignment="1" applyProtection="1"/>
    <xf numFmtId="1" fontId="31" fillId="0" borderId="16" xfId="5" applyNumberFormat="1" applyFont="1" applyFill="1" applyBorder="1" applyAlignment="1" applyProtection="1"/>
    <xf numFmtId="0" fontId="31" fillId="0" borderId="20" xfId="5" applyNumberFormat="1" applyFont="1" applyFill="1" applyBorder="1" applyAlignment="1" applyProtection="1"/>
    <xf numFmtId="0" fontId="31" fillId="0" borderId="8" xfId="5" applyNumberFormat="1" applyFont="1" applyFill="1" applyBorder="1" applyAlignment="1" applyProtection="1"/>
    <xf numFmtId="0" fontId="31" fillId="0" borderId="12" xfId="5" applyNumberFormat="1" applyFont="1" applyFill="1" applyBorder="1" applyAlignment="1" applyProtection="1"/>
    <xf numFmtId="0" fontId="31" fillId="0" borderId="19" xfId="5" applyNumberFormat="1" applyFont="1" applyFill="1" applyBorder="1" applyAlignment="1" applyProtection="1"/>
    <xf numFmtId="0" fontId="31" fillId="0" borderId="22" xfId="5" applyNumberFormat="1" applyFont="1" applyFill="1" applyBorder="1" applyAlignment="1" applyProtection="1"/>
    <xf numFmtId="0" fontId="31" fillId="0" borderId="24" xfId="5" applyNumberFormat="1" applyFont="1" applyFill="1" applyBorder="1" applyAlignment="1" applyProtection="1"/>
    <xf numFmtId="3" fontId="31" fillId="0" borderId="6" xfId="5" applyNumberFormat="1" applyFont="1" applyFill="1" applyBorder="1" applyAlignment="1" applyProtection="1"/>
    <xf numFmtId="3" fontId="31" fillId="0" borderId="17" xfId="5" applyNumberFormat="1" applyFont="1" applyFill="1" applyBorder="1" applyAlignment="1" applyProtection="1"/>
    <xf numFmtId="3" fontId="31" fillId="0" borderId="21" xfId="5" applyNumberFormat="1" applyFont="1" applyFill="1" applyBorder="1" applyAlignment="1" applyProtection="1"/>
    <xf numFmtId="3" fontId="31" fillId="0" borderId="23" xfId="5" applyNumberFormat="1" applyFont="1" applyFill="1" applyBorder="1" applyAlignment="1" applyProtection="1"/>
    <xf numFmtId="3" fontId="31" fillId="0" borderId="11" xfId="5" applyNumberFormat="1" applyFont="1" applyFill="1" applyBorder="1" applyAlignment="1" applyProtection="1"/>
    <xf numFmtId="3" fontId="31" fillId="0" borderId="16" xfId="5" applyNumberFormat="1" applyFont="1" applyFill="1" applyBorder="1" applyAlignment="1" applyProtection="1"/>
    <xf numFmtId="0" fontId="36" fillId="0" borderId="60" xfId="6" applyNumberFormat="1" applyFont="1" applyFill="1" applyBorder="1" applyAlignment="1" applyProtection="1"/>
    <xf numFmtId="0" fontId="36" fillId="0" borderId="45" xfId="6" applyNumberFormat="1" applyFont="1" applyFill="1" applyBorder="1" applyAlignment="1" applyProtection="1"/>
    <xf numFmtId="0" fontId="31" fillId="0" borderId="1" xfId="5" applyNumberFormat="1" applyFont="1" applyFill="1" applyBorder="1" applyAlignment="1" applyProtection="1"/>
    <xf numFmtId="0" fontId="0" fillId="0" borderId="58" xfId="0" applyBorder="1" applyAlignment="1">
      <alignment horizontal="center" vertical="center" wrapText="1"/>
    </xf>
    <xf numFmtId="0" fontId="0" fillId="0" borderId="45" xfId="0" applyBorder="1" applyAlignment="1">
      <alignment horizontal="center" vertical="center" wrapText="1"/>
    </xf>
    <xf numFmtId="0" fontId="26" fillId="0" borderId="45" xfId="0" applyFont="1" applyBorder="1" applyAlignment="1">
      <alignment horizontal="center" vertical="center"/>
    </xf>
    <xf numFmtId="0" fontId="26" fillId="0" borderId="59" xfId="0" applyFont="1" applyBorder="1" applyAlignment="1">
      <alignment horizontal="center" vertical="center"/>
    </xf>
    <xf numFmtId="0" fontId="0" fillId="0" borderId="42" xfId="0" applyBorder="1" applyAlignment="1">
      <alignment horizontal="center" vertical="center"/>
    </xf>
    <xf numFmtId="0" fontId="0" fillId="0" borderId="41" xfId="0" applyBorder="1" applyAlignment="1">
      <alignment horizontal="center" vertical="center"/>
    </xf>
    <xf numFmtId="0" fontId="0" fillId="0" borderId="61" xfId="0" applyBorder="1" applyAlignment="1">
      <alignment horizontal="center" vertical="center"/>
    </xf>
    <xf numFmtId="0" fontId="0" fillId="0" borderId="52" xfId="0" applyBorder="1" applyAlignment="1">
      <alignment horizontal="center" vertical="center"/>
    </xf>
    <xf numFmtId="0" fontId="34" fillId="0" borderId="3" xfId="6" applyNumberFormat="1" applyFont="1" applyFill="1" applyBorder="1" applyAlignment="1" applyProtection="1"/>
    <xf numFmtId="0" fontId="34" fillId="0" borderId="17" xfId="6" applyNumberFormat="1" applyFont="1" applyFill="1" applyBorder="1" applyAlignment="1" applyProtection="1"/>
    <xf numFmtId="0" fontId="34" fillId="0" borderId="21" xfId="6" applyNumberFormat="1" applyFont="1" applyFill="1" applyBorder="1" applyAlignment="1" applyProtection="1"/>
    <xf numFmtId="0" fontId="34" fillId="0" borderId="10" xfId="6" applyNumberFormat="1" applyFont="1" applyFill="1" applyBorder="1" applyAlignment="1" applyProtection="1"/>
    <xf numFmtId="0" fontId="34" fillId="0" borderId="11" xfId="6" applyNumberFormat="1" applyFont="1" applyFill="1" applyBorder="1" applyAlignment="1" applyProtection="1"/>
    <xf numFmtId="0" fontId="34" fillId="0" borderId="16" xfId="6" applyNumberFormat="1" applyFont="1" applyFill="1" applyBorder="1" applyAlignment="1" applyProtection="1"/>
    <xf numFmtId="0" fontId="34" fillId="0" borderId="52" xfId="6" applyNumberFormat="1" applyFont="1" applyFill="1" applyBorder="1" applyAlignment="1" applyProtection="1"/>
    <xf numFmtId="0" fontId="34" fillId="0" borderId="57" xfId="6" applyNumberFormat="1" applyFont="1" applyFill="1" applyBorder="1" applyAlignment="1" applyProtection="1"/>
    <xf numFmtId="0" fontId="1" fillId="0" borderId="64" xfId="6" applyNumberFormat="1" applyFont="1" applyFill="1" applyBorder="1" applyAlignment="1" applyProtection="1">
      <alignment horizontal="left"/>
    </xf>
    <xf numFmtId="0" fontId="1" fillId="0" borderId="29" xfId="6" applyNumberFormat="1" applyFont="1" applyFill="1" applyBorder="1" applyAlignment="1" applyProtection="1">
      <alignment horizontal="left"/>
    </xf>
    <xf numFmtId="0" fontId="1" fillId="0" borderId="25" xfId="6" applyNumberFormat="1" applyFont="1" applyFill="1" applyBorder="1" applyAlignment="1" applyProtection="1">
      <alignment horizontal="left"/>
    </xf>
    <xf numFmtId="164" fontId="1" fillId="0" borderId="6" xfId="6" applyNumberFormat="1" applyFont="1" applyFill="1" applyBorder="1" applyAlignment="1" applyProtection="1"/>
    <xf numFmtId="164" fontId="1" fillId="0" borderId="3" xfId="6" applyNumberFormat="1" applyFont="1" applyFill="1" applyBorder="1" applyAlignment="1" applyProtection="1"/>
    <xf numFmtId="164" fontId="1" fillId="0" borderId="17" xfId="6" applyNumberFormat="1" applyFont="1" applyFill="1" applyBorder="1" applyAlignment="1" applyProtection="1"/>
    <xf numFmtId="164" fontId="1" fillId="0" borderId="21" xfId="6" applyNumberFormat="1" applyFont="1" applyFill="1" applyBorder="1" applyAlignment="1" applyProtection="1"/>
    <xf numFmtId="164" fontId="1" fillId="0" borderId="5" xfId="6" applyNumberFormat="1" applyFont="1" applyFill="1" applyBorder="1" applyAlignment="1" applyProtection="1"/>
    <xf numFmtId="164" fontId="1" fillId="0" borderId="23" xfId="6" applyNumberFormat="1" applyFont="1" applyFill="1" applyBorder="1" applyAlignment="1" applyProtection="1"/>
    <xf numFmtId="164" fontId="1" fillId="0" borderId="26" xfId="6" applyNumberFormat="1" applyFont="1" applyFill="1" applyBorder="1" applyAlignment="1" applyProtection="1"/>
    <xf numFmtId="164" fontId="1" fillId="0" borderId="39" xfId="6" applyNumberFormat="1" applyFont="1" applyFill="1" applyBorder="1" applyAlignment="1" applyProtection="1"/>
    <xf numFmtId="164" fontId="1" fillId="0" borderId="33" xfId="6" applyNumberFormat="1" applyFont="1" applyFill="1" applyBorder="1" applyAlignment="1" applyProtection="1"/>
    <xf numFmtId="0" fontId="1" fillId="5" borderId="20" xfId="6" applyNumberFormat="1" applyFont="1" applyFill="1" applyBorder="1" applyAlignment="1" applyProtection="1">
      <alignment horizontal="left"/>
    </xf>
    <xf numFmtId="0" fontId="31" fillId="5" borderId="12" xfId="6" applyNumberFormat="1" applyFont="1" applyFill="1" applyBorder="1" applyAlignment="1" applyProtection="1">
      <alignment horizontal="left"/>
    </xf>
    <xf numFmtId="0" fontId="1" fillId="5" borderId="19" xfId="5" applyNumberFormat="1" applyFont="1" applyFill="1" applyBorder="1" applyAlignment="1" applyProtection="1"/>
    <xf numFmtId="0" fontId="1" fillId="5" borderId="24" xfId="5" applyNumberFormat="1" applyFont="1" applyFill="1" applyBorder="1" applyAlignment="1" applyProtection="1"/>
    <xf numFmtId="0" fontId="34" fillId="6" borderId="57" xfId="6" applyNumberFormat="1" applyFont="1" applyFill="1" applyBorder="1" applyAlignment="1" applyProtection="1"/>
    <xf numFmtId="0" fontId="34" fillId="6" borderId="36" xfId="6" applyNumberFormat="1" applyFont="1" applyFill="1" applyBorder="1" applyAlignment="1" applyProtection="1"/>
    <xf numFmtId="0" fontId="34" fillId="0" borderId="26" xfId="6" applyNumberFormat="1" applyFont="1" applyFill="1" applyBorder="1" applyAlignment="1" applyProtection="1"/>
    <xf numFmtId="0" fontId="34" fillId="0" borderId="59" xfId="6" applyNumberFormat="1" applyFont="1" applyFill="1" applyBorder="1" applyAlignment="1" applyProtection="1"/>
    <xf numFmtId="164" fontId="1" fillId="0" borderId="8" xfId="6" applyNumberFormat="1" applyFont="1" applyFill="1" applyBorder="1" applyAlignment="1" applyProtection="1"/>
    <xf numFmtId="164" fontId="1" fillId="0" borderId="38" xfId="6" applyNumberFormat="1" applyFont="1" applyFill="1" applyBorder="1" applyAlignment="1" applyProtection="1"/>
    <xf numFmtId="0" fontId="1" fillId="0" borderId="19" xfId="6" applyNumberFormat="1" applyFont="1" applyFill="1" applyBorder="1" applyAlignment="1" applyProtection="1">
      <alignment horizontal="left"/>
    </xf>
    <xf numFmtId="0" fontId="1" fillId="0" borderId="22" xfId="6" applyNumberFormat="1" applyFont="1" applyFill="1" applyBorder="1" applyAlignment="1" applyProtection="1">
      <alignment horizontal="left"/>
    </xf>
    <xf numFmtId="0" fontId="1" fillId="0" borderId="24" xfId="6" applyNumberFormat="1" applyFont="1" applyFill="1" applyBorder="1" applyAlignment="1" applyProtection="1">
      <alignment horizontal="left"/>
    </xf>
    <xf numFmtId="0" fontId="34" fillId="6" borderId="57" xfId="5" applyNumberFormat="1" applyFont="1" applyFill="1" applyBorder="1" applyAlignment="1" applyProtection="1"/>
    <xf numFmtId="0" fontId="34" fillId="6" borderId="36" xfId="5" applyNumberFormat="1" applyFont="1" applyFill="1" applyBorder="1" applyAlignment="1" applyProtection="1"/>
    <xf numFmtId="0" fontId="34" fillId="0" borderId="60" xfId="6" applyNumberFormat="1" applyFont="1" applyFill="1" applyBorder="1" applyAlignment="1" applyProtection="1"/>
    <xf numFmtId="0" fontId="1" fillId="0" borderId="3" xfId="6" applyNumberFormat="1" applyFont="1" applyFill="1" applyBorder="1" applyAlignment="1" applyProtection="1">
      <alignment horizontal="left"/>
    </xf>
    <xf numFmtId="0" fontId="1" fillId="0" borderId="5" xfId="6" applyNumberFormat="1" applyFont="1" applyFill="1" applyBorder="1" applyAlignment="1" applyProtection="1">
      <alignment horizontal="left"/>
    </xf>
    <xf numFmtId="164" fontId="1" fillId="0" borderId="20" xfId="6" applyNumberFormat="1" applyFont="1" applyFill="1" applyBorder="1" applyAlignment="1" applyProtection="1"/>
    <xf numFmtId="0" fontId="1" fillId="0" borderId="40" xfId="6" applyNumberFormat="1" applyFont="1" applyFill="1" applyBorder="1" applyAlignment="1" applyProtection="1">
      <alignment horizontal="left"/>
    </xf>
    <xf numFmtId="0" fontId="31" fillId="5" borderId="10" xfId="6" applyNumberFormat="1" applyFont="1" applyFill="1" applyBorder="1" applyAlignment="1" applyProtection="1">
      <alignment horizontal="left"/>
    </xf>
    <xf numFmtId="0" fontId="1" fillId="0" borderId="26" xfId="6" applyNumberFormat="1" applyFont="1" applyFill="1" applyBorder="1" applyAlignment="1" applyProtection="1">
      <alignment horizontal="left"/>
    </xf>
    <xf numFmtId="0" fontId="1" fillId="5" borderId="3" xfId="6" applyNumberFormat="1" applyFont="1" applyFill="1" applyBorder="1" applyAlignment="1" applyProtection="1">
      <alignment horizontal="left"/>
    </xf>
    <xf numFmtId="0" fontId="1" fillId="5" borderId="64" xfId="5" applyNumberFormat="1" applyFont="1" applyFill="1" applyBorder="1" applyAlignment="1" applyProtection="1"/>
    <xf numFmtId="164" fontId="1" fillId="5" borderId="12" xfId="6" applyNumberFormat="1" applyFont="1" applyFill="1" applyBorder="1" applyAlignment="1" applyProtection="1"/>
    <xf numFmtId="0" fontId="35" fillId="6" borderId="36" xfId="5" applyNumberFormat="1" applyFont="1" applyFill="1" applyBorder="1" applyAlignment="1" applyProtection="1">
      <alignment horizontal="left"/>
    </xf>
    <xf numFmtId="0" fontId="1" fillId="0" borderId="56" xfId="6" applyNumberFormat="1" applyFont="1" applyFill="1" applyBorder="1" applyAlignment="1" applyProtection="1">
      <alignment horizontal="left"/>
    </xf>
    <xf numFmtId="0" fontId="1" fillId="5" borderId="55" xfId="5" applyNumberFormat="1" applyFont="1" applyFill="1" applyBorder="1" applyAlignment="1" applyProtection="1"/>
    <xf numFmtId="0" fontId="1" fillId="5" borderId="34" xfId="5" applyNumberFormat="1" applyFont="1" applyFill="1" applyBorder="1" applyAlignment="1" applyProtection="1"/>
    <xf numFmtId="0" fontId="43" fillId="5" borderId="12" xfId="6" applyNumberFormat="1" applyFont="1" applyFill="1" applyBorder="1" applyAlignment="1" applyProtection="1">
      <alignment horizontal="left"/>
    </xf>
    <xf numFmtId="164" fontId="1" fillId="5" borderId="65" xfId="6" applyNumberFormat="1" applyFont="1" applyFill="1" applyBorder="1" applyAlignment="1" applyProtection="1"/>
    <xf numFmtId="0" fontId="1" fillId="5" borderId="66" xfId="6" applyNumberFormat="1" applyFont="1" applyFill="1" applyBorder="1" applyAlignment="1" applyProtection="1">
      <alignment horizontal="left"/>
    </xf>
    <xf numFmtId="0" fontId="31" fillId="5" borderId="43" xfId="6" applyNumberFormat="1" applyFont="1" applyFill="1" applyBorder="1" applyAlignment="1" applyProtection="1">
      <alignment horizontal="left"/>
    </xf>
    <xf numFmtId="164" fontId="1" fillId="5" borderId="20" xfId="6" applyNumberFormat="1" applyFont="1" applyFill="1" applyBorder="1" applyAlignment="1" applyProtection="1"/>
    <xf numFmtId="0" fontId="1" fillId="5" borderId="44" xfId="6" applyNumberFormat="1" applyFont="1" applyFill="1" applyBorder="1" applyAlignment="1" applyProtection="1">
      <alignment horizontal="left"/>
    </xf>
    <xf numFmtId="0" fontId="31" fillId="5" borderId="67" xfId="6" applyNumberFormat="1" applyFont="1" applyFill="1" applyBorder="1" applyAlignment="1" applyProtection="1">
      <alignment horizontal="left"/>
    </xf>
    <xf numFmtId="0" fontId="1" fillId="6" borderId="0" xfId="5" applyNumberFormat="1" applyFont="1" applyFill="1" applyBorder="1" applyAlignment="1" applyProtection="1"/>
    <xf numFmtId="164" fontId="31" fillId="5" borderId="17" xfId="6" applyNumberFormat="1" applyFont="1" applyFill="1" applyBorder="1" applyAlignment="1" applyProtection="1"/>
    <xf numFmtId="164" fontId="31" fillId="5" borderId="21" xfId="6" applyNumberFormat="1" applyFont="1" applyFill="1" applyBorder="1" applyAlignment="1" applyProtection="1"/>
    <xf numFmtId="0" fontId="31" fillId="5" borderId="20" xfId="6" applyNumberFormat="1" applyFont="1" applyFill="1" applyBorder="1" applyAlignment="1" applyProtection="1">
      <alignment horizontal="left"/>
    </xf>
    <xf numFmtId="0" fontId="31" fillId="5" borderId="19" xfId="5" applyNumberFormat="1" applyFont="1" applyFill="1" applyBorder="1" applyAlignment="1" applyProtection="1"/>
    <xf numFmtId="0" fontId="0" fillId="0" borderId="57" xfId="0" applyBorder="1"/>
    <xf numFmtId="0" fontId="7" fillId="0" borderId="42" xfId="2" applyFont="1" applyBorder="1" applyAlignment="1">
      <alignment vertical="center"/>
    </xf>
    <xf numFmtId="0" fontId="7" fillId="0" borderId="24" xfId="2" applyFont="1" applyBorder="1" applyAlignment="1">
      <alignment vertical="center"/>
    </xf>
    <xf numFmtId="0" fontId="6" fillId="3" borderId="31" xfId="1" applyFont="1" applyFill="1" applyBorder="1" applyAlignment="1">
      <alignment vertical="center"/>
    </xf>
    <xf numFmtId="0" fontId="7" fillId="0" borderId="42" xfId="2" applyFont="1" applyBorder="1" applyAlignment="1">
      <alignment vertical="center"/>
    </xf>
    <xf numFmtId="0" fontId="7" fillId="0" borderId="24" xfId="2" applyFont="1" applyBorder="1" applyAlignment="1">
      <alignment vertical="center"/>
    </xf>
    <xf numFmtId="0" fontId="6" fillId="3" borderId="31" xfId="1" applyFont="1" applyFill="1" applyBorder="1" applyAlignment="1">
      <alignment vertical="center"/>
    </xf>
    <xf numFmtId="0" fontId="2" fillId="0" borderId="6" xfId="2" applyFont="1" applyFill="1" applyBorder="1" applyAlignment="1">
      <alignment horizontal="center" vertical="center" wrapText="1"/>
    </xf>
    <xf numFmtId="0" fontId="7" fillId="0" borderId="6" xfId="0" applyFont="1" applyBorder="1" applyAlignment="1">
      <alignment vertical="center"/>
    </xf>
    <xf numFmtId="0" fontId="7" fillId="2" borderId="6" xfId="2" applyFont="1" applyFill="1" applyBorder="1" applyAlignment="1">
      <alignment vertical="center"/>
    </xf>
    <xf numFmtId="0" fontId="8" fillId="0" borderId="23" xfId="2" applyFont="1" applyBorder="1" applyAlignment="1">
      <alignment horizontal="center" vertical="center" wrapText="1"/>
    </xf>
    <xf numFmtId="0" fontId="7" fillId="0" borderId="23" xfId="2" applyFont="1" applyBorder="1" applyAlignment="1">
      <alignment vertical="center"/>
    </xf>
    <xf numFmtId="165" fontId="2" fillId="0" borderId="51" xfId="4" applyNumberFormat="1" applyFont="1" applyBorder="1" applyAlignment="1">
      <alignment vertical="center"/>
    </xf>
    <xf numFmtId="9" fontId="2" fillId="0" borderId="51" xfId="4" applyFont="1" applyBorder="1" applyAlignment="1">
      <alignment vertical="center"/>
    </xf>
    <xf numFmtId="164" fontId="7" fillId="2" borderId="4" xfId="2" applyNumberFormat="1" applyFont="1" applyFill="1" applyBorder="1" applyAlignment="1">
      <alignment vertical="center"/>
    </xf>
    <xf numFmtId="9" fontId="13" fillId="0" borderId="4" xfId="4" applyFont="1" applyBorder="1" applyAlignment="1">
      <alignment vertical="center"/>
    </xf>
    <xf numFmtId="0" fontId="7" fillId="0" borderId="8" xfId="0" applyFont="1" applyBorder="1" applyAlignment="1">
      <alignment vertical="center"/>
    </xf>
    <xf numFmtId="0" fontId="2" fillId="0" borderId="56" xfId="2" applyFont="1" applyBorder="1" applyAlignment="1">
      <alignment horizontal="center" vertical="center"/>
    </xf>
    <xf numFmtId="0" fontId="2" fillId="0" borderId="4" xfId="2" applyFont="1" applyBorder="1" applyAlignment="1">
      <alignment vertical="center"/>
    </xf>
    <xf numFmtId="1" fontId="2" fillId="0" borderId="4" xfId="2" applyNumberFormat="1" applyFont="1" applyBorder="1" applyAlignment="1">
      <alignment vertical="center"/>
    </xf>
    <xf numFmtId="0" fontId="7" fillId="0" borderId="57" xfId="2" applyFont="1" applyBorder="1" applyAlignment="1">
      <alignment vertical="center"/>
    </xf>
    <xf numFmtId="164" fontId="7" fillId="2" borderId="70" xfId="2" applyNumberFormat="1" applyFont="1" applyFill="1" applyBorder="1" applyAlignment="1">
      <alignment horizontal="right" vertical="center"/>
    </xf>
    <xf numFmtId="0" fontId="2" fillId="0" borderId="42" xfId="2" applyFont="1" applyBorder="1" applyAlignment="1">
      <alignment horizontal="center" vertical="center"/>
    </xf>
    <xf numFmtId="0" fontId="7" fillId="0" borderId="71" xfId="2" applyFont="1" applyBorder="1" applyAlignment="1">
      <alignment vertical="center"/>
    </xf>
    <xf numFmtId="0" fontId="7" fillId="0" borderId="72" xfId="2" applyFont="1" applyBorder="1" applyAlignment="1">
      <alignment vertical="center"/>
    </xf>
    <xf numFmtId="167" fontId="2" fillId="0" borderId="41" xfId="4" applyNumberFormat="1" applyFont="1" applyBorder="1" applyAlignment="1">
      <alignment vertical="center"/>
    </xf>
    <xf numFmtId="167" fontId="2" fillId="0" borderId="61" xfId="4" applyNumberFormat="1" applyFont="1" applyBorder="1" applyAlignment="1">
      <alignment vertical="center"/>
    </xf>
    <xf numFmtId="167" fontId="2" fillId="0" borderId="43" xfId="4" applyNumberFormat="1" applyFont="1" applyBorder="1" applyAlignment="1">
      <alignment vertical="center"/>
    </xf>
    <xf numFmtId="0" fontId="2" fillId="0" borderId="64" xfId="2" applyFont="1" applyBorder="1" applyAlignment="1">
      <alignment horizontal="center" vertical="center"/>
    </xf>
    <xf numFmtId="164" fontId="2" fillId="2" borderId="6" xfId="2" applyNumberFormat="1" applyFont="1" applyFill="1" applyBorder="1" applyAlignment="1">
      <alignment vertical="center"/>
    </xf>
    <xf numFmtId="164" fontId="2" fillId="2" borderId="6" xfId="2" applyNumberFormat="1" applyFont="1" applyFill="1" applyBorder="1" applyAlignment="1">
      <alignment horizontal="right" vertical="center"/>
    </xf>
    <xf numFmtId="3" fontId="2" fillId="2" borderId="6" xfId="2" applyNumberFormat="1" applyFont="1" applyFill="1" applyBorder="1" applyAlignment="1">
      <alignment vertical="center"/>
    </xf>
    <xf numFmtId="3" fontId="2" fillId="0" borderId="6" xfId="2" applyNumberFormat="1" applyFont="1" applyFill="1" applyBorder="1" applyAlignment="1">
      <alignment vertical="center"/>
    </xf>
    <xf numFmtId="3" fontId="2" fillId="0" borderId="6" xfId="2" applyNumberFormat="1" applyFont="1" applyBorder="1" applyAlignment="1">
      <alignment vertical="center"/>
    </xf>
    <xf numFmtId="164" fontId="7" fillId="4" borderId="6" xfId="1" applyNumberFormat="1" applyFont="1" applyFill="1" applyBorder="1" applyAlignment="1">
      <alignment horizontal="right" vertical="center"/>
    </xf>
    <xf numFmtId="164" fontId="2" fillId="2" borderId="23" xfId="2" applyNumberFormat="1" applyFont="1" applyFill="1" applyBorder="1" applyAlignment="1">
      <alignment horizontal="right" vertical="center"/>
    </xf>
    <xf numFmtId="3" fontId="2" fillId="0" borderId="23" xfId="2" applyNumberFormat="1" applyFont="1" applyFill="1" applyBorder="1" applyAlignment="1">
      <alignment vertical="center"/>
    </xf>
    <xf numFmtId="3" fontId="2" fillId="0" borderId="23" xfId="2" applyNumberFormat="1" applyFont="1" applyBorder="1" applyAlignment="1">
      <alignment vertical="center"/>
    </xf>
    <xf numFmtId="3" fontId="2" fillId="2" borderId="11" xfId="2" applyNumberFormat="1" applyFont="1" applyFill="1" applyBorder="1" applyAlignment="1">
      <alignment vertical="center"/>
    </xf>
    <xf numFmtId="3" fontId="2" fillId="0" borderId="11" xfId="2" applyNumberFormat="1" applyFont="1" applyFill="1" applyBorder="1" applyAlignment="1">
      <alignment vertical="center"/>
    </xf>
    <xf numFmtId="3" fontId="2" fillId="0" borderId="16" xfId="2" applyNumberFormat="1" applyFont="1" applyFill="1" applyBorder="1" applyAlignment="1">
      <alignment vertical="center"/>
    </xf>
    <xf numFmtId="0" fontId="7" fillId="4" borderId="4" xfId="1" applyFont="1" applyFill="1" applyBorder="1" applyAlignment="1">
      <alignment horizontal="right" vertical="center"/>
    </xf>
    <xf numFmtId="0" fontId="2" fillId="2" borderId="4" xfId="2" applyFont="1" applyFill="1" applyBorder="1" applyAlignment="1">
      <alignment vertical="center"/>
    </xf>
    <xf numFmtId="0" fontId="2" fillId="0" borderId="51" xfId="2" applyFont="1" applyBorder="1" applyAlignment="1">
      <alignment vertical="center"/>
    </xf>
    <xf numFmtId="0" fontId="2" fillId="0" borderId="11" xfId="1" applyFont="1" applyFill="1" applyBorder="1" applyAlignment="1">
      <alignment horizontal="center" vertical="center" wrapText="1"/>
    </xf>
    <xf numFmtId="0" fontId="18" fillId="0" borderId="16" xfId="1" applyFont="1" applyBorder="1" applyAlignment="1">
      <alignment horizontal="center" vertical="center" wrapText="1"/>
    </xf>
    <xf numFmtId="0" fontId="2" fillId="0" borderId="19" xfId="2" applyFont="1" applyBorder="1" applyAlignment="1">
      <alignment vertical="center"/>
    </xf>
    <xf numFmtId="0" fontId="2" fillId="0" borderId="22" xfId="2" applyFont="1" applyBorder="1" applyAlignment="1">
      <alignment vertical="center"/>
    </xf>
    <xf numFmtId="0" fontId="2" fillId="0" borderId="24" xfId="2" applyFont="1" applyBorder="1" applyAlignment="1">
      <alignment vertical="center"/>
    </xf>
    <xf numFmtId="0" fontId="7" fillId="0" borderId="56" xfId="2" applyFont="1" applyBorder="1" applyAlignment="1">
      <alignment vertical="center"/>
    </xf>
    <xf numFmtId="164" fontId="19" fillId="0" borderId="8" xfId="0" applyNumberFormat="1" applyFont="1" applyFill="1" applyBorder="1" applyAlignment="1">
      <alignment horizontal="center" vertical="center"/>
    </xf>
    <xf numFmtId="1" fontId="19" fillId="0" borderId="28" xfId="0" applyNumberFormat="1" applyFont="1" applyFill="1" applyBorder="1" applyAlignment="1">
      <alignment horizontal="center" vertical="center"/>
    </xf>
    <xf numFmtId="1" fontId="19" fillId="0" borderId="4" xfId="0" applyNumberFormat="1" applyFont="1" applyFill="1" applyBorder="1" applyAlignment="1">
      <alignment horizontal="center" vertical="center"/>
    </xf>
    <xf numFmtId="1" fontId="19" fillId="0" borderId="4" xfId="0" applyNumberFormat="1" applyFont="1" applyBorder="1" applyAlignment="1">
      <alignment horizontal="center" vertical="center" wrapText="1"/>
    </xf>
    <xf numFmtId="1" fontId="19" fillId="0" borderId="4" xfId="0" applyNumberFormat="1" applyFont="1" applyFill="1" applyBorder="1" applyAlignment="1">
      <alignment horizontal="center" vertical="center" wrapText="1"/>
    </xf>
    <xf numFmtId="1" fontId="19" fillId="0" borderId="4" xfId="0" applyNumberFormat="1" applyFont="1" applyFill="1" applyBorder="1" applyAlignment="1">
      <alignment horizontal="left" vertical="center" indent="2"/>
    </xf>
    <xf numFmtId="164" fontId="16" fillId="0" borderId="8" xfId="1" applyNumberFormat="1" applyFont="1" applyBorder="1" applyAlignment="1">
      <alignment vertical="center"/>
    </xf>
    <xf numFmtId="0" fontId="16" fillId="0" borderId="28" xfId="1" applyFont="1" applyBorder="1" applyAlignment="1">
      <alignment vertical="center"/>
    </xf>
    <xf numFmtId="164" fontId="7" fillId="2" borderId="11" xfId="2" applyNumberFormat="1" applyFont="1" applyFill="1" applyBorder="1" applyAlignment="1">
      <alignment vertical="center"/>
    </xf>
    <xf numFmtId="0" fontId="18" fillId="0" borderId="10" xfId="2" applyFont="1" applyFill="1" applyBorder="1" applyAlignment="1">
      <alignment horizontal="center" vertical="center" wrapText="1"/>
    </xf>
    <xf numFmtId="0" fontId="2" fillId="0" borderId="24" xfId="2" applyFont="1" applyBorder="1" applyAlignment="1">
      <alignment horizontal="left" vertical="center"/>
    </xf>
    <xf numFmtId="0" fontId="7" fillId="0" borderId="10" xfId="2" applyFont="1" applyBorder="1" applyAlignment="1">
      <alignment vertical="center"/>
    </xf>
    <xf numFmtId="0" fontId="7" fillId="0" borderId="24" xfId="2" applyFont="1" applyBorder="1" applyAlignment="1">
      <alignment vertical="center"/>
    </xf>
    <xf numFmtId="0" fontId="7" fillId="0" borderId="6" xfId="2" applyFont="1" applyBorder="1" applyAlignment="1">
      <alignment vertical="center"/>
    </xf>
    <xf numFmtId="0" fontId="2" fillId="0" borderId="4" xfId="2" applyFont="1" applyBorder="1" applyAlignment="1">
      <alignment horizontal="center" vertical="center"/>
    </xf>
    <xf numFmtId="0" fontId="2" fillId="0" borderId="4" xfId="2" applyFont="1" applyFill="1" applyBorder="1" applyAlignment="1">
      <alignment horizontal="center" vertical="center"/>
    </xf>
    <xf numFmtId="1" fontId="2" fillId="0" borderId="16" xfId="2" applyNumberFormat="1" applyFont="1" applyBorder="1" applyAlignment="1">
      <alignment horizontal="center" vertical="center"/>
    </xf>
    <xf numFmtId="0" fontId="31" fillId="0" borderId="0" xfId="5" applyNumberFormat="1" applyFont="1" applyFill="1" applyBorder="1" applyAlignment="1" applyProtection="1">
      <alignment wrapText="1"/>
    </xf>
    <xf numFmtId="0" fontId="2" fillId="0" borderId="11" xfId="2" applyFont="1" applyBorder="1" applyAlignment="1">
      <alignment horizontal="center" vertical="center"/>
    </xf>
    <xf numFmtId="0" fontId="2" fillId="0" borderId="16" xfId="2" applyFont="1" applyBorder="1" applyAlignment="1">
      <alignment horizontal="center" vertical="center"/>
    </xf>
    <xf numFmtId="0" fontId="2" fillId="0" borderId="12" xfId="2" applyFont="1" applyBorder="1" applyAlignment="1">
      <alignment horizontal="center" vertical="center"/>
    </xf>
    <xf numFmtId="0" fontId="2" fillId="0" borderId="23" xfId="2" applyFont="1" applyBorder="1" applyAlignment="1">
      <alignment horizontal="center" vertical="center"/>
    </xf>
    <xf numFmtId="0" fontId="38" fillId="0" borderId="29" xfId="5" applyNumberFormat="1" applyFont="1" applyFill="1" applyBorder="1" applyAlignment="1" applyProtection="1">
      <alignment horizontal="center" vertical="center" wrapText="1"/>
    </xf>
    <xf numFmtId="0" fontId="31" fillId="0" borderId="5" xfId="5" applyNumberFormat="1" applyFont="1" applyFill="1" applyBorder="1" applyAlignment="1" applyProtection="1">
      <alignment horizontal="justify" wrapText="1"/>
    </xf>
    <xf numFmtId="0" fontId="0" fillId="0" borderId="23" xfId="0" applyBorder="1" applyAlignment="1">
      <alignment horizontal="justify" wrapText="1"/>
    </xf>
    <xf numFmtId="0" fontId="31" fillId="0" borderId="29" xfId="5" applyNumberFormat="1" applyFont="1" applyFill="1" applyBorder="1" applyAlignment="1" applyProtection="1">
      <alignment wrapText="1"/>
    </xf>
    <xf numFmtId="0" fontId="0" fillId="0" borderId="46" xfId="0" applyBorder="1" applyAlignment="1"/>
    <xf numFmtId="0" fontId="36" fillId="0" borderId="5" xfId="5" applyNumberFormat="1" applyFont="1" applyFill="1" applyBorder="1" applyAlignment="1" applyProtection="1">
      <alignment wrapText="1"/>
    </xf>
    <xf numFmtId="0" fontId="0" fillId="0" borderId="23" xfId="0" applyBorder="1" applyAlignment="1"/>
    <xf numFmtId="16" fontId="31" fillId="0" borderId="5" xfId="5" applyNumberFormat="1" applyFont="1" applyFill="1" applyBorder="1" applyAlignment="1" applyProtection="1">
      <alignment wrapText="1"/>
    </xf>
    <xf numFmtId="0" fontId="0" fillId="0" borderId="23" xfId="0" applyBorder="1" applyAlignment="1">
      <alignment wrapText="1"/>
    </xf>
    <xf numFmtId="16" fontId="31" fillId="0" borderId="5" xfId="5" applyNumberFormat="1" applyFont="1" applyFill="1" applyBorder="1" applyAlignment="1" applyProtection="1">
      <alignment horizontal="justify" wrapText="1"/>
    </xf>
    <xf numFmtId="0" fontId="31" fillId="0" borderId="10" xfId="5" applyNumberFormat="1" applyFont="1" applyFill="1" applyBorder="1" applyAlignment="1" applyProtection="1">
      <alignment horizontal="justify" wrapText="1"/>
    </xf>
    <xf numFmtId="0" fontId="0" fillId="0" borderId="16" xfId="0" applyBorder="1" applyAlignment="1">
      <alignment horizontal="justify" wrapText="1"/>
    </xf>
    <xf numFmtId="0" fontId="39" fillId="0" borderId="62" xfId="0" applyFont="1" applyBorder="1" applyAlignment="1">
      <alignment horizontal="center" vertical="center" wrapText="1"/>
    </xf>
    <xf numFmtId="0" fontId="0" fillId="0" borderId="63" xfId="0" applyBorder="1" applyAlignment="1">
      <alignment horizontal="center" vertical="center" wrapText="1"/>
    </xf>
    <xf numFmtId="0" fontId="34" fillId="0" borderId="36" xfId="5" applyNumberFormat="1" applyFont="1" applyFill="1" applyBorder="1" applyAlignment="1" applyProtection="1">
      <alignment horizontal="center"/>
    </xf>
    <xf numFmtId="0" fontId="44" fillId="0" borderId="37" xfId="0" applyFont="1" applyBorder="1" applyAlignment="1">
      <alignment horizontal="center"/>
    </xf>
    <xf numFmtId="0" fontId="44" fillId="0" borderId="35" xfId="0" applyFont="1" applyBorder="1" applyAlignment="1">
      <alignment horizontal="center"/>
    </xf>
    <xf numFmtId="0" fontId="37" fillId="0" borderId="29" xfId="5" applyNumberFormat="1" applyFont="1" applyFill="1" applyBorder="1" applyAlignment="1" applyProtection="1">
      <alignment horizontal="center"/>
    </xf>
    <xf numFmtId="0" fontId="37" fillId="0" borderId="31" xfId="5" applyNumberFormat="1" applyFont="1" applyFill="1" applyBorder="1" applyAlignment="1" applyProtection="1">
      <alignment horizontal="center"/>
    </xf>
    <xf numFmtId="0" fontId="37" fillId="0" borderId="46" xfId="5" applyNumberFormat="1" applyFont="1" applyFill="1" applyBorder="1" applyAlignment="1" applyProtection="1">
      <alignment horizontal="center"/>
    </xf>
    <xf numFmtId="1" fontId="37" fillId="0" borderId="29" xfId="5" applyNumberFormat="1" applyFont="1" applyFill="1" applyBorder="1" applyAlignment="1" applyProtection="1">
      <alignment horizontal="center"/>
    </xf>
    <xf numFmtId="0" fontId="40" fillId="0" borderId="36" xfId="0" applyFont="1" applyBorder="1" applyAlignment="1">
      <alignment horizontal="center" vertical="center"/>
    </xf>
    <xf numFmtId="0" fontId="40" fillId="0" borderId="37" xfId="0" applyFont="1" applyBorder="1" applyAlignment="1">
      <alignment horizontal="center" vertical="center"/>
    </xf>
    <xf numFmtId="0" fontId="40" fillId="0" borderId="35" xfId="0" applyFont="1" applyBorder="1" applyAlignment="1">
      <alignment horizontal="center" vertical="center"/>
    </xf>
    <xf numFmtId="0" fontId="41" fillId="0" borderId="52" xfId="0" applyFont="1" applyBorder="1" applyAlignment="1">
      <alignment horizontal="center" vertical="center"/>
    </xf>
    <xf numFmtId="0" fontId="0" fillId="0" borderId="53" xfId="0" applyBorder="1" applyAlignment="1">
      <alignment horizontal="center" vertical="center"/>
    </xf>
    <xf numFmtId="0" fontId="0" fillId="0" borderId="54" xfId="0" applyBorder="1" applyAlignment="1">
      <alignment horizontal="center" vertical="center"/>
    </xf>
    <xf numFmtId="0" fontId="26" fillId="0" borderId="55" xfId="0" applyFont="1" applyBorder="1" applyAlignment="1">
      <alignment horizontal="center" vertical="center"/>
    </xf>
    <xf numFmtId="0" fontId="26" fillId="0" borderId="27" xfId="0" applyFont="1" applyBorder="1" applyAlignment="1">
      <alignment horizontal="center" vertical="center"/>
    </xf>
    <xf numFmtId="0" fontId="26" fillId="0" borderId="44" xfId="0" applyFont="1" applyBorder="1" applyAlignment="1">
      <alignment horizontal="center" vertical="center"/>
    </xf>
    <xf numFmtId="0" fontId="41" fillId="0" borderId="36" xfId="0" applyFont="1" applyBorder="1" applyAlignment="1">
      <alignment horizontal="center" vertical="center"/>
    </xf>
    <xf numFmtId="0" fontId="41" fillId="0" borderId="37" xfId="0" applyFont="1" applyBorder="1" applyAlignment="1">
      <alignment horizontal="center" vertical="center"/>
    </xf>
    <xf numFmtId="0" fontId="41" fillId="0" borderId="35" xfId="0" applyFont="1" applyBorder="1" applyAlignment="1">
      <alignment horizontal="center" vertical="center"/>
    </xf>
    <xf numFmtId="0" fontId="26" fillId="0" borderId="3" xfId="0" applyFont="1" applyBorder="1" applyAlignment="1">
      <alignment horizontal="center" vertical="center" wrapText="1"/>
    </xf>
    <xf numFmtId="0" fontId="26" fillId="0" borderId="10" xfId="0" applyFont="1" applyBorder="1" applyAlignment="1">
      <alignment horizontal="center" vertical="center" wrapText="1"/>
    </xf>
    <xf numFmtId="0" fontId="26" fillId="0" borderId="17" xfId="0" applyFont="1" applyBorder="1" applyAlignment="1">
      <alignment horizontal="center" vertical="center"/>
    </xf>
    <xf numFmtId="0" fontId="26" fillId="0" borderId="21" xfId="0" applyFont="1" applyBorder="1" applyAlignment="1">
      <alignment horizontal="center" vertical="center"/>
    </xf>
    <xf numFmtId="0" fontId="34" fillId="0" borderId="1" xfId="5" applyNumberFormat="1" applyFont="1" applyFill="1" applyBorder="1" applyAlignment="1" applyProtection="1">
      <alignment horizontal="center"/>
    </xf>
    <xf numFmtId="0" fontId="44" fillId="0" borderId="1" xfId="0" applyFont="1" applyBorder="1" applyAlignment="1">
      <alignment horizontal="center"/>
    </xf>
    <xf numFmtId="0" fontId="8" fillId="0" borderId="17" xfId="2" applyFont="1" applyBorder="1" applyAlignment="1">
      <alignment horizontal="center" vertical="center"/>
    </xf>
    <xf numFmtId="0" fontId="8" fillId="0" borderId="21" xfId="2" applyFont="1" applyBorder="1" applyAlignment="1">
      <alignment horizontal="center" vertical="center"/>
    </xf>
    <xf numFmtId="0" fontId="4" fillId="3" borderId="45" xfId="0" applyFont="1" applyFill="1" applyBorder="1" applyAlignment="1">
      <alignment horizontal="left" vertical="center"/>
    </xf>
    <xf numFmtId="0" fontId="2" fillId="0" borderId="45" xfId="2" applyFont="1" applyBorder="1" applyAlignment="1">
      <alignment vertical="center"/>
    </xf>
    <xf numFmtId="0" fontId="2" fillId="0" borderId="59" xfId="2" applyFont="1" applyBorder="1" applyAlignment="1">
      <alignment vertical="center"/>
    </xf>
    <xf numFmtId="0" fontId="7" fillId="0" borderId="17" xfId="2" applyFont="1" applyBorder="1" applyAlignment="1">
      <alignment horizontal="center" vertical="center"/>
    </xf>
    <xf numFmtId="0" fontId="7" fillId="0" borderId="11" xfId="2" applyFont="1" applyBorder="1" applyAlignment="1">
      <alignment vertical="center"/>
    </xf>
    <xf numFmtId="0" fontId="4" fillId="3" borderId="29" xfId="0" applyFont="1" applyFill="1" applyBorder="1" applyAlignment="1">
      <alignment horizontal="left" vertical="center" wrapText="1"/>
    </xf>
    <xf numFmtId="0" fontId="6" fillId="3" borderId="31" xfId="0" applyFont="1" applyFill="1" applyBorder="1" applyAlignment="1">
      <alignment horizontal="left" vertical="center" wrapText="1"/>
    </xf>
    <xf numFmtId="0" fontId="7" fillId="0" borderId="3" xfId="2" applyFont="1" applyBorder="1" applyAlignment="1">
      <alignment horizontal="center" vertical="center"/>
    </xf>
    <xf numFmtId="0" fontId="7" fillId="0" borderId="10" xfId="2" applyFont="1" applyBorder="1" applyAlignment="1">
      <alignment vertical="center"/>
    </xf>
    <xf numFmtId="0" fontId="8" fillId="2" borderId="17" xfId="2" applyFont="1" applyFill="1" applyBorder="1" applyAlignment="1">
      <alignment horizontal="center" vertical="center"/>
    </xf>
    <xf numFmtId="0" fontId="12" fillId="3" borderId="31" xfId="2" applyFont="1" applyFill="1" applyBorder="1" applyAlignment="1">
      <alignment horizontal="right" vertical="center"/>
    </xf>
    <xf numFmtId="0" fontId="12" fillId="3" borderId="46" xfId="2" applyFont="1" applyFill="1" applyBorder="1" applyAlignment="1">
      <alignment horizontal="right" vertical="center"/>
    </xf>
    <xf numFmtId="0" fontId="4" fillId="3" borderId="31" xfId="2" applyFont="1" applyFill="1" applyBorder="1" applyAlignment="1">
      <alignment horizontal="center" vertical="center"/>
    </xf>
    <xf numFmtId="0" fontId="6" fillId="3" borderId="31" xfId="2" applyFont="1" applyFill="1" applyBorder="1" applyAlignment="1">
      <alignment vertical="center"/>
    </xf>
    <xf numFmtId="0" fontId="6" fillId="3" borderId="46" xfId="2" applyFont="1" applyFill="1" applyBorder="1" applyAlignment="1">
      <alignment vertical="center"/>
    </xf>
    <xf numFmtId="0" fontId="4" fillId="3" borderId="29" xfId="0" applyFont="1" applyFill="1" applyBorder="1" applyAlignment="1">
      <alignment horizontal="left" vertical="center"/>
    </xf>
    <xf numFmtId="0" fontId="6" fillId="3" borderId="31" xfId="0" applyFont="1" applyFill="1" applyBorder="1" applyAlignment="1">
      <alignment horizontal="left" vertical="center"/>
    </xf>
    <xf numFmtId="0" fontId="8" fillId="0" borderId="3" xfId="2" applyFont="1" applyBorder="1" applyAlignment="1">
      <alignment horizontal="center" vertical="center"/>
    </xf>
    <xf numFmtId="0" fontId="8" fillId="0" borderId="10" xfId="2" applyFont="1" applyBorder="1" applyAlignment="1">
      <alignment horizontal="center" vertical="center"/>
    </xf>
    <xf numFmtId="0" fontId="8" fillId="0" borderId="11" xfId="2" applyFont="1" applyBorder="1" applyAlignment="1">
      <alignment vertical="center"/>
    </xf>
    <xf numFmtId="0" fontId="27" fillId="3" borderId="29" xfId="0" applyFont="1" applyFill="1" applyBorder="1" applyAlignment="1">
      <alignment horizontal="left" vertical="center"/>
    </xf>
    <xf numFmtId="0" fontId="27" fillId="3" borderId="31" xfId="0" applyFont="1" applyFill="1" applyBorder="1" applyAlignment="1">
      <alignment horizontal="left" vertical="center"/>
    </xf>
    <xf numFmtId="0" fontId="28" fillId="0" borderId="31" xfId="0" applyFont="1" applyBorder="1" applyAlignment="1">
      <alignment vertical="center"/>
    </xf>
    <xf numFmtId="0" fontId="28" fillId="0" borderId="46" xfId="0" applyFont="1" applyBorder="1" applyAlignment="1">
      <alignment vertical="center"/>
    </xf>
    <xf numFmtId="0" fontId="4" fillId="3" borderId="31" xfId="0" applyFont="1" applyFill="1" applyBorder="1" applyAlignment="1">
      <alignment horizontal="left" vertical="center" wrapText="1"/>
    </xf>
    <xf numFmtId="0" fontId="4" fillId="3" borderId="31" xfId="2" applyFont="1" applyFill="1" applyBorder="1" applyAlignment="1">
      <alignment horizontal="right" vertical="center"/>
    </xf>
    <xf numFmtId="0" fontId="4" fillId="3" borderId="46" xfId="2" applyFont="1" applyFill="1" applyBorder="1" applyAlignment="1">
      <alignment horizontal="right" vertical="center"/>
    </xf>
    <xf numFmtId="0" fontId="6" fillId="3" borderId="31" xfId="2" applyFont="1" applyFill="1" applyBorder="1" applyAlignment="1">
      <alignment horizontal="right" vertical="center"/>
    </xf>
    <xf numFmtId="0" fontId="6" fillId="3" borderId="46" xfId="2" applyFont="1" applyFill="1" applyBorder="1" applyAlignment="1">
      <alignment horizontal="right" vertical="center"/>
    </xf>
    <xf numFmtId="0" fontId="15" fillId="3" borderId="29" xfId="0" applyFont="1" applyFill="1" applyBorder="1" applyAlignment="1">
      <alignment horizontal="left" vertical="center"/>
    </xf>
    <xf numFmtId="0" fontId="14" fillId="3" borderId="31" xfId="0" applyFont="1" applyFill="1" applyBorder="1" applyAlignment="1">
      <alignment horizontal="left" vertical="center"/>
    </xf>
    <xf numFmtId="0" fontId="2" fillId="0" borderId="17" xfId="1" applyFont="1" applyBorder="1" applyAlignment="1">
      <alignment horizontal="center" vertical="center"/>
    </xf>
    <xf numFmtId="0" fontId="2" fillId="0" borderId="11" xfId="1" applyFont="1" applyBorder="1" applyAlignment="1">
      <alignment vertical="center"/>
    </xf>
    <xf numFmtId="0" fontId="18" fillId="2" borderId="17" xfId="1" applyFont="1" applyFill="1" applyBorder="1" applyAlignment="1">
      <alignment horizontal="center" vertical="center"/>
    </xf>
    <xf numFmtId="0" fontId="2" fillId="0" borderId="3" xfId="1" applyFont="1" applyBorder="1" applyAlignment="1">
      <alignment horizontal="center" vertical="center"/>
    </xf>
    <xf numFmtId="0" fontId="2" fillId="0" borderId="10" xfId="1" applyFont="1" applyBorder="1" applyAlignment="1">
      <alignment vertical="center"/>
    </xf>
    <xf numFmtId="0" fontId="4" fillId="3" borderId="31" xfId="1" applyFont="1" applyFill="1" applyBorder="1" applyAlignment="1">
      <alignment horizontal="center" vertical="center"/>
    </xf>
    <xf numFmtId="0" fontId="6" fillId="3" borderId="31" xfId="1" applyFont="1" applyFill="1" applyBorder="1" applyAlignment="1">
      <alignment vertical="center"/>
    </xf>
    <xf numFmtId="0" fontId="6" fillId="3" borderId="46" xfId="1" applyFont="1" applyFill="1" applyBorder="1" applyAlignment="1">
      <alignment vertical="center"/>
    </xf>
    <xf numFmtId="0" fontId="7" fillId="0" borderId="11" xfId="2" applyFont="1" applyBorder="1" applyAlignment="1">
      <alignment horizontal="center" vertical="center"/>
    </xf>
    <xf numFmtId="0" fontId="8" fillId="2" borderId="11" xfId="2" applyFont="1" applyFill="1" applyBorder="1" applyAlignment="1">
      <alignment horizontal="center" vertical="center"/>
    </xf>
    <xf numFmtId="0" fontId="4" fillId="3" borderId="46" xfId="2" applyFont="1" applyFill="1" applyBorder="1" applyAlignment="1">
      <alignment horizontal="center" vertical="center"/>
    </xf>
    <xf numFmtId="0" fontId="4" fillId="3" borderId="31" xfId="0" applyFont="1" applyFill="1" applyBorder="1" applyAlignment="1">
      <alignment horizontal="left" vertical="center"/>
    </xf>
    <xf numFmtId="0" fontId="7" fillId="0" borderId="10" xfId="2" applyFont="1" applyBorder="1" applyAlignment="1">
      <alignment horizontal="center" vertical="center"/>
    </xf>
    <xf numFmtId="0" fontId="8" fillId="0" borderId="18" xfId="2" applyFont="1" applyBorder="1" applyAlignment="1">
      <alignment horizontal="center" vertical="center"/>
    </xf>
    <xf numFmtId="0" fontId="8" fillId="0" borderId="13" xfId="2" applyFont="1" applyBorder="1" applyAlignment="1">
      <alignment vertical="center"/>
    </xf>
    <xf numFmtId="0" fontId="8" fillId="2" borderId="19" xfId="2" applyFont="1" applyFill="1" applyBorder="1" applyAlignment="1">
      <alignment horizontal="center" vertical="center"/>
    </xf>
    <xf numFmtId="0" fontId="8" fillId="0" borderId="24" xfId="2" applyFont="1" applyBorder="1" applyAlignment="1">
      <alignment vertical="center"/>
    </xf>
    <xf numFmtId="0" fontId="8" fillId="0" borderId="20" xfId="2" applyFont="1" applyBorder="1" applyAlignment="1">
      <alignment horizontal="center" vertical="center"/>
    </xf>
    <xf numFmtId="0" fontId="8" fillId="0" borderId="12" xfId="2" applyFont="1" applyBorder="1" applyAlignment="1">
      <alignment vertical="center"/>
    </xf>
    <xf numFmtId="0" fontId="8" fillId="0" borderId="19" xfId="2" applyFont="1" applyBorder="1" applyAlignment="1">
      <alignment horizontal="center" vertical="center"/>
    </xf>
    <xf numFmtId="0" fontId="8" fillId="0" borderId="24" xfId="2" applyFont="1" applyBorder="1" applyAlignment="1">
      <alignment horizontal="center" vertical="center"/>
    </xf>
    <xf numFmtId="0" fontId="8" fillId="2" borderId="18" xfId="2" applyFont="1" applyFill="1" applyBorder="1" applyAlignment="1">
      <alignment horizontal="center" vertical="center"/>
    </xf>
    <xf numFmtId="0" fontId="7" fillId="0" borderId="6" xfId="2" applyFont="1" applyBorder="1" applyAlignment="1">
      <alignment vertical="center"/>
    </xf>
    <xf numFmtId="0" fontId="7" fillId="0" borderId="5" xfId="2" applyFont="1" applyBorder="1" applyAlignment="1">
      <alignment vertical="center"/>
    </xf>
    <xf numFmtId="0" fontId="0" fillId="0" borderId="31" xfId="0" applyBorder="1" applyAlignment="1">
      <alignment wrapText="1"/>
    </xf>
    <xf numFmtId="0" fontId="2" fillId="0" borderId="11" xfId="1" applyFont="1" applyBorder="1" applyAlignment="1">
      <alignment horizontal="center" vertical="center"/>
    </xf>
    <xf numFmtId="0" fontId="18" fillId="2" borderId="11" xfId="1" applyFont="1" applyFill="1" applyBorder="1" applyAlignment="1">
      <alignment horizontal="center" vertical="center"/>
    </xf>
    <xf numFmtId="0" fontId="11" fillId="3" borderId="29" xfId="1" applyFont="1" applyFill="1" applyBorder="1" applyAlignment="1">
      <alignment vertical="center" wrapText="1"/>
    </xf>
    <xf numFmtId="0" fontId="11" fillId="3" borderId="31" xfId="1" applyFont="1" applyFill="1" applyBorder="1" applyAlignment="1">
      <alignment vertical="center" wrapText="1"/>
    </xf>
    <xf numFmtId="0" fontId="2" fillId="0" borderId="10" xfId="1" applyFont="1" applyBorder="1" applyAlignment="1">
      <alignment horizontal="center" vertical="center"/>
    </xf>
    <xf numFmtId="0" fontId="18" fillId="0" borderId="17" xfId="1" applyFont="1" applyBorder="1" applyAlignment="1">
      <alignment horizontal="center" vertical="center"/>
    </xf>
    <xf numFmtId="0" fontId="18" fillId="0" borderId="21" xfId="1" applyFont="1" applyBorder="1" applyAlignment="1">
      <alignment horizontal="center" vertical="center"/>
    </xf>
    <xf numFmtId="0" fontId="15" fillId="3" borderId="31" xfId="1" applyFont="1" applyFill="1" applyBorder="1" applyAlignment="1">
      <alignment horizontal="right" vertical="center"/>
    </xf>
    <xf numFmtId="0" fontId="15" fillId="3" borderId="46" xfId="1" applyFont="1" applyFill="1" applyBorder="1" applyAlignment="1">
      <alignment horizontal="right" vertical="center"/>
    </xf>
    <xf numFmtId="0" fontId="4" fillId="3" borderId="25" xfId="0" applyFont="1" applyFill="1" applyBorder="1" applyAlignment="1">
      <alignment horizontal="left" vertical="center"/>
    </xf>
    <xf numFmtId="0" fontId="6" fillId="3" borderId="0" xfId="0" applyFont="1" applyFill="1" applyBorder="1" applyAlignment="1">
      <alignment horizontal="left" vertical="center"/>
    </xf>
    <xf numFmtId="0" fontId="4" fillId="3" borderId="0" xfId="2" applyFont="1" applyFill="1" applyBorder="1" applyAlignment="1">
      <alignment horizontal="center" vertical="center"/>
    </xf>
    <xf numFmtId="0" fontId="6" fillId="3" borderId="0" xfId="2" applyFont="1" applyFill="1" applyBorder="1" applyAlignment="1">
      <alignment vertical="center"/>
    </xf>
    <xf numFmtId="0" fontId="6" fillId="3" borderId="49" xfId="2" applyFont="1" applyFill="1" applyBorder="1" applyAlignment="1">
      <alignment vertical="center"/>
    </xf>
    <xf numFmtId="0" fontId="4" fillId="3" borderId="47" xfId="0" applyFont="1" applyFill="1" applyBorder="1" applyAlignment="1">
      <alignment horizontal="center" vertical="center"/>
    </xf>
    <xf numFmtId="0" fontId="4" fillId="3" borderId="31" xfId="0" applyFont="1" applyFill="1" applyBorder="1" applyAlignment="1">
      <alignment horizontal="center" vertical="center"/>
    </xf>
    <xf numFmtId="0" fontId="4" fillId="3" borderId="48" xfId="0" applyFont="1" applyFill="1" applyBorder="1" applyAlignment="1">
      <alignment horizontal="center" vertical="center"/>
    </xf>
    <xf numFmtId="0" fontId="7" fillId="0" borderId="26" xfId="2" applyFont="1" applyBorder="1" applyAlignment="1">
      <alignment vertical="center"/>
    </xf>
    <xf numFmtId="0" fontId="11" fillId="3" borderId="29" xfId="1" applyFont="1" applyFill="1" applyBorder="1" applyAlignment="1">
      <alignment vertical="center"/>
    </xf>
    <xf numFmtId="0" fontId="6" fillId="0" borderId="31" xfId="1" applyFont="1" applyBorder="1" applyAlignment="1">
      <alignment vertical="center"/>
    </xf>
    <xf numFmtId="0" fontId="15" fillId="3" borderId="31" xfId="1" applyFont="1" applyFill="1" applyBorder="1" applyAlignment="1">
      <alignment horizontal="center" vertical="center"/>
    </xf>
    <xf numFmtId="0" fontId="15" fillId="0" borderId="31" xfId="1" applyFont="1" applyBorder="1" applyAlignment="1">
      <alignment horizontal="center" vertical="center"/>
    </xf>
    <xf numFmtId="0" fontId="15" fillId="0" borderId="46" xfId="1" applyFont="1" applyBorder="1" applyAlignment="1">
      <alignment horizontal="center" vertical="center"/>
    </xf>
    <xf numFmtId="0" fontId="8" fillId="0" borderId="27" xfId="2" applyFont="1" applyBorder="1" applyAlignment="1">
      <alignment horizontal="center" vertical="center"/>
    </xf>
    <xf numFmtId="0" fontId="8" fillId="0" borderId="46" xfId="2" applyFont="1" applyBorder="1" applyAlignment="1">
      <alignment horizontal="center" vertical="center"/>
    </xf>
    <xf numFmtId="0" fontId="4" fillId="3" borderId="68" xfId="0" applyFont="1" applyFill="1" applyBorder="1" applyAlignment="1">
      <alignment horizontal="left" vertical="center"/>
    </xf>
    <xf numFmtId="0" fontId="2" fillId="0" borderId="68" xfId="2" applyFont="1" applyBorder="1" applyAlignment="1">
      <alignment vertical="center"/>
    </xf>
    <xf numFmtId="0" fontId="2" fillId="0" borderId="69" xfId="2" applyFont="1" applyBorder="1" applyAlignment="1">
      <alignment vertical="center"/>
    </xf>
    <xf numFmtId="0" fontId="7" fillId="0" borderId="18" xfId="2" applyFont="1" applyBorder="1" applyAlignment="1">
      <alignment horizontal="center" vertical="center"/>
    </xf>
    <xf numFmtId="0" fontId="7" fillId="0" borderId="13" xfId="2" applyFont="1" applyBorder="1" applyAlignment="1">
      <alignment vertical="center"/>
    </xf>
    <xf numFmtId="0" fontId="7" fillId="0" borderId="24" xfId="2" applyFont="1" applyBorder="1" applyAlignment="1">
      <alignment vertical="center"/>
    </xf>
    <xf numFmtId="0" fontId="7" fillId="0" borderId="20" xfId="2" applyFont="1" applyBorder="1" applyAlignment="1">
      <alignment horizontal="center" vertical="center"/>
    </xf>
    <xf numFmtId="0" fontId="7" fillId="0" borderId="12" xfId="2" applyFont="1" applyBorder="1" applyAlignment="1">
      <alignment vertical="center"/>
    </xf>
    <xf numFmtId="0" fontId="7" fillId="0" borderId="19" xfId="2" applyFont="1" applyBorder="1" applyAlignment="1">
      <alignment horizontal="center" vertical="center"/>
    </xf>
    <xf numFmtId="0" fontId="2" fillId="0" borderId="48" xfId="2" applyFont="1" applyBorder="1" applyAlignment="1">
      <alignment vertical="center"/>
    </xf>
    <xf numFmtId="0" fontId="4" fillId="3" borderId="59" xfId="0" applyFont="1" applyFill="1" applyBorder="1" applyAlignment="1">
      <alignment horizontal="left" vertical="center"/>
    </xf>
    <xf numFmtId="0" fontId="7" fillId="0" borderId="39" xfId="2" applyFont="1" applyBorder="1" applyAlignment="1">
      <alignment vertical="center"/>
    </xf>
    <xf numFmtId="0" fontId="31" fillId="0" borderId="0" xfId="5" applyNumberFormat="1" applyFont="1" applyFill="1" applyBorder="1" applyAlignment="1" applyProtection="1">
      <alignment horizontal="left"/>
    </xf>
  </cellXfs>
  <cellStyles count="7">
    <cellStyle name="Čárka 2" xfId="6"/>
    <cellStyle name="Normální" xfId="0" builtinId="0"/>
    <cellStyle name="Normální 2" xfId="5"/>
    <cellStyle name="normální_6_FakturObdobí" xfId="1"/>
    <cellStyle name="normální_Liberec" xfId="2"/>
    <cellStyle name="normální_OtObBrno98-00" xfId="3"/>
    <cellStyle name="Procenta"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368301</xdr:colOff>
      <xdr:row>2</xdr:row>
      <xdr:rowOff>31751</xdr:rowOff>
    </xdr:from>
    <xdr:to>
      <xdr:col>2</xdr:col>
      <xdr:colOff>1187451</xdr:colOff>
      <xdr:row>2</xdr:row>
      <xdr:rowOff>857250</xdr:rowOff>
    </xdr:to>
    <xdr:pic>
      <xdr:nvPicPr>
        <xdr:cNvPr id="6" name="Obrázek 1">
          <a:extLst>
            <a:ext uri="{FF2B5EF4-FFF2-40B4-BE49-F238E27FC236}">
              <a16:creationId xmlns:a16="http://schemas.microsoft.com/office/drawing/2014/main" xmlns="" id="{00000000-0008-0000-00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0301" y="1536701"/>
          <a:ext cx="819150" cy="825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31750</xdr:colOff>
      <xdr:row>1</xdr:row>
      <xdr:rowOff>94344</xdr:rowOff>
    </xdr:from>
    <xdr:to>
      <xdr:col>1</xdr:col>
      <xdr:colOff>2632075</xdr:colOff>
      <xdr:row>1</xdr:row>
      <xdr:rowOff>1351644</xdr:rowOff>
    </xdr:to>
    <xdr:pic>
      <xdr:nvPicPr>
        <xdr:cNvPr id="2" name="Obrázek 1">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750" y="94344"/>
          <a:ext cx="260032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2888794</xdr:colOff>
      <xdr:row>1</xdr:row>
      <xdr:rowOff>83002</xdr:rowOff>
    </xdr:from>
    <xdr:to>
      <xdr:col>2</xdr:col>
      <xdr:colOff>1523999</xdr:colOff>
      <xdr:row>1</xdr:row>
      <xdr:rowOff>1343023</xdr:rowOff>
    </xdr:to>
    <xdr:pic>
      <xdr:nvPicPr>
        <xdr:cNvPr id="3" name="Obrázek 1">
          <a:extLst>
            <a:ext uri="{FF2B5EF4-FFF2-40B4-BE49-F238E27FC236}">
              <a16:creationId xmlns:a16="http://schemas.microsoft.com/office/drawing/2014/main" xmlns="" id="{00000000-0008-0000-00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88794" y="83002"/>
          <a:ext cx="2921455" cy="1260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144.bin"/><Relationship Id="rId1" Type="http://schemas.openxmlformats.org/officeDocument/2006/relationships/printerSettings" Target="../printerSettings/printerSettings143.bin"/></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164.bin"/><Relationship Id="rId1" Type="http://schemas.openxmlformats.org/officeDocument/2006/relationships/printerSettings" Target="../printerSettings/printerSettings163.bin"/></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166.bin"/><Relationship Id="rId1" Type="http://schemas.openxmlformats.org/officeDocument/2006/relationships/printerSettings" Target="../printerSettings/printerSettings165.bin"/></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172.bin"/><Relationship Id="rId1" Type="http://schemas.openxmlformats.org/officeDocument/2006/relationships/printerSettings" Target="../printerSettings/printerSettings171.bin"/></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176.bin"/><Relationship Id="rId1" Type="http://schemas.openxmlformats.org/officeDocument/2006/relationships/printerSettings" Target="../printerSettings/printerSettings175.bin"/></Relationships>
</file>

<file path=xl/worksheets/_rels/sheet89.xml.rels><?xml version="1.0" encoding="UTF-8" standalone="yes"?>
<Relationships xmlns="http://schemas.openxmlformats.org/package/2006/relationships"><Relationship Id="rId2" Type="http://schemas.openxmlformats.org/officeDocument/2006/relationships/printerSettings" Target="../printerSettings/printerSettings178.bin"/><Relationship Id="rId1" Type="http://schemas.openxmlformats.org/officeDocument/2006/relationships/printerSettings" Target="../printerSettings/printerSettings17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13"/>
  <sheetViews>
    <sheetView zoomScaleNormal="100" zoomScaleSheetLayoutView="75" zoomScalePageLayoutView="110" workbookViewId="0">
      <selection activeCell="E4" sqref="E4"/>
    </sheetView>
  </sheetViews>
  <sheetFormatPr defaultRowHeight="14.25"/>
  <cols>
    <col min="1" max="1" width="1.140625" style="96" customWidth="1"/>
    <col min="2" max="2" width="64.28515625" style="110" customWidth="1"/>
    <col min="3" max="3" width="25" style="96" customWidth="1"/>
    <col min="4" max="257" width="9.140625" style="96"/>
    <col min="258" max="258" width="85.42578125" style="96" customWidth="1"/>
    <col min="259" max="513" width="9.140625" style="96"/>
    <col min="514" max="514" width="85.42578125" style="96" customWidth="1"/>
    <col min="515" max="769" width="9.140625" style="96"/>
    <col min="770" max="770" width="85.42578125" style="96" customWidth="1"/>
    <col min="771" max="1025" width="9.140625" style="96"/>
    <col min="1026" max="1026" width="85.42578125" style="96" customWidth="1"/>
    <col min="1027" max="1281" width="9.140625" style="96"/>
    <col min="1282" max="1282" width="85.42578125" style="96" customWidth="1"/>
    <col min="1283" max="1537" width="9.140625" style="96"/>
    <col min="1538" max="1538" width="85.42578125" style="96" customWidth="1"/>
    <col min="1539" max="1793" width="9.140625" style="96"/>
    <col min="1794" max="1794" width="85.42578125" style="96" customWidth="1"/>
    <col min="1795" max="2049" width="9.140625" style="96"/>
    <col min="2050" max="2050" width="85.42578125" style="96" customWidth="1"/>
    <col min="2051" max="2305" width="9.140625" style="96"/>
    <col min="2306" max="2306" width="85.42578125" style="96" customWidth="1"/>
    <col min="2307" max="2561" width="9.140625" style="96"/>
    <col min="2562" max="2562" width="85.42578125" style="96" customWidth="1"/>
    <col min="2563" max="2817" width="9.140625" style="96"/>
    <col min="2818" max="2818" width="85.42578125" style="96" customWidth="1"/>
    <col min="2819" max="3073" width="9.140625" style="96"/>
    <col min="3074" max="3074" width="85.42578125" style="96" customWidth="1"/>
    <col min="3075" max="3329" width="9.140625" style="96"/>
    <col min="3330" max="3330" width="85.42578125" style="96" customWidth="1"/>
    <col min="3331" max="3585" width="9.140625" style="96"/>
    <col min="3586" max="3586" width="85.42578125" style="96" customWidth="1"/>
    <col min="3587" max="3841" width="9.140625" style="96"/>
    <col min="3842" max="3842" width="85.42578125" style="96" customWidth="1"/>
    <col min="3843" max="4097" width="9.140625" style="96"/>
    <col min="4098" max="4098" width="85.42578125" style="96" customWidth="1"/>
    <col min="4099" max="4353" width="9.140625" style="96"/>
    <col min="4354" max="4354" width="85.42578125" style="96" customWidth="1"/>
    <col min="4355" max="4609" width="9.140625" style="96"/>
    <col min="4610" max="4610" width="85.42578125" style="96" customWidth="1"/>
    <col min="4611" max="4865" width="9.140625" style="96"/>
    <col min="4866" max="4866" width="85.42578125" style="96" customWidth="1"/>
    <col min="4867" max="5121" width="9.140625" style="96"/>
    <col min="5122" max="5122" width="85.42578125" style="96" customWidth="1"/>
    <col min="5123" max="5377" width="9.140625" style="96"/>
    <col min="5378" max="5378" width="85.42578125" style="96" customWidth="1"/>
    <col min="5379" max="5633" width="9.140625" style="96"/>
    <col min="5634" max="5634" width="85.42578125" style="96" customWidth="1"/>
    <col min="5635" max="5889" width="9.140625" style="96"/>
    <col min="5890" max="5890" width="85.42578125" style="96" customWidth="1"/>
    <col min="5891" max="6145" width="9.140625" style="96"/>
    <col min="6146" max="6146" width="85.42578125" style="96" customWidth="1"/>
    <col min="6147" max="6401" width="9.140625" style="96"/>
    <col min="6402" max="6402" width="85.42578125" style="96" customWidth="1"/>
    <col min="6403" max="6657" width="9.140625" style="96"/>
    <col min="6658" max="6658" width="85.42578125" style="96" customWidth="1"/>
    <col min="6659" max="6913" width="9.140625" style="96"/>
    <col min="6914" max="6914" width="85.42578125" style="96" customWidth="1"/>
    <col min="6915" max="7169" width="9.140625" style="96"/>
    <col min="7170" max="7170" width="85.42578125" style="96" customWidth="1"/>
    <col min="7171" max="7425" width="9.140625" style="96"/>
    <col min="7426" max="7426" width="85.42578125" style="96" customWidth="1"/>
    <col min="7427" max="7681" width="9.140625" style="96"/>
    <col min="7682" max="7682" width="85.42578125" style="96" customWidth="1"/>
    <col min="7683" max="7937" width="9.140625" style="96"/>
    <col min="7938" max="7938" width="85.42578125" style="96" customWidth="1"/>
    <col min="7939" max="8193" width="9.140625" style="96"/>
    <col min="8194" max="8194" width="85.42578125" style="96" customWidth="1"/>
    <col min="8195" max="8449" width="9.140625" style="96"/>
    <col min="8450" max="8450" width="85.42578125" style="96" customWidth="1"/>
    <col min="8451" max="8705" width="9.140625" style="96"/>
    <col min="8706" max="8706" width="85.42578125" style="96" customWidth="1"/>
    <col min="8707" max="8961" width="9.140625" style="96"/>
    <col min="8962" max="8962" width="85.42578125" style="96" customWidth="1"/>
    <col min="8963" max="9217" width="9.140625" style="96"/>
    <col min="9218" max="9218" width="85.42578125" style="96" customWidth="1"/>
    <col min="9219" max="9473" width="9.140625" style="96"/>
    <col min="9474" max="9474" width="85.42578125" style="96" customWidth="1"/>
    <col min="9475" max="9729" width="9.140625" style="96"/>
    <col min="9730" max="9730" width="85.42578125" style="96" customWidth="1"/>
    <col min="9731" max="9985" width="9.140625" style="96"/>
    <col min="9986" max="9986" width="85.42578125" style="96" customWidth="1"/>
    <col min="9987" max="10241" width="9.140625" style="96"/>
    <col min="10242" max="10242" width="85.42578125" style="96" customWidth="1"/>
    <col min="10243" max="10497" width="9.140625" style="96"/>
    <col min="10498" max="10498" width="85.42578125" style="96" customWidth="1"/>
    <col min="10499" max="10753" width="9.140625" style="96"/>
    <col min="10754" max="10754" width="85.42578125" style="96" customWidth="1"/>
    <col min="10755" max="11009" width="9.140625" style="96"/>
    <col min="11010" max="11010" width="85.42578125" style="96" customWidth="1"/>
    <col min="11011" max="11265" width="9.140625" style="96"/>
    <col min="11266" max="11266" width="85.42578125" style="96" customWidth="1"/>
    <col min="11267" max="11521" width="9.140625" style="96"/>
    <col min="11522" max="11522" width="85.42578125" style="96" customWidth="1"/>
    <col min="11523" max="11777" width="9.140625" style="96"/>
    <col min="11778" max="11778" width="85.42578125" style="96" customWidth="1"/>
    <col min="11779" max="12033" width="9.140625" style="96"/>
    <col min="12034" max="12034" width="85.42578125" style="96" customWidth="1"/>
    <col min="12035" max="12289" width="9.140625" style="96"/>
    <col min="12290" max="12290" width="85.42578125" style="96" customWidth="1"/>
    <col min="12291" max="12545" width="9.140625" style="96"/>
    <col min="12546" max="12546" width="85.42578125" style="96" customWidth="1"/>
    <col min="12547" max="12801" width="9.140625" style="96"/>
    <col min="12802" max="12802" width="85.42578125" style="96" customWidth="1"/>
    <col min="12803" max="13057" width="9.140625" style="96"/>
    <col min="13058" max="13058" width="85.42578125" style="96" customWidth="1"/>
    <col min="13059" max="13313" width="9.140625" style="96"/>
    <col min="13314" max="13314" width="85.42578125" style="96" customWidth="1"/>
    <col min="13315" max="13569" width="9.140625" style="96"/>
    <col min="13570" max="13570" width="85.42578125" style="96" customWidth="1"/>
    <col min="13571" max="13825" width="9.140625" style="96"/>
    <col min="13826" max="13826" width="85.42578125" style="96" customWidth="1"/>
    <col min="13827" max="14081" width="9.140625" style="96"/>
    <col min="14082" max="14082" width="85.42578125" style="96" customWidth="1"/>
    <col min="14083" max="14337" width="9.140625" style="96"/>
    <col min="14338" max="14338" width="85.42578125" style="96" customWidth="1"/>
    <col min="14339" max="14593" width="9.140625" style="96"/>
    <col min="14594" max="14594" width="85.42578125" style="96" customWidth="1"/>
    <col min="14595" max="14849" width="9.140625" style="96"/>
    <col min="14850" max="14850" width="85.42578125" style="96" customWidth="1"/>
    <col min="14851" max="15105" width="9.140625" style="96"/>
    <col min="15106" max="15106" width="85.42578125" style="96" customWidth="1"/>
    <col min="15107" max="15361" width="9.140625" style="96"/>
    <col min="15362" max="15362" width="85.42578125" style="96" customWidth="1"/>
    <col min="15363" max="15617" width="9.140625" style="96"/>
    <col min="15618" max="15618" width="85.42578125" style="96" customWidth="1"/>
    <col min="15619" max="15873" width="9.140625" style="96"/>
    <col min="15874" max="15874" width="85.42578125" style="96" customWidth="1"/>
    <col min="15875" max="16129" width="9.140625" style="96"/>
    <col min="16130" max="16130" width="85.42578125" style="96" customWidth="1"/>
    <col min="16131" max="16384" width="9.140625" style="96"/>
  </cols>
  <sheetData>
    <row r="1" spans="2:3" ht="6" customHeight="1" thickBot="1">
      <c r="B1" s="412"/>
    </row>
    <row r="2" spans="2:3" ht="112.5" customHeight="1" thickBot="1">
      <c r="B2" s="420"/>
      <c r="C2" s="421"/>
    </row>
    <row r="3" spans="2:3" ht="69.95" customHeight="1">
      <c r="B3" s="417" t="s">
        <v>1188</v>
      </c>
      <c r="C3" s="112"/>
    </row>
    <row r="4" spans="2:3" ht="197.45" customHeight="1">
      <c r="B4" s="418" t="s">
        <v>1206</v>
      </c>
      <c r="C4" s="419"/>
    </row>
    <row r="5" spans="2:3" s="118" customFormat="1">
      <c r="B5" s="422" t="s">
        <v>1198</v>
      </c>
      <c r="C5" s="423"/>
    </row>
    <row r="6" spans="2:3" ht="14.25" customHeight="1">
      <c r="B6" s="424" t="s">
        <v>1199</v>
      </c>
      <c r="C6" s="425"/>
    </row>
    <row r="7" spans="2:3" ht="130.5" customHeight="1">
      <c r="B7" s="426" t="s">
        <v>1200</v>
      </c>
      <c r="C7" s="419"/>
    </row>
    <row r="8" spans="2:3" ht="47.1" customHeight="1">
      <c r="B8" s="418" t="s">
        <v>1204</v>
      </c>
      <c r="C8" s="419"/>
    </row>
    <row r="9" spans="2:3" ht="62.1" customHeight="1">
      <c r="B9" s="418" t="s">
        <v>1205</v>
      </c>
      <c r="C9" s="419"/>
    </row>
    <row r="10" spans="2:3" ht="29.25" customHeight="1">
      <c r="B10" s="418" t="s">
        <v>1201</v>
      </c>
      <c r="C10" s="419"/>
    </row>
    <row r="11" spans="2:3" ht="29.25" customHeight="1">
      <c r="B11" s="418" t="s">
        <v>1202</v>
      </c>
      <c r="C11" s="419"/>
    </row>
    <row r="12" spans="2:3" ht="79.5" customHeight="1" thickBot="1">
      <c r="B12" s="427" t="s">
        <v>1203</v>
      </c>
      <c r="C12" s="428"/>
    </row>
    <row r="13" spans="2:3" ht="62.1" customHeight="1" thickBot="1">
      <c r="B13" s="429" t="s">
        <v>1194</v>
      </c>
      <c r="C13" s="430"/>
    </row>
  </sheetData>
  <customSheetViews>
    <customSheetView guid="{6DA84043-8308-458F-9378-22AB3DF247A3}" scale="75" showPageBreaks="1" view="pageBreakPreview" topLeftCell="A7">
      <selection activeCell="D11" sqref="D11"/>
      <pageMargins left="0.7" right="0.7" top="0.78740157499999996" bottom="0.78740157499999996" header="0.3" footer="0.3"/>
      <pageSetup paperSize="9" scale="92" orientation="portrait" horizontalDpi="1200" verticalDpi="1200" r:id="rId1"/>
    </customSheetView>
  </customSheetViews>
  <mergeCells count="11">
    <mergeCell ref="B9:C9"/>
    <mergeCell ref="B10:C10"/>
    <mergeCell ref="B11:C11"/>
    <mergeCell ref="B12:C12"/>
    <mergeCell ref="B13:C13"/>
    <mergeCell ref="B8:C8"/>
    <mergeCell ref="B2:C2"/>
    <mergeCell ref="B4:C4"/>
    <mergeCell ref="B5:C5"/>
    <mergeCell ref="B6:C6"/>
    <mergeCell ref="B7:C7"/>
  </mergeCells>
  <pageMargins left="0.7" right="0.7" top="0.78740157499999996" bottom="0.78740157499999996" header="0.3" footer="0.3"/>
  <pageSetup paperSize="9" scale="92" orientation="portrait" horizontalDpi="1200" verticalDpi="120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127"/>
  <sheetViews>
    <sheetView zoomScale="70" zoomScaleNormal="70" zoomScaleSheetLayoutView="80" workbookViewId="0">
      <selection activeCell="A11" sqref="A11:B11"/>
    </sheetView>
  </sheetViews>
  <sheetFormatPr defaultRowHeight="12.75"/>
  <cols>
    <col min="3" max="3" width="10.42578125" bestFit="1" customWidth="1"/>
    <col min="14" max="14" width="8.85546875" customWidth="1"/>
    <col min="16" max="16" width="9.7109375" customWidth="1"/>
  </cols>
  <sheetData>
    <row r="2" spans="1:16" ht="15.75" thickBot="1">
      <c r="A2" s="4"/>
      <c r="B2" s="4"/>
      <c r="C2" s="4"/>
      <c r="D2" s="4"/>
      <c r="E2" s="4"/>
      <c r="F2" s="4"/>
      <c r="G2" s="4"/>
      <c r="H2" s="4"/>
      <c r="I2" s="4"/>
      <c r="J2" s="4"/>
      <c r="K2" s="4"/>
      <c r="L2" s="4"/>
      <c r="M2" s="4"/>
      <c r="N2" s="4"/>
      <c r="O2" s="4"/>
      <c r="P2" s="4"/>
    </row>
    <row r="3" spans="1:16" ht="24" thickBot="1">
      <c r="A3" s="4"/>
      <c r="B3" s="473" t="s">
        <v>147</v>
      </c>
      <c r="C3" s="474"/>
      <c r="D3" s="474"/>
      <c r="E3" s="474"/>
      <c r="F3" s="474"/>
      <c r="G3" s="474"/>
      <c r="H3" s="474"/>
      <c r="I3" s="474"/>
      <c r="J3" s="474"/>
      <c r="K3" s="474"/>
      <c r="L3" s="470" t="s">
        <v>224</v>
      </c>
      <c r="M3" s="471"/>
      <c r="N3" s="471"/>
      <c r="O3" s="471"/>
      <c r="P3" s="472"/>
    </row>
    <row r="4" spans="1:16" ht="15.75">
      <c r="A4" s="4"/>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1:16" ht="16.5" thickBot="1">
      <c r="A5" s="4"/>
      <c r="B5" s="466"/>
      <c r="C5" s="462"/>
      <c r="D5" s="462"/>
      <c r="E5" s="462"/>
      <c r="F5" s="462"/>
      <c r="G5" s="462"/>
      <c r="H5" s="462"/>
      <c r="I5" s="462"/>
      <c r="J5" s="462"/>
      <c r="K5" s="462"/>
      <c r="L5" s="462"/>
      <c r="M5" s="462"/>
      <c r="N5" s="462"/>
      <c r="O5" s="145" t="s">
        <v>209</v>
      </c>
      <c r="P5" s="30" t="s">
        <v>210</v>
      </c>
    </row>
    <row r="6" spans="1:16" ht="15">
      <c r="A6" s="4"/>
      <c r="B6" s="148" t="s">
        <v>211</v>
      </c>
      <c r="C6" s="146">
        <v>31</v>
      </c>
      <c r="D6" s="8">
        <v>28</v>
      </c>
      <c r="E6" s="8">
        <v>31</v>
      </c>
      <c r="F6" s="8">
        <v>30</v>
      </c>
      <c r="G6" s="8">
        <v>15</v>
      </c>
      <c r="H6" s="8">
        <v>0</v>
      </c>
      <c r="I6" s="168">
        <f>SUM(C6:G6)</f>
        <v>135</v>
      </c>
      <c r="J6" s="8">
        <v>5</v>
      </c>
      <c r="K6" s="8">
        <v>31</v>
      </c>
      <c r="L6" s="8">
        <v>30</v>
      </c>
      <c r="M6" s="8">
        <v>31</v>
      </c>
      <c r="N6" s="168">
        <f>SUM(J6:M6)</f>
        <v>97</v>
      </c>
      <c r="O6" s="167">
        <f>SUM(C6:H6,J6:M6)</f>
        <v>232</v>
      </c>
      <c r="P6" s="169">
        <f>I6+N6</f>
        <v>232</v>
      </c>
    </row>
    <row r="7" spans="1:16" ht="19.5">
      <c r="A7" s="4"/>
      <c r="B7" s="149" t="s">
        <v>485</v>
      </c>
      <c r="C7" s="147">
        <v>3.3</v>
      </c>
      <c r="D7" s="10">
        <v>2.1</v>
      </c>
      <c r="E7" s="10">
        <v>3.8</v>
      </c>
      <c r="F7" s="10">
        <v>8</v>
      </c>
      <c r="G7" s="10">
        <v>10.8</v>
      </c>
      <c r="H7" s="10"/>
      <c r="I7" s="153">
        <f>(C6*C7+D6*D7+E6*E7+F6*F7+G6*G7)/I6</f>
        <v>5.0437037037037031</v>
      </c>
      <c r="J7" s="10">
        <v>12.3</v>
      </c>
      <c r="K7" s="95">
        <v>6.6</v>
      </c>
      <c r="L7" s="95">
        <v>1.4</v>
      </c>
      <c r="M7" s="95">
        <v>-0.7</v>
      </c>
      <c r="N7" s="153">
        <f>(J6*J7+K6*K7+L6*L7+M6*M7)/N6</f>
        <v>2.952577319587629</v>
      </c>
      <c r="O7" s="154">
        <f>(C7*C6+D7*D6+E7*E6+F7*F6+G7*G6+H7*H6+J7*J6+K7*K6+L7*L6+M7*M6)/O6</f>
        <v>4.1693965517241374</v>
      </c>
      <c r="P7" s="161">
        <f>(I7*I6+N7*N6)/P6</f>
        <v>4.1693965517241374</v>
      </c>
    </row>
    <row r="8" spans="1:16" ht="19.5">
      <c r="A8" s="4"/>
      <c r="B8" s="149" t="s">
        <v>212</v>
      </c>
      <c r="C8" s="13">
        <f t="shared" ref="C8:H8" si="0">C6*(13-C7)</f>
        <v>300.7</v>
      </c>
      <c r="D8" s="12">
        <f t="shared" si="0"/>
        <v>305.2</v>
      </c>
      <c r="E8" s="12">
        <f t="shared" si="0"/>
        <v>285.2</v>
      </c>
      <c r="F8" s="12">
        <f t="shared" si="0"/>
        <v>150</v>
      </c>
      <c r="G8" s="12">
        <f t="shared" si="0"/>
        <v>32.999999999999986</v>
      </c>
      <c r="H8" s="12">
        <f t="shared" si="0"/>
        <v>0</v>
      </c>
      <c r="I8" s="155">
        <f>SUM(C8:G8)</f>
        <v>1074.0999999999999</v>
      </c>
      <c r="J8" s="12">
        <f>J6*(13-J7)</f>
        <v>3.4999999999999964</v>
      </c>
      <c r="K8" s="12">
        <f>K6*(13-K7)</f>
        <v>198.4</v>
      </c>
      <c r="L8" s="12">
        <f>L6*(13-L7)</f>
        <v>348</v>
      </c>
      <c r="M8" s="12">
        <f>M6*(13-M7)</f>
        <v>424.7</v>
      </c>
      <c r="N8" s="155">
        <f>SUM(J8:M8)</f>
        <v>974.59999999999991</v>
      </c>
      <c r="O8" s="156">
        <f>O6*(13-O7)</f>
        <v>2048.7000000000003</v>
      </c>
      <c r="P8" s="162">
        <f>P6*(13-P7)</f>
        <v>2048.7000000000003</v>
      </c>
    </row>
    <row r="9" spans="1:16" ht="19.5">
      <c r="A9" s="4"/>
      <c r="B9" s="149" t="s">
        <v>213</v>
      </c>
      <c r="C9" s="13">
        <f t="shared" ref="C9:H9" si="1">C6*(17-C7)</f>
        <v>424.7</v>
      </c>
      <c r="D9" s="12">
        <f t="shared" si="1"/>
        <v>417.2</v>
      </c>
      <c r="E9" s="12">
        <f t="shared" si="1"/>
        <v>409.2</v>
      </c>
      <c r="F9" s="12">
        <f t="shared" si="1"/>
        <v>270</v>
      </c>
      <c r="G9" s="12">
        <f t="shared" si="1"/>
        <v>92.999999999999986</v>
      </c>
      <c r="H9" s="12">
        <f t="shared" si="1"/>
        <v>0</v>
      </c>
      <c r="I9" s="155">
        <f>SUM(C9:G9)</f>
        <v>1614.1</v>
      </c>
      <c r="J9" s="12">
        <f>J6*(17-J7)</f>
        <v>23.499999999999996</v>
      </c>
      <c r="K9" s="12">
        <f>K6*(17-K7)</f>
        <v>322.40000000000003</v>
      </c>
      <c r="L9" s="12">
        <f>L6*(17-L7)</f>
        <v>468</v>
      </c>
      <c r="M9" s="12">
        <f>M6*(17-M7)</f>
        <v>548.69999999999993</v>
      </c>
      <c r="N9" s="155">
        <f>SUM(J9:M9)</f>
        <v>1362.6</v>
      </c>
      <c r="O9" s="156">
        <f>O6*(17-O7)</f>
        <v>2976.7000000000003</v>
      </c>
      <c r="P9" s="162">
        <f>P6*(17-P7)</f>
        <v>2976.7000000000003</v>
      </c>
    </row>
    <row r="10" spans="1:16" ht="19.5">
      <c r="A10" s="4"/>
      <c r="B10" s="149" t="s">
        <v>214</v>
      </c>
      <c r="C10" s="17">
        <f t="shared" ref="C10:H10" si="2">C6*(18-C7)</f>
        <v>455.7</v>
      </c>
      <c r="D10" s="16">
        <f t="shared" si="2"/>
        <v>445.2</v>
      </c>
      <c r="E10" s="16">
        <f t="shared" si="2"/>
        <v>440.2</v>
      </c>
      <c r="F10" s="16">
        <f t="shared" si="2"/>
        <v>300</v>
      </c>
      <c r="G10" s="16">
        <f t="shared" si="2"/>
        <v>107.99999999999999</v>
      </c>
      <c r="H10" s="16">
        <f t="shared" si="2"/>
        <v>0</v>
      </c>
      <c r="I10" s="155">
        <f>SUM(C10:G10)</f>
        <v>1749.1</v>
      </c>
      <c r="J10" s="16">
        <f>J6*(18-J7)</f>
        <v>28.499999999999996</v>
      </c>
      <c r="K10" s="16">
        <f>K6*(18-K7)</f>
        <v>353.40000000000003</v>
      </c>
      <c r="L10" s="16">
        <f>L6*(18-L7)</f>
        <v>498.00000000000006</v>
      </c>
      <c r="M10" s="16">
        <f>M6*(18-M7)</f>
        <v>579.69999999999993</v>
      </c>
      <c r="N10" s="155">
        <f>SUM(J10:M10)</f>
        <v>1459.6</v>
      </c>
      <c r="O10" s="157">
        <f>O6*(18-O7)</f>
        <v>3208.7000000000003</v>
      </c>
      <c r="P10" s="163">
        <f>P6*(18-P7)</f>
        <v>3208.7000000000003</v>
      </c>
    </row>
    <row r="11" spans="1:16" ht="20.25" thickBot="1">
      <c r="A11" s="4"/>
      <c r="B11" s="407" t="s">
        <v>215</v>
      </c>
      <c r="C11" s="21">
        <f t="shared" ref="C11:H11" si="3">C6*(19-C7)</f>
        <v>486.7</v>
      </c>
      <c r="D11" s="20">
        <f t="shared" si="3"/>
        <v>473.19999999999993</v>
      </c>
      <c r="E11" s="20">
        <f t="shared" si="3"/>
        <v>471.2</v>
      </c>
      <c r="F11" s="20">
        <f t="shared" si="3"/>
        <v>330</v>
      </c>
      <c r="G11" s="20">
        <f t="shared" si="3"/>
        <v>122.99999999999999</v>
      </c>
      <c r="H11" s="20">
        <f t="shared" si="3"/>
        <v>0</v>
      </c>
      <c r="I11" s="164">
        <f>SUM(C11:G11)</f>
        <v>1884.1</v>
      </c>
      <c r="J11" s="20">
        <f>J6*(19-J7)</f>
        <v>33.5</v>
      </c>
      <c r="K11" s="20">
        <f>K6*(19-K7)</f>
        <v>384.40000000000003</v>
      </c>
      <c r="L11" s="20">
        <f>L6*(19-L7)</f>
        <v>528</v>
      </c>
      <c r="M11" s="20">
        <f>M6*(19-M7)</f>
        <v>610.69999999999993</v>
      </c>
      <c r="N11" s="164">
        <f>SUM(J11:M11)</f>
        <v>1556.6</v>
      </c>
      <c r="O11" s="165">
        <f>O6*(19-O7)</f>
        <v>3440.7000000000003</v>
      </c>
      <c r="P11" s="166">
        <f>P6*(19-P7)</f>
        <v>3440.7000000000003</v>
      </c>
    </row>
    <row r="12" spans="1:16" ht="15.75" thickBot="1">
      <c r="A12" s="4"/>
      <c r="B12" s="4"/>
      <c r="C12" s="4"/>
      <c r="D12" s="4"/>
      <c r="E12" s="4"/>
      <c r="F12" s="4"/>
      <c r="G12" s="4"/>
      <c r="H12" s="4"/>
      <c r="I12" s="4"/>
      <c r="J12" s="4"/>
      <c r="K12" s="4"/>
      <c r="L12" s="4"/>
      <c r="M12" s="4"/>
      <c r="N12" s="4"/>
      <c r="O12" s="4"/>
      <c r="P12" s="4"/>
    </row>
    <row r="13" spans="1:16" ht="24" thickBot="1">
      <c r="A13" s="4"/>
      <c r="B13" s="473" t="s">
        <v>147</v>
      </c>
      <c r="C13" s="474"/>
      <c r="D13" s="474"/>
      <c r="E13" s="474"/>
      <c r="F13" s="474"/>
      <c r="G13" s="474"/>
      <c r="H13" s="474"/>
      <c r="I13" s="474"/>
      <c r="J13" s="474"/>
      <c r="K13" s="474"/>
      <c r="L13" s="470" t="s">
        <v>225</v>
      </c>
      <c r="M13" s="471"/>
      <c r="N13" s="471"/>
      <c r="O13" s="471"/>
      <c r="P13" s="472"/>
    </row>
    <row r="14" spans="1:16" ht="15.75">
      <c r="A14" s="4"/>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1:16" ht="16.5" thickBot="1">
      <c r="A15" s="4"/>
      <c r="B15" s="466"/>
      <c r="C15" s="462"/>
      <c r="D15" s="462"/>
      <c r="E15" s="462"/>
      <c r="F15" s="462"/>
      <c r="G15" s="462"/>
      <c r="H15" s="462"/>
      <c r="I15" s="462"/>
      <c r="J15" s="462"/>
      <c r="K15" s="462"/>
      <c r="L15" s="462"/>
      <c r="M15" s="462"/>
      <c r="N15" s="462"/>
      <c r="O15" s="145" t="s">
        <v>209</v>
      </c>
      <c r="P15" s="30" t="s">
        <v>210</v>
      </c>
    </row>
    <row r="16" spans="1:16" ht="15">
      <c r="A16" s="4"/>
      <c r="B16" s="148" t="s">
        <v>211</v>
      </c>
      <c r="C16" s="146">
        <v>31</v>
      </c>
      <c r="D16" s="8">
        <v>28</v>
      </c>
      <c r="E16" s="8">
        <v>31</v>
      </c>
      <c r="F16" s="8">
        <v>30</v>
      </c>
      <c r="G16" s="8">
        <v>15</v>
      </c>
      <c r="H16" s="8">
        <v>5</v>
      </c>
      <c r="I16" s="168">
        <f>SUM(C16:G16)</f>
        <v>135</v>
      </c>
      <c r="J16" s="8">
        <v>25</v>
      </c>
      <c r="K16" s="8">
        <v>31</v>
      </c>
      <c r="L16" s="8">
        <v>30</v>
      </c>
      <c r="M16" s="8">
        <v>31</v>
      </c>
      <c r="N16" s="168">
        <f>SUM(J16:M16)</f>
        <v>117</v>
      </c>
      <c r="O16" s="167">
        <f>SUM(C16:H16,J16:M16)</f>
        <v>257</v>
      </c>
      <c r="P16" s="169">
        <f>I16+N16</f>
        <v>252</v>
      </c>
    </row>
    <row r="17" spans="1:16" ht="19.5">
      <c r="A17" s="4"/>
      <c r="B17" s="149" t="s">
        <v>485</v>
      </c>
      <c r="C17" s="147">
        <v>1.1000000000000001</v>
      </c>
      <c r="D17" s="10">
        <v>2.2000000000000002</v>
      </c>
      <c r="E17" s="10">
        <v>2.5</v>
      </c>
      <c r="F17" s="10">
        <v>6.9</v>
      </c>
      <c r="G17" s="10">
        <v>10.8</v>
      </c>
      <c r="H17" s="10">
        <v>12.3</v>
      </c>
      <c r="I17" s="153">
        <f>(C16*C17+D16*D17+E16*E17+F16*F17+G16*G17)/I16</f>
        <v>4.0162962962962965</v>
      </c>
      <c r="J17" s="10">
        <v>5.2</v>
      </c>
      <c r="K17" s="95">
        <v>7.8</v>
      </c>
      <c r="L17" s="95">
        <v>4.3</v>
      </c>
      <c r="M17" s="95">
        <v>0.9</v>
      </c>
      <c r="N17" s="153">
        <f>(J16*J17+K16*K17+L16*L17+M16*M17)/N16</f>
        <v>4.5188034188034178</v>
      </c>
      <c r="O17" s="154">
        <f>(C17*C16+D17*D16+E17*E16+F17*F16+G17*G16+H17*H16+J17*J16+K17*K16+L17*L16+M17*M16)/O16</f>
        <v>4.4062256809338525</v>
      </c>
      <c r="P17" s="161">
        <f>(I17*I16+N17*N16)/P16</f>
        <v>4.249603174603175</v>
      </c>
    </row>
    <row r="18" spans="1:16" ht="19.5">
      <c r="A18" s="4"/>
      <c r="B18" s="149" t="s">
        <v>212</v>
      </c>
      <c r="C18" s="13">
        <v>370</v>
      </c>
      <c r="D18" s="12">
        <v>301</v>
      </c>
      <c r="E18" s="12">
        <v>325</v>
      </c>
      <c r="F18" s="12">
        <v>185</v>
      </c>
      <c r="G18" s="12">
        <f>G16*(13-G17)</f>
        <v>32.999999999999986</v>
      </c>
      <c r="H18" s="12">
        <f>H16*(13-H17)</f>
        <v>3.4999999999999964</v>
      </c>
      <c r="I18" s="155">
        <f>SUM(C18:G18)</f>
        <v>1214</v>
      </c>
      <c r="J18" s="12">
        <v>196</v>
      </c>
      <c r="K18" s="12">
        <v>162</v>
      </c>
      <c r="L18" s="12">
        <v>260</v>
      </c>
      <c r="M18" s="12">
        <f>M16*(13-M17)</f>
        <v>375.09999999999997</v>
      </c>
      <c r="N18" s="155">
        <f>SUM(J18:M18)</f>
        <v>993.09999999999991</v>
      </c>
      <c r="O18" s="156">
        <f>O16*(13-O17)</f>
        <v>2208.6</v>
      </c>
      <c r="P18" s="162">
        <f>P16*(13-P17)</f>
        <v>2205.1</v>
      </c>
    </row>
    <row r="19" spans="1:16" ht="19.5">
      <c r="A19" s="4"/>
      <c r="B19" s="149" t="s">
        <v>213</v>
      </c>
      <c r="C19" s="13">
        <v>494</v>
      </c>
      <c r="D19" s="12">
        <v>413</v>
      </c>
      <c r="E19" s="12">
        <v>449</v>
      </c>
      <c r="F19" s="12">
        <v>605</v>
      </c>
      <c r="G19" s="12">
        <f>G16*(17-G17)</f>
        <v>92.999999999999986</v>
      </c>
      <c r="H19" s="12">
        <f>H16*(17-H17)</f>
        <v>23.499999999999996</v>
      </c>
      <c r="I19" s="155">
        <f>SUM(C19:G19)</f>
        <v>2054</v>
      </c>
      <c r="J19" s="12">
        <v>296</v>
      </c>
      <c r="K19" s="12">
        <v>286</v>
      </c>
      <c r="L19" s="12">
        <v>380</v>
      </c>
      <c r="M19" s="12">
        <f>M16*(17-M17)</f>
        <v>499.1</v>
      </c>
      <c r="N19" s="155">
        <f>SUM(J19:M19)</f>
        <v>1461.1</v>
      </c>
      <c r="O19" s="156">
        <f>O16*(17-O17)</f>
        <v>3236.6</v>
      </c>
      <c r="P19" s="162">
        <f>P16*(17-P17)</f>
        <v>3213.1</v>
      </c>
    </row>
    <row r="20" spans="1:16" ht="19.5">
      <c r="A20" s="4"/>
      <c r="B20" s="149" t="s">
        <v>214</v>
      </c>
      <c r="C20" s="17">
        <v>525</v>
      </c>
      <c r="D20" s="16">
        <v>441</v>
      </c>
      <c r="E20" s="16">
        <v>480</v>
      </c>
      <c r="F20" s="16">
        <v>335</v>
      </c>
      <c r="G20" s="16">
        <v>108</v>
      </c>
      <c r="H20" s="16">
        <v>29</v>
      </c>
      <c r="I20" s="155">
        <f>SUM(C20:G20)</f>
        <v>1889</v>
      </c>
      <c r="J20" s="16">
        <v>321</v>
      </c>
      <c r="K20" s="16">
        <v>317</v>
      </c>
      <c r="L20" s="16">
        <v>410</v>
      </c>
      <c r="M20" s="16">
        <v>530</v>
      </c>
      <c r="N20" s="155">
        <f>SUM(J20:M20)</f>
        <v>1578</v>
      </c>
      <c r="O20" s="157">
        <f>O16*(18-O17)</f>
        <v>3493.6</v>
      </c>
      <c r="P20" s="163">
        <f>P16*(18-P17)</f>
        <v>3465.1</v>
      </c>
    </row>
    <row r="21" spans="1:16" ht="20.25" thickBot="1">
      <c r="A21" s="4"/>
      <c r="B21" s="407" t="s">
        <v>215</v>
      </c>
      <c r="C21" s="21">
        <v>556</v>
      </c>
      <c r="D21" s="20">
        <v>469</v>
      </c>
      <c r="E21" s="20">
        <v>511</v>
      </c>
      <c r="F21" s="20">
        <v>365</v>
      </c>
      <c r="G21" s="20">
        <v>123</v>
      </c>
      <c r="H21" s="20">
        <f>H16*(19-H17)</f>
        <v>33.5</v>
      </c>
      <c r="I21" s="164">
        <f>SUM(C21:G21)</f>
        <v>2024</v>
      </c>
      <c r="J21" s="20">
        <v>346</v>
      </c>
      <c r="K21" s="20">
        <v>348</v>
      </c>
      <c r="L21" s="20">
        <v>440</v>
      </c>
      <c r="M21" s="20">
        <f>M16*(19-M17)</f>
        <v>561.1</v>
      </c>
      <c r="N21" s="164">
        <f>SUM(J21:M21)</f>
        <v>1695.1</v>
      </c>
      <c r="O21" s="165">
        <f>O16*(19-O17)</f>
        <v>3750.6</v>
      </c>
      <c r="P21" s="166">
        <f>P16*(19-P17)</f>
        <v>3717.1</v>
      </c>
    </row>
    <row r="22" spans="1:16" ht="15.75" thickBot="1">
      <c r="A22" s="4"/>
      <c r="B22" s="4"/>
      <c r="C22" s="4"/>
      <c r="D22" s="4"/>
      <c r="E22" s="4"/>
      <c r="F22" s="4"/>
      <c r="G22" s="4"/>
      <c r="H22" s="4"/>
      <c r="I22" s="4"/>
      <c r="J22" s="4"/>
      <c r="K22" s="4"/>
      <c r="L22" s="4"/>
      <c r="M22" s="4"/>
      <c r="N22" s="4"/>
      <c r="O22" s="4"/>
      <c r="P22" s="4"/>
    </row>
    <row r="23" spans="1:16" ht="24" thickBot="1">
      <c r="A23" s="4"/>
      <c r="B23" s="473" t="s">
        <v>147</v>
      </c>
      <c r="C23" s="474"/>
      <c r="D23" s="474"/>
      <c r="E23" s="474"/>
      <c r="F23" s="474"/>
      <c r="G23" s="474"/>
      <c r="H23" s="474"/>
      <c r="I23" s="474"/>
      <c r="J23" s="474"/>
      <c r="K23" s="474"/>
      <c r="L23" s="470" t="s">
        <v>226</v>
      </c>
      <c r="M23" s="471"/>
      <c r="N23" s="471"/>
      <c r="O23" s="471"/>
      <c r="P23" s="472"/>
    </row>
    <row r="24" spans="1:16" ht="15.75">
      <c r="A24" s="4"/>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1:16" ht="16.5" thickBot="1">
      <c r="A25" s="4"/>
      <c r="B25" s="466"/>
      <c r="C25" s="462"/>
      <c r="D25" s="462"/>
      <c r="E25" s="462"/>
      <c r="F25" s="462"/>
      <c r="G25" s="462"/>
      <c r="H25" s="462"/>
      <c r="I25" s="462"/>
      <c r="J25" s="462"/>
      <c r="K25" s="462"/>
      <c r="L25" s="462"/>
      <c r="M25" s="462"/>
      <c r="N25" s="462"/>
      <c r="O25" s="145" t="s">
        <v>209</v>
      </c>
      <c r="P25" s="30" t="s">
        <v>210</v>
      </c>
    </row>
    <row r="26" spans="1:16" ht="15">
      <c r="A26" s="4"/>
      <c r="B26" s="148" t="s">
        <v>211</v>
      </c>
      <c r="C26" s="146">
        <v>31</v>
      </c>
      <c r="D26" s="8">
        <v>28</v>
      </c>
      <c r="E26" s="8">
        <v>31</v>
      </c>
      <c r="F26" s="8">
        <v>25</v>
      </c>
      <c r="G26" s="8">
        <v>21</v>
      </c>
      <c r="H26" s="8">
        <v>5</v>
      </c>
      <c r="I26" s="168">
        <f>SUM(C26:G26)</f>
        <v>136</v>
      </c>
      <c r="J26" s="8">
        <v>20</v>
      </c>
      <c r="K26" s="8">
        <v>31</v>
      </c>
      <c r="L26" s="8">
        <v>30</v>
      </c>
      <c r="M26" s="8">
        <v>31</v>
      </c>
      <c r="N26" s="168">
        <f>SUM(J26:M26)</f>
        <v>112</v>
      </c>
      <c r="O26" s="167">
        <f>SUM(C26:H26,J26:M26)</f>
        <v>253</v>
      </c>
      <c r="P26" s="169">
        <f>I26+N26</f>
        <v>248</v>
      </c>
    </row>
    <row r="27" spans="1:16" ht="19.5">
      <c r="A27" s="4"/>
      <c r="B27" s="149" t="s">
        <v>485</v>
      </c>
      <c r="C27" s="147">
        <v>-4.3</v>
      </c>
      <c r="D27" s="10">
        <v>-0.9</v>
      </c>
      <c r="E27" s="10">
        <v>3.2</v>
      </c>
      <c r="F27" s="10">
        <v>8.9</v>
      </c>
      <c r="G27" s="10">
        <v>10.8</v>
      </c>
      <c r="H27" s="10">
        <v>9.8000000000000007</v>
      </c>
      <c r="I27" s="153">
        <f>(C26*C27+D26*D27+E26*E27+F26*F27+G26*G27)/I26</f>
        <v>2.8676470588235299</v>
      </c>
      <c r="J27" s="10">
        <v>12.3</v>
      </c>
      <c r="K27" s="95">
        <v>6.7</v>
      </c>
      <c r="L27" s="95">
        <v>5.5</v>
      </c>
      <c r="M27" s="95">
        <v>-1.8</v>
      </c>
      <c r="N27" s="153">
        <f>(J26*J27+K26*K27+L26*L27+M26*M27)/N26</f>
        <v>5.0258928571428578</v>
      </c>
      <c r="O27" s="154">
        <f>(C27*C26+D27*D26+E27*E26+F27*F26+G27*G26+H27*H26+J27*J26+K27*K26+L27*L26+M27*M26)/O26</f>
        <v>3.9600790513833997</v>
      </c>
      <c r="P27" s="161">
        <f>(I27*I26+N27*N26)/P26</f>
        <v>3.8423387096774198</v>
      </c>
    </row>
    <row r="28" spans="1:16" ht="19.5">
      <c r="A28" s="4"/>
      <c r="B28" s="149" t="s">
        <v>212</v>
      </c>
      <c r="C28" s="13">
        <v>537</v>
      </c>
      <c r="D28" s="12">
        <v>390</v>
      </c>
      <c r="E28" s="12">
        <v>303</v>
      </c>
      <c r="F28" s="12">
        <v>102</v>
      </c>
      <c r="G28" s="12">
        <v>46</v>
      </c>
      <c r="H28" s="12">
        <f>H26*(13-H27)</f>
        <v>15.999999999999996</v>
      </c>
      <c r="I28" s="155">
        <f>SUM(C28:G28)</f>
        <v>1378</v>
      </c>
      <c r="J28" s="12">
        <v>15</v>
      </c>
      <c r="K28" s="12">
        <v>196</v>
      </c>
      <c r="L28" s="12">
        <f>L26*(13-L27)</f>
        <v>225</v>
      </c>
      <c r="M28" s="12">
        <v>460</v>
      </c>
      <c r="N28" s="155">
        <f>SUM(J28:M28)</f>
        <v>896</v>
      </c>
      <c r="O28" s="156">
        <f>O26*(13-O27)</f>
        <v>2287.1</v>
      </c>
      <c r="P28" s="162">
        <f>P26*(13-P27)</f>
        <v>2271.0999999999995</v>
      </c>
    </row>
    <row r="29" spans="1:16" ht="19.5">
      <c r="A29" s="4"/>
      <c r="B29" s="149" t="s">
        <v>213</v>
      </c>
      <c r="C29" s="13">
        <v>661</v>
      </c>
      <c r="D29" s="12">
        <v>502</v>
      </c>
      <c r="E29" s="12">
        <v>427</v>
      </c>
      <c r="F29" s="12">
        <v>202</v>
      </c>
      <c r="G29" s="12">
        <v>130</v>
      </c>
      <c r="H29" s="12">
        <f>H26*(17-H27)</f>
        <v>36</v>
      </c>
      <c r="I29" s="155">
        <f>SUM(C29:G29)</f>
        <v>1922</v>
      </c>
      <c r="J29" s="12">
        <v>95</v>
      </c>
      <c r="K29" s="12">
        <v>320</v>
      </c>
      <c r="L29" s="12">
        <f>L26*(17-L27)</f>
        <v>345</v>
      </c>
      <c r="M29" s="12">
        <v>584</v>
      </c>
      <c r="N29" s="155">
        <f>SUM(J29:M29)</f>
        <v>1344</v>
      </c>
      <c r="O29" s="156">
        <f>O26*(17-O27)</f>
        <v>3299.1</v>
      </c>
      <c r="P29" s="162">
        <f>P26*(17-P27)</f>
        <v>3263.0999999999995</v>
      </c>
    </row>
    <row r="30" spans="1:16" ht="19.5">
      <c r="A30" s="4"/>
      <c r="B30" s="149" t="s">
        <v>214</v>
      </c>
      <c r="C30" s="17">
        <v>692</v>
      </c>
      <c r="D30" s="16">
        <v>530</v>
      </c>
      <c r="E30" s="16">
        <v>458</v>
      </c>
      <c r="F30" s="16">
        <v>227</v>
      </c>
      <c r="G30" s="16">
        <f>G26*(18-G27)</f>
        <v>151.19999999999999</v>
      </c>
      <c r="H30" s="16">
        <f>H26*(18-H27)</f>
        <v>41</v>
      </c>
      <c r="I30" s="155">
        <f>SUM(C30:G30)</f>
        <v>2058.1999999999998</v>
      </c>
      <c r="J30" s="16">
        <v>115</v>
      </c>
      <c r="K30" s="16">
        <v>351</v>
      </c>
      <c r="L30" s="16">
        <f>L26*(18-L27)</f>
        <v>375</v>
      </c>
      <c r="M30" s="16">
        <v>615</v>
      </c>
      <c r="N30" s="155">
        <f>SUM(J30:M30)</f>
        <v>1456</v>
      </c>
      <c r="O30" s="157">
        <f>O26*(18-O27)</f>
        <v>3552.1</v>
      </c>
      <c r="P30" s="163">
        <f>P26*(18-P27)</f>
        <v>3511.0999999999995</v>
      </c>
    </row>
    <row r="31" spans="1:16" ht="20.25" thickBot="1">
      <c r="A31" s="4"/>
      <c r="B31" s="407" t="s">
        <v>215</v>
      </c>
      <c r="C31" s="21">
        <v>723</v>
      </c>
      <c r="D31" s="20">
        <v>558</v>
      </c>
      <c r="E31" s="20">
        <v>489</v>
      </c>
      <c r="F31" s="20">
        <v>252</v>
      </c>
      <c r="G31" s="20">
        <f>G26*(19-G27)</f>
        <v>172.2</v>
      </c>
      <c r="H31" s="20">
        <f>H26*(19-H27)</f>
        <v>46</v>
      </c>
      <c r="I31" s="164">
        <f>SUM(C31:G31)</f>
        <v>2194.1999999999998</v>
      </c>
      <c r="J31" s="20">
        <v>135</v>
      </c>
      <c r="K31" s="20">
        <v>382</v>
      </c>
      <c r="L31" s="20">
        <f>L26*(19-L27)</f>
        <v>405</v>
      </c>
      <c r="M31" s="20">
        <v>646</v>
      </c>
      <c r="N31" s="164">
        <f>SUM(J31:M31)</f>
        <v>1568</v>
      </c>
      <c r="O31" s="165">
        <f>O26*(19-O27)</f>
        <v>3805.1</v>
      </c>
      <c r="P31" s="166">
        <f>P26*(19-P27)</f>
        <v>3759.0999999999995</v>
      </c>
    </row>
    <row r="32" spans="1:16" ht="15.75" thickBot="1">
      <c r="A32" s="4"/>
      <c r="B32" s="4"/>
      <c r="C32" s="4"/>
      <c r="D32" s="4"/>
      <c r="E32" s="4"/>
      <c r="F32" s="4"/>
      <c r="G32" s="4"/>
      <c r="H32" s="4"/>
      <c r="I32" s="4"/>
      <c r="J32" s="4"/>
      <c r="K32" s="4"/>
      <c r="L32" s="4"/>
      <c r="M32" s="4"/>
      <c r="N32" s="4"/>
      <c r="O32" s="4"/>
      <c r="P32" s="4"/>
    </row>
    <row r="33" spans="1:16" ht="24" thickBot="1">
      <c r="A33" s="4"/>
      <c r="B33" s="473" t="s">
        <v>147</v>
      </c>
      <c r="C33" s="474"/>
      <c r="D33" s="474"/>
      <c r="E33" s="474"/>
      <c r="F33" s="474"/>
      <c r="G33" s="474"/>
      <c r="H33" s="474"/>
      <c r="I33" s="474"/>
      <c r="J33" s="474"/>
      <c r="K33" s="474"/>
      <c r="L33" s="470" t="s">
        <v>227</v>
      </c>
      <c r="M33" s="471"/>
      <c r="N33" s="471"/>
      <c r="O33" s="471"/>
      <c r="P33" s="472"/>
    </row>
    <row r="34" spans="1:16" ht="15.75">
      <c r="A34" s="4"/>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1:16" ht="16.5" thickBot="1">
      <c r="A35" s="4"/>
      <c r="B35" s="466"/>
      <c r="C35" s="462"/>
      <c r="D35" s="462"/>
      <c r="E35" s="462"/>
      <c r="F35" s="462"/>
      <c r="G35" s="462"/>
      <c r="H35" s="462"/>
      <c r="I35" s="462"/>
      <c r="J35" s="462"/>
      <c r="K35" s="462"/>
      <c r="L35" s="462"/>
      <c r="M35" s="462"/>
      <c r="N35" s="462"/>
      <c r="O35" s="145" t="s">
        <v>209</v>
      </c>
      <c r="P35" s="30" t="s">
        <v>210</v>
      </c>
    </row>
    <row r="36" spans="1:16" ht="15">
      <c r="A36" s="4"/>
      <c r="B36" s="148" t="s">
        <v>211</v>
      </c>
      <c r="C36" s="146">
        <v>31</v>
      </c>
      <c r="D36" s="8">
        <v>28</v>
      </c>
      <c r="E36" s="8">
        <v>31</v>
      </c>
      <c r="F36" s="8">
        <v>30</v>
      </c>
      <c r="G36" s="8">
        <v>26</v>
      </c>
      <c r="H36" s="8">
        <v>5</v>
      </c>
      <c r="I36" s="168">
        <f>SUM(C36:G36)</f>
        <v>146</v>
      </c>
      <c r="J36" s="8">
        <v>30</v>
      </c>
      <c r="K36" s="8">
        <v>31</v>
      </c>
      <c r="L36" s="8">
        <v>30</v>
      </c>
      <c r="M36" s="8">
        <v>31</v>
      </c>
      <c r="N36" s="168">
        <f>SUM(J36:M36)</f>
        <v>122</v>
      </c>
      <c r="O36" s="167">
        <f>SUM(C36:H36,J36:M36)</f>
        <v>273</v>
      </c>
      <c r="P36" s="169">
        <f>I36+N36</f>
        <v>268</v>
      </c>
    </row>
    <row r="37" spans="1:16" ht="19.5">
      <c r="A37" s="4"/>
      <c r="B37" s="149" t="s">
        <v>485</v>
      </c>
      <c r="C37" s="147">
        <v>-6.7</v>
      </c>
      <c r="D37" s="10">
        <v>-1.8</v>
      </c>
      <c r="E37" s="10">
        <v>1.6</v>
      </c>
      <c r="F37" s="10">
        <v>7.2</v>
      </c>
      <c r="G37" s="10">
        <v>10.7</v>
      </c>
      <c r="H37" s="10">
        <v>12.9</v>
      </c>
      <c r="I37" s="153">
        <f>(C36*C37+D36*D37+E36*E37+F36*F37+G36*G37)/I36</f>
        <v>1.9568493150684927</v>
      </c>
      <c r="J37" s="10">
        <v>10.5</v>
      </c>
      <c r="K37" s="95">
        <v>5.5</v>
      </c>
      <c r="L37" s="95">
        <v>4.9000000000000004</v>
      </c>
      <c r="M37" s="95">
        <v>-5.8</v>
      </c>
      <c r="N37" s="153">
        <f>(J36*J37+K36*K37+L36*L37+M36*M37)/N36</f>
        <v>3.7106557377049185</v>
      </c>
      <c r="O37" s="154">
        <f>(C37*C36+D37*D36+E37*E36+F37*F36+G37*G36+H37*H36+J37*J36+K37*K36+L37*L36+M37*M36)/O36</f>
        <v>2.9410256410256408</v>
      </c>
      <c r="P37" s="161">
        <f>(I37*I36+N37*N36)/P36</f>
        <v>2.7552238805970148</v>
      </c>
    </row>
    <row r="38" spans="1:16" ht="19.5">
      <c r="A38" s="4"/>
      <c r="B38" s="149" t="s">
        <v>212</v>
      </c>
      <c r="C38" s="13">
        <v>610</v>
      </c>
      <c r="D38" s="12">
        <v>415</v>
      </c>
      <c r="E38" s="12">
        <v>352</v>
      </c>
      <c r="F38" s="12">
        <v>173</v>
      </c>
      <c r="G38" s="12">
        <v>61</v>
      </c>
      <c r="H38" s="12">
        <v>0</v>
      </c>
      <c r="I38" s="155">
        <f>SUM(C38:G38)</f>
        <v>1611</v>
      </c>
      <c r="J38" s="12">
        <f>J36*(13-J37)</f>
        <v>75</v>
      </c>
      <c r="K38" s="12">
        <v>232</v>
      </c>
      <c r="L38" s="12">
        <f>L36*(13-L37)</f>
        <v>243</v>
      </c>
      <c r="M38" s="12">
        <v>583</v>
      </c>
      <c r="N38" s="155">
        <f>SUM(J38:M38)</f>
        <v>1133</v>
      </c>
      <c r="O38" s="156">
        <f>O36*(13-O37)</f>
        <v>2746.1</v>
      </c>
      <c r="P38" s="162">
        <f>P36*(13-P37)</f>
        <v>2745.6</v>
      </c>
    </row>
    <row r="39" spans="1:16" ht="19.5">
      <c r="A39" s="4"/>
      <c r="B39" s="149" t="s">
        <v>213</v>
      </c>
      <c r="C39" s="13">
        <v>734</v>
      </c>
      <c r="D39" s="12">
        <v>527</v>
      </c>
      <c r="E39" s="12">
        <v>476</v>
      </c>
      <c r="F39" s="12">
        <v>293</v>
      </c>
      <c r="G39" s="12">
        <v>165</v>
      </c>
      <c r="H39" s="12">
        <f>H36*(17-H37)</f>
        <v>20.5</v>
      </c>
      <c r="I39" s="155">
        <f>SUM(C39:G39)</f>
        <v>2195</v>
      </c>
      <c r="J39" s="12">
        <f>J36*(17-J37)</f>
        <v>195</v>
      </c>
      <c r="K39" s="12">
        <v>356</v>
      </c>
      <c r="L39" s="12">
        <f>L36*(17-L37)</f>
        <v>363</v>
      </c>
      <c r="M39" s="12">
        <v>706</v>
      </c>
      <c r="N39" s="155">
        <f>SUM(J39:M39)</f>
        <v>1620</v>
      </c>
      <c r="O39" s="156">
        <f>O36*(17-O37)</f>
        <v>3838.1</v>
      </c>
      <c r="P39" s="162">
        <f>P36*(17-P37)</f>
        <v>3817.6</v>
      </c>
    </row>
    <row r="40" spans="1:16" ht="19.5">
      <c r="A40" s="4"/>
      <c r="B40" s="149" t="s">
        <v>214</v>
      </c>
      <c r="C40" s="17">
        <v>765</v>
      </c>
      <c r="D40" s="16">
        <v>555</v>
      </c>
      <c r="E40" s="16">
        <v>507</v>
      </c>
      <c r="F40" s="16">
        <v>323</v>
      </c>
      <c r="G40" s="16">
        <v>191</v>
      </c>
      <c r="H40" s="16">
        <f>H36*(18-H37)</f>
        <v>25.5</v>
      </c>
      <c r="I40" s="155">
        <f>SUM(C40:G40)</f>
        <v>2341</v>
      </c>
      <c r="J40" s="16">
        <f>J36*(18-J37)</f>
        <v>225</v>
      </c>
      <c r="K40" s="16">
        <v>387</v>
      </c>
      <c r="L40" s="16">
        <f>L36*(18-L37)</f>
        <v>393</v>
      </c>
      <c r="M40" s="16">
        <v>737</v>
      </c>
      <c r="N40" s="155">
        <f>SUM(J40:M40)</f>
        <v>1742</v>
      </c>
      <c r="O40" s="157">
        <f>O36*(18-O37)</f>
        <v>4111.1000000000004</v>
      </c>
      <c r="P40" s="163">
        <f>P36*(18-P37)</f>
        <v>4085.6</v>
      </c>
    </row>
    <row r="41" spans="1:16" ht="20.25" thickBot="1">
      <c r="A41" s="4"/>
      <c r="B41" s="407" t="s">
        <v>215</v>
      </c>
      <c r="C41" s="21">
        <v>796</v>
      </c>
      <c r="D41" s="20">
        <v>583</v>
      </c>
      <c r="E41" s="20">
        <v>538</v>
      </c>
      <c r="F41" s="20">
        <v>353</v>
      </c>
      <c r="G41" s="20">
        <v>217</v>
      </c>
      <c r="H41" s="20">
        <f>H36*(19-H37)</f>
        <v>30.5</v>
      </c>
      <c r="I41" s="164">
        <f>SUM(C41:G41)</f>
        <v>2487</v>
      </c>
      <c r="J41" s="20">
        <f>J36*(19-J37)</f>
        <v>255</v>
      </c>
      <c r="K41" s="20">
        <v>418</v>
      </c>
      <c r="L41" s="20">
        <f>L36*(19-L37)</f>
        <v>423</v>
      </c>
      <c r="M41" s="20">
        <v>768</v>
      </c>
      <c r="N41" s="164">
        <f>SUM(J41:M41)</f>
        <v>1864</v>
      </c>
      <c r="O41" s="165">
        <f>O36*(19-O37)</f>
        <v>4384.1000000000004</v>
      </c>
      <c r="P41" s="166">
        <f>P36*(19-P37)</f>
        <v>4353.6000000000004</v>
      </c>
    </row>
    <row r="42" spans="1:16" ht="15.75" thickBot="1">
      <c r="A42" s="4"/>
      <c r="B42" s="4"/>
      <c r="C42" s="4"/>
      <c r="D42" s="4"/>
      <c r="E42" s="4"/>
      <c r="F42" s="4"/>
      <c r="G42" s="4"/>
      <c r="H42" s="4"/>
      <c r="I42" s="4"/>
      <c r="J42" s="4"/>
      <c r="K42" s="4"/>
      <c r="L42" s="4"/>
      <c r="M42" s="4"/>
      <c r="N42" s="4"/>
      <c r="O42" s="4"/>
      <c r="P42" s="4"/>
    </row>
    <row r="43" spans="1:16" ht="24" thickBot="1">
      <c r="A43" s="4"/>
      <c r="B43" s="473" t="s">
        <v>147</v>
      </c>
      <c r="C43" s="474"/>
      <c r="D43" s="474"/>
      <c r="E43" s="474"/>
      <c r="F43" s="474"/>
      <c r="G43" s="474"/>
      <c r="H43" s="474"/>
      <c r="I43" s="474"/>
      <c r="J43" s="474"/>
      <c r="K43" s="474"/>
      <c r="L43" s="470" t="s">
        <v>228</v>
      </c>
      <c r="M43" s="471"/>
      <c r="N43" s="471"/>
      <c r="O43" s="471"/>
      <c r="P43" s="472"/>
    </row>
    <row r="44" spans="1:16" ht="15.75">
      <c r="A44" s="4"/>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1:16" ht="16.5" thickBot="1">
      <c r="A45" s="4"/>
      <c r="B45" s="466"/>
      <c r="C45" s="462"/>
      <c r="D45" s="462"/>
      <c r="E45" s="462"/>
      <c r="F45" s="462"/>
      <c r="G45" s="462"/>
      <c r="H45" s="462"/>
      <c r="I45" s="462"/>
      <c r="J45" s="462"/>
      <c r="K45" s="462"/>
      <c r="L45" s="462"/>
      <c r="M45" s="462"/>
      <c r="N45" s="462"/>
      <c r="O45" s="145" t="s">
        <v>209</v>
      </c>
      <c r="P45" s="30" t="s">
        <v>210</v>
      </c>
    </row>
    <row r="46" spans="1:16" ht="15">
      <c r="A46" s="4"/>
      <c r="B46" s="148" t="s">
        <v>211</v>
      </c>
      <c r="C46" s="146">
        <v>31</v>
      </c>
      <c r="D46" s="8">
        <v>28</v>
      </c>
      <c r="E46" s="8">
        <v>31</v>
      </c>
      <c r="F46" s="8">
        <v>15</v>
      </c>
      <c r="G46" s="8">
        <v>15</v>
      </c>
      <c r="H46" s="8">
        <v>0</v>
      </c>
      <c r="I46" s="168">
        <f>SUM(C46:G46)</f>
        <v>120</v>
      </c>
      <c r="J46" s="8">
        <v>15</v>
      </c>
      <c r="K46" s="8">
        <v>26</v>
      </c>
      <c r="L46" s="8">
        <v>30</v>
      </c>
      <c r="M46" s="8">
        <v>31</v>
      </c>
      <c r="N46" s="168">
        <f>SUM(J46:M46)</f>
        <v>102</v>
      </c>
      <c r="O46" s="167">
        <f>SUM(C46:H46,J46:M46)</f>
        <v>222</v>
      </c>
      <c r="P46" s="169">
        <f>I46+N46</f>
        <v>222</v>
      </c>
    </row>
    <row r="47" spans="1:16" ht="19.5">
      <c r="A47" s="4"/>
      <c r="B47" s="149" t="s">
        <v>485</v>
      </c>
      <c r="C47" s="147">
        <v>-2</v>
      </c>
      <c r="D47" s="10">
        <v>-2.6</v>
      </c>
      <c r="E47" s="10">
        <v>2.2999999999999998</v>
      </c>
      <c r="F47" s="10">
        <v>9.4</v>
      </c>
      <c r="G47" s="10">
        <v>9.1999999999999993</v>
      </c>
      <c r="H47" s="10">
        <v>0</v>
      </c>
      <c r="I47" s="153">
        <f>(C46*C47+D46*D47+E46*E47+F46*F47+G46*G47)/I46</f>
        <v>1.7958333333333334</v>
      </c>
      <c r="J47" s="10">
        <v>12</v>
      </c>
      <c r="K47" s="95">
        <v>6</v>
      </c>
      <c r="L47" s="95">
        <v>1.5</v>
      </c>
      <c r="M47" s="95">
        <v>2.2999999999999998</v>
      </c>
      <c r="N47" s="153">
        <f>(J46*J47+K46*K47+L46*L47+M46*M47)/N46</f>
        <v>4.4343137254901963</v>
      </c>
      <c r="O47" s="154">
        <f>(C47*C46+D47*D46+E47*E46+F47*F46+G47*G46+H47*H46+J47*J46+K47*K46+L47*L46+M47*M46)/O46</f>
        <v>3.0081081081081078</v>
      </c>
      <c r="P47" s="161">
        <f>(I47*I46+N47*N46)/P46</f>
        <v>3.0081081081081078</v>
      </c>
    </row>
    <row r="48" spans="1:16" ht="19.5">
      <c r="A48" s="4"/>
      <c r="B48" s="149" t="s">
        <v>212</v>
      </c>
      <c r="C48" s="13">
        <v>464</v>
      </c>
      <c r="D48" s="12">
        <v>436</v>
      </c>
      <c r="E48" s="12">
        <v>330</v>
      </c>
      <c r="F48" s="12">
        <f>F46*(13-F47)</f>
        <v>53.999999999999993</v>
      </c>
      <c r="G48" s="12">
        <f>G46*(13-G47)</f>
        <v>57.000000000000014</v>
      </c>
      <c r="H48" s="12">
        <f>H46*(13-H47)</f>
        <v>0</v>
      </c>
      <c r="I48" s="155">
        <f>SUM(C48:G48)</f>
        <v>1341</v>
      </c>
      <c r="J48" s="12">
        <v>16</v>
      </c>
      <c r="K48" s="12">
        <v>183</v>
      </c>
      <c r="L48" s="12">
        <v>344</v>
      </c>
      <c r="M48" s="12">
        <f>M46*(13-M47)</f>
        <v>331.7</v>
      </c>
      <c r="N48" s="155">
        <f>SUM(J48:M48)</f>
        <v>874.7</v>
      </c>
      <c r="O48" s="156">
        <f>O46*(13-O47)</f>
        <v>2218.2000000000003</v>
      </c>
      <c r="P48" s="162">
        <f>P46*(13-P47)</f>
        <v>2218.2000000000003</v>
      </c>
    </row>
    <row r="49" spans="1:16" ht="19.5">
      <c r="A49" s="4"/>
      <c r="B49" s="149" t="s">
        <v>213</v>
      </c>
      <c r="C49" s="13">
        <v>588</v>
      </c>
      <c r="D49" s="12">
        <v>548</v>
      </c>
      <c r="E49" s="12">
        <v>454</v>
      </c>
      <c r="F49" s="12">
        <f>F46*(17-F47)</f>
        <v>114</v>
      </c>
      <c r="G49" s="12">
        <f>G46*(17-G47)</f>
        <v>117.00000000000001</v>
      </c>
      <c r="H49" s="12">
        <f>H46*(17-H47)</f>
        <v>0</v>
      </c>
      <c r="I49" s="155">
        <f>SUM(C49:G49)</f>
        <v>1821</v>
      </c>
      <c r="J49" s="12">
        <v>76</v>
      </c>
      <c r="K49" s="12">
        <v>287</v>
      </c>
      <c r="L49" s="12">
        <v>464</v>
      </c>
      <c r="M49" s="12">
        <f>M46*(17-M47)</f>
        <v>455.7</v>
      </c>
      <c r="N49" s="155">
        <f>SUM(J49:M49)</f>
        <v>1282.7</v>
      </c>
      <c r="O49" s="156">
        <f>O46*(17-O47)</f>
        <v>3106.2000000000003</v>
      </c>
      <c r="P49" s="162">
        <f>P46*(17-P47)</f>
        <v>3106.2000000000003</v>
      </c>
    </row>
    <row r="50" spans="1:16" ht="19.5">
      <c r="A50" s="4"/>
      <c r="B50" s="149" t="s">
        <v>214</v>
      </c>
      <c r="C50" s="17">
        <v>619</v>
      </c>
      <c r="D50" s="16">
        <v>574</v>
      </c>
      <c r="E50" s="16">
        <v>485</v>
      </c>
      <c r="F50" s="16">
        <v>129</v>
      </c>
      <c r="G50" s="16">
        <f>G46*(18-G47)</f>
        <v>132</v>
      </c>
      <c r="H50" s="16">
        <f>H46*(18-H47)</f>
        <v>0</v>
      </c>
      <c r="I50" s="155">
        <f>SUM(C50:G50)</f>
        <v>1939</v>
      </c>
      <c r="J50" s="16">
        <v>91</v>
      </c>
      <c r="K50" s="16">
        <v>313</v>
      </c>
      <c r="L50" s="16">
        <v>494</v>
      </c>
      <c r="M50" s="16">
        <f>M46*(18-M47)</f>
        <v>486.7</v>
      </c>
      <c r="N50" s="155">
        <f>SUM(J50:M50)</f>
        <v>1384.7</v>
      </c>
      <c r="O50" s="157">
        <f>O46*(18-O47)</f>
        <v>3328.2000000000003</v>
      </c>
      <c r="P50" s="163">
        <f>P46*(18-P47)</f>
        <v>3328.2000000000003</v>
      </c>
    </row>
    <row r="51" spans="1:16" ht="20.25" thickBot="1">
      <c r="A51" s="4"/>
      <c r="B51" s="407" t="s">
        <v>215</v>
      </c>
      <c r="C51" s="21">
        <v>650</v>
      </c>
      <c r="D51" s="20">
        <v>604</v>
      </c>
      <c r="E51" s="20">
        <v>516</v>
      </c>
      <c r="F51" s="20">
        <v>144</v>
      </c>
      <c r="G51" s="20">
        <v>147</v>
      </c>
      <c r="H51" s="20">
        <f>H46*(19-H47)</f>
        <v>0</v>
      </c>
      <c r="I51" s="164">
        <f>SUM(C51:G51)</f>
        <v>2061</v>
      </c>
      <c r="J51" s="20">
        <v>106</v>
      </c>
      <c r="K51" s="20">
        <v>339</v>
      </c>
      <c r="L51" s="20">
        <v>524</v>
      </c>
      <c r="M51" s="20">
        <f>M46*(19-M47)</f>
        <v>517.69999999999993</v>
      </c>
      <c r="N51" s="164">
        <f>SUM(J51:M51)</f>
        <v>1486.6999999999998</v>
      </c>
      <c r="O51" s="165">
        <f>O46*(19-O47)</f>
        <v>3550.2000000000003</v>
      </c>
      <c r="P51" s="166">
        <f>P46*(19-P47)</f>
        <v>3550.2000000000003</v>
      </c>
    </row>
    <row r="52" spans="1:16" ht="15.75" thickBot="1">
      <c r="A52" s="4"/>
      <c r="B52" s="4"/>
      <c r="C52" s="4"/>
      <c r="D52" s="4"/>
      <c r="E52" s="4"/>
      <c r="F52" s="4"/>
      <c r="G52" s="4"/>
      <c r="H52" s="4"/>
      <c r="I52" s="4"/>
      <c r="J52" s="4"/>
      <c r="K52" s="4"/>
      <c r="L52" s="4"/>
      <c r="M52" s="4"/>
      <c r="N52" s="4"/>
      <c r="O52" s="4"/>
      <c r="P52" s="4"/>
    </row>
    <row r="53" spans="1:16" ht="24" thickBot="1">
      <c r="A53" s="4"/>
      <c r="B53" s="473" t="s">
        <v>147</v>
      </c>
      <c r="C53" s="474"/>
      <c r="D53" s="474"/>
      <c r="E53" s="474"/>
      <c r="F53" s="474"/>
      <c r="G53" s="474"/>
      <c r="H53" s="474"/>
      <c r="I53" s="474"/>
      <c r="J53" s="474"/>
      <c r="K53" s="474"/>
      <c r="L53" s="470" t="s">
        <v>229</v>
      </c>
      <c r="M53" s="471"/>
      <c r="N53" s="471"/>
      <c r="O53" s="471"/>
      <c r="P53" s="472"/>
    </row>
    <row r="54" spans="1:16" ht="15.75">
      <c r="A54" s="4"/>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1:16" ht="16.5" thickBot="1">
      <c r="A55" s="4"/>
      <c r="B55" s="466"/>
      <c r="C55" s="462"/>
      <c r="D55" s="462"/>
      <c r="E55" s="462"/>
      <c r="F55" s="462"/>
      <c r="G55" s="462"/>
      <c r="H55" s="462"/>
      <c r="I55" s="462"/>
      <c r="J55" s="462"/>
      <c r="K55" s="462"/>
      <c r="L55" s="462"/>
      <c r="M55" s="462"/>
      <c r="N55" s="462"/>
      <c r="O55" s="145" t="s">
        <v>209</v>
      </c>
      <c r="P55" s="30" t="s">
        <v>210</v>
      </c>
    </row>
    <row r="56" spans="1:16" ht="15">
      <c r="A56" s="4"/>
      <c r="B56" s="148" t="s">
        <v>211</v>
      </c>
      <c r="C56" s="146">
        <v>31</v>
      </c>
      <c r="D56" s="8">
        <v>28</v>
      </c>
      <c r="E56" s="8">
        <v>31</v>
      </c>
      <c r="F56" s="8">
        <v>25</v>
      </c>
      <c r="G56" s="8">
        <v>15</v>
      </c>
      <c r="H56" s="8">
        <v>5</v>
      </c>
      <c r="I56" s="168">
        <f>SUM(C56:G56)</f>
        <v>130</v>
      </c>
      <c r="J56" s="8">
        <v>20</v>
      </c>
      <c r="K56" s="8">
        <v>31</v>
      </c>
      <c r="L56" s="8">
        <v>30</v>
      </c>
      <c r="M56" s="8">
        <v>31</v>
      </c>
      <c r="N56" s="168">
        <f>SUM(J56:M56)</f>
        <v>112</v>
      </c>
      <c r="O56" s="167">
        <f>SUM(C56:H56,J56:M56)</f>
        <v>247</v>
      </c>
      <c r="P56" s="169">
        <f>I56+N56</f>
        <v>242</v>
      </c>
    </row>
    <row r="57" spans="1:16" ht="19.5">
      <c r="A57" s="4"/>
      <c r="B57" s="149" t="s">
        <v>485</v>
      </c>
      <c r="C57" s="147">
        <v>1.2</v>
      </c>
      <c r="D57" s="10">
        <v>6.1</v>
      </c>
      <c r="E57" s="10">
        <v>4</v>
      </c>
      <c r="F57" s="10">
        <v>5.5</v>
      </c>
      <c r="G57" s="10">
        <v>10.6</v>
      </c>
      <c r="H57" s="10">
        <v>12</v>
      </c>
      <c r="I57" s="153">
        <f>(C56*C57+D56*D57+E56*E57+F56*F57+G56*G57)/I56</f>
        <v>4.8346153846153843</v>
      </c>
      <c r="J57" s="10">
        <v>10.1</v>
      </c>
      <c r="K57" s="95">
        <v>9</v>
      </c>
      <c r="L57" s="95">
        <v>4.5999999999999996</v>
      </c>
      <c r="M57" s="95">
        <v>1.9</v>
      </c>
      <c r="N57" s="153">
        <f>(J56*J57+K56*K57+L56*L57+M56*M57)/N56</f>
        <v>6.0526785714285714</v>
      </c>
      <c r="O57" s="154">
        <f>(C57*C56+D57*D56+E57*E56+F57*F56+G57*G56+H57*H56+J57*J56+K57*K56+L57*L56+M57*M56)/O56</f>
        <v>5.5319838056680162</v>
      </c>
      <c r="P57" s="161">
        <f>(I57*I56+N57*N56)/P56</f>
        <v>5.3983471074380169</v>
      </c>
    </row>
    <row r="58" spans="1:16" ht="19.5">
      <c r="A58" s="4"/>
      <c r="B58" s="149" t="s">
        <v>212</v>
      </c>
      <c r="C58" s="13">
        <f>C56*(13-C57)</f>
        <v>365.8</v>
      </c>
      <c r="D58" s="12">
        <f>D56*(13-D57)</f>
        <v>193.20000000000002</v>
      </c>
      <c r="E58" s="12">
        <f>E56*(13-E57)</f>
        <v>279</v>
      </c>
      <c r="F58" s="12">
        <v>187</v>
      </c>
      <c r="G58" s="12">
        <f>G56*(13-G57)</f>
        <v>36.000000000000007</v>
      </c>
      <c r="H58" s="12">
        <v>7</v>
      </c>
      <c r="I58" s="155">
        <f>SUM(C58:G58)</f>
        <v>1061</v>
      </c>
      <c r="J58" s="12">
        <v>57</v>
      </c>
      <c r="K58" s="12">
        <v>123</v>
      </c>
      <c r="L58" s="12">
        <f>L56*(13-L57)</f>
        <v>252</v>
      </c>
      <c r="M58" s="12">
        <f>M56*(13-M57)</f>
        <v>344.09999999999997</v>
      </c>
      <c r="N58" s="155">
        <f>SUM(J58:M58)</f>
        <v>776.09999999999991</v>
      </c>
      <c r="O58" s="156">
        <f>O56*(13-O57)</f>
        <v>1844.6</v>
      </c>
      <c r="P58" s="162">
        <f>P56*(13-P57)</f>
        <v>1839.6</v>
      </c>
    </row>
    <row r="59" spans="1:16" ht="19.5">
      <c r="A59" s="4"/>
      <c r="B59" s="149" t="s">
        <v>213</v>
      </c>
      <c r="C59" s="13">
        <f>C56*(17-C57)</f>
        <v>489.8</v>
      </c>
      <c r="D59" s="12">
        <f>D56*(17-D57)</f>
        <v>305.2</v>
      </c>
      <c r="E59" s="12">
        <f>E56*(17-E57)</f>
        <v>403</v>
      </c>
      <c r="F59" s="12">
        <v>287</v>
      </c>
      <c r="G59" s="12">
        <f>G56*(17-G57)</f>
        <v>96</v>
      </c>
      <c r="H59" s="12">
        <v>27</v>
      </c>
      <c r="I59" s="155">
        <f>SUM(C59:G59)</f>
        <v>1581</v>
      </c>
      <c r="J59" s="12">
        <v>137</v>
      </c>
      <c r="K59" s="12">
        <v>247</v>
      </c>
      <c r="L59" s="12">
        <f>L56*(17-L57)</f>
        <v>372</v>
      </c>
      <c r="M59" s="12">
        <f>M56*(17-M57)</f>
        <v>468.09999999999997</v>
      </c>
      <c r="N59" s="155">
        <f>SUM(J59:M59)</f>
        <v>1224.0999999999999</v>
      </c>
      <c r="O59" s="156">
        <f>O56*(17-O57)</f>
        <v>2832.6</v>
      </c>
      <c r="P59" s="162">
        <f>P56*(17-P57)</f>
        <v>2807.6</v>
      </c>
    </row>
    <row r="60" spans="1:16" ht="19.5">
      <c r="A60" s="4"/>
      <c r="B60" s="149" t="s">
        <v>214</v>
      </c>
      <c r="C60" s="17">
        <f>C56*(18-C57)</f>
        <v>520.80000000000007</v>
      </c>
      <c r="D60" s="16">
        <f>D56*(18-D57)</f>
        <v>333.2</v>
      </c>
      <c r="E60" s="16">
        <f>E56*(18-E57)</f>
        <v>434</v>
      </c>
      <c r="F60" s="16">
        <v>312</v>
      </c>
      <c r="G60" s="16">
        <v>111</v>
      </c>
      <c r="H60" s="16">
        <v>32</v>
      </c>
      <c r="I60" s="155">
        <f>SUM(C60:G60)</f>
        <v>1711</v>
      </c>
      <c r="J60" s="16">
        <v>157</v>
      </c>
      <c r="K60" s="16">
        <v>278</v>
      </c>
      <c r="L60" s="16">
        <f>L56*(18-L57)</f>
        <v>402</v>
      </c>
      <c r="M60" s="16">
        <f>M56*(18-M57)</f>
        <v>499.1</v>
      </c>
      <c r="N60" s="155">
        <f>SUM(J60:M60)</f>
        <v>1336.1</v>
      </c>
      <c r="O60" s="157">
        <f>O56*(18-O57)</f>
        <v>3079.6</v>
      </c>
      <c r="P60" s="163">
        <f>P56*(18-P57)</f>
        <v>3049.6</v>
      </c>
    </row>
    <row r="61" spans="1:16" ht="20.25" thickBot="1">
      <c r="A61" s="4"/>
      <c r="B61" s="407" t="s">
        <v>215</v>
      </c>
      <c r="C61" s="21">
        <f>C56*(19-C57)</f>
        <v>551.80000000000007</v>
      </c>
      <c r="D61" s="20">
        <f>D56*(19-D57)</f>
        <v>361.2</v>
      </c>
      <c r="E61" s="20">
        <f>E56*(19-E57)</f>
        <v>465</v>
      </c>
      <c r="F61" s="20">
        <v>337</v>
      </c>
      <c r="G61" s="20">
        <f>G56*(19-G57)</f>
        <v>126</v>
      </c>
      <c r="H61" s="20">
        <v>37</v>
      </c>
      <c r="I61" s="164">
        <f>SUM(C61:G61)</f>
        <v>1841</v>
      </c>
      <c r="J61" s="20">
        <v>177</v>
      </c>
      <c r="K61" s="20">
        <v>309</v>
      </c>
      <c r="L61" s="20">
        <f>L56*(19-L57)</f>
        <v>432</v>
      </c>
      <c r="M61" s="20">
        <f>M56*(19-M57)</f>
        <v>530.1</v>
      </c>
      <c r="N61" s="164">
        <f>SUM(J61:M61)</f>
        <v>1448.1</v>
      </c>
      <c r="O61" s="165">
        <f>O56*(19-O57)</f>
        <v>3326.6</v>
      </c>
      <c r="P61" s="166">
        <f>P56*(19-P57)</f>
        <v>3291.6</v>
      </c>
    </row>
    <row r="62" spans="1:16" ht="15.75" thickBot="1">
      <c r="A62" s="4"/>
      <c r="B62" s="4"/>
      <c r="C62" s="4"/>
      <c r="D62" s="4"/>
      <c r="E62" s="4"/>
      <c r="F62" s="4"/>
      <c r="G62" s="4"/>
      <c r="H62" s="4"/>
      <c r="I62" s="4"/>
      <c r="J62" s="4"/>
      <c r="K62" s="4"/>
      <c r="L62" s="4"/>
      <c r="M62" s="4"/>
      <c r="N62" s="4"/>
      <c r="O62" s="4"/>
      <c r="P62" s="4"/>
    </row>
    <row r="63" spans="1:16" ht="24" thickBot="1">
      <c r="A63" s="4"/>
      <c r="B63" s="473" t="s">
        <v>147</v>
      </c>
      <c r="C63" s="474"/>
      <c r="D63" s="474"/>
      <c r="E63" s="474"/>
      <c r="F63" s="474"/>
      <c r="G63" s="474"/>
      <c r="H63" s="474"/>
      <c r="I63" s="474"/>
      <c r="J63" s="474"/>
      <c r="K63" s="474"/>
      <c r="L63" s="470" t="s">
        <v>230</v>
      </c>
      <c r="M63" s="471"/>
      <c r="N63" s="471"/>
      <c r="O63" s="471"/>
      <c r="P63" s="472"/>
    </row>
    <row r="64" spans="1:16" ht="15.75">
      <c r="A64" s="4"/>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1:16" ht="16.5" thickBot="1">
      <c r="A65" s="4"/>
      <c r="B65" s="466"/>
      <c r="C65" s="462"/>
      <c r="D65" s="462"/>
      <c r="E65" s="462"/>
      <c r="F65" s="462"/>
      <c r="G65" s="462"/>
      <c r="H65" s="462"/>
      <c r="I65" s="462"/>
      <c r="J65" s="462"/>
      <c r="K65" s="462"/>
      <c r="L65" s="462"/>
      <c r="M65" s="462"/>
      <c r="N65" s="462"/>
      <c r="O65" s="145" t="s">
        <v>209</v>
      </c>
      <c r="P65" s="30" t="s">
        <v>210</v>
      </c>
    </row>
    <row r="66" spans="1:16" ht="15">
      <c r="A66" s="4"/>
      <c r="B66" s="148" t="s">
        <v>211</v>
      </c>
      <c r="C66" s="146">
        <v>31</v>
      </c>
      <c r="D66" s="8">
        <v>28</v>
      </c>
      <c r="E66" s="8">
        <v>31</v>
      </c>
      <c r="F66" s="8">
        <v>30</v>
      </c>
      <c r="G66" s="8">
        <v>21</v>
      </c>
      <c r="H66" s="8">
        <v>10</v>
      </c>
      <c r="I66" s="168">
        <f>SUM(C66:G66)</f>
        <v>141</v>
      </c>
      <c r="J66" s="8">
        <v>25</v>
      </c>
      <c r="K66" s="8">
        <v>31</v>
      </c>
      <c r="L66" s="8">
        <v>30</v>
      </c>
      <c r="M66" s="8">
        <v>31</v>
      </c>
      <c r="N66" s="168">
        <f>SUM(J66:M66)</f>
        <v>117</v>
      </c>
      <c r="O66" s="167">
        <f>SUM(C66:H66,J66:M66)</f>
        <v>268</v>
      </c>
      <c r="P66" s="169">
        <f>I66+N66</f>
        <v>258</v>
      </c>
    </row>
    <row r="67" spans="1:16" ht="19.5">
      <c r="A67" s="4"/>
      <c r="B67" s="149" t="s">
        <v>485</v>
      </c>
      <c r="C67" s="147">
        <v>2.2999999999999998</v>
      </c>
      <c r="D67" s="10">
        <v>1.3</v>
      </c>
      <c r="E67" s="10">
        <v>2.2999999999999998</v>
      </c>
      <c r="F67" s="10">
        <v>6.9</v>
      </c>
      <c r="G67" s="10">
        <v>10</v>
      </c>
      <c r="H67" s="10">
        <v>11</v>
      </c>
      <c r="I67" s="153">
        <f>(C66*C67+D66*D67+E66*E67+F66*F67+G66*G67)/I66</f>
        <v>4.2269503546099294</v>
      </c>
      <c r="J67" s="10">
        <v>10.199999999999999</v>
      </c>
      <c r="K67" s="95">
        <v>9</v>
      </c>
      <c r="L67" s="95">
        <v>4.5</v>
      </c>
      <c r="M67" s="95">
        <v>1.2</v>
      </c>
      <c r="N67" s="153">
        <f>(J66*J67+K66*K67+L66*L67+M66*M67)/N66</f>
        <v>6.0358974358974367</v>
      </c>
      <c r="O67" s="154">
        <f>(C67*C66+D67*D66+E67*E66+F67*F66+G67*G66+H67*H66+J67*J66+K67*K66+L67*L66+M67*M66)/O66</f>
        <v>5.2694029850746267</v>
      </c>
      <c r="P67" s="161">
        <f>(I67*I66+N67*N66)/P66</f>
        <v>5.047286821705427</v>
      </c>
    </row>
    <row r="68" spans="1:16" ht="19.5">
      <c r="A68" s="4"/>
      <c r="B68" s="149" t="s">
        <v>212</v>
      </c>
      <c r="C68" s="13">
        <f>C66*(13-C67)</f>
        <v>331.7</v>
      </c>
      <c r="D68" s="12">
        <f>D66*(13-D67)</f>
        <v>327.59999999999997</v>
      </c>
      <c r="E68" s="12">
        <f>E66*(13-E67)</f>
        <v>331.7</v>
      </c>
      <c r="F68" s="12">
        <v>184</v>
      </c>
      <c r="G68" s="12">
        <f>G66*(13-G67)</f>
        <v>63</v>
      </c>
      <c r="H68" s="12">
        <v>16</v>
      </c>
      <c r="I68" s="155">
        <f>SUM(C68:G68)</f>
        <v>1238</v>
      </c>
      <c r="J68" s="12">
        <v>69</v>
      </c>
      <c r="K68" s="12">
        <v>123</v>
      </c>
      <c r="L68" s="12">
        <f>L66*(13-L67)</f>
        <v>255</v>
      </c>
      <c r="M68" s="12">
        <f>M66*(13-M67)</f>
        <v>365.8</v>
      </c>
      <c r="N68" s="155">
        <f>SUM(J68:M68)</f>
        <v>812.8</v>
      </c>
      <c r="O68" s="156">
        <f>O66*(13-O67)</f>
        <v>2071.8000000000002</v>
      </c>
      <c r="P68" s="162">
        <f>P66*(13-P67)</f>
        <v>2051.7999999999997</v>
      </c>
    </row>
    <row r="69" spans="1:16" ht="19.5">
      <c r="A69" s="4"/>
      <c r="B69" s="149" t="s">
        <v>213</v>
      </c>
      <c r="C69" s="13">
        <f>C66*(17-C67)</f>
        <v>455.7</v>
      </c>
      <c r="D69" s="12">
        <f>D66*(17-D67)</f>
        <v>439.59999999999997</v>
      </c>
      <c r="E69" s="12">
        <f>E66*(17-E67)</f>
        <v>455.7</v>
      </c>
      <c r="F69" s="12">
        <v>304</v>
      </c>
      <c r="G69" s="12">
        <f>G66*(17-G67)</f>
        <v>147</v>
      </c>
      <c r="H69" s="12">
        <v>56</v>
      </c>
      <c r="I69" s="155">
        <f>SUM(C69:G69)</f>
        <v>1802</v>
      </c>
      <c r="J69" s="12">
        <v>169</v>
      </c>
      <c r="K69" s="12">
        <v>247</v>
      </c>
      <c r="L69" s="12">
        <v>375</v>
      </c>
      <c r="M69" s="12">
        <f>M66*(17-M67)</f>
        <v>489.8</v>
      </c>
      <c r="N69" s="155">
        <f>SUM(J69:M69)</f>
        <v>1280.8</v>
      </c>
      <c r="O69" s="156">
        <f>O66*(17-O67)</f>
        <v>3143.7999999999997</v>
      </c>
      <c r="P69" s="162">
        <f>P66*(17-P67)</f>
        <v>3083.7999999999997</v>
      </c>
    </row>
    <row r="70" spans="1:16" ht="19.5">
      <c r="A70" s="4"/>
      <c r="B70" s="149" t="s">
        <v>214</v>
      </c>
      <c r="C70" s="17">
        <f>C66*(18-C67)</f>
        <v>486.7</v>
      </c>
      <c r="D70" s="16">
        <f>D66*(18-D67)</f>
        <v>467.59999999999997</v>
      </c>
      <c r="E70" s="16">
        <f>E66*(18-E67)</f>
        <v>486.7</v>
      </c>
      <c r="F70" s="16">
        <v>334</v>
      </c>
      <c r="G70" s="16">
        <f>G66*(18-G67)</f>
        <v>168</v>
      </c>
      <c r="H70" s="16">
        <v>66</v>
      </c>
      <c r="I70" s="155">
        <f>SUM(C70:G70)</f>
        <v>1943</v>
      </c>
      <c r="J70" s="16">
        <v>194</v>
      </c>
      <c r="K70" s="16">
        <v>278</v>
      </c>
      <c r="L70" s="16">
        <f>L66*(18-L67)</f>
        <v>405</v>
      </c>
      <c r="M70" s="16">
        <f>M66*(18-M67)</f>
        <v>520.80000000000007</v>
      </c>
      <c r="N70" s="155">
        <f>SUM(J70:M70)</f>
        <v>1397.8000000000002</v>
      </c>
      <c r="O70" s="157">
        <f>O66*(18-O67)</f>
        <v>3411.7999999999997</v>
      </c>
      <c r="P70" s="163">
        <f>P66*(18-P67)</f>
        <v>3341.7999999999997</v>
      </c>
    </row>
    <row r="71" spans="1:16" ht="20.25" thickBot="1">
      <c r="A71" s="4"/>
      <c r="B71" s="407" t="s">
        <v>215</v>
      </c>
      <c r="C71" s="21">
        <f>C66*(19-C67)</f>
        <v>517.69999999999993</v>
      </c>
      <c r="D71" s="20">
        <f>D66*(19-D67)</f>
        <v>495.59999999999997</v>
      </c>
      <c r="E71" s="20">
        <f>E66*(19-E67)</f>
        <v>517.69999999999993</v>
      </c>
      <c r="F71" s="20">
        <v>364</v>
      </c>
      <c r="G71" s="20">
        <f>G66*(19-G67)</f>
        <v>189</v>
      </c>
      <c r="H71" s="20">
        <v>76</v>
      </c>
      <c r="I71" s="164">
        <f>SUM(C71:G71)</f>
        <v>2084</v>
      </c>
      <c r="J71" s="20">
        <v>219</v>
      </c>
      <c r="K71" s="20">
        <v>309</v>
      </c>
      <c r="L71" s="20">
        <f>L66*(19-L67)</f>
        <v>435</v>
      </c>
      <c r="M71" s="20">
        <f>M66*(19-M67)</f>
        <v>551.80000000000007</v>
      </c>
      <c r="N71" s="164">
        <f>SUM(J71:M71)</f>
        <v>1514.8000000000002</v>
      </c>
      <c r="O71" s="165">
        <f>O66*(19-O67)</f>
        <v>3679.7999999999997</v>
      </c>
      <c r="P71" s="166">
        <f>P66*(19-P67)</f>
        <v>3599.7999999999997</v>
      </c>
    </row>
    <row r="72" spans="1:16" ht="15.75" thickBot="1">
      <c r="A72" s="4"/>
      <c r="B72" s="4"/>
      <c r="C72" s="4"/>
      <c r="D72" s="4"/>
      <c r="E72" s="4"/>
      <c r="F72" s="4"/>
      <c r="G72" s="4"/>
      <c r="H72" s="4"/>
      <c r="I72" s="4"/>
      <c r="J72" s="4"/>
      <c r="K72" s="4"/>
      <c r="L72" s="4"/>
      <c r="M72" s="4"/>
      <c r="N72" s="4"/>
      <c r="O72" s="4"/>
      <c r="P72" s="4"/>
    </row>
    <row r="73" spans="1:16" ht="24" thickBot="1">
      <c r="A73" s="4"/>
      <c r="B73" s="473" t="s">
        <v>147</v>
      </c>
      <c r="C73" s="474"/>
      <c r="D73" s="474"/>
      <c r="E73" s="474"/>
      <c r="F73" s="474"/>
      <c r="G73" s="474"/>
      <c r="H73" s="474"/>
      <c r="I73" s="474"/>
      <c r="J73" s="474"/>
      <c r="K73" s="474"/>
      <c r="L73" s="470" t="s">
        <v>231</v>
      </c>
      <c r="M73" s="471"/>
      <c r="N73" s="471"/>
      <c r="O73" s="471"/>
      <c r="P73" s="472"/>
    </row>
    <row r="74" spans="1:16" ht="15.75">
      <c r="A74" s="4"/>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1:16" ht="16.5" thickBot="1">
      <c r="A75" s="4"/>
      <c r="B75" s="466"/>
      <c r="C75" s="462"/>
      <c r="D75" s="462"/>
      <c r="E75" s="462"/>
      <c r="F75" s="462"/>
      <c r="G75" s="462"/>
      <c r="H75" s="462"/>
      <c r="I75" s="462"/>
      <c r="J75" s="462"/>
      <c r="K75" s="462"/>
      <c r="L75" s="462"/>
      <c r="M75" s="462"/>
      <c r="N75" s="462"/>
      <c r="O75" s="145" t="s">
        <v>209</v>
      </c>
      <c r="P75" s="30" t="s">
        <v>210</v>
      </c>
    </row>
    <row r="76" spans="1:16" ht="15">
      <c r="A76" s="4"/>
      <c r="B76" s="148" t="s">
        <v>211</v>
      </c>
      <c r="C76" s="146">
        <v>31</v>
      </c>
      <c r="D76" s="8">
        <v>28</v>
      </c>
      <c r="E76" s="8">
        <v>31</v>
      </c>
      <c r="F76" s="8">
        <v>30</v>
      </c>
      <c r="G76" s="8">
        <v>26</v>
      </c>
      <c r="H76" s="8">
        <v>10</v>
      </c>
      <c r="I76" s="168">
        <f>SUM(C76:G76)</f>
        <v>146</v>
      </c>
      <c r="J76" s="8">
        <v>13</v>
      </c>
      <c r="K76" s="8">
        <v>25</v>
      </c>
      <c r="L76" s="8">
        <v>31</v>
      </c>
      <c r="M76" s="8">
        <v>31</v>
      </c>
      <c r="N76" s="168">
        <f>SUM(J76:M76)</f>
        <v>100</v>
      </c>
      <c r="O76" s="167">
        <f>SUM(C76:H76,J76:M76)</f>
        <v>256</v>
      </c>
      <c r="P76" s="169">
        <f>I76+N76</f>
        <v>246</v>
      </c>
    </row>
    <row r="77" spans="1:16" ht="19.5">
      <c r="A77" s="4"/>
      <c r="B77" s="149" t="s">
        <v>485</v>
      </c>
      <c r="C77" s="147">
        <v>-0.1</v>
      </c>
      <c r="D77" s="10">
        <v>1.9</v>
      </c>
      <c r="E77" s="10">
        <v>4.5999999999999996</v>
      </c>
      <c r="F77" s="10">
        <v>8.4</v>
      </c>
      <c r="G77" s="10">
        <v>10.4</v>
      </c>
      <c r="H77" s="10">
        <v>13</v>
      </c>
      <c r="I77" s="153">
        <f>(C76*C77+D76*D77+E76*E77+F76*F77+G76*G77)/I76</f>
        <v>4.8979452054794521</v>
      </c>
      <c r="J77" s="10">
        <v>13.67333333333333</v>
      </c>
      <c r="K77" s="95">
        <v>9.3677419354838705</v>
      </c>
      <c r="L77" s="95">
        <v>5.46</v>
      </c>
      <c r="M77" s="95">
        <v>1.3354838709677417</v>
      </c>
      <c r="N77" s="153">
        <f>(J76*J77+K76*K77+L76*L77+M76*M77)/N76</f>
        <v>6.2260688172043004</v>
      </c>
      <c r="O77" s="154">
        <f>(C77*C76+D77*D76+E77*E76+F77*F76+G77*G76+H77*H76+J77*J76+K77*K76+L77*L76+M77*M76)/O76</f>
        <v>5.7332300067204303</v>
      </c>
      <c r="P77" s="161">
        <f>(I77*I76+N77*N76)/P76</f>
        <v>5.4378328525220727</v>
      </c>
    </row>
    <row r="78" spans="1:16" ht="19.5">
      <c r="A78" s="4"/>
      <c r="B78" s="149" t="s">
        <v>212</v>
      </c>
      <c r="C78" s="13">
        <f t="shared" ref="C78:H78" si="4">C76*(13-C77)</f>
        <v>406.09999999999997</v>
      </c>
      <c r="D78" s="12">
        <f t="shared" si="4"/>
        <v>310.8</v>
      </c>
      <c r="E78" s="12">
        <f t="shared" si="4"/>
        <v>260.40000000000003</v>
      </c>
      <c r="F78" s="12">
        <f t="shared" si="4"/>
        <v>138</v>
      </c>
      <c r="G78" s="12">
        <f t="shared" si="4"/>
        <v>67.599999999999994</v>
      </c>
      <c r="H78" s="12">
        <f t="shared" si="4"/>
        <v>0</v>
      </c>
      <c r="I78" s="155">
        <f>SUM(C78:G78)</f>
        <v>1182.8999999999999</v>
      </c>
      <c r="J78" s="12">
        <f>J76*(13-J77)</f>
        <v>-8.753333333333293</v>
      </c>
      <c r="K78" s="12">
        <f>K76*(13-K77)</f>
        <v>90.806451612903231</v>
      </c>
      <c r="L78" s="12">
        <f>L76*(13-L77)</f>
        <v>233.74</v>
      </c>
      <c r="M78" s="12">
        <f>M76*(13-M77)</f>
        <v>361.59999999999997</v>
      </c>
      <c r="N78" s="155">
        <f>SUM(J78:M78)</f>
        <v>677.39311827956999</v>
      </c>
      <c r="O78" s="156">
        <f>O76*(13-O77)</f>
        <v>1860.2931182795699</v>
      </c>
      <c r="P78" s="162">
        <f>P76*(13-P77)</f>
        <v>1860.2931182795701</v>
      </c>
    </row>
    <row r="79" spans="1:16" ht="19.5">
      <c r="A79" s="4"/>
      <c r="B79" s="149" t="s">
        <v>213</v>
      </c>
      <c r="C79" s="13">
        <f t="shared" ref="C79:H79" si="5">C76*(17-C77)</f>
        <v>530.1</v>
      </c>
      <c r="D79" s="12">
        <f t="shared" si="5"/>
        <v>422.8</v>
      </c>
      <c r="E79" s="12">
        <f t="shared" si="5"/>
        <v>384.40000000000003</v>
      </c>
      <c r="F79" s="12">
        <f t="shared" si="5"/>
        <v>258</v>
      </c>
      <c r="G79" s="12">
        <f t="shared" si="5"/>
        <v>171.6</v>
      </c>
      <c r="H79" s="12">
        <f t="shared" si="5"/>
        <v>40</v>
      </c>
      <c r="I79" s="155">
        <f>SUM(C79:G79)</f>
        <v>1766.9</v>
      </c>
      <c r="J79" s="12">
        <f>J76*(17-J77)</f>
        <v>43.246666666666705</v>
      </c>
      <c r="K79" s="12">
        <f>K76*(17-K77)</f>
        <v>190.80645161290323</v>
      </c>
      <c r="L79" s="12">
        <f>L76*(17-L77)</f>
        <v>357.73999999999995</v>
      </c>
      <c r="M79" s="12">
        <f>M76*(17-M77)</f>
        <v>485.59999999999997</v>
      </c>
      <c r="N79" s="155">
        <f>SUM(J79:M79)</f>
        <v>1077.3931182795698</v>
      </c>
      <c r="O79" s="156">
        <f>O76*(17-O77)</f>
        <v>2884.2931182795701</v>
      </c>
      <c r="P79" s="162">
        <f>P76*(17-P77)</f>
        <v>2844.2931182795701</v>
      </c>
    </row>
    <row r="80" spans="1:16" ht="19.5">
      <c r="A80" s="4"/>
      <c r="B80" s="149" t="s">
        <v>214</v>
      </c>
      <c r="C80" s="17">
        <f t="shared" ref="C80:H80" si="6">C76*(18-C77)</f>
        <v>561.1</v>
      </c>
      <c r="D80" s="16">
        <f t="shared" si="6"/>
        <v>450.80000000000007</v>
      </c>
      <c r="E80" s="16">
        <f t="shared" si="6"/>
        <v>415.40000000000003</v>
      </c>
      <c r="F80" s="16">
        <f t="shared" si="6"/>
        <v>288</v>
      </c>
      <c r="G80" s="16">
        <f t="shared" si="6"/>
        <v>197.6</v>
      </c>
      <c r="H80" s="16">
        <f t="shared" si="6"/>
        <v>50</v>
      </c>
      <c r="I80" s="155">
        <f>SUM(C80:G80)</f>
        <v>1912.9</v>
      </c>
      <c r="J80" s="16">
        <f>J76*(18-J77)</f>
        <v>56.246666666666705</v>
      </c>
      <c r="K80" s="16">
        <f>K76*(18-K77)</f>
        <v>215.80645161290323</v>
      </c>
      <c r="L80" s="16">
        <f>L76*(18-L77)</f>
        <v>388.73999999999995</v>
      </c>
      <c r="M80" s="16">
        <f>M76*(18-M77)</f>
        <v>516.6</v>
      </c>
      <c r="N80" s="155">
        <f>SUM(J80:M80)</f>
        <v>1177.39311827957</v>
      </c>
      <c r="O80" s="157">
        <f>O76*(18-O77)</f>
        <v>3140.2931182795701</v>
      </c>
      <c r="P80" s="163">
        <f>P76*(18-P77)</f>
        <v>3090.2931182795701</v>
      </c>
    </row>
    <row r="81" spans="1:16" ht="20.25" thickBot="1">
      <c r="A81" s="4"/>
      <c r="B81" s="407" t="s">
        <v>215</v>
      </c>
      <c r="C81" s="21">
        <f t="shared" ref="C81:H81" si="7">C76*(19-C77)</f>
        <v>592.1</v>
      </c>
      <c r="D81" s="20">
        <f t="shared" si="7"/>
        <v>478.80000000000007</v>
      </c>
      <c r="E81" s="20">
        <f t="shared" si="7"/>
        <v>446.40000000000003</v>
      </c>
      <c r="F81" s="20">
        <f t="shared" si="7"/>
        <v>318</v>
      </c>
      <c r="G81" s="20">
        <f t="shared" si="7"/>
        <v>223.6</v>
      </c>
      <c r="H81" s="20">
        <f t="shared" si="7"/>
        <v>60</v>
      </c>
      <c r="I81" s="164">
        <f>SUM(C81:G81)</f>
        <v>2058.9</v>
      </c>
      <c r="J81" s="20">
        <f>J76*(19-J77)</f>
        <v>69.246666666666712</v>
      </c>
      <c r="K81" s="20">
        <f>K76*(19-K77)</f>
        <v>240.80645161290323</v>
      </c>
      <c r="L81" s="20">
        <f>L76*(19-L77)</f>
        <v>419.73999999999995</v>
      </c>
      <c r="M81" s="20">
        <f>M76*(19-M77)</f>
        <v>547.6</v>
      </c>
      <c r="N81" s="164">
        <f>SUM(J81:M81)</f>
        <v>1277.39311827957</v>
      </c>
      <c r="O81" s="165">
        <f>O76*(19-O77)</f>
        <v>3396.2931182795701</v>
      </c>
      <c r="P81" s="166">
        <f>P76*(19-P77)</f>
        <v>3336.2931182795701</v>
      </c>
    </row>
    <row r="82" spans="1:16" ht="15.75" thickBot="1">
      <c r="A82" s="4"/>
      <c r="B82" s="24"/>
      <c r="C82" s="25"/>
      <c r="D82" s="25"/>
      <c r="E82" s="25"/>
      <c r="F82" s="25"/>
      <c r="G82" s="25"/>
      <c r="H82" s="25"/>
      <c r="I82" s="26"/>
      <c r="J82" s="25"/>
      <c r="K82" s="25"/>
      <c r="L82" s="25"/>
      <c r="M82" s="25"/>
      <c r="N82" s="26"/>
      <c r="O82" s="27"/>
      <c r="P82" s="27"/>
    </row>
    <row r="83" spans="1:16" ht="24" thickBot="1">
      <c r="A83" s="4"/>
      <c r="B83" s="473" t="s">
        <v>147</v>
      </c>
      <c r="C83" s="474"/>
      <c r="D83" s="474"/>
      <c r="E83" s="474"/>
      <c r="F83" s="474"/>
      <c r="G83" s="474"/>
      <c r="H83" s="474"/>
      <c r="I83" s="474"/>
      <c r="J83" s="474"/>
      <c r="K83" s="474"/>
      <c r="L83" s="470" t="s">
        <v>145</v>
      </c>
      <c r="M83" s="471"/>
      <c r="N83" s="471"/>
      <c r="O83" s="471"/>
      <c r="P83" s="472"/>
    </row>
    <row r="84" spans="1:16" ht="15.75">
      <c r="A84" s="4"/>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1:16" ht="16.5" thickBot="1">
      <c r="A85" s="4"/>
      <c r="B85" s="466"/>
      <c r="C85" s="462"/>
      <c r="D85" s="462"/>
      <c r="E85" s="462"/>
      <c r="F85" s="462"/>
      <c r="G85" s="462"/>
      <c r="H85" s="462"/>
      <c r="I85" s="462"/>
      <c r="J85" s="462"/>
      <c r="K85" s="462"/>
      <c r="L85" s="462"/>
      <c r="M85" s="462"/>
      <c r="N85" s="462"/>
      <c r="O85" s="145" t="s">
        <v>209</v>
      </c>
      <c r="P85" s="30" t="s">
        <v>210</v>
      </c>
    </row>
    <row r="86" spans="1:16" ht="15">
      <c r="A86" s="4"/>
      <c r="B86" s="148" t="s">
        <v>211</v>
      </c>
      <c r="C86" s="146">
        <v>31</v>
      </c>
      <c r="D86" s="8">
        <v>31</v>
      </c>
      <c r="E86" s="8">
        <v>31</v>
      </c>
      <c r="F86" s="8">
        <v>29</v>
      </c>
      <c r="G86" s="8">
        <v>19</v>
      </c>
      <c r="H86" s="8">
        <v>9</v>
      </c>
      <c r="I86" s="168">
        <f>SUM(C86:G86)</f>
        <v>141</v>
      </c>
      <c r="J86" s="8"/>
      <c r="K86" s="8"/>
      <c r="L86" s="8"/>
      <c r="M86" s="8"/>
      <c r="N86" s="168">
        <f>SUM(J86:M86)</f>
        <v>0</v>
      </c>
      <c r="O86" s="167">
        <f>SUM(C86:H86,J86:M86)</f>
        <v>150</v>
      </c>
      <c r="P86" s="169">
        <f>I86+N86</f>
        <v>141</v>
      </c>
    </row>
    <row r="87" spans="1:16" ht="19.5">
      <c r="A87" s="4"/>
      <c r="B87" s="149" t="s">
        <v>485</v>
      </c>
      <c r="C87" s="147">
        <v>0.92258064516129024</v>
      </c>
      <c r="D87" s="10">
        <v>0.14285714285714293</v>
      </c>
      <c r="E87" s="10">
        <v>3.2419354838709675</v>
      </c>
      <c r="F87" s="10">
        <v>7.29</v>
      </c>
      <c r="G87" s="10">
        <v>11.729032258064517</v>
      </c>
      <c r="H87" s="10">
        <v>14.83666666666667</v>
      </c>
      <c r="I87" s="153">
        <f>(C86*C87+D86*D87+E86*E87+F86*F87+G86*G87)/I86</f>
        <v>4.0268807399418245</v>
      </c>
      <c r="J87" s="10"/>
      <c r="K87" s="95"/>
      <c r="L87" s="95"/>
      <c r="M87" s="95"/>
      <c r="N87" s="153"/>
      <c r="O87" s="154">
        <f>(C87*C86+D87*D86+E87*E86+F87*F86+G87*G86+H87*H86+J87*J86+K87*K86+L87*L86+M87*M86)/O86</f>
        <v>4.6754678955453146</v>
      </c>
      <c r="P87" s="161">
        <f>(I87*I86+N87*N86)/P86</f>
        <v>4.0268807399418245</v>
      </c>
    </row>
    <row r="88" spans="1:16" ht="19.5">
      <c r="A88" s="4"/>
      <c r="B88" s="149" t="s">
        <v>212</v>
      </c>
      <c r="C88" s="13">
        <f t="shared" ref="C88:H88" si="8">C86*(13-C87)</f>
        <v>374.40000000000003</v>
      </c>
      <c r="D88" s="12">
        <f t="shared" si="8"/>
        <v>398.57142857142861</v>
      </c>
      <c r="E88" s="12">
        <f t="shared" si="8"/>
        <v>302.5</v>
      </c>
      <c r="F88" s="12">
        <f t="shared" si="8"/>
        <v>165.59</v>
      </c>
      <c r="G88" s="12">
        <f t="shared" si="8"/>
        <v>24.148387096774169</v>
      </c>
      <c r="H88" s="12">
        <f t="shared" si="8"/>
        <v>-16.530000000000026</v>
      </c>
      <c r="I88" s="155">
        <f>SUM(C88:G88)</f>
        <v>1265.2098156682025</v>
      </c>
      <c r="J88" s="12">
        <f>J86*(13-J87)</f>
        <v>0</v>
      </c>
      <c r="K88" s="12">
        <f>K86*(13-K87)</f>
        <v>0</v>
      </c>
      <c r="L88" s="12">
        <f>L86*(13-L87)</f>
        <v>0</v>
      </c>
      <c r="M88" s="12">
        <f>M86*(13-M87)</f>
        <v>0</v>
      </c>
      <c r="N88" s="155">
        <f>SUM(J88:M88)</f>
        <v>0</v>
      </c>
      <c r="O88" s="156">
        <f>O86*(13-O87)</f>
        <v>1248.679815668203</v>
      </c>
      <c r="P88" s="162">
        <f>P86*(13-P87)</f>
        <v>1265.209815668203</v>
      </c>
    </row>
    <row r="89" spans="1:16" ht="19.5">
      <c r="A89" s="4"/>
      <c r="B89" s="149" t="s">
        <v>213</v>
      </c>
      <c r="C89" s="13">
        <f t="shared" ref="C89:H89" si="9">C86*(17-C87)</f>
        <v>498.40000000000003</v>
      </c>
      <c r="D89" s="12">
        <f t="shared" si="9"/>
        <v>522.57142857142856</v>
      </c>
      <c r="E89" s="12">
        <f t="shared" si="9"/>
        <v>426.5</v>
      </c>
      <c r="F89" s="12">
        <f t="shared" si="9"/>
        <v>281.59000000000003</v>
      </c>
      <c r="G89" s="12">
        <f t="shared" si="9"/>
        <v>100.14838709677417</v>
      </c>
      <c r="H89" s="12">
        <f t="shared" si="9"/>
        <v>19.469999999999974</v>
      </c>
      <c r="I89" s="155">
        <f>SUM(C89:G89)</f>
        <v>1829.2098156682027</v>
      </c>
      <c r="J89" s="12">
        <f>J86*(17-J87)</f>
        <v>0</v>
      </c>
      <c r="K89" s="12">
        <f>K86*(17-K87)</f>
        <v>0</v>
      </c>
      <c r="L89" s="12">
        <f>L86*(17-L87)</f>
        <v>0</v>
      </c>
      <c r="M89" s="12">
        <f>M86*(17-M87)</f>
        <v>0</v>
      </c>
      <c r="N89" s="155">
        <f>SUM(J89:M89)</f>
        <v>0</v>
      </c>
      <c r="O89" s="156">
        <f>O86*(17-O87)</f>
        <v>1848.679815668203</v>
      </c>
      <c r="P89" s="162">
        <f>P86*(17-P87)</f>
        <v>1829.209815668203</v>
      </c>
    </row>
    <row r="90" spans="1:16" ht="19.5">
      <c r="A90" s="4"/>
      <c r="B90" s="149" t="s">
        <v>214</v>
      </c>
      <c r="C90" s="17">
        <f t="shared" ref="C90:H90" si="10">C86*(18-C87)</f>
        <v>529.4</v>
      </c>
      <c r="D90" s="16">
        <f t="shared" si="10"/>
        <v>553.57142857142856</v>
      </c>
      <c r="E90" s="16">
        <f t="shared" si="10"/>
        <v>457.5</v>
      </c>
      <c r="F90" s="16">
        <f t="shared" si="10"/>
        <v>310.59000000000003</v>
      </c>
      <c r="G90" s="16">
        <f t="shared" si="10"/>
        <v>119.14838709677417</v>
      </c>
      <c r="H90" s="16">
        <f t="shared" si="10"/>
        <v>28.469999999999974</v>
      </c>
      <c r="I90" s="155">
        <f>SUM(C90:G90)</f>
        <v>1970.2098156682027</v>
      </c>
      <c r="J90" s="16">
        <f>J86*(18-J87)</f>
        <v>0</v>
      </c>
      <c r="K90" s="16">
        <f>K86*(18-K87)</f>
        <v>0</v>
      </c>
      <c r="L90" s="16">
        <f>L86*(18-L87)</f>
        <v>0</v>
      </c>
      <c r="M90" s="16">
        <f>M86*(18-M87)</f>
        <v>0</v>
      </c>
      <c r="N90" s="155">
        <f>SUM(J90:M90)</f>
        <v>0</v>
      </c>
      <c r="O90" s="157">
        <f>O86*(18-O87)</f>
        <v>1998.679815668203</v>
      </c>
      <c r="P90" s="163">
        <f>P86*(18-P87)</f>
        <v>1970.209815668203</v>
      </c>
    </row>
    <row r="91" spans="1:16" ht="20.25" thickBot="1">
      <c r="A91" s="4"/>
      <c r="B91" s="407" t="s">
        <v>215</v>
      </c>
      <c r="C91" s="21">
        <f t="shared" ref="C91:H91" si="11">C86*(19-C87)</f>
        <v>560.4</v>
      </c>
      <c r="D91" s="20">
        <f t="shared" si="11"/>
        <v>584.57142857142856</v>
      </c>
      <c r="E91" s="20">
        <f t="shared" si="11"/>
        <v>488.5</v>
      </c>
      <c r="F91" s="20">
        <f t="shared" si="11"/>
        <v>339.59000000000003</v>
      </c>
      <c r="G91" s="20">
        <f t="shared" si="11"/>
        <v>138.14838709677417</v>
      </c>
      <c r="H91" s="20">
        <f t="shared" si="11"/>
        <v>37.46999999999997</v>
      </c>
      <c r="I91" s="164">
        <f>SUM(C91:G91)</f>
        <v>2111.2098156682027</v>
      </c>
      <c r="J91" s="20">
        <f>J86*(19-J87)</f>
        <v>0</v>
      </c>
      <c r="K91" s="20">
        <f>K86*(19-K87)</f>
        <v>0</v>
      </c>
      <c r="L91" s="20">
        <f>L86*(19-L87)</f>
        <v>0</v>
      </c>
      <c r="M91" s="20">
        <f>M86*(19-M87)</f>
        <v>0</v>
      </c>
      <c r="N91" s="164">
        <f>SUM(J91:M91)</f>
        <v>0</v>
      </c>
      <c r="O91" s="165">
        <f>O86*(19-O87)</f>
        <v>2148.679815668203</v>
      </c>
      <c r="P91" s="166">
        <f>P86*(19-P87)</f>
        <v>2111.2098156682027</v>
      </c>
    </row>
    <row r="92" spans="1:16" ht="15.75" thickBot="1">
      <c r="A92" s="4"/>
      <c r="B92" s="4"/>
      <c r="C92" s="4"/>
      <c r="D92" s="4"/>
      <c r="E92" s="4"/>
      <c r="F92" s="4"/>
      <c r="G92" s="4"/>
      <c r="H92" s="4"/>
      <c r="I92" s="4"/>
      <c r="J92" s="4"/>
      <c r="K92" s="4"/>
      <c r="L92" s="4"/>
      <c r="M92" s="4"/>
      <c r="N92" s="4"/>
      <c r="O92" s="4"/>
      <c r="P92" s="4"/>
    </row>
    <row r="93" spans="1:16" ht="24" customHeight="1" thickBot="1">
      <c r="A93" s="4"/>
      <c r="B93" s="473" t="s">
        <v>147</v>
      </c>
      <c r="C93" s="474"/>
      <c r="D93" s="474"/>
      <c r="E93" s="474"/>
      <c r="F93" s="474"/>
      <c r="G93" s="474"/>
      <c r="H93" s="474"/>
      <c r="I93" s="474"/>
      <c r="J93" s="474"/>
      <c r="K93" s="474"/>
      <c r="L93" s="468" t="s">
        <v>233</v>
      </c>
      <c r="M93" s="468"/>
      <c r="N93" s="468"/>
      <c r="O93" s="468"/>
      <c r="P93" s="469"/>
    </row>
    <row r="94" spans="1:16" ht="15.75">
      <c r="A94" s="4"/>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1:16" ht="30.75" thickBot="1">
      <c r="A95" s="4"/>
      <c r="B95" s="466"/>
      <c r="C95" s="462"/>
      <c r="D95" s="462"/>
      <c r="E95" s="462"/>
      <c r="F95" s="462"/>
      <c r="G95" s="462"/>
      <c r="H95" s="462"/>
      <c r="I95" s="462"/>
      <c r="J95" s="462"/>
      <c r="K95" s="462"/>
      <c r="L95" s="462"/>
      <c r="M95" s="462"/>
      <c r="N95" s="462"/>
      <c r="O95" s="145" t="s">
        <v>234</v>
      </c>
      <c r="P95" s="30" t="s">
        <v>235</v>
      </c>
    </row>
    <row r="96" spans="1:16" ht="15">
      <c r="A96" s="4"/>
      <c r="B96" s="148" t="s">
        <v>211</v>
      </c>
      <c r="C96" s="146">
        <v>31</v>
      </c>
      <c r="D96" s="8">
        <v>28</v>
      </c>
      <c r="E96" s="8">
        <v>31</v>
      </c>
      <c r="F96" s="8">
        <v>30</v>
      </c>
      <c r="G96" s="8">
        <v>25</v>
      </c>
      <c r="H96" s="8">
        <v>0</v>
      </c>
      <c r="I96" s="168">
        <f>SUM(C96:H96)</f>
        <v>145</v>
      </c>
      <c r="J96" s="8">
        <v>20</v>
      </c>
      <c r="K96" s="8">
        <v>31</v>
      </c>
      <c r="L96" s="8">
        <v>30</v>
      </c>
      <c r="M96" s="8">
        <v>31</v>
      </c>
      <c r="N96" s="168">
        <f>SUM(J96:M96)</f>
        <v>112</v>
      </c>
      <c r="O96" s="167">
        <f>SUM(C96:H96,J96:M96)</f>
        <v>257</v>
      </c>
      <c r="P96" s="169">
        <f>I96+N96</f>
        <v>257</v>
      </c>
    </row>
    <row r="97" spans="1:16" ht="19.5">
      <c r="A97" s="4"/>
      <c r="B97" s="149" t="s">
        <v>485</v>
      </c>
      <c r="C97" s="147">
        <v>-3.1</v>
      </c>
      <c r="D97" s="10">
        <v>-2.2000000000000002</v>
      </c>
      <c r="E97" s="10">
        <v>1.5</v>
      </c>
      <c r="F97" s="10">
        <v>6.6</v>
      </c>
      <c r="G97" s="10">
        <v>11.4</v>
      </c>
      <c r="H97" s="10">
        <v>0</v>
      </c>
      <c r="I97" s="153">
        <f>(C96*C97+D96*D97+E96*E97+F96*F97+G96*G97)/I96</f>
        <v>2.5641379310344825</v>
      </c>
      <c r="J97" s="10">
        <v>11.7</v>
      </c>
      <c r="K97" s="95">
        <v>7.6</v>
      </c>
      <c r="L97" s="95">
        <v>3</v>
      </c>
      <c r="M97" s="95">
        <v>-0.8</v>
      </c>
      <c r="N97" s="153">
        <f>(J96*J97+K96*K97+L96*L97+M96*M97)/N96</f>
        <v>4.7750000000000004</v>
      </c>
      <c r="O97" s="154">
        <f>(C97*C96+D97*D96+E97*E96+F97*F96+G97*G96+H97*H96+J97*J96+K97*K96+L97*L96+M97*M96)/O96</f>
        <v>3.5276264591439688</v>
      </c>
      <c r="P97" s="161">
        <f>(I97*I96+N97*N96)/P96</f>
        <v>3.5276264591439688</v>
      </c>
    </row>
    <row r="98" spans="1:16" ht="19.5">
      <c r="A98" s="4"/>
      <c r="B98" s="149" t="s">
        <v>212</v>
      </c>
      <c r="C98" s="13">
        <f t="shared" ref="C98:H98" si="12">C96*(13-C97)</f>
        <v>499.1</v>
      </c>
      <c r="D98" s="12">
        <f t="shared" si="12"/>
        <v>425.59999999999997</v>
      </c>
      <c r="E98" s="12">
        <f t="shared" si="12"/>
        <v>356.5</v>
      </c>
      <c r="F98" s="12">
        <f t="shared" si="12"/>
        <v>192</v>
      </c>
      <c r="G98" s="12">
        <f t="shared" si="12"/>
        <v>39.999999999999993</v>
      </c>
      <c r="H98" s="12">
        <f t="shared" si="12"/>
        <v>0</v>
      </c>
      <c r="I98" s="155">
        <f>SUM(C98:G98)</f>
        <v>1513.2</v>
      </c>
      <c r="J98" s="12">
        <f>J96*(13-J97)</f>
        <v>26.000000000000014</v>
      </c>
      <c r="K98" s="12">
        <f>K96*(13-K97)</f>
        <v>167.4</v>
      </c>
      <c r="L98" s="12">
        <f>L96*(13-L97)</f>
        <v>300</v>
      </c>
      <c r="M98" s="12">
        <f>M96*(13-M97)</f>
        <v>427.8</v>
      </c>
      <c r="N98" s="155">
        <f>SUM(J98:M98)</f>
        <v>921.2</v>
      </c>
      <c r="O98" s="156">
        <f>O96*(13-O97)</f>
        <v>2434.4</v>
      </c>
      <c r="P98" s="162">
        <f>P96*(13-P97)</f>
        <v>2434.4</v>
      </c>
    </row>
    <row r="99" spans="1:16" ht="19.5">
      <c r="A99" s="4"/>
      <c r="B99" s="149" t="s">
        <v>213</v>
      </c>
      <c r="C99" s="13">
        <f t="shared" ref="C99:H99" si="13">C96*(17-C97)</f>
        <v>623.1</v>
      </c>
      <c r="D99" s="12">
        <f t="shared" si="13"/>
        <v>537.6</v>
      </c>
      <c r="E99" s="12">
        <f t="shared" si="13"/>
        <v>480.5</v>
      </c>
      <c r="F99" s="12">
        <f t="shared" si="13"/>
        <v>312</v>
      </c>
      <c r="G99" s="12">
        <f t="shared" si="13"/>
        <v>140</v>
      </c>
      <c r="H99" s="12">
        <f t="shared" si="13"/>
        <v>0</v>
      </c>
      <c r="I99" s="155">
        <f>SUM(C99:G99)</f>
        <v>2093.1999999999998</v>
      </c>
      <c r="J99" s="12">
        <f>J96*(17-J97)</f>
        <v>106.00000000000001</v>
      </c>
      <c r="K99" s="12">
        <f>K96*(17-K97)</f>
        <v>291.40000000000003</v>
      </c>
      <c r="L99" s="12">
        <f>L96*(17-L97)</f>
        <v>420</v>
      </c>
      <c r="M99" s="12">
        <f>M96*(17-M97)</f>
        <v>551.80000000000007</v>
      </c>
      <c r="N99" s="155">
        <f>SUM(J99:M99)</f>
        <v>1369.2000000000003</v>
      </c>
      <c r="O99" s="156">
        <f>O96*(17-O97)</f>
        <v>3462.4</v>
      </c>
      <c r="P99" s="162">
        <f>P96*(17-P97)</f>
        <v>3462.4</v>
      </c>
    </row>
    <row r="100" spans="1:16" ht="19.5">
      <c r="A100" s="4"/>
      <c r="B100" s="149" t="s">
        <v>214</v>
      </c>
      <c r="C100" s="17">
        <f t="shared" ref="C100:H100" si="14">C96*(18-C97)</f>
        <v>654.1</v>
      </c>
      <c r="D100" s="16">
        <f t="shared" si="14"/>
        <v>565.6</v>
      </c>
      <c r="E100" s="16">
        <f t="shared" si="14"/>
        <v>511.5</v>
      </c>
      <c r="F100" s="16">
        <f t="shared" si="14"/>
        <v>342</v>
      </c>
      <c r="G100" s="16">
        <f t="shared" si="14"/>
        <v>165</v>
      </c>
      <c r="H100" s="16">
        <f t="shared" si="14"/>
        <v>0</v>
      </c>
      <c r="I100" s="155">
        <f>SUM(C100:G100)</f>
        <v>2238.1999999999998</v>
      </c>
      <c r="J100" s="16">
        <f>J96*(18-J97)</f>
        <v>126.00000000000001</v>
      </c>
      <c r="K100" s="16">
        <f>K96*(18-K97)</f>
        <v>322.40000000000003</v>
      </c>
      <c r="L100" s="16">
        <f>L96*(18-L97)</f>
        <v>450</v>
      </c>
      <c r="M100" s="16">
        <f>M96*(18-M97)</f>
        <v>582.80000000000007</v>
      </c>
      <c r="N100" s="155">
        <f>SUM(J100:M100)</f>
        <v>1481.2000000000003</v>
      </c>
      <c r="O100" s="157">
        <f>O96*(18-O97)</f>
        <v>3719.4</v>
      </c>
      <c r="P100" s="163">
        <f>P96*(18-P97)</f>
        <v>3719.4</v>
      </c>
    </row>
    <row r="101" spans="1:16" ht="20.25" thickBot="1">
      <c r="A101" s="4"/>
      <c r="B101" s="407" t="s">
        <v>215</v>
      </c>
      <c r="C101" s="21">
        <f t="shared" ref="C101:H101" si="15">C96*(19-C97)</f>
        <v>685.1</v>
      </c>
      <c r="D101" s="20">
        <f t="shared" si="15"/>
        <v>593.6</v>
      </c>
      <c r="E101" s="20">
        <f t="shared" si="15"/>
        <v>542.5</v>
      </c>
      <c r="F101" s="20">
        <f t="shared" si="15"/>
        <v>372</v>
      </c>
      <c r="G101" s="20">
        <f t="shared" si="15"/>
        <v>190</v>
      </c>
      <c r="H101" s="20">
        <f t="shared" si="15"/>
        <v>0</v>
      </c>
      <c r="I101" s="164">
        <f>SUM(C101:G101)</f>
        <v>2383.1999999999998</v>
      </c>
      <c r="J101" s="20">
        <f>J96*(19-J97)</f>
        <v>146</v>
      </c>
      <c r="K101" s="20">
        <f>K96*(19-K97)</f>
        <v>353.40000000000003</v>
      </c>
      <c r="L101" s="20">
        <f>L96*(19-L97)</f>
        <v>480</v>
      </c>
      <c r="M101" s="20">
        <f>M96*(19-M97)</f>
        <v>613.80000000000007</v>
      </c>
      <c r="N101" s="164">
        <f>SUM(J101:M101)</f>
        <v>1593.2000000000003</v>
      </c>
      <c r="O101" s="165">
        <f>O96*(19-O97)</f>
        <v>3976.4</v>
      </c>
      <c r="P101" s="166">
        <f>P96*(19-P97)</f>
        <v>3976.4</v>
      </c>
    </row>
    <row r="102" spans="1:16" ht="15.75" thickBot="1">
      <c r="A102" s="4"/>
      <c r="B102" s="4"/>
      <c r="C102" s="4"/>
      <c r="D102" s="4"/>
      <c r="E102" s="4"/>
      <c r="F102" s="4"/>
      <c r="G102" s="4"/>
      <c r="H102" s="4"/>
      <c r="I102" s="4"/>
      <c r="J102" s="28"/>
      <c r="K102" s="4"/>
      <c r="L102" s="4"/>
      <c r="M102" s="4"/>
      <c r="N102" s="4"/>
      <c r="O102" s="4"/>
      <c r="P102" s="4"/>
    </row>
    <row r="103" spans="1:16" ht="24" thickBot="1">
      <c r="A103" s="4"/>
      <c r="B103" s="170" t="s">
        <v>236</v>
      </c>
      <c r="C103" s="458" t="s">
        <v>237</v>
      </c>
      <c r="D103" s="458"/>
      <c r="E103" s="458"/>
      <c r="F103" s="458"/>
      <c r="G103" s="458"/>
      <c r="H103" s="458"/>
      <c r="I103" s="458"/>
      <c r="J103" s="458"/>
      <c r="K103" s="458"/>
      <c r="L103" s="458"/>
      <c r="M103" s="459"/>
      <c r="N103" s="459"/>
      <c r="O103" s="459"/>
      <c r="P103" s="460"/>
    </row>
    <row r="104" spans="1:16" ht="15.75">
      <c r="A104" s="4"/>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1:16" ht="30.75" thickBot="1">
      <c r="A105" s="4"/>
      <c r="B105" s="466"/>
      <c r="C105" s="462"/>
      <c r="D105" s="462"/>
      <c r="E105" s="462"/>
      <c r="F105" s="462"/>
      <c r="G105" s="462"/>
      <c r="H105" s="462"/>
      <c r="I105" s="462"/>
      <c r="J105" s="462"/>
      <c r="K105" s="462"/>
      <c r="L105" s="462"/>
      <c r="M105" s="462"/>
      <c r="N105" s="462"/>
      <c r="O105" s="145" t="s">
        <v>234</v>
      </c>
      <c r="P105" s="30" t="s">
        <v>235</v>
      </c>
    </row>
    <row r="106" spans="1:16" ht="15">
      <c r="A106" s="4"/>
      <c r="B106" s="174">
        <v>2007</v>
      </c>
      <c r="C106" s="173">
        <f>C11/C$101</f>
        <v>0.71040723981900444</v>
      </c>
      <c r="D106" s="172">
        <f t="shared" ref="D106:P106" si="16">D11/D$101</f>
        <v>0.7971698113207546</v>
      </c>
      <c r="E106" s="172">
        <f t="shared" si="16"/>
        <v>0.86857142857142855</v>
      </c>
      <c r="F106" s="172">
        <f t="shared" si="16"/>
        <v>0.88709677419354838</v>
      </c>
      <c r="G106" s="172">
        <f t="shared" si="16"/>
        <v>0.64736842105263148</v>
      </c>
      <c r="H106" s="172"/>
      <c r="I106" s="172">
        <f t="shared" si="16"/>
        <v>0.79057569654246396</v>
      </c>
      <c r="J106" s="172">
        <f t="shared" si="16"/>
        <v>0.22945205479452055</v>
      </c>
      <c r="K106" s="172">
        <f t="shared" si="16"/>
        <v>1.0877192982456141</v>
      </c>
      <c r="L106" s="172">
        <f t="shared" si="16"/>
        <v>1.1000000000000001</v>
      </c>
      <c r="M106" s="172">
        <f t="shared" si="16"/>
        <v>0.99494949494949469</v>
      </c>
      <c r="N106" s="172">
        <f t="shared" si="16"/>
        <v>0.97702736630680365</v>
      </c>
      <c r="O106" s="172">
        <f t="shared" si="16"/>
        <v>0.86528015290212257</v>
      </c>
      <c r="P106" s="358">
        <f t="shared" si="16"/>
        <v>0.86528015290212257</v>
      </c>
    </row>
    <row r="107" spans="1:16" ht="15">
      <c r="A107" s="4"/>
      <c r="B107" s="175">
        <f t="shared" ref="B107:B112" si="17">B106+1</f>
        <v>2008</v>
      </c>
      <c r="C107" s="34">
        <f>C21/C$101</f>
        <v>0.81156035615238653</v>
      </c>
      <c r="D107" s="33">
        <f t="shared" ref="D107:P107" si="18">D21/D$101</f>
        <v>0.79009433962264153</v>
      </c>
      <c r="E107" s="33">
        <f t="shared" si="18"/>
        <v>0.9419354838709677</v>
      </c>
      <c r="F107" s="33">
        <f t="shared" si="18"/>
        <v>0.98118279569892475</v>
      </c>
      <c r="G107" s="33">
        <f t="shared" si="18"/>
        <v>0.64736842105263159</v>
      </c>
      <c r="H107" s="33"/>
      <c r="I107" s="33">
        <f t="shared" si="18"/>
        <v>0.84927828130245053</v>
      </c>
      <c r="J107" s="33">
        <f t="shared" si="18"/>
        <v>2.3698630136986303</v>
      </c>
      <c r="K107" s="33">
        <f t="shared" si="18"/>
        <v>0.98471986417657031</v>
      </c>
      <c r="L107" s="33">
        <f t="shared" si="18"/>
        <v>0.91666666666666663</v>
      </c>
      <c r="M107" s="33">
        <f t="shared" si="18"/>
        <v>0.91414141414141403</v>
      </c>
      <c r="N107" s="33">
        <f t="shared" si="18"/>
        <v>1.0639593271403462</v>
      </c>
      <c r="O107" s="33">
        <f t="shared" si="18"/>
        <v>0.94321496831304696</v>
      </c>
      <c r="P107" s="35">
        <f t="shared" si="18"/>
        <v>0.9347902625490393</v>
      </c>
    </row>
    <row r="108" spans="1:16" ht="15">
      <c r="A108" s="4"/>
      <c r="B108" s="175">
        <f t="shared" si="17"/>
        <v>2009</v>
      </c>
      <c r="C108" s="34">
        <f>C31/C$101</f>
        <v>1.0553203911837687</v>
      </c>
      <c r="D108" s="33">
        <f t="shared" ref="D108:P108" si="19">D31/D$101</f>
        <v>0.9400269541778975</v>
      </c>
      <c r="E108" s="33">
        <f t="shared" si="19"/>
        <v>0.90138248847926272</v>
      </c>
      <c r="F108" s="33">
        <f t="shared" si="19"/>
        <v>0.67741935483870963</v>
      </c>
      <c r="G108" s="33">
        <f t="shared" si="19"/>
        <v>0.90631578947368419</v>
      </c>
      <c r="H108" s="33"/>
      <c r="I108" s="33">
        <f t="shared" si="19"/>
        <v>0.92069486404833834</v>
      </c>
      <c r="J108" s="33">
        <f t="shared" si="19"/>
        <v>0.92465753424657537</v>
      </c>
      <c r="K108" s="33">
        <f t="shared" si="19"/>
        <v>1.0809281267685342</v>
      </c>
      <c r="L108" s="33">
        <f t="shared" si="19"/>
        <v>0.84375</v>
      </c>
      <c r="M108" s="33">
        <f t="shared" si="19"/>
        <v>1.0524600847181491</v>
      </c>
      <c r="N108" s="33">
        <f t="shared" si="19"/>
        <v>0.98418277680140576</v>
      </c>
      <c r="O108" s="33">
        <f t="shared" si="19"/>
        <v>0.95692083291419372</v>
      </c>
      <c r="P108" s="35">
        <f t="shared" si="19"/>
        <v>0.94535258022331736</v>
      </c>
    </row>
    <row r="109" spans="1:16" ht="15">
      <c r="A109" s="4"/>
      <c r="B109" s="175">
        <f t="shared" si="17"/>
        <v>2010</v>
      </c>
      <c r="C109" s="34">
        <f>C41/C$101</f>
        <v>1.1618741789519778</v>
      </c>
      <c r="D109" s="33">
        <f t="shared" ref="D109:O109" si="20">D41/D$101</f>
        <v>0.9821428571428571</v>
      </c>
      <c r="E109" s="33">
        <f t="shared" si="20"/>
        <v>0.99170506912442391</v>
      </c>
      <c r="F109" s="33">
        <f t="shared" si="20"/>
        <v>0.94892473118279574</v>
      </c>
      <c r="G109" s="33">
        <f t="shared" si="20"/>
        <v>1.1421052631578947</v>
      </c>
      <c r="H109" s="33"/>
      <c r="I109" s="33">
        <f t="shared" si="20"/>
        <v>1.0435548841893254</v>
      </c>
      <c r="J109" s="33">
        <f t="shared" si="20"/>
        <v>1.7465753424657535</v>
      </c>
      <c r="K109" s="33">
        <f t="shared" si="20"/>
        <v>1.182795698924731</v>
      </c>
      <c r="L109" s="33">
        <f t="shared" si="20"/>
        <v>0.88124999999999998</v>
      </c>
      <c r="M109" s="33">
        <f t="shared" si="20"/>
        <v>1.2512218963831865</v>
      </c>
      <c r="N109" s="33">
        <f t="shared" si="20"/>
        <v>1.169972382626161</v>
      </c>
      <c r="O109" s="33">
        <f t="shared" si="20"/>
        <v>1.1025299265667439</v>
      </c>
      <c r="P109" s="35">
        <f>P41/P$101</f>
        <v>1.0948596720651846</v>
      </c>
    </row>
    <row r="110" spans="1:16" ht="15">
      <c r="A110" s="4"/>
      <c r="B110" s="175">
        <f t="shared" si="17"/>
        <v>2011</v>
      </c>
      <c r="C110" s="34">
        <f>C51/C$101</f>
        <v>0.94876660341555974</v>
      </c>
      <c r="D110" s="33">
        <f t="shared" ref="D110:P110" si="21">D51/D$101</f>
        <v>1.0175202156334231</v>
      </c>
      <c r="E110" s="33">
        <f t="shared" si="21"/>
        <v>0.95115207373271893</v>
      </c>
      <c r="F110" s="33">
        <f t="shared" si="21"/>
        <v>0.38709677419354838</v>
      </c>
      <c r="G110" s="33">
        <f t="shared" si="21"/>
        <v>0.77368421052631575</v>
      </c>
      <c r="H110" s="33"/>
      <c r="I110" s="33">
        <f t="shared" si="21"/>
        <v>0.86480362537764355</v>
      </c>
      <c r="J110" s="33">
        <f t="shared" si="21"/>
        <v>0.72602739726027399</v>
      </c>
      <c r="K110" s="33">
        <f t="shared" si="21"/>
        <v>0.95925297113752117</v>
      </c>
      <c r="L110" s="33">
        <f t="shared" si="21"/>
        <v>1.0916666666666666</v>
      </c>
      <c r="M110" s="33">
        <f t="shared" si="21"/>
        <v>0.8434343434343432</v>
      </c>
      <c r="N110" s="33">
        <f t="shared" si="21"/>
        <v>0.93315340195832264</v>
      </c>
      <c r="O110" s="33">
        <f t="shared" si="21"/>
        <v>0.89281762398149089</v>
      </c>
      <c r="P110" s="35">
        <f t="shared" si="21"/>
        <v>0.89281762398149089</v>
      </c>
    </row>
    <row r="111" spans="1:16" ht="15">
      <c r="A111" s="4"/>
      <c r="B111" s="175">
        <f t="shared" si="17"/>
        <v>2012</v>
      </c>
      <c r="C111" s="34">
        <f>C61/C$101</f>
        <v>0.80542986425339369</v>
      </c>
      <c r="D111" s="33">
        <f t="shared" ref="D111:P111" si="22">D61/D$101</f>
        <v>0.60849056603773577</v>
      </c>
      <c r="E111" s="33">
        <f t="shared" si="22"/>
        <v>0.8571428571428571</v>
      </c>
      <c r="F111" s="33">
        <f t="shared" si="22"/>
        <v>0.90591397849462363</v>
      </c>
      <c r="G111" s="33">
        <f t="shared" si="22"/>
        <v>0.66315789473684206</v>
      </c>
      <c r="H111" s="33"/>
      <c r="I111" s="33">
        <f t="shared" si="22"/>
        <v>0.77249076871433375</v>
      </c>
      <c r="J111" s="33">
        <f t="shared" si="22"/>
        <v>1.2123287671232876</v>
      </c>
      <c r="K111" s="33">
        <f t="shared" si="22"/>
        <v>0.87436332767402369</v>
      </c>
      <c r="L111" s="33">
        <f t="shared" si="22"/>
        <v>0.9</v>
      </c>
      <c r="M111" s="33">
        <f t="shared" si="22"/>
        <v>0.86363636363636354</v>
      </c>
      <c r="N111" s="33">
        <f t="shared" si="22"/>
        <v>0.908925433090635</v>
      </c>
      <c r="O111" s="33">
        <f t="shared" si="22"/>
        <v>0.83658585655366657</v>
      </c>
      <c r="P111" s="35">
        <f t="shared" si="22"/>
        <v>0.82778392515843469</v>
      </c>
    </row>
    <row r="112" spans="1:16" ht="15">
      <c r="A112" s="4"/>
      <c r="B112" s="175">
        <f t="shared" si="17"/>
        <v>2013</v>
      </c>
      <c r="C112" s="34">
        <f>C71/C$101</f>
        <v>0.75565610859728494</v>
      </c>
      <c r="D112" s="33">
        <f t="shared" ref="D112:P112" si="23">D71/D$101</f>
        <v>0.83490566037735836</v>
      </c>
      <c r="E112" s="33">
        <f t="shared" si="23"/>
        <v>0.95428571428571418</v>
      </c>
      <c r="F112" s="33">
        <f t="shared" si="23"/>
        <v>0.978494623655914</v>
      </c>
      <c r="G112" s="33">
        <f t="shared" si="23"/>
        <v>0.99473684210526314</v>
      </c>
      <c r="H112" s="33"/>
      <c r="I112" s="33">
        <f t="shared" si="23"/>
        <v>0.87445451493789872</v>
      </c>
      <c r="J112" s="33">
        <f t="shared" si="23"/>
        <v>1.5</v>
      </c>
      <c r="K112" s="33">
        <f t="shared" si="23"/>
        <v>0.87436332767402369</v>
      </c>
      <c r="L112" s="33">
        <f t="shared" si="23"/>
        <v>0.90625</v>
      </c>
      <c r="M112" s="33">
        <f t="shared" si="23"/>
        <v>0.89898989898989901</v>
      </c>
      <c r="N112" s="33">
        <f t="shared" si="23"/>
        <v>0.95079086115992961</v>
      </c>
      <c r="O112" s="33">
        <f t="shared" si="23"/>
        <v>0.92540991851926357</v>
      </c>
      <c r="P112" s="35">
        <f t="shared" si="23"/>
        <v>0.90529121818730496</v>
      </c>
    </row>
    <row r="113" spans="1:16" ht="15">
      <c r="A113" s="4"/>
      <c r="B113" s="175">
        <f>B112+1</f>
        <v>2014</v>
      </c>
      <c r="C113" s="34">
        <f>C81/C$101</f>
        <v>0.86425339366515841</v>
      </c>
      <c r="D113" s="33">
        <f t="shared" ref="D113:P113" si="24">D81/D$101</f>
        <v>0.80660377358490576</v>
      </c>
      <c r="E113" s="33">
        <f t="shared" si="24"/>
        <v>0.82285714285714295</v>
      </c>
      <c r="F113" s="33">
        <f t="shared" si="24"/>
        <v>0.85483870967741937</v>
      </c>
      <c r="G113" s="33">
        <f t="shared" si="24"/>
        <v>1.1768421052631579</v>
      </c>
      <c r="H113" s="33"/>
      <c r="I113" s="33">
        <f t="shared" si="24"/>
        <v>0.86392245720040295</v>
      </c>
      <c r="J113" s="33">
        <f t="shared" si="24"/>
        <v>0.4742922374429227</v>
      </c>
      <c r="K113" s="33">
        <f t="shared" si="24"/>
        <v>0.68139912737097685</v>
      </c>
      <c r="L113" s="33">
        <f t="shared" si="24"/>
        <v>0.87445833333333323</v>
      </c>
      <c r="M113" s="33">
        <f t="shared" si="24"/>
        <v>0.89214727924405335</v>
      </c>
      <c r="N113" s="33">
        <f t="shared" si="24"/>
        <v>0.80177825651491952</v>
      </c>
      <c r="O113" s="33">
        <f t="shared" si="24"/>
        <v>0.85411254357699673</v>
      </c>
      <c r="P113" s="35">
        <f t="shared" si="24"/>
        <v>0.83902351832802791</v>
      </c>
    </row>
    <row r="114" spans="1:16" ht="15.75" thickBot="1">
      <c r="A114" s="4"/>
      <c r="B114" s="176">
        <f>B113+1</f>
        <v>2015</v>
      </c>
      <c r="C114" s="37">
        <f>C91/C$101</f>
        <v>0.81798277623704563</v>
      </c>
      <c r="D114" s="36">
        <f t="shared" ref="D114:O114" si="25">D91/D$101</f>
        <v>0.98479014247208307</v>
      </c>
      <c r="E114" s="36">
        <f t="shared" si="25"/>
        <v>0.90046082949308759</v>
      </c>
      <c r="F114" s="36">
        <f t="shared" si="25"/>
        <v>0.91287634408602158</v>
      </c>
      <c r="G114" s="36">
        <f t="shared" si="25"/>
        <v>0.72709677419354823</v>
      </c>
      <c r="H114" s="36"/>
      <c r="I114" s="36">
        <f t="shared" si="25"/>
        <v>0.88587185954523451</v>
      </c>
      <c r="J114" s="36">
        <f t="shared" si="25"/>
        <v>0</v>
      </c>
      <c r="K114" s="36">
        <f t="shared" si="25"/>
        <v>0</v>
      </c>
      <c r="L114" s="36">
        <f t="shared" si="25"/>
        <v>0</v>
      </c>
      <c r="M114" s="36">
        <f t="shared" si="25"/>
        <v>0</v>
      </c>
      <c r="N114" s="36">
        <f t="shared" si="25"/>
        <v>0</v>
      </c>
      <c r="O114" s="36">
        <f t="shared" si="25"/>
        <v>0.5403580665094565</v>
      </c>
      <c r="P114" s="38"/>
    </row>
    <row r="115" spans="1:16" ht="15.75" thickBot="1">
      <c r="A115" s="4"/>
      <c r="B115" s="4"/>
      <c r="C115" s="4"/>
      <c r="D115" s="4"/>
      <c r="E115" s="4"/>
      <c r="F115" s="4"/>
      <c r="G115" s="4"/>
      <c r="H115" s="4"/>
      <c r="I115" s="4"/>
      <c r="J115" s="4"/>
      <c r="K115" s="4"/>
      <c r="L115" s="4"/>
      <c r="M115" s="4"/>
      <c r="N115" s="4"/>
      <c r="O115" s="4"/>
      <c r="P115" s="4"/>
    </row>
    <row r="116" spans="1:16" ht="18.75" thickBot="1">
      <c r="A116" s="4"/>
      <c r="B116" s="181" t="s">
        <v>236</v>
      </c>
      <c r="C116" s="478" t="s">
        <v>6</v>
      </c>
      <c r="D116" s="479"/>
      <c r="E116" s="479"/>
      <c r="F116" s="479"/>
      <c r="G116" s="479"/>
      <c r="H116" s="479"/>
      <c r="I116" s="479"/>
      <c r="J116" s="479"/>
      <c r="K116" s="479"/>
      <c r="L116" s="479"/>
      <c r="M116" s="480"/>
      <c r="N116" s="480"/>
      <c r="O116" s="480"/>
      <c r="P116" s="481"/>
    </row>
    <row r="117" spans="1:16" ht="15.75">
      <c r="A117" s="4"/>
      <c r="B117" s="475" t="s">
        <v>195</v>
      </c>
      <c r="C117" s="456" t="s">
        <v>196</v>
      </c>
      <c r="D117" s="456" t="s">
        <v>197</v>
      </c>
      <c r="E117" s="456" t="s">
        <v>198</v>
      </c>
      <c r="F117" s="456" t="s">
        <v>199</v>
      </c>
      <c r="G117" s="456" t="s">
        <v>200</v>
      </c>
      <c r="H117" s="456" t="s">
        <v>201</v>
      </c>
      <c r="I117" s="467" t="s">
        <v>202</v>
      </c>
      <c r="J117" s="456" t="s">
        <v>203</v>
      </c>
      <c r="K117" s="456" t="s">
        <v>204</v>
      </c>
      <c r="L117" s="456" t="s">
        <v>205</v>
      </c>
      <c r="M117" s="456" t="s">
        <v>206</v>
      </c>
      <c r="N117" s="467" t="s">
        <v>207</v>
      </c>
      <c r="O117" s="456" t="s">
        <v>208</v>
      </c>
      <c r="P117" s="457"/>
    </row>
    <row r="118" spans="1:16" ht="32.25" thickBot="1">
      <c r="A118" s="4"/>
      <c r="B118" s="476"/>
      <c r="C118" s="477"/>
      <c r="D118" s="477"/>
      <c r="E118" s="477"/>
      <c r="F118" s="477"/>
      <c r="G118" s="477"/>
      <c r="H118" s="477"/>
      <c r="I118" s="477"/>
      <c r="J118" s="477"/>
      <c r="K118" s="477"/>
      <c r="L118" s="477"/>
      <c r="M118" s="477"/>
      <c r="N118" s="477"/>
      <c r="O118" s="183" t="s">
        <v>234</v>
      </c>
      <c r="P118" s="30" t="s">
        <v>235</v>
      </c>
    </row>
    <row r="119" spans="1:16" ht="15">
      <c r="A119" s="4"/>
      <c r="B119" s="174">
        <v>2007</v>
      </c>
      <c r="C119" s="184">
        <f>C7/C$97</f>
        <v>-1.064516129032258</v>
      </c>
      <c r="D119" s="182">
        <f t="shared" ref="D119:P119" si="26">D7/D$97</f>
        <v>-0.95454545454545447</v>
      </c>
      <c r="E119" s="182">
        <f t="shared" si="26"/>
        <v>2.5333333333333332</v>
      </c>
      <c r="F119" s="182">
        <f t="shared" si="26"/>
        <v>1.2121212121212122</v>
      </c>
      <c r="G119" s="182">
        <f t="shared" si="26"/>
        <v>0.94736842105263164</v>
      </c>
      <c r="H119" s="182"/>
      <c r="I119" s="182">
        <f t="shared" si="26"/>
        <v>1.9670173131711592</v>
      </c>
      <c r="J119" s="182">
        <f t="shared" si="26"/>
        <v>1.0512820512820513</v>
      </c>
      <c r="K119" s="182">
        <f t="shared" si="26"/>
        <v>0.86842105263157898</v>
      </c>
      <c r="L119" s="182">
        <f t="shared" si="26"/>
        <v>0.46666666666666662</v>
      </c>
      <c r="M119" s="182">
        <f t="shared" si="26"/>
        <v>0.87499999999999989</v>
      </c>
      <c r="N119" s="182">
        <f t="shared" si="26"/>
        <v>0.61834079991363955</v>
      </c>
      <c r="O119" s="182">
        <f t="shared" si="26"/>
        <v>1.1819268848368667</v>
      </c>
      <c r="P119" s="357">
        <f t="shared" si="26"/>
        <v>1.1819268848368667</v>
      </c>
    </row>
    <row r="120" spans="1:16" ht="15">
      <c r="A120" s="4"/>
      <c r="B120" s="175">
        <v>2008</v>
      </c>
      <c r="C120" s="87">
        <f>C17/C$97</f>
        <v>-0.35483870967741937</v>
      </c>
      <c r="D120" s="85">
        <f t="shared" ref="D120:P120" si="27">D17/D$97</f>
        <v>-1</v>
      </c>
      <c r="E120" s="85">
        <f t="shared" si="27"/>
        <v>1.6666666666666667</v>
      </c>
      <c r="F120" s="85">
        <f t="shared" si="27"/>
        <v>1.0454545454545456</v>
      </c>
      <c r="G120" s="85">
        <f t="shared" si="27"/>
        <v>0.94736842105263164</v>
      </c>
      <c r="H120" s="85"/>
      <c r="I120" s="85">
        <f t="shared" si="27"/>
        <v>1.5663339509493357</v>
      </c>
      <c r="J120" s="85">
        <f t="shared" si="27"/>
        <v>0.44444444444444448</v>
      </c>
      <c r="K120" s="85">
        <f t="shared" si="27"/>
        <v>1.0263157894736843</v>
      </c>
      <c r="L120" s="85">
        <f t="shared" si="27"/>
        <v>1.4333333333333333</v>
      </c>
      <c r="M120" s="85">
        <f t="shared" si="27"/>
        <v>-1.125</v>
      </c>
      <c r="N120" s="85">
        <f t="shared" si="27"/>
        <v>0.94634626571799318</v>
      </c>
      <c r="O120" s="85">
        <f t="shared" si="27"/>
        <v>1.2490624310611076</v>
      </c>
      <c r="P120" s="88">
        <f t="shared" si="27"/>
        <v>1.20466359571257</v>
      </c>
    </row>
    <row r="121" spans="1:16" ht="15">
      <c r="A121" s="4"/>
      <c r="B121" s="175">
        <v>2009</v>
      </c>
      <c r="C121" s="87">
        <f>C27/C$97</f>
        <v>1.3870967741935483</v>
      </c>
      <c r="D121" s="85">
        <f t="shared" ref="D121:P121" si="28">D27/D$97</f>
        <v>0.40909090909090906</v>
      </c>
      <c r="E121" s="85">
        <f t="shared" si="28"/>
        <v>2.1333333333333333</v>
      </c>
      <c r="F121" s="85">
        <f t="shared" si="28"/>
        <v>1.3484848484848486</v>
      </c>
      <c r="G121" s="85">
        <f t="shared" si="28"/>
        <v>0.94736842105263164</v>
      </c>
      <c r="H121" s="85"/>
      <c r="I121" s="85">
        <f t="shared" si="28"/>
        <v>1.1183669271904568</v>
      </c>
      <c r="J121" s="85">
        <f t="shared" si="28"/>
        <v>1.0512820512820513</v>
      </c>
      <c r="K121" s="85">
        <f t="shared" si="28"/>
        <v>0.88157894736842113</v>
      </c>
      <c r="L121" s="85">
        <f t="shared" si="28"/>
        <v>1.8333333333333333</v>
      </c>
      <c r="M121" s="85">
        <f t="shared" si="28"/>
        <v>2.25</v>
      </c>
      <c r="N121" s="85">
        <f t="shared" si="28"/>
        <v>1.0525430067314885</v>
      </c>
      <c r="O121" s="85">
        <f t="shared" si="28"/>
        <v>1.1225902450976546</v>
      </c>
      <c r="P121" s="88">
        <f t="shared" si="28"/>
        <v>1.0892135984856572</v>
      </c>
    </row>
    <row r="122" spans="1:16" ht="15">
      <c r="A122" s="4"/>
      <c r="B122" s="175">
        <v>2010</v>
      </c>
      <c r="C122" s="87">
        <f>C37/C$97</f>
        <v>2.161290322580645</v>
      </c>
      <c r="D122" s="85">
        <f t="shared" ref="D122:P122" si="29">D37/D$97</f>
        <v>0.81818181818181812</v>
      </c>
      <c r="E122" s="85">
        <f t="shared" si="29"/>
        <v>1.0666666666666667</v>
      </c>
      <c r="F122" s="85">
        <f t="shared" si="29"/>
        <v>1.0909090909090911</v>
      </c>
      <c r="G122" s="85">
        <f t="shared" si="29"/>
        <v>0.9385964912280701</v>
      </c>
      <c r="H122" s="85"/>
      <c r="I122" s="85">
        <f t="shared" si="29"/>
        <v>0.76316070652213952</v>
      </c>
      <c r="J122" s="85">
        <f t="shared" si="29"/>
        <v>0.89743589743589747</v>
      </c>
      <c r="K122" s="85">
        <f t="shared" si="29"/>
        <v>0.72368421052631582</v>
      </c>
      <c r="L122" s="85">
        <f t="shared" si="29"/>
        <v>1.6333333333333335</v>
      </c>
      <c r="M122" s="85">
        <f t="shared" si="29"/>
        <v>7.2499999999999991</v>
      </c>
      <c r="N122" s="85">
        <f t="shared" si="29"/>
        <v>0.77710067805338601</v>
      </c>
      <c r="O122" s="85">
        <f t="shared" si="29"/>
        <v>0.83371232047605304</v>
      </c>
      <c r="P122" s="88">
        <f t="shared" si="29"/>
        <v>0.78104184570199964</v>
      </c>
    </row>
    <row r="123" spans="1:16" ht="15">
      <c r="A123" s="4"/>
      <c r="B123" s="175">
        <v>2011</v>
      </c>
      <c r="C123" s="87">
        <f>C47/C$97</f>
        <v>0.64516129032258063</v>
      </c>
      <c r="D123" s="85">
        <f t="shared" ref="D123:O123" si="30">D47/D$97</f>
        <v>1.1818181818181817</v>
      </c>
      <c r="E123" s="85">
        <f t="shared" si="30"/>
        <v>1.5333333333333332</v>
      </c>
      <c r="F123" s="85">
        <f t="shared" si="30"/>
        <v>1.4242424242424243</v>
      </c>
      <c r="G123" s="85">
        <f t="shared" si="30"/>
        <v>0.80701754385964908</v>
      </c>
      <c r="H123" s="85"/>
      <c r="I123" s="85">
        <f t="shared" si="30"/>
        <v>0.70036533978841675</v>
      </c>
      <c r="J123" s="85">
        <f t="shared" si="30"/>
        <v>1.0256410256410258</v>
      </c>
      <c r="K123" s="85">
        <f t="shared" si="30"/>
        <v>0.78947368421052633</v>
      </c>
      <c r="L123" s="85">
        <f t="shared" si="30"/>
        <v>0.5</v>
      </c>
      <c r="M123" s="85">
        <f t="shared" si="30"/>
        <v>-2.8749999999999996</v>
      </c>
      <c r="N123" s="85">
        <f t="shared" si="30"/>
        <v>0.92865208910789443</v>
      </c>
      <c r="O123" s="85">
        <f t="shared" si="30"/>
        <v>0.85272863863201387</v>
      </c>
      <c r="P123" s="88">
        <f>P47/P$97</f>
        <v>0.85272863863201387</v>
      </c>
    </row>
    <row r="124" spans="1:16" ht="15">
      <c r="B124" s="175">
        <v>2012</v>
      </c>
      <c r="C124" s="87">
        <f>C57/C$97</f>
        <v>-0.38709677419354838</v>
      </c>
      <c r="D124" s="85">
        <f t="shared" ref="D124:P124" si="31">D57/D$97</f>
        <v>-2.7727272727272725</v>
      </c>
      <c r="E124" s="85">
        <f t="shared" si="31"/>
        <v>2.6666666666666665</v>
      </c>
      <c r="F124" s="85">
        <f t="shared" si="31"/>
        <v>0.83333333333333337</v>
      </c>
      <c r="G124" s="85">
        <f t="shared" si="31"/>
        <v>0.92982456140350866</v>
      </c>
      <c r="H124" s="85"/>
      <c r="I124" s="85">
        <f t="shared" si="31"/>
        <v>1.8854739934621592</v>
      </c>
      <c r="J124" s="85">
        <f t="shared" si="31"/>
        <v>0.86324786324786329</v>
      </c>
      <c r="K124" s="85">
        <f t="shared" si="31"/>
        <v>1.1842105263157896</v>
      </c>
      <c r="L124" s="85">
        <f t="shared" si="31"/>
        <v>1.5333333333333332</v>
      </c>
      <c r="M124" s="85">
        <f t="shared" si="31"/>
        <v>-2.3749999999999996</v>
      </c>
      <c r="N124" s="85">
        <f t="shared" si="31"/>
        <v>1.2675766641735227</v>
      </c>
      <c r="O124" s="85">
        <f t="shared" si="31"/>
        <v>1.5681886587874259</v>
      </c>
      <c r="P124" s="88">
        <f t="shared" si="31"/>
        <v>1.5303057650690166</v>
      </c>
    </row>
    <row r="125" spans="1:16" ht="15">
      <c r="B125" s="175">
        <v>2013</v>
      </c>
      <c r="C125" s="87">
        <f>C67/C$97</f>
        <v>-0.74193548387096764</v>
      </c>
      <c r="D125" s="85">
        <f t="shared" ref="D125:P125" si="32">D67/D$97</f>
        <v>-0.59090909090909083</v>
      </c>
      <c r="E125" s="85">
        <f t="shared" si="32"/>
        <v>1.5333333333333332</v>
      </c>
      <c r="F125" s="85">
        <f t="shared" si="32"/>
        <v>1.0454545454545456</v>
      </c>
      <c r="G125" s="85">
        <f t="shared" si="32"/>
        <v>0.8771929824561403</v>
      </c>
      <c r="H125" s="85"/>
      <c r="I125" s="85">
        <f t="shared" si="32"/>
        <v>1.6484879005337274</v>
      </c>
      <c r="J125" s="85">
        <f t="shared" si="32"/>
        <v>0.87179487179487181</v>
      </c>
      <c r="K125" s="85">
        <f t="shared" si="32"/>
        <v>1.1842105263157896</v>
      </c>
      <c r="L125" s="85">
        <f t="shared" si="32"/>
        <v>1.5</v>
      </c>
      <c r="M125" s="85">
        <f t="shared" si="32"/>
        <v>-1.4999999999999998</v>
      </c>
      <c r="N125" s="85">
        <f t="shared" si="32"/>
        <v>1.2640622902403007</v>
      </c>
      <c r="O125" s="85">
        <f t="shared" si="32"/>
        <v>1.4937531073948589</v>
      </c>
      <c r="P125" s="88">
        <f t="shared" si="32"/>
        <v>1.4307883445602192</v>
      </c>
    </row>
    <row r="126" spans="1:16" ht="15">
      <c r="B126" s="175">
        <f>B125+1</f>
        <v>2014</v>
      </c>
      <c r="C126" s="87">
        <f>C77/C$97</f>
        <v>3.2258064516129031E-2</v>
      </c>
      <c r="D126" s="85">
        <f t="shared" ref="D126:P126" si="33">D77/D$97</f>
        <v>-0.86363636363636354</v>
      </c>
      <c r="E126" s="85">
        <f t="shared" si="33"/>
        <v>3.0666666666666664</v>
      </c>
      <c r="F126" s="85">
        <f t="shared" si="33"/>
        <v>1.2727272727272729</v>
      </c>
      <c r="G126" s="85">
        <f t="shared" si="33"/>
        <v>0.91228070175438591</v>
      </c>
      <c r="H126" s="85"/>
      <c r="I126" s="85">
        <f t="shared" si="33"/>
        <v>1.9101722829330841</v>
      </c>
      <c r="J126" s="85">
        <f t="shared" si="33"/>
        <v>1.1686609686609684</v>
      </c>
      <c r="K126" s="85">
        <f t="shared" si="33"/>
        <v>1.2325976230899831</v>
      </c>
      <c r="L126" s="85">
        <f t="shared" si="33"/>
        <v>1.82</v>
      </c>
      <c r="M126" s="85">
        <f t="shared" si="33"/>
        <v>-1.669354838709677</v>
      </c>
      <c r="N126" s="85">
        <f t="shared" si="33"/>
        <v>1.3038887575296962</v>
      </c>
      <c r="O126" s="85">
        <f t="shared" si="33"/>
        <v>1.6252372730279623</v>
      </c>
      <c r="P126" s="88">
        <f t="shared" si="33"/>
        <v>1.5414990548181919</v>
      </c>
    </row>
    <row r="127" spans="1:16" ht="15.75" thickBot="1">
      <c r="B127" s="176">
        <f>B126+1</f>
        <v>2015</v>
      </c>
      <c r="C127" s="93">
        <f>C87/C$97</f>
        <v>-0.29760665972944844</v>
      </c>
      <c r="D127" s="91">
        <f t="shared" ref="D127:O127" si="34">D87/D$97</f>
        <v>-6.4935064935064971E-2</v>
      </c>
      <c r="E127" s="91">
        <f t="shared" si="34"/>
        <v>2.161290322580645</v>
      </c>
      <c r="F127" s="91">
        <f t="shared" si="34"/>
        <v>1.1045454545454547</v>
      </c>
      <c r="G127" s="91">
        <f t="shared" si="34"/>
        <v>1.0288624787775893</v>
      </c>
      <c r="H127" s="91"/>
      <c r="I127" s="91">
        <f t="shared" si="34"/>
        <v>1.5704618270348698</v>
      </c>
      <c r="J127" s="91">
        <f t="shared" si="34"/>
        <v>0</v>
      </c>
      <c r="K127" s="91">
        <f t="shared" si="34"/>
        <v>0</v>
      </c>
      <c r="L127" s="91">
        <f t="shared" si="34"/>
        <v>0</v>
      </c>
      <c r="M127" s="91">
        <f t="shared" si="34"/>
        <v>0</v>
      </c>
      <c r="N127" s="91"/>
      <c r="O127" s="91">
        <f t="shared" si="34"/>
        <v>1.325386332622045</v>
      </c>
      <c r="P127" s="94"/>
    </row>
  </sheetData>
  <customSheetViews>
    <customSheetView guid="{6DA84043-8308-458F-9378-22AB3DF247A3}" scale="80" showPageBreaks="1" printArea="1" view="pageBreakPreview" topLeftCell="A97">
      <selection activeCell="B119" activeCellId="1" sqref="B117:P118 B119:B127"/>
      <rowBreaks count="1" manualBreakCount="1">
        <brk id="62" min="1" max="15" man="1"/>
      </rowBreaks>
      <pageMargins left="0.7" right="0.7" top="0.78740157499999996" bottom="0.78740157499999996" header="0.3" footer="0.3"/>
      <pageSetup paperSize="9" scale="60" orientation="portrait" r:id="rId1"/>
    </customSheetView>
  </customSheetViews>
  <mergeCells count="191">
    <mergeCell ref="G117:G118"/>
    <mergeCell ref="H117:H118"/>
    <mergeCell ref="I117:I118"/>
    <mergeCell ref="J117:J118"/>
    <mergeCell ref="K117:K118"/>
    <mergeCell ref="L117:L118"/>
    <mergeCell ref="M117:M118"/>
    <mergeCell ref="N117:N118"/>
    <mergeCell ref="C116:P116"/>
    <mergeCell ref="B117:B118"/>
    <mergeCell ref="C117:C118"/>
    <mergeCell ref="D117:D118"/>
    <mergeCell ref="E117:E118"/>
    <mergeCell ref="F117:F118"/>
    <mergeCell ref="O117:P117"/>
    <mergeCell ref="F14:F15"/>
    <mergeCell ref="M14:M15"/>
    <mergeCell ref="N14:N15"/>
    <mergeCell ref="J14:J15"/>
    <mergeCell ref="K14:K15"/>
    <mergeCell ref="G24:G25"/>
    <mergeCell ref="I14:I15"/>
    <mergeCell ref="J64:J65"/>
    <mergeCell ref="K64:K65"/>
    <mergeCell ref="K24:K25"/>
    <mergeCell ref="L24:L25"/>
    <mergeCell ref="M24:M25"/>
    <mergeCell ref="L14:L15"/>
    <mergeCell ref="L23:P23"/>
    <mergeCell ref="O14:P14"/>
    <mergeCell ref="G14:G15"/>
    <mergeCell ref="H14:H15"/>
    <mergeCell ref="J24:J25"/>
    <mergeCell ref="L3:P3"/>
    <mergeCell ref="B4:B5"/>
    <mergeCell ref="C4:C5"/>
    <mergeCell ref="D4:D5"/>
    <mergeCell ref="E4:E5"/>
    <mergeCell ref="F4:F5"/>
    <mergeCell ref="I4:I5"/>
    <mergeCell ref="N4:N5"/>
    <mergeCell ref="B13:K13"/>
    <mergeCell ref="J4:J5"/>
    <mergeCell ref="G4:G5"/>
    <mergeCell ref="K4:K5"/>
    <mergeCell ref="H4:H5"/>
    <mergeCell ref="B3:K3"/>
    <mergeCell ref="O4:P4"/>
    <mergeCell ref="L4:L5"/>
    <mergeCell ref="M4:M5"/>
    <mergeCell ref="L13:P13"/>
    <mergeCell ref="E14:E15"/>
    <mergeCell ref="H24:H25"/>
    <mergeCell ref="B24:B25"/>
    <mergeCell ref="C24:C25"/>
    <mergeCell ref="D24:D25"/>
    <mergeCell ref="E24:E25"/>
    <mergeCell ref="L34:L35"/>
    <mergeCell ref="N44:N45"/>
    <mergeCell ref="O44:P44"/>
    <mergeCell ref="L44:L45"/>
    <mergeCell ref="M44:M45"/>
    <mergeCell ref="B14:B15"/>
    <mergeCell ref="C14:C15"/>
    <mergeCell ref="D14:D15"/>
    <mergeCell ref="F24:F25"/>
    <mergeCell ref="B23:K23"/>
    <mergeCell ref="I24:I25"/>
    <mergeCell ref="J34:J35"/>
    <mergeCell ref="K34:K35"/>
    <mergeCell ref="B33:K33"/>
    <mergeCell ref="I34:I35"/>
    <mergeCell ref="K44:K45"/>
    <mergeCell ref="H44:H45"/>
    <mergeCell ref="I44:I45"/>
    <mergeCell ref="K54:K55"/>
    <mergeCell ref="B63:K63"/>
    <mergeCell ref="M34:M35"/>
    <mergeCell ref="N34:N35"/>
    <mergeCell ref="O34:P34"/>
    <mergeCell ref="N24:N25"/>
    <mergeCell ref="O24:P24"/>
    <mergeCell ref="L33:P33"/>
    <mergeCell ref="B34:B35"/>
    <mergeCell ref="C34:C35"/>
    <mergeCell ref="D34:D35"/>
    <mergeCell ref="E34:E35"/>
    <mergeCell ref="F34:F35"/>
    <mergeCell ref="G34:G35"/>
    <mergeCell ref="H34:H35"/>
    <mergeCell ref="B43:K43"/>
    <mergeCell ref="L43:P43"/>
    <mergeCell ref="B44:B45"/>
    <mergeCell ref="C44:C45"/>
    <mergeCell ref="D44:D45"/>
    <mergeCell ref="E44:E45"/>
    <mergeCell ref="F44:F45"/>
    <mergeCell ref="G44:G45"/>
    <mergeCell ref="J44:J45"/>
    <mergeCell ref="N64:N65"/>
    <mergeCell ref="H74:H75"/>
    <mergeCell ref="E74:E75"/>
    <mergeCell ref="F74:F75"/>
    <mergeCell ref="E84:E85"/>
    <mergeCell ref="L64:L65"/>
    <mergeCell ref="O64:P64"/>
    <mergeCell ref="M64:M65"/>
    <mergeCell ref="B53:K53"/>
    <mergeCell ref="G54:G55"/>
    <mergeCell ref="H54:H55"/>
    <mergeCell ref="I54:I55"/>
    <mergeCell ref="B54:B55"/>
    <mergeCell ref="C54:C55"/>
    <mergeCell ref="D54:D55"/>
    <mergeCell ref="E54:E55"/>
    <mergeCell ref="L63:P63"/>
    <mergeCell ref="L53:P53"/>
    <mergeCell ref="F54:F55"/>
    <mergeCell ref="O54:P54"/>
    <mergeCell ref="L54:L55"/>
    <mergeCell ref="M54:M55"/>
    <mergeCell ref="N54:N55"/>
    <mergeCell ref="J54:J55"/>
    <mergeCell ref="O84:P84"/>
    <mergeCell ref="J94:J95"/>
    <mergeCell ref="K94:K95"/>
    <mergeCell ref="N84:N85"/>
    <mergeCell ref="O104:P104"/>
    <mergeCell ref="C103:L103"/>
    <mergeCell ref="M103:P103"/>
    <mergeCell ref="F104:F105"/>
    <mergeCell ref="O74:P74"/>
    <mergeCell ref="M74:M75"/>
    <mergeCell ref="G74:G75"/>
    <mergeCell ref="O94:P94"/>
    <mergeCell ref="N94:N95"/>
    <mergeCell ref="N104:N105"/>
    <mergeCell ref="C94:C95"/>
    <mergeCell ref="D94:D95"/>
    <mergeCell ref="G104:G105"/>
    <mergeCell ref="G94:G95"/>
    <mergeCell ref="H94:H95"/>
    <mergeCell ref="I94:I95"/>
    <mergeCell ref="B104:B105"/>
    <mergeCell ref="M84:M85"/>
    <mergeCell ref="B93:K93"/>
    <mergeCell ref="J84:J85"/>
    <mergeCell ref="K84:K85"/>
    <mergeCell ref="F84:F85"/>
    <mergeCell ref="G84:G85"/>
    <mergeCell ref="H84:H85"/>
    <mergeCell ref="B84:B85"/>
    <mergeCell ref="C84:C85"/>
    <mergeCell ref="D84:D85"/>
    <mergeCell ref="B94:B95"/>
    <mergeCell ref="I84:I85"/>
    <mergeCell ref="L84:L85"/>
    <mergeCell ref="L94:L95"/>
    <mergeCell ref="H104:H105"/>
    <mergeCell ref="I104:I105"/>
    <mergeCell ref="J104:J105"/>
    <mergeCell ref="K104:K105"/>
    <mergeCell ref="M104:M105"/>
    <mergeCell ref="L104:L105"/>
    <mergeCell ref="C104:C105"/>
    <mergeCell ref="D104:D105"/>
    <mergeCell ref="E104:E105"/>
    <mergeCell ref="B64:B65"/>
    <mergeCell ref="C64:C65"/>
    <mergeCell ref="D64:D65"/>
    <mergeCell ref="E64:E65"/>
    <mergeCell ref="F64:F65"/>
    <mergeCell ref="G64:G65"/>
    <mergeCell ref="M94:M95"/>
    <mergeCell ref="N74:N75"/>
    <mergeCell ref="H64:H65"/>
    <mergeCell ref="I64:I65"/>
    <mergeCell ref="J74:J75"/>
    <mergeCell ref="K74:K75"/>
    <mergeCell ref="B73:K73"/>
    <mergeCell ref="B74:B75"/>
    <mergeCell ref="C74:C75"/>
    <mergeCell ref="D74:D75"/>
    <mergeCell ref="I74:I75"/>
    <mergeCell ref="L73:P73"/>
    <mergeCell ref="L74:L75"/>
    <mergeCell ref="B83:K83"/>
    <mergeCell ref="L83:P83"/>
    <mergeCell ref="E94:E95"/>
    <mergeCell ref="F94:F95"/>
    <mergeCell ref="L93:P93"/>
  </mergeCells>
  <phoneticPr fontId="26" type="noConversion"/>
  <pageMargins left="0.7" right="0.7" top="0.78740157499999996" bottom="0.78740157499999996" header="0.3" footer="0.3"/>
  <pageSetup paperSize="9" scale="60" orientation="portrait" r:id="rId2"/>
  <rowBreaks count="1" manualBreakCount="1">
    <brk id="62" min="1" max="1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11"/>
  <sheetViews>
    <sheetView zoomScale="70" zoomScaleNormal="70" zoomScaleSheetLayoutView="90" workbookViewId="0">
      <selection activeCell="A11" sqref="A11:B11"/>
    </sheetView>
  </sheetViews>
  <sheetFormatPr defaultColWidth="9.140625" defaultRowHeight="15"/>
  <cols>
    <col min="1" max="1" width="9.140625" style="4"/>
    <col min="2" max="2" width="10.7109375" style="4" customWidth="1"/>
    <col min="3" max="7" width="9" style="4" customWidth="1"/>
    <col min="8" max="8" width="10.140625" style="4" customWidth="1"/>
    <col min="9" max="9" width="9.7109375" style="4" customWidth="1"/>
    <col min="10" max="13" width="9" style="4" customWidth="1"/>
    <col min="14" max="14" width="9.7109375" style="4" customWidth="1"/>
    <col min="15" max="16" width="9.42578125" style="4" customWidth="1"/>
    <col min="17" max="16384" width="9.140625" style="4"/>
  </cols>
  <sheetData>
    <row r="1" spans="2:17" ht="15.95" customHeight="1">
      <c r="B1" s="1"/>
      <c r="C1" s="1"/>
      <c r="D1" s="2"/>
      <c r="E1" s="2"/>
      <c r="F1" s="2"/>
      <c r="G1" s="2"/>
      <c r="H1" s="3"/>
      <c r="I1" s="3"/>
      <c r="J1" s="2"/>
      <c r="K1" s="2"/>
      <c r="L1" s="2"/>
      <c r="M1" s="2"/>
      <c r="N1" s="1"/>
      <c r="O1" s="1"/>
    </row>
    <row r="2" spans="2:17" ht="15.95" customHeight="1" thickBot="1"/>
    <row r="3" spans="2:17" ht="39.950000000000003" customHeight="1" thickBot="1">
      <c r="B3" s="473" t="s">
        <v>243</v>
      </c>
      <c r="C3" s="474"/>
      <c r="D3" s="474"/>
      <c r="E3" s="474"/>
      <c r="F3" s="474"/>
      <c r="G3" s="474"/>
      <c r="H3" s="474"/>
      <c r="I3" s="474"/>
      <c r="J3" s="474"/>
      <c r="K3" s="474"/>
      <c r="L3" s="470" t="s">
        <v>239</v>
      </c>
      <c r="M3" s="471"/>
      <c r="N3" s="471"/>
      <c r="O3" s="471"/>
      <c r="P3" s="472"/>
    </row>
    <row r="4" spans="2:17" ht="20.100000000000001" customHeight="1">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7" ht="20.100000000000001" customHeight="1" thickBot="1">
      <c r="B5" s="466"/>
      <c r="C5" s="462"/>
      <c r="D5" s="462"/>
      <c r="E5" s="462"/>
      <c r="F5" s="462"/>
      <c r="G5" s="462"/>
      <c r="H5" s="462"/>
      <c r="I5" s="462"/>
      <c r="J5" s="462"/>
      <c r="K5" s="462"/>
      <c r="L5" s="462"/>
      <c r="M5" s="462"/>
      <c r="N5" s="462"/>
      <c r="O5" s="145" t="s">
        <v>209</v>
      </c>
      <c r="P5" s="30" t="s">
        <v>210</v>
      </c>
    </row>
    <row r="6" spans="2:17" ht="20.100000000000001" customHeight="1">
      <c r="B6" s="148" t="s">
        <v>211</v>
      </c>
      <c r="C6" s="146">
        <v>31</v>
      </c>
      <c r="D6" s="8">
        <v>29</v>
      </c>
      <c r="E6" s="8">
        <v>31</v>
      </c>
      <c r="F6" s="8">
        <v>19</v>
      </c>
      <c r="G6" s="8">
        <v>19</v>
      </c>
      <c r="H6" s="8">
        <v>3</v>
      </c>
      <c r="I6" s="168">
        <f>SUM(C6:G6)</f>
        <v>129</v>
      </c>
      <c r="J6" s="8">
        <v>30</v>
      </c>
      <c r="K6" s="8">
        <v>25</v>
      </c>
      <c r="L6" s="8">
        <v>30</v>
      </c>
      <c r="M6" s="8">
        <v>31</v>
      </c>
      <c r="N6" s="168">
        <f>SUM(J6:M6)</f>
        <v>116</v>
      </c>
      <c r="O6" s="167">
        <f>SUM(C6:H6,J6:M6)</f>
        <v>248</v>
      </c>
      <c r="P6" s="169">
        <f>I6+N6</f>
        <v>245</v>
      </c>
    </row>
    <row r="7" spans="2:17" ht="20.100000000000001" customHeight="1">
      <c r="B7" s="149" t="s">
        <v>485</v>
      </c>
      <c r="C7" s="147">
        <v>-4.8451612903225811</v>
      </c>
      <c r="D7" s="10">
        <v>0.33448275862068944</v>
      </c>
      <c r="E7" s="10">
        <v>1.6580645161290326</v>
      </c>
      <c r="F7" s="10">
        <v>6.2210526315789485</v>
      </c>
      <c r="G7" s="10">
        <v>12.294444444444444</v>
      </c>
      <c r="H7" s="10">
        <v>13.7</v>
      </c>
      <c r="I7" s="153">
        <f>(C6*C7+D6*D7+E6*E7+F6*F7+G6*G7)/I6</f>
        <v>2.036391042204996</v>
      </c>
      <c r="J7" s="10">
        <v>9.85</v>
      </c>
      <c r="K7" s="95">
        <v>10.191999999999998</v>
      </c>
      <c r="L7" s="95">
        <v>5.7266666666666675</v>
      </c>
      <c r="M7" s="95">
        <v>-0.18709677419354817</v>
      </c>
      <c r="N7" s="153">
        <f>(J6*J7+K6*K7+L6*L7+M6*M7)/N6</f>
        <v>6.1749999999999998</v>
      </c>
      <c r="O7" s="154">
        <f>(C7*C6+D7*D6+E7*E6+F7*F6+G7*G6+H7*H6+J7*J6+K7*K6+L7*L6+M7*M6)/O6</f>
        <v>4.1132840501792112</v>
      </c>
      <c r="P7" s="161">
        <f>(I7*I6+N7*N6)/P6</f>
        <v>3.9958956916099773</v>
      </c>
    </row>
    <row r="8" spans="2:17" ht="20.100000000000001" customHeight="1">
      <c r="B8" s="149" t="s">
        <v>212</v>
      </c>
      <c r="C8" s="13">
        <f t="shared" ref="C8:H8" si="0">C6*(13-C7)</f>
        <v>553.19999999999993</v>
      </c>
      <c r="D8" s="12">
        <f t="shared" si="0"/>
        <v>367.3</v>
      </c>
      <c r="E8" s="12">
        <f t="shared" si="0"/>
        <v>351.6</v>
      </c>
      <c r="F8" s="12">
        <f t="shared" si="0"/>
        <v>128.79999999999998</v>
      </c>
      <c r="G8" s="12">
        <f t="shared" si="0"/>
        <v>13.405555555555559</v>
      </c>
      <c r="H8" s="12">
        <f t="shared" si="0"/>
        <v>-2.0999999999999979</v>
      </c>
      <c r="I8" s="155">
        <f>SUM(C8:G8)</f>
        <v>1414.3055555555554</v>
      </c>
      <c r="J8" s="12">
        <f>J6*(13-J7)</f>
        <v>94.500000000000014</v>
      </c>
      <c r="K8" s="12">
        <f>K6*(13-K7)</f>
        <v>70.200000000000045</v>
      </c>
      <c r="L8" s="12">
        <f>L6*(13-L7)</f>
        <v>218.2</v>
      </c>
      <c r="M8" s="12">
        <f>M6*(13-M7)</f>
        <v>408.8</v>
      </c>
      <c r="N8" s="155">
        <f>SUM(J8:M8)</f>
        <v>791.7</v>
      </c>
      <c r="O8" s="156">
        <f>O6*(13-O7)</f>
        <v>2203.905555555556</v>
      </c>
      <c r="P8" s="162">
        <f>P6*(13-P7)</f>
        <v>2206.0055555555555</v>
      </c>
    </row>
    <row r="9" spans="2:17" ht="20.100000000000001" customHeight="1">
      <c r="B9" s="149" t="s">
        <v>213</v>
      </c>
      <c r="C9" s="13">
        <f t="shared" ref="C9:H9" si="1">C6*(17-C7)</f>
        <v>677.19999999999993</v>
      </c>
      <c r="D9" s="12">
        <f t="shared" si="1"/>
        <v>483.29999999999995</v>
      </c>
      <c r="E9" s="12">
        <f t="shared" si="1"/>
        <v>475.6</v>
      </c>
      <c r="F9" s="12">
        <f t="shared" si="1"/>
        <v>204.79999999999995</v>
      </c>
      <c r="G9" s="12">
        <f t="shared" si="1"/>
        <v>89.405555555555566</v>
      </c>
      <c r="H9" s="12">
        <f t="shared" si="1"/>
        <v>9.9000000000000021</v>
      </c>
      <c r="I9" s="155">
        <f>SUM(C9:G9)</f>
        <v>1930.3055555555554</v>
      </c>
      <c r="J9" s="12">
        <f>J6*(17-J7)</f>
        <v>214.5</v>
      </c>
      <c r="K9" s="12">
        <f>K6*(17-K7)</f>
        <v>170.20000000000005</v>
      </c>
      <c r="L9" s="12">
        <f>L6*(17-L7)</f>
        <v>338.2</v>
      </c>
      <c r="M9" s="12">
        <f>M6*(17-M7)</f>
        <v>532.79999999999995</v>
      </c>
      <c r="N9" s="155">
        <f>SUM(J9:M9)</f>
        <v>1255.7</v>
      </c>
      <c r="O9" s="156">
        <f>O6*(17-O7)</f>
        <v>3195.905555555556</v>
      </c>
      <c r="P9" s="162">
        <f>P6*(17-P7)</f>
        <v>3186.0055555555555</v>
      </c>
    </row>
    <row r="10" spans="2:17" ht="20.100000000000001" customHeight="1">
      <c r="B10" s="149" t="s">
        <v>214</v>
      </c>
      <c r="C10" s="17">
        <f t="shared" ref="C10:H10" si="2">C6*(18-C7)</f>
        <v>708.19999999999993</v>
      </c>
      <c r="D10" s="16">
        <f t="shared" si="2"/>
        <v>512.29999999999995</v>
      </c>
      <c r="E10" s="16">
        <f t="shared" si="2"/>
        <v>506.59999999999997</v>
      </c>
      <c r="F10" s="16">
        <f t="shared" si="2"/>
        <v>223.79999999999995</v>
      </c>
      <c r="G10" s="16">
        <f t="shared" si="2"/>
        <v>108.40555555555557</v>
      </c>
      <c r="H10" s="16">
        <f t="shared" si="2"/>
        <v>12.900000000000002</v>
      </c>
      <c r="I10" s="155">
        <f>SUM(C10:G10)</f>
        <v>2059.3055555555557</v>
      </c>
      <c r="J10" s="16">
        <v>60</v>
      </c>
      <c r="K10" s="16">
        <f>K6*(18-K7)</f>
        <v>195.20000000000005</v>
      </c>
      <c r="L10" s="16">
        <f>L6*(18-L7)</f>
        <v>368.2</v>
      </c>
      <c r="M10" s="16">
        <f>M6*(18-M7)</f>
        <v>563.79999999999995</v>
      </c>
      <c r="N10" s="155">
        <f>SUM(J10:M10)</f>
        <v>1187.2</v>
      </c>
      <c r="O10" s="157">
        <f>O6*(18-O7)</f>
        <v>3443.905555555556</v>
      </c>
      <c r="P10" s="163">
        <f>P6*(18-P7)</f>
        <v>3431.0055555555555</v>
      </c>
    </row>
    <row r="11" spans="2:17" ht="20.100000000000001" customHeight="1" thickBot="1">
      <c r="B11" s="407" t="s">
        <v>215</v>
      </c>
      <c r="C11" s="21">
        <f t="shared" ref="C11:H11" si="3">C6*(19-C7)</f>
        <v>739.19999999999993</v>
      </c>
      <c r="D11" s="20">
        <f t="shared" si="3"/>
        <v>541.29999999999995</v>
      </c>
      <c r="E11" s="20">
        <f t="shared" si="3"/>
        <v>537.59999999999991</v>
      </c>
      <c r="F11" s="20">
        <f t="shared" si="3"/>
        <v>242.79999999999995</v>
      </c>
      <c r="G11" s="20">
        <f t="shared" si="3"/>
        <v>127.40555555555557</v>
      </c>
      <c r="H11" s="20">
        <f t="shared" si="3"/>
        <v>15.900000000000002</v>
      </c>
      <c r="I11" s="164">
        <f>SUM(C11:G11)</f>
        <v>2188.3055555555552</v>
      </c>
      <c r="J11" s="20">
        <f>J6*(19-J7)</f>
        <v>274.5</v>
      </c>
      <c r="K11" s="20">
        <f>K6*(19-K7)</f>
        <v>220.20000000000005</v>
      </c>
      <c r="L11" s="20">
        <f>L6*(19-L7)</f>
        <v>398.2</v>
      </c>
      <c r="M11" s="20">
        <f>M6*(19-M7)</f>
        <v>594.79999999999995</v>
      </c>
      <c r="N11" s="164">
        <f>SUM(J11:M11)</f>
        <v>1487.7</v>
      </c>
      <c r="O11" s="165">
        <f>O6*(19-O7)</f>
        <v>3691.905555555556</v>
      </c>
      <c r="P11" s="166">
        <f>P6*(19-P7)</f>
        <v>3676.0055555555555</v>
      </c>
    </row>
    <row r="12" spans="2:17" ht="21.6" customHeight="1" thickBot="1">
      <c r="B12" s="39"/>
      <c r="C12" s="39"/>
      <c r="D12" s="39"/>
      <c r="E12" s="39"/>
      <c r="F12" s="39"/>
      <c r="G12" s="39"/>
      <c r="H12" s="39"/>
      <c r="I12" s="39"/>
      <c r="J12" s="39"/>
      <c r="K12" s="39"/>
      <c r="L12" s="39"/>
      <c r="M12" s="39"/>
      <c r="N12" s="39"/>
      <c r="O12" s="39"/>
      <c r="P12" s="39"/>
    </row>
    <row r="13" spans="2:17" ht="39.950000000000003" customHeight="1" thickBot="1">
      <c r="B13" s="473" t="s">
        <v>243</v>
      </c>
      <c r="C13" s="474"/>
      <c r="D13" s="474"/>
      <c r="E13" s="474"/>
      <c r="F13" s="474"/>
      <c r="G13" s="474"/>
      <c r="H13" s="474"/>
      <c r="I13" s="474"/>
      <c r="J13" s="474"/>
      <c r="K13" s="474"/>
      <c r="L13" s="470" t="s">
        <v>240</v>
      </c>
      <c r="M13" s="471"/>
      <c r="N13" s="471"/>
      <c r="O13" s="471"/>
      <c r="P13" s="472"/>
    </row>
    <row r="14" spans="2:17" ht="20.100000000000001" customHeight="1">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7" ht="20.100000000000001" customHeight="1" thickBot="1">
      <c r="B15" s="466"/>
      <c r="C15" s="462"/>
      <c r="D15" s="462"/>
      <c r="E15" s="462"/>
      <c r="F15" s="462"/>
      <c r="G15" s="462"/>
      <c r="H15" s="462"/>
      <c r="I15" s="462"/>
      <c r="J15" s="462"/>
      <c r="K15" s="462"/>
      <c r="L15" s="462"/>
      <c r="M15" s="462"/>
      <c r="N15" s="462"/>
      <c r="O15" s="145" t="s">
        <v>209</v>
      </c>
      <c r="P15" s="30" t="s">
        <v>210</v>
      </c>
      <c r="Q15" s="1"/>
    </row>
    <row r="16" spans="2:17" ht="20.100000000000001" customHeight="1">
      <c r="B16" s="148" t="s">
        <v>211</v>
      </c>
      <c r="C16" s="146">
        <v>31</v>
      </c>
      <c r="D16" s="8">
        <v>28</v>
      </c>
      <c r="E16" s="8">
        <v>31</v>
      </c>
      <c r="F16" s="8">
        <v>30</v>
      </c>
      <c r="G16" s="8">
        <v>17</v>
      </c>
      <c r="H16" s="8">
        <v>26</v>
      </c>
      <c r="I16" s="168">
        <f>SUM(C16:G16)</f>
        <v>137</v>
      </c>
      <c r="J16" s="8">
        <v>28</v>
      </c>
      <c r="K16" s="8">
        <v>26</v>
      </c>
      <c r="L16" s="8">
        <v>30</v>
      </c>
      <c r="M16" s="8">
        <v>31</v>
      </c>
      <c r="N16" s="168">
        <f>SUM(J16:M16)</f>
        <v>115</v>
      </c>
      <c r="O16" s="167">
        <f>SUM(C16:H16,J16:M16)</f>
        <v>278</v>
      </c>
      <c r="P16" s="169">
        <f>I16+N16</f>
        <v>252</v>
      </c>
      <c r="Q16" s="1"/>
    </row>
    <row r="17" spans="2:17" ht="20.100000000000001" customHeight="1">
      <c r="B17" s="149" t="s">
        <v>485</v>
      </c>
      <c r="C17" s="147">
        <v>-2.5483870967741935</v>
      </c>
      <c r="D17" s="10">
        <v>-1.9678571428571432</v>
      </c>
      <c r="E17" s="10">
        <v>1.1516129032258065</v>
      </c>
      <c r="F17" s="10">
        <v>4.9400000000000004</v>
      </c>
      <c r="G17" s="10">
        <v>11.623529411764705</v>
      </c>
      <c r="H17" s="10">
        <v>11.63076923076923</v>
      </c>
      <c r="I17" s="153">
        <f>(C16*C17+D16*D17+E16*E17+F16*F17+G16*G17)/I16</f>
        <v>1.8058394160583939</v>
      </c>
      <c r="J17" s="10">
        <v>9.8133333333333344</v>
      </c>
      <c r="K17" s="95">
        <v>9.6548387096774224</v>
      </c>
      <c r="L17" s="95">
        <v>-0.15333333333333318</v>
      </c>
      <c r="M17" s="95">
        <v>-6.0419354838709678</v>
      </c>
      <c r="N17" s="153">
        <f>(J16*J17+K16*K17+L16*L17+M16*M17)/N16</f>
        <v>2.9034707807386644</v>
      </c>
      <c r="O17" s="154">
        <f>(C17*C16+D17*D16+E17*E16+F17*F16+G17*G16+H17*H16+J17*J16+K17*K16+L17*L16+M17*M16)/O16</f>
        <v>3.1787738841185118</v>
      </c>
      <c r="P17" s="161">
        <f>(I17*I16+N17*N16)/P16</f>
        <v>2.3067426181942317</v>
      </c>
      <c r="Q17" s="1"/>
    </row>
    <row r="18" spans="2:17" ht="20.100000000000001" customHeight="1">
      <c r="B18" s="149" t="s">
        <v>212</v>
      </c>
      <c r="C18" s="13">
        <f t="shared" ref="C18:H18" si="4">C16*(13-C17)</f>
        <v>482</v>
      </c>
      <c r="D18" s="12">
        <f t="shared" si="4"/>
        <v>419.1</v>
      </c>
      <c r="E18" s="12">
        <f t="shared" si="4"/>
        <v>367.29999999999995</v>
      </c>
      <c r="F18" s="12">
        <f t="shared" si="4"/>
        <v>241.79999999999995</v>
      </c>
      <c r="G18" s="12">
        <f t="shared" si="4"/>
        <v>23.400000000000006</v>
      </c>
      <c r="H18" s="12">
        <f t="shared" si="4"/>
        <v>35.600000000000009</v>
      </c>
      <c r="I18" s="155">
        <f>SUM(C18:G18)</f>
        <v>1533.6000000000001</v>
      </c>
      <c r="J18" s="12">
        <f>J16*(13-J17)</f>
        <v>89.226666666666631</v>
      </c>
      <c r="K18" s="12">
        <f>K16*(13-K17)</f>
        <v>86.974193548387021</v>
      </c>
      <c r="L18" s="12">
        <f>L16*(13-L17)</f>
        <v>394.59999999999997</v>
      </c>
      <c r="M18" s="12">
        <f>M16*(13-M17)</f>
        <v>590.30000000000007</v>
      </c>
      <c r="N18" s="155">
        <f>SUM(J18:M18)</f>
        <v>1161.1008602150537</v>
      </c>
      <c r="O18" s="156">
        <f>O16*(13-O17)</f>
        <v>2730.3008602150539</v>
      </c>
      <c r="P18" s="162">
        <f>P16*(13-P17)</f>
        <v>2694.7008602150536</v>
      </c>
      <c r="Q18" s="1"/>
    </row>
    <row r="19" spans="2:17" ht="20.100000000000001" customHeight="1">
      <c r="B19" s="149" t="s">
        <v>213</v>
      </c>
      <c r="C19" s="13">
        <f t="shared" ref="C19:H19" si="5">C16*(17-C17)</f>
        <v>606</v>
      </c>
      <c r="D19" s="12">
        <f t="shared" si="5"/>
        <v>531.09999999999991</v>
      </c>
      <c r="E19" s="12">
        <f t="shared" si="5"/>
        <v>491.29999999999995</v>
      </c>
      <c r="F19" s="12">
        <f t="shared" si="5"/>
        <v>361.79999999999995</v>
      </c>
      <c r="G19" s="12">
        <f t="shared" si="5"/>
        <v>91.4</v>
      </c>
      <c r="H19" s="12">
        <f t="shared" si="5"/>
        <v>139.60000000000002</v>
      </c>
      <c r="I19" s="155">
        <f>SUM(C19:G19)</f>
        <v>2081.6</v>
      </c>
      <c r="J19" s="12">
        <f>J16*(17-J17)</f>
        <v>201.22666666666663</v>
      </c>
      <c r="K19" s="12">
        <f>K16*(17-K17)</f>
        <v>190.97419354838701</v>
      </c>
      <c r="L19" s="12">
        <f>L16*(17-L17)</f>
        <v>514.6</v>
      </c>
      <c r="M19" s="12">
        <f>M16*(17-M17)</f>
        <v>714.30000000000007</v>
      </c>
      <c r="N19" s="155">
        <f>SUM(J19:M19)</f>
        <v>1621.1008602150537</v>
      </c>
      <c r="O19" s="156">
        <f>O16*(17-O17)</f>
        <v>3842.3008602150539</v>
      </c>
      <c r="P19" s="162">
        <f>P16*(17-P17)</f>
        <v>3702.7008602150536</v>
      </c>
      <c r="Q19" s="1"/>
    </row>
    <row r="20" spans="2:17" ht="20.100000000000001" customHeight="1">
      <c r="B20" s="149" t="s">
        <v>214</v>
      </c>
      <c r="C20" s="17">
        <f t="shared" ref="C20:H20" si="6">C16*(18-C17)</f>
        <v>637</v>
      </c>
      <c r="D20" s="16">
        <f t="shared" si="6"/>
        <v>559.09999999999991</v>
      </c>
      <c r="E20" s="16">
        <f t="shared" si="6"/>
        <v>522.29999999999995</v>
      </c>
      <c r="F20" s="16">
        <f t="shared" si="6"/>
        <v>391.79999999999995</v>
      </c>
      <c r="G20" s="16">
        <f t="shared" si="6"/>
        <v>108.4</v>
      </c>
      <c r="H20" s="16">
        <f t="shared" si="6"/>
        <v>165.60000000000002</v>
      </c>
      <c r="I20" s="155">
        <f>SUM(C20:G20)</f>
        <v>2218.6</v>
      </c>
      <c r="J20" s="16">
        <f>J16*(18-J17)</f>
        <v>229.22666666666663</v>
      </c>
      <c r="K20" s="16">
        <f>K16*(18-K17)</f>
        <v>216.97419354838701</v>
      </c>
      <c r="L20" s="16">
        <f>L16*(18-L17)</f>
        <v>544.6</v>
      </c>
      <c r="M20" s="16">
        <f>M16*(18-M17)</f>
        <v>745.30000000000007</v>
      </c>
      <c r="N20" s="155">
        <f>SUM(J20:M20)</f>
        <v>1736.1008602150537</v>
      </c>
      <c r="O20" s="157">
        <f>O16*(18-O17)</f>
        <v>4120.3008602150539</v>
      </c>
      <c r="P20" s="163">
        <f>P16*(18-P17)</f>
        <v>3954.7008602150536</v>
      </c>
      <c r="Q20" s="1"/>
    </row>
    <row r="21" spans="2:17" ht="20.100000000000001" customHeight="1" thickBot="1">
      <c r="B21" s="407" t="s">
        <v>215</v>
      </c>
      <c r="C21" s="21">
        <f t="shared" ref="C21:H21" si="7">C16*(19-C17)</f>
        <v>668</v>
      </c>
      <c r="D21" s="20">
        <f t="shared" si="7"/>
        <v>587.09999999999991</v>
      </c>
      <c r="E21" s="20">
        <f t="shared" si="7"/>
        <v>553.29999999999995</v>
      </c>
      <c r="F21" s="20">
        <f t="shared" si="7"/>
        <v>421.79999999999995</v>
      </c>
      <c r="G21" s="20">
        <f t="shared" si="7"/>
        <v>125.4</v>
      </c>
      <c r="H21" s="20">
        <f t="shared" si="7"/>
        <v>191.60000000000002</v>
      </c>
      <c r="I21" s="164">
        <f>SUM(C21:G21)</f>
        <v>2355.6</v>
      </c>
      <c r="J21" s="20">
        <f>J16*(19-J17)</f>
        <v>257.22666666666663</v>
      </c>
      <c r="K21" s="20">
        <f>K16*(19-K17)</f>
        <v>242.97419354838701</v>
      </c>
      <c r="L21" s="20">
        <f>L16*(19-L17)</f>
        <v>574.6</v>
      </c>
      <c r="M21" s="20">
        <f>M16*(19-M17)</f>
        <v>776.30000000000007</v>
      </c>
      <c r="N21" s="164">
        <f>SUM(J21:M21)</f>
        <v>1851.1008602150537</v>
      </c>
      <c r="O21" s="165">
        <f>O16*(19-O17)</f>
        <v>4398.3008602150539</v>
      </c>
      <c r="P21" s="166">
        <f>P16*(19-P17)</f>
        <v>4206.7008602150536</v>
      </c>
      <c r="Q21" s="1"/>
    </row>
    <row r="22" spans="2:17" ht="15.95" customHeight="1" thickBot="1">
      <c r="B22" s="40"/>
      <c r="C22" s="40"/>
      <c r="D22" s="41"/>
      <c r="E22" s="41"/>
      <c r="F22" s="41"/>
      <c r="G22" s="42"/>
      <c r="H22" s="41"/>
      <c r="I22" s="42"/>
      <c r="J22" s="41"/>
      <c r="K22" s="42"/>
      <c r="L22" s="41"/>
      <c r="M22" s="42"/>
      <c r="N22" s="41"/>
      <c r="O22" s="42"/>
      <c r="P22" s="42"/>
    </row>
    <row r="23" spans="2:17" ht="39.6" customHeight="1" thickBot="1">
      <c r="B23" s="473" t="s">
        <v>243</v>
      </c>
      <c r="C23" s="474"/>
      <c r="D23" s="474"/>
      <c r="E23" s="474"/>
      <c r="F23" s="474"/>
      <c r="G23" s="474"/>
      <c r="H23" s="474"/>
      <c r="I23" s="474"/>
      <c r="J23" s="474"/>
      <c r="K23" s="474"/>
      <c r="L23" s="470" t="s">
        <v>218</v>
      </c>
      <c r="M23" s="471"/>
      <c r="N23" s="471"/>
      <c r="O23" s="471"/>
      <c r="P23" s="472"/>
    </row>
    <row r="24" spans="2:17" ht="15.95" customHeight="1">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7" ht="15.95" customHeight="1" thickBot="1">
      <c r="B25" s="466"/>
      <c r="C25" s="462"/>
      <c r="D25" s="462"/>
      <c r="E25" s="462"/>
      <c r="F25" s="462"/>
      <c r="G25" s="462"/>
      <c r="H25" s="462"/>
      <c r="I25" s="462"/>
      <c r="J25" s="462"/>
      <c r="K25" s="462"/>
      <c r="L25" s="462"/>
      <c r="M25" s="462"/>
      <c r="N25" s="462"/>
      <c r="O25" s="145" t="s">
        <v>209</v>
      </c>
      <c r="P25" s="30" t="s">
        <v>210</v>
      </c>
    </row>
    <row r="26" spans="2:17" ht="19.149999999999999" customHeight="1">
      <c r="B26" s="148" t="s">
        <v>211</v>
      </c>
      <c r="C26" s="146">
        <v>31</v>
      </c>
      <c r="D26" s="8">
        <v>28</v>
      </c>
      <c r="E26" s="8">
        <v>31</v>
      </c>
      <c r="F26" s="8">
        <v>30</v>
      </c>
      <c r="G26" s="8">
        <v>5</v>
      </c>
      <c r="H26" s="8">
        <v>5</v>
      </c>
      <c r="I26" s="168">
        <f>SUM(C26:G26)</f>
        <v>125</v>
      </c>
      <c r="J26" s="8">
        <v>20</v>
      </c>
      <c r="K26" s="8">
        <v>31</v>
      </c>
      <c r="L26" s="8">
        <v>30</v>
      </c>
      <c r="M26" s="8">
        <v>31</v>
      </c>
      <c r="N26" s="168">
        <f>SUM(J26:M26)</f>
        <v>112</v>
      </c>
      <c r="O26" s="167">
        <f>SUM(C26:H26,J26:M26)</f>
        <v>242</v>
      </c>
      <c r="P26" s="169">
        <f>I26+N26</f>
        <v>237</v>
      </c>
    </row>
    <row r="27" spans="2:17" ht="19.149999999999999" customHeight="1">
      <c r="B27" s="149" t="s">
        <v>485</v>
      </c>
      <c r="C27" s="147">
        <v>-3.3</v>
      </c>
      <c r="D27" s="10">
        <v>1.7</v>
      </c>
      <c r="E27" s="10">
        <v>2.7</v>
      </c>
      <c r="F27" s="10">
        <v>5.6166666666666663</v>
      </c>
      <c r="G27" s="10">
        <v>12.5</v>
      </c>
      <c r="H27" s="10">
        <v>12.4</v>
      </c>
      <c r="I27" s="153">
        <f>(C26*C27+D26*D27+E26*E27+F26*F27+G26*G27)/I26</f>
        <v>2.08</v>
      </c>
      <c r="J27" s="10">
        <v>7.5250000000000004</v>
      </c>
      <c r="K27" s="95">
        <v>4.9064516129032256</v>
      </c>
      <c r="L27" s="95">
        <v>4</v>
      </c>
      <c r="M27" s="95">
        <v>-5.8</v>
      </c>
      <c r="N27" s="153">
        <f>(J26*J27+K26*K27+L26*L27+M26*M27)/N26</f>
        <v>2.1678571428571431</v>
      </c>
      <c r="O27" s="154">
        <f>(C27*C26+D27*D26+E27*E26+F27*F26+G27*G26+H27*H26+J27*J26+K27*K26+L27*L26+M27*M26)/O26</f>
        <v>2.3338842975206613</v>
      </c>
      <c r="P27" s="161">
        <f>(I27*I26+N27*N26)/P26</f>
        <v>2.1215189873417724</v>
      </c>
    </row>
    <row r="28" spans="2:17" ht="19.149999999999999" customHeight="1">
      <c r="B28" s="149" t="s">
        <v>212</v>
      </c>
      <c r="C28" s="13">
        <f t="shared" ref="C28:H28" si="8">C26*(13-C27)</f>
        <v>505.3</v>
      </c>
      <c r="D28" s="12">
        <f t="shared" si="8"/>
        <v>316.40000000000003</v>
      </c>
      <c r="E28" s="12">
        <f t="shared" si="8"/>
        <v>319.3</v>
      </c>
      <c r="F28" s="12">
        <f t="shared" si="8"/>
        <v>221.5</v>
      </c>
      <c r="G28" s="12">
        <f t="shared" si="8"/>
        <v>2.5</v>
      </c>
      <c r="H28" s="12">
        <f t="shared" si="8"/>
        <v>2.9999999999999982</v>
      </c>
      <c r="I28" s="155">
        <f>SUM(C28:G28)</f>
        <v>1365</v>
      </c>
      <c r="J28" s="12">
        <f>J26*(13-J27)</f>
        <v>109.5</v>
      </c>
      <c r="K28" s="12">
        <f>K26*(13-K27)</f>
        <v>250.9</v>
      </c>
      <c r="L28" s="12">
        <f>L26*(13-L27)</f>
        <v>270</v>
      </c>
      <c r="M28" s="12">
        <f>M26*(13-M27)</f>
        <v>582.80000000000007</v>
      </c>
      <c r="N28" s="155">
        <f>SUM(J28:M28)</f>
        <v>1213.2</v>
      </c>
      <c r="O28" s="156">
        <f>O26*(13-O27)</f>
        <v>2581.1999999999998</v>
      </c>
      <c r="P28" s="162">
        <f>P26*(13-P27)</f>
        <v>2578.1999999999998</v>
      </c>
    </row>
    <row r="29" spans="2:17" ht="19.149999999999999" customHeight="1">
      <c r="B29" s="149" t="s">
        <v>213</v>
      </c>
      <c r="C29" s="13">
        <f t="shared" ref="C29:H29" si="9">C26*(17-C27)</f>
        <v>629.30000000000007</v>
      </c>
      <c r="D29" s="12">
        <f t="shared" si="9"/>
        <v>428.40000000000003</v>
      </c>
      <c r="E29" s="12">
        <f t="shared" si="9"/>
        <v>443.3</v>
      </c>
      <c r="F29" s="12">
        <f t="shared" si="9"/>
        <v>341.5</v>
      </c>
      <c r="G29" s="12">
        <f t="shared" si="9"/>
        <v>22.5</v>
      </c>
      <c r="H29" s="12">
        <f t="shared" si="9"/>
        <v>23</v>
      </c>
      <c r="I29" s="155">
        <f>SUM(C29:G29)</f>
        <v>1865</v>
      </c>
      <c r="J29" s="12">
        <f>J26*(17-J27)</f>
        <v>189.5</v>
      </c>
      <c r="K29" s="12">
        <f>K26*(17-K27)</f>
        <v>374.9</v>
      </c>
      <c r="L29" s="12">
        <f>L26*(17-L27)</f>
        <v>390</v>
      </c>
      <c r="M29" s="12">
        <f>M26*(17-M27)</f>
        <v>706.80000000000007</v>
      </c>
      <c r="N29" s="155">
        <f>SUM(J29:M29)</f>
        <v>1661.2</v>
      </c>
      <c r="O29" s="156">
        <f>O26*(17-O27)</f>
        <v>3549.2</v>
      </c>
      <c r="P29" s="162">
        <f>P26*(17-P27)</f>
        <v>3526.2</v>
      </c>
    </row>
    <row r="30" spans="2:17" ht="19.149999999999999" customHeight="1">
      <c r="B30" s="149" t="s">
        <v>214</v>
      </c>
      <c r="C30" s="17">
        <f t="shared" ref="C30:H30" si="10">C26*(18-C27)</f>
        <v>660.30000000000007</v>
      </c>
      <c r="D30" s="16">
        <f t="shared" si="10"/>
        <v>456.40000000000003</v>
      </c>
      <c r="E30" s="16">
        <f t="shared" si="10"/>
        <v>474.3</v>
      </c>
      <c r="F30" s="16">
        <f t="shared" si="10"/>
        <v>371.5</v>
      </c>
      <c r="G30" s="16">
        <f t="shared" si="10"/>
        <v>27.5</v>
      </c>
      <c r="H30" s="16">
        <f t="shared" si="10"/>
        <v>28</v>
      </c>
      <c r="I30" s="155">
        <f>SUM(C30:G30)</f>
        <v>1990</v>
      </c>
      <c r="J30" s="16">
        <f>J26*(18-J27)</f>
        <v>209.5</v>
      </c>
      <c r="K30" s="16">
        <f>K26*(18-K27)</f>
        <v>405.9</v>
      </c>
      <c r="L30" s="16">
        <f>L26*(18-L27)</f>
        <v>420</v>
      </c>
      <c r="M30" s="16">
        <f>M26*(18-M27)</f>
        <v>737.80000000000007</v>
      </c>
      <c r="N30" s="155">
        <f>SUM(J30:M30)</f>
        <v>1773.2000000000003</v>
      </c>
      <c r="O30" s="157">
        <f>O26*(18-O27)</f>
        <v>3791.2</v>
      </c>
      <c r="P30" s="163">
        <f>P26*(18-P27)</f>
        <v>3763.2</v>
      </c>
    </row>
    <row r="31" spans="2:17" ht="19.149999999999999" customHeight="1" thickBot="1">
      <c r="B31" s="407" t="s">
        <v>215</v>
      </c>
      <c r="C31" s="21">
        <f t="shared" ref="C31:H31" si="11">C26*(19-C27)</f>
        <v>691.30000000000007</v>
      </c>
      <c r="D31" s="20">
        <f t="shared" si="11"/>
        <v>484.40000000000003</v>
      </c>
      <c r="E31" s="20">
        <f t="shared" si="11"/>
        <v>505.3</v>
      </c>
      <c r="F31" s="20">
        <f t="shared" si="11"/>
        <v>401.5</v>
      </c>
      <c r="G31" s="20">
        <f t="shared" si="11"/>
        <v>32.5</v>
      </c>
      <c r="H31" s="20">
        <f t="shared" si="11"/>
        <v>33</v>
      </c>
      <c r="I31" s="164">
        <f>SUM(C31:G31)</f>
        <v>2115</v>
      </c>
      <c r="J31" s="20">
        <f>J26*(19-J27)</f>
        <v>229.5</v>
      </c>
      <c r="K31" s="20">
        <f>K26*(19-K27)</f>
        <v>436.9</v>
      </c>
      <c r="L31" s="20">
        <f>L26*(19-L27)</f>
        <v>450</v>
      </c>
      <c r="M31" s="20">
        <f>M26*(19-M27)</f>
        <v>768.80000000000007</v>
      </c>
      <c r="N31" s="164">
        <f>SUM(J31:M31)</f>
        <v>1885.2000000000003</v>
      </c>
      <c r="O31" s="165">
        <f>O26*(19-O27)</f>
        <v>4033.2</v>
      </c>
      <c r="P31" s="166">
        <f>P26*(19-P27)</f>
        <v>4000.2</v>
      </c>
    </row>
    <row r="32" spans="2:17" ht="15.95" customHeight="1" thickBot="1">
      <c r="B32" s="1"/>
      <c r="C32" s="1"/>
      <c r="D32" s="2"/>
      <c r="E32" s="2"/>
      <c r="F32" s="2"/>
      <c r="G32" s="1"/>
      <c r="H32" s="3"/>
      <c r="I32" s="2"/>
      <c r="J32" s="3"/>
      <c r="K32" s="2"/>
      <c r="L32" s="2"/>
      <c r="M32" s="1"/>
      <c r="N32" s="2"/>
      <c r="O32" s="1"/>
    </row>
    <row r="33" spans="2:17" ht="39.6" customHeight="1" thickBot="1">
      <c r="B33" s="473" t="s">
        <v>243</v>
      </c>
      <c r="C33" s="474"/>
      <c r="D33" s="474"/>
      <c r="E33" s="474"/>
      <c r="F33" s="474"/>
      <c r="G33" s="474"/>
      <c r="H33" s="474"/>
      <c r="I33" s="474"/>
      <c r="J33" s="474"/>
      <c r="K33" s="474"/>
      <c r="L33" s="470" t="s">
        <v>220</v>
      </c>
      <c r="M33" s="471"/>
      <c r="N33" s="471"/>
      <c r="O33" s="471"/>
      <c r="P33" s="472"/>
    </row>
    <row r="34" spans="2:17" ht="15.95" customHeight="1">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7" ht="15.95" customHeight="1" thickBot="1">
      <c r="B35" s="466"/>
      <c r="C35" s="462"/>
      <c r="D35" s="462"/>
      <c r="E35" s="462"/>
      <c r="F35" s="462"/>
      <c r="G35" s="462"/>
      <c r="H35" s="462"/>
      <c r="I35" s="462"/>
      <c r="J35" s="462"/>
      <c r="K35" s="462"/>
      <c r="L35" s="462"/>
      <c r="M35" s="462"/>
      <c r="N35" s="462"/>
      <c r="O35" s="145" t="s">
        <v>209</v>
      </c>
      <c r="P35" s="30" t="s">
        <v>210</v>
      </c>
    </row>
    <row r="36" spans="2:17" ht="19.149999999999999" customHeight="1">
      <c r="B36" s="148" t="s">
        <v>211</v>
      </c>
      <c r="C36" s="146">
        <v>31</v>
      </c>
      <c r="D36" s="8">
        <v>28</v>
      </c>
      <c r="E36" s="8">
        <v>31</v>
      </c>
      <c r="F36" s="8">
        <v>25</v>
      </c>
      <c r="G36" s="8">
        <v>20</v>
      </c>
      <c r="H36" s="8">
        <v>0</v>
      </c>
      <c r="I36" s="168">
        <f>SUM(C36:G36)</f>
        <v>135</v>
      </c>
      <c r="J36" s="8">
        <v>25</v>
      </c>
      <c r="K36" s="8">
        <v>31</v>
      </c>
      <c r="L36" s="8">
        <v>30</v>
      </c>
      <c r="M36" s="8">
        <v>31</v>
      </c>
      <c r="N36" s="168">
        <f>SUM(J36:M36)</f>
        <v>117</v>
      </c>
      <c r="O36" s="167">
        <f>SUM(C36:H36,J36:M36)</f>
        <v>252</v>
      </c>
      <c r="P36" s="169">
        <f>I36+N36</f>
        <v>252</v>
      </c>
    </row>
    <row r="37" spans="2:17" ht="19.149999999999999" customHeight="1">
      <c r="B37" s="149" t="s">
        <v>485</v>
      </c>
      <c r="C37" s="147">
        <v>-4.7</v>
      </c>
      <c r="D37" s="10">
        <v>-6.5</v>
      </c>
      <c r="E37" s="10">
        <v>0.5</v>
      </c>
      <c r="F37" s="10">
        <v>2.9</v>
      </c>
      <c r="G37" s="10">
        <v>11.5</v>
      </c>
      <c r="H37" s="10">
        <v>0</v>
      </c>
      <c r="I37" s="153">
        <f>(C36*C37+D36*D37+E36*E37+F36*F37+G36*G37)/I36</f>
        <v>-7.1851851851852194E-2</v>
      </c>
      <c r="J37" s="10">
        <v>10.1</v>
      </c>
      <c r="K37" s="95">
        <v>3.4</v>
      </c>
      <c r="L37" s="95">
        <v>4</v>
      </c>
      <c r="M37" s="95">
        <v>-2.2999999999999998</v>
      </c>
      <c r="N37" s="153">
        <f>(J36*J37+K36*K37+L36*L37+M36*M37)/N36</f>
        <v>3.4752136752136749</v>
      </c>
      <c r="O37" s="154">
        <f>(C37*C36+D37*D36+E37*E36+F37*F36+G37*G36+H37*H36+J37*J36+K37*K36+L37*L36+M37*M36)/O36</f>
        <v>1.5749999999999997</v>
      </c>
      <c r="P37" s="161">
        <f>(I37*I36+N37*N36)/P36</f>
        <v>1.5749999999999997</v>
      </c>
    </row>
    <row r="38" spans="2:17" ht="19.149999999999999" customHeight="1">
      <c r="B38" s="149" t="s">
        <v>212</v>
      </c>
      <c r="C38" s="13">
        <f t="shared" ref="C38:H38" si="12">C36*(13-C37)</f>
        <v>548.69999999999993</v>
      </c>
      <c r="D38" s="12">
        <f t="shared" si="12"/>
        <v>546</v>
      </c>
      <c r="E38" s="12">
        <f t="shared" si="12"/>
        <v>387.5</v>
      </c>
      <c r="F38" s="12">
        <f t="shared" si="12"/>
        <v>252.5</v>
      </c>
      <c r="G38" s="12">
        <f t="shared" si="12"/>
        <v>30</v>
      </c>
      <c r="H38" s="12">
        <f t="shared" si="12"/>
        <v>0</v>
      </c>
      <c r="I38" s="155">
        <f>SUM(C38:G38)</f>
        <v>1764.6999999999998</v>
      </c>
      <c r="J38" s="12">
        <f>J36*(13-J37)</f>
        <v>72.500000000000014</v>
      </c>
      <c r="K38" s="12">
        <f>K36*(13-K37)</f>
        <v>297.59999999999997</v>
      </c>
      <c r="L38" s="12">
        <f>L36*(13-L37)</f>
        <v>270</v>
      </c>
      <c r="M38" s="12">
        <f>M36*(13-M37)</f>
        <v>474.3</v>
      </c>
      <c r="N38" s="155">
        <f>SUM(J38:M38)</f>
        <v>1114.3999999999999</v>
      </c>
      <c r="O38" s="156">
        <f>O36*(13-O37)</f>
        <v>2879.1000000000004</v>
      </c>
      <c r="P38" s="162">
        <f>P36*(13-P37)</f>
        <v>2879.1000000000004</v>
      </c>
    </row>
    <row r="39" spans="2:17" ht="19.149999999999999" customHeight="1">
      <c r="B39" s="149" t="s">
        <v>213</v>
      </c>
      <c r="C39" s="13">
        <f t="shared" ref="C39:H39" si="13">C36*(17-C37)</f>
        <v>672.69999999999993</v>
      </c>
      <c r="D39" s="12">
        <f t="shared" si="13"/>
        <v>658</v>
      </c>
      <c r="E39" s="12">
        <f t="shared" si="13"/>
        <v>511.5</v>
      </c>
      <c r="F39" s="12">
        <f t="shared" si="13"/>
        <v>352.5</v>
      </c>
      <c r="G39" s="12">
        <f t="shared" si="13"/>
        <v>110</v>
      </c>
      <c r="H39" s="12">
        <f t="shared" si="13"/>
        <v>0</v>
      </c>
      <c r="I39" s="155">
        <f>SUM(C39:G39)</f>
        <v>2304.6999999999998</v>
      </c>
      <c r="J39" s="12">
        <f>J36*(17-J37)</f>
        <v>172.5</v>
      </c>
      <c r="K39" s="12">
        <f>K36*(17-K37)</f>
        <v>421.59999999999997</v>
      </c>
      <c r="L39" s="12">
        <f>L36*(17-L37)</f>
        <v>390</v>
      </c>
      <c r="M39" s="12">
        <f>M36*(17-M37)</f>
        <v>598.30000000000007</v>
      </c>
      <c r="N39" s="155">
        <f>SUM(J39:M39)</f>
        <v>1582.4</v>
      </c>
      <c r="O39" s="156">
        <f>O36*(17-O37)</f>
        <v>3887.1000000000004</v>
      </c>
      <c r="P39" s="162">
        <f>P36*(17-P37)</f>
        <v>3887.1000000000004</v>
      </c>
    </row>
    <row r="40" spans="2:17" ht="19.149999999999999" customHeight="1">
      <c r="B40" s="149" t="s">
        <v>214</v>
      </c>
      <c r="C40" s="17">
        <f t="shared" ref="C40:H40" si="14">C36*(18-C37)</f>
        <v>703.69999999999993</v>
      </c>
      <c r="D40" s="16">
        <f t="shared" si="14"/>
        <v>686</v>
      </c>
      <c r="E40" s="16">
        <f t="shared" si="14"/>
        <v>542.5</v>
      </c>
      <c r="F40" s="16">
        <f t="shared" si="14"/>
        <v>377.5</v>
      </c>
      <c r="G40" s="16">
        <f t="shared" si="14"/>
        <v>130</v>
      </c>
      <c r="H40" s="16">
        <f t="shared" si="14"/>
        <v>0</v>
      </c>
      <c r="I40" s="155">
        <f>SUM(C40:G40)</f>
        <v>2439.6999999999998</v>
      </c>
      <c r="J40" s="16">
        <f>J36*(18-J37)</f>
        <v>197.5</v>
      </c>
      <c r="K40" s="16">
        <f>K36*(18-K37)</f>
        <v>452.59999999999997</v>
      </c>
      <c r="L40" s="16">
        <f>L36*(18-L37)</f>
        <v>420</v>
      </c>
      <c r="M40" s="16">
        <f>M36*(18-M37)</f>
        <v>629.30000000000007</v>
      </c>
      <c r="N40" s="155">
        <f>SUM(J40:M40)</f>
        <v>1699.4</v>
      </c>
      <c r="O40" s="157">
        <f>O36*(18-O37)</f>
        <v>4139.1000000000004</v>
      </c>
      <c r="P40" s="163">
        <f>P36*(18-P37)</f>
        <v>4139.1000000000004</v>
      </c>
    </row>
    <row r="41" spans="2:17" ht="19.149999999999999" customHeight="1" thickBot="1">
      <c r="B41" s="407" t="s">
        <v>215</v>
      </c>
      <c r="C41" s="21">
        <f t="shared" ref="C41:H41" si="15">C36*(19-C37)</f>
        <v>734.69999999999993</v>
      </c>
      <c r="D41" s="20">
        <f t="shared" si="15"/>
        <v>714</v>
      </c>
      <c r="E41" s="20">
        <f t="shared" si="15"/>
        <v>573.5</v>
      </c>
      <c r="F41" s="20">
        <f t="shared" si="15"/>
        <v>402.50000000000006</v>
      </c>
      <c r="G41" s="20">
        <f t="shared" si="15"/>
        <v>150</v>
      </c>
      <c r="H41" s="20">
        <f t="shared" si="15"/>
        <v>0</v>
      </c>
      <c r="I41" s="164">
        <f>SUM(C41:G41)</f>
        <v>2574.6999999999998</v>
      </c>
      <c r="J41" s="20">
        <f>J36*(19-J37)</f>
        <v>222.5</v>
      </c>
      <c r="K41" s="20">
        <f>K36*(19-K37)</f>
        <v>483.59999999999997</v>
      </c>
      <c r="L41" s="20">
        <f>L36*(19-L37)</f>
        <v>450</v>
      </c>
      <c r="M41" s="20">
        <f>M36*(19-M37)</f>
        <v>660.30000000000007</v>
      </c>
      <c r="N41" s="164">
        <f>SUM(J41:M41)</f>
        <v>1816.4</v>
      </c>
      <c r="O41" s="165">
        <f>O36*(19-O37)</f>
        <v>4391.1000000000004</v>
      </c>
      <c r="P41" s="166">
        <f>P36*(19-P37)</f>
        <v>4391.1000000000004</v>
      </c>
    </row>
    <row r="42" spans="2:17" ht="19.149999999999999" customHeight="1" thickBot="1">
      <c r="B42" s="1"/>
      <c r="C42" s="1"/>
      <c r="D42" s="2"/>
      <c r="E42" s="2"/>
      <c r="F42" s="2"/>
      <c r="G42" s="1"/>
      <c r="H42" s="3"/>
      <c r="I42" s="2"/>
      <c r="J42" s="3"/>
      <c r="K42" s="2"/>
      <c r="L42" s="2"/>
      <c r="M42" s="1"/>
      <c r="N42" s="2"/>
      <c r="O42" s="1"/>
    </row>
    <row r="43" spans="2:17" ht="39" customHeight="1" thickBot="1">
      <c r="B43" s="473" t="s">
        <v>243</v>
      </c>
      <c r="C43" s="474"/>
      <c r="D43" s="474"/>
      <c r="E43" s="474"/>
      <c r="F43" s="474"/>
      <c r="G43" s="474"/>
      <c r="H43" s="474"/>
      <c r="I43" s="474"/>
      <c r="J43" s="474"/>
      <c r="K43" s="474"/>
      <c r="L43" s="470" t="s">
        <v>221</v>
      </c>
      <c r="M43" s="471"/>
      <c r="N43" s="471"/>
      <c r="O43" s="471"/>
      <c r="P43" s="472"/>
    </row>
    <row r="44" spans="2:17" ht="20.100000000000001" customHeight="1">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7" ht="20.100000000000001" customHeight="1" thickBot="1">
      <c r="B45" s="466"/>
      <c r="C45" s="462"/>
      <c r="D45" s="462"/>
      <c r="E45" s="462"/>
      <c r="F45" s="462"/>
      <c r="G45" s="462"/>
      <c r="H45" s="462"/>
      <c r="I45" s="462"/>
      <c r="J45" s="462"/>
      <c r="K45" s="462"/>
      <c r="L45" s="462"/>
      <c r="M45" s="462"/>
      <c r="N45" s="462"/>
      <c r="O45" s="145" t="s">
        <v>209</v>
      </c>
      <c r="P45" s="30" t="s">
        <v>210</v>
      </c>
    </row>
    <row r="46" spans="2:17" ht="19.5" customHeight="1">
      <c r="B46" s="148" t="s">
        <v>211</v>
      </c>
      <c r="C46" s="146">
        <v>31</v>
      </c>
      <c r="D46" s="8">
        <v>28</v>
      </c>
      <c r="E46" s="8">
        <v>31</v>
      </c>
      <c r="F46" s="8">
        <v>25</v>
      </c>
      <c r="G46" s="8">
        <v>20</v>
      </c>
      <c r="H46" s="8">
        <v>0</v>
      </c>
      <c r="I46" s="168">
        <f>SUM(C46:G46)</f>
        <v>135</v>
      </c>
      <c r="J46" s="8">
        <v>25</v>
      </c>
      <c r="K46" s="8">
        <v>31</v>
      </c>
      <c r="L46" s="8">
        <v>30</v>
      </c>
      <c r="M46" s="8">
        <v>31</v>
      </c>
      <c r="N46" s="168">
        <f>SUM(J46:M46)</f>
        <v>117</v>
      </c>
      <c r="O46" s="167">
        <f>SUM(C46:H46,J46:M46)</f>
        <v>252</v>
      </c>
      <c r="P46" s="169">
        <f>I46+N46</f>
        <v>252</v>
      </c>
    </row>
    <row r="47" spans="2:17" ht="20.100000000000001" customHeight="1">
      <c r="B47" s="149" t="s">
        <v>485</v>
      </c>
      <c r="C47" s="147">
        <v>-4.7</v>
      </c>
      <c r="D47" s="10">
        <v>-6.5</v>
      </c>
      <c r="E47" s="10">
        <v>0.5</v>
      </c>
      <c r="F47" s="10">
        <v>2.9</v>
      </c>
      <c r="G47" s="10">
        <v>11.5</v>
      </c>
      <c r="H47" s="10">
        <v>0</v>
      </c>
      <c r="I47" s="153">
        <f>(C46*C47+D46*D47+E46*E47+F46*F47+G46*G47)/I46</f>
        <v>-7.1851851851852194E-2</v>
      </c>
      <c r="J47" s="10">
        <v>9.8000000000000007</v>
      </c>
      <c r="K47" s="95">
        <v>8.1999999999999993</v>
      </c>
      <c r="L47" s="95">
        <v>1.7</v>
      </c>
      <c r="M47" s="95">
        <v>-2.2999999999999998</v>
      </c>
      <c r="N47" s="153">
        <f>(J46*J47+K46*K47+L46*L47+M46*M47)/N46</f>
        <v>4.0931623931623937</v>
      </c>
      <c r="O47" s="154">
        <f>(C47*C46+D47*D46+E47*E46+F47*F46+G47*G46+H47*H46+J47*J46+K47*K46+L47*L46+M47*M46)/O46</f>
        <v>1.861904761904762</v>
      </c>
      <c r="P47" s="161">
        <f>(I47*I46+N47*N46)/P46</f>
        <v>1.8619047619047622</v>
      </c>
    </row>
    <row r="48" spans="2:17" ht="20.100000000000001" customHeight="1">
      <c r="B48" s="149" t="s">
        <v>212</v>
      </c>
      <c r="C48" s="13">
        <f t="shared" ref="C48:H48" si="16">C46*(13-C47)</f>
        <v>548.69999999999993</v>
      </c>
      <c r="D48" s="12">
        <f t="shared" si="16"/>
        <v>546</v>
      </c>
      <c r="E48" s="12">
        <f t="shared" si="16"/>
        <v>387.5</v>
      </c>
      <c r="F48" s="12">
        <f t="shared" si="16"/>
        <v>252.5</v>
      </c>
      <c r="G48" s="12">
        <f t="shared" si="16"/>
        <v>30</v>
      </c>
      <c r="H48" s="12">
        <f t="shared" si="16"/>
        <v>0</v>
      </c>
      <c r="I48" s="155">
        <f>SUM(C48:G48)</f>
        <v>1764.6999999999998</v>
      </c>
      <c r="J48" s="12">
        <f>J46*(13-J47)</f>
        <v>79.999999999999986</v>
      </c>
      <c r="K48" s="12">
        <f>K46*(13-K47)</f>
        <v>148.80000000000001</v>
      </c>
      <c r="L48" s="12">
        <f>L46*(13-L47)</f>
        <v>339</v>
      </c>
      <c r="M48" s="12">
        <f>M46*(13-M47)</f>
        <v>474.3</v>
      </c>
      <c r="N48" s="155">
        <f>SUM(J48:M48)</f>
        <v>1042.0999999999999</v>
      </c>
      <c r="O48" s="156">
        <f>O46*(13-O47)</f>
        <v>2806.7999999999997</v>
      </c>
      <c r="P48" s="162">
        <f>P46*(13-P47)</f>
        <v>2806.7999999999997</v>
      </c>
      <c r="Q48" s="28"/>
    </row>
    <row r="49" spans="2:17" ht="20.100000000000001" customHeight="1">
      <c r="B49" s="149" t="s">
        <v>213</v>
      </c>
      <c r="C49" s="13">
        <f t="shared" ref="C49:H49" si="17">C46*(17-C47)</f>
        <v>672.69999999999993</v>
      </c>
      <c r="D49" s="12">
        <f t="shared" si="17"/>
        <v>658</v>
      </c>
      <c r="E49" s="12">
        <f t="shared" si="17"/>
        <v>511.5</v>
      </c>
      <c r="F49" s="12">
        <f t="shared" si="17"/>
        <v>352.5</v>
      </c>
      <c r="G49" s="12">
        <f t="shared" si="17"/>
        <v>110</v>
      </c>
      <c r="H49" s="12">
        <f t="shared" si="17"/>
        <v>0</v>
      </c>
      <c r="I49" s="155">
        <f>SUM(C49:G49)</f>
        <v>2304.6999999999998</v>
      </c>
      <c r="J49" s="12">
        <f>J46*(17-J47)</f>
        <v>179.99999999999997</v>
      </c>
      <c r="K49" s="12">
        <f>K46*(17-K47)</f>
        <v>272.8</v>
      </c>
      <c r="L49" s="12">
        <f>L46*(17-L47)</f>
        <v>459</v>
      </c>
      <c r="M49" s="12">
        <f>M46*(17-M47)</f>
        <v>598.30000000000007</v>
      </c>
      <c r="N49" s="155">
        <f>SUM(J49:M49)</f>
        <v>1510.1</v>
      </c>
      <c r="O49" s="156">
        <f>O46*(17-O47)</f>
        <v>3814.7999999999997</v>
      </c>
      <c r="P49" s="162">
        <f>P46*(17-P47)</f>
        <v>3814.7999999999997</v>
      </c>
      <c r="Q49" s="28"/>
    </row>
    <row r="50" spans="2:17" ht="20.100000000000001" customHeight="1">
      <c r="B50" s="149" t="s">
        <v>214</v>
      </c>
      <c r="C50" s="17">
        <f t="shared" ref="C50:H50" si="18">C46*(18-C47)</f>
        <v>703.69999999999993</v>
      </c>
      <c r="D50" s="16">
        <f t="shared" si="18"/>
        <v>686</v>
      </c>
      <c r="E50" s="16">
        <f t="shared" si="18"/>
        <v>542.5</v>
      </c>
      <c r="F50" s="16">
        <f t="shared" si="18"/>
        <v>377.5</v>
      </c>
      <c r="G50" s="16">
        <f t="shared" si="18"/>
        <v>130</v>
      </c>
      <c r="H50" s="16">
        <f t="shared" si="18"/>
        <v>0</v>
      </c>
      <c r="I50" s="155">
        <f>SUM(C50:G50)</f>
        <v>2439.6999999999998</v>
      </c>
      <c r="J50" s="16">
        <f>J46*(18-J47)</f>
        <v>204.99999999999997</v>
      </c>
      <c r="K50" s="16">
        <f>K46*(18-K47)</f>
        <v>303.8</v>
      </c>
      <c r="L50" s="16">
        <f>L46*(18-L47)</f>
        <v>489</v>
      </c>
      <c r="M50" s="16">
        <f>M46*(18-M47)</f>
        <v>629.30000000000007</v>
      </c>
      <c r="N50" s="155">
        <f>SUM(J50:M50)</f>
        <v>1627.1</v>
      </c>
      <c r="O50" s="157">
        <f>O46*(18-O47)</f>
        <v>4066.8</v>
      </c>
      <c r="P50" s="163">
        <f>P46*(18-P47)</f>
        <v>4066.8</v>
      </c>
      <c r="Q50" s="28"/>
    </row>
    <row r="51" spans="2:17" ht="20.100000000000001" customHeight="1" thickBot="1">
      <c r="B51" s="407" t="s">
        <v>215</v>
      </c>
      <c r="C51" s="21">
        <f t="shared" ref="C51:H51" si="19">C46*(19-C47)</f>
        <v>734.69999999999993</v>
      </c>
      <c r="D51" s="20">
        <f t="shared" si="19"/>
        <v>714</v>
      </c>
      <c r="E51" s="20">
        <f t="shared" si="19"/>
        <v>573.5</v>
      </c>
      <c r="F51" s="20">
        <f t="shared" si="19"/>
        <v>402.50000000000006</v>
      </c>
      <c r="G51" s="20">
        <f t="shared" si="19"/>
        <v>150</v>
      </c>
      <c r="H51" s="20">
        <f t="shared" si="19"/>
        <v>0</v>
      </c>
      <c r="I51" s="164">
        <f>SUM(C51:G51)</f>
        <v>2574.6999999999998</v>
      </c>
      <c r="J51" s="20">
        <f>J46*(19-J47)</f>
        <v>229.99999999999997</v>
      </c>
      <c r="K51" s="20">
        <f>K46*(19-K47)</f>
        <v>334.8</v>
      </c>
      <c r="L51" s="20">
        <f>L46*(19-L47)</f>
        <v>519</v>
      </c>
      <c r="M51" s="20">
        <f>M46*(19-M47)</f>
        <v>660.30000000000007</v>
      </c>
      <c r="N51" s="164">
        <f>SUM(J51:M51)</f>
        <v>1744.1</v>
      </c>
      <c r="O51" s="165">
        <f>O46*(19-O47)</f>
        <v>4318.8</v>
      </c>
      <c r="P51" s="166">
        <f>P46*(19-P47)</f>
        <v>4318.8</v>
      </c>
      <c r="Q51" s="28"/>
    </row>
    <row r="52" spans="2:17" ht="20.100000000000001" customHeight="1" thickBot="1">
      <c r="B52" s="1"/>
      <c r="C52" s="1"/>
      <c r="D52" s="2"/>
      <c r="E52" s="2"/>
      <c r="F52" s="2"/>
      <c r="G52" s="1"/>
      <c r="H52" s="3"/>
      <c r="I52" s="2"/>
      <c r="J52" s="3"/>
      <c r="K52" s="2"/>
      <c r="L52" s="2"/>
      <c r="M52" s="1"/>
      <c r="N52" s="2"/>
      <c r="O52" s="1"/>
      <c r="Q52" s="28"/>
    </row>
    <row r="53" spans="2:17" ht="24" customHeight="1" thickBot="1">
      <c r="B53" s="473" t="s">
        <v>243</v>
      </c>
      <c r="C53" s="474"/>
      <c r="D53" s="474"/>
      <c r="E53" s="474"/>
      <c r="F53" s="474"/>
      <c r="G53" s="474"/>
      <c r="H53" s="474"/>
      <c r="I53" s="474"/>
      <c r="J53" s="474"/>
      <c r="K53" s="474"/>
      <c r="L53" s="470" t="s">
        <v>222</v>
      </c>
      <c r="M53" s="471"/>
      <c r="N53" s="471"/>
      <c r="O53" s="471"/>
      <c r="P53" s="472"/>
    </row>
    <row r="54" spans="2:17" ht="20.100000000000001" customHeight="1">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7" ht="20.100000000000001" customHeight="1" thickBot="1">
      <c r="B55" s="466"/>
      <c r="C55" s="462"/>
      <c r="D55" s="462"/>
      <c r="E55" s="462"/>
      <c r="F55" s="462"/>
      <c r="G55" s="462"/>
      <c r="H55" s="462"/>
      <c r="I55" s="462"/>
      <c r="J55" s="462"/>
      <c r="K55" s="462"/>
      <c r="L55" s="462"/>
      <c r="M55" s="462"/>
      <c r="N55" s="462"/>
      <c r="O55" s="145" t="s">
        <v>209</v>
      </c>
      <c r="P55" s="30" t="s">
        <v>210</v>
      </c>
    </row>
    <row r="56" spans="2:17" ht="20.25" customHeight="1">
      <c r="B56" s="148" t="s">
        <v>211</v>
      </c>
      <c r="C56" s="146">
        <v>31</v>
      </c>
      <c r="D56" s="8">
        <v>28</v>
      </c>
      <c r="E56" s="8">
        <v>31</v>
      </c>
      <c r="F56" s="8">
        <v>30</v>
      </c>
      <c r="G56" s="8">
        <v>15</v>
      </c>
      <c r="H56" s="8">
        <v>10</v>
      </c>
      <c r="I56" s="168">
        <f>SUM(C56:G56)</f>
        <v>135</v>
      </c>
      <c r="J56" s="8">
        <v>20</v>
      </c>
      <c r="K56" s="8">
        <v>31</v>
      </c>
      <c r="L56" s="8">
        <v>30</v>
      </c>
      <c r="M56" s="8">
        <v>31</v>
      </c>
      <c r="N56" s="168">
        <f>SUM(J56:M56)</f>
        <v>112</v>
      </c>
      <c r="O56" s="167">
        <f>SUM(C56:H56,J56:M56)</f>
        <v>257</v>
      </c>
      <c r="P56" s="169">
        <f>I56+N56</f>
        <v>247</v>
      </c>
    </row>
    <row r="57" spans="2:17" ht="20.25" customHeight="1">
      <c r="B57" s="149" t="s">
        <v>485</v>
      </c>
      <c r="C57" s="147">
        <v>-2.2000000000000002</v>
      </c>
      <c r="D57" s="10">
        <v>-6</v>
      </c>
      <c r="E57" s="10">
        <v>-1.4</v>
      </c>
      <c r="F57" s="10">
        <v>6.6</v>
      </c>
      <c r="G57" s="10">
        <v>6.6</v>
      </c>
      <c r="H57" s="10">
        <v>10.9</v>
      </c>
      <c r="I57" s="153">
        <f>(C56*C57+D56*D57+E56*E57+F56*F57+G56*G57)/I56</f>
        <v>0.12888888888888914</v>
      </c>
      <c r="J57" s="10">
        <v>9.8000000000000007</v>
      </c>
      <c r="K57" s="95">
        <v>7.1</v>
      </c>
      <c r="L57" s="95">
        <v>0.5</v>
      </c>
      <c r="M57" s="95">
        <v>-3.1</v>
      </c>
      <c r="N57" s="153">
        <f>(J56*J57+K56*K57+L56*L57+M56*M57)/N56</f>
        <v>2.9910714285714284</v>
      </c>
      <c r="O57" s="154">
        <f>(C57*C56+D57*D56+E57*E56+F57*F56+G57*G56+H57*H56+J57*J56+K57*K56+L57*L56+M57*M56)/O56</f>
        <v>1.7953307392996107</v>
      </c>
      <c r="P57" s="161">
        <f>(I57*I56+N57*N56)/P56</f>
        <v>1.4267206477732794</v>
      </c>
    </row>
    <row r="58" spans="2:17" ht="20.25" customHeight="1">
      <c r="B58" s="149" t="s">
        <v>212</v>
      </c>
      <c r="C58" s="13">
        <f t="shared" ref="C58:H58" si="20">C56*(13-C57)</f>
        <v>471.2</v>
      </c>
      <c r="D58" s="12">
        <f t="shared" si="20"/>
        <v>532</v>
      </c>
      <c r="E58" s="12">
        <f t="shared" si="20"/>
        <v>446.40000000000003</v>
      </c>
      <c r="F58" s="12">
        <f t="shared" si="20"/>
        <v>192</v>
      </c>
      <c r="G58" s="12">
        <f t="shared" si="20"/>
        <v>96</v>
      </c>
      <c r="H58" s="12">
        <f t="shared" si="20"/>
        <v>20.999999999999996</v>
      </c>
      <c r="I58" s="155">
        <f>SUM(C58:G58)</f>
        <v>1737.6000000000001</v>
      </c>
      <c r="J58" s="12">
        <f>J56*(13-J57)</f>
        <v>63.999999999999986</v>
      </c>
      <c r="K58" s="12">
        <f>K56*(13-K57)</f>
        <v>182.9</v>
      </c>
      <c r="L58" s="12">
        <f>L56*(13-L57)</f>
        <v>375</v>
      </c>
      <c r="M58" s="12">
        <f>M56*(13-M57)</f>
        <v>499.1</v>
      </c>
      <c r="N58" s="155">
        <f>SUM(J58:M58)</f>
        <v>1121</v>
      </c>
      <c r="O58" s="156">
        <f>O56*(13-O57)</f>
        <v>2879.6</v>
      </c>
      <c r="P58" s="162">
        <f>P56*(13-P57)</f>
        <v>2858.6</v>
      </c>
    </row>
    <row r="59" spans="2:17" ht="20.25" customHeight="1">
      <c r="B59" s="149" t="s">
        <v>213</v>
      </c>
      <c r="C59" s="13">
        <f t="shared" ref="C59:H59" si="21">C56*(17-C57)</f>
        <v>595.19999999999993</v>
      </c>
      <c r="D59" s="12">
        <f t="shared" si="21"/>
        <v>644</v>
      </c>
      <c r="E59" s="12">
        <f t="shared" si="21"/>
        <v>570.4</v>
      </c>
      <c r="F59" s="12">
        <f t="shared" si="21"/>
        <v>312</v>
      </c>
      <c r="G59" s="12">
        <f t="shared" si="21"/>
        <v>156</v>
      </c>
      <c r="H59" s="12">
        <f t="shared" si="21"/>
        <v>61</v>
      </c>
      <c r="I59" s="155">
        <f>SUM(C59:G59)</f>
        <v>2277.6</v>
      </c>
      <c r="J59" s="12">
        <f>J56*(17-J57)</f>
        <v>144</v>
      </c>
      <c r="K59" s="12">
        <f>K56*(17-K57)</f>
        <v>306.90000000000003</v>
      </c>
      <c r="L59" s="12">
        <f>L56*(17-L57)</f>
        <v>495</v>
      </c>
      <c r="M59" s="12">
        <f>M56*(17-M57)</f>
        <v>623.1</v>
      </c>
      <c r="N59" s="155">
        <f>SUM(J59:M59)</f>
        <v>1569</v>
      </c>
      <c r="O59" s="156">
        <f>O56*(17-O57)</f>
        <v>3907.6</v>
      </c>
      <c r="P59" s="162">
        <f>P56*(17-P57)</f>
        <v>3846.6</v>
      </c>
    </row>
    <row r="60" spans="2:17" ht="19.5">
      <c r="B60" s="149" t="s">
        <v>214</v>
      </c>
      <c r="C60" s="17">
        <f t="shared" ref="C60:H60" si="22">C56*(18-C57)</f>
        <v>626.19999999999993</v>
      </c>
      <c r="D60" s="16">
        <f t="shared" si="22"/>
        <v>672</v>
      </c>
      <c r="E60" s="16">
        <f t="shared" si="22"/>
        <v>601.4</v>
      </c>
      <c r="F60" s="16">
        <f t="shared" si="22"/>
        <v>342</v>
      </c>
      <c r="G60" s="16">
        <f t="shared" si="22"/>
        <v>171</v>
      </c>
      <c r="H60" s="16">
        <f t="shared" si="22"/>
        <v>71</v>
      </c>
      <c r="I60" s="155">
        <f>SUM(C60:G60)</f>
        <v>2412.6</v>
      </c>
      <c r="J60" s="16">
        <f>J56*(18-J57)</f>
        <v>164</v>
      </c>
      <c r="K60" s="16">
        <f>K56*(18-K57)</f>
        <v>337.90000000000003</v>
      </c>
      <c r="L60" s="16">
        <f>L56*(18-L57)</f>
        <v>525</v>
      </c>
      <c r="M60" s="16">
        <f>M56*(18-M57)</f>
        <v>654.1</v>
      </c>
      <c r="N60" s="155">
        <f>SUM(J60:M60)</f>
        <v>1681</v>
      </c>
      <c r="O60" s="157">
        <f>O56*(18-O57)</f>
        <v>4164.5999999999995</v>
      </c>
      <c r="P60" s="163">
        <f>P56*(18-P57)</f>
        <v>4093.6</v>
      </c>
    </row>
    <row r="61" spans="2:17" ht="20.25" thickBot="1">
      <c r="B61" s="407" t="s">
        <v>215</v>
      </c>
      <c r="C61" s="21">
        <f t="shared" ref="C61:H61" si="23">C56*(19-C57)</f>
        <v>657.19999999999993</v>
      </c>
      <c r="D61" s="20">
        <f t="shared" si="23"/>
        <v>700</v>
      </c>
      <c r="E61" s="20">
        <f t="shared" si="23"/>
        <v>632.4</v>
      </c>
      <c r="F61" s="20">
        <f t="shared" si="23"/>
        <v>372</v>
      </c>
      <c r="G61" s="20">
        <f t="shared" si="23"/>
        <v>186</v>
      </c>
      <c r="H61" s="20">
        <f t="shared" si="23"/>
        <v>81</v>
      </c>
      <c r="I61" s="164">
        <f>SUM(C61:G61)</f>
        <v>2547.6</v>
      </c>
      <c r="J61" s="20">
        <f>J56*(19-J57)</f>
        <v>184</v>
      </c>
      <c r="K61" s="20">
        <f>K56*(19-K57)</f>
        <v>368.90000000000003</v>
      </c>
      <c r="L61" s="20">
        <f>L56*(19-L57)</f>
        <v>555</v>
      </c>
      <c r="M61" s="20">
        <f>M56*(19-M57)</f>
        <v>685.1</v>
      </c>
      <c r="N61" s="164">
        <f>SUM(J61:M61)</f>
        <v>1793</v>
      </c>
      <c r="O61" s="165">
        <f>O56*(19-O57)</f>
        <v>4421.5999999999995</v>
      </c>
      <c r="P61" s="166">
        <f>P56*(19-P57)</f>
        <v>4340.5999999999995</v>
      </c>
    </row>
    <row r="62" spans="2:17" ht="15.75" thickBot="1">
      <c r="B62" s="1"/>
      <c r="C62" s="1"/>
      <c r="D62" s="2"/>
      <c r="E62" s="2"/>
      <c r="F62" s="2"/>
      <c r="G62" s="1"/>
      <c r="H62" s="3"/>
      <c r="I62" s="2"/>
      <c r="J62" s="3"/>
      <c r="K62" s="2"/>
      <c r="L62" s="2"/>
      <c r="M62" s="1"/>
      <c r="N62" s="2"/>
      <c r="O62" s="1"/>
    </row>
    <row r="63" spans="2:17" ht="24" thickBot="1">
      <c r="B63" s="473" t="s">
        <v>243</v>
      </c>
      <c r="C63" s="474"/>
      <c r="D63" s="474"/>
      <c r="E63" s="474"/>
      <c r="F63" s="474"/>
      <c r="G63" s="474"/>
      <c r="H63" s="474"/>
      <c r="I63" s="474"/>
      <c r="J63" s="474"/>
      <c r="K63" s="474"/>
      <c r="L63" s="470" t="s">
        <v>223</v>
      </c>
      <c r="M63" s="471"/>
      <c r="N63" s="471"/>
      <c r="O63" s="471"/>
      <c r="P63" s="472"/>
    </row>
    <row r="64" spans="2:17"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c r="B66" s="148" t="s">
        <v>211</v>
      </c>
      <c r="C66" s="146">
        <v>31</v>
      </c>
      <c r="D66" s="8">
        <v>28</v>
      </c>
      <c r="E66" s="8">
        <v>31</v>
      </c>
      <c r="F66" s="8">
        <v>30</v>
      </c>
      <c r="G66" s="8">
        <v>26</v>
      </c>
      <c r="H66" s="8">
        <v>10</v>
      </c>
      <c r="I66" s="168">
        <f>SUM(C66:G66)</f>
        <v>146</v>
      </c>
      <c r="J66" s="8">
        <v>20</v>
      </c>
      <c r="K66" s="8">
        <v>31</v>
      </c>
      <c r="L66" s="8">
        <v>30</v>
      </c>
      <c r="M66" s="8">
        <v>31</v>
      </c>
      <c r="N66" s="168">
        <f>SUM(J66:M66)</f>
        <v>112</v>
      </c>
      <c r="O66" s="167">
        <f>SUM(C66:H66,J66:M66)</f>
        <v>268</v>
      </c>
      <c r="P66" s="169">
        <f>I66+N66</f>
        <v>258</v>
      </c>
    </row>
    <row r="67" spans="2:16" ht="19.5">
      <c r="B67" s="149" t="s">
        <v>485</v>
      </c>
      <c r="C67" s="147">
        <v>-8.1999999999999993</v>
      </c>
      <c r="D67" s="10">
        <v>-5.9</v>
      </c>
      <c r="E67" s="10">
        <v>-2.4</v>
      </c>
      <c r="F67" s="10">
        <v>6.5</v>
      </c>
      <c r="G67" s="10">
        <v>10.6</v>
      </c>
      <c r="H67" s="10">
        <v>9.1</v>
      </c>
      <c r="I67" s="153">
        <f>(C66*C67+D66*D67+E66*E67+F66*F67+G66*G67)/I66</f>
        <v>-0.15890410958904103</v>
      </c>
      <c r="J67" s="10">
        <v>11.7</v>
      </c>
      <c r="K67" s="95">
        <v>8.8000000000000007</v>
      </c>
      <c r="L67" s="95">
        <v>4.5</v>
      </c>
      <c r="M67" s="95">
        <v>1.1000000000000001</v>
      </c>
      <c r="N67" s="153">
        <f>(J66*J67+K66*K67+L66*L67+M66*M67)/N66</f>
        <v>6.0348214285714281</v>
      </c>
      <c r="O67" s="154">
        <f>(C67*C66+D67*D66+E67*E66+F67*F66+G67*G66+H67*H66+J67*J66+K67*K66+L67*L66+M67*M66)/O66</f>
        <v>2.7750000000000004</v>
      </c>
      <c r="P67" s="161">
        <f>(I67*I66+N67*N66)/P66</f>
        <v>2.5298449612403102</v>
      </c>
    </row>
    <row r="68" spans="2:16" ht="19.5">
      <c r="B68" s="149" t="s">
        <v>212</v>
      </c>
      <c r="C68" s="13">
        <f t="shared" ref="C68:H68" si="24">C66*(13-C67)</f>
        <v>657.19999999999993</v>
      </c>
      <c r="D68" s="12">
        <f t="shared" si="24"/>
        <v>529.19999999999993</v>
      </c>
      <c r="E68" s="12">
        <f t="shared" si="24"/>
        <v>477.40000000000003</v>
      </c>
      <c r="F68" s="12">
        <f t="shared" si="24"/>
        <v>195</v>
      </c>
      <c r="G68" s="12">
        <f t="shared" si="24"/>
        <v>62.400000000000006</v>
      </c>
      <c r="H68" s="12">
        <f t="shared" si="24"/>
        <v>39</v>
      </c>
      <c r="I68" s="155">
        <f>SUM(C68:G68)</f>
        <v>1921.2</v>
      </c>
      <c r="J68" s="12">
        <f>J66*(13-J67)</f>
        <v>26.000000000000014</v>
      </c>
      <c r="K68" s="12">
        <f>K66*(13-K67)</f>
        <v>130.19999999999999</v>
      </c>
      <c r="L68" s="12">
        <f>L66*(13-L67)</f>
        <v>255</v>
      </c>
      <c r="M68" s="12">
        <f>M66*(13-M67)</f>
        <v>368.90000000000003</v>
      </c>
      <c r="N68" s="155">
        <f>SUM(J68:M68)</f>
        <v>780.1</v>
      </c>
      <c r="O68" s="156">
        <f>O66*(13-O67)</f>
        <v>2740.2999999999997</v>
      </c>
      <c r="P68" s="162">
        <f>P66*(13-P67)</f>
        <v>2701.2999999999997</v>
      </c>
    </row>
    <row r="69" spans="2:16" ht="19.5">
      <c r="B69" s="149" t="s">
        <v>213</v>
      </c>
      <c r="C69" s="13">
        <f t="shared" ref="C69:H69" si="25">C66*(17-C67)</f>
        <v>781.19999999999993</v>
      </c>
      <c r="D69" s="12">
        <f t="shared" si="25"/>
        <v>641.19999999999993</v>
      </c>
      <c r="E69" s="12">
        <f t="shared" si="25"/>
        <v>601.4</v>
      </c>
      <c r="F69" s="12">
        <f t="shared" si="25"/>
        <v>315</v>
      </c>
      <c r="G69" s="12">
        <f t="shared" si="25"/>
        <v>166.4</v>
      </c>
      <c r="H69" s="12">
        <f t="shared" si="25"/>
        <v>79</v>
      </c>
      <c r="I69" s="155">
        <f>SUM(C69:G69)</f>
        <v>2505.1999999999998</v>
      </c>
      <c r="J69" s="12">
        <f>J66*(17-J67)</f>
        <v>106.00000000000001</v>
      </c>
      <c r="K69" s="12">
        <f>K66*(17-K67)</f>
        <v>254.2</v>
      </c>
      <c r="L69" s="12">
        <f>L66*(17-L67)</f>
        <v>375</v>
      </c>
      <c r="M69" s="12">
        <f>M66*(17-M67)</f>
        <v>492.90000000000003</v>
      </c>
      <c r="N69" s="155">
        <f>SUM(J69:M69)</f>
        <v>1228.1000000000001</v>
      </c>
      <c r="O69" s="156">
        <f>O66*(17-O67)</f>
        <v>3812.2999999999997</v>
      </c>
      <c r="P69" s="162">
        <f>P66*(17-P67)</f>
        <v>3733.2999999999997</v>
      </c>
    </row>
    <row r="70" spans="2:16" ht="19.5">
      <c r="B70" s="149" t="s">
        <v>214</v>
      </c>
      <c r="C70" s="17">
        <f t="shared" ref="C70:H70" si="26">C66*(18-C67)</f>
        <v>812.19999999999993</v>
      </c>
      <c r="D70" s="16">
        <f t="shared" si="26"/>
        <v>669.19999999999993</v>
      </c>
      <c r="E70" s="16">
        <f t="shared" si="26"/>
        <v>632.4</v>
      </c>
      <c r="F70" s="16">
        <f t="shared" si="26"/>
        <v>345</v>
      </c>
      <c r="G70" s="16">
        <f t="shared" si="26"/>
        <v>192.4</v>
      </c>
      <c r="H70" s="16">
        <f t="shared" si="26"/>
        <v>89</v>
      </c>
      <c r="I70" s="155">
        <f>SUM(C70:G70)</f>
        <v>2651.2</v>
      </c>
      <c r="J70" s="16">
        <f>J66*(18-J67)</f>
        <v>126.00000000000001</v>
      </c>
      <c r="K70" s="16">
        <f>K66*(18-K67)</f>
        <v>285.2</v>
      </c>
      <c r="L70" s="16">
        <f>L66*(18-L67)</f>
        <v>405</v>
      </c>
      <c r="M70" s="16">
        <f>M66*(18-M67)</f>
        <v>523.9</v>
      </c>
      <c r="N70" s="155">
        <f>SUM(J70:M70)</f>
        <v>1340.1</v>
      </c>
      <c r="O70" s="157">
        <f>O66*(18-O67)</f>
        <v>4080.2999999999997</v>
      </c>
      <c r="P70" s="163">
        <f>P66*(18-P67)</f>
        <v>3991.2999999999997</v>
      </c>
    </row>
    <row r="71" spans="2:16" ht="20.25" thickBot="1">
      <c r="B71" s="407" t="s">
        <v>215</v>
      </c>
      <c r="C71" s="21">
        <f t="shared" ref="C71:H71" si="27">C66*(19-C67)</f>
        <v>843.19999999999993</v>
      </c>
      <c r="D71" s="20">
        <f t="shared" si="27"/>
        <v>697.19999999999993</v>
      </c>
      <c r="E71" s="20">
        <f t="shared" si="27"/>
        <v>663.4</v>
      </c>
      <c r="F71" s="20">
        <f t="shared" si="27"/>
        <v>375</v>
      </c>
      <c r="G71" s="20">
        <f t="shared" si="27"/>
        <v>218.4</v>
      </c>
      <c r="H71" s="20">
        <f t="shared" si="27"/>
        <v>99</v>
      </c>
      <c r="I71" s="164">
        <f>SUM(C71:G71)</f>
        <v>2797.2</v>
      </c>
      <c r="J71" s="20">
        <f>J66*(19-J67)</f>
        <v>146</v>
      </c>
      <c r="K71" s="20">
        <f>K66*(19-K67)</f>
        <v>316.2</v>
      </c>
      <c r="L71" s="20">
        <f>L66*(19-L67)</f>
        <v>435</v>
      </c>
      <c r="M71" s="20">
        <f>M66*(19-M67)</f>
        <v>554.9</v>
      </c>
      <c r="N71" s="164">
        <f>SUM(J71:M71)</f>
        <v>1452.1</v>
      </c>
      <c r="O71" s="165">
        <f>O66*(19-O67)</f>
        <v>4348.3</v>
      </c>
      <c r="P71" s="166">
        <f>P66*(19-P67)</f>
        <v>4249.3</v>
      </c>
    </row>
    <row r="72" spans="2:16" ht="15.75" thickBot="1">
      <c r="B72" s="1"/>
      <c r="C72" s="1"/>
      <c r="D72" s="2"/>
      <c r="E72" s="2"/>
      <c r="F72" s="2"/>
      <c r="G72" s="1"/>
      <c r="H72" s="3"/>
      <c r="I72" s="2"/>
      <c r="J72" s="3"/>
      <c r="K72" s="2"/>
      <c r="L72" s="2"/>
      <c r="M72" s="1"/>
      <c r="N72" s="2"/>
      <c r="O72" s="1"/>
    </row>
    <row r="73" spans="2:16" ht="24" thickBot="1">
      <c r="B73" s="473" t="s">
        <v>243</v>
      </c>
      <c r="C73" s="474"/>
      <c r="D73" s="474"/>
      <c r="E73" s="474"/>
      <c r="F73" s="474"/>
      <c r="G73" s="474"/>
      <c r="H73" s="474"/>
      <c r="I73" s="474"/>
      <c r="J73" s="474"/>
      <c r="K73" s="474"/>
      <c r="L73" s="470" t="s">
        <v>224</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c r="B76" s="148" t="s">
        <v>211</v>
      </c>
      <c r="C76" s="146">
        <v>31</v>
      </c>
      <c r="D76" s="8">
        <v>28</v>
      </c>
      <c r="E76" s="8">
        <v>31</v>
      </c>
      <c r="F76" s="8">
        <v>30</v>
      </c>
      <c r="G76" s="8">
        <v>15</v>
      </c>
      <c r="H76" s="8">
        <v>0</v>
      </c>
      <c r="I76" s="168">
        <f>SUM(C76:G76)</f>
        <v>135</v>
      </c>
      <c r="J76" s="8">
        <v>5</v>
      </c>
      <c r="K76" s="8">
        <v>31</v>
      </c>
      <c r="L76" s="8">
        <v>30</v>
      </c>
      <c r="M76" s="8">
        <v>31</v>
      </c>
      <c r="N76" s="168">
        <f>SUM(J76:M76)</f>
        <v>97</v>
      </c>
      <c r="O76" s="167">
        <f>SUM(C76:H76,J76:M76)</f>
        <v>232</v>
      </c>
      <c r="P76" s="169">
        <f>I76+N76</f>
        <v>232</v>
      </c>
    </row>
    <row r="77" spans="2:16" ht="19.5">
      <c r="B77" s="149" t="s">
        <v>485</v>
      </c>
      <c r="C77" s="147">
        <v>1.5</v>
      </c>
      <c r="D77" s="10">
        <v>0.6</v>
      </c>
      <c r="E77" s="10">
        <v>2.9</v>
      </c>
      <c r="F77" s="10">
        <v>7.5</v>
      </c>
      <c r="G77" s="10">
        <v>9.6999999999999993</v>
      </c>
      <c r="H77" s="10">
        <v>0</v>
      </c>
      <c r="I77" s="153">
        <f>(C76*C77+D76*D77+E76*E77+F76*F77+G76*G77)/I76</f>
        <v>3.8792592592592596</v>
      </c>
      <c r="J77" s="10">
        <v>11.4</v>
      </c>
      <c r="K77" s="95">
        <v>5.8</v>
      </c>
      <c r="L77" s="95">
        <v>0.2</v>
      </c>
      <c r="M77" s="95">
        <v>-3.3</v>
      </c>
      <c r="N77" s="153">
        <f>(J76*J77+K76*K77+L76*L77+M76*M77)/N76</f>
        <v>1.4484536082474226</v>
      </c>
      <c r="O77" s="154">
        <f>(C77*C76+D77*D76+E77*E76+F77*F76+G77*G76+H77*H76+J77*J76+K77*K76+L77*L76+M77*M76)/O76</f>
        <v>2.862931034482759</v>
      </c>
      <c r="P77" s="161">
        <f>(I77*I76+N77*N76)/P76</f>
        <v>2.862931034482759</v>
      </c>
    </row>
    <row r="78" spans="2:16" ht="19.5">
      <c r="B78" s="149" t="s">
        <v>212</v>
      </c>
      <c r="C78" s="13">
        <f t="shared" ref="C78:H78" si="28">C76*(13-C77)</f>
        <v>356.5</v>
      </c>
      <c r="D78" s="12">
        <f t="shared" si="28"/>
        <v>347.2</v>
      </c>
      <c r="E78" s="12">
        <f t="shared" si="28"/>
        <v>313.09999999999997</v>
      </c>
      <c r="F78" s="12">
        <f t="shared" si="28"/>
        <v>165</v>
      </c>
      <c r="G78" s="12">
        <f t="shared" si="28"/>
        <v>49.500000000000014</v>
      </c>
      <c r="H78" s="12">
        <f t="shared" si="28"/>
        <v>0</v>
      </c>
      <c r="I78" s="155">
        <f>SUM(C78:G78)</f>
        <v>1231.3</v>
      </c>
      <c r="J78" s="12">
        <f>J76*(13-J77)</f>
        <v>7.9999999999999982</v>
      </c>
      <c r="K78" s="12">
        <f>K76*(13-K77)</f>
        <v>223.20000000000002</v>
      </c>
      <c r="L78" s="12">
        <f>L76*(13-L77)</f>
        <v>384</v>
      </c>
      <c r="M78" s="12">
        <f>M76*(13-M77)</f>
        <v>505.3</v>
      </c>
      <c r="N78" s="155">
        <f>SUM(J78:M78)</f>
        <v>1120.5</v>
      </c>
      <c r="O78" s="156">
        <f>O76*(13-O77)</f>
        <v>2351.7999999999997</v>
      </c>
      <c r="P78" s="162">
        <f>P76*(13-P77)</f>
        <v>2351.7999999999997</v>
      </c>
    </row>
    <row r="79" spans="2:16" ht="19.5">
      <c r="B79" s="149" t="s">
        <v>213</v>
      </c>
      <c r="C79" s="13">
        <f t="shared" ref="C79:H79" si="29">C76*(17-C77)</f>
        <v>480.5</v>
      </c>
      <c r="D79" s="12">
        <f t="shared" si="29"/>
        <v>459.19999999999993</v>
      </c>
      <c r="E79" s="12">
        <f t="shared" si="29"/>
        <v>437.09999999999997</v>
      </c>
      <c r="F79" s="12">
        <f t="shared" si="29"/>
        <v>285</v>
      </c>
      <c r="G79" s="12">
        <f t="shared" si="29"/>
        <v>109.50000000000001</v>
      </c>
      <c r="H79" s="12">
        <f t="shared" si="29"/>
        <v>0</v>
      </c>
      <c r="I79" s="155">
        <f>SUM(C79:G79)</f>
        <v>1771.3</v>
      </c>
      <c r="J79" s="12">
        <f>J76*(17-J77)</f>
        <v>28</v>
      </c>
      <c r="K79" s="12">
        <f>K76*(17-K77)</f>
        <v>347.2</v>
      </c>
      <c r="L79" s="12">
        <f>L76*(17-L77)</f>
        <v>504</v>
      </c>
      <c r="M79" s="12">
        <f>M76*(17-M77)</f>
        <v>629.30000000000007</v>
      </c>
      <c r="N79" s="155">
        <f>SUM(J79:M79)</f>
        <v>1508.5</v>
      </c>
      <c r="O79" s="156">
        <f>O76*(17-O77)</f>
        <v>3279.7999999999997</v>
      </c>
      <c r="P79" s="162">
        <f>P76*(17-P77)</f>
        <v>3279.7999999999997</v>
      </c>
    </row>
    <row r="80" spans="2:16" ht="19.5">
      <c r="B80" s="149" t="s">
        <v>214</v>
      </c>
      <c r="C80" s="17">
        <f t="shared" ref="C80:H80" si="30">C76*(18-C77)</f>
        <v>511.5</v>
      </c>
      <c r="D80" s="16">
        <f t="shared" si="30"/>
        <v>487.19999999999993</v>
      </c>
      <c r="E80" s="16">
        <f t="shared" si="30"/>
        <v>468.09999999999997</v>
      </c>
      <c r="F80" s="16">
        <f t="shared" si="30"/>
        <v>315</v>
      </c>
      <c r="G80" s="16">
        <f t="shared" si="30"/>
        <v>124.50000000000001</v>
      </c>
      <c r="H80" s="16">
        <f t="shared" si="30"/>
        <v>0</v>
      </c>
      <c r="I80" s="155">
        <f>SUM(C80:G80)</f>
        <v>1906.3</v>
      </c>
      <c r="J80" s="16">
        <f>J76*(18-J77)</f>
        <v>33</v>
      </c>
      <c r="K80" s="16">
        <f>K76*(18-K77)</f>
        <v>378.2</v>
      </c>
      <c r="L80" s="16">
        <f>L76*(18-L77)</f>
        <v>534</v>
      </c>
      <c r="M80" s="16">
        <f>M76*(18-M77)</f>
        <v>660.30000000000007</v>
      </c>
      <c r="N80" s="155">
        <f>SUM(J80:M80)</f>
        <v>1605.5</v>
      </c>
      <c r="O80" s="157">
        <f>O76*(18-O77)</f>
        <v>3511.7999999999997</v>
      </c>
      <c r="P80" s="163">
        <f>P76*(18-P77)</f>
        <v>3511.7999999999997</v>
      </c>
    </row>
    <row r="81" spans="2:16" ht="20.25" thickBot="1">
      <c r="B81" s="407" t="s">
        <v>215</v>
      </c>
      <c r="C81" s="21">
        <f t="shared" ref="C81:H81" si="31">C76*(19-C77)</f>
        <v>542.5</v>
      </c>
      <c r="D81" s="20">
        <f t="shared" si="31"/>
        <v>515.19999999999993</v>
      </c>
      <c r="E81" s="20">
        <f t="shared" si="31"/>
        <v>499.1</v>
      </c>
      <c r="F81" s="20">
        <f t="shared" si="31"/>
        <v>345</v>
      </c>
      <c r="G81" s="20">
        <f t="shared" si="31"/>
        <v>139.5</v>
      </c>
      <c r="H81" s="20">
        <f t="shared" si="31"/>
        <v>0</v>
      </c>
      <c r="I81" s="164">
        <f>SUM(C81:G81)</f>
        <v>2041.2999999999997</v>
      </c>
      <c r="J81" s="20">
        <f>J76*(19-J77)</f>
        <v>38</v>
      </c>
      <c r="K81" s="20">
        <f>K76*(19-K77)</f>
        <v>409.2</v>
      </c>
      <c r="L81" s="20">
        <f>L76*(19-L77)</f>
        <v>564</v>
      </c>
      <c r="M81" s="20">
        <f>M76*(19-M77)</f>
        <v>691.30000000000007</v>
      </c>
      <c r="N81" s="164">
        <f>SUM(J81:M81)</f>
        <v>1702.5</v>
      </c>
      <c r="O81" s="165">
        <f>O76*(19-O77)</f>
        <v>3743.7999999999997</v>
      </c>
      <c r="P81" s="166">
        <f>P76*(19-P77)</f>
        <v>3743.7999999999997</v>
      </c>
    </row>
    <row r="82" spans="2:16" ht="15.75" thickBot="1">
      <c r="B82" s="1"/>
      <c r="C82" s="1"/>
      <c r="D82" s="2"/>
      <c r="E82" s="2"/>
      <c r="F82" s="2"/>
      <c r="G82" s="1"/>
      <c r="H82" s="3"/>
      <c r="I82" s="2"/>
      <c r="J82" s="3"/>
      <c r="K82" s="2"/>
      <c r="L82" s="2"/>
      <c r="M82" s="1"/>
      <c r="N82" s="2"/>
      <c r="O82" s="1"/>
    </row>
    <row r="83" spans="2:16" ht="24" thickBot="1">
      <c r="B83" s="473" t="s">
        <v>243</v>
      </c>
      <c r="C83" s="474"/>
      <c r="D83" s="474"/>
      <c r="E83" s="474"/>
      <c r="F83" s="474"/>
      <c r="G83" s="474"/>
      <c r="H83" s="474"/>
      <c r="I83" s="474"/>
      <c r="J83" s="474"/>
      <c r="K83" s="474"/>
      <c r="L83" s="470" t="s">
        <v>225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c r="B86" s="148" t="s">
        <v>211</v>
      </c>
      <c r="C86" s="146">
        <v>31</v>
      </c>
      <c r="D86" s="8">
        <v>28</v>
      </c>
      <c r="E86" s="8">
        <v>31</v>
      </c>
      <c r="F86" s="8">
        <v>30</v>
      </c>
      <c r="G86" s="8">
        <v>5</v>
      </c>
      <c r="H86" s="8">
        <v>5</v>
      </c>
      <c r="I86" s="168">
        <f>SUM(C86:G86)</f>
        <v>125</v>
      </c>
      <c r="J86" s="8">
        <v>20</v>
      </c>
      <c r="K86" s="8">
        <v>31</v>
      </c>
      <c r="L86" s="8">
        <v>30</v>
      </c>
      <c r="M86" s="8">
        <v>31</v>
      </c>
      <c r="N86" s="168">
        <f>SUM(J86:M86)</f>
        <v>112</v>
      </c>
      <c r="O86" s="167">
        <f>SUM(C86:H86,J86:M86)</f>
        <v>242</v>
      </c>
      <c r="P86" s="169">
        <f>I86+N86</f>
        <v>237</v>
      </c>
    </row>
    <row r="87" spans="2:16" ht="19.5">
      <c r="B87" s="149" t="s">
        <v>485</v>
      </c>
      <c r="C87" s="147">
        <v>0</v>
      </c>
      <c r="D87" s="10">
        <v>1</v>
      </c>
      <c r="E87" s="10">
        <v>1.2</v>
      </c>
      <c r="F87" s="10">
        <v>5.7</v>
      </c>
      <c r="G87" s="10">
        <v>12.5</v>
      </c>
      <c r="H87" s="10">
        <v>11.4</v>
      </c>
      <c r="I87" s="153">
        <f>(C86*C87+D86*D87+E86*E87+F86*F87+G86*G87)/I86</f>
        <v>2.3895999999999997</v>
      </c>
      <c r="J87" s="10">
        <v>7.5</v>
      </c>
      <c r="K87" s="95">
        <v>7.3</v>
      </c>
      <c r="L87" s="95">
        <v>4</v>
      </c>
      <c r="M87" s="95">
        <v>0.3</v>
      </c>
      <c r="N87" s="153">
        <f>(J86*J87+K86*K87+L86*L87+M86*M87)/N86</f>
        <v>4.5142857142857142</v>
      </c>
      <c r="O87" s="154">
        <f>(C87*C86+D87*D86+E87*E86+F87*F86+G87*G86+H87*H86+J87*J86+K87*K86+L87*L86+M87*M86)/O86</f>
        <v>3.5590909090909091</v>
      </c>
      <c r="P87" s="161">
        <f>(I87*I86+N87*N86)/P86</f>
        <v>3.3936708860759492</v>
      </c>
    </row>
    <row r="88" spans="2:16" ht="19.5">
      <c r="B88" s="149" t="s">
        <v>212</v>
      </c>
      <c r="C88" s="13">
        <f t="shared" ref="C88:H88" si="32">C86*(13-C87)</f>
        <v>403</v>
      </c>
      <c r="D88" s="12">
        <f t="shared" si="32"/>
        <v>336</v>
      </c>
      <c r="E88" s="12">
        <f t="shared" si="32"/>
        <v>365.8</v>
      </c>
      <c r="F88" s="12">
        <f t="shared" si="32"/>
        <v>219</v>
      </c>
      <c r="G88" s="12">
        <f t="shared" si="32"/>
        <v>2.5</v>
      </c>
      <c r="H88" s="12">
        <f t="shared" si="32"/>
        <v>7.9999999999999982</v>
      </c>
      <c r="I88" s="155">
        <f>SUM(C88:G88)</f>
        <v>1326.3</v>
      </c>
      <c r="J88" s="12">
        <f>J86*(13-J87)</f>
        <v>110</v>
      </c>
      <c r="K88" s="12">
        <f>K86*(13-K87)</f>
        <v>176.70000000000002</v>
      </c>
      <c r="L88" s="12">
        <f>L86*(13-L87)</f>
        <v>270</v>
      </c>
      <c r="M88" s="12">
        <f>M86*(13-M87)</f>
        <v>393.7</v>
      </c>
      <c r="N88" s="155">
        <f>SUM(J88:M88)</f>
        <v>950.40000000000009</v>
      </c>
      <c r="O88" s="156">
        <f>O86*(13-O87)</f>
        <v>2284.7000000000003</v>
      </c>
      <c r="P88" s="162">
        <f>P86*(13-P87)</f>
        <v>2276.7000000000003</v>
      </c>
    </row>
    <row r="89" spans="2:16" ht="19.5">
      <c r="B89" s="149" t="s">
        <v>213</v>
      </c>
      <c r="C89" s="13">
        <f t="shared" ref="C89:H89" si="33">C86*(17-C87)</f>
        <v>527</v>
      </c>
      <c r="D89" s="12">
        <f t="shared" si="33"/>
        <v>448</v>
      </c>
      <c r="E89" s="12">
        <f t="shared" si="33"/>
        <v>489.8</v>
      </c>
      <c r="F89" s="12">
        <f t="shared" si="33"/>
        <v>339</v>
      </c>
      <c r="G89" s="12">
        <f t="shared" si="33"/>
        <v>22.5</v>
      </c>
      <c r="H89" s="12">
        <f t="shared" si="33"/>
        <v>28</v>
      </c>
      <c r="I89" s="155">
        <f>SUM(C89:G89)</f>
        <v>1826.3</v>
      </c>
      <c r="J89" s="12">
        <f>J86*(17-J87)</f>
        <v>190</v>
      </c>
      <c r="K89" s="12">
        <f>K86*(17-K87)</f>
        <v>300.7</v>
      </c>
      <c r="L89" s="12">
        <f>L86*(17-L87)</f>
        <v>390</v>
      </c>
      <c r="M89" s="12">
        <f>M86*(17-M87)</f>
        <v>517.69999999999993</v>
      </c>
      <c r="N89" s="155">
        <f>SUM(J89:M89)</f>
        <v>1398.4</v>
      </c>
      <c r="O89" s="156">
        <f>O86*(17-O87)</f>
        <v>3252.7000000000003</v>
      </c>
      <c r="P89" s="162">
        <f>P86*(17-P87)</f>
        <v>3224.7000000000003</v>
      </c>
    </row>
    <row r="90" spans="2:16" ht="19.5">
      <c r="B90" s="149" t="s">
        <v>214</v>
      </c>
      <c r="C90" s="17">
        <f t="shared" ref="C90:H90" si="34">C86*(18-C87)</f>
        <v>558</v>
      </c>
      <c r="D90" s="16">
        <f t="shared" si="34"/>
        <v>476</v>
      </c>
      <c r="E90" s="16">
        <f t="shared" si="34"/>
        <v>520.80000000000007</v>
      </c>
      <c r="F90" s="16">
        <f t="shared" si="34"/>
        <v>369</v>
      </c>
      <c r="G90" s="16">
        <f t="shared" si="34"/>
        <v>27.5</v>
      </c>
      <c r="H90" s="16">
        <f t="shared" si="34"/>
        <v>33</v>
      </c>
      <c r="I90" s="155">
        <f>SUM(C90:G90)</f>
        <v>1951.3000000000002</v>
      </c>
      <c r="J90" s="16">
        <f>J86*(18-J87)</f>
        <v>210</v>
      </c>
      <c r="K90" s="16">
        <f>K86*(18-K87)</f>
        <v>331.7</v>
      </c>
      <c r="L90" s="16">
        <f>L86*(18-L87)</f>
        <v>420</v>
      </c>
      <c r="M90" s="16">
        <f>M86*(18-M87)</f>
        <v>548.69999999999993</v>
      </c>
      <c r="N90" s="155">
        <f>SUM(J90:M90)</f>
        <v>1510.4</v>
      </c>
      <c r="O90" s="157">
        <f>O86*(18-O87)</f>
        <v>3494.7000000000003</v>
      </c>
      <c r="P90" s="163">
        <f>P86*(18-P87)</f>
        <v>3461.7000000000003</v>
      </c>
    </row>
    <row r="91" spans="2:16" ht="20.25" thickBot="1">
      <c r="B91" s="407" t="s">
        <v>215</v>
      </c>
      <c r="C91" s="21">
        <f t="shared" ref="C91:H91" si="35">C86*(19-C87)</f>
        <v>589</v>
      </c>
      <c r="D91" s="20">
        <f t="shared" si="35"/>
        <v>504</v>
      </c>
      <c r="E91" s="20">
        <f t="shared" si="35"/>
        <v>551.80000000000007</v>
      </c>
      <c r="F91" s="20">
        <f t="shared" si="35"/>
        <v>399</v>
      </c>
      <c r="G91" s="20">
        <f t="shared" si="35"/>
        <v>32.5</v>
      </c>
      <c r="H91" s="20">
        <f t="shared" si="35"/>
        <v>38</v>
      </c>
      <c r="I91" s="164">
        <f>SUM(C91:G91)</f>
        <v>2076.3000000000002</v>
      </c>
      <c r="J91" s="20">
        <f>J86*(19-J87)</f>
        <v>230</v>
      </c>
      <c r="K91" s="20">
        <f>K86*(19-K87)</f>
        <v>362.7</v>
      </c>
      <c r="L91" s="20">
        <f>L86*(19-L87)</f>
        <v>450</v>
      </c>
      <c r="M91" s="20">
        <f>M86*(19-M87)</f>
        <v>579.69999999999993</v>
      </c>
      <c r="N91" s="164">
        <f>SUM(J91:M91)</f>
        <v>1622.4</v>
      </c>
      <c r="O91" s="165">
        <f>O86*(19-O87)</f>
        <v>3736.7000000000003</v>
      </c>
      <c r="P91" s="166">
        <f>P86*(19-P87)</f>
        <v>3698.7000000000003</v>
      </c>
    </row>
    <row r="92" spans="2:16" ht="15.75" thickBot="1">
      <c r="B92" s="1"/>
      <c r="C92" s="1"/>
      <c r="D92" s="2"/>
      <c r="E92" s="2"/>
      <c r="F92" s="2"/>
      <c r="G92" s="1"/>
      <c r="H92" s="3"/>
      <c r="I92" s="2"/>
      <c r="J92" s="3"/>
      <c r="K92" s="2"/>
      <c r="L92" s="2"/>
      <c r="M92" s="1"/>
      <c r="N92" s="2"/>
      <c r="O92" s="1"/>
    </row>
    <row r="93" spans="2:16" ht="24" thickBot="1">
      <c r="B93" s="473" t="s">
        <v>243</v>
      </c>
      <c r="C93" s="474"/>
      <c r="D93" s="474"/>
      <c r="E93" s="474"/>
      <c r="F93" s="474"/>
      <c r="G93" s="474"/>
      <c r="H93" s="474"/>
      <c r="I93" s="474"/>
      <c r="J93" s="474"/>
      <c r="K93" s="474"/>
      <c r="L93" s="470" t="s">
        <v>226</v>
      </c>
      <c r="M93" s="471"/>
      <c r="N93" s="471"/>
      <c r="O93" s="471"/>
      <c r="P93" s="472"/>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16.5" thickBot="1">
      <c r="B95" s="466"/>
      <c r="C95" s="462"/>
      <c r="D95" s="462"/>
      <c r="E95" s="462"/>
      <c r="F95" s="462"/>
      <c r="G95" s="462"/>
      <c r="H95" s="462"/>
      <c r="I95" s="462"/>
      <c r="J95" s="462"/>
      <c r="K95" s="462"/>
      <c r="L95" s="462"/>
      <c r="M95" s="462"/>
      <c r="N95" s="462"/>
      <c r="O95" s="145" t="s">
        <v>209</v>
      </c>
      <c r="P95" s="30" t="s">
        <v>210</v>
      </c>
    </row>
    <row r="96" spans="2:16">
      <c r="B96" s="148" t="s">
        <v>211</v>
      </c>
      <c r="C96" s="146">
        <v>31</v>
      </c>
      <c r="D96" s="8">
        <v>28</v>
      </c>
      <c r="E96" s="8">
        <v>31</v>
      </c>
      <c r="F96" s="8">
        <v>30</v>
      </c>
      <c r="G96" s="8">
        <v>26</v>
      </c>
      <c r="H96" s="8">
        <v>5</v>
      </c>
      <c r="I96" s="168">
        <f>SUM(C96:G96)</f>
        <v>146</v>
      </c>
      <c r="J96" s="8">
        <v>25</v>
      </c>
      <c r="K96" s="8">
        <v>31</v>
      </c>
      <c r="L96" s="8">
        <v>30</v>
      </c>
      <c r="M96" s="8">
        <v>31</v>
      </c>
      <c r="N96" s="168">
        <f>SUM(J96:M96)</f>
        <v>117</v>
      </c>
      <c r="O96" s="167">
        <f>SUM(C96:H96,J96:M96)</f>
        <v>268</v>
      </c>
      <c r="P96" s="169">
        <f>I96+N96</f>
        <v>263</v>
      </c>
    </row>
    <row r="97" spans="2:16" ht="19.5">
      <c r="B97" s="149" t="s">
        <v>485</v>
      </c>
      <c r="C97" s="147">
        <v>-4.5</v>
      </c>
      <c r="D97" s="10">
        <v>-2.2000000000000002</v>
      </c>
      <c r="E97" s="10">
        <v>1.4</v>
      </c>
      <c r="F97" s="10">
        <v>8.8000000000000007</v>
      </c>
      <c r="G97" s="10">
        <v>10.5</v>
      </c>
      <c r="H97" s="10">
        <v>9.4</v>
      </c>
      <c r="I97" s="153">
        <f>(C96*C97+D96*D97+E96*E97+F96*F97+G96*G97)/I96</f>
        <v>2.5979452054794518</v>
      </c>
      <c r="J97" s="10">
        <v>11.7</v>
      </c>
      <c r="K97" s="95">
        <v>5.4</v>
      </c>
      <c r="L97" s="95">
        <v>4.2</v>
      </c>
      <c r="M97" s="95">
        <v>-2</v>
      </c>
      <c r="N97" s="153">
        <f>(J96*J97+K96*K97+L96*L97+M96*M97)/N96</f>
        <v>4.4777777777777779</v>
      </c>
      <c r="O97" s="154">
        <f>(C97*C96+D97*D96+E97*E96+F97*F96+G97*G96+H97*H96+J97*J96+K97*K96+L97*L96+M97*M96)/O96</f>
        <v>3.5455223880597013</v>
      </c>
      <c r="P97" s="161">
        <f>(I97*I96+N97*N96)/P96</f>
        <v>3.4342205323193915</v>
      </c>
    </row>
    <row r="98" spans="2:16" ht="19.5">
      <c r="B98" s="149" t="s">
        <v>212</v>
      </c>
      <c r="C98" s="13">
        <f t="shared" ref="C98:H98" si="36">C96*(13-C97)</f>
        <v>542.5</v>
      </c>
      <c r="D98" s="12">
        <f t="shared" si="36"/>
        <v>425.59999999999997</v>
      </c>
      <c r="E98" s="12">
        <f t="shared" si="36"/>
        <v>359.59999999999997</v>
      </c>
      <c r="F98" s="12">
        <f t="shared" si="36"/>
        <v>125.99999999999997</v>
      </c>
      <c r="G98" s="12">
        <f t="shared" si="36"/>
        <v>65</v>
      </c>
      <c r="H98" s="12">
        <f t="shared" si="36"/>
        <v>18</v>
      </c>
      <c r="I98" s="155">
        <f>SUM(C98:G98)</f>
        <v>1518.6999999999998</v>
      </c>
      <c r="J98" s="12">
        <f>J96*(13-J97)</f>
        <v>32.500000000000014</v>
      </c>
      <c r="K98" s="12">
        <f>K96*(13-K97)</f>
        <v>235.6</v>
      </c>
      <c r="L98" s="12">
        <f>L96*(13-L97)</f>
        <v>264</v>
      </c>
      <c r="M98" s="12">
        <f>M96*(13-M97)</f>
        <v>465</v>
      </c>
      <c r="N98" s="155">
        <f>SUM(J98:M98)</f>
        <v>997.1</v>
      </c>
      <c r="O98" s="156">
        <f>O96*(13-O97)</f>
        <v>2533.7999999999997</v>
      </c>
      <c r="P98" s="162">
        <f>P96*(13-P97)</f>
        <v>2515.7999999999997</v>
      </c>
    </row>
    <row r="99" spans="2:16" ht="19.5">
      <c r="B99" s="149" t="s">
        <v>213</v>
      </c>
      <c r="C99" s="13">
        <f t="shared" ref="C99:H99" si="37">C96*(17-C97)</f>
        <v>666.5</v>
      </c>
      <c r="D99" s="12">
        <f t="shared" si="37"/>
        <v>537.6</v>
      </c>
      <c r="E99" s="12">
        <f t="shared" si="37"/>
        <v>483.59999999999997</v>
      </c>
      <c r="F99" s="12">
        <f t="shared" si="37"/>
        <v>245.99999999999997</v>
      </c>
      <c r="G99" s="12">
        <f t="shared" si="37"/>
        <v>169</v>
      </c>
      <c r="H99" s="12">
        <f t="shared" si="37"/>
        <v>38</v>
      </c>
      <c r="I99" s="155">
        <f>SUM(C99:G99)</f>
        <v>2102.6999999999998</v>
      </c>
      <c r="J99" s="12">
        <f>J96*(17-J97)</f>
        <v>132.50000000000003</v>
      </c>
      <c r="K99" s="12">
        <f>K96*(17-K97)</f>
        <v>359.59999999999997</v>
      </c>
      <c r="L99" s="12">
        <f>L96*(17-L97)</f>
        <v>384</v>
      </c>
      <c r="M99" s="12">
        <f>M96*(17-M97)</f>
        <v>589</v>
      </c>
      <c r="N99" s="155">
        <f>SUM(J99:M99)</f>
        <v>1465.1</v>
      </c>
      <c r="O99" s="156">
        <f>O96*(17-O97)</f>
        <v>3605.7999999999997</v>
      </c>
      <c r="P99" s="162">
        <f>P96*(17-P97)</f>
        <v>3567.7999999999997</v>
      </c>
    </row>
    <row r="100" spans="2:16" ht="19.5">
      <c r="B100" s="149" t="s">
        <v>214</v>
      </c>
      <c r="C100" s="17">
        <f t="shared" ref="C100:H100" si="38">C96*(18-C97)</f>
        <v>697.5</v>
      </c>
      <c r="D100" s="16">
        <f t="shared" si="38"/>
        <v>565.6</v>
      </c>
      <c r="E100" s="16">
        <f t="shared" si="38"/>
        <v>514.6</v>
      </c>
      <c r="F100" s="16">
        <f t="shared" si="38"/>
        <v>276</v>
      </c>
      <c r="G100" s="16">
        <f t="shared" si="38"/>
        <v>195</v>
      </c>
      <c r="H100" s="16">
        <f t="shared" si="38"/>
        <v>43</v>
      </c>
      <c r="I100" s="155">
        <f>SUM(C100:G100)</f>
        <v>2248.6999999999998</v>
      </c>
      <c r="J100" s="16">
        <f>J96*(18-J97)</f>
        <v>157.50000000000003</v>
      </c>
      <c r="K100" s="16">
        <f>K96*(18-K97)</f>
        <v>390.59999999999997</v>
      </c>
      <c r="L100" s="16">
        <f>L96*(18-L97)</f>
        <v>414</v>
      </c>
      <c r="M100" s="16">
        <f>M96*(18-M97)</f>
        <v>620</v>
      </c>
      <c r="N100" s="155">
        <f>SUM(J100:M100)</f>
        <v>1582.1</v>
      </c>
      <c r="O100" s="157">
        <f>O96*(18-O97)</f>
        <v>3873.7999999999997</v>
      </c>
      <c r="P100" s="163">
        <f>P96*(18-P97)</f>
        <v>3830.7999999999997</v>
      </c>
    </row>
    <row r="101" spans="2:16" ht="20.25" thickBot="1">
      <c r="B101" s="407" t="s">
        <v>215</v>
      </c>
      <c r="C101" s="21">
        <f t="shared" ref="C101:H101" si="39">C96*(19-C97)</f>
        <v>728.5</v>
      </c>
      <c r="D101" s="20">
        <f t="shared" si="39"/>
        <v>593.6</v>
      </c>
      <c r="E101" s="20">
        <f t="shared" si="39"/>
        <v>545.6</v>
      </c>
      <c r="F101" s="20">
        <f t="shared" si="39"/>
        <v>306</v>
      </c>
      <c r="G101" s="20">
        <f t="shared" si="39"/>
        <v>221</v>
      </c>
      <c r="H101" s="20">
        <f t="shared" si="39"/>
        <v>48</v>
      </c>
      <c r="I101" s="164">
        <f>SUM(C101:G101)</f>
        <v>2394.6999999999998</v>
      </c>
      <c r="J101" s="20">
        <f>J96*(19-J97)</f>
        <v>182.50000000000003</v>
      </c>
      <c r="K101" s="20">
        <f>K96*(19-K97)</f>
        <v>421.59999999999997</v>
      </c>
      <c r="L101" s="20">
        <f>L96*(19-L97)</f>
        <v>444</v>
      </c>
      <c r="M101" s="20">
        <f>M96*(19-M97)</f>
        <v>651</v>
      </c>
      <c r="N101" s="164">
        <f>SUM(J101:M101)</f>
        <v>1699.1</v>
      </c>
      <c r="O101" s="165">
        <f>O96*(19-O97)</f>
        <v>4141.8</v>
      </c>
      <c r="P101" s="166">
        <f>P96*(19-P97)</f>
        <v>4093.7999999999997</v>
      </c>
    </row>
    <row r="102" spans="2:16" ht="15.75" thickBot="1">
      <c r="B102" s="1"/>
      <c r="C102" s="1"/>
      <c r="D102" s="2"/>
      <c r="E102" s="2"/>
      <c r="F102" s="2"/>
      <c r="G102" s="1"/>
      <c r="H102" s="3"/>
      <c r="I102" s="2"/>
      <c r="J102" s="3"/>
      <c r="K102" s="2"/>
      <c r="L102" s="2"/>
      <c r="M102" s="1"/>
      <c r="N102" s="2"/>
      <c r="O102" s="1"/>
    </row>
    <row r="103" spans="2:16" ht="24" thickBot="1">
      <c r="B103" s="473" t="s">
        <v>243</v>
      </c>
      <c r="C103" s="474"/>
      <c r="D103" s="474"/>
      <c r="E103" s="474"/>
      <c r="F103" s="474"/>
      <c r="G103" s="474"/>
      <c r="H103" s="474"/>
      <c r="I103" s="474"/>
      <c r="J103" s="474"/>
      <c r="K103" s="474"/>
      <c r="L103" s="470" t="s">
        <v>227</v>
      </c>
      <c r="M103" s="471"/>
      <c r="N103" s="471"/>
      <c r="O103" s="471"/>
      <c r="P103" s="472"/>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16.5" thickBot="1">
      <c r="B105" s="466"/>
      <c r="C105" s="462"/>
      <c r="D105" s="462"/>
      <c r="E105" s="462"/>
      <c r="F105" s="462"/>
      <c r="G105" s="462"/>
      <c r="H105" s="462"/>
      <c r="I105" s="462"/>
      <c r="J105" s="462"/>
      <c r="K105" s="462"/>
      <c r="L105" s="462"/>
      <c r="M105" s="462"/>
      <c r="N105" s="462"/>
      <c r="O105" s="145" t="s">
        <v>209</v>
      </c>
      <c r="P105" s="30" t="s">
        <v>210</v>
      </c>
    </row>
    <row r="106" spans="2:16">
      <c r="B106" s="148" t="s">
        <v>211</v>
      </c>
      <c r="C106" s="146">
        <v>31</v>
      </c>
      <c r="D106" s="8">
        <v>28</v>
      </c>
      <c r="E106" s="8">
        <v>31</v>
      </c>
      <c r="F106" s="8">
        <v>30</v>
      </c>
      <c r="G106" s="8">
        <v>31</v>
      </c>
      <c r="H106" s="8">
        <v>10</v>
      </c>
      <c r="I106" s="168">
        <f>SUM(C106:G106)</f>
        <v>151</v>
      </c>
      <c r="J106" s="8">
        <v>30</v>
      </c>
      <c r="K106" s="8">
        <v>31</v>
      </c>
      <c r="L106" s="8">
        <v>30</v>
      </c>
      <c r="M106" s="8">
        <v>31</v>
      </c>
      <c r="N106" s="168">
        <f>SUM(J106:M106)</f>
        <v>122</v>
      </c>
      <c r="O106" s="167">
        <f>SUM(C106:H106,J106:M106)</f>
        <v>283</v>
      </c>
      <c r="P106" s="169">
        <f>I106+N106</f>
        <v>273</v>
      </c>
    </row>
    <row r="107" spans="2:16" ht="19.5">
      <c r="B107" s="149" t="s">
        <v>485</v>
      </c>
      <c r="C107" s="147">
        <v>-7.4</v>
      </c>
      <c r="D107" s="10">
        <v>-2.8</v>
      </c>
      <c r="E107" s="10">
        <v>1</v>
      </c>
      <c r="F107" s="10">
        <v>6.1</v>
      </c>
      <c r="G107" s="10">
        <v>9.9</v>
      </c>
      <c r="H107" s="10">
        <v>12.2</v>
      </c>
      <c r="I107" s="153">
        <f>(C106*C107+D106*D107+E106*E107+F106*F107+G106*G107)/I106</f>
        <v>1.4112582781456955</v>
      </c>
      <c r="J107" s="10">
        <v>9.6</v>
      </c>
      <c r="K107" s="95">
        <v>4.3</v>
      </c>
      <c r="L107" s="95">
        <v>4.5</v>
      </c>
      <c r="M107" s="95">
        <v>-6.3</v>
      </c>
      <c r="N107" s="153">
        <f>(J106*J107+K106*K107+L106*L107+M106*M107)/N106</f>
        <v>2.959016393442623</v>
      </c>
      <c r="O107" s="154">
        <f>(C107*C106+D107*D106+E107*E106+F107*F106+G107*G106+H107*H106+J107*J106+K107*K106+L107*L106+M107*M106)/O106</f>
        <v>2.4597173144876328</v>
      </c>
      <c r="P107" s="161">
        <f>(I107*I106+N107*N106)/P106</f>
        <v>2.102930402930403</v>
      </c>
    </row>
    <row r="108" spans="2:16" ht="19.5">
      <c r="B108" s="149" t="s">
        <v>212</v>
      </c>
      <c r="C108" s="13">
        <f t="shared" ref="C108:H108" si="40">C106*(13-C107)</f>
        <v>632.4</v>
      </c>
      <c r="D108" s="12">
        <f t="shared" si="40"/>
        <v>442.40000000000003</v>
      </c>
      <c r="E108" s="12">
        <f t="shared" si="40"/>
        <v>372</v>
      </c>
      <c r="F108" s="12">
        <f t="shared" si="40"/>
        <v>207</v>
      </c>
      <c r="G108" s="12">
        <f t="shared" si="40"/>
        <v>96.1</v>
      </c>
      <c r="H108" s="12">
        <f t="shared" si="40"/>
        <v>8.0000000000000071</v>
      </c>
      <c r="I108" s="155">
        <f>SUM(C108:G108)</f>
        <v>1749.8999999999999</v>
      </c>
      <c r="J108" s="12">
        <f>J106*(13-J107)</f>
        <v>102.00000000000001</v>
      </c>
      <c r="K108" s="12">
        <f>K106*(13-K107)</f>
        <v>269.7</v>
      </c>
      <c r="L108" s="12">
        <f>L106*(13-L107)</f>
        <v>255</v>
      </c>
      <c r="M108" s="12">
        <f>M106*(13-M107)</f>
        <v>598.30000000000007</v>
      </c>
      <c r="N108" s="155">
        <f>SUM(J108:M108)</f>
        <v>1225</v>
      </c>
      <c r="O108" s="156">
        <f>O106*(13-O107)</f>
        <v>2982.8999999999996</v>
      </c>
      <c r="P108" s="162">
        <f>P106*(13-P107)</f>
        <v>2974.9</v>
      </c>
    </row>
    <row r="109" spans="2:16" ht="19.5">
      <c r="B109" s="149" t="s">
        <v>213</v>
      </c>
      <c r="C109" s="13">
        <f t="shared" ref="C109:H109" si="41">C106*(17-C107)</f>
        <v>756.4</v>
      </c>
      <c r="D109" s="12">
        <f t="shared" si="41"/>
        <v>554.4</v>
      </c>
      <c r="E109" s="12">
        <f t="shared" si="41"/>
        <v>496</v>
      </c>
      <c r="F109" s="12">
        <f t="shared" si="41"/>
        <v>327</v>
      </c>
      <c r="G109" s="12">
        <f t="shared" si="41"/>
        <v>220.1</v>
      </c>
      <c r="H109" s="12">
        <f t="shared" si="41"/>
        <v>48.000000000000007</v>
      </c>
      <c r="I109" s="155">
        <f>SUM(C109:G109)</f>
        <v>2353.9</v>
      </c>
      <c r="J109" s="12">
        <f>J106*(17-J107)</f>
        <v>222</v>
      </c>
      <c r="K109" s="12">
        <f>K106*(17-K107)</f>
        <v>393.7</v>
      </c>
      <c r="L109" s="12">
        <f>L106*(17-L107)</f>
        <v>375</v>
      </c>
      <c r="M109" s="12">
        <f>M106*(17-M107)</f>
        <v>722.30000000000007</v>
      </c>
      <c r="N109" s="155">
        <f>SUM(J109:M109)</f>
        <v>1713</v>
      </c>
      <c r="O109" s="156">
        <f>O106*(17-O107)</f>
        <v>4114.8999999999996</v>
      </c>
      <c r="P109" s="162">
        <f>P106*(17-P107)</f>
        <v>4066.9</v>
      </c>
    </row>
    <row r="110" spans="2:16" ht="19.5">
      <c r="B110" s="149" t="s">
        <v>214</v>
      </c>
      <c r="C110" s="17">
        <f t="shared" ref="C110:H110" si="42">C106*(18-C107)</f>
        <v>787.4</v>
      </c>
      <c r="D110" s="16">
        <f t="shared" si="42"/>
        <v>582.4</v>
      </c>
      <c r="E110" s="16">
        <f t="shared" si="42"/>
        <v>527</v>
      </c>
      <c r="F110" s="16">
        <f t="shared" si="42"/>
        <v>357</v>
      </c>
      <c r="G110" s="16">
        <f t="shared" si="42"/>
        <v>251.1</v>
      </c>
      <c r="H110" s="16">
        <f t="shared" si="42"/>
        <v>58.000000000000007</v>
      </c>
      <c r="I110" s="155">
        <f>SUM(C110:G110)</f>
        <v>2504.9</v>
      </c>
      <c r="J110" s="16">
        <f>J106*(18-J107)</f>
        <v>252</v>
      </c>
      <c r="K110" s="16">
        <f>K106*(18-K107)</f>
        <v>424.7</v>
      </c>
      <c r="L110" s="16">
        <f>L106*(18-L107)</f>
        <v>405</v>
      </c>
      <c r="M110" s="16">
        <f>M106*(18-M107)</f>
        <v>753.30000000000007</v>
      </c>
      <c r="N110" s="155">
        <f>SUM(J110:M110)</f>
        <v>1835</v>
      </c>
      <c r="O110" s="157">
        <f>O106*(18-O107)</f>
        <v>4397.8999999999996</v>
      </c>
      <c r="P110" s="163">
        <f>P106*(18-P107)</f>
        <v>4339.9000000000005</v>
      </c>
    </row>
    <row r="111" spans="2:16" ht="20.25" thickBot="1">
      <c r="B111" s="407" t="s">
        <v>215</v>
      </c>
      <c r="C111" s="21">
        <f t="shared" ref="C111:H111" si="43">C106*(19-C107)</f>
        <v>818.4</v>
      </c>
      <c r="D111" s="20">
        <f t="shared" si="43"/>
        <v>610.4</v>
      </c>
      <c r="E111" s="20">
        <f t="shared" si="43"/>
        <v>558</v>
      </c>
      <c r="F111" s="20">
        <f t="shared" si="43"/>
        <v>387</v>
      </c>
      <c r="G111" s="20">
        <f t="shared" si="43"/>
        <v>282.09999999999997</v>
      </c>
      <c r="H111" s="20">
        <f t="shared" si="43"/>
        <v>68</v>
      </c>
      <c r="I111" s="164">
        <f>SUM(C111:G111)</f>
        <v>2655.9</v>
      </c>
      <c r="J111" s="20">
        <f>J106*(19-J107)</f>
        <v>282</v>
      </c>
      <c r="K111" s="20">
        <f>K106*(19-K107)</f>
        <v>455.7</v>
      </c>
      <c r="L111" s="20">
        <f>L106*(19-L107)</f>
        <v>435</v>
      </c>
      <c r="M111" s="20">
        <f>M106*(19-M107)</f>
        <v>784.30000000000007</v>
      </c>
      <c r="N111" s="164">
        <f>SUM(J111:M111)</f>
        <v>1957</v>
      </c>
      <c r="O111" s="165">
        <f>O106*(19-O107)</f>
        <v>4680.8999999999996</v>
      </c>
      <c r="P111" s="166">
        <f>P106*(19-P107)</f>
        <v>4612.8999999999996</v>
      </c>
    </row>
    <row r="112" spans="2:16" ht="15.75" thickBot="1">
      <c r="B112" s="1"/>
      <c r="C112" s="1"/>
      <c r="D112" s="2"/>
      <c r="E112" s="2"/>
      <c r="F112" s="2"/>
      <c r="G112" s="1"/>
      <c r="H112" s="3"/>
      <c r="I112" s="2"/>
      <c r="J112" s="3"/>
      <c r="K112" s="2"/>
      <c r="L112" s="2"/>
      <c r="M112" s="1"/>
      <c r="N112" s="2"/>
      <c r="O112" s="1"/>
    </row>
    <row r="113" spans="2:16" ht="24" thickBot="1">
      <c r="B113" s="473" t="s">
        <v>243</v>
      </c>
      <c r="C113" s="474"/>
      <c r="D113" s="474"/>
      <c r="E113" s="474"/>
      <c r="F113" s="474"/>
      <c r="G113" s="474"/>
      <c r="H113" s="474"/>
      <c r="I113" s="474"/>
      <c r="J113" s="474"/>
      <c r="K113" s="474"/>
      <c r="L113" s="470" t="s">
        <v>228</v>
      </c>
      <c r="M113" s="471"/>
      <c r="N113" s="471"/>
      <c r="O113" s="471"/>
      <c r="P113" s="472"/>
    </row>
    <row r="114" spans="2:16" ht="15.75">
      <c r="B114" s="465" t="s">
        <v>195</v>
      </c>
      <c r="C114" s="461" t="s">
        <v>196</v>
      </c>
      <c r="D114" s="461" t="s">
        <v>197</v>
      </c>
      <c r="E114" s="461" t="s">
        <v>198</v>
      </c>
      <c r="F114" s="461" t="s">
        <v>199</v>
      </c>
      <c r="G114" s="461" t="s">
        <v>200</v>
      </c>
      <c r="H114" s="461" t="s">
        <v>201</v>
      </c>
      <c r="I114" s="467" t="s">
        <v>202</v>
      </c>
      <c r="J114" s="461" t="s">
        <v>203</v>
      </c>
      <c r="K114" s="461" t="s">
        <v>204</v>
      </c>
      <c r="L114" s="461" t="s">
        <v>205</v>
      </c>
      <c r="M114" s="461" t="s">
        <v>206</v>
      </c>
      <c r="N114" s="467" t="s">
        <v>207</v>
      </c>
      <c r="O114" s="456" t="s">
        <v>208</v>
      </c>
      <c r="P114" s="457"/>
    </row>
    <row r="115" spans="2:16" ht="16.5" thickBot="1">
      <c r="B115" s="466"/>
      <c r="C115" s="462"/>
      <c r="D115" s="462"/>
      <c r="E115" s="462"/>
      <c r="F115" s="462"/>
      <c r="G115" s="462"/>
      <c r="H115" s="462"/>
      <c r="I115" s="462"/>
      <c r="J115" s="462"/>
      <c r="K115" s="462"/>
      <c r="L115" s="462"/>
      <c r="M115" s="462"/>
      <c r="N115" s="462"/>
      <c r="O115" s="145" t="s">
        <v>209</v>
      </c>
      <c r="P115" s="30" t="s">
        <v>210</v>
      </c>
    </row>
    <row r="116" spans="2:16">
      <c r="B116" s="148" t="s">
        <v>211</v>
      </c>
      <c r="C116" s="146">
        <v>31</v>
      </c>
      <c r="D116" s="8">
        <v>28</v>
      </c>
      <c r="E116" s="8">
        <v>31</v>
      </c>
      <c r="F116" s="8">
        <v>20</v>
      </c>
      <c r="G116" s="8">
        <v>20</v>
      </c>
      <c r="H116" s="8">
        <v>0</v>
      </c>
      <c r="I116" s="168">
        <f>SUM(C116:G116)</f>
        <v>130</v>
      </c>
      <c r="J116" s="8">
        <v>20</v>
      </c>
      <c r="K116" s="8">
        <v>31</v>
      </c>
      <c r="L116" s="8">
        <v>30</v>
      </c>
      <c r="M116" s="8">
        <v>31</v>
      </c>
      <c r="N116" s="168">
        <f>SUM(J116:M116)</f>
        <v>112</v>
      </c>
      <c r="O116" s="167">
        <f>SUM(C116:H116,J116:M116)</f>
        <v>242</v>
      </c>
      <c r="P116" s="169">
        <f>I116+N116</f>
        <v>242</v>
      </c>
    </row>
    <row r="117" spans="2:16" ht="19.5">
      <c r="B117" s="149" t="s">
        <v>485</v>
      </c>
      <c r="C117" s="147">
        <v>-2.8</v>
      </c>
      <c r="D117" s="10">
        <v>-4.3</v>
      </c>
      <c r="E117" s="10">
        <v>1.7</v>
      </c>
      <c r="F117" s="10">
        <v>8.4</v>
      </c>
      <c r="G117" s="10">
        <v>9.1999999999999993</v>
      </c>
      <c r="H117" s="10">
        <v>0</v>
      </c>
      <c r="I117" s="153">
        <f>(C116*C117+D116*D117+E116*E117+F116*F117+G116*G117)/I116</f>
        <v>1.5192307692307692</v>
      </c>
      <c r="J117" s="10">
        <v>11.3</v>
      </c>
      <c r="K117" s="95">
        <v>5.9</v>
      </c>
      <c r="L117" s="95">
        <v>0.8</v>
      </c>
      <c r="M117" s="95">
        <v>0.6</v>
      </c>
      <c r="N117" s="153">
        <f>(J116*J117+K116*K117+L116*L117+M116*M117)/N116</f>
        <v>4.03125</v>
      </c>
      <c r="O117" s="154">
        <f>(C117*C116+D117*D116+E117*E116+F117*F116+G117*G116+H117*H116+J117*J116+K117*K116+L117*L116+M117*M116)/O116</f>
        <v>2.6818181818181817</v>
      </c>
      <c r="P117" s="161">
        <f>(I117*I116+N117*N116)/P116</f>
        <v>2.6818181818181817</v>
      </c>
    </row>
    <row r="118" spans="2:16" ht="19.5">
      <c r="B118" s="149" t="s">
        <v>212</v>
      </c>
      <c r="C118" s="13">
        <f t="shared" ref="C118:H118" si="44">C116*(13-C117)</f>
        <v>489.8</v>
      </c>
      <c r="D118" s="12">
        <f t="shared" si="44"/>
        <v>484.40000000000003</v>
      </c>
      <c r="E118" s="12">
        <f t="shared" si="44"/>
        <v>350.3</v>
      </c>
      <c r="F118" s="12">
        <f t="shared" si="44"/>
        <v>92</v>
      </c>
      <c r="G118" s="12">
        <f t="shared" si="44"/>
        <v>76.000000000000014</v>
      </c>
      <c r="H118" s="12">
        <f t="shared" si="44"/>
        <v>0</v>
      </c>
      <c r="I118" s="155">
        <f>SUM(C118:G118)</f>
        <v>1492.5</v>
      </c>
      <c r="J118" s="12">
        <f>J116*(13-J117)</f>
        <v>33.999999999999986</v>
      </c>
      <c r="K118" s="12">
        <f>K116*(13-K117)</f>
        <v>220.1</v>
      </c>
      <c r="L118" s="12">
        <f>L116*(13-L117)</f>
        <v>366</v>
      </c>
      <c r="M118" s="12">
        <f>M116*(13-M117)</f>
        <v>384.40000000000003</v>
      </c>
      <c r="N118" s="155">
        <f>SUM(J118:M118)</f>
        <v>1004.5</v>
      </c>
      <c r="O118" s="156">
        <f>O116*(13-O117)</f>
        <v>2497</v>
      </c>
      <c r="P118" s="162">
        <f>P116*(13-P117)</f>
        <v>2497</v>
      </c>
    </row>
    <row r="119" spans="2:16" ht="19.5">
      <c r="B119" s="149" t="s">
        <v>213</v>
      </c>
      <c r="C119" s="13">
        <f t="shared" ref="C119:H119" si="45">C116*(17-C117)</f>
        <v>613.80000000000007</v>
      </c>
      <c r="D119" s="12">
        <f t="shared" si="45"/>
        <v>596.4</v>
      </c>
      <c r="E119" s="12">
        <f t="shared" si="45"/>
        <v>474.3</v>
      </c>
      <c r="F119" s="12">
        <f t="shared" si="45"/>
        <v>172</v>
      </c>
      <c r="G119" s="12">
        <f t="shared" si="45"/>
        <v>156</v>
      </c>
      <c r="H119" s="12">
        <f t="shared" si="45"/>
        <v>0</v>
      </c>
      <c r="I119" s="155">
        <f>SUM(C119:G119)</f>
        <v>2012.5</v>
      </c>
      <c r="J119" s="12">
        <f>J116*(17-J117)</f>
        <v>113.99999999999999</v>
      </c>
      <c r="K119" s="12">
        <f>K116*(17-K117)</f>
        <v>344.09999999999997</v>
      </c>
      <c r="L119" s="12">
        <f>L116*(17-L117)</f>
        <v>486</v>
      </c>
      <c r="M119" s="12">
        <f>M116*(17-M117)</f>
        <v>508.4</v>
      </c>
      <c r="N119" s="155">
        <f>SUM(J119:M119)</f>
        <v>1452.5</v>
      </c>
      <c r="O119" s="156">
        <f>O116*(17-O117)</f>
        <v>3465</v>
      </c>
      <c r="P119" s="162">
        <f>P116*(17-P117)</f>
        <v>3465</v>
      </c>
    </row>
    <row r="120" spans="2:16" ht="19.5">
      <c r="B120" s="149" t="s">
        <v>214</v>
      </c>
      <c r="C120" s="17">
        <f t="shared" ref="C120:H120" si="46">C116*(18-C117)</f>
        <v>644.80000000000007</v>
      </c>
      <c r="D120" s="16">
        <f t="shared" si="46"/>
        <v>624.4</v>
      </c>
      <c r="E120" s="16">
        <f t="shared" si="46"/>
        <v>505.3</v>
      </c>
      <c r="F120" s="16">
        <f t="shared" si="46"/>
        <v>192</v>
      </c>
      <c r="G120" s="16">
        <f t="shared" si="46"/>
        <v>176</v>
      </c>
      <c r="H120" s="16">
        <f t="shared" si="46"/>
        <v>0</v>
      </c>
      <c r="I120" s="155">
        <f>SUM(C120:G120)</f>
        <v>2142.5</v>
      </c>
      <c r="J120" s="16">
        <f>J116*(18-J117)</f>
        <v>134</v>
      </c>
      <c r="K120" s="16">
        <f>K116*(18-K117)</f>
        <v>375.09999999999997</v>
      </c>
      <c r="L120" s="16">
        <f>L116*(18-L117)</f>
        <v>516</v>
      </c>
      <c r="M120" s="16">
        <f>M116*(18-M117)</f>
        <v>539.4</v>
      </c>
      <c r="N120" s="155">
        <f>SUM(J120:M120)</f>
        <v>1564.5</v>
      </c>
      <c r="O120" s="157">
        <f>O116*(18-O117)</f>
        <v>3707</v>
      </c>
      <c r="P120" s="163">
        <f>P116*(18-P117)</f>
        <v>3707</v>
      </c>
    </row>
    <row r="121" spans="2:16" ht="20.25" thickBot="1">
      <c r="B121" s="407" t="s">
        <v>215</v>
      </c>
      <c r="C121" s="21">
        <f t="shared" ref="C121:H121" si="47">C116*(19-C117)</f>
        <v>675.80000000000007</v>
      </c>
      <c r="D121" s="20">
        <f t="shared" si="47"/>
        <v>652.4</v>
      </c>
      <c r="E121" s="20">
        <f t="shared" si="47"/>
        <v>536.30000000000007</v>
      </c>
      <c r="F121" s="20">
        <f t="shared" si="47"/>
        <v>212</v>
      </c>
      <c r="G121" s="20">
        <f t="shared" si="47"/>
        <v>196</v>
      </c>
      <c r="H121" s="20">
        <f t="shared" si="47"/>
        <v>0</v>
      </c>
      <c r="I121" s="164">
        <f>SUM(C121:G121)</f>
        <v>2272.5</v>
      </c>
      <c r="J121" s="20">
        <f>J116*(19-J117)</f>
        <v>154</v>
      </c>
      <c r="K121" s="20">
        <f>K116*(19-K117)</f>
        <v>406.09999999999997</v>
      </c>
      <c r="L121" s="20">
        <f>L116*(19-L117)</f>
        <v>546</v>
      </c>
      <c r="M121" s="20">
        <f>M116*(19-M117)</f>
        <v>570.4</v>
      </c>
      <c r="N121" s="164">
        <f>SUM(J121:M121)</f>
        <v>1676.5</v>
      </c>
      <c r="O121" s="165">
        <f>O116*(19-O117)</f>
        <v>3949.0000000000005</v>
      </c>
      <c r="P121" s="166">
        <f>P116*(19-P117)</f>
        <v>3949.0000000000005</v>
      </c>
    </row>
    <row r="122" spans="2:16" ht="15.75" thickBot="1">
      <c r="B122" s="1"/>
      <c r="C122" s="1"/>
      <c r="D122" s="2"/>
      <c r="E122" s="2"/>
      <c r="F122" s="2"/>
      <c r="G122" s="1"/>
      <c r="H122" s="3"/>
      <c r="I122" s="2"/>
      <c r="J122" s="3"/>
      <c r="K122" s="2"/>
      <c r="L122" s="2"/>
      <c r="M122" s="1"/>
      <c r="N122" s="2"/>
      <c r="O122" s="1"/>
    </row>
    <row r="123" spans="2:16" ht="24" thickBot="1">
      <c r="B123" s="473" t="s">
        <v>243</v>
      </c>
      <c r="C123" s="474"/>
      <c r="D123" s="474"/>
      <c r="E123" s="474"/>
      <c r="F123" s="474"/>
      <c r="G123" s="474"/>
      <c r="H123" s="474"/>
      <c r="I123" s="474"/>
      <c r="J123" s="474"/>
      <c r="K123" s="474"/>
      <c r="L123" s="470" t="s">
        <v>229</v>
      </c>
      <c r="M123" s="471"/>
      <c r="N123" s="471"/>
      <c r="O123" s="471"/>
      <c r="P123" s="472"/>
    </row>
    <row r="124" spans="2:16" ht="15.75">
      <c r="B124" s="465" t="s">
        <v>195</v>
      </c>
      <c r="C124" s="461" t="s">
        <v>196</v>
      </c>
      <c r="D124" s="461" t="s">
        <v>197</v>
      </c>
      <c r="E124" s="461" t="s">
        <v>198</v>
      </c>
      <c r="F124" s="461" t="s">
        <v>199</v>
      </c>
      <c r="G124" s="461" t="s">
        <v>200</v>
      </c>
      <c r="H124" s="461" t="s">
        <v>201</v>
      </c>
      <c r="I124" s="467" t="s">
        <v>202</v>
      </c>
      <c r="J124" s="461" t="s">
        <v>203</v>
      </c>
      <c r="K124" s="461" t="s">
        <v>204</v>
      </c>
      <c r="L124" s="461" t="s">
        <v>205</v>
      </c>
      <c r="M124" s="461" t="s">
        <v>206</v>
      </c>
      <c r="N124" s="467" t="s">
        <v>207</v>
      </c>
      <c r="O124" s="456" t="s">
        <v>208</v>
      </c>
      <c r="P124" s="457"/>
    </row>
    <row r="125" spans="2:16" ht="16.5" thickBot="1">
      <c r="B125" s="466"/>
      <c r="C125" s="462"/>
      <c r="D125" s="462"/>
      <c r="E125" s="462"/>
      <c r="F125" s="462"/>
      <c r="G125" s="462"/>
      <c r="H125" s="462"/>
      <c r="I125" s="462"/>
      <c r="J125" s="462"/>
      <c r="K125" s="462"/>
      <c r="L125" s="462"/>
      <c r="M125" s="462"/>
      <c r="N125" s="462"/>
      <c r="O125" s="145" t="s">
        <v>209</v>
      </c>
      <c r="P125" s="30" t="s">
        <v>210</v>
      </c>
    </row>
    <row r="126" spans="2:16">
      <c r="B126" s="148" t="s">
        <v>211</v>
      </c>
      <c r="C126" s="146">
        <v>31</v>
      </c>
      <c r="D126" s="8">
        <v>28</v>
      </c>
      <c r="E126" s="8">
        <v>31</v>
      </c>
      <c r="F126" s="8">
        <v>25</v>
      </c>
      <c r="G126" s="8">
        <v>21</v>
      </c>
      <c r="H126" s="8">
        <v>10</v>
      </c>
      <c r="I126" s="168">
        <f>SUM(C126:G126)</f>
        <v>136</v>
      </c>
      <c r="J126" s="8">
        <v>25</v>
      </c>
      <c r="K126" s="8">
        <v>31</v>
      </c>
      <c r="L126" s="8">
        <v>30</v>
      </c>
      <c r="M126" s="8">
        <v>31</v>
      </c>
      <c r="N126" s="168">
        <f>SUM(J126:M126)</f>
        <v>117</v>
      </c>
      <c r="O126" s="167">
        <f>SUM(C126:H126,J126:M126)</f>
        <v>263</v>
      </c>
      <c r="P126" s="169">
        <f>I126+N126</f>
        <v>253</v>
      </c>
    </row>
    <row r="127" spans="2:16" ht="19.5">
      <c r="B127" s="149" t="s">
        <v>485</v>
      </c>
      <c r="C127" s="147">
        <v>2.9</v>
      </c>
      <c r="D127" s="10">
        <v>7.4</v>
      </c>
      <c r="E127" s="10">
        <v>2.8</v>
      </c>
      <c r="F127" s="10">
        <v>4.8</v>
      </c>
      <c r="G127" s="10">
        <v>10.3</v>
      </c>
      <c r="H127" s="10">
        <v>12</v>
      </c>
      <c r="I127" s="153">
        <f>(C126*C127+D126*D127+E126*E127+F126*F127+G126*G127)/I126</f>
        <v>5.2955882352941179</v>
      </c>
      <c r="J127" s="10">
        <v>10.6</v>
      </c>
      <c r="K127" s="95">
        <v>8.1</v>
      </c>
      <c r="L127" s="95">
        <v>4.5</v>
      </c>
      <c r="M127" s="95">
        <v>3.7</v>
      </c>
      <c r="N127" s="153">
        <f>(J126*J127+K126*K127+L126*L127+M126*M127)/N126</f>
        <v>6.545299145299146</v>
      </c>
      <c r="O127" s="154">
        <f>(C127*C126+D127*D126+E127*E126+F127*F126+G127*G126+H127*H126+J127*J126+K127*K126+L127*L126+M127*M126)/O126</f>
        <v>6.1064638783269958</v>
      </c>
      <c r="P127" s="161">
        <f>(I127*I126+N127*N126)/P126</f>
        <v>5.8735177865612647</v>
      </c>
    </row>
    <row r="128" spans="2:16" ht="19.5">
      <c r="B128" s="149" t="s">
        <v>212</v>
      </c>
      <c r="C128" s="13">
        <f t="shared" ref="C128:H128" si="48">C126*(13-C127)</f>
        <v>313.09999999999997</v>
      </c>
      <c r="D128" s="12">
        <f t="shared" si="48"/>
        <v>156.79999999999998</v>
      </c>
      <c r="E128" s="12">
        <f t="shared" si="48"/>
        <v>316.2</v>
      </c>
      <c r="F128" s="12">
        <f t="shared" si="48"/>
        <v>204.99999999999997</v>
      </c>
      <c r="G128" s="12">
        <f t="shared" si="48"/>
        <v>56.699999999999989</v>
      </c>
      <c r="H128" s="12">
        <f t="shared" si="48"/>
        <v>10</v>
      </c>
      <c r="I128" s="155">
        <f>SUM(C128:G128)</f>
        <v>1047.8</v>
      </c>
      <c r="J128" s="12">
        <f>J126*(13-J127)</f>
        <v>60.000000000000007</v>
      </c>
      <c r="K128" s="12">
        <f>K126*(13-K127)</f>
        <v>151.9</v>
      </c>
      <c r="L128" s="12">
        <f>L126*(13-L127)</f>
        <v>255</v>
      </c>
      <c r="M128" s="12">
        <f>M126*(13-M127)</f>
        <v>288.3</v>
      </c>
      <c r="N128" s="155">
        <f>SUM(J128:M128)</f>
        <v>755.2</v>
      </c>
      <c r="O128" s="156">
        <f>O126*(13-O127)</f>
        <v>1813</v>
      </c>
      <c r="P128" s="162">
        <f>P126*(13-P127)</f>
        <v>1803</v>
      </c>
    </row>
    <row r="129" spans="2:16" ht="19.5">
      <c r="B129" s="149" t="s">
        <v>213</v>
      </c>
      <c r="C129" s="13">
        <f t="shared" ref="C129:H129" si="49">C126*(17-C127)</f>
        <v>437.09999999999997</v>
      </c>
      <c r="D129" s="12">
        <f t="shared" si="49"/>
        <v>268.8</v>
      </c>
      <c r="E129" s="12">
        <f t="shared" si="49"/>
        <v>440.2</v>
      </c>
      <c r="F129" s="12">
        <f t="shared" si="49"/>
        <v>305</v>
      </c>
      <c r="G129" s="12">
        <f t="shared" si="49"/>
        <v>140.69999999999999</v>
      </c>
      <c r="H129" s="12">
        <f t="shared" si="49"/>
        <v>50</v>
      </c>
      <c r="I129" s="155">
        <f>SUM(C129:G129)</f>
        <v>1591.8</v>
      </c>
      <c r="J129" s="12">
        <f>J126*(17-J127)</f>
        <v>160</v>
      </c>
      <c r="K129" s="12">
        <f>K126*(17-K127)</f>
        <v>275.90000000000003</v>
      </c>
      <c r="L129" s="12">
        <f>L126*(17-L127)</f>
        <v>375</v>
      </c>
      <c r="M129" s="12">
        <f>M126*(17-M127)</f>
        <v>412.3</v>
      </c>
      <c r="N129" s="155">
        <f>SUM(J129:M129)</f>
        <v>1223.2</v>
      </c>
      <c r="O129" s="156">
        <f>O126*(17-O127)</f>
        <v>2865.0000000000005</v>
      </c>
      <c r="P129" s="162">
        <f>P126*(17-P127)</f>
        <v>2815</v>
      </c>
    </row>
    <row r="130" spans="2:16" ht="19.5">
      <c r="B130" s="149" t="s">
        <v>214</v>
      </c>
      <c r="C130" s="17">
        <f t="shared" ref="C130:H130" si="50">C126*(18-C127)</f>
        <v>468.09999999999997</v>
      </c>
      <c r="D130" s="16">
        <f t="shared" si="50"/>
        <v>296.8</v>
      </c>
      <c r="E130" s="16">
        <f t="shared" si="50"/>
        <v>471.2</v>
      </c>
      <c r="F130" s="16">
        <f t="shared" si="50"/>
        <v>330</v>
      </c>
      <c r="G130" s="16">
        <f t="shared" si="50"/>
        <v>161.69999999999999</v>
      </c>
      <c r="H130" s="16">
        <f t="shared" si="50"/>
        <v>60</v>
      </c>
      <c r="I130" s="155">
        <f>SUM(C130:G130)</f>
        <v>1727.8</v>
      </c>
      <c r="J130" s="16">
        <f>J126*(18-J127)</f>
        <v>185</v>
      </c>
      <c r="K130" s="16">
        <f>K126*(18-K127)</f>
        <v>306.90000000000003</v>
      </c>
      <c r="L130" s="16">
        <f>L126*(18-L127)</f>
        <v>405</v>
      </c>
      <c r="M130" s="16">
        <f>M126*(18-M127)</f>
        <v>443.3</v>
      </c>
      <c r="N130" s="155">
        <f>SUM(J130:M130)</f>
        <v>1340.2</v>
      </c>
      <c r="O130" s="157">
        <f>O126*(18-O127)</f>
        <v>3128.0000000000005</v>
      </c>
      <c r="P130" s="163">
        <f>P126*(18-P127)</f>
        <v>3068</v>
      </c>
    </row>
    <row r="131" spans="2:16" ht="20.25" thickBot="1">
      <c r="B131" s="407" t="s">
        <v>215</v>
      </c>
      <c r="C131" s="21">
        <f t="shared" ref="C131:H131" si="51">C126*(19-C127)</f>
        <v>499.1</v>
      </c>
      <c r="D131" s="20">
        <f t="shared" si="51"/>
        <v>324.8</v>
      </c>
      <c r="E131" s="20">
        <f t="shared" si="51"/>
        <v>502.2</v>
      </c>
      <c r="F131" s="20">
        <f t="shared" si="51"/>
        <v>355</v>
      </c>
      <c r="G131" s="20">
        <f t="shared" si="51"/>
        <v>182.7</v>
      </c>
      <c r="H131" s="20">
        <f t="shared" si="51"/>
        <v>70</v>
      </c>
      <c r="I131" s="164">
        <f>SUM(C131:G131)</f>
        <v>1863.8000000000002</v>
      </c>
      <c r="J131" s="20">
        <f>J126*(19-J127)</f>
        <v>210</v>
      </c>
      <c r="K131" s="20">
        <f>K126*(19-K127)</f>
        <v>337.90000000000003</v>
      </c>
      <c r="L131" s="20">
        <f>L126*(19-L127)</f>
        <v>435</v>
      </c>
      <c r="M131" s="20">
        <f>M126*(19-M127)</f>
        <v>474.3</v>
      </c>
      <c r="N131" s="164">
        <f>SUM(J131:M131)</f>
        <v>1457.2</v>
      </c>
      <c r="O131" s="165">
        <f>O126*(19-O127)</f>
        <v>3391.0000000000005</v>
      </c>
      <c r="P131" s="166">
        <f>P126*(19-P127)</f>
        <v>3321</v>
      </c>
    </row>
    <row r="132" spans="2:16" ht="15.75" thickBot="1"/>
    <row r="133" spans="2:16" ht="24" thickBot="1">
      <c r="B133" s="473" t="s">
        <v>243</v>
      </c>
      <c r="C133" s="474"/>
      <c r="D133" s="474"/>
      <c r="E133" s="474"/>
      <c r="F133" s="474"/>
      <c r="G133" s="474"/>
      <c r="H133" s="474"/>
      <c r="I133" s="474"/>
      <c r="J133" s="474"/>
      <c r="K133" s="474"/>
      <c r="L133" s="470" t="s">
        <v>230</v>
      </c>
      <c r="M133" s="471"/>
      <c r="N133" s="471"/>
      <c r="O133" s="471"/>
      <c r="P133" s="472"/>
    </row>
    <row r="134" spans="2:16" ht="15.75">
      <c r="B134" s="465" t="s">
        <v>195</v>
      </c>
      <c r="C134" s="461" t="s">
        <v>196</v>
      </c>
      <c r="D134" s="461" t="s">
        <v>197</v>
      </c>
      <c r="E134" s="461" t="s">
        <v>198</v>
      </c>
      <c r="F134" s="461" t="s">
        <v>199</v>
      </c>
      <c r="G134" s="461" t="s">
        <v>200</v>
      </c>
      <c r="H134" s="461" t="s">
        <v>201</v>
      </c>
      <c r="I134" s="467" t="s">
        <v>202</v>
      </c>
      <c r="J134" s="461" t="s">
        <v>203</v>
      </c>
      <c r="K134" s="461" t="s">
        <v>204</v>
      </c>
      <c r="L134" s="461" t="s">
        <v>205</v>
      </c>
      <c r="M134" s="461" t="s">
        <v>206</v>
      </c>
      <c r="N134" s="467" t="s">
        <v>207</v>
      </c>
      <c r="O134" s="456" t="s">
        <v>208</v>
      </c>
      <c r="P134" s="457"/>
    </row>
    <row r="135" spans="2:16" ht="16.5" thickBot="1">
      <c r="B135" s="466"/>
      <c r="C135" s="462"/>
      <c r="D135" s="462"/>
      <c r="E135" s="462"/>
      <c r="F135" s="462"/>
      <c r="G135" s="462"/>
      <c r="H135" s="462"/>
      <c r="I135" s="462"/>
      <c r="J135" s="462"/>
      <c r="K135" s="462"/>
      <c r="L135" s="462"/>
      <c r="M135" s="462"/>
      <c r="N135" s="462"/>
      <c r="O135" s="145" t="s">
        <v>209</v>
      </c>
      <c r="P135" s="30" t="s">
        <v>210</v>
      </c>
    </row>
    <row r="136" spans="2:16">
      <c r="B136" s="148" t="s">
        <v>211</v>
      </c>
      <c r="C136" s="146">
        <v>31</v>
      </c>
      <c r="D136" s="8">
        <v>28</v>
      </c>
      <c r="E136" s="8">
        <v>31</v>
      </c>
      <c r="F136" s="8">
        <v>30</v>
      </c>
      <c r="G136" s="8">
        <v>21</v>
      </c>
      <c r="H136" s="8">
        <v>10</v>
      </c>
      <c r="I136" s="168">
        <f>SUM(C136:G136)</f>
        <v>141</v>
      </c>
      <c r="J136" s="8">
        <v>30</v>
      </c>
      <c r="K136" s="8">
        <v>31</v>
      </c>
      <c r="L136" s="8">
        <v>30</v>
      </c>
      <c r="M136" s="8">
        <v>31</v>
      </c>
      <c r="N136" s="168">
        <f>SUM(J136:M136)</f>
        <v>122</v>
      </c>
      <c r="O136" s="167">
        <f>SUM(C136:H136,J136:M136)</f>
        <v>273</v>
      </c>
      <c r="P136" s="169">
        <f>I136+N136</f>
        <v>263</v>
      </c>
    </row>
    <row r="137" spans="2:16" ht="19.5">
      <c r="B137" s="149" t="s">
        <v>485</v>
      </c>
      <c r="C137" s="147">
        <v>3.9</v>
      </c>
      <c r="D137" s="10">
        <v>2.5</v>
      </c>
      <c r="E137" s="10">
        <v>2.8</v>
      </c>
      <c r="F137" s="10">
        <v>6</v>
      </c>
      <c r="G137" s="10">
        <v>9</v>
      </c>
      <c r="H137" s="10">
        <v>11</v>
      </c>
      <c r="I137" s="153">
        <f>(C136*C137+D136*D137+E136*E137+F136*F137+G136*G137)/I136</f>
        <v>4.5865248226950355</v>
      </c>
      <c r="J137" s="10">
        <v>3.9</v>
      </c>
      <c r="K137" s="95">
        <v>8.1</v>
      </c>
      <c r="L137" s="95">
        <v>3.2</v>
      </c>
      <c r="M137" s="95">
        <v>-0.6</v>
      </c>
      <c r="N137" s="153">
        <f>(J136*J137+K136*K137+L136*L137+M136*M137)/N136</f>
        <v>3.651639344262295</v>
      </c>
      <c r="O137" s="154">
        <f>(C137*C136+D137*D136+E137*E136+F137*F136+G137*G136+H137*H136+J137*J136+K137*K136+L137*L136+M137*M136)/O136</f>
        <v>4.403663003663004</v>
      </c>
      <c r="P137" s="161">
        <f>(I137*I136+N137*N136)/P136</f>
        <v>4.1528517110266163</v>
      </c>
    </row>
    <row r="138" spans="2:16" ht="19.5">
      <c r="B138" s="149" t="s">
        <v>212</v>
      </c>
      <c r="C138" s="13">
        <f t="shared" ref="C138:H138" si="52">C136*(13-C137)</f>
        <v>282.09999999999997</v>
      </c>
      <c r="D138" s="12">
        <f t="shared" si="52"/>
        <v>294</v>
      </c>
      <c r="E138" s="12">
        <f t="shared" si="52"/>
        <v>316.2</v>
      </c>
      <c r="F138" s="12">
        <f t="shared" si="52"/>
        <v>210</v>
      </c>
      <c r="G138" s="12">
        <f t="shared" si="52"/>
        <v>84</v>
      </c>
      <c r="H138" s="12">
        <f t="shared" si="52"/>
        <v>20</v>
      </c>
      <c r="I138" s="155">
        <f>SUM(C138:G138)</f>
        <v>1186.3</v>
      </c>
      <c r="J138" s="12">
        <f>J136*(13-J137)</f>
        <v>273</v>
      </c>
      <c r="K138" s="12">
        <f>K136*(13-K137)</f>
        <v>151.9</v>
      </c>
      <c r="L138" s="12">
        <f>L136*(13-L137)</f>
        <v>294</v>
      </c>
      <c r="M138" s="12">
        <f>M136*(13-M137)</f>
        <v>421.59999999999997</v>
      </c>
      <c r="N138" s="155">
        <f>SUM(J138:M138)</f>
        <v>1140.5</v>
      </c>
      <c r="O138" s="156">
        <f>O136*(13-O137)</f>
        <v>2346.7999999999997</v>
      </c>
      <c r="P138" s="162">
        <f>P136*(13-P137)</f>
        <v>2326.7999999999997</v>
      </c>
    </row>
    <row r="139" spans="2:16" ht="19.5">
      <c r="B139" s="149" t="s">
        <v>213</v>
      </c>
      <c r="C139" s="13">
        <f t="shared" ref="C139:H139" si="53">C136*(17-C137)</f>
        <v>406.09999999999997</v>
      </c>
      <c r="D139" s="12">
        <f t="shared" si="53"/>
        <v>406</v>
      </c>
      <c r="E139" s="12">
        <f t="shared" si="53"/>
        <v>440.2</v>
      </c>
      <c r="F139" s="12">
        <f t="shared" si="53"/>
        <v>330</v>
      </c>
      <c r="G139" s="12">
        <f t="shared" si="53"/>
        <v>168</v>
      </c>
      <c r="H139" s="12">
        <f t="shared" si="53"/>
        <v>60</v>
      </c>
      <c r="I139" s="155">
        <f>SUM(C139:G139)</f>
        <v>1750.3</v>
      </c>
      <c r="J139" s="12">
        <f>J136*(17-J137)</f>
        <v>393</v>
      </c>
      <c r="K139" s="12">
        <f>K136*(17-K137)</f>
        <v>275.90000000000003</v>
      </c>
      <c r="L139" s="12">
        <f>L136*(17-L137)</f>
        <v>414</v>
      </c>
      <c r="M139" s="12">
        <f>M136*(17-M137)</f>
        <v>545.6</v>
      </c>
      <c r="N139" s="155">
        <f>SUM(J139:M139)</f>
        <v>1628.5</v>
      </c>
      <c r="O139" s="156">
        <f>O136*(17-O137)</f>
        <v>3438.7999999999997</v>
      </c>
      <c r="P139" s="162">
        <f>P136*(17-P137)</f>
        <v>3378.7999999999997</v>
      </c>
    </row>
    <row r="140" spans="2:16" ht="19.5">
      <c r="B140" s="149" t="s">
        <v>214</v>
      </c>
      <c r="C140" s="17">
        <f t="shared" ref="C140:H140" si="54">C136*(18-C137)</f>
        <v>437.09999999999997</v>
      </c>
      <c r="D140" s="16">
        <f t="shared" si="54"/>
        <v>434</v>
      </c>
      <c r="E140" s="16">
        <f t="shared" si="54"/>
        <v>471.2</v>
      </c>
      <c r="F140" s="16">
        <f t="shared" si="54"/>
        <v>360</v>
      </c>
      <c r="G140" s="16">
        <f t="shared" si="54"/>
        <v>189</v>
      </c>
      <c r="H140" s="16">
        <f t="shared" si="54"/>
        <v>70</v>
      </c>
      <c r="I140" s="155">
        <f>SUM(C140:G140)</f>
        <v>1891.3</v>
      </c>
      <c r="J140" s="16">
        <f>J136*(18-J137)</f>
        <v>423</v>
      </c>
      <c r="K140" s="16">
        <f>K136*(18-K137)</f>
        <v>306.90000000000003</v>
      </c>
      <c r="L140" s="16">
        <f>L136*(18-L137)</f>
        <v>444</v>
      </c>
      <c r="M140" s="16">
        <f>M136*(18-M137)</f>
        <v>576.6</v>
      </c>
      <c r="N140" s="155">
        <f>SUM(J140:M140)</f>
        <v>1750.5</v>
      </c>
      <c r="O140" s="157">
        <f>O136*(18-O137)</f>
        <v>3711.7999999999997</v>
      </c>
      <c r="P140" s="163">
        <f>P136*(18-P137)</f>
        <v>3641.7999999999997</v>
      </c>
    </row>
    <row r="141" spans="2:16" ht="20.25" thickBot="1">
      <c r="B141" s="407" t="s">
        <v>215</v>
      </c>
      <c r="C141" s="21">
        <f t="shared" ref="C141:H141" si="55">C136*(19-C137)</f>
        <v>468.09999999999997</v>
      </c>
      <c r="D141" s="20">
        <f t="shared" si="55"/>
        <v>462</v>
      </c>
      <c r="E141" s="20">
        <f t="shared" si="55"/>
        <v>502.2</v>
      </c>
      <c r="F141" s="20">
        <f t="shared" si="55"/>
        <v>390</v>
      </c>
      <c r="G141" s="20">
        <f t="shared" si="55"/>
        <v>210</v>
      </c>
      <c r="H141" s="20">
        <f t="shared" si="55"/>
        <v>80</v>
      </c>
      <c r="I141" s="164">
        <f>SUM(C141:G141)</f>
        <v>2032.3</v>
      </c>
      <c r="J141" s="20">
        <f>J136*(19-J137)</f>
        <v>453</v>
      </c>
      <c r="K141" s="20">
        <f>K136*(19-K137)</f>
        <v>337.90000000000003</v>
      </c>
      <c r="L141" s="20">
        <f>L136*(19-L137)</f>
        <v>474</v>
      </c>
      <c r="M141" s="20">
        <f>M136*(19-M137)</f>
        <v>607.6</v>
      </c>
      <c r="N141" s="164">
        <f>SUM(J141:M141)</f>
        <v>1872.5</v>
      </c>
      <c r="O141" s="165">
        <f>O136*(19-O137)</f>
        <v>3984.7999999999997</v>
      </c>
      <c r="P141" s="166">
        <f>P136*(19-P137)</f>
        <v>3904.7999999999997</v>
      </c>
    </row>
    <row r="142" spans="2:16" ht="15.75" thickBot="1">
      <c r="B142" s="1"/>
      <c r="C142" s="1"/>
      <c r="D142" s="2"/>
      <c r="E142" s="2"/>
      <c r="F142" s="2"/>
      <c r="G142" s="1"/>
      <c r="H142" s="3"/>
      <c r="I142" s="2"/>
      <c r="J142" s="3"/>
      <c r="K142" s="2"/>
      <c r="L142" s="2"/>
      <c r="M142" s="1"/>
      <c r="N142" s="2"/>
      <c r="O142" s="1"/>
    </row>
    <row r="143" spans="2:16" ht="24" thickBot="1">
      <c r="B143" s="473" t="s">
        <v>243</v>
      </c>
      <c r="C143" s="474"/>
      <c r="D143" s="474"/>
      <c r="E143" s="474"/>
      <c r="F143" s="474"/>
      <c r="G143" s="474"/>
      <c r="H143" s="474"/>
      <c r="I143" s="474"/>
      <c r="J143" s="474"/>
      <c r="K143" s="474"/>
      <c r="L143" s="470" t="s">
        <v>231</v>
      </c>
      <c r="M143" s="471"/>
      <c r="N143" s="471"/>
      <c r="O143" s="471"/>
      <c r="P143" s="472"/>
    </row>
    <row r="144" spans="2:16" ht="15.75">
      <c r="B144" s="465" t="s">
        <v>195</v>
      </c>
      <c r="C144" s="461" t="s">
        <v>196</v>
      </c>
      <c r="D144" s="461" t="s">
        <v>197</v>
      </c>
      <c r="E144" s="461" t="s">
        <v>198</v>
      </c>
      <c r="F144" s="461" t="s">
        <v>199</v>
      </c>
      <c r="G144" s="461" t="s">
        <v>200</v>
      </c>
      <c r="H144" s="461" t="s">
        <v>201</v>
      </c>
      <c r="I144" s="467" t="s">
        <v>202</v>
      </c>
      <c r="J144" s="461" t="s">
        <v>203</v>
      </c>
      <c r="K144" s="461" t="s">
        <v>204</v>
      </c>
      <c r="L144" s="461" t="s">
        <v>205</v>
      </c>
      <c r="M144" s="461" t="s">
        <v>206</v>
      </c>
      <c r="N144" s="467" t="s">
        <v>207</v>
      </c>
      <c r="O144" s="456" t="s">
        <v>208</v>
      </c>
      <c r="P144" s="457"/>
    </row>
    <row r="145" spans="2:16" ht="16.5" thickBot="1">
      <c r="B145" s="466"/>
      <c r="C145" s="462"/>
      <c r="D145" s="462"/>
      <c r="E145" s="462"/>
      <c r="F145" s="462"/>
      <c r="G145" s="462"/>
      <c r="H145" s="462"/>
      <c r="I145" s="462"/>
      <c r="J145" s="462"/>
      <c r="K145" s="462"/>
      <c r="L145" s="462"/>
      <c r="M145" s="462"/>
      <c r="N145" s="462"/>
      <c r="O145" s="145" t="s">
        <v>209</v>
      </c>
      <c r="P145" s="30" t="s">
        <v>210</v>
      </c>
    </row>
    <row r="146" spans="2:16">
      <c r="B146" s="148" t="s">
        <v>211</v>
      </c>
      <c r="C146" s="146">
        <v>31</v>
      </c>
      <c r="D146" s="8">
        <v>28</v>
      </c>
      <c r="E146" s="8">
        <v>31</v>
      </c>
      <c r="F146" s="8">
        <v>30</v>
      </c>
      <c r="G146" s="8">
        <v>26</v>
      </c>
      <c r="H146" s="8">
        <v>10</v>
      </c>
      <c r="I146" s="168">
        <f>SUM(C146:G146)</f>
        <v>146</v>
      </c>
      <c r="J146" s="8">
        <v>13</v>
      </c>
      <c r="K146" s="8">
        <v>27</v>
      </c>
      <c r="L146" s="8">
        <v>31</v>
      </c>
      <c r="M146" s="8">
        <v>31</v>
      </c>
      <c r="N146" s="168">
        <f>SUM(J146:M146)</f>
        <v>102</v>
      </c>
      <c r="O146" s="167">
        <f>SUM(C146:H146,J146:M146)</f>
        <v>258</v>
      </c>
      <c r="P146" s="169">
        <f>I146+N146</f>
        <v>248</v>
      </c>
    </row>
    <row r="147" spans="2:16" ht="19.5">
      <c r="B147" s="149" t="s">
        <v>485</v>
      </c>
      <c r="C147" s="147">
        <v>-1.1000000000000001</v>
      </c>
      <c r="D147" s="10">
        <v>1.2</v>
      </c>
      <c r="E147" s="10">
        <v>4.2</v>
      </c>
      <c r="F147" s="10">
        <v>7.7</v>
      </c>
      <c r="G147" s="10">
        <v>9.3000000000000007</v>
      </c>
      <c r="H147" s="10">
        <v>12</v>
      </c>
      <c r="I147" s="153">
        <f>(C146*C147+D146*D147+E146*E147+F146*F147+G146*G147)/I146</f>
        <v>4.1267123287671232</v>
      </c>
      <c r="J147" s="10">
        <v>12.58666666666667</v>
      </c>
      <c r="K147" s="95">
        <v>8.50322580645161</v>
      </c>
      <c r="L147" s="95">
        <v>5.14</v>
      </c>
      <c r="M147" s="95">
        <v>-6.1290322580645089E-2</v>
      </c>
      <c r="N147" s="153">
        <f>(J146*J147+K146*K147+L146*L147+M146*M147)/N146</f>
        <v>5.3985663082437272</v>
      </c>
      <c r="O147" s="154">
        <f>(C147*C146+D147*D146+E147*E146+F147*F146+G147*G146+H147*H146+J147*J146+K147*K146+L147*L146+M147*M146)/O146</f>
        <v>4.9347045094606967</v>
      </c>
      <c r="P147" s="161">
        <f>(I147*I146+N147*N146)/P146</f>
        <v>4.6498135622615324</v>
      </c>
    </row>
    <row r="148" spans="2:16" ht="19.5">
      <c r="B148" s="149" t="s">
        <v>212</v>
      </c>
      <c r="C148" s="13">
        <f>C146*(13-C147)</f>
        <v>437.09999999999997</v>
      </c>
      <c r="D148" s="12">
        <f>D146*(13-D147)</f>
        <v>330.40000000000003</v>
      </c>
      <c r="E148" s="12">
        <f>E146*(13-E147)</f>
        <v>272.8</v>
      </c>
      <c r="F148" s="12">
        <f>F146*(13-F147)</f>
        <v>159</v>
      </c>
      <c r="G148" s="12">
        <f>G146*(13-G147)</f>
        <v>96.199999999999989</v>
      </c>
      <c r="H148" s="12">
        <v>12</v>
      </c>
      <c r="I148" s="155">
        <f>SUM(C148:G148)</f>
        <v>1295.5</v>
      </c>
      <c r="J148" s="12">
        <f>J146*(13-J147)</f>
        <v>5.3733333333332958</v>
      </c>
      <c r="K148" s="12">
        <f>K146*(13-K147)</f>
        <v>121.41290322580653</v>
      </c>
      <c r="L148" s="12">
        <f>L146*(13-L147)</f>
        <v>243.66</v>
      </c>
      <c r="M148" s="12">
        <f>M146*(13-M147)</f>
        <v>404.9</v>
      </c>
      <c r="N148" s="155">
        <f>SUM(J148:M148)</f>
        <v>775.34623655913981</v>
      </c>
      <c r="O148" s="156">
        <f>O146*(13-O147)</f>
        <v>2080.8462365591399</v>
      </c>
      <c r="P148" s="162">
        <f>P146*(13-P147)</f>
        <v>2070.8462365591404</v>
      </c>
    </row>
    <row r="149" spans="2:16" ht="19.5">
      <c r="B149" s="149" t="s">
        <v>213</v>
      </c>
      <c r="C149" s="13">
        <f>C146*(17-C147)</f>
        <v>561.1</v>
      </c>
      <c r="D149" s="12">
        <f>D146*(17-D147)</f>
        <v>442.40000000000003</v>
      </c>
      <c r="E149" s="12">
        <f>E146*(17-E147)</f>
        <v>396.8</v>
      </c>
      <c r="F149" s="12">
        <f>F146*(17-F147)</f>
        <v>279</v>
      </c>
      <c r="G149" s="12">
        <f>G146*(17-G147)</f>
        <v>200.2</v>
      </c>
      <c r="H149" s="12">
        <v>52</v>
      </c>
      <c r="I149" s="155">
        <f>SUM(C149:G149)</f>
        <v>1879.5</v>
      </c>
      <c r="J149" s="12">
        <f>J146*(17-J147)</f>
        <v>57.373333333333292</v>
      </c>
      <c r="K149" s="12">
        <f>K146*(17-K147)</f>
        <v>229.41290322580653</v>
      </c>
      <c r="L149" s="12">
        <f>L146*(17-L147)</f>
        <v>367.65999999999997</v>
      </c>
      <c r="M149" s="12">
        <f>M146*(17-M147)</f>
        <v>528.90000000000009</v>
      </c>
      <c r="N149" s="155">
        <f>SUM(J149:M149)</f>
        <v>1183.3462365591399</v>
      </c>
      <c r="O149" s="156">
        <f>O146*(17-O147)</f>
        <v>3112.8462365591399</v>
      </c>
      <c r="P149" s="162">
        <f>P146*(17-P147)</f>
        <v>3062.8462365591404</v>
      </c>
    </row>
    <row r="150" spans="2:16" ht="19.5">
      <c r="B150" s="149" t="s">
        <v>214</v>
      </c>
      <c r="C150" s="17">
        <f>C146*(18-C147)</f>
        <v>592.1</v>
      </c>
      <c r="D150" s="16">
        <f>D146*(18-D147)</f>
        <v>470.40000000000003</v>
      </c>
      <c r="E150" s="16">
        <f>E146*(18-E147)</f>
        <v>427.8</v>
      </c>
      <c r="F150" s="16">
        <f>F146*(18-F147)</f>
        <v>309</v>
      </c>
      <c r="G150" s="16">
        <f>G146*(18-G147)</f>
        <v>226.2</v>
      </c>
      <c r="H150" s="16">
        <v>62</v>
      </c>
      <c r="I150" s="155">
        <f>SUM(C150:G150)</f>
        <v>2025.5</v>
      </c>
      <c r="J150" s="16">
        <f>J146*(18-J147)</f>
        <v>70.373333333333292</v>
      </c>
      <c r="K150" s="16">
        <f>K146*(18-K147)</f>
        <v>256.41290322580653</v>
      </c>
      <c r="L150" s="16">
        <f>L146*(18-L147)</f>
        <v>398.65999999999997</v>
      </c>
      <c r="M150" s="16">
        <f>M146*(18-M147)</f>
        <v>559.90000000000009</v>
      </c>
      <c r="N150" s="155">
        <f>SUM(J150:M150)</f>
        <v>1285.3462365591399</v>
      </c>
      <c r="O150" s="157">
        <f>O146*(18-O147)</f>
        <v>3370.8462365591399</v>
      </c>
      <c r="P150" s="163">
        <f>P146*(18-P147)</f>
        <v>3310.8462365591404</v>
      </c>
    </row>
    <row r="151" spans="2:16" ht="20.25" thickBot="1">
      <c r="B151" s="407" t="s">
        <v>215</v>
      </c>
      <c r="C151" s="21">
        <f>C146*(19-C147)</f>
        <v>623.1</v>
      </c>
      <c r="D151" s="20">
        <f>D146*(19-D147)</f>
        <v>498.40000000000003</v>
      </c>
      <c r="E151" s="20">
        <f>E146*(19-E147)</f>
        <v>458.8</v>
      </c>
      <c r="F151" s="20">
        <f>F146*(19-F147)</f>
        <v>339</v>
      </c>
      <c r="G151" s="20">
        <f>G146*(19-G147)</f>
        <v>252.2</v>
      </c>
      <c r="H151" s="20">
        <v>72</v>
      </c>
      <c r="I151" s="164">
        <f>SUM(C151:G151)</f>
        <v>2171.5</v>
      </c>
      <c r="J151" s="20">
        <f>J146*(19-J147)</f>
        <v>83.373333333333292</v>
      </c>
      <c r="K151" s="20">
        <f>K146*(19-K147)</f>
        <v>283.41290322580653</v>
      </c>
      <c r="L151" s="20">
        <f>L146*(19-L147)</f>
        <v>429.65999999999997</v>
      </c>
      <c r="M151" s="20">
        <f>M146*(19-M147)</f>
        <v>590.90000000000009</v>
      </c>
      <c r="N151" s="164">
        <f>SUM(J151:M151)</f>
        <v>1387.3462365591399</v>
      </c>
      <c r="O151" s="165">
        <f>O146*(19-O147)</f>
        <v>3628.8462365591399</v>
      </c>
      <c r="P151" s="166">
        <f>P146*(19-P147)</f>
        <v>3558.8462365591404</v>
      </c>
    </row>
    <row r="152" spans="2:16" ht="15.75" thickBot="1">
      <c r="B152" s="24"/>
      <c r="C152" s="25"/>
      <c r="D152" s="25"/>
      <c r="E152" s="25"/>
      <c r="F152" s="25"/>
      <c r="G152" s="25"/>
      <c r="H152" s="25"/>
      <c r="I152" s="26"/>
      <c r="J152" s="25"/>
      <c r="K152" s="25"/>
      <c r="L152" s="25"/>
      <c r="M152" s="25"/>
      <c r="N152" s="26"/>
      <c r="O152" s="27"/>
      <c r="P152" s="27"/>
    </row>
    <row r="153" spans="2:16" ht="24" thickBot="1">
      <c r="B153" s="473" t="s">
        <v>243</v>
      </c>
      <c r="C153" s="474"/>
      <c r="D153" s="474"/>
      <c r="E153" s="474"/>
      <c r="F153" s="474"/>
      <c r="G153" s="474"/>
      <c r="H153" s="474"/>
      <c r="I153" s="474"/>
      <c r="J153" s="474"/>
      <c r="K153" s="474"/>
      <c r="L153" s="470" t="s">
        <v>145</v>
      </c>
      <c r="M153" s="471"/>
      <c r="N153" s="471"/>
      <c r="O153" s="471"/>
      <c r="P153" s="472"/>
    </row>
    <row r="154" spans="2:16" ht="15.75">
      <c r="B154" s="465" t="s">
        <v>195</v>
      </c>
      <c r="C154" s="461" t="s">
        <v>196</v>
      </c>
      <c r="D154" s="461" t="s">
        <v>197</v>
      </c>
      <c r="E154" s="461" t="s">
        <v>198</v>
      </c>
      <c r="F154" s="461" t="s">
        <v>199</v>
      </c>
      <c r="G154" s="461" t="s">
        <v>200</v>
      </c>
      <c r="H154" s="461" t="s">
        <v>201</v>
      </c>
      <c r="I154" s="467" t="s">
        <v>202</v>
      </c>
      <c r="J154" s="461" t="s">
        <v>203</v>
      </c>
      <c r="K154" s="461" t="s">
        <v>204</v>
      </c>
      <c r="L154" s="461" t="s">
        <v>205</v>
      </c>
      <c r="M154" s="461" t="s">
        <v>206</v>
      </c>
      <c r="N154" s="467" t="s">
        <v>207</v>
      </c>
      <c r="O154" s="456" t="s">
        <v>208</v>
      </c>
      <c r="P154" s="457"/>
    </row>
    <row r="155" spans="2:16" ht="16.5" thickBot="1">
      <c r="B155" s="466"/>
      <c r="C155" s="462"/>
      <c r="D155" s="462"/>
      <c r="E155" s="462"/>
      <c r="F155" s="462"/>
      <c r="G155" s="462"/>
      <c r="H155" s="462"/>
      <c r="I155" s="462"/>
      <c r="J155" s="462"/>
      <c r="K155" s="462"/>
      <c r="L155" s="462"/>
      <c r="M155" s="462"/>
      <c r="N155" s="462"/>
      <c r="O155" s="145" t="s">
        <v>209</v>
      </c>
      <c r="P155" s="30" t="s">
        <v>210</v>
      </c>
    </row>
    <row r="156" spans="2:16">
      <c r="B156" s="148" t="s">
        <v>211</v>
      </c>
      <c r="C156" s="146">
        <v>31</v>
      </c>
      <c r="D156" s="8">
        <v>31</v>
      </c>
      <c r="E156" s="8">
        <v>31</v>
      </c>
      <c r="F156" s="8">
        <v>29</v>
      </c>
      <c r="G156" s="8">
        <v>25</v>
      </c>
      <c r="H156" s="8">
        <v>13</v>
      </c>
      <c r="I156" s="168">
        <f>SUM(C156:G156)</f>
        <v>147</v>
      </c>
      <c r="J156" s="8"/>
      <c r="K156" s="8"/>
      <c r="L156" s="8"/>
      <c r="M156" s="8"/>
      <c r="N156" s="168">
        <f>SUM(J156:M156)</f>
        <v>0</v>
      </c>
      <c r="O156" s="167">
        <f>SUM(C156:H156,J156:M156)</f>
        <v>160</v>
      </c>
      <c r="P156" s="169">
        <f>I156+N156</f>
        <v>147</v>
      </c>
    </row>
    <row r="157" spans="2:16" ht="19.5">
      <c r="B157" s="149" t="s">
        <v>485</v>
      </c>
      <c r="C157" s="147">
        <v>-0.59677419354838712</v>
      </c>
      <c r="D157" s="10">
        <v>-1.4678571428571427</v>
      </c>
      <c r="E157" s="10">
        <v>2.4290322580645158</v>
      </c>
      <c r="F157" s="10">
        <v>6.1566666666666663</v>
      </c>
      <c r="G157" s="10">
        <v>10.925806451612903</v>
      </c>
      <c r="H157" s="10">
        <v>14.343333333333332</v>
      </c>
      <c r="I157" s="153">
        <f>(C156*C157+D156*D157+E156*E157+F156*F157+G156*G157)/I156</f>
        <v>3.1495573006468329</v>
      </c>
      <c r="J157" s="10"/>
      <c r="K157" s="95"/>
      <c r="L157" s="95"/>
      <c r="M157" s="95"/>
      <c r="N157" s="153"/>
      <c r="O157" s="154">
        <f>(C157*C156+D157*D156+E157*E156+F157*F156+G157*G156+H157*H156+J157*J156+K157*K156+L157*L156+M157*M156)/O156</f>
        <v>4.0590516033026107</v>
      </c>
      <c r="P157" s="161">
        <f>(I157*I156+N157*N156)/P156</f>
        <v>3.1495573006468329</v>
      </c>
    </row>
    <row r="158" spans="2:16" ht="19.5">
      <c r="B158" s="149" t="s">
        <v>212</v>
      </c>
      <c r="C158" s="13">
        <f t="shared" ref="C158:H158" si="56">C156*(13-C157)</f>
        <v>421.5</v>
      </c>
      <c r="D158" s="12">
        <f t="shared" si="56"/>
        <v>448.50357142857143</v>
      </c>
      <c r="E158" s="12">
        <f t="shared" si="56"/>
        <v>327.7</v>
      </c>
      <c r="F158" s="12">
        <f t="shared" si="56"/>
        <v>198.45666666666668</v>
      </c>
      <c r="G158" s="12">
        <f t="shared" si="56"/>
        <v>51.854838709677423</v>
      </c>
      <c r="H158" s="12">
        <f t="shared" si="56"/>
        <v>-17.463333333333317</v>
      </c>
      <c r="I158" s="155">
        <f>SUM(C158:G158)</f>
        <v>1448.0150768049155</v>
      </c>
      <c r="J158" s="12">
        <f>J156*(13-J157)</f>
        <v>0</v>
      </c>
      <c r="K158" s="12">
        <f>K156*(13-K157)</f>
        <v>0</v>
      </c>
      <c r="L158" s="12">
        <f>L156*(13-L157)</f>
        <v>0</v>
      </c>
      <c r="M158" s="12">
        <f>M156*(13-M157)</f>
        <v>0</v>
      </c>
      <c r="N158" s="155">
        <f>SUM(J158:M158)</f>
        <v>0</v>
      </c>
      <c r="O158" s="156">
        <f>O156*(13-O157)</f>
        <v>1430.5517434715825</v>
      </c>
      <c r="P158" s="162">
        <f>P156*(13-P157)</f>
        <v>1448.0150768049155</v>
      </c>
    </row>
    <row r="159" spans="2:16" ht="19.5">
      <c r="B159" s="149" t="s">
        <v>213</v>
      </c>
      <c r="C159" s="13">
        <f t="shared" ref="C159:H159" si="57">C156*(17-C157)</f>
        <v>545.5</v>
      </c>
      <c r="D159" s="12">
        <f t="shared" si="57"/>
        <v>572.50357142857138</v>
      </c>
      <c r="E159" s="12">
        <f t="shared" si="57"/>
        <v>451.7</v>
      </c>
      <c r="F159" s="12">
        <f t="shared" si="57"/>
        <v>314.45666666666671</v>
      </c>
      <c r="G159" s="12">
        <f t="shared" si="57"/>
        <v>151.85483870967741</v>
      </c>
      <c r="H159" s="12">
        <f t="shared" si="57"/>
        <v>34.536666666666683</v>
      </c>
      <c r="I159" s="155">
        <f>SUM(C159:G159)</f>
        <v>2036.0150768049155</v>
      </c>
      <c r="J159" s="12">
        <f>J156*(17-J157)</f>
        <v>0</v>
      </c>
      <c r="K159" s="12">
        <f>K156*(17-K157)</f>
        <v>0</v>
      </c>
      <c r="L159" s="12">
        <f>L156*(17-L157)</f>
        <v>0</v>
      </c>
      <c r="M159" s="12">
        <f>M156*(17-M157)</f>
        <v>0</v>
      </c>
      <c r="N159" s="155">
        <f>SUM(J159:M159)</f>
        <v>0</v>
      </c>
      <c r="O159" s="156">
        <f>O156*(17-O157)</f>
        <v>2070.5517434715825</v>
      </c>
      <c r="P159" s="162">
        <f>P156*(17-P157)</f>
        <v>2036.0150768049155</v>
      </c>
    </row>
    <row r="160" spans="2:16" ht="19.5">
      <c r="B160" s="149" t="s">
        <v>214</v>
      </c>
      <c r="C160" s="17">
        <f t="shared" ref="C160:H160" si="58">C156*(18-C157)</f>
        <v>576.5</v>
      </c>
      <c r="D160" s="16">
        <f t="shared" si="58"/>
        <v>603.50357142857138</v>
      </c>
      <c r="E160" s="16">
        <f t="shared" si="58"/>
        <v>482.7</v>
      </c>
      <c r="F160" s="16">
        <f t="shared" si="58"/>
        <v>343.45666666666671</v>
      </c>
      <c r="G160" s="16">
        <f t="shared" si="58"/>
        <v>176.85483870967741</v>
      </c>
      <c r="H160" s="16">
        <f t="shared" si="58"/>
        <v>47.536666666666683</v>
      </c>
      <c r="I160" s="155">
        <f>SUM(C160:G160)</f>
        <v>2183.0150768049157</v>
      </c>
      <c r="J160" s="16">
        <f>J156*(18-J157)</f>
        <v>0</v>
      </c>
      <c r="K160" s="16">
        <f>K156*(18-K157)</f>
        <v>0</v>
      </c>
      <c r="L160" s="16">
        <f>L156*(18-L157)</f>
        <v>0</v>
      </c>
      <c r="M160" s="16">
        <f>M156*(18-M157)</f>
        <v>0</v>
      </c>
      <c r="N160" s="155">
        <f>SUM(J160:M160)</f>
        <v>0</v>
      </c>
      <c r="O160" s="157">
        <f>O156*(18-O157)</f>
        <v>2230.5517434715825</v>
      </c>
      <c r="P160" s="163">
        <f>P156*(18-P157)</f>
        <v>2183.0150768049157</v>
      </c>
    </row>
    <row r="161" spans="1:17" ht="20.25" thickBot="1">
      <c r="A161" s="1"/>
      <c r="B161" s="407" t="s">
        <v>215</v>
      </c>
      <c r="C161" s="21">
        <f t="shared" ref="C161:H161" si="59">C156*(19-C157)</f>
        <v>607.5</v>
      </c>
      <c r="D161" s="20">
        <f t="shared" si="59"/>
        <v>634.50357142857138</v>
      </c>
      <c r="E161" s="20">
        <f t="shared" si="59"/>
        <v>513.69999999999993</v>
      </c>
      <c r="F161" s="20">
        <f t="shared" si="59"/>
        <v>372.45666666666671</v>
      </c>
      <c r="G161" s="20">
        <f t="shared" si="59"/>
        <v>201.85483870967741</v>
      </c>
      <c r="H161" s="20">
        <f t="shared" si="59"/>
        <v>60.536666666666683</v>
      </c>
      <c r="I161" s="164">
        <f>SUM(C161:G161)</f>
        <v>2330.0150768049157</v>
      </c>
      <c r="J161" s="20">
        <f>J156*(19-J157)</f>
        <v>0</v>
      </c>
      <c r="K161" s="20">
        <f>K156*(19-K157)</f>
        <v>0</v>
      </c>
      <c r="L161" s="20">
        <f>L156*(19-L157)</f>
        <v>0</v>
      </c>
      <c r="M161" s="20">
        <f>M156*(19-M157)</f>
        <v>0</v>
      </c>
      <c r="N161" s="164">
        <f>SUM(J161:M161)</f>
        <v>0</v>
      </c>
      <c r="O161" s="165">
        <f>O156*(19-O157)</f>
        <v>2390.5517434715825</v>
      </c>
      <c r="P161" s="166">
        <f>P156*(19-P157)</f>
        <v>2330.0150768049157</v>
      </c>
      <c r="Q161" s="1"/>
    </row>
    <row r="162" spans="1:17" ht="15.75" thickBot="1">
      <c r="A162" s="1"/>
      <c r="B162" s="43"/>
      <c r="C162" s="25"/>
      <c r="D162" s="25"/>
      <c r="E162" s="25"/>
      <c r="F162" s="25"/>
      <c r="G162" s="25"/>
      <c r="H162" s="25"/>
      <c r="I162" s="26"/>
      <c r="J162" s="25"/>
      <c r="K162" s="25"/>
      <c r="L162" s="25"/>
      <c r="M162" s="25"/>
      <c r="N162" s="26"/>
      <c r="O162" s="27"/>
      <c r="P162" s="78"/>
      <c r="Q162" s="1"/>
    </row>
    <row r="163" spans="1:17" ht="24" customHeight="1" thickBot="1">
      <c r="B163" s="463" t="s">
        <v>244</v>
      </c>
      <c r="C163" s="482"/>
      <c r="D163" s="482"/>
      <c r="E163" s="482"/>
      <c r="F163" s="482"/>
      <c r="G163" s="482"/>
      <c r="H163" s="482"/>
      <c r="I163" s="482"/>
      <c r="J163" s="482"/>
      <c r="K163" s="482"/>
      <c r="L163" s="483" t="s">
        <v>242</v>
      </c>
      <c r="M163" s="483"/>
      <c r="N163" s="483"/>
      <c r="O163" s="483"/>
      <c r="P163" s="484"/>
    </row>
    <row r="164" spans="1:17" ht="15.75">
      <c r="B164" s="465" t="s">
        <v>195</v>
      </c>
      <c r="C164" s="461" t="s">
        <v>196</v>
      </c>
      <c r="D164" s="461" t="s">
        <v>197</v>
      </c>
      <c r="E164" s="461" t="s">
        <v>198</v>
      </c>
      <c r="F164" s="461" t="s">
        <v>199</v>
      </c>
      <c r="G164" s="461" t="s">
        <v>200</v>
      </c>
      <c r="H164" s="461" t="s">
        <v>201</v>
      </c>
      <c r="I164" s="467" t="s">
        <v>202</v>
      </c>
      <c r="J164" s="461" t="s">
        <v>203</v>
      </c>
      <c r="K164" s="461" t="s">
        <v>204</v>
      </c>
      <c r="L164" s="461" t="s">
        <v>205</v>
      </c>
      <c r="M164" s="461" t="s">
        <v>206</v>
      </c>
      <c r="N164" s="467" t="s">
        <v>207</v>
      </c>
      <c r="O164" s="456" t="s">
        <v>208</v>
      </c>
      <c r="P164" s="457"/>
    </row>
    <row r="165" spans="1:17" ht="16.5" thickBot="1">
      <c r="B165" s="466"/>
      <c r="C165" s="462"/>
      <c r="D165" s="462"/>
      <c r="E165" s="462"/>
      <c r="F165" s="462"/>
      <c r="G165" s="462"/>
      <c r="H165" s="462"/>
      <c r="I165" s="462"/>
      <c r="J165" s="462"/>
      <c r="K165" s="462"/>
      <c r="L165" s="462"/>
      <c r="M165" s="462"/>
      <c r="N165" s="462"/>
      <c r="O165" s="145" t="s">
        <v>234</v>
      </c>
      <c r="P165" s="30" t="s">
        <v>235</v>
      </c>
    </row>
    <row r="166" spans="1:17">
      <c r="B166" s="148" t="s">
        <v>211</v>
      </c>
      <c r="C166" s="146">
        <v>31</v>
      </c>
      <c r="D166" s="8">
        <v>28</v>
      </c>
      <c r="E166" s="8">
        <v>31</v>
      </c>
      <c r="F166" s="8">
        <v>30</v>
      </c>
      <c r="G166" s="8">
        <v>30</v>
      </c>
      <c r="H166" s="8">
        <v>0</v>
      </c>
      <c r="I166" s="168">
        <f>SUM(C166:G166)</f>
        <v>150</v>
      </c>
      <c r="J166" s="8">
        <v>29</v>
      </c>
      <c r="K166" s="8">
        <v>31</v>
      </c>
      <c r="L166" s="8">
        <v>30</v>
      </c>
      <c r="M166" s="8">
        <v>31</v>
      </c>
      <c r="N166" s="168">
        <f>SUM(J166:M166)</f>
        <v>121</v>
      </c>
      <c r="O166" s="167">
        <f>SUM(C166:H166,J166:M166)</f>
        <v>271</v>
      </c>
      <c r="P166" s="169">
        <f>I166+N166</f>
        <v>271</v>
      </c>
    </row>
    <row r="167" spans="1:17" ht="19.5">
      <c r="B167" s="149" t="s">
        <v>485</v>
      </c>
      <c r="C167" s="147">
        <v>-3.9</v>
      </c>
      <c r="D167" s="10">
        <v>-2.7</v>
      </c>
      <c r="E167" s="10">
        <v>1</v>
      </c>
      <c r="F167" s="10">
        <v>5.7</v>
      </c>
      <c r="G167" s="10">
        <v>11.2</v>
      </c>
      <c r="H167" s="10">
        <v>0</v>
      </c>
      <c r="I167" s="153">
        <f>(C166*C167+D166*D167+E166*E167+F166*F167+G166*G167)/I166</f>
        <v>2.2766666666666668</v>
      </c>
      <c r="J167" s="10">
        <v>11.6</v>
      </c>
      <c r="K167" s="95">
        <v>6.7</v>
      </c>
      <c r="L167" s="95">
        <v>1.6</v>
      </c>
      <c r="M167" s="95">
        <v>-1.9</v>
      </c>
      <c r="N167" s="153">
        <f>(J166*J167+K166*K167+L166*L167+M166*M167)/N166</f>
        <v>4.406611570247934</v>
      </c>
      <c r="O167" s="154">
        <f>(C167*C166+D167*D166+E167*E166+F167*F166+G167*G166+H167*H166+J167*J166+K167*K166+L167*L166+M167*M166)/O166</f>
        <v>3.2276752767527679</v>
      </c>
      <c r="P167" s="161">
        <f>(I167*I166+N167*N166)/P166</f>
        <v>3.2276752767527679</v>
      </c>
    </row>
    <row r="168" spans="1:17" ht="19.5">
      <c r="B168" s="149" t="s">
        <v>212</v>
      </c>
      <c r="C168" s="13">
        <f t="shared" ref="C168:H168" si="60">C166*(13-C167)</f>
        <v>523.9</v>
      </c>
      <c r="D168" s="12">
        <f t="shared" si="60"/>
        <v>439.59999999999997</v>
      </c>
      <c r="E168" s="12">
        <f t="shared" si="60"/>
        <v>372</v>
      </c>
      <c r="F168" s="12">
        <f t="shared" si="60"/>
        <v>219</v>
      </c>
      <c r="G168" s="12">
        <f t="shared" si="60"/>
        <v>54.000000000000021</v>
      </c>
      <c r="H168" s="12">
        <f t="shared" si="60"/>
        <v>0</v>
      </c>
      <c r="I168" s="155">
        <f>SUM(C168:G168)</f>
        <v>1608.5</v>
      </c>
      <c r="J168" s="12">
        <f>J166*(13-J167)</f>
        <v>40.600000000000009</v>
      </c>
      <c r="K168" s="12">
        <f>K166*(13-K167)</f>
        <v>195.29999999999998</v>
      </c>
      <c r="L168" s="12">
        <f>L166*(13-L167)</f>
        <v>342</v>
      </c>
      <c r="M168" s="12">
        <f>M166*(13-M167)</f>
        <v>461.90000000000003</v>
      </c>
      <c r="N168" s="155">
        <f>SUM(J168:M168)</f>
        <v>1039.8</v>
      </c>
      <c r="O168" s="156">
        <f>O166*(13-O167)</f>
        <v>2648.2999999999997</v>
      </c>
      <c r="P168" s="162">
        <f>P166*(13-P167)</f>
        <v>2648.2999999999997</v>
      </c>
    </row>
    <row r="169" spans="1:17" ht="19.5">
      <c r="B169" s="149" t="s">
        <v>213</v>
      </c>
      <c r="C169" s="13">
        <f t="shared" ref="C169:H169" si="61">C166*(17-C167)</f>
        <v>647.9</v>
      </c>
      <c r="D169" s="12">
        <f t="shared" si="61"/>
        <v>551.6</v>
      </c>
      <c r="E169" s="12">
        <f t="shared" si="61"/>
        <v>496</v>
      </c>
      <c r="F169" s="12">
        <f t="shared" si="61"/>
        <v>339</v>
      </c>
      <c r="G169" s="12">
        <f t="shared" si="61"/>
        <v>174.00000000000003</v>
      </c>
      <c r="H169" s="12">
        <f t="shared" si="61"/>
        <v>0</v>
      </c>
      <c r="I169" s="155">
        <f>SUM(C169:G169)</f>
        <v>2208.5</v>
      </c>
      <c r="J169" s="12">
        <f>J166*(17-J167)</f>
        <v>156.60000000000002</v>
      </c>
      <c r="K169" s="12">
        <f>K166*(17-K167)</f>
        <v>319.3</v>
      </c>
      <c r="L169" s="12">
        <f>L166*(17-L167)</f>
        <v>462</v>
      </c>
      <c r="M169" s="12">
        <f>M166*(17-M167)</f>
        <v>585.9</v>
      </c>
      <c r="N169" s="155">
        <f>SUM(J169:M169)</f>
        <v>1523.8000000000002</v>
      </c>
      <c r="O169" s="156">
        <f>O166*(17-O167)</f>
        <v>3732.2999999999997</v>
      </c>
      <c r="P169" s="162">
        <f>P166*(17-P167)</f>
        <v>3732.2999999999997</v>
      </c>
    </row>
    <row r="170" spans="1:17" ht="19.5">
      <c r="B170" s="149" t="s">
        <v>214</v>
      </c>
      <c r="C170" s="17">
        <f t="shared" ref="C170:H170" si="62">C166*(18-C167)</f>
        <v>678.9</v>
      </c>
      <c r="D170" s="16">
        <f t="shared" si="62"/>
        <v>579.6</v>
      </c>
      <c r="E170" s="16">
        <f t="shared" si="62"/>
        <v>527</v>
      </c>
      <c r="F170" s="16">
        <f t="shared" si="62"/>
        <v>369</v>
      </c>
      <c r="G170" s="16">
        <f t="shared" si="62"/>
        <v>204.00000000000003</v>
      </c>
      <c r="H170" s="16">
        <f t="shared" si="62"/>
        <v>0</v>
      </c>
      <c r="I170" s="155">
        <f>SUM(C170:G170)</f>
        <v>2358.5</v>
      </c>
      <c r="J170" s="16">
        <f>J166*(18-J167)</f>
        <v>185.60000000000002</v>
      </c>
      <c r="K170" s="16">
        <f>K166*(18-K167)</f>
        <v>350.3</v>
      </c>
      <c r="L170" s="16">
        <f>L166*(18-L167)</f>
        <v>491.99999999999994</v>
      </c>
      <c r="M170" s="16">
        <f>M166*(18-M167)</f>
        <v>616.9</v>
      </c>
      <c r="N170" s="155">
        <f>SUM(J170:M170)</f>
        <v>1644.8000000000002</v>
      </c>
      <c r="O170" s="157">
        <f>O166*(18-O167)</f>
        <v>4003.2999999999997</v>
      </c>
      <c r="P170" s="163">
        <f>P166*(18-P167)</f>
        <v>4003.2999999999997</v>
      </c>
    </row>
    <row r="171" spans="1:17" ht="20.25" thickBot="1">
      <c r="B171" s="407" t="s">
        <v>215</v>
      </c>
      <c r="C171" s="21">
        <f t="shared" ref="C171:H171" si="63">C166*(19-C167)</f>
        <v>709.9</v>
      </c>
      <c r="D171" s="20">
        <f t="shared" si="63"/>
        <v>607.6</v>
      </c>
      <c r="E171" s="20">
        <f t="shared" si="63"/>
        <v>558</v>
      </c>
      <c r="F171" s="20">
        <f t="shared" si="63"/>
        <v>399</v>
      </c>
      <c r="G171" s="20">
        <f t="shared" si="63"/>
        <v>234.00000000000003</v>
      </c>
      <c r="H171" s="20">
        <f t="shared" si="63"/>
        <v>0</v>
      </c>
      <c r="I171" s="164">
        <f>SUM(C171:G171)</f>
        <v>2508.5</v>
      </c>
      <c r="J171" s="20">
        <f>J166*(19-J167)</f>
        <v>214.60000000000002</v>
      </c>
      <c r="K171" s="20">
        <f>K166*(19-K167)</f>
        <v>381.3</v>
      </c>
      <c r="L171" s="20">
        <f>L166*(19-L167)</f>
        <v>522</v>
      </c>
      <c r="M171" s="20">
        <f>M166*(19-M167)</f>
        <v>647.9</v>
      </c>
      <c r="N171" s="164">
        <f>SUM(J171:M171)</f>
        <v>1765.8000000000002</v>
      </c>
      <c r="O171" s="165">
        <f>O166*(19-O167)</f>
        <v>4274.3</v>
      </c>
      <c r="P171" s="166">
        <f>P166*(19-P167)</f>
        <v>4274.3</v>
      </c>
    </row>
    <row r="172" spans="1:17" ht="15.75" thickBot="1">
      <c r="B172" s="24"/>
      <c r="C172" s="25"/>
      <c r="D172" s="25"/>
      <c r="E172" s="25"/>
      <c r="F172" s="25"/>
      <c r="G172" s="25"/>
      <c r="H172" s="25"/>
      <c r="I172" s="26"/>
      <c r="J172" s="25"/>
      <c r="K172" s="25"/>
      <c r="L172" s="25"/>
      <c r="M172" s="25"/>
      <c r="N172" s="26"/>
      <c r="O172" s="27"/>
      <c r="P172" s="27"/>
    </row>
    <row r="173" spans="1:17" ht="24" thickBot="1">
      <c r="B173" s="170" t="s">
        <v>236</v>
      </c>
      <c r="C173" s="458" t="s">
        <v>237</v>
      </c>
      <c r="D173" s="458"/>
      <c r="E173" s="458"/>
      <c r="F173" s="458"/>
      <c r="G173" s="458"/>
      <c r="H173" s="458"/>
      <c r="I173" s="458"/>
      <c r="J173" s="458"/>
      <c r="K173" s="458"/>
      <c r="L173" s="458"/>
      <c r="M173" s="459"/>
      <c r="N173" s="459"/>
      <c r="O173" s="459"/>
      <c r="P173" s="460"/>
    </row>
    <row r="174" spans="1:17" ht="15.75">
      <c r="B174" s="465" t="s">
        <v>195</v>
      </c>
      <c r="C174" s="461" t="s">
        <v>196</v>
      </c>
      <c r="D174" s="461" t="s">
        <v>197</v>
      </c>
      <c r="E174" s="461" t="s">
        <v>198</v>
      </c>
      <c r="F174" s="461" t="s">
        <v>199</v>
      </c>
      <c r="G174" s="461" t="s">
        <v>200</v>
      </c>
      <c r="H174" s="461" t="s">
        <v>201</v>
      </c>
      <c r="I174" s="467" t="s">
        <v>202</v>
      </c>
      <c r="J174" s="461" t="s">
        <v>203</v>
      </c>
      <c r="K174" s="461" t="s">
        <v>204</v>
      </c>
      <c r="L174" s="461" t="s">
        <v>205</v>
      </c>
      <c r="M174" s="461" t="s">
        <v>206</v>
      </c>
      <c r="N174" s="467" t="s">
        <v>207</v>
      </c>
      <c r="O174" s="456" t="s">
        <v>208</v>
      </c>
      <c r="P174" s="457"/>
    </row>
    <row r="175" spans="1:17" ht="16.5" thickBot="1">
      <c r="B175" s="466"/>
      <c r="C175" s="462"/>
      <c r="D175" s="462"/>
      <c r="E175" s="462"/>
      <c r="F175" s="462"/>
      <c r="G175" s="462"/>
      <c r="H175" s="462"/>
      <c r="I175" s="462"/>
      <c r="J175" s="462"/>
      <c r="K175" s="462"/>
      <c r="L175" s="462"/>
      <c r="M175" s="462"/>
      <c r="N175" s="462"/>
      <c r="O175" s="145" t="s">
        <v>234</v>
      </c>
      <c r="P175" s="30" t="s">
        <v>235</v>
      </c>
    </row>
    <row r="176" spans="1:17" ht="15.75">
      <c r="B176" s="174">
        <v>2000</v>
      </c>
      <c r="C176" s="173">
        <f t="shared" ref="C176:P176" si="64">C11/C$171</f>
        <v>1.041273418791379</v>
      </c>
      <c r="D176" s="172">
        <f t="shared" si="64"/>
        <v>0.89088215931533898</v>
      </c>
      <c r="E176" s="172">
        <f t="shared" si="64"/>
        <v>0.9634408602150536</v>
      </c>
      <c r="F176" s="172">
        <f t="shared" si="64"/>
        <v>0.60852130325814524</v>
      </c>
      <c r="G176" s="172">
        <f t="shared" si="64"/>
        <v>0.54446818613485282</v>
      </c>
      <c r="H176" s="172"/>
      <c r="I176" s="172">
        <f t="shared" si="64"/>
        <v>0.87235621110446693</v>
      </c>
      <c r="J176" s="172">
        <f t="shared" si="64"/>
        <v>1.2791239515377446</v>
      </c>
      <c r="K176" s="172">
        <f t="shared" si="64"/>
        <v>0.5774980330448467</v>
      </c>
      <c r="L176" s="172">
        <f t="shared" si="64"/>
        <v>0.76283524904214561</v>
      </c>
      <c r="M176" s="172">
        <f t="shared" si="64"/>
        <v>0.91804290785615061</v>
      </c>
      <c r="N176" s="172">
        <f t="shared" si="64"/>
        <v>0.84250764525993882</v>
      </c>
      <c r="O176" s="360">
        <f t="shared" si="64"/>
        <v>0.86374507066784167</v>
      </c>
      <c r="P176" s="358">
        <f t="shared" si="64"/>
        <v>0.86002516331459078</v>
      </c>
    </row>
    <row r="177" spans="2:16" ht="15.75">
      <c r="B177" s="175">
        <v>2001</v>
      </c>
      <c r="C177" s="34">
        <f t="shared" ref="C177:P177" si="65">C21/C$171</f>
        <v>0.94097760247922246</v>
      </c>
      <c r="D177" s="33">
        <f t="shared" si="65"/>
        <v>0.96626069782751789</v>
      </c>
      <c r="E177" s="33">
        <f t="shared" si="65"/>
        <v>0.99157706093189957</v>
      </c>
      <c r="F177" s="33">
        <f t="shared" si="65"/>
        <v>1.0571428571428569</v>
      </c>
      <c r="G177" s="33">
        <f t="shared" si="65"/>
        <v>0.53589743589743588</v>
      </c>
      <c r="H177" s="33"/>
      <c r="I177" s="33">
        <f t="shared" si="65"/>
        <v>0.93904723938608725</v>
      </c>
      <c r="J177" s="33">
        <f t="shared" si="65"/>
        <v>1.1986331158744949</v>
      </c>
      <c r="K177" s="33">
        <f t="shared" si="65"/>
        <v>0.63722578953156828</v>
      </c>
      <c r="L177" s="33">
        <f t="shared" si="65"/>
        <v>1.1007662835249044</v>
      </c>
      <c r="M177" s="33">
        <f t="shared" si="65"/>
        <v>1.1981787312856924</v>
      </c>
      <c r="N177" s="33">
        <f t="shared" si="65"/>
        <v>1.0483072036555972</v>
      </c>
      <c r="O177" s="171">
        <f t="shared" si="65"/>
        <v>1.0290107994794595</v>
      </c>
      <c r="P177" s="35">
        <f t="shared" si="65"/>
        <v>0.98418474609060047</v>
      </c>
    </row>
    <row r="178" spans="2:16" ht="15.75">
      <c r="B178" s="175">
        <v>2002</v>
      </c>
      <c r="C178" s="34">
        <f t="shared" ref="C178:P178" si="66">C31/C$171</f>
        <v>0.97379912663755475</v>
      </c>
      <c r="D178" s="33">
        <f t="shared" si="66"/>
        <v>0.79723502304147464</v>
      </c>
      <c r="E178" s="33">
        <f t="shared" si="66"/>
        <v>0.90555555555555556</v>
      </c>
      <c r="F178" s="33">
        <f t="shared" si="66"/>
        <v>1.0062656641604011</v>
      </c>
      <c r="G178" s="33">
        <f t="shared" si="66"/>
        <v>0.13888888888888887</v>
      </c>
      <c r="H178" s="33"/>
      <c r="I178" s="33">
        <f t="shared" si="66"/>
        <v>0.84313334662148698</v>
      </c>
      <c r="J178" s="33">
        <f t="shared" si="66"/>
        <v>1.0694315004659831</v>
      </c>
      <c r="K178" s="33">
        <f t="shared" si="66"/>
        <v>1.1458169420403881</v>
      </c>
      <c r="L178" s="33">
        <f t="shared" si="66"/>
        <v>0.86206896551724133</v>
      </c>
      <c r="M178" s="33">
        <f t="shared" si="66"/>
        <v>1.1866028708133973</v>
      </c>
      <c r="N178" s="33">
        <f t="shared" si="66"/>
        <v>1.0676180767923888</v>
      </c>
      <c r="O178" s="171">
        <f t="shared" si="66"/>
        <v>0.94359310296422794</v>
      </c>
      <c r="P178" s="35">
        <f t="shared" si="66"/>
        <v>0.93587254053295266</v>
      </c>
    </row>
    <row r="179" spans="2:16">
      <c r="B179" s="175">
        <v>2003</v>
      </c>
      <c r="C179" s="34">
        <f t="shared" ref="C179:P179" si="67">C41/C$171</f>
        <v>1.0349344978165937</v>
      </c>
      <c r="D179" s="33">
        <f t="shared" si="67"/>
        <v>1.1751152073732718</v>
      </c>
      <c r="E179" s="33">
        <f t="shared" si="67"/>
        <v>1.0277777777777777</v>
      </c>
      <c r="F179" s="33">
        <f t="shared" si="67"/>
        <v>1.0087719298245617</v>
      </c>
      <c r="G179" s="33">
        <f t="shared" si="67"/>
        <v>0.64102564102564097</v>
      </c>
      <c r="H179" s="33"/>
      <c r="I179" s="33">
        <f t="shared" si="67"/>
        <v>1.0263902730715566</v>
      </c>
      <c r="J179" s="33">
        <f t="shared" si="67"/>
        <v>1.0368126747437092</v>
      </c>
      <c r="K179" s="33">
        <f t="shared" si="67"/>
        <v>1.2682926829268291</v>
      </c>
      <c r="L179" s="33">
        <f t="shared" si="67"/>
        <v>0.86206896551724133</v>
      </c>
      <c r="M179" s="33">
        <f t="shared" si="67"/>
        <v>1.0191387559808613</v>
      </c>
      <c r="N179" s="33">
        <f t="shared" si="67"/>
        <v>1.0286555668818664</v>
      </c>
      <c r="O179" s="33">
        <f t="shared" si="67"/>
        <v>1.0273261118779684</v>
      </c>
      <c r="P179" s="35">
        <f t="shared" si="67"/>
        <v>1.0273261118779684</v>
      </c>
    </row>
    <row r="180" spans="2:16">
      <c r="B180" s="175">
        <v>2004</v>
      </c>
      <c r="C180" s="34">
        <f t="shared" ref="C180:P180" si="68">C51/C$171</f>
        <v>1.0349344978165937</v>
      </c>
      <c r="D180" s="33">
        <f t="shared" si="68"/>
        <v>1.1751152073732718</v>
      </c>
      <c r="E180" s="33">
        <f t="shared" si="68"/>
        <v>1.0277777777777777</v>
      </c>
      <c r="F180" s="33">
        <f t="shared" si="68"/>
        <v>1.0087719298245617</v>
      </c>
      <c r="G180" s="33">
        <f t="shared" si="68"/>
        <v>0.64102564102564097</v>
      </c>
      <c r="H180" s="33"/>
      <c r="I180" s="33">
        <f t="shared" si="68"/>
        <v>1.0263902730715566</v>
      </c>
      <c r="J180" s="33">
        <f t="shared" si="68"/>
        <v>1.0717614165890026</v>
      </c>
      <c r="K180" s="33">
        <f t="shared" si="68"/>
        <v>0.87804878048780488</v>
      </c>
      <c r="L180" s="33">
        <f t="shared" si="68"/>
        <v>0.99425287356321834</v>
      </c>
      <c r="M180" s="33">
        <f t="shared" si="68"/>
        <v>1.0191387559808613</v>
      </c>
      <c r="N180" s="33">
        <f t="shared" si="68"/>
        <v>0.98771095254275665</v>
      </c>
      <c r="O180" s="33">
        <f t="shared" si="68"/>
        <v>1.0104110614603561</v>
      </c>
      <c r="P180" s="35">
        <f t="shared" si="68"/>
        <v>1.0104110614603561</v>
      </c>
    </row>
    <row r="181" spans="2:16">
      <c r="B181" s="175">
        <f>B180+1</f>
        <v>2005</v>
      </c>
      <c r="C181" s="34">
        <f t="shared" ref="C181:P181" si="69">C61/C$171</f>
        <v>0.92576419213973793</v>
      </c>
      <c r="D181" s="33">
        <f t="shared" si="69"/>
        <v>1.1520737327188939</v>
      </c>
      <c r="E181" s="33">
        <f t="shared" si="69"/>
        <v>1.1333333333333333</v>
      </c>
      <c r="F181" s="33">
        <f t="shared" si="69"/>
        <v>0.93233082706766912</v>
      </c>
      <c r="G181" s="33">
        <f t="shared" si="69"/>
        <v>0.79487179487179482</v>
      </c>
      <c r="H181" s="33"/>
      <c r="I181" s="33">
        <f t="shared" si="69"/>
        <v>1.0155870041857684</v>
      </c>
      <c r="J181" s="33">
        <f t="shared" si="69"/>
        <v>0.85740913327120216</v>
      </c>
      <c r="K181" s="33">
        <f t="shared" si="69"/>
        <v>0.96747967479674801</v>
      </c>
      <c r="L181" s="33">
        <f t="shared" si="69"/>
        <v>1.0632183908045978</v>
      </c>
      <c r="M181" s="33">
        <f t="shared" si="69"/>
        <v>1.0574162679425838</v>
      </c>
      <c r="N181" s="33">
        <f t="shared" si="69"/>
        <v>1.0154037829878808</v>
      </c>
      <c r="O181" s="33">
        <f t="shared" si="69"/>
        <v>1.034461783215965</v>
      </c>
      <c r="P181" s="35">
        <f t="shared" si="69"/>
        <v>1.0155113117937438</v>
      </c>
    </row>
    <row r="182" spans="2:16">
      <c r="B182" s="175">
        <f t="shared" ref="B182:B189" si="70">B181+1</f>
        <v>2006</v>
      </c>
      <c r="C182" s="34">
        <f t="shared" ref="C182:P182" si="71">C71/C$171</f>
        <v>1.187772925764192</v>
      </c>
      <c r="D182" s="33">
        <f t="shared" si="71"/>
        <v>1.1474654377880182</v>
      </c>
      <c r="E182" s="33">
        <f t="shared" si="71"/>
        <v>1.1888888888888889</v>
      </c>
      <c r="F182" s="33">
        <f t="shared" si="71"/>
        <v>0.93984962406015038</v>
      </c>
      <c r="G182" s="33">
        <f t="shared" si="71"/>
        <v>0.93333333333333324</v>
      </c>
      <c r="H182" s="33"/>
      <c r="I182" s="33">
        <f t="shared" si="71"/>
        <v>1.1150886984253536</v>
      </c>
      <c r="J182" s="33">
        <f t="shared" si="71"/>
        <v>0.68033550792171471</v>
      </c>
      <c r="K182" s="33">
        <f t="shared" si="71"/>
        <v>0.82926829268292679</v>
      </c>
      <c r="L182" s="33">
        <f t="shared" si="71"/>
        <v>0.83333333333333337</v>
      </c>
      <c r="M182" s="33">
        <f t="shared" si="71"/>
        <v>0.8564593301435407</v>
      </c>
      <c r="N182" s="33">
        <f t="shared" si="71"/>
        <v>0.82234681164344758</v>
      </c>
      <c r="O182" s="33">
        <f t="shared" si="71"/>
        <v>1.0173127763610417</v>
      </c>
      <c r="P182" s="35">
        <f t="shared" si="71"/>
        <v>0.99415108906721572</v>
      </c>
    </row>
    <row r="183" spans="2:16">
      <c r="B183" s="175">
        <f t="shared" si="70"/>
        <v>2007</v>
      </c>
      <c r="C183" s="34">
        <f t="shared" ref="C183:P183" si="72">C81/C$171</f>
        <v>0.76419213973799127</v>
      </c>
      <c r="D183" s="33">
        <f t="shared" si="72"/>
        <v>0.84792626728110587</v>
      </c>
      <c r="E183" s="33">
        <f t="shared" si="72"/>
        <v>0.89444444444444449</v>
      </c>
      <c r="F183" s="33">
        <f t="shared" si="72"/>
        <v>0.86466165413533835</v>
      </c>
      <c r="G183" s="33">
        <f t="shared" si="72"/>
        <v>0.59615384615384603</v>
      </c>
      <c r="H183" s="33"/>
      <c r="I183" s="33">
        <f t="shared" si="72"/>
        <v>0.81375323898744256</v>
      </c>
      <c r="J183" s="33">
        <f t="shared" si="72"/>
        <v>0.1770736253494874</v>
      </c>
      <c r="K183" s="33">
        <f t="shared" si="72"/>
        <v>1.0731707317073169</v>
      </c>
      <c r="L183" s="33">
        <f t="shared" si="72"/>
        <v>1.0804597701149425</v>
      </c>
      <c r="M183" s="33">
        <f t="shared" si="72"/>
        <v>1.0669856459330145</v>
      </c>
      <c r="N183" s="33">
        <f t="shared" si="72"/>
        <v>0.96415222562011538</v>
      </c>
      <c r="O183" s="33">
        <f t="shared" si="72"/>
        <v>0.87588611000631678</v>
      </c>
      <c r="P183" s="35">
        <f t="shared" si="72"/>
        <v>0.87588611000631678</v>
      </c>
    </row>
    <row r="184" spans="2:16">
      <c r="B184" s="175">
        <f t="shared" si="70"/>
        <v>2008</v>
      </c>
      <c r="C184" s="34">
        <f t="shared" ref="C184:P184" si="73">C91/C$171</f>
        <v>0.82969432314410485</v>
      </c>
      <c r="D184" s="33">
        <f t="shared" si="73"/>
        <v>0.82949308755760365</v>
      </c>
      <c r="E184" s="33">
        <f t="shared" si="73"/>
        <v>0.98888888888888904</v>
      </c>
      <c r="F184" s="33">
        <f t="shared" si="73"/>
        <v>1</v>
      </c>
      <c r="G184" s="33">
        <f t="shared" si="73"/>
        <v>0.13888888888888887</v>
      </c>
      <c r="H184" s="33"/>
      <c r="I184" s="33">
        <f t="shared" si="73"/>
        <v>0.82770580027905127</v>
      </c>
      <c r="J184" s="33">
        <f t="shared" si="73"/>
        <v>1.0717614165890026</v>
      </c>
      <c r="K184" s="33">
        <f t="shared" si="73"/>
        <v>0.95121951219512191</v>
      </c>
      <c r="L184" s="33">
        <f t="shared" si="73"/>
        <v>0.86206896551724133</v>
      </c>
      <c r="M184" s="33">
        <f t="shared" si="73"/>
        <v>0.89473684210526305</v>
      </c>
      <c r="N184" s="33">
        <f t="shared" si="73"/>
        <v>0.91879034998301046</v>
      </c>
      <c r="O184" s="33">
        <f t="shared" si="73"/>
        <v>0.87422501930140606</v>
      </c>
      <c r="P184" s="35">
        <f t="shared" si="73"/>
        <v>0.86533467468357395</v>
      </c>
    </row>
    <row r="185" spans="2:16">
      <c r="B185" s="175">
        <f t="shared" si="70"/>
        <v>2009</v>
      </c>
      <c r="C185" s="34">
        <f t="shared" ref="C185:P185" si="74">C101/C$171</f>
        <v>1.0262008733624455</v>
      </c>
      <c r="D185" s="33">
        <f t="shared" si="74"/>
        <v>0.97695852534562211</v>
      </c>
      <c r="E185" s="33">
        <f t="shared" si="74"/>
        <v>0.97777777777777786</v>
      </c>
      <c r="F185" s="33">
        <f t="shared" si="74"/>
        <v>0.76691729323308266</v>
      </c>
      <c r="G185" s="33">
        <f t="shared" si="74"/>
        <v>0.94444444444444431</v>
      </c>
      <c r="H185" s="33"/>
      <c r="I185" s="33">
        <f t="shared" si="74"/>
        <v>0.95463424357185567</v>
      </c>
      <c r="J185" s="33">
        <f t="shared" si="74"/>
        <v>0.85041938490214353</v>
      </c>
      <c r="K185" s="33">
        <f t="shared" si="74"/>
        <v>1.1056910569105689</v>
      </c>
      <c r="L185" s="33">
        <f t="shared" si="74"/>
        <v>0.85057471264367812</v>
      </c>
      <c r="M185" s="33">
        <f t="shared" si="74"/>
        <v>1.0047846889952154</v>
      </c>
      <c r="N185" s="33">
        <f t="shared" si="74"/>
        <v>0.96222675274663028</v>
      </c>
      <c r="O185" s="33">
        <f t="shared" si="74"/>
        <v>0.96900077205624313</v>
      </c>
      <c r="P185" s="35">
        <f t="shared" si="74"/>
        <v>0.95777086306529713</v>
      </c>
    </row>
    <row r="186" spans="2:16">
      <c r="B186" s="175">
        <f t="shared" si="70"/>
        <v>2010</v>
      </c>
      <c r="C186" s="34">
        <f t="shared" ref="C186:P186" si="75">C111/C$171</f>
        <v>1.1528384279475983</v>
      </c>
      <c r="D186" s="33">
        <f t="shared" si="75"/>
        <v>1.0046082949308754</v>
      </c>
      <c r="E186" s="33">
        <f t="shared" si="75"/>
        <v>1</v>
      </c>
      <c r="F186" s="33">
        <f t="shared" si="75"/>
        <v>0.96992481203007519</v>
      </c>
      <c r="G186" s="33">
        <f t="shared" si="75"/>
        <v>1.2055555555555553</v>
      </c>
      <c r="H186" s="33"/>
      <c r="I186" s="33">
        <f t="shared" si="75"/>
        <v>1.0587602152680886</v>
      </c>
      <c r="J186" s="33">
        <f t="shared" si="75"/>
        <v>1.314072693383038</v>
      </c>
      <c r="K186" s="33">
        <f t="shared" si="75"/>
        <v>1.1951219512195121</v>
      </c>
      <c r="L186" s="33">
        <f t="shared" si="75"/>
        <v>0.83333333333333337</v>
      </c>
      <c r="M186" s="33">
        <f t="shared" si="75"/>
        <v>1.2105263157894739</v>
      </c>
      <c r="N186" s="33">
        <f t="shared" si="75"/>
        <v>1.1082795333559858</v>
      </c>
      <c r="O186" s="33">
        <f t="shared" si="75"/>
        <v>1.0951266874108039</v>
      </c>
      <c r="P186" s="35">
        <f t="shared" si="75"/>
        <v>1.0792176496736305</v>
      </c>
    </row>
    <row r="187" spans="2:16">
      <c r="B187" s="175">
        <f t="shared" si="70"/>
        <v>2011</v>
      </c>
      <c r="C187" s="34">
        <f t="shared" ref="C187:P187" si="76">C121/C$171</f>
        <v>0.95196506550218352</v>
      </c>
      <c r="D187" s="33">
        <f t="shared" si="76"/>
        <v>1.0737327188940091</v>
      </c>
      <c r="E187" s="33">
        <f t="shared" si="76"/>
        <v>0.96111111111111125</v>
      </c>
      <c r="F187" s="33">
        <f t="shared" si="76"/>
        <v>0.53132832080200498</v>
      </c>
      <c r="G187" s="33">
        <f t="shared" si="76"/>
        <v>0.83760683760683752</v>
      </c>
      <c r="H187" s="33"/>
      <c r="I187" s="33">
        <f t="shared" si="76"/>
        <v>0.90591987243372529</v>
      </c>
      <c r="J187" s="33">
        <f t="shared" si="76"/>
        <v>0.71761416589002791</v>
      </c>
      <c r="K187" s="33">
        <f t="shared" si="76"/>
        <v>1.065040650406504</v>
      </c>
      <c r="L187" s="33">
        <f t="shared" si="76"/>
        <v>1.0459770114942528</v>
      </c>
      <c r="M187" s="33">
        <f t="shared" si="76"/>
        <v>0.88038277511961727</v>
      </c>
      <c r="N187" s="33">
        <f t="shared" si="76"/>
        <v>0.9494280212934646</v>
      </c>
      <c r="O187" s="33">
        <f t="shared" si="76"/>
        <v>0.9238939709426105</v>
      </c>
      <c r="P187" s="35">
        <f t="shared" si="76"/>
        <v>0.9238939709426105</v>
      </c>
    </row>
    <row r="188" spans="2:16">
      <c r="B188" s="175">
        <f t="shared" si="70"/>
        <v>2012</v>
      </c>
      <c r="C188" s="34">
        <f t="shared" ref="C188:P188" si="77">C131/C$171</f>
        <v>0.70305676855895205</v>
      </c>
      <c r="D188" s="33">
        <f t="shared" si="77"/>
        <v>0.53456221198156684</v>
      </c>
      <c r="E188" s="33">
        <f t="shared" si="77"/>
        <v>0.9</v>
      </c>
      <c r="F188" s="33">
        <f t="shared" si="77"/>
        <v>0.88972431077694236</v>
      </c>
      <c r="G188" s="33">
        <f t="shared" si="77"/>
        <v>0.78076923076923066</v>
      </c>
      <c r="H188" s="33"/>
      <c r="I188" s="33">
        <f t="shared" si="77"/>
        <v>0.74299382100857092</v>
      </c>
      <c r="J188" s="33">
        <f t="shared" si="77"/>
        <v>0.97856477166821987</v>
      </c>
      <c r="K188" s="33">
        <f t="shared" si="77"/>
        <v>0.88617886178861793</v>
      </c>
      <c r="L188" s="33">
        <f t="shared" si="77"/>
        <v>0.83333333333333337</v>
      </c>
      <c r="M188" s="33">
        <f t="shared" si="77"/>
        <v>0.73205741626794263</v>
      </c>
      <c r="N188" s="33">
        <f t="shared" si="77"/>
        <v>0.82523502095367529</v>
      </c>
      <c r="O188" s="33">
        <f t="shared" si="77"/>
        <v>0.79334627892286469</v>
      </c>
      <c r="P188" s="35">
        <f t="shared" si="77"/>
        <v>0.77696932831106846</v>
      </c>
    </row>
    <row r="189" spans="2:16">
      <c r="B189" s="175">
        <f t="shared" si="70"/>
        <v>2013</v>
      </c>
      <c r="C189" s="34">
        <f>C141/C$171</f>
        <v>0.65938864628820959</v>
      </c>
      <c r="D189" s="33">
        <f t="shared" ref="D189:P189" si="78">D141/D$171</f>
        <v>0.76036866359446997</v>
      </c>
      <c r="E189" s="33">
        <f t="shared" si="78"/>
        <v>0.9</v>
      </c>
      <c r="F189" s="33">
        <f t="shared" si="78"/>
        <v>0.97744360902255634</v>
      </c>
      <c r="G189" s="33">
        <f t="shared" si="78"/>
        <v>0.89743589743589736</v>
      </c>
      <c r="H189" s="33"/>
      <c r="I189" s="33">
        <f t="shared" si="78"/>
        <v>0.81016543751245762</v>
      </c>
      <c r="J189" s="33">
        <f t="shared" si="78"/>
        <v>2.1109040074557313</v>
      </c>
      <c r="K189" s="33">
        <f t="shared" si="78"/>
        <v>0.88617886178861793</v>
      </c>
      <c r="L189" s="33">
        <f t="shared" si="78"/>
        <v>0.90804597701149425</v>
      </c>
      <c r="M189" s="33">
        <f t="shared" si="78"/>
        <v>0.93779904306220108</v>
      </c>
      <c r="N189" s="33">
        <f t="shared" si="78"/>
        <v>1.0604258692943707</v>
      </c>
      <c r="O189" s="33">
        <f t="shared" si="78"/>
        <v>0.93226961139835751</v>
      </c>
      <c r="P189" s="35">
        <f t="shared" si="78"/>
        <v>0.91355309641344773</v>
      </c>
    </row>
    <row r="190" spans="2:16">
      <c r="B190" s="175">
        <f>B189+1</f>
        <v>2014</v>
      </c>
      <c r="C190" s="34">
        <f>C151/C$171</f>
        <v>0.87772925764192145</v>
      </c>
      <c r="D190" s="33">
        <f t="shared" ref="D190:O190" si="79">D151/D$171</f>
        <v>0.82027649769585254</v>
      </c>
      <c r="E190" s="33">
        <f t="shared" si="79"/>
        <v>0.82222222222222219</v>
      </c>
      <c r="F190" s="33">
        <f t="shared" si="79"/>
        <v>0.84962406015037595</v>
      </c>
      <c r="G190" s="33">
        <f t="shared" si="79"/>
        <v>1.0777777777777775</v>
      </c>
      <c r="H190" s="33"/>
      <c r="I190" s="33">
        <f t="shared" si="79"/>
        <v>0.86565676699222638</v>
      </c>
      <c r="J190" s="33">
        <f t="shared" si="79"/>
        <v>0.38850574712643654</v>
      </c>
      <c r="K190" s="33">
        <f t="shared" si="79"/>
        <v>0.74328062739524392</v>
      </c>
      <c r="L190" s="33">
        <f t="shared" si="79"/>
        <v>0.82310344827586202</v>
      </c>
      <c r="M190" s="33">
        <f t="shared" si="79"/>
        <v>0.91202346041055737</v>
      </c>
      <c r="N190" s="33">
        <f t="shared" si="79"/>
        <v>0.7856757484194925</v>
      </c>
      <c r="O190" s="33">
        <f t="shared" si="79"/>
        <v>0.84899193705615883</v>
      </c>
      <c r="P190" s="416">
        <f>P189+1</f>
        <v>1.9135530964134477</v>
      </c>
    </row>
    <row r="191" spans="2:16" ht="15.75" thickBot="1">
      <c r="B191" s="176">
        <f>B190+1</f>
        <v>2015</v>
      </c>
      <c r="C191" s="37">
        <f>C161/C$171</f>
        <v>0.85575433159599945</v>
      </c>
      <c r="D191" s="36">
        <f t="shared" ref="D191:O191" si="80">D161/D$171</f>
        <v>1.0442784256559765</v>
      </c>
      <c r="E191" s="36">
        <f t="shared" si="80"/>
        <v>0.92060931899641563</v>
      </c>
      <c r="F191" s="36">
        <f t="shared" si="80"/>
        <v>0.93347535505430257</v>
      </c>
      <c r="G191" s="36">
        <f t="shared" si="80"/>
        <v>0.8626275158533222</v>
      </c>
      <c r="H191" s="36"/>
      <c r="I191" s="36">
        <f t="shared" si="80"/>
        <v>0.92884794769978696</v>
      </c>
      <c r="J191" s="36">
        <f t="shared" si="80"/>
        <v>0</v>
      </c>
      <c r="K191" s="36">
        <f t="shared" si="80"/>
        <v>0</v>
      </c>
      <c r="L191" s="36">
        <f t="shared" si="80"/>
        <v>0</v>
      </c>
      <c r="M191" s="36">
        <f t="shared" si="80"/>
        <v>0</v>
      </c>
      <c r="N191" s="36">
        <f t="shared" si="80"/>
        <v>0</v>
      </c>
      <c r="O191" s="36">
        <f t="shared" si="80"/>
        <v>0.55928496911110182</v>
      </c>
      <c r="P191" s="38"/>
    </row>
    <row r="192" spans="2:16" ht="15.75" thickBot="1"/>
    <row r="193" spans="2:16" ht="18.75" thickBot="1">
      <c r="B193" s="181" t="s">
        <v>236</v>
      </c>
      <c r="C193" s="478" t="s">
        <v>3</v>
      </c>
      <c r="D193" s="479"/>
      <c r="E193" s="479"/>
      <c r="F193" s="479"/>
      <c r="G193" s="479"/>
      <c r="H193" s="479"/>
      <c r="I193" s="479"/>
      <c r="J193" s="479"/>
      <c r="K193" s="479"/>
      <c r="L193" s="479"/>
      <c r="M193" s="480"/>
      <c r="N193" s="480"/>
      <c r="O193" s="480"/>
      <c r="P193" s="481"/>
    </row>
    <row r="194" spans="2:16" ht="15.75">
      <c r="B194" s="475" t="s">
        <v>195</v>
      </c>
      <c r="C194" s="456" t="s">
        <v>196</v>
      </c>
      <c r="D194" s="456" t="s">
        <v>197</v>
      </c>
      <c r="E194" s="456" t="s">
        <v>198</v>
      </c>
      <c r="F194" s="456" t="s">
        <v>199</v>
      </c>
      <c r="G194" s="456" t="s">
        <v>200</v>
      </c>
      <c r="H194" s="456" t="s">
        <v>201</v>
      </c>
      <c r="I194" s="467" t="s">
        <v>202</v>
      </c>
      <c r="J194" s="456" t="s">
        <v>203</v>
      </c>
      <c r="K194" s="456" t="s">
        <v>204</v>
      </c>
      <c r="L194" s="456" t="s">
        <v>205</v>
      </c>
      <c r="M194" s="456" t="s">
        <v>206</v>
      </c>
      <c r="N194" s="467" t="s">
        <v>207</v>
      </c>
      <c r="O194" s="456" t="s">
        <v>208</v>
      </c>
      <c r="P194" s="457"/>
    </row>
    <row r="195" spans="2:16" ht="32.25" thickBot="1">
      <c r="B195" s="476"/>
      <c r="C195" s="477"/>
      <c r="D195" s="477"/>
      <c r="E195" s="477"/>
      <c r="F195" s="477"/>
      <c r="G195" s="477"/>
      <c r="H195" s="477"/>
      <c r="I195" s="477"/>
      <c r="J195" s="477"/>
      <c r="K195" s="477"/>
      <c r="L195" s="477"/>
      <c r="M195" s="477"/>
      <c r="N195" s="477"/>
      <c r="O195" s="183" t="s">
        <v>234</v>
      </c>
      <c r="P195" s="30" t="s">
        <v>235</v>
      </c>
    </row>
    <row r="196" spans="2:16">
      <c r="B196" s="174">
        <v>2000</v>
      </c>
      <c r="C196" s="184">
        <f t="shared" ref="C196:P196" si="81">C7/C$167</f>
        <v>1.2423490488006619</v>
      </c>
      <c r="D196" s="182">
        <f t="shared" si="81"/>
        <v>-0.12388250319284794</v>
      </c>
      <c r="E196" s="182">
        <f t="shared" si="81"/>
        <v>1.6580645161290326</v>
      </c>
      <c r="F196" s="182">
        <f t="shared" si="81"/>
        <v>1.0914127423822717</v>
      </c>
      <c r="G196" s="182">
        <f t="shared" si="81"/>
        <v>1.097718253968254</v>
      </c>
      <c r="H196" s="182"/>
      <c r="I196" s="182">
        <f t="shared" si="81"/>
        <v>0.89446165836237002</v>
      </c>
      <c r="J196" s="182">
        <f t="shared" si="81"/>
        <v>0.84913793103448276</v>
      </c>
      <c r="K196" s="182">
        <f t="shared" si="81"/>
        <v>1.521194029850746</v>
      </c>
      <c r="L196" s="182">
        <f t="shared" si="81"/>
        <v>3.5791666666666671</v>
      </c>
      <c r="M196" s="182">
        <f t="shared" si="81"/>
        <v>9.8471986417656934E-2</v>
      </c>
      <c r="N196" s="182">
        <f t="shared" si="81"/>
        <v>1.4013034508627156</v>
      </c>
      <c r="O196" s="182">
        <f t="shared" si="81"/>
        <v>1.2743797617452453</v>
      </c>
      <c r="P196" s="357">
        <f t="shared" si="81"/>
        <v>1.2380104406382801</v>
      </c>
    </row>
    <row r="197" spans="2:16">
      <c r="B197" s="175">
        <v>2001</v>
      </c>
      <c r="C197" s="87">
        <f t="shared" ref="C197:P197" si="82">C17/C$167</f>
        <v>0.65343258891645983</v>
      </c>
      <c r="D197" s="85">
        <f t="shared" si="82"/>
        <v>0.72883597883597895</v>
      </c>
      <c r="E197" s="85">
        <f t="shared" si="82"/>
        <v>1.1516129032258065</v>
      </c>
      <c r="F197" s="85">
        <f t="shared" si="82"/>
        <v>0.8666666666666667</v>
      </c>
      <c r="G197" s="85">
        <f t="shared" si="82"/>
        <v>1.0378151260504203</v>
      </c>
      <c r="H197" s="85"/>
      <c r="I197" s="85">
        <f t="shared" si="82"/>
        <v>0.7931944726464395</v>
      </c>
      <c r="J197" s="85">
        <f t="shared" si="82"/>
        <v>0.84597701149425297</v>
      </c>
      <c r="K197" s="85">
        <f t="shared" si="82"/>
        <v>1.4410207029369286</v>
      </c>
      <c r="L197" s="85">
        <f t="shared" si="82"/>
        <v>-9.5833333333333229E-2</v>
      </c>
      <c r="M197" s="85">
        <f t="shared" si="82"/>
        <v>3.1799660441426147</v>
      </c>
      <c r="N197" s="85">
        <f t="shared" si="82"/>
        <v>0.65888965579403291</v>
      </c>
      <c r="O197" s="85">
        <f t="shared" si="82"/>
        <v>0.98484934559976745</v>
      </c>
      <c r="P197" s="88">
        <f t="shared" si="82"/>
        <v>0.71467617415186546</v>
      </c>
    </row>
    <row r="198" spans="2:16">
      <c r="B198" s="175">
        <v>2002</v>
      </c>
      <c r="C198" s="87">
        <f t="shared" ref="C198:P198" si="83">C27/C$167</f>
        <v>0.84615384615384615</v>
      </c>
      <c r="D198" s="85">
        <f t="shared" si="83"/>
        <v>-0.62962962962962954</v>
      </c>
      <c r="E198" s="85">
        <f t="shared" si="83"/>
        <v>2.7</v>
      </c>
      <c r="F198" s="85">
        <f t="shared" si="83"/>
        <v>0.98538011695906425</v>
      </c>
      <c r="G198" s="85">
        <f t="shared" si="83"/>
        <v>1.1160714285714286</v>
      </c>
      <c r="H198" s="85"/>
      <c r="I198" s="85">
        <f t="shared" si="83"/>
        <v>0.9136163982430453</v>
      </c>
      <c r="J198" s="85">
        <f t="shared" si="83"/>
        <v>0.6487068965517242</v>
      </c>
      <c r="K198" s="85">
        <f t="shared" si="83"/>
        <v>0.73230621088107839</v>
      </c>
      <c r="L198" s="85">
        <f t="shared" si="83"/>
        <v>2.5</v>
      </c>
      <c r="M198" s="85">
        <f t="shared" si="83"/>
        <v>3.0526315789473686</v>
      </c>
      <c r="N198" s="85">
        <f t="shared" si="83"/>
        <v>0.49195557818025942</v>
      </c>
      <c r="O198" s="85">
        <f t="shared" si="83"/>
        <v>0.72308522308002643</v>
      </c>
      <c r="P198" s="88">
        <f t="shared" si="83"/>
        <v>0.65729009439764519</v>
      </c>
    </row>
    <row r="199" spans="2:16">
      <c r="B199" s="175">
        <v>2003</v>
      </c>
      <c r="C199" s="87">
        <f t="shared" ref="C199:P199" si="84">C37/C$167</f>
        <v>1.2051282051282053</v>
      </c>
      <c r="D199" s="85">
        <f t="shared" si="84"/>
        <v>2.4074074074074074</v>
      </c>
      <c r="E199" s="85">
        <f t="shared" si="84"/>
        <v>0.5</v>
      </c>
      <c r="F199" s="85">
        <f t="shared" si="84"/>
        <v>0.50877192982456132</v>
      </c>
      <c r="G199" s="85">
        <f t="shared" si="84"/>
        <v>1.0267857142857144</v>
      </c>
      <c r="H199" s="85"/>
      <c r="I199" s="85">
        <f t="shared" si="84"/>
        <v>-3.1560110623068315E-2</v>
      </c>
      <c r="J199" s="85">
        <f t="shared" si="84"/>
        <v>0.87068965517241381</v>
      </c>
      <c r="K199" s="85">
        <f t="shared" si="84"/>
        <v>0.5074626865671642</v>
      </c>
      <c r="L199" s="85">
        <f t="shared" si="84"/>
        <v>2.5</v>
      </c>
      <c r="M199" s="85">
        <f t="shared" si="84"/>
        <v>1.2105263157894737</v>
      </c>
      <c r="N199" s="85">
        <f t="shared" si="84"/>
        <v>0.78863626162950984</v>
      </c>
      <c r="O199" s="85">
        <f t="shared" si="84"/>
        <v>0.48796730307533998</v>
      </c>
      <c r="P199" s="88">
        <f t="shared" si="84"/>
        <v>0.48796730307533998</v>
      </c>
    </row>
    <row r="200" spans="2:16">
      <c r="B200" s="175">
        <v>2004</v>
      </c>
      <c r="C200" s="87">
        <f t="shared" ref="C200:P200" si="85">C47/C$167</f>
        <v>1.2051282051282053</v>
      </c>
      <c r="D200" s="85">
        <f t="shared" si="85"/>
        <v>2.4074074074074074</v>
      </c>
      <c r="E200" s="85">
        <f t="shared" si="85"/>
        <v>0.5</v>
      </c>
      <c r="F200" s="85">
        <f t="shared" si="85"/>
        <v>0.50877192982456132</v>
      </c>
      <c r="G200" s="85">
        <f t="shared" si="85"/>
        <v>1.0267857142857144</v>
      </c>
      <c r="H200" s="85"/>
      <c r="I200" s="85">
        <f t="shared" si="85"/>
        <v>-3.1560110623068315E-2</v>
      </c>
      <c r="J200" s="85">
        <f t="shared" si="85"/>
        <v>0.84482758620689669</v>
      </c>
      <c r="K200" s="85">
        <f t="shared" si="85"/>
        <v>1.2238805970149251</v>
      </c>
      <c r="L200" s="85">
        <f t="shared" si="85"/>
        <v>1.0625</v>
      </c>
      <c r="M200" s="85">
        <f t="shared" si="85"/>
        <v>1.2105263157894737</v>
      </c>
      <c r="N200" s="85">
        <f t="shared" si="85"/>
        <v>0.9288684350574824</v>
      </c>
      <c r="O200" s="85">
        <f t="shared" si="85"/>
        <v>0.57685628269828559</v>
      </c>
      <c r="P200" s="88">
        <f t="shared" si="85"/>
        <v>0.57685628269828571</v>
      </c>
    </row>
    <row r="201" spans="2:16">
      <c r="B201" s="175">
        <f>B200+1</f>
        <v>2005</v>
      </c>
      <c r="C201" s="87">
        <f t="shared" ref="C201:P201" si="86">C57/C$167</f>
        <v>0.56410256410256421</v>
      </c>
      <c r="D201" s="85">
        <f t="shared" si="86"/>
        <v>2.2222222222222219</v>
      </c>
      <c r="E201" s="85">
        <f t="shared" si="86"/>
        <v>-1.4</v>
      </c>
      <c r="F201" s="85">
        <f t="shared" si="86"/>
        <v>1.1578947368421051</v>
      </c>
      <c r="G201" s="85">
        <f t="shared" si="86"/>
        <v>0.5892857142857143</v>
      </c>
      <c r="H201" s="85"/>
      <c r="I201" s="85">
        <f t="shared" si="86"/>
        <v>5.6612981942411038E-2</v>
      </c>
      <c r="J201" s="85">
        <f t="shared" si="86"/>
        <v>0.84482758620689669</v>
      </c>
      <c r="K201" s="85">
        <f t="shared" si="86"/>
        <v>1.0597014925373134</v>
      </c>
      <c r="L201" s="85">
        <f t="shared" si="86"/>
        <v>0.3125</v>
      </c>
      <c r="M201" s="85">
        <f t="shared" si="86"/>
        <v>1.6315789473684212</v>
      </c>
      <c r="N201" s="85">
        <f t="shared" si="86"/>
        <v>0.67876902261279604</v>
      </c>
      <c r="O201" s="85">
        <f t="shared" si="86"/>
        <v>0.55623028506938887</v>
      </c>
      <c r="P201" s="88">
        <f t="shared" si="86"/>
        <v>0.44202731856243133</v>
      </c>
    </row>
    <row r="202" spans="2:16">
      <c r="B202" s="175">
        <f t="shared" ref="B202:B210" si="87">B201+1</f>
        <v>2006</v>
      </c>
      <c r="C202" s="87">
        <f t="shared" ref="C202:P202" si="88">C67/C$167</f>
        <v>2.1025641025641026</v>
      </c>
      <c r="D202" s="85">
        <f t="shared" si="88"/>
        <v>2.1851851851851851</v>
      </c>
      <c r="E202" s="85">
        <f t="shared" si="88"/>
        <v>-2.4</v>
      </c>
      <c r="F202" s="85">
        <f t="shared" si="88"/>
        <v>1.1403508771929824</v>
      </c>
      <c r="G202" s="85">
        <f t="shared" si="88"/>
        <v>0.94642857142857151</v>
      </c>
      <c r="H202" s="85"/>
      <c r="I202" s="85">
        <f t="shared" si="88"/>
        <v>-6.9796827052287416E-2</v>
      </c>
      <c r="J202" s="85">
        <f t="shared" si="88"/>
        <v>1.0086206896551724</v>
      </c>
      <c r="K202" s="85">
        <f t="shared" si="88"/>
        <v>1.3134328358208955</v>
      </c>
      <c r="L202" s="85">
        <f t="shared" si="88"/>
        <v>2.8125</v>
      </c>
      <c r="M202" s="85">
        <f t="shared" si="88"/>
        <v>-0.57894736842105265</v>
      </c>
      <c r="N202" s="85">
        <f t="shared" si="88"/>
        <v>1.3694924847283247</v>
      </c>
      <c r="O202" s="85">
        <f t="shared" si="88"/>
        <v>0.85975191494226588</v>
      </c>
      <c r="P202" s="88">
        <f t="shared" si="88"/>
        <v>0.78379785583185546</v>
      </c>
    </row>
    <row r="203" spans="2:16">
      <c r="B203" s="175">
        <f t="shared" si="87"/>
        <v>2007</v>
      </c>
      <c r="C203" s="87">
        <f t="shared" ref="C203:P203" si="89">C77/C$167</f>
        <v>-0.38461538461538464</v>
      </c>
      <c r="D203" s="85">
        <f t="shared" si="89"/>
        <v>-0.22222222222222221</v>
      </c>
      <c r="E203" s="85">
        <f t="shared" si="89"/>
        <v>2.9</v>
      </c>
      <c r="F203" s="85">
        <f t="shared" si="89"/>
        <v>1.3157894736842104</v>
      </c>
      <c r="G203" s="85">
        <f t="shared" si="89"/>
        <v>0.8660714285714286</v>
      </c>
      <c r="H203" s="85"/>
      <c r="I203" s="85">
        <f t="shared" si="89"/>
        <v>1.7039206116804946</v>
      </c>
      <c r="J203" s="85">
        <f t="shared" si="89"/>
        <v>0.98275862068965525</v>
      </c>
      <c r="K203" s="85">
        <f t="shared" si="89"/>
        <v>0.86567164179104472</v>
      </c>
      <c r="L203" s="85">
        <f t="shared" si="89"/>
        <v>0.125</v>
      </c>
      <c r="M203" s="85">
        <f t="shared" si="89"/>
        <v>1.736842105263158</v>
      </c>
      <c r="N203" s="85">
        <f t="shared" si="89"/>
        <v>0.32870008739298223</v>
      </c>
      <c r="O203" s="85">
        <f t="shared" si="89"/>
        <v>0.88699475288079066</v>
      </c>
      <c r="P203" s="88">
        <f t="shared" si="89"/>
        <v>0.88699475288079066</v>
      </c>
    </row>
    <row r="204" spans="2:16">
      <c r="B204" s="175">
        <f t="shared" si="87"/>
        <v>2008</v>
      </c>
      <c r="C204" s="87">
        <f t="shared" ref="C204:P204" si="90">C87/C$167</f>
        <v>0</v>
      </c>
      <c r="D204" s="85">
        <f t="shared" si="90"/>
        <v>-0.37037037037037035</v>
      </c>
      <c r="E204" s="85">
        <f t="shared" si="90"/>
        <v>1.2</v>
      </c>
      <c r="F204" s="85">
        <f t="shared" si="90"/>
        <v>1</v>
      </c>
      <c r="G204" s="85">
        <f t="shared" si="90"/>
        <v>1.1160714285714286</v>
      </c>
      <c r="H204" s="85"/>
      <c r="I204" s="85">
        <f t="shared" si="90"/>
        <v>1.0496046852122984</v>
      </c>
      <c r="J204" s="85">
        <f t="shared" si="90"/>
        <v>0.64655172413793105</v>
      </c>
      <c r="K204" s="85">
        <f t="shared" si="90"/>
        <v>1.0895522388059702</v>
      </c>
      <c r="L204" s="85">
        <f t="shared" si="90"/>
        <v>2.5</v>
      </c>
      <c r="M204" s="85">
        <f t="shared" si="90"/>
        <v>-0.15789473684210525</v>
      </c>
      <c r="N204" s="85">
        <f t="shared" si="90"/>
        <v>1.024434680098596</v>
      </c>
      <c r="O204" s="85">
        <f t="shared" si="90"/>
        <v>1.102679360196223</v>
      </c>
      <c r="P204" s="88">
        <f t="shared" si="90"/>
        <v>1.0514288443198607</v>
      </c>
    </row>
    <row r="205" spans="2:16">
      <c r="B205" s="175">
        <f t="shared" si="87"/>
        <v>2009</v>
      </c>
      <c r="C205" s="87">
        <f t="shared" ref="C205:P205" si="91">C97/C$167</f>
        <v>1.153846153846154</v>
      </c>
      <c r="D205" s="85">
        <f t="shared" si="91"/>
        <v>0.81481481481481488</v>
      </c>
      <c r="E205" s="85">
        <f t="shared" si="91"/>
        <v>1.4</v>
      </c>
      <c r="F205" s="85">
        <f t="shared" si="91"/>
        <v>1.5438596491228072</v>
      </c>
      <c r="G205" s="85">
        <f t="shared" si="91"/>
        <v>0.93750000000000011</v>
      </c>
      <c r="H205" s="85"/>
      <c r="I205" s="85">
        <f t="shared" si="91"/>
        <v>1.1411179526264064</v>
      </c>
      <c r="J205" s="85">
        <f t="shared" si="91"/>
        <v>1.0086206896551724</v>
      </c>
      <c r="K205" s="85">
        <f t="shared" si="91"/>
        <v>0.80597014925373134</v>
      </c>
      <c r="L205" s="85">
        <f t="shared" si="91"/>
        <v>2.625</v>
      </c>
      <c r="M205" s="85">
        <f t="shared" si="91"/>
        <v>1.0526315789473684</v>
      </c>
      <c r="N205" s="85">
        <f t="shared" si="91"/>
        <v>1.0161498708010335</v>
      </c>
      <c r="O205" s="85">
        <f t="shared" si="91"/>
        <v>1.0984755540918931</v>
      </c>
      <c r="P205" s="88">
        <f t="shared" si="91"/>
        <v>1.0639919563948268</v>
      </c>
    </row>
    <row r="206" spans="2:16">
      <c r="B206" s="175">
        <f t="shared" si="87"/>
        <v>2010</v>
      </c>
      <c r="C206" s="87">
        <f t="shared" ref="C206:P206" si="92">C107/C$167</f>
        <v>1.8974358974358976</v>
      </c>
      <c r="D206" s="85">
        <f t="shared" si="92"/>
        <v>1.037037037037037</v>
      </c>
      <c r="E206" s="85">
        <f t="shared" si="92"/>
        <v>1</v>
      </c>
      <c r="F206" s="85">
        <f t="shared" si="92"/>
        <v>1.0701754385964912</v>
      </c>
      <c r="G206" s="85">
        <f t="shared" si="92"/>
        <v>0.88392857142857151</v>
      </c>
      <c r="H206" s="85"/>
      <c r="I206" s="85">
        <f t="shared" si="92"/>
        <v>0.61987918512988083</v>
      </c>
      <c r="J206" s="85">
        <f t="shared" si="92"/>
        <v>0.82758620689655171</v>
      </c>
      <c r="K206" s="85">
        <f t="shared" si="92"/>
        <v>0.64179104477611937</v>
      </c>
      <c r="L206" s="85">
        <f t="shared" si="92"/>
        <v>2.8125</v>
      </c>
      <c r="M206" s="85">
        <f t="shared" si="92"/>
        <v>3.3157894736842106</v>
      </c>
      <c r="N206" s="85">
        <f t="shared" si="92"/>
        <v>0.67149471794178051</v>
      </c>
      <c r="O206" s="85">
        <f t="shared" si="92"/>
        <v>0.76207087255761796</v>
      </c>
      <c r="P206" s="88">
        <f t="shared" si="92"/>
        <v>0.65153096969719804</v>
      </c>
    </row>
    <row r="207" spans="2:16">
      <c r="B207" s="175">
        <f t="shared" si="87"/>
        <v>2011</v>
      </c>
      <c r="C207" s="87">
        <f t="shared" ref="C207:P207" si="93">C117/C$167</f>
        <v>0.71794871794871795</v>
      </c>
      <c r="D207" s="85">
        <f t="shared" si="93"/>
        <v>1.5925925925925923</v>
      </c>
      <c r="E207" s="85">
        <f t="shared" si="93"/>
        <v>1.7</v>
      </c>
      <c r="F207" s="85">
        <f t="shared" si="93"/>
        <v>1.4736842105263157</v>
      </c>
      <c r="G207" s="85">
        <f t="shared" si="93"/>
        <v>0.8214285714285714</v>
      </c>
      <c r="H207" s="85"/>
      <c r="I207" s="85">
        <f t="shared" si="93"/>
        <v>0.66730487667530114</v>
      </c>
      <c r="J207" s="85">
        <f t="shared" si="93"/>
        <v>0.97413793103448287</v>
      </c>
      <c r="K207" s="85">
        <f t="shared" si="93"/>
        <v>0.88059701492537312</v>
      </c>
      <c r="L207" s="85">
        <f t="shared" si="93"/>
        <v>0.5</v>
      </c>
      <c r="M207" s="85">
        <f t="shared" si="93"/>
        <v>-0.31578947368421051</v>
      </c>
      <c r="N207" s="85">
        <f t="shared" si="93"/>
        <v>0.91481854838709675</v>
      </c>
      <c r="O207" s="85">
        <f t="shared" si="93"/>
        <v>0.83088227652078106</v>
      </c>
      <c r="P207" s="88">
        <f t="shared" si="93"/>
        <v>0.83088227652078106</v>
      </c>
    </row>
    <row r="208" spans="2:16">
      <c r="B208" s="175">
        <f t="shared" si="87"/>
        <v>2012</v>
      </c>
      <c r="C208" s="87">
        <f t="shared" ref="C208:P208" si="94">C127/C$167</f>
        <v>-0.74358974358974361</v>
      </c>
      <c r="D208" s="85">
        <f t="shared" si="94"/>
        <v>-2.7407407407407405</v>
      </c>
      <c r="E208" s="85">
        <f t="shared" si="94"/>
        <v>2.8</v>
      </c>
      <c r="F208" s="85">
        <f t="shared" si="94"/>
        <v>0.84210526315789469</v>
      </c>
      <c r="G208" s="85">
        <f t="shared" si="94"/>
        <v>0.91964285714285732</v>
      </c>
      <c r="H208" s="85"/>
      <c r="I208" s="85">
        <f t="shared" si="94"/>
        <v>2.3260270433209889</v>
      </c>
      <c r="J208" s="85">
        <f t="shared" si="94"/>
        <v>0.91379310344827591</v>
      </c>
      <c r="K208" s="85">
        <f t="shared" si="94"/>
        <v>1.208955223880597</v>
      </c>
      <c r="L208" s="85">
        <f t="shared" si="94"/>
        <v>2.8125</v>
      </c>
      <c r="M208" s="85">
        <f t="shared" si="94"/>
        <v>-1.9473684210526319</v>
      </c>
      <c r="N208" s="85">
        <f t="shared" si="94"/>
        <v>1.485336077609146</v>
      </c>
      <c r="O208" s="85">
        <f t="shared" si="94"/>
        <v>1.8919077524026702</v>
      </c>
      <c r="P208" s="88">
        <f t="shared" si="94"/>
        <v>1.8197362754751372</v>
      </c>
    </row>
    <row r="209" spans="2:16">
      <c r="B209" s="175">
        <f t="shared" si="87"/>
        <v>2013</v>
      </c>
      <c r="C209" s="87">
        <f t="shared" ref="C209:P209" si="95">C137/C$167</f>
        <v>-1</v>
      </c>
      <c r="D209" s="85">
        <f t="shared" si="95"/>
        <v>-0.92592592592592582</v>
      </c>
      <c r="E209" s="85">
        <f t="shared" si="95"/>
        <v>2.8</v>
      </c>
      <c r="F209" s="85">
        <f t="shared" si="95"/>
        <v>1.0526315789473684</v>
      </c>
      <c r="G209" s="85">
        <f t="shared" si="95"/>
        <v>0.8035714285714286</v>
      </c>
      <c r="H209" s="85"/>
      <c r="I209" s="85">
        <f t="shared" si="95"/>
        <v>2.0145789850783462</v>
      </c>
      <c r="J209" s="85">
        <f t="shared" si="95"/>
        <v>0.33620689655172414</v>
      </c>
      <c r="K209" s="85">
        <f t="shared" si="95"/>
        <v>1.208955223880597</v>
      </c>
      <c r="L209" s="85">
        <f t="shared" si="95"/>
        <v>2</v>
      </c>
      <c r="M209" s="85">
        <f t="shared" si="95"/>
        <v>0.31578947368421051</v>
      </c>
      <c r="N209" s="89">
        <f t="shared" si="95"/>
        <v>0.82867284444061828</v>
      </c>
      <c r="O209" s="85">
        <f t="shared" si="95"/>
        <v>1.3643451171746588</v>
      </c>
      <c r="P209" s="88">
        <f t="shared" si="95"/>
        <v>1.2866386346041077</v>
      </c>
    </row>
    <row r="210" spans="2:16">
      <c r="B210" s="175">
        <f t="shared" si="87"/>
        <v>2014</v>
      </c>
      <c r="C210" s="87">
        <f t="shared" ref="C210:P210" si="96">C147/C$167</f>
        <v>0.2820512820512821</v>
      </c>
      <c r="D210" s="85">
        <f t="shared" si="96"/>
        <v>-0.44444444444444442</v>
      </c>
      <c r="E210" s="85">
        <f t="shared" si="96"/>
        <v>4.2</v>
      </c>
      <c r="F210" s="85">
        <f t="shared" si="96"/>
        <v>1.3508771929824561</v>
      </c>
      <c r="G210" s="85">
        <f t="shared" si="96"/>
        <v>0.83035714285714302</v>
      </c>
      <c r="H210" s="85"/>
      <c r="I210" s="85">
        <f t="shared" si="96"/>
        <v>1.8126115646122063</v>
      </c>
      <c r="J210" s="85">
        <f t="shared" si="96"/>
        <v>1.0850574712643681</v>
      </c>
      <c r="K210" s="85">
        <f t="shared" si="96"/>
        <v>1.2691381800674044</v>
      </c>
      <c r="L210" s="85">
        <f t="shared" si="96"/>
        <v>3.2124999999999995</v>
      </c>
      <c r="M210" s="85">
        <f t="shared" si="96"/>
        <v>3.2258064516128997E-2</v>
      </c>
      <c r="N210" s="85">
        <f t="shared" si="96"/>
        <v>1.2251060076847167</v>
      </c>
      <c r="O210" s="85">
        <f t="shared" si="96"/>
        <v>1.5288726672731778</v>
      </c>
      <c r="P210" s="88">
        <f t="shared" si="96"/>
        <v>1.4406076087491426</v>
      </c>
    </row>
    <row r="211" spans="2:16" ht="15.75" thickBot="1">
      <c r="B211" s="176">
        <f>B210+1</f>
        <v>2015</v>
      </c>
      <c r="C211" s="93">
        <f>C157/C$167</f>
        <v>0.15301902398676592</v>
      </c>
      <c r="D211" s="91">
        <f>D157/D$167</f>
        <v>0.54365079365079361</v>
      </c>
      <c r="E211" s="91">
        <f t="shared" ref="E211:O211" si="97">E157/E$167</f>
        <v>2.4290322580645158</v>
      </c>
      <c r="F211" s="91">
        <f t="shared" si="97"/>
        <v>1.0801169590643274</v>
      </c>
      <c r="G211" s="91">
        <f t="shared" si="97"/>
        <v>0.97551843317972353</v>
      </c>
      <c r="H211" s="91"/>
      <c r="I211" s="91">
        <f t="shared" si="97"/>
        <v>1.3834073062870422</v>
      </c>
      <c r="J211" s="91">
        <f t="shared" si="97"/>
        <v>0</v>
      </c>
      <c r="K211" s="91">
        <f t="shared" si="97"/>
        <v>0</v>
      </c>
      <c r="L211" s="91">
        <f t="shared" si="97"/>
        <v>0</v>
      </c>
      <c r="M211" s="91">
        <f t="shared" si="97"/>
        <v>0</v>
      </c>
      <c r="N211" s="91"/>
      <c r="O211" s="91">
        <f t="shared" si="97"/>
        <v>1.2575774374014033</v>
      </c>
      <c r="P211" s="94"/>
    </row>
  </sheetData>
  <customSheetViews>
    <customSheetView guid="{6DA84043-8308-458F-9378-22AB3DF247A3}" scale="90" showPageBreaks="1" fitToPage="1" printArea="1" view="pageBreakPreview" topLeftCell="A181">
      <selection activeCell="F203" sqref="F203"/>
      <pageMargins left="0.98425196850393704" right="0.98425196850393704" top="0.98425196850393704" bottom="0.98425196850393704" header="0.51181102362204722" footer="0.51181102362204722"/>
      <printOptions horizontalCentered="1" verticalCentered="1"/>
      <pageSetup paperSize="9" scale="15" orientation="portrait" horizontalDpi="300" verticalDpi="300" r:id="rId1"/>
      <headerFooter alignWithMargins="0"/>
    </customSheetView>
  </customSheetViews>
  <mergeCells count="303">
    <mergeCell ref="F4:F5"/>
    <mergeCell ref="G4:G5"/>
    <mergeCell ref="N4:N5"/>
    <mergeCell ref="O4:P4"/>
    <mergeCell ref="L14:L15"/>
    <mergeCell ref="M14:M15"/>
    <mergeCell ref="B3:K3"/>
    <mergeCell ref="L3:P3"/>
    <mergeCell ref="B4:B5"/>
    <mergeCell ref="C4:C5"/>
    <mergeCell ref="D4:D5"/>
    <mergeCell ref="E4:E5"/>
    <mergeCell ref="H4:H5"/>
    <mergeCell ref="I4:I5"/>
    <mergeCell ref="L4:L5"/>
    <mergeCell ref="M4:M5"/>
    <mergeCell ref="J4:J5"/>
    <mergeCell ref="K4:K5"/>
    <mergeCell ref="L13:P13"/>
    <mergeCell ref="N14:N15"/>
    <mergeCell ref="O14:P14"/>
    <mergeCell ref="J14:J15"/>
    <mergeCell ref="K14:K15"/>
    <mergeCell ref="B13:K13"/>
    <mergeCell ref="I14:I15"/>
    <mergeCell ref="H14:H15"/>
    <mergeCell ref="L23:P23"/>
    <mergeCell ref="B24:B25"/>
    <mergeCell ref="C24:C25"/>
    <mergeCell ref="D24:D25"/>
    <mergeCell ref="E24:E25"/>
    <mergeCell ref="F24:F25"/>
    <mergeCell ref="G24:G25"/>
    <mergeCell ref="H24:H25"/>
    <mergeCell ref="I24:I25"/>
    <mergeCell ref="B14:B15"/>
    <mergeCell ref="C14:C15"/>
    <mergeCell ref="D14:D15"/>
    <mergeCell ref="E14:E15"/>
    <mergeCell ref="F14:F15"/>
    <mergeCell ref="G14:G15"/>
    <mergeCell ref="B33:K33"/>
    <mergeCell ref="B23:K23"/>
    <mergeCell ref="J24:J25"/>
    <mergeCell ref="K24:K25"/>
    <mergeCell ref="O24:P24"/>
    <mergeCell ref="L24:L25"/>
    <mergeCell ref="M24:M25"/>
    <mergeCell ref="N24:N25"/>
    <mergeCell ref="L33:P33"/>
    <mergeCell ref="B34:B35"/>
    <mergeCell ref="C34:C35"/>
    <mergeCell ref="D34:D35"/>
    <mergeCell ref="E34:E35"/>
    <mergeCell ref="F34:F35"/>
    <mergeCell ref="O34:P34"/>
    <mergeCell ref="L34:L35"/>
    <mergeCell ref="H34:H35"/>
    <mergeCell ref="I34:I35"/>
    <mergeCell ref="G34:G35"/>
    <mergeCell ref="M34:M35"/>
    <mergeCell ref="N34:N35"/>
    <mergeCell ref="J34:J35"/>
    <mergeCell ref="K34:K35"/>
    <mergeCell ref="B43:K43"/>
    <mergeCell ref="L43:P43"/>
    <mergeCell ref="B44:B45"/>
    <mergeCell ref="C44:C45"/>
    <mergeCell ref="D44:D45"/>
    <mergeCell ref="E44:E45"/>
    <mergeCell ref="F44:F45"/>
    <mergeCell ref="G44:G45"/>
    <mergeCell ref="J44:J45"/>
    <mergeCell ref="K44:K45"/>
    <mergeCell ref="H44:H45"/>
    <mergeCell ref="I44:I45"/>
    <mergeCell ref="L44:L45"/>
    <mergeCell ref="M44:M45"/>
    <mergeCell ref="N44:N45"/>
    <mergeCell ref="L53:P53"/>
    <mergeCell ref="N54:N55"/>
    <mergeCell ref="N64:N65"/>
    <mergeCell ref="O64:P64"/>
    <mergeCell ref="O44:P44"/>
    <mergeCell ref="B53:K53"/>
    <mergeCell ref="B54:B55"/>
    <mergeCell ref="C54:C55"/>
    <mergeCell ref="D54:D55"/>
    <mergeCell ref="E54:E55"/>
    <mergeCell ref="F54:F55"/>
    <mergeCell ref="K54:K55"/>
    <mergeCell ref="I54:I55"/>
    <mergeCell ref="L54:L55"/>
    <mergeCell ref="M54:M55"/>
    <mergeCell ref="B63:K63"/>
    <mergeCell ref="L63:P63"/>
    <mergeCell ref="G54:G55"/>
    <mergeCell ref="H54:H55"/>
    <mergeCell ref="O54:P54"/>
    <mergeCell ref="J54:J55"/>
    <mergeCell ref="E64:E65"/>
    <mergeCell ref="G74:G75"/>
    <mergeCell ref="O84:P84"/>
    <mergeCell ref="B83:K83"/>
    <mergeCell ref="B84:B85"/>
    <mergeCell ref="B64:B65"/>
    <mergeCell ref="C64:C65"/>
    <mergeCell ref="C74:C75"/>
    <mergeCell ref="D74:D75"/>
    <mergeCell ref="E74:E75"/>
    <mergeCell ref="J74:J75"/>
    <mergeCell ref="K74:K75"/>
    <mergeCell ref="C84:C85"/>
    <mergeCell ref="D84:D85"/>
    <mergeCell ref="E84:E85"/>
    <mergeCell ref="F84:F85"/>
    <mergeCell ref="F74:F75"/>
    <mergeCell ref="I74:I75"/>
    <mergeCell ref="J64:J65"/>
    <mergeCell ref="K64:K65"/>
    <mergeCell ref="D64:D65"/>
    <mergeCell ref="B74:B75"/>
    <mergeCell ref="B73:K73"/>
    <mergeCell ref="G84:G85"/>
    <mergeCell ref="N84:N85"/>
    <mergeCell ref="K84:K85"/>
    <mergeCell ref="J84:J85"/>
    <mergeCell ref="H84:H85"/>
    <mergeCell ref="I84:I85"/>
    <mergeCell ref="L84:L85"/>
    <mergeCell ref="M84:M85"/>
    <mergeCell ref="J94:J95"/>
    <mergeCell ref="H94:H95"/>
    <mergeCell ref="I94:I95"/>
    <mergeCell ref="B104:B105"/>
    <mergeCell ref="K94:K95"/>
    <mergeCell ref="F94:F95"/>
    <mergeCell ref="G94:G95"/>
    <mergeCell ref="F104:F105"/>
    <mergeCell ref="G104:G105"/>
    <mergeCell ref="C104:C105"/>
    <mergeCell ref="D104:D105"/>
    <mergeCell ref="B94:B95"/>
    <mergeCell ref="C94:C95"/>
    <mergeCell ref="D94:D95"/>
    <mergeCell ref="E94:E95"/>
    <mergeCell ref="H114:H115"/>
    <mergeCell ref="K104:K105"/>
    <mergeCell ref="L104:L105"/>
    <mergeCell ref="M104:M105"/>
    <mergeCell ref="F64:F65"/>
    <mergeCell ref="G64:G65"/>
    <mergeCell ref="H64:H65"/>
    <mergeCell ref="I64:I65"/>
    <mergeCell ref="L103:P103"/>
    <mergeCell ref="N74:N75"/>
    <mergeCell ref="L83:P83"/>
    <mergeCell ref="M74:M75"/>
    <mergeCell ref="O74:P74"/>
    <mergeCell ref="L74:L75"/>
    <mergeCell ref="L64:L65"/>
    <mergeCell ref="M64:M65"/>
    <mergeCell ref="L73:P73"/>
    <mergeCell ref="H74:H75"/>
    <mergeCell ref="B93:K93"/>
    <mergeCell ref="L94:L95"/>
    <mergeCell ref="L93:P93"/>
    <mergeCell ref="M94:M95"/>
    <mergeCell ref="N94:N95"/>
    <mergeCell ref="O94:P94"/>
    <mergeCell ref="N124:N125"/>
    <mergeCell ref="O124:P124"/>
    <mergeCell ref="L124:L125"/>
    <mergeCell ref="I124:I125"/>
    <mergeCell ref="O104:P104"/>
    <mergeCell ref="B103:K103"/>
    <mergeCell ref="O114:P114"/>
    <mergeCell ref="H104:H105"/>
    <mergeCell ref="I104:I105"/>
    <mergeCell ref="J114:J115"/>
    <mergeCell ref="K114:K115"/>
    <mergeCell ref="B113:K113"/>
    <mergeCell ref="I114:I115"/>
    <mergeCell ref="L114:L115"/>
    <mergeCell ref="N104:N105"/>
    <mergeCell ref="B114:B115"/>
    <mergeCell ref="E104:E105"/>
    <mergeCell ref="M114:M115"/>
    <mergeCell ref="N114:N115"/>
    <mergeCell ref="G114:G115"/>
    <mergeCell ref="F114:F115"/>
    <mergeCell ref="C114:C115"/>
    <mergeCell ref="D114:D115"/>
    <mergeCell ref="E114:E115"/>
    <mergeCell ref="C124:C125"/>
    <mergeCell ref="D124:D125"/>
    <mergeCell ref="E124:E125"/>
    <mergeCell ref="J124:J125"/>
    <mergeCell ref="K124:K125"/>
    <mergeCell ref="F124:F125"/>
    <mergeCell ref="G124:G125"/>
    <mergeCell ref="M124:M125"/>
    <mergeCell ref="H124:H125"/>
    <mergeCell ref="K154:K155"/>
    <mergeCell ref="F154:F155"/>
    <mergeCell ref="G154:G155"/>
    <mergeCell ref="L113:P113"/>
    <mergeCell ref="J104:J105"/>
    <mergeCell ref="F144:F145"/>
    <mergeCell ref="L133:P133"/>
    <mergeCell ref="H134:H135"/>
    <mergeCell ref="I134:I135"/>
    <mergeCell ref="F134:F135"/>
    <mergeCell ref="J134:J135"/>
    <mergeCell ref="K134:K135"/>
    <mergeCell ref="B133:K133"/>
    <mergeCell ref="N144:N145"/>
    <mergeCell ref="O144:P144"/>
    <mergeCell ref="G134:G135"/>
    <mergeCell ref="H144:H145"/>
    <mergeCell ref="I144:I145"/>
    <mergeCell ref="G144:G145"/>
    <mergeCell ref="L134:L135"/>
    <mergeCell ref="M134:M135"/>
    <mergeCell ref="B123:K123"/>
    <mergeCell ref="L123:P123"/>
    <mergeCell ref="B124:B125"/>
    <mergeCell ref="B143:K143"/>
    <mergeCell ref="L143:P143"/>
    <mergeCell ref="N134:N135"/>
    <mergeCell ref="O134:P134"/>
    <mergeCell ref="B134:B135"/>
    <mergeCell ref="C134:C135"/>
    <mergeCell ref="D134:D135"/>
    <mergeCell ref="J144:J145"/>
    <mergeCell ref="K144:K145"/>
    <mergeCell ref="L144:L145"/>
    <mergeCell ref="M144:M145"/>
    <mergeCell ref="B144:B145"/>
    <mergeCell ref="C144:C145"/>
    <mergeCell ref="D144:D145"/>
    <mergeCell ref="E144:E145"/>
    <mergeCell ref="E134:E135"/>
    <mergeCell ref="L163:P163"/>
    <mergeCell ref="J154:J155"/>
    <mergeCell ref="B153:K153"/>
    <mergeCell ref="G164:G165"/>
    <mergeCell ref="L164:L165"/>
    <mergeCell ref="I164:I165"/>
    <mergeCell ref="D164:D165"/>
    <mergeCell ref="O154:P154"/>
    <mergeCell ref="J164:J165"/>
    <mergeCell ref="L154:L155"/>
    <mergeCell ref="M154:M155"/>
    <mergeCell ref="H154:H155"/>
    <mergeCell ref="I154:I155"/>
    <mergeCell ref="K164:K165"/>
    <mergeCell ref="B163:K163"/>
    <mergeCell ref="H164:H165"/>
    <mergeCell ref="B164:B165"/>
    <mergeCell ref="C164:C165"/>
    <mergeCell ref="N154:N155"/>
    <mergeCell ref="L153:P153"/>
    <mergeCell ref="B154:B155"/>
    <mergeCell ref="C154:C155"/>
    <mergeCell ref="D154:D155"/>
    <mergeCell ref="E154:E155"/>
    <mergeCell ref="B174:B175"/>
    <mergeCell ref="C174:C175"/>
    <mergeCell ref="D174:D175"/>
    <mergeCell ref="E174:E175"/>
    <mergeCell ref="E164:E165"/>
    <mergeCell ref="F164:F165"/>
    <mergeCell ref="N174:N175"/>
    <mergeCell ref="O174:P174"/>
    <mergeCell ref="F174:F175"/>
    <mergeCell ref="G174:G175"/>
    <mergeCell ref="H174:H175"/>
    <mergeCell ref="I174:I175"/>
    <mergeCell ref="J174:J175"/>
    <mergeCell ref="K174:K175"/>
    <mergeCell ref="M173:P173"/>
    <mergeCell ref="M174:M175"/>
    <mergeCell ref="C173:L173"/>
    <mergeCell ref="L174:L175"/>
    <mergeCell ref="M164:M165"/>
    <mergeCell ref="N164:N165"/>
    <mergeCell ref="O164:P164"/>
    <mergeCell ref="C193:P193"/>
    <mergeCell ref="B194:B195"/>
    <mergeCell ref="C194:C195"/>
    <mergeCell ref="D194:D195"/>
    <mergeCell ref="E194:E195"/>
    <mergeCell ref="F194:F195"/>
    <mergeCell ref="G194:G195"/>
    <mergeCell ref="H194:H195"/>
    <mergeCell ref="I194:I195"/>
    <mergeCell ref="N194:N195"/>
    <mergeCell ref="O194:P194"/>
    <mergeCell ref="J194:J195"/>
    <mergeCell ref="K194:K195"/>
    <mergeCell ref="L194:L195"/>
    <mergeCell ref="M194:M195"/>
  </mergeCells>
  <phoneticPr fontId="26" type="noConversion"/>
  <printOptions horizontalCentered="1" verticalCentered="1"/>
  <pageMargins left="0.98425196850393704" right="0.98425196850393704" top="0.98425196850393704" bottom="0.98425196850393704" header="0.51181102362204722" footer="0.51181102362204722"/>
  <pageSetup paperSize="9" scale="15" orientation="portrait" horizontalDpi="300" verticalDpi="300"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211"/>
  <sheetViews>
    <sheetView zoomScale="70" zoomScaleNormal="70" zoomScaleSheetLayoutView="80" workbookViewId="0">
      <selection activeCell="A11" sqref="A11:B11"/>
    </sheetView>
  </sheetViews>
  <sheetFormatPr defaultColWidth="9.140625" defaultRowHeight="15"/>
  <cols>
    <col min="1" max="1" width="9.140625" style="4"/>
    <col min="2" max="2" width="10.7109375" style="4" customWidth="1"/>
    <col min="3" max="7" width="9" style="4" customWidth="1"/>
    <col min="8" max="8" width="9.42578125" style="4" customWidth="1"/>
    <col min="9" max="9" width="9.7109375" style="4" customWidth="1"/>
    <col min="10" max="13" width="9" style="4" customWidth="1"/>
    <col min="14" max="14" width="9.7109375" style="4" customWidth="1"/>
    <col min="15" max="15" width="10.7109375" style="4" customWidth="1"/>
    <col min="16" max="16" width="9.5703125" style="4" customWidth="1"/>
    <col min="17" max="16384" width="9.140625" style="4"/>
  </cols>
  <sheetData>
    <row r="1" spans="2:17" ht="15.95" customHeight="1">
      <c r="B1" s="1"/>
      <c r="C1" s="1"/>
      <c r="D1" s="2"/>
      <c r="E1" s="2"/>
      <c r="F1" s="2"/>
      <c r="G1" s="2"/>
      <c r="H1" s="3"/>
      <c r="I1" s="3"/>
      <c r="J1" s="2"/>
      <c r="K1" s="2"/>
      <c r="L1" s="2"/>
      <c r="M1" s="2"/>
      <c r="N1" s="1"/>
      <c r="O1" s="1"/>
    </row>
    <row r="2" spans="2:17" ht="15.95" customHeight="1" thickBot="1"/>
    <row r="3" spans="2:17" ht="39.950000000000003" customHeight="1" thickBot="1">
      <c r="B3" s="473" t="s">
        <v>245</v>
      </c>
      <c r="C3" s="474"/>
      <c r="D3" s="474"/>
      <c r="E3" s="474"/>
      <c r="F3" s="474"/>
      <c r="G3" s="474"/>
      <c r="H3" s="474"/>
      <c r="I3" s="474"/>
      <c r="J3" s="474"/>
      <c r="K3" s="474"/>
      <c r="L3" s="470" t="s">
        <v>239</v>
      </c>
      <c r="M3" s="471"/>
      <c r="N3" s="471"/>
      <c r="O3" s="471"/>
      <c r="P3" s="472"/>
    </row>
    <row r="4" spans="2:17" ht="20.100000000000001" customHeight="1">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7" ht="20.100000000000001" customHeight="1" thickBot="1">
      <c r="B5" s="466"/>
      <c r="C5" s="462"/>
      <c r="D5" s="462"/>
      <c r="E5" s="462"/>
      <c r="F5" s="462"/>
      <c r="G5" s="462"/>
      <c r="H5" s="462"/>
      <c r="I5" s="462"/>
      <c r="J5" s="462"/>
      <c r="K5" s="462"/>
      <c r="L5" s="462"/>
      <c r="M5" s="462"/>
      <c r="N5" s="462"/>
      <c r="O5" s="145" t="s">
        <v>209</v>
      </c>
      <c r="P5" s="30" t="s">
        <v>210</v>
      </c>
    </row>
    <row r="6" spans="2:17" ht="20.100000000000001" customHeight="1">
      <c r="B6" s="148" t="s">
        <v>211</v>
      </c>
      <c r="C6" s="146">
        <v>31</v>
      </c>
      <c r="D6" s="8">
        <v>29</v>
      </c>
      <c r="E6" s="8">
        <v>31</v>
      </c>
      <c r="F6" s="8">
        <v>21</v>
      </c>
      <c r="G6" s="8">
        <v>1</v>
      </c>
      <c r="H6" s="8">
        <v>2</v>
      </c>
      <c r="I6" s="168">
        <f>SUM(C6:G6)</f>
        <v>113</v>
      </c>
      <c r="J6" s="8">
        <v>14</v>
      </c>
      <c r="K6" s="8">
        <v>21</v>
      </c>
      <c r="L6" s="8">
        <v>30</v>
      </c>
      <c r="M6" s="8">
        <v>31</v>
      </c>
      <c r="N6" s="168">
        <f>SUM(J6:M6)</f>
        <v>96</v>
      </c>
      <c r="O6" s="167">
        <f>SUM(C6:H6,J6:M6)</f>
        <v>211</v>
      </c>
      <c r="P6" s="169">
        <f>I6+N6</f>
        <v>209</v>
      </c>
    </row>
    <row r="7" spans="2:17" ht="20.100000000000001" customHeight="1">
      <c r="B7" s="149" t="s">
        <v>485</v>
      </c>
      <c r="C7" s="147">
        <v>-1.987096774193549</v>
      </c>
      <c r="D7" s="10">
        <v>3.5241379310344834</v>
      </c>
      <c r="E7" s="10">
        <v>4.919354838709677</v>
      </c>
      <c r="F7" s="10">
        <v>9.4714285714285698</v>
      </c>
      <c r="G7" s="10">
        <v>10.6</v>
      </c>
      <c r="H7" s="10">
        <v>17.3</v>
      </c>
      <c r="I7" s="153">
        <f>(C6*C7+D6*D7+E6*E7+F6*F7+G6*G7)/I6</f>
        <v>3.5628318584070797</v>
      </c>
      <c r="J7" s="10">
        <v>12.935714285714285</v>
      </c>
      <c r="K7" s="95">
        <v>10.019047619047621</v>
      </c>
      <c r="L7" s="95">
        <v>5.3866666666666667</v>
      </c>
      <c r="M7" s="95">
        <v>1.1709677419354836</v>
      </c>
      <c r="N7" s="153">
        <f>(J6*J7+K6*K7+L6*L7+M6*M7)/N6</f>
        <v>6.1395833333333334</v>
      </c>
      <c r="O7" s="154">
        <f>(C7*C6+D7*D6+E7*E6+F7*F6+G7*G6+H7*H6+J7*J6+K7*K6+L7*L6+M7*M6)/O6</f>
        <v>4.8654028436018963</v>
      </c>
      <c r="P7" s="161">
        <f>(I7*I6+N7*N6)/P6</f>
        <v>4.7464114832535884</v>
      </c>
    </row>
    <row r="8" spans="2:17" ht="20.100000000000001" customHeight="1">
      <c r="B8" s="149" t="s">
        <v>212</v>
      </c>
      <c r="C8" s="13">
        <f t="shared" ref="C8:H8" si="0">C6*(13-C7)</f>
        <v>464.6</v>
      </c>
      <c r="D8" s="12">
        <f t="shared" si="0"/>
        <v>274.8</v>
      </c>
      <c r="E8" s="12">
        <f t="shared" si="0"/>
        <v>250.50000000000003</v>
      </c>
      <c r="F8" s="12">
        <f t="shared" si="0"/>
        <v>74.100000000000037</v>
      </c>
      <c r="G8" s="12">
        <f t="shared" si="0"/>
        <v>2.4000000000000004</v>
      </c>
      <c r="H8" s="12">
        <f t="shared" si="0"/>
        <v>-8.6000000000000014</v>
      </c>
      <c r="I8" s="155">
        <f>SUM(C8:G8)</f>
        <v>1066.4000000000003</v>
      </c>
      <c r="J8" s="12">
        <f>J6*(13-J7)</f>
        <v>0.90000000000000924</v>
      </c>
      <c r="K8" s="12">
        <f>K6*(13-K7)</f>
        <v>62.599999999999966</v>
      </c>
      <c r="L8" s="12">
        <f>L6*(13-L7)</f>
        <v>228.4</v>
      </c>
      <c r="M8" s="12">
        <f>M6*(13-M7)</f>
        <v>366.70000000000005</v>
      </c>
      <c r="N8" s="155">
        <f>SUM(J8:M8)</f>
        <v>658.6</v>
      </c>
      <c r="O8" s="156">
        <f>O6*(13-O7)</f>
        <v>1716.4</v>
      </c>
      <c r="P8" s="162">
        <f>P6*(13-P7)</f>
        <v>1725</v>
      </c>
    </row>
    <row r="9" spans="2:17" ht="20.100000000000001" customHeight="1">
      <c r="B9" s="149" t="s">
        <v>213</v>
      </c>
      <c r="C9" s="13">
        <f t="shared" ref="C9:H9" si="1">C6*(17-C7)</f>
        <v>588.6</v>
      </c>
      <c r="D9" s="12">
        <f t="shared" si="1"/>
        <v>390.8</v>
      </c>
      <c r="E9" s="12">
        <f t="shared" si="1"/>
        <v>374.50000000000006</v>
      </c>
      <c r="F9" s="12">
        <f t="shared" si="1"/>
        <v>158.10000000000002</v>
      </c>
      <c r="G9" s="12">
        <f t="shared" si="1"/>
        <v>6.4</v>
      </c>
      <c r="H9" s="12">
        <f t="shared" si="1"/>
        <v>-0.60000000000000142</v>
      </c>
      <c r="I9" s="155">
        <f>SUM(C9:G9)</f>
        <v>1518.4</v>
      </c>
      <c r="J9" s="12">
        <f>J6*(17-J7)</f>
        <v>56.900000000000006</v>
      </c>
      <c r="K9" s="12">
        <f>K6*(17-K7)</f>
        <v>146.59999999999997</v>
      </c>
      <c r="L9" s="12">
        <f>L6*(17-L7)</f>
        <v>348.4</v>
      </c>
      <c r="M9" s="12">
        <f>M6*(17-M7)</f>
        <v>490.70000000000005</v>
      </c>
      <c r="N9" s="155">
        <f>SUM(J9:M9)</f>
        <v>1042.5999999999999</v>
      </c>
      <c r="O9" s="156">
        <f>O6*(17-O7)</f>
        <v>2560.4</v>
      </c>
      <c r="P9" s="162">
        <f>P6*(17-P7)</f>
        <v>2561</v>
      </c>
    </row>
    <row r="10" spans="2:17" ht="20.100000000000001" customHeight="1">
      <c r="B10" s="149" t="s">
        <v>214</v>
      </c>
      <c r="C10" s="17">
        <f t="shared" ref="C10:H10" si="2">C6*(18-C7)</f>
        <v>619.6</v>
      </c>
      <c r="D10" s="16">
        <f t="shared" si="2"/>
        <v>419.8</v>
      </c>
      <c r="E10" s="16">
        <f t="shared" si="2"/>
        <v>405.50000000000006</v>
      </c>
      <c r="F10" s="16">
        <f t="shared" si="2"/>
        <v>179.10000000000002</v>
      </c>
      <c r="G10" s="16">
        <f t="shared" si="2"/>
        <v>7.4</v>
      </c>
      <c r="H10" s="16">
        <f t="shared" si="2"/>
        <v>1.3999999999999986</v>
      </c>
      <c r="I10" s="155">
        <f>SUM(C10:G10)</f>
        <v>1631.4</v>
      </c>
      <c r="J10" s="16">
        <f>J6*(18-J7)</f>
        <v>70.900000000000006</v>
      </c>
      <c r="K10" s="16">
        <f>K6*(18-K7)</f>
        <v>167.59999999999997</v>
      </c>
      <c r="L10" s="16">
        <f>L6*(18-L7)</f>
        <v>378.4</v>
      </c>
      <c r="M10" s="16">
        <f>M6*(18-M7)</f>
        <v>521.69999999999993</v>
      </c>
      <c r="N10" s="155">
        <f>SUM(J10:M10)</f>
        <v>1138.5999999999999</v>
      </c>
      <c r="O10" s="157">
        <f>O6*(18-O7)</f>
        <v>2771.4</v>
      </c>
      <c r="P10" s="163">
        <f>P6*(18-P7)</f>
        <v>2770</v>
      </c>
    </row>
    <row r="11" spans="2:17" ht="20.100000000000001" customHeight="1" thickBot="1">
      <c r="B11" s="407" t="s">
        <v>215</v>
      </c>
      <c r="C11" s="21">
        <f t="shared" ref="C11:H11" si="3">C6*(19-C7)</f>
        <v>650.6</v>
      </c>
      <c r="D11" s="20">
        <f t="shared" si="3"/>
        <v>448.8</v>
      </c>
      <c r="E11" s="20">
        <f t="shared" si="3"/>
        <v>436.50000000000006</v>
      </c>
      <c r="F11" s="20">
        <f t="shared" si="3"/>
        <v>200.10000000000002</v>
      </c>
      <c r="G11" s="20">
        <f t="shared" si="3"/>
        <v>8.4</v>
      </c>
      <c r="H11" s="20">
        <f t="shared" si="3"/>
        <v>3.3999999999999986</v>
      </c>
      <c r="I11" s="164">
        <f>SUM(C11:G11)</f>
        <v>1744.4</v>
      </c>
      <c r="J11" s="20">
        <f>J6*(19-J7)</f>
        <v>84.9</v>
      </c>
      <c r="K11" s="20">
        <f>K6*(19-K7)</f>
        <v>188.59999999999997</v>
      </c>
      <c r="L11" s="20">
        <f>L6*(19-L7)</f>
        <v>408.4</v>
      </c>
      <c r="M11" s="20">
        <f>M6*(19-M7)</f>
        <v>552.69999999999993</v>
      </c>
      <c r="N11" s="164">
        <f>SUM(J11:M11)</f>
        <v>1234.5999999999999</v>
      </c>
      <c r="O11" s="165">
        <f>O6*(19-O7)</f>
        <v>2982.4</v>
      </c>
      <c r="P11" s="166">
        <f>P6*(19-P7)</f>
        <v>2979</v>
      </c>
    </row>
    <row r="12" spans="2:17" ht="15.95" customHeight="1" thickBot="1">
      <c r="B12" s="1"/>
      <c r="C12" s="1"/>
      <c r="D12" s="2"/>
      <c r="E12" s="2"/>
      <c r="F12" s="2"/>
      <c r="G12" s="1"/>
      <c r="H12" s="2"/>
      <c r="I12" s="1"/>
      <c r="J12" s="2"/>
      <c r="K12" s="1"/>
      <c r="L12" s="2"/>
      <c r="M12" s="1"/>
      <c r="N12" s="2"/>
      <c r="O12" s="1"/>
      <c r="P12" s="1"/>
    </row>
    <row r="13" spans="2:17" ht="39.950000000000003" customHeight="1" thickBot="1">
      <c r="B13" s="473" t="s">
        <v>245</v>
      </c>
      <c r="C13" s="474"/>
      <c r="D13" s="474"/>
      <c r="E13" s="474"/>
      <c r="F13" s="474"/>
      <c r="G13" s="474"/>
      <c r="H13" s="474"/>
      <c r="I13" s="474"/>
      <c r="J13" s="474"/>
      <c r="K13" s="474"/>
      <c r="L13" s="470" t="s">
        <v>240</v>
      </c>
      <c r="M13" s="471"/>
      <c r="N13" s="471"/>
      <c r="O13" s="471"/>
      <c r="P13" s="472"/>
    </row>
    <row r="14" spans="2:17" ht="20.100000000000001" customHeight="1">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7" ht="20.100000000000001" customHeight="1" thickBot="1">
      <c r="B15" s="466"/>
      <c r="C15" s="462"/>
      <c r="D15" s="462"/>
      <c r="E15" s="462"/>
      <c r="F15" s="462"/>
      <c r="G15" s="462"/>
      <c r="H15" s="462"/>
      <c r="I15" s="462"/>
      <c r="J15" s="462"/>
      <c r="K15" s="462"/>
      <c r="L15" s="462"/>
      <c r="M15" s="462"/>
      <c r="N15" s="462"/>
      <c r="O15" s="145" t="s">
        <v>209</v>
      </c>
      <c r="P15" s="30" t="s">
        <v>210</v>
      </c>
      <c r="Q15" s="1"/>
    </row>
    <row r="16" spans="2:17" ht="20.100000000000001" customHeight="1">
      <c r="B16" s="148" t="s">
        <v>211</v>
      </c>
      <c r="C16" s="146">
        <v>31</v>
      </c>
      <c r="D16" s="8">
        <v>28</v>
      </c>
      <c r="E16" s="8">
        <v>31</v>
      </c>
      <c r="F16" s="8">
        <v>30</v>
      </c>
      <c r="G16" s="8">
        <v>3</v>
      </c>
      <c r="H16" s="8">
        <v>11</v>
      </c>
      <c r="I16" s="168">
        <f>SUM(C16:G16)</f>
        <v>123</v>
      </c>
      <c r="J16" s="8">
        <v>24</v>
      </c>
      <c r="K16" s="8">
        <v>25</v>
      </c>
      <c r="L16" s="8">
        <v>28</v>
      </c>
      <c r="M16" s="8">
        <v>31</v>
      </c>
      <c r="N16" s="168">
        <f>SUM(J16:M16)</f>
        <v>108</v>
      </c>
      <c r="O16" s="167">
        <f>SUM(C16:H16,J16:M16)</f>
        <v>242</v>
      </c>
      <c r="P16" s="169">
        <f>I16+N16</f>
        <v>231</v>
      </c>
      <c r="Q16" s="1"/>
    </row>
    <row r="17" spans="2:17" ht="20.100000000000001" customHeight="1">
      <c r="B17" s="149" t="s">
        <v>485</v>
      </c>
      <c r="C17" s="147">
        <v>-1.2451612903225804</v>
      </c>
      <c r="D17" s="10">
        <v>1.9107142857142854</v>
      </c>
      <c r="E17" s="10">
        <v>5.59032258064516</v>
      </c>
      <c r="F17" s="10">
        <v>7.98</v>
      </c>
      <c r="G17" s="10">
        <v>13.566666666666668</v>
      </c>
      <c r="H17" s="10">
        <v>12.427272727272726</v>
      </c>
      <c r="I17" s="153">
        <f>(C16*C17+D16*D17+E16*E17+F16*F17+G16*G17)/I16</f>
        <v>3.8073170731707315</v>
      </c>
      <c r="J17" s="10">
        <v>11.796666666666663</v>
      </c>
      <c r="K17" s="95">
        <v>12.174193548387096</v>
      </c>
      <c r="L17" s="95">
        <v>2.5533333333333332</v>
      </c>
      <c r="M17" s="95">
        <v>-2.1322580645161286</v>
      </c>
      <c r="N17" s="153">
        <f>(J16*J17+K16*K17+L16*L17+M16*M17)/N16</f>
        <v>5.4895201115093579</v>
      </c>
      <c r="O17" s="154">
        <f>(C17*C16+D17*D16+E17*E16+F17*F16+G17*G16+H17*H16+J17*J16+K17*K16+L17*L16+M17*M16)/O16</f>
        <v>4.9498684795165735</v>
      </c>
      <c r="P17" s="161">
        <f>(I17*I16+N17*N16)/P16</f>
        <v>4.5938016105758033</v>
      </c>
      <c r="Q17" s="1"/>
    </row>
    <row r="18" spans="2:17" ht="20.100000000000001" customHeight="1">
      <c r="B18" s="149" t="s">
        <v>212</v>
      </c>
      <c r="C18" s="13">
        <f t="shared" ref="C18:H18" si="4">C16*(13-C17)</f>
        <v>441.59999999999997</v>
      </c>
      <c r="D18" s="12">
        <f t="shared" si="4"/>
        <v>310.5</v>
      </c>
      <c r="E18" s="12">
        <f t="shared" si="4"/>
        <v>229.70000000000005</v>
      </c>
      <c r="F18" s="12">
        <f t="shared" si="4"/>
        <v>150.6</v>
      </c>
      <c r="G18" s="12">
        <f t="shared" si="4"/>
        <v>-1.7000000000000046</v>
      </c>
      <c r="H18" s="12">
        <f t="shared" si="4"/>
        <v>6.3000000000000149</v>
      </c>
      <c r="I18" s="155">
        <f>SUM(C18:G18)</f>
        <v>1130.6999999999998</v>
      </c>
      <c r="J18" s="12">
        <f>J16*(13-J17)</f>
        <v>28.880000000000081</v>
      </c>
      <c r="K18" s="12">
        <f>K16*(13-K17)</f>
        <v>20.645161290322591</v>
      </c>
      <c r="L18" s="12">
        <f>L16*(13-L17)</f>
        <v>292.50666666666666</v>
      </c>
      <c r="M18" s="12">
        <f>M16*(13-M17)</f>
        <v>469.1</v>
      </c>
      <c r="N18" s="155">
        <f>SUM(J18:M18)</f>
        <v>811.13182795698935</v>
      </c>
      <c r="O18" s="156">
        <f>O16*(13-O17)</f>
        <v>1948.1318279569889</v>
      </c>
      <c r="P18" s="162">
        <f>P16*(13-P17)</f>
        <v>1941.8318279569896</v>
      </c>
      <c r="Q18" s="1"/>
    </row>
    <row r="19" spans="2:17" ht="20.100000000000001" customHeight="1">
      <c r="B19" s="149" t="s">
        <v>213</v>
      </c>
      <c r="C19" s="13">
        <f t="shared" ref="C19:H19" si="5">C16*(17-C17)</f>
        <v>565.6</v>
      </c>
      <c r="D19" s="12">
        <f t="shared" si="5"/>
        <v>422.5</v>
      </c>
      <c r="E19" s="12">
        <f t="shared" si="5"/>
        <v>353.7</v>
      </c>
      <c r="F19" s="12">
        <f t="shared" si="5"/>
        <v>270.59999999999997</v>
      </c>
      <c r="G19" s="12">
        <f t="shared" si="5"/>
        <v>10.299999999999995</v>
      </c>
      <c r="H19" s="12">
        <f t="shared" si="5"/>
        <v>50.300000000000011</v>
      </c>
      <c r="I19" s="155">
        <f>SUM(C19:G19)</f>
        <v>1622.6999999999998</v>
      </c>
      <c r="J19" s="12">
        <f>J16*(17-J17)</f>
        <v>124.88000000000008</v>
      </c>
      <c r="K19" s="12">
        <f>K16*(17-K17)</f>
        <v>120.64516129032259</v>
      </c>
      <c r="L19" s="12">
        <f>L16*(17-L17)</f>
        <v>404.50666666666666</v>
      </c>
      <c r="M19" s="12">
        <f>M16*(17-M17)</f>
        <v>593.1</v>
      </c>
      <c r="N19" s="155">
        <f>SUM(J19:M19)</f>
        <v>1243.1318279569894</v>
      </c>
      <c r="O19" s="156">
        <f>O16*(17-O17)</f>
        <v>2916.1318279569891</v>
      </c>
      <c r="P19" s="162">
        <f>P16*(17-P17)</f>
        <v>2865.8318279569899</v>
      </c>
      <c r="Q19" s="1"/>
    </row>
    <row r="20" spans="2:17" ht="20.100000000000001" customHeight="1">
      <c r="B20" s="149" t="s">
        <v>214</v>
      </c>
      <c r="C20" s="17">
        <f t="shared" ref="C20:H20" si="6">C16*(18-C17)</f>
        <v>596.6</v>
      </c>
      <c r="D20" s="16">
        <f t="shared" si="6"/>
        <v>450.5</v>
      </c>
      <c r="E20" s="16">
        <f t="shared" si="6"/>
        <v>384.7</v>
      </c>
      <c r="F20" s="16">
        <f t="shared" si="6"/>
        <v>300.59999999999997</v>
      </c>
      <c r="G20" s="16">
        <f t="shared" si="6"/>
        <v>13.299999999999995</v>
      </c>
      <c r="H20" s="16">
        <f t="shared" si="6"/>
        <v>61.300000000000011</v>
      </c>
      <c r="I20" s="155">
        <f>SUM(C20:G20)</f>
        <v>1745.6999999999998</v>
      </c>
      <c r="J20" s="16">
        <f>J16*(18-J17)</f>
        <v>148.88000000000008</v>
      </c>
      <c r="K20" s="16">
        <f>K16*(18-K17)</f>
        <v>145.64516129032259</v>
      </c>
      <c r="L20" s="16">
        <f>L16*(18-L17)</f>
        <v>432.50666666666666</v>
      </c>
      <c r="M20" s="16">
        <f>M16*(18-M17)</f>
        <v>624.1</v>
      </c>
      <c r="N20" s="155">
        <f>SUM(J20:M20)</f>
        <v>1351.1318279569894</v>
      </c>
      <c r="O20" s="157">
        <f>O16*(18-O17)</f>
        <v>3158.1318279569891</v>
      </c>
      <c r="P20" s="163">
        <f>P16*(18-P17)</f>
        <v>3096.8318279569899</v>
      </c>
      <c r="Q20" s="1"/>
    </row>
    <row r="21" spans="2:17" ht="20.100000000000001" customHeight="1" thickBot="1">
      <c r="B21" s="407" t="s">
        <v>215</v>
      </c>
      <c r="C21" s="21">
        <f t="shared" ref="C21:H21" si="7">C16*(19-C17)</f>
        <v>627.6</v>
      </c>
      <c r="D21" s="20">
        <f t="shared" si="7"/>
        <v>478.5</v>
      </c>
      <c r="E21" s="20">
        <f t="shared" si="7"/>
        <v>415.7</v>
      </c>
      <c r="F21" s="20">
        <f t="shared" si="7"/>
        <v>330.59999999999997</v>
      </c>
      <c r="G21" s="20">
        <f t="shared" si="7"/>
        <v>16.299999999999997</v>
      </c>
      <c r="H21" s="20">
        <f t="shared" si="7"/>
        <v>72.300000000000011</v>
      </c>
      <c r="I21" s="164">
        <f>SUM(C21:G21)</f>
        <v>1868.6999999999998</v>
      </c>
      <c r="J21" s="20">
        <f>J16*(19-J17)</f>
        <v>172.88000000000008</v>
      </c>
      <c r="K21" s="20">
        <f>K16*(19-K17)</f>
        <v>170.64516129032259</v>
      </c>
      <c r="L21" s="20">
        <f>L16*(19-L17)</f>
        <v>460.50666666666666</v>
      </c>
      <c r="M21" s="20">
        <f>M16*(19-M17)</f>
        <v>655.1</v>
      </c>
      <c r="N21" s="164">
        <f>SUM(J21:M21)</f>
        <v>1459.1318279569894</v>
      </c>
      <c r="O21" s="165">
        <f>O16*(19-O17)</f>
        <v>3400.1318279569891</v>
      </c>
      <c r="P21" s="166">
        <f>P16*(19-P17)</f>
        <v>3327.8318279569899</v>
      </c>
      <c r="Q21" s="1"/>
    </row>
    <row r="22" spans="2:17" ht="15.95" customHeight="1" thickBot="1">
      <c r="B22" s="1"/>
      <c r="C22" s="1"/>
      <c r="D22" s="2"/>
      <c r="E22" s="2"/>
      <c r="F22" s="2"/>
      <c r="G22" s="1"/>
      <c r="H22" s="3"/>
      <c r="I22" s="1"/>
      <c r="J22" s="3"/>
      <c r="K22" s="1"/>
      <c r="L22" s="2"/>
      <c r="M22" s="1"/>
      <c r="N22" s="2"/>
      <c r="O22" s="1"/>
      <c r="P22" s="1"/>
    </row>
    <row r="23" spans="2:17" ht="39.6" customHeight="1" thickBot="1">
      <c r="B23" s="487" t="s">
        <v>245</v>
      </c>
      <c r="C23" s="488"/>
      <c r="D23" s="488"/>
      <c r="E23" s="488"/>
      <c r="F23" s="488"/>
      <c r="G23" s="488"/>
      <c r="H23" s="488"/>
      <c r="I23" s="488"/>
      <c r="J23" s="488"/>
      <c r="K23" s="488"/>
      <c r="L23" s="494" t="s">
        <v>218</v>
      </c>
      <c r="M23" s="495"/>
      <c r="N23" s="495"/>
      <c r="O23" s="495"/>
      <c r="P23" s="496"/>
    </row>
    <row r="24" spans="2:17" ht="15.95" customHeight="1">
      <c r="B24" s="492" t="s">
        <v>195</v>
      </c>
      <c r="C24" s="489" t="s">
        <v>196</v>
      </c>
      <c r="D24" s="489" t="s">
        <v>197</v>
      </c>
      <c r="E24" s="489" t="s">
        <v>198</v>
      </c>
      <c r="F24" s="489" t="s">
        <v>199</v>
      </c>
      <c r="G24" s="489" t="s">
        <v>200</v>
      </c>
      <c r="H24" s="489" t="s">
        <v>201</v>
      </c>
      <c r="I24" s="491" t="s">
        <v>202</v>
      </c>
      <c r="J24" s="489" t="s">
        <v>203</v>
      </c>
      <c r="K24" s="489" t="s">
        <v>204</v>
      </c>
      <c r="L24" s="489" t="s">
        <v>205</v>
      </c>
      <c r="M24" s="489" t="s">
        <v>206</v>
      </c>
      <c r="N24" s="491" t="s">
        <v>207</v>
      </c>
      <c r="O24" s="456" t="s">
        <v>208</v>
      </c>
      <c r="P24" s="457"/>
    </row>
    <row r="25" spans="2:17" ht="15.95" customHeight="1" thickBot="1">
      <c r="B25" s="493"/>
      <c r="C25" s="490"/>
      <c r="D25" s="490"/>
      <c r="E25" s="490"/>
      <c r="F25" s="490"/>
      <c r="G25" s="490"/>
      <c r="H25" s="490"/>
      <c r="I25" s="490"/>
      <c r="J25" s="490"/>
      <c r="K25" s="490"/>
      <c r="L25" s="490"/>
      <c r="M25" s="490"/>
      <c r="N25" s="490"/>
      <c r="O25" s="389" t="s">
        <v>209</v>
      </c>
      <c r="P25" s="390" t="s">
        <v>210</v>
      </c>
    </row>
    <row r="26" spans="2:17" ht="19.149999999999999" customHeight="1">
      <c r="B26" s="391" t="s">
        <v>211</v>
      </c>
      <c r="C26" s="396">
        <v>31</v>
      </c>
      <c r="D26" s="397">
        <v>28</v>
      </c>
      <c r="E26" s="397">
        <v>31</v>
      </c>
      <c r="F26" s="397">
        <v>30</v>
      </c>
      <c r="G26" s="397">
        <v>0</v>
      </c>
      <c r="H26" s="399">
        <v>0</v>
      </c>
      <c r="I26" s="387">
        <f>SUM(C26:G26)</f>
        <v>120</v>
      </c>
      <c r="J26" s="400">
        <v>20</v>
      </c>
      <c r="K26" s="397">
        <v>31</v>
      </c>
      <c r="L26" s="397">
        <v>30</v>
      </c>
      <c r="M26" s="397">
        <v>31</v>
      </c>
      <c r="N26" s="387">
        <f>SUM(J26:M26)</f>
        <v>112</v>
      </c>
      <c r="O26" s="363">
        <f>SUM(C26:H26,J26:M26)</f>
        <v>232</v>
      </c>
      <c r="P26" s="388">
        <f>I26+N26</f>
        <v>232</v>
      </c>
    </row>
    <row r="27" spans="2:17" ht="19.149999999999999" customHeight="1">
      <c r="B27" s="149" t="s">
        <v>485</v>
      </c>
      <c r="C27" s="395">
        <v>-0.4</v>
      </c>
      <c r="D27" s="44">
        <v>5</v>
      </c>
      <c r="E27" s="44">
        <v>4.9000000000000004</v>
      </c>
      <c r="F27" s="44">
        <v>8.7166666666666668</v>
      </c>
      <c r="G27" s="45">
        <v>0</v>
      </c>
      <c r="H27" s="45">
        <v>0</v>
      </c>
      <c r="I27" s="374">
        <f>(C26*C27+D26*D27+E26*E27+F26*F27+G26*G27)/I26</f>
        <v>4.5083333333333337</v>
      </c>
      <c r="J27" s="46">
        <v>10.45</v>
      </c>
      <c r="K27" s="44">
        <v>8.258064516129032</v>
      </c>
      <c r="L27" s="44">
        <v>5</v>
      </c>
      <c r="M27" s="44">
        <v>-0.7</v>
      </c>
      <c r="N27" s="374">
        <f>(J26*J27+K26*K27+L26*L27+M26*M27)/N26</f>
        <v>5.2973214285714283</v>
      </c>
      <c r="O27" s="375">
        <f>(C27*C26+D27*D26+E27*E26+F27*F26+G27*G26+H27*H26+J27*J26+K27*K26+L27*L26+M27*M26)/O26</f>
        <v>4.8892241379310342</v>
      </c>
      <c r="P27" s="380">
        <f>(I27*I26+N27*N26)/P26</f>
        <v>4.8892241379310342</v>
      </c>
    </row>
    <row r="28" spans="2:17" ht="19.149999999999999" customHeight="1">
      <c r="B28" s="392" t="s">
        <v>212</v>
      </c>
      <c r="C28" s="48">
        <f t="shared" ref="C28:H28" si="8">C26*(13-C27)</f>
        <v>415.40000000000003</v>
      </c>
      <c r="D28" s="47">
        <f t="shared" si="8"/>
        <v>224</v>
      </c>
      <c r="E28" s="47">
        <f t="shared" si="8"/>
        <v>251.1</v>
      </c>
      <c r="F28" s="47">
        <f t="shared" si="8"/>
        <v>128.5</v>
      </c>
      <c r="G28" s="47">
        <f t="shared" si="8"/>
        <v>0</v>
      </c>
      <c r="H28" s="47">
        <f t="shared" si="8"/>
        <v>0</v>
      </c>
      <c r="I28" s="376">
        <f>SUM(C28:G28)</f>
        <v>1019.0000000000001</v>
      </c>
      <c r="J28" s="47">
        <f>J26*(13-J27)</f>
        <v>51.000000000000014</v>
      </c>
      <c r="K28" s="47">
        <f>K26*(13-K27)</f>
        <v>147</v>
      </c>
      <c r="L28" s="47">
        <f>L26*(13-L27)</f>
        <v>240</v>
      </c>
      <c r="M28" s="47">
        <f>M26*(13-M27)</f>
        <v>424.7</v>
      </c>
      <c r="N28" s="376">
        <f>SUM(J28:M28)</f>
        <v>862.7</v>
      </c>
      <c r="O28" s="377">
        <f>O26*(13-O27)</f>
        <v>1881.7</v>
      </c>
      <c r="P28" s="381">
        <f>P26*(13-P27)</f>
        <v>1881.7</v>
      </c>
    </row>
    <row r="29" spans="2:17" ht="19.149999999999999" customHeight="1">
      <c r="B29" s="392" t="s">
        <v>213</v>
      </c>
      <c r="C29" s="48">
        <f t="shared" ref="C29:H29" si="9">C26*(17-C27)</f>
        <v>539.4</v>
      </c>
      <c r="D29" s="47">
        <f t="shared" si="9"/>
        <v>336</v>
      </c>
      <c r="E29" s="47">
        <f t="shared" si="9"/>
        <v>375.09999999999997</v>
      </c>
      <c r="F29" s="47">
        <f t="shared" si="9"/>
        <v>248.5</v>
      </c>
      <c r="G29" s="47">
        <f t="shared" si="9"/>
        <v>0</v>
      </c>
      <c r="H29" s="47">
        <f t="shared" si="9"/>
        <v>0</v>
      </c>
      <c r="I29" s="376">
        <f>SUM(C29:G29)</f>
        <v>1499</v>
      </c>
      <c r="J29" s="47">
        <f>J26*(17-J27)</f>
        <v>131</v>
      </c>
      <c r="K29" s="47">
        <f>K26*(17-K27)</f>
        <v>271</v>
      </c>
      <c r="L29" s="47">
        <f>L26*(17-L27)</f>
        <v>360</v>
      </c>
      <c r="M29" s="47">
        <f>M26*(17-M27)</f>
        <v>548.69999999999993</v>
      </c>
      <c r="N29" s="376">
        <f>SUM(J29:M29)</f>
        <v>1310.6999999999998</v>
      </c>
      <c r="O29" s="377">
        <f>O26*(17-O27)</f>
        <v>2809.7000000000003</v>
      </c>
      <c r="P29" s="381">
        <f>P26*(17-P27)</f>
        <v>2809.7000000000003</v>
      </c>
    </row>
    <row r="30" spans="2:17" ht="19.149999999999999" customHeight="1">
      <c r="B30" s="392" t="s">
        <v>214</v>
      </c>
      <c r="C30" s="50">
        <f t="shared" ref="C30:H30" si="10">C26*(18-C27)</f>
        <v>570.4</v>
      </c>
      <c r="D30" s="49">
        <f t="shared" si="10"/>
        <v>364</v>
      </c>
      <c r="E30" s="49">
        <f t="shared" si="10"/>
        <v>406.09999999999997</v>
      </c>
      <c r="F30" s="49">
        <f t="shared" si="10"/>
        <v>278.5</v>
      </c>
      <c r="G30" s="49">
        <f t="shared" si="10"/>
        <v>0</v>
      </c>
      <c r="H30" s="49">
        <f t="shared" si="10"/>
        <v>0</v>
      </c>
      <c r="I30" s="376">
        <f>SUM(C30:G30)</f>
        <v>1619</v>
      </c>
      <c r="J30" s="49">
        <f>J26*(18-J27)</f>
        <v>151</v>
      </c>
      <c r="K30" s="49">
        <f>K26*(18-K27)</f>
        <v>302</v>
      </c>
      <c r="L30" s="49">
        <f>L26*(18-L27)</f>
        <v>390</v>
      </c>
      <c r="M30" s="49">
        <f>M26*(18-M27)</f>
        <v>579.69999999999993</v>
      </c>
      <c r="N30" s="376">
        <f>SUM(J30:M30)</f>
        <v>1422.6999999999998</v>
      </c>
      <c r="O30" s="378">
        <f>O26*(18-O27)</f>
        <v>3041.7000000000003</v>
      </c>
      <c r="P30" s="382">
        <f>P26*(18-P27)</f>
        <v>3041.7000000000003</v>
      </c>
    </row>
    <row r="31" spans="2:17" ht="19.149999999999999" customHeight="1" thickBot="1">
      <c r="B31" s="393" t="s">
        <v>215</v>
      </c>
      <c r="C31" s="52">
        <f t="shared" ref="C31:H31" si="11">C26*(19-C27)</f>
        <v>601.4</v>
      </c>
      <c r="D31" s="51">
        <f t="shared" si="11"/>
        <v>392</v>
      </c>
      <c r="E31" s="51">
        <f t="shared" si="11"/>
        <v>437.09999999999997</v>
      </c>
      <c r="F31" s="51">
        <f t="shared" si="11"/>
        <v>308.5</v>
      </c>
      <c r="G31" s="51">
        <f t="shared" si="11"/>
        <v>0</v>
      </c>
      <c r="H31" s="51">
        <f t="shared" si="11"/>
        <v>0</v>
      </c>
      <c r="I31" s="383">
        <f>SUM(C31:G31)</f>
        <v>1739</v>
      </c>
      <c r="J31" s="51">
        <f>J26*(19-J27)</f>
        <v>171</v>
      </c>
      <c r="K31" s="51">
        <f>K26*(19-K27)</f>
        <v>333</v>
      </c>
      <c r="L31" s="51">
        <f>L26*(19-L27)</f>
        <v>420</v>
      </c>
      <c r="M31" s="51">
        <f>M26*(19-M27)</f>
        <v>610.69999999999993</v>
      </c>
      <c r="N31" s="383">
        <f>SUM(J31:M31)</f>
        <v>1534.6999999999998</v>
      </c>
      <c r="O31" s="384">
        <f>O26*(19-O27)</f>
        <v>3273.7000000000003</v>
      </c>
      <c r="P31" s="385">
        <f>P26*(19-P27)</f>
        <v>3273.7000000000003</v>
      </c>
    </row>
    <row r="32" spans="2:17" ht="15.95" customHeight="1" thickBot="1">
      <c r="B32" s="1"/>
      <c r="C32" s="1"/>
      <c r="D32" s="2"/>
      <c r="E32" s="2"/>
      <c r="F32" s="2"/>
      <c r="G32" s="1"/>
      <c r="H32" s="3"/>
      <c r="I32" s="1"/>
      <c r="J32" s="3"/>
      <c r="K32" s="1"/>
      <c r="L32" s="2"/>
      <c r="M32" s="1"/>
      <c r="N32" s="2"/>
      <c r="O32" s="1"/>
      <c r="P32" s="1"/>
    </row>
    <row r="33" spans="2:17" ht="39.6" customHeight="1" thickBot="1">
      <c r="B33" s="473" t="s">
        <v>245</v>
      </c>
      <c r="C33" s="474"/>
      <c r="D33" s="474"/>
      <c r="E33" s="474"/>
      <c r="F33" s="474"/>
      <c r="G33" s="474"/>
      <c r="H33" s="474"/>
      <c r="I33" s="474"/>
      <c r="J33" s="474"/>
      <c r="K33" s="474"/>
      <c r="L33" s="470" t="s">
        <v>220</v>
      </c>
      <c r="M33" s="471"/>
      <c r="N33" s="471"/>
      <c r="O33" s="471"/>
      <c r="P33" s="472"/>
    </row>
    <row r="34" spans="2:17" ht="15.95" customHeight="1">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7" ht="15.95" customHeight="1" thickBot="1">
      <c r="B35" s="466"/>
      <c r="C35" s="462"/>
      <c r="D35" s="462"/>
      <c r="E35" s="462"/>
      <c r="F35" s="462"/>
      <c r="G35" s="462"/>
      <c r="H35" s="462"/>
      <c r="I35" s="462"/>
      <c r="J35" s="462"/>
      <c r="K35" s="462"/>
      <c r="L35" s="462"/>
      <c r="M35" s="462"/>
      <c r="N35" s="462"/>
      <c r="O35" s="145" t="s">
        <v>209</v>
      </c>
      <c r="P35" s="30" t="s">
        <v>210</v>
      </c>
    </row>
    <row r="36" spans="2:17" ht="19.149999999999999" customHeight="1">
      <c r="B36" s="148" t="s">
        <v>211</v>
      </c>
      <c r="C36" s="146">
        <v>31</v>
      </c>
      <c r="D36" s="8">
        <v>28</v>
      </c>
      <c r="E36" s="8">
        <v>31</v>
      </c>
      <c r="F36" s="8">
        <v>25</v>
      </c>
      <c r="G36" s="8">
        <v>5</v>
      </c>
      <c r="H36" s="8">
        <v>0</v>
      </c>
      <c r="I36" s="168">
        <f>SUM(C36:G36)</f>
        <v>120</v>
      </c>
      <c r="J36" s="8">
        <v>10</v>
      </c>
      <c r="K36" s="8">
        <v>31</v>
      </c>
      <c r="L36" s="8">
        <v>30</v>
      </c>
      <c r="M36" s="8">
        <v>31</v>
      </c>
      <c r="N36" s="168">
        <f>SUM(J36:M36)</f>
        <v>102</v>
      </c>
      <c r="O36" s="167">
        <f>SUM(C36:H36,J36:M36)</f>
        <v>222</v>
      </c>
      <c r="P36" s="169">
        <f>I36+N36</f>
        <v>222</v>
      </c>
    </row>
    <row r="37" spans="2:17" ht="19.149999999999999" customHeight="1">
      <c r="B37" s="149" t="s">
        <v>485</v>
      </c>
      <c r="C37" s="147">
        <v>-1.4</v>
      </c>
      <c r="D37" s="10">
        <v>-3.1</v>
      </c>
      <c r="E37" s="10">
        <v>5.2</v>
      </c>
      <c r="F37" s="10">
        <v>7.2</v>
      </c>
      <c r="G37" s="10">
        <v>12.6</v>
      </c>
      <c r="H37" s="10">
        <v>0</v>
      </c>
      <c r="I37" s="153">
        <f>(C36*C37+D36*D37+E36*E37+F36*F37+G36*G37)/I36</f>
        <v>2.2833333333333332</v>
      </c>
      <c r="J37" s="10">
        <v>11.9</v>
      </c>
      <c r="K37" s="95">
        <v>5.9</v>
      </c>
      <c r="L37" s="95">
        <v>4.9000000000000004</v>
      </c>
      <c r="M37" s="95">
        <v>-0.1</v>
      </c>
      <c r="N37" s="153">
        <f>(J36*J37+K36*K37+L36*L37+M36*M37)/N36</f>
        <v>4.3705882352941172</v>
      </c>
      <c r="O37" s="154">
        <f>(C37*C36+D37*D36+E37*E36+F37*F36+G37*G36+H37*H36+J37*J36+K37*K36+L37*L36+M37*M36)/O36</f>
        <v>3.2423423423423423</v>
      </c>
      <c r="P37" s="161">
        <f>(I37*I36+N37*N36)/P36</f>
        <v>3.2423423423423423</v>
      </c>
    </row>
    <row r="38" spans="2:17" ht="19.149999999999999" customHeight="1">
      <c r="B38" s="149" t="s">
        <v>212</v>
      </c>
      <c r="C38" s="13">
        <f t="shared" ref="C38:H38" si="12">C36*(13-C37)</f>
        <v>446.40000000000003</v>
      </c>
      <c r="D38" s="12">
        <f t="shared" si="12"/>
        <v>450.80000000000007</v>
      </c>
      <c r="E38" s="12">
        <f t="shared" si="12"/>
        <v>241.79999999999998</v>
      </c>
      <c r="F38" s="12">
        <f t="shared" si="12"/>
        <v>145</v>
      </c>
      <c r="G38" s="12">
        <f t="shared" si="12"/>
        <v>2.0000000000000018</v>
      </c>
      <c r="H38" s="12">
        <f t="shared" si="12"/>
        <v>0</v>
      </c>
      <c r="I38" s="155">
        <f>SUM(C38:G38)</f>
        <v>1286</v>
      </c>
      <c r="J38" s="12">
        <f>J36*(13-J37)</f>
        <v>10.999999999999996</v>
      </c>
      <c r="K38" s="12">
        <f>K36*(13-K37)</f>
        <v>220.1</v>
      </c>
      <c r="L38" s="12">
        <f>L36*(13-L37)</f>
        <v>243</v>
      </c>
      <c r="M38" s="12">
        <f>M36*(13-M37)</f>
        <v>406.09999999999997</v>
      </c>
      <c r="N38" s="155">
        <f>SUM(J38:M38)</f>
        <v>880.2</v>
      </c>
      <c r="O38" s="156">
        <f>O36*(13-O37)</f>
        <v>2166.2000000000003</v>
      </c>
      <c r="P38" s="162">
        <f>P36*(13-P37)</f>
        <v>2166.2000000000003</v>
      </c>
    </row>
    <row r="39" spans="2:17" ht="19.149999999999999" customHeight="1">
      <c r="B39" s="149" t="s">
        <v>213</v>
      </c>
      <c r="C39" s="13">
        <f t="shared" ref="C39:H39" si="13">C36*(17-C37)</f>
        <v>570.4</v>
      </c>
      <c r="D39" s="12">
        <f t="shared" si="13"/>
        <v>562.80000000000007</v>
      </c>
      <c r="E39" s="12">
        <f t="shared" si="13"/>
        <v>365.8</v>
      </c>
      <c r="F39" s="12">
        <f t="shared" si="13"/>
        <v>245.00000000000003</v>
      </c>
      <c r="G39" s="12">
        <f t="shared" si="13"/>
        <v>22</v>
      </c>
      <c r="H39" s="12">
        <f t="shared" si="13"/>
        <v>0</v>
      </c>
      <c r="I39" s="155">
        <f>SUM(C39:G39)</f>
        <v>1766</v>
      </c>
      <c r="J39" s="12">
        <f>J36*(17-J37)</f>
        <v>51</v>
      </c>
      <c r="K39" s="12">
        <f>K36*(17-K37)</f>
        <v>344.09999999999997</v>
      </c>
      <c r="L39" s="12">
        <f>L36*(17-L37)</f>
        <v>363</v>
      </c>
      <c r="M39" s="12">
        <f>M36*(17-M37)</f>
        <v>530.1</v>
      </c>
      <c r="N39" s="155">
        <f>SUM(J39:M39)</f>
        <v>1288.1999999999998</v>
      </c>
      <c r="O39" s="156">
        <f>O36*(17-O37)</f>
        <v>3054.2000000000003</v>
      </c>
      <c r="P39" s="162">
        <f>P36*(17-P37)</f>
        <v>3054.2000000000003</v>
      </c>
    </row>
    <row r="40" spans="2:17" ht="19.149999999999999" customHeight="1">
      <c r="B40" s="149" t="s">
        <v>214</v>
      </c>
      <c r="C40" s="17">
        <f t="shared" ref="C40:H40" si="14">C36*(18-C37)</f>
        <v>601.4</v>
      </c>
      <c r="D40" s="16">
        <f t="shared" si="14"/>
        <v>590.80000000000007</v>
      </c>
      <c r="E40" s="16">
        <f t="shared" si="14"/>
        <v>396.8</v>
      </c>
      <c r="F40" s="16">
        <f t="shared" si="14"/>
        <v>270</v>
      </c>
      <c r="G40" s="16">
        <f t="shared" si="14"/>
        <v>27</v>
      </c>
      <c r="H40" s="16">
        <f t="shared" si="14"/>
        <v>0</v>
      </c>
      <c r="I40" s="155">
        <f>SUM(C40:G40)</f>
        <v>1886</v>
      </c>
      <c r="J40" s="16">
        <f>J36*(18-J37)</f>
        <v>61</v>
      </c>
      <c r="K40" s="16">
        <f>K36*(18-K37)</f>
        <v>375.09999999999997</v>
      </c>
      <c r="L40" s="16">
        <f>L36*(18-L37)</f>
        <v>393</v>
      </c>
      <c r="M40" s="16">
        <f>M36*(18-M37)</f>
        <v>561.1</v>
      </c>
      <c r="N40" s="155">
        <f>SUM(J40:M40)</f>
        <v>1390.1999999999998</v>
      </c>
      <c r="O40" s="157">
        <f>O36*(18-O37)</f>
        <v>3276.2000000000003</v>
      </c>
      <c r="P40" s="163">
        <f>P36*(18-P37)</f>
        <v>3276.2000000000003</v>
      </c>
    </row>
    <row r="41" spans="2:17" ht="19.149999999999999" customHeight="1" thickBot="1">
      <c r="B41" s="407" t="s">
        <v>215</v>
      </c>
      <c r="C41" s="21">
        <f t="shared" ref="C41:H41" si="15">C36*(19-C37)</f>
        <v>632.4</v>
      </c>
      <c r="D41" s="20">
        <f t="shared" si="15"/>
        <v>618.80000000000007</v>
      </c>
      <c r="E41" s="20">
        <f t="shared" si="15"/>
        <v>427.8</v>
      </c>
      <c r="F41" s="20">
        <f t="shared" si="15"/>
        <v>295</v>
      </c>
      <c r="G41" s="20">
        <f t="shared" si="15"/>
        <v>32</v>
      </c>
      <c r="H41" s="20">
        <f t="shared" si="15"/>
        <v>0</v>
      </c>
      <c r="I41" s="164">
        <f>SUM(C41:G41)</f>
        <v>2006</v>
      </c>
      <c r="J41" s="20">
        <f>J36*(19-J37)</f>
        <v>71</v>
      </c>
      <c r="K41" s="20">
        <f>K36*(19-K37)</f>
        <v>406.09999999999997</v>
      </c>
      <c r="L41" s="20">
        <f>L36*(19-L37)</f>
        <v>423</v>
      </c>
      <c r="M41" s="20">
        <f>M36*(19-M37)</f>
        <v>592.1</v>
      </c>
      <c r="N41" s="164">
        <f>SUM(J41:M41)</f>
        <v>1492.1999999999998</v>
      </c>
      <c r="O41" s="165">
        <f>O36*(19-O37)</f>
        <v>3498.2000000000003</v>
      </c>
      <c r="P41" s="166">
        <f>P36*(19-P37)</f>
        <v>3498.2000000000003</v>
      </c>
    </row>
    <row r="42" spans="2:17" ht="15.95" customHeight="1" thickBot="1">
      <c r="B42" s="1"/>
      <c r="C42" s="1"/>
      <c r="D42" s="2"/>
      <c r="E42" s="2"/>
      <c r="F42" s="2"/>
      <c r="G42" s="1"/>
      <c r="H42" s="3"/>
      <c r="I42" s="2"/>
      <c r="J42" s="3"/>
      <c r="K42" s="2"/>
      <c r="L42" s="2"/>
      <c r="M42" s="1"/>
      <c r="N42" s="2"/>
      <c r="O42" s="1"/>
    </row>
    <row r="43" spans="2:17" ht="56.25" customHeight="1" thickBot="1">
      <c r="B43" s="473" t="s">
        <v>246</v>
      </c>
      <c r="C43" s="474"/>
      <c r="D43" s="474"/>
      <c r="E43" s="474"/>
      <c r="F43" s="474"/>
      <c r="G43" s="474"/>
      <c r="H43" s="474"/>
      <c r="I43" s="474"/>
      <c r="J43" s="474"/>
      <c r="K43" s="474"/>
      <c r="L43" s="470" t="s">
        <v>221</v>
      </c>
      <c r="M43" s="471"/>
      <c r="N43" s="471"/>
      <c r="O43" s="471"/>
      <c r="P43" s="472"/>
    </row>
    <row r="44" spans="2:17" ht="20.100000000000001" customHeight="1">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7" ht="20.100000000000001" customHeight="1" thickBot="1">
      <c r="B45" s="466"/>
      <c r="C45" s="462"/>
      <c r="D45" s="462"/>
      <c r="E45" s="462"/>
      <c r="F45" s="462"/>
      <c r="G45" s="462"/>
      <c r="H45" s="462"/>
      <c r="I45" s="462"/>
      <c r="J45" s="462"/>
      <c r="K45" s="462"/>
      <c r="L45" s="462"/>
      <c r="M45" s="462"/>
      <c r="N45" s="462"/>
      <c r="O45" s="145" t="s">
        <v>209</v>
      </c>
      <c r="P45" s="30" t="s">
        <v>210</v>
      </c>
    </row>
    <row r="46" spans="2:17" ht="20.100000000000001" customHeight="1">
      <c r="B46" s="148" t="s">
        <v>211</v>
      </c>
      <c r="C46" s="146">
        <v>31</v>
      </c>
      <c r="D46" s="8">
        <v>28</v>
      </c>
      <c r="E46" s="8">
        <v>31</v>
      </c>
      <c r="F46" s="8">
        <v>25</v>
      </c>
      <c r="G46" s="8">
        <v>20</v>
      </c>
      <c r="H46" s="8">
        <v>0</v>
      </c>
      <c r="I46" s="168">
        <f>SUM(C46:G46)</f>
        <v>135</v>
      </c>
      <c r="J46" s="8">
        <v>15</v>
      </c>
      <c r="K46" s="8">
        <v>31</v>
      </c>
      <c r="L46" s="8">
        <v>30</v>
      </c>
      <c r="M46" s="8">
        <v>31</v>
      </c>
      <c r="N46" s="168">
        <f>SUM(J46:M46)</f>
        <v>107</v>
      </c>
      <c r="O46" s="167">
        <f>SUM(C46:H46,J46:M46)</f>
        <v>242</v>
      </c>
      <c r="P46" s="169">
        <f>I46+N46</f>
        <v>242</v>
      </c>
    </row>
    <row r="47" spans="2:17" ht="20.100000000000001" customHeight="1">
      <c r="B47" s="149" t="s">
        <v>485</v>
      </c>
      <c r="C47" s="147">
        <v>-4.7</v>
      </c>
      <c r="D47" s="10">
        <v>-6.5</v>
      </c>
      <c r="E47" s="10">
        <v>0.5</v>
      </c>
      <c r="F47" s="10">
        <v>2.9</v>
      </c>
      <c r="G47" s="10">
        <v>11.5</v>
      </c>
      <c r="H47" s="10">
        <v>0</v>
      </c>
      <c r="I47" s="153">
        <f>(C46*C47+D46*D47+E46*E47+F46*F47+G46*G47)/I46</f>
        <v>-7.1851851851852194E-2</v>
      </c>
      <c r="J47" s="10">
        <v>11.9</v>
      </c>
      <c r="K47" s="95">
        <v>9.9</v>
      </c>
      <c r="L47" s="95">
        <v>4.0999999999999996</v>
      </c>
      <c r="M47" s="95">
        <v>0</v>
      </c>
      <c r="N47" s="153">
        <f>(J46*J47+K46*K47+L46*L47+M46*M47)/N46</f>
        <v>5.6859813084112147</v>
      </c>
      <c r="O47" s="154">
        <f>(C47*C46+D47*D46+E47*E46+F47*F46+G47*G46+H47*H46+J47*J46+K47*K46+L47*L46+M47*M46)/O46</f>
        <v>2.4739669421487602</v>
      </c>
      <c r="P47" s="161">
        <f>(I47*I46+N47*N46)/P46</f>
        <v>2.4739669421487602</v>
      </c>
    </row>
    <row r="48" spans="2:17" ht="20.100000000000001" customHeight="1">
      <c r="B48" s="149" t="s">
        <v>212</v>
      </c>
      <c r="C48" s="13">
        <f t="shared" ref="C48:H48" si="16">C46*(13-C47)</f>
        <v>548.69999999999993</v>
      </c>
      <c r="D48" s="12">
        <f t="shared" si="16"/>
        <v>546</v>
      </c>
      <c r="E48" s="12">
        <f t="shared" si="16"/>
        <v>387.5</v>
      </c>
      <c r="F48" s="12">
        <f t="shared" si="16"/>
        <v>252.5</v>
      </c>
      <c r="G48" s="12">
        <f t="shared" si="16"/>
        <v>30</v>
      </c>
      <c r="H48" s="12">
        <f t="shared" si="16"/>
        <v>0</v>
      </c>
      <c r="I48" s="155">
        <f>SUM(C48:G48)</f>
        <v>1764.6999999999998</v>
      </c>
      <c r="J48" s="12">
        <f>J46*(13-J47)</f>
        <v>16.499999999999993</v>
      </c>
      <c r="K48" s="12">
        <f>K46*(13-K47)</f>
        <v>96.1</v>
      </c>
      <c r="L48" s="12">
        <f>L46*(13-L47)</f>
        <v>267</v>
      </c>
      <c r="M48" s="12">
        <f>M46*(13-M47)</f>
        <v>403</v>
      </c>
      <c r="N48" s="155">
        <f>SUM(J48:M48)</f>
        <v>782.6</v>
      </c>
      <c r="O48" s="156">
        <f>O46*(13-O47)</f>
        <v>2547.3000000000002</v>
      </c>
      <c r="P48" s="162">
        <f>P46*(13-P47)</f>
        <v>2547.3000000000002</v>
      </c>
      <c r="Q48" s="28"/>
    </row>
    <row r="49" spans="2:17" ht="20.100000000000001" customHeight="1">
      <c r="B49" s="149" t="s">
        <v>213</v>
      </c>
      <c r="C49" s="13">
        <f t="shared" ref="C49:H49" si="17">C46*(17-C47)</f>
        <v>672.69999999999993</v>
      </c>
      <c r="D49" s="12">
        <f t="shared" si="17"/>
        <v>658</v>
      </c>
      <c r="E49" s="12">
        <f t="shared" si="17"/>
        <v>511.5</v>
      </c>
      <c r="F49" s="12">
        <f t="shared" si="17"/>
        <v>352.5</v>
      </c>
      <c r="G49" s="12">
        <f t="shared" si="17"/>
        <v>110</v>
      </c>
      <c r="H49" s="12">
        <f t="shared" si="17"/>
        <v>0</v>
      </c>
      <c r="I49" s="155">
        <f>SUM(C49:G49)</f>
        <v>2304.6999999999998</v>
      </c>
      <c r="J49" s="12">
        <f>J46*(17-J47)</f>
        <v>76.5</v>
      </c>
      <c r="K49" s="12">
        <f>K46*(17-K47)</f>
        <v>220.1</v>
      </c>
      <c r="L49" s="12">
        <f>L46*(17-L47)</f>
        <v>387</v>
      </c>
      <c r="M49" s="12">
        <f>M46*(17-M47)</f>
        <v>527</v>
      </c>
      <c r="N49" s="155">
        <f>SUM(J49:M49)</f>
        <v>1210.5999999999999</v>
      </c>
      <c r="O49" s="156">
        <f>O46*(17-O47)</f>
        <v>3515.3</v>
      </c>
      <c r="P49" s="162">
        <f>P46*(17-P47)</f>
        <v>3515.3</v>
      </c>
      <c r="Q49" s="28"/>
    </row>
    <row r="50" spans="2:17" ht="20.100000000000001" customHeight="1">
      <c r="B50" s="149" t="s">
        <v>214</v>
      </c>
      <c r="C50" s="17">
        <f t="shared" ref="C50:H50" si="18">C46*(18-C47)</f>
        <v>703.69999999999993</v>
      </c>
      <c r="D50" s="16">
        <f t="shared" si="18"/>
        <v>686</v>
      </c>
      <c r="E50" s="16">
        <f t="shared" si="18"/>
        <v>542.5</v>
      </c>
      <c r="F50" s="16">
        <f t="shared" si="18"/>
        <v>377.5</v>
      </c>
      <c r="G50" s="16">
        <f t="shared" si="18"/>
        <v>130</v>
      </c>
      <c r="H50" s="16">
        <f t="shared" si="18"/>
        <v>0</v>
      </c>
      <c r="I50" s="155">
        <f>SUM(C50:G50)</f>
        <v>2439.6999999999998</v>
      </c>
      <c r="J50" s="16">
        <f>J46*(18-J47)</f>
        <v>91.5</v>
      </c>
      <c r="K50" s="16">
        <f>K46*(18-K47)</f>
        <v>251.1</v>
      </c>
      <c r="L50" s="16">
        <f>L46*(18-L47)</f>
        <v>417</v>
      </c>
      <c r="M50" s="16">
        <f>M46*(18-M47)</f>
        <v>558</v>
      </c>
      <c r="N50" s="155">
        <f>SUM(J50:M50)</f>
        <v>1317.6</v>
      </c>
      <c r="O50" s="157">
        <f>O46*(18-O47)</f>
        <v>3757.3</v>
      </c>
      <c r="P50" s="163">
        <f>P46*(18-P47)</f>
        <v>3757.3</v>
      </c>
      <c r="Q50" s="28"/>
    </row>
    <row r="51" spans="2:17" ht="20.100000000000001" customHeight="1" thickBot="1">
      <c r="B51" s="407" t="s">
        <v>215</v>
      </c>
      <c r="C51" s="21">
        <f t="shared" ref="C51:H51" si="19">C46*(19-C47)</f>
        <v>734.69999999999993</v>
      </c>
      <c r="D51" s="20">
        <f t="shared" si="19"/>
        <v>714</v>
      </c>
      <c r="E51" s="20">
        <f t="shared" si="19"/>
        <v>573.5</v>
      </c>
      <c r="F51" s="20">
        <f t="shared" si="19"/>
        <v>402.50000000000006</v>
      </c>
      <c r="G51" s="20">
        <f t="shared" si="19"/>
        <v>150</v>
      </c>
      <c r="H51" s="20">
        <f t="shared" si="19"/>
        <v>0</v>
      </c>
      <c r="I51" s="164">
        <f>SUM(C51:G51)</f>
        <v>2574.6999999999998</v>
      </c>
      <c r="J51" s="20">
        <f>J46*(19-J47)</f>
        <v>106.5</v>
      </c>
      <c r="K51" s="20">
        <f>K46*(19-K47)</f>
        <v>282.09999999999997</v>
      </c>
      <c r="L51" s="20">
        <f>L46*(19-L47)</f>
        <v>447</v>
      </c>
      <c r="M51" s="20">
        <f>M46*(19-M47)</f>
        <v>589</v>
      </c>
      <c r="N51" s="164">
        <f>SUM(J51:M51)</f>
        <v>1424.6</v>
      </c>
      <c r="O51" s="165">
        <f>O46*(19-O47)</f>
        <v>3999.3</v>
      </c>
      <c r="P51" s="166">
        <f>P46*(19-P47)</f>
        <v>3999.3</v>
      </c>
      <c r="Q51" s="28"/>
    </row>
    <row r="52" spans="2:17" ht="15.75" thickBot="1">
      <c r="B52" s="1"/>
      <c r="C52" s="1"/>
      <c r="D52" s="2"/>
      <c r="E52" s="2"/>
      <c r="F52" s="2"/>
      <c r="G52" s="1"/>
      <c r="H52" s="3"/>
      <c r="I52" s="2"/>
      <c r="J52" s="3"/>
      <c r="K52" s="2"/>
      <c r="L52" s="2"/>
      <c r="M52" s="1"/>
      <c r="N52" s="2"/>
      <c r="O52" s="1"/>
    </row>
    <row r="53" spans="2:17" ht="24" thickBot="1">
      <c r="B53" s="473" t="s">
        <v>246</v>
      </c>
      <c r="C53" s="474"/>
      <c r="D53" s="474"/>
      <c r="E53" s="474"/>
      <c r="F53" s="474"/>
      <c r="G53" s="474"/>
      <c r="H53" s="474"/>
      <c r="I53" s="474"/>
      <c r="J53" s="474"/>
      <c r="K53" s="474"/>
      <c r="L53" s="470" t="s">
        <v>222</v>
      </c>
      <c r="M53" s="471"/>
      <c r="N53" s="471"/>
      <c r="O53" s="471"/>
      <c r="P53" s="472"/>
    </row>
    <row r="54" spans="2:17" ht="20.100000000000001" customHeight="1">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7" ht="20.100000000000001" customHeight="1" thickBot="1">
      <c r="B55" s="466"/>
      <c r="C55" s="462"/>
      <c r="D55" s="462"/>
      <c r="E55" s="462"/>
      <c r="F55" s="462"/>
      <c r="G55" s="462"/>
      <c r="H55" s="462"/>
      <c r="I55" s="462"/>
      <c r="J55" s="462"/>
      <c r="K55" s="462"/>
      <c r="L55" s="462"/>
      <c r="M55" s="462"/>
      <c r="N55" s="462"/>
      <c r="O55" s="145" t="s">
        <v>209</v>
      </c>
      <c r="P55" s="30" t="s">
        <v>210</v>
      </c>
    </row>
    <row r="56" spans="2:17" ht="19.5" customHeight="1">
      <c r="B56" s="148" t="s">
        <v>211</v>
      </c>
      <c r="C56" s="146">
        <v>31</v>
      </c>
      <c r="D56" s="8">
        <v>28</v>
      </c>
      <c r="E56" s="8">
        <v>31</v>
      </c>
      <c r="F56" s="8">
        <v>30</v>
      </c>
      <c r="G56" s="8">
        <v>15</v>
      </c>
      <c r="H56" s="8">
        <v>5</v>
      </c>
      <c r="I56" s="168">
        <f>SUM(C56:G56)</f>
        <v>135</v>
      </c>
      <c r="J56" s="8">
        <v>15</v>
      </c>
      <c r="K56" s="8">
        <v>31</v>
      </c>
      <c r="L56" s="8">
        <v>30</v>
      </c>
      <c r="M56" s="8">
        <v>31</v>
      </c>
      <c r="N56" s="168">
        <f>SUM(J56:M56)</f>
        <v>107</v>
      </c>
      <c r="O56" s="167">
        <f>SUM(C56:H56,J56:M56)</f>
        <v>247</v>
      </c>
      <c r="P56" s="169">
        <f>I56+N56</f>
        <v>242</v>
      </c>
    </row>
    <row r="57" spans="2:17" ht="19.5" customHeight="1">
      <c r="B57" s="149" t="s">
        <v>485</v>
      </c>
      <c r="C57" s="147">
        <v>1.1000000000000001</v>
      </c>
      <c r="D57" s="10">
        <v>-2.7</v>
      </c>
      <c r="E57" s="10">
        <v>2.8</v>
      </c>
      <c r="F57" s="10">
        <v>9.8000000000000007</v>
      </c>
      <c r="G57" s="10">
        <v>10.5</v>
      </c>
      <c r="H57" s="10">
        <v>11.3</v>
      </c>
      <c r="I57" s="153">
        <f>(C56*C57+D56*D57+E56*E57+F56*F57+G56*G57)/I56</f>
        <v>3.68</v>
      </c>
      <c r="J57" s="10">
        <v>11.9</v>
      </c>
      <c r="K57" s="95">
        <v>9.8000000000000007</v>
      </c>
      <c r="L57" s="95">
        <v>2.9</v>
      </c>
      <c r="M57" s="95">
        <v>-0.4</v>
      </c>
      <c r="N57" s="153">
        <f>(J56*J57+K56*K57+L56*L57+M56*M57)/N56</f>
        <v>5.2046728971962617</v>
      </c>
      <c r="O57" s="154">
        <f>(C57*C56+D57*D56+E57*E56+F57*F56+G57*G56+H57*H56+J57*J56+K57*K56+L57*L56+M57*M56)/O56</f>
        <v>4.4947368421052625</v>
      </c>
      <c r="P57" s="161">
        <f>(I57*I56+N57*N56)/P56</f>
        <v>4.3541322314049591</v>
      </c>
    </row>
    <row r="58" spans="2:17" ht="19.5" customHeight="1">
      <c r="B58" s="149" t="s">
        <v>212</v>
      </c>
      <c r="C58" s="13">
        <f t="shared" ref="C58:H58" si="20">C56*(13-C57)</f>
        <v>368.90000000000003</v>
      </c>
      <c r="D58" s="12">
        <f t="shared" si="20"/>
        <v>439.59999999999997</v>
      </c>
      <c r="E58" s="12">
        <f t="shared" si="20"/>
        <v>316.2</v>
      </c>
      <c r="F58" s="12">
        <f t="shared" si="20"/>
        <v>95.999999999999972</v>
      </c>
      <c r="G58" s="12">
        <f t="shared" si="20"/>
        <v>37.5</v>
      </c>
      <c r="H58" s="12">
        <f t="shared" si="20"/>
        <v>8.4999999999999964</v>
      </c>
      <c r="I58" s="155">
        <f>SUM(C58:G58)</f>
        <v>1258.2</v>
      </c>
      <c r="J58" s="12">
        <f>J56*(13-J57)</f>
        <v>16.499999999999993</v>
      </c>
      <c r="K58" s="12">
        <f>K56*(13-K57)</f>
        <v>99.199999999999974</v>
      </c>
      <c r="L58" s="12">
        <f>L56*(13-L57)</f>
        <v>303</v>
      </c>
      <c r="M58" s="12">
        <f>M56*(13-M57)</f>
        <v>415.40000000000003</v>
      </c>
      <c r="N58" s="155">
        <f>SUM(J58:M58)</f>
        <v>834.09999999999991</v>
      </c>
      <c r="O58" s="156">
        <f>O56*(13-O57)</f>
        <v>2100.8000000000002</v>
      </c>
      <c r="P58" s="162">
        <f>P56*(13-P57)</f>
        <v>2092.2999999999997</v>
      </c>
    </row>
    <row r="59" spans="2:17" ht="19.5" customHeight="1">
      <c r="B59" s="149" t="s">
        <v>213</v>
      </c>
      <c r="C59" s="13">
        <f t="shared" ref="C59:H59" si="21">C56*(17-C57)</f>
        <v>492.90000000000003</v>
      </c>
      <c r="D59" s="12">
        <f t="shared" si="21"/>
        <v>551.6</v>
      </c>
      <c r="E59" s="12">
        <f t="shared" si="21"/>
        <v>440.2</v>
      </c>
      <c r="F59" s="12">
        <f t="shared" si="21"/>
        <v>215.99999999999997</v>
      </c>
      <c r="G59" s="12">
        <f t="shared" si="21"/>
        <v>97.5</v>
      </c>
      <c r="H59" s="12">
        <f t="shared" si="21"/>
        <v>28.499999999999996</v>
      </c>
      <c r="I59" s="155">
        <f>SUM(C59:G59)</f>
        <v>1798.2</v>
      </c>
      <c r="J59" s="12">
        <f>J56*(17-J57)</f>
        <v>76.5</v>
      </c>
      <c r="K59" s="12">
        <f>K56*(17-K57)</f>
        <v>223.2</v>
      </c>
      <c r="L59" s="12">
        <f>L56*(17-L57)</f>
        <v>423</v>
      </c>
      <c r="M59" s="12">
        <f>M56*(17-M57)</f>
        <v>539.4</v>
      </c>
      <c r="N59" s="155">
        <f>SUM(J59:M59)</f>
        <v>1262.0999999999999</v>
      </c>
      <c r="O59" s="156">
        <f>O56*(17-O57)</f>
        <v>3088.8</v>
      </c>
      <c r="P59" s="162">
        <f>P56*(17-P57)</f>
        <v>3060.2999999999997</v>
      </c>
    </row>
    <row r="60" spans="2:17" ht="19.5">
      <c r="B60" s="149" t="s">
        <v>214</v>
      </c>
      <c r="C60" s="17">
        <f t="shared" ref="C60:H60" si="22">C56*(18-C57)</f>
        <v>523.9</v>
      </c>
      <c r="D60" s="16">
        <f t="shared" si="22"/>
        <v>579.6</v>
      </c>
      <c r="E60" s="16">
        <f t="shared" si="22"/>
        <v>471.2</v>
      </c>
      <c r="F60" s="16">
        <f t="shared" si="22"/>
        <v>245.99999999999997</v>
      </c>
      <c r="G60" s="16">
        <f t="shared" si="22"/>
        <v>112.5</v>
      </c>
      <c r="H60" s="16">
        <f t="shared" si="22"/>
        <v>33.5</v>
      </c>
      <c r="I60" s="155">
        <f>SUM(C60:G60)</f>
        <v>1933.2</v>
      </c>
      <c r="J60" s="16">
        <f>J56*(18-J57)</f>
        <v>91.5</v>
      </c>
      <c r="K60" s="16">
        <f>K56*(18-K57)</f>
        <v>254.2</v>
      </c>
      <c r="L60" s="16">
        <f>L56*(18-L57)</f>
        <v>453</v>
      </c>
      <c r="M60" s="16">
        <f>M56*(18-M57)</f>
        <v>570.4</v>
      </c>
      <c r="N60" s="155">
        <f>SUM(J60:M60)</f>
        <v>1369.1</v>
      </c>
      <c r="O60" s="157">
        <f>O56*(18-O57)</f>
        <v>3335.8</v>
      </c>
      <c r="P60" s="163">
        <f>P56*(18-P57)</f>
        <v>3302.2999999999997</v>
      </c>
    </row>
    <row r="61" spans="2:17" ht="20.25" thickBot="1">
      <c r="B61" s="407" t="s">
        <v>215</v>
      </c>
      <c r="C61" s="21">
        <f t="shared" ref="C61:H61" si="23">C56*(19-C57)</f>
        <v>554.9</v>
      </c>
      <c r="D61" s="20">
        <f t="shared" si="23"/>
        <v>607.6</v>
      </c>
      <c r="E61" s="20">
        <f t="shared" si="23"/>
        <v>502.2</v>
      </c>
      <c r="F61" s="20">
        <f t="shared" si="23"/>
        <v>276</v>
      </c>
      <c r="G61" s="20">
        <f t="shared" si="23"/>
        <v>127.5</v>
      </c>
      <c r="H61" s="20">
        <f t="shared" si="23"/>
        <v>38.5</v>
      </c>
      <c r="I61" s="164">
        <f>SUM(C61:G61)</f>
        <v>2068.1999999999998</v>
      </c>
      <c r="J61" s="20">
        <f>J56*(19-J57)</f>
        <v>106.5</v>
      </c>
      <c r="K61" s="20">
        <f>K56*(19-K57)</f>
        <v>285.2</v>
      </c>
      <c r="L61" s="20">
        <f>L56*(19-L57)</f>
        <v>483.00000000000006</v>
      </c>
      <c r="M61" s="20">
        <f>M56*(19-M57)</f>
        <v>601.4</v>
      </c>
      <c r="N61" s="164">
        <f>SUM(J61:M61)</f>
        <v>1476.1</v>
      </c>
      <c r="O61" s="165">
        <f>O56*(19-O57)</f>
        <v>3582.8</v>
      </c>
      <c r="P61" s="166">
        <f>P56*(19-P57)</f>
        <v>3544.2999999999997</v>
      </c>
    </row>
    <row r="62" spans="2:17" ht="15.75" thickBot="1">
      <c r="B62" s="1"/>
      <c r="C62" s="1"/>
      <c r="D62" s="2"/>
      <c r="E62" s="2"/>
      <c r="F62" s="2"/>
      <c r="G62" s="1"/>
      <c r="H62" s="3"/>
      <c r="I62" s="2"/>
      <c r="J62" s="3"/>
      <c r="K62" s="2"/>
      <c r="L62" s="2"/>
      <c r="M62" s="1"/>
      <c r="N62" s="2"/>
      <c r="O62" s="1"/>
    </row>
    <row r="63" spans="2:17" ht="24" thickBot="1">
      <c r="B63" s="473" t="s">
        <v>246</v>
      </c>
      <c r="C63" s="474"/>
      <c r="D63" s="474"/>
      <c r="E63" s="474"/>
      <c r="F63" s="474"/>
      <c r="G63" s="474"/>
      <c r="H63" s="474"/>
      <c r="I63" s="474"/>
      <c r="J63" s="474"/>
      <c r="K63" s="474"/>
      <c r="L63" s="470" t="s">
        <v>223</v>
      </c>
      <c r="M63" s="471"/>
      <c r="N63" s="471"/>
      <c r="O63" s="471"/>
      <c r="P63" s="472"/>
    </row>
    <row r="64" spans="2:17"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c r="B66" s="148" t="s">
        <v>211</v>
      </c>
      <c r="C66" s="146">
        <v>31</v>
      </c>
      <c r="D66" s="8">
        <v>28</v>
      </c>
      <c r="E66" s="8">
        <v>31</v>
      </c>
      <c r="F66" s="8">
        <v>25</v>
      </c>
      <c r="G66" s="8">
        <v>11</v>
      </c>
      <c r="H66" s="8">
        <v>10</v>
      </c>
      <c r="I66" s="168">
        <f>SUM(C66:G66)</f>
        <v>126</v>
      </c>
      <c r="J66" s="8"/>
      <c r="K66" s="8">
        <v>26</v>
      </c>
      <c r="L66" s="8">
        <v>30</v>
      </c>
      <c r="M66" s="8">
        <v>31</v>
      </c>
      <c r="N66" s="168">
        <f>SUM(J66:M66)</f>
        <v>87</v>
      </c>
      <c r="O66" s="167">
        <f>SUM(C66:H66,J66:M66)</f>
        <v>223</v>
      </c>
      <c r="P66" s="169">
        <f>I66+N66</f>
        <v>213</v>
      </c>
    </row>
    <row r="67" spans="2:16" ht="19.5">
      <c r="B67" s="149" t="s">
        <v>485</v>
      </c>
      <c r="C67" s="147">
        <v>-5.4</v>
      </c>
      <c r="D67" s="10">
        <v>-1.7</v>
      </c>
      <c r="E67" s="10">
        <v>1.7</v>
      </c>
      <c r="F67" s="10">
        <v>8.4</v>
      </c>
      <c r="G67" s="10">
        <v>12.3</v>
      </c>
      <c r="H67" s="10">
        <v>11.6</v>
      </c>
      <c r="I67" s="153">
        <f>(C66*C67+D66*D67+E66*E67+F66*F67+G66*G67)/I66</f>
        <v>1.4523809523809523</v>
      </c>
      <c r="J67" s="10"/>
      <c r="K67" s="95">
        <v>10.1</v>
      </c>
      <c r="L67" s="95">
        <v>6.5</v>
      </c>
      <c r="M67" s="95">
        <v>2.7</v>
      </c>
      <c r="N67" s="153">
        <f>(J66*J67+K66*K67+L66*L67+M66*M67)/N66</f>
        <v>6.2218390804597696</v>
      </c>
      <c r="O67" s="154">
        <f>(C67*C66+D67*D66+E67*E66+F67*F66+G67*G66+H67*H66+J67*J66+K67*K66+L67*L66+M67*M66)/O66</f>
        <v>3.7681614349775781</v>
      </c>
      <c r="P67" s="161">
        <f>(I67*I66+N67*N66)/P66</f>
        <v>3.4004694835680751</v>
      </c>
    </row>
    <row r="68" spans="2:16" ht="19.5">
      <c r="B68" s="149" t="s">
        <v>212</v>
      </c>
      <c r="C68" s="13">
        <f t="shared" ref="C68:H68" si="24">C66*(13-C67)</f>
        <v>570.4</v>
      </c>
      <c r="D68" s="12">
        <f t="shared" si="24"/>
        <v>411.59999999999997</v>
      </c>
      <c r="E68" s="12">
        <f t="shared" si="24"/>
        <v>350.3</v>
      </c>
      <c r="F68" s="12">
        <f t="shared" si="24"/>
        <v>114.99999999999999</v>
      </c>
      <c r="G68" s="12">
        <f t="shared" si="24"/>
        <v>7.6999999999999922</v>
      </c>
      <c r="H68" s="12">
        <f t="shared" si="24"/>
        <v>14.000000000000004</v>
      </c>
      <c r="I68" s="155">
        <f>SUM(C68:G68)</f>
        <v>1455</v>
      </c>
      <c r="J68" s="12">
        <f>J66*(13-J67)</f>
        <v>0</v>
      </c>
      <c r="K68" s="12">
        <f>K66*(13-K67)</f>
        <v>75.400000000000006</v>
      </c>
      <c r="L68" s="12">
        <f>L66*(13-L67)</f>
        <v>195</v>
      </c>
      <c r="M68" s="12">
        <f>M66*(13-M67)</f>
        <v>319.3</v>
      </c>
      <c r="N68" s="155">
        <f>SUM(J68:M68)</f>
        <v>589.70000000000005</v>
      </c>
      <c r="O68" s="156">
        <f>O66*(13-O67)</f>
        <v>2058.6999999999998</v>
      </c>
      <c r="P68" s="162">
        <f>P66*(13-P67)</f>
        <v>2044.6999999999998</v>
      </c>
    </row>
    <row r="69" spans="2:16" ht="19.5">
      <c r="B69" s="149" t="s">
        <v>213</v>
      </c>
      <c r="C69" s="13">
        <f t="shared" ref="C69:H69" si="25">C66*(17-C67)</f>
        <v>694.4</v>
      </c>
      <c r="D69" s="12">
        <f t="shared" si="25"/>
        <v>523.6</v>
      </c>
      <c r="E69" s="12">
        <f t="shared" si="25"/>
        <v>474.3</v>
      </c>
      <c r="F69" s="12">
        <f t="shared" si="25"/>
        <v>215</v>
      </c>
      <c r="G69" s="12">
        <f t="shared" si="25"/>
        <v>51.699999999999989</v>
      </c>
      <c r="H69" s="12">
        <f t="shared" si="25"/>
        <v>54</v>
      </c>
      <c r="I69" s="155">
        <f>SUM(C69:G69)</f>
        <v>1959</v>
      </c>
      <c r="J69" s="12">
        <f>J66*(17-J67)</f>
        <v>0</v>
      </c>
      <c r="K69" s="12">
        <f>K66*(17-K67)</f>
        <v>179.4</v>
      </c>
      <c r="L69" s="12">
        <f>L66*(17-L67)</f>
        <v>315</v>
      </c>
      <c r="M69" s="12">
        <f>M66*(17-M67)</f>
        <v>443.3</v>
      </c>
      <c r="N69" s="155">
        <f>SUM(J69:M69)</f>
        <v>937.7</v>
      </c>
      <c r="O69" s="156">
        <f>O66*(17-O67)</f>
        <v>2950.7</v>
      </c>
      <c r="P69" s="162">
        <f>P66*(17-P67)</f>
        <v>2896.7</v>
      </c>
    </row>
    <row r="70" spans="2:16" ht="19.5">
      <c r="B70" s="149" t="s">
        <v>214</v>
      </c>
      <c r="C70" s="17">
        <f t="shared" ref="C70:H70" si="26">C66*(18-C67)</f>
        <v>725.4</v>
      </c>
      <c r="D70" s="16">
        <f t="shared" si="26"/>
        <v>551.6</v>
      </c>
      <c r="E70" s="16">
        <f t="shared" si="26"/>
        <v>505.3</v>
      </c>
      <c r="F70" s="16">
        <f t="shared" si="26"/>
        <v>240</v>
      </c>
      <c r="G70" s="16">
        <f t="shared" si="26"/>
        <v>62.699999999999989</v>
      </c>
      <c r="H70" s="16">
        <f t="shared" si="26"/>
        <v>64</v>
      </c>
      <c r="I70" s="155">
        <f>SUM(C70:G70)</f>
        <v>2085</v>
      </c>
      <c r="J70" s="16">
        <f>J66*(18-J67)</f>
        <v>0</v>
      </c>
      <c r="K70" s="16">
        <f>K66*(18-K67)</f>
        <v>205.4</v>
      </c>
      <c r="L70" s="16">
        <f>L66*(18-L67)</f>
        <v>345</v>
      </c>
      <c r="M70" s="16">
        <f>M66*(18-M67)</f>
        <v>474.3</v>
      </c>
      <c r="N70" s="155">
        <f>SUM(J70:M70)</f>
        <v>1024.7</v>
      </c>
      <c r="O70" s="157">
        <f>O66*(18-O67)</f>
        <v>3173.7</v>
      </c>
      <c r="P70" s="163">
        <f>P66*(18-P67)</f>
        <v>3109.7</v>
      </c>
    </row>
    <row r="71" spans="2:16" ht="20.25" thickBot="1">
      <c r="B71" s="407" t="s">
        <v>215</v>
      </c>
      <c r="C71" s="21">
        <f t="shared" ref="C71:H71" si="27">C66*(19-C67)</f>
        <v>756.4</v>
      </c>
      <c r="D71" s="20">
        <f t="shared" si="27"/>
        <v>579.6</v>
      </c>
      <c r="E71" s="20">
        <f t="shared" si="27"/>
        <v>536.30000000000007</v>
      </c>
      <c r="F71" s="20">
        <f t="shared" si="27"/>
        <v>265</v>
      </c>
      <c r="G71" s="20">
        <f t="shared" si="27"/>
        <v>73.699999999999989</v>
      </c>
      <c r="H71" s="20">
        <f t="shared" si="27"/>
        <v>74</v>
      </c>
      <c r="I71" s="164">
        <f>SUM(C71:G71)</f>
        <v>2211</v>
      </c>
      <c r="J71" s="20">
        <f>J66*(19-J67)</f>
        <v>0</v>
      </c>
      <c r="K71" s="20">
        <f>K66*(19-K67)</f>
        <v>231.4</v>
      </c>
      <c r="L71" s="20">
        <f>L66*(19-L67)</f>
        <v>375</v>
      </c>
      <c r="M71" s="20">
        <f>M66*(19-M67)</f>
        <v>505.3</v>
      </c>
      <c r="N71" s="164">
        <f>SUM(J71:M71)</f>
        <v>1111.7</v>
      </c>
      <c r="O71" s="165">
        <f>O66*(19-O67)</f>
        <v>3396.7</v>
      </c>
      <c r="P71" s="166">
        <f>P66*(19-P67)</f>
        <v>3322.7</v>
      </c>
    </row>
    <row r="72" spans="2:16" ht="15.75" thickBot="1">
      <c r="B72" s="1"/>
      <c r="C72" s="1"/>
      <c r="D72" s="2"/>
      <c r="E72" s="2"/>
      <c r="F72" s="2"/>
      <c r="G72" s="1"/>
      <c r="H72" s="3"/>
      <c r="I72" s="2"/>
      <c r="J72" s="3"/>
      <c r="K72" s="2"/>
      <c r="L72" s="2"/>
      <c r="M72" s="1"/>
      <c r="N72" s="2"/>
      <c r="O72" s="1"/>
    </row>
    <row r="73" spans="2:16" ht="24" thickBot="1">
      <c r="B73" s="473" t="s">
        <v>246</v>
      </c>
      <c r="C73" s="474"/>
      <c r="D73" s="474"/>
      <c r="E73" s="474"/>
      <c r="F73" s="474"/>
      <c r="G73" s="474"/>
      <c r="H73" s="474"/>
      <c r="I73" s="474"/>
      <c r="J73" s="474"/>
      <c r="K73" s="474"/>
      <c r="L73" s="470" t="s">
        <v>224</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c r="B76" s="148" t="s">
        <v>211</v>
      </c>
      <c r="C76" s="146">
        <v>31</v>
      </c>
      <c r="D76" s="8">
        <v>28</v>
      </c>
      <c r="E76" s="8">
        <v>31</v>
      </c>
      <c r="F76" s="8">
        <v>20</v>
      </c>
      <c r="G76" s="8">
        <v>15</v>
      </c>
      <c r="H76" s="8">
        <v>0</v>
      </c>
      <c r="I76" s="168">
        <f>SUM(C76:G76)</f>
        <v>125</v>
      </c>
      <c r="J76" s="8">
        <v>0</v>
      </c>
      <c r="K76" s="8">
        <v>26</v>
      </c>
      <c r="L76" s="8">
        <v>30</v>
      </c>
      <c r="M76" s="8">
        <v>31</v>
      </c>
      <c r="N76" s="168">
        <f>SUM(J76:M76)</f>
        <v>87</v>
      </c>
      <c r="O76" s="167">
        <f>SUM(C76:H76,J76:M76)</f>
        <v>212</v>
      </c>
      <c r="P76" s="169">
        <f>I76+N76</f>
        <v>212</v>
      </c>
    </row>
    <row r="77" spans="2:16" ht="19.5">
      <c r="B77" s="149" t="s">
        <v>485</v>
      </c>
      <c r="C77" s="147">
        <v>4.5</v>
      </c>
      <c r="D77" s="10">
        <v>4.5</v>
      </c>
      <c r="E77" s="10">
        <v>5.9</v>
      </c>
      <c r="F77" s="10">
        <v>10.5</v>
      </c>
      <c r="G77" s="10">
        <v>12.4</v>
      </c>
      <c r="H77" s="10">
        <v>0</v>
      </c>
      <c r="I77" s="153">
        <f>(C76*C77+D76*D77+E76*E77+F76*F77+G76*G77)/I76</f>
        <v>6.7551999999999994</v>
      </c>
      <c r="J77" s="10"/>
      <c r="K77" s="95">
        <v>6.8</v>
      </c>
      <c r="L77" s="95">
        <v>2.2999999999999998</v>
      </c>
      <c r="M77" s="95">
        <v>0.2</v>
      </c>
      <c r="N77" s="153">
        <f>(J76*J77+K76*K77+L76*L77+M76*M77)/N76</f>
        <v>2.8965517241379306</v>
      </c>
      <c r="O77" s="154">
        <f>(C77*C76+D77*D76+E77*E76+F77*F76+G77*G76+H77*H76+J77*J76+K77*K76+L77*L76+M77*M76)/O76</f>
        <v>5.1716981132075466</v>
      </c>
      <c r="P77" s="161">
        <f>(I77*I76+N77*N76)/P76</f>
        <v>5.1716981132075466</v>
      </c>
    </row>
    <row r="78" spans="2:16" ht="19.5">
      <c r="B78" s="149" t="s">
        <v>212</v>
      </c>
      <c r="C78" s="13">
        <f t="shared" ref="C78:H78" si="28">C76*(13-C77)</f>
        <v>263.5</v>
      </c>
      <c r="D78" s="12">
        <f t="shared" si="28"/>
        <v>238</v>
      </c>
      <c r="E78" s="12">
        <f t="shared" si="28"/>
        <v>220.1</v>
      </c>
      <c r="F78" s="12">
        <f t="shared" si="28"/>
        <v>50</v>
      </c>
      <c r="G78" s="12">
        <f t="shared" si="28"/>
        <v>8.9999999999999947</v>
      </c>
      <c r="H78" s="12">
        <f t="shared" si="28"/>
        <v>0</v>
      </c>
      <c r="I78" s="155">
        <f>SUM(C78:G78)</f>
        <v>780.6</v>
      </c>
      <c r="J78" s="12">
        <f>J76*(13-J77)</f>
        <v>0</v>
      </c>
      <c r="K78" s="12">
        <f>K76*(13-K77)</f>
        <v>161.20000000000002</v>
      </c>
      <c r="L78" s="12">
        <f>L76*(13-L77)</f>
        <v>321</v>
      </c>
      <c r="M78" s="12">
        <f>M76*(13-M77)</f>
        <v>396.8</v>
      </c>
      <c r="N78" s="155">
        <f>SUM(J78:M78)</f>
        <v>879</v>
      </c>
      <c r="O78" s="156">
        <f>O76*(13-O77)</f>
        <v>1659.6000000000001</v>
      </c>
      <c r="P78" s="162">
        <f>P76*(13-P77)</f>
        <v>1659.6000000000001</v>
      </c>
    </row>
    <row r="79" spans="2:16" ht="19.5">
      <c r="B79" s="149" t="s">
        <v>213</v>
      </c>
      <c r="C79" s="13">
        <f t="shared" ref="C79:H79" si="29">C76*(17-C77)</f>
        <v>387.5</v>
      </c>
      <c r="D79" s="12">
        <f t="shared" si="29"/>
        <v>350</v>
      </c>
      <c r="E79" s="12">
        <f t="shared" si="29"/>
        <v>344.09999999999997</v>
      </c>
      <c r="F79" s="12">
        <f t="shared" si="29"/>
        <v>130</v>
      </c>
      <c r="G79" s="12">
        <f t="shared" si="29"/>
        <v>69</v>
      </c>
      <c r="H79" s="12">
        <f t="shared" si="29"/>
        <v>0</v>
      </c>
      <c r="I79" s="155">
        <f>SUM(C79:G79)</f>
        <v>1280.5999999999999</v>
      </c>
      <c r="J79" s="12">
        <f>J76*(17-J77)</f>
        <v>0</v>
      </c>
      <c r="K79" s="12">
        <f>K76*(17-K77)</f>
        <v>265.2</v>
      </c>
      <c r="L79" s="12">
        <f>L76*(17-L77)</f>
        <v>441</v>
      </c>
      <c r="M79" s="12">
        <f>M76*(17-M77)</f>
        <v>520.80000000000007</v>
      </c>
      <c r="N79" s="155">
        <f>SUM(J79:M79)</f>
        <v>1227</v>
      </c>
      <c r="O79" s="156">
        <f>O76*(17-O77)</f>
        <v>2507.6</v>
      </c>
      <c r="P79" s="162">
        <f>P76*(17-P77)</f>
        <v>2507.6</v>
      </c>
    </row>
    <row r="80" spans="2:16" ht="19.5">
      <c r="B80" s="149" t="s">
        <v>214</v>
      </c>
      <c r="C80" s="17">
        <f t="shared" ref="C80:H80" si="30">C76*(18-C77)</f>
        <v>418.5</v>
      </c>
      <c r="D80" s="16">
        <f t="shared" si="30"/>
        <v>378</v>
      </c>
      <c r="E80" s="16">
        <f t="shared" si="30"/>
        <v>375.09999999999997</v>
      </c>
      <c r="F80" s="16">
        <f t="shared" si="30"/>
        <v>150</v>
      </c>
      <c r="G80" s="16">
        <f t="shared" si="30"/>
        <v>84</v>
      </c>
      <c r="H80" s="16">
        <f t="shared" si="30"/>
        <v>0</v>
      </c>
      <c r="I80" s="155">
        <f>SUM(C80:G80)</f>
        <v>1405.6</v>
      </c>
      <c r="J80" s="16">
        <f>J76*(18-J77)</f>
        <v>0</v>
      </c>
      <c r="K80" s="16">
        <f>K76*(18-K77)</f>
        <v>291.2</v>
      </c>
      <c r="L80" s="16">
        <f>L76*(18-L77)</f>
        <v>471</v>
      </c>
      <c r="M80" s="16">
        <f>M76*(18-M77)</f>
        <v>551.80000000000007</v>
      </c>
      <c r="N80" s="155">
        <f>SUM(J80:M80)</f>
        <v>1314</v>
      </c>
      <c r="O80" s="157">
        <f>O76*(18-O77)</f>
        <v>2719.6</v>
      </c>
      <c r="P80" s="163">
        <f>P76*(18-P77)</f>
        <v>2719.6</v>
      </c>
    </row>
    <row r="81" spans="2:16" ht="20.25" thickBot="1">
      <c r="B81" s="407" t="s">
        <v>215</v>
      </c>
      <c r="C81" s="21">
        <f t="shared" ref="C81:H81" si="31">C76*(19-C77)</f>
        <v>449.5</v>
      </c>
      <c r="D81" s="20">
        <f t="shared" si="31"/>
        <v>406</v>
      </c>
      <c r="E81" s="20">
        <f t="shared" si="31"/>
        <v>406.09999999999997</v>
      </c>
      <c r="F81" s="20">
        <f t="shared" si="31"/>
        <v>170</v>
      </c>
      <c r="G81" s="20">
        <f t="shared" si="31"/>
        <v>99</v>
      </c>
      <c r="H81" s="20">
        <f t="shared" si="31"/>
        <v>0</v>
      </c>
      <c r="I81" s="164">
        <f>SUM(C81:G81)</f>
        <v>1530.6</v>
      </c>
      <c r="J81" s="20">
        <f>J76*(19-J77)</f>
        <v>0</v>
      </c>
      <c r="K81" s="20">
        <f>K76*(19-K77)</f>
        <v>317.2</v>
      </c>
      <c r="L81" s="20">
        <f>L76*(19-L77)</f>
        <v>501</v>
      </c>
      <c r="M81" s="20">
        <f>M76*(19-M77)</f>
        <v>582.80000000000007</v>
      </c>
      <c r="N81" s="164">
        <f>SUM(J81:M81)</f>
        <v>1401</v>
      </c>
      <c r="O81" s="165">
        <f>O76*(19-O77)</f>
        <v>2931.6</v>
      </c>
      <c r="P81" s="166">
        <f>P76*(19-P77)</f>
        <v>2931.6</v>
      </c>
    </row>
    <row r="82" spans="2:16" ht="15.75" thickBot="1">
      <c r="B82" s="1"/>
      <c r="C82" s="1"/>
      <c r="D82" s="2"/>
      <c r="E82" s="2"/>
      <c r="F82" s="2"/>
      <c r="G82" s="1"/>
      <c r="H82" s="3"/>
      <c r="I82" s="2"/>
      <c r="J82" s="3"/>
      <c r="K82" s="2"/>
      <c r="L82" s="2"/>
      <c r="M82" s="1"/>
      <c r="N82" s="2"/>
      <c r="O82" s="1"/>
    </row>
    <row r="83" spans="2:16" ht="24" thickBot="1">
      <c r="B83" s="473" t="s">
        <v>246</v>
      </c>
      <c r="C83" s="474"/>
      <c r="D83" s="474"/>
      <c r="E83" s="474"/>
      <c r="F83" s="474"/>
      <c r="G83" s="474"/>
      <c r="H83" s="474"/>
      <c r="I83" s="474"/>
      <c r="J83" s="474"/>
      <c r="K83" s="474"/>
      <c r="L83" s="470" t="s">
        <v>225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c r="B86" s="148" t="s">
        <v>211</v>
      </c>
      <c r="C86" s="146">
        <v>31</v>
      </c>
      <c r="D86" s="8">
        <v>28</v>
      </c>
      <c r="E86" s="8">
        <v>31</v>
      </c>
      <c r="F86" s="8">
        <v>30</v>
      </c>
      <c r="G86" s="8">
        <v>15</v>
      </c>
      <c r="H86" s="8">
        <v>0</v>
      </c>
      <c r="I86" s="168">
        <f>SUM(C86:G86)</f>
        <v>135</v>
      </c>
      <c r="J86" s="8">
        <v>15</v>
      </c>
      <c r="K86" s="8">
        <v>31</v>
      </c>
      <c r="L86" s="8">
        <v>30</v>
      </c>
      <c r="M86" s="8">
        <v>31</v>
      </c>
      <c r="N86" s="168">
        <f>SUM(J86:M86)</f>
        <v>107</v>
      </c>
      <c r="O86" s="167">
        <f>SUM(C86:H86,J86:M86)</f>
        <v>242</v>
      </c>
      <c r="P86" s="169">
        <f>I86+N86</f>
        <v>242</v>
      </c>
    </row>
    <row r="87" spans="2:16" ht="19.5">
      <c r="B87" s="149" t="s">
        <v>485</v>
      </c>
      <c r="C87" s="147">
        <v>2.4</v>
      </c>
      <c r="D87" s="10">
        <v>2.9</v>
      </c>
      <c r="E87" s="10">
        <v>4.4000000000000004</v>
      </c>
      <c r="F87" s="10">
        <v>9.1999999999999993</v>
      </c>
      <c r="G87" s="10">
        <v>12.4</v>
      </c>
      <c r="H87" s="10">
        <v>0</v>
      </c>
      <c r="I87" s="153">
        <f>(C86*C87+D86*D87+E86*E87+F86*F87+G86*G87)/I86</f>
        <v>5.5851851851851855</v>
      </c>
      <c r="J87" s="10">
        <v>9</v>
      </c>
      <c r="K87" s="95">
        <v>9</v>
      </c>
      <c r="L87" s="95">
        <v>4.8</v>
      </c>
      <c r="M87" s="95">
        <v>1.5</v>
      </c>
      <c r="N87" s="153">
        <f>(J86*J87+K86*K87+L86*L87+M86*M87)/N86</f>
        <v>5.6495327102803738</v>
      </c>
      <c r="O87" s="154">
        <f>(C87*C86+D87*D86+E87*E86+F87*F86+G87*G86+H87*H86+J87*J86+K87*K86+L87*L86+M87*M86)/O86</f>
        <v>5.6136363636363633</v>
      </c>
      <c r="P87" s="161">
        <f>(I87*I86+N87*N86)/P86</f>
        <v>5.6136363636363633</v>
      </c>
    </row>
    <row r="88" spans="2:16" ht="19.5">
      <c r="B88" s="149" t="s">
        <v>212</v>
      </c>
      <c r="C88" s="13">
        <f t="shared" ref="C88:H88" si="32">C86*(13-C87)</f>
        <v>328.59999999999997</v>
      </c>
      <c r="D88" s="12">
        <f t="shared" si="32"/>
        <v>282.8</v>
      </c>
      <c r="E88" s="12">
        <f t="shared" si="32"/>
        <v>266.59999999999997</v>
      </c>
      <c r="F88" s="12">
        <f t="shared" si="32"/>
        <v>114.00000000000003</v>
      </c>
      <c r="G88" s="12">
        <f t="shared" si="32"/>
        <v>8.9999999999999947</v>
      </c>
      <c r="H88" s="12">
        <f t="shared" si="32"/>
        <v>0</v>
      </c>
      <c r="I88" s="155">
        <f>SUM(C88:G88)</f>
        <v>1001</v>
      </c>
      <c r="J88" s="12">
        <f>J86*(13-J87)</f>
        <v>60</v>
      </c>
      <c r="K88" s="12">
        <f>K86*(13-K87)</f>
        <v>124</v>
      </c>
      <c r="L88" s="12">
        <f>L86*(13-L87)</f>
        <v>245.99999999999997</v>
      </c>
      <c r="M88" s="12">
        <f>M86*(13-M87)</f>
        <v>356.5</v>
      </c>
      <c r="N88" s="155">
        <f>SUM(J88:M88)</f>
        <v>786.5</v>
      </c>
      <c r="O88" s="156">
        <f>O86*(13-O87)</f>
        <v>1787.5</v>
      </c>
      <c r="P88" s="162">
        <f>P86*(13-P87)</f>
        <v>1787.5</v>
      </c>
    </row>
    <row r="89" spans="2:16" ht="19.5">
      <c r="B89" s="149" t="s">
        <v>213</v>
      </c>
      <c r="C89" s="13">
        <f t="shared" ref="C89:H89" si="33">C86*(17-C87)</f>
        <v>452.59999999999997</v>
      </c>
      <c r="D89" s="12">
        <f t="shared" si="33"/>
        <v>394.8</v>
      </c>
      <c r="E89" s="12">
        <f t="shared" si="33"/>
        <v>390.59999999999997</v>
      </c>
      <c r="F89" s="12">
        <f t="shared" si="33"/>
        <v>234.00000000000003</v>
      </c>
      <c r="G89" s="12">
        <f t="shared" si="33"/>
        <v>69</v>
      </c>
      <c r="H89" s="12">
        <f t="shared" si="33"/>
        <v>0</v>
      </c>
      <c r="I89" s="155">
        <f>SUM(C89:G89)</f>
        <v>1541</v>
      </c>
      <c r="J89" s="12">
        <f>J86*(17-J87)</f>
        <v>120</v>
      </c>
      <c r="K89" s="12">
        <f>K86*(17-K87)</f>
        <v>248</v>
      </c>
      <c r="L89" s="12">
        <f>L86*(17-L87)</f>
        <v>366</v>
      </c>
      <c r="M89" s="12">
        <f>M86*(17-M87)</f>
        <v>480.5</v>
      </c>
      <c r="N89" s="155">
        <f>SUM(J89:M89)</f>
        <v>1214.5</v>
      </c>
      <c r="O89" s="156">
        <f>O86*(17-O87)</f>
        <v>2755.5</v>
      </c>
      <c r="P89" s="162">
        <f>P86*(17-P87)</f>
        <v>2755.5</v>
      </c>
    </row>
    <row r="90" spans="2:16" ht="19.5">
      <c r="B90" s="149" t="s">
        <v>214</v>
      </c>
      <c r="C90" s="17">
        <f t="shared" ref="C90:H90" si="34">C86*(18-C87)</f>
        <v>483.59999999999997</v>
      </c>
      <c r="D90" s="16">
        <f t="shared" si="34"/>
        <v>422.8</v>
      </c>
      <c r="E90" s="16">
        <f t="shared" si="34"/>
        <v>421.59999999999997</v>
      </c>
      <c r="F90" s="16">
        <f t="shared" si="34"/>
        <v>264</v>
      </c>
      <c r="G90" s="16">
        <f t="shared" si="34"/>
        <v>84</v>
      </c>
      <c r="H90" s="16">
        <f t="shared" si="34"/>
        <v>0</v>
      </c>
      <c r="I90" s="155">
        <f>SUM(C90:G90)</f>
        <v>1676</v>
      </c>
      <c r="J90" s="16">
        <f>J86*(18-J87)</f>
        <v>135</v>
      </c>
      <c r="K90" s="16">
        <f>K86*(18-K87)</f>
        <v>279</v>
      </c>
      <c r="L90" s="16">
        <f>L86*(18-L87)</f>
        <v>396</v>
      </c>
      <c r="M90" s="16">
        <f>M86*(18-M87)</f>
        <v>511.5</v>
      </c>
      <c r="N90" s="155">
        <f>SUM(J90:M90)</f>
        <v>1321.5</v>
      </c>
      <c r="O90" s="157">
        <f>O86*(18-O87)</f>
        <v>2997.5</v>
      </c>
      <c r="P90" s="163">
        <f>P86*(18-P87)</f>
        <v>2997.5</v>
      </c>
    </row>
    <row r="91" spans="2:16" ht="20.25" thickBot="1">
      <c r="B91" s="407" t="s">
        <v>215</v>
      </c>
      <c r="C91" s="21">
        <f t="shared" ref="C91:H91" si="35">C86*(19-C87)</f>
        <v>514.6</v>
      </c>
      <c r="D91" s="20">
        <f t="shared" si="35"/>
        <v>450.80000000000007</v>
      </c>
      <c r="E91" s="20">
        <f t="shared" si="35"/>
        <v>452.59999999999997</v>
      </c>
      <c r="F91" s="20">
        <f t="shared" si="35"/>
        <v>294</v>
      </c>
      <c r="G91" s="20">
        <f t="shared" si="35"/>
        <v>99</v>
      </c>
      <c r="H91" s="20">
        <f t="shared" si="35"/>
        <v>0</v>
      </c>
      <c r="I91" s="164">
        <f>SUM(C91:G91)</f>
        <v>1811</v>
      </c>
      <c r="J91" s="20">
        <f>J86*(19-J87)</f>
        <v>150</v>
      </c>
      <c r="K91" s="20">
        <f>K86*(19-K87)</f>
        <v>310</v>
      </c>
      <c r="L91" s="20">
        <f>L86*(19-L87)</f>
        <v>426</v>
      </c>
      <c r="M91" s="20">
        <f>M86*(19-M87)</f>
        <v>542.5</v>
      </c>
      <c r="N91" s="164">
        <f>SUM(J91:M91)</f>
        <v>1428.5</v>
      </c>
      <c r="O91" s="165">
        <f>O86*(19-O87)</f>
        <v>3239.5</v>
      </c>
      <c r="P91" s="166">
        <f>P86*(19-P87)</f>
        <v>3239.5</v>
      </c>
    </row>
    <row r="92" spans="2:16" ht="15.75" thickBot="1">
      <c r="B92" s="1"/>
      <c r="C92" s="1"/>
      <c r="D92" s="2"/>
      <c r="E92" s="2"/>
      <c r="F92" s="2"/>
      <c r="G92" s="1"/>
      <c r="H92" s="3"/>
      <c r="I92" s="2"/>
      <c r="J92" s="3"/>
      <c r="K92" s="2"/>
      <c r="L92" s="2"/>
      <c r="M92" s="1"/>
      <c r="N92" s="2"/>
      <c r="O92" s="1"/>
    </row>
    <row r="93" spans="2:16" ht="24" thickBot="1">
      <c r="B93" s="473" t="s">
        <v>246</v>
      </c>
      <c r="C93" s="474"/>
      <c r="D93" s="474"/>
      <c r="E93" s="474"/>
      <c r="F93" s="474"/>
      <c r="G93" s="474"/>
      <c r="H93" s="474"/>
      <c r="I93" s="474"/>
      <c r="J93" s="474"/>
      <c r="K93" s="474"/>
      <c r="L93" s="470" t="s">
        <v>226</v>
      </c>
      <c r="M93" s="471"/>
      <c r="N93" s="471"/>
      <c r="O93" s="471"/>
      <c r="P93" s="472"/>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16.5" thickBot="1">
      <c r="B95" s="466"/>
      <c r="C95" s="462"/>
      <c r="D95" s="462"/>
      <c r="E95" s="462"/>
      <c r="F95" s="462"/>
      <c r="G95" s="462"/>
      <c r="H95" s="462"/>
      <c r="I95" s="462"/>
      <c r="J95" s="462"/>
      <c r="K95" s="462"/>
      <c r="L95" s="462"/>
      <c r="M95" s="462"/>
      <c r="N95" s="462"/>
      <c r="O95" s="145" t="s">
        <v>209</v>
      </c>
      <c r="P95" s="30" t="s">
        <v>210</v>
      </c>
    </row>
    <row r="96" spans="2:16">
      <c r="B96" s="148" t="s">
        <v>211</v>
      </c>
      <c r="C96" s="146">
        <v>31</v>
      </c>
      <c r="D96" s="8">
        <v>28</v>
      </c>
      <c r="E96" s="8">
        <v>31</v>
      </c>
      <c r="F96" s="8">
        <v>20</v>
      </c>
      <c r="G96" s="8">
        <v>16</v>
      </c>
      <c r="H96" s="8">
        <v>0</v>
      </c>
      <c r="I96" s="168">
        <f>SUM(C96:G96)</f>
        <v>126</v>
      </c>
      <c r="J96" s="8">
        <v>0</v>
      </c>
      <c r="K96" s="8">
        <v>26</v>
      </c>
      <c r="L96" s="8">
        <v>30</v>
      </c>
      <c r="M96" s="8">
        <v>31</v>
      </c>
      <c r="N96" s="168">
        <f>SUM(J96:M96)</f>
        <v>87</v>
      </c>
      <c r="O96" s="167">
        <f>SUM(C96:H96,J96:M96)</f>
        <v>213</v>
      </c>
      <c r="P96" s="169">
        <f>I96+N96</f>
        <v>213</v>
      </c>
    </row>
    <row r="97" spans="2:16" ht="19.5">
      <c r="B97" s="149" t="s">
        <v>485</v>
      </c>
      <c r="C97" s="147">
        <v>-3</v>
      </c>
      <c r="D97" s="10">
        <v>-0.1</v>
      </c>
      <c r="E97" s="10">
        <v>4.4000000000000004</v>
      </c>
      <c r="F97" s="10">
        <v>12.1</v>
      </c>
      <c r="G97" s="10">
        <v>11.9</v>
      </c>
      <c r="H97" s="10">
        <v>0</v>
      </c>
      <c r="I97" s="153">
        <f>(C96*C97+D96*D97+E96*E97+F96*F97+G96*G97)/I96</f>
        <v>3.753968253968254</v>
      </c>
      <c r="J97" s="10"/>
      <c r="K97" s="95">
        <v>7.3</v>
      </c>
      <c r="L97" s="95">
        <v>6.9</v>
      </c>
      <c r="M97" s="95">
        <v>0.3</v>
      </c>
      <c r="N97" s="153">
        <f>(J96*J97+K96*K97+L96*L97+M96*M97)/N96</f>
        <v>4.6678160919540224</v>
      </c>
      <c r="O97" s="154">
        <f>(C97*C96+D97*D96+E97*E96+F97*F96+G97*G96+H97*H96+J97*J96+K97*K96+L97*L96+M97*M96)/O96</f>
        <v>4.1272300469483563</v>
      </c>
      <c r="P97" s="161">
        <f>(I97*I96+N97*N96)/P96</f>
        <v>4.1272300469483563</v>
      </c>
    </row>
    <row r="98" spans="2:16" ht="19.5">
      <c r="B98" s="149" t="s">
        <v>212</v>
      </c>
      <c r="C98" s="13">
        <f t="shared" ref="C98:H98" si="36">C96*(13-C97)</f>
        <v>496</v>
      </c>
      <c r="D98" s="12">
        <f t="shared" si="36"/>
        <v>366.8</v>
      </c>
      <c r="E98" s="12">
        <f t="shared" si="36"/>
        <v>266.59999999999997</v>
      </c>
      <c r="F98" s="12">
        <f t="shared" si="36"/>
        <v>18.000000000000007</v>
      </c>
      <c r="G98" s="12">
        <f t="shared" si="36"/>
        <v>17.599999999999994</v>
      </c>
      <c r="H98" s="12">
        <f t="shared" si="36"/>
        <v>0</v>
      </c>
      <c r="I98" s="155">
        <f>SUM(C98:G98)</f>
        <v>1164.9999999999998</v>
      </c>
      <c r="J98" s="12">
        <f>J96*(13-J97)</f>
        <v>0</v>
      </c>
      <c r="K98" s="12">
        <f>K96*(13-K97)</f>
        <v>148.20000000000002</v>
      </c>
      <c r="L98" s="12">
        <f>L96*(13-L97)</f>
        <v>183</v>
      </c>
      <c r="M98" s="12">
        <f>M96*(13-M97)</f>
        <v>393.7</v>
      </c>
      <c r="N98" s="155">
        <f>SUM(J98:M98)</f>
        <v>724.90000000000009</v>
      </c>
      <c r="O98" s="156">
        <f>O96*(13-O97)</f>
        <v>1889.9000000000003</v>
      </c>
      <c r="P98" s="162">
        <f>P96*(13-P97)</f>
        <v>1889.9000000000003</v>
      </c>
    </row>
    <row r="99" spans="2:16" ht="19.5">
      <c r="B99" s="149" t="s">
        <v>213</v>
      </c>
      <c r="C99" s="13">
        <f t="shared" ref="C99:H99" si="37">C96*(17-C97)</f>
        <v>620</v>
      </c>
      <c r="D99" s="12">
        <f t="shared" si="37"/>
        <v>478.80000000000007</v>
      </c>
      <c r="E99" s="12">
        <f t="shared" si="37"/>
        <v>390.59999999999997</v>
      </c>
      <c r="F99" s="12">
        <f t="shared" si="37"/>
        <v>98</v>
      </c>
      <c r="G99" s="12">
        <f t="shared" si="37"/>
        <v>81.599999999999994</v>
      </c>
      <c r="H99" s="12">
        <f t="shared" si="37"/>
        <v>0</v>
      </c>
      <c r="I99" s="155">
        <f>SUM(C99:G99)</f>
        <v>1669</v>
      </c>
      <c r="J99" s="12">
        <f>J96*(17-J97)</f>
        <v>0</v>
      </c>
      <c r="K99" s="12">
        <f>K96*(17-K97)</f>
        <v>252.2</v>
      </c>
      <c r="L99" s="12">
        <f>L96*(17-L97)</f>
        <v>303</v>
      </c>
      <c r="M99" s="12">
        <f>M96*(17-M97)</f>
        <v>517.69999999999993</v>
      </c>
      <c r="N99" s="155">
        <f>SUM(J99:M99)</f>
        <v>1072.9000000000001</v>
      </c>
      <c r="O99" s="156">
        <f>O96*(17-O97)</f>
        <v>2741.9</v>
      </c>
      <c r="P99" s="162">
        <f>P96*(17-P97)</f>
        <v>2741.9</v>
      </c>
    </row>
    <row r="100" spans="2:16" ht="19.5">
      <c r="B100" s="149" t="s">
        <v>214</v>
      </c>
      <c r="C100" s="17">
        <f t="shared" ref="C100:H100" si="38">C96*(18-C97)</f>
        <v>651</v>
      </c>
      <c r="D100" s="16">
        <f t="shared" si="38"/>
        <v>506.80000000000007</v>
      </c>
      <c r="E100" s="16">
        <f t="shared" si="38"/>
        <v>421.59999999999997</v>
      </c>
      <c r="F100" s="16">
        <f t="shared" si="38"/>
        <v>118</v>
      </c>
      <c r="G100" s="16">
        <f t="shared" si="38"/>
        <v>97.6</v>
      </c>
      <c r="H100" s="16">
        <f t="shared" si="38"/>
        <v>0</v>
      </c>
      <c r="I100" s="155">
        <f>SUM(C100:G100)</f>
        <v>1795</v>
      </c>
      <c r="J100" s="16">
        <f>J96*(18-J97)</f>
        <v>0</v>
      </c>
      <c r="K100" s="16">
        <f>K96*(18-K97)</f>
        <v>278.2</v>
      </c>
      <c r="L100" s="16">
        <f>L96*(18-L97)</f>
        <v>333</v>
      </c>
      <c r="M100" s="16">
        <f>M96*(18-M97)</f>
        <v>548.69999999999993</v>
      </c>
      <c r="N100" s="155">
        <f>SUM(J100:M100)</f>
        <v>1159.9000000000001</v>
      </c>
      <c r="O100" s="157">
        <f>O96*(18-O97)</f>
        <v>2954.9</v>
      </c>
      <c r="P100" s="163">
        <f>P96*(18-P97)</f>
        <v>2954.9</v>
      </c>
    </row>
    <row r="101" spans="2:16" ht="20.25" thickBot="1">
      <c r="B101" s="407" t="s">
        <v>215</v>
      </c>
      <c r="C101" s="21">
        <f t="shared" ref="C101:H101" si="39">C96*(19-C97)</f>
        <v>682</v>
      </c>
      <c r="D101" s="20">
        <f t="shared" si="39"/>
        <v>534.80000000000007</v>
      </c>
      <c r="E101" s="20">
        <f t="shared" si="39"/>
        <v>452.59999999999997</v>
      </c>
      <c r="F101" s="20">
        <f t="shared" si="39"/>
        <v>138</v>
      </c>
      <c r="G101" s="20">
        <f t="shared" si="39"/>
        <v>113.6</v>
      </c>
      <c r="H101" s="20">
        <f t="shared" si="39"/>
        <v>0</v>
      </c>
      <c r="I101" s="164">
        <f>SUM(C101:G101)</f>
        <v>1921</v>
      </c>
      <c r="J101" s="20">
        <f>J96*(19-J97)</f>
        <v>0</v>
      </c>
      <c r="K101" s="20">
        <f>K96*(19-K97)</f>
        <v>304.2</v>
      </c>
      <c r="L101" s="20">
        <f>L96*(19-L97)</f>
        <v>363</v>
      </c>
      <c r="M101" s="20">
        <f>M96*(19-M97)</f>
        <v>579.69999999999993</v>
      </c>
      <c r="N101" s="164">
        <f>SUM(J101:M101)</f>
        <v>1246.9000000000001</v>
      </c>
      <c r="O101" s="165">
        <f>O96*(19-O97)</f>
        <v>3167.9</v>
      </c>
      <c r="P101" s="166">
        <f>P96*(19-P97)</f>
        <v>3167.9</v>
      </c>
    </row>
    <row r="102" spans="2:16" ht="15.75" thickBot="1">
      <c r="B102" s="1"/>
      <c r="C102" s="1"/>
      <c r="D102" s="2"/>
      <c r="E102" s="2"/>
      <c r="F102" s="2"/>
      <c r="G102" s="1"/>
      <c r="H102" s="3"/>
      <c r="I102" s="2"/>
      <c r="J102" s="3"/>
      <c r="K102" s="2"/>
      <c r="L102" s="2"/>
      <c r="M102" s="1"/>
      <c r="N102" s="2"/>
      <c r="O102" s="1"/>
    </row>
    <row r="103" spans="2:16" ht="24" thickBot="1">
      <c r="B103" s="473" t="s">
        <v>246</v>
      </c>
      <c r="C103" s="474"/>
      <c r="D103" s="474"/>
      <c r="E103" s="474"/>
      <c r="F103" s="474"/>
      <c r="G103" s="474"/>
      <c r="H103" s="474"/>
      <c r="I103" s="474"/>
      <c r="J103" s="474"/>
      <c r="K103" s="474"/>
      <c r="L103" s="470" t="s">
        <v>227</v>
      </c>
      <c r="M103" s="471"/>
      <c r="N103" s="471"/>
      <c r="O103" s="471"/>
      <c r="P103" s="472"/>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16.5" thickBot="1">
      <c r="B105" s="466"/>
      <c r="C105" s="462"/>
      <c r="D105" s="462"/>
      <c r="E105" s="462"/>
      <c r="F105" s="462"/>
      <c r="G105" s="462"/>
      <c r="H105" s="462"/>
      <c r="I105" s="462"/>
      <c r="J105" s="462"/>
      <c r="K105" s="462"/>
      <c r="L105" s="462"/>
      <c r="M105" s="462"/>
      <c r="N105" s="462"/>
      <c r="O105" s="145" t="s">
        <v>209</v>
      </c>
      <c r="P105" s="30" t="s">
        <v>210</v>
      </c>
    </row>
    <row r="106" spans="2:16">
      <c r="B106" s="148" t="s">
        <v>211</v>
      </c>
      <c r="C106" s="146">
        <v>31</v>
      </c>
      <c r="D106" s="8">
        <v>28</v>
      </c>
      <c r="E106" s="8">
        <v>31</v>
      </c>
      <c r="F106" s="8">
        <v>25</v>
      </c>
      <c r="G106" s="8">
        <v>20</v>
      </c>
      <c r="H106" s="8">
        <v>0</v>
      </c>
      <c r="I106" s="168">
        <f>SUM(C106:G106)</f>
        <v>135</v>
      </c>
      <c r="J106" s="8">
        <v>20</v>
      </c>
      <c r="K106" s="8">
        <v>31</v>
      </c>
      <c r="L106" s="8">
        <v>30</v>
      </c>
      <c r="M106" s="8">
        <v>31</v>
      </c>
      <c r="N106" s="168">
        <f>SUM(J106:M106)</f>
        <v>112</v>
      </c>
      <c r="O106" s="167">
        <f>SUM(C106:H106,J106:M106)</f>
        <v>247</v>
      </c>
      <c r="P106" s="169">
        <f>I106+N106</f>
        <v>247</v>
      </c>
    </row>
    <row r="107" spans="2:16" ht="19.5">
      <c r="B107" s="149" t="s">
        <v>485</v>
      </c>
      <c r="C107" s="147">
        <v>-3.5</v>
      </c>
      <c r="D107" s="10">
        <v>-0.4</v>
      </c>
      <c r="E107" s="10">
        <v>4.0999999999999996</v>
      </c>
      <c r="F107" s="10">
        <v>8</v>
      </c>
      <c r="G107" s="10">
        <v>11.9</v>
      </c>
      <c r="H107" s="10">
        <v>0</v>
      </c>
      <c r="I107" s="153">
        <f>(C106*C107+D106*D107+E106*E107+F106*F107+G106*G107)/I106</f>
        <v>3.2992592592592591</v>
      </c>
      <c r="J107" s="10">
        <v>11.3</v>
      </c>
      <c r="K107" s="95">
        <v>7</v>
      </c>
      <c r="L107" s="95">
        <v>5.7</v>
      </c>
      <c r="M107" s="95">
        <v>-3.2</v>
      </c>
      <c r="N107" s="153">
        <f>(J106*J107+K106*K107+L106*L107+M106*M107)/N106</f>
        <v>4.5964285714285706</v>
      </c>
      <c r="O107" s="154">
        <f>(C107*C106+D107*D106+E107*E106+F107*F106+G107*G106+H107*H106+J107*J106+K107*K106+L107*L106+M107*M106)/O106</f>
        <v>3.8874493927125506</v>
      </c>
      <c r="P107" s="161">
        <f>(I107*I106+N107*N106)/P106</f>
        <v>3.8874493927125502</v>
      </c>
    </row>
    <row r="108" spans="2:16" ht="19.5">
      <c r="B108" s="149" t="s">
        <v>212</v>
      </c>
      <c r="C108" s="13">
        <f t="shared" ref="C108:H108" si="40">C106*(13-C107)</f>
        <v>511.5</v>
      </c>
      <c r="D108" s="12">
        <f t="shared" si="40"/>
        <v>375.2</v>
      </c>
      <c r="E108" s="12">
        <f t="shared" si="40"/>
        <v>275.90000000000003</v>
      </c>
      <c r="F108" s="12">
        <f t="shared" si="40"/>
        <v>125</v>
      </c>
      <c r="G108" s="12">
        <f t="shared" si="40"/>
        <v>21.999999999999993</v>
      </c>
      <c r="H108" s="12">
        <f t="shared" si="40"/>
        <v>0</v>
      </c>
      <c r="I108" s="155">
        <f>SUM(C108:G108)</f>
        <v>1309.6000000000001</v>
      </c>
      <c r="J108" s="12">
        <f>J106*(13-J107)</f>
        <v>33.999999999999986</v>
      </c>
      <c r="K108" s="12">
        <f>K106*(13-K107)</f>
        <v>186</v>
      </c>
      <c r="L108" s="12">
        <f>L106*(13-L107)</f>
        <v>219</v>
      </c>
      <c r="M108" s="12">
        <f>M106*(13-M107)</f>
        <v>502.2</v>
      </c>
      <c r="N108" s="155">
        <f>SUM(J108:M108)</f>
        <v>941.2</v>
      </c>
      <c r="O108" s="156">
        <f>O106*(13-O107)</f>
        <v>2250.8000000000002</v>
      </c>
      <c r="P108" s="162">
        <f>P106*(13-P107)</f>
        <v>2250.8000000000002</v>
      </c>
    </row>
    <row r="109" spans="2:16" ht="19.5">
      <c r="B109" s="149" t="s">
        <v>213</v>
      </c>
      <c r="C109" s="13">
        <f t="shared" ref="C109:H109" si="41">C106*(17-C107)</f>
        <v>635.5</v>
      </c>
      <c r="D109" s="12">
        <f t="shared" si="41"/>
        <v>487.19999999999993</v>
      </c>
      <c r="E109" s="12">
        <f t="shared" si="41"/>
        <v>399.90000000000003</v>
      </c>
      <c r="F109" s="12">
        <f t="shared" si="41"/>
        <v>225</v>
      </c>
      <c r="G109" s="12">
        <f t="shared" si="41"/>
        <v>102</v>
      </c>
      <c r="H109" s="12">
        <f t="shared" si="41"/>
        <v>0</v>
      </c>
      <c r="I109" s="155">
        <f>SUM(C109:G109)</f>
        <v>1849.6</v>
      </c>
      <c r="J109" s="12">
        <f>J106*(17-J107)</f>
        <v>113.99999999999999</v>
      </c>
      <c r="K109" s="12">
        <f>K106*(17-K107)</f>
        <v>310</v>
      </c>
      <c r="L109" s="12">
        <f>L106*(17-L107)</f>
        <v>339</v>
      </c>
      <c r="M109" s="12">
        <f>M106*(17-M107)</f>
        <v>626.19999999999993</v>
      </c>
      <c r="N109" s="155">
        <f>SUM(J109:M109)</f>
        <v>1389.1999999999998</v>
      </c>
      <c r="O109" s="156">
        <f>O106*(17-O107)</f>
        <v>3238.8</v>
      </c>
      <c r="P109" s="162">
        <f>P106*(17-P107)</f>
        <v>3238.8</v>
      </c>
    </row>
    <row r="110" spans="2:16" ht="19.5">
      <c r="B110" s="149" t="s">
        <v>214</v>
      </c>
      <c r="C110" s="17">
        <f t="shared" ref="C110:H110" si="42">C106*(18-C107)</f>
        <v>666.5</v>
      </c>
      <c r="D110" s="16">
        <f t="shared" si="42"/>
        <v>515.19999999999993</v>
      </c>
      <c r="E110" s="16">
        <f t="shared" si="42"/>
        <v>430.90000000000003</v>
      </c>
      <c r="F110" s="16">
        <f t="shared" si="42"/>
        <v>250</v>
      </c>
      <c r="G110" s="16">
        <f t="shared" si="42"/>
        <v>122</v>
      </c>
      <c r="H110" s="16">
        <f t="shared" si="42"/>
        <v>0</v>
      </c>
      <c r="I110" s="155">
        <f>SUM(C110:G110)</f>
        <v>1984.6</v>
      </c>
      <c r="J110" s="16">
        <f>J106*(18-J107)</f>
        <v>134</v>
      </c>
      <c r="K110" s="16">
        <f>K106*(18-K107)</f>
        <v>341</v>
      </c>
      <c r="L110" s="16">
        <f>L106*(18-L107)</f>
        <v>369</v>
      </c>
      <c r="M110" s="16">
        <f>M106*(18-M107)</f>
        <v>657.19999999999993</v>
      </c>
      <c r="N110" s="155">
        <f>SUM(J110:M110)</f>
        <v>1501.1999999999998</v>
      </c>
      <c r="O110" s="157">
        <f>O106*(18-O107)</f>
        <v>3485.8</v>
      </c>
      <c r="P110" s="163">
        <f>P106*(18-P107)</f>
        <v>3485.8</v>
      </c>
    </row>
    <row r="111" spans="2:16" ht="20.25" thickBot="1">
      <c r="B111" s="407" t="s">
        <v>215</v>
      </c>
      <c r="C111" s="21">
        <f t="shared" ref="C111:H111" si="43">C106*(19-C107)</f>
        <v>697.5</v>
      </c>
      <c r="D111" s="20">
        <f t="shared" si="43"/>
        <v>543.19999999999993</v>
      </c>
      <c r="E111" s="20">
        <f t="shared" si="43"/>
        <v>461.90000000000003</v>
      </c>
      <c r="F111" s="20">
        <f t="shared" si="43"/>
        <v>275</v>
      </c>
      <c r="G111" s="20">
        <f t="shared" si="43"/>
        <v>142</v>
      </c>
      <c r="H111" s="20">
        <f t="shared" si="43"/>
        <v>0</v>
      </c>
      <c r="I111" s="164">
        <f>SUM(C111:G111)</f>
        <v>2119.6</v>
      </c>
      <c r="J111" s="20">
        <f>J106*(19-J107)</f>
        <v>154</v>
      </c>
      <c r="K111" s="20">
        <f>K106*(19-K107)</f>
        <v>372</v>
      </c>
      <c r="L111" s="20">
        <f>L106*(19-L107)</f>
        <v>399</v>
      </c>
      <c r="M111" s="20">
        <f>M106*(19-M107)</f>
        <v>688.19999999999993</v>
      </c>
      <c r="N111" s="164">
        <f>SUM(J111:M111)</f>
        <v>1613.1999999999998</v>
      </c>
      <c r="O111" s="165">
        <f>O106*(19-O107)</f>
        <v>3732.8</v>
      </c>
      <c r="P111" s="166">
        <f>P106*(19-P107)</f>
        <v>3732.8</v>
      </c>
    </row>
    <row r="112" spans="2:16" ht="15.75" thickBot="1">
      <c r="B112" s="1"/>
      <c r="C112" s="1"/>
      <c r="D112" s="2"/>
      <c r="E112" s="2"/>
      <c r="F112" s="2"/>
      <c r="G112" s="1"/>
      <c r="H112" s="3"/>
      <c r="I112" s="2"/>
      <c r="J112" s="3"/>
      <c r="K112" s="2"/>
      <c r="L112" s="2"/>
      <c r="M112" s="1"/>
      <c r="N112" s="2"/>
      <c r="O112" s="1"/>
    </row>
    <row r="113" spans="2:16" ht="24" thickBot="1">
      <c r="B113" s="473" t="s">
        <v>246</v>
      </c>
      <c r="C113" s="474"/>
      <c r="D113" s="474"/>
      <c r="E113" s="474"/>
      <c r="F113" s="474"/>
      <c r="G113" s="474"/>
      <c r="H113" s="474"/>
      <c r="I113" s="474"/>
      <c r="J113" s="474"/>
      <c r="K113" s="474"/>
      <c r="L113" s="470" t="s">
        <v>228</v>
      </c>
      <c r="M113" s="471"/>
      <c r="N113" s="471"/>
      <c r="O113" s="471"/>
      <c r="P113" s="472"/>
    </row>
    <row r="114" spans="2:16" ht="15.75">
      <c r="B114" s="465" t="s">
        <v>195</v>
      </c>
      <c r="C114" s="461" t="s">
        <v>196</v>
      </c>
      <c r="D114" s="461" t="s">
        <v>197</v>
      </c>
      <c r="E114" s="461" t="s">
        <v>198</v>
      </c>
      <c r="F114" s="461" t="s">
        <v>199</v>
      </c>
      <c r="G114" s="461" t="s">
        <v>200</v>
      </c>
      <c r="H114" s="461" t="s">
        <v>201</v>
      </c>
      <c r="I114" s="467" t="s">
        <v>202</v>
      </c>
      <c r="J114" s="461" t="s">
        <v>203</v>
      </c>
      <c r="K114" s="461" t="s">
        <v>204</v>
      </c>
      <c r="L114" s="461" t="s">
        <v>205</v>
      </c>
      <c r="M114" s="461" t="s">
        <v>206</v>
      </c>
      <c r="N114" s="467" t="s">
        <v>207</v>
      </c>
      <c r="O114" s="456" t="s">
        <v>208</v>
      </c>
      <c r="P114" s="457"/>
    </row>
    <row r="115" spans="2:16" ht="16.5" thickBot="1">
      <c r="B115" s="466"/>
      <c r="C115" s="462"/>
      <c r="D115" s="462"/>
      <c r="E115" s="462"/>
      <c r="F115" s="462"/>
      <c r="G115" s="462"/>
      <c r="H115" s="462"/>
      <c r="I115" s="462"/>
      <c r="J115" s="462"/>
      <c r="K115" s="462"/>
      <c r="L115" s="462"/>
      <c r="M115" s="462"/>
      <c r="N115" s="462"/>
      <c r="O115" s="145" t="s">
        <v>209</v>
      </c>
      <c r="P115" s="30" t="s">
        <v>210</v>
      </c>
    </row>
    <row r="116" spans="2:16">
      <c r="B116" s="148" t="s">
        <v>211</v>
      </c>
      <c r="C116" s="146">
        <v>31</v>
      </c>
      <c r="D116" s="8">
        <v>28</v>
      </c>
      <c r="E116" s="8">
        <v>31</v>
      </c>
      <c r="F116" s="8">
        <v>25</v>
      </c>
      <c r="G116" s="8">
        <v>10</v>
      </c>
      <c r="H116" s="8">
        <v>0</v>
      </c>
      <c r="I116" s="168">
        <f>SUM(C116:G116)</f>
        <v>125</v>
      </c>
      <c r="J116" s="8">
        <v>5</v>
      </c>
      <c r="K116" s="8">
        <v>26</v>
      </c>
      <c r="L116" s="8">
        <v>30</v>
      </c>
      <c r="M116" s="8">
        <v>31</v>
      </c>
      <c r="N116" s="168">
        <f>SUM(J116:M116)</f>
        <v>92</v>
      </c>
      <c r="O116" s="167">
        <f>SUM(C116:H116,J116:M116)</f>
        <v>217</v>
      </c>
      <c r="P116" s="169">
        <f>I116+N116</f>
        <v>217</v>
      </c>
    </row>
    <row r="117" spans="2:16" ht="19.5">
      <c r="B117" s="149" t="s">
        <v>485</v>
      </c>
      <c r="C117" s="147">
        <v>0.2</v>
      </c>
      <c r="D117" s="10">
        <v>-0.6</v>
      </c>
      <c r="E117" s="10">
        <v>4.5</v>
      </c>
      <c r="F117" s="10">
        <v>10.5</v>
      </c>
      <c r="G117" s="10">
        <v>10.3</v>
      </c>
      <c r="H117" s="10">
        <v>0</v>
      </c>
      <c r="I117" s="153">
        <f>(C116*C117+D116*D117+E116*E117+F116*F117+G116*G117)/I116</f>
        <v>3.9551999999999996</v>
      </c>
      <c r="J117" s="10">
        <v>12.9</v>
      </c>
      <c r="K117" s="95">
        <v>6.9</v>
      </c>
      <c r="L117" s="95">
        <v>2.7</v>
      </c>
      <c r="M117" s="95">
        <v>3.4</v>
      </c>
      <c r="N117" s="153">
        <f>(J116*J117+K116*K117+L116*L117+M116*M117)/N116</f>
        <v>4.677173913043478</v>
      </c>
      <c r="O117" s="154">
        <f>(C117*C116+D117*D116+E117*E116+F117*F116+G117*G116+H117*H116+J117*J116+K117*K116+L117*L116+M117*M116)/O116</f>
        <v>4.2612903225806447</v>
      </c>
      <c r="P117" s="161">
        <f>(I117*I116+N117*N116)/P116</f>
        <v>4.2612903225806447</v>
      </c>
    </row>
    <row r="118" spans="2:16" ht="19.5">
      <c r="B118" s="149" t="s">
        <v>212</v>
      </c>
      <c r="C118" s="13">
        <f t="shared" ref="C118:H118" si="44">C116*(13-C117)</f>
        <v>396.8</v>
      </c>
      <c r="D118" s="12">
        <f t="shared" si="44"/>
        <v>380.8</v>
      </c>
      <c r="E118" s="12">
        <f t="shared" si="44"/>
        <v>263.5</v>
      </c>
      <c r="F118" s="12">
        <f t="shared" si="44"/>
        <v>62.5</v>
      </c>
      <c r="G118" s="12">
        <f t="shared" si="44"/>
        <v>26.999999999999993</v>
      </c>
      <c r="H118" s="12">
        <f t="shared" si="44"/>
        <v>0</v>
      </c>
      <c r="I118" s="155">
        <f>SUM(C118:G118)</f>
        <v>1130.5999999999999</v>
      </c>
      <c r="J118" s="12">
        <f>J116*(13-J117)</f>
        <v>0.49999999999999822</v>
      </c>
      <c r="K118" s="12">
        <f>K116*(13-K117)</f>
        <v>158.6</v>
      </c>
      <c r="L118" s="12">
        <f>L116*(13-L117)</f>
        <v>309</v>
      </c>
      <c r="M118" s="12">
        <f>M116*(13-M117)</f>
        <v>297.59999999999997</v>
      </c>
      <c r="N118" s="155">
        <f>SUM(J118:M118)</f>
        <v>765.7</v>
      </c>
      <c r="O118" s="156">
        <f>O116*(13-O117)</f>
        <v>1896.3</v>
      </c>
      <c r="P118" s="162">
        <f>P116*(13-P117)</f>
        <v>1896.3</v>
      </c>
    </row>
    <row r="119" spans="2:16" ht="19.5">
      <c r="B119" s="149" t="s">
        <v>213</v>
      </c>
      <c r="C119" s="13">
        <f t="shared" ref="C119:H119" si="45">C116*(17-C117)</f>
        <v>520.80000000000007</v>
      </c>
      <c r="D119" s="12">
        <f t="shared" si="45"/>
        <v>492.80000000000007</v>
      </c>
      <c r="E119" s="12">
        <f t="shared" si="45"/>
        <v>387.5</v>
      </c>
      <c r="F119" s="12">
        <f t="shared" si="45"/>
        <v>162.5</v>
      </c>
      <c r="G119" s="12">
        <f t="shared" si="45"/>
        <v>67</v>
      </c>
      <c r="H119" s="12">
        <f t="shared" si="45"/>
        <v>0</v>
      </c>
      <c r="I119" s="155">
        <f>SUM(C119:G119)</f>
        <v>1630.6000000000001</v>
      </c>
      <c r="J119" s="12">
        <f>J116*(17-J117)</f>
        <v>20.5</v>
      </c>
      <c r="K119" s="12">
        <f>K116*(17-K117)</f>
        <v>262.59999999999997</v>
      </c>
      <c r="L119" s="12">
        <f>L116*(17-L117)</f>
        <v>429</v>
      </c>
      <c r="M119" s="12">
        <f>M116*(17-M117)</f>
        <v>421.59999999999997</v>
      </c>
      <c r="N119" s="155">
        <f>SUM(J119:M119)</f>
        <v>1133.6999999999998</v>
      </c>
      <c r="O119" s="156">
        <f>O116*(17-O117)</f>
        <v>2764.2999999999997</v>
      </c>
      <c r="P119" s="162">
        <f>P116*(17-P117)</f>
        <v>2764.2999999999997</v>
      </c>
    </row>
    <row r="120" spans="2:16" ht="19.5">
      <c r="B120" s="149" t="s">
        <v>214</v>
      </c>
      <c r="C120" s="17">
        <f t="shared" ref="C120:H120" si="46">C116*(18-C117)</f>
        <v>551.80000000000007</v>
      </c>
      <c r="D120" s="16">
        <f t="shared" si="46"/>
        <v>520.80000000000007</v>
      </c>
      <c r="E120" s="16">
        <f t="shared" si="46"/>
        <v>418.5</v>
      </c>
      <c r="F120" s="16">
        <f t="shared" si="46"/>
        <v>187.5</v>
      </c>
      <c r="G120" s="16">
        <f t="shared" si="46"/>
        <v>77</v>
      </c>
      <c r="H120" s="16">
        <f t="shared" si="46"/>
        <v>0</v>
      </c>
      <c r="I120" s="155">
        <f>SUM(C120:G120)</f>
        <v>1755.6000000000001</v>
      </c>
      <c r="J120" s="16">
        <f>J116*(18-J117)</f>
        <v>25.5</v>
      </c>
      <c r="K120" s="16">
        <f>K116*(18-K117)</f>
        <v>288.59999999999997</v>
      </c>
      <c r="L120" s="16">
        <f>L116*(18-L117)</f>
        <v>459</v>
      </c>
      <c r="M120" s="16">
        <f>M116*(18-M117)</f>
        <v>452.59999999999997</v>
      </c>
      <c r="N120" s="155">
        <f>SUM(J120:M120)</f>
        <v>1225.6999999999998</v>
      </c>
      <c r="O120" s="157">
        <f>O116*(18-O117)</f>
        <v>2981.2999999999997</v>
      </c>
      <c r="P120" s="163">
        <f>P116*(18-P117)</f>
        <v>2981.2999999999997</v>
      </c>
    </row>
    <row r="121" spans="2:16" ht="20.25" thickBot="1">
      <c r="B121" s="407" t="s">
        <v>215</v>
      </c>
      <c r="C121" s="21">
        <f t="shared" ref="C121:H121" si="47">C116*(19-C117)</f>
        <v>582.80000000000007</v>
      </c>
      <c r="D121" s="20">
        <f t="shared" si="47"/>
        <v>548.80000000000007</v>
      </c>
      <c r="E121" s="20">
        <f t="shared" si="47"/>
        <v>449.5</v>
      </c>
      <c r="F121" s="20">
        <f t="shared" si="47"/>
        <v>212.5</v>
      </c>
      <c r="G121" s="20">
        <f t="shared" si="47"/>
        <v>87</v>
      </c>
      <c r="H121" s="20">
        <f t="shared" si="47"/>
        <v>0</v>
      </c>
      <c r="I121" s="164">
        <f>SUM(C121:G121)</f>
        <v>1880.6000000000001</v>
      </c>
      <c r="J121" s="20">
        <f>J116*(19-J117)</f>
        <v>30.5</v>
      </c>
      <c r="K121" s="20">
        <f>K116*(19-K117)</f>
        <v>314.59999999999997</v>
      </c>
      <c r="L121" s="20">
        <f>L116*(19-L117)</f>
        <v>489</v>
      </c>
      <c r="M121" s="20">
        <f>M116*(19-M117)</f>
        <v>483.59999999999997</v>
      </c>
      <c r="N121" s="164">
        <f>SUM(J121:M121)</f>
        <v>1317.6999999999998</v>
      </c>
      <c r="O121" s="165">
        <f>O116*(19-O117)</f>
        <v>3198.2999999999997</v>
      </c>
      <c r="P121" s="166">
        <f>P116*(19-P117)</f>
        <v>3198.2999999999997</v>
      </c>
    </row>
    <row r="122" spans="2:16" ht="15.75" thickBot="1">
      <c r="B122" s="1"/>
      <c r="C122" s="1"/>
      <c r="D122" s="2"/>
      <c r="E122" s="2"/>
      <c r="F122" s="2"/>
      <c r="G122" s="1"/>
      <c r="H122" s="3"/>
      <c r="I122" s="2"/>
      <c r="J122" s="3"/>
      <c r="K122" s="2"/>
      <c r="L122" s="2"/>
      <c r="M122" s="1"/>
      <c r="N122" s="2"/>
      <c r="O122" s="1"/>
    </row>
    <row r="123" spans="2:16" ht="24" thickBot="1">
      <c r="B123" s="473" t="s">
        <v>246</v>
      </c>
      <c r="C123" s="474"/>
      <c r="D123" s="474"/>
      <c r="E123" s="474"/>
      <c r="F123" s="474"/>
      <c r="G123" s="474"/>
      <c r="H123" s="474"/>
      <c r="I123" s="474"/>
      <c r="J123" s="474"/>
      <c r="K123" s="474"/>
      <c r="L123" s="470" t="s">
        <v>229</v>
      </c>
      <c r="M123" s="471"/>
      <c r="N123" s="471"/>
      <c r="O123" s="471"/>
      <c r="P123" s="472"/>
    </row>
    <row r="124" spans="2:16" ht="15.75">
      <c r="B124" s="465" t="s">
        <v>195</v>
      </c>
      <c r="C124" s="461" t="s">
        <v>196</v>
      </c>
      <c r="D124" s="461" t="s">
        <v>197</v>
      </c>
      <c r="E124" s="461" t="s">
        <v>198</v>
      </c>
      <c r="F124" s="461" t="s">
        <v>199</v>
      </c>
      <c r="G124" s="461" t="s">
        <v>200</v>
      </c>
      <c r="H124" s="461" t="s">
        <v>201</v>
      </c>
      <c r="I124" s="467" t="s">
        <v>202</v>
      </c>
      <c r="J124" s="461" t="s">
        <v>203</v>
      </c>
      <c r="K124" s="461" t="s">
        <v>204</v>
      </c>
      <c r="L124" s="461" t="s">
        <v>205</v>
      </c>
      <c r="M124" s="461" t="s">
        <v>206</v>
      </c>
      <c r="N124" s="467" t="s">
        <v>207</v>
      </c>
      <c r="O124" s="456" t="s">
        <v>208</v>
      </c>
      <c r="P124" s="457"/>
    </row>
    <row r="125" spans="2:16" ht="16.5" thickBot="1">
      <c r="B125" s="466"/>
      <c r="C125" s="462"/>
      <c r="D125" s="462"/>
      <c r="E125" s="462"/>
      <c r="F125" s="462"/>
      <c r="G125" s="462"/>
      <c r="H125" s="462"/>
      <c r="I125" s="462"/>
      <c r="J125" s="462"/>
      <c r="K125" s="462"/>
      <c r="L125" s="462"/>
      <c r="M125" s="462"/>
      <c r="N125" s="462"/>
      <c r="O125" s="145" t="s">
        <v>209</v>
      </c>
      <c r="P125" s="30" t="s">
        <v>210</v>
      </c>
    </row>
    <row r="126" spans="2:16">
      <c r="B126" s="148" t="s">
        <v>211</v>
      </c>
      <c r="C126" s="146">
        <v>31</v>
      </c>
      <c r="D126" s="8">
        <v>28</v>
      </c>
      <c r="E126" s="8">
        <v>31</v>
      </c>
      <c r="F126" s="8">
        <v>25</v>
      </c>
      <c r="G126" s="8">
        <v>10</v>
      </c>
      <c r="H126" s="8">
        <v>0</v>
      </c>
      <c r="I126" s="168">
        <f>SUM(C126:G126)</f>
        <v>125</v>
      </c>
      <c r="J126" s="8">
        <v>10</v>
      </c>
      <c r="K126" s="8">
        <v>26</v>
      </c>
      <c r="L126" s="8">
        <v>30</v>
      </c>
      <c r="M126" s="8">
        <v>31</v>
      </c>
      <c r="N126" s="168">
        <f>SUM(J126:M126)</f>
        <v>97</v>
      </c>
      <c r="O126" s="167">
        <f>SUM(C126:H126,J126:M126)</f>
        <v>222</v>
      </c>
      <c r="P126" s="169">
        <f>I126+N126</f>
        <v>222</v>
      </c>
    </row>
    <row r="127" spans="2:16" ht="19.5">
      <c r="B127" s="149" t="s">
        <v>485</v>
      </c>
      <c r="C127" s="147">
        <v>1.5</v>
      </c>
      <c r="D127" s="10">
        <v>4.0999999999999996</v>
      </c>
      <c r="E127" s="10">
        <v>6.5</v>
      </c>
      <c r="F127" s="10">
        <v>7.1</v>
      </c>
      <c r="G127" s="10">
        <v>12.1</v>
      </c>
      <c r="H127" s="10">
        <v>0</v>
      </c>
      <c r="I127" s="153">
        <f>(C126*C127+D126*D127+E126*E127+F126*F127+G126*G127)/I126</f>
        <v>5.2904</v>
      </c>
      <c r="J127" s="10">
        <v>12.2</v>
      </c>
      <c r="K127" s="95">
        <v>9.1999999999999993</v>
      </c>
      <c r="L127" s="95">
        <v>5.2</v>
      </c>
      <c r="M127" s="95">
        <v>0.7</v>
      </c>
      <c r="N127" s="153">
        <f>(J126*J127+K126*K127+L126*L127+M126*M127)/N126</f>
        <v>5.5556701030927842</v>
      </c>
      <c r="O127" s="154">
        <f>(C127*C126+D127*D126+E127*E126+F127*F126+G127*G126+H127*H126+J127*J126+K127*K126+L127*L126+M127*M126)/O126</f>
        <v>5.4063063063063064</v>
      </c>
      <c r="P127" s="161">
        <f>(I127*I126+N127*N126)/P126</f>
        <v>5.4063063063063064</v>
      </c>
    </row>
    <row r="128" spans="2:16" ht="19.5">
      <c r="B128" s="149" t="s">
        <v>212</v>
      </c>
      <c r="C128" s="13">
        <f t="shared" ref="C128:H128" si="48">C126*(13-C127)</f>
        <v>356.5</v>
      </c>
      <c r="D128" s="12">
        <f t="shared" si="48"/>
        <v>249.20000000000002</v>
      </c>
      <c r="E128" s="12">
        <f t="shared" si="48"/>
        <v>201.5</v>
      </c>
      <c r="F128" s="12">
        <f t="shared" si="48"/>
        <v>147.5</v>
      </c>
      <c r="G128" s="12">
        <f t="shared" si="48"/>
        <v>9.0000000000000036</v>
      </c>
      <c r="H128" s="12">
        <f t="shared" si="48"/>
        <v>0</v>
      </c>
      <c r="I128" s="155">
        <f>SUM(C128:G128)</f>
        <v>963.7</v>
      </c>
      <c r="J128" s="12">
        <f>J126*(13-J127)</f>
        <v>8.0000000000000071</v>
      </c>
      <c r="K128" s="12">
        <f>K126*(13-K127)</f>
        <v>98.800000000000011</v>
      </c>
      <c r="L128" s="12">
        <f>L126*(13-L127)</f>
        <v>234</v>
      </c>
      <c r="M128" s="12">
        <f>M126*(13-M127)</f>
        <v>381.3</v>
      </c>
      <c r="N128" s="155">
        <f>SUM(J128:M128)</f>
        <v>722.1</v>
      </c>
      <c r="O128" s="156">
        <f>O126*(13-O127)</f>
        <v>1685.8</v>
      </c>
      <c r="P128" s="162">
        <f>P126*(13-P127)</f>
        <v>1685.8</v>
      </c>
    </row>
    <row r="129" spans="2:16" ht="19.5">
      <c r="B129" s="149" t="s">
        <v>213</v>
      </c>
      <c r="C129" s="13">
        <f t="shared" ref="C129:H129" si="49">C126*(17-C127)</f>
        <v>480.5</v>
      </c>
      <c r="D129" s="12">
        <f t="shared" si="49"/>
        <v>361.2</v>
      </c>
      <c r="E129" s="12">
        <f t="shared" si="49"/>
        <v>325.5</v>
      </c>
      <c r="F129" s="12">
        <f t="shared" si="49"/>
        <v>247.5</v>
      </c>
      <c r="G129" s="12">
        <f t="shared" si="49"/>
        <v>49</v>
      </c>
      <c r="H129" s="12">
        <f t="shared" si="49"/>
        <v>0</v>
      </c>
      <c r="I129" s="155">
        <f>SUM(C129:G129)</f>
        <v>1463.7</v>
      </c>
      <c r="J129" s="12">
        <f>J126*(17-J127)</f>
        <v>48.000000000000007</v>
      </c>
      <c r="K129" s="12">
        <f>K126*(17-K127)</f>
        <v>202.8</v>
      </c>
      <c r="L129" s="12">
        <f>L126*(17-L127)</f>
        <v>354</v>
      </c>
      <c r="M129" s="12">
        <f>M126*(17-M127)</f>
        <v>505.3</v>
      </c>
      <c r="N129" s="155">
        <f>SUM(J129:M129)</f>
        <v>1110.0999999999999</v>
      </c>
      <c r="O129" s="156">
        <f>O126*(17-O127)</f>
        <v>2573.8000000000002</v>
      </c>
      <c r="P129" s="162">
        <f>P126*(17-P127)</f>
        <v>2573.8000000000002</v>
      </c>
    </row>
    <row r="130" spans="2:16" ht="19.5">
      <c r="B130" s="149" t="s">
        <v>214</v>
      </c>
      <c r="C130" s="17">
        <f t="shared" ref="C130:H130" si="50">C126*(18-C127)</f>
        <v>511.5</v>
      </c>
      <c r="D130" s="16">
        <f t="shared" si="50"/>
        <v>389.2</v>
      </c>
      <c r="E130" s="16">
        <f t="shared" si="50"/>
        <v>356.5</v>
      </c>
      <c r="F130" s="16">
        <f t="shared" si="50"/>
        <v>272.5</v>
      </c>
      <c r="G130" s="16">
        <f t="shared" si="50"/>
        <v>59</v>
      </c>
      <c r="H130" s="16">
        <f t="shared" si="50"/>
        <v>0</v>
      </c>
      <c r="I130" s="155">
        <f>SUM(C130:G130)</f>
        <v>1588.7</v>
      </c>
      <c r="J130" s="16">
        <f>J126*(18-J127)</f>
        <v>58.000000000000007</v>
      </c>
      <c r="K130" s="16">
        <f>K126*(18-K127)</f>
        <v>228.8</v>
      </c>
      <c r="L130" s="16">
        <f>L126*(18-L127)</f>
        <v>384</v>
      </c>
      <c r="M130" s="16">
        <f>M126*(18-M127)</f>
        <v>536.30000000000007</v>
      </c>
      <c r="N130" s="155">
        <f>SUM(J130:M130)</f>
        <v>1207.0999999999999</v>
      </c>
      <c r="O130" s="157">
        <f>O126*(18-O127)</f>
        <v>2795.8</v>
      </c>
      <c r="P130" s="163">
        <f>P126*(18-P127)</f>
        <v>2795.8</v>
      </c>
    </row>
    <row r="131" spans="2:16" ht="20.25" thickBot="1">
      <c r="B131" s="407" t="s">
        <v>215</v>
      </c>
      <c r="C131" s="21">
        <f t="shared" ref="C131:H131" si="51">C126*(19-C127)</f>
        <v>542.5</v>
      </c>
      <c r="D131" s="20">
        <f t="shared" si="51"/>
        <v>417.2</v>
      </c>
      <c r="E131" s="20">
        <f t="shared" si="51"/>
        <v>387.5</v>
      </c>
      <c r="F131" s="20">
        <f t="shared" si="51"/>
        <v>297.5</v>
      </c>
      <c r="G131" s="20">
        <f t="shared" si="51"/>
        <v>69</v>
      </c>
      <c r="H131" s="20">
        <f t="shared" si="51"/>
        <v>0</v>
      </c>
      <c r="I131" s="164">
        <f>SUM(C131:G131)</f>
        <v>1713.7</v>
      </c>
      <c r="J131" s="20">
        <f>J126*(19-J127)</f>
        <v>68</v>
      </c>
      <c r="K131" s="20">
        <f>K126*(19-K127)</f>
        <v>254.8</v>
      </c>
      <c r="L131" s="20">
        <f>L126*(19-L127)</f>
        <v>414</v>
      </c>
      <c r="M131" s="20">
        <f>M126*(19-M127)</f>
        <v>567.30000000000007</v>
      </c>
      <c r="N131" s="164">
        <f>SUM(J131:M131)</f>
        <v>1304.0999999999999</v>
      </c>
      <c r="O131" s="165">
        <f>O126*(19-O127)</f>
        <v>3017.8</v>
      </c>
      <c r="P131" s="166">
        <f>P126*(19-P127)</f>
        <v>3017.8</v>
      </c>
    </row>
    <row r="132" spans="2:16" ht="15.75" thickBot="1"/>
    <row r="133" spans="2:16" ht="24" thickBot="1">
      <c r="B133" s="473" t="s">
        <v>246</v>
      </c>
      <c r="C133" s="474"/>
      <c r="D133" s="474"/>
      <c r="E133" s="474"/>
      <c r="F133" s="474"/>
      <c r="G133" s="474"/>
      <c r="H133" s="474"/>
      <c r="I133" s="474"/>
      <c r="J133" s="474"/>
      <c r="K133" s="474"/>
      <c r="L133" s="470" t="s">
        <v>230</v>
      </c>
      <c r="M133" s="471"/>
      <c r="N133" s="471"/>
      <c r="O133" s="471"/>
      <c r="P133" s="472"/>
    </row>
    <row r="134" spans="2:16" ht="15.75">
      <c r="B134" s="465" t="s">
        <v>195</v>
      </c>
      <c r="C134" s="461" t="s">
        <v>196</v>
      </c>
      <c r="D134" s="461" t="s">
        <v>197</v>
      </c>
      <c r="E134" s="461" t="s">
        <v>198</v>
      </c>
      <c r="F134" s="461" t="s">
        <v>199</v>
      </c>
      <c r="G134" s="461" t="s">
        <v>200</v>
      </c>
      <c r="H134" s="461" t="s">
        <v>201</v>
      </c>
      <c r="I134" s="467" t="s">
        <v>202</v>
      </c>
      <c r="J134" s="461" t="s">
        <v>203</v>
      </c>
      <c r="K134" s="461" t="s">
        <v>204</v>
      </c>
      <c r="L134" s="461" t="s">
        <v>205</v>
      </c>
      <c r="M134" s="461" t="s">
        <v>206</v>
      </c>
      <c r="N134" s="467" t="s">
        <v>207</v>
      </c>
      <c r="O134" s="456" t="s">
        <v>208</v>
      </c>
      <c r="P134" s="457"/>
    </row>
    <row r="135" spans="2:16" ht="16.5" thickBot="1">
      <c r="B135" s="466"/>
      <c r="C135" s="462"/>
      <c r="D135" s="462"/>
      <c r="E135" s="462"/>
      <c r="F135" s="462"/>
      <c r="G135" s="462"/>
      <c r="H135" s="462"/>
      <c r="I135" s="462"/>
      <c r="J135" s="462"/>
      <c r="K135" s="462"/>
      <c r="L135" s="462"/>
      <c r="M135" s="462"/>
      <c r="N135" s="462"/>
      <c r="O135" s="145" t="s">
        <v>209</v>
      </c>
      <c r="P135" s="30" t="s">
        <v>210</v>
      </c>
    </row>
    <row r="136" spans="2:16">
      <c r="B136" s="148" t="s">
        <v>211</v>
      </c>
      <c r="C136" s="146">
        <v>31</v>
      </c>
      <c r="D136" s="8">
        <v>28</v>
      </c>
      <c r="E136" s="8">
        <v>31</v>
      </c>
      <c r="F136" s="8">
        <v>15</v>
      </c>
      <c r="G136" s="8">
        <v>16</v>
      </c>
      <c r="H136" s="8">
        <v>10</v>
      </c>
      <c r="I136" s="168">
        <f>SUM(C136:G136)</f>
        <v>121</v>
      </c>
      <c r="J136" s="8">
        <v>10</v>
      </c>
      <c r="K136" s="8">
        <v>26</v>
      </c>
      <c r="L136" s="8">
        <v>30</v>
      </c>
      <c r="M136" s="8">
        <v>31</v>
      </c>
      <c r="N136" s="168">
        <f>SUM(J136:M136)</f>
        <v>97</v>
      </c>
      <c r="O136" s="167">
        <f>SUM(C136:H136,J136:M136)</f>
        <v>228</v>
      </c>
      <c r="P136" s="169">
        <f>I136+N136</f>
        <v>218</v>
      </c>
    </row>
    <row r="137" spans="2:16" ht="19.5">
      <c r="B137" s="149" t="s">
        <v>485</v>
      </c>
      <c r="C137" s="147">
        <v>0.1</v>
      </c>
      <c r="D137" s="10">
        <v>0.6</v>
      </c>
      <c r="E137" s="10">
        <v>1</v>
      </c>
      <c r="F137" s="10">
        <v>5.0999999999999996</v>
      </c>
      <c r="G137" s="10">
        <v>10.9</v>
      </c>
      <c r="H137" s="10">
        <v>12</v>
      </c>
      <c r="I137" s="153">
        <f>(C136*C137+D136*D137+E136*E137+F136*F137+G136*G137)/I136</f>
        <v>2.494214876033058</v>
      </c>
      <c r="J137" s="10">
        <v>10.5</v>
      </c>
      <c r="K137" s="95">
        <v>9.1999999999999993</v>
      </c>
      <c r="L137" s="95">
        <v>5</v>
      </c>
      <c r="M137" s="95">
        <v>1.8</v>
      </c>
      <c r="N137" s="153">
        <f>(J136*J137+K136*K137+L136*L137+M136*M137)/N136</f>
        <v>5.6701030927835054</v>
      </c>
      <c r="O137" s="154">
        <f>(C137*C136+D137*D136+E137*E136+F137*F136+G137*G136+H137*H136+J137*J136+K137*K136+L137*L136+M137*M136)/O136</f>
        <v>4.2622807017543858</v>
      </c>
      <c r="P137" s="161">
        <f>(I137*I136+N137*N136)/P136</f>
        <v>3.9073394495412841</v>
      </c>
    </row>
    <row r="138" spans="2:16" ht="19.5">
      <c r="B138" s="149" t="s">
        <v>212</v>
      </c>
      <c r="C138" s="13">
        <f t="shared" ref="C138:H138" si="52">C136*(13-C137)</f>
        <v>399.90000000000003</v>
      </c>
      <c r="D138" s="12">
        <f t="shared" si="52"/>
        <v>347.2</v>
      </c>
      <c r="E138" s="12">
        <f t="shared" si="52"/>
        <v>372</v>
      </c>
      <c r="F138" s="12">
        <f t="shared" si="52"/>
        <v>118.5</v>
      </c>
      <c r="G138" s="12">
        <f t="shared" si="52"/>
        <v>33.599999999999994</v>
      </c>
      <c r="H138" s="12">
        <f t="shared" si="52"/>
        <v>10</v>
      </c>
      <c r="I138" s="155">
        <f>SUM(C138:G138)</f>
        <v>1271.1999999999998</v>
      </c>
      <c r="J138" s="12">
        <f>J136*(13-J137)</f>
        <v>25</v>
      </c>
      <c r="K138" s="12">
        <f>K136*(13-K137)</f>
        <v>98.800000000000011</v>
      </c>
      <c r="L138" s="12">
        <f>L136*(13-L137)</f>
        <v>240</v>
      </c>
      <c r="M138" s="12">
        <f>M136*(13-M137)</f>
        <v>347.2</v>
      </c>
      <c r="N138" s="155">
        <f>SUM(J138:M138)</f>
        <v>711</v>
      </c>
      <c r="O138" s="156">
        <f>O136*(13-O137)</f>
        <v>1992.2000000000003</v>
      </c>
      <c r="P138" s="162">
        <f>P136*(13-P137)</f>
        <v>1982.2</v>
      </c>
    </row>
    <row r="139" spans="2:16" ht="19.5">
      <c r="B139" s="149" t="s">
        <v>213</v>
      </c>
      <c r="C139" s="13">
        <f t="shared" ref="C139:H139" si="53">C136*(17-C137)</f>
        <v>523.9</v>
      </c>
      <c r="D139" s="12">
        <f t="shared" si="53"/>
        <v>459.19999999999993</v>
      </c>
      <c r="E139" s="12">
        <f t="shared" si="53"/>
        <v>496</v>
      </c>
      <c r="F139" s="12">
        <f t="shared" si="53"/>
        <v>178.5</v>
      </c>
      <c r="G139" s="12">
        <f t="shared" si="53"/>
        <v>97.6</v>
      </c>
      <c r="H139" s="12">
        <f t="shared" si="53"/>
        <v>50</v>
      </c>
      <c r="I139" s="155">
        <f>SUM(C139:G139)</f>
        <v>1755.1999999999998</v>
      </c>
      <c r="J139" s="12">
        <f>J136*(17-J137)</f>
        <v>65</v>
      </c>
      <c r="K139" s="12">
        <f>K136*(17-K137)</f>
        <v>202.8</v>
      </c>
      <c r="L139" s="12">
        <f>L136*(17-L137)</f>
        <v>360</v>
      </c>
      <c r="M139" s="12">
        <f>M136*(17-M137)</f>
        <v>471.2</v>
      </c>
      <c r="N139" s="155">
        <f>SUM(J139:M139)</f>
        <v>1099</v>
      </c>
      <c r="O139" s="156">
        <f>O136*(17-O137)</f>
        <v>2904.2000000000003</v>
      </c>
      <c r="P139" s="162">
        <f>P136*(17-P137)</f>
        <v>2854.2</v>
      </c>
    </row>
    <row r="140" spans="2:16" ht="19.5">
      <c r="B140" s="149" t="s">
        <v>214</v>
      </c>
      <c r="C140" s="17">
        <f t="shared" ref="C140:H140" si="54">C136*(18-C137)</f>
        <v>554.9</v>
      </c>
      <c r="D140" s="16">
        <f t="shared" si="54"/>
        <v>487.19999999999993</v>
      </c>
      <c r="E140" s="16">
        <f t="shared" si="54"/>
        <v>527</v>
      </c>
      <c r="F140" s="16">
        <f t="shared" si="54"/>
        <v>193.5</v>
      </c>
      <c r="G140" s="16">
        <f t="shared" si="54"/>
        <v>113.6</v>
      </c>
      <c r="H140" s="16">
        <f t="shared" si="54"/>
        <v>60</v>
      </c>
      <c r="I140" s="155">
        <f>SUM(C140:G140)</f>
        <v>1876.1999999999998</v>
      </c>
      <c r="J140" s="16">
        <f>J136*(18-J137)</f>
        <v>75</v>
      </c>
      <c r="K140" s="16">
        <f>K136*(18-K137)</f>
        <v>228.8</v>
      </c>
      <c r="L140" s="16">
        <f>L136*(18-L137)</f>
        <v>390</v>
      </c>
      <c r="M140" s="16">
        <f>M136*(18-M137)</f>
        <v>502.2</v>
      </c>
      <c r="N140" s="155">
        <f>SUM(J140:M140)</f>
        <v>1196</v>
      </c>
      <c r="O140" s="157">
        <f>O136*(18-O137)</f>
        <v>3132.2000000000003</v>
      </c>
      <c r="P140" s="163">
        <f>P136*(18-P137)</f>
        <v>3072.2</v>
      </c>
    </row>
    <row r="141" spans="2:16" ht="20.25" thickBot="1">
      <c r="B141" s="407" t="s">
        <v>215</v>
      </c>
      <c r="C141" s="21">
        <f t="shared" ref="C141:H141" si="55">C136*(19-C137)</f>
        <v>585.9</v>
      </c>
      <c r="D141" s="20">
        <f t="shared" si="55"/>
        <v>515.19999999999993</v>
      </c>
      <c r="E141" s="20">
        <f t="shared" si="55"/>
        <v>558</v>
      </c>
      <c r="F141" s="20">
        <f t="shared" si="55"/>
        <v>208.5</v>
      </c>
      <c r="G141" s="20">
        <f t="shared" si="55"/>
        <v>129.6</v>
      </c>
      <c r="H141" s="20">
        <f t="shared" si="55"/>
        <v>70</v>
      </c>
      <c r="I141" s="164">
        <f>SUM(C141:G141)</f>
        <v>1997.1999999999998</v>
      </c>
      <c r="J141" s="20">
        <f>J136*(19-J137)</f>
        <v>85</v>
      </c>
      <c r="K141" s="20">
        <f>K136*(19-K137)</f>
        <v>254.8</v>
      </c>
      <c r="L141" s="20">
        <f>L136*(19-L137)</f>
        <v>420</v>
      </c>
      <c r="M141" s="20">
        <f>M136*(19-M137)</f>
        <v>533.19999999999993</v>
      </c>
      <c r="N141" s="164">
        <f>SUM(J141:M141)</f>
        <v>1293</v>
      </c>
      <c r="O141" s="165">
        <f>O136*(19-O137)</f>
        <v>3360.2000000000003</v>
      </c>
      <c r="P141" s="166">
        <f>P136*(19-P137)</f>
        <v>3290.2</v>
      </c>
    </row>
    <row r="142" spans="2:16" ht="15.75" thickBot="1">
      <c r="B142" s="1"/>
      <c r="C142" s="1"/>
      <c r="D142" s="2"/>
      <c r="E142" s="2"/>
      <c r="F142" s="2"/>
      <c r="G142" s="1"/>
      <c r="H142" s="3"/>
      <c r="I142" s="2"/>
      <c r="J142" s="3"/>
      <c r="K142" s="2"/>
      <c r="L142" s="2"/>
      <c r="M142" s="1"/>
      <c r="N142" s="2"/>
      <c r="O142" s="1"/>
    </row>
    <row r="143" spans="2:16" ht="24" thickBot="1">
      <c r="B143" s="473" t="s">
        <v>246</v>
      </c>
      <c r="C143" s="474"/>
      <c r="D143" s="474"/>
      <c r="E143" s="474"/>
      <c r="F143" s="474"/>
      <c r="G143" s="474"/>
      <c r="H143" s="474"/>
      <c r="I143" s="474"/>
      <c r="J143" s="474"/>
      <c r="K143" s="474"/>
      <c r="L143" s="470" t="s">
        <v>231</v>
      </c>
      <c r="M143" s="471"/>
      <c r="N143" s="471"/>
      <c r="O143" s="471"/>
      <c r="P143" s="472"/>
    </row>
    <row r="144" spans="2:16" ht="15.75">
      <c r="B144" s="465" t="s">
        <v>195</v>
      </c>
      <c r="C144" s="461" t="s">
        <v>196</v>
      </c>
      <c r="D144" s="461" t="s">
        <v>197</v>
      </c>
      <c r="E144" s="461" t="s">
        <v>198</v>
      </c>
      <c r="F144" s="461" t="s">
        <v>199</v>
      </c>
      <c r="G144" s="461" t="s">
        <v>200</v>
      </c>
      <c r="H144" s="461" t="s">
        <v>201</v>
      </c>
      <c r="I144" s="467" t="s">
        <v>202</v>
      </c>
      <c r="J144" s="461" t="s">
        <v>203</v>
      </c>
      <c r="K144" s="461" t="s">
        <v>204</v>
      </c>
      <c r="L144" s="461" t="s">
        <v>205</v>
      </c>
      <c r="M144" s="461" t="s">
        <v>206</v>
      </c>
      <c r="N144" s="467" t="s">
        <v>207</v>
      </c>
      <c r="O144" s="456" t="s">
        <v>208</v>
      </c>
      <c r="P144" s="457"/>
    </row>
    <row r="145" spans="2:16" ht="16.5" thickBot="1">
      <c r="B145" s="466"/>
      <c r="C145" s="462"/>
      <c r="D145" s="462"/>
      <c r="E145" s="462"/>
      <c r="F145" s="462"/>
      <c r="G145" s="462"/>
      <c r="H145" s="462"/>
      <c r="I145" s="462"/>
      <c r="J145" s="462"/>
      <c r="K145" s="462"/>
      <c r="L145" s="462"/>
      <c r="M145" s="462"/>
      <c r="N145" s="462"/>
      <c r="O145" s="145" t="s">
        <v>209</v>
      </c>
      <c r="P145" s="30" t="s">
        <v>210</v>
      </c>
    </row>
    <row r="146" spans="2:16">
      <c r="B146" s="148" t="s">
        <v>211</v>
      </c>
      <c r="C146" s="146">
        <v>31</v>
      </c>
      <c r="D146" s="8">
        <v>28</v>
      </c>
      <c r="E146" s="8">
        <v>31</v>
      </c>
      <c r="F146" s="8">
        <v>25</v>
      </c>
      <c r="G146" s="8">
        <v>21</v>
      </c>
      <c r="H146" s="8">
        <v>0</v>
      </c>
      <c r="I146" s="168">
        <f>SUM(C146:G146)</f>
        <v>136</v>
      </c>
      <c r="J146" s="8">
        <v>11</v>
      </c>
      <c r="K146" s="8">
        <v>22</v>
      </c>
      <c r="L146" s="8">
        <v>31</v>
      </c>
      <c r="M146" s="8">
        <v>31</v>
      </c>
      <c r="N146" s="168">
        <f>SUM(J146:M146)</f>
        <v>95</v>
      </c>
      <c r="O146" s="167">
        <f>SUM(C146:H146,J146:M146)</f>
        <v>231</v>
      </c>
      <c r="P146" s="169">
        <f>I146+N146</f>
        <v>231</v>
      </c>
    </row>
    <row r="147" spans="2:16" ht="19.5">
      <c r="B147" s="149" t="s">
        <v>485</v>
      </c>
      <c r="C147" s="147">
        <v>1.5</v>
      </c>
      <c r="D147" s="10">
        <v>2.7</v>
      </c>
      <c r="E147" s="10">
        <v>6.8</v>
      </c>
      <c r="F147" s="10">
        <v>10.1</v>
      </c>
      <c r="G147" s="10">
        <v>11</v>
      </c>
      <c r="H147" s="10">
        <v>0</v>
      </c>
      <c r="I147" s="153">
        <f>(C146*C147+D146*D147+E146*E147+F146*F147+G146*G147)/I146</f>
        <v>6.0029411764705882</v>
      </c>
      <c r="J147" s="10">
        <v>14.403333333333334</v>
      </c>
      <c r="K147" s="95">
        <v>11.103225806451615</v>
      </c>
      <c r="L147" s="95">
        <v>6.4166666666666687</v>
      </c>
      <c r="M147" s="95">
        <v>3.0451612903225804</v>
      </c>
      <c r="N147" s="153">
        <f>(J146*J147+K146*K147+L146*L147+M146*M147)/N146</f>
        <v>7.3265715902659885</v>
      </c>
      <c r="O147" s="154">
        <f>(C147*C146+D147*D146+E147*E146+F147*F146+G147*G146+H147*H146+J147*J146+K147*K146+L147*L146+M147*M146)/O146</f>
        <v>6.5472913466461859</v>
      </c>
      <c r="P147" s="161">
        <f>(I147*I146+N147*N146)/P146</f>
        <v>6.5472913466461859</v>
      </c>
    </row>
    <row r="148" spans="2:16" ht="19.5">
      <c r="B148" s="149" t="s">
        <v>212</v>
      </c>
      <c r="C148" s="13">
        <f t="shared" ref="C148:H148" si="56">C146*(13-C147)</f>
        <v>356.5</v>
      </c>
      <c r="D148" s="12">
        <f t="shared" si="56"/>
        <v>288.40000000000003</v>
      </c>
      <c r="E148" s="12">
        <f t="shared" si="56"/>
        <v>192.20000000000002</v>
      </c>
      <c r="F148" s="12">
        <f t="shared" si="56"/>
        <v>72.500000000000014</v>
      </c>
      <c r="G148" s="12">
        <f t="shared" si="56"/>
        <v>42</v>
      </c>
      <c r="H148" s="12">
        <f t="shared" si="56"/>
        <v>0</v>
      </c>
      <c r="I148" s="155">
        <f>SUM(C148:G148)</f>
        <v>951.60000000000014</v>
      </c>
      <c r="J148" s="12">
        <f>J146*(13-J147)</f>
        <v>-15.436666666666676</v>
      </c>
      <c r="K148" s="12">
        <f>K146*(13-K147)</f>
        <v>41.729032258064471</v>
      </c>
      <c r="L148" s="12">
        <f>L146*(13-L147)</f>
        <v>204.08333333333326</v>
      </c>
      <c r="M148" s="12">
        <f>M146*(13-M147)</f>
        <v>308.60000000000002</v>
      </c>
      <c r="N148" s="155">
        <f>SUM(J148:M148)</f>
        <v>538.97569892473109</v>
      </c>
      <c r="O148" s="156">
        <f>O146*(13-O147)</f>
        <v>1490.5756989247311</v>
      </c>
      <c r="P148" s="162">
        <f>P146*(13-P147)</f>
        <v>1490.5756989247311</v>
      </c>
    </row>
    <row r="149" spans="2:16" ht="19.5">
      <c r="B149" s="149" t="s">
        <v>213</v>
      </c>
      <c r="C149" s="13">
        <f t="shared" ref="C149:H149" si="57">C146*(17-C147)</f>
        <v>480.5</v>
      </c>
      <c r="D149" s="12">
        <f t="shared" si="57"/>
        <v>400.40000000000003</v>
      </c>
      <c r="E149" s="12">
        <f t="shared" si="57"/>
        <v>316.2</v>
      </c>
      <c r="F149" s="12">
        <f t="shared" si="57"/>
        <v>172.5</v>
      </c>
      <c r="G149" s="12">
        <f t="shared" si="57"/>
        <v>126</v>
      </c>
      <c r="H149" s="12">
        <f t="shared" si="57"/>
        <v>0</v>
      </c>
      <c r="I149" s="155">
        <f>SUM(C149:G149)</f>
        <v>1495.6000000000001</v>
      </c>
      <c r="J149" s="12">
        <f>J146*(17-J147)</f>
        <v>28.563333333333325</v>
      </c>
      <c r="K149" s="12">
        <f>K146*(17-K147)</f>
        <v>129.72903225806448</v>
      </c>
      <c r="L149" s="12">
        <f>L146*(17-L147)</f>
        <v>328.08333333333331</v>
      </c>
      <c r="M149" s="12">
        <f>M146*(17-M147)</f>
        <v>432.6</v>
      </c>
      <c r="N149" s="155">
        <f>SUM(J149:M149)</f>
        <v>918.9756989247312</v>
      </c>
      <c r="O149" s="156">
        <f>O146*(17-O147)</f>
        <v>2414.5756989247307</v>
      </c>
      <c r="P149" s="162">
        <f>P146*(17-P147)</f>
        <v>2414.5756989247307</v>
      </c>
    </row>
    <row r="150" spans="2:16" ht="19.5">
      <c r="B150" s="149" t="s">
        <v>214</v>
      </c>
      <c r="C150" s="17">
        <f t="shared" ref="C150:H150" si="58">C146*(18-C147)</f>
        <v>511.5</v>
      </c>
      <c r="D150" s="16">
        <f t="shared" si="58"/>
        <v>428.40000000000003</v>
      </c>
      <c r="E150" s="16">
        <f t="shared" si="58"/>
        <v>347.2</v>
      </c>
      <c r="F150" s="16">
        <f t="shared" si="58"/>
        <v>197.5</v>
      </c>
      <c r="G150" s="16">
        <f t="shared" si="58"/>
        <v>147</v>
      </c>
      <c r="H150" s="16">
        <f t="shared" si="58"/>
        <v>0</v>
      </c>
      <c r="I150" s="155">
        <f>SUM(C150:G150)</f>
        <v>1631.6000000000001</v>
      </c>
      <c r="J150" s="16">
        <f>J146*(18-J147)</f>
        <v>39.563333333333325</v>
      </c>
      <c r="K150" s="16">
        <f>K146*(18-K147)</f>
        <v>151.72903225806448</v>
      </c>
      <c r="L150" s="16">
        <f>L146*(18-L147)</f>
        <v>359.08333333333331</v>
      </c>
      <c r="M150" s="16">
        <f>M146*(18-M147)</f>
        <v>463.6</v>
      </c>
      <c r="N150" s="155">
        <f>SUM(J150:M150)</f>
        <v>1013.9756989247311</v>
      </c>
      <c r="O150" s="157">
        <f>O146*(18-O147)</f>
        <v>2645.5756989247307</v>
      </c>
      <c r="P150" s="163">
        <f>P146*(18-P147)</f>
        <v>2645.5756989247307</v>
      </c>
    </row>
    <row r="151" spans="2:16" ht="20.25" thickBot="1">
      <c r="B151" s="407" t="s">
        <v>215</v>
      </c>
      <c r="C151" s="21">
        <f t="shared" ref="C151:H151" si="59">C146*(19-C147)</f>
        <v>542.5</v>
      </c>
      <c r="D151" s="20">
        <f t="shared" si="59"/>
        <v>456.40000000000003</v>
      </c>
      <c r="E151" s="20">
        <f t="shared" si="59"/>
        <v>378.2</v>
      </c>
      <c r="F151" s="20">
        <f t="shared" si="59"/>
        <v>222.5</v>
      </c>
      <c r="G151" s="20">
        <f t="shared" si="59"/>
        <v>168</v>
      </c>
      <c r="H151" s="20">
        <f t="shared" si="59"/>
        <v>0</v>
      </c>
      <c r="I151" s="164">
        <f>SUM(C151:G151)</f>
        <v>1767.6000000000001</v>
      </c>
      <c r="J151" s="20">
        <f>J146*(19-J147)</f>
        <v>50.563333333333325</v>
      </c>
      <c r="K151" s="20">
        <f>K146*(19-K147)</f>
        <v>173.72903225806448</v>
      </c>
      <c r="L151" s="20">
        <f>L146*(19-L147)</f>
        <v>390.08333333333331</v>
      </c>
      <c r="M151" s="20">
        <f>M146*(19-M147)</f>
        <v>494.6</v>
      </c>
      <c r="N151" s="164">
        <f>SUM(J151:M151)</f>
        <v>1108.9756989247312</v>
      </c>
      <c r="O151" s="165">
        <f>O146*(19-O147)</f>
        <v>2876.5756989247307</v>
      </c>
      <c r="P151" s="166">
        <f>P146*(19-P147)</f>
        <v>2876.5756989247307</v>
      </c>
    </row>
    <row r="152" spans="2:16" ht="15.75" thickBot="1">
      <c r="B152" s="24"/>
      <c r="C152" s="25"/>
      <c r="D152" s="25"/>
      <c r="E152" s="25"/>
      <c r="F152" s="25"/>
      <c r="G152" s="25"/>
      <c r="H152" s="25"/>
      <c r="I152" s="26"/>
      <c r="J152" s="25"/>
      <c r="K152" s="25"/>
      <c r="L152" s="25"/>
      <c r="M152" s="25"/>
      <c r="N152" s="26"/>
      <c r="O152" s="27"/>
      <c r="P152" s="27"/>
    </row>
    <row r="153" spans="2:16" ht="24" thickBot="1">
      <c r="B153" s="473" t="s">
        <v>246</v>
      </c>
      <c r="C153" s="474"/>
      <c r="D153" s="474"/>
      <c r="E153" s="474"/>
      <c r="F153" s="474"/>
      <c r="G153" s="474"/>
      <c r="H153" s="474"/>
      <c r="I153" s="474"/>
      <c r="J153" s="474"/>
      <c r="K153" s="474"/>
      <c r="L153" s="470" t="s">
        <v>145</v>
      </c>
      <c r="M153" s="471"/>
      <c r="N153" s="471"/>
      <c r="O153" s="471"/>
      <c r="P153" s="472"/>
    </row>
    <row r="154" spans="2:16" ht="15.75">
      <c r="B154" s="465" t="s">
        <v>195</v>
      </c>
      <c r="C154" s="461" t="s">
        <v>196</v>
      </c>
      <c r="D154" s="461" t="s">
        <v>197</v>
      </c>
      <c r="E154" s="461" t="s">
        <v>198</v>
      </c>
      <c r="F154" s="461" t="s">
        <v>199</v>
      </c>
      <c r="G154" s="461" t="s">
        <v>200</v>
      </c>
      <c r="H154" s="461" t="s">
        <v>201</v>
      </c>
      <c r="I154" s="467" t="s">
        <v>202</v>
      </c>
      <c r="J154" s="461" t="s">
        <v>203</v>
      </c>
      <c r="K154" s="461" t="s">
        <v>204</v>
      </c>
      <c r="L154" s="461" t="s">
        <v>205</v>
      </c>
      <c r="M154" s="461" t="s">
        <v>206</v>
      </c>
      <c r="N154" s="467" t="s">
        <v>207</v>
      </c>
      <c r="O154" s="456" t="s">
        <v>208</v>
      </c>
      <c r="P154" s="457"/>
    </row>
    <row r="155" spans="2:16" ht="16.5" thickBot="1">
      <c r="B155" s="466"/>
      <c r="C155" s="462"/>
      <c r="D155" s="462"/>
      <c r="E155" s="462"/>
      <c r="F155" s="462"/>
      <c r="G155" s="462"/>
      <c r="H155" s="462"/>
      <c r="I155" s="462"/>
      <c r="J155" s="462"/>
      <c r="K155" s="462"/>
      <c r="L155" s="462"/>
      <c r="M155" s="462"/>
      <c r="N155" s="462"/>
      <c r="O155" s="145" t="s">
        <v>209</v>
      </c>
      <c r="P155" s="30" t="s">
        <v>210</v>
      </c>
    </row>
    <row r="156" spans="2:16">
      <c r="B156" s="148" t="s">
        <v>211</v>
      </c>
      <c r="C156" s="146">
        <v>30</v>
      </c>
      <c r="D156" s="8">
        <v>31</v>
      </c>
      <c r="E156" s="8">
        <v>31</v>
      </c>
      <c r="F156" s="8">
        <v>26</v>
      </c>
      <c r="G156" s="8">
        <v>13</v>
      </c>
      <c r="H156" s="8">
        <v>5</v>
      </c>
      <c r="I156" s="168">
        <f>SUM(C156:G156)</f>
        <v>131</v>
      </c>
      <c r="J156" s="8"/>
      <c r="K156" s="8"/>
      <c r="L156" s="8"/>
      <c r="M156" s="8"/>
      <c r="N156" s="168">
        <f>SUM(J156:M156)</f>
        <v>0</v>
      </c>
      <c r="O156" s="167">
        <f>SUM(C156:H156,J156:M156)</f>
        <v>136</v>
      </c>
      <c r="P156" s="169">
        <f>I156+N156</f>
        <v>131</v>
      </c>
    </row>
    <row r="157" spans="2:16" ht="19.5">
      <c r="B157" s="149" t="s">
        <v>485</v>
      </c>
      <c r="C157" s="147">
        <v>2.4032258064516125</v>
      </c>
      <c r="D157" s="10">
        <v>0.62857142857142845</v>
      </c>
      <c r="E157" s="10">
        <v>4.9967741935483865</v>
      </c>
      <c r="F157" s="10">
        <v>8.9466666666666654</v>
      </c>
      <c r="G157" s="10">
        <v>13.696774193548389</v>
      </c>
      <c r="H157" s="10">
        <v>17.61</v>
      </c>
      <c r="I157" s="153">
        <f>(C156*C157+D156*D157+E156*E157+F156*F157+G156*G157)/I156</f>
        <v>5.0164418803719464</v>
      </c>
      <c r="J157" s="10"/>
      <c r="K157" s="95"/>
      <c r="L157" s="95"/>
      <c r="M157" s="95"/>
      <c r="N157" s="153"/>
      <c r="O157" s="154">
        <f>(C157*C156+D157*D156+E157*E156+F157*F156+G157*G156+H157*H156+J157*J156+K157*K156+L157*L156+M157*M156)/O156</f>
        <v>5.4794403406523893</v>
      </c>
      <c r="P157" s="161">
        <f>(I157*I156+N157*N156)/P156</f>
        <v>5.0164418803719464</v>
      </c>
    </row>
    <row r="158" spans="2:16" ht="19.5">
      <c r="B158" s="149" t="s">
        <v>212</v>
      </c>
      <c r="C158" s="13">
        <f t="shared" ref="C158:H158" si="60">C156*(13-C157)</f>
        <v>317.90322580645164</v>
      </c>
      <c r="D158" s="12">
        <f t="shared" si="60"/>
        <v>383.51428571428573</v>
      </c>
      <c r="E158" s="12">
        <f t="shared" si="60"/>
        <v>248.10000000000002</v>
      </c>
      <c r="F158" s="12">
        <f t="shared" si="60"/>
        <v>105.3866666666667</v>
      </c>
      <c r="G158" s="12">
        <f t="shared" si="60"/>
        <v>-9.0580645161290612</v>
      </c>
      <c r="H158" s="12">
        <f t="shared" si="60"/>
        <v>-23.049999999999997</v>
      </c>
      <c r="I158" s="155">
        <f>SUM(C158:G158)</f>
        <v>1045.8461136712751</v>
      </c>
      <c r="J158" s="12">
        <f>J156*(13-J157)</f>
        <v>0</v>
      </c>
      <c r="K158" s="12">
        <f>K156*(13-K157)</f>
        <v>0</v>
      </c>
      <c r="L158" s="12">
        <f>L156*(13-L157)</f>
        <v>0</v>
      </c>
      <c r="M158" s="12">
        <f>M156*(13-M157)</f>
        <v>0</v>
      </c>
      <c r="N158" s="155">
        <f>SUM(J158:M158)</f>
        <v>0</v>
      </c>
      <c r="O158" s="156">
        <f>O156*(13-O157)</f>
        <v>1022.7961136712751</v>
      </c>
      <c r="P158" s="162">
        <f>P156*(13-P157)</f>
        <v>1045.8461136712751</v>
      </c>
    </row>
    <row r="159" spans="2:16" ht="19.5">
      <c r="B159" s="149" t="s">
        <v>213</v>
      </c>
      <c r="C159" s="13">
        <f t="shared" ref="C159:H159" si="61">C156*(17-C157)</f>
        <v>437.90322580645164</v>
      </c>
      <c r="D159" s="12">
        <f t="shared" si="61"/>
        <v>507.51428571428568</v>
      </c>
      <c r="E159" s="12">
        <f t="shared" si="61"/>
        <v>372.1</v>
      </c>
      <c r="F159" s="12">
        <f t="shared" si="61"/>
        <v>209.38666666666671</v>
      </c>
      <c r="G159" s="12">
        <f t="shared" si="61"/>
        <v>42.941935483870935</v>
      </c>
      <c r="H159" s="12">
        <f t="shared" si="61"/>
        <v>-3.0499999999999972</v>
      </c>
      <c r="I159" s="155">
        <f>SUM(C159:G159)</f>
        <v>1569.8461136712751</v>
      </c>
      <c r="J159" s="12">
        <f>J156*(17-J157)</f>
        <v>0</v>
      </c>
      <c r="K159" s="12">
        <f>K156*(17-K157)</f>
        <v>0</v>
      </c>
      <c r="L159" s="12">
        <f>L156*(17-L157)</f>
        <v>0</v>
      </c>
      <c r="M159" s="12">
        <f>M156*(17-M157)</f>
        <v>0</v>
      </c>
      <c r="N159" s="155">
        <f>SUM(J159:M159)</f>
        <v>0</v>
      </c>
      <c r="O159" s="156">
        <f>O156*(17-O157)</f>
        <v>1566.7961136712752</v>
      </c>
      <c r="P159" s="162">
        <f>P156*(17-P157)</f>
        <v>1569.8461136712751</v>
      </c>
    </row>
    <row r="160" spans="2:16" ht="19.5">
      <c r="B160" s="149" t="s">
        <v>214</v>
      </c>
      <c r="C160" s="17">
        <f t="shared" ref="C160:H160" si="62">C156*(18-C157)</f>
        <v>467.90322580645164</v>
      </c>
      <c r="D160" s="16">
        <f t="shared" si="62"/>
        <v>538.51428571428562</v>
      </c>
      <c r="E160" s="16">
        <f t="shared" si="62"/>
        <v>403.1</v>
      </c>
      <c r="F160" s="16">
        <f t="shared" si="62"/>
        <v>235.38666666666671</v>
      </c>
      <c r="G160" s="16">
        <f t="shared" si="62"/>
        <v>55.941935483870935</v>
      </c>
      <c r="H160" s="16">
        <f t="shared" si="62"/>
        <v>1.9500000000000028</v>
      </c>
      <c r="I160" s="155">
        <f>SUM(C160:G160)</f>
        <v>1700.8461136712749</v>
      </c>
      <c r="J160" s="16">
        <f>J156*(18-J157)</f>
        <v>0</v>
      </c>
      <c r="K160" s="16">
        <f>K156*(18-K157)</f>
        <v>0</v>
      </c>
      <c r="L160" s="16">
        <f>L156*(18-L157)</f>
        <v>0</v>
      </c>
      <c r="M160" s="16">
        <f>M156*(18-M157)</f>
        <v>0</v>
      </c>
      <c r="N160" s="155">
        <f>SUM(J160:M160)</f>
        <v>0</v>
      </c>
      <c r="O160" s="157">
        <f>O156*(18-O157)</f>
        <v>1702.7961136712752</v>
      </c>
      <c r="P160" s="163">
        <f>P156*(18-P157)</f>
        <v>1700.8461136712751</v>
      </c>
    </row>
    <row r="161" spans="2:16" ht="20.25" thickBot="1">
      <c r="B161" s="407" t="s">
        <v>215</v>
      </c>
      <c r="C161" s="21">
        <f t="shared" ref="C161:H161" si="63">C156*(19-C157)</f>
        <v>497.90322580645164</v>
      </c>
      <c r="D161" s="20">
        <f t="shared" si="63"/>
        <v>569.51428571428562</v>
      </c>
      <c r="E161" s="20">
        <f t="shared" si="63"/>
        <v>434.1</v>
      </c>
      <c r="F161" s="20">
        <f t="shared" si="63"/>
        <v>261.38666666666671</v>
      </c>
      <c r="G161" s="20">
        <f t="shared" si="63"/>
        <v>68.941935483870935</v>
      </c>
      <c r="H161" s="20">
        <f t="shared" si="63"/>
        <v>6.9500000000000028</v>
      </c>
      <c r="I161" s="164">
        <f>SUM(C161:G161)</f>
        <v>1831.8461136712749</v>
      </c>
      <c r="J161" s="20">
        <f>J156*(19-J157)</f>
        <v>0</v>
      </c>
      <c r="K161" s="20">
        <f>K156*(19-K157)</f>
        <v>0</v>
      </c>
      <c r="L161" s="20">
        <f>L156*(19-L157)</f>
        <v>0</v>
      </c>
      <c r="M161" s="20">
        <f>M156*(19-M157)</f>
        <v>0</v>
      </c>
      <c r="N161" s="164">
        <f>SUM(J161:M161)</f>
        <v>0</v>
      </c>
      <c r="O161" s="165">
        <f>O156*(19-O157)</f>
        <v>1838.7961136712752</v>
      </c>
      <c r="P161" s="166">
        <f>P156*(19-P157)</f>
        <v>1831.8461136712751</v>
      </c>
    </row>
    <row r="162" spans="2:16" ht="15.75" thickBot="1"/>
    <row r="163" spans="2:16" ht="24" thickBot="1">
      <c r="B163" s="463" t="s">
        <v>247</v>
      </c>
      <c r="C163" s="464"/>
      <c r="D163" s="464"/>
      <c r="E163" s="464"/>
      <c r="F163" s="464"/>
      <c r="G163" s="464"/>
      <c r="H163" s="464"/>
      <c r="I163" s="464"/>
      <c r="J163" s="464"/>
      <c r="K163" s="464"/>
      <c r="L163" s="483" t="s">
        <v>242</v>
      </c>
      <c r="M163" s="485"/>
      <c r="N163" s="485" t="s">
        <v>233</v>
      </c>
      <c r="O163" s="485"/>
      <c r="P163" s="486"/>
    </row>
    <row r="164" spans="2:16" ht="15.75">
      <c r="B164" s="465" t="s">
        <v>195</v>
      </c>
      <c r="C164" s="461" t="s">
        <v>196</v>
      </c>
      <c r="D164" s="461" t="s">
        <v>197</v>
      </c>
      <c r="E164" s="461" t="s">
        <v>198</v>
      </c>
      <c r="F164" s="461" t="s">
        <v>199</v>
      </c>
      <c r="G164" s="461" t="s">
        <v>200</v>
      </c>
      <c r="H164" s="461" t="s">
        <v>201</v>
      </c>
      <c r="I164" s="467" t="s">
        <v>202</v>
      </c>
      <c r="J164" s="461" t="s">
        <v>203</v>
      </c>
      <c r="K164" s="461" t="s">
        <v>204</v>
      </c>
      <c r="L164" s="461" t="s">
        <v>205</v>
      </c>
      <c r="M164" s="461" t="s">
        <v>206</v>
      </c>
      <c r="N164" s="467" t="s">
        <v>207</v>
      </c>
      <c r="O164" s="456" t="s">
        <v>208</v>
      </c>
      <c r="P164" s="457"/>
    </row>
    <row r="165" spans="2:16" ht="16.5" thickBot="1">
      <c r="B165" s="466"/>
      <c r="C165" s="462"/>
      <c r="D165" s="462"/>
      <c r="E165" s="462"/>
      <c r="F165" s="462"/>
      <c r="G165" s="462"/>
      <c r="H165" s="462"/>
      <c r="I165" s="462"/>
      <c r="J165" s="462"/>
      <c r="K165" s="462"/>
      <c r="L165" s="462"/>
      <c r="M165" s="462"/>
      <c r="N165" s="462"/>
      <c r="O165" s="145" t="s">
        <v>234</v>
      </c>
      <c r="P165" s="30" t="s">
        <v>235</v>
      </c>
    </row>
    <row r="166" spans="2:16">
      <c r="B166" s="148" t="s">
        <v>211</v>
      </c>
      <c r="C166" s="146">
        <v>31</v>
      </c>
      <c r="D166" s="8">
        <v>28</v>
      </c>
      <c r="E166" s="8">
        <v>31</v>
      </c>
      <c r="F166" s="8">
        <v>30</v>
      </c>
      <c r="G166" s="8">
        <v>16</v>
      </c>
      <c r="H166" s="8">
        <v>0</v>
      </c>
      <c r="I166" s="168">
        <f>SUM(C166:H166)</f>
        <v>136</v>
      </c>
      <c r="J166" s="8">
        <v>16</v>
      </c>
      <c r="K166" s="8">
        <v>31</v>
      </c>
      <c r="L166" s="8">
        <v>30</v>
      </c>
      <c r="M166" s="8">
        <v>31</v>
      </c>
      <c r="N166" s="168">
        <f>SUM(J166:M166)</f>
        <v>108</v>
      </c>
      <c r="O166" s="167">
        <f>SUM(C166:H166,J166:M166)</f>
        <v>244</v>
      </c>
      <c r="P166" s="169">
        <f>I166+N166</f>
        <v>244</v>
      </c>
    </row>
    <row r="167" spans="2:16" ht="19.5">
      <c r="B167" s="149" t="s">
        <v>485</v>
      </c>
      <c r="C167" s="147">
        <v>-2.1</v>
      </c>
      <c r="D167" s="10">
        <v>-1.1000000000000001</v>
      </c>
      <c r="E167" s="10">
        <v>3.1</v>
      </c>
      <c r="F167" s="10">
        <v>7.5</v>
      </c>
      <c r="G167" s="10">
        <v>12.8</v>
      </c>
      <c r="H167" s="10">
        <v>0</v>
      </c>
      <c r="I167" s="153">
        <f>(C166*C167+D166*D167+E166*E167+F166*F167+G166*G167)/I166</f>
        <v>3.1617647058823528</v>
      </c>
      <c r="J167" s="10">
        <v>13</v>
      </c>
      <c r="K167" s="95">
        <v>7.8</v>
      </c>
      <c r="L167" s="95">
        <v>2.9</v>
      </c>
      <c r="M167" s="95">
        <v>-0.7</v>
      </c>
      <c r="N167" s="153">
        <f>(J166*J167+K166*K167+L166*L167+M166*M167)/N166</f>
        <v>4.7694444444444439</v>
      </c>
      <c r="O167" s="154">
        <f>(C167*C166+D167*D166+E167*E166+F167*F166+G167*G166+H167*H166+J167*J166+K167*K166+L167*L166+M167*M166)/O166</f>
        <v>3.8733606557377045</v>
      </c>
      <c r="P167" s="161">
        <f>(I167*I166+N167*N166)/P166</f>
        <v>3.8733606557377045</v>
      </c>
    </row>
    <row r="168" spans="2:16" ht="19.5">
      <c r="B168" s="149" t="s">
        <v>212</v>
      </c>
      <c r="C168" s="13">
        <f t="shared" ref="C168:H168" si="64">C166*(13-C167)</f>
        <v>468.09999999999997</v>
      </c>
      <c r="D168" s="12">
        <f t="shared" si="64"/>
        <v>394.8</v>
      </c>
      <c r="E168" s="12">
        <f t="shared" si="64"/>
        <v>306.90000000000003</v>
      </c>
      <c r="F168" s="12">
        <f t="shared" si="64"/>
        <v>165</v>
      </c>
      <c r="G168" s="12">
        <f t="shared" si="64"/>
        <v>3.1999999999999886</v>
      </c>
      <c r="H168" s="12">
        <f t="shared" si="64"/>
        <v>0</v>
      </c>
      <c r="I168" s="155">
        <f>SUM(C168:G168)</f>
        <v>1338</v>
      </c>
      <c r="J168" s="12">
        <f>J166*(13-J167)</f>
        <v>0</v>
      </c>
      <c r="K168" s="12">
        <f>K166*(13-K167)</f>
        <v>161.20000000000002</v>
      </c>
      <c r="L168" s="12">
        <f>L166*(13-L167)</f>
        <v>303</v>
      </c>
      <c r="M168" s="12">
        <f>M166*(13-M167)</f>
        <v>424.7</v>
      </c>
      <c r="N168" s="155">
        <f>SUM(J168:M168)</f>
        <v>888.90000000000009</v>
      </c>
      <c r="O168" s="156">
        <f>O166*(13-O167)</f>
        <v>2226.9</v>
      </c>
      <c r="P168" s="162">
        <f>P166*(13-P167)</f>
        <v>2226.9</v>
      </c>
    </row>
    <row r="169" spans="2:16" ht="19.5">
      <c r="B169" s="149" t="s">
        <v>213</v>
      </c>
      <c r="C169" s="13">
        <f t="shared" ref="C169:H169" si="65">C166*(17-C167)</f>
        <v>592.1</v>
      </c>
      <c r="D169" s="12">
        <f t="shared" si="65"/>
        <v>506.80000000000007</v>
      </c>
      <c r="E169" s="12">
        <f t="shared" si="65"/>
        <v>430.90000000000003</v>
      </c>
      <c r="F169" s="12">
        <f t="shared" si="65"/>
        <v>285</v>
      </c>
      <c r="G169" s="12">
        <f t="shared" si="65"/>
        <v>67.199999999999989</v>
      </c>
      <c r="H169" s="12">
        <f t="shared" si="65"/>
        <v>0</v>
      </c>
      <c r="I169" s="155">
        <f>SUM(C169:G169)</f>
        <v>1882.0000000000002</v>
      </c>
      <c r="J169" s="12">
        <f>J166*(17-J167)</f>
        <v>64</v>
      </c>
      <c r="K169" s="12">
        <f>K166*(17-K167)</f>
        <v>285.2</v>
      </c>
      <c r="L169" s="12">
        <f>L166*(17-L167)</f>
        <v>423</v>
      </c>
      <c r="M169" s="12">
        <f>M166*(17-M167)</f>
        <v>548.69999999999993</v>
      </c>
      <c r="N169" s="155">
        <f>SUM(J169:M169)</f>
        <v>1320.9</v>
      </c>
      <c r="O169" s="156">
        <f>O166*(17-O167)</f>
        <v>3202.9</v>
      </c>
      <c r="P169" s="162">
        <f>P166*(17-P167)</f>
        <v>3202.9</v>
      </c>
    </row>
    <row r="170" spans="2:16" ht="19.5">
      <c r="B170" s="149" t="s">
        <v>214</v>
      </c>
      <c r="C170" s="17">
        <f t="shared" ref="C170:H170" si="66">C166*(18-C167)</f>
        <v>623.1</v>
      </c>
      <c r="D170" s="16">
        <f t="shared" si="66"/>
        <v>534.80000000000007</v>
      </c>
      <c r="E170" s="16">
        <f t="shared" si="66"/>
        <v>461.90000000000003</v>
      </c>
      <c r="F170" s="16">
        <f t="shared" si="66"/>
        <v>315</v>
      </c>
      <c r="G170" s="16">
        <f t="shared" si="66"/>
        <v>83.199999999999989</v>
      </c>
      <c r="H170" s="16">
        <f t="shared" si="66"/>
        <v>0</v>
      </c>
      <c r="I170" s="155">
        <f>SUM(C170:G170)</f>
        <v>2018.0000000000002</v>
      </c>
      <c r="J170" s="16">
        <f>J166*(18-J167)</f>
        <v>80</v>
      </c>
      <c r="K170" s="16">
        <f>K166*(18-K167)</f>
        <v>316.2</v>
      </c>
      <c r="L170" s="16">
        <f>L166*(18-L167)</f>
        <v>453</v>
      </c>
      <c r="M170" s="16">
        <f>M166*(18-M167)</f>
        <v>579.69999999999993</v>
      </c>
      <c r="N170" s="155">
        <f>SUM(J170:M170)</f>
        <v>1428.9</v>
      </c>
      <c r="O170" s="157">
        <f>O166*(18-O167)</f>
        <v>3446.9</v>
      </c>
      <c r="P170" s="163">
        <f>P166*(18-P167)</f>
        <v>3446.9</v>
      </c>
    </row>
    <row r="171" spans="2:16" ht="20.25" thickBot="1">
      <c r="B171" s="407" t="s">
        <v>215</v>
      </c>
      <c r="C171" s="21">
        <f t="shared" ref="C171:H171" si="67">C166*(19-C167)</f>
        <v>654.1</v>
      </c>
      <c r="D171" s="20">
        <f t="shared" si="67"/>
        <v>562.80000000000007</v>
      </c>
      <c r="E171" s="20">
        <f t="shared" si="67"/>
        <v>492.90000000000003</v>
      </c>
      <c r="F171" s="20">
        <f t="shared" si="67"/>
        <v>345</v>
      </c>
      <c r="G171" s="20">
        <f t="shared" si="67"/>
        <v>99.199999999999989</v>
      </c>
      <c r="H171" s="20">
        <f t="shared" si="67"/>
        <v>0</v>
      </c>
      <c r="I171" s="164">
        <f>SUM(C171:G171)</f>
        <v>2154</v>
      </c>
      <c r="J171" s="20">
        <f>J166*(19-J167)</f>
        <v>96</v>
      </c>
      <c r="K171" s="20">
        <f>K166*(19-K167)</f>
        <v>347.2</v>
      </c>
      <c r="L171" s="20">
        <f>L166*(19-L167)</f>
        <v>483.00000000000006</v>
      </c>
      <c r="M171" s="20">
        <f>M166*(19-M167)</f>
        <v>610.69999999999993</v>
      </c>
      <c r="N171" s="164">
        <f>SUM(J171:M171)</f>
        <v>1536.9</v>
      </c>
      <c r="O171" s="165">
        <f>O166*(19-O167)</f>
        <v>3690.9</v>
      </c>
      <c r="P171" s="166">
        <f>P166*(19-P167)</f>
        <v>3690.9</v>
      </c>
    </row>
    <row r="172" spans="2:16" ht="15.75" thickBot="1">
      <c r="J172" s="28"/>
    </row>
    <row r="173" spans="2:16" ht="24" thickBot="1">
      <c r="B173" s="170" t="s">
        <v>236</v>
      </c>
      <c r="C173" s="458" t="s">
        <v>237</v>
      </c>
      <c r="D173" s="458"/>
      <c r="E173" s="458"/>
      <c r="F173" s="458"/>
      <c r="G173" s="458"/>
      <c r="H173" s="458"/>
      <c r="I173" s="458"/>
      <c r="J173" s="458"/>
      <c r="K173" s="458"/>
      <c r="L173" s="458"/>
      <c r="M173" s="459"/>
      <c r="N173" s="459"/>
      <c r="O173" s="459"/>
      <c r="P173" s="460"/>
    </row>
    <row r="174" spans="2:16" ht="15.75">
      <c r="B174" s="465" t="s">
        <v>195</v>
      </c>
      <c r="C174" s="461" t="s">
        <v>196</v>
      </c>
      <c r="D174" s="461" t="s">
        <v>197</v>
      </c>
      <c r="E174" s="461" t="s">
        <v>198</v>
      </c>
      <c r="F174" s="461" t="s">
        <v>199</v>
      </c>
      <c r="G174" s="461" t="s">
        <v>200</v>
      </c>
      <c r="H174" s="461" t="s">
        <v>201</v>
      </c>
      <c r="I174" s="467" t="s">
        <v>202</v>
      </c>
      <c r="J174" s="461" t="s">
        <v>203</v>
      </c>
      <c r="K174" s="461" t="s">
        <v>204</v>
      </c>
      <c r="L174" s="461" t="s">
        <v>205</v>
      </c>
      <c r="M174" s="461" t="s">
        <v>206</v>
      </c>
      <c r="N174" s="467" t="s">
        <v>207</v>
      </c>
      <c r="O174" s="456" t="s">
        <v>208</v>
      </c>
      <c r="P174" s="457"/>
    </row>
    <row r="175" spans="2:16" ht="16.5" thickBot="1">
      <c r="B175" s="466"/>
      <c r="C175" s="462"/>
      <c r="D175" s="462"/>
      <c r="E175" s="462"/>
      <c r="F175" s="462"/>
      <c r="G175" s="462"/>
      <c r="H175" s="462"/>
      <c r="I175" s="462"/>
      <c r="J175" s="462"/>
      <c r="K175" s="462"/>
      <c r="L175" s="462"/>
      <c r="M175" s="462"/>
      <c r="N175" s="462"/>
      <c r="O175" s="145" t="s">
        <v>234</v>
      </c>
      <c r="P175" s="30" t="s">
        <v>235</v>
      </c>
    </row>
    <row r="176" spans="2:16" ht="15.75">
      <c r="B176" s="174">
        <v>2000</v>
      </c>
      <c r="C176" s="173">
        <f t="shared" ref="C176:P176" si="68">C11/C$171</f>
        <v>0.99464913621770368</v>
      </c>
      <c r="D176" s="172">
        <f t="shared" si="68"/>
        <v>0.7974413646055436</v>
      </c>
      <c r="E176" s="172">
        <f t="shared" si="68"/>
        <v>0.88557516737674991</v>
      </c>
      <c r="F176" s="172">
        <f t="shared" si="68"/>
        <v>0.58000000000000007</v>
      </c>
      <c r="G176" s="172">
        <f t="shared" si="68"/>
        <v>8.4677419354838718E-2</v>
      </c>
      <c r="H176" s="172"/>
      <c r="I176" s="172">
        <f t="shared" si="68"/>
        <v>0.80984215413184779</v>
      </c>
      <c r="J176" s="172">
        <f t="shared" si="68"/>
        <v>0.88437500000000002</v>
      </c>
      <c r="K176" s="172">
        <f t="shared" si="68"/>
        <v>0.54320276497695841</v>
      </c>
      <c r="L176" s="172">
        <f t="shared" si="68"/>
        <v>0.84554865424430625</v>
      </c>
      <c r="M176" s="172">
        <f t="shared" si="68"/>
        <v>0.90502701817586373</v>
      </c>
      <c r="N176" s="172">
        <f t="shared" si="68"/>
        <v>0.80330535493525923</v>
      </c>
      <c r="O176" s="360">
        <f t="shared" si="68"/>
        <v>0.80804139911674655</v>
      </c>
      <c r="P176" s="358">
        <f t="shared" si="68"/>
        <v>0.80712021458180927</v>
      </c>
    </row>
    <row r="177" spans="2:16" ht="15.75">
      <c r="B177" s="175">
        <v>2001</v>
      </c>
      <c r="C177" s="34">
        <f t="shared" ref="C177:P177" si="69">C21/C$171</f>
        <v>0.95948631707689958</v>
      </c>
      <c r="D177" s="33">
        <f t="shared" si="69"/>
        <v>0.85021321961620455</v>
      </c>
      <c r="E177" s="33">
        <f t="shared" si="69"/>
        <v>0.84337593832420366</v>
      </c>
      <c r="F177" s="33">
        <f t="shared" si="69"/>
        <v>0.95826086956521728</v>
      </c>
      <c r="G177" s="33">
        <f t="shared" si="69"/>
        <v>0.16431451612903225</v>
      </c>
      <c r="H177" s="33"/>
      <c r="I177" s="33">
        <f t="shared" si="69"/>
        <v>0.86754874651810576</v>
      </c>
      <c r="J177" s="33">
        <f t="shared" si="69"/>
        <v>1.8008333333333342</v>
      </c>
      <c r="K177" s="33">
        <f t="shared" si="69"/>
        <v>0.49148951984539918</v>
      </c>
      <c r="L177" s="33">
        <f t="shared" si="69"/>
        <v>0.95342995169082112</v>
      </c>
      <c r="M177" s="33">
        <f t="shared" si="69"/>
        <v>1.0727034550515804</v>
      </c>
      <c r="N177" s="33">
        <f t="shared" si="69"/>
        <v>0.94939932849046083</v>
      </c>
      <c r="O177" s="171">
        <f t="shared" si="69"/>
        <v>0.92122025195941071</v>
      </c>
      <c r="P177" s="35">
        <f t="shared" si="69"/>
        <v>0.90163153376059757</v>
      </c>
    </row>
    <row r="178" spans="2:16" ht="15.75">
      <c r="B178" s="175">
        <v>2002</v>
      </c>
      <c r="C178" s="34">
        <f t="shared" ref="C178:P178" si="70">C31/C$171</f>
        <v>0.91943127962085303</v>
      </c>
      <c r="D178" s="33">
        <f t="shared" si="70"/>
        <v>0.69651741293532332</v>
      </c>
      <c r="E178" s="33">
        <f t="shared" si="70"/>
        <v>0.88679245283018859</v>
      </c>
      <c r="F178" s="33">
        <f t="shared" si="70"/>
        <v>0.89420289855072466</v>
      </c>
      <c r="G178" s="33">
        <f t="shared" si="70"/>
        <v>0</v>
      </c>
      <c r="H178" s="33"/>
      <c r="I178" s="33">
        <f t="shared" si="70"/>
        <v>0.80733519034354684</v>
      </c>
      <c r="J178" s="33">
        <f t="shared" si="70"/>
        <v>1.78125</v>
      </c>
      <c r="K178" s="33">
        <f t="shared" si="70"/>
        <v>0.95910138248847931</v>
      </c>
      <c r="L178" s="33">
        <f t="shared" si="70"/>
        <v>0.86956521739130421</v>
      </c>
      <c r="M178" s="33">
        <f t="shared" si="70"/>
        <v>1</v>
      </c>
      <c r="N178" s="33">
        <f t="shared" si="70"/>
        <v>0.9985685470752812</v>
      </c>
      <c r="O178" s="171">
        <f t="shared" si="70"/>
        <v>0.8869652388306376</v>
      </c>
      <c r="P178" s="35">
        <f t="shared" si="70"/>
        <v>0.8869652388306376</v>
      </c>
    </row>
    <row r="179" spans="2:16">
      <c r="B179" s="175">
        <v>2003</v>
      </c>
      <c r="C179" s="34">
        <f t="shared" ref="C179:P179" si="71">C41/C$171</f>
        <v>0.96682464454976291</v>
      </c>
      <c r="D179" s="33">
        <f t="shared" si="71"/>
        <v>1.099502487562189</v>
      </c>
      <c r="E179" s="33">
        <f t="shared" si="71"/>
        <v>0.86792452830188671</v>
      </c>
      <c r="F179" s="33">
        <f t="shared" si="71"/>
        <v>0.85507246376811596</v>
      </c>
      <c r="G179" s="33">
        <f t="shared" si="71"/>
        <v>0.32258064516129037</v>
      </c>
      <c r="H179" s="33"/>
      <c r="I179" s="33">
        <f t="shared" si="71"/>
        <v>0.93129062209842151</v>
      </c>
      <c r="J179" s="33">
        <f t="shared" si="71"/>
        <v>0.73958333333333337</v>
      </c>
      <c r="K179" s="33">
        <f t="shared" si="71"/>
        <v>1.169642857142857</v>
      </c>
      <c r="L179" s="33">
        <f t="shared" si="71"/>
        <v>0.87577639751552783</v>
      </c>
      <c r="M179" s="33">
        <f t="shared" si="71"/>
        <v>0.96954314720812196</v>
      </c>
      <c r="N179" s="33">
        <f t="shared" si="71"/>
        <v>0.97091547921139942</v>
      </c>
      <c r="O179" s="33">
        <f t="shared" si="71"/>
        <v>0.94779051179929019</v>
      </c>
      <c r="P179" s="35">
        <f t="shared" si="71"/>
        <v>0.94779051179929019</v>
      </c>
    </row>
    <row r="180" spans="2:16">
      <c r="B180" s="175">
        <v>2004</v>
      </c>
      <c r="C180" s="34">
        <f>C51/C$171</f>
        <v>1.1232227488151658</v>
      </c>
      <c r="D180" s="33">
        <f t="shared" ref="D180:P180" si="72">D51/D$171</f>
        <v>1.2686567164179103</v>
      </c>
      <c r="E180" s="33">
        <f t="shared" si="72"/>
        <v>1.1635220125786163</v>
      </c>
      <c r="F180" s="33">
        <f t="shared" si="72"/>
        <v>1.1666666666666667</v>
      </c>
      <c r="G180" s="33">
        <f t="shared" si="72"/>
        <v>1.5120967741935485</v>
      </c>
      <c r="H180" s="33"/>
      <c r="I180" s="33">
        <f t="shared" si="72"/>
        <v>1.1953110492107706</v>
      </c>
      <c r="J180" s="33">
        <f t="shared" si="72"/>
        <v>1.109375</v>
      </c>
      <c r="K180" s="33">
        <f t="shared" si="72"/>
        <v>0.81249999999999989</v>
      </c>
      <c r="L180" s="33">
        <f t="shared" si="72"/>
        <v>0.92546583850931663</v>
      </c>
      <c r="M180" s="33">
        <f t="shared" si="72"/>
        <v>0.96446700507614225</v>
      </c>
      <c r="N180" s="33">
        <f t="shared" si="72"/>
        <v>0.92693083479731919</v>
      </c>
      <c r="O180" s="33">
        <f t="shared" si="72"/>
        <v>1.0835568560513695</v>
      </c>
      <c r="P180" s="35">
        <f t="shared" si="72"/>
        <v>1.0835568560513695</v>
      </c>
    </row>
    <row r="181" spans="2:16">
      <c r="B181" s="175">
        <f>B180+1</f>
        <v>2005</v>
      </c>
      <c r="C181" s="34">
        <f>C61/C$171</f>
        <v>0.84834123222748814</v>
      </c>
      <c r="D181" s="33">
        <f t="shared" ref="D181:P181" si="73">D61/D$171</f>
        <v>1.0796019900497511</v>
      </c>
      <c r="E181" s="33">
        <f t="shared" si="73"/>
        <v>1.0188679245283019</v>
      </c>
      <c r="F181" s="33">
        <f t="shared" si="73"/>
        <v>0.8</v>
      </c>
      <c r="G181" s="33">
        <f t="shared" si="73"/>
        <v>1.2852822580645162</v>
      </c>
      <c r="H181" s="33"/>
      <c r="I181" s="33">
        <f t="shared" si="73"/>
        <v>0.96016713091922001</v>
      </c>
      <c r="J181" s="33">
        <f t="shared" si="73"/>
        <v>1.109375</v>
      </c>
      <c r="K181" s="33">
        <f t="shared" si="73"/>
        <v>0.8214285714285714</v>
      </c>
      <c r="L181" s="33">
        <f t="shared" si="73"/>
        <v>1</v>
      </c>
      <c r="M181" s="33">
        <f t="shared" si="73"/>
        <v>0.98477157360406098</v>
      </c>
      <c r="N181" s="33">
        <f t="shared" si="73"/>
        <v>0.96043984644414071</v>
      </c>
      <c r="O181" s="33">
        <f t="shared" si="73"/>
        <v>0.97071175052155301</v>
      </c>
      <c r="P181" s="35">
        <f t="shared" si="73"/>
        <v>0.96028069034652785</v>
      </c>
    </row>
    <row r="182" spans="2:16">
      <c r="B182" s="175">
        <f t="shared" ref="B182:B189" si="74">B181+1</f>
        <v>2006</v>
      </c>
      <c r="C182" s="34">
        <f>C71/C$171</f>
        <v>1.1563981042654028</v>
      </c>
      <c r="D182" s="33">
        <f t="shared" ref="D182:P182" si="75">D71/D$171</f>
        <v>1.0298507462686566</v>
      </c>
      <c r="E182" s="33">
        <f t="shared" si="75"/>
        <v>1.0880503144654088</v>
      </c>
      <c r="F182" s="33">
        <f t="shared" si="75"/>
        <v>0.76811594202898548</v>
      </c>
      <c r="G182" s="33">
        <f t="shared" si="75"/>
        <v>0.74294354838709675</v>
      </c>
      <c r="H182" s="33"/>
      <c r="I182" s="33">
        <f t="shared" si="75"/>
        <v>1.0264623955431755</v>
      </c>
      <c r="J182" s="33">
        <f t="shared" si="75"/>
        <v>0</v>
      </c>
      <c r="K182" s="33">
        <f t="shared" si="75"/>
        <v>0.66647465437788023</v>
      </c>
      <c r="L182" s="33">
        <f t="shared" si="75"/>
        <v>0.77639751552795022</v>
      </c>
      <c r="M182" s="33">
        <f t="shared" si="75"/>
        <v>0.8274111675126905</v>
      </c>
      <c r="N182" s="33">
        <f t="shared" si="75"/>
        <v>0.72333918927711627</v>
      </c>
      <c r="O182" s="33">
        <f t="shared" si="75"/>
        <v>0.92029044406513305</v>
      </c>
      <c r="P182" s="35">
        <f t="shared" si="75"/>
        <v>0.90024113359885116</v>
      </c>
    </row>
    <row r="183" spans="2:16">
      <c r="B183" s="175">
        <f t="shared" si="74"/>
        <v>2007</v>
      </c>
      <c r="C183" s="34">
        <f>C81/C$171</f>
        <v>0.6872037914691943</v>
      </c>
      <c r="D183" s="33">
        <f t="shared" ref="D183:P183" si="76">D81/D$171</f>
        <v>0.72139303482587058</v>
      </c>
      <c r="E183" s="33">
        <f t="shared" si="76"/>
        <v>0.82389937106918232</v>
      </c>
      <c r="F183" s="33">
        <f t="shared" si="76"/>
        <v>0.49275362318840582</v>
      </c>
      <c r="G183" s="33">
        <f t="shared" si="76"/>
        <v>0.9979838709677421</v>
      </c>
      <c r="H183" s="33"/>
      <c r="I183" s="33">
        <f t="shared" si="76"/>
        <v>0.71058495821727019</v>
      </c>
      <c r="J183" s="33">
        <f t="shared" si="76"/>
        <v>0</v>
      </c>
      <c r="K183" s="33">
        <f t="shared" si="76"/>
        <v>0.91359447004608296</v>
      </c>
      <c r="L183" s="33">
        <f t="shared" si="76"/>
        <v>1.0372670807453415</v>
      </c>
      <c r="M183" s="33">
        <f t="shared" si="76"/>
        <v>0.95431472081218294</v>
      </c>
      <c r="N183" s="33">
        <f t="shared" si="76"/>
        <v>0.91157524887761077</v>
      </c>
      <c r="O183" s="33">
        <f t="shared" si="76"/>
        <v>0.79427781841827194</v>
      </c>
      <c r="P183" s="35">
        <f t="shared" si="76"/>
        <v>0.79427781841827194</v>
      </c>
    </row>
    <row r="184" spans="2:16">
      <c r="B184" s="175">
        <f t="shared" si="74"/>
        <v>2008</v>
      </c>
      <c r="C184" s="34">
        <f>C91/C$171</f>
        <v>0.78672985781990523</v>
      </c>
      <c r="D184" s="33">
        <f t="shared" ref="D184:P184" si="77">D91/D$171</f>
        <v>0.80099502487562191</v>
      </c>
      <c r="E184" s="33">
        <f t="shared" si="77"/>
        <v>0.91823899371069173</v>
      </c>
      <c r="F184" s="33">
        <f t="shared" si="77"/>
        <v>0.85217391304347823</v>
      </c>
      <c r="G184" s="33">
        <f t="shared" si="77"/>
        <v>0.9979838709677421</v>
      </c>
      <c r="H184" s="33"/>
      <c r="I184" s="33">
        <f t="shared" si="77"/>
        <v>0.84076137418755803</v>
      </c>
      <c r="J184" s="33">
        <f t="shared" si="77"/>
        <v>1.5625</v>
      </c>
      <c r="K184" s="33">
        <f t="shared" si="77"/>
        <v>0.8928571428571429</v>
      </c>
      <c r="L184" s="33">
        <f t="shared" si="77"/>
        <v>0.88198757763975144</v>
      </c>
      <c r="M184" s="33">
        <f t="shared" si="77"/>
        <v>0.88832487309644681</v>
      </c>
      <c r="N184" s="33">
        <f t="shared" si="77"/>
        <v>0.92946841043659312</v>
      </c>
      <c r="O184" s="33">
        <f t="shared" si="77"/>
        <v>0.8776992061556802</v>
      </c>
      <c r="P184" s="35">
        <f t="shared" si="77"/>
        <v>0.8776992061556802</v>
      </c>
    </row>
    <row r="185" spans="2:16">
      <c r="B185" s="175">
        <f t="shared" si="74"/>
        <v>2009</v>
      </c>
      <c r="C185" s="34">
        <f>C101/C$171</f>
        <v>1.0426540284360188</v>
      </c>
      <c r="D185" s="33">
        <f t="shared" ref="D185:P185" si="78">D101/D$171</f>
        <v>0.95024875621890548</v>
      </c>
      <c r="E185" s="33">
        <f t="shared" si="78"/>
        <v>0.91823899371069173</v>
      </c>
      <c r="F185" s="33">
        <f t="shared" si="78"/>
        <v>0.4</v>
      </c>
      <c r="G185" s="33">
        <f t="shared" si="78"/>
        <v>1.1451612903225807</v>
      </c>
      <c r="H185" s="33"/>
      <c r="I185" s="33">
        <f t="shared" si="78"/>
        <v>0.89182915506035287</v>
      </c>
      <c r="J185" s="33">
        <f t="shared" si="78"/>
        <v>0</v>
      </c>
      <c r="K185" s="33">
        <f t="shared" si="78"/>
        <v>0.87615207373271886</v>
      </c>
      <c r="L185" s="33">
        <f t="shared" si="78"/>
        <v>0.75155279503105576</v>
      </c>
      <c r="M185" s="33">
        <f t="shared" si="78"/>
        <v>0.949238578680203</v>
      </c>
      <c r="N185" s="33">
        <f t="shared" si="78"/>
        <v>0.81130847810527684</v>
      </c>
      <c r="O185" s="33">
        <f t="shared" si="78"/>
        <v>0.85830014359641282</v>
      </c>
      <c r="P185" s="35">
        <f t="shared" si="78"/>
        <v>0.85830014359641282</v>
      </c>
    </row>
    <row r="186" spans="2:16">
      <c r="B186" s="175">
        <f t="shared" si="74"/>
        <v>2010</v>
      </c>
      <c r="C186" s="34">
        <f>C111/C$171</f>
        <v>1.066350710900474</v>
      </c>
      <c r="D186" s="33">
        <f t="shared" ref="D186:P186" si="79">D111/D$171</f>
        <v>0.96517412935323355</v>
      </c>
      <c r="E186" s="33">
        <f t="shared" si="79"/>
        <v>0.93710691823899372</v>
      </c>
      <c r="F186" s="33">
        <f t="shared" si="79"/>
        <v>0.79710144927536231</v>
      </c>
      <c r="G186" s="33">
        <f t="shared" si="79"/>
        <v>1.431451612903226</v>
      </c>
      <c r="H186" s="33"/>
      <c r="I186" s="33">
        <f t="shared" si="79"/>
        <v>0.98402971216341684</v>
      </c>
      <c r="J186" s="33">
        <f t="shared" si="79"/>
        <v>1.6041666666666667</v>
      </c>
      <c r="K186" s="33">
        <f t="shared" si="79"/>
        <v>1.0714285714285714</v>
      </c>
      <c r="L186" s="33">
        <f t="shared" si="79"/>
        <v>0.82608695652173902</v>
      </c>
      <c r="M186" s="33">
        <f t="shared" si="79"/>
        <v>1.1269035532994924</v>
      </c>
      <c r="N186" s="33">
        <f t="shared" si="79"/>
        <v>1.0496453900709217</v>
      </c>
      <c r="O186" s="33">
        <f t="shared" si="79"/>
        <v>1.0113522447099623</v>
      </c>
      <c r="P186" s="35">
        <f t="shared" si="79"/>
        <v>1.0113522447099623</v>
      </c>
    </row>
    <row r="187" spans="2:16">
      <c r="B187" s="175">
        <f t="shared" si="74"/>
        <v>2011</v>
      </c>
      <c r="C187" s="34">
        <f>C121/C$171</f>
        <v>0.8909952606635072</v>
      </c>
      <c r="D187" s="33">
        <f t="shared" ref="D187:P187" si="80">D121/D$171</f>
        <v>0.97512437810945274</v>
      </c>
      <c r="E187" s="33">
        <f t="shared" si="80"/>
        <v>0.9119496855345911</v>
      </c>
      <c r="F187" s="33">
        <f t="shared" si="80"/>
        <v>0.61594202898550721</v>
      </c>
      <c r="G187" s="33">
        <f t="shared" si="80"/>
        <v>0.87701612903225812</v>
      </c>
      <c r="H187" s="33"/>
      <c r="I187" s="33">
        <f t="shared" si="80"/>
        <v>0.87307335190343549</v>
      </c>
      <c r="J187" s="33">
        <f t="shared" si="80"/>
        <v>0.31770833333333331</v>
      </c>
      <c r="K187" s="33">
        <f t="shared" si="80"/>
        <v>0.90610599078341003</v>
      </c>
      <c r="L187" s="33">
        <f t="shared" si="80"/>
        <v>1.012422360248447</v>
      </c>
      <c r="M187" s="33">
        <f t="shared" si="80"/>
        <v>0.79187817258883253</v>
      </c>
      <c r="N187" s="33">
        <f t="shared" si="80"/>
        <v>0.85737523586440223</v>
      </c>
      <c r="O187" s="33">
        <f t="shared" si="80"/>
        <v>0.86653661708526364</v>
      </c>
      <c r="P187" s="35">
        <f t="shared" si="80"/>
        <v>0.86653661708526364</v>
      </c>
    </row>
    <row r="188" spans="2:16">
      <c r="B188" s="175">
        <f t="shared" si="74"/>
        <v>2012</v>
      </c>
      <c r="C188" s="34">
        <f>C131/C$171</f>
        <v>0.82938388625592419</v>
      </c>
      <c r="D188" s="33">
        <f t="shared" ref="D188:P188" si="81">D131/D$171</f>
        <v>0.7412935323383083</v>
      </c>
      <c r="E188" s="33">
        <f t="shared" si="81"/>
        <v>0.78616352201257855</v>
      </c>
      <c r="F188" s="33">
        <f t="shared" si="81"/>
        <v>0.8623188405797102</v>
      </c>
      <c r="G188" s="33">
        <f t="shared" si="81"/>
        <v>0.69556451612903236</v>
      </c>
      <c r="H188" s="33"/>
      <c r="I188" s="33">
        <f t="shared" si="81"/>
        <v>0.79558960074280416</v>
      </c>
      <c r="J188" s="33">
        <f t="shared" si="81"/>
        <v>0.70833333333333337</v>
      </c>
      <c r="K188" s="33">
        <f t="shared" si="81"/>
        <v>0.7338709677419355</v>
      </c>
      <c r="L188" s="33">
        <f t="shared" si="81"/>
        <v>0.8571428571428571</v>
      </c>
      <c r="M188" s="33">
        <f t="shared" si="81"/>
        <v>0.9289340101522845</v>
      </c>
      <c r="N188" s="33">
        <f t="shared" si="81"/>
        <v>0.84852625414796012</v>
      </c>
      <c r="O188" s="33">
        <f t="shared" si="81"/>
        <v>0.81763255574521121</v>
      </c>
      <c r="P188" s="35">
        <f t="shared" si="81"/>
        <v>0.81763255574521121</v>
      </c>
    </row>
    <row r="189" spans="2:16">
      <c r="B189" s="175">
        <f t="shared" si="74"/>
        <v>2013</v>
      </c>
      <c r="C189" s="34">
        <f>C141/C$171</f>
        <v>0.89573459715639803</v>
      </c>
      <c r="D189" s="33">
        <f t="shared" ref="D189:P189" si="82">D141/D$171</f>
        <v>0.91542288557213902</v>
      </c>
      <c r="E189" s="33">
        <f t="shared" si="82"/>
        <v>1.1320754716981132</v>
      </c>
      <c r="F189" s="33">
        <f t="shared" si="82"/>
        <v>0.60434782608695647</v>
      </c>
      <c r="G189" s="33">
        <f t="shared" si="82"/>
        <v>1.306451612903226</v>
      </c>
      <c r="H189" s="33"/>
      <c r="I189" s="33">
        <f t="shared" si="82"/>
        <v>0.92720519962859782</v>
      </c>
      <c r="J189" s="33">
        <f t="shared" si="82"/>
        <v>0.88541666666666663</v>
      </c>
      <c r="K189" s="33">
        <f t="shared" si="82"/>
        <v>0.7338709677419355</v>
      </c>
      <c r="L189" s="33">
        <f t="shared" si="82"/>
        <v>0.86956521739130421</v>
      </c>
      <c r="M189" s="33">
        <f t="shared" si="82"/>
        <v>0.87309644670050757</v>
      </c>
      <c r="N189" s="33">
        <f t="shared" si="82"/>
        <v>0.84130392348233451</v>
      </c>
      <c r="O189" s="33">
        <f t="shared" si="82"/>
        <v>0.91040125714595366</v>
      </c>
      <c r="P189" s="35">
        <f t="shared" si="82"/>
        <v>0.89143569319136251</v>
      </c>
    </row>
    <row r="190" spans="2:16">
      <c r="B190" s="175">
        <f>B189+1</f>
        <v>2014</v>
      </c>
      <c r="C190" s="34">
        <f>C151/C$171</f>
        <v>0.82938388625592419</v>
      </c>
      <c r="D190" s="33">
        <f t="shared" ref="D190:P190" si="83">D151/D$171</f>
        <v>0.81094527363184077</v>
      </c>
      <c r="E190" s="33">
        <f t="shared" si="83"/>
        <v>0.76729559748427667</v>
      </c>
      <c r="F190" s="33">
        <f t="shared" si="83"/>
        <v>0.64492753623188404</v>
      </c>
      <c r="G190" s="33">
        <f t="shared" si="83"/>
        <v>1.6935483870967745</v>
      </c>
      <c r="H190" s="33"/>
      <c r="I190" s="33">
        <f t="shared" si="83"/>
        <v>0.82061281337047365</v>
      </c>
      <c r="J190" s="33">
        <f t="shared" si="83"/>
        <v>0.52670138888888884</v>
      </c>
      <c r="K190" s="33">
        <f t="shared" si="83"/>
        <v>0.5003716366879738</v>
      </c>
      <c r="L190" s="33">
        <f t="shared" si="83"/>
        <v>0.8076259489302966</v>
      </c>
      <c r="M190" s="33">
        <f t="shared" si="83"/>
        <v>0.80989028983134126</v>
      </c>
      <c r="N190" s="33">
        <f t="shared" si="83"/>
        <v>0.72156659439438553</v>
      </c>
      <c r="O190" s="33">
        <f t="shared" si="83"/>
        <v>0.77936971983113346</v>
      </c>
      <c r="P190" s="35">
        <f t="shared" si="83"/>
        <v>0.77936971983113346</v>
      </c>
    </row>
    <row r="191" spans="2:16" ht="15.75" thickBot="1">
      <c r="B191" s="176">
        <f>B190+1</f>
        <v>2015</v>
      </c>
      <c r="C191" s="37">
        <f>C161/C$171</f>
        <v>0.76120352515892309</v>
      </c>
      <c r="D191" s="36">
        <f t="shared" ref="D191:O191" si="84">D161/D$171</f>
        <v>1.011930145192405</v>
      </c>
      <c r="E191" s="36">
        <f t="shared" si="84"/>
        <v>0.88070602556299449</v>
      </c>
      <c r="F191" s="36">
        <f t="shared" si="84"/>
        <v>0.75764251207729483</v>
      </c>
      <c r="G191" s="36">
        <f t="shared" si="84"/>
        <v>0.69497918834547323</v>
      </c>
      <c r="H191" s="36"/>
      <c r="I191" s="36">
        <f t="shared" si="84"/>
        <v>0.85043923568768565</v>
      </c>
      <c r="J191" s="36">
        <f t="shared" si="84"/>
        <v>0</v>
      </c>
      <c r="K191" s="36">
        <f t="shared" si="84"/>
        <v>0</v>
      </c>
      <c r="L191" s="36">
        <f t="shared" si="84"/>
        <v>0</v>
      </c>
      <c r="M191" s="36">
        <f t="shared" si="84"/>
        <v>0</v>
      </c>
      <c r="N191" s="36">
        <f t="shared" si="84"/>
        <v>0</v>
      </c>
      <c r="O191" s="36">
        <f t="shared" si="84"/>
        <v>0.49819721847551413</v>
      </c>
      <c r="P191" s="38"/>
    </row>
    <row r="192" spans="2:16" ht="15.75" thickBot="1"/>
    <row r="193" spans="2:16" ht="18.75" thickBot="1">
      <c r="B193" s="181" t="s">
        <v>236</v>
      </c>
      <c r="C193" s="478" t="s">
        <v>7</v>
      </c>
      <c r="D193" s="479"/>
      <c r="E193" s="479"/>
      <c r="F193" s="479"/>
      <c r="G193" s="479"/>
      <c r="H193" s="479"/>
      <c r="I193" s="479"/>
      <c r="J193" s="479"/>
      <c r="K193" s="479"/>
      <c r="L193" s="479"/>
      <c r="M193" s="480"/>
      <c r="N193" s="480"/>
      <c r="O193" s="480"/>
      <c r="P193" s="481"/>
    </row>
    <row r="194" spans="2:16" ht="15.75">
      <c r="B194" s="475" t="s">
        <v>195</v>
      </c>
      <c r="C194" s="456" t="s">
        <v>196</v>
      </c>
      <c r="D194" s="456" t="s">
        <v>197</v>
      </c>
      <c r="E194" s="456" t="s">
        <v>198</v>
      </c>
      <c r="F194" s="456" t="s">
        <v>199</v>
      </c>
      <c r="G194" s="456" t="s">
        <v>200</v>
      </c>
      <c r="H194" s="456" t="s">
        <v>201</v>
      </c>
      <c r="I194" s="467" t="s">
        <v>202</v>
      </c>
      <c r="J194" s="456" t="s">
        <v>203</v>
      </c>
      <c r="K194" s="456" t="s">
        <v>204</v>
      </c>
      <c r="L194" s="456" t="s">
        <v>205</v>
      </c>
      <c r="M194" s="456" t="s">
        <v>206</v>
      </c>
      <c r="N194" s="467" t="s">
        <v>207</v>
      </c>
      <c r="O194" s="456" t="s">
        <v>208</v>
      </c>
      <c r="P194" s="457"/>
    </row>
    <row r="195" spans="2:16" ht="16.5" thickBot="1">
      <c r="B195" s="476"/>
      <c r="C195" s="477"/>
      <c r="D195" s="477"/>
      <c r="E195" s="477"/>
      <c r="F195" s="477"/>
      <c r="G195" s="477"/>
      <c r="H195" s="477"/>
      <c r="I195" s="477"/>
      <c r="J195" s="477"/>
      <c r="K195" s="477"/>
      <c r="L195" s="477"/>
      <c r="M195" s="477"/>
      <c r="N195" s="477"/>
      <c r="O195" s="183" t="s">
        <v>234</v>
      </c>
      <c r="P195" s="30" t="s">
        <v>235</v>
      </c>
    </row>
    <row r="196" spans="2:16">
      <c r="B196" s="174">
        <v>2000</v>
      </c>
      <c r="C196" s="184">
        <f t="shared" ref="C196:P196" si="85">C7/C$167</f>
        <v>0.94623655913978522</v>
      </c>
      <c r="D196" s="182">
        <f t="shared" si="85"/>
        <v>-3.2037617554858939</v>
      </c>
      <c r="E196" s="182">
        <f t="shared" si="85"/>
        <v>1.5868886576482828</v>
      </c>
      <c r="F196" s="182">
        <f t="shared" si="85"/>
        <v>1.2628571428571427</v>
      </c>
      <c r="G196" s="182">
        <f t="shared" si="85"/>
        <v>0.82812499999999989</v>
      </c>
      <c r="H196" s="182"/>
      <c r="I196" s="182">
        <f t="shared" si="85"/>
        <v>1.1268491459147973</v>
      </c>
      <c r="J196" s="182">
        <f t="shared" si="85"/>
        <v>0.99505494505494496</v>
      </c>
      <c r="K196" s="182">
        <f t="shared" si="85"/>
        <v>1.2844932844932848</v>
      </c>
      <c r="L196" s="182">
        <f t="shared" si="85"/>
        <v>1.8574712643678162</v>
      </c>
      <c r="M196" s="182">
        <f t="shared" si="85"/>
        <v>-1.6728110599078339</v>
      </c>
      <c r="N196" s="182">
        <f t="shared" si="85"/>
        <v>1.2872743156668609</v>
      </c>
      <c r="O196" s="182">
        <f t="shared" si="85"/>
        <v>1.2561192401215351</v>
      </c>
      <c r="P196" s="357">
        <f t="shared" si="85"/>
        <v>1.2253987958034871</v>
      </c>
    </row>
    <row r="197" spans="2:16">
      <c r="B197" s="175">
        <v>2001</v>
      </c>
      <c r="C197" s="87">
        <f t="shared" ref="C197:P197" si="86">C17/C$167</f>
        <v>0.59293394777265729</v>
      </c>
      <c r="D197" s="85">
        <f t="shared" si="86"/>
        <v>-1.7370129870129865</v>
      </c>
      <c r="E197" s="85">
        <f t="shared" si="86"/>
        <v>1.8033298647242451</v>
      </c>
      <c r="F197" s="85">
        <f t="shared" si="86"/>
        <v>1.0640000000000001</v>
      </c>
      <c r="G197" s="85">
        <f t="shared" si="86"/>
        <v>1.0598958333333335</v>
      </c>
      <c r="H197" s="85"/>
      <c r="I197" s="85">
        <f t="shared" si="86"/>
        <v>1.2041747022121383</v>
      </c>
      <c r="J197" s="85">
        <f t="shared" si="86"/>
        <v>0.90743589743589714</v>
      </c>
      <c r="K197" s="85">
        <f t="shared" si="86"/>
        <v>1.5607940446650124</v>
      </c>
      <c r="L197" s="85">
        <f t="shared" si="86"/>
        <v>0.88045977011494247</v>
      </c>
      <c r="M197" s="85">
        <f t="shared" si="86"/>
        <v>3.0460829493087553</v>
      </c>
      <c r="N197" s="85">
        <f t="shared" si="86"/>
        <v>1.1509768434148917</v>
      </c>
      <c r="O197" s="85">
        <f t="shared" si="86"/>
        <v>1.2779260490974966</v>
      </c>
      <c r="P197" s="88">
        <f t="shared" si="86"/>
        <v>1.1859989344836483</v>
      </c>
    </row>
    <row r="198" spans="2:16">
      <c r="B198" s="175">
        <v>2002</v>
      </c>
      <c r="C198" s="87">
        <f t="shared" ref="C198:P198" si="87">C27/C$167</f>
        <v>0.19047619047619047</v>
      </c>
      <c r="D198" s="85">
        <f t="shared" si="87"/>
        <v>-4.545454545454545</v>
      </c>
      <c r="E198" s="85">
        <f t="shared" si="87"/>
        <v>1.5806451612903227</v>
      </c>
      <c r="F198" s="85">
        <f t="shared" si="87"/>
        <v>1.1622222222222223</v>
      </c>
      <c r="G198" s="85">
        <f t="shared" si="87"/>
        <v>0</v>
      </c>
      <c r="H198" s="85"/>
      <c r="I198" s="85">
        <f t="shared" si="87"/>
        <v>1.4258914728682173</v>
      </c>
      <c r="J198" s="85">
        <f t="shared" si="87"/>
        <v>0.80384615384615377</v>
      </c>
      <c r="K198" s="85">
        <f t="shared" si="87"/>
        <v>1.0587262200165426</v>
      </c>
      <c r="L198" s="85">
        <f t="shared" si="87"/>
        <v>1.7241379310344829</v>
      </c>
      <c r="M198" s="85">
        <f t="shared" si="87"/>
        <v>1</v>
      </c>
      <c r="N198" s="85">
        <f t="shared" si="87"/>
        <v>1.1106789250353608</v>
      </c>
      <c r="O198" s="85">
        <f t="shared" si="87"/>
        <v>1.2622692727279361</v>
      </c>
      <c r="P198" s="88">
        <f t="shared" si="87"/>
        <v>1.2622692727279361</v>
      </c>
    </row>
    <row r="199" spans="2:16">
      <c r="B199" s="175">
        <v>2003</v>
      </c>
      <c r="C199" s="87">
        <f t="shared" ref="C199:P199" si="88">C37/C$167</f>
        <v>0.66666666666666663</v>
      </c>
      <c r="D199" s="85">
        <f t="shared" si="88"/>
        <v>2.8181818181818179</v>
      </c>
      <c r="E199" s="85">
        <f t="shared" si="88"/>
        <v>1.6774193548387097</v>
      </c>
      <c r="F199" s="85">
        <f t="shared" si="88"/>
        <v>0.96000000000000008</v>
      </c>
      <c r="G199" s="85">
        <f t="shared" si="88"/>
        <v>0.98437499999999989</v>
      </c>
      <c r="H199" s="85"/>
      <c r="I199" s="85">
        <f t="shared" si="88"/>
        <v>0.72217054263565894</v>
      </c>
      <c r="J199" s="85">
        <f t="shared" si="88"/>
        <v>0.91538461538461546</v>
      </c>
      <c r="K199" s="85">
        <f t="shared" si="88"/>
        <v>0.7564102564102565</v>
      </c>
      <c r="L199" s="85">
        <f t="shared" si="88"/>
        <v>1.6896551724137934</v>
      </c>
      <c r="M199" s="85">
        <f t="shared" si="88"/>
        <v>0.14285714285714288</v>
      </c>
      <c r="N199" s="85">
        <f t="shared" si="88"/>
        <v>0.91637260611874338</v>
      </c>
      <c r="O199" s="85">
        <f t="shared" si="88"/>
        <v>0.8370876431399128</v>
      </c>
      <c r="P199" s="88">
        <f t="shared" si="88"/>
        <v>0.8370876431399128</v>
      </c>
    </row>
    <row r="200" spans="2:16">
      <c r="B200" s="175">
        <v>2004</v>
      </c>
      <c r="C200" s="87">
        <f t="shared" ref="C200:P200" si="89">C47/C$167</f>
        <v>2.2380952380952381</v>
      </c>
      <c r="D200" s="85">
        <f t="shared" si="89"/>
        <v>5.9090909090909083</v>
      </c>
      <c r="E200" s="85">
        <f t="shared" si="89"/>
        <v>0.16129032258064516</v>
      </c>
      <c r="F200" s="85">
        <f t="shared" si="89"/>
        <v>0.38666666666666666</v>
      </c>
      <c r="G200" s="85">
        <f t="shared" si="89"/>
        <v>0.8984375</v>
      </c>
      <c r="H200" s="85"/>
      <c r="I200" s="85">
        <f t="shared" si="89"/>
        <v>-2.2725236864771858E-2</v>
      </c>
      <c r="J200" s="85">
        <f t="shared" si="89"/>
        <v>0.91538461538461546</v>
      </c>
      <c r="K200" s="85">
        <f t="shared" si="89"/>
        <v>1.2692307692307694</v>
      </c>
      <c r="L200" s="85">
        <f t="shared" si="89"/>
        <v>1.4137931034482758</v>
      </c>
      <c r="M200" s="85">
        <f t="shared" si="89"/>
        <v>0</v>
      </c>
      <c r="N200" s="85">
        <f t="shared" si="89"/>
        <v>1.1921684746814429</v>
      </c>
      <c r="O200" s="85">
        <f t="shared" si="89"/>
        <v>0.63871329370891716</v>
      </c>
      <c r="P200" s="88">
        <f t="shared" si="89"/>
        <v>0.63871329370891716</v>
      </c>
    </row>
    <row r="201" spans="2:16">
      <c r="B201" s="175">
        <f>B200+1</f>
        <v>2005</v>
      </c>
      <c r="C201" s="87">
        <f t="shared" ref="C201:P201" si="90">C57/C$167</f>
        <v>-0.52380952380952384</v>
      </c>
      <c r="D201" s="85">
        <f t="shared" si="90"/>
        <v>2.4545454545454546</v>
      </c>
      <c r="E201" s="85">
        <f t="shared" si="90"/>
        <v>0.90322580645161277</v>
      </c>
      <c r="F201" s="85">
        <f t="shared" si="90"/>
        <v>1.3066666666666669</v>
      </c>
      <c r="G201" s="85">
        <f t="shared" si="90"/>
        <v>0.8203125</v>
      </c>
      <c r="H201" s="85"/>
      <c r="I201" s="85">
        <f t="shared" si="90"/>
        <v>1.1639069767441861</v>
      </c>
      <c r="J201" s="85">
        <f t="shared" si="90"/>
        <v>0.91538461538461546</v>
      </c>
      <c r="K201" s="85">
        <f t="shared" si="90"/>
        <v>1.2564102564102566</v>
      </c>
      <c r="L201" s="85">
        <f t="shared" si="90"/>
        <v>1</v>
      </c>
      <c r="M201" s="85">
        <f t="shared" si="90"/>
        <v>0.57142857142857151</v>
      </c>
      <c r="N201" s="85">
        <f t="shared" si="90"/>
        <v>1.0912534903847726</v>
      </c>
      <c r="O201" s="85">
        <f t="shared" si="90"/>
        <v>1.1604230128808424</v>
      </c>
      <c r="P201" s="88">
        <f t="shared" si="90"/>
        <v>1.1241225949241458</v>
      </c>
    </row>
    <row r="202" spans="2:16">
      <c r="B202" s="175">
        <f t="shared" ref="B202:B210" si="91">B201+1</f>
        <v>2006</v>
      </c>
      <c r="C202" s="87">
        <f t="shared" ref="C202:P202" si="92">C67/C$167</f>
        <v>2.5714285714285716</v>
      </c>
      <c r="D202" s="85">
        <f t="shared" si="92"/>
        <v>1.5454545454545452</v>
      </c>
      <c r="E202" s="85">
        <f t="shared" si="92"/>
        <v>0.54838709677419351</v>
      </c>
      <c r="F202" s="85">
        <f t="shared" si="92"/>
        <v>1.1200000000000001</v>
      </c>
      <c r="G202" s="85">
        <f t="shared" si="92"/>
        <v>0.9609375</v>
      </c>
      <c r="H202" s="85"/>
      <c r="I202" s="85">
        <f t="shared" si="92"/>
        <v>0.45935769656699887</v>
      </c>
      <c r="J202" s="85">
        <f t="shared" si="92"/>
        <v>0</v>
      </c>
      <c r="K202" s="85">
        <f t="shared" si="92"/>
        <v>1.2948717948717949</v>
      </c>
      <c r="L202" s="85">
        <f t="shared" si="92"/>
        <v>2.2413793103448278</v>
      </c>
      <c r="M202" s="85">
        <f t="shared" si="92"/>
        <v>-3.8571428571428577</v>
      </c>
      <c r="N202" s="85">
        <f t="shared" si="92"/>
        <v>1.3045207157632599</v>
      </c>
      <c r="O202" s="85">
        <f t="shared" si="92"/>
        <v>0.97284032391760566</v>
      </c>
      <c r="P202" s="88">
        <f t="shared" si="92"/>
        <v>0.87791191830558712</v>
      </c>
    </row>
    <row r="203" spans="2:16">
      <c r="B203" s="175">
        <f t="shared" si="91"/>
        <v>2007</v>
      </c>
      <c r="C203" s="87">
        <f t="shared" ref="C203:P203" si="93">C77/C$167</f>
        <v>-2.1428571428571428</v>
      </c>
      <c r="D203" s="85">
        <f t="shared" si="93"/>
        <v>-4.0909090909090908</v>
      </c>
      <c r="E203" s="85">
        <f t="shared" si="93"/>
        <v>1.903225806451613</v>
      </c>
      <c r="F203" s="85">
        <f t="shared" si="93"/>
        <v>1.4</v>
      </c>
      <c r="G203" s="85">
        <f t="shared" si="93"/>
        <v>0.96875</v>
      </c>
      <c r="H203" s="85"/>
      <c r="I203" s="85">
        <f t="shared" si="93"/>
        <v>2.1365283720930233</v>
      </c>
      <c r="J203" s="85">
        <f t="shared" si="93"/>
        <v>0</v>
      </c>
      <c r="K203" s="85">
        <f t="shared" si="93"/>
        <v>0.87179487179487181</v>
      </c>
      <c r="L203" s="85">
        <f t="shared" si="93"/>
        <v>0.79310344827586199</v>
      </c>
      <c r="M203" s="85">
        <f t="shared" si="93"/>
        <v>-0.28571428571428575</v>
      </c>
      <c r="N203" s="85">
        <f t="shared" si="93"/>
        <v>0.60731428112385277</v>
      </c>
      <c r="O203" s="85">
        <f t="shared" si="93"/>
        <v>1.3351966348774114</v>
      </c>
      <c r="P203" s="88">
        <f t="shared" si="93"/>
        <v>1.3351966348774114</v>
      </c>
    </row>
    <row r="204" spans="2:16">
      <c r="B204" s="175">
        <f t="shared" si="91"/>
        <v>2008</v>
      </c>
      <c r="C204" s="87">
        <f t="shared" ref="C204:P204" si="94">C87/C$167</f>
        <v>-1.1428571428571428</v>
      </c>
      <c r="D204" s="85">
        <f t="shared" si="94"/>
        <v>-2.6363636363636362</v>
      </c>
      <c r="E204" s="85">
        <f t="shared" si="94"/>
        <v>1.4193548387096775</v>
      </c>
      <c r="F204" s="85">
        <f t="shared" si="94"/>
        <v>1.2266666666666666</v>
      </c>
      <c r="G204" s="85">
        <f t="shared" si="94"/>
        <v>0.96875</v>
      </c>
      <c r="H204" s="85"/>
      <c r="I204" s="85">
        <f t="shared" si="94"/>
        <v>1.766477174849268</v>
      </c>
      <c r="J204" s="85">
        <f t="shared" si="94"/>
        <v>0.69230769230769229</v>
      </c>
      <c r="K204" s="85">
        <f t="shared" si="94"/>
        <v>1.153846153846154</v>
      </c>
      <c r="L204" s="85">
        <f t="shared" si="94"/>
        <v>1.6551724137931034</v>
      </c>
      <c r="M204" s="85">
        <f t="shared" si="94"/>
        <v>-2.1428571428571428</v>
      </c>
      <c r="N204" s="85">
        <f t="shared" si="94"/>
        <v>1.1845263690745107</v>
      </c>
      <c r="O204" s="85">
        <f t="shared" si="94"/>
        <v>1.4492934850568964</v>
      </c>
      <c r="P204" s="88">
        <f t="shared" si="94"/>
        <v>1.4492934850568964</v>
      </c>
    </row>
    <row r="205" spans="2:16">
      <c r="B205" s="175">
        <f t="shared" si="91"/>
        <v>2009</v>
      </c>
      <c r="C205" s="87">
        <f t="shared" ref="C205:P205" si="95">C97/C$167</f>
        <v>1.4285714285714286</v>
      </c>
      <c r="D205" s="85">
        <f t="shared" si="95"/>
        <v>9.0909090909090912E-2</v>
      </c>
      <c r="E205" s="85">
        <f t="shared" si="95"/>
        <v>1.4193548387096775</v>
      </c>
      <c r="F205" s="85">
        <f t="shared" si="95"/>
        <v>1.6133333333333333</v>
      </c>
      <c r="G205" s="85">
        <f t="shared" si="95"/>
        <v>0.9296875</v>
      </c>
      <c r="H205" s="85"/>
      <c r="I205" s="85">
        <f t="shared" si="95"/>
        <v>1.1873015873015873</v>
      </c>
      <c r="J205" s="85">
        <f t="shared" si="95"/>
        <v>0</v>
      </c>
      <c r="K205" s="85">
        <f t="shared" si="95"/>
        <v>0.9358974358974359</v>
      </c>
      <c r="L205" s="85">
        <f t="shared" si="95"/>
        <v>2.3793103448275863</v>
      </c>
      <c r="M205" s="85">
        <f t="shared" si="95"/>
        <v>-0.4285714285714286</v>
      </c>
      <c r="N205" s="85">
        <f t="shared" si="95"/>
        <v>0.97869178398570078</v>
      </c>
      <c r="O205" s="85">
        <f t="shared" si="95"/>
        <v>1.0655424097507131</v>
      </c>
      <c r="P205" s="88">
        <f t="shared" si="95"/>
        <v>1.0655424097507131</v>
      </c>
    </row>
    <row r="206" spans="2:16">
      <c r="B206" s="175">
        <f t="shared" si="91"/>
        <v>2010</v>
      </c>
      <c r="C206" s="87">
        <f t="shared" ref="C206:P206" si="96">C107/C$167</f>
        <v>1.6666666666666665</v>
      </c>
      <c r="D206" s="85">
        <f t="shared" si="96"/>
        <v>0.36363636363636365</v>
      </c>
      <c r="E206" s="85">
        <f t="shared" si="96"/>
        <v>1.3225806451612903</v>
      </c>
      <c r="F206" s="85">
        <f t="shared" si="96"/>
        <v>1.0666666666666667</v>
      </c>
      <c r="G206" s="85">
        <f t="shared" si="96"/>
        <v>0.9296875</v>
      </c>
      <c r="H206" s="85"/>
      <c r="I206" s="85">
        <f t="shared" si="96"/>
        <v>1.0434866494401378</v>
      </c>
      <c r="J206" s="85">
        <f t="shared" si="96"/>
        <v>0.86923076923076925</v>
      </c>
      <c r="K206" s="85">
        <f t="shared" si="96"/>
        <v>0.89743589743589747</v>
      </c>
      <c r="L206" s="85">
        <f t="shared" si="96"/>
        <v>1.9655172413793105</v>
      </c>
      <c r="M206" s="85">
        <f t="shared" si="96"/>
        <v>4.5714285714285721</v>
      </c>
      <c r="N206" s="85">
        <f t="shared" si="96"/>
        <v>0.96372410350278714</v>
      </c>
      <c r="O206" s="85">
        <f t="shared" si="96"/>
        <v>1.0036373418917177</v>
      </c>
      <c r="P206" s="88">
        <f t="shared" si="96"/>
        <v>1.0036373418917177</v>
      </c>
    </row>
    <row r="207" spans="2:16">
      <c r="B207" s="175">
        <f t="shared" si="91"/>
        <v>2011</v>
      </c>
      <c r="C207" s="87">
        <f t="shared" ref="C207:P207" si="97">C117/C$167</f>
        <v>-9.5238095238095233E-2</v>
      </c>
      <c r="D207" s="85">
        <f t="shared" si="97"/>
        <v>0.54545454545454541</v>
      </c>
      <c r="E207" s="85">
        <f t="shared" si="97"/>
        <v>1.4516129032258065</v>
      </c>
      <c r="F207" s="85">
        <f t="shared" si="97"/>
        <v>1.4</v>
      </c>
      <c r="G207" s="85">
        <f t="shared" si="97"/>
        <v>0.8046875</v>
      </c>
      <c r="H207" s="85"/>
      <c r="I207" s="85">
        <f t="shared" si="97"/>
        <v>1.2509469767441859</v>
      </c>
      <c r="J207" s="85">
        <f t="shared" si="97"/>
        <v>0.99230769230769234</v>
      </c>
      <c r="K207" s="85">
        <f t="shared" si="97"/>
        <v>0.88461538461538469</v>
      </c>
      <c r="L207" s="85">
        <f t="shared" si="97"/>
        <v>0.93103448275862077</v>
      </c>
      <c r="M207" s="85">
        <f t="shared" si="97"/>
        <v>-4.8571428571428577</v>
      </c>
      <c r="N207" s="85">
        <f t="shared" si="97"/>
        <v>0.98065381985768918</v>
      </c>
      <c r="O207" s="85">
        <f t="shared" si="97"/>
        <v>1.100153252258679</v>
      </c>
      <c r="P207" s="88">
        <f t="shared" si="97"/>
        <v>1.100153252258679</v>
      </c>
    </row>
    <row r="208" spans="2:16">
      <c r="B208" s="175">
        <f t="shared" si="91"/>
        <v>2012</v>
      </c>
      <c r="C208" s="87">
        <f t="shared" ref="C208:P208" si="98">C127/C$167</f>
        <v>-0.7142857142857143</v>
      </c>
      <c r="D208" s="85">
        <f t="shared" si="98"/>
        <v>-3.7272727272727266</v>
      </c>
      <c r="E208" s="85">
        <f t="shared" si="98"/>
        <v>2.096774193548387</v>
      </c>
      <c r="F208" s="85">
        <f t="shared" si="98"/>
        <v>0.94666666666666666</v>
      </c>
      <c r="G208" s="85">
        <f t="shared" si="98"/>
        <v>0.94531249999999989</v>
      </c>
      <c r="H208" s="85"/>
      <c r="I208" s="85">
        <f t="shared" si="98"/>
        <v>1.6732427906976746</v>
      </c>
      <c r="J208" s="85">
        <f t="shared" si="98"/>
        <v>0.93846153846153846</v>
      </c>
      <c r="K208" s="85">
        <f t="shared" si="98"/>
        <v>1.1794871794871795</v>
      </c>
      <c r="L208" s="85">
        <f t="shared" si="98"/>
        <v>1.7931034482758621</v>
      </c>
      <c r="M208" s="85">
        <f t="shared" si="98"/>
        <v>-1</v>
      </c>
      <c r="N208" s="85">
        <f t="shared" si="98"/>
        <v>1.1648463815453713</v>
      </c>
      <c r="O208" s="85">
        <f t="shared" si="98"/>
        <v>1.3957663091088126</v>
      </c>
      <c r="P208" s="88">
        <f t="shared" si="98"/>
        <v>1.3957663091088126</v>
      </c>
    </row>
    <row r="209" spans="2:16">
      <c r="B209" s="175">
        <f t="shared" si="91"/>
        <v>2013</v>
      </c>
      <c r="C209" s="87">
        <f t="shared" ref="C209:P209" si="99">C137/C$167</f>
        <v>-4.7619047619047616E-2</v>
      </c>
      <c r="D209" s="85">
        <f t="shared" si="99"/>
        <v>-0.54545454545454541</v>
      </c>
      <c r="E209" s="85">
        <f t="shared" si="99"/>
        <v>0.32258064516129031</v>
      </c>
      <c r="F209" s="85">
        <f t="shared" si="99"/>
        <v>0.67999999999999994</v>
      </c>
      <c r="G209" s="85">
        <f t="shared" si="99"/>
        <v>0.8515625</v>
      </c>
      <c r="H209" s="85"/>
      <c r="I209" s="85">
        <f t="shared" si="99"/>
        <v>0.78886796079185095</v>
      </c>
      <c r="J209" s="85">
        <f t="shared" si="99"/>
        <v>0.80769230769230771</v>
      </c>
      <c r="K209" s="85">
        <f t="shared" si="99"/>
        <v>1.1794871794871795</v>
      </c>
      <c r="L209" s="85">
        <f t="shared" si="99"/>
        <v>1.7241379310344829</v>
      </c>
      <c r="M209" s="85">
        <f t="shared" si="99"/>
        <v>-2.5714285714285716</v>
      </c>
      <c r="N209" s="89">
        <f t="shared" si="99"/>
        <v>1.1888393205603158</v>
      </c>
      <c r="O209" s="85">
        <f t="shared" si="99"/>
        <v>1.1004089421522276</v>
      </c>
      <c r="P209" s="88">
        <f t="shared" si="99"/>
        <v>1.0087724322167744</v>
      </c>
    </row>
    <row r="210" spans="2:16">
      <c r="B210" s="175">
        <f t="shared" si="91"/>
        <v>2014</v>
      </c>
      <c r="C210" s="87">
        <f t="shared" ref="C210:P210" si="100">C147/C$167</f>
        <v>-0.7142857142857143</v>
      </c>
      <c r="D210" s="85">
        <f t="shared" si="100"/>
        <v>-2.4545454545454546</v>
      </c>
      <c r="E210" s="85">
        <f t="shared" si="100"/>
        <v>2.193548387096774</v>
      </c>
      <c r="F210" s="85">
        <f t="shared" si="100"/>
        <v>1.3466666666666667</v>
      </c>
      <c r="G210" s="85">
        <f t="shared" si="100"/>
        <v>0.859375</v>
      </c>
      <c r="H210" s="85"/>
      <c r="I210" s="85">
        <f t="shared" si="100"/>
        <v>1.8986046511627908</v>
      </c>
      <c r="J210" s="85">
        <f t="shared" si="100"/>
        <v>1.107948717948718</v>
      </c>
      <c r="K210" s="85">
        <f t="shared" si="100"/>
        <v>1.4234904880066173</v>
      </c>
      <c r="L210" s="85">
        <f t="shared" si="100"/>
        <v>2.2126436781609202</v>
      </c>
      <c r="M210" s="85">
        <f t="shared" si="100"/>
        <v>-4.3502304147465436</v>
      </c>
      <c r="N210" s="85">
        <f t="shared" si="100"/>
        <v>1.5361477999392872</v>
      </c>
      <c r="O210" s="85">
        <f t="shared" si="100"/>
        <v>1.6903386822364508</v>
      </c>
      <c r="P210" s="88">
        <f t="shared" si="100"/>
        <v>1.6903386822364508</v>
      </c>
    </row>
    <row r="211" spans="2:16" ht="15.75" thickBot="1">
      <c r="B211" s="176">
        <f>B210+1</f>
        <v>2015</v>
      </c>
      <c r="C211" s="93">
        <f>C157/C$167</f>
        <v>-1.1443932411674345</v>
      </c>
      <c r="D211" s="91">
        <f>D157/D$167</f>
        <v>-0.57142857142857129</v>
      </c>
      <c r="E211" s="91">
        <f t="shared" ref="E211:O211" si="101">E157/E$167</f>
        <v>1.6118626430801246</v>
      </c>
      <c r="F211" s="91">
        <f t="shared" si="101"/>
        <v>1.1928888888888887</v>
      </c>
      <c r="G211" s="91">
        <f t="shared" si="101"/>
        <v>1.0700604838709677</v>
      </c>
      <c r="H211" s="91"/>
      <c r="I211" s="91">
        <f t="shared" si="101"/>
        <v>1.5865955714664761</v>
      </c>
      <c r="J211" s="91">
        <f t="shared" si="101"/>
        <v>0</v>
      </c>
      <c r="K211" s="91">
        <f t="shared" si="101"/>
        <v>0</v>
      </c>
      <c r="L211" s="91">
        <f t="shared" si="101"/>
        <v>0</v>
      </c>
      <c r="M211" s="91">
        <f t="shared" si="101"/>
        <v>0</v>
      </c>
      <c r="N211" s="91"/>
      <c r="O211" s="91">
        <f t="shared" si="101"/>
        <v>1.4146475961476914</v>
      </c>
      <c r="P211" s="94"/>
    </row>
  </sheetData>
  <customSheetViews>
    <customSheetView guid="{6DA84043-8308-458F-9378-22AB3DF247A3}" scale="80" showPageBreaks="1" fitToPage="1" printArea="1" view="pageBreakPreview" topLeftCell="A175">
      <selection activeCell="B196" activeCellId="1" sqref="B194:P195 B196:B211"/>
      <pageMargins left="0.98425196850393704" right="0.98425196850393704" top="0.98425196850393704" bottom="0.98425196850393704" header="0.51181102362204722" footer="0.51181102362204722"/>
      <printOptions horizontalCentered="1" verticalCentered="1"/>
      <pageSetup paperSize="9" scale="18" orientation="portrait" r:id="rId1"/>
      <headerFooter alignWithMargins="0"/>
    </customSheetView>
  </customSheetViews>
  <mergeCells count="303">
    <mergeCell ref="G194:G195"/>
    <mergeCell ref="H194:H195"/>
    <mergeCell ref="I194:I195"/>
    <mergeCell ref="J194:J195"/>
    <mergeCell ref="K194:K195"/>
    <mergeCell ref="L194:L195"/>
    <mergeCell ref="M194:M195"/>
    <mergeCell ref="N194:N195"/>
    <mergeCell ref="C193:P193"/>
    <mergeCell ref="B194:B195"/>
    <mergeCell ref="C194:C195"/>
    <mergeCell ref="D194:D195"/>
    <mergeCell ref="E194:E195"/>
    <mergeCell ref="F194:F195"/>
    <mergeCell ref="O194:P194"/>
    <mergeCell ref="L14:L15"/>
    <mergeCell ref="M14:M15"/>
    <mergeCell ref="B3:K3"/>
    <mergeCell ref="L3:P3"/>
    <mergeCell ref="B4:B5"/>
    <mergeCell ref="C4:C5"/>
    <mergeCell ref="D4:D5"/>
    <mergeCell ref="E4:E5"/>
    <mergeCell ref="F4:F5"/>
    <mergeCell ref="O4:P4"/>
    <mergeCell ref="H4:H5"/>
    <mergeCell ref="I4:I5"/>
    <mergeCell ref="L4:L5"/>
    <mergeCell ref="M4:M5"/>
    <mergeCell ref="G4:G5"/>
    <mergeCell ref="J4:J5"/>
    <mergeCell ref="K4:K5"/>
    <mergeCell ref="N4:N5"/>
    <mergeCell ref="B14:B15"/>
    <mergeCell ref="C14:C15"/>
    <mergeCell ref="D14:D15"/>
    <mergeCell ref="E14:E15"/>
    <mergeCell ref="F14:F15"/>
    <mergeCell ref="G14:G15"/>
    <mergeCell ref="L13:P13"/>
    <mergeCell ref="N14:N15"/>
    <mergeCell ref="O14:P14"/>
    <mergeCell ref="J14:J15"/>
    <mergeCell ref="K14:K15"/>
    <mergeCell ref="B13:K13"/>
    <mergeCell ref="I14:I15"/>
    <mergeCell ref="H14:H15"/>
    <mergeCell ref="B33:K33"/>
    <mergeCell ref="B23:K23"/>
    <mergeCell ref="J24:J25"/>
    <mergeCell ref="K24:K25"/>
    <mergeCell ref="O24:P24"/>
    <mergeCell ref="L24:L25"/>
    <mergeCell ref="M24:M25"/>
    <mergeCell ref="N24:N25"/>
    <mergeCell ref="L33:P33"/>
    <mergeCell ref="B24:B25"/>
    <mergeCell ref="C24:C25"/>
    <mergeCell ref="D24:D25"/>
    <mergeCell ref="E24:E25"/>
    <mergeCell ref="F24:F25"/>
    <mergeCell ref="G24:G25"/>
    <mergeCell ref="H24:H25"/>
    <mergeCell ref="I24:I25"/>
    <mergeCell ref="L23:P23"/>
    <mergeCell ref="B34:B35"/>
    <mergeCell ref="C34:C35"/>
    <mergeCell ref="D34:D35"/>
    <mergeCell ref="E34:E35"/>
    <mergeCell ref="F34:F35"/>
    <mergeCell ref="O34:P34"/>
    <mergeCell ref="L34:L35"/>
    <mergeCell ref="H34:H35"/>
    <mergeCell ref="I34:I35"/>
    <mergeCell ref="G34:G35"/>
    <mergeCell ref="M34:M35"/>
    <mergeCell ref="N34:N35"/>
    <mergeCell ref="J34:J35"/>
    <mergeCell ref="K34:K35"/>
    <mergeCell ref="B43:K43"/>
    <mergeCell ref="L43:P43"/>
    <mergeCell ref="B44:B45"/>
    <mergeCell ref="C44:C45"/>
    <mergeCell ref="D44:D45"/>
    <mergeCell ref="E44:E45"/>
    <mergeCell ref="F44:F45"/>
    <mergeCell ref="G44:G45"/>
    <mergeCell ref="J44:J45"/>
    <mergeCell ref="K44:K45"/>
    <mergeCell ref="H44:H45"/>
    <mergeCell ref="I44:I45"/>
    <mergeCell ref="L44:L45"/>
    <mergeCell ref="M44:M45"/>
    <mergeCell ref="N44:N45"/>
    <mergeCell ref="L53:P53"/>
    <mergeCell ref="N54:N55"/>
    <mergeCell ref="N64:N65"/>
    <mergeCell ref="O64:P64"/>
    <mergeCell ref="O44:P44"/>
    <mergeCell ref="B53:K53"/>
    <mergeCell ref="B54:B55"/>
    <mergeCell ref="C54:C55"/>
    <mergeCell ref="D54:D55"/>
    <mergeCell ref="E54:E55"/>
    <mergeCell ref="F54:F55"/>
    <mergeCell ref="K54:K55"/>
    <mergeCell ref="I54:I55"/>
    <mergeCell ref="L54:L55"/>
    <mergeCell ref="M54:M55"/>
    <mergeCell ref="B63:K63"/>
    <mergeCell ref="L63:P63"/>
    <mergeCell ref="G54:G55"/>
    <mergeCell ref="H54:H55"/>
    <mergeCell ref="O54:P54"/>
    <mergeCell ref="J54:J55"/>
    <mergeCell ref="E64:E65"/>
    <mergeCell ref="G74:G75"/>
    <mergeCell ref="O84:P84"/>
    <mergeCell ref="B83:K83"/>
    <mergeCell ref="B84:B85"/>
    <mergeCell ref="B64:B65"/>
    <mergeCell ref="C64:C65"/>
    <mergeCell ref="C74:C75"/>
    <mergeCell ref="D74:D75"/>
    <mergeCell ref="E74:E75"/>
    <mergeCell ref="J74:J75"/>
    <mergeCell ref="K74:K75"/>
    <mergeCell ref="C84:C85"/>
    <mergeCell ref="D84:D85"/>
    <mergeCell ref="E84:E85"/>
    <mergeCell ref="F84:F85"/>
    <mergeCell ref="F74:F75"/>
    <mergeCell ref="I74:I75"/>
    <mergeCell ref="J64:J65"/>
    <mergeCell ref="K64:K65"/>
    <mergeCell ref="D64:D65"/>
    <mergeCell ref="B74:B75"/>
    <mergeCell ref="B73:K73"/>
    <mergeCell ref="G84:G85"/>
    <mergeCell ref="N84:N85"/>
    <mergeCell ref="K84:K85"/>
    <mergeCell ref="J84:J85"/>
    <mergeCell ref="H84:H85"/>
    <mergeCell ref="I84:I85"/>
    <mergeCell ref="L84:L85"/>
    <mergeCell ref="M84:M85"/>
    <mergeCell ref="J94:J95"/>
    <mergeCell ref="H94:H95"/>
    <mergeCell ref="I94:I95"/>
    <mergeCell ref="B104:B105"/>
    <mergeCell ref="K94:K95"/>
    <mergeCell ref="F94:F95"/>
    <mergeCell ref="G94:G95"/>
    <mergeCell ref="F104:F105"/>
    <mergeCell ref="G104:G105"/>
    <mergeCell ref="C104:C105"/>
    <mergeCell ref="D104:D105"/>
    <mergeCell ref="B94:B95"/>
    <mergeCell ref="C94:C95"/>
    <mergeCell ref="D94:D95"/>
    <mergeCell ref="E94:E95"/>
    <mergeCell ref="H114:H115"/>
    <mergeCell ref="K104:K105"/>
    <mergeCell ref="L104:L105"/>
    <mergeCell ref="M104:M105"/>
    <mergeCell ref="F64:F65"/>
    <mergeCell ref="G64:G65"/>
    <mergeCell ref="H64:H65"/>
    <mergeCell ref="I64:I65"/>
    <mergeCell ref="L103:P103"/>
    <mergeCell ref="N74:N75"/>
    <mergeCell ref="L83:P83"/>
    <mergeCell ref="M74:M75"/>
    <mergeCell ref="O74:P74"/>
    <mergeCell ref="L74:L75"/>
    <mergeCell ref="L64:L65"/>
    <mergeCell ref="M64:M65"/>
    <mergeCell ref="L73:P73"/>
    <mergeCell ref="H74:H75"/>
    <mergeCell ref="B93:K93"/>
    <mergeCell ref="L94:L95"/>
    <mergeCell ref="L93:P93"/>
    <mergeCell ref="M94:M95"/>
    <mergeCell ref="N94:N95"/>
    <mergeCell ref="O94:P94"/>
    <mergeCell ref="N124:N125"/>
    <mergeCell ref="O124:P124"/>
    <mergeCell ref="L124:L125"/>
    <mergeCell ref="I124:I125"/>
    <mergeCell ref="O104:P104"/>
    <mergeCell ref="B103:K103"/>
    <mergeCell ref="O114:P114"/>
    <mergeCell ref="H104:H105"/>
    <mergeCell ref="I104:I105"/>
    <mergeCell ref="J114:J115"/>
    <mergeCell ref="K114:K115"/>
    <mergeCell ref="B113:K113"/>
    <mergeCell ref="I114:I115"/>
    <mergeCell ref="L114:L115"/>
    <mergeCell ref="N104:N105"/>
    <mergeCell ref="B114:B115"/>
    <mergeCell ref="E104:E105"/>
    <mergeCell ref="M114:M115"/>
    <mergeCell ref="N114:N115"/>
    <mergeCell ref="G114:G115"/>
    <mergeCell ref="F114:F115"/>
    <mergeCell ref="C114:C115"/>
    <mergeCell ref="D114:D115"/>
    <mergeCell ref="E114:E115"/>
    <mergeCell ref="C124:C125"/>
    <mergeCell ref="D124:D125"/>
    <mergeCell ref="E124:E125"/>
    <mergeCell ref="J124:J125"/>
    <mergeCell ref="K124:K125"/>
    <mergeCell ref="F124:F125"/>
    <mergeCell ref="G124:G125"/>
    <mergeCell ref="M124:M125"/>
    <mergeCell ref="H124:H125"/>
    <mergeCell ref="K154:K155"/>
    <mergeCell ref="F154:F155"/>
    <mergeCell ref="G154:G155"/>
    <mergeCell ref="L113:P113"/>
    <mergeCell ref="J104:J105"/>
    <mergeCell ref="F144:F145"/>
    <mergeCell ref="L133:P133"/>
    <mergeCell ref="H134:H135"/>
    <mergeCell ref="I134:I135"/>
    <mergeCell ref="F134:F135"/>
    <mergeCell ref="J134:J135"/>
    <mergeCell ref="K134:K135"/>
    <mergeCell ref="B133:K133"/>
    <mergeCell ref="N144:N145"/>
    <mergeCell ref="O144:P144"/>
    <mergeCell ref="G134:G135"/>
    <mergeCell ref="H144:H145"/>
    <mergeCell ref="I144:I145"/>
    <mergeCell ref="G144:G145"/>
    <mergeCell ref="L134:L135"/>
    <mergeCell ref="M134:M135"/>
    <mergeCell ref="B123:K123"/>
    <mergeCell ref="L123:P123"/>
    <mergeCell ref="B124:B125"/>
    <mergeCell ref="B143:K143"/>
    <mergeCell ref="L143:P143"/>
    <mergeCell ref="N134:N135"/>
    <mergeCell ref="O134:P134"/>
    <mergeCell ref="B134:B135"/>
    <mergeCell ref="C134:C135"/>
    <mergeCell ref="D134:D135"/>
    <mergeCell ref="J144:J145"/>
    <mergeCell ref="K144:K145"/>
    <mergeCell ref="L144:L145"/>
    <mergeCell ref="M144:M145"/>
    <mergeCell ref="B144:B145"/>
    <mergeCell ref="C144:C145"/>
    <mergeCell ref="D144:D145"/>
    <mergeCell ref="E144:E145"/>
    <mergeCell ref="E134:E135"/>
    <mergeCell ref="L163:P163"/>
    <mergeCell ref="J154:J155"/>
    <mergeCell ref="B153:K153"/>
    <mergeCell ref="G164:G165"/>
    <mergeCell ref="L164:L165"/>
    <mergeCell ref="I164:I165"/>
    <mergeCell ref="D164:D165"/>
    <mergeCell ref="O154:P154"/>
    <mergeCell ref="J164:J165"/>
    <mergeCell ref="L154:L155"/>
    <mergeCell ref="M154:M155"/>
    <mergeCell ref="H154:H155"/>
    <mergeCell ref="I154:I155"/>
    <mergeCell ref="K164:K165"/>
    <mergeCell ref="B163:K163"/>
    <mergeCell ref="H164:H165"/>
    <mergeCell ref="B164:B165"/>
    <mergeCell ref="C164:C165"/>
    <mergeCell ref="N154:N155"/>
    <mergeCell ref="L153:P153"/>
    <mergeCell ref="B154:B155"/>
    <mergeCell ref="C154:C155"/>
    <mergeCell ref="D154:D155"/>
    <mergeCell ref="E154:E155"/>
    <mergeCell ref="B174:B175"/>
    <mergeCell ref="C174:C175"/>
    <mergeCell ref="D174:D175"/>
    <mergeCell ref="E174:E175"/>
    <mergeCell ref="E164:E165"/>
    <mergeCell ref="F164:F165"/>
    <mergeCell ref="M173:P173"/>
    <mergeCell ref="M174:M175"/>
    <mergeCell ref="C173:L173"/>
    <mergeCell ref="N174:N175"/>
    <mergeCell ref="O174:P174"/>
    <mergeCell ref="F174:F175"/>
    <mergeCell ref="G174:G175"/>
    <mergeCell ref="L174:L175"/>
    <mergeCell ref="H174:H175"/>
    <mergeCell ref="I174:I175"/>
    <mergeCell ref="J174:J175"/>
    <mergeCell ref="K174:K175"/>
    <mergeCell ref="M164:M165"/>
    <mergeCell ref="N164:N165"/>
    <mergeCell ref="O164:P164"/>
  </mergeCells>
  <phoneticPr fontId="26" type="noConversion"/>
  <printOptions horizontalCentered="1" verticalCentered="1"/>
  <pageMargins left="0.98425196850393704" right="0.98425196850393704" top="0.98425196850393704" bottom="0.98425196850393704" header="0.51181102362204722" footer="0.51181102362204722"/>
  <pageSetup paperSize="9" scale="18" orientation="portrait" r:id="rId2"/>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7"/>
  <sheetViews>
    <sheetView zoomScale="70" zoomScaleNormal="70" zoomScaleSheetLayoutView="90" workbookViewId="0">
      <selection activeCell="A11" sqref="A11:B11"/>
    </sheetView>
  </sheetViews>
  <sheetFormatPr defaultRowHeight="12.75"/>
  <cols>
    <col min="3" max="4" width="11.5703125" customWidth="1"/>
    <col min="5" max="12" width="9.28515625" bestFit="1" customWidth="1"/>
    <col min="13" max="14" width="9.28515625" customWidth="1"/>
    <col min="15" max="15" width="9.28515625" bestFit="1" customWidth="1"/>
    <col min="16" max="16" width="9.28515625" customWidth="1"/>
  </cols>
  <sheetData>
    <row r="1" spans="1:17" ht="13.5" thickBot="1"/>
    <row r="2" spans="1:17" ht="24" thickBot="1">
      <c r="B2" s="473" t="s">
        <v>486</v>
      </c>
      <c r="C2" s="474"/>
      <c r="D2" s="474"/>
      <c r="E2" s="474"/>
      <c r="F2" s="474"/>
      <c r="G2" s="474"/>
      <c r="H2" s="474"/>
      <c r="I2" s="474"/>
      <c r="J2" s="474"/>
      <c r="K2" s="474"/>
      <c r="L2" s="470" t="s">
        <v>224</v>
      </c>
      <c r="M2" s="471"/>
      <c r="N2" s="471"/>
      <c r="O2" s="471"/>
      <c r="P2" s="472"/>
    </row>
    <row r="3" spans="1:17" ht="15.75">
      <c r="B3" s="465" t="s">
        <v>195</v>
      </c>
      <c r="C3" s="461" t="s">
        <v>196</v>
      </c>
      <c r="D3" s="461" t="s">
        <v>197</v>
      </c>
      <c r="E3" s="461" t="s">
        <v>198</v>
      </c>
      <c r="F3" s="461" t="s">
        <v>199</v>
      </c>
      <c r="G3" s="461" t="s">
        <v>200</v>
      </c>
      <c r="H3" s="461" t="s">
        <v>201</v>
      </c>
      <c r="I3" s="467" t="s">
        <v>202</v>
      </c>
      <c r="J3" s="461" t="s">
        <v>203</v>
      </c>
      <c r="K3" s="461" t="s">
        <v>204</v>
      </c>
      <c r="L3" s="461" t="s">
        <v>205</v>
      </c>
      <c r="M3" s="461" t="s">
        <v>206</v>
      </c>
      <c r="N3" s="467" t="s">
        <v>207</v>
      </c>
      <c r="O3" s="456" t="s">
        <v>208</v>
      </c>
      <c r="P3" s="457"/>
    </row>
    <row r="4" spans="1:17" ht="16.5" thickBot="1">
      <c r="B4" s="466"/>
      <c r="C4" s="462"/>
      <c r="D4" s="462"/>
      <c r="E4" s="462"/>
      <c r="F4" s="462"/>
      <c r="G4" s="462"/>
      <c r="H4" s="462"/>
      <c r="I4" s="462"/>
      <c r="J4" s="462"/>
      <c r="K4" s="462"/>
      <c r="L4" s="462"/>
      <c r="M4" s="462"/>
      <c r="N4" s="462"/>
      <c r="O4" s="145" t="s">
        <v>209</v>
      </c>
      <c r="P4" s="30" t="s">
        <v>210</v>
      </c>
    </row>
    <row r="5" spans="1:17" ht="15">
      <c r="B5" s="148" t="s">
        <v>211</v>
      </c>
      <c r="C5" s="146">
        <v>31</v>
      </c>
      <c r="D5" s="8">
        <v>28</v>
      </c>
      <c r="E5" s="8">
        <v>31</v>
      </c>
      <c r="F5" s="8">
        <v>30</v>
      </c>
      <c r="G5" s="8">
        <v>10</v>
      </c>
      <c r="H5" s="8">
        <v>0</v>
      </c>
      <c r="I5" s="168">
        <f>SUM(C5:G5)</f>
        <v>130</v>
      </c>
      <c r="J5" s="8">
        <v>0</v>
      </c>
      <c r="K5" s="8">
        <v>31</v>
      </c>
      <c r="L5" s="8">
        <v>30</v>
      </c>
      <c r="M5" s="8">
        <v>31</v>
      </c>
      <c r="N5" s="168">
        <f>SUM(J5:M5)</f>
        <v>92</v>
      </c>
      <c r="O5" s="167">
        <f>SUM(C5:H5,J5:M5)</f>
        <v>222</v>
      </c>
      <c r="P5" s="169">
        <f>I5+N5</f>
        <v>222</v>
      </c>
    </row>
    <row r="6" spans="1:17" ht="19.5">
      <c r="B6" s="149" t="s">
        <v>485</v>
      </c>
      <c r="C6" s="147">
        <v>4.0999999999999996</v>
      </c>
      <c r="D6" s="10">
        <v>2.9</v>
      </c>
      <c r="E6" s="10">
        <v>5.7</v>
      </c>
      <c r="F6" s="10">
        <v>10.199999999999999</v>
      </c>
      <c r="G6" s="10">
        <v>11.2</v>
      </c>
      <c r="H6" s="10"/>
      <c r="I6" s="153">
        <f>(C5*C6+D5*D6+E5*E6+F5*F6+G5*G6)/I5</f>
        <v>6.1769230769230772</v>
      </c>
      <c r="J6" s="10"/>
      <c r="K6" s="95">
        <v>7.8</v>
      </c>
      <c r="L6" s="95">
        <v>1.7</v>
      </c>
      <c r="M6" s="95">
        <v>-0.6</v>
      </c>
      <c r="N6" s="153">
        <f>(J5*J6+K5*K6+L5*L6+M5*M6)/N5</f>
        <v>2.980434782608695</v>
      </c>
      <c r="O6" s="154">
        <f>(C6*C5+D6*D5+E6*E5+F6*F5+G6*G5+H6*H5+J6*J5+K6*K5+L6*L5+M6*M5)/O5</f>
        <v>4.8522522522522529</v>
      </c>
      <c r="P6" s="161">
        <f>(I6*I5+N6*N5)/P5</f>
        <v>4.8522522522522511</v>
      </c>
    </row>
    <row r="7" spans="1:17" ht="19.5">
      <c r="B7" s="149" t="s">
        <v>212</v>
      </c>
      <c r="C7" s="13">
        <v>332</v>
      </c>
      <c r="D7" s="12">
        <v>281</v>
      </c>
      <c r="E7" s="12">
        <v>283</v>
      </c>
      <c r="F7" s="12">
        <v>128</v>
      </c>
      <c r="G7" s="12">
        <v>11</v>
      </c>
      <c r="H7" s="12">
        <f>H5*(13-H6)</f>
        <v>0</v>
      </c>
      <c r="I7" s="155">
        <f>SUM(C7:G7)</f>
        <v>1035</v>
      </c>
      <c r="J7" s="12">
        <f>J5*(13-J6)</f>
        <v>0</v>
      </c>
      <c r="K7" s="12">
        <f>K5*(13-K6)</f>
        <v>161.20000000000002</v>
      </c>
      <c r="L7" s="12">
        <f>L5*(13-L6)</f>
        <v>339</v>
      </c>
      <c r="M7" s="12">
        <f>M5*(13-M6)</f>
        <v>421.59999999999997</v>
      </c>
      <c r="N7" s="155">
        <f>SUM(J7:M7)</f>
        <v>921.8</v>
      </c>
      <c r="O7" s="156">
        <f>O5*(13-O6)</f>
        <v>1808.8</v>
      </c>
      <c r="P7" s="162">
        <f>P5*(13-P6)</f>
        <v>1808.8000000000002</v>
      </c>
    </row>
    <row r="8" spans="1:17" ht="19.5">
      <c r="B8" s="149" t="s">
        <v>213</v>
      </c>
      <c r="C8" s="13">
        <v>456</v>
      </c>
      <c r="D8" s="12">
        <v>393</v>
      </c>
      <c r="E8" s="12">
        <v>407</v>
      </c>
      <c r="F8" s="12">
        <v>248</v>
      </c>
      <c r="G8" s="12">
        <v>31</v>
      </c>
      <c r="H8" s="12">
        <f>H5*(17-H6)</f>
        <v>0</v>
      </c>
      <c r="I8" s="155">
        <f>SUM(C8:G8)</f>
        <v>1535</v>
      </c>
      <c r="J8" s="12">
        <f>J5*(17-J6)</f>
        <v>0</v>
      </c>
      <c r="K8" s="12">
        <f>K5*(17-K6)</f>
        <v>285.2</v>
      </c>
      <c r="L8" s="12">
        <f>L5*(17-L6)</f>
        <v>459</v>
      </c>
      <c r="M8" s="12">
        <f>M5*(17-M6)</f>
        <v>545.6</v>
      </c>
      <c r="N8" s="155">
        <f>SUM(J8:M8)</f>
        <v>1289.8000000000002</v>
      </c>
      <c r="O8" s="156">
        <f>O5*(17-O6)</f>
        <v>2696.7999999999997</v>
      </c>
      <c r="P8" s="162">
        <f>P5*(17-P6)</f>
        <v>2696.8</v>
      </c>
    </row>
    <row r="9" spans="1:17" ht="19.5">
      <c r="B9" s="149" t="s">
        <v>214</v>
      </c>
      <c r="C9" s="17">
        <v>487</v>
      </c>
      <c r="D9" s="16">
        <v>421</v>
      </c>
      <c r="E9" s="16">
        <v>438</v>
      </c>
      <c r="F9" s="16">
        <v>278</v>
      </c>
      <c r="G9" s="16">
        <v>36</v>
      </c>
      <c r="H9" s="16">
        <f>H5*(18-H6)</f>
        <v>0</v>
      </c>
      <c r="I9" s="155">
        <f>SUM(C9:G9)</f>
        <v>1660</v>
      </c>
      <c r="J9" s="16">
        <f>J5*(18-J6)</f>
        <v>0</v>
      </c>
      <c r="K9" s="16">
        <f>K5*(18-K6)</f>
        <v>316.2</v>
      </c>
      <c r="L9" s="16">
        <f>L5*(18-L6)</f>
        <v>489</v>
      </c>
      <c r="M9" s="16">
        <f>M5*(18-M6)</f>
        <v>576.6</v>
      </c>
      <c r="N9" s="155">
        <f>SUM(J9:M9)</f>
        <v>1381.8000000000002</v>
      </c>
      <c r="O9" s="157">
        <f>O5*(18-O6)</f>
        <v>2918.7999999999997</v>
      </c>
      <c r="P9" s="163">
        <f>P5*(18-P6)</f>
        <v>2918.8</v>
      </c>
    </row>
    <row r="10" spans="1:17" ht="20.25" thickBot="1">
      <c r="B10" s="407" t="s">
        <v>215</v>
      </c>
      <c r="C10" s="21">
        <v>518</v>
      </c>
      <c r="D10" s="20">
        <v>449</v>
      </c>
      <c r="E10" s="20">
        <v>469</v>
      </c>
      <c r="F10" s="20">
        <v>308</v>
      </c>
      <c r="G10" s="20">
        <v>41</v>
      </c>
      <c r="H10" s="20">
        <f>H5*(19-H6)</f>
        <v>0</v>
      </c>
      <c r="I10" s="164">
        <f>SUM(C10:G10)</f>
        <v>1785</v>
      </c>
      <c r="J10" s="20">
        <f>J5*(19-J6)</f>
        <v>0</v>
      </c>
      <c r="K10" s="20">
        <f>K5*(19-K6)</f>
        <v>347.2</v>
      </c>
      <c r="L10" s="20">
        <f>L5*(19-L6)</f>
        <v>519</v>
      </c>
      <c r="M10" s="20">
        <f>M5*(19-M6)</f>
        <v>607.6</v>
      </c>
      <c r="N10" s="164">
        <f>SUM(J10:M10)</f>
        <v>1473.8000000000002</v>
      </c>
      <c r="O10" s="165">
        <f>O5*(19-O6)</f>
        <v>3140.7999999999997</v>
      </c>
      <c r="P10" s="166">
        <f>P5*(19-P6)</f>
        <v>3140.8</v>
      </c>
    </row>
    <row r="12" spans="1:17" ht="15.75" thickBot="1">
      <c r="A12" s="4"/>
      <c r="B12" s="4"/>
      <c r="C12" s="4"/>
      <c r="D12" s="4"/>
      <c r="E12" s="4"/>
      <c r="F12" s="4"/>
      <c r="G12" s="4"/>
      <c r="H12" s="4"/>
      <c r="I12" s="4"/>
      <c r="J12" s="4"/>
      <c r="K12" s="4"/>
      <c r="L12" s="4"/>
      <c r="M12" s="4"/>
      <c r="N12" s="4"/>
      <c r="O12" s="4"/>
      <c r="P12" s="4"/>
      <c r="Q12" s="4"/>
    </row>
    <row r="13" spans="1:17" ht="24" thickBot="1">
      <c r="A13" s="4"/>
      <c r="B13" s="473" t="s">
        <v>148</v>
      </c>
      <c r="C13" s="500"/>
      <c r="D13" s="500"/>
      <c r="E13" s="500"/>
      <c r="F13" s="500"/>
      <c r="G13" s="500"/>
      <c r="H13" s="500"/>
      <c r="I13" s="500"/>
      <c r="J13" s="500"/>
      <c r="K13" s="500"/>
      <c r="L13" s="470" t="s">
        <v>225</v>
      </c>
      <c r="M13" s="470"/>
      <c r="N13" s="470"/>
      <c r="O13" s="470"/>
      <c r="P13" s="499"/>
      <c r="Q13" s="4"/>
    </row>
    <row r="14" spans="1:17" ht="15.75">
      <c r="A14" s="4"/>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c r="Q14" s="4"/>
    </row>
    <row r="15" spans="1:17" ht="16.5" thickBot="1">
      <c r="A15" s="4"/>
      <c r="B15" s="501"/>
      <c r="C15" s="497"/>
      <c r="D15" s="497"/>
      <c r="E15" s="497"/>
      <c r="F15" s="497"/>
      <c r="G15" s="497"/>
      <c r="H15" s="497"/>
      <c r="I15" s="498"/>
      <c r="J15" s="497"/>
      <c r="K15" s="497"/>
      <c r="L15" s="497"/>
      <c r="M15" s="497"/>
      <c r="N15" s="498"/>
      <c r="O15" s="145" t="s">
        <v>209</v>
      </c>
      <c r="P15" s="30" t="s">
        <v>210</v>
      </c>
      <c r="Q15" s="4"/>
    </row>
    <row r="16" spans="1:17" ht="15">
      <c r="A16" s="4"/>
      <c r="B16" s="148" t="s">
        <v>211</v>
      </c>
      <c r="C16" s="146">
        <v>31</v>
      </c>
      <c r="D16" s="8">
        <v>28</v>
      </c>
      <c r="E16" s="8">
        <v>31</v>
      </c>
      <c r="F16" s="8">
        <v>30</v>
      </c>
      <c r="G16" s="8">
        <v>5</v>
      </c>
      <c r="H16" s="8">
        <v>0</v>
      </c>
      <c r="I16" s="168">
        <f>SUM(C16:G16)</f>
        <v>125</v>
      </c>
      <c r="J16" s="8">
        <v>20</v>
      </c>
      <c r="K16" s="8">
        <v>31</v>
      </c>
      <c r="L16" s="8">
        <v>30</v>
      </c>
      <c r="M16" s="8">
        <v>31</v>
      </c>
      <c r="N16" s="168">
        <f>SUM(J16:M16)</f>
        <v>112</v>
      </c>
      <c r="O16" s="167">
        <f>SUM(C16:H16,J16:M16)</f>
        <v>237</v>
      </c>
      <c r="P16" s="169">
        <f>I16+N16</f>
        <v>237</v>
      </c>
      <c r="Q16" s="4"/>
    </row>
    <row r="17" spans="1:17" ht="19.5">
      <c r="A17" s="4"/>
      <c r="B17" s="149" t="s">
        <v>485</v>
      </c>
      <c r="C17" s="147">
        <v>2.2999999999999998</v>
      </c>
      <c r="D17" s="10">
        <v>3</v>
      </c>
      <c r="E17" s="10">
        <v>3.9</v>
      </c>
      <c r="F17" s="10">
        <v>8.8000000000000007</v>
      </c>
      <c r="G17" s="10">
        <v>10.8</v>
      </c>
      <c r="H17" s="10">
        <v>0</v>
      </c>
      <c r="I17" s="153">
        <f>(C16*C17+D16*D17+E16*E17+F16*F17+G16*G17)/I16</f>
        <v>4.7536000000000005</v>
      </c>
      <c r="J17" s="10">
        <v>9.6999999999999993</v>
      </c>
      <c r="K17" s="95">
        <v>9.6999999999999993</v>
      </c>
      <c r="L17" s="95">
        <v>6.4</v>
      </c>
      <c r="M17" s="95">
        <v>2</v>
      </c>
      <c r="N17" s="153">
        <f>(J16*J17+K16*K17+L16*L17+M16*M17)/N16</f>
        <v>6.6848214285714294</v>
      </c>
      <c r="O17" s="154">
        <f>(C17*C16+D17*D16+E17*E16+F17*F16+G17*G16+H17*H16+J17*J16+K17*K16+L17*L16+M17*M16)/O16</f>
        <v>5.6662447257383972</v>
      </c>
      <c r="P17" s="161">
        <f>(I17*I16+N17*N16)/P16</f>
        <v>5.6662447257383972</v>
      </c>
      <c r="Q17" s="4"/>
    </row>
    <row r="18" spans="1:17" ht="19.5">
      <c r="A18" s="4"/>
      <c r="B18" s="149" t="s">
        <v>212</v>
      </c>
      <c r="C18" s="13">
        <f t="shared" ref="C18:H18" si="0">C16*(13-C17)</f>
        <v>331.7</v>
      </c>
      <c r="D18" s="12">
        <v>281</v>
      </c>
      <c r="E18" s="12">
        <v>283</v>
      </c>
      <c r="F18" s="12">
        <v>128</v>
      </c>
      <c r="G18" s="12">
        <f t="shared" si="0"/>
        <v>10.999999999999996</v>
      </c>
      <c r="H18" s="12">
        <f t="shared" si="0"/>
        <v>0</v>
      </c>
      <c r="I18" s="155">
        <f>SUM(C18:G18)</f>
        <v>1034.7</v>
      </c>
      <c r="J18" s="12">
        <f>J16*(13-J17)</f>
        <v>66.000000000000014</v>
      </c>
      <c r="K18" s="12">
        <f>K16*(13-K17)</f>
        <v>102.30000000000003</v>
      </c>
      <c r="L18" s="12">
        <f>L16*(13-L17)</f>
        <v>198</v>
      </c>
      <c r="M18" s="12">
        <v>340</v>
      </c>
      <c r="N18" s="155">
        <f>SUM(J18:M18)</f>
        <v>706.30000000000007</v>
      </c>
      <c r="O18" s="156">
        <f>O16*(13-O17)</f>
        <v>1738.1</v>
      </c>
      <c r="P18" s="162">
        <f>P16*(13-P17)</f>
        <v>1738.1</v>
      </c>
      <c r="Q18" s="4"/>
    </row>
    <row r="19" spans="1:17" ht="19.5">
      <c r="A19" s="4"/>
      <c r="B19" s="149" t="s">
        <v>213</v>
      </c>
      <c r="C19" s="13">
        <f t="shared" ref="C19:H19" si="1">C16*(17-C17)</f>
        <v>455.7</v>
      </c>
      <c r="D19" s="12">
        <v>393</v>
      </c>
      <c r="E19" s="12">
        <v>407</v>
      </c>
      <c r="F19" s="12">
        <v>248</v>
      </c>
      <c r="G19" s="12">
        <f t="shared" si="1"/>
        <v>30.999999999999996</v>
      </c>
      <c r="H19" s="12">
        <f t="shared" si="1"/>
        <v>0</v>
      </c>
      <c r="I19" s="155">
        <f>SUM(C19:G19)</f>
        <v>1534.7</v>
      </c>
      <c r="J19" s="12">
        <f>J16*(17-J17)</f>
        <v>146</v>
      </c>
      <c r="K19" s="12">
        <f>K16*(17-K17)</f>
        <v>226.3</v>
      </c>
      <c r="L19" s="12">
        <f>L16*(17-L17)</f>
        <v>318</v>
      </c>
      <c r="M19" s="12">
        <v>464</v>
      </c>
      <c r="N19" s="155">
        <f>SUM(J19:M19)</f>
        <v>1154.3</v>
      </c>
      <c r="O19" s="156">
        <f>O16*(17-O17)</f>
        <v>2686.0999999999995</v>
      </c>
      <c r="P19" s="162">
        <f>P16*(17-P17)</f>
        <v>2686.0999999999995</v>
      </c>
      <c r="Q19" s="4"/>
    </row>
    <row r="20" spans="1:17" ht="19.5">
      <c r="A20" s="4"/>
      <c r="B20" s="149" t="s">
        <v>214</v>
      </c>
      <c r="C20" s="17">
        <f t="shared" ref="C20:H20" si="2">C16*(18-C17)</f>
        <v>486.7</v>
      </c>
      <c r="D20" s="16">
        <v>421</v>
      </c>
      <c r="E20" s="16">
        <v>438</v>
      </c>
      <c r="F20" s="16">
        <v>278</v>
      </c>
      <c r="G20" s="16">
        <f t="shared" si="2"/>
        <v>36</v>
      </c>
      <c r="H20" s="16">
        <f t="shared" si="2"/>
        <v>0</v>
      </c>
      <c r="I20" s="155">
        <f>SUM(C20:G20)</f>
        <v>1659.7</v>
      </c>
      <c r="J20" s="16">
        <f>J16*(18-J17)</f>
        <v>166</v>
      </c>
      <c r="K20" s="16">
        <f>K16*(18-K17)</f>
        <v>257.3</v>
      </c>
      <c r="L20" s="16">
        <f>L16*(18-L17)</f>
        <v>348</v>
      </c>
      <c r="M20" s="16">
        <v>495</v>
      </c>
      <c r="N20" s="155">
        <f>SUM(J20:M20)</f>
        <v>1266.3</v>
      </c>
      <c r="O20" s="157">
        <f>O16*(18-O17)</f>
        <v>2923.0999999999995</v>
      </c>
      <c r="P20" s="163">
        <f>P16*(18-P17)</f>
        <v>2923.0999999999995</v>
      </c>
      <c r="Q20" s="4"/>
    </row>
    <row r="21" spans="1:17" ht="20.25" thickBot="1">
      <c r="A21" s="4"/>
      <c r="B21" s="407" t="s">
        <v>215</v>
      </c>
      <c r="C21" s="21">
        <f t="shared" ref="C21:H21" si="3">C16*(19-C17)</f>
        <v>517.69999999999993</v>
      </c>
      <c r="D21" s="20">
        <v>449</v>
      </c>
      <c r="E21" s="20">
        <v>469</v>
      </c>
      <c r="F21" s="20">
        <v>308</v>
      </c>
      <c r="G21" s="20">
        <f t="shared" si="3"/>
        <v>41</v>
      </c>
      <c r="H21" s="20">
        <f t="shared" si="3"/>
        <v>0</v>
      </c>
      <c r="I21" s="164">
        <f>SUM(C21:G21)</f>
        <v>1784.6999999999998</v>
      </c>
      <c r="J21" s="20">
        <f>J16*(19-J17)</f>
        <v>186</v>
      </c>
      <c r="K21" s="20">
        <f>K16*(19-K17)</f>
        <v>288.3</v>
      </c>
      <c r="L21" s="20">
        <f>L16*(19-L17)</f>
        <v>378</v>
      </c>
      <c r="M21" s="20">
        <v>526</v>
      </c>
      <c r="N21" s="164">
        <f>SUM(J21:M21)</f>
        <v>1378.3</v>
      </c>
      <c r="O21" s="165">
        <f>O16*(19-O17)</f>
        <v>3160.0999999999995</v>
      </c>
      <c r="P21" s="166">
        <f>P16*(19-P17)</f>
        <v>3160.0999999999995</v>
      </c>
      <c r="Q21" s="4"/>
    </row>
    <row r="22" spans="1:17" ht="15.75" thickBot="1">
      <c r="A22" s="4"/>
      <c r="B22" s="4"/>
      <c r="C22" s="4"/>
      <c r="D22" s="4"/>
      <c r="E22" s="4"/>
      <c r="F22" s="4"/>
      <c r="G22" s="4"/>
      <c r="H22" s="4"/>
      <c r="I22" s="4"/>
      <c r="J22" s="4"/>
      <c r="K22" s="4"/>
      <c r="L22" s="4"/>
      <c r="M22" s="4"/>
      <c r="N22" s="4"/>
      <c r="O22" s="4"/>
      <c r="P22" s="4"/>
      <c r="Q22" s="4"/>
    </row>
    <row r="23" spans="1:17" ht="24" thickBot="1">
      <c r="A23" s="4"/>
      <c r="B23" s="473" t="s">
        <v>149</v>
      </c>
      <c r="C23" s="500"/>
      <c r="D23" s="500"/>
      <c r="E23" s="500"/>
      <c r="F23" s="500"/>
      <c r="G23" s="500"/>
      <c r="H23" s="500"/>
      <c r="I23" s="500"/>
      <c r="J23" s="500"/>
      <c r="K23" s="500"/>
      <c r="L23" s="470" t="s">
        <v>226</v>
      </c>
      <c r="M23" s="470"/>
      <c r="N23" s="470"/>
      <c r="O23" s="470"/>
      <c r="P23" s="499"/>
      <c r="Q23" s="4"/>
    </row>
    <row r="24" spans="1:17" ht="15.75">
      <c r="A24" s="4"/>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c r="Q24" s="4"/>
    </row>
    <row r="25" spans="1:17" ht="16.5" thickBot="1">
      <c r="A25" s="4"/>
      <c r="B25" s="466"/>
      <c r="C25" s="462"/>
      <c r="D25" s="462"/>
      <c r="E25" s="462"/>
      <c r="F25" s="462"/>
      <c r="G25" s="462"/>
      <c r="H25" s="462"/>
      <c r="I25" s="462"/>
      <c r="J25" s="462"/>
      <c r="K25" s="462"/>
      <c r="L25" s="462"/>
      <c r="M25" s="462"/>
      <c r="N25" s="462"/>
      <c r="O25" s="145" t="s">
        <v>209</v>
      </c>
      <c r="P25" s="30" t="s">
        <v>210</v>
      </c>
      <c r="Q25" s="4"/>
    </row>
    <row r="26" spans="1:17" ht="15">
      <c r="A26" s="4"/>
      <c r="B26" s="148" t="s">
        <v>211</v>
      </c>
      <c r="C26" s="146">
        <v>31</v>
      </c>
      <c r="D26" s="8">
        <v>28</v>
      </c>
      <c r="E26" s="8">
        <v>31</v>
      </c>
      <c r="F26" s="8">
        <v>25</v>
      </c>
      <c r="G26" s="8">
        <v>16</v>
      </c>
      <c r="H26" s="8">
        <v>5</v>
      </c>
      <c r="I26" s="168">
        <f>SUM(C26:G26)</f>
        <v>131</v>
      </c>
      <c r="J26" s="8">
        <v>5</v>
      </c>
      <c r="K26" s="8">
        <v>26</v>
      </c>
      <c r="L26" s="8">
        <v>30</v>
      </c>
      <c r="M26" s="8">
        <v>31</v>
      </c>
      <c r="N26" s="168">
        <f>SUM(J26:M26)</f>
        <v>92</v>
      </c>
      <c r="O26" s="167">
        <f>SUM(C26:H26,J26:M26)</f>
        <v>228</v>
      </c>
      <c r="P26" s="169">
        <f>I26+N26</f>
        <v>223</v>
      </c>
      <c r="Q26" s="4"/>
    </row>
    <row r="27" spans="1:17" ht="19.5">
      <c r="A27" s="4"/>
      <c r="B27" s="149" t="s">
        <v>485</v>
      </c>
      <c r="C27" s="147">
        <v>-2.9</v>
      </c>
      <c r="D27" s="10">
        <v>-0.7</v>
      </c>
      <c r="E27" s="10">
        <v>3</v>
      </c>
      <c r="F27" s="10">
        <v>11.2</v>
      </c>
      <c r="G27" s="10">
        <v>12.3</v>
      </c>
      <c r="H27" s="10">
        <v>11.7</v>
      </c>
      <c r="I27" s="153">
        <f>(C26*C27+D26*D27+E26*E27+F26*F27+G26*G27)/I26</f>
        <v>3.5137404580152674</v>
      </c>
      <c r="J27" s="10">
        <v>12.9</v>
      </c>
      <c r="K27" s="95">
        <v>6.8</v>
      </c>
      <c r="L27" s="95">
        <v>6.6</v>
      </c>
      <c r="M27" s="95">
        <v>-0.5</v>
      </c>
      <c r="N27" s="153">
        <f>(J26*J27+K26*K27+L26*L27+M26*M27)/N26</f>
        <v>4.6065217391304341</v>
      </c>
      <c r="O27" s="154">
        <f>(C27*C26+D27*D26+E27*E26+F27*F26+G27*G26+H27*H26+J27*J26+K27*K26+L27*L26+M27*M26)/O26</f>
        <v>4.1342105263157887</v>
      </c>
      <c r="P27" s="161">
        <f>(I27*I26+N27*N26)/P26</f>
        <v>3.9645739910313895</v>
      </c>
      <c r="Q27" s="4"/>
    </row>
    <row r="28" spans="1:17" ht="19.5">
      <c r="A28" s="4"/>
      <c r="B28" s="149" t="s">
        <v>212</v>
      </c>
      <c r="C28" s="13">
        <v>494</v>
      </c>
      <c r="D28" s="12">
        <v>383</v>
      </c>
      <c r="E28" s="12">
        <f>E26*(13-E27)</f>
        <v>310</v>
      </c>
      <c r="F28" s="12">
        <v>46</v>
      </c>
      <c r="G28" s="12">
        <f>G26*(13-G27)</f>
        <v>11.199999999999989</v>
      </c>
      <c r="H28" s="12">
        <f>H26*(13-H27)</f>
        <v>6.5000000000000036</v>
      </c>
      <c r="I28" s="155">
        <f>SUM(C28:G28)</f>
        <v>1244.2</v>
      </c>
      <c r="J28" s="12">
        <f>J26*(13-J27)</f>
        <v>0.49999999999999822</v>
      </c>
      <c r="K28" s="12">
        <f>K26*(13-K27)</f>
        <v>161.20000000000002</v>
      </c>
      <c r="L28" s="12">
        <f>L26*(13-L27)</f>
        <v>192</v>
      </c>
      <c r="M28" s="12">
        <v>420</v>
      </c>
      <c r="N28" s="155">
        <f>SUM(J28:M28)</f>
        <v>773.7</v>
      </c>
      <c r="O28" s="156">
        <f>O26*(13-O27)</f>
        <v>2021.4</v>
      </c>
      <c r="P28" s="162">
        <f>P26*(13-P27)</f>
        <v>2014.9</v>
      </c>
      <c r="Q28" s="4"/>
    </row>
    <row r="29" spans="1:17" ht="19.5">
      <c r="A29" s="4"/>
      <c r="B29" s="149" t="s">
        <v>213</v>
      </c>
      <c r="C29" s="13">
        <v>618</v>
      </c>
      <c r="D29" s="12">
        <v>495</v>
      </c>
      <c r="E29" s="12">
        <f>E26*(17-E27)</f>
        <v>434</v>
      </c>
      <c r="F29" s="12">
        <v>146</v>
      </c>
      <c r="G29" s="12">
        <f>G26*(17-G27)</f>
        <v>75.199999999999989</v>
      </c>
      <c r="H29" s="12">
        <f>H26*(17-H27)</f>
        <v>26.500000000000004</v>
      </c>
      <c r="I29" s="155">
        <f>SUM(C29:G29)</f>
        <v>1768.2</v>
      </c>
      <c r="J29" s="12">
        <f>J26*(17-J27)</f>
        <v>20.5</v>
      </c>
      <c r="K29" s="12">
        <f>K26*(17-K27)</f>
        <v>265.2</v>
      </c>
      <c r="L29" s="12">
        <f>L26*(17-L27)</f>
        <v>312</v>
      </c>
      <c r="M29" s="12">
        <v>544</v>
      </c>
      <c r="N29" s="155">
        <f>SUM(J29:M29)</f>
        <v>1141.7</v>
      </c>
      <c r="O29" s="156">
        <f>O26*(17-O27)</f>
        <v>2933.4</v>
      </c>
      <c r="P29" s="162">
        <f>P26*(17-P27)</f>
        <v>2906.9</v>
      </c>
      <c r="Q29" s="4"/>
    </row>
    <row r="30" spans="1:17" ht="19.5">
      <c r="A30" s="4"/>
      <c r="B30" s="149" t="s">
        <v>214</v>
      </c>
      <c r="C30" s="17">
        <v>649</v>
      </c>
      <c r="D30" s="16">
        <v>523</v>
      </c>
      <c r="E30" s="16">
        <v>465</v>
      </c>
      <c r="F30" s="16">
        <v>171</v>
      </c>
      <c r="G30" s="16">
        <f>G26*(18-G27)</f>
        <v>91.199999999999989</v>
      </c>
      <c r="H30" s="16">
        <f>H26*(18-H27)</f>
        <v>31.500000000000004</v>
      </c>
      <c r="I30" s="155">
        <f>SUM(C30:G30)</f>
        <v>1899.2</v>
      </c>
      <c r="J30" s="16">
        <f>J26*(18-J27)</f>
        <v>25.5</v>
      </c>
      <c r="K30" s="16">
        <f>K26*(18-K27)</f>
        <v>291.2</v>
      </c>
      <c r="L30" s="16">
        <f>L26*(18-L27)</f>
        <v>342</v>
      </c>
      <c r="M30" s="16">
        <v>575</v>
      </c>
      <c r="N30" s="155">
        <f>SUM(J30:M30)</f>
        <v>1233.7</v>
      </c>
      <c r="O30" s="157">
        <f>O26*(18-O27)</f>
        <v>3161.4</v>
      </c>
      <c r="P30" s="163">
        <f>P26*(18-P27)</f>
        <v>3129.9</v>
      </c>
      <c r="Q30" s="4"/>
    </row>
    <row r="31" spans="1:17" ht="20.25" thickBot="1">
      <c r="A31" s="4"/>
      <c r="B31" s="407" t="s">
        <v>215</v>
      </c>
      <c r="C31" s="21">
        <v>680</v>
      </c>
      <c r="D31" s="20">
        <v>551</v>
      </c>
      <c r="E31" s="20">
        <f>E26*(19-E27)</f>
        <v>496</v>
      </c>
      <c r="F31" s="20">
        <v>196</v>
      </c>
      <c r="G31" s="20">
        <f>G26*(19-G27)</f>
        <v>107.19999999999999</v>
      </c>
      <c r="H31" s="20">
        <f>H26*(19-H27)</f>
        <v>36.5</v>
      </c>
      <c r="I31" s="164">
        <f>SUM(C31:G31)</f>
        <v>2030.2</v>
      </c>
      <c r="J31" s="20">
        <f>J26*(19-J27)</f>
        <v>30.5</v>
      </c>
      <c r="K31" s="20">
        <f>K26*(19-K27)</f>
        <v>317.2</v>
      </c>
      <c r="L31" s="20">
        <f>L26*(19-L27)</f>
        <v>372</v>
      </c>
      <c r="M31" s="20">
        <v>606</v>
      </c>
      <c r="N31" s="164">
        <f>SUM(J31:M31)</f>
        <v>1325.7</v>
      </c>
      <c r="O31" s="165">
        <f>O26*(19-O27)</f>
        <v>3389.4</v>
      </c>
      <c r="P31" s="166">
        <f>P26*(19-P27)</f>
        <v>3352.9</v>
      </c>
      <c r="Q31" s="4"/>
    </row>
    <row r="32" spans="1:17" ht="15.75" thickBot="1">
      <c r="A32" s="4"/>
      <c r="B32" s="4"/>
      <c r="C32" s="4"/>
      <c r="D32" s="4"/>
      <c r="E32" s="4"/>
      <c r="F32" s="4"/>
      <c r="G32" s="4"/>
      <c r="H32" s="4"/>
      <c r="I32" s="4"/>
      <c r="J32" s="4"/>
      <c r="K32" s="4"/>
      <c r="L32" s="4"/>
      <c r="M32" s="4"/>
      <c r="N32" s="4"/>
      <c r="O32" s="4"/>
      <c r="P32" s="4"/>
      <c r="Q32" s="4"/>
    </row>
    <row r="33" spans="1:17" ht="24" thickBot="1">
      <c r="A33" s="4"/>
      <c r="B33" s="473" t="s">
        <v>150</v>
      </c>
      <c r="C33" s="474"/>
      <c r="D33" s="474"/>
      <c r="E33" s="474"/>
      <c r="F33" s="474"/>
      <c r="G33" s="474"/>
      <c r="H33" s="474"/>
      <c r="I33" s="474"/>
      <c r="J33" s="474"/>
      <c r="K33" s="474"/>
      <c r="L33" s="470" t="s">
        <v>227</v>
      </c>
      <c r="M33" s="471"/>
      <c r="N33" s="471"/>
      <c r="O33" s="471"/>
      <c r="P33" s="472"/>
      <c r="Q33" s="4"/>
    </row>
    <row r="34" spans="1:17" ht="15.75">
      <c r="A34" s="4"/>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c r="Q34" s="4"/>
    </row>
    <row r="35" spans="1:17" ht="16.5" thickBot="1">
      <c r="A35" s="4"/>
      <c r="B35" s="466"/>
      <c r="C35" s="462"/>
      <c r="D35" s="462"/>
      <c r="E35" s="462"/>
      <c r="F35" s="462"/>
      <c r="G35" s="462"/>
      <c r="H35" s="462"/>
      <c r="I35" s="462"/>
      <c r="J35" s="462"/>
      <c r="K35" s="462"/>
      <c r="L35" s="462"/>
      <c r="M35" s="462"/>
      <c r="N35" s="462"/>
      <c r="O35" s="145" t="s">
        <v>209</v>
      </c>
      <c r="P35" s="30" t="s">
        <v>210</v>
      </c>
      <c r="Q35" s="4"/>
    </row>
    <row r="36" spans="1:17" ht="15">
      <c r="A36" s="4"/>
      <c r="B36" s="148" t="s">
        <v>211</v>
      </c>
      <c r="C36" s="146">
        <v>31</v>
      </c>
      <c r="D36" s="8">
        <v>28</v>
      </c>
      <c r="E36" s="8">
        <v>31</v>
      </c>
      <c r="F36" s="8">
        <v>25</v>
      </c>
      <c r="G36" s="8">
        <v>20</v>
      </c>
      <c r="H36" s="8">
        <v>0</v>
      </c>
      <c r="I36" s="168">
        <f>SUM(C36:G36)</f>
        <v>135</v>
      </c>
      <c r="J36" s="8">
        <v>20</v>
      </c>
      <c r="K36" s="8">
        <v>31</v>
      </c>
      <c r="L36" s="8">
        <v>25</v>
      </c>
      <c r="M36" s="8">
        <v>31</v>
      </c>
      <c r="N36" s="168">
        <f>SUM(J36:M36)</f>
        <v>107</v>
      </c>
      <c r="O36" s="167">
        <f>SUM(C36:H36,J36:M36)</f>
        <v>242</v>
      </c>
      <c r="P36" s="169">
        <f>I36+N36</f>
        <v>242</v>
      </c>
      <c r="Q36" s="4"/>
    </row>
    <row r="37" spans="1:17" ht="19.5">
      <c r="A37" s="4"/>
      <c r="B37" s="149" t="s">
        <v>485</v>
      </c>
      <c r="C37" s="147">
        <v>-5.8</v>
      </c>
      <c r="D37" s="10">
        <v>-0.7</v>
      </c>
      <c r="E37" s="10">
        <v>3.9</v>
      </c>
      <c r="F37" s="10">
        <v>7.7</v>
      </c>
      <c r="G37" s="10">
        <v>11.2</v>
      </c>
      <c r="H37" s="10">
        <v>0</v>
      </c>
      <c r="I37" s="153">
        <f>(C36*C37+D36*D37+E36*E37+F36*F37+G36*G37)/I36</f>
        <v>2.5037037037037035</v>
      </c>
      <c r="J37" s="10">
        <v>11.2</v>
      </c>
      <c r="K37" s="95">
        <v>6.5</v>
      </c>
      <c r="L37" s="95">
        <v>5.7</v>
      </c>
      <c r="M37" s="95">
        <v>-4.2</v>
      </c>
      <c r="N37" s="153">
        <f>(J36*J37+K36*K37+L36*L37+M36*M37)/N36</f>
        <v>4.0915887850467287</v>
      </c>
      <c r="O37" s="154">
        <f>(C37*C36+D37*D36+E37*E36+F37*F36+G37*G36+H37*H36+J37*J36+K37*K36+L37*L36+M37*M36)/O36</f>
        <v>3.2057851239669422</v>
      </c>
      <c r="P37" s="161">
        <f>(I37*I36+N37*N36)/P36</f>
        <v>3.2057851239669422</v>
      </c>
      <c r="Q37" s="4"/>
    </row>
    <row r="38" spans="1:17" ht="19.5">
      <c r="A38" s="4"/>
      <c r="B38" s="149" t="s">
        <v>212</v>
      </c>
      <c r="C38" s="13">
        <v>581</v>
      </c>
      <c r="D38" s="12">
        <v>383</v>
      </c>
      <c r="E38" s="12">
        <v>283</v>
      </c>
      <c r="F38" s="12">
        <v>132</v>
      </c>
      <c r="G38" s="12">
        <f>G36*(13-G37)</f>
        <v>36.000000000000014</v>
      </c>
      <c r="H38" s="12">
        <f>H36*(13-H37)</f>
        <v>0</v>
      </c>
      <c r="I38" s="155">
        <f>SUM(C38:G38)</f>
        <v>1415</v>
      </c>
      <c r="J38" s="12">
        <v>37</v>
      </c>
      <c r="K38" s="12">
        <f>K36*(13-K37)</f>
        <v>201.5</v>
      </c>
      <c r="L38" s="12">
        <f>L36*(13-L37)</f>
        <v>182.5</v>
      </c>
      <c r="M38" s="12">
        <v>535</v>
      </c>
      <c r="N38" s="155">
        <f>SUM(J38:M38)</f>
        <v>956</v>
      </c>
      <c r="O38" s="156">
        <f>O36*(13-O37)</f>
        <v>2370.1999999999998</v>
      </c>
      <c r="P38" s="162">
        <f>P36*(13-P37)</f>
        <v>2370.1999999999998</v>
      </c>
      <c r="Q38" s="4"/>
    </row>
    <row r="39" spans="1:17" ht="19.5">
      <c r="A39" s="4"/>
      <c r="B39" s="149" t="s">
        <v>213</v>
      </c>
      <c r="C39" s="13">
        <v>705</v>
      </c>
      <c r="D39" s="12">
        <v>495</v>
      </c>
      <c r="E39" s="12">
        <v>407</v>
      </c>
      <c r="F39" s="12">
        <v>232</v>
      </c>
      <c r="G39" s="12">
        <f>G36*(17-G37)</f>
        <v>116.00000000000001</v>
      </c>
      <c r="H39" s="12">
        <f>H36*(17-H37)</f>
        <v>0</v>
      </c>
      <c r="I39" s="155">
        <f>SUM(C39:G39)</f>
        <v>1955</v>
      </c>
      <c r="J39" s="12">
        <v>117</v>
      </c>
      <c r="K39" s="12">
        <f>K36*(17-K37)</f>
        <v>325.5</v>
      </c>
      <c r="L39" s="12">
        <f>L36*(17-L37)</f>
        <v>282.5</v>
      </c>
      <c r="M39" s="12">
        <v>659</v>
      </c>
      <c r="N39" s="155">
        <f>SUM(J39:M39)</f>
        <v>1384</v>
      </c>
      <c r="O39" s="156">
        <f>O36*(17-O37)</f>
        <v>3338.2</v>
      </c>
      <c r="P39" s="162">
        <f>P36*(17-P37)</f>
        <v>3338.2</v>
      </c>
      <c r="Q39" s="4"/>
    </row>
    <row r="40" spans="1:17" ht="19.5">
      <c r="A40" s="4"/>
      <c r="B40" s="149" t="s">
        <v>214</v>
      </c>
      <c r="C40" s="17">
        <v>736</v>
      </c>
      <c r="D40" s="16">
        <v>523</v>
      </c>
      <c r="E40" s="16">
        <v>438</v>
      </c>
      <c r="F40" s="16">
        <v>257</v>
      </c>
      <c r="G40" s="16">
        <f>G36*(18-G37)</f>
        <v>136</v>
      </c>
      <c r="H40" s="16">
        <f>H36*(18-H37)</f>
        <v>0</v>
      </c>
      <c r="I40" s="155">
        <f>SUM(C40:G40)</f>
        <v>2090</v>
      </c>
      <c r="J40" s="16">
        <v>137</v>
      </c>
      <c r="K40" s="16">
        <f>K36*(18-K37)</f>
        <v>356.5</v>
      </c>
      <c r="L40" s="16">
        <f>L36*(18-L37)</f>
        <v>307.5</v>
      </c>
      <c r="M40" s="16">
        <v>690</v>
      </c>
      <c r="N40" s="155">
        <f>SUM(J40:M40)</f>
        <v>1491</v>
      </c>
      <c r="O40" s="157">
        <f>O36*(18-O37)</f>
        <v>3580.2</v>
      </c>
      <c r="P40" s="163">
        <f>P36*(18-P37)</f>
        <v>3580.2</v>
      </c>
      <c r="Q40" s="4"/>
    </row>
    <row r="41" spans="1:17" ht="20.25" thickBot="1">
      <c r="A41" s="4"/>
      <c r="B41" s="407" t="s">
        <v>215</v>
      </c>
      <c r="C41" s="21">
        <v>769</v>
      </c>
      <c r="D41" s="20">
        <v>551</v>
      </c>
      <c r="E41" s="20">
        <v>469</v>
      </c>
      <c r="F41" s="20">
        <v>282</v>
      </c>
      <c r="G41" s="20">
        <f>G36*(19-G37)</f>
        <v>156</v>
      </c>
      <c r="H41" s="20">
        <f>H36*(19-H37)</f>
        <v>0</v>
      </c>
      <c r="I41" s="164">
        <f>SUM(C41:G41)</f>
        <v>2227</v>
      </c>
      <c r="J41" s="20">
        <v>157</v>
      </c>
      <c r="K41" s="20">
        <f>K36*(19-K37)</f>
        <v>387.5</v>
      </c>
      <c r="L41" s="20">
        <f>L36*(19-L37)</f>
        <v>332.5</v>
      </c>
      <c r="M41" s="20">
        <v>721</v>
      </c>
      <c r="N41" s="164">
        <f>SUM(J41:M41)</f>
        <v>1598</v>
      </c>
      <c r="O41" s="165">
        <f>O36*(19-O37)</f>
        <v>3822.2</v>
      </c>
      <c r="P41" s="166">
        <f>P36*(19-P37)</f>
        <v>3822.2</v>
      </c>
      <c r="Q41" s="4"/>
    </row>
    <row r="42" spans="1:17" ht="15.75" thickBot="1">
      <c r="A42" s="4"/>
      <c r="B42" s="4"/>
      <c r="C42" s="4"/>
      <c r="D42" s="4"/>
      <c r="E42" s="4"/>
      <c r="F42" s="4"/>
      <c r="G42" s="4"/>
      <c r="H42" s="4"/>
      <c r="I42" s="4"/>
      <c r="J42" s="4"/>
      <c r="K42" s="4"/>
      <c r="L42" s="4"/>
      <c r="M42" s="4"/>
      <c r="N42" s="4"/>
      <c r="O42" s="4"/>
      <c r="P42" s="4"/>
      <c r="Q42" s="4"/>
    </row>
    <row r="43" spans="1:17" ht="24" thickBot="1">
      <c r="A43" s="4"/>
      <c r="B43" s="473" t="s">
        <v>151</v>
      </c>
      <c r="C43" s="474"/>
      <c r="D43" s="474"/>
      <c r="E43" s="474"/>
      <c r="F43" s="474"/>
      <c r="G43" s="474"/>
      <c r="H43" s="474"/>
      <c r="I43" s="474"/>
      <c r="J43" s="474"/>
      <c r="K43" s="474"/>
      <c r="L43" s="470" t="s">
        <v>228</v>
      </c>
      <c r="M43" s="471"/>
      <c r="N43" s="471"/>
      <c r="O43" s="471"/>
      <c r="P43" s="472"/>
      <c r="Q43" s="4"/>
    </row>
    <row r="44" spans="1:17" ht="15.75">
      <c r="A44" s="4"/>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c r="Q44" s="4"/>
    </row>
    <row r="45" spans="1:17" ht="16.5" thickBot="1">
      <c r="A45" s="4"/>
      <c r="B45" s="466"/>
      <c r="C45" s="462"/>
      <c r="D45" s="462"/>
      <c r="E45" s="462"/>
      <c r="F45" s="462"/>
      <c r="G45" s="462"/>
      <c r="H45" s="462"/>
      <c r="I45" s="462"/>
      <c r="J45" s="462"/>
      <c r="K45" s="462"/>
      <c r="L45" s="462"/>
      <c r="M45" s="462"/>
      <c r="N45" s="462"/>
      <c r="O45" s="145" t="s">
        <v>209</v>
      </c>
      <c r="P45" s="30" t="s">
        <v>210</v>
      </c>
      <c r="Q45" s="4"/>
    </row>
    <row r="46" spans="1:17" ht="15">
      <c r="A46" s="4"/>
      <c r="B46" s="148" t="s">
        <v>211</v>
      </c>
      <c r="C46" s="146">
        <v>31</v>
      </c>
      <c r="D46" s="8">
        <v>28</v>
      </c>
      <c r="E46" s="8">
        <v>31</v>
      </c>
      <c r="F46" s="8">
        <v>30</v>
      </c>
      <c r="G46" s="8">
        <v>10</v>
      </c>
      <c r="H46" s="8">
        <v>0</v>
      </c>
      <c r="I46" s="168">
        <f>SUM(C46:G46)</f>
        <v>130</v>
      </c>
      <c r="J46" s="8">
        <v>0</v>
      </c>
      <c r="K46" s="8">
        <v>26</v>
      </c>
      <c r="L46" s="8">
        <v>30</v>
      </c>
      <c r="M46" s="8">
        <v>31</v>
      </c>
      <c r="N46" s="168">
        <f>SUM(J46:M46)</f>
        <v>87</v>
      </c>
      <c r="O46" s="167">
        <f>SUM(C46:H46,J46:M46)</f>
        <v>217</v>
      </c>
      <c r="P46" s="169">
        <f>I46+N46</f>
        <v>217</v>
      </c>
      <c r="Q46" s="4"/>
    </row>
    <row r="47" spans="1:17" ht="19.5">
      <c r="A47" s="4"/>
      <c r="B47" s="149" t="s">
        <v>485</v>
      </c>
      <c r="C47" s="147">
        <v>-1</v>
      </c>
      <c r="D47" s="10">
        <v>-2.1</v>
      </c>
      <c r="E47" s="10">
        <v>4.4000000000000004</v>
      </c>
      <c r="F47" s="10">
        <v>10</v>
      </c>
      <c r="G47" s="10">
        <v>9.3000000000000007</v>
      </c>
      <c r="H47" s="10">
        <v>0</v>
      </c>
      <c r="I47" s="153">
        <f>(C46*C47+D46*D47+E46*E47+F46*F47+G46*G47)/I46</f>
        <v>3.3815384615384616</v>
      </c>
      <c r="J47" s="10">
        <v>0</v>
      </c>
      <c r="K47" s="95">
        <v>7.6</v>
      </c>
      <c r="L47" s="95">
        <v>2.9</v>
      </c>
      <c r="M47" s="95">
        <v>2.9</v>
      </c>
      <c r="N47" s="153">
        <f>(J46*J47+K46*K47+L46*L47+M46*M47)/N46</f>
        <v>4.304597701149425</v>
      </c>
      <c r="O47" s="154">
        <f>(C47*C46+D47*D46+E47*E46+F47*F46+G47*G46+H47*H46+J47*J46+K47*K46+L47*L46+M47*M46)/O46</f>
        <v>3.7516129032258068</v>
      </c>
      <c r="P47" s="161">
        <f>(I47*I46+N47*N46)/P46</f>
        <v>3.7516129032258068</v>
      </c>
      <c r="Q47" s="4"/>
    </row>
    <row r="48" spans="1:17" ht="19.5">
      <c r="A48" s="4"/>
      <c r="B48" s="149" t="s">
        <v>212</v>
      </c>
      <c r="C48" s="13">
        <v>433</v>
      </c>
      <c r="D48" s="12">
        <v>422</v>
      </c>
      <c r="E48" s="12">
        <v>268</v>
      </c>
      <c r="F48" s="12">
        <v>89</v>
      </c>
      <c r="G48" s="12">
        <v>38</v>
      </c>
      <c r="H48" s="12">
        <f>H46*(13-H47)</f>
        <v>0</v>
      </c>
      <c r="I48" s="155">
        <f>SUM(C48:G48)</f>
        <v>1250</v>
      </c>
      <c r="J48" s="12">
        <f>J46*(13-J47)</f>
        <v>0</v>
      </c>
      <c r="K48" s="12">
        <f>K46*(13-K47)</f>
        <v>140.4</v>
      </c>
      <c r="L48" s="12">
        <v>305</v>
      </c>
      <c r="M48" s="12">
        <v>314</v>
      </c>
      <c r="N48" s="155">
        <f>SUM(J48:M48)</f>
        <v>759.4</v>
      </c>
      <c r="O48" s="156">
        <f>O46*(13-O47)</f>
        <v>2006.8999999999999</v>
      </c>
      <c r="P48" s="162">
        <f>P46*(13-P47)</f>
        <v>2006.8999999999999</v>
      </c>
      <c r="Q48" s="4"/>
    </row>
    <row r="49" spans="1:17" ht="19.5">
      <c r="A49" s="4"/>
      <c r="B49" s="149" t="s">
        <v>213</v>
      </c>
      <c r="C49" s="13">
        <v>557</v>
      </c>
      <c r="D49" s="12">
        <v>534</v>
      </c>
      <c r="E49" s="12">
        <v>392</v>
      </c>
      <c r="F49" s="12">
        <v>209</v>
      </c>
      <c r="G49" s="12">
        <v>78</v>
      </c>
      <c r="H49" s="12">
        <f>H46*(17-H47)</f>
        <v>0</v>
      </c>
      <c r="I49" s="155">
        <f>SUM(C49:G49)</f>
        <v>1770</v>
      </c>
      <c r="J49" s="12">
        <f>J46*(17-J47)</f>
        <v>0</v>
      </c>
      <c r="K49" s="12">
        <f>K46*(17-K47)</f>
        <v>244.4</v>
      </c>
      <c r="L49" s="12">
        <v>425</v>
      </c>
      <c r="M49" s="12">
        <v>438</v>
      </c>
      <c r="N49" s="155">
        <f>SUM(J49:M49)</f>
        <v>1107.4000000000001</v>
      </c>
      <c r="O49" s="156">
        <f>O46*(17-O47)</f>
        <v>2874.9</v>
      </c>
      <c r="P49" s="162">
        <f>P46*(17-P47)</f>
        <v>2874.9</v>
      </c>
      <c r="Q49" s="4"/>
    </row>
    <row r="50" spans="1:17" ht="19.5">
      <c r="A50" s="4"/>
      <c r="B50" s="149" t="s">
        <v>214</v>
      </c>
      <c r="C50" s="17">
        <v>588</v>
      </c>
      <c r="D50" s="16">
        <v>562</v>
      </c>
      <c r="E50" s="16">
        <v>423</v>
      </c>
      <c r="F50" s="16">
        <v>239</v>
      </c>
      <c r="G50" s="16">
        <v>88</v>
      </c>
      <c r="H50" s="16">
        <f>H46*(18-H47)</f>
        <v>0</v>
      </c>
      <c r="I50" s="155">
        <f>SUM(C50:G50)</f>
        <v>1900</v>
      </c>
      <c r="J50" s="16">
        <f>J46*(18-J47)</f>
        <v>0</v>
      </c>
      <c r="K50" s="16">
        <f>K46*(18-K47)</f>
        <v>270.40000000000003</v>
      </c>
      <c r="L50" s="16">
        <v>455</v>
      </c>
      <c r="M50" s="16">
        <v>469</v>
      </c>
      <c r="N50" s="155">
        <f>SUM(J50:M50)</f>
        <v>1194.4000000000001</v>
      </c>
      <c r="O50" s="157">
        <f>O46*(18-O47)</f>
        <v>3091.9</v>
      </c>
      <c r="P50" s="163">
        <f>P46*(18-P47)</f>
        <v>3091.9</v>
      </c>
      <c r="Q50" s="4"/>
    </row>
    <row r="51" spans="1:17" ht="20.25" thickBot="1">
      <c r="A51" s="4"/>
      <c r="B51" s="407" t="s">
        <v>215</v>
      </c>
      <c r="C51" s="21">
        <v>619</v>
      </c>
      <c r="D51" s="20">
        <v>590</v>
      </c>
      <c r="E51" s="20">
        <v>454</v>
      </c>
      <c r="F51" s="20">
        <v>269</v>
      </c>
      <c r="G51" s="20">
        <v>98</v>
      </c>
      <c r="H51" s="20">
        <f>H46*(19-H47)</f>
        <v>0</v>
      </c>
      <c r="I51" s="164">
        <f>SUM(C51:G51)</f>
        <v>2030</v>
      </c>
      <c r="J51" s="20">
        <f>J46*(19-J47)</f>
        <v>0</v>
      </c>
      <c r="K51" s="20">
        <f>K46*(19-K47)</f>
        <v>296.40000000000003</v>
      </c>
      <c r="L51" s="20">
        <v>485</v>
      </c>
      <c r="M51" s="20">
        <v>500</v>
      </c>
      <c r="N51" s="164">
        <f>SUM(J51:M51)</f>
        <v>1281.4000000000001</v>
      </c>
      <c r="O51" s="165">
        <f>O46*(19-O47)</f>
        <v>3308.9</v>
      </c>
      <c r="P51" s="166">
        <f>P46*(19-P47)</f>
        <v>3308.9</v>
      </c>
      <c r="Q51" s="4"/>
    </row>
    <row r="52" spans="1:17" ht="15.75" thickBot="1">
      <c r="A52" s="4"/>
      <c r="B52" s="4"/>
      <c r="C52" s="4"/>
      <c r="D52" s="4"/>
      <c r="E52" s="4"/>
      <c r="F52" s="4"/>
      <c r="G52" s="4"/>
      <c r="H52" s="4"/>
      <c r="I52" s="4"/>
      <c r="J52" s="4"/>
      <c r="K52" s="4"/>
      <c r="L52" s="4"/>
      <c r="M52" s="4"/>
      <c r="N52" s="4"/>
      <c r="O52" s="4"/>
      <c r="P52" s="4"/>
      <c r="Q52" s="4"/>
    </row>
    <row r="53" spans="1:17" ht="24" thickBot="1">
      <c r="A53" s="4"/>
      <c r="B53" s="473" t="s">
        <v>152</v>
      </c>
      <c r="C53" s="474"/>
      <c r="D53" s="474"/>
      <c r="E53" s="474"/>
      <c r="F53" s="474"/>
      <c r="G53" s="474"/>
      <c r="H53" s="474"/>
      <c r="I53" s="474"/>
      <c r="J53" s="474"/>
      <c r="K53" s="474"/>
      <c r="L53" s="470" t="s">
        <v>229</v>
      </c>
      <c r="M53" s="471"/>
      <c r="N53" s="471"/>
      <c r="O53" s="471"/>
      <c r="P53" s="472"/>
      <c r="Q53" s="4"/>
    </row>
    <row r="54" spans="1:17" ht="15.75">
      <c r="A54" s="4"/>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c r="Q54" s="4"/>
    </row>
    <row r="55" spans="1:17" ht="16.5" thickBot="1">
      <c r="A55" s="4"/>
      <c r="B55" s="466"/>
      <c r="C55" s="462"/>
      <c r="D55" s="462"/>
      <c r="E55" s="462"/>
      <c r="F55" s="462"/>
      <c r="G55" s="462"/>
      <c r="H55" s="462"/>
      <c r="I55" s="462"/>
      <c r="J55" s="462"/>
      <c r="K55" s="462"/>
      <c r="L55" s="462"/>
      <c r="M55" s="462"/>
      <c r="N55" s="462"/>
      <c r="O55" s="145" t="s">
        <v>209</v>
      </c>
      <c r="P55" s="30" t="s">
        <v>210</v>
      </c>
      <c r="Q55" s="4"/>
    </row>
    <row r="56" spans="1:17" ht="15">
      <c r="A56" s="4"/>
      <c r="B56" s="148" t="s">
        <v>211</v>
      </c>
      <c r="C56" s="146">
        <v>31</v>
      </c>
      <c r="D56" s="8">
        <v>28</v>
      </c>
      <c r="E56" s="8">
        <v>31</v>
      </c>
      <c r="F56" s="8">
        <v>25</v>
      </c>
      <c r="G56" s="8">
        <v>10</v>
      </c>
      <c r="H56" s="8">
        <v>0</v>
      </c>
      <c r="I56" s="168">
        <f>SUM(C56:G56)</f>
        <v>125</v>
      </c>
      <c r="J56" s="8">
        <v>10</v>
      </c>
      <c r="K56" s="8">
        <v>26</v>
      </c>
      <c r="L56" s="8">
        <v>30</v>
      </c>
      <c r="M56" s="8">
        <v>31</v>
      </c>
      <c r="N56" s="168">
        <f>SUM(J56:M56)</f>
        <v>97</v>
      </c>
      <c r="O56" s="167">
        <f>SUM(C56:H56,J56:M56)</f>
        <v>222</v>
      </c>
      <c r="P56" s="169">
        <f>I56+N56</f>
        <v>222</v>
      </c>
      <c r="Q56" s="4"/>
    </row>
    <row r="57" spans="1:17" ht="19.5">
      <c r="A57" s="4"/>
      <c r="B57" s="149" t="s">
        <v>485</v>
      </c>
      <c r="C57" s="147">
        <v>0.5</v>
      </c>
      <c r="D57" s="10">
        <v>5.8</v>
      </c>
      <c r="E57" s="10">
        <v>4.4000000000000004</v>
      </c>
      <c r="F57" s="10">
        <v>7.9</v>
      </c>
      <c r="G57" s="10">
        <v>12.1</v>
      </c>
      <c r="H57" s="10">
        <v>0</v>
      </c>
      <c r="I57" s="153">
        <f>(C56*C57+D56*D57+E56*E57+F56*F57+G56*G57)/I56</f>
        <v>5.0623999999999993</v>
      </c>
      <c r="J57" s="10">
        <v>12.5</v>
      </c>
      <c r="K57" s="95">
        <v>9.9</v>
      </c>
      <c r="L57" s="95">
        <v>6.9</v>
      </c>
      <c r="M57" s="95">
        <v>1.4</v>
      </c>
      <c r="N57" s="153">
        <f>(J56*J57+K56*K57+L56*L57+M56*M57)/N56</f>
        <v>6.5237113402061864</v>
      </c>
      <c r="O57" s="154">
        <f>(C57*C56+D57*D56+E57*E56+F57*F56+G57*G56+H57*H56+J57*J56+K57*K56+L57*L56+M57*M56)/O56</f>
        <v>5.7009009009009013</v>
      </c>
      <c r="P57" s="161">
        <f>(I57*I56+N57*N56)/P56</f>
        <v>5.7009009009009004</v>
      </c>
      <c r="Q57" s="4"/>
    </row>
    <row r="58" spans="1:17" ht="19.5">
      <c r="A58" s="4"/>
      <c r="B58" s="149" t="s">
        <v>212</v>
      </c>
      <c r="C58" s="13">
        <f t="shared" ref="C58:H58" si="4">C56*(13-C57)</f>
        <v>387.5</v>
      </c>
      <c r="D58" s="12">
        <f t="shared" si="4"/>
        <v>201.6</v>
      </c>
      <c r="E58" s="12">
        <f t="shared" si="4"/>
        <v>266.59999999999997</v>
      </c>
      <c r="F58" s="12">
        <v>127</v>
      </c>
      <c r="G58" s="12">
        <f t="shared" si="4"/>
        <v>9.0000000000000036</v>
      </c>
      <c r="H58" s="12">
        <f t="shared" si="4"/>
        <v>0</v>
      </c>
      <c r="I58" s="155">
        <f>SUM(C58:G58)</f>
        <v>991.7</v>
      </c>
      <c r="J58" s="12">
        <f>J56*(13-J57)</f>
        <v>5</v>
      </c>
      <c r="K58" s="12">
        <v>80</v>
      </c>
      <c r="L58" s="12">
        <f>L56*(13-L57)</f>
        <v>183</v>
      </c>
      <c r="M58" s="12">
        <f>M56*(13-M57)</f>
        <v>359.59999999999997</v>
      </c>
      <c r="N58" s="155">
        <f>SUM(J58:M58)</f>
        <v>627.59999999999991</v>
      </c>
      <c r="O58" s="156">
        <f>O56*(13-O57)</f>
        <v>1620.3999999999999</v>
      </c>
      <c r="P58" s="162">
        <f>P56*(13-P57)</f>
        <v>1620.4</v>
      </c>
      <c r="Q58" s="4"/>
    </row>
    <row r="59" spans="1:17" ht="19.5">
      <c r="A59" s="4"/>
      <c r="B59" s="149" t="s">
        <v>213</v>
      </c>
      <c r="C59" s="13">
        <f t="shared" ref="C59:H59" si="5">C56*(17-C57)</f>
        <v>511.5</v>
      </c>
      <c r="D59" s="12">
        <f t="shared" si="5"/>
        <v>313.59999999999997</v>
      </c>
      <c r="E59" s="12">
        <f t="shared" si="5"/>
        <v>390.59999999999997</v>
      </c>
      <c r="F59" s="12">
        <v>227</v>
      </c>
      <c r="G59" s="12">
        <f t="shared" si="5"/>
        <v>49</v>
      </c>
      <c r="H59" s="12">
        <f t="shared" si="5"/>
        <v>0</v>
      </c>
      <c r="I59" s="155">
        <f>SUM(C59:G59)</f>
        <v>1491.6999999999998</v>
      </c>
      <c r="J59" s="12">
        <f>J56*(17-J57)</f>
        <v>45</v>
      </c>
      <c r="K59" s="12">
        <v>184</v>
      </c>
      <c r="L59" s="12">
        <f>L56*(17-L57)</f>
        <v>303</v>
      </c>
      <c r="M59" s="12">
        <f>M56*(17-M57)</f>
        <v>483.59999999999997</v>
      </c>
      <c r="N59" s="155">
        <f>SUM(J59:M59)</f>
        <v>1015.5999999999999</v>
      </c>
      <c r="O59" s="156">
        <f>O56*(17-O57)</f>
        <v>2508.4</v>
      </c>
      <c r="P59" s="162">
        <f>P56*(17-P57)</f>
        <v>2508.4</v>
      </c>
      <c r="Q59" s="4"/>
    </row>
    <row r="60" spans="1:17" ht="19.5">
      <c r="A60" s="4"/>
      <c r="B60" s="149" t="s">
        <v>214</v>
      </c>
      <c r="C60" s="17">
        <f t="shared" ref="C60:H60" si="6">C56*(18-C57)</f>
        <v>542.5</v>
      </c>
      <c r="D60" s="16">
        <f t="shared" si="6"/>
        <v>341.59999999999997</v>
      </c>
      <c r="E60" s="16">
        <f t="shared" si="6"/>
        <v>421.59999999999997</v>
      </c>
      <c r="F60" s="16">
        <v>252</v>
      </c>
      <c r="G60" s="16">
        <f t="shared" si="6"/>
        <v>59</v>
      </c>
      <c r="H60" s="16">
        <f t="shared" si="6"/>
        <v>0</v>
      </c>
      <c r="I60" s="155">
        <f>SUM(C60:G60)</f>
        <v>1616.6999999999998</v>
      </c>
      <c r="J60" s="16">
        <f>J56*(18-J57)</f>
        <v>55</v>
      </c>
      <c r="K60" s="16">
        <v>210</v>
      </c>
      <c r="L60" s="16">
        <f>L56*(18-L57)</f>
        <v>333</v>
      </c>
      <c r="M60" s="16">
        <f>M56*(18-M57)</f>
        <v>514.6</v>
      </c>
      <c r="N60" s="155">
        <f>SUM(J60:M60)</f>
        <v>1112.5999999999999</v>
      </c>
      <c r="O60" s="157">
        <f>O56*(18-O57)</f>
        <v>2730.4</v>
      </c>
      <c r="P60" s="163">
        <f>P56*(18-P57)</f>
        <v>2730.4</v>
      </c>
      <c r="Q60" s="4"/>
    </row>
    <row r="61" spans="1:17" ht="20.25" thickBot="1">
      <c r="A61" s="4"/>
      <c r="B61" s="407" t="s">
        <v>215</v>
      </c>
      <c r="C61" s="21">
        <f t="shared" ref="C61:H61" si="7">C56*(19-C57)</f>
        <v>573.5</v>
      </c>
      <c r="D61" s="20">
        <f t="shared" si="7"/>
        <v>369.59999999999997</v>
      </c>
      <c r="E61" s="20">
        <f t="shared" si="7"/>
        <v>452.59999999999997</v>
      </c>
      <c r="F61" s="20">
        <v>277</v>
      </c>
      <c r="G61" s="20">
        <f t="shared" si="7"/>
        <v>69</v>
      </c>
      <c r="H61" s="20">
        <f t="shared" si="7"/>
        <v>0</v>
      </c>
      <c r="I61" s="164">
        <f>SUM(C61:G61)</f>
        <v>1741.6999999999998</v>
      </c>
      <c r="J61" s="20">
        <f>J56*(19-J57)</f>
        <v>65</v>
      </c>
      <c r="K61" s="20">
        <v>236</v>
      </c>
      <c r="L61" s="20">
        <f>L56*(19-L57)</f>
        <v>363</v>
      </c>
      <c r="M61" s="20">
        <f>M56*(19-M57)</f>
        <v>545.6</v>
      </c>
      <c r="N61" s="164">
        <f>SUM(J61:M61)</f>
        <v>1209.5999999999999</v>
      </c>
      <c r="O61" s="165">
        <f>O56*(19-O57)</f>
        <v>2952.4</v>
      </c>
      <c r="P61" s="166">
        <f>P56*(19-P57)</f>
        <v>2952.4</v>
      </c>
      <c r="Q61" s="4"/>
    </row>
    <row r="62" spans="1:17" ht="15.75" thickBot="1">
      <c r="A62" s="4"/>
      <c r="B62" s="4"/>
      <c r="C62" s="4"/>
      <c r="D62" s="4"/>
      <c r="E62" s="4"/>
      <c r="F62" s="4"/>
      <c r="G62" s="4"/>
      <c r="H62" s="4"/>
      <c r="I62" s="4"/>
      <c r="J62" s="4"/>
      <c r="K62" s="4"/>
      <c r="L62" s="4"/>
      <c r="M62" s="4"/>
      <c r="N62" s="4"/>
      <c r="O62" s="4"/>
      <c r="P62" s="4"/>
      <c r="Q62" s="4"/>
    </row>
    <row r="63" spans="1:17" ht="24" thickBot="1">
      <c r="A63" s="4"/>
      <c r="B63" s="473" t="s">
        <v>153</v>
      </c>
      <c r="C63" s="474"/>
      <c r="D63" s="474"/>
      <c r="E63" s="474"/>
      <c r="F63" s="474"/>
      <c r="G63" s="474"/>
      <c r="H63" s="474"/>
      <c r="I63" s="474"/>
      <c r="J63" s="474"/>
      <c r="K63" s="474"/>
      <c r="L63" s="470" t="s">
        <v>230</v>
      </c>
      <c r="M63" s="471"/>
      <c r="N63" s="471"/>
      <c r="O63" s="471"/>
      <c r="P63" s="472"/>
      <c r="Q63" s="4"/>
    </row>
    <row r="64" spans="1:17" ht="15.75">
      <c r="A64" s="4"/>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c r="Q64" s="4"/>
    </row>
    <row r="65" spans="1:17" ht="16.5" thickBot="1">
      <c r="A65" s="4"/>
      <c r="B65" s="466"/>
      <c r="C65" s="462"/>
      <c r="D65" s="462"/>
      <c r="E65" s="462"/>
      <c r="F65" s="462"/>
      <c r="G65" s="462"/>
      <c r="H65" s="462"/>
      <c r="I65" s="462"/>
      <c r="J65" s="462"/>
      <c r="K65" s="462"/>
      <c r="L65" s="462"/>
      <c r="M65" s="462"/>
      <c r="N65" s="462"/>
      <c r="O65" s="145" t="s">
        <v>209</v>
      </c>
      <c r="P65" s="30" t="s">
        <v>210</v>
      </c>
      <c r="Q65" s="4"/>
    </row>
    <row r="66" spans="1:17" ht="15">
      <c r="A66" s="4"/>
      <c r="B66" s="148" t="s">
        <v>211</v>
      </c>
      <c r="C66" s="146">
        <v>31</v>
      </c>
      <c r="D66" s="8">
        <v>28</v>
      </c>
      <c r="E66" s="8">
        <v>31</v>
      </c>
      <c r="F66" s="8">
        <v>20</v>
      </c>
      <c r="G66" s="8">
        <v>21</v>
      </c>
      <c r="H66" s="8">
        <v>5</v>
      </c>
      <c r="I66" s="168">
        <f>SUM(C66:G66)</f>
        <v>131</v>
      </c>
      <c r="J66" s="8">
        <v>20</v>
      </c>
      <c r="K66" s="8">
        <v>26</v>
      </c>
      <c r="L66" s="8">
        <v>30</v>
      </c>
      <c r="M66" s="8">
        <v>31</v>
      </c>
      <c r="N66" s="168">
        <f>SUM(J66:M66)</f>
        <v>107</v>
      </c>
      <c r="O66" s="167">
        <f>SUM(C66:H66,J66:M66)</f>
        <v>243</v>
      </c>
      <c r="P66" s="169">
        <f>I66+N66</f>
        <v>238</v>
      </c>
      <c r="Q66" s="4"/>
    </row>
    <row r="67" spans="1:17" ht="19.5">
      <c r="A67" s="4"/>
      <c r="B67" s="149" t="s">
        <v>485</v>
      </c>
      <c r="C67" s="147">
        <v>2.1</v>
      </c>
      <c r="D67" s="10">
        <v>0.6</v>
      </c>
      <c r="E67" s="10">
        <v>0.1</v>
      </c>
      <c r="F67" s="10">
        <v>6.2</v>
      </c>
      <c r="G67" s="10">
        <v>12</v>
      </c>
      <c r="H67" s="10">
        <v>12</v>
      </c>
      <c r="I67" s="153">
        <f>(C66*C67+D66*D67+E66*E67+F66*F67+G66*G67)/I66</f>
        <v>3.5190839694656488</v>
      </c>
      <c r="J67" s="10">
        <v>11.2</v>
      </c>
      <c r="K67" s="95">
        <v>9.9</v>
      </c>
      <c r="L67" s="95">
        <v>5.7</v>
      </c>
      <c r="M67" s="95">
        <v>2.5</v>
      </c>
      <c r="N67" s="153">
        <f>(J66*J67+K66*K67+L66*L67+M66*M67)/N66</f>
        <v>6.8214953271028049</v>
      </c>
      <c r="O67" s="154">
        <f>(C67*C66+D67*D66+E67*E66+F67*F66+G67*G66+H67*H66+J67*J66+K67*K66+L67*L66+M67*M66)/O66</f>
        <v>5.1477366255144039</v>
      </c>
      <c r="P67" s="161">
        <f>(I67*I66+N67*N66)/P66</f>
        <v>5.003781512605042</v>
      </c>
      <c r="Q67" s="4"/>
    </row>
    <row r="68" spans="1:17" ht="19.5">
      <c r="A68" s="4"/>
      <c r="B68" s="149" t="s">
        <v>212</v>
      </c>
      <c r="C68" s="13">
        <f>C66*(13-C67)</f>
        <v>337.90000000000003</v>
      </c>
      <c r="D68" s="12">
        <f>D66*(13-D67)</f>
        <v>347.2</v>
      </c>
      <c r="E68" s="12">
        <f>E66*(13-E67)</f>
        <v>399.90000000000003</v>
      </c>
      <c r="F68" s="12">
        <v>137</v>
      </c>
      <c r="G68" s="12">
        <v>21</v>
      </c>
      <c r="H68" s="12">
        <v>5</v>
      </c>
      <c r="I68" s="155">
        <f>SUM(C68:G68)</f>
        <v>1243</v>
      </c>
      <c r="J68" s="12">
        <v>36</v>
      </c>
      <c r="K68" s="12">
        <v>80</v>
      </c>
      <c r="L68" s="12">
        <f>L66*(13-L67)</f>
        <v>219</v>
      </c>
      <c r="M68" s="12">
        <f>M66*(13-M67)</f>
        <v>325.5</v>
      </c>
      <c r="N68" s="155">
        <f>SUM(J68:M68)</f>
        <v>660.5</v>
      </c>
      <c r="O68" s="156">
        <f>O66*(13-O67)</f>
        <v>1908.1</v>
      </c>
      <c r="P68" s="162">
        <f>P66*(13-P67)</f>
        <v>1903.1</v>
      </c>
      <c r="Q68" s="4"/>
    </row>
    <row r="69" spans="1:17" ht="19.5">
      <c r="A69" s="4"/>
      <c r="B69" s="149" t="s">
        <v>213</v>
      </c>
      <c r="C69" s="13">
        <f t="shared" ref="C69:H69" si="8">C66*(17-C67)</f>
        <v>461.90000000000003</v>
      </c>
      <c r="D69" s="12">
        <f t="shared" si="8"/>
        <v>459.19999999999993</v>
      </c>
      <c r="E69" s="12">
        <f t="shared" si="8"/>
        <v>523.9</v>
      </c>
      <c r="F69" s="12">
        <v>217</v>
      </c>
      <c r="G69" s="12">
        <v>106</v>
      </c>
      <c r="H69" s="12">
        <f t="shared" si="8"/>
        <v>25</v>
      </c>
      <c r="I69" s="155">
        <f>SUM(C69:G69)</f>
        <v>1768</v>
      </c>
      <c r="J69" s="12">
        <v>116</v>
      </c>
      <c r="K69" s="12">
        <v>184</v>
      </c>
      <c r="L69" s="12">
        <f>L66*(17-L67)</f>
        <v>339</v>
      </c>
      <c r="M69" s="12">
        <f>M66*(17-M67)</f>
        <v>449.5</v>
      </c>
      <c r="N69" s="155">
        <f>SUM(J69:M69)</f>
        <v>1088.5</v>
      </c>
      <c r="O69" s="156">
        <f>O66*(17-O67)</f>
        <v>2880.0999999999995</v>
      </c>
      <c r="P69" s="162">
        <f>P66*(17-P67)</f>
        <v>2855.1000000000004</v>
      </c>
      <c r="Q69" s="4"/>
    </row>
    <row r="70" spans="1:17" ht="19.5">
      <c r="A70" s="4"/>
      <c r="B70" s="149" t="s">
        <v>214</v>
      </c>
      <c r="C70" s="17">
        <f t="shared" ref="C70:H70" si="9">C66*(18-C67)</f>
        <v>492.90000000000003</v>
      </c>
      <c r="D70" s="16">
        <f t="shared" si="9"/>
        <v>487.19999999999993</v>
      </c>
      <c r="E70" s="16">
        <f t="shared" si="9"/>
        <v>554.9</v>
      </c>
      <c r="F70" s="16">
        <v>237</v>
      </c>
      <c r="G70" s="16">
        <v>127</v>
      </c>
      <c r="H70" s="16">
        <f t="shared" si="9"/>
        <v>30</v>
      </c>
      <c r="I70" s="155">
        <f>SUM(C70:G70)</f>
        <v>1899</v>
      </c>
      <c r="J70" s="16">
        <v>136</v>
      </c>
      <c r="K70" s="16">
        <v>210</v>
      </c>
      <c r="L70" s="16">
        <f>L66*(18-L67)</f>
        <v>369</v>
      </c>
      <c r="M70" s="16">
        <f>M66*(18-M67)</f>
        <v>480.5</v>
      </c>
      <c r="N70" s="155">
        <f>SUM(J70:M70)</f>
        <v>1195.5</v>
      </c>
      <c r="O70" s="157">
        <f>O66*(18-O67)</f>
        <v>3123.0999999999995</v>
      </c>
      <c r="P70" s="163">
        <f>P66*(18-P67)</f>
        <v>3093.1000000000004</v>
      </c>
      <c r="Q70" s="4"/>
    </row>
    <row r="71" spans="1:17" ht="20.25" thickBot="1">
      <c r="A71" s="4"/>
      <c r="B71" s="407" t="s">
        <v>215</v>
      </c>
      <c r="C71" s="21">
        <f t="shared" ref="C71:H71" si="10">C66*(19-C67)</f>
        <v>523.9</v>
      </c>
      <c r="D71" s="20">
        <f t="shared" si="10"/>
        <v>515.19999999999993</v>
      </c>
      <c r="E71" s="20">
        <f t="shared" si="10"/>
        <v>585.9</v>
      </c>
      <c r="F71" s="20">
        <v>267</v>
      </c>
      <c r="G71" s="20">
        <v>148</v>
      </c>
      <c r="H71" s="20">
        <f t="shared" si="10"/>
        <v>35</v>
      </c>
      <c r="I71" s="164">
        <f>SUM(C71:G71)</f>
        <v>2040</v>
      </c>
      <c r="J71" s="20">
        <v>156</v>
      </c>
      <c r="K71" s="20">
        <v>236</v>
      </c>
      <c r="L71" s="20">
        <f>L66*(19-L67)</f>
        <v>399</v>
      </c>
      <c r="M71" s="20">
        <f>M66*(19-M67)</f>
        <v>511.5</v>
      </c>
      <c r="N71" s="164">
        <f>SUM(J71:M71)</f>
        <v>1302.5</v>
      </c>
      <c r="O71" s="165">
        <f>O66*(19-O67)</f>
        <v>3366.0999999999995</v>
      </c>
      <c r="P71" s="166">
        <f>P66*(19-P67)</f>
        <v>3331.1000000000004</v>
      </c>
      <c r="Q71" s="4"/>
    </row>
    <row r="72" spans="1:17" ht="15.75" thickBot="1">
      <c r="A72" s="4"/>
      <c r="B72" s="4"/>
      <c r="C72" s="4"/>
      <c r="D72" s="4"/>
      <c r="E72" s="4"/>
      <c r="F72" s="4"/>
      <c r="G72" s="4"/>
      <c r="H72" s="4"/>
      <c r="I72" s="4"/>
      <c r="J72" s="4"/>
      <c r="K72" s="4"/>
      <c r="L72" s="4"/>
      <c r="M72" s="4"/>
      <c r="N72" s="4"/>
      <c r="O72" s="4"/>
      <c r="P72" s="4"/>
      <c r="Q72" s="4"/>
    </row>
    <row r="73" spans="1:17" ht="24" thickBot="1">
      <c r="A73" s="4"/>
      <c r="B73" s="473" t="s">
        <v>486</v>
      </c>
      <c r="C73" s="474"/>
      <c r="D73" s="474"/>
      <c r="E73" s="474"/>
      <c r="F73" s="474"/>
      <c r="G73" s="474"/>
      <c r="H73" s="474"/>
      <c r="I73" s="474"/>
      <c r="J73" s="474"/>
      <c r="K73" s="474"/>
      <c r="L73" s="470" t="s">
        <v>231</v>
      </c>
      <c r="M73" s="471"/>
      <c r="N73" s="471"/>
      <c r="O73" s="471"/>
      <c r="P73" s="472"/>
      <c r="Q73" s="4"/>
    </row>
    <row r="74" spans="1:17" ht="15.75">
      <c r="A74" s="4"/>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c r="Q74" s="4"/>
    </row>
    <row r="75" spans="1:17" ht="16.5" thickBot="1">
      <c r="A75" s="4"/>
      <c r="B75" s="466"/>
      <c r="C75" s="462"/>
      <c r="D75" s="462"/>
      <c r="E75" s="462"/>
      <c r="F75" s="462"/>
      <c r="G75" s="462"/>
      <c r="H75" s="462"/>
      <c r="I75" s="462"/>
      <c r="J75" s="462"/>
      <c r="K75" s="462"/>
      <c r="L75" s="462"/>
      <c r="M75" s="462"/>
      <c r="N75" s="462"/>
      <c r="O75" s="145" t="s">
        <v>209</v>
      </c>
      <c r="P75" s="30" t="s">
        <v>210</v>
      </c>
      <c r="Q75" s="4"/>
    </row>
    <row r="76" spans="1:17" ht="15">
      <c r="A76" s="4"/>
      <c r="B76" s="148" t="s">
        <v>211</v>
      </c>
      <c r="C76" s="146">
        <v>31</v>
      </c>
      <c r="D76" s="8">
        <v>28</v>
      </c>
      <c r="E76" s="8">
        <v>31</v>
      </c>
      <c r="F76" s="8">
        <v>20</v>
      </c>
      <c r="G76" s="8">
        <v>15</v>
      </c>
      <c r="H76" s="8">
        <v>0</v>
      </c>
      <c r="I76" s="168">
        <f>SUM(C76:G76)</f>
        <v>125</v>
      </c>
      <c r="J76" s="8">
        <v>10</v>
      </c>
      <c r="K76" s="8">
        <v>20</v>
      </c>
      <c r="L76" s="8">
        <v>31</v>
      </c>
      <c r="M76" s="8">
        <v>31</v>
      </c>
      <c r="N76" s="168">
        <f>SUM(J76:M76)</f>
        <v>92</v>
      </c>
      <c r="O76" s="167">
        <f>SUM(C76:H76,J76:M76)</f>
        <v>217</v>
      </c>
      <c r="P76" s="169">
        <f>I76+N76</f>
        <v>217</v>
      </c>
      <c r="Q76" s="4"/>
    </row>
    <row r="77" spans="1:17" ht="19.5">
      <c r="A77" s="4"/>
      <c r="B77" s="149" t="s">
        <v>485</v>
      </c>
      <c r="C77" s="147">
        <v>0.8</v>
      </c>
      <c r="D77" s="10">
        <v>4.2</v>
      </c>
      <c r="E77" s="10">
        <v>7</v>
      </c>
      <c r="F77" s="10">
        <v>8.9</v>
      </c>
      <c r="G77" s="10">
        <v>10.7</v>
      </c>
      <c r="H77" s="10">
        <v>0</v>
      </c>
      <c r="I77" s="153">
        <f>(C76*C77+D76*D77+E76*E77+F76*F77+G76*G77)/I76</f>
        <v>5.5831999999999997</v>
      </c>
      <c r="J77" s="10">
        <v>14.196666666666667</v>
      </c>
      <c r="K77" s="95">
        <v>10.729032258064517</v>
      </c>
      <c r="L77" s="95">
        <v>5.5933333333333355</v>
      </c>
      <c r="M77" s="95">
        <v>2.2225806451612899</v>
      </c>
      <c r="N77" s="153">
        <f>(J76*J77+K76*K77+L76*L77+M76*M77)/N76</f>
        <v>6.5091374474053314</v>
      </c>
      <c r="O77" s="154">
        <f>(C77*C76+D77*D76+E77*E76+F77*F76+G77*G76+H77*H76+J77*J76+K77*K76+L77*L76+M77*M76)/O76</f>
        <v>5.9757633417570997</v>
      </c>
      <c r="P77" s="161">
        <f>(I77*I76+N77*N76)/P76</f>
        <v>5.9757633417570997</v>
      </c>
      <c r="Q77" s="4"/>
    </row>
    <row r="78" spans="1:17" ht="19.5">
      <c r="A78" s="4"/>
      <c r="B78" s="149" t="s">
        <v>212</v>
      </c>
      <c r="C78" s="13">
        <v>378</v>
      </c>
      <c r="D78" s="12">
        <v>246</v>
      </c>
      <c r="E78" s="12">
        <v>186</v>
      </c>
      <c r="F78" s="12">
        <v>83</v>
      </c>
      <c r="G78" s="12">
        <f>G76*(13-G77)</f>
        <v>34.500000000000014</v>
      </c>
      <c r="H78" s="12">
        <f>H76*(13-H77)</f>
        <v>0</v>
      </c>
      <c r="I78" s="155">
        <f>SUM(C78:G78)</f>
        <v>927.5</v>
      </c>
      <c r="J78" s="12">
        <f>J76*(13-J77)</f>
        <v>-11.966666666666672</v>
      </c>
      <c r="K78" s="12">
        <f>K76*(13-K77)</f>
        <v>45.419354838709651</v>
      </c>
      <c r="L78" s="12">
        <f>L76*(13-L77)</f>
        <v>229.6066666666666</v>
      </c>
      <c r="M78" s="12">
        <f>M76*(13-M77)</f>
        <v>334.1</v>
      </c>
      <c r="N78" s="155">
        <f>SUM(J78:M78)</f>
        <v>597.15935483870953</v>
      </c>
      <c r="O78" s="156">
        <f>O76*(13-O77)</f>
        <v>1524.2593548387094</v>
      </c>
      <c r="P78" s="162">
        <f>P76*(13-P77)</f>
        <v>1524.2593548387094</v>
      </c>
      <c r="Q78" s="4"/>
    </row>
    <row r="79" spans="1:17" ht="19.5">
      <c r="A79" s="4"/>
      <c r="B79" s="149" t="s">
        <v>213</v>
      </c>
      <c r="C79" s="13">
        <v>502</v>
      </c>
      <c r="D79" s="12">
        <v>358</v>
      </c>
      <c r="E79" s="12">
        <v>310</v>
      </c>
      <c r="F79" s="12">
        <v>163</v>
      </c>
      <c r="G79" s="12">
        <f>G76*(17-G77)</f>
        <v>94.500000000000014</v>
      </c>
      <c r="H79" s="12">
        <f>H76*(17-H77)</f>
        <v>0</v>
      </c>
      <c r="I79" s="155">
        <f>SUM(C79:G79)</f>
        <v>1427.5</v>
      </c>
      <c r="J79" s="12">
        <f>J76*(17-J77)</f>
        <v>28.033333333333328</v>
      </c>
      <c r="K79" s="12">
        <f>K76*(17-K77)</f>
        <v>125.41935483870965</v>
      </c>
      <c r="L79" s="12">
        <f>L76*(17-L77)</f>
        <v>353.60666666666663</v>
      </c>
      <c r="M79" s="12">
        <f>M76*(17-M77)</f>
        <v>458.1</v>
      </c>
      <c r="N79" s="155">
        <f>SUM(J79:M79)</f>
        <v>965.15935483870965</v>
      </c>
      <c r="O79" s="156">
        <f>O76*(17-O77)</f>
        <v>2392.2593548387094</v>
      </c>
      <c r="P79" s="162">
        <f>P76*(17-P77)</f>
        <v>2392.2593548387094</v>
      </c>
      <c r="Q79" s="4"/>
    </row>
    <row r="80" spans="1:17" ht="19.5">
      <c r="A80" s="4"/>
      <c r="B80" s="149" t="s">
        <v>214</v>
      </c>
      <c r="C80" s="17">
        <v>533</v>
      </c>
      <c r="D80" s="16">
        <v>386</v>
      </c>
      <c r="E80" s="16">
        <v>341</v>
      </c>
      <c r="F80" s="16">
        <v>183</v>
      </c>
      <c r="G80" s="16">
        <f>G76*(18-G77)</f>
        <v>109.50000000000001</v>
      </c>
      <c r="H80" s="16">
        <f>H76*(18-H77)</f>
        <v>0</v>
      </c>
      <c r="I80" s="155">
        <f>SUM(C80:G80)</f>
        <v>1552.5</v>
      </c>
      <c r="J80" s="16">
        <f>J76*(18-J77)</f>
        <v>38.033333333333331</v>
      </c>
      <c r="K80" s="16">
        <f>K76*(18-K77)</f>
        <v>145.41935483870964</v>
      </c>
      <c r="L80" s="16">
        <f>L76*(18-L77)</f>
        <v>384.60666666666663</v>
      </c>
      <c r="M80" s="16">
        <f>M76*(18-M77)</f>
        <v>489.1</v>
      </c>
      <c r="N80" s="155">
        <f>SUM(J80:M80)</f>
        <v>1057.1593548387095</v>
      </c>
      <c r="O80" s="157">
        <f>O76*(18-O77)</f>
        <v>2609.2593548387094</v>
      </c>
      <c r="P80" s="163">
        <f>P76*(18-P77)</f>
        <v>2609.2593548387094</v>
      </c>
      <c r="Q80" s="4"/>
    </row>
    <row r="81" spans="1:17" ht="20.25" thickBot="1">
      <c r="A81" s="4"/>
      <c r="B81" s="407" t="s">
        <v>215</v>
      </c>
      <c r="C81" s="21">
        <v>564</v>
      </c>
      <c r="D81" s="20">
        <v>414</v>
      </c>
      <c r="E81" s="20">
        <v>372</v>
      </c>
      <c r="F81" s="20">
        <v>203</v>
      </c>
      <c r="G81" s="20">
        <f>G76*(19-G77)</f>
        <v>124.50000000000001</v>
      </c>
      <c r="H81" s="20">
        <f>H76*(19-H77)</f>
        <v>0</v>
      </c>
      <c r="I81" s="164">
        <f>SUM(C81:G81)</f>
        <v>1677.5</v>
      </c>
      <c r="J81" s="20">
        <f>J76*(19-J77)</f>
        <v>48.033333333333331</v>
      </c>
      <c r="K81" s="20">
        <f>K76*(19-K77)</f>
        <v>165.41935483870964</v>
      </c>
      <c r="L81" s="20">
        <f>L76*(19-L77)</f>
        <v>415.60666666666663</v>
      </c>
      <c r="M81" s="20">
        <f>M76*(19-M77)</f>
        <v>520.1</v>
      </c>
      <c r="N81" s="164">
        <f>SUM(J81:M81)</f>
        <v>1149.1593548387095</v>
      </c>
      <c r="O81" s="165">
        <f>O76*(19-O77)</f>
        <v>2826.2593548387094</v>
      </c>
      <c r="P81" s="166">
        <f>P76*(19-P77)</f>
        <v>2826.2593548387094</v>
      </c>
      <c r="Q81" s="4"/>
    </row>
    <row r="82" spans="1:17" ht="15.75" thickBot="1">
      <c r="A82" s="4"/>
      <c r="B82" s="24"/>
      <c r="C82" s="25"/>
      <c r="D82" s="25"/>
      <c r="E82" s="25"/>
      <c r="F82" s="25"/>
      <c r="G82" s="25"/>
      <c r="H82" s="25"/>
      <c r="I82" s="26"/>
      <c r="J82" s="25"/>
      <c r="K82" s="25"/>
      <c r="L82" s="25"/>
      <c r="M82" s="25"/>
      <c r="N82" s="26"/>
      <c r="O82" s="27"/>
      <c r="P82" s="27"/>
      <c r="Q82" s="4"/>
    </row>
    <row r="83" spans="1:17" ht="24" thickBot="1">
      <c r="A83" s="4"/>
      <c r="B83" s="473" t="s">
        <v>149</v>
      </c>
      <c r="C83" s="474"/>
      <c r="D83" s="474"/>
      <c r="E83" s="474"/>
      <c r="F83" s="474"/>
      <c r="G83" s="474"/>
      <c r="H83" s="474"/>
      <c r="I83" s="474"/>
      <c r="J83" s="474"/>
      <c r="K83" s="474"/>
      <c r="L83" s="470" t="s">
        <v>145</v>
      </c>
      <c r="M83" s="471"/>
      <c r="N83" s="471"/>
      <c r="O83" s="471"/>
      <c r="P83" s="472"/>
      <c r="Q83" s="4"/>
    </row>
    <row r="84" spans="1:17" ht="15.75">
      <c r="A84" s="4"/>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c r="Q84" s="4"/>
    </row>
    <row r="85" spans="1:17" ht="16.5" thickBot="1">
      <c r="A85" s="4"/>
      <c r="B85" s="466"/>
      <c r="C85" s="462"/>
      <c r="D85" s="462"/>
      <c r="E85" s="462"/>
      <c r="F85" s="462"/>
      <c r="G85" s="462"/>
      <c r="H85" s="462"/>
      <c r="I85" s="462"/>
      <c r="J85" s="462"/>
      <c r="K85" s="462"/>
      <c r="L85" s="462"/>
      <c r="M85" s="462"/>
      <c r="N85" s="462"/>
      <c r="O85" s="145" t="s">
        <v>209</v>
      </c>
      <c r="P85" s="30" t="s">
        <v>210</v>
      </c>
      <c r="Q85" s="4"/>
    </row>
    <row r="86" spans="1:17" ht="15">
      <c r="A86" s="4"/>
      <c r="B86" s="148" t="s">
        <v>211</v>
      </c>
      <c r="C86" s="146">
        <v>31</v>
      </c>
      <c r="D86" s="8">
        <v>31</v>
      </c>
      <c r="E86" s="8">
        <v>31</v>
      </c>
      <c r="F86" s="8">
        <v>25</v>
      </c>
      <c r="G86" s="8">
        <v>17</v>
      </c>
      <c r="H86" s="8">
        <v>9</v>
      </c>
      <c r="I86" s="168">
        <f>SUM(C86:G86)</f>
        <v>135</v>
      </c>
      <c r="J86" s="8"/>
      <c r="K86" s="8"/>
      <c r="L86" s="8"/>
      <c r="M86" s="8"/>
      <c r="N86" s="168">
        <f>SUM(J86:M86)</f>
        <v>0</v>
      </c>
      <c r="O86" s="167">
        <f>SUM(C86:H86,J86:M86)</f>
        <v>144</v>
      </c>
      <c r="P86" s="169">
        <f>I86+N86</f>
        <v>135</v>
      </c>
      <c r="Q86" s="4"/>
    </row>
    <row r="87" spans="1:17" ht="19.5">
      <c r="A87" s="4"/>
      <c r="B87" s="149" t="s">
        <v>485</v>
      </c>
      <c r="C87" s="147">
        <v>1.6354838709677422</v>
      </c>
      <c r="D87" s="10">
        <v>-0.5535714285714286</v>
      </c>
      <c r="E87" s="10">
        <v>4.4516129032258052</v>
      </c>
      <c r="F87" s="10">
        <v>8.4066666666666681</v>
      </c>
      <c r="G87" s="10">
        <v>12.880645161290321</v>
      </c>
      <c r="H87" s="10">
        <v>16.396666666666668</v>
      </c>
      <c r="I87" s="153">
        <f>(C86*C87+D86*D87+E86*E87+F86*F87+G86*G87)/I86</f>
        <v>4.4494586675769474</v>
      </c>
      <c r="J87" s="10"/>
      <c r="K87" s="95"/>
      <c r="L87" s="95"/>
      <c r="M87" s="95"/>
      <c r="N87" s="153"/>
      <c r="O87" s="154">
        <f>(C87*C86+D87*D86+E87*E86+F87*F86+G87*G86+H87*H86+J87*J86+K87*K86+L87*L86+M87*M86)/O86</f>
        <v>5.1961591675200545</v>
      </c>
      <c r="P87" s="161">
        <f>(I87*I86+N87*N86)/P86</f>
        <v>4.4494586675769474</v>
      </c>
      <c r="Q87" s="4"/>
    </row>
    <row r="88" spans="1:17" ht="19.5">
      <c r="A88" s="4"/>
      <c r="B88" s="149" t="s">
        <v>212</v>
      </c>
      <c r="C88" s="13">
        <f t="shared" ref="C88:H88" si="11">C86*(13-C87)</f>
        <v>352.29999999999995</v>
      </c>
      <c r="D88" s="12">
        <f t="shared" si="11"/>
        <v>420.16071428571428</v>
      </c>
      <c r="E88" s="12">
        <f t="shared" si="11"/>
        <v>265.00000000000006</v>
      </c>
      <c r="F88" s="12">
        <f t="shared" si="11"/>
        <v>114.8333333333333</v>
      </c>
      <c r="G88" s="12">
        <f t="shared" si="11"/>
        <v>2.029032258064543</v>
      </c>
      <c r="H88" s="12">
        <f t="shared" si="11"/>
        <v>-30.570000000000014</v>
      </c>
      <c r="I88" s="155">
        <f>SUM(C88:G88)</f>
        <v>1154.3230798771119</v>
      </c>
      <c r="J88" s="12">
        <f>J86*(13-J87)</f>
        <v>0</v>
      </c>
      <c r="K88" s="12">
        <f>K86*(13-K87)</f>
        <v>0</v>
      </c>
      <c r="L88" s="12">
        <f>L86*(13-L87)</f>
        <v>0</v>
      </c>
      <c r="M88" s="12">
        <f>M86*(13-M87)</f>
        <v>0</v>
      </c>
      <c r="N88" s="155">
        <f>SUM(J88:M88)</f>
        <v>0</v>
      </c>
      <c r="O88" s="156">
        <f>O86*(13-O87)</f>
        <v>1123.7530798771122</v>
      </c>
      <c r="P88" s="162">
        <f>P86*(13-P87)</f>
        <v>1154.3230798771119</v>
      </c>
      <c r="Q88" s="4"/>
    </row>
    <row r="89" spans="1:17" ht="19.5">
      <c r="A89" s="4"/>
      <c r="B89" s="149" t="s">
        <v>213</v>
      </c>
      <c r="C89" s="13">
        <f t="shared" ref="C89:H89" si="12">C86*(17-C87)</f>
        <v>476.29999999999995</v>
      </c>
      <c r="D89" s="12">
        <f t="shared" si="12"/>
        <v>544.16071428571422</v>
      </c>
      <c r="E89" s="12">
        <f t="shared" si="12"/>
        <v>389.00000000000006</v>
      </c>
      <c r="F89" s="12">
        <f t="shared" si="12"/>
        <v>214.83333333333329</v>
      </c>
      <c r="G89" s="12">
        <f t="shared" si="12"/>
        <v>70.029032258064547</v>
      </c>
      <c r="H89" s="12">
        <f t="shared" si="12"/>
        <v>5.4299999999999855</v>
      </c>
      <c r="I89" s="155">
        <f>SUM(C89:G89)</f>
        <v>1694.3230798771119</v>
      </c>
      <c r="J89" s="12">
        <f>J86*(17-J87)</f>
        <v>0</v>
      </c>
      <c r="K89" s="12">
        <f>K86*(17-K87)</f>
        <v>0</v>
      </c>
      <c r="L89" s="12">
        <f>L86*(17-L87)</f>
        <v>0</v>
      </c>
      <c r="M89" s="12">
        <f>M86*(17-M87)</f>
        <v>0</v>
      </c>
      <c r="N89" s="155">
        <f>SUM(J89:M89)</f>
        <v>0</v>
      </c>
      <c r="O89" s="156">
        <f>O86*(17-O87)</f>
        <v>1699.7530798771122</v>
      </c>
      <c r="P89" s="162">
        <f>P86*(17-P87)</f>
        <v>1694.3230798771119</v>
      </c>
      <c r="Q89" s="4"/>
    </row>
    <row r="90" spans="1:17" ht="19.5">
      <c r="A90" s="4"/>
      <c r="B90" s="149" t="s">
        <v>214</v>
      </c>
      <c r="C90" s="17">
        <f t="shared" ref="C90:H90" si="13">C86*(18-C87)</f>
        <v>507.29999999999995</v>
      </c>
      <c r="D90" s="16">
        <f t="shared" si="13"/>
        <v>575.16071428571422</v>
      </c>
      <c r="E90" s="16">
        <f t="shared" si="13"/>
        <v>420.00000000000006</v>
      </c>
      <c r="F90" s="16">
        <f t="shared" si="13"/>
        <v>239.83333333333329</v>
      </c>
      <c r="G90" s="16">
        <f t="shared" si="13"/>
        <v>87.029032258064547</v>
      </c>
      <c r="H90" s="16">
        <f t="shared" si="13"/>
        <v>14.429999999999986</v>
      </c>
      <c r="I90" s="155">
        <f>SUM(C90:G90)</f>
        <v>1829.3230798771119</v>
      </c>
      <c r="J90" s="16">
        <f>J86*(18-J87)</f>
        <v>0</v>
      </c>
      <c r="K90" s="16">
        <f>K86*(18-K87)</f>
        <v>0</v>
      </c>
      <c r="L90" s="16">
        <f>L86*(18-L87)</f>
        <v>0</v>
      </c>
      <c r="M90" s="16">
        <f>M86*(18-M87)</f>
        <v>0</v>
      </c>
      <c r="N90" s="155">
        <f>SUM(J90:M90)</f>
        <v>0</v>
      </c>
      <c r="O90" s="157">
        <f>O86*(18-O87)</f>
        <v>1843.7530798771122</v>
      </c>
      <c r="P90" s="163">
        <f>P86*(18-P87)</f>
        <v>1829.3230798771119</v>
      </c>
      <c r="Q90" s="4"/>
    </row>
    <row r="91" spans="1:17" ht="20.25" thickBot="1">
      <c r="A91" s="4"/>
      <c r="B91" s="407" t="s">
        <v>215</v>
      </c>
      <c r="C91" s="21"/>
      <c r="D91" s="20">
        <f>D86*(19-D87)</f>
        <v>606.16071428571422</v>
      </c>
      <c r="E91" s="20">
        <f>E86*(19-E87)</f>
        <v>451.00000000000006</v>
      </c>
      <c r="F91" s="20">
        <f>F86*(19-F87)</f>
        <v>264.83333333333331</v>
      </c>
      <c r="G91" s="20">
        <f>G86*(19-G87)</f>
        <v>104.02903225806455</v>
      </c>
      <c r="H91" s="20">
        <f>H86*(19-H87)</f>
        <v>23.429999999999986</v>
      </c>
      <c r="I91" s="164">
        <f>SUM(C91:G91)</f>
        <v>1426.023079877112</v>
      </c>
      <c r="J91" s="20">
        <f>J86*(19-J87)</f>
        <v>0</v>
      </c>
      <c r="K91" s="20">
        <f>K86*(19-K87)</f>
        <v>0</v>
      </c>
      <c r="L91" s="20">
        <f>L86*(19-L87)</f>
        <v>0</v>
      </c>
      <c r="M91" s="20">
        <f>M86*(19-M87)</f>
        <v>0</v>
      </c>
      <c r="N91" s="164">
        <f>SUM(J91:M91)</f>
        <v>0</v>
      </c>
      <c r="O91" s="165">
        <f>O86*(19-O87)</f>
        <v>1987.7530798771122</v>
      </c>
      <c r="P91" s="166">
        <f>P86*(19-P87)</f>
        <v>1964.3230798771119</v>
      </c>
      <c r="Q91" s="4"/>
    </row>
    <row r="92" spans="1:17" ht="15.75" thickBot="1">
      <c r="A92" s="4"/>
      <c r="B92" s="4"/>
      <c r="C92" s="4"/>
      <c r="D92" s="4"/>
      <c r="E92" s="4"/>
      <c r="F92" s="4"/>
      <c r="G92" s="4"/>
      <c r="H92" s="4"/>
      <c r="I92" s="4"/>
      <c r="J92" s="4"/>
      <c r="K92" s="4"/>
      <c r="L92" s="4"/>
      <c r="M92" s="4"/>
      <c r="N92" s="4"/>
      <c r="O92" s="4"/>
      <c r="P92" s="4"/>
      <c r="Q92" s="4"/>
    </row>
    <row r="93" spans="1:17" ht="24" thickBot="1">
      <c r="A93" s="4"/>
      <c r="B93" s="463" t="s">
        <v>487</v>
      </c>
      <c r="C93" s="464"/>
      <c r="D93" s="464"/>
      <c r="E93" s="464"/>
      <c r="F93" s="464"/>
      <c r="G93" s="464"/>
      <c r="H93" s="464"/>
      <c r="I93" s="464"/>
      <c r="J93" s="464"/>
      <c r="K93" s="464"/>
      <c r="L93" s="468" t="s">
        <v>233</v>
      </c>
      <c r="M93" s="468"/>
      <c r="N93" s="468"/>
      <c r="O93" s="468"/>
      <c r="P93" s="469"/>
      <c r="Q93" s="4"/>
    </row>
    <row r="94" spans="1:17" ht="15.75">
      <c r="A94" s="4"/>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c r="Q94" s="4"/>
    </row>
    <row r="95" spans="1:17" ht="30.75" thickBot="1">
      <c r="A95" s="4"/>
      <c r="B95" s="466"/>
      <c r="C95" s="462"/>
      <c r="D95" s="462"/>
      <c r="E95" s="462"/>
      <c r="F95" s="462"/>
      <c r="G95" s="462"/>
      <c r="H95" s="462"/>
      <c r="I95" s="462"/>
      <c r="J95" s="462"/>
      <c r="K95" s="462"/>
      <c r="L95" s="462"/>
      <c r="M95" s="462"/>
      <c r="N95" s="462"/>
      <c r="O95" s="145" t="s">
        <v>234</v>
      </c>
      <c r="P95" s="30" t="s">
        <v>235</v>
      </c>
      <c r="Q95" s="4"/>
    </row>
    <row r="96" spans="1:17" ht="15">
      <c r="A96" s="4"/>
      <c r="B96" s="148" t="s">
        <v>211</v>
      </c>
      <c r="C96" s="146">
        <v>31</v>
      </c>
      <c r="D96" s="8">
        <v>28</v>
      </c>
      <c r="E96" s="8">
        <v>31</v>
      </c>
      <c r="F96" s="8">
        <v>30</v>
      </c>
      <c r="G96" s="8">
        <v>15</v>
      </c>
      <c r="H96" s="8">
        <v>0</v>
      </c>
      <c r="I96" s="168">
        <f>SUM(C96:H96)</f>
        <v>135</v>
      </c>
      <c r="J96" s="8">
        <v>10</v>
      </c>
      <c r="K96" s="8">
        <v>31</v>
      </c>
      <c r="L96" s="8">
        <v>30</v>
      </c>
      <c r="M96" s="8">
        <v>31</v>
      </c>
      <c r="N96" s="168">
        <f>SUM(J96:M96)</f>
        <v>102</v>
      </c>
      <c r="O96" s="167">
        <f>SUM(C96:H96,J96:M96)</f>
        <v>237</v>
      </c>
      <c r="P96" s="169">
        <f>I96+N96</f>
        <v>237</v>
      </c>
      <c r="Q96" s="4"/>
    </row>
    <row r="97" spans="1:17" ht="19.5">
      <c r="A97" s="4"/>
      <c r="B97" s="149" t="s">
        <v>485</v>
      </c>
      <c r="C97" s="147">
        <v>-2.7</v>
      </c>
      <c r="D97" s="10">
        <v>-1.5</v>
      </c>
      <c r="E97" s="10">
        <v>2.2999999999999998</v>
      </c>
      <c r="F97" s="10">
        <v>7.7</v>
      </c>
      <c r="G97" s="10">
        <v>11.6</v>
      </c>
      <c r="H97" s="10">
        <v>0</v>
      </c>
      <c r="I97" s="153">
        <f>(C96*C97+D96*D97+E96*E97+F96*F97+G96*G97)/I96</f>
        <v>2.5970370370370373</v>
      </c>
      <c r="J97" s="10">
        <v>11.8</v>
      </c>
      <c r="K97" s="95">
        <v>8.1</v>
      </c>
      <c r="L97" s="95">
        <v>3.7</v>
      </c>
      <c r="M97" s="95">
        <v>-0.2</v>
      </c>
      <c r="N97" s="153">
        <f>(J96*J97+K96*K97+L96*L97+M96*M97)/N96</f>
        <v>4.6460784313725494</v>
      </c>
      <c r="O97" s="154">
        <f>(C97*C96+D97*D96+E97*E96+F97*F96+G97*G96+H97*H96+J97*J96+K97*K96+L97*L96+M97*M96)/O96</f>
        <v>3.4789029535864979</v>
      </c>
      <c r="P97" s="161">
        <f>(I97*I96+N97*N96)/P96</f>
        <v>3.4789029535864979</v>
      </c>
      <c r="Q97" s="4"/>
    </row>
    <row r="98" spans="1:17" ht="19.5">
      <c r="A98" s="4"/>
      <c r="B98" s="149" t="s">
        <v>212</v>
      </c>
      <c r="C98" s="13">
        <f>C96*(13-C97)</f>
        <v>486.7</v>
      </c>
      <c r="D98" s="12">
        <v>406</v>
      </c>
      <c r="E98" s="12">
        <v>332</v>
      </c>
      <c r="F98" s="12">
        <v>159</v>
      </c>
      <c r="G98" s="12">
        <v>21</v>
      </c>
      <c r="H98" s="12">
        <f>H96*(13-H97)</f>
        <v>0</v>
      </c>
      <c r="I98" s="155">
        <f>SUM(C98:G98)</f>
        <v>1404.7</v>
      </c>
      <c r="J98" s="12">
        <v>12</v>
      </c>
      <c r="K98" s="12">
        <v>152</v>
      </c>
      <c r="L98" s="12">
        <v>279</v>
      </c>
      <c r="M98" s="12">
        <v>409</v>
      </c>
      <c r="N98" s="155">
        <f>SUM(J98:M98)</f>
        <v>852</v>
      </c>
      <c r="O98" s="156">
        <f>O96*(13-O97)</f>
        <v>2256.5</v>
      </c>
      <c r="P98" s="162">
        <f>P96*(13-P97)</f>
        <v>2256.5</v>
      </c>
      <c r="Q98" s="4"/>
    </row>
    <row r="99" spans="1:17" ht="19.5">
      <c r="A99" s="4"/>
      <c r="B99" s="149" t="s">
        <v>213</v>
      </c>
      <c r="C99" s="13">
        <f>C96*(17-C97)</f>
        <v>610.69999999999993</v>
      </c>
      <c r="D99" s="12">
        <v>518</v>
      </c>
      <c r="E99" s="12">
        <v>456</v>
      </c>
      <c r="F99" s="12">
        <v>279</v>
      </c>
      <c r="G99" s="12">
        <v>81</v>
      </c>
      <c r="H99" s="12">
        <f>H96*(17-H97)</f>
        <v>0</v>
      </c>
      <c r="I99" s="155">
        <f>SUM(C99:G99)</f>
        <v>1944.6999999999998</v>
      </c>
      <c r="J99" s="12">
        <v>52</v>
      </c>
      <c r="K99" s="12">
        <v>276</v>
      </c>
      <c r="L99" s="12">
        <v>399</v>
      </c>
      <c r="M99" s="12">
        <v>533</v>
      </c>
      <c r="N99" s="155">
        <f>SUM(J99:M99)</f>
        <v>1260</v>
      </c>
      <c r="O99" s="156">
        <f>O96*(17-O97)</f>
        <v>3204.5</v>
      </c>
      <c r="P99" s="162">
        <f>P96*(17-P97)</f>
        <v>3204.5</v>
      </c>
      <c r="Q99" s="4"/>
    </row>
    <row r="100" spans="1:17" ht="19.5">
      <c r="A100" s="4"/>
      <c r="B100" s="149" t="s">
        <v>214</v>
      </c>
      <c r="C100" s="17">
        <f t="shared" ref="C100:H100" si="14">C96*(18-C97)</f>
        <v>641.69999999999993</v>
      </c>
      <c r="D100" s="16">
        <v>546</v>
      </c>
      <c r="E100" s="16">
        <v>487</v>
      </c>
      <c r="F100" s="16">
        <v>309</v>
      </c>
      <c r="G100" s="16">
        <f t="shared" si="14"/>
        <v>96</v>
      </c>
      <c r="H100" s="16">
        <f t="shared" si="14"/>
        <v>0</v>
      </c>
      <c r="I100" s="155">
        <f>SUM(C100:G100)</f>
        <v>2079.6999999999998</v>
      </c>
      <c r="J100" s="16">
        <v>62</v>
      </c>
      <c r="K100" s="16">
        <v>307</v>
      </c>
      <c r="L100" s="16">
        <v>429</v>
      </c>
      <c r="M100" s="16">
        <v>564</v>
      </c>
      <c r="N100" s="155">
        <f>SUM(J100:M100)</f>
        <v>1362</v>
      </c>
      <c r="O100" s="157">
        <f>O96*(18-O97)</f>
        <v>3441.5</v>
      </c>
      <c r="P100" s="163">
        <f>P96*(18-P97)</f>
        <v>3441.5</v>
      </c>
      <c r="Q100" s="4"/>
    </row>
    <row r="101" spans="1:17" ht="20.25" thickBot="1">
      <c r="A101" s="4"/>
      <c r="B101" s="407" t="s">
        <v>215</v>
      </c>
      <c r="C101" s="21">
        <f t="shared" ref="C101:H101" si="15">C96*(19-C97)</f>
        <v>672.69999999999993</v>
      </c>
      <c r="D101" s="20">
        <v>574</v>
      </c>
      <c r="E101" s="20">
        <v>518</v>
      </c>
      <c r="F101" s="20">
        <f t="shared" si="15"/>
        <v>339</v>
      </c>
      <c r="G101" s="20">
        <f t="shared" si="15"/>
        <v>111</v>
      </c>
      <c r="H101" s="20">
        <f t="shared" si="15"/>
        <v>0</v>
      </c>
      <c r="I101" s="164">
        <f>SUM(C101:G101)</f>
        <v>2214.6999999999998</v>
      </c>
      <c r="J101" s="20">
        <v>72</v>
      </c>
      <c r="K101" s="20">
        <v>338</v>
      </c>
      <c r="L101" s="20">
        <v>459</v>
      </c>
      <c r="M101" s="20">
        <f>M96*(19-M97)</f>
        <v>595.19999999999993</v>
      </c>
      <c r="N101" s="164">
        <f>SUM(J101:M101)</f>
        <v>1464.1999999999998</v>
      </c>
      <c r="O101" s="165">
        <f>O96*(19-O97)</f>
        <v>3678.5</v>
      </c>
      <c r="P101" s="166">
        <f>P96*(19-P97)</f>
        <v>3678.5</v>
      </c>
      <c r="Q101" s="4"/>
    </row>
    <row r="102" spans="1:17" ht="15.75" thickBot="1">
      <c r="A102" s="4"/>
      <c r="B102" s="4"/>
      <c r="C102" s="4"/>
      <c r="D102" s="4"/>
      <c r="E102" s="4"/>
      <c r="F102" s="4"/>
      <c r="G102" s="4"/>
      <c r="H102" s="4"/>
      <c r="I102" s="4"/>
      <c r="J102" s="28"/>
      <c r="K102" s="4"/>
      <c r="L102" s="4"/>
      <c r="M102" s="4"/>
      <c r="N102" s="4"/>
      <c r="O102" s="4"/>
      <c r="P102" s="4"/>
      <c r="Q102" s="4"/>
    </row>
    <row r="103" spans="1:17" ht="24" thickBot="1">
      <c r="A103" s="4"/>
      <c r="B103" s="170" t="s">
        <v>236</v>
      </c>
      <c r="C103" s="458" t="s">
        <v>237</v>
      </c>
      <c r="D103" s="458"/>
      <c r="E103" s="458"/>
      <c r="F103" s="458"/>
      <c r="G103" s="458"/>
      <c r="H103" s="458"/>
      <c r="I103" s="458"/>
      <c r="J103" s="458"/>
      <c r="K103" s="458"/>
      <c r="L103" s="458"/>
      <c r="M103" s="459"/>
      <c r="N103" s="459"/>
      <c r="O103" s="459"/>
      <c r="P103" s="460"/>
      <c r="Q103" s="4"/>
    </row>
    <row r="104" spans="1:17" ht="15.75">
      <c r="A104" s="4"/>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c r="Q104" s="4"/>
    </row>
    <row r="105" spans="1:17" ht="30.75" thickBot="1">
      <c r="A105" s="4"/>
      <c r="B105" s="466"/>
      <c r="C105" s="462"/>
      <c r="D105" s="462"/>
      <c r="E105" s="462"/>
      <c r="F105" s="462"/>
      <c r="G105" s="462"/>
      <c r="H105" s="462"/>
      <c r="I105" s="462"/>
      <c r="J105" s="462"/>
      <c r="K105" s="462"/>
      <c r="L105" s="462"/>
      <c r="M105" s="462"/>
      <c r="N105" s="462"/>
      <c r="O105" s="145" t="s">
        <v>234</v>
      </c>
      <c r="P105" s="30" t="s">
        <v>235</v>
      </c>
      <c r="Q105" s="4"/>
    </row>
    <row r="106" spans="1:17" ht="15">
      <c r="A106" s="4"/>
      <c r="B106" s="174">
        <v>2007</v>
      </c>
      <c r="C106" s="173">
        <f>C10/C101</f>
        <v>0.77003121748178993</v>
      </c>
      <c r="D106" s="172">
        <f t="shared" ref="D106:P106" si="16">D10/D101</f>
        <v>0.78222996515679444</v>
      </c>
      <c r="E106" s="172">
        <f t="shared" si="16"/>
        <v>0.90540540540540537</v>
      </c>
      <c r="F106" s="172">
        <f t="shared" si="16"/>
        <v>0.90855457227138647</v>
      </c>
      <c r="G106" s="172">
        <f t="shared" si="16"/>
        <v>0.36936936936936937</v>
      </c>
      <c r="H106" s="172"/>
      <c r="I106" s="172">
        <f t="shared" si="16"/>
        <v>0.805978236329977</v>
      </c>
      <c r="J106" s="172">
        <f t="shared" si="16"/>
        <v>0</v>
      </c>
      <c r="K106" s="172">
        <f t="shared" si="16"/>
        <v>1.0272189349112426</v>
      </c>
      <c r="L106" s="172">
        <f t="shared" si="16"/>
        <v>1.130718954248366</v>
      </c>
      <c r="M106" s="172">
        <f t="shared" si="16"/>
        <v>1.0208333333333335</v>
      </c>
      <c r="N106" s="172">
        <f t="shared" si="16"/>
        <v>1.0065564813550063</v>
      </c>
      <c r="O106" s="172">
        <f t="shared" si="16"/>
        <v>0.8538262878890851</v>
      </c>
      <c r="P106" s="358">
        <f t="shared" si="16"/>
        <v>0.85382628788908532</v>
      </c>
      <c r="Q106" s="4"/>
    </row>
    <row r="107" spans="1:17" ht="15">
      <c r="A107" s="4"/>
      <c r="B107" s="175">
        <f t="shared" ref="B107:B114" si="17">B106+1</f>
        <v>2008</v>
      </c>
      <c r="C107" s="34">
        <f>C21/C$101</f>
        <v>0.7695852534562212</v>
      </c>
      <c r="D107" s="33">
        <f t="shared" ref="D107:P107" si="18">D21/D$101</f>
        <v>0.78222996515679444</v>
      </c>
      <c r="E107" s="33">
        <f t="shared" si="18"/>
        <v>0.90540540540540537</v>
      </c>
      <c r="F107" s="33">
        <f t="shared" si="18"/>
        <v>0.90855457227138647</v>
      </c>
      <c r="G107" s="33">
        <f t="shared" si="18"/>
        <v>0.36936936936936937</v>
      </c>
      <c r="H107" s="33"/>
      <c r="I107" s="33">
        <f t="shared" si="18"/>
        <v>0.80584277780286262</v>
      </c>
      <c r="J107" s="33">
        <f t="shared" si="18"/>
        <v>2.5833333333333335</v>
      </c>
      <c r="K107" s="33">
        <f t="shared" si="18"/>
        <v>0.8529585798816568</v>
      </c>
      <c r="L107" s="33">
        <f t="shared" si="18"/>
        <v>0.82352941176470584</v>
      </c>
      <c r="M107" s="33">
        <f t="shared" si="18"/>
        <v>0.88373655913978499</v>
      </c>
      <c r="N107" s="33">
        <f t="shared" si="18"/>
        <v>0.9413331512088513</v>
      </c>
      <c r="O107" s="33">
        <f t="shared" si="18"/>
        <v>0.85907299170857676</v>
      </c>
      <c r="P107" s="35">
        <f t="shared" si="18"/>
        <v>0.85907299170857676</v>
      </c>
      <c r="Q107" s="4"/>
    </row>
    <row r="108" spans="1:17" ht="15">
      <c r="A108" s="4"/>
      <c r="B108" s="175">
        <f t="shared" si="17"/>
        <v>2009</v>
      </c>
      <c r="C108" s="34">
        <f>C31/C$101</f>
        <v>1.0108517912888362</v>
      </c>
      <c r="D108" s="33">
        <f t="shared" ref="D108:P108" si="19">D31/D$101</f>
        <v>0.95993031358885017</v>
      </c>
      <c r="E108" s="33">
        <f t="shared" si="19"/>
        <v>0.9575289575289575</v>
      </c>
      <c r="F108" s="33">
        <f t="shared" si="19"/>
        <v>0.57817109144542778</v>
      </c>
      <c r="G108" s="33">
        <f t="shared" si="19"/>
        <v>0.96576576576576567</v>
      </c>
      <c r="H108" s="33"/>
      <c r="I108" s="33">
        <f t="shared" si="19"/>
        <v>0.9166930058247168</v>
      </c>
      <c r="J108" s="33">
        <f t="shared" si="19"/>
        <v>0.4236111111111111</v>
      </c>
      <c r="K108" s="33">
        <f t="shared" si="19"/>
        <v>0.93846153846153846</v>
      </c>
      <c r="L108" s="33">
        <f t="shared" si="19"/>
        <v>0.81045751633986929</v>
      </c>
      <c r="M108" s="33">
        <f t="shared" si="19"/>
        <v>1.0181451612903227</v>
      </c>
      <c r="N108" s="33">
        <f t="shared" si="19"/>
        <v>0.9054090971178802</v>
      </c>
      <c r="O108" s="33">
        <f t="shared" si="19"/>
        <v>0.92140818268315894</v>
      </c>
      <c r="P108" s="35">
        <f t="shared" si="19"/>
        <v>0.9114856599157265</v>
      </c>
      <c r="Q108" s="4"/>
    </row>
    <row r="109" spans="1:17" ht="15">
      <c r="A109" s="4"/>
      <c r="B109" s="175">
        <f t="shared" si="17"/>
        <v>2010</v>
      </c>
      <c r="C109" s="34">
        <f>C41/C$101</f>
        <v>1.1431544522075221</v>
      </c>
      <c r="D109" s="33">
        <f t="shared" ref="D109:P109" si="20">D51/D$101</f>
        <v>1.0278745644599303</v>
      </c>
      <c r="E109" s="33">
        <f t="shared" si="20"/>
        <v>0.87644787644787647</v>
      </c>
      <c r="F109" s="33">
        <f t="shared" si="20"/>
        <v>0.79351032448377579</v>
      </c>
      <c r="G109" s="33">
        <f t="shared" si="20"/>
        <v>0.88288288288288286</v>
      </c>
      <c r="H109" s="33"/>
      <c r="I109" s="33">
        <f t="shared" si="20"/>
        <v>0.91660270013997391</v>
      </c>
      <c r="J109" s="33">
        <f t="shared" si="20"/>
        <v>0</v>
      </c>
      <c r="K109" s="33">
        <f t="shared" si="20"/>
        <v>0.87692307692307703</v>
      </c>
      <c r="L109" s="33">
        <f t="shared" si="20"/>
        <v>1.056644880174292</v>
      </c>
      <c r="M109" s="33">
        <f t="shared" si="20"/>
        <v>0.84005376344086036</v>
      </c>
      <c r="N109" s="33">
        <f t="shared" si="20"/>
        <v>0.87515366753175816</v>
      </c>
      <c r="O109" s="33">
        <f t="shared" si="20"/>
        <v>0.89952426260704099</v>
      </c>
      <c r="P109" s="35">
        <f t="shared" si="20"/>
        <v>0.89952426260704099</v>
      </c>
      <c r="Q109" s="4"/>
    </row>
    <row r="110" spans="1:17" ht="15">
      <c r="A110" s="4"/>
      <c r="B110" s="175">
        <f t="shared" si="17"/>
        <v>2011</v>
      </c>
      <c r="C110" s="34">
        <f>C61/C$20</f>
        <v>1.1783439490445859</v>
      </c>
      <c r="D110" s="33">
        <f t="shared" ref="D110:P110" si="21">D61/D$20</f>
        <v>0.87790973871733957</v>
      </c>
      <c r="E110" s="33">
        <f t="shared" si="21"/>
        <v>1.0333333333333332</v>
      </c>
      <c r="F110" s="33">
        <f t="shared" si="21"/>
        <v>0.99640287769784175</v>
      </c>
      <c r="G110" s="33">
        <f t="shared" si="21"/>
        <v>1.9166666666666667</v>
      </c>
      <c r="H110" s="33"/>
      <c r="I110" s="33">
        <f t="shared" si="21"/>
        <v>1.0494065192504669</v>
      </c>
      <c r="J110" s="33">
        <f t="shared" si="21"/>
        <v>0.39156626506024095</v>
      </c>
      <c r="K110" s="33">
        <f t="shared" si="21"/>
        <v>0.91721725612125915</v>
      </c>
      <c r="L110" s="33">
        <f t="shared" si="21"/>
        <v>1.0431034482758621</v>
      </c>
      <c r="M110" s="33">
        <f t="shared" si="21"/>
        <v>1.1022222222222222</v>
      </c>
      <c r="N110" s="33">
        <f t="shared" si="21"/>
        <v>0.95522388059701491</v>
      </c>
      <c r="O110" s="33">
        <f t="shared" si="21"/>
        <v>1.0100236050768023</v>
      </c>
      <c r="P110" s="35">
        <f t="shared" si="21"/>
        <v>1.0100236050768023</v>
      </c>
      <c r="Q110" s="4"/>
    </row>
    <row r="111" spans="1:17" ht="15">
      <c r="A111" s="4"/>
      <c r="B111" s="175">
        <f t="shared" si="17"/>
        <v>2012</v>
      </c>
      <c r="C111" s="34">
        <f>C61/C$101</f>
        <v>0.85253456221198165</v>
      </c>
      <c r="D111" s="33">
        <f t="shared" ref="D111:P111" si="22">D61/D$101</f>
        <v>0.64390243902439015</v>
      </c>
      <c r="E111" s="33">
        <f t="shared" si="22"/>
        <v>0.87374517374517369</v>
      </c>
      <c r="F111" s="33">
        <f t="shared" si="22"/>
        <v>0.81710914454277284</v>
      </c>
      <c r="G111" s="33">
        <f t="shared" si="22"/>
        <v>0.6216216216216216</v>
      </c>
      <c r="H111" s="33"/>
      <c r="I111" s="33">
        <f t="shared" si="22"/>
        <v>0.78642705558314896</v>
      </c>
      <c r="J111" s="33">
        <f t="shared" si="22"/>
        <v>0.90277777777777779</v>
      </c>
      <c r="K111" s="33">
        <f t="shared" si="22"/>
        <v>0.69822485207100593</v>
      </c>
      <c r="L111" s="33">
        <f t="shared" si="22"/>
        <v>0.79084967320261434</v>
      </c>
      <c r="M111" s="33">
        <f t="shared" si="22"/>
        <v>0.91666666666666685</v>
      </c>
      <c r="N111" s="33">
        <f t="shared" si="22"/>
        <v>0.82611665073077456</v>
      </c>
      <c r="O111" s="33">
        <f t="shared" si="22"/>
        <v>0.8026097594128041</v>
      </c>
      <c r="P111" s="35">
        <f t="shared" si="22"/>
        <v>0.8026097594128041</v>
      </c>
      <c r="Q111" s="4"/>
    </row>
    <row r="112" spans="1:17" ht="15">
      <c r="A112" s="4"/>
      <c r="B112" s="175">
        <f t="shared" si="17"/>
        <v>2013</v>
      </c>
      <c r="C112" s="34">
        <f>C71/C$101</f>
        <v>0.77880184331797242</v>
      </c>
      <c r="D112" s="33">
        <f t="shared" ref="D112:P112" si="23">D71/D$101</f>
        <v>0.89756097560975601</v>
      </c>
      <c r="E112" s="33">
        <f t="shared" si="23"/>
        <v>1.131081081081081</v>
      </c>
      <c r="F112" s="33">
        <f t="shared" si="23"/>
        <v>0.78761061946902655</v>
      </c>
      <c r="G112" s="33">
        <f t="shared" si="23"/>
        <v>1.3333333333333333</v>
      </c>
      <c r="H112" s="33"/>
      <c r="I112" s="33">
        <f t="shared" si="23"/>
        <v>0.92111798437711656</v>
      </c>
      <c r="J112" s="33">
        <f t="shared" si="23"/>
        <v>2.1666666666666665</v>
      </c>
      <c r="K112" s="33">
        <f t="shared" si="23"/>
        <v>0.69822485207100593</v>
      </c>
      <c r="L112" s="33">
        <f t="shared" si="23"/>
        <v>0.86928104575163401</v>
      </c>
      <c r="M112" s="33">
        <f t="shared" si="23"/>
        <v>0.85937500000000011</v>
      </c>
      <c r="N112" s="33">
        <f t="shared" si="23"/>
        <v>0.8895642671766153</v>
      </c>
      <c r="O112" s="33">
        <f t="shared" si="23"/>
        <v>0.91507407910833205</v>
      </c>
      <c r="P112" s="35">
        <f t="shared" si="23"/>
        <v>0.90555933124915056</v>
      </c>
      <c r="Q112" s="4"/>
    </row>
    <row r="113" spans="1:17" ht="15">
      <c r="A113" s="4"/>
      <c r="B113" s="175">
        <f t="shared" si="17"/>
        <v>2014</v>
      </c>
      <c r="C113" s="34">
        <f>C81/C$101</f>
        <v>0.8384123680689759</v>
      </c>
      <c r="D113" s="33">
        <f t="shared" ref="D113:P113" si="24">D81/D$101</f>
        <v>0.72125435540069682</v>
      </c>
      <c r="E113" s="33">
        <f t="shared" si="24"/>
        <v>0.71814671814671815</v>
      </c>
      <c r="F113" s="33">
        <f t="shared" si="24"/>
        <v>0.59882005899705015</v>
      </c>
      <c r="G113" s="33">
        <f t="shared" si="24"/>
        <v>1.1216216216216217</v>
      </c>
      <c r="H113" s="33"/>
      <c r="I113" s="33">
        <f t="shared" si="24"/>
        <v>0.75743893078069269</v>
      </c>
      <c r="J113" s="33">
        <f t="shared" si="24"/>
        <v>0.66712962962962963</v>
      </c>
      <c r="K113" s="33">
        <f t="shared" si="24"/>
        <v>0.48940637526245456</v>
      </c>
      <c r="L113" s="33">
        <f t="shared" si="24"/>
        <v>0.90546114742193162</v>
      </c>
      <c r="M113" s="33">
        <f t="shared" si="24"/>
        <v>0.87382392473118298</v>
      </c>
      <c r="N113" s="33">
        <f t="shared" si="24"/>
        <v>0.78483769624280131</v>
      </c>
      <c r="O113" s="33">
        <f t="shared" si="24"/>
        <v>0.76831843274125577</v>
      </c>
      <c r="P113" s="35">
        <f t="shared" si="24"/>
        <v>0.76831843274125577</v>
      </c>
      <c r="Q113" s="4"/>
    </row>
    <row r="114" spans="1:17" ht="15.75" thickBot="1">
      <c r="A114" s="4"/>
      <c r="B114" s="176">
        <f t="shared" si="17"/>
        <v>2015</v>
      </c>
      <c r="C114" s="415">
        <f>C91/C101</f>
        <v>0</v>
      </c>
      <c r="D114" s="413">
        <f t="shared" ref="D114:O114" si="25">D91/D101</f>
        <v>1.0560291189646589</v>
      </c>
      <c r="E114" s="413">
        <f t="shared" si="25"/>
        <v>0.8706563706563708</v>
      </c>
      <c r="F114" s="413">
        <f t="shared" si="25"/>
        <v>0.78121927236971478</v>
      </c>
      <c r="G114" s="413">
        <f t="shared" si="25"/>
        <v>0.93719848881139234</v>
      </c>
      <c r="H114" s="413"/>
      <c r="I114" s="413">
        <f t="shared" si="25"/>
        <v>0.64388995343708499</v>
      </c>
      <c r="J114" s="413">
        <f t="shared" si="25"/>
        <v>0</v>
      </c>
      <c r="K114" s="413">
        <f t="shared" si="25"/>
        <v>0</v>
      </c>
      <c r="L114" s="413">
        <f t="shared" si="25"/>
        <v>0</v>
      </c>
      <c r="M114" s="413">
        <f t="shared" si="25"/>
        <v>0</v>
      </c>
      <c r="N114" s="413">
        <f t="shared" si="25"/>
        <v>0</v>
      </c>
      <c r="O114" s="413">
        <f t="shared" si="25"/>
        <v>0.54037055318121852</v>
      </c>
      <c r="P114" s="414"/>
      <c r="Q114" s="4"/>
    </row>
    <row r="115" spans="1:17" ht="15.75" thickBot="1">
      <c r="A115" s="4"/>
      <c r="B115" s="4"/>
      <c r="C115" s="4"/>
      <c r="D115" s="4"/>
      <c r="E115" s="4"/>
      <c r="F115" s="4"/>
      <c r="G115" s="4"/>
      <c r="H115" s="4"/>
      <c r="I115" s="4"/>
      <c r="J115" s="4"/>
      <c r="K115" s="4"/>
      <c r="L115" s="4"/>
      <c r="M115" s="4"/>
      <c r="N115" s="4"/>
      <c r="O115" s="4"/>
      <c r="P115" s="4"/>
      <c r="Q115" s="4"/>
    </row>
    <row r="116" spans="1:17" ht="18.75" thickBot="1">
      <c r="A116" s="4"/>
      <c r="B116" s="181" t="s">
        <v>236</v>
      </c>
      <c r="C116" s="478" t="s">
        <v>8</v>
      </c>
      <c r="D116" s="479"/>
      <c r="E116" s="479"/>
      <c r="F116" s="479"/>
      <c r="G116" s="479"/>
      <c r="H116" s="479"/>
      <c r="I116" s="479"/>
      <c r="J116" s="479"/>
      <c r="K116" s="479"/>
      <c r="L116" s="479"/>
      <c r="M116" s="480"/>
      <c r="N116" s="480"/>
      <c r="O116" s="480"/>
      <c r="P116" s="481"/>
      <c r="Q116" s="4"/>
    </row>
    <row r="117" spans="1:17" ht="15.75">
      <c r="A117" s="4"/>
      <c r="B117" s="475" t="s">
        <v>195</v>
      </c>
      <c r="C117" s="456" t="s">
        <v>196</v>
      </c>
      <c r="D117" s="456" t="s">
        <v>197</v>
      </c>
      <c r="E117" s="456" t="s">
        <v>198</v>
      </c>
      <c r="F117" s="456" t="s">
        <v>199</v>
      </c>
      <c r="G117" s="456" t="s">
        <v>200</v>
      </c>
      <c r="H117" s="456" t="s">
        <v>201</v>
      </c>
      <c r="I117" s="467" t="s">
        <v>202</v>
      </c>
      <c r="J117" s="456" t="s">
        <v>203</v>
      </c>
      <c r="K117" s="456" t="s">
        <v>204</v>
      </c>
      <c r="L117" s="456" t="s">
        <v>205</v>
      </c>
      <c r="M117" s="456" t="s">
        <v>206</v>
      </c>
      <c r="N117" s="467" t="s">
        <v>207</v>
      </c>
      <c r="O117" s="456" t="s">
        <v>208</v>
      </c>
      <c r="P117" s="457"/>
      <c r="Q117" s="4"/>
    </row>
    <row r="118" spans="1:17" ht="32.25" thickBot="1">
      <c r="A118" s="4"/>
      <c r="B118" s="476"/>
      <c r="C118" s="477"/>
      <c r="D118" s="477"/>
      <c r="E118" s="477"/>
      <c r="F118" s="477"/>
      <c r="G118" s="477"/>
      <c r="H118" s="477"/>
      <c r="I118" s="477"/>
      <c r="J118" s="477"/>
      <c r="K118" s="477"/>
      <c r="L118" s="477"/>
      <c r="M118" s="477"/>
      <c r="N118" s="477"/>
      <c r="O118" s="183" t="s">
        <v>234</v>
      </c>
      <c r="P118" s="30" t="s">
        <v>235</v>
      </c>
      <c r="Q118" s="4"/>
    </row>
    <row r="119" spans="1:17" ht="15">
      <c r="A119" s="4"/>
      <c r="B119" s="174">
        <v>2007</v>
      </c>
      <c r="C119" s="184">
        <f>C6/C$97</f>
        <v>-1.5185185185185184</v>
      </c>
      <c r="D119" s="182">
        <f t="shared" ref="D119:P119" si="26">D6/D$97</f>
        <v>-1.9333333333333333</v>
      </c>
      <c r="E119" s="182">
        <f t="shared" si="26"/>
        <v>2.4782608695652177</v>
      </c>
      <c r="F119" s="182">
        <f t="shared" si="26"/>
        <v>1.3246753246753245</v>
      </c>
      <c r="G119" s="182">
        <f t="shared" si="26"/>
        <v>0.96551724137931028</v>
      </c>
      <c r="H119" s="182"/>
      <c r="I119" s="182">
        <f t="shared" si="26"/>
        <v>2.3784501294484182</v>
      </c>
      <c r="J119" s="182">
        <f t="shared" si="26"/>
        <v>0</v>
      </c>
      <c r="K119" s="182">
        <f t="shared" si="26"/>
        <v>0.96296296296296302</v>
      </c>
      <c r="L119" s="182">
        <f t="shared" si="26"/>
        <v>0.45945945945945943</v>
      </c>
      <c r="M119" s="182">
        <f t="shared" si="26"/>
        <v>2.9999999999999996</v>
      </c>
      <c r="N119" s="182">
        <f t="shared" si="26"/>
        <v>0.64149472003816599</v>
      </c>
      <c r="O119" s="182">
        <f t="shared" si="26"/>
        <v>1.3947650500712965</v>
      </c>
      <c r="P119" s="357">
        <f t="shared" si="26"/>
        <v>1.394765050071296</v>
      </c>
      <c r="Q119" s="4"/>
    </row>
    <row r="120" spans="1:17" ht="15">
      <c r="A120" s="4"/>
      <c r="B120" s="175">
        <v>2008</v>
      </c>
      <c r="C120" s="87">
        <f>C17/C$97</f>
        <v>-0.85185185185185175</v>
      </c>
      <c r="D120" s="85">
        <f t="shared" ref="D120:P120" si="27">D17/D$97</f>
        <v>-2</v>
      </c>
      <c r="E120" s="85">
        <f t="shared" si="27"/>
        <v>1.6956521739130437</v>
      </c>
      <c r="F120" s="85">
        <f t="shared" si="27"/>
        <v>1.142857142857143</v>
      </c>
      <c r="G120" s="85">
        <f t="shared" si="27"/>
        <v>0.93103448275862077</v>
      </c>
      <c r="H120" s="85"/>
      <c r="I120" s="85">
        <f t="shared" si="27"/>
        <v>1.8303936109526526</v>
      </c>
      <c r="J120" s="85">
        <f t="shared" si="27"/>
        <v>0.82203389830508466</v>
      </c>
      <c r="K120" s="85">
        <f t="shared" si="27"/>
        <v>1.1975308641975309</v>
      </c>
      <c r="L120" s="85">
        <f t="shared" si="27"/>
        <v>1.7297297297297298</v>
      </c>
      <c r="M120" s="85">
        <f t="shared" si="27"/>
        <v>-10</v>
      </c>
      <c r="N120" s="85">
        <f t="shared" si="27"/>
        <v>1.438809423326199</v>
      </c>
      <c r="O120" s="85">
        <f t="shared" si="27"/>
        <v>1.6287446937537904</v>
      </c>
      <c r="P120" s="88">
        <f t="shared" si="27"/>
        <v>1.6287446937537904</v>
      </c>
      <c r="Q120" s="4"/>
    </row>
    <row r="121" spans="1:17" ht="15">
      <c r="A121" s="4"/>
      <c r="B121" s="175">
        <v>2009</v>
      </c>
      <c r="C121" s="87">
        <f>C27/C$97</f>
        <v>1.074074074074074</v>
      </c>
      <c r="D121" s="85">
        <f t="shared" ref="D121:P121" si="28">D27/D$97</f>
        <v>0.46666666666666662</v>
      </c>
      <c r="E121" s="85">
        <f t="shared" si="28"/>
        <v>1.3043478260869565</v>
      </c>
      <c r="F121" s="85">
        <f t="shared" si="28"/>
        <v>1.4545454545454544</v>
      </c>
      <c r="G121" s="85">
        <f t="shared" si="28"/>
        <v>1.0603448275862071</v>
      </c>
      <c r="H121" s="85"/>
      <c r="I121" s="85">
        <f t="shared" si="28"/>
        <v>1.3529804958130662</v>
      </c>
      <c r="J121" s="85">
        <f t="shared" si="28"/>
        <v>1.0932203389830508</v>
      </c>
      <c r="K121" s="85">
        <f t="shared" si="28"/>
        <v>0.83950617283950624</v>
      </c>
      <c r="L121" s="85">
        <f t="shared" si="28"/>
        <v>1.7837837837837835</v>
      </c>
      <c r="M121" s="85">
        <f t="shared" si="28"/>
        <v>2.5</v>
      </c>
      <c r="N121" s="85">
        <f t="shared" si="28"/>
        <v>0.99148600420195032</v>
      </c>
      <c r="O121" s="85">
        <f t="shared" si="28"/>
        <v>1.1883661549264304</v>
      </c>
      <c r="P121" s="88">
        <f t="shared" si="28"/>
        <v>1.1396046523643897</v>
      </c>
      <c r="Q121" s="4"/>
    </row>
    <row r="122" spans="1:17" ht="15">
      <c r="A122" s="4"/>
      <c r="B122" s="175">
        <v>2010</v>
      </c>
      <c r="C122" s="87">
        <f>C37/C$97</f>
        <v>2.1481481481481479</v>
      </c>
      <c r="D122" s="85">
        <f t="shared" ref="D122:P122" si="29">D37/D$97</f>
        <v>0.46666666666666662</v>
      </c>
      <c r="E122" s="85">
        <f t="shared" si="29"/>
        <v>1.6956521739130437</v>
      </c>
      <c r="F122" s="85">
        <f t="shared" si="29"/>
        <v>1</v>
      </c>
      <c r="G122" s="85">
        <f t="shared" si="29"/>
        <v>0.96551724137931028</v>
      </c>
      <c r="H122" s="85"/>
      <c r="I122" s="85">
        <f t="shared" si="29"/>
        <v>0.96406160867084978</v>
      </c>
      <c r="J122" s="85">
        <f t="shared" si="29"/>
        <v>0.94915254237288127</v>
      </c>
      <c r="K122" s="85">
        <f t="shared" si="29"/>
        <v>0.80246913580246915</v>
      </c>
      <c r="L122" s="85">
        <f t="shared" si="29"/>
        <v>1.5405405405405406</v>
      </c>
      <c r="M122" s="85">
        <f t="shared" si="29"/>
        <v>21</v>
      </c>
      <c r="N122" s="85">
        <f t="shared" si="29"/>
        <v>0.88065426477055564</v>
      </c>
      <c r="O122" s="85">
        <f t="shared" si="29"/>
        <v>0.92149311628886021</v>
      </c>
      <c r="P122" s="88">
        <f t="shared" si="29"/>
        <v>0.92149311628886021</v>
      </c>
      <c r="Q122" s="4"/>
    </row>
    <row r="123" spans="1:17" ht="15">
      <c r="A123" s="4"/>
      <c r="B123" s="175">
        <v>2011</v>
      </c>
      <c r="C123" s="87">
        <f>C47/C$97</f>
        <v>0.37037037037037035</v>
      </c>
      <c r="D123" s="85">
        <f t="shared" ref="D123:O123" si="30">D47/D$97</f>
        <v>1.4000000000000001</v>
      </c>
      <c r="E123" s="85">
        <f t="shared" si="30"/>
        <v>1.9130434782608698</v>
      </c>
      <c r="F123" s="85">
        <f t="shared" si="30"/>
        <v>1.2987012987012987</v>
      </c>
      <c r="G123" s="85">
        <f t="shared" si="30"/>
        <v>0.80172413793103459</v>
      </c>
      <c r="H123" s="85"/>
      <c r="I123" s="85">
        <f t="shared" si="30"/>
        <v>1.3020755627715126</v>
      </c>
      <c r="J123" s="85">
        <f t="shared" si="30"/>
        <v>0</v>
      </c>
      <c r="K123" s="85">
        <f t="shared" si="30"/>
        <v>0.93827160493827155</v>
      </c>
      <c r="L123" s="85">
        <f t="shared" si="30"/>
        <v>0.78378378378378377</v>
      </c>
      <c r="M123" s="85">
        <f t="shared" si="30"/>
        <v>-14.499999999999998</v>
      </c>
      <c r="N123" s="85">
        <f t="shared" si="30"/>
        <v>0.92650129883359633</v>
      </c>
      <c r="O123" s="85">
        <f t="shared" si="30"/>
        <v>1.0783896398599346</v>
      </c>
      <c r="P123" s="88">
        <f>P47/P$97</f>
        <v>1.0783896398599346</v>
      </c>
      <c r="Q123" s="4"/>
    </row>
    <row r="124" spans="1:17" ht="15">
      <c r="B124" s="175">
        <v>2012</v>
      </c>
      <c r="C124" s="87">
        <f>C57/C$97</f>
        <v>-0.18518518518518517</v>
      </c>
      <c r="D124" s="85">
        <f t="shared" ref="D124:P124" si="31">D57/D$97</f>
        <v>-3.8666666666666667</v>
      </c>
      <c r="E124" s="85">
        <f t="shared" si="31"/>
        <v>1.9130434782608698</v>
      </c>
      <c r="F124" s="85">
        <f t="shared" si="31"/>
        <v>1.025974025974026</v>
      </c>
      <c r="G124" s="85">
        <f t="shared" si="31"/>
        <v>1.0431034482758621</v>
      </c>
      <c r="H124" s="85"/>
      <c r="I124" s="85">
        <f t="shared" si="31"/>
        <v>1.9492983456930972</v>
      </c>
      <c r="J124" s="85">
        <f t="shared" si="31"/>
        <v>1.0593220338983049</v>
      </c>
      <c r="K124" s="85">
        <f t="shared" si="31"/>
        <v>1.2222222222222223</v>
      </c>
      <c r="L124" s="85">
        <f t="shared" si="31"/>
        <v>1.8648648648648649</v>
      </c>
      <c r="M124" s="85">
        <f t="shared" si="31"/>
        <v>-6.9999999999999991</v>
      </c>
      <c r="N124" s="85">
        <f t="shared" si="31"/>
        <v>1.4041328480713884</v>
      </c>
      <c r="O124" s="85">
        <f t="shared" si="31"/>
        <v>1.6387065051710292</v>
      </c>
      <c r="P124" s="88">
        <f t="shared" si="31"/>
        <v>1.638706505171029</v>
      </c>
    </row>
    <row r="125" spans="1:17" ht="15">
      <c r="B125" s="175">
        <v>2013</v>
      </c>
      <c r="C125" s="87">
        <f>C67/C$97</f>
        <v>-0.77777777777777779</v>
      </c>
      <c r="D125" s="85">
        <f t="shared" ref="D125:P125" si="32">D67/D$97</f>
        <v>-0.39999999999999997</v>
      </c>
      <c r="E125" s="85">
        <f t="shared" si="32"/>
        <v>4.3478260869565223E-2</v>
      </c>
      <c r="F125" s="85">
        <f t="shared" si="32"/>
        <v>0.80519480519480524</v>
      </c>
      <c r="G125" s="85">
        <f t="shared" si="32"/>
        <v>1.0344827586206897</v>
      </c>
      <c r="H125" s="85"/>
      <c r="I125" s="85">
        <f t="shared" si="32"/>
        <v>1.3550380373013764</v>
      </c>
      <c r="J125" s="85">
        <f t="shared" si="32"/>
        <v>0.94915254237288127</v>
      </c>
      <c r="K125" s="85">
        <f t="shared" si="32"/>
        <v>1.2222222222222223</v>
      </c>
      <c r="L125" s="85">
        <f t="shared" si="32"/>
        <v>1.5405405405405406</v>
      </c>
      <c r="M125" s="85">
        <f t="shared" si="32"/>
        <v>-12.5</v>
      </c>
      <c r="N125" s="85">
        <f t="shared" si="32"/>
        <v>1.4682264683783204</v>
      </c>
      <c r="O125" s="85">
        <f t="shared" si="32"/>
        <v>1.4797011282558081</v>
      </c>
      <c r="P125" s="88">
        <f t="shared" si="32"/>
        <v>1.438321671907089</v>
      </c>
    </row>
    <row r="126" spans="1:17" ht="15">
      <c r="B126" s="175">
        <f>B125+1</f>
        <v>2014</v>
      </c>
      <c r="C126" s="87">
        <f>C77/C$97</f>
        <v>-0.29629629629629628</v>
      </c>
      <c r="D126" s="85">
        <f t="shared" ref="D126:P126" si="33">D77/D$97</f>
        <v>-2.8000000000000003</v>
      </c>
      <c r="E126" s="85">
        <f t="shared" si="33"/>
        <v>3.0434782608695654</v>
      </c>
      <c r="F126" s="85">
        <f t="shared" si="33"/>
        <v>1.1558441558441559</v>
      </c>
      <c r="G126" s="85">
        <f t="shared" si="33"/>
        <v>0.92241379310344829</v>
      </c>
      <c r="H126" s="85"/>
      <c r="I126" s="85">
        <f t="shared" si="33"/>
        <v>2.1498345693097543</v>
      </c>
      <c r="J126" s="85">
        <f t="shared" si="33"/>
        <v>1.2031073446327682</v>
      </c>
      <c r="K126" s="85">
        <f t="shared" si="33"/>
        <v>1.3245718837116689</v>
      </c>
      <c r="L126" s="85">
        <f t="shared" si="33"/>
        <v>1.5117117117117123</v>
      </c>
      <c r="M126" s="85">
        <f t="shared" si="33"/>
        <v>-11.112903225806448</v>
      </c>
      <c r="N126" s="85">
        <f t="shared" si="33"/>
        <v>1.4009960321488579</v>
      </c>
      <c r="O126" s="85">
        <f t="shared" si="33"/>
        <v>1.717714872039336</v>
      </c>
      <c r="P126" s="88">
        <f t="shared" si="33"/>
        <v>1.717714872039336</v>
      </c>
    </row>
    <row r="127" spans="1:17" ht="15.75" thickBot="1">
      <c r="B127" s="176">
        <f>B126+1</f>
        <v>2015</v>
      </c>
      <c r="C127" s="93">
        <f>C87/C$97</f>
        <v>-0.60573476702508966</v>
      </c>
      <c r="D127" s="91">
        <f t="shared" ref="D127:O127" si="34">D87/D$97</f>
        <v>0.36904761904761907</v>
      </c>
      <c r="E127" s="91">
        <f t="shared" si="34"/>
        <v>1.9354838709677415</v>
      </c>
      <c r="F127" s="91">
        <f t="shared" si="34"/>
        <v>1.091774891774892</v>
      </c>
      <c r="G127" s="91">
        <f t="shared" si="34"/>
        <v>1.1104004449388207</v>
      </c>
      <c r="H127" s="91"/>
      <c r="I127" s="91">
        <f t="shared" si="34"/>
        <v>1.7132827156956298</v>
      </c>
      <c r="J127" s="91">
        <f t="shared" si="34"/>
        <v>0</v>
      </c>
      <c r="K127" s="91">
        <f t="shared" si="34"/>
        <v>0</v>
      </c>
      <c r="L127" s="91">
        <f t="shared" si="34"/>
        <v>0</v>
      </c>
      <c r="M127" s="91">
        <f t="shared" si="34"/>
        <v>0</v>
      </c>
      <c r="N127" s="91"/>
      <c r="O127" s="91">
        <f t="shared" si="34"/>
        <v>1.4936200396631327</v>
      </c>
      <c r="P127" s="94"/>
    </row>
  </sheetData>
  <customSheetViews>
    <customSheetView guid="{6DA84043-8308-458F-9378-22AB3DF247A3}" scale="90" showPageBreaks="1" printArea="1" view="pageBreakPreview" topLeftCell="A106">
      <selection activeCell="G135" sqref="G135"/>
      <rowBreaks count="1" manualBreakCount="1">
        <brk id="82" min="1" max="15" man="1"/>
      </rowBreaks>
      <pageMargins left="0.7" right="0.7" top="0.78740157499999996" bottom="0.78740157499999996" header="0.3" footer="0.3"/>
      <pageSetup paperSize="9" scale="47" orientation="portrait" r:id="rId1"/>
    </customSheetView>
  </customSheetViews>
  <mergeCells count="191">
    <mergeCell ref="N117:N118"/>
    <mergeCell ref="C116:P116"/>
    <mergeCell ref="O117:P117"/>
    <mergeCell ref="B13:K13"/>
    <mergeCell ref="L13:P13"/>
    <mergeCell ref="B14:B15"/>
    <mergeCell ref="C14:C15"/>
    <mergeCell ref="D14:D15"/>
    <mergeCell ref="E14:E15"/>
    <mergeCell ref="M14:M15"/>
    <mergeCell ref="M24:M25"/>
    <mergeCell ref="N24:N25"/>
    <mergeCell ref="O14:P14"/>
    <mergeCell ref="H34:H35"/>
    <mergeCell ref="L14:L15"/>
    <mergeCell ref="I14:I15"/>
    <mergeCell ref="J24:J25"/>
    <mergeCell ref="K24:K25"/>
    <mergeCell ref="B23:K23"/>
    <mergeCell ref="I24:I25"/>
    <mergeCell ref="H14:H15"/>
    <mergeCell ref="G117:G118"/>
    <mergeCell ref="H117:H118"/>
    <mergeCell ref="I117:I118"/>
    <mergeCell ref="J117:J118"/>
    <mergeCell ref="K117:K118"/>
    <mergeCell ref="E24:E25"/>
    <mergeCell ref="F24:F25"/>
    <mergeCell ref="M34:M35"/>
    <mergeCell ref="K34:K35"/>
    <mergeCell ref="B117:B118"/>
    <mergeCell ref="C117:C118"/>
    <mergeCell ref="D117:D118"/>
    <mergeCell ref="E117:E118"/>
    <mergeCell ref="F117:F118"/>
    <mergeCell ref="L117:L118"/>
    <mergeCell ref="M117:M118"/>
    <mergeCell ref="I54:I55"/>
    <mergeCell ref="I44:I45"/>
    <mergeCell ref="B53:K53"/>
    <mergeCell ref="L53:P53"/>
    <mergeCell ref="B54:B55"/>
    <mergeCell ref="C54:C55"/>
    <mergeCell ref="E54:E55"/>
    <mergeCell ref="F34:F35"/>
    <mergeCell ref="O34:P34"/>
    <mergeCell ref="L43:P43"/>
    <mergeCell ref="O44:P44"/>
    <mergeCell ref="N34:N35"/>
    <mergeCell ref="E44:E45"/>
    <mergeCell ref="F44:F45"/>
    <mergeCell ref="J34:J35"/>
    <mergeCell ref="F14:F15"/>
    <mergeCell ref="B34:B35"/>
    <mergeCell ref="C34:C35"/>
    <mergeCell ref="D34:D35"/>
    <mergeCell ref="E34:E35"/>
    <mergeCell ref="K14:K15"/>
    <mergeCell ref="N14:N15"/>
    <mergeCell ref="G14:G15"/>
    <mergeCell ref="J14:J15"/>
    <mergeCell ref="L24:L25"/>
    <mergeCell ref="B33:K33"/>
    <mergeCell ref="L33:P33"/>
    <mergeCell ref="G24:G25"/>
    <mergeCell ref="H24:H25"/>
    <mergeCell ref="O24:P24"/>
    <mergeCell ref="I34:I35"/>
    <mergeCell ref="L23:P23"/>
    <mergeCell ref="B24:B25"/>
    <mergeCell ref="C24:C25"/>
    <mergeCell ref="D24:D25"/>
    <mergeCell ref="C44:C45"/>
    <mergeCell ref="D44:D45"/>
    <mergeCell ref="L34:L35"/>
    <mergeCell ref="J44:J45"/>
    <mergeCell ref="K44:K45"/>
    <mergeCell ref="B43:K43"/>
    <mergeCell ref="G34:G35"/>
    <mergeCell ref="B44:B45"/>
    <mergeCell ref="G44:G45"/>
    <mergeCell ref="H44:H45"/>
    <mergeCell ref="M44:M45"/>
    <mergeCell ref="N44:N45"/>
    <mergeCell ref="M74:M75"/>
    <mergeCell ref="N74:N75"/>
    <mergeCell ref="O74:P74"/>
    <mergeCell ref="L54:L55"/>
    <mergeCell ref="M54:M55"/>
    <mergeCell ref="L64:L65"/>
    <mergeCell ref="O64:P64"/>
    <mergeCell ref="L44:L45"/>
    <mergeCell ref="G64:G65"/>
    <mergeCell ref="M64:M65"/>
    <mergeCell ref="N64:N65"/>
    <mergeCell ref="L63:P63"/>
    <mergeCell ref="N54:N55"/>
    <mergeCell ref="L73:P73"/>
    <mergeCell ref="K64:K65"/>
    <mergeCell ref="J64:J65"/>
    <mergeCell ref="H64:H65"/>
    <mergeCell ref="J54:J55"/>
    <mergeCell ref="K54:K55"/>
    <mergeCell ref="B63:K63"/>
    <mergeCell ref="F54:F55"/>
    <mergeCell ref="G54:G55"/>
    <mergeCell ref="O54:P54"/>
    <mergeCell ref="D54:D55"/>
    <mergeCell ref="H54:H55"/>
    <mergeCell ref="L84:L85"/>
    <mergeCell ref="F84:F85"/>
    <mergeCell ref="I64:I65"/>
    <mergeCell ref="H74:H75"/>
    <mergeCell ref="H84:H85"/>
    <mergeCell ref="I84:I85"/>
    <mergeCell ref="I74:I75"/>
    <mergeCell ref="B73:K73"/>
    <mergeCell ref="B64:B65"/>
    <mergeCell ref="C64:C65"/>
    <mergeCell ref="D64:D65"/>
    <mergeCell ref="B74:B75"/>
    <mergeCell ref="C74:C75"/>
    <mergeCell ref="D74:D75"/>
    <mergeCell ref="E74:E75"/>
    <mergeCell ref="F74:F75"/>
    <mergeCell ref="G74:G75"/>
    <mergeCell ref="L74:L75"/>
    <mergeCell ref="E64:E65"/>
    <mergeCell ref="F64:F65"/>
    <mergeCell ref="C84:C85"/>
    <mergeCell ref="D84:D85"/>
    <mergeCell ref="E84:E85"/>
    <mergeCell ref="J74:J75"/>
    <mergeCell ref="K74:K75"/>
    <mergeCell ref="G84:G85"/>
    <mergeCell ref="C94:C95"/>
    <mergeCell ref="D94:D95"/>
    <mergeCell ref="E94:E95"/>
    <mergeCell ref="B93:K93"/>
    <mergeCell ref="F94:F95"/>
    <mergeCell ref="G94:G95"/>
    <mergeCell ref="J94:J95"/>
    <mergeCell ref="B84:B85"/>
    <mergeCell ref="L93:P93"/>
    <mergeCell ref="L83:P83"/>
    <mergeCell ref="B104:B105"/>
    <mergeCell ref="C104:C105"/>
    <mergeCell ref="D104:D105"/>
    <mergeCell ref="E104:E105"/>
    <mergeCell ref="O94:P94"/>
    <mergeCell ref="M103:P103"/>
    <mergeCell ref="L94:L95"/>
    <mergeCell ref="M94:M95"/>
    <mergeCell ref="C103:L103"/>
    <mergeCell ref="B94:B95"/>
    <mergeCell ref="O104:P104"/>
    <mergeCell ref="F104:F105"/>
    <mergeCell ref="G104:G105"/>
    <mergeCell ref="H104:H105"/>
    <mergeCell ref="I104:I105"/>
    <mergeCell ref="J104:J105"/>
    <mergeCell ref="K104:K105"/>
    <mergeCell ref="M84:M85"/>
    <mergeCell ref="N84:N85"/>
    <mergeCell ref="O84:P84"/>
    <mergeCell ref="J84:J85"/>
    <mergeCell ref="K84:K85"/>
    <mergeCell ref="L104:L105"/>
    <mergeCell ref="M104:M105"/>
    <mergeCell ref="N104:N105"/>
    <mergeCell ref="B2:K2"/>
    <mergeCell ref="L2:P2"/>
    <mergeCell ref="B3:B4"/>
    <mergeCell ref="C3:C4"/>
    <mergeCell ref="D3:D4"/>
    <mergeCell ref="E3:E4"/>
    <mergeCell ref="F3:F4"/>
    <mergeCell ref="G3:G4"/>
    <mergeCell ref="H3:H4"/>
    <mergeCell ref="I3:I4"/>
    <mergeCell ref="N3:N4"/>
    <mergeCell ref="O3:P3"/>
    <mergeCell ref="J3:J4"/>
    <mergeCell ref="K3:K4"/>
    <mergeCell ref="L3:L4"/>
    <mergeCell ref="M3:M4"/>
    <mergeCell ref="N94:N95"/>
    <mergeCell ref="K94:K95"/>
    <mergeCell ref="H94:H95"/>
    <mergeCell ref="I94:I95"/>
    <mergeCell ref="B83:K83"/>
  </mergeCells>
  <phoneticPr fontId="26" type="noConversion"/>
  <pageMargins left="0.7" right="0.7" top="0.78740157499999996" bottom="0.78740157499999996" header="0.3" footer="0.3"/>
  <pageSetup paperSize="9" scale="47" orientation="portrait" r:id="rId2"/>
  <rowBreaks count="1" manualBreakCount="1">
    <brk id="82" min="1" max="1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211"/>
  <sheetViews>
    <sheetView zoomScale="70" zoomScaleNormal="70" zoomScaleSheetLayoutView="90" workbookViewId="0">
      <selection activeCell="G168" sqref="G168"/>
    </sheetView>
  </sheetViews>
  <sheetFormatPr defaultColWidth="9.140625" defaultRowHeight="15"/>
  <cols>
    <col min="1" max="1" width="9.140625" style="29"/>
    <col min="2" max="2" width="10.7109375" style="29" customWidth="1"/>
    <col min="3" max="3" width="11.140625" style="29" customWidth="1"/>
    <col min="4" max="7" width="9" style="29" customWidth="1"/>
    <col min="8" max="8" width="10.42578125" style="29" customWidth="1"/>
    <col min="9" max="9" width="9.7109375" style="29" customWidth="1"/>
    <col min="10" max="13" width="9" style="29" customWidth="1"/>
    <col min="14" max="14" width="9.42578125" style="29" customWidth="1"/>
    <col min="15" max="15" width="10.140625" style="29" customWidth="1"/>
    <col min="16" max="16" width="9.28515625" style="29" customWidth="1"/>
    <col min="17" max="16384" width="9.140625" style="29"/>
  </cols>
  <sheetData>
    <row r="1" spans="2:17" ht="15.95" customHeight="1">
      <c r="B1" s="24"/>
      <c r="C1" s="24"/>
      <c r="D1" s="53"/>
      <c r="E1" s="53"/>
      <c r="F1" s="53"/>
      <c r="G1" s="53"/>
      <c r="H1" s="3"/>
      <c r="I1" s="3"/>
      <c r="J1" s="53"/>
      <c r="K1" s="53"/>
      <c r="L1" s="53"/>
      <c r="M1" s="53"/>
      <c r="N1" s="24"/>
      <c r="O1" s="24"/>
    </row>
    <row r="2" spans="2:17" ht="15.95" customHeight="1" thickBot="1"/>
    <row r="3" spans="2:17" ht="39.950000000000003" customHeight="1" thickBot="1">
      <c r="B3" s="473" t="s">
        <v>248</v>
      </c>
      <c r="C3" s="474"/>
      <c r="D3" s="474"/>
      <c r="E3" s="474"/>
      <c r="F3" s="474"/>
      <c r="G3" s="474"/>
      <c r="H3" s="474"/>
      <c r="I3" s="474"/>
      <c r="J3" s="474"/>
      <c r="K3" s="474"/>
      <c r="L3" s="470" t="s">
        <v>239</v>
      </c>
      <c r="M3" s="471"/>
      <c r="N3" s="471"/>
      <c r="O3" s="471"/>
      <c r="P3" s="472"/>
    </row>
    <row r="4" spans="2:17" ht="20.100000000000001" customHeight="1">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7" ht="20.100000000000001" customHeight="1" thickBot="1">
      <c r="B5" s="466"/>
      <c r="C5" s="462"/>
      <c r="D5" s="462"/>
      <c r="E5" s="462"/>
      <c r="F5" s="462"/>
      <c r="G5" s="462"/>
      <c r="H5" s="462"/>
      <c r="I5" s="462"/>
      <c r="J5" s="462"/>
      <c r="K5" s="462"/>
      <c r="L5" s="462"/>
      <c r="M5" s="462"/>
      <c r="N5" s="462"/>
      <c r="O5" s="145" t="s">
        <v>209</v>
      </c>
      <c r="P5" s="30" t="s">
        <v>210</v>
      </c>
    </row>
    <row r="6" spans="2:17" ht="20.100000000000001" customHeight="1">
      <c r="B6" s="148" t="s">
        <v>211</v>
      </c>
      <c r="C6" s="146">
        <v>31</v>
      </c>
      <c r="D6" s="8">
        <v>29</v>
      </c>
      <c r="E6" s="8">
        <v>31</v>
      </c>
      <c r="F6" s="8">
        <v>22</v>
      </c>
      <c r="G6" s="8">
        <v>6</v>
      </c>
      <c r="H6" s="8">
        <v>2</v>
      </c>
      <c r="I6" s="168">
        <f>SUM(C6:G6)</f>
        <v>119</v>
      </c>
      <c r="J6" s="8">
        <v>18</v>
      </c>
      <c r="K6" s="8">
        <v>31</v>
      </c>
      <c r="L6" s="8">
        <v>30</v>
      </c>
      <c r="M6" s="8">
        <v>31</v>
      </c>
      <c r="N6" s="168">
        <f>SUM(J6:M6)</f>
        <v>110</v>
      </c>
      <c r="O6" s="167">
        <f>SUM(C6:H6,J6:M6)</f>
        <v>231</v>
      </c>
      <c r="P6" s="169">
        <f>I6+N6</f>
        <v>229</v>
      </c>
    </row>
    <row r="7" spans="2:17" ht="20.100000000000001" customHeight="1">
      <c r="B7" s="149" t="s">
        <v>485</v>
      </c>
      <c r="C7" s="147">
        <v>-1.4258064516129034</v>
      </c>
      <c r="D7" s="10">
        <v>2.8793103448275867</v>
      </c>
      <c r="E7" s="10">
        <v>4.3677419354838714</v>
      </c>
      <c r="F7" s="10">
        <v>8.3227272727272759</v>
      </c>
      <c r="G7" s="10">
        <v>11.633333333333333</v>
      </c>
      <c r="H7" s="10">
        <v>17.149999999999999</v>
      </c>
      <c r="I7" s="153">
        <f>(C6*C7+D6*D7+E6*E7+F6*F7+G6*G7)/I6</f>
        <v>3.5932773109243703</v>
      </c>
      <c r="J7" s="10">
        <v>12.027777777777779</v>
      </c>
      <c r="K7" s="95">
        <v>9.8096774193548377</v>
      </c>
      <c r="L7" s="95">
        <v>4.4133333333333322</v>
      </c>
      <c r="M7" s="95">
        <v>0.8</v>
      </c>
      <c r="N7" s="153">
        <f>(J6*J7+K6*K7+L6*L7+M6*M7)/N6</f>
        <v>6.1618181818181803</v>
      </c>
      <c r="O7" s="154">
        <f>(C7*C6+D7*D6+E7*E6+F7*F6+G7*G6+H7*H6+J7*J6+K7*K6+L7*L6+M7*M6)/O6</f>
        <v>4.9337662337662342</v>
      </c>
      <c r="P7" s="161">
        <f>(I7*I6+N7*N6)/P6</f>
        <v>4.82707423580786</v>
      </c>
    </row>
    <row r="8" spans="2:17" ht="20.100000000000001" customHeight="1">
      <c r="B8" s="149" t="s">
        <v>212</v>
      </c>
      <c r="C8" s="13">
        <f t="shared" ref="C8:H8" si="0">C6*(13-C7)</f>
        <v>447.2</v>
      </c>
      <c r="D8" s="12">
        <f t="shared" si="0"/>
        <v>293.5</v>
      </c>
      <c r="E8" s="12">
        <f t="shared" si="0"/>
        <v>267.60000000000002</v>
      </c>
      <c r="F8" s="12">
        <f t="shared" si="0"/>
        <v>102.89999999999993</v>
      </c>
      <c r="G8" s="12">
        <f t="shared" si="0"/>
        <v>8.2000000000000028</v>
      </c>
      <c r="H8" s="12">
        <f t="shared" si="0"/>
        <v>-8.2999999999999972</v>
      </c>
      <c r="I8" s="155">
        <f>SUM(C8:G8)</f>
        <v>1119.4000000000001</v>
      </c>
      <c r="J8" s="12">
        <f>J6*(13-J7)</f>
        <v>17.499999999999986</v>
      </c>
      <c r="K8" s="12">
        <f>K6*(13-K7)</f>
        <v>98.900000000000034</v>
      </c>
      <c r="L8" s="12">
        <f>L6*(13-L7)</f>
        <v>257.60000000000002</v>
      </c>
      <c r="M8" s="12">
        <f>M6*(13-M7)</f>
        <v>378.2</v>
      </c>
      <c r="N8" s="155">
        <f>SUM(J8:M8)</f>
        <v>752.2</v>
      </c>
      <c r="O8" s="156">
        <f>O6*(13-O7)</f>
        <v>1863.2999999999997</v>
      </c>
      <c r="P8" s="162">
        <f>P6*(13-P7)</f>
        <v>1871.6000000000001</v>
      </c>
    </row>
    <row r="9" spans="2:17" ht="20.100000000000001" customHeight="1">
      <c r="B9" s="149" t="s">
        <v>213</v>
      </c>
      <c r="C9" s="13">
        <f t="shared" ref="C9:H9" si="1">C6*(17-C7)</f>
        <v>571.20000000000005</v>
      </c>
      <c r="D9" s="12">
        <f t="shared" si="1"/>
        <v>409.5</v>
      </c>
      <c r="E9" s="12">
        <f t="shared" si="1"/>
        <v>391.6</v>
      </c>
      <c r="F9" s="12">
        <f t="shared" si="1"/>
        <v>190.89999999999992</v>
      </c>
      <c r="G9" s="12">
        <f t="shared" si="1"/>
        <v>32.200000000000003</v>
      </c>
      <c r="H9" s="12">
        <f t="shared" si="1"/>
        <v>-0.29999999999999716</v>
      </c>
      <c r="I9" s="155">
        <f>SUM(C9:G9)</f>
        <v>1595.4</v>
      </c>
      <c r="J9" s="12">
        <f>J6*(17-J7)</f>
        <v>89.499999999999986</v>
      </c>
      <c r="K9" s="12">
        <f>K6*(17-K7)</f>
        <v>222.90000000000003</v>
      </c>
      <c r="L9" s="12">
        <f>L6*(17-L7)</f>
        <v>377.6</v>
      </c>
      <c r="M9" s="12">
        <f>M6*(17-M7)</f>
        <v>502.2</v>
      </c>
      <c r="N9" s="155">
        <f>SUM(J9:M9)</f>
        <v>1192.2</v>
      </c>
      <c r="O9" s="156">
        <f>O6*(17-O7)</f>
        <v>2787.2999999999997</v>
      </c>
      <c r="P9" s="162">
        <f>P6*(17-P7)</f>
        <v>2787.6</v>
      </c>
    </row>
    <row r="10" spans="2:17" ht="20.100000000000001" customHeight="1">
      <c r="B10" s="149" t="s">
        <v>249</v>
      </c>
      <c r="C10" s="17">
        <f t="shared" ref="C10:H10" si="2">C6*(18-C7)</f>
        <v>602.20000000000005</v>
      </c>
      <c r="D10" s="16">
        <f t="shared" si="2"/>
        <v>438.5</v>
      </c>
      <c r="E10" s="16">
        <f t="shared" si="2"/>
        <v>422.6</v>
      </c>
      <c r="F10" s="16">
        <f t="shared" si="2"/>
        <v>212.89999999999992</v>
      </c>
      <c r="G10" s="16">
        <f t="shared" si="2"/>
        <v>38.200000000000003</v>
      </c>
      <c r="H10" s="16">
        <f t="shared" si="2"/>
        <v>1.7000000000000028</v>
      </c>
      <c r="I10" s="155">
        <f>SUM(C10:G10)</f>
        <v>1714.4</v>
      </c>
      <c r="J10" s="16">
        <f>J6*(18-J7)</f>
        <v>107.49999999999999</v>
      </c>
      <c r="K10" s="16">
        <f>K6*(18-K7)</f>
        <v>253.90000000000003</v>
      </c>
      <c r="L10" s="16">
        <f>L6*(18-L7)</f>
        <v>407.6</v>
      </c>
      <c r="M10" s="16">
        <f>M6*(18-M7)</f>
        <v>533.19999999999993</v>
      </c>
      <c r="N10" s="155">
        <f>SUM(J10:M10)</f>
        <v>1302.1999999999998</v>
      </c>
      <c r="O10" s="157">
        <f>O6*(18-O7)</f>
        <v>3018.2999999999997</v>
      </c>
      <c r="P10" s="163">
        <f>P6*(18-P7)</f>
        <v>3016.6</v>
      </c>
    </row>
    <row r="11" spans="2:17" ht="20.100000000000001" customHeight="1" thickBot="1">
      <c r="B11" s="407" t="s">
        <v>215</v>
      </c>
      <c r="C11" s="21">
        <f t="shared" ref="C11:H11" si="3">C6*(19-C7)</f>
        <v>633.20000000000005</v>
      </c>
      <c r="D11" s="20">
        <f t="shared" si="3"/>
        <v>467.5</v>
      </c>
      <c r="E11" s="20">
        <f t="shared" si="3"/>
        <v>453.6</v>
      </c>
      <c r="F11" s="20">
        <f t="shared" si="3"/>
        <v>234.89999999999992</v>
      </c>
      <c r="G11" s="20">
        <f t="shared" si="3"/>
        <v>44.2</v>
      </c>
      <c r="H11" s="20">
        <f t="shared" si="3"/>
        <v>3.7000000000000028</v>
      </c>
      <c r="I11" s="164">
        <f>SUM(C11:G11)</f>
        <v>1833.4</v>
      </c>
      <c r="J11" s="20">
        <f>J6*(19-J7)</f>
        <v>125.49999999999999</v>
      </c>
      <c r="K11" s="20">
        <f>K6*(19-K7)</f>
        <v>284.90000000000003</v>
      </c>
      <c r="L11" s="20">
        <f>L6*(19-L7)</f>
        <v>437.6</v>
      </c>
      <c r="M11" s="20">
        <f>M6*(19-M7)</f>
        <v>564.19999999999993</v>
      </c>
      <c r="N11" s="164">
        <f>SUM(J11:M11)</f>
        <v>1412.1999999999998</v>
      </c>
      <c r="O11" s="165">
        <f>O6*(19-O7)</f>
        <v>3249.2999999999997</v>
      </c>
      <c r="P11" s="166">
        <f>P6*(19-P7)</f>
        <v>3245.6</v>
      </c>
    </row>
    <row r="12" spans="2:17" ht="15.95" customHeight="1" thickBot="1">
      <c r="B12" s="24"/>
      <c r="C12" s="24"/>
      <c r="D12" s="53"/>
      <c r="E12" s="53"/>
      <c r="F12" s="53"/>
      <c r="G12" s="24"/>
      <c r="H12" s="53"/>
      <c r="I12" s="24"/>
      <c r="J12" s="53"/>
      <c r="K12" s="24"/>
      <c r="L12" s="53"/>
      <c r="M12" s="24"/>
      <c r="N12" s="53"/>
      <c r="O12" s="24"/>
      <c r="P12" s="24"/>
    </row>
    <row r="13" spans="2:17" ht="39.950000000000003" customHeight="1" thickBot="1">
      <c r="B13" s="473" t="s">
        <v>248</v>
      </c>
      <c r="C13" s="474"/>
      <c r="D13" s="474"/>
      <c r="E13" s="474"/>
      <c r="F13" s="474"/>
      <c r="G13" s="474"/>
      <c r="H13" s="474"/>
      <c r="I13" s="474"/>
      <c r="J13" s="474"/>
      <c r="K13" s="474"/>
      <c r="L13" s="470" t="s">
        <v>240</v>
      </c>
      <c r="M13" s="471"/>
      <c r="N13" s="471"/>
      <c r="O13" s="471"/>
      <c r="P13" s="472"/>
    </row>
    <row r="14" spans="2:17" ht="20.100000000000001" customHeight="1">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7" ht="20.100000000000001" customHeight="1" thickBot="1">
      <c r="B15" s="466"/>
      <c r="C15" s="462"/>
      <c r="D15" s="462"/>
      <c r="E15" s="462"/>
      <c r="F15" s="462"/>
      <c r="G15" s="462"/>
      <c r="H15" s="462"/>
      <c r="I15" s="462"/>
      <c r="J15" s="462"/>
      <c r="K15" s="462"/>
      <c r="L15" s="462"/>
      <c r="M15" s="462"/>
      <c r="N15" s="462"/>
      <c r="O15" s="145" t="s">
        <v>209</v>
      </c>
      <c r="P15" s="30" t="s">
        <v>210</v>
      </c>
      <c r="Q15" s="24"/>
    </row>
    <row r="16" spans="2:17" ht="20.100000000000001" customHeight="1">
      <c r="B16" s="148" t="s">
        <v>211</v>
      </c>
      <c r="C16" s="146">
        <v>31</v>
      </c>
      <c r="D16" s="8">
        <v>28</v>
      </c>
      <c r="E16" s="8">
        <v>31</v>
      </c>
      <c r="F16" s="8">
        <v>30</v>
      </c>
      <c r="G16" s="8">
        <v>4</v>
      </c>
      <c r="H16" s="8">
        <v>11</v>
      </c>
      <c r="I16" s="168">
        <f>SUM(C16:G16)</f>
        <v>124</v>
      </c>
      <c r="J16" s="8">
        <v>25</v>
      </c>
      <c r="K16" s="8">
        <v>28</v>
      </c>
      <c r="L16" s="8">
        <v>30</v>
      </c>
      <c r="M16" s="8">
        <v>31</v>
      </c>
      <c r="N16" s="168">
        <f>SUM(J16:M16)</f>
        <v>114</v>
      </c>
      <c r="O16" s="167">
        <f>SUM(C16:H16,J16:M16)</f>
        <v>249</v>
      </c>
      <c r="P16" s="169">
        <f>I16+N16</f>
        <v>238</v>
      </c>
      <c r="Q16" s="24"/>
    </row>
    <row r="17" spans="2:17" ht="20.100000000000001" customHeight="1">
      <c r="B17" s="149" t="s">
        <v>485</v>
      </c>
      <c r="C17" s="147">
        <v>-1.3838709677419354</v>
      </c>
      <c r="D17" s="10">
        <v>1.7107142857142865</v>
      </c>
      <c r="E17" s="10">
        <v>4.3677419354838714</v>
      </c>
      <c r="F17" s="10">
        <v>6.8133333333333335</v>
      </c>
      <c r="G17" s="10">
        <v>12.875</v>
      </c>
      <c r="H17" s="10">
        <v>11.890909090909092</v>
      </c>
      <c r="I17" s="153">
        <f>(C16*C17+D16*D17+E16*E17+F16*F17+G16*G17)/I16</f>
        <v>3.1959677419354846</v>
      </c>
      <c r="J17" s="10">
        <v>10.95</v>
      </c>
      <c r="K17" s="95">
        <v>11.303225806451614</v>
      </c>
      <c r="L17" s="95">
        <v>1.84</v>
      </c>
      <c r="M17" s="95">
        <v>-2.4580645161290318</v>
      </c>
      <c r="N17" s="153">
        <f>(J16*J17+K16*K17+L16*L17+M16*M17)/N16</f>
        <v>4.9933361629881157</v>
      </c>
      <c r="O17" s="154">
        <f>(C17*C16+D17*D16+E17*E16+F17*F16+G17*G16+H17*H16+J17*J16+K17*K16+L17*L16+M17*M16)/O16</f>
        <v>4.4029731830548</v>
      </c>
      <c r="P17" s="161">
        <f>(I17*I16+N17*N16)/P16</f>
        <v>4.0568921116833829</v>
      </c>
      <c r="Q17" s="24"/>
    </row>
    <row r="18" spans="2:17" ht="20.100000000000001" customHeight="1">
      <c r="B18" s="149" t="s">
        <v>212</v>
      </c>
      <c r="C18" s="13">
        <f t="shared" ref="C18:H18" si="4">C16*(13-C17)</f>
        <v>445.9</v>
      </c>
      <c r="D18" s="12">
        <f t="shared" si="4"/>
        <v>316.09999999999997</v>
      </c>
      <c r="E18" s="12">
        <f t="shared" si="4"/>
        <v>267.60000000000002</v>
      </c>
      <c r="F18" s="12">
        <f t="shared" si="4"/>
        <v>185.6</v>
      </c>
      <c r="G18" s="12">
        <f t="shared" si="4"/>
        <v>0.5</v>
      </c>
      <c r="H18" s="12">
        <f t="shared" si="4"/>
        <v>12.199999999999983</v>
      </c>
      <c r="I18" s="155">
        <f>SUM(C18:G18)</f>
        <v>1215.6999999999998</v>
      </c>
      <c r="J18" s="12">
        <f>J16*(13-J17)</f>
        <v>51.250000000000014</v>
      </c>
      <c r="K18" s="12">
        <f>K16*(13-K17)</f>
        <v>47.509677419354801</v>
      </c>
      <c r="L18" s="12">
        <f>L16*(13-L17)</f>
        <v>334.8</v>
      </c>
      <c r="M18" s="12">
        <f>M16*(13-M17)</f>
        <v>479.2</v>
      </c>
      <c r="N18" s="155">
        <f>SUM(J18:M18)</f>
        <v>912.75967741935483</v>
      </c>
      <c r="O18" s="156">
        <f>O16*(13-O17)</f>
        <v>2140.6596774193545</v>
      </c>
      <c r="P18" s="162">
        <f>P16*(13-P17)</f>
        <v>2128.4596774193551</v>
      </c>
      <c r="Q18" s="24"/>
    </row>
    <row r="19" spans="2:17" ht="20.100000000000001" customHeight="1">
      <c r="B19" s="149" t="s">
        <v>213</v>
      </c>
      <c r="C19" s="13">
        <f t="shared" ref="C19:H19" si="5">C16*(17-C17)</f>
        <v>569.9</v>
      </c>
      <c r="D19" s="12">
        <f t="shared" si="5"/>
        <v>428.09999999999997</v>
      </c>
      <c r="E19" s="12">
        <f t="shared" si="5"/>
        <v>391.6</v>
      </c>
      <c r="F19" s="12">
        <f t="shared" si="5"/>
        <v>305.60000000000002</v>
      </c>
      <c r="G19" s="12">
        <f t="shared" si="5"/>
        <v>16.5</v>
      </c>
      <c r="H19" s="12">
        <f t="shared" si="5"/>
        <v>56.199999999999982</v>
      </c>
      <c r="I19" s="155">
        <f>SUM(C19:G19)</f>
        <v>1711.6999999999998</v>
      </c>
      <c r="J19" s="12">
        <f>J16*(17-J17)</f>
        <v>151.25000000000003</v>
      </c>
      <c r="K19" s="12">
        <f>K16*(17-K17)</f>
        <v>159.5096774193548</v>
      </c>
      <c r="L19" s="12">
        <f>L16*(17-L17)</f>
        <v>454.8</v>
      </c>
      <c r="M19" s="12">
        <f>M16*(17-M17)</f>
        <v>603.19999999999993</v>
      </c>
      <c r="N19" s="155">
        <f>SUM(J19:M19)</f>
        <v>1368.7596774193548</v>
      </c>
      <c r="O19" s="156">
        <f>O16*(17-O17)</f>
        <v>3136.6596774193545</v>
      </c>
      <c r="P19" s="162">
        <f>P16*(17-P17)</f>
        <v>3080.4596774193551</v>
      </c>
      <c r="Q19" s="24"/>
    </row>
    <row r="20" spans="2:17" ht="20.100000000000001" customHeight="1">
      <c r="B20" s="149" t="s">
        <v>249</v>
      </c>
      <c r="C20" s="17">
        <f t="shared" ref="C20:H20" si="6">C16*(18-C17)</f>
        <v>600.9</v>
      </c>
      <c r="D20" s="16">
        <f t="shared" si="6"/>
        <v>456.1</v>
      </c>
      <c r="E20" s="16">
        <f t="shared" si="6"/>
        <v>422.6</v>
      </c>
      <c r="F20" s="16">
        <f t="shared" si="6"/>
        <v>335.6</v>
      </c>
      <c r="G20" s="16">
        <f t="shared" si="6"/>
        <v>20.5</v>
      </c>
      <c r="H20" s="16">
        <f t="shared" si="6"/>
        <v>67.199999999999989</v>
      </c>
      <c r="I20" s="155">
        <f>SUM(C20:G20)</f>
        <v>1835.6999999999998</v>
      </c>
      <c r="J20" s="16">
        <f>J16*(18-J17)</f>
        <v>176.25000000000003</v>
      </c>
      <c r="K20" s="16">
        <f>K16*(18-K17)</f>
        <v>187.5096774193548</v>
      </c>
      <c r="L20" s="16">
        <f>L16*(18-L17)</f>
        <v>484.8</v>
      </c>
      <c r="M20" s="16">
        <f>M16*(18-M17)</f>
        <v>634.19999999999993</v>
      </c>
      <c r="N20" s="155">
        <f>SUM(J20:M20)</f>
        <v>1482.7596774193548</v>
      </c>
      <c r="O20" s="157">
        <f>O16*(18-O17)</f>
        <v>3385.6596774193545</v>
      </c>
      <c r="P20" s="163">
        <f>P16*(18-P17)</f>
        <v>3318.4596774193551</v>
      </c>
      <c r="Q20" s="24"/>
    </row>
    <row r="21" spans="2:17" ht="20.100000000000001" customHeight="1" thickBot="1">
      <c r="B21" s="407" t="s">
        <v>215</v>
      </c>
      <c r="C21" s="21">
        <f t="shared" ref="C21:H21" si="7">C16*(19-C17)</f>
        <v>631.9</v>
      </c>
      <c r="D21" s="20">
        <f t="shared" si="7"/>
        <v>484.1</v>
      </c>
      <c r="E21" s="20">
        <f t="shared" si="7"/>
        <v>453.6</v>
      </c>
      <c r="F21" s="20">
        <f t="shared" si="7"/>
        <v>365.6</v>
      </c>
      <c r="G21" s="20">
        <f t="shared" si="7"/>
        <v>24.5</v>
      </c>
      <c r="H21" s="20">
        <f t="shared" si="7"/>
        <v>78.199999999999989</v>
      </c>
      <c r="I21" s="164">
        <f>SUM(C21:G21)</f>
        <v>1959.6999999999998</v>
      </c>
      <c r="J21" s="20">
        <f>J16*(19-J17)</f>
        <v>201.25000000000003</v>
      </c>
      <c r="K21" s="20">
        <f>K16*(19-K17)</f>
        <v>215.5096774193548</v>
      </c>
      <c r="L21" s="20">
        <f>L16*(19-L17)</f>
        <v>514.79999999999995</v>
      </c>
      <c r="M21" s="20">
        <f>M16*(19-M17)</f>
        <v>665.19999999999993</v>
      </c>
      <c r="N21" s="164">
        <f>SUM(J21:M21)</f>
        <v>1596.7596774193548</v>
      </c>
      <c r="O21" s="165">
        <f>O16*(19-O17)</f>
        <v>3634.6596774193545</v>
      </c>
      <c r="P21" s="166">
        <f>P16*(19-P17)</f>
        <v>3556.4596774193551</v>
      </c>
      <c r="Q21" s="24"/>
    </row>
    <row r="22" spans="2:17" ht="15.95" customHeight="1" thickBot="1">
      <c r="B22" s="24"/>
      <c r="C22" s="24"/>
      <c r="D22" s="53"/>
      <c r="E22" s="53"/>
      <c r="F22" s="53"/>
      <c r="G22" s="24"/>
      <c r="H22" s="54"/>
      <c r="I22" s="24"/>
      <c r="J22" s="54"/>
      <c r="K22" s="24"/>
      <c r="L22" s="2"/>
      <c r="M22" s="24"/>
      <c r="N22" s="53"/>
      <c r="O22" s="24"/>
      <c r="P22" s="24"/>
    </row>
    <row r="23" spans="2:17" ht="39.6" customHeight="1" thickBot="1">
      <c r="B23" s="473" t="s">
        <v>250</v>
      </c>
      <c r="C23" s="474"/>
      <c r="D23" s="474"/>
      <c r="E23" s="474"/>
      <c r="F23" s="474"/>
      <c r="G23" s="474"/>
      <c r="H23" s="474"/>
      <c r="I23" s="474"/>
      <c r="J23" s="474"/>
      <c r="K23" s="474"/>
      <c r="L23" s="470" t="s">
        <v>218</v>
      </c>
      <c r="M23" s="471"/>
      <c r="N23" s="471"/>
      <c r="O23" s="471"/>
      <c r="P23" s="472"/>
    </row>
    <row r="24" spans="2:17" ht="15.95" customHeight="1">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7" ht="15.95" customHeight="1" thickBot="1">
      <c r="B25" s="466"/>
      <c r="C25" s="462"/>
      <c r="D25" s="462"/>
      <c r="E25" s="462"/>
      <c r="F25" s="462"/>
      <c r="G25" s="462"/>
      <c r="H25" s="462"/>
      <c r="I25" s="462"/>
      <c r="J25" s="462"/>
      <c r="K25" s="462"/>
      <c r="L25" s="462"/>
      <c r="M25" s="462"/>
      <c r="N25" s="462"/>
      <c r="O25" s="145" t="s">
        <v>209</v>
      </c>
      <c r="P25" s="30" t="s">
        <v>210</v>
      </c>
    </row>
    <row r="26" spans="2:17" ht="19.149999999999999" customHeight="1">
      <c r="B26" s="148" t="s">
        <v>211</v>
      </c>
      <c r="C26" s="146">
        <v>31</v>
      </c>
      <c r="D26" s="8">
        <v>28</v>
      </c>
      <c r="E26" s="8">
        <v>31</v>
      </c>
      <c r="F26" s="8">
        <v>30</v>
      </c>
      <c r="G26" s="8">
        <v>6</v>
      </c>
      <c r="H26" s="8">
        <v>0</v>
      </c>
      <c r="I26" s="168">
        <f>SUM(C26:G26)</f>
        <v>126</v>
      </c>
      <c r="J26" s="8">
        <v>20</v>
      </c>
      <c r="K26" s="8">
        <v>31</v>
      </c>
      <c r="L26" s="8">
        <v>30</v>
      </c>
      <c r="M26" s="8">
        <v>31</v>
      </c>
      <c r="N26" s="168">
        <f>SUM(J26:M26)</f>
        <v>112</v>
      </c>
      <c r="O26" s="167">
        <f>SUM(C26:H26,J26:M26)</f>
        <v>238</v>
      </c>
      <c r="P26" s="169">
        <f>I26+N26</f>
        <v>238</v>
      </c>
    </row>
    <row r="27" spans="2:17" ht="19.149999999999999" customHeight="1">
      <c r="B27" s="149" t="s">
        <v>485</v>
      </c>
      <c r="C27" s="147">
        <v>-0.9</v>
      </c>
      <c r="D27" s="10">
        <v>4</v>
      </c>
      <c r="E27" s="10">
        <v>4.2</v>
      </c>
      <c r="F27" s="10">
        <v>7.9333333333333336</v>
      </c>
      <c r="G27" s="10">
        <v>12.6</v>
      </c>
      <c r="H27" s="10">
        <v>0</v>
      </c>
      <c r="I27" s="153">
        <f>(C26*C27+D26*D27+E26*E27+F26*F27+G26*G27)/I26</f>
        <v>4.1896825396825399</v>
      </c>
      <c r="J27" s="10">
        <v>9.5749999999999993</v>
      </c>
      <c r="K27" s="95">
        <v>7.4967741935483874</v>
      </c>
      <c r="L27" s="95">
        <v>4.2</v>
      </c>
      <c r="M27" s="95">
        <v>-0.9</v>
      </c>
      <c r="N27" s="153">
        <f>(J26*J27+K26*K27+L26*L27+M26*M27)/N26</f>
        <v>4.6607142857142856</v>
      </c>
      <c r="O27" s="154">
        <f>(C27*C26+D27*D26+E27*E26+F27*F26+G27*G26+H27*H26+J27*J26+K27*K26+L27*L26+M27*M26)/O26</f>
        <v>4.4113445378151255</v>
      </c>
      <c r="P27" s="161">
        <f>(I27*I26+N27*N26)/P26</f>
        <v>4.4113445378151264</v>
      </c>
    </row>
    <row r="28" spans="2:17" ht="19.149999999999999" customHeight="1">
      <c r="B28" s="149" t="s">
        <v>212</v>
      </c>
      <c r="C28" s="13">
        <f t="shared" ref="C28:H28" si="8">C26*(13-C27)</f>
        <v>430.90000000000003</v>
      </c>
      <c r="D28" s="12">
        <f t="shared" si="8"/>
        <v>252</v>
      </c>
      <c r="E28" s="12">
        <f t="shared" si="8"/>
        <v>272.8</v>
      </c>
      <c r="F28" s="12">
        <f t="shared" si="8"/>
        <v>152</v>
      </c>
      <c r="G28" s="12">
        <f t="shared" si="8"/>
        <v>2.4000000000000021</v>
      </c>
      <c r="H28" s="12">
        <f t="shared" si="8"/>
        <v>0</v>
      </c>
      <c r="I28" s="155">
        <f>SUM(C28:G28)</f>
        <v>1110.1000000000001</v>
      </c>
      <c r="J28" s="12">
        <f>J26*(13-J27)</f>
        <v>68.500000000000014</v>
      </c>
      <c r="K28" s="12">
        <f>K26*(13-K27)</f>
        <v>170.6</v>
      </c>
      <c r="L28" s="12">
        <f>L26*(13-L27)</f>
        <v>264</v>
      </c>
      <c r="M28" s="12">
        <f>M26*(13-M27)</f>
        <v>430.90000000000003</v>
      </c>
      <c r="N28" s="155">
        <f>SUM(J28:M28)</f>
        <v>934</v>
      </c>
      <c r="O28" s="156">
        <f>O26*(13-O27)</f>
        <v>2044.1000000000001</v>
      </c>
      <c r="P28" s="162">
        <f>P26*(13-P27)</f>
        <v>2044.1000000000001</v>
      </c>
    </row>
    <row r="29" spans="2:17" ht="19.149999999999999" customHeight="1">
      <c r="B29" s="149" t="s">
        <v>213</v>
      </c>
      <c r="C29" s="13">
        <f t="shared" ref="C29:H29" si="9">C26*(17-C27)</f>
        <v>554.9</v>
      </c>
      <c r="D29" s="12">
        <f t="shared" si="9"/>
        <v>364</v>
      </c>
      <c r="E29" s="12">
        <f t="shared" si="9"/>
        <v>396.8</v>
      </c>
      <c r="F29" s="12">
        <f t="shared" si="9"/>
        <v>272</v>
      </c>
      <c r="G29" s="12">
        <f t="shared" si="9"/>
        <v>26.400000000000002</v>
      </c>
      <c r="H29" s="12">
        <f t="shared" si="9"/>
        <v>0</v>
      </c>
      <c r="I29" s="155">
        <f>SUM(C29:G29)</f>
        <v>1614.1000000000001</v>
      </c>
      <c r="J29" s="12">
        <f>J26*(17-J27)</f>
        <v>148.5</v>
      </c>
      <c r="K29" s="12">
        <f>K26*(17-K27)</f>
        <v>294.60000000000002</v>
      </c>
      <c r="L29" s="12">
        <f>L26*(17-L27)</f>
        <v>384</v>
      </c>
      <c r="M29" s="12">
        <f>M26*(17-M27)</f>
        <v>554.9</v>
      </c>
      <c r="N29" s="155">
        <f>SUM(J29:M29)</f>
        <v>1382</v>
      </c>
      <c r="O29" s="156">
        <f>O26*(17-O27)</f>
        <v>2996.1000000000004</v>
      </c>
      <c r="P29" s="162">
        <f>P26*(17-P27)</f>
        <v>2996.1000000000004</v>
      </c>
    </row>
    <row r="30" spans="2:17" ht="19.149999999999999" customHeight="1">
      <c r="B30" s="149" t="s">
        <v>249</v>
      </c>
      <c r="C30" s="17">
        <f t="shared" ref="C30:H30" si="10">C26*(18-C27)</f>
        <v>585.9</v>
      </c>
      <c r="D30" s="16">
        <f t="shared" si="10"/>
        <v>392</v>
      </c>
      <c r="E30" s="16">
        <f t="shared" si="10"/>
        <v>427.8</v>
      </c>
      <c r="F30" s="16">
        <f t="shared" si="10"/>
        <v>302</v>
      </c>
      <c r="G30" s="16">
        <f t="shared" si="10"/>
        <v>32.400000000000006</v>
      </c>
      <c r="H30" s="16">
        <f t="shared" si="10"/>
        <v>0</v>
      </c>
      <c r="I30" s="155">
        <f>SUM(C30:G30)</f>
        <v>1740.1000000000001</v>
      </c>
      <c r="J30" s="16">
        <f>J26*(18-J27)</f>
        <v>168.5</v>
      </c>
      <c r="K30" s="16">
        <f>K26*(18-K27)</f>
        <v>325.60000000000002</v>
      </c>
      <c r="L30" s="16">
        <f>L26*(18-L27)</f>
        <v>414</v>
      </c>
      <c r="M30" s="16">
        <f>M26*(18-M27)</f>
        <v>585.9</v>
      </c>
      <c r="N30" s="155">
        <f>SUM(J30:M30)</f>
        <v>1494</v>
      </c>
      <c r="O30" s="157">
        <f>O26*(18-O27)</f>
        <v>3234.1000000000004</v>
      </c>
      <c r="P30" s="163">
        <f>P26*(18-P27)</f>
        <v>3234.1000000000004</v>
      </c>
    </row>
    <row r="31" spans="2:17" ht="19.149999999999999" customHeight="1" thickBot="1">
      <c r="B31" s="407" t="s">
        <v>215</v>
      </c>
      <c r="C31" s="21">
        <f t="shared" ref="C31:H31" si="11">C26*(19-C27)</f>
        <v>616.9</v>
      </c>
      <c r="D31" s="20">
        <f t="shared" si="11"/>
        <v>420</v>
      </c>
      <c r="E31" s="20">
        <f t="shared" si="11"/>
        <v>458.8</v>
      </c>
      <c r="F31" s="20">
        <f t="shared" si="11"/>
        <v>332</v>
      </c>
      <c r="G31" s="20">
        <f t="shared" si="11"/>
        <v>38.400000000000006</v>
      </c>
      <c r="H31" s="20">
        <f t="shared" si="11"/>
        <v>0</v>
      </c>
      <c r="I31" s="164">
        <f>SUM(C31:G31)</f>
        <v>1866.1000000000001</v>
      </c>
      <c r="J31" s="20">
        <f>J26*(19-J27)</f>
        <v>188.5</v>
      </c>
      <c r="K31" s="20">
        <f>K26*(19-K27)</f>
        <v>356.6</v>
      </c>
      <c r="L31" s="20">
        <f>L26*(19-L27)</f>
        <v>444</v>
      </c>
      <c r="M31" s="20">
        <f>M26*(19-M27)</f>
        <v>616.9</v>
      </c>
      <c r="N31" s="164">
        <f>SUM(J31:M31)</f>
        <v>1606</v>
      </c>
      <c r="O31" s="165">
        <f>O26*(19-O27)</f>
        <v>3472.1000000000004</v>
      </c>
      <c r="P31" s="166">
        <f>P26*(19-P27)</f>
        <v>3472.1000000000004</v>
      </c>
    </row>
    <row r="32" spans="2:17" ht="19.149999999999999" customHeight="1" thickBot="1">
      <c r="B32" s="55"/>
      <c r="C32" s="25"/>
      <c r="D32" s="25"/>
      <c r="E32" s="25"/>
      <c r="F32" s="25"/>
      <c r="G32" s="25"/>
      <c r="H32" s="25"/>
      <c r="I32" s="26"/>
      <c r="J32" s="25"/>
      <c r="K32" s="25"/>
      <c r="L32" s="25"/>
      <c r="M32" s="25"/>
      <c r="N32" s="26"/>
      <c r="O32" s="27"/>
      <c r="P32" s="27"/>
    </row>
    <row r="33" spans="2:17" ht="39.6" customHeight="1" thickBot="1">
      <c r="B33" s="473" t="s">
        <v>250</v>
      </c>
      <c r="C33" s="474"/>
      <c r="D33" s="474"/>
      <c r="E33" s="474"/>
      <c r="F33" s="474"/>
      <c r="G33" s="474"/>
      <c r="H33" s="474"/>
      <c r="I33" s="474"/>
      <c r="J33" s="474"/>
      <c r="K33" s="474"/>
      <c r="L33" s="470" t="s">
        <v>220</v>
      </c>
      <c r="M33" s="471"/>
      <c r="N33" s="471"/>
      <c r="O33" s="471"/>
      <c r="P33" s="472"/>
    </row>
    <row r="34" spans="2:17" ht="15.95" customHeight="1">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7" ht="15.95" customHeight="1" thickBot="1">
      <c r="B35" s="466"/>
      <c r="C35" s="462"/>
      <c r="D35" s="462"/>
      <c r="E35" s="462"/>
      <c r="F35" s="462"/>
      <c r="G35" s="462"/>
      <c r="H35" s="462"/>
      <c r="I35" s="462"/>
      <c r="J35" s="462"/>
      <c r="K35" s="462"/>
      <c r="L35" s="462"/>
      <c r="M35" s="462"/>
      <c r="N35" s="462"/>
      <c r="O35" s="145" t="s">
        <v>209</v>
      </c>
      <c r="P35" s="30" t="s">
        <v>210</v>
      </c>
    </row>
    <row r="36" spans="2:17" ht="19.149999999999999" customHeight="1">
      <c r="B36" s="148" t="s">
        <v>211</v>
      </c>
      <c r="C36" s="146">
        <v>31</v>
      </c>
      <c r="D36" s="8">
        <v>28</v>
      </c>
      <c r="E36" s="8">
        <v>31</v>
      </c>
      <c r="F36" s="8">
        <v>25</v>
      </c>
      <c r="G36" s="8">
        <v>5</v>
      </c>
      <c r="H36" s="8">
        <v>0</v>
      </c>
      <c r="I36" s="168">
        <f>SUM(C36:G36)</f>
        <v>120</v>
      </c>
      <c r="J36" s="8">
        <v>20</v>
      </c>
      <c r="K36" s="8">
        <v>31</v>
      </c>
      <c r="L36" s="8">
        <v>30</v>
      </c>
      <c r="M36" s="8">
        <v>31</v>
      </c>
      <c r="N36" s="168">
        <f>SUM(J36:M36)</f>
        <v>112</v>
      </c>
      <c r="O36" s="167">
        <f>SUM(C36:H36,J36:M36)</f>
        <v>232</v>
      </c>
      <c r="P36" s="169">
        <f>I36+N36</f>
        <v>232</v>
      </c>
    </row>
    <row r="37" spans="2:17" ht="19.149999999999999" customHeight="1">
      <c r="B37" s="149" t="s">
        <v>485</v>
      </c>
      <c r="C37" s="147">
        <v>-1.3</v>
      </c>
      <c r="D37" s="10">
        <v>-4.9000000000000004</v>
      </c>
      <c r="E37" s="10">
        <v>4.0999999999999996</v>
      </c>
      <c r="F37" s="10">
        <v>6.28</v>
      </c>
      <c r="G37" s="10">
        <v>10.9</v>
      </c>
      <c r="H37" s="10">
        <v>18.466666666666672</v>
      </c>
      <c r="I37" s="153">
        <f>(C36*C37+D36*D37+E36*E37+F36*F37+G36*G37)/I36</f>
        <v>1.3424999999999998</v>
      </c>
      <c r="J37" s="10">
        <v>10.7</v>
      </c>
      <c r="K37" s="95">
        <v>8.5</v>
      </c>
      <c r="L37" s="95">
        <v>3.2</v>
      </c>
      <c r="M37" s="95">
        <v>-0.6</v>
      </c>
      <c r="N37" s="153">
        <f>(J36*J37+K36*K37+L36*L37+M36*M37)/N36</f>
        <v>4.9544642857142858</v>
      </c>
      <c r="O37" s="154">
        <f>(C37*C36+D37*D36+E37*E36+F37*F36+G37*G36+H37*H36+J37*J36+K37*K36+L37*L36+M37*M36)/O36</f>
        <v>3.0862068965517238</v>
      </c>
      <c r="P37" s="161">
        <f>(I37*I36+N37*N36)/P36</f>
        <v>3.0862068965517242</v>
      </c>
    </row>
    <row r="38" spans="2:17" ht="19.149999999999999" customHeight="1">
      <c r="B38" s="149" t="s">
        <v>212</v>
      </c>
      <c r="C38" s="13">
        <f t="shared" ref="C38:H38" si="12">C36*(13-C37)</f>
        <v>443.3</v>
      </c>
      <c r="D38" s="12">
        <f t="shared" si="12"/>
        <v>501.19999999999993</v>
      </c>
      <c r="E38" s="12">
        <f t="shared" si="12"/>
        <v>275.90000000000003</v>
      </c>
      <c r="F38" s="12">
        <f t="shared" si="12"/>
        <v>168</v>
      </c>
      <c r="G38" s="12">
        <f t="shared" si="12"/>
        <v>10.499999999999998</v>
      </c>
      <c r="H38" s="12">
        <f t="shared" si="12"/>
        <v>0</v>
      </c>
      <c r="I38" s="155">
        <f>SUM(C38:G38)</f>
        <v>1398.9</v>
      </c>
      <c r="J38" s="12">
        <f>J36*(13-J37)</f>
        <v>46.000000000000014</v>
      </c>
      <c r="K38" s="12">
        <f>K36*(13-K37)</f>
        <v>139.5</v>
      </c>
      <c r="L38" s="12">
        <f>L36*(13-L37)</f>
        <v>294</v>
      </c>
      <c r="M38" s="12">
        <f>M36*(13-M37)</f>
        <v>421.59999999999997</v>
      </c>
      <c r="N38" s="155">
        <f>SUM(J38:M38)</f>
        <v>901.09999999999991</v>
      </c>
      <c r="O38" s="156">
        <f>O36*(13-O37)</f>
        <v>2300</v>
      </c>
      <c r="P38" s="162">
        <f>P36*(13-P37)</f>
        <v>2300</v>
      </c>
    </row>
    <row r="39" spans="2:17" ht="19.149999999999999" customHeight="1">
      <c r="B39" s="149" t="s">
        <v>213</v>
      </c>
      <c r="C39" s="13">
        <f t="shared" ref="C39:H39" si="13">C36*(17-C37)</f>
        <v>567.30000000000007</v>
      </c>
      <c r="D39" s="12">
        <f t="shared" si="13"/>
        <v>613.19999999999993</v>
      </c>
      <c r="E39" s="12">
        <f t="shared" si="13"/>
        <v>399.90000000000003</v>
      </c>
      <c r="F39" s="12">
        <f t="shared" si="13"/>
        <v>268</v>
      </c>
      <c r="G39" s="12">
        <f t="shared" si="13"/>
        <v>30.5</v>
      </c>
      <c r="H39" s="12">
        <f t="shared" si="13"/>
        <v>0</v>
      </c>
      <c r="I39" s="155">
        <f>SUM(C39:G39)</f>
        <v>1878.9</v>
      </c>
      <c r="J39" s="12">
        <f>J36*(17-J37)</f>
        <v>126.00000000000001</v>
      </c>
      <c r="K39" s="12">
        <f>K36*(17-K37)</f>
        <v>263.5</v>
      </c>
      <c r="L39" s="12">
        <f>L36*(17-L37)</f>
        <v>414</v>
      </c>
      <c r="M39" s="12">
        <f>M36*(17-M37)</f>
        <v>545.6</v>
      </c>
      <c r="N39" s="155">
        <f>SUM(J39:M39)</f>
        <v>1349.1</v>
      </c>
      <c r="O39" s="156">
        <f>O36*(17-O37)</f>
        <v>3228</v>
      </c>
      <c r="P39" s="162">
        <f>P36*(17-P37)</f>
        <v>3228</v>
      </c>
    </row>
    <row r="40" spans="2:17" ht="19.149999999999999" customHeight="1">
      <c r="B40" s="149" t="s">
        <v>249</v>
      </c>
      <c r="C40" s="17">
        <f t="shared" ref="C40:H40" si="14">C36*(18-C37)</f>
        <v>598.30000000000007</v>
      </c>
      <c r="D40" s="16">
        <f t="shared" si="14"/>
        <v>641.19999999999993</v>
      </c>
      <c r="E40" s="16">
        <f t="shared" si="14"/>
        <v>430.90000000000003</v>
      </c>
      <c r="F40" s="16">
        <f t="shared" si="14"/>
        <v>293</v>
      </c>
      <c r="G40" s="16">
        <f t="shared" si="14"/>
        <v>35.5</v>
      </c>
      <c r="H40" s="16">
        <f t="shared" si="14"/>
        <v>0</v>
      </c>
      <c r="I40" s="155">
        <f>SUM(C40:G40)</f>
        <v>1998.9</v>
      </c>
      <c r="J40" s="16">
        <f>J36*(18-J37)</f>
        <v>146</v>
      </c>
      <c r="K40" s="16">
        <f>K36*(18-K37)</f>
        <v>294.5</v>
      </c>
      <c r="L40" s="16">
        <f>L36*(18-L37)</f>
        <v>444</v>
      </c>
      <c r="M40" s="16">
        <f>M36*(18-M37)</f>
        <v>576.6</v>
      </c>
      <c r="N40" s="155">
        <f>SUM(J40:M40)</f>
        <v>1461.1</v>
      </c>
      <c r="O40" s="157">
        <f>O36*(18-O37)</f>
        <v>3460</v>
      </c>
      <c r="P40" s="163">
        <f>P36*(18-P37)</f>
        <v>3460</v>
      </c>
    </row>
    <row r="41" spans="2:17" ht="19.149999999999999" customHeight="1" thickBot="1">
      <c r="B41" s="407" t="s">
        <v>215</v>
      </c>
      <c r="C41" s="21">
        <f t="shared" ref="C41:H41" si="15">C36*(19-C37)</f>
        <v>629.30000000000007</v>
      </c>
      <c r="D41" s="20">
        <f t="shared" si="15"/>
        <v>669.19999999999993</v>
      </c>
      <c r="E41" s="20">
        <f t="shared" si="15"/>
        <v>461.90000000000003</v>
      </c>
      <c r="F41" s="20">
        <f t="shared" si="15"/>
        <v>318</v>
      </c>
      <c r="G41" s="20">
        <f t="shared" si="15"/>
        <v>40.5</v>
      </c>
      <c r="H41" s="20">
        <f t="shared" si="15"/>
        <v>0</v>
      </c>
      <c r="I41" s="164">
        <f>SUM(C41:G41)</f>
        <v>2118.9</v>
      </c>
      <c r="J41" s="20">
        <f>J36*(19-J37)</f>
        <v>166</v>
      </c>
      <c r="K41" s="20">
        <f>K36*(19-K37)</f>
        <v>325.5</v>
      </c>
      <c r="L41" s="20">
        <f>L36*(19-L37)</f>
        <v>474</v>
      </c>
      <c r="M41" s="20">
        <f>M36*(19-M37)</f>
        <v>607.6</v>
      </c>
      <c r="N41" s="164">
        <f>SUM(J41:M41)</f>
        <v>1573.1</v>
      </c>
      <c r="O41" s="165">
        <f>O36*(19-O37)</f>
        <v>3692</v>
      </c>
      <c r="P41" s="166">
        <f>P36*(19-P37)</f>
        <v>3692</v>
      </c>
    </row>
    <row r="42" spans="2:17" ht="15.95" customHeight="1" thickBot="1">
      <c r="B42" s="1"/>
      <c r="C42" s="1"/>
      <c r="D42" s="2"/>
      <c r="E42" s="2"/>
      <c r="F42" s="2"/>
      <c r="G42" s="1"/>
      <c r="H42" s="3"/>
      <c r="I42" s="2"/>
      <c r="J42" s="3"/>
      <c r="K42" s="2"/>
      <c r="L42" s="2"/>
      <c r="M42" s="1"/>
      <c r="N42" s="2"/>
      <c r="O42" s="1"/>
      <c r="P42" s="4"/>
    </row>
    <row r="43" spans="2:17" ht="56.25" customHeight="1" thickBot="1">
      <c r="B43" s="473" t="s">
        <v>251</v>
      </c>
      <c r="C43" s="474"/>
      <c r="D43" s="474"/>
      <c r="E43" s="474"/>
      <c r="F43" s="474"/>
      <c r="G43" s="474"/>
      <c r="H43" s="474"/>
      <c r="I43" s="474"/>
      <c r="J43" s="474"/>
      <c r="K43" s="474"/>
      <c r="L43" s="470" t="s">
        <v>221</v>
      </c>
      <c r="M43" s="471"/>
      <c r="N43" s="471"/>
      <c r="O43" s="471"/>
      <c r="P43" s="472"/>
    </row>
    <row r="44" spans="2:17" ht="20.100000000000001" customHeight="1">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7" ht="20.100000000000001" customHeight="1" thickBot="1">
      <c r="B45" s="466"/>
      <c r="C45" s="462"/>
      <c r="D45" s="462"/>
      <c r="E45" s="462"/>
      <c r="F45" s="462"/>
      <c r="G45" s="462"/>
      <c r="H45" s="462"/>
      <c r="I45" s="462"/>
      <c r="J45" s="462"/>
      <c r="K45" s="462"/>
      <c r="L45" s="462"/>
      <c r="M45" s="462"/>
      <c r="N45" s="462"/>
      <c r="O45" s="145" t="s">
        <v>209</v>
      </c>
      <c r="P45" s="30" t="s">
        <v>210</v>
      </c>
    </row>
    <row r="46" spans="2:17" ht="20.100000000000001" customHeight="1">
      <c r="B46" s="148" t="s">
        <v>211</v>
      </c>
      <c r="C46" s="146">
        <v>31</v>
      </c>
      <c r="D46" s="8">
        <v>28</v>
      </c>
      <c r="E46" s="8">
        <v>31</v>
      </c>
      <c r="F46" s="8">
        <v>25</v>
      </c>
      <c r="G46" s="8">
        <v>20</v>
      </c>
      <c r="H46" s="8">
        <v>0</v>
      </c>
      <c r="I46" s="168">
        <f>SUM(C46:G46)</f>
        <v>135</v>
      </c>
      <c r="J46" s="8">
        <v>15</v>
      </c>
      <c r="K46" s="8">
        <v>31</v>
      </c>
      <c r="L46" s="8">
        <v>30</v>
      </c>
      <c r="M46" s="8">
        <v>31</v>
      </c>
      <c r="N46" s="168">
        <f>SUM(J46:M46)</f>
        <v>107</v>
      </c>
      <c r="O46" s="167">
        <f>SUM(C46:H46,J46:M46)</f>
        <v>242</v>
      </c>
      <c r="P46" s="169">
        <f>I46+N46</f>
        <v>242</v>
      </c>
    </row>
    <row r="47" spans="2:17" ht="20.100000000000001" customHeight="1">
      <c r="B47" s="149" t="s">
        <v>485</v>
      </c>
      <c r="C47" s="147">
        <v>-4.7</v>
      </c>
      <c r="D47" s="10">
        <v>-6.5</v>
      </c>
      <c r="E47" s="10">
        <v>0.5</v>
      </c>
      <c r="F47" s="10">
        <v>2.9</v>
      </c>
      <c r="G47" s="10">
        <v>11.5</v>
      </c>
      <c r="H47" s="10">
        <v>0</v>
      </c>
      <c r="I47" s="153">
        <f>(C46*C47+D46*D47+E46*E47+F46*F47+G46*G47)/I46</f>
        <v>-7.1851851851852194E-2</v>
      </c>
      <c r="J47" s="10">
        <v>10.7</v>
      </c>
      <c r="K47" s="95">
        <v>8.5</v>
      </c>
      <c r="L47" s="95">
        <v>3.2</v>
      </c>
      <c r="M47" s="95">
        <v>-0.6</v>
      </c>
      <c r="N47" s="153">
        <f>(J46*J47+K46*K47+L46*L47+M46*M47)/N46</f>
        <v>4.6859813084112147</v>
      </c>
      <c r="O47" s="154">
        <f>(C47*C46+D47*D46+E47*E46+F47*F46+G47*G46+H47*H46+J47*J46+K47*K46+L47*L46+M47*M46)/O46</f>
        <v>2.0318181818181817</v>
      </c>
      <c r="P47" s="161">
        <f>(I47*I46+N47*N46)/P46</f>
        <v>2.0318181818181817</v>
      </c>
    </row>
    <row r="48" spans="2:17" ht="20.100000000000001" customHeight="1">
      <c r="B48" s="149" t="s">
        <v>212</v>
      </c>
      <c r="C48" s="13">
        <f t="shared" ref="C48:H48" si="16">C46*(13-C47)</f>
        <v>548.69999999999993</v>
      </c>
      <c r="D48" s="12">
        <f t="shared" si="16"/>
        <v>546</v>
      </c>
      <c r="E48" s="12">
        <f t="shared" si="16"/>
        <v>387.5</v>
      </c>
      <c r="F48" s="12">
        <f t="shared" si="16"/>
        <v>252.5</v>
      </c>
      <c r="G48" s="12">
        <f t="shared" si="16"/>
        <v>30</v>
      </c>
      <c r="H48" s="12">
        <f t="shared" si="16"/>
        <v>0</v>
      </c>
      <c r="I48" s="155">
        <f>SUM(C48:G48)</f>
        <v>1764.6999999999998</v>
      </c>
      <c r="J48" s="12">
        <f>J46*(13-J47)</f>
        <v>34.500000000000014</v>
      </c>
      <c r="K48" s="12">
        <f>K46*(13-K47)</f>
        <v>139.5</v>
      </c>
      <c r="L48" s="12">
        <f>L46*(13-L47)</f>
        <v>294</v>
      </c>
      <c r="M48" s="12">
        <f>M46*(13-M47)</f>
        <v>421.59999999999997</v>
      </c>
      <c r="N48" s="155">
        <f>SUM(J48:M48)</f>
        <v>889.59999999999991</v>
      </c>
      <c r="O48" s="156">
        <f>O46*(13-O47)</f>
        <v>2654.3</v>
      </c>
      <c r="P48" s="162">
        <f>P46*(13-P47)</f>
        <v>2654.3</v>
      </c>
      <c r="Q48" s="56"/>
    </row>
    <row r="49" spans="2:17" ht="20.100000000000001" customHeight="1">
      <c r="B49" s="149" t="s">
        <v>213</v>
      </c>
      <c r="C49" s="13">
        <f t="shared" ref="C49:H49" si="17">C46*(17-C47)</f>
        <v>672.69999999999993</v>
      </c>
      <c r="D49" s="12">
        <f t="shared" si="17"/>
        <v>658</v>
      </c>
      <c r="E49" s="12">
        <f t="shared" si="17"/>
        <v>511.5</v>
      </c>
      <c r="F49" s="12">
        <f t="shared" si="17"/>
        <v>352.5</v>
      </c>
      <c r="G49" s="12">
        <f t="shared" si="17"/>
        <v>110</v>
      </c>
      <c r="H49" s="12">
        <f t="shared" si="17"/>
        <v>0</v>
      </c>
      <c r="I49" s="155">
        <f>SUM(C49:G49)</f>
        <v>2304.6999999999998</v>
      </c>
      <c r="J49" s="12">
        <f>J46*(17-J47)</f>
        <v>94.500000000000014</v>
      </c>
      <c r="K49" s="12">
        <f>K46*(17-K47)</f>
        <v>263.5</v>
      </c>
      <c r="L49" s="12">
        <f>L46*(17-L47)</f>
        <v>414</v>
      </c>
      <c r="M49" s="12">
        <f>M46*(17-M47)</f>
        <v>545.6</v>
      </c>
      <c r="N49" s="155">
        <f>SUM(J49:M49)</f>
        <v>1317.6</v>
      </c>
      <c r="O49" s="156">
        <f>O46*(17-O47)</f>
        <v>3622.3</v>
      </c>
      <c r="P49" s="162">
        <f>P46*(17-P47)</f>
        <v>3622.3</v>
      </c>
      <c r="Q49" s="56"/>
    </row>
    <row r="50" spans="2:17" ht="20.100000000000001" customHeight="1">
      <c r="B50" s="149" t="s">
        <v>214</v>
      </c>
      <c r="C50" s="17">
        <f t="shared" ref="C50:H50" si="18">C46*(18-C47)</f>
        <v>703.69999999999993</v>
      </c>
      <c r="D50" s="16">
        <f t="shared" si="18"/>
        <v>686</v>
      </c>
      <c r="E50" s="16">
        <f t="shared" si="18"/>
        <v>542.5</v>
      </c>
      <c r="F50" s="16">
        <f t="shared" si="18"/>
        <v>377.5</v>
      </c>
      <c r="G50" s="16">
        <f t="shared" si="18"/>
        <v>130</v>
      </c>
      <c r="H50" s="16">
        <f t="shared" si="18"/>
        <v>0</v>
      </c>
      <c r="I50" s="155">
        <f>SUM(C50:G50)</f>
        <v>2439.6999999999998</v>
      </c>
      <c r="J50" s="16">
        <f>J46*(18-J47)</f>
        <v>109.50000000000001</v>
      </c>
      <c r="K50" s="16">
        <f>K46*(18-K47)</f>
        <v>294.5</v>
      </c>
      <c r="L50" s="16">
        <f>L46*(18-L47)</f>
        <v>444</v>
      </c>
      <c r="M50" s="16">
        <f>M46*(18-M47)</f>
        <v>576.6</v>
      </c>
      <c r="N50" s="155">
        <f>SUM(J50:M50)</f>
        <v>1424.6</v>
      </c>
      <c r="O50" s="157">
        <f>O46*(18-O47)</f>
        <v>3864.3</v>
      </c>
      <c r="P50" s="163">
        <f>P46*(18-P47)</f>
        <v>3864.3</v>
      </c>
      <c r="Q50" s="56"/>
    </row>
    <row r="51" spans="2:17" ht="20.100000000000001" customHeight="1" thickBot="1">
      <c r="B51" s="407" t="s">
        <v>215</v>
      </c>
      <c r="C51" s="21">
        <f t="shared" ref="C51:H51" si="19">C46*(19-C47)</f>
        <v>734.69999999999993</v>
      </c>
      <c r="D51" s="20">
        <f t="shared" si="19"/>
        <v>714</v>
      </c>
      <c r="E51" s="20">
        <f t="shared" si="19"/>
        <v>573.5</v>
      </c>
      <c r="F51" s="20">
        <f t="shared" si="19"/>
        <v>402.50000000000006</v>
      </c>
      <c r="G51" s="20">
        <f t="shared" si="19"/>
        <v>150</v>
      </c>
      <c r="H51" s="20">
        <f t="shared" si="19"/>
        <v>0</v>
      </c>
      <c r="I51" s="164">
        <f>SUM(C51:G51)</f>
        <v>2574.6999999999998</v>
      </c>
      <c r="J51" s="20">
        <f>J46*(19-J47)</f>
        <v>124.50000000000001</v>
      </c>
      <c r="K51" s="20">
        <f>K46*(19-K47)</f>
        <v>325.5</v>
      </c>
      <c r="L51" s="20">
        <f>L46*(19-L47)</f>
        <v>474</v>
      </c>
      <c r="M51" s="20">
        <f>M46*(19-M47)</f>
        <v>607.6</v>
      </c>
      <c r="N51" s="164">
        <f>SUM(J51:M51)</f>
        <v>1531.6</v>
      </c>
      <c r="O51" s="165">
        <f>O46*(19-O47)</f>
        <v>4106.3</v>
      </c>
      <c r="P51" s="166">
        <f>P46*(19-P47)</f>
        <v>4106.3</v>
      </c>
      <c r="Q51" s="56"/>
    </row>
    <row r="52" spans="2:17" ht="17.25" customHeight="1" thickBot="1">
      <c r="B52" s="1"/>
      <c r="C52" s="1"/>
      <c r="D52" s="2"/>
      <c r="E52" s="2"/>
      <c r="F52" s="2"/>
      <c r="G52" s="1"/>
      <c r="H52" s="3"/>
      <c r="I52" s="2"/>
      <c r="J52" s="3"/>
      <c r="K52" s="2"/>
      <c r="L52" s="2"/>
      <c r="M52" s="1"/>
      <c r="N52" s="2"/>
      <c r="O52" s="1"/>
      <c r="P52" s="4"/>
    </row>
    <row r="53" spans="2:17" s="4" customFormat="1" ht="24" thickBot="1">
      <c r="B53" s="473" t="s">
        <v>251</v>
      </c>
      <c r="C53" s="474"/>
      <c r="D53" s="474"/>
      <c r="E53" s="474"/>
      <c r="F53" s="474"/>
      <c r="G53" s="474"/>
      <c r="H53" s="474"/>
      <c r="I53" s="474"/>
      <c r="J53" s="474"/>
      <c r="K53" s="474"/>
      <c r="L53" s="470" t="s">
        <v>222</v>
      </c>
      <c r="M53" s="471"/>
      <c r="N53" s="471"/>
      <c r="O53" s="471"/>
      <c r="P53" s="472"/>
    </row>
    <row r="54" spans="2:17" s="4" customFormat="1"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7" s="4" customFormat="1" ht="16.5" thickBot="1">
      <c r="B55" s="466"/>
      <c r="C55" s="462"/>
      <c r="D55" s="462"/>
      <c r="E55" s="462"/>
      <c r="F55" s="462"/>
      <c r="G55" s="462"/>
      <c r="H55" s="462"/>
      <c r="I55" s="462"/>
      <c r="J55" s="462"/>
      <c r="K55" s="462"/>
      <c r="L55" s="462"/>
      <c r="M55" s="462"/>
      <c r="N55" s="462"/>
      <c r="O55" s="145" t="s">
        <v>209</v>
      </c>
      <c r="P55" s="30" t="s">
        <v>210</v>
      </c>
    </row>
    <row r="56" spans="2:17" s="4" customFormat="1" ht="19.5" customHeight="1">
      <c r="B56" s="148" t="s">
        <v>211</v>
      </c>
      <c r="C56" s="146">
        <v>31</v>
      </c>
      <c r="D56" s="8">
        <v>28</v>
      </c>
      <c r="E56" s="8">
        <v>31</v>
      </c>
      <c r="F56" s="8">
        <v>30</v>
      </c>
      <c r="G56" s="8">
        <v>15</v>
      </c>
      <c r="H56" s="8">
        <v>5</v>
      </c>
      <c r="I56" s="168">
        <f>SUM(C56:G56)</f>
        <v>135</v>
      </c>
      <c r="J56" s="8">
        <v>15</v>
      </c>
      <c r="K56" s="8">
        <v>31</v>
      </c>
      <c r="L56" s="8">
        <v>30</v>
      </c>
      <c r="M56" s="8">
        <v>31</v>
      </c>
      <c r="N56" s="168">
        <f>SUM(J56:M56)</f>
        <v>107</v>
      </c>
      <c r="O56" s="167">
        <f>SUM(C56:H56,J56:M56)</f>
        <v>247</v>
      </c>
      <c r="P56" s="169">
        <f>I56+N56</f>
        <v>242</v>
      </c>
    </row>
    <row r="57" spans="2:17" s="4" customFormat="1" ht="19.5" customHeight="1">
      <c r="B57" s="149" t="s">
        <v>485</v>
      </c>
      <c r="C57" s="147">
        <v>0.4</v>
      </c>
      <c r="D57" s="10">
        <v>-3.7</v>
      </c>
      <c r="E57" s="10">
        <v>1.6</v>
      </c>
      <c r="F57" s="10">
        <v>9.1</v>
      </c>
      <c r="G57" s="10">
        <v>9.3000000000000007</v>
      </c>
      <c r="H57" s="10">
        <v>10.199999999999999</v>
      </c>
      <c r="I57" s="153">
        <f>(C56*C57+D56*D57+E56*E57+F56*F57+G56*G57)/I56</f>
        <v>2.7474074074074073</v>
      </c>
      <c r="J57" s="10">
        <v>10.8</v>
      </c>
      <c r="K57" s="95">
        <v>9.1</v>
      </c>
      <c r="L57" s="95">
        <v>2.8</v>
      </c>
      <c r="M57" s="95">
        <v>-0.8</v>
      </c>
      <c r="N57" s="153">
        <f>(J56*J57+K56*K57+L56*L57+M56*M57)/N56</f>
        <v>4.7037383177570087</v>
      </c>
      <c r="O57" s="154">
        <f>(C57*C56+D57*D56+E57*E56+F57*F56+G57*G56+H57*H56+J57*J56+K57*K56+L57*L56+M57*M56)/O56</f>
        <v>3.7457489878542511</v>
      </c>
      <c r="P57" s="161">
        <f>(I57*I56+N57*N56)/P56</f>
        <v>3.6123966942148757</v>
      </c>
    </row>
    <row r="58" spans="2:17" s="4" customFormat="1" ht="19.5" customHeight="1">
      <c r="B58" s="149" t="s">
        <v>212</v>
      </c>
      <c r="C58" s="13">
        <f t="shared" ref="C58:H58" si="20">C56*(13-C57)</f>
        <v>390.59999999999997</v>
      </c>
      <c r="D58" s="12">
        <f t="shared" si="20"/>
        <v>467.59999999999997</v>
      </c>
      <c r="E58" s="12">
        <f t="shared" si="20"/>
        <v>353.40000000000003</v>
      </c>
      <c r="F58" s="12">
        <f t="shared" si="20"/>
        <v>117.00000000000001</v>
      </c>
      <c r="G58" s="12">
        <f t="shared" si="20"/>
        <v>55.499999999999986</v>
      </c>
      <c r="H58" s="12">
        <f t="shared" si="20"/>
        <v>14.000000000000004</v>
      </c>
      <c r="I58" s="155">
        <f>SUM(C58:G58)</f>
        <v>1384.1</v>
      </c>
      <c r="J58" s="12">
        <f>J56*(13-J57)</f>
        <v>32.999999999999986</v>
      </c>
      <c r="K58" s="12">
        <f>K56*(13-K57)</f>
        <v>120.9</v>
      </c>
      <c r="L58" s="12">
        <f>L56*(13-L57)</f>
        <v>306</v>
      </c>
      <c r="M58" s="12">
        <f>M56*(13-M57)</f>
        <v>427.8</v>
      </c>
      <c r="N58" s="155">
        <f>SUM(J58:M58)</f>
        <v>887.7</v>
      </c>
      <c r="O58" s="156">
        <f>O56*(13-O57)</f>
        <v>2285.8000000000002</v>
      </c>
      <c r="P58" s="162">
        <f>P56*(13-P57)</f>
        <v>2271.8000000000002</v>
      </c>
    </row>
    <row r="59" spans="2:17" s="4" customFormat="1" ht="19.5" customHeight="1">
      <c r="B59" s="149" t="s">
        <v>213</v>
      </c>
      <c r="C59" s="13">
        <f t="shared" ref="C59:H59" si="21">C56*(17-C57)</f>
        <v>514.6</v>
      </c>
      <c r="D59" s="12">
        <f t="shared" si="21"/>
        <v>579.6</v>
      </c>
      <c r="E59" s="12">
        <f t="shared" si="21"/>
        <v>477.40000000000003</v>
      </c>
      <c r="F59" s="12">
        <f t="shared" si="21"/>
        <v>237</v>
      </c>
      <c r="G59" s="12">
        <f t="shared" si="21"/>
        <v>115.49999999999999</v>
      </c>
      <c r="H59" s="12">
        <f t="shared" si="21"/>
        <v>34</v>
      </c>
      <c r="I59" s="155">
        <f>SUM(C59:G59)</f>
        <v>1924.1000000000001</v>
      </c>
      <c r="J59" s="12">
        <f>J56*(17-J57)</f>
        <v>92.999999999999986</v>
      </c>
      <c r="K59" s="12">
        <f>K56*(17-K57)</f>
        <v>244.9</v>
      </c>
      <c r="L59" s="12">
        <f>L56*(17-L57)</f>
        <v>426</v>
      </c>
      <c r="M59" s="12">
        <f>M56*(17-M57)</f>
        <v>551.80000000000007</v>
      </c>
      <c r="N59" s="155">
        <f>SUM(J59:M59)</f>
        <v>1315.7</v>
      </c>
      <c r="O59" s="156">
        <f>O56*(17-O57)</f>
        <v>3273.8</v>
      </c>
      <c r="P59" s="162">
        <f>P56*(17-P57)</f>
        <v>3239.8</v>
      </c>
    </row>
    <row r="60" spans="2:17" ht="19.5">
      <c r="B60" s="149" t="s">
        <v>214</v>
      </c>
      <c r="C60" s="17">
        <f t="shared" ref="C60:H60" si="22">C56*(18-C57)</f>
        <v>545.6</v>
      </c>
      <c r="D60" s="16">
        <f t="shared" si="22"/>
        <v>607.6</v>
      </c>
      <c r="E60" s="16">
        <f t="shared" si="22"/>
        <v>508.4</v>
      </c>
      <c r="F60" s="16">
        <f t="shared" si="22"/>
        <v>267</v>
      </c>
      <c r="G60" s="16">
        <f t="shared" si="22"/>
        <v>130.5</v>
      </c>
      <c r="H60" s="16">
        <f t="shared" si="22"/>
        <v>39</v>
      </c>
      <c r="I60" s="155">
        <f>SUM(C60:G60)</f>
        <v>2059.1</v>
      </c>
      <c r="J60" s="16">
        <f>J56*(18-J57)</f>
        <v>107.99999999999999</v>
      </c>
      <c r="K60" s="16">
        <f>K56*(18-K57)</f>
        <v>275.90000000000003</v>
      </c>
      <c r="L60" s="16">
        <f>L56*(18-L57)</f>
        <v>456</v>
      </c>
      <c r="M60" s="16">
        <f>M56*(18-M57)</f>
        <v>582.80000000000007</v>
      </c>
      <c r="N60" s="155">
        <f>SUM(J60:M60)</f>
        <v>1422.7000000000003</v>
      </c>
      <c r="O60" s="157">
        <f>O56*(18-O57)</f>
        <v>3520.8</v>
      </c>
      <c r="P60" s="163">
        <f>P56*(18-P57)</f>
        <v>3481.8</v>
      </c>
    </row>
    <row r="61" spans="2:17" ht="20.25" thickBot="1">
      <c r="B61" s="407" t="s">
        <v>215</v>
      </c>
      <c r="C61" s="21">
        <f t="shared" ref="C61:H61" si="23">C56*(19-C57)</f>
        <v>576.6</v>
      </c>
      <c r="D61" s="20">
        <f t="shared" si="23"/>
        <v>635.6</v>
      </c>
      <c r="E61" s="20">
        <f t="shared" si="23"/>
        <v>539.4</v>
      </c>
      <c r="F61" s="20">
        <f t="shared" si="23"/>
        <v>297</v>
      </c>
      <c r="G61" s="20">
        <f t="shared" si="23"/>
        <v>145.5</v>
      </c>
      <c r="H61" s="20">
        <f t="shared" si="23"/>
        <v>44</v>
      </c>
      <c r="I61" s="164">
        <f>SUM(C61:G61)</f>
        <v>2194.1</v>
      </c>
      <c r="J61" s="20">
        <f>J56*(19-J57)</f>
        <v>122.99999999999999</v>
      </c>
      <c r="K61" s="20">
        <f>K56*(19-K57)</f>
        <v>306.90000000000003</v>
      </c>
      <c r="L61" s="20">
        <f>L56*(19-L57)</f>
        <v>486</v>
      </c>
      <c r="M61" s="20">
        <f>M56*(19-M57)</f>
        <v>613.80000000000007</v>
      </c>
      <c r="N61" s="164">
        <f>SUM(J61:M61)</f>
        <v>1529.7000000000003</v>
      </c>
      <c r="O61" s="165">
        <f>O56*(19-O57)</f>
        <v>3767.8</v>
      </c>
      <c r="P61" s="166">
        <f>P56*(19-P57)</f>
        <v>3723.8</v>
      </c>
    </row>
    <row r="62" spans="2:17" ht="15.75" thickBot="1">
      <c r="B62" s="1"/>
      <c r="C62" s="1"/>
      <c r="D62" s="2"/>
      <c r="E62" s="2"/>
      <c r="F62" s="2"/>
      <c r="G62" s="1"/>
      <c r="H62" s="3"/>
      <c r="I62" s="2"/>
      <c r="J62" s="3"/>
      <c r="K62" s="2"/>
      <c r="L62" s="2"/>
      <c r="M62" s="1"/>
      <c r="N62" s="2"/>
      <c r="O62" s="1"/>
      <c r="P62" s="4"/>
    </row>
    <row r="63" spans="2:17" ht="24" thickBot="1">
      <c r="B63" s="473" t="s">
        <v>251</v>
      </c>
      <c r="C63" s="474"/>
      <c r="D63" s="474"/>
      <c r="E63" s="474"/>
      <c r="F63" s="474"/>
      <c r="G63" s="474"/>
      <c r="H63" s="474"/>
      <c r="I63" s="474"/>
      <c r="J63" s="474"/>
      <c r="K63" s="474"/>
      <c r="L63" s="470" t="s">
        <v>223</v>
      </c>
      <c r="M63" s="471"/>
      <c r="N63" s="471"/>
      <c r="O63" s="471"/>
      <c r="P63" s="472"/>
    </row>
    <row r="64" spans="2:17"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c r="B66" s="148" t="s">
        <v>211</v>
      </c>
      <c r="C66" s="146">
        <v>31</v>
      </c>
      <c r="D66" s="8">
        <v>28</v>
      </c>
      <c r="E66" s="8">
        <v>31</v>
      </c>
      <c r="F66" s="8">
        <v>30</v>
      </c>
      <c r="G66" s="8">
        <v>6</v>
      </c>
      <c r="H66" s="8">
        <v>5</v>
      </c>
      <c r="I66" s="168">
        <f>SUM(C66:G66)</f>
        <v>126</v>
      </c>
      <c r="J66" s="8">
        <v>0</v>
      </c>
      <c r="K66" s="8">
        <v>31</v>
      </c>
      <c r="L66" s="8">
        <v>30</v>
      </c>
      <c r="M66" s="8">
        <v>31</v>
      </c>
      <c r="N66" s="168">
        <f>SUM(J66:M66)</f>
        <v>92</v>
      </c>
      <c r="O66" s="167">
        <f>SUM(C66:H66,J66:M66)</f>
        <v>223</v>
      </c>
      <c r="P66" s="169">
        <f>I66+N66</f>
        <v>218</v>
      </c>
    </row>
    <row r="67" spans="2:16" ht="19.5">
      <c r="B67" s="149" t="s">
        <v>485</v>
      </c>
      <c r="C67" s="147">
        <v>-4</v>
      </c>
      <c r="D67" s="10">
        <v>-1.2</v>
      </c>
      <c r="E67" s="10">
        <v>1.6</v>
      </c>
      <c r="F67" s="10">
        <v>8.4</v>
      </c>
      <c r="G67" s="10">
        <v>11.4</v>
      </c>
      <c r="H67" s="10">
        <v>10.6</v>
      </c>
      <c r="I67" s="153">
        <f>(C66*C67+D66*D67+E66*E67+F66*F67+G66*G67)/I66</f>
        <v>1.6857142857142857</v>
      </c>
      <c r="J67" s="10"/>
      <c r="K67" s="95">
        <v>10.1</v>
      </c>
      <c r="L67" s="95">
        <v>6.5</v>
      </c>
      <c r="M67" s="95">
        <v>2.7</v>
      </c>
      <c r="N67" s="153">
        <f>(J66*J67+K66*K67+L66*L67+M66*M67)/N66</f>
        <v>6.4326086956521733</v>
      </c>
      <c r="O67" s="154">
        <f>(C67*C66+D67*D66+E67*E66+F67*F66+G67*G66+H67*H66+J67*J66+K67*K66+L67*L66+M67*M66)/O66</f>
        <v>3.8439461883408073</v>
      </c>
      <c r="P67" s="161">
        <f>(I67*I66+N67*N66)/P66</f>
        <v>3.688990825688073</v>
      </c>
    </row>
    <row r="68" spans="2:16" ht="19.5">
      <c r="B68" s="149" t="s">
        <v>212</v>
      </c>
      <c r="C68" s="13">
        <f t="shared" ref="C68:H68" si="24">C66*(13-C67)</f>
        <v>527</v>
      </c>
      <c r="D68" s="12">
        <f t="shared" si="24"/>
        <v>397.59999999999997</v>
      </c>
      <c r="E68" s="12">
        <f t="shared" si="24"/>
        <v>353.40000000000003</v>
      </c>
      <c r="F68" s="12">
        <f t="shared" si="24"/>
        <v>138</v>
      </c>
      <c r="G68" s="12">
        <f t="shared" si="24"/>
        <v>9.5999999999999979</v>
      </c>
      <c r="H68" s="12">
        <f t="shared" si="24"/>
        <v>12.000000000000002</v>
      </c>
      <c r="I68" s="155">
        <f>SUM(C68:G68)</f>
        <v>1425.6</v>
      </c>
      <c r="J68" s="12">
        <f>J66*(13-J67)</f>
        <v>0</v>
      </c>
      <c r="K68" s="12">
        <f>K66*(13-K67)</f>
        <v>89.9</v>
      </c>
      <c r="L68" s="12">
        <f>L66*(13-L67)</f>
        <v>195</v>
      </c>
      <c r="M68" s="12">
        <f>M66*(13-M67)</f>
        <v>319.3</v>
      </c>
      <c r="N68" s="155">
        <f>SUM(J68:M68)</f>
        <v>604.20000000000005</v>
      </c>
      <c r="O68" s="156">
        <f>O66*(13-O67)</f>
        <v>2041.8000000000002</v>
      </c>
      <c r="P68" s="162">
        <f>P66*(13-P67)</f>
        <v>2029.8000000000002</v>
      </c>
    </row>
    <row r="69" spans="2:16" ht="19.5">
      <c r="B69" s="149" t="s">
        <v>213</v>
      </c>
      <c r="C69" s="13">
        <f t="shared" ref="C69:H69" si="25">C66*(17-C67)</f>
        <v>651</v>
      </c>
      <c r="D69" s="12">
        <f t="shared" si="25"/>
        <v>509.59999999999997</v>
      </c>
      <c r="E69" s="12">
        <f t="shared" si="25"/>
        <v>477.40000000000003</v>
      </c>
      <c r="F69" s="12">
        <f t="shared" si="25"/>
        <v>258</v>
      </c>
      <c r="G69" s="12">
        <f t="shared" si="25"/>
        <v>33.599999999999994</v>
      </c>
      <c r="H69" s="12">
        <f t="shared" si="25"/>
        <v>32</v>
      </c>
      <c r="I69" s="155">
        <f>SUM(C69:G69)</f>
        <v>1929.6</v>
      </c>
      <c r="J69" s="12">
        <f>J66*(17-J67)</f>
        <v>0</v>
      </c>
      <c r="K69" s="12">
        <f>K66*(17-K67)</f>
        <v>213.9</v>
      </c>
      <c r="L69" s="12">
        <f>L66*(17-L67)</f>
        <v>315</v>
      </c>
      <c r="M69" s="12">
        <f>M66*(17-M67)</f>
        <v>443.3</v>
      </c>
      <c r="N69" s="155">
        <f>SUM(J69:M69)</f>
        <v>972.2</v>
      </c>
      <c r="O69" s="156">
        <f>O66*(17-O67)</f>
        <v>2933.8</v>
      </c>
      <c r="P69" s="162">
        <f>P66*(17-P67)</f>
        <v>2901.8</v>
      </c>
    </row>
    <row r="70" spans="2:16" ht="19.5">
      <c r="B70" s="149" t="s">
        <v>214</v>
      </c>
      <c r="C70" s="17">
        <f t="shared" ref="C70:H70" si="26">C66*(18-C67)</f>
        <v>682</v>
      </c>
      <c r="D70" s="16">
        <f t="shared" si="26"/>
        <v>537.6</v>
      </c>
      <c r="E70" s="16">
        <f t="shared" si="26"/>
        <v>508.4</v>
      </c>
      <c r="F70" s="16">
        <f t="shared" si="26"/>
        <v>288</v>
      </c>
      <c r="G70" s="16">
        <f t="shared" si="26"/>
        <v>39.599999999999994</v>
      </c>
      <c r="H70" s="16">
        <f t="shared" si="26"/>
        <v>37</v>
      </c>
      <c r="I70" s="155">
        <f>SUM(C70:G70)</f>
        <v>2055.6</v>
      </c>
      <c r="J70" s="16">
        <f>J66*(18-J67)</f>
        <v>0</v>
      </c>
      <c r="K70" s="16">
        <f>K66*(18-K67)</f>
        <v>244.9</v>
      </c>
      <c r="L70" s="16">
        <f>L66*(18-L67)</f>
        <v>345</v>
      </c>
      <c r="M70" s="16">
        <f>M66*(18-M67)</f>
        <v>474.3</v>
      </c>
      <c r="N70" s="155">
        <f>SUM(J70:M70)</f>
        <v>1064.2</v>
      </c>
      <c r="O70" s="157">
        <f>O66*(18-O67)</f>
        <v>3156.8</v>
      </c>
      <c r="P70" s="163">
        <f>P66*(18-P67)</f>
        <v>3119.8</v>
      </c>
    </row>
    <row r="71" spans="2:16" ht="20.25" thickBot="1">
      <c r="B71" s="407" t="s">
        <v>215</v>
      </c>
      <c r="C71" s="21">
        <f t="shared" ref="C71:H71" si="27">C66*(19-C67)</f>
        <v>713</v>
      </c>
      <c r="D71" s="20">
        <f t="shared" si="27"/>
        <v>565.6</v>
      </c>
      <c r="E71" s="20">
        <f t="shared" si="27"/>
        <v>539.4</v>
      </c>
      <c r="F71" s="20">
        <f t="shared" si="27"/>
        <v>318</v>
      </c>
      <c r="G71" s="20">
        <f t="shared" si="27"/>
        <v>45.599999999999994</v>
      </c>
      <c r="H71" s="20">
        <f t="shared" si="27"/>
        <v>42</v>
      </c>
      <c r="I71" s="164">
        <f>SUM(C71:G71)</f>
        <v>2181.6</v>
      </c>
      <c r="J71" s="20">
        <f>J66*(19-J67)</f>
        <v>0</v>
      </c>
      <c r="K71" s="20">
        <f>K66*(19-K67)</f>
        <v>275.90000000000003</v>
      </c>
      <c r="L71" s="20">
        <f>L66*(19-L67)</f>
        <v>375</v>
      </c>
      <c r="M71" s="20">
        <f>M66*(19-M67)</f>
        <v>505.3</v>
      </c>
      <c r="N71" s="164">
        <f>SUM(J71:M71)</f>
        <v>1156.2</v>
      </c>
      <c r="O71" s="165">
        <f>O66*(19-O67)</f>
        <v>3379.8</v>
      </c>
      <c r="P71" s="166">
        <f>P66*(19-P67)</f>
        <v>3337.8</v>
      </c>
    </row>
    <row r="72" spans="2:16" ht="15.75" thickBot="1">
      <c r="B72" s="1"/>
      <c r="C72" s="1"/>
      <c r="D72" s="2"/>
      <c r="E72" s="2"/>
      <c r="F72" s="2"/>
      <c r="G72" s="1"/>
      <c r="H72" s="3"/>
      <c r="I72" s="2"/>
      <c r="J72" s="3"/>
      <c r="K72" s="2"/>
      <c r="L72" s="2"/>
      <c r="M72" s="1"/>
      <c r="N72" s="2"/>
      <c r="O72" s="1"/>
      <c r="P72" s="4"/>
    </row>
    <row r="73" spans="2:16" ht="24" thickBot="1">
      <c r="B73" s="473" t="s">
        <v>251</v>
      </c>
      <c r="C73" s="474"/>
      <c r="D73" s="474"/>
      <c r="E73" s="474"/>
      <c r="F73" s="474"/>
      <c r="G73" s="474"/>
      <c r="H73" s="474"/>
      <c r="I73" s="474"/>
      <c r="J73" s="474"/>
      <c r="K73" s="474"/>
      <c r="L73" s="470" t="s">
        <v>224</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c r="B76" s="148" t="s">
        <v>211</v>
      </c>
      <c r="C76" s="146">
        <v>31</v>
      </c>
      <c r="D76" s="8">
        <v>28</v>
      </c>
      <c r="E76" s="8">
        <v>31</v>
      </c>
      <c r="F76" s="8">
        <v>20</v>
      </c>
      <c r="G76" s="8">
        <v>15</v>
      </c>
      <c r="H76" s="8">
        <v>0</v>
      </c>
      <c r="I76" s="168">
        <f>SUM(C76:G76)</f>
        <v>125</v>
      </c>
      <c r="J76" s="8">
        <v>5</v>
      </c>
      <c r="K76" s="8">
        <v>26</v>
      </c>
      <c r="L76" s="8">
        <v>30</v>
      </c>
      <c r="M76" s="8">
        <v>31</v>
      </c>
      <c r="N76" s="168">
        <f>SUM(J76:M76)</f>
        <v>92</v>
      </c>
      <c r="O76" s="167">
        <f>SUM(C76:H76,J76:M76)</f>
        <v>217</v>
      </c>
      <c r="P76" s="169">
        <f>I76+N76</f>
        <v>217</v>
      </c>
    </row>
    <row r="77" spans="2:16" ht="19.5">
      <c r="B77" s="149" t="s">
        <v>485</v>
      </c>
      <c r="C77" s="147">
        <v>4.5</v>
      </c>
      <c r="D77" s="10">
        <v>4.5</v>
      </c>
      <c r="E77" s="10">
        <v>5.9</v>
      </c>
      <c r="F77" s="10">
        <v>10.5</v>
      </c>
      <c r="G77" s="10">
        <v>12.4</v>
      </c>
      <c r="H77" s="10">
        <v>0</v>
      </c>
      <c r="I77" s="153">
        <f>(C76*C77+D76*D77+E76*E77+F76*F77+G76*G77)/I76</f>
        <v>6.7551999999999994</v>
      </c>
      <c r="J77" s="10">
        <v>12.9</v>
      </c>
      <c r="K77" s="95">
        <v>6.2</v>
      </c>
      <c r="L77" s="95">
        <v>1.9</v>
      </c>
      <c r="M77" s="95">
        <v>0.4</v>
      </c>
      <c r="N77" s="153">
        <f>(J76*J77+K76*K77+L76*L77+M76*M77)/N76</f>
        <v>3.2076086956521741</v>
      </c>
      <c r="O77" s="154">
        <f>(C77*C76+D77*D76+E77*E76+F77*F76+G77*G76+H77*H76+J77*J76+K77*K76+L77*L76+M77*M76)/O76</f>
        <v>5.2511520737327189</v>
      </c>
      <c r="P77" s="161">
        <f>(I77*I76+N77*N76)/P76</f>
        <v>5.2511520737327189</v>
      </c>
    </row>
    <row r="78" spans="2:16" ht="19.5">
      <c r="B78" s="149" t="s">
        <v>212</v>
      </c>
      <c r="C78" s="13">
        <f t="shared" ref="C78:H78" si="28">C76*(13-C77)</f>
        <v>263.5</v>
      </c>
      <c r="D78" s="12">
        <f t="shared" si="28"/>
        <v>238</v>
      </c>
      <c r="E78" s="12">
        <f t="shared" si="28"/>
        <v>220.1</v>
      </c>
      <c r="F78" s="12">
        <f t="shared" si="28"/>
        <v>50</v>
      </c>
      <c r="G78" s="12">
        <f t="shared" si="28"/>
        <v>8.9999999999999947</v>
      </c>
      <c r="H78" s="12">
        <f t="shared" si="28"/>
        <v>0</v>
      </c>
      <c r="I78" s="155">
        <f>SUM(C78:G78)</f>
        <v>780.6</v>
      </c>
      <c r="J78" s="12">
        <f>J76*(13-J77)</f>
        <v>0.49999999999999822</v>
      </c>
      <c r="K78" s="12">
        <f>K76*(13-K77)</f>
        <v>176.79999999999998</v>
      </c>
      <c r="L78" s="12">
        <f>L76*(13-L77)</f>
        <v>333</v>
      </c>
      <c r="M78" s="12">
        <f>M76*(13-M77)</f>
        <v>390.59999999999997</v>
      </c>
      <c r="N78" s="155">
        <f>SUM(J78:M78)</f>
        <v>900.89999999999986</v>
      </c>
      <c r="O78" s="156">
        <f>O76*(13-O77)</f>
        <v>1681.5</v>
      </c>
      <c r="P78" s="162">
        <f>P76*(13-P77)</f>
        <v>1681.5</v>
      </c>
    </row>
    <row r="79" spans="2:16" ht="19.5">
      <c r="B79" s="149" t="s">
        <v>213</v>
      </c>
      <c r="C79" s="13">
        <f t="shared" ref="C79:H79" si="29">C76*(17-C77)</f>
        <v>387.5</v>
      </c>
      <c r="D79" s="12">
        <f t="shared" si="29"/>
        <v>350</v>
      </c>
      <c r="E79" s="12">
        <f t="shared" si="29"/>
        <v>344.09999999999997</v>
      </c>
      <c r="F79" s="12">
        <f t="shared" si="29"/>
        <v>130</v>
      </c>
      <c r="G79" s="12">
        <f t="shared" si="29"/>
        <v>69</v>
      </c>
      <c r="H79" s="12">
        <f t="shared" si="29"/>
        <v>0</v>
      </c>
      <c r="I79" s="155">
        <f>SUM(C79:G79)</f>
        <v>1280.5999999999999</v>
      </c>
      <c r="J79" s="12">
        <f>J76*(17-J77)</f>
        <v>20.5</v>
      </c>
      <c r="K79" s="12">
        <f>K76*(17-K77)</f>
        <v>280.8</v>
      </c>
      <c r="L79" s="12">
        <f>L76*(17-L77)</f>
        <v>453</v>
      </c>
      <c r="M79" s="12">
        <f>M76*(17-M77)</f>
        <v>514.6</v>
      </c>
      <c r="N79" s="155">
        <f>SUM(J79:M79)</f>
        <v>1268.9000000000001</v>
      </c>
      <c r="O79" s="156">
        <f>O76*(17-O77)</f>
        <v>2549.5</v>
      </c>
      <c r="P79" s="162">
        <f>P76*(17-P77)</f>
        <v>2549.5</v>
      </c>
    </row>
    <row r="80" spans="2:16" ht="19.5">
      <c r="B80" s="149" t="s">
        <v>214</v>
      </c>
      <c r="C80" s="17">
        <f t="shared" ref="C80:H80" si="30">C76*(18-C77)</f>
        <v>418.5</v>
      </c>
      <c r="D80" s="16">
        <f t="shared" si="30"/>
        <v>378</v>
      </c>
      <c r="E80" s="16">
        <f t="shared" si="30"/>
        <v>375.09999999999997</v>
      </c>
      <c r="F80" s="16">
        <f t="shared" si="30"/>
        <v>150</v>
      </c>
      <c r="G80" s="16">
        <f t="shared" si="30"/>
        <v>84</v>
      </c>
      <c r="H80" s="16">
        <f t="shared" si="30"/>
        <v>0</v>
      </c>
      <c r="I80" s="155">
        <f>SUM(C80:G80)</f>
        <v>1405.6</v>
      </c>
      <c r="J80" s="16">
        <f>J76*(18-J77)</f>
        <v>25.5</v>
      </c>
      <c r="K80" s="16">
        <f>K76*(18-K77)</f>
        <v>306.8</v>
      </c>
      <c r="L80" s="16">
        <f>L76*(18-L77)</f>
        <v>483.00000000000006</v>
      </c>
      <c r="M80" s="16">
        <f>M76*(18-M77)</f>
        <v>545.6</v>
      </c>
      <c r="N80" s="155">
        <f>SUM(J80:M80)</f>
        <v>1360.9</v>
      </c>
      <c r="O80" s="157">
        <f>O76*(18-O77)</f>
        <v>2766.5</v>
      </c>
      <c r="P80" s="163">
        <f>P76*(18-P77)</f>
        <v>2766.5</v>
      </c>
    </row>
    <row r="81" spans="2:16" ht="20.25" thickBot="1">
      <c r="B81" s="407" t="s">
        <v>215</v>
      </c>
      <c r="C81" s="21">
        <f t="shared" ref="C81:H81" si="31">C76*(19-C77)</f>
        <v>449.5</v>
      </c>
      <c r="D81" s="20">
        <f t="shared" si="31"/>
        <v>406</v>
      </c>
      <c r="E81" s="20">
        <f t="shared" si="31"/>
        <v>406.09999999999997</v>
      </c>
      <c r="F81" s="20">
        <f t="shared" si="31"/>
        <v>170</v>
      </c>
      <c r="G81" s="20">
        <f t="shared" si="31"/>
        <v>99</v>
      </c>
      <c r="H81" s="20">
        <f t="shared" si="31"/>
        <v>0</v>
      </c>
      <c r="I81" s="164">
        <f>SUM(C81:G81)</f>
        <v>1530.6</v>
      </c>
      <c r="J81" s="20">
        <f>J76*(19-J77)</f>
        <v>30.5</v>
      </c>
      <c r="K81" s="20">
        <f>K76*(19-K77)</f>
        <v>332.8</v>
      </c>
      <c r="L81" s="20">
        <f>L76*(19-L77)</f>
        <v>513</v>
      </c>
      <c r="M81" s="20">
        <f>M76*(19-M77)</f>
        <v>576.6</v>
      </c>
      <c r="N81" s="164">
        <f>SUM(J81:M81)</f>
        <v>1452.9</v>
      </c>
      <c r="O81" s="165">
        <f>O76*(19-O77)</f>
        <v>2983.5</v>
      </c>
      <c r="P81" s="166">
        <f>P76*(19-P77)</f>
        <v>2983.5</v>
      </c>
    </row>
    <row r="82" spans="2:16" ht="15.75" thickBot="1">
      <c r="B82" s="1"/>
      <c r="C82" s="1"/>
      <c r="D82" s="2"/>
      <c r="E82" s="2"/>
      <c r="F82" s="2"/>
      <c r="G82" s="1"/>
      <c r="H82" s="3"/>
      <c r="I82" s="2"/>
      <c r="J82" s="3"/>
      <c r="K82" s="2"/>
      <c r="L82" s="2"/>
      <c r="M82" s="1"/>
      <c r="N82" s="2"/>
      <c r="O82" s="1"/>
      <c r="P82" s="4"/>
    </row>
    <row r="83" spans="2:16" ht="24" thickBot="1">
      <c r="B83" s="473" t="s">
        <v>251</v>
      </c>
      <c r="C83" s="474"/>
      <c r="D83" s="474"/>
      <c r="E83" s="474"/>
      <c r="F83" s="474"/>
      <c r="G83" s="474"/>
      <c r="H83" s="474"/>
      <c r="I83" s="474"/>
      <c r="J83" s="474"/>
      <c r="K83" s="474"/>
      <c r="L83" s="470" t="s">
        <v>225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c r="B86" s="148" t="s">
        <v>211</v>
      </c>
      <c r="C86" s="146">
        <v>31</v>
      </c>
      <c r="D86" s="8">
        <v>28</v>
      </c>
      <c r="E86" s="8">
        <v>31</v>
      </c>
      <c r="F86" s="8">
        <v>30</v>
      </c>
      <c r="G86" s="8">
        <v>15</v>
      </c>
      <c r="H86" s="8">
        <v>5</v>
      </c>
      <c r="I86" s="168">
        <f>SUM(C86:G86)</f>
        <v>135</v>
      </c>
      <c r="J86" s="8">
        <v>15</v>
      </c>
      <c r="K86" s="8">
        <v>31</v>
      </c>
      <c r="L86" s="8">
        <v>30</v>
      </c>
      <c r="M86" s="8">
        <v>31</v>
      </c>
      <c r="N86" s="168">
        <f>SUM(J86:M86)</f>
        <v>107</v>
      </c>
      <c r="O86" s="167">
        <f>SUM(C86:H86,J86:M86)</f>
        <v>247</v>
      </c>
      <c r="P86" s="169">
        <f>I86+N86</f>
        <v>242</v>
      </c>
    </row>
    <row r="87" spans="2:16" ht="19.5">
      <c r="B87" s="149" t="s">
        <v>485</v>
      </c>
      <c r="C87" s="147">
        <v>2.2999999999999998</v>
      </c>
      <c r="D87" s="10">
        <v>2.6</v>
      </c>
      <c r="E87" s="10">
        <v>3.7</v>
      </c>
      <c r="F87" s="10">
        <v>8.1999999999999993</v>
      </c>
      <c r="G87" s="10">
        <v>12.4</v>
      </c>
      <c r="H87" s="10">
        <v>12.9</v>
      </c>
      <c r="I87" s="153">
        <f>(C86*C87+D86*D87+E86*E87+F86*F87+G86*G87)/I86</f>
        <v>5.1170370370370364</v>
      </c>
      <c r="J87" s="10">
        <v>8</v>
      </c>
      <c r="K87" s="95">
        <v>4.3</v>
      </c>
      <c r="L87" s="95">
        <v>1.1000000000000001</v>
      </c>
      <c r="M87" s="95">
        <v>-4</v>
      </c>
      <c r="N87" s="153">
        <f>(J86*J87+K86*K87+L86*L87+M86*M87)/N86</f>
        <v>1.5168224299065416</v>
      </c>
      <c r="O87" s="154">
        <f>(C87*C86+D87*D86+E87*E86+F87*F86+G87*G86+H87*H86+J87*J86+K87*K86+L87*L86+M87*M86)/O86</f>
        <v>3.71497975708502</v>
      </c>
      <c r="P87" s="161">
        <f>(I87*I86+N87*N86)/P86</f>
        <v>3.5252066115702476</v>
      </c>
    </row>
    <row r="88" spans="2:16" ht="19.5">
      <c r="B88" s="149" t="s">
        <v>212</v>
      </c>
      <c r="C88" s="13">
        <f t="shared" ref="C88:H88" si="32">C86*(13-C87)</f>
        <v>331.7</v>
      </c>
      <c r="D88" s="12">
        <f t="shared" si="32"/>
        <v>291.2</v>
      </c>
      <c r="E88" s="12">
        <f t="shared" si="32"/>
        <v>288.3</v>
      </c>
      <c r="F88" s="12">
        <f t="shared" si="32"/>
        <v>144.00000000000003</v>
      </c>
      <c r="G88" s="12">
        <f t="shared" si="32"/>
        <v>8.9999999999999947</v>
      </c>
      <c r="H88" s="12">
        <f t="shared" si="32"/>
        <v>0.49999999999999822</v>
      </c>
      <c r="I88" s="155">
        <f>SUM(C88:G88)</f>
        <v>1064.2</v>
      </c>
      <c r="J88" s="12">
        <f>J86*(13-J87)</f>
        <v>75</v>
      </c>
      <c r="K88" s="12">
        <f>K86*(13-K87)</f>
        <v>269.7</v>
      </c>
      <c r="L88" s="12">
        <f>L86*(13-L87)</f>
        <v>357</v>
      </c>
      <c r="M88" s="12">
        <f>M86*(13-M87)</f>
        <v>527</v>
      </c>
      <c r="N88" s="155">
        <f>SUM(J88:M88)</f>
        <v>1228.7</v>
      </c>
      <c r="O88" s="156">
        <f>O86*(13-O87)</f>
        <v>2293.4</v>
      </c>
      <c r="P88" s="162">
        <f>P86*(13-P87)</f>
        <v>2292.9</v>
      </c>
    </row>
    <row r="89" spans="2:16" ht="19.5">
      <c r="B89" s="149" t="s">
        <v>213</v>
      </c>
      <c r="C89" s="13">
        <f t="shared" ref="C89:H89" si="33">C86*(17-C87)</f>
        <v>455.7</v>
      </c>
      <c r="D89" s="12">
        <f t="shared" si="33"/>
        <v>403.2</v>
      </c>
      <c r="E89" s="12">
        <f t="shared" si="33"/>
        <v>412.3</v>
      </c>
      <c r="F89" s="12">
        <f t="shared" si="33"/>
        <v>264</v>
      </c>
      <c r="G89" s="12">
        <f t="shared" si="33"/>
        <v>69</v>
      </c>
      <c r="H89" s="12">
        <f t="shared" si="33"/>
        <v>20.5</v>
      </c>
      <c r="I89" s="155">
        <f>SUM(C89:G89)</f>
        <v>1604.2</v>
      </c>
      <c r="J89" s="12">
        <f>J86*(17-J87)</f>
        <v>135</v>
      </c>
      <c r="K89" s="12">
        <f>K86*(17-K87)</f>
        <v>393.7</v>
      </c>
      <c r="L89" s="12">
        <f>L86*(17-L87)</f>
        <v>477</v>
      </c>
      <c r="M89" s="12">
        <f>M86*(17-M87)</f>
        <v>651</v>
      </c>
      <c r="N89" s="155">
        <f>SUM(J89:M89)</f>
        <v>1656.7</v>
      </c>
      <c r="O89" s="156">
        <f>O86*(17-O87)</f>
        <v>3281.4</v>
      </c>
      <c r="P89" s="162">
        <f>P86*(17-P87)</f>
        <v>3260.9</v>
      </c>
    </row>
    <row r="90" spans="2:16" ht="19.5">
      <c r="B90" s="149" t="s">
        <v>214</v>
      </c>
      <c r="C90" s="17">
        <f t="shared" ref="C90:H90" si="34">C86*(18-C87)</f>
        <v>486.7</v>
      </c>
      <c r="D90" s="16">
        <f t="shared" si="34"/>
        <v>431.2</v>
      </c>
      <c r="E90" s="16">
        <f t="shared" si="34"/>
        <v>443.3</v>
      </c>
      <c r="F90" s="16">
        <f t="shared" si="34"/>
        <v>294</v>
      </c>
      <c r="G90" s="16">
        <f t="shared" si="34"/>
        <v>84</v>
      </c>
      <c r="H90" s="16">
        <f t="shared" si="34"/>
        <v>25.5</v>
      </c>
      <c r="I90" s="155">
        <f>SUM(C90:G90)</f>
        <v>1739.2</v>
      </c>
      <c r="J90" s="16">
        <f>J86*(18-J87)</f>
        <v>150</v>
      </c>
      <c r="K90" s="16">
        <f>K86*(18-K87)</f>
        <v>424.7</v>
      </c>
      <c r="L90" s="16">
        <f>L86*(18-L87)</f>
        <v>506.99999999999994</v>
      </c>
      <c r="M90" s="16">
        <f>M86*(18-M87)</f>
        <v>682</v>
      </c>
      <c r="N90" s="155">
        <f>SUM(J90:M90)</f>
        <v>1763.7</v>
      </c>
      <c r="O90" s="157">
        <f>O86*(18-O87)</f>
        <v>3528.4</v>
      </c>
      <c r="P90" s="163">
        <f>P86*(18-P87)</f>
        <v>3502.9</v>
      </c>
    </row>
    <row r="91" spans="2:16" ht="20.25" thickBot="1">
      <c r="B91" s="407" t="s">
        <v>215</v>
      </c>
      <c r="C91" s="21">
        <f t="shared" ref="C91:H91" si="35">C86*(19-C87)</f>
        <v>517.69999999999993</v>
      </c>
      <c r="D91" s="20">
        <f t="shared" si="35"/>
        <v>459.19999999999993</v>
      </c>
      <c r="E91" s="20">
        <f t="shared" si="35"/>
        <v>474.3</v>
      </c>
      <c r="F91" s="20">
        <f t="shared" si="35"/>
        <v>324</v>
      </c>
      <c r="G91" s="20">
        <f t="shared" si="35"/>
        <v>99</v>
      </c>
      <c r="H91" s="20">
        <f t="shared" si="35"/>
        <v>30.5</v>
      </c>
      <c r="I91" s="164">
        <f>SUM(C91:G91)</f>
        <v>1874.1999999999998</v>
      </c>
      <c r="J91" s="20">
        <f>J86*(19-J87)</f>
        <v>165</v>
      </c>
      <c r="K91" s="20">
        <f>K86*(19-K87)</f>
        <v>455.7</v>
      </c>
      <c r="L91" s="20">
        <f>L86*(19-L87)</f>
        <v>537</v>
      </c>
      <c r="M91" s="20">
        <f>M86*(19-M87)</f>
        <v>713</v>
      </c>
      <c r="N91" s="164">
        <f>SUM(J91:M91)</f>
        <v>1870.7</v>
      </c>
      <c r="O91" s="165">
        <f>O86*(19-O87)</f>
        <v>3775.4</v>
      </c>
      <c r="P91" s="166">
        <f>P86*(19-P87)</f>
        <v>3744.9</v>
      </c>
    </row>
    <row r="92" spans="2:16" ht="15.75" thickBot="1">
      <c r="B92" s="1"/>
      <c r="C92" s="1"/>
      <c r="D92" s="2"/>
      <c r="E92" s="2"/>
      <c r="F92" s="2"/>
      <c r="G92" s="1"/>
      <c r="H92" s="3"/>
      <c r="I92" s="2"/>
      <c r="J92" s="3"/>
      <c r="K92" s="2"/>
      <c r="L92" s="2"/>
      <c r="M92" s="1"/>
      <c r="N92" s="2"/>
      <c r="O92" s="1"/>
      <c r="P92" s="4"/>
    </row>
    <row r="93" spans="2:16" ht="24" thickBot="1">
      <c r="B93" s="473" t="s">
        <v>251</v>
      </c>
      <c r="C93" s="474"/>
      <c r="D93" s="474"/>
      <c r="E93" s="474"/>
      <c r="F93" s="474"/>
      <c r="G93" s="474"/>
      <c r="H93" s="474"/>
      <c r="I93" s="474"/>
      <c r="J93" s="474"/>
      <c r="K93" s="474"/>
      <c r="L93" s="470" t="s">
        <v>226</v>
      </c>
      <c r="M93" s="471"/>
      <c r="N93" s="471"/>
      <c r="O93" s="471"/>
      <c r="P93" s="472"/>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16.5" thickBot="1">
      <c r="B95" s="466"/>
      <c r="C95" s="462"/>
      <c r="D95" s="462"/>
      <c r="E95" s="462"/>
      <c r="F95" s="462"/>
      <c r="G95" s="462"/>
      <c r="H95" s="462"/>
      <c r="I95" s="462"/>
      <c r="J95" s="462"/>
      <c r="K95" s="462"/>
      <c r="L95" s="462"/>
      <c r="M95" s="462"/>
      <c r="N95" s="462"/>
      <c r="O95" s="145" t="s">
        <v>209</v>
      </c>
      <c r="P95" s="30" t="s">
        <v>210</v>
      </c>
    </row>
    <row r="96" spans="2:16">
      <c r="B96" s="148" t="s">
        <v>211</v>
      </c>
      <c r="C96" s="146">
        <v>31</v>
      </c>
      <c r="D96" s="8">
        <v>28</v>
      </c>
      <c r="E96" s="8">
        <v>31</v>
      </c>
      <c r="F96" s="8">
        <v>25</v>
      </c>
      <c r="G96" s="8">
        <v>16</v>
      </c>
      <c r="H96" s="8">
        <v>5</v>
      </c>
      <c r="I96" s="168">
        <f>SUM(C96:G96)</f>
        <v>131</v>
      </c>
      <c r="J96" s="8">
        <v>5</v>
      </c>
      <c r="K96" s="8">
        <v>26</v>
      </c>
      <c r="L96" s="8">
        <v>30</v>
      </c>
      <c r="M96" s="8">
        <v>31</v>
      </c>
      <c r="N96" s="168">
        <f>SUM(J96:M96)</f>
        <v>92</v>
      </c>
      <c r="O96" s="167">
        <f>SUM(C96:H96,J96:M96)</f>
        <v>228</v>
      </c>
      <c r="P96" s="169">
        <f>I96+N96</f>
        <v>223</v>
      </c>
    </row>
    <row r="97" spans="2:16" ht="19.5">
      <c r="B97" s="149" t="s">
        <v>485</v>
      </c>
      <c r="C97" s="147">
        <v>-0.3</v>
      </c>
      <c r="D97" s="10">
        <v>4</v>
      </c>
      <c r="E97" s="10">
        <v>11.5</v>
      </c>
      <c r="F97" s="10">
        <v>12</v>
      </c>
      <c r="G97" s="10">
        <v>13</v>
      </c>
      <c r="H97" s="10">
        <v>0</v>
      </c>
      <c r="I97" s="153">
        <f>(C96*C97+D96*D97+E96*E97+F96*F97+G96*G97)/I96</f>
        <v>7.3832061068702295</v>
      </c>
      <c r="J97" s="10">
        <v>12</v>
      </c>
      <c r="K97" s="95">
        <v>6.3</v>
      </c>
      <c r="L97" s="95">
        <v>5.9</v>
      </c>
      <c r="M97" s="95">
        <v>-0.5</v>
      </c>
      <c r="N97" s="153">
        <f>(J96*J97+K96*K97+L96*L97+M96*M97)/N96</f>
        <v>4.1880434782608686</v>
      </c>
      <c r="O97" s="154">
        <f>(C97*C96+D97*D96+E97*E96+F97*F96+G97*G96+H97*H96+J97*J96+K97*K96+L97*L96+M97*M96)/O96</f>
        <v>5.932017543859649</v>
      </c>
      <c r="P97" s="161">
        <f>(I97*I96+N97*N96)/P96</f>
        <v>6.065022421524664</v>
      </c>
    </row>
    <row r="98" spans="2:16" ht="19.5">
      <c r="B98" s="149" t="s">
        <v>212</v>
      </c>
      <c r="C98" s="13">
        <f t="shared" ref="C98:H98" si="36">C96*(13-C97)</f>
        <v>412.3</v>
      </c>
      <c r="D98" s="12">
        <f t="shared" si="36"/>
        <v>252</v>
      </c>
      <c r="E98" s="12">
        <f t="shared" si="36"/>
        <v>46.5</v>
      </c>
      <c r="F98" s="12">
        <f t="shared" si="36"/>
        <v>25</v>
      </c>
      <c r="G98" s="12">
        <f t="shared" si="36"/>
        <v>0</v>
      </c>
      <c r="H98" s="12">
        <f t="shared" si="36"/>
        <v>65</v>
      </c>
      <c r="I98" s="155">
        <f>SUM(C98:G98)</f>
        <v>735.8</v>
      </c>
      <c r="J98" s="12">
        <f>J96*(13-J97)</f>
        <v>5</v>
      </c>
      <c r="K98" s="12">
        <f>K96*(13-K97)</f>
        <v>174.20000000000002</v>
      </c>
      <c r="L98" s="12">
        <f>L96*(13-L97)</f>
        <v>213</v>
      </c>
      <c r="M98" s="12">
        <f>M96*(13-M97)</f>
        <v>418.5</v>
      </c>
      <c r="N98" s="155">
        <f>SUM(J98:M98)</f>
        <v>810.7</v>
      </c>
      <c r="O98" s="156">
        <f>O96*(13-O97)</f>
        <v>1611.5</v>
      </c>
      <c r="P98" s="162">
        <f>P96*(13-P97)</f>
        <v>1546.5</v>
      </c>
    </row>
    <row r="99" spans="2:16" ht="19.5">
      <c r="B99" s="149" t="s">
        <v>213</v>
      </c>
      <c r="C99" s="13">
        <f t="shared" ref="C99:H99" si="37">C96*(17-C97)</f>
        <v>536.30000000000007</v>
      </c>
      <c r="D99" s="12">
        <f t="shared" si="37"/>
        <v>364</v>
      </c>
      <c r="E99" s="12">
        <f t="shared" si="37"/>
        <v>170.5</v>
      </c>
      <c r="F99" s="12">
        <f t="shared" si="37"/>
        <v>125</v>
      </c>
      <c r="G99" s="12">
        <f t="shared" si="37"/>
        <v>64</v>
      </c>
      <c r="H99" s="12">
        <f t="shared" si="37"/>
        <v>85</v>
      </c>
      <c r="I99" s="155">
        <f>SUM(C99:G99)</f>
        <v>1259.8000000000002</v>
      </c>
      <c r="J99" s="12">
        <f>J96*(17-J97)</f>
        <v>25</v>
      </c>
      <c r="K99" s="12">
        <f>K96*(17-K97)</f>
        <v>278.2</v>
      </c>
      <c r="L99" s="12">
        <f>L96*(17-L97)</f>
        <v>333</v>
      </c>
      <c r="M99" s="12">
        <f>M96*(17-M97)</f>
        <v>542.5</v>
      </c>
      <c r="N99" s="155">
        <f>SUM(J99:M99)</f>
        <v>1178.7</v>
      </c>
      <c r="O99" s="156">
        <f>O96*(17-O97)</f>
        <v>2523.5</v>
      </c>
      <c r="P99" s="162">
        <f>P96*(17-P97)</f>
        <v>2438.5</v>
      </c>
    </row>
    <row r="100" spans="2:16" ht="19.5">
      <c r="B100" s="149" t="s">
        <v>214</v>
      </c>
      <c r="C100" s="17">
        <f t="shared" ref="C100:H100" si="38">C96*(18-C97)</f>
        <v>567.30000000000007</v>
      </c>
      <c r="D100" s="16">
        <f t="shared" si="38"/>
        <v>392</v>
      </c>
      <c r="E100" s="16">
        <f t="shared" si="38"/>
        <v>201.5</v>
      </c>
      <c r="F100" s="16">
        <f t="shared" si="38"/>
        <v>150</v>
      </c>
      <c r="G100" s="16">
        <f t="shared" si="38"/>
        <v>80</v>
      </c>
      <c r="H100" s="16">
        <f t="shared" si="38"/>
        <v>90</v>
      </c>
      <c r="I100" s="155">
        <f>SUM(C100:G100)</f>
        <v>1390.8000000000002</v>
      </c>
      <c r="J100" s="16">
        <f>J96*(18-J97)</f>
        <v>30</v>
      </c>
      <c r="K100" s="16">
        <f>K96*(18-K97)</f>
        <v>304.2</v>
      </c>
      <c r="L100" s="16">
        <f>L96*(18-L97)</f>
        <v>363</v>
      </c>
      <c r="M100" s="16">
        <f>M96*(18-M97)</f>
        <v>573.5</v>
      </c>
      <c r="N100" s="155">
        <f>SUM(J100:M100)</f>
        <v>1270.7</v>
      </c>
      <c r="O100" s="157">
        <f>O96*(18-O97)</f>
        <v>2751.5</v>
      </c>
      <c r="P100" s="163">
        <f>P96*(18-P97)</f>
        <v>2661.5</v>
      </c>
    </row>
    <row r="101" spans="2:16" ht="20.25" thickBot="1">
      <c r="B101" s="407" t="s">
        <v>215</v>
      </c>
      <c r="C101" s="21">
        <f t="shared" ref="C101:H101" si="39">C96*(19-C97)</f>
        <v>598.30000000000007</v>
      </c>
      <c r="D101" s="20">
        <f t="shared" si="39"/>
        <v>420</v>
      </c>
      <c r="E101" s="20">
        <f t="shared" si="39"/>
        <v>232.5</v>
      </c>
      <c r="F101" s="20">
        <f t="shared" si="39"/>
        <v>175</v>
      </c>
      <c r="G101" s="20">
        <f t="shared" si="39"/>
        <v>96</v>
      </c>
      <c r="H101" s="20">
        <f t="shared" si="39"/>
        <v>95</v>
      </c>
      <c r="I101" s="164">
        <f>SUM(C101:G101)</f>
        <v>1521.8000000000002</v>
      </c>
      <c r="J101" s="20">
        <f>J96*(19-J97)</f>
        <v>35</v>
      </c>
      <c r="K101" s="20">
        <f>K96*(19-K97)</f>
        <v>330.2</v>
      </c>
      <c r="L101" s="20">
        <f>L96*(19-L97)</f>
        <v>393</v>
      </c>
      <c r="M101" s="20">
        <f>M96*(19-M97)</f>
        <v>604.5</v>
      </c>
      <c r="N101" s="164">
        <f>SUM(J101:M101)</f>
        <v>1362.7</v>
      </c>
      <c r="O101" s="165">
        <f>O96*(19-O97)</f>
        <v>2979.5</v>
      </c>
      <c r="P101" s="166">
        <f>P96*(19-P97)</f>
        <v>2884.5</v>
      </c>
    </row>
    <row r="102" spans="2:16" ht="15.75" thickBot="1">
      <c r="B102" s="1"/>
      <c r="C102" s="1"/>
      <c r="D102" s="2"/>
      <c r="E102" s="2"/>
      <c r="F102" s="2"/>
      <c r="G102" s="1"/>
      <c r="H102" s="3"/>
      <c r="I102" s="2"/>
      <c r="J102" s="3"/>
      <c r="K102" s="2"/>
      <c r="L102" s="2"/>
      <c r="M102" s="1"/>
      <c r="N102" s="2"/>
      <c r="O102" s="1"/>
      <c r="P102" s="4"/>
    </row>
    <row r="103" spans="2:16" ht="24" thickBot="1">
      <c r="B103" s="473" t="s">
        <v>251</v>
      </c>
      <c r="C103" s="474"/>
      <c r="D103" s="474"/>
      <c r="E103" s="474"/>
      <c r="F103" s="474"/>
      <c r="G103" s="474"/>
      <c r="H103" s="474"/>
      <c r="I103" s="474"/>
      <c r="J103" s="474"/>
      <c r="K103" s="474"/>
      <c r="L103" s="470" t="s">
        <v>227</v>
      </c>
      <c r="M103" s="471"/>
      <c r="N103" s="471"/>
      <c r="O103" s="471"/>
      <c r="P103" s="472"/>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16.5" thickBot="1">
      <c r="B105" s="466"/>
      <c r="C105" s="462"/>
      <c r="D105" s="462"/>
      <c r="E105" s="462"/>
      <c r="F105" s="462"/>
      <c r="G105" s="462"/>
      <c r="H105" s="462"/>
      <c r="I105" s="462"/>
      <c r="J105" s="462"/>
      <c r="K105" s="462"/>
      <c r="L105" s="462"/>
      <c r="M105" s="462"/>
      <c r="N105" s="462"/>
      <c r="O105" s="145" t="s">
        <v>209</v>
      </c>
      <c r="P105" s="30" t="s">
        <v>210</v>
      </c>
    </row>
    <row r="106" spans="2:16">
      <c r="B106" s="148" t="s">
        <v>211</v>
      </c>
      <c r="C106" s="146">
        <v>31</v>
      </c>
      <c r="D106" s="8">
        <v>28</v>
      </c>
      <c r="E106" s="8">
        <v>31</v>
      </c>
      <c r="F106" s="8">
        <v>25</v>
      </c>
      <c r="G106" s="8">
        <v>20</v>
      </c>
      <c r="H106" s="8">
        <v>0</v>
      </c>
      <c r="I106" s="168">
        <f>SUM(C106:G106)</f>
        <v>135</v>
      </c>
      <c r="J106" s="8">
        <v>30</v>
      </c>
      <c r="K106" s="8">
        <v>31</v>
      </c>
      <c r="L106" s="8">
        <v>30</v>
      </c>
      <c r="M106" s="8">
        <v>31</v>
      </c>
      <c r="N106" s="168">
        <f>SUM(J106:M106)</f>
        <v>122</v>
      </c>
      <c r="O106" s="167">
        <f>SUM(C106:H106,J106:M106)</f>
        <v>257</v>
      </c>
      <c r="P106" s="169">
        <f>I106+N106</f>
        <v>257</v>
      </c>
    </row>
    <row r="107" spans="2:16" ht="19.5">
      <c r="B107" s="149" t="s">
        <v>485</v>
      </c>
      <c r="C107" s="147">
        <v>-3.4</v>
      </c>
      <c r="D107" s="10">
        <v>-1.7</v>
      </c>
      <c r="E107" s="10">
        <v>2.9</v>
      </c>
      <c r="F107" s="10">
        <v>7.1</v>
      </c>
      <c r="G107" s="10">
        <v>10.3</v>
      </c>
      <c r="H107" s="10">
        <v>0</v>
      </c>
      <c r="I107" s="153">
        <f>(C106*C107+D106*D107+E106*E107+F106*F107+G106*G107)/I106</f>
        <v>2.3733333333333331</v>
      </c>
      <c r="J107" s="10">
        <v>10.9</v>
      </c>
      <c r="K107" s="95">
        <v>6.1</v>
      </c>
      <c r="L107" s="95">
        <v>4.7</v>
      </c>
      <c r="M107" s="95">
        <v>-4.5</v>
      </c>
      <c r="N107" s="153">
        <f>(J106*J107+K106*K107+L106*L107+M106*M107)/N106</f>
        <v>4.2426229508196727</v>
      </c>
      <c r="O107" s="154">
        <f>(C107*C106+D107*D106+E107*E106+F107*F106+G107*G106+H107*H106+J107*J106+K107*K106+L107*L106+M107*M106)/O106</f>
        <v>3.2607003891050583</v>
      </c>
      <c r="P107" s="161">
        <f>(I107*I106+N107*N106)/P106</f>
        <v>3.2607003891050583</v>
      </c>
    </row>
    <row r="108" spans="2:16" ht="19.5">
      <c r="B108" s="149" t="s">
        <v>212</v>
      </c>
      <c r="C108" s="13">
        <f t="shared" ref="C108:H108" si="40">C106*(13-C107)</f>
        <v>508.4</v>
      </c>
      <c r="D108" s="12">
        <f t="shared" si="40"/>
        <v>411.59999999999997</v>
      </c>
      <c r="E108" s="12">
        <f t="shared" si="40"/>
        <v>313.09999999999997</v>
      </c>
      <c r="F108" s="12">
        <f t="shared" si="40"/>
        <v>147.5</v>
      </c>
      <c r="G108" s="12">
        <f t="shared" si="40"/>
        <v>53.999999999999986</v>
      </c>
      <c r="H108" s="12">
        <f t="shared" si="40"/>
        <v>0</v>
      </c>
      <c r="I108" s="155">
        <f>SUM(C108:G108)</f>
        <v>1434.6</v>
      </c>
      <c r="J108" s="12">
        <f>J106*(13-J107)</f>
        <v>62.999999999999986</v>
      </c>
      <c r="K108" s="12">
        <f>K106*(13-K107)</f>
        <v>213.9</v>
      </c>
      <c r="L108" s="12">
        <f>L106*(13-L107)</f>
        <v>249.00000000000003</v>
      </c>
      <c r="M108" s="12">
        <f>M106*(13-M107)</f>
        <v>542.5</v>
      </c>
      <c r="N108" s="155">
        <f>SUM(J108:M108)</f>
        <v>1068.4000000000001</v>
      </c>
      <c r="O108" s="156">
        <f>O106*(13-O107)</f>
        <v>2503.0000000000005</v>
      </c>
      <c r="P108" s="162">
        <f>P106*(13-P107)</f>
        <v>2503.0000000000005</v>
      </c>
    </row>
    <row r="109" spans="2:16" ht="19.5">
      <c r="B109" s="149" t="s">
        <v>213</v>
      </c>
      <c r="C109" s="13">
        <f t="shared" ref="C109:H109" si="41">C106*(17-C107)</f>
        <v>632.4</v>
      </c>
      <c r="D109" s="12">
        <f t="shared" si="41"/>
        <v>523.6</v>
      </c>
      <c r="E109" s="12">
        <f t="shared" si="41"/>
        <v>437.09999999999997</v>
      </c>
      <c r="F109" s="12">
        <f t="shared" si="41"/>
        <v>247.5</v>
      </c>
      <c r="G109" s="12">
        <f t="shared" si="41"/>
        <v>134</v>
      </c>
      <c r="H109" s="12">
        <f t="shared" si="41"/>
        <v>0</v>
      </c>
      <c r="I109" s="155">
        <f>SUM(C109:G109)</f>
        <v>1974.6</v>
      </c>
      <c r="J109" s="12">
        <f>J106*(17-J107)</f>
        <v>183</v>
      </c>
      <c r="K109" s="12">
        <f>K106*(17-K107)</f>
        <v>337.90000000000003</v>
      </c>
      <c r="L109" s="12">
        <f>L106*(17-L107)</f>
        <v>369</v>
      </c>
      <c r="M109" s="12">
        <f>M106*(17-M107)</f>
        <v>666.5</v>
      </c>
      <c r="N109" s="155">
        <f>SUM(J109:M109)</f>
        <v>1556.4</v>
      </c>
      <c r="O109" s="156">
        <f>O106*(17-O107)</f>
        <v>3531.0000000000005</v>
      </c>
      <c r="P109" s="162">
        <f>P106*(17-P107)</f>
        <v>3531.0000000000005</v>
      </c>
    </row>
    <row r="110" spans="2:16" ht="19.5">
      <c r="B110" s="149" t="s">
        <v>214</v>
      </c>
      <c r="C110" s="17">
        <f t="shared" ref="C110:H110" si="42">C106*(18-C107)</f>
        <v>663.4</v>
      </c>
      <c r="D110" s="16">
        <f t="shared" si="42"/>
        <v>551.6</v>
      </c>
      <c r="E110" s="16">
        <f t="shared" si="42"/>
        <v>468.09999999999997</v>
      </c>
      <c r="F110" s="16">
        <f t="shared" si="42"/>
        <v>272.5</v>
      </c>
      <c r="G110" s="16">
        <f t="shared" si="42"/>
        <v>154</v>
      </c>
      <c r="H110" s="16">
        <f t="shared" si="42"/>
        <v>0</v>
      </c>
      <c r="I110" s="155">
        <f>SUM(C110:G110)</f>
        <v>2109.6</v>
      </c>
      <c r="J110" s="16">
        <f>J106*(18-J107)</f>
        <v>213</v>
      </c>
      <c r="K110" s="16">
        <f>K106*(18-K107)</f>
        <v>368.90000000000003</v>
      </c>
      <c r="L110" s="16">
        <f>L106*(18-L107)</f>
        <v>399</v>
      </c>
      <c r="M110" s="16">
        <f>M106*(18-M107)</f>
        <v>697.5</v>
      </c>
      <c r="N110" s="155">
        <f>SUM(J110:M110)</f>
        <v>1678.4</v>
      </c>
      <c r="O110" s="157">
        <f>O106*(18-O107)</f>
        <v>3788.0000000000005</v>
      </c>
      <c r="P110" s="163">
        <f>P106*(18-P107)</f>
        <v>3788.0000000000005</v>
      </c>
    </row>
    <row r="111" spans="2:16" ht="20.25" thickBot="1">
      <c r="B111" s="407" t="s">
        <v>215</v>
      </c>
      <c r="C111" s="21">
        <f t="shared" ref="C111:H111" si="43">C106*(19-C107)</f>
        <v>694.4</v>
      </c>
      <c r="D111" s="20">
        <f t="shared" si="43"/>
        <v>579.6</v>
      </c>
      <c r="E111" s="20">
        <f t="shared" si="43"/>
        <v>499.1</v>
      </c>
      <c r="F111" s="20">
        <f t="shared" si="43"/>
        <v>297.5</v>
      </c>
      <c r="G111" s="20">
        <f t="shared" si="43"/>
        <v>174</v>
      </c>
      <c r="H111" s="20">
        <f t="shared" si="43"/>
        <v>0</v>
      </c>
      <c r="I111" s="164">
        <f>SUM(C111:G111)</f>
        <v>2244.6</v>
      </c>
      <c r="J111" s="20">
        <f>J106*(19-J107)</f>
        <v>243</v>
      </c>
      <c r="K111" s="20">
        <f>K106*(19-K107)</f>
        <v>399.90000000000003</v>
      </c>
      <c r="L111" s="20">
        <f>L106*(19-L107)</f>
        <v>429</v>
      </c>
      <c r="M111" s="20">
        <f>M106*(19-M107)</f>
        <v>728.5</v>
      </c>
      <c r="N111" s="164">
        <f>SUM(J111:M111)</f>
        <v>1800.4</v>
      </c>
      <c r="O111" s="165">
        <f>O106*(19-O107)</f>
        <v>4045.0000000000005</v>
      </c>
      <c r="P111" s="166">
        <f>P106*(19-P107)</f>
        <v>4045.0000000000005</v>
      </c>
    </row>
    <row r="112" spans="2:16" ht="15.75" thickBot="1">
      <c r="B112" s="1"/>
      <c r="C112" s="1"/>
      <c r="D112" s="2"/>
      <c r="E112" s="2"/>
      <c r="F112" s="2"/>
      <c r="G112" s="1"/>
      <c r="H112" s="3"/>
      <c r="I112" s="2"/>
      <c r="J112" s="3"/>
      <c r="K112" s="2"/>
      <c r="L112" s="2"/>
      <c r="M112" s="1"/>
      <c r="N112" s="2"/>
      <c r="O112" s="1"/>
      <c r="P112" s="4"/>
    </row>
    <row r="113" spans="2:16" ht="24" thickBot="1">
      <c r="B113" s="473" t="s">
        <v>251</v>
      </c>
      <c r="C113" s="474"/>
      <c r="D113" s="474"/>
      <c r="E113" s="474"/>
      <c r="F113" s="474"/>
      <c r="G113" s="474"/>
      <c r="H113" s="474"/>
      <c r="I113" s="474"/>
      <c r="J113" s="474"/>
      <c r="K113" s="474"/>
      <c r="L113" s="470" t="s">
        <v>228</v>
      </c>
      <c r="M113" s="471"/>
      <c r="N113" s="471"/>
      <c r="O113" s="471"/>
      <c r="P113" s="472"/>
    </row>
    <row r="114" spans="2:16" ht="15.75">
      <c r="B114" s="465" t="s">
        <v>195</v>
      </c>
      <c r="C114" s="461" t="s">
        <v>196</v>
      </c>
      <c r="D114" s="461" t="s">
        <v>197</v>
      </c>
      <c r="E114" s="461" t="s">
        <v>198</v>
      </c>
      <c r="F114" s="461" t="s">
        <v>199</v>
      </c>
      <c r="G114" s="461" t="s">
        <v>200</v>
      </c>
      <c r="H114" s="461" t="s">
        <v>201</v>
      </c>
      <c r="I114" s="467" t="s">
        <v>202</v>
      </c>
      <c r="J114" s="461" t="s">
        <v>203</v>
      </c>
      <c r="K114" s="461" t="s">
        <v>204</v>
      </c>
      <c r="L114" s="461" t="s">
        <v>205</v>
      </c>
      <c r="M114" s="461" t="s">
        <v>206</v>
      </c>
      <c r="N114" s="467" t="s">
        <v>207</v>
      </c>
      <c r="O114" s="456" t="s">
        <v>208</v>
      </c>
      <c r="P114" s="457"/>
    </row>
    <row r="115" spans="2:16" ht="16.5" thickBot="1">
      <c r="B115" s="466"/>
      <c r="C115" s="462"/>
      <c r="D115" s="462"/>
      <c r="E115" s="462"/>
      <c r="F115" s="462"/>
      <c r="G115" s="462"/>
      <c r="H115" s="462"/>
      <c r="I115" s="462"/>
      <c r="J115" s="462"/>
      <c r="K115" s="462"/>
      <c r="L115" s="462"/>
      <c r="M115" s="462"/>
      <c r="N115" s="462"/>
      <c r="O115" s="145" t="s">
        <v>209</v>
      </c>
      <c r="P115" s="30" t="s">
        <v>210</v>
      </c>
    </row>
    <row r="116" spans="2:16">
      <c r="B116" s="148" t="s">
        <v>211</v>
      </c>
      <c r="C116" s="146">
        <v>31</v>
      </c>
      <c r="D116" s="8">
        <v>28</v>
      </c>
      <c r="E116" s="8">
        <v>31</v>
      </c>
      <c r="F116" s="8">
        <v>25</v>
      </c>
      <c r="G116" s="8">
        <v>15</v>
      </c>
      <c r="H116" s="8">
        <v>0</v>
      </c>
      <c r="I116" s="168">
        <f>SUM(C116:G116)</f>
        <v>130</v>
      </c>
      <c r="J116" s="8">
        <v>10</v>
      </c>
      <c r="K116" s="8">
        <v>26</v>
      </c>
      <c r="L116" s="8">
        <v>30</v>
      </c>
      <c r="M116" s="8">
        <v>31</v>
      </c>
      <c r="N116" s="168">
        <f>SUM(J116:M116)</f>
        <v>97</v>
      </c>
      <c r="O116" s="167">
        <f>SUM(C116:H116,J116:M116)</f>
        <v>227</v>
      </c>
      <c r="P116" s="169">
        <f>I116+N116</f>
        <v>227</v>
      </c>
    </row>
    <row r="117" spans="2:16" ht="19.5">
      <c r="B117" s="149" t="s">
        <v>485</v>
      </c>
      <c r="C117" s="147">
        <v>-0.5</v>
      </c>
      <c r="D117" s="10">
        <v>-1.4</v>
      </c>
      <c r="E117" s="10">
        <v>3.9</v>
      </c>
      <c r="F117" s="10">
        <v>10.1</v>
      </c>
      <c r="G117" s="10">
        <v>10.5</v>
      </c>
      <c r="H117" s="10">
        <v>0</v>
      </c>
      <c r="I117" s="153">
        <f>(C116*C117+D116*D117+E116*E117+F116*F117+G116*G117)/I116</f>
        <v>3.6630769230769231</v>
      </c>
      <c r="J117" s="10">
        <v>12.4</v>
      </c>
      <c r="K117" s="95">
        <v>7.2</v>
      </c>
      <c r="L117" s="95">
        <v>3.1</v>
      </c>
      <c r="M117" s="95">
        <v>3.4</v>
      </c>
      <c r="N117" s="153">
        <f>(J116*J117+K116*K117+L116*L117+M116*M117)/N116</f>
        <v>5.2536082474226804</v>
      </c>
      <c r="O117" s="154">
        <f>(C117*C116+D117*D116+E117*E116+F117*F116+G117*G116+H117*H116+J117*J116+K117*K116+L117*L116+M117*M116)/O116</f>
        <v>4.3427312775330398</v>
      </c>
      <c r="P117" s="161">
        <f>(I117*I116+N117*N116)/P116</f>
        <v>4.3427312775330398</v>
      </c>
    </row>
    <row r="118" spans="2:16" ht="19.5">
      <c r="B118" s="149" t="s">
        <v>212</v>
      </c>
      <c r="C118" s="13">
        <f t="shared" ref="C118:H118" si="44">C116*(13-C117)</f>
        <v>418.5</v>
      </c>
      <c r="D118" s="12">
        <f t="shared" si="44"/>
        <v>403.2</v>
      </c>
      <c r="E118" s="12">
        <f t="shared" si="44"/>
        <v>282.09999999999997</v>
      </c>
      <c r="F118" s="12">
        <f t="shared" si="44"/>
        <v>72.500000000000014</v>
      </c>
      <c r="G118" s="12">
        <f t="shared" si="44"/>
        <v>37.5</v>
      </c>
      <c r="H118" s="12">
        <f t="shared" si="44"/>
        <v>0</v>
      </c>
      <c r="I118" s="155">
        <f>SUM(C118:G118)</f>
        <v>1213.8</v>
      </c>
      <c r="J118" s="12">
        <f>J116*(13-J117)</f>
        <v>5.9999999999999964</v>
      </c>
      <c r="K118" s="12">
        <f>K116*(13-K117)</f>
        <v>150.79999999999998</v>
      </c>
      <c r="L118" s="12">
        <f>L116*(13-L117)</f>
        <v>297</v>
      </c>
      <c r="M118" s="12">
        <f>M116*(13-M117)</f>
        <v>297.59999999999997</v>
      </c>
      <c r="N118" s="155">
        <f>SUM(J118:M118)</f>
        <v>751.39999999999986</v>
      </c>
      <c r="O118" s="156">
        <f>O116*(13-O117)</f>
        <v>1965.1999999999998</v>
      </c>
      <c r="P118" s="162">
        <f>P116*(13-P117)</f>
        <v>1965.1999999999998</v>
      </c>
    </row>
    <row r="119" spans="2:16" ht="19.5">
      <c r="B119" s="149" t="s">
        <v>213</v>
      </c>
      <c r="C119" s="13">
        <f t="shared" ref="C119:H119" si="45">C116*(17-C117)</f>
        <v>542.5</v>
      </c>
      <c r="D119" s="12">
        <f t="shared" si="45"/>
        <v>515.19999999999993</v>
      </c>
      <c r="E119" s="12">
        <f t="shared" si="45"/>
        <v>406.09999999999997</v>
      </c>
      <c r="F119" s="12">
        <f t="shared" si="45"/>
        <v>172.5</v>
      </c>
      <c r="G119" s="12">
        <f t="shared" si="45"/>
        <v>97.5</v>
      </c>
      <c r="H119" s="12">
        <f t="shared" si="45"/>
        <v>0</v>
      </c>
      <c r="I119" s="155">
        <f>SUM(C119:G119)</f>
        <v>1733.7999999999997</v>
      </c>
      <c r="J119" s="12">
        <f>J116*(17-J117)</f>
        <v>46</v>
      </c>
      <c r="K119" s="12">
        <f>K116*(17-K117)</f>
        <v>254.8</v>
      </c>
      <c r="L119" s="12">
        <f>L116*(17-L117)</f>
        <v>417</v>
      </c>
      <c r="M119" s="12">
        <f>M116*(17-M117)</f>
        <v>421.59999999999997</v>
      </c>
      <c r="N119" s="155">
        <f>SUM(J119:M119)</f>
        <v>1139.3999999999999</v>
      </c>
      <c r="O119" s="156">
        <f>O116*(17-O117)</f>
        <v>2873.2</v>
      </c>
      <c r="P119" s="162">
        <f>P116*(17-P117)</f>
        <v>2873.2</v>
      </c>
    </row>
    <row r="120" spans="2:16" ht="19.5">
      <c r="B120" s="149" t="s">
        <v>214</v>
      </c>
      <c r="C120" s="17">
        <f t="shared" ref="C120:H120" si="46">C116*(18-C117)</f>
        <v>573.5</v>
      </c>
      <c r="D120" s="16">
        <f t="shared" si="46"/>
        <v>543.19999999999993</v>
      </c>
      <c r="E120" s="16">
        <f t="shared" si="46"/>
        <v>437.09999999999997</v>
      </c>
      <c r="F120" s="16">
        <f t="shared" si="46"/>
        <v>197.5</v>
      </c>
      <c r="G120" s="16">
        <f t="shared" si="46"/>
        <v>112.5</v>
      </c>
      <c r="H120" s="16">
        <f t="shared" si="46"/>
        <v>0</v>
      </c>
      <c r="I120" s="155">
        <f>SUM(C120:G120)</f>
        <v>1863.7999999999997</v>
      </c>
      <c r="J120" s="16">
        <f>J116*(18-J117)</f>
        <v>56</v>
      </c>
      <c r="K120" s="16">
        <f>K116*(18-K117)</f>
        <v>280.8</v>
      </c>
      <c r="L120" s="16">
        <f>L116*(18-L117)</f>
        <v>447</v>
      </c>
      <c r="M120" s="16">
        <f>M116*(18-M117)</f>
        <v>452.59999999999997</v>
      </c>
      <c r="N120" s="155">
        <f>SUM(J120:M120)</f>
        <v>1236.3999999999999</v>
      </c>
      <c r="O120" s="157">
        <f>O116*(18-O117)</f>
        <v>3100.2</v>
      </c>
      <c r="P120" s="163">
        <f>P116*(18-P117)</f>
        <v>3100.2</v>
      </c>
    </row>
    <row r="121" spans="2:16" ht="20.25" thickBot="1">
      <c r="B121" s="407" t="s">
        <v>215</v>
      </c>
      <c r="C121" s="21">
        <f t="shared" ref="C121:H121" si="47">C116*(19-C117)</f>
        <v>604.5</v>
      </c>
      <c r="D121" s="20">
        <f t="shared" si="47"/>
        <v>571.19999999999993</v>
      </c>
      <c r="E121" s="20">
        <f t="shared" si="47"/>
        <v>468.09999999999997</v>
      </c>
      <c r="F121" s="20">
        <f t="shared" si="47"/>
        <v>222.5</v>
      </c>
      <c r="G121" s="20">
        <f t="shared" si="47"/>
        <v>127.5</v>
      </c>
      <c r="H121" s="20">
        <f t="shared" si="47"/>
        <v>0</v>
      </c>
      <c r="I121" s="164">
        <f>SUM(C121:G121)</f>
        <v>1993.7999999999997</v>
      </c>
      <c r="J121" s="20">
        <f>J116*(19-J117)</f>
        <v>66</v>
      </c>
      <c r="K121" s="20">
        <f>K116*(19-K117)</f>
        <v>306.8</v>
      </c>
      <c r="L121" s="20">
        <f>L116*(19-L117)</f>
        <v>477</v>
      </c>
      <c r="M121" s="20">
        <f>M116*(19-M117)</f>
        <v>483.59999999999997</v>
      </c>
      <c r="N121" s="164">
        <f>SUM(J121:M121)</f>
        <v>1333.3999999999999</v>
      </c>
      <c r="O121" s="165">
        <f>O116*(19-O117)</f>
        <v>3327.2</v>
      </c>
      <c r="P121" s="166">
        <f>P116*(19-P117)</f>
        <v>3327.2</v>
      </c>
    </row>
    <row r="122" spans="2:16" ht="15.75" thickBot="1">
      <c r="B122" s="1"/>
      <c r="C122" s="1"/>
      <c r="D122" s="2"/>
      <c r="E122" s="2"/>
      <c r="F122" s="2"/>
      <c r="G122" s="1"/>
      <c r="H122" s="3"/>
      <c r="I122" s="2"/>
      <c r="J122" s="3"/>
      <c r="K122" s="2"/>
      <c r="L122" s="2"/>
      <c r="M122" s="1"/>
      <c r="N122" s="2"/>
      <c r="O122" s="1"/>
      <c r="P122" s="4"/>
    </row>
    <row r="123" spans="2:16" ht="24" thickBot="1">
      <c r="B123" s="473" t="s">
        <v>251</v>
      </c>
      <c r="C123" s="474"/>
      <c r="D123" s="474"/>
      <c r="E123" s="474"/>
      <c r="F123" s="474"/>
      <c r="G123" s="474"/>
      <c r="H123" s="474"/>
      <c r="I123" s="474"/>
      <c r="J123" s="474"/>
      <c r="K123" s="474"/>
      <c r="L123" s="470" t="s">
        <v>229</v>
      </c>
      <c r="M123" s="471"/>
      <c r="N123" s="471"/>
      <c r="O123" s="471"/>
      <c r="P123" s="472"/>
    </row>
    <row r="124" spans="2:16" ht="15.75">
      <c r="B124" s="465" t="s">
        <v>195</v>
      </c>
      <c r="C124" s="461" t="s">
        <v>196</v>
      </c>
      <c r="D124" s="461" t="s">
        <v>197</v>
      </c>
      <c r="E124" s="461" t="s">
        <v>198</v>
      </c>
      <c r="F124" s="461" t="s">
        <v>199</v>
      </c>
      <c r="G124" s="461" t="s">
        <v>200</v>
      </c>
      <c r="H124" s="461" t="s">
        <v>201</v>
      </c>
      <c r="I124" s="467" t="s">
        <v>202</v>
      </c>
      <c r="J124" s="461" t="s">
        <v>203</v>
      </c>
      <c r="K124" s="461" t="s">
        <v>204</v>
      </c>
      <c r="L124" s="461" t="s">
        <v>205</v>
      </c>
      <c r="M124" s="461" t="s">
        <v>206</v>
      </c>
      <c r="N124" s="467" t="s">
        <v>207</v>
      </c>
      <c r="O124" s="456" t="s">
        <v>208</v>
      </c>
      <c r="P124" s="457"/>
    </row>
    <row r="125" spans="2:16" ht="16.5" thickBot="1">
      <c r="B125" s="466"/>
      <c r="C125" s="462"/>
      <c r="D125" s="462"/>
      <c r="E125" s="462"/>
      <c r="F125" s="462"/>
      <c r="G125" s="462"/>
      <c r="H125" s="462"/>
      <c r="I125" s="462"/>
      <c r="J125" s="462"/>
      <c r="K125" s="462"/>
      <c r="L125" s="462"/>
      <c r="M125" s="462"/>
      <c r="N125" s="462"/>
      <c r="O125" s="145" t="s">
        <v>209</v>
      </c>
      <c r="P125" s="30" t="s">
        <v>210</v>
      </c>
    </row>
    <row r="126" spans="2:16">
      <c r="B126" s="148" t="s">
        <v>211</v>
      </c>
      <c r="C126" s="146">
        <v>31</v>
      </c>
      <c r="D126" s="8">
        <v>28</v>
      </c>
      <c r="E126" s="8">
        <v>31</v>
      </c>
      <c r="F126" s="8">
        <v>25</v>
      </c>
      <c r="G126" s="8">
        <v>5</v>
      </c>
      <c r="H126" s="8">
        <v>0</v>
      </c>
      <c r="I126" s="168">
        <f>SUM(C126:G126)</f>
        <v>120</v>
      </c>
      <c r="J126" s="8">
        <v>20</v>
      </c>
      <c r="K126" s="8">
        <v>31</v>
      </c>
      <c r="L126" s="8">
        <v>30</v>
      </c>
      <c r="M126" s="8">
        <v>31</v>
      </c>
      <c r="N126" s="168">
        <f>SUM(J126:M126)</f>
        <v>112</v>
      </c>
      <c r="O126" s="167">
        <f>SUM(C126:H126,J126:M126)</f>
        <v>232</v>
      </c>
      <c r="P126" s="169">
        <f>I126+N126</f>
        <v>232</v>
      </c>
    </row>
    <row r="127" spans="2:16" ht="19.5">
      <c r="B127" s="149" t="s">
        <v>485</v>
      </c>
      <c r="C127" s="147">
        <v>1.9</v>
      </c>
      <c r="D127" s="10">
        <v>4.0999999999999996</v>
      </c>
      <c r="E127" s="10">
        <v>6.1</v>
      </c>
      <c r="F127" s="10">
        <v>7.1</v>
      </c>
      <c r="G127" s="10">
        <v>11.4</v>
      </c>
      <c r="H127" s="10">
        <v>0</v>
      </c>
      <c r="I127" s="153">
        <f>(C126*C127+D126*D127+E126*E127+F126*F127+G126*G127)/I126</f>
        <v>4.9775</v>
      </c>
      <c r="J127" s="10">
        <v>11.9</v>
      </c>
      <c r="K127" s="95">
        <v>8.6999999999999993</v>
      </c>
      <c r="L127" s="95">
        <v>4.7</v>
      </c>
      <c r="M127" s="95">
        <v>0.4</v>
      </c>
      <c r="N127" s="153">
        <f>(J126*J127+K126*K127+L126*L127+M126*M127)/N126</f>
        <v>5.9026785714285719</v>
      </c>
      <c r="O127" s="154">
        <f>(C127*C126+D127*D126+E127*E126+F127*F126+G127*G126+H127*H126+J127*J126+K127*K126+L127*L126+M127*M126)/O126</f>
        <v>5.4241379310344833</v>
      </c>
      <c r="P127" s="161">
        <f>(I127*I126+N127*N126)/P126</f>
        <v>5.4241379310344833</v>
      </c>
    </row>
    <row r="128" spans="2:16" ht="19.5">
      <c r="B128" s="149" t="s">
        <v>212</v>
      </c>
      <c r="C128" s="13">
        <f t="shared" ref="C128:H128" si="48">C126*(13-C127)</f>
        <v>344.09999999999997</v>
      </c>
      <c r="D128" s="12">
        <f t="shared" si="48"/>
        <v>249.20000000000002</v>
      </c>
      <c r="E128" s="12">
        <f t="shared" si="48"/>
        <v>213.9</v>
      </c>
      <c r="F128" s="12">
        <f t="shared" si="48"/>
        <v>147.5</v>
      </c>
      <c r="G128" s="12">
        <f t="shared" si="48"/>
        <v>7.9999999999999982</v>
      </c>
      <c r="H128" s="12">
        <f t="shared" si="48"/>
        <v>0</v>
      </c>
      <c r="I128" s="155">
        <f>SUM(C128:G128)</f>
        <v>962.69999999999993</v>
      </c>
      <c r="J128" s="12">
        <f>J126*(13-J127)</f>
        <v>21.999999999999993</v>
      </c>
      <c r="K128" s="12">
        <f>K126*(13-K127)</f>
        <v>133.30000000000001</v>
      </c>
      <c r="L128" s="12">
        <f>L126*(13-L127)</f>
        <v>249.00000000000003</v>
      </c>
      <c r="M128" s="12">
        <f>M126*(13-M127)</f>
        <v>390.59999999999997</v>
      </c>
      <c r="N128" s="155">
        <f>SUM(J128:M128)</f>
        <v>794.90000000000009</v>
      </c>
      <c r="O128" s="156">
        <f>O126*(13-O127)</f>
        <v>1757.6</v>
      </c>
      <c r="P128" s="162">
        <f>P126*(13-P127)</f>
        <v>1757.6</v>
      </c>
    </row>
    <row r="129" spans="2:16" ht="19.5">
      <c r="B129" s="149" t="s">
        <v>213</v>
      </c>
      <c r="C129" s="13">
        <f t="shared" ref="C129:H129" si="49">C126*(17-C127)</f>
        <v>468.09999999999997</v>
      </c>
      <c r="D129" s="12">
        <f t="shared" si="49"/>
        <v>361.2</v>
      </c>
      <c r="E129" s="12">
        <f t="shared" si="49"/>
        <v>337.90000000000003</v>
      </c>
      <c r="F129" s="12">
        <f t="shared" si="49"/>
        <v>247.5</v>
      </c>
      <c r="G129" s="12">
        <f t="shared" si="49"/>
        <v>28</v>
      </c>
      <c r="H129" s="12">
        <f t="shared" si="49"/>
        <v>0</v>
      </c>
      <c r="I129" s="155">
        <f>SUM(C129:G129)</f>
        <v>1442.7</v>
      </c>
      <c r="J129" s="12">
        <f>J126*(17-J127)</f>
        <v>102</v>
      </c>
      <c r="K129" s="12">
        <f>K126*(17-K127)</f>
        <v>257.3</v>
      </c>
      <c r="L129" s="12">
        <f>L126*(17-L127)</f>
        <v>369</v>
      </c>
      <c r="M129" s="12">
        <f>M126*(17-M127)</f>
        <v>514.6</v>
      </c>
      <c r="N129" s="155">
        <f>SUM(J129:M129)</f>
        <v>1242.9000000000001</v>
      </c>
      <c r="O129" s="156">
        <f>O126*(17-O127)</f>
        <v>2685.6</v>
      </c>
      <c r="P129" s="162">
        <f>P126*(17-P127)</f>
        <v>2685.6</v>
      </c>
    </row>
    <row r="130" spans="2:16" ht="19.5">
      <c r="B130" s="149" t="s">
        <v>214</v>
      </c>
      <c r="C130" s="17">
        <f t="shared" ref="C130:H130" si="50">C126*(18-C127)</f>
        <v>499.1</v>
      </c>
      <c r="D130" s="16">
        <f t="shared" si="50"/>
        <v>389.2</v>
      </c>
      <c r="E130" s="16">
        <f t="shared" si="50"/>
        <v>368.90000000000003</v>
      </c>
      <c r="F130" s="16">
        <f t="shared" si="50"/>
        <v>272.5</v>
      </c>
      <c r="G130" s="16">
        <f t="shared" si="50"/>
        <v>33</v>
      </c>
      <c r="H130" s="16">
        <f t="shared" si="50"/>
        <v>0</v>
      </c>
      <c r="I130" s="155">
        <f>SUM(C130:G130)</f>
        <v>1562.7</v>
      </c>
      <c r="J130" s="16">
        <f>J126*(18-J127)</f>
        <v>122</v>
      </c>
      <c r="K130" s="16">
        <f>K126*(18-K127)</f>
        <v>288.3</v>
      </c>
      <c r="L130" s="16">
        <f>L126*(18-L127)</f>
        <v>399</v>
      </c>
      <c r="M130" s="16">
        <f>M126*(18-M127)</f>
        <v>545.6</v>
      </c>
      <c r="N130" s="155">
        <f>SUM(J130:M130)</f>
        <v>1354.9</v>
      </c>
      <c r="O130" s="157">
        <f>O126*(18-O127)</f>
        <v>2917.6</v>
      </c>
      <c r="P130" s="163">
        <f>P126*(18-P127)</f>
        <v>2917.6</v>
      </c>
    </row>
    <row r="131" spans="2:16" ht="20.25" thickBot="1">
      <c r="B131" s="407" t="s">
        <v>215</v>
      </c>
      <c r="C131" s="21">
        <f t="shared" ref="C131:H131" si="51">C126*(19-C127)</f>
        <v>530.1</v>
      </c>
      <c r="D131" s="20">
        <f t="shared" si="51"/>
        <v>417.2</v>
      </c>
      <c r="E131" s="20">
        <f t="shared" si="51"/>
        <v>399.90000000000003</v>
      </c>
      <c r="F131" s="20">
        <f t="shared" si="51"/>
        <v>297.5</v>
      </c>
      <c r="G131" s="20">
        <f t="shared" si="51"/>
        <v>38</v>
      </c>
      <c r="H131" s="20">
        <f t="shared" si="51"/>
        <v>0</v>
      </c>
      <c r="I131" s="164">
        <f>SUM(C131:G131)</f>
        <v>1682.7</v>
      </c>
      <c r="J131" s="20">
        <f>J126*(19-J127)</f>
        <v>142</v>
      </c>
      <c r="K131" s="20">
        <f>K126*(19-K127)</f>
        <v>319.3</v>
      </c>
      <c r="L131" s="20">
        <f>L126*(19-L127)</f>
        <v>429</v>
      </c>
      <c r="M131" s="20">
        <f>M126*(19-M127)</f>
        <v>576.6</v>
      </c>
      <c r="N131" s="164">
        <f>SUM(J131:M131)</f>
        <v>1466.9</v>
      </c>
      <c r="O131" s="165">
        <f>O126*(19-O127)</f>
        <v>3149.6</v>
      </c>
      <c r="P131" s="166">
        <f>P126*(19-P127)</f>
        <v>3149.6</v>
      </c>
    </row>
    <row r="132" spans="2:16" ht="15.75" thickBot="1">
      <c r="B132" s="4"/>
      <c r="C132" s="4"/>
      <c r="D132" s="4"/>
      <c r="E132" s="4"/>
      <c r="F132" s="4"/>
      <c r="G132" s="4"/>
      <c r="H132" s="4"/>
      <c r="I132" s="4"/>
      <c r="J132" s="4"/>
      <c r="K132" s="4"/>
      <c r="L132" s="4"/>
      <c r="M132" s="4"/>
      <c r="N132" s="4"/>
      <c r="O132" s="4"/>
      <c r="P132" s="4"/>
    </row>
    <row r="133" spans="2:16" ht="24" thickBot="1">
      <c r="B133" s="473" t="s">
        <v>251</v>
      </c>
      <c r="C133" s="474"/>
      <c r="D133" s="474"/>
      <c r="E133" s="474"/>
      <c r="F133" s="474"/>
      <c r="G133" s="474"/>
      <c r="H133" s="474"/>
      <c r="I133" s="474"/>
      <c r="J133" s="474"/>
      <c r="K133" s="474"/>
      <c r="L133" s="470" t="s">
        <v>230</v>
      </c>
      <c r="M133" s="471"/>
      <c r="N133" s="471"/>
      <c r="O133" s="471"/>
      <c r="P133" s="472"/>
    </row>
    <row r="134" spans="2:16" ht="15.75">
      <c r="B134" s="465" t="s">
        <v>195</v>
      </c>
      <c r="C134" s="461" t="s">
        <v>196</v>
      </c>
      <c r="D134" s="461" t="s">
        <v>197</v>
      </c>
      <c r="E134" s="461" t="s">
        <v>198</v>
      </c>
      <c r="F134" s="461" t="s">
        <v>199</v>
      </c>
      <c r="G134" s="461" t="s">
        <v>200</v>
      </c>
      <c r="H134" s="461" t="s">
        <v>201</v>
      </c>
      <c r="I134" s="467" t="s">
        <v>202</v>
      </c>
      <c r="J134" s="461" t="s">
        <v>203</v>
      </c>
      <c r="K134" s="461" t="s">
        <v>204</v>
      </c>
      <c r="L134" s="461" t="s">
        <v>205</v>
      </c>
      <c r="M134" s="461" t="s">
        <v>206</v>
      </c>
      <c r="N134" s="467" t="s">
        <v>207</v>
      </c>
      <c r="O134" s="456" t="s">
        <v>208</v>
      </c>
      <c r="P134" s="457"/>
    </row>
    <row r="135" spans="2:16" ht="16.5" thickBot="1">
      <c r="B135" s="466"/>
      <c r="C135" s="462"/>
      <c r="D135" s="462"/>
      <c r="E135" s="462"/>
      <c r="F135" s="462"/>
      <c r="G135" s="462"/>
      <c r="H135" s="462"/>
      <c r="I135" s="462"/>
      <c r="J135" s="462"/>
      <c r="K135" s="462"/>
      <c r="L135" s="462"/>
      <c r="M135" s="462"/>
      <c r="N135" s="462"/>
      <c r="O135" s="145" t="s">
        <v>209</v>
      </c>
      <c r="P135" s="30" t="s">
        <v>210</v>
      </c>
    </row>
    <row r="136" spans="2:16">
      <c r="B136" s="148" t="s">
        <v>211</v>
      </c>
      <c r="C136" s="146">
        <v>31</v>
      </c>
      <c r="D136" s="8">
        <v>28</v>
      </c>
      <c r="E136" s="8">
        <v>31</v>
      </c>
      <c r="F136" s="8">
        <v>30</v>
      </c>
      <c r="G136" s="8">
        <v>21</v>
      </c>
      <c r="H136" s="8">
        <v>10</v>
      </c>
      <c r="I136" s="168">
        <f>SUM(C136:G136)</f>
        <v>141</v>
      </c>
      <c r="J136" s="8">
        <v>10</v>
      </c>
      <c r="K136" s="8">
        <v>31</v>
      </c>
      <c r="L136" s="8">
        <v>30</v>
      </c>
      <c r="M136" s="8">
        <v>31</v>
      </c>
      <c r="N136" s="168">
        <f>SUM(J136:M136)</f>
        <v>102</v>
      </c>
      <c r="O136" s="167">
        <f>SUM(C136:H136,J136:M136)</f>
        <v>253</v>
      </c>
      <c r="P136" s="169">
        <f>I136+N136</f>
        <v>243</v>
      </c>
    </row>
    <row r="137" spans="2:16" ht="19.5">
      <c r="B137" s="149" t="s">
        <v>485</v>
      </c>
      <c r="C137" s="147">
        <v>0.2</v>
      </c>
      <c r="D137" s="10">
        <v>0.6</v>
      </c>
      <c r="E137" s="10">
        <v>0.5</v>
      </c>
      <c r="F137" s="10">
        <v>8.6</v>
      </c>
      <c r="G137" s="10">
        <v>10.8</v>
      </c>
      <c r="H137" s="10">
        <v>12</v>
      </c>
      <c r="I137" s="153">
        <f>(C136*C137+D136*D137+E136*E137+F136*F137+G136*G137)/I136</f>
        <v>3.7113475177304962</v>
      </c>
      <c r="J137" s="10">
        <v>10</v>
      </c>
      <c r="K137" s="95">
        <v>87</v>
      </c>
      <c r="L137" s="95">
        <v>4.4000000000000004</v>
      </c>
      <c r="M137" s="95">
        <v>1.2</v>
      </c>
      <c r="N137" s="153">
        <f>(J136*J137+K136*K137+L136*L137+M136*M137)/N136</f>
        <v>29.080392156862743</v>
      </c>
      <c r="O137" s="154">
        <f>(C137*C136+D137*D136+E137*E136+F137*F136+G137*G136+H137*H136+J137*J136+K137*K136+L137*L136+M137*M136)/O136</f>
        <v>14.266798418972332</v>
      </c>
      <c r="P137" s="161">
        <f>(I137*I136+N137*N136)/P136</f>
        <v>14.360082304526749</v>
      </c>
    </row>
    <row r="138" spans="2:16" ht="19.5">
      <c r="B138" s="149" t="s">
        <v>212</v>
      </c>
      <c r="C138" s="13">
        <f t="shared" ref="C138:H138" si="52">C136*(13-C137)</f>
        <v>396.8</v>
      </c>
      <c r="D138" s="12">
        <f t="shared" si="52"/>
        <v>347.2</v>
      </c>
      <c r="E138" s="12">
        <f t="shared" si="52"/>
        <v>387.5</v>
      </c>
      <c r="F138" s="12">
        <f t="shared" si="52"/>
        <v>132</v>
      </c>
      <c r="G138" s="12">
        <f t="shared" si="52"/>
        <v>46.199999999999989</v>
      </c>
      <c r="H138" s="12">
        <f t="shared" si="52"/>
        <v>10</v>
      </c>
      <c r="I138" s="155">
        <f>SUM(C138:G138)</f>
        <v>1309.7</v>
      </c>
      <c r="J138" s="12">
        <f>J136*(13-J137)</f>
        <v>30</v>
      </c>
      <c r="K138" s="12">
        <f>K136*(13-K137)</f>
        <v>-2294</v>
      </c>
      <c r="L138" s="12">
        <f>L136*(13-L137)</f>
        <v>258</v>
      </c>
      <c r="M138" s="12">
        <f>M136*(13-M137)</f>
        <v>365.8</v>
      </c>
      <c r="N138" s="155">
        <f>SUM(J138:M138)</f>
        <v>-1640.2</v>
      </c>
      <c r="O138" s="156">
        <f>O136*(13-O137)</f>
        <v>-320.5</v>
      </c>
      <c r="P138" s="162">
        <f>P136*(13-P137)</f>
        <v>-330.5</v>
      </c>
    </row>
    <row r="139" spans="2:16" ht="19.5">
      <c r="B139" s="149" t="s">
        <v>213</v>
      </c>
      <c r="C139" s="13">
        <f t="shared" ref="C139:H139" si="53">C136*(17-C137)</f>
        <v>520.80000000000007</v>
      </c>
      <c r="D139" s="12">
        <f t="shared" si="53"/>
        <v>459.19999999999993</v>
      </c>
      <c r="E139" s="12">
        <f t="shared" si="53"/>
        <v>511.5</v>
      </c>
      <c r="F139" s="12">
        <f t="shared" si="53"/>
        <v>252</v>
      </c>
      <c r="G139" s="12">
        <f t="shared" si="53"/>
        <v>130.19999999999999</v>
      </c>
      <c r="H139" s="12">
        <f t="shared" si="53"/>
        <v>50</v>
      </c>
      <c r="I139" s="155">
        <f>SUM(C139:G139)</f>
        <v>1873.7</v>
      </c>
      <c r="J139" s="12">
        <f>J136*(17-J137)</f>
        <v>70</v>
      </c>
      <c r="K139" s="12">
        <f>K136*(17-K137)</f>
        <v>-2170</v>
      </c>
      <c r="L139" s="12">
        <f>L136*(17-L137)</f>
        <v>378</v>
      </c>
      <c r="M139" s="12">
        <f>M136*(17-M137)</f>
        <v>489.8</v>
      </c>
      <c r="N139" s="155">
        <f>SUM(J139:M139)</f>
        <v>-1232.2</v>
      </c>
      <c r="O139" s="156">
        <f>O136*(17-O137)</f>
        <v>691.5</v>
      </c>
      <c r="P139" s="162">
        <f>P136*(17-P137)</f>
        <v>641.5</v>
      </c>
    </row>
    <row r="140" spans="2:16" ht="19.5">
      <c r="B140" s="149" t="s">
        <v>214</v>
      </c>
      <c r="C140" s="17">
        <f t="shared" ref="C140:H140" si="54">C136*(18-C137)</f>
        <v>551.80000000000007</v>
      </c>
      <c r="D140" s="16">
        <f t="shared" si="54"/>
        <v>487.19999999999993</v>
      </c>
      <c r="E140" s="16">
        <f t="shared" si="54"/>
        <v>542.5</v>
      </c>
      <c r="F140" s="16">
        <f t="shared" si="54"/>
        <v>282</v>
      </c>
      <c r="G140" s="16">
        <f t="shared" si="54"/>
        <v>151.19999999999999</v>
      </c>
      <c r="H140" s="16">
        <f t="shared" si="54"/>
        <v>60</v>
      </c>
      <c r="I140" s="155">
        <f>SUM(C140:G140)</f>
        <v>2014.7</v>
      </c>
      <c r="J140" s="16">
        <f>J136*(18-J137)</f>
        <v>80</v>
      </c>
      <c r="K140" s="16">
        <f>K136*(18-K137)</f>
        <v>-2139</v>
      </c>
      <c r="L140" s="16">
        <f>L136*(18-L137)</f>
        <v>408</v>
      </c>
      <c r="M140" s="16">
        <f>M136*(18-M137)</f>
        <v>520.80000000000007</v>
      </c>
      <c r="N140" s="155">
        <f>SUM(J140:M140)</f>
        <v>-1130.1999999999998</v>
      </c>
      <c r="O140" s="157">
        <f>O136*(18-O137)</f>
        <v>944.5</v>
      </c>
      <c r="P140" s="163">
        <f>P136*(18-P137)</f>
        <v>884.5</v>
      </c>
    </row>
    <row r="141" spans="2:16" ht="20.25" thickBot="1">
      <c r="B141" s="407" t="s">
        <v>215</v>
      </c>
      <c r="C141" s="21">
        <f t="shared" ref="C141:H141" si="55">C136*(19-C137)</f>
        <v>582.80000000000007</v>
      </c>
      <c r="D141" s="20">
        <f t="shared" si="55"/>
        <v>515.19999999999993</v>
      </c>
      <c r="E141" s="20">
        <f t="shared" si="55"/>
        <v>573.5</v>
      </c>
      <c r="F141" s="20">
        <f t="shared" si="55"/>
        <v>312</v>
      </c>
      <c r="G141" s="20">
        <f t="shared" si="55"/>
        <v>172.2</v>
      </c>
      <c r="H141" s="20">
        <f t="shared" si="55"/>
        <v>70</v>
      </c>
      <c r="I141" s="164">
        <f>SUM(C141:G141)</f>
        <v>2155.6999999999998</v>
      </c>
      <c r="J141" s="20">
        <f>J136*(19-J137)</f>
        <v>90</v>
      </c>
      <c r="K141" s="20">
        <f>K136*(19-K137)</f>
        <v>-2108</v>
      </c>
      <c r="L141" s="20">
        <f>L136*(19-L137)</f>
        <v>438</v>
      </c>
      <c r="M141" s="20">
        <f>M136*(19-M137)</f>
        <v>551.80000000000007</v>
      </c>
      <c r="N141" s="164">
        <f>SUM(J141:M141)</f>
        <v>-1028.1999999999998</v>
      </c>
      <c r="O141" s="165">
        <f>O136*(19-O137)</f>
        <v>1197.5</v>
      </c>
      <c r="P141" s="166">
        <f>P136*(19-P137)</f>
        <v>1127.5</v>
      </c>
    </row>
    <row r="142" spans="2:16" ht="15.75" thickBot="1">
      <c r="B142" s="1"/>
      <c r="C142" s="1"/>
      <c r="D142" s="2"/>
      <c r="E142" s="2"/>
      <c r="F142" s="2"/>
      <c r="G142" s="1"/>
      <c r="H142" s="3"/>
      <c r="I142" s="2"/>
      <c r="J142" s="3"/>
      <c r="K142" s="2"/>
      <c r="L142" s="2"/>
      <c r="M142" s="1"/>
      <c r="N142" s="2"/>
      <c r="O142" s="1"/>
      <c r="P142" s="4"/>
    </row>
    <row r="143" spans="2:16" ht="24" thickBot="1">
      <c r="B143" s="473" t="s">
        <v>251</v>
      </c>
      <c r="C143" s="474"/>
      <c r="D143" s="474"/>
      <c r="E143" s="474"/>
      <c r="F143" s="474"/>
      <c r="G143" s="474"/>
      <c r="H143" s="474"/>
      <c r="I143" s="474"/>
      <c r="J143" s="474"/>
      <c r="K143" s="474"/>
      <c r="L143" s="470" t="s">
        <v>231</v>
      </c>
      <c r="M143" s="471"/>
      <c r="N143" s="471"/>
      <c r="O143" s="471"/>
      <c r="P143" s="472"/>
    </row>
    <row r="144" spans="2:16" ht="15.75">
      <c r="B144" s="465" t="s">
        <v>195</v>
      </c>
      <c r="C144" s="461" t="s">
        <v>196</v>
      </c>
      <c r="D144" s="461" t="s">
        <v>197</v>
      </c>
      <c r="E144" s="461" t="s">
        <v>198</v>
      </c>
      <c r="F144" s="461" t="s">
        <v>199</v>
      </c>
      <c r="G144" s="461" t="s">
        <v>200</v>
      </c>
      <c r="H144" s="461" t="s">
        <v>201</v>
      </c>
      <c r="I144" s="467" t="s">
        <v>202</v>
      </c>
      <c r="J144" s="461" t="s">
        <v>203</v>
      </c>
      <c r="K144" s="461" t="s">
        <v>204</v>
      </c>
      <c r="L144" s="461" t="s">
        <v>205</v>
      </c>
      <c r="M144" s="461" t="s">
        <v>206</v>
      </c>
      <c r="N144" s="467" t="s">
        <v>207</v>
      </c>
      <c r="O144" s="456" t="s">
        <v>208</v>
      </c>
      <c r="P144" s="457"/>
    </row>
    <row r="145" spans="2:16" ht="16.5" thickBot="1">
      <c r="B145" s="466"/>
      <c r="C145" s="462"/>
      <c r="D145" s="462"/>
      <c r="E145" s="462"/>
      <c r="F145" s="462"/>
      <c r="G145" s="462"/>
      <c r="H145" s="462"/>
      <c r="I145" s="462"/>
      <c r="J145" s="462"/>
      <c r="K145" s="462"/>
      <c r="L145" s="462"/>
      <c r="M145" s="462"/>
      <c r="N145" s="462"/>
      <c r="O145" s="145" t="s">
        <v>209</v>
      </c>
      <c r="P145" s="30" t="s">
        <v>210</v>
      </c>
    </row>
    <row r="146" spans="2:16">
      <c r="B146" s="148" t="s">
        <v>211</v>
      </c>
      <c r="C146" s="146">
        <v>31</v>
      </c>
      <c r="D146" s="8">
        <v>28</v>
      </c>
      <c r="E146" s="8">
        <v>31</v>
      </c>
      <c r="F146" s="8">
        <v>20</v>
      </c>
      <c r="G146" s="8">
        <v>15</v>
      </c>
      <c r="H146" s="8">
        <v>0</v>
      </c>
      <c r="I146" s="168">
        <f>SUM(C146:G146)</f>
        <v>125</v>
      </c>
      <c r="J146" s="8">
        <v>10</v>
      </c>
      <c r="K146" s="8">
        <v>20</v>
      </c>
      <c r="L146" s="8">
        <v>31</v>
      </c>
      <c r="M146" s="8">
        <v>31</v>
      </c>
      <c r="N146" s="168">
        <f>SUM(J146:M146)</f>
        <v>92</v>
      </c>
      <c r="O146" s="167">
        <f>SUM(C146:H146,J146:M146)</f>
        <v>217</v>
      </c>
      <c r="P146" s="169">
        <f>I146+N146</f>
        <v>217</v>
      </c>
    </row>
    <row r="147" spans="2:16" ht="19.5">
      <c r="B147" s="149" t="s">
        <v>485</v>
      </c>
      <c r="C147" s="147">
        <v>1.5</v>
      </c>
      <c r="D147" s="10">
        <v>2.4</v>
      </c>
      <c r="E147" s="10">
        <v>6</v>
      </c>
      <c r="F147" s="10">
        <v>9.5</v>
      </c>
      <c r="G147" s="10">
        <v>10.5</v>
      </c>
      <c r="H147" s="10">
        <v>0</v>
      </c>
      <c r="I147" s="153">
        <f>(C146*C147+D146*D147+E146*E147+F146*F147+G146*G147)/I146</f>
        <v>5.1776</v>
      </c>
      <c r="J147" s="10">
        <v>14.196666666666667</v>
      </c>
      <c r="K147" s="95">
        <v>10.729032258064517</v>
      </c>
      <c r="L147" s="95">
        <v>5.5933333333333355</v>
      </c>
      <c r="M147" s="95">
        <v>2.2225806451612899</v>
      </c>
      <c r="N147" s="153">
        <f>(J146*J147+K146*K147+L146*L147+M146*M147)/N146</f>
        <v>6.5091374474053314</v>
      </c>
      <c r="O147" s="154">
        <f>(C147*C146+D147*D146+E147*E146+F147*F146+G147*G146+H147*H146+J147*J146+K147*K146+L147*L146+M147*M146)/O146</f>
        <v>5.7421227887617077</v>
      </c>
      <c r="P147" s="161">
        <f>(I147*I146+N147*N146)/P146</f>
        <v>5.7421227887617077</v>
      </c>
    </row>
    <row r="148" spans="2:16" ht="19.5">
      <c r="B148" s="149" t="s">
        <v>212</v>
      </c>
      <c r="C148" s="13">
        <f t="shared" ref="C148:H148" si="56">C146*(13-C147)</f>
        <v>356.5</v>
      </c>
      <c r="D148" s="12">
        <f t="shared" si="56"/>
        <v>296.8</v>
      </c>
      <c r="E148" s="12">
        <f t="shared" si="56"/>
        <v>217</v>
      </c>
      <c r="F148" s="12">
        <f t="shared" si="56"/>
        <v>70</v>
      </c>
      <c r="G148" s="12">
        <f t="shared" si="56"/>
        <v>37.5</v>
      </c>
      <c r="H148" s="12">
        <f t="shared" si="56"/>
        <v>0</v>
      </c>
      <c r="I148" s="155">
        <f>SUM(C148:G148)</f>
        <v>977.8</v>
      </c>
      <c r="J148" s="12">
        <f>J146*(13-J147)</f>
        <v>-11.966666666666672</v>
      </c>
      <c r="K148" s="12">
        <f>K146*(13-K147)</f>
        <v>45.419354838709651</v>
      </c>
      <c r="L148" s="12">
        <f>L146*(13-L147)</f>
        <v>229.6066666666666</v>
      </c>
      <c r="M148" s="12">
        <f>M146*(13-M147)</f>
        <v>334.1</v>
      </c>
      <c r="N148" s="155">
        <f>SUM(J148:M148)</f>
        <v>597.15935483870953</v>
      </c>
      <c r="O148" s="156">
        <f>O146*(13-O147)</f>
        <v>1574.9593548387095</v>
      </c>
      <c r="P148" s="162">
        <f>P146*(13-P147)</f>
        <v>1574.9593548387095</v>
      </c>
    </row>
    <row r="149" spans="2:16" ht="19.5">
      <c r="B149" s="149" t="s">
        <v>213</v>
      </c>
      <c r="C149" s="13">
        <f t="shared" ref="C149:H149" si="57">C146*(17-C147)</f>
        <v>480.5</v>
      </c>
      <c r="D149" s="12">
        <f t="shared" si="57"/>
        <v>408.8</v>
      </c>
      <c r="E149" s="12">
        <f t="shared" si="57"/>
        <v>341</v>
      </c>
      <c r="F149" s="12">
        <f t="shared" si="57"/>
        <v>150</v>
      </c>
      <c r="G149" s="12">
        <f t="shared" si="57"/>
        <v>97.5</v>
      </c>
      <c r="H149" s="12">
        <f t="shared" si="57"/>
        <v>0</v>
      </c>
      <c r="I149" s="155">
        <f>SUM(C149:G149)</f>
        <v>1477.8</v>
      </c>
      <c r="J149" s="12">
        <f>J146*(17-J147)</f>
        <v>28.033333333333328</v>
      </c>
      <c r="K149" s="12">
        <f>K146*(17-K147)</f>
        <v>125.41935483870965</v>
      </c>
      <c r="L149" s="12">
        <f>L146*(17-L147)</f>
        <v>353.60666666666663</v>
      </c>
      <c r="M149" s="12">
        <f>M146*(17-M147)</f>
        <v>458.1</v>
      </c>
      <c r="N149" s="155">
        <f>SUM(J149:M149)</f>
        <v>965.15935483870965</v>
      </c>
      <c r="O149" s="156">
        <f>O146*(17-O147)</f>
        <v>2442.9593548387093</v>
      </c>
      <c r="P149" s="162">
        <f>P146*(17-P147)</f>
        <v>2442.9593548387093</v>
      </c>
    </row>
    <row r="150" spans="2:16" ht="19.5">
      <c r="B150" s="149" t="s">
        <v>214</v>
      </c>
      <c r="C150" s="17">
        <f t="shared" ref="C150:H150" si="58">C146*(18-C147)</f>
        <v>511.5</v>
      </c>
      <c r="D150" s="16">
        <f t="shared" si="58"/>
        <v>436.8</v>
      </c>
      <c r="E150" s="16">
        <f t="shared" si="58"/>
        <v>372</v>
      </c>
      <c r="F150" s="16">
        <f t="shared" si="58"/>
        <v>170</v>
      </c>
      <c r="G150" s="16">
        <f t="shared" si="58"/>
        <v>112.5</v>
      </c>
      <c r="H150" s="16">
        <f t="shared" si="58"/>
        <v>0</v>
      </c>
      <c r="I150" s="155">
        <f>SUM(C150:G150)</f>
        <v>1602.8</v>
      </c>
      <c r="J150" s="16">
        <f>J146*(18-J147)</f>
        <v>38.033333333333331</v>
      </c>
      <c r="K150" s="16">
        <f>K146*(18-K147)</f>
        <v>145.41935483870964</v>
      </c>
      <c r="L150" s="16">
        <f>L146*(18-L147)</f>
        <v>384.60666666666663</v>
      </c>
      <c r="M150" s="16">
        <f>M146*(18-M147)</f>
        <v>489.1</v>
      </c>
      <c r="N150" s="155">
        <f>SUM(J150:M150)</f>
        <v>1057.1593548387095</v>
      </c>
      <c r="O150" s="157">
        <f>O146*(18-O147)</f>
        <v>2659.9593548387093</v>
      </c>
      <c r="P150" s="163">
        <f>P146*(18-P147)</f>
        <v>2659.9593548387093</v>
      </c>
    </row>
    <row r="151" spans="2:16" ht="20.25" thickBot="1">
      <c r="B151" s="407" t="s">
        <v>215</v>
      </c>
      <c r="C151" s="21">
        <f t="shared" ref="C151:H151" si="59">C146*(19-C147)</f>
        <v>542.5</v>
      </c>
      <c r="D151" s="20">
        <f t="shared" si="59"/>
        <v>464.80000000000007</v>
      </c>
      <c r="E151" s="20">
        <f t="shared" si="59"/>
        <v>403</v>
      </c>
      <c r="F151" s="20">
        <f t="shared" si="59"/>
        <v>190</v>
      </c>
      <c r="G151" s="20">
        <f t="shared" si="59"/>
        <v>127.5</v>
      </c>
      <c r="H151" s="20">
        <f t="shared" si="59"/>
        <v>0</v>
      </c>
      <c r="I151" s="164">
        <f>SUM(C151:G151)</f>
        <v>1727.8000000000002</v>
      </c>
      <c r="J151" s="20">
        <f>J146*(19-J147)</f>
        <v>48.033333333333331</v>
      </c>
      <c r="K151" s="20">
        <f>K146*(19-K147)</f>
        <v>165.41935483870964</v>
      </c>
      <c r="L151" s="20">
        <f>L146*(19-L147)</f>
        <v>415.60666666666663</v>
      </c>
      <c r="M151" s="20">
        <f>M146*(19-M147)</f>
        <v>520.1</v>
      </c>
      <c r="N151" s="164">
        <f>SUM(J151:M151)</f>
        <v>1149.1593548387095</v>
      </c>
      <c r="O151" s="165">
        <f>O146*(19-O147)</f>
        <v>2876.9593548387093</v>
      </c>
      <c r="P151" s="166">
        <f>P146*(19-P147)</f>
        <v>2876.9593548387093</v>
      </c>
    </row>
    <row r="152" spans="2:16" ht="15.75" thickBot="1">
      <c r="B152" s="24"/>
      <c r="C152" s="25"/>
      <c r="D152" s="25"/>
      <c r="E152" s="25"/>
      <c r="F152" s="25"/>
      <c r="G152" s="25"/>
      <c r="H152" s="25"/>
      <c r="I152" s="26"/>
      <c r="J152" s="25"/>
      <c r="K152" s="25"/>
      <c r="L152" s="25"/>
      <c r="M152" s="25"/>
      <c r="N152" s="26"/>
      <c r="O152" s="27"/>
      <c r="P152" s="27"/>
    </row>
    <row r="153" spans="2:16" ht="24" thickBot="1">
      <c r="B153" s="473" t="s">
        <v>251</v>
      </c>
      <c r="C153" s="474"/>
      <c r="D153" s="474"/>
      <c r="E153" s="474"/>
      <c r="F153" s="474"/>
      <c r="G153" s="474"/>
      <c r="H153" s="474"/>
      <c r="I153" s="474"/>
      <c r="J153" s="474"/>
      <c r="K153" s="474"/>
      <c r="L153" s="470" t="s">
        <v>145</v>
      </c>
      <c r="M153" s="471"/>
      <c r="N153" s="471"/>
      <c r="O153" s="471"/>
      <c r="P153" s="472"/>
    </row>
    <row r="154" spans="2:16" ht="15.75">
      <c r="B154" s="465" t="s">
        <v>195</v>
      </c>
      <c r="C154" s="461" t="s">
        <v>196</v>
      </c>
      <c r="D154" s="461" t="s">
        <v>197</v>
      </c>
      <c r="E154" s="461" t="s">
        <v>198</v>
      </c>
      <c r="F154" s="461" t="s">
        <v>199</v>
      </c>
      <c r="G154" s="461" t="s">
        <v>200</v>
      </c>
      <c r="H154" s="461" t="s">
        <v>201</v>
      </c>
      <c r="I154" s="467" t="s">
        <v>202</v>
      </c>
      <c r="J154" s="461" t="s">
        <v>203</v>
      </c>
      <c r="K154" s="461" t="s">
        <v>204</v>
      </c>
      <c r="L154" s="461" t="s">
        <v>205</v>
      </c>
      <c r="M154" s="461" t="s">
        <v>206</v>
      </c>
      <c r="N154" s="467" t="s">
        <v>207</v>
      </c>
      <c r="O154" s="456" t="s">
        <v>208</v>
      </c>
      <c r="P154" s="457"/>
    </row>
    <row r="155" spans="2:16" ht="16.5" thickBot="1">
      <c r="B155" s="466"/>
      <c r="C155" s="462"/>
      <c r="D155" s="462"/>
      <c r="E155" s="462"/>
      <c r="F155" s="462"/>
      <c r="G155" s="462"/>
      <c r="H155" s="462"/>
      <c r="I155" s="462"/>
      <c r="J155" s="462"/>
      <c r="K155" s="462"/>
      <c r="L155" s="462"/>
      <c r="M155" s="462"/>
      <c r="N155" s="462"/>
      <c r="O155" s="145" t="s">
        <v>209</v>
      </c>
      <c r="P155" s="30" t="s">
        <v>210</v>
      </c>
    </row>
    <row r="156" spans="2:16">
      <c r="B156" s="148" t="s">
        <v>211</v>
      </c>
      <c r="C156" s="146">
        <v>31</v>
      </c>
      <c r="D156" s="8">
        <v>31</v>
      </c>
      <c r="E156" s="8">
        <v>31</v>
      </c>
      <c r="F156" s="8">
        <v>25</v>
      </c>
      <c r="G156" s="8">
        <v>17</v>
      </c>
      <c r="H156" s="8">
        <v>9</v>
      </c>
      <c r="I156" s="168">
        <f>SUM(C156:G156)</f>
        <v>135</v>
      </c>
      <c r="J156" s="8"/>
      <c r="K156" s="8"/>
      <c r="L156" s="8"/>
      <c r="M156" s="8"/>
      <c r="N156" s="168">
        <f>SUM(J156:M156)</f>
        <v>0</v>
      </c>
      <c r="O156" s="167">
        <f>SUM(C156:H156,J156:M156)</f>
        <v>144</v>
      </c>
      <c r="P156" s="169">
        <f>I156+N156</f>
        <v>135</v>
      </c>
    </row>
    <row r="157" spans="2:16" ht="19.5">
      <c r="B157" s="149" t="s">
        <v>485</v>
      </c>
      <c r="C157" s="147">
        <v>1.6354838709677422</v>
      </c>
      <c r="D157" s="10">
        <v>-0.5535714285714286</v>
      </c>
      <c r="E157" s="10">
        <v>4.4516129032258052</v>
      </c>
      <c r="F157" s="10">
        <v>8.4066666666666681</v>
      </c>
      <c r="G157" s="10">
        <v>12.880645161290321</v>
      </c>
      <c r="H157" s="10">
        <v>16.396666666666668</v>
      </c>
      <c r="I157" s="153">
        <f>(C156*C157+D156*D157+E156*E157+F156*F157+G156*G157)/I156</f>
        <v>4.4494586675769474</v>
      </c>
      <c r="J157" s="10"/>
      <c r="K157" s="95"/>
      <c r="L157" s="95"/>
      <c r="M157" s="95"/>
      <c r="N157" s="153"/>
      <c r="O157" s="154">
        <f>(C157*C156+D157*D156+E157*E156+F157*F156+G157*G156+H157*H156+J157*J156+K157*K156+L157*L156+M157*M156)/O156</f>
        <v>5.1961591675200545</v>
      </c>
      <c r="P157" s="161">
        <f>(I157*I156+N157*N156)/P156</f>
        <v>4.4494586675769474</v>
      </c>
    </row>
    <row r="158" spans="2:16" ht="19.5">
      <c r="B158" s="149" t="s">
        <v>212</v>
      </c>
      <c r="C158" s="13">
        <f t="shared" ref="C158:H158" si="60">C156*(13-C157)</f>
        <v>352.29999999999995</v>
      </c>
      <c r="D158" s="12">
        <f t="shared" si="60"/>
        <v>420.16071428571428</v>
      </c>
      <c r="E158" s="12">
        <f t="shared" si="60"/>
        <v>265.00000000000006</v>
      </c>
      <c r="F158" s="12">
        <f t="shared" si="60"/>
        <v>114.8333333333333</v>
      </c>
      <c r="G158" s="12">
        <f t="shared" si="60"/>
        <v>2.029032258064543</v>
      </c>
      <c r="H158" s="12">
        <f t="shared" si="60"/>
        <v>-30.570000000000014</v>
      </c>
      <c r="I158" s="155">
        <f>SUM(C158:G158)</f>
        <v>1154.3230798771119</v>
      </c>
      <c r="J158" s="12">
        <f>J156*(13-J157)</f>
        <v>0</v>
      </c>
      <c r="K158" s="12">
        <f>K156*(13-K157)</f>
        <v>0</v>
      </c>
      <c r="L158" s="12">
        <f>L156*(13-L157)</f>
        <v>0</v>
      </c>
      <c r="M158" s="12">
        <f>M156*(13-M157)</f>
        <v>0</v>
      </c>
      <c r="N158" s="155">
        <f>SUM(J158:M158)</f>
        <v>0</v>
      </c>
      <c r="O158" s="156">
        <f>O156*(13-O157)</f>
        <v>1123.7530798771122</v>
      </c>
      <c r="P158" s="162">
        <f>P156*(13-P157)</f>
        <v>1154.3230798771119</v>
      </c>
    </row>
    <row r="159" spans="2:16" ht="19.5">
      <c r="B159" s="149" t="s">
        <v>213</v>
      </c>
      <c r="C159" s="13">
        <f t="shared" ref="C159:H159" si="61">C156*(17-C157)</f>
        <v>476.29999999999995</v>
      </c>
      <c r="D159" s="12">
        <f t="shared" si="61"/>
        <v>544.16071428571422</v>
      </c>
      <c r="E159" s="12">
        <f t="shared" si="61"/>
        <v>389.00000000000006</v>
      </c>
      <c r="F159" s="12">
        <f t="shared" si="61"/>
        <v>214.83333333333329</v>
      </c>
      <c r="G159" s="12">
        <f t="shared" si="61"/>
        <v>70.029032258064547</v>
      </c>
      <c r="H159" s="12">
        <f t="shared" si="61"/>
        <v>5.4299999999999855</v>
      </c>
      <c r="I159" s="155">
        <f>SUM(C159:G159)</f>
        <v>1694.3230798771119</v>
      </c>
      <c r="J159" s="12">
        <f>J156*(17-J157)</f>
        <v>0</v>
      </c>
      <c r="K159" s="12">
        <f>K156*(17-K157)</f>
        <v>0</v>
      </c>
      <c r="L159" s="12">
        <f>L156*(17-L157)</f>
        <v>0</v>
      </c>
      <c r="M159" s="12">
        <f>M156*(17-M157)</f>
        <v>0</v>
      </c>
      <c r="N159" s="155">
        <f>SUM(J159:M159)</f>
        <v>0</v>
      </c>
      <c r="O159" s="156">
        <f>O156*(17-O157)</f>
        <v>1699.7530798771122</v>
      </c>
      <c r="P159" s="162">
        <f>P156*(17-P157)</f>
        <v>1694.3230798771119</v>
      </c>
    </row>
    <row r="160" spans="2:16" ht="19.5">
      <c r="B160" s="149" t="s">
        <v>214</v>
      </c>
      <c r="C160" s="17">
        <f t="shared" ref="C160:H160" si="62">C156*(18-C157)</f>
        <v>507.29999999999995</v>
      </c>
      <c r="D160" s="16">
        <f t="shared" si="62"/>
        <v>575.16071428571422</v>
      </c>
      <c r="E160" s="16">
        <f t="shared" si="62"/>
        <v>420.00000000000006</v>
      </c>
      <c r="F160" s="16">
        <f t="shared" si="62"/>
        <v>239.83333333333329</v>
      </c>
      <c r="G160" s="16">
        <f t="shared" si="62"/>
        <v>87.029032258064547</v>
      </c>
      <c r="H160" s="16">
        <f t="shared" si="62"/>
        <v>14.429999999999986</v>
      </c>
      <c r="I160" s="155">
        <f>SUM(C160:G160)</f>
        <v>1829.3230798771119</v>
      </c>
      <c r="J160" s="16">
        <f>J156*(18-J157)</f>
        <v>0</v>
      </c>
      <c r="K160" s="16">
        <f>K156*(18-K157)</f>
        <v>0</v>
      </c>
      <c r="L160" s="16">
        <f>L156*(18-L157)</f>
        <v>0</v>
      </c>
      <c r="M160" s="16">
        <f>M156*(18-M157)</f>
        <v>0</v>
      </c>
      <c r="N160" s="155">
        <f>SUM(J160:M160)</f>
        <v>0</v>
      </c>
      <c r="O160" s="157">
        <f>O156*(18-O157)</f>
        <v>1843.7530798771122</v>
      </c>
      <c r="P160" s="163">
        <f>P156*(18-P157)</f>
        <v>1829.3230798771119</v>
      </c>
    </row>
    <row r="161" spans="2:16" ht="20.25" thickBot="1">
      <c r="B161" s="407" t="s">
        <v>215</v>
      </c>
      <c r="C161" s="21">
        <f t="shared" ref="C161:H161" si="63">C156*(19-C157)</f>
        <v>538.29999999999995</v>
      </c>
      <c r="D161" s="20">
        <f t="shared" si="63"/>
        <v>606.16071428571422</v>
      </c>
      <c r="E161" s="20">
        <f t="shared" si="63"/>
        <v>451.00000000000006</v>
      </c>
      <c r="F161" s="20">
        <f t="shared" si="63"/>
        <v>264.83333333333331</v>
      </c>
      <c r="G161" s="20">
        <f t="shared" si="63"/>
        <v>104.02903225806455</v>
      </c>
      <c r="H161" s="20">
        <f t="shared" si="63"/>
        <v>23.429999999999986</v>
      </c>
      <c r="I161" s="164">
        <f>SUM(C161:G161)</f>
        <v>1964.3230798771119</v>
      </c>
      <c r="J161" s="20">
        <f>J156*(19-J157)</f>
        <v>0</v>
      </c>
      <c r="K161" s="20">
        <f>K156*(19-K157)</f>
        <v>0</v>
      </c>
      <c r="L161" s="20">
        <f>L156*(19-L157)</f>
        <v>0</v>
      </c>
      <c r="M161" s="20">
        <f>M156*(19-M157)</f>
        <v>0</v>
      </c>
      <c r="N161" s="164">
        <f>SUM(J161:M161)</f>
        <v>0</v>
      </c>
      <c r="O161" s="165">
        <f>O156*(19-O157)</f>
        <v>1987.7530798771122</v>
      </c>
      <c r="P161" s="166">
        <f>P156*(19-P157)</f>
        <v>1964.3230798771119</v>
      </c>
    </row>
    <row r="162" spans="2:16" ht="15.75" thickBot="1"/>
    <row r="163" spans="2:16" ht="24" customHeight="1" thickBot="1">
      <c r="B163" s="463" t="s">
        <v>252</v>
      </c>
      <c r="C163" s="464"/>
      <c r="D163" s="464"/>
      <c r="E163" s="464"/>
      <c r="F163" s="464"/>
      <c r="G163" s="464"/>
      <c r="H163" s="464"/>
      <c r="I163" s="464"/>
      <c r="J163" s="464"/>
      <c r="K163" s="464"/>
      <c r="L163" s="483" t="s">
        <v>233</v>
      </c>
      <c r="M163" s="485"/>
      <c r="N163" s="485"/>
      <c r="O163" s="485" t="s">
        <v>253</v>
      </c>
      <c r="P163" s="486"/>
    </row>
    <row r="164" spans="2:16" ht="15.75">
      <c r="B164" s="465" t="s">
        <v>195</v>
      </c>
      <c r="C164" s="461" t="s">
        <v>196</v>
      </c>
      <c r="D164" s="461" t="s">
        <v>197</v>
      </c>
      <c r="E164" s="461" t="s">
        <v>198</v>
      </c>
      <c r="F164" s="461" t="s">
        <v>199</v>
      </c>
      <c r="G164" s="461" t="s">
        <v>200</v>
      </c>
      <c r="H164" s="461" t="s">
        <v>201</v>
      </c>
      <c r="I164" s="467" t="s">
        <v>202</v>
      </c>
      <c r="J164" s="461" t="s">
        <v>203</v>
      </c>
      <c r="K164" s="461" t="s">
        <v>204</v>
      </c>
      <c r="L164" s="461" t="s">
        <v>205</v>
      </c>
      <c r="M164" s="461" t="s">
        <v>206</v>
      </c>
      <c r="N164" s="467" t="s">
        <v>207</v>
      </c>
      <c r="O164" s="456" t="s">
        <v>208</v>
      </c>
      <c r="P164" s="457"/>
    </row>
    <row r="165" spans="2:16" ht="16.5" thickBot="1">
      <c r="B165" s="466"/>
      <c r="C165" s="462"/>
      <c r="D165" s="462"/>
      <c r="E165" s="462"/>
      <c r="F165" s="462"/>
      <c r="G165" s="462"/>
      <c r="H165" s="462"/>
      <c r="I165" s="462"/>
      <c r="J165" s="462"/>
      <c r="K165" s="462"/>
      <c r="L165" s="462"/>
      <c r="M165" s="462"/>
      <c r="N165" s="462"/>
      <c r="O165" s="145" t="s">
        <v>234</v>
      </c>
      <c r="P165" s="30" t="s">
        <v>235</v>
      </c>
    </row>
    <row r="166" spans="2:16">
      <c r="B166" s="148" t="s">
        <v>211</v>
      </c>
      <c r="C166" s="146">
        <v>31</v>
      </c>
      <c r="D166" s="8">
        <v>28</v>
      </c>
      <c r="E166" s="8">
        <v>31</v>
      </c>
      <c r="F166" s="8">
        <v>30</v>
      </c>
      <c r="G166" s="8">
        <v>17</v>
      </c>
      <c r="H166" s="8">
        <v>0</v>
      </c>
      <c r="I166" s="168">
        <f>SUM(C166:H166)</f>
        <v>137</v>
      </c>
      <c r="J166" s="8">
        <v>18</v>
      </c>
      <c r="K166" s="8">
        <v>31</v>
      </c>
      <c r="L166" s="8">
        <v>30</v>
      </c>
      <c r="M166" s="8">
        <v>31</v>
      </c>
      <c r="N166" s="168">
        <f>SUM(J166:M166)</f>
        <v>110</v>
      </c>
      <c r="O166" s="167">
        <f>SUM(C166:H166,J166:M166)</f>
        <v>247</v>
      </c>
      <c r="P166" s="169">
        <f>I166+N166</f>
        <v>247</v>
      </c>
    </row>
    <row r="167" spans="2:16" ht="19.5">
      <c r="B167" s="149" t="s">
        <v>485</v>
      </c>
      <c r="C167" s="147">
        <v>-1.8</v>
      </c>
      <c r="D167" s="10">
        <v>-1</v>
      </c>
      <c r="E167" s="10">
        <v>2.9</v>
      </c>
      <c r="F167" s="10">
        <v>7.2</v>
      </c>
      <c r="G167" s="10">
        <v>12.6</v>
      </c>
      <c r="H167" s="10">
        <v>0</v>
      </c>
      <c r="I167" s="153">
        <f>(C166*C167+D166*D167+E166*E167+F166*F167+G166*G167)/I166</f>
        <v>3.184671532846715</v>
      </c>
      <c r="J167" s="10">
        <v>12.7</v>
      </c>
      <c r="K167" s="95">
        <v>7.3</v>
      </c>
      <c r="L167" s="95">
        <v>2.5</v>
      </c>
      <c r="M167" s="95">
        <v>-0.6</v>
      </c>
      <c r="N167" s="153">
        <f>(J166*J167+K166*K167+L166*L167+M166*M167)/N166</f>
        <v>4.6481818181818175</v>
      </c>
      <c r="O167" s="154">
        <f>(C167*C166+D167*D166+E167*E166+F167*F166+G167*G166+H167*H166+J167*J166+K167*K166+L167*L166+M167*M166)/O166</f>
        <v>3.8364372469635626</v>
      </c>
      <c r="P167" s="161">
        <f>(I167*I166+N167*N166)/P166</f>
        <v>3.8364372469635626</v>
      </c>
    </row>
    <row r="168" spans="2:16" ht="19.5">
      <c r="B168" s="149" t="s">
        <v>212</v>
      </c>
      <c r="C168" s="13">
        <f t="shared" ref="C168:H168" si="64">C166*(13-C167)</f>
        <v>458.8</v>
      </c>
      <c r="D168" s="12">
        <f t="shared" si="64"/>
        <v>392</v>
      </c>
      <c r="E168" s="12">
        <f t="shared" si="64"/>
        <v>313.09999999999997</v>
      </c>
      <c r="F168" s="12">
        <f t="shared" si="64"/>
        <v>174</v>
      </c>
      <c r="G168" s="12">
        <f t="shared" si="64"/>
        <v>6.800000000000006</v>
      </c>
      <c r="H168" s="12">
        <f t="shared" si="64"/>
        <v>0</v>
      </c>
      <c r="I168" s="155">
        <f>SUM(C168:G168)</f>
        <v>1344.6999999999998</v>
      </c>
      <c r="J168" s="12">
        <f>J166*(13-J167)</f>
        <v>5.4000000000000128</v>
      </c>
      <c r="K168" s="12">
        <f>K166*(13-K167)</f>
        <v>176.70000000000002</v>
      </c>
      <c r="L168" s="12">
        <f>L166*(13-L167)</f>
        <v>315</v>
      </c>
      <c r="M168" s="12">
        <f>M166*(13-M167)</f>
        <v>421.59999999999997</v>
      </c>
      <c r="N168" s="155">
        <f>SUM(J168:M168)</f>
        <v>918.7</v>
      </c>
      <c r="O168" s="156">
        <f>O166*(13-O167)</f>
        <v>2263.4</v>
      </c>
      <c r="P168" s="162">
        <f>P166*(13-P167)</f>
        <v>2263.4</v>
      </c>
    </row>
    <row r="169" spans="2:16" ht="19.5">
      <c r="B169" s="149" t="s">
        <v>213</v>
      </c>
      <c r="C169" s="13">
        <f t="shared" ref="C169:H169" si="65">C166*(17-C167)</f>
        <v>582.80000000000007</v>
      </c>
      <c r="D169" s="12">
        <f t="shared" si="65"/>
        <v>504</v>
      </c>
      <c r="E169" s="12">
        <f t="shared" si="65"/>
        <v>437.09999999999997</v>
      </c>
      <c r="F169" s="12">
        <f t="shared" si="65"/>
        <v>294</v>
      </c>
      <c r="G169" s="12">
        <f t="shared" si="65"/>
        <v>74.800000000000011</v>
      </c>
      <c r="H169" s="12">
        <f t="shared" si="65"/>
        <v>0</v>
      </c>
      <c r="I169" s="155">
        <f>SUM(C169:G169)</f>
        <v>1892.7</v>
      </c>
      <c r="J169" s="12">
        <f>J166*(17-J167)</f>
        <v>77.400000000000006</v>
      </c>
      <c r="K169" s="12">
        <f>K166*(17-K167)</f>
        <v>300.7</v>
      </c>
      <c r="L169" s="12">
        <f>L166*(17-L167)</f>
        <v>435</v>
      </c>
      <c r="M169" s="12">
        <f>M166*(17-M167)</f>
        <v>545.6</v>
      </c>
      <c r="N169" s="155">
        <f>SUM(J169:M169)</f>
        <v>1358.7</v>
      </c>
      <c r="O169" s="156">
        <f>O166*(17-O167)</f>
        <v>3251.4</v>
      </c>
      <c r="P169" s="162">
        <f>P166*(17-P167)</f>
        <v>3251.4</v>
      </c>
    </row>
    <row r="170" spans="2:16" ht="19.5">
      <c r="B170" s="149" t="s">
        <v>249</v>
      </c>
      <c r="C170" s="17">
        <f t="shared" ref="C170:H170" si="66">C166*(18-C167)</f>
        <v>613.80000000000007</v>
      </c>
      <c r="D170" s="16">
        <f t="shared" si="66"/>
        <v>532</v>
      </c>
      <c r="E170" s="16">
        <f t="shared" si="66"/>
        <v>468.09999999999997</v>
      </c>
      <c r="F170" s="16">
        <f t="shared" si="66"/>
        <v>324</v>
      </c>
      <c r="G170" s="16">
        <f t="shared" si="66"/>
        <v>91.800000000000011</v>
      </c>
      <c r="H170" s="16">
        <f t="shared" si="66"/>
        <v>0</v>
      </c>
      <c r="I170" s="155">
        <f>SUM(C170:G170)</f>
        <v>2029.7</v>
      </c>
      <c r="J170" s="16">
        <f>J166*(18-J167)</f>
        <v>95.4</v>
      </c>
      <c r="K170" s="16">
        <f>K166*(18-K167)</f>
        <v>331.7</v>
      </c>
      <c r="L170" s="16">
        <f>L166*(18-L167)</f>
        <v>465</v>
      </c>
      <c r="M170" s="16">
        <f>M166*(18-M167)</f>
        <v>576.6</v>
      </c>
      <c r="N170" s="155">
        <f>SUM(J170:M170)</f>
        <v>1468.7</v>
      </c>
      <c r="O170" s="157">
        <f>O166*(18-O167)</f>
        <v>3498.4</v>
      </c>
      <c r="P170" s="163">
        <f>P166*(18-P167)</f>
        <v>3498.4</v>
      </c>
    </row>
    <row r="171" spans="2:16" ht="20.25" thickBot="1">
      <c r="B171" s="407" t="s">
        <v>215</v>
      </c>
      <c r="C171" s="21">
        <f t="shared" ref="C171:H171" si="67">C166*(19-C167)</f>
        <v>644.80000000000007</v>
      </c>
      <c r="D171" s="20">
        <f t="shared" si="67"/>
        <v>560</v>
      </c>
      <c r="E171" s="20">
        <f t="shared" si="67"/>
        <v>499.1</v>
      </c>
      <c r="F171" s="20">
        <f t="shared" si="67"/>
        <v>354</v>
      </c>
      <c r="G171" s="20">
        <f t="shared" si="67"/>
        <v>108.80000000000001</v>
      </c>
      <c r="H171" s="20">
        <f t="shared" si="67"/>
        <v>0</v>
      </c>
      <c r="I171" s="164">
        <f>SUM(C171:G171)</f>
        <v>2166.7000000000003</v>
      </c>
      <c r="J171" s="20">
        <f>J166*(19-J167)</f>
        <v>113.4</v>
      </c>
      <c r="K171" s="20">
        <f>K166*(19-K167)</f>
        <v>362.7</v>
      </c>
      <c r="L171" s="20">
        <f>L166*(19-L167)</f>
        <v>495</v>
      </c>
      <c r="M171" s="20">
        <f>M166*(19-M167)</f>
        <v>607.6</v>
      </c>
      <c r="N171" s="164">
        <f>SUM(J171:M171)</f>
        <v>1578.7</v>
      </c>
      <c r="O171" s="165">
        <f>O166*(19-O167)</f>
        <v>3745.4</v>
      </c>
      <c r="P171" s="166">
        <f>P166*(19-P167)</f>
        <v>3745.4</v>
      </c>
    </row>
    <row r="172" spans="2:16" ht="15.75" thickBot="1">
      <c r="J172" s="56"/>
    </row>
    <row r="173" spans="2:16" ht="24" thickBot="1">
      <c r="B173" s="170" t="s">
        <v>236</v>
      </c>
      <c r="C173" s="458" t="s">
        <v>237</v>
      </c>
      <c r="D173" s="458"/>
      <c r="E173" s="458"/>
      <c r="F173" s="458"/>
      <c r="G173" s="458"/>
      <c r="H173" s="458"/>
      <c r="I173" s="458"/>
      <c r="J173" s="458"/>
      <c r="K173" s="458"/>
      <c r="L173" s="458"/>
      <c r="M173" s="459"/>
      <c r="N173" s="459"/>
      <c r="O173" s="459"/>
      <c r="P173" s="460"/>
    </row>
    <row r="174" spans="2:16" ht="15.75">
      <c r="B174" s="465" t="s">
        <v>195</v>
      </c>
      <c r="C174" s="461" t="s">
        <v>196</v>
      </c>
      <c r="D174" s="461" t="s">
        <v>197</v>
      </c>
      <c r="E174" s="461" t="s">
        <v>198</v>
      </c>
      <c r="F174" s="461" t="s">
        <v>199</v>
      </c>
      <c r="G174" s="461" t="s">
        <v>200</v>
      </c>
      <c r="H174" s="461" t="s">
        <v>201</v>
      </c>
      <c r="I174" s="467" t="s">
        <v>202</v>
      </c>
      <c r="J174" s="461" t="s">
        <v>203</v>
      </c>
      <c r="K174" s="461" t="s">
        <v>204</v>
      </c>
      <c r="L174" s="461" t="s">
        <v>205</v>
      </c>
      <c r="M174" s="461" t="s">
        <v>206</v>
      </c>
      <c r="N174" s="467" t="s">
        <v>207</v>
      </c>
      <c r="O174" s="456" t="s">
        <v>208</v>
      </c>
      <c r="P174" s="457"/>
    </row>
    <row r="175" spans="2:16" ht="16.5" thickBot="1">
      <c r="B175" s="466"/>
      <c r="C175" s="462"/>
      <c r="D175" s="462"/>
      <c r="E175" s="462"/>
      <c r="F175" s="462"/>
      <c r="G175" s="462"/>
      <c r="H175" s="462"/>
      <c r="I175" s="462"/>
      <c r="J175" s="462"/>
      <c r="K175" s="462"/>
      <c r="L175" s="462"/>
      <c r="M175" s="462"/>
      <c r="N175" s="462"/>
      <c r="O175" s="145" t="s">
        <v>234</v>
      </c>
      <c r="P175" s="30" t="s">
        <v>235</v>
      </c>
    </row>
    <row r="176" spans="2:16" ht="15.75">
      <c r="B176" s="174">
        <v>2000</v>
      </c>
      <c r="C176" s="173">
        <f t="shared" ref="C176:P176" si="68">C11/C$171</f>
        <v>0.98200992555831257</v>
      </c>
      <c r="D176" s="172">
        <f t="shared" si="68"/>
        <v>0.8348214285714286</v>
      </c>
      <c r="E176" s="172">
        <f t="shared" si="68"/>
        <v>0.90883590462833097</v>
      </c>
      <c r="F176" s="172">
        <f t="shared" si="68"/>
        <v>0.66355932203389811</v>
      </c>
      <c r="G176" s="172">
        <f t="shared" si="68"/>
        <v>0.40625</v>
      </c>
      <c r="H176" s="172"/>
      <c r="I176" s="172">
        <f t="shared" si="68"/>
        <v>0.84617159736004055</v>
      </c>
      <c r="J176" s="172">
        <f t="shared" si="68"/>
        <v>1.1067019400352731</v>
      </c>
      <c r="K176" s="172">
        <f t="shared" si="68"/>
        <v>0.78549765646539849</v>
      </c>
      <c r="L176" s="172">
        <f t="shared" si="68"/>
        <v>0.88404040404040407</v>
      </c>
      <c r="M176" s="172">
        <f t="shared" si="68"/>
        <v>0.92857142857142838</v>
      </c>
      <c r="N176" s="172">
        <f t="shared" si="68"/>
        <v>0.89453347691138263</v>
      </c>
      <c r="O176" s="360">
        <f t="shared" si="68"/>
        <v>0.86754418753671159</v>
      </c>
      <c r="P176" s="358">
        <f t="shared" si="68"/>
        <v>0.86655630907246217</v>
      </c>
    </row>
    <row r="177" spans="2:16" ht="15.75">
      <c r="B177" s="175">
        <v>2001</v>
      </c>
      <c r="C177" s="34">
        <f t="shared" ref="C177:P177" si="69">C21/C$171</f>
        <v>0.97999379652605445</v>
      </c>
      <c r="D177" s="33">
        <f t="shared" si="69"/>
        <v>0.8644642857142858</v>
      </c>
      <c r="E177" s="33">
        <f t="shared" si="69"/>
        <v>0.90883590462833097</v>
      </c>
      <c r="F177" s="33">
        <f t="shared" si="69"/>
        <v>1.032768361581921</v>
      </c>
      <c r="G177" s="33">
        <f t="shared" si="69"/>
        <v>0.22518382352941174</v>
      </c>
      <c r="H177" s="33"/>
      <c r="I177" s="33">
        <f t="shared" si="69"/>
        <v>0.90446300826141113</v>
      </c>
      <c r="J177" s="33">
        <f t="shared" si="69"/>
        <v>1.7746913580246915</v>
      </c>
      <c r="K177" s="33">
        <f t="shared" si="69"/>
        <v>0.59418163060202589</v>
      </c>
      <c r="L177" s="33">
        <f t="shared" si="69"/>
        <v>1.0399999999999998</v>
      </c>
      <c r="M177" s="33">
        <f t="shared" si="69"/>
        <v>1.0947992100065831</v>
      </c>
      <c r="N177" s="33">
        <f t="shared" si="69"/>
        <v>1.0114395879010292</v>
      </c>
      <c r="O177" s="171">
        <f t="shared" si="69"/>
        <v>0.9704329784320378</v>
      </c>
      <c r="P177" s="35">
        <f t="shared" si="69"/>
        <v>0.94955403359303547</v>
      </c>
    </row>
    <row r="178" spans="2:16" ht="15.75">
      <c r="B178" s="175">
        <v>2002</v>
      </c>
      <c r="C178" s="34">
        <f t="shared" ref="C178:P178" si="70">C31/C$171</f>
        <v>0.95673076923076905</v>
      </c>
      <c r="D178" s="33">
        <f t="shared" si="70"/>
        <v>0.75</v>
      </c>
      <c r="E178" s="33">
        <f t="shared" si="70"/>
        <v>0.91925465838509313</v>
      </c>
      <c r="F178" s="33">
        <f t="shared" si="70"/>
        <v>0.93785310734463279</v>
      </c>
      <c r="G178" s="33">
        <f t="shared" si="70"/>
        <v>0.35294117647058826</v>
      </c>
      <c r="H178" s="33"/>
      <c r="I178" s="33">
        <f t="shared" si="70"/>
        <v>0.86126367286657124</v>
      </c>
      <c r="J178" s="33">
        <f t="shared" si="70"/>
        <v>1.6622574955908289</v>
      </c>
      <c r="K178" s="33">
        <f t="shared" si="70"/>
        <v>0.98318169285911228</v>
      </c>
      <c r="L178" s="33">
        <f t="shared" si="70"/>
        <v>0.89696969696969697</v>
      </c>
      <c r="M178" s="33">
        <f t="shared" si="70"/>
        <v>1.0153061224489794</v>
      </c>
      <c r="N178" s="33">
        <f t="shared" si="70"/>
        <v>1.0172927091911066</v>
      </c>
      <c r="O178" s="171">
        <f t="shared" si="70"/>
        <v>0.92703049073530208</v>
      </c>
      <c r="P178" s="35">
        <f t="shared" si="70"/>
        <v>0.92703049073530208</v>
      </c>
    </row>
    <row r="179" spans="2:16">
      <c r="B179" s="175">
        <v>2003</v>
      </c>
      <c r="C179" s="34">
        <f t="shared" ref="C179:P179" si="71">C41/C$171</f>
        <v>0.97596153846153844</v>
      </c>
      <c r="D179" s="33">
        <f t="shared" si="71"/>
        <v>1.1949999999999998</v>
      </c>
      <c r="E179" s="33">
        <f t="shared" si="71"/>
        <v>0.92546583850931685</v>
      </c>
      <c r="F179" s="33">
        <f t="shared" si="71"/>
        <v>0.89830508474576276</v>
      </c>
      <c r="G179" s="33">
        <f t="shared" si="71"/>
        <v>0.37224264705882348</v>
      </c>
      <c r="H179" s="33"/>
      <c r="I179" s="33">
        <f t="shared" si="71"/>
        <v>0.97793880094152386</v>
      </c>
      <c r="J179" s="33">
        <f t="shared" si="71"/>
        <v>1.4638447971781305</v>
      </c>
      <c r="K179" s="33">
        <f t="shared" si="71"/>
        <v>0.89743589743589747</v>
      </c>
      <c r="L179" s="33">
        <f t="shared" si="71"/>
        <v>0.95757575757575752</v>
      </c>
      <c r="M179" s="33">
        <f t="shared" si="71"/>
        <v>1</v>
      </c>
      <c r="N179" s="33">
        <f t="shared" si="71"/>
        <v>0.99645277760182416</v>
      </c>
      <c r="O179" s="33">
        <f t="shared" si="71"/>
        <v>0.98574251081326425</v>
      </c>
      <c r="P179" s="35">
        <f t="shared" si="71"/>
        <v>0.98574251081326425</v>
      </c>
    </row>
    <row r="180" spans="2:16">
      <c r="B180" s="175">
        <v>2004</v>
      </c>
      <c r="C180" s="34">
        <f>C51/C$171</f>
        <v>1.1394230769230766</v>
      </c>
      <c r="D180" s="33">
        <f t="shared" ref="D180:P180" si="72">D51/D$171</f>
        <v>1.2749999999999999</v>
      </c>
      <c r="E180" s="33">
        <f t="shared" si="72"/>
        <v>1.1490683229813663</v>
      </c>
      <c r="F180" s="33">
        <f t="shared" si="72"/>
        <v>1.1370056497175143</v>
      </c>
      <c r="G180" s="33">
        <f t="shared" si="72"/>
        <v>1.3786764705882351</v>
      </c>
      <c r="H180" s="33"/>
      <c r="I180" s="33">
        <f t="shared" si="72"/>
        <v>1.1883047953108412</v>
      </c>
      <c r="J180" s="33">
        <f t="shared" si="72"/>
        <v>1.0978835978835979</v>
      </c>
      <c r="K180" s="33">
        <f t="shared" si="72"/>
        <v>0.89743589743589747</v>
      </c>
      <c r="L180" s="33">
        <f t="shared" si="72"/>
        <v>0.95757575757575752</v>
      </c>
      <c r="M180" s="33">
        <f t="shared" si="72"/>
        <v>1</v>
      </c>
      <c r="N180" s="33">
        <f t="shared" si="72"/>
        <v>0.97016532590105775</v>
      </c>
      <c r="O180" s="33">
        <f t="shared" si="72"/>
        <v>1.0963581993912532</v>
      </c>
      <c r="P180" s="35">
        <f t="shared" si="72"/>
        <v>1.0963581993912532</v>
      </c>
    </row>
    <row r="181" spans="2:16">
      <c r="B181" s="175">
        <f>B180+1</f>
        <v>2005</v>
      </c>
      <c r="C181" s="34">
        <f>C61/C$171</f>
        <v>0.89423076923076916</v>
      </c>
      <c r="D181" s="33">
        <f t="shared" ref="D181:P181" si="73">D61/D$171</f>
        <v>1.135</v>
      </c>
      <c r="E181" s="33">
        <f t="shared" si="73"/>
        <v>1.0807453416149067</v>
      </c>
      <c r="F181" s="33">
        <f t="shared" si="73"/>
        <v>0.83898305084745761</v>
      </c>
      <c r="G181" s="33">
        <f t="shared" si="73"/>
        <v>1.3373161764705881</v>
      </c>
      <c r="H181" s="33"/>
      <c r="I181" s="33">
        <f t="shared" si="73"/>
        <v>1.0126459592929338</v>
      </c>
      <c r="J181" s="33">
        <f t="shared" si="73"/>
        <v>1.0846560846560844</v>
      </c>
      <c r="K181" s="33">
        <f t="shared" si="73"/>
        <v>0.84615384615384626</v>
      </c>
      <c r="L181" s="33">
        <f t="shared" si="73"/>
        <v>0.98181818181818181</v>
      </c>
      <c r="M181" s="33">
        <f t="shared" si="73"/>
        <v>1.0102040816326532</v>
      </c>
      <c r="N181" s="33">
        <f t="shared" si="73"/>
        <v>0.96896180401596266</v>
      </c>
      <c r="O181" s="33">
        <f t="shared" si="73"/>
        <v>1.0059806696214022</v>
      </c>
      <c r="P181" s="35">
        <f t="shared" si="73"/>
        <v>0.99423292572221933</v>
      </c>
    </row>
    <row r="182" spans="2:16">
      <c r="B182" s="175">
        <f t="shared" ref="B182:B189" si="74">B181+1</f>
        <v>2006</v>
      </c>
      <c r="C182" s="34">
        <f>C71/C$171</f>
        <v>1.1057692307692306</v>
      </c>
      <c r="D182" s="33">
        <f t="shared" ref="D182:P182" si="75">D71/D$171</f>
        <v>1.01</v>
      </c>
      <c r="E182" s="33">
        <f t="shared" si="75"/>
        <v>1.0807453416149067</v>
      </c>
      <c r="F182" s="33">
        <f t="shared" si="75"/>
        <v>0.89830508474576276</v>
      </c>
      <c r="G182" s="33">
        <f t="shared" si="75"/>
        <v>0.41911764705882343</v>
      </c>
      <c r="H182" s="33"/>
      <c r="I182" s="33">
        <f t="shared" si="75"/>
        <v>1.006876817279734</v>
      </c>
      <c r="J182" s="33">
        <f t="shared" si="75"/>
        <v>0</v>
      </c>
      <c r="K182" s="33">
        <f t="shared" si="75"/>
        <v>0.76068376068376076</v>
      </c>
      <c r="L182" s="33">
        <f t="shared" si="75"/>
        <v>0.75757575757575757</v>
      </c>
      <c r="M182" s="33">
        <f t="shared" si="75"/>
        <v>0.83163265306122447</v>
      </c>
      <c r="N182" s="33">
        <f t="shared" si="75"/>
        <v>0.73237473870906444</v>
      </c>
      <c r="O182" s="33">
        <f t="shared" si="75"/>
        <v>0.90238692796497044</v>
      </c>
      <c r="P182" s="35">
        <f t="shared" si="75"/>
        <v>0.89117317242484118</v>
      </c>
    </row>
    <row r="183" spans="2:16">
      <c r="B183" s="175">
        <f t="shared" si="74"/>
        <v>2007</v>
      </c>
      <c r="C183" s="34">
        <f>C81/C$171</f>
        <v>0.69711538461538458</v>
      </c>
      <c r="D183" s="33">
        <f t="shared" ref="D183:P183" si="76">D81/D$171</f>
        <v>0.72499999999999998</v>
      </c>
      <c r="E183" s="33">
        <f t="shared" si="76"/>
        <v>0.8136645962732918</v>
      </c>
      <c r="F183" s="33">
        <f t="shared" si="76"/>
        <v>0.48022598870056499</v>
      </c>
      <c r="G183" s="33">
        <f t="shared" si="76"/>
        <v>0.90992647058823517</v>
      </c>
      <c r="H183" s="33"/>
      <c r="I183" s="33">
        <f t="shared" si="76"/>
        <v>0.70641990123228859</v>
      </c>
      <c r="J183" s="33">
        <f t="shared" si="76"/>
        <v>0.26895943562610231</v>
      </c>
      <c r="K183" s="33">
        <f t="shared" si="76"/>
        <v>0.91756272401433703</v>
      </c>
      <c r="L183" s="33">
        <f t="shared" si="76"/>
        <v>1.0363636363636364</v>
      </c>
      <c r="M183" s="33">
        <f t="shared" si="76"/>
        <v>0.94897959183673475</v>
      </c>
      <c r="N183" s="33">
        <f t="shared" si="76"/>
        <v>0.92031418255526698</v>
      </c>
      <c r="O183" s="33">
        <f t="shared" si="76"/>
        <v>0.79657713461846524</v>
      </c>
      <c r="P183" s="35">
        <f t="shared" si="76"/>
        <v>0.79657713461846524</v>
      </c>
    </row>
    <row r="184" spans="2:16">
      <c r="B184" s="175">
        <f t="shared" si="74"/>
        <v>2008</v>
      </c>
      <c r="C184" s="34">
        <f>C91/C$171</f>
        <v>0.8028846153846152</v>
      </c>
      <c r="D184" s="33">
        <f t="shared" ref="D184:P184" si="77">D91/D$171</f>
        <v>0.81999999999999984</v>
      </c>
      <c r="E184" s="33">
        <f t="shared" si="77"/>
        <v>0.9503105590062112</v>
      </c>
      <c r="F184" s="33">
        <f t="shared" si="77"/>
        <v>0.9152542372881356</v>
      </c>
      <c r="G184" s="33">
        <f t="shared" si="77"/>
        <v>0.90992647058823517</v>
      </c>
      <c r="H184" s="33"/>
      <c r="I184" s="33">
        <f t="shared" si="77"/>
        <v>0.86500207689112452</v>
      </c>
      <c r="J184" s="33">
        <f t="shared" si="77"/>
        <v>1.4550264550264549</v>
      </c>
      <c r="K184" s="33">
        <f t="shared" si="77"/>
        <v>1.2564102564102564</v>
      </c>
      <c r="L184" s="33">
        <f t="shared" si="77"/>
        <v>1.084848484848485</v>
      </c>
      <c r="M184" s="33">
        <f t="shared" si="77"/>
        <v>1.1734693877551019</v>
      </c>
      <c r="N184" s="33">
        <f t="shared" si="77"/>
        <v>1.1849623107620193</v>
      </c>
      <c r="O184" s="33">
        <f t="shared" si="77"/>
        <v>1.0080098253858065</v>
      </c>
      <c r="P184" s="35">
        <f t="shared" si="77"/>
        <v>0.9998665029102366</v>
      </c>
    </row>
    <row r="185" spans="2:16">
      <c r="B185" s="175">
        <f t="shared" si="74"/>
        <v>2009</v>
      </c>
      <c r="C185" s="34">
        <f>C101/C$171</f>
        <v>0.92788461538461542</v>
      </c>
      <c r="D185" s="33">
        <f t="shared" ref="D185:P185" si="78">D101/D$171</f>
        <v>0.75</v>
      </c>
      <c r="E185" s="33">
        <f t="shared" si="78"/>
        <v>0.46583850931677018</v>
      </c>
      <c r="F185" s="33">
        <f t="shared" si="78"/>
        <v>0.4943502824858757</v>
      </c>
      <c r="G185" s="33">
        <f t="shared" si="78"/>
        <v>0.88235294117647045</v>
      </c>
      <c r="H185" s="33"/>
      <c r="I185" s="33">
        <f t="shared" si="78"/>
        <v>0.70235842525499603</v>
      </c>
      <c r="J185" s="33">
        <f t="shared" si="78"/>
        <v>0.30864197530864196</v>
      </c>
      <c r="K185" s="33">
        <f t="shared" si="78"/>
        <v>0.91039426523297495</v>
      </c>
      <c r="L185" s="33">
        <f t="shared" si="78"/>
        <v>0.79393939393939394</v>
      </c>
      <c r="M185" s="33">
        <f t="shared" si="78"/>
        <v>0.99489795918367341</v>
      </c>
      <c r="N185" s="33">
        <f t="shared" si="78"/>
        <v>0.86317856464179388</v>
      </c>
      <c r="O185" s="33">
        <f t="shared" si="78"/>
        <v>0.7955091579003577</v>
      </c>
      <c r="P185" s="35">
        <f t="shared" si="78"/>
        <v>0.77014471084530356</v>
      </c>
    </row>
    <row r="186" spans="2:16">
      <c r="B186" s="175">
        <f t="shared" si="74"/>
        <v>2010</v>
      </c>
      <c r="C186" s="34">
        <f>C111/C$171</f>
        <v>1.0769230769230769</v>
      </c>
      <c r="D186" s="33">
        <f t="shared" ref="D186:P186" si="79">D111/D$171</f>
        <v>1.0350000000000001</v>
      </c>
      <c r="E186" s="33">
        <f t="shared" si="79"/>
        <v>1</v>
      </c>
      <c r="F186" s="33">
        <f t="shared" si="79"/>
        <v>0.84039548022598876</v>
      </c>
      <c r="G186" s="33">
        <f t="shared" si="79"/>
        <v>1.5992647058823528</v>
      </c>
      <c r="H186" s="33"/>
      <c r="I186" s="33">
        <f t="shared" si="79"/>
        <v>1.0359532930262609</v>
      </c>
      <c r="J186" s="33">
        <f t="shared" si="79"/>
        <v>2.1428571428571428</v>
      </c>
      <c r="K186" s="33">
        <f t="shared" si="79"/>
        <v>1.1025641025641026</v>
      </c>
      <c r="L186" s="33">
        <f t="shared" si="79"/>
        <v>0.8666666666666667</v>
      </c>
      <c r="M186" s="33">
        <f t="shared" si="79"/>
        <v>1.1989795918367347</v>
      </c>
      <c r="N186" s="33">
        <f t="shared" si="79"/>
        <v>1.1404320010134921</v>
      </c>
      <c r="O186" s="33">
        <f t="shared" si="79"/>
        <v>1.0799914561862551</v>
      </c>
      <c r="P186" s="35">
        <f t="shared" si="79"/>
        <v>1.0799914561862551</v>
      </c>
    </row>
    <row r="187" spans="2:16">
      <c r="B187" s="175">
        <f t="shared" si="74"/>
        <v>2011</v>
      </c>
      <c r="C187" s="34">
        <f>C121/C$171</f>
        <v>0.93749999999999989</v>
      </c>
      <c r="D187" s="33">
        <f t="shared" ref="D187:P187" si="80">D121/D$171</f>
        <v>1.0199999999999998</v>
      </c>
      <c r="E187" s="33">
        <f t="shared" si="80"/>
        <v>0.93788819875776386</v>
      </c>
      <c r="F187" s="33">
        <f t="shared" si="80"/>
        <v>0.62853107344632764</v>
      </c>
      <c r="G187" s="33">
        <f t="shared" si="80"/>
        <v>1.1718749999999998</v>
      </c>
      <c r="H187" s="33"/>
      <c r="I187" s="33">
        <f t="shared" si="80"/>
        <v>0.92020122767342016</v>
      </c>
      <c r="J187" s="33">
        <f t="shared" si="80"/>
        <v>0.58201058201058198</v>
      </c>
      <c r="K187" s="33">
        <f t="shared" si="80"/>
        <v>0.84587813620071695</v>
      </c>
      <c r="L187" s="33">
        <f t="shared" si="80"/>
        <v>0.96363636363636362</v>
      </c>
      <c r="M187" s="33">
        <f t="shared" si="80"/>
        <v>0.79591836734693866</v>
      </c>
      <c r="N187" s="33">
        <f t="shared" si="80"/>
        <v>0.84461899030848153</v>
      </c>
      <c r="O187" s="33">
        <f t="shared" si="80"/>
        <v>0.88834303412185611</v>
      </c>
      <c r="P187" s="35">
        <f t="shared" si="80"/>
        <v>0.88834303412185611</v>
      </c>
    </row>
    <row r="188" spans="2:16">
      <c r="B188" s="175">
        <f t="shared" si="74"/>
        <v>2012</v>
      </c>
      <c r="C188" s="34">
        <f>C131/C$171</f>
        <v>0.82211538461538458</v>
      </c>
      <c r="D188" s="33">
        <f t="shared" ref="D188:P188" si="81">D131/D$171</f>
        <v>0.745</v>
      </c>
      <c r="E188" s="33">
        <f t="shared" si="81"/>
        <v>0.80124223602484479</v>
      </c>
      <c r="F188" s="33">
        <f t="shared" si="81"/>
        <v>0.84039548022598876</v>
      </c>
      <c r="G188" s="33">
        <f t="shared" si="81"/>
        <v>0.34926470588235292</v>
      </c>
      <c r="H188" s="33"/>
      <c r="I188" s="33">
        <f t="shared" si="81"/>
        <v>0.7766188212489038</v>
      </c>
      <c r="J188" s="33">
        <f t="shared" si="81"/>
        <v>1.2522045855379189</v>
      </c>
      <c r="K188" s="33">
        <f t="shared" si="81"/>
        <v>0.88034188034188043</v>
      </c>
      <c r="L188" s="33">
        <f t="shared" si="81"/>
        <v>0.8666666666666667</v>
      </c>
      <c r="M188" s="33">
        <f t="shared" si="81"/>
        <v>0.94897959183673475</v>
      </c>
      <c r="N188" s="33">
        <f t="shared" si="81"/>
        <v>0.92918223855070636</v>
      </c>
      <c r="O188" s="33">
        <f t="shared" si="81"/>
        <v>0.84092486783788112</v>
      </c>
      <c r="P188" s="35">
        <f t="shared" si="81"/>
        <v>0.84092486783788112</v>
      </c>
    </row>
    <row r="189" spans="2:16">
      <c r="B189" s="175">
        <f t="shared" si="74"/>
        <v>2013</v>
      </c>
      <c r="C189" s="34">
        <f>C141/C$171</f>
        <v>0.90384615384615385</v>
      </c>
      <c r="D189" s="33">
        <f t="shared" ref="D189:P189" si="82">D141/D$171</f>
        <v>0.91999999999999993</v>
      </c>
      <c r="E189" s="33">
        <f t="shared" si="82"/>
        <v>1.1490683229813663</v>
      </c>
      <c r="F189" s="33">
        <f t="shared" si="82"/>
        <v>0.88135593220338981</v>
      </c>
      <c r="G189" s="33">
        <f t="shared" si="82"/>
        <v>1.5827205882352939</v>
      </c>
      <c r="H189" s="33"/>
      <c r="I189" s="33">
        <f t="shared" si="82"/>
        <v>0.99492315502838402</v>
      </c>
      <c r="J189" s="33">
        <f t="shared" si="82"/>
        <v>0.79365079365079361</v>
      </c>
      <c r="K189" s="33">
        <f t="shared" si="82"/>
        <v>-5.8119658119658117</v>
      </c>
      <c r="L189" s="33">
        <f t="shared" si="82"/>
        <v>0.88484848484848488</v>
      </c>
      <c r="M189" s="33">
        <f t="shared" si="82"/>
        <v>0.90816326530612257</v>
      </c>
      <c r="N189" s="33">
        <f t="shared" si="82"/>
        <v>-0.65129536960790513</v>
      </c>
      <c r="O189" s="33">
        <f t="shared" si="82"/>
        <v>0.31972552998344633</v>
      </c>
      <c r="P189" s="35">
        <f t="shared" si="82"/>
        <v>0.30103593741656431</v>
      </c>
    </row>
    <row r="190" spans="2:16">
      <c r="B190" s="175">
        <f>B189+1</f>
        <v>2014</v>
      </c>
      <c r="C190" s="34">
        <f>C151/C$171</f>
        <v>0.84134615384615374</v>
      </c>
      <c r="D190" s="33">
        <f t="shared" ref="D190:P190" si="83">D151/D$171</f>
        <v>0.83000000000000007</v>
      </c>
      <c r="E190" s="33">
        <f t="shared" si="83"/>
        <v>0.80745341614906829</v>
      </c>
      <c r="F190" s="33">
        <f t="shared" si="83"/>
        <v>0.53672316384180796</v>
      </c>
      <c r="G190" s="33">
        <f t="shared" si="83"/>
        <v>1.1718749999999998</v>
      </c>
      <c r="H190" s="33"/>
      <c r="I190" s="33">
        <f t="shared" si="83"/>
        <v>0.79743388563252871</v>
      </c>
      <c r="J190" s="33">
        <f t="shared" si="83"/>
        <v>0.42357436801881243</v>
      </c>
      <c r="K190" s="33">
        <f t="shared" si="83"/>
        <v>0.45607762569261001</v>
      </c>
      <c r="L190" s="33">
        <f t="shared" si="83"/>
        <v>0.83960942760942758</v>
      </c>
      <c r="M190" s="33">
        <f t="shared" si="83"/>
        <v>0.85599078341013823</v>
      </c>
      <c r="N190" s="33">
        <f t="shared" si="83"/>
        <v>0.72791496474232564</v>
      </c>
      <c r="O190" s="33">
        <f t="shared" si="83"/>
        <v>0.76813140247736134</v>
      </c>
      <c r="P190" s="35">
        <f t="shared" si="83"/>
        <v>0.76813140247736134</v>
      </c>
    </row>
    <row r="191" spans="2:16" ht="15.75" thickBot="1">
      <c r="B191" s="176">
        <f>B190+1</f>
        <v>2015</v>
      </c>
      <c r="C191" s="37">
        <f>C161/C$171</f>
        <v>0.83483250620347382</v>
      </c>
      <c r="D191" s="36">
        <f t="shared" ref="D191:O191" si="84">D161/D$171</f>
        <v>1.0824298469387754</v>
      </c>
      <c r="E191" s="36">
        <f t="shared" si="84"/>
        <v>0.90362652774995</v>
      </c>
      <c r="F191" s="36">
        <f t="shared" si="84"/>
        <v>0.74811676082862522</v>
      </c>
      <c r="G191" s="36">
        <f t="shared" si="84"/>
        <v>0.95614919354838723</v>
      </c>
      <c r="H191" s="36"/>
      <c r="I191" s="36">
        <f t="shared" si="84"/>
        <v>0.90659670460936526</v>
      </c>
      <c r="J191" s="36">
        <f t="shared" si="84"/>
        <v>0</v>
      </c>
      <c r="K191" s="36">
        <f t="shared" si="84"/>
        <v>0</v>
      </c>
      <c r="L191" s="36">
        <f t="shared" si="84"/>
        <v>0</v>
      </c>
      <c r="M191" s="36">
        <f t="shared" si="84"/>
        <v>0</v>
      </c>
      <c r="N191" s="36">
        <f t="shared" si="84"/>
        <v>0</v>
      </c>
      <c r="O191" s="36">
        <f t="shared" si="84"/>
        <v>0.53071850266383092</v>
      </c>
      <c r="P191" s="38"/>
    </row>
    <row r="192" spans="2:16" ht="15.75" thickBot="1"/>
    <row r="193" spans="2:16" ht="18.75" thickBot="1">
      <c r="B193" s="181" t="s">
        <v>236</v>
      </c>
      <c r="C193" s="478" t="s">
        <v>9</v>
      </c>
      <c r="D193" s="479"/>
      <c r="E193" s="479"/>
      <c r="F193" s="479"/>
      <c r="G193" s="479"/>
      <c r="H193" s="479"/>
      <c r="I193" s="479"/>
      <c r="J193" s="479"/>
      <c r="K193" s="479"/>
      <c r="L193" s="479"/>
      <c r="M193" s="480"/>
      <c r="N193" s="480"/>
      <c r="O193" s="480"/>
      <c r="P193" s="481"/>
    </row>
    <row r="194" spans="2:16" ht="15.75">
      <c r="B194" s="475" t="s">
        <v>195</v>
      </c>
      <c r="C194" s="456" t="s">
        <v>196</v>
      </c>
      <c r="D194" s="456" t="s">
        <v>197</v>
      </c>
      <c r="E194" s="456" t="s">
        <v>198</v>
      </c>
      <c r="F194" s="456" t="s">
        <v>199</v>
      </c>
      <c r="G194" s="456" t="s">
        <v>200</v>
      </c>
      <c r="H194" s="456" t="s">
        <v>201</v>
      </c>
      <c r="I194" s="467" t="s">
        <v>202</v>
      </c>
      <c r="J194" s="456" t="s">
        <v>203</v>
      </c>
      <c r="K194" s="456" t="s">
        <v>204</v>
      </c>
      <c r="L194" s="456" t="s">
        <v>205</v>
      </c>
      <c r="M194" s="456" t="s">
        <v>206</v>
      </c>
      <c r="N194" s="467" t="s">
        <v>207</v>
      </c>
      <c r="O194" s="456" t="s">
        <v>208</v>
      </c>
      <c r="P194" s="457"/>
    </row>
    <row r="195" spans="2:16" ht="32.25" thickBot="1">
      <c r="B195" s="476"/>
      <c r="C195" s="477"/>
      <c r="D195" s="477"/>
      <c r="E195" s="477"/>
      <c r="F195" s="477"/>
      <c r="G195" s="477"/>
      <c r="H195" s="477"/>
      <c r="I195" s="477"/>
      <c r="J195" s="477"/>
      <c r="K195" s="477"/>
      <c r="L195" s="477"/>
      <c r="M195" s="477"/>
      <c r="N195" s="477"/>
      <c r="O195" s="183" t="s">
        <v>234</v>
      </c>
      <c r="P195" s="30" t="s">
        <v>235</v>
      </c>
    </row>
    <row r="196" spans="2:16">
      <c r="B196" s="174">
        <v>2000</v>
      </c>
      <c r="C196" s="184">
        <f t="shared" ref="C196:P196" si="85">C7/C$167</f>
        <v>0.79211469534050183</v>
      </c>
      <c r="D196" s="182">
        <f t="shared" si="85"/>
        <v>-2.8793103448275867</v>
      </c>
      <c r="E196" s="182">
        <f t="shared" si="85"/>
        <v>1.5061179087875418</v>
      </c>
      <c r="F196" s="182">
        <f t="shared" si="85"/>
        <v>1.1559343434343439</v>
      </c>
      <c r="G196" s="182">
        <f t="shared" si="85"/>
        <v>0.92328042328042326</v>
      </c>
      <c r="H196" s="182"/>
      <c r="I196" s="182">
        <f t="shared" si="85"/>
        <v>1.1283039000610562</v>
      </c>
      <c r="J196" s="182">
        <f t="shared" si="85"/>
        <v>0.9470691163604551</v>
      </c>
      <c r="K196" s="182">
        <f t="shared" si="85"/>
        <v>1.343791427308882</v>
      </c>
      <c r="L196" s="182">
        <f t="shared" si="85"/>
        <v>1.765333333333333</v>
      </c>
      <c r="M196" s="182">
        <f t="shared" si="85"/>
        <v>-1.3333333333333335</v>
      </c>
      <c r="N196" s="182">
        <f t="shared" si="85"/>
        <v>1.3256405241541169</v>
      </c>
      <c r="O196" s="182">
        <f t="shared" si="85"/>
        <v>1.2860281339597508</v>
      </c>
      <c r="P196" s="357">
        <f t="shared" si="85"/>
        <v>1.2582179572019221</v>
      </c>
    </row>
    <row r="197" spans="2:16">
      <c r="B197" s="175">
        <v>2001</v>
      </c>
      <c r="C197" s="87">
        <f t="shared" ref="C197:P197" si="86">C17/C$167</f>
        <v>0.76881720430107525</v>
      </c>
      <c r="D197" s="85">
        <f t="shared" si="86"/>
        <v>-1.7107142857142865</v>
      </c>
      <c r="E197" s="85">
        <f t="shared" si="86"/>
        <v>1.5061179087875418</v>
      </c>
      <c r="F197" s="85">
        <f t="shared" si="86"/>
        <v>0.9462962962962963</v>
      </c>
      <c r="G197" s="85">
        <f t="shared" si="86"/>
        <v>1.0218253968253967</v>
      </c>
      <c r="H197" s="85"/>
      <c r="I197" s="85">
        <f t="shared" si="86"/>
        <v>1.0035470562575326</v>
      </c>
      <c r="J197" s="85">
        <f t="shared" si="86"/>
        <v>0.86220472440944884</v>
      </c>
      <c r="K197" s="85">
        <f t="shared" si="86"/>
        <v>1.5483870967741937</v>
      </c>
      <c r="L197" s="85">
        <f t="shared" si="86"/>
        <v>0.73599999999999999</v>
      </c>
      <c r="M197" s="85">
        <f t="shared" si="86"/>
        <v>4.0967741935483861</v>
      </c>
      <c r="N197" s="85">
        <f t="shared" si="86"/>
        <v>1.0742557753348188</v>
      </c>
      <c r="O197" s="85">
        <f t="shared" si="86"/>
        <v>1.1476724105261036</v>
      </c>
      <c r="P197" s="88">
        <f t="shared" si="86"/>
        <v>1.0574634356118569</v>
      </c>
    </row>
    <row r="198" spans="2:16">
      <c r="B198" s="175">
        <v>2002</v>
      </c>
      <c r="C198" s="87">
        <f t="shared" ref="C198:P198" si="87">C27/C$167</f>
        <v>0.5</v>
      </c>
      <c r="D198" s="85">
        <f t="shared" si="87"/>
        <v>-4</v>
      </c>
      <c r="E198" s="85">
        <f t="shared" si="87"/>
        <v>1.4482758620689655</v>
      </c>
      <c r="F198" s="85">
        <f t="shared" si="87"/>
        <v>1.1018518518518519</v>
      </c>
      <c r="G198" s="85">
        <f t="shared" si="87"/>
        <v>1</v>
      </c>
      <c r="H198" s="85"/>
      <c r="I198" s="85">
        <f t="shared" si="87"/>
        <v>1.3155776024215173</v>
      </c>
      <c r="J198" s="85">
        <f t="shared" si="87"/>
        <v>0.75393700787401574</v>
      </c>
      <c r="K198" s="85">
        <f t="shared" si="87"/>
        <v>1.0269553689792312</v>
      </c>
      <c r="L198" s="85">
        <f t="shared" si="87"/>
        <v>1.6800000000000002</v>
      </c>
      <c r="M198" s="85">
        <f t="shared" si="87"/>
        <v>1.5</v>
      </c>
      <c r="N198" s="85">
        <f t="shared" si="87"/>
        <v>1.0026962085440474</v>
      </c>
      <c r="O198" s="85">
        <f t="shared" si="87"/>
        <v>1.1498544753486029</v>
      </c>
      <c r="P198" s="88">
        <f t="shared" si="87"/>
        <v>1.1498544753486031</v>
      </c>
    </row>
    <row r="199" spans="2:16">
      <c r="B199" s="175">
        <v>2003</v>
      </c>
      <c r="C199" s="87">
        <f t="shared" ref="C199:P199" si="88">C37/C$167</f>
        <v>0.72222222222222221</v>
      </c>
      <c r="D199" s="85">
        <f t="shared" si="88"/>
        <v>4.9000000000000004</v>
      </c>
      <c r="E199" s="85">
        <f t="shared" si="88"/>
        <v>1.4137931034482758</v>
      </c>
      <c r="F199" s="85">
        <f t="shared" si="88"/>
        <v>0.87222222222222223</v>
      </c>
      <c r="G199" s="85">
        <f t="shared" si="88"/>
        <v>0.86507936507936511</v>
      </c>
      <c r="H199" s="85"/>
      <c r="I199" s="85">
        <f t="shared" si="88"/>
        <v>0.42155053862021541</v>
      </c>
      <c r="J199" s="85">
        <f t="shared" si="88"/>
        <v>0.84251968503937003</v>
      </c>
      <c r="K199" s="85">
        <f t="shared" si="88"/>
        <v>1.1643835616438356</v>
      </c>
      <c r="L199" s="85">
        <f t="shared" si="88"/>
        <v>1.28</v>
      </c>
      <c r="M199" s="85">
        <f t="shared" si="88"/>
        <v>1</v>
      </c>
      <c r="N199" s="85">
        <f t="shared" si="88"/>
        <v>1.0658929619178008</v>
      </c>
      <c r="O199" s="85">
        <f t="shared" si="88"/>
        <v>0.80444607793190781</v>
      </c>
      <c r="P199" s="88">
        <f t="shared" si="88"/>
        <v>0.80444607793190792</v>
      </c>
    </row>
    <row r="200" spans="2:16">
      <c r="B200" s="175">
        <v>2004</v>
      </c>
      <c r="C200" s="87">
        <f t="shared" ref="C200:P200" si="89">C47/C$167</f>
        <v>2.6111111111111112</v>
      </c>
      <c r="D200" s="85">
        <f t="shared" si="89"/>
        <v>6.5</v>
      </c>
      <c r="E200" s="85">
        <f t="shared" si="89"/>
        <v>0.17241379310344829</v>
      </c>
      <c r="F200" s="85">
        <f t="shared" si="89"/>
        <v>0.40277777777777773</v>
      </c>
      <c r="G200" s="85">
        <f t="shared" si="89"/>
        <v>0.91269841269841268</v>
      </c>
      <c r="H200" s="85"/>
      <c r="I200" s="85">
        <f t="shared" si="89"/>
        <v>-2.2561777913600166E-2</v>
      </c>
      <c r="J200" s="85">
        <f t="shared" si="89"/>
        <v>0.84251968503937003</v>
      </c>
      <c r="K200" s="85">
        <f t="shared" si="89"/>
        <v>1.1643835616438356</v>
      </c>
      <c r="L200" s="85">
        <f t="shared" si="89"/>
        <v>1.28</v>
      </c>
      <c r="M200" s="85">
        <f t="shared" si="89"/>
        <v>1</v>
      </c>
      <c r="N200" s="85">
        <f t="shared" si="89"/>
        <v>1.0081321023376368</v>
      </c>
      <c r="O200" s="85">
        <f t="shared" si="89"/>
        <v>0.52961069112398784</v>
      </c>
      <c r="P200" s="88">
        <f t="shared" si="89"/>
        <v>0.52961069112398784</v>
      </c>
    </row>
    <row r="201" spans="2:16">
      <c r="B201" s="175">
        <f>B200+1</f>
        <v>2005</v>
      </c>
      <c r="C201" s="87">
        <f t="shared" ref="C201:P201" si="90">C57/C$167</f>
        <v>-0.22222222222222224</v>
      </c>
      <c r="D201" s="85">
        <f t="shared" si="90"/>
        <v>3.7</v>
      </c>
      <c r="E201" s="85">
        <f t="shared" si="90"/>
        <v>0.55172413793103448</v>
      </c>
      <c r="F201" s="85">
        <f t="shared" si="90"/>
        <v>1.2638888888888888</v>
      </c>
      <c r="G201" s="85">
        <f t="shared" si="90"/>
        <v>0.73809523809523814</v>
      </c>
      <c r="H201" s="85"/>
      <c r="I201" s="85">
        <f t="shared" si="90"/>
        <v>0.86269726063445984</v>
      </c>
      <c r="J201" s="85">
        <f t="shared" si="90"/>
        <v>0.85039370078740173</v>
      </c>
      <c r="K201" s="85">
        <f t="shared" si="90"/>
        <v>1.2465753424657533</v>
      </c>
      <c r="L201" s="85">
        <f t="shared" si="90"/>
        <v>1.1199999999999999</v>
      </c>
      <c r="M201" s="85">
        <f t="shared" si="90"/>
        <v>1.3333333333333335</v>
      </c>
      <c r="N201" s="85">
        <f t="shared" si="90"/>
        <v>1.0119523077513612</v>
      </c>
      <c r="O201" s="85">
        <f t="shared" si="90"/>
        <v>0.97636133389615876</v>
      </c>
      <c r="P201" s="88">
        <f t="shared" si="90"/>
        <v>0.94160192430463729</v>
      </c>
    </row>
    <row r="202" spans="2:16">
      <c r="B202" s="175">
        <f t="shared" ref="B202:B210" si="91">B201+1</f>
        <v>2006</v>
      </c>
      <c r="C202" s="87">
        <f t="shared" ref="C202:P202" si="92">C67/C$167</f>
        <v>2.2222222222222223</v>
      </c>
      <c r="D202" s="85">
        <f t="shared" si="92"/>
        <v>1.2</v>
      </c>
      <c r="E202" s="85">
        <f t="shared" si="92"/>
        <v>0.55172413793103448</v>
      </c>
      <c r="F202" s="85">
        <f t="shared" si="92"/>
        <v>1.1666666666666667</v>
      </c>
      <c r="G202" s="85">
        <f t="shared" si="92"/>
        <v>0.90476190476190477</v>
      </c>
      <c r="H202" s="85"/>
      <c r="I202" s="85">
        <f t="shared" si="92"/>
        <v>0.52932124029992478</v>
      </c>
      <c r="J202" s="85">
        <f t="shared" si="92"/>
        <v>0</v>
      </c>
      <c r="K202" s="85">
        <f t="shared" si="92"/>
        <v>1.3835616438356164</v>
      </c>
      <c r="L202" s="85">
        <f t="shared" si="92"/>
        <v>2.6</v>
      </c>
      <c r="M202" s="85">
        <f t="shared" si="92"/>
        <v>-4.5000000000000009</v>
      </c>
      <c r="N202" s="85">
        <f t="shared" si="92"/>
        <v>1.3838978222603935</v>
      </c>
      <c r="O202" s="85">
        <f t="shared" si="92"/>
        <v>1.0019572694387711</v>
      </c>
      <c r="P202" s="88">
        <f t="shared" si="92"/>
        <v>0.9615668361597236</v>
      </c>
    </row>
    <row r="203" spans="2:16">
      <c r="B203" s="175">
        <f t="shared" si="91"/>
        <v>2007</v>
      </c>
      <c r="C203" s="87">
        <f t="shared" ref="C203:P203" si="93">C77/C$167</f>
        <v>-2.5</v>
      </c>
      <c r="D203" s="85">
        <f t="shared" si="93"/>
        <v>-4.5</v>
      </c>
      <c r="E203" s="85">
        <f t="shared" si="93"/>
        <v>2.0344827586206899</v>
      </c>
      <c r="F203" s="85">
        <f t="shared" si="93"/>
        <v>1.4583333333333333</v>
      </c>
      <c r="G203" s="85">
        <f t="shared" si="93"/>
        <v>0.98412698412698418</v>
      </c>
      <c r="H203" s="85"/>
      <c r="I203" s="85">
        <f t="shared" si="93"/>
        <v>2.1211606692642677</v>
      </c>
      <c r="J203" s="85">
        <f t="shared" si="93"/>
        <v>1.0157480314960632</v>
      </c>
      <c r="K203" s="85">
        <f t="shared" si="93"/>
        <v>0.84931506849315075</v>
      </c>
      <c r="L203" s="85">
        <f t="shared" si="93"/>
        <v>0.76</v>
      </c>
      <c r="M203" s="85">
        <f t="shared" si="93"/>
        <v>-0.66666666666666674</v>
      </c>
      <c r="N203" s="85">
        <f t="shared" si="93"/>
        <v>0.69007814692301817</v>
      </c>
      <c r="O203" s="85">
        <f t="shared" si="93"/>
        <v>1.3687574527353119</v>
      </c>
      <c r="P203" s="88">
        <f t="shared" si="93"/>
        <v>1.3687574527353119</v>
      </c>
    </row>
    <row r="204" spans="2:16">
      <c r="B204" s="175">
        <f t="shared" si="91"/>
        <v>2008</v>
      </c>
      <c r="C204" s="87">
        <f t="shared" ref="C204:P204" si="94">C87/C$167</f>
        <v>-1.2777777777777777</v>
      </c>
      <c r="D204" s="85">
        <f t="shared" si="94"/>
        <v>-2.6</v>
      </c>
      <c r="E204" s="85">
        <f t="shared" si="94"/>
        <v>1.2758620689655173</v>
      </c>
      <c r="F204" s="85">
        <f t="shared" si="94"/>
        <v>1.1388888888888888</v>
      </c>
      <c r="G204" s="85">
        <f t="shared" si="94"/>
        <v>0.98412698412698418</v>
      </c>
      <c r="H204" s="85"/>
      <c r="I204" s="85">
        <f t="shared" si="94"/>
        <v>1.6067707404860738</v>
      </c>
      <c r="J204" s="85">
        <f t="shared" si="94"/>
        <v>0.62992125984251968</v>
      </c>
      <c r="K204" s="85">
        <f t="shared" si="94"/>
        <v>0.58904109589041098</v>
      </c>
      <c r="L204" s="85">
        <f t="shared" si="94"/>
        <v>0.44000000000000006</v>
      </c>
      <c r="M204" s="85">
        <f t="shared" si="94"/>
        <v>6.666666666666667</v>
      </c>
      <c r="N204" s="85">
        <f t="shared" si="94"/>
        <v>0.32632596770921102</v>
      </c>
      <c r="O204" s="85">
        <f t="shared" si="94"/>
        <v>0.96834107218235543</v>
      </c>
      <c r="P204" s="88">
        <f t="shared" si="94"/>
        <v>0.91887508765075054</v>
      </c>
    </row>
    <row r="205" spans="2:16">
      <c r="B205" s="175">
        <f t="shared" si="91"/>
        <v>2009</v>
      </c>
      <c r="C205" s="87">
        <f t="shared" ref="C205:P205" si="95">C97/C$167</f>
        <v>0.16666666666666666</v>
      </c>
      <c r="D205" s="85">
        <f t="shared" si="95"/>
        <v>-4</v>
      </c>
      <c r="E205" s="85">
        <f t="shared" si="95"/>
        <v>3.9655172413793105</v>
      </c>
      <c r="F205" s="85">
        <f t="shared" si="95"/>
        <v>1.6666666666666665</v>
      </c>
      <c r="G205" s="85">
        <f t="shared" si="95"/>
        <v>1.0317460317460319</v>
      </c>
      <c r="H205" s="85"/>
      <c r="I205" s="85">
        <f t="shared" si="95"/>
        <v>2.3183571777245509</v>
      </c>
      <c r="J205" s="85">
        <f t="shared" si="95"/>
        <v>0.94488188976377963</v>
      </c>
      <c r="K205" s="85">
        <f t="shared" si="95"/>
        <v>0.86301369863013699</v>
      </c>
      <c r="L205" s="85">
        <f t="shared" si="95"/>
        <v>2.3600000000000003</v>
      </c>
      <c r="M205" s="85">
        <f t="shared" si="95"/>
        <v>0.83333333333333337</v>
      </c>
      <c r="N205" s="85">
        <f t="shared" si="95"/>
        <v>0.90100681128240878</v>
      </c>
      <c r="O205" s="85">
        <f t="shared" si="95"/>
        <v>1.5462308287603772</v>
      </c>
      <c r="P205" s="88">
        <f t="shared" si="95"/>
        <v>1.5808996814231659</v>
      </c>
    </row>
    <row r="206" spans="2:16">
      <c r="B206" s="175">
        <f t="shared" si="91"/>
        <v>2010</v>
      </c>
      <c r="C206" s="87">
        <f t="shared" ref="C206:P206" si="96">C107/C$167</f>
        <v>1.8888888888888888</v>
      </c>
      <c r="D206" s="85">
        <f t="shared" si="96"/>
        <v>1.7</v>
      </c>
      <c r="E206" s="85">
        <f t="shared" si="96"/>
        <v>1</v>
      </c>
      <c r="F206" s="85">
        <f t="shared" si="96"/>
        <v>0.98611111111111105</v>
      </c>
      <c r="G206" s="85">
        <f t="shared" si="96"/>
        <v>0.81746031746031755</v>
      </c>
      <c r="H206" s="85"/>
      <c r="I206" s="85">
        <f t="shared" si="96"/>
        <v>0.74523645809458328</v>
      </c>
      <c r="J206" s="85">
        <f t="shared" si="96"/>
        <v>0.8582677165354331</v>
      </c>
      <c r="K206" s="85">
        <f t="shared" si="96"/>
        <v>0.83561643835616439</v>
      </c>
      <c r="L206" s="85">
        <f t="shared" si="96"/>
        <v>1.8800000000000001</v>
      </c>
      <c r="M206" s="85">
        <f t="shared" si="96"/>
        <v>7.5</v>
      </c>
      <c r="N206" s="85">
        <f t="shared" si="96"/>
        <v>0.91274892350902415</v>
      </c>
      <c r="O206" s="85">
        <f t="shared" si="96"/>
        <v>0.84992929095499092</v>
      </c>
      <c r="P206" s="88">
        <f t="shared" si="96"/>
        <v>0.84992929095499092</v>
      </c>
    </row>
    <row r="207" spans="2:16">
      <c r="B207" s="175">
        <f t="shared" si="91"/>
        <v>2011</v>
      </c>
      <c r="C207" s="87">
        <f t="shared" ref="C207:P207" si="97">C117/C$167</f>
        <v>0.27777777777777779</v>
      </c>
      <c r="D207" s="85">
        <f t="shared" si="97"/>
        <v>1.4</v>
      </c>
      <c r="E207" s="85">
        <f t="shared" si="97"/>
        <v>1.3448275862068966</v>
      </c>
      <c r="F207" s="85">
        <f t="shared" si="97"/>
        <v>1.4027777777777777</v>
      </c>
      <c r="G207" s="85">
        <f t="shared" si="97"/>
        <v>0.83333333333333337</v>
      </c>
      <c r="H207" s="85"/>
      <c r="I207" s="85">
        <f t="shared" si="97"/>
        <v>1.1502212662423528</v>
      </c>
      <c r="J207" s="85">
        <f t="shared" si="97"/>
        <v>0.97637795275590555</v>
      </c>
      <c r="K207" s="85">
        <f t="shared" si="97"/>
        <v>0.98630136986301375</v>
      </c>
      <c r="L207" s="85">
        <f t="shared" si="97"/>
        <v>1.24</v>
      </c>
      <c r="M207" s="85">
        <f t="shared" si="97"/>
        <v>-5.666666666666667</v>
      </c>
      <c r="N207" s="85">
        <f t="shared" si="97"/>
        <v>1.1302501607989339</v>
      </c>
      <c r="O207" s="85">
        <f t="shared" si="97"/>
        <v>1.1319698454523648</v>
      </c>
      <c r="P207" s="88">
        <f t="shared" si="97"/>
        <v>1.1319698454523648</v>
      </c>
    </row>
    <row r="208" spans="2:16">
      <c r="B208" s="175">
        <f t="shared" si="91"/>
        <v>2012</v>
      </c>
      <c r="C208" s="87">
        <f t="shared" ref="C208:P208" si="98">C127/C$167</f>
        <v>-1.0555555555555556</v>
      </c>
      <c r="D208" s="85">
        <f t="shared" si="98"/>
        <v>-4.0999999999999996</v>
      </c>
      <c r="E208" s="85">
        <f t="shared" si="98"/>
        <v>2.103448275862069</v>
      </c>
      <c r="F208" s="85">
        <f t="shared" si="98"/>
        <v>0.98611111111111105</v>
      </c>
      <c r="G208" s="85">
        <f t="shared" si="98"/>
        <v>0.90476190476190477</v>
      </c>
      <c r="H208" s="85"/>
      <c r="I208" s="85">
        <f t="shared" si="98"/>
        <v>1.5629555351822142</v>
      </c>
      <c r="J208" s="85">
        <f t="shared" si="98"/>
        <v>0.93700787401574814</v>
      </c>
      <c r="K208" s="85">
        <f t="shared" si="98"/>
        <v>1.1917808219178081</v>
      </c>
      <c r="L208" s="85">
        <f t="shared" si="98"/>
        <v>1.8800000000000001</v>
      </c>
      <c r="M208" s="85">
        <f t="shared" si="98"/>
        <v>-0.66666666666666674</v>
      </c>
      <c r="N208" s="85">
        <f t="shared" si="98"/>
        <v>1.2698897767595207</v>
      </c>
      <c r="O208" s="85">
        <f t="shared" si="98"/>
        <v>1.4138476878065824</v>
      </c>
      <c r="P208" s="88">
        <f t="shared" si="98"/>
        <v>1.4138476878065824</v>
      </c>
    </row>
    <row r="209" spans="2:16">
      <c r="B209" s="175">
        <f t="shared" si="91"/>
        <v>2013</v>
      </c>
      <c r="C209" s="87">
        <f t="shared" ref="C209:P209" si="99">C137/C$167</f>
        <v>-0.11111111111111112</v>
      </c>
      <c r="D209" s="85">
        <f t="shared" si="99"/>
        <v>-0.6</v>
      </c>
      <c r="E209" s="85">
        <f t="shared" si="99"/>
        <v>0.17241379310344829</v>
      </c>
      <c r="F209" s="85">
        <f t="shared" si="99"/>
        <v>1.1944444444444444</v>
      </c>
      <c r="G209" s="85">
        <f t="shared" si="99"/>
        <v>0.85714285714285721</v>
      </c>
      <c r="H209" s="85"/>
      <c r="I209" s="85">
        <f t="shared" si="99"/>
        <v>1.1653784321088196</v>
      </c>
      <c r="J209" s="85">
        <f t="shared" si="99"/>
        <v>0.78740157480314965</v>
      </c>
      <c r="K209" s="85">
        <f t="shared" si="99"/>
        <v>11.917808219178083</v>
      </c>
      <c r="L209" s="85">
        <f t="shared" si="99"/>
        <v>1.7600000000000002</v>
      </c>
      <c r="M209" s="85">
        <f t="shared" si="99"/>
        <v>-2</v>
      </c>
      <c r="N209" s="89">
        <f t="shared" si="99"/>
        <v>6.2562940294443621</v>
      </c>
      <c r="O209" s="85">
        <f t="shared" si="99"/>
        <v>3.7187623569925772</v>
      </c>
      <c r="P209" s="88">
        <f t="shared" si="99"/>
        <v>3.7430775952069513</v>
      </c>
    </row>
    <row r="210" spans="2:16">
      <c r="B210" s="175">
        <f t="shared" si="91"/>
        <v>2014</v>
      </c>
      <c r="C210" s="87">
        <f t="shared" ref="C210:P210" si="100">C147/C$167</f>
        <v>-0.83333333333333326</v>
      </c>
      <c r="D210" s="85">
        <f t="shared" si="100"/>
        <v>-2.4</v>
      </c>
      <c r="E210" s="85">
        <f t="shared" si="100"/>
        <v>2.0689655172413794</v>
      </c>
      <c r="F210" s="85">
        <f t="shared" si="100"/>
        <v>1.3194444444444444</v>
      </c>
      <c r="G210" s="85">
        <f t="shared" si="100"/>
        <v>0.83333333333333337</v>
      </c>
      <c r="H210" s="85"/>
      <c r="I210" s="85">
        <f t="shared" si="100"/>
        <v>1.6257877607151043</v>
      </c>
      <c r="J210" s="85">
        <f t="shared" si="100"/>
        <v>1.1178477690288715</v>
      </c>
      <c r="K210" s="85">
        <f t="shared" si="100"/>
        <v>1.4697304463102079</v>
      </c>
      <c r="L210" s="85">
        <f t="shared" si="100"/>
        <v>2.2373333333333343</v>
      </c>
      <c r="M210" s="85">
        <f t="shared" si="100"/>
        <v>-3.7043010752688166</v>
      </c>
      <c r="N210" s="85">
        <f t="shared" si="100"/>
        <v>1.4003620559643781</v>
      </c>
      <c r="O210" s="85">
        <f t="shared" si="100"/>
        <v>1.4967331456565447</v>
      </c>
      <c r="P210" s="88">
        <f t="shared" si="100"/>
        <v>1.4967331456565447</v>
      </c>
    </row>
    <row r="211" spans="2:16" ht="15.75" thickBot="1">
      <c r="B211" s="176">
        <f>B210+1</f>
        <v>2015</v>
      </c>
      <c r="C211" s="93">
        <f>C157/C$167</f>
        <v>-0.90860215053763449</v>
      </c>
      <c r="D211" s="91">
        <f>D157/D$167</f>
        <v>0.5535714285714286</v>
      </c>
      <c r="E211" s="91">
        <f t="shared" ref="E211:O211" si="101">E157/E$167</f>
        <v>1.5350389321468294</v>
      </c>
      <c r="F211" s="91">
        <f t="shared" si="101"/>
        <v>1.1675925925925927</v>
      </c>
      <c r="G211" s="91">
        <f t="shared" si="101"/>
        <v>1.0222734254992318</v>
      </c>
      <c r="H211" s="91"/>
      <c r="I211" s="91">
        <f t="shared" si="101"/>
        <v>1.3971483783131833</v>
      </c>
      <c r="J211" s="91">
        <f t="shared" si="101"/>
        <v>0</v>
      </c>
      <c r="K211" s="91">
        <f t="shared" si="101"/>
        <v>0</v>
      </c>
      <c r="L211" s="91">
        <f t="shared" si="101"/>
        <v>0</v>
      </c>
      <c r="M211" s="91">
        <f t="shared" si="101"/>
        <v>0</v>
      </c>
      <c r="N211" s="91"/>
      <c r="O211" s="91">
        <f t="shared" si="101"/>
        <v>1.3544230839778952</v>
      </c>
      <c r="P211" s="94"/>
    </row>
  </sheetData>
  <customSheetViews>
    <customSheetView guid="{6DA84043-8308-458F-9378-22AB3DF247A3}" scale="90" showPageBreaks="1" fitToPage="1" printArea="1" view="pageBreakPreview" topLeftCell="A191">
      <selection activeCell="B196" activeCellId="1" sqref="B194:P195 B196:B211"/>
      <pageMargins left="0.78740157480314965" right="0.78740157480314965" top="0.98425196850393704" bottom="0.98425196850393704" header="0.51181102362204722" footer="0.51181102362204722"/>
      <pageSetup paperSize="9" scale="18" orientation="portrait" r:id="rId1"/>
      <headerFooter alignWithMargins="0"/>
    </customSheetView>
  </customSheetViews>
  <mergeCells count="303">
    <mergeCell ref="F4:F5"/>
    <mergeCell ref="G4:G5"/>
    <mergeCell ref="N4:N5"/>
    <mergeCell ref="O4:P4"/>
    <mergeCell ref="L14:L15"/>
    <mergeCell ref="M14:M15"/>
    <mergeCell ref="B3:K3"/>
    <mergeCell ref="L3:P3"/>
    <mergeCell ref="B4:B5"/>
    <mergeCell ref="C4:C5"/>
    <mergeCell ref="D4:D5"/>
    <mergeCell ref="E4:E5"/>
    <mergeCell ref="H4:H5"/>
    <mergeCell ref="I4:I5"/>
    <mergeCell ref="L4:L5"/>
    <mergeCell ref="M4:M5"/>
    <mergeCell ref="J4:J5"/>
    <mergeCell ref="K4:K5"/>
    <mergeCell ref="L13:P13"/>
    <mergeCell ref="N14:N15"/>
    <mergeCell ref="O14:P14"/>
    <mergeCell ref="J14:J15"/>
    <mergeCell ref="K14:K15"/>
    <mergeCell ref="B13:K13"/>
    <mergeCell ref="I14:I15"/>
    <mergeCell ref="H14:H15"/>
    <mergeCell ref="L23:P23"/>
    <mergeCell ref="B24:B25"/>
    <mergeCell ref="C24:C25"/>
    <mergeCell ref="D24:D25"/>
    <mergeCell ref="E24:E25"/>
    <mergeCell ref="F24:F25"/>
    <mergeCell ref="G24:G25"/>
    <mergeCell ref="H24:H25"/>
    <mergeCell ref="I24:I25"/>
    <mergeCell ref="B14:B15"/>
    <mergeCell ref="C14:C15"/>
    <mergeCell ref="D14:D15"/>
    <mergeCell ref="E14:E15"/>
    <mergeCell ref="F14:F15"/>
    <mergeCell ref="G14:G15"/>
    <mergeCell ref="B33:K33"/>
    <mergeCell ref="B23:K23"/>
    <mergeCell ref="J24:J25"/>
    <mergeCell ref="K24:K25"/>
    <mergeCell ref="O24:P24"/>
    <mergeCell ref="L24:L25"/>
    <mergeCell ref="M24:M25"/>
    <mergeCell ref="N24:N25"/>
    <mergeCell ref="L33:P33"/>
    <mergeCell ref="B34:B35"/>
    <mergeCell ref="C34:C35"/>
    <mergeCell ref="D34:D35"/>
    <mergeCell ref="E34:E35"/>
    <mergeCell ref="F34:F35"/>
    <mergeCell ref="O34:P34"/>
    <mergeCell ref="L34:L35"/>
    <mergeCell ref="H34:H35"/>
    <mergeCell ref="I34:I35"/>
    <mergeCell ref="G34:G35"/>
    <mergeCell ref="M34:M35"/>
    <mergeCell ref="N34:N35"/>
    <mergeCell ref="J34:J35"/>
    <mergeCell ref="K34:K35"/>
    <mergeCell ref="B43:K43"/>
    <mergeCell ref="L43:P43"/>
    <mergeCell ref="B44:B45"/>
    <mergeCell ref="C44:C45"/>
    <mergeCell ref="D44:D45"/>
    <mergeCell ref="E44:E45"/>
    <mergeCell ref="F44:F45"/>
    <mergeCell ref="G44:G45"/>
    <mergeCell ref="J44:J45"/>
    <mergeCell ref="K44:K45"/>
    <mergeCell ref="H44:H45"/>
    <mergeCell ref="I44:I45"/>
    <mergeCell ref="L44:L45"/>
    <mergeCell ref="M44:M45"/>
    <mergeCell ref="N44:N45"/>
    <mergeCell ref="L53:P53"/>
    <mergeCell ref="N54:N55"/>
    <mergeCell ref="N64:N65"/>
    <mergeCell ref="O64:P64"/>
    <mergeCell ref="O44:P44"/>
    <mergeCell ref="B53:K53"/>
    <mergeCell ref="B54:B55"/>
    <mergeCell ref="C54:C55"/>
    <mergeCell ref="D54:D55"/>
    <mergeCell ref="E54:E55"/>
    <mergeCell ref="F54:F55"/>
    <mergeCell ref="K54:K55"/>
    <mergeCell ref="I54:I55"/>
    <mergeCell ref="L54:L55"/>
    <mergeCell ref="M54:M55"/>
    <mergeCell ref="B63:K63"/>
    <mergeCell ref="L63:P63"/>
    <mergeCell ref="G54:G55"/>
    <mergeCell ref="H54:H55"/>
    <mergeCell ref="O54:P54"/>
    <mergeCell ref="J54:J55"/>
    <mergeCell ref="E64:E65"/>
    <mergeCell ref="G74:G75"/>
    <mergeCell ref="O84:P84"/>
    <mergeCell ref="B83:K83"/>
    <mergeCell ref="B84:B85"/>
    <mergeCell ref="B64:B65"/>
    <mergeCell ref="C64:C65"/>
    <mergeCell ref="C74:C75"/>
    <mergeCell ref="D74:D75"/>
    <mergeCell ref="E74:E75"/>
    <mergeCell ref="J74:J75"/>
    <mergeCell ref="K74:K75"/>
    <mergeCell ref="C84:C85"/>
    <mergeCell ref="D84:D85"/>
    <mergeCell ref="E84:E85"/>
    <mergeCell ref="F84:F85"/>
    <mergeCell ref="F74:F75"/>
    <mergeCell ref="I74:I75"/>
    <mergeCell ref="J64:J65"/>
    <mergeCell ref="K64:K65"/>
    <mergeCell ref="D64:D65"/>
    <mergeCell ref="B74:B75"/>
    <mergeCell ref="B73:K73"/>
    <mergeCell ref="G84:G85"/>
    <mergeCell ref="N84:N85"/>
    <mergeCell ref="K84:K85"/>
    <mergeCell ref="J84:J85"/>
    <mergeCell ref="H84:H85"/>
    <mergeCell ref="I84:I85"/>
    <mergeCell ref="L84:L85"/>
    <mergeCell ref="M84:M85"/>
    <mergeCell ref="J94:J95"/>
    <mergeCell ref="H94:H95"/>
    <mergeCell ref="I94:I95"/>
    <mergeCell ref="B104:B105"/>
    <mergeCell ref="K94:K95"/>
    <mergeCell ref="F94:F95"/>
    <mergeCell ref="G94:G95"/>
    <mergeCell ref="F104:F105"/>
    <mergeCell ref="G104:G105"/>
    <mergeCell ref="C104:C105"/>
    <mergeCell ref="D104:D105"/>
    <mergeCell ref="B94:B95"/>
    <mergeCell ref="C94:C95"/>
    <mergeCell ref="D94:D95"/>
    <mergeCell ref="E94:E95"/>
    <mergeCell ref="H114:H115"/>
    <mergeCell ref="K104:K105"/>
    <mergeCell ref="L104:L105"/>
    <mergeCell ref="M104:M105"/>
    <mergeCell ref="F64:F65"/>
    <mergeCell ref="G64:G65"/>
    <mergeCell ref="H64:H65"/>
    <mergeCell ref="I64:I65"/>
    <mergeCell ref="L103:P103"/>
    <mergeCell ref="N74:N75"/>
    <mergeCell ref="L83:P83"/>
    <mergeCell ref="M74:M75"/>
    <mergeCell ref="O74:P74"/>
    <mergeCell ref="L74:L75"/>
    <mergeCell ref="L64:L65"/>
    <mergeCell ref="M64:M65"/>
    <mergeCell ref="L73:P73"/>
    <mergeCell ref="H74:H75"/>
    <mergeCell ref="B93:K93"/>
    <mergeCell ref="L94:L95"/>
    <mergeCell ref="L93:P93"/>
    <mergeCell ref="M94:M95"/>
    <mergeCell ref="N94:N95"/>
    <mergeCell ref="O94:P94"/>
    <mergeCell ref="N124:N125"/>
    <mergeCell ref="O124:P124"/>
    <mergeCell ref="L124:L125"/>
    <mergeCell ref="I124:I125"/>
    <mergeCell ref="O104:P104"/>
    <mergeCell ref="B103:K103"/>
    <mergeCell ref="O114:P114"/>
    <mergeCell ref="H104:H105"/>
    <mergeCell ref="I104:I105"/>
    <mergeCell ref="J114:J115"/>
    <mergeCell ref="K114:K115"/>
    <mergeCell ref="B113:K113"/>
    <mergeCell ref="I114:I115"/>
    <mergeCell ref="L114:L115"/>
    <mergeCell ref="N104:N105"/>
    <mergeCell ref="B114:B115"/>
    <mergeCell ref="E104:E105"/>
    <mergeCell ref="M114:M115"/>
    <mergeCell ref="N114:N115"/>
    <mergeCell ref="G114:G115"/>
    <mergeCell ref="F114:F115"/>
    <mergeCell ref="C114:C115"/>
    <mergeCell ref="D114:D115"/>
    <mergeCell ref="E114:E115"/>
    <mergeCell ref="C124:C125"/>
    <mergeCell ref="D124:D125"/>
    <mergeCell ref="E124:E125"/>
    <mergeCell ref="J124:J125"/>
    <mergeCell ref="K124:K125"/>
    <mergeCell ref="F124:F125"/>
    <mergeCell ref="G124:G125"/>
    <mergeCell ref="M124:M125"/>
    <mergeCell ref="H124:H125"/>
    <mergeCell ref="K154:K155"/>
    <mergeCell ref="F154:F155"/>
    <mergeCell ref="G154:G155"/>
    <mergeCell ref="L113:P113"/>
    <mergeCell ref="J104:J105"/>
    <mergeCell ref="F144:F145"/>
    <mergeCell ref="L133:P133"/>
    <mergeCell ref="H134:H135"/>
    <mergeCell ref="I134:I135"/>
    <mergeCell ref="F134:F135"/>
    <mergeCell ref="J134:J135"/>
    <mergeCell ref="K134:K135"/>
    <mergeCell ref="B133:K133"/>
    <mergeCell ref="N144:N145"/>
    <mergeCell ref="O144:P144"/>
    <mergeCell ref="G134:G135"/>
    <mergeCell ref="H144:H145"/>
    <mergeCell ref="I144:I145"/>
    <mergeCell ref="G144:G145"/>
    <mergeCell ref="L134:L135"/>
    <mergeCell ref="M134:M135"/>
    <mergeCell ref="B123:K123"/>
    <mergeCell ref="L123:P123"/>
    <mergeCell ref="B124:B125"/>
    <mergeCell ref="B143:K143"/>
    <mergeCell ref="L143:P143"/>
    <mergeCell ref="N134:N135"/>
    <mergeCell ref="O134:P134"/>
    <mergeCell ref="B134:B135"/>
    <mergeCell ref="C134:C135"/>
    <mergeCell ref="D134:D135"/>
    <mergeCell ref="J144:J145"/>
    <mergeCell ref="K144:K145"/>
    <mergeCell ref="L144:L145"/>
    <mergeCell ref="M144:M145"/>
    <mergeCell ref="B144:B145"/>
    <mergeCell ref="C144:C145"/>
    <mergeCell ref="D144:D145"/>
    <mergeCell ref="E144:E145"/>
    <mergeCell ref="E134:E135"/>
    <mergeCell ref="L163:P163"/>
    <mergeCell ref="J154:J155"/>
    <mergeCell ref="B153:K153"/>
    <mergeCell ref="G164:G165"/>
    <mergeCell ref="L164:L165"/>
    <mergeCell ref="I164:I165"/>
    <mergeCell ref="D164:D165"/>
    <mergeCell ref="O154:P154"/>
    <mergeCell ref="J164:J165"/>
    <mergeCell ref="L154:L155"/>
    <mergeCell ref="M154:M155"/>
    <mergeCell ref="H154:H155"/>
    <mergeCell ref="I154:I155"/>
    <mergeCell ref="K164:K165"/>
    <mergeCell ref="B163:K163"/>
    <mergeCell ref="H164:H165"/>
    <mergeCell ref="B164:B165"/>
    <mergeCell ref="C164:C165"/>
    <mergeCell ref="N154:N155"/>
    <mergeCell ref="L153:P153"/>
    <mergeCell ref="B154:B155"/>
    <mergeCell ref="C154:C155"/>
    <mergeCell ref="D154:D155"/>
    <mergeCell ref="E154:E155"/>
    <mergeCell ref="B174:B175"/>
    <mergeCell ref="C174:C175"/>
    <mergeCell ref="D174:D175"/>
    <mergeCell ref="E174:E175"/>
    <mergeCell ref="E164:E165"/>
    <mergeCell ref="F164:F165"/>
    <mergeCell ref="N174:N175"/>
    <mergeCell ref="O174:P174"/>
    <mergeCell ref="F174:F175"/>
    <mergeCell ref="G174:G175"/>
    <mergeCell ref="H174:H175"/>
    <mergeCell ref="I174:I175"/>
    <mergeCell ref="J174:J175"/>
    <mergeCell ref="K174:K175"/>
    <mergeCell ref="M173:P173"/>
    <mergeCell ref="M174:M175"/>
    <mergeCell ref="C173:L173"/>
    <mergeCell ref="L174:L175"/>
    <mergeCell ref="M164:M165"/>
    <mergeCell ref="N164:N165"/>
    <mergeCell ref="O164:P164"/>
    <mergeCell ref="C193:P193"/>
    <mergeCell ref="B194:B195"/>
    <mergeCell ref="C194:C195"/>
    <mergeCell ref="D194:D195"/>
    <mergeCell ref="E194:E195"/>
    <mergeCell ref="F194:F195"/>
    <mergeCell ref="G194:G195"/>
    <mergeCell ref="H194:H195"/>
    <mergeCell ref="I194:I195"/>
    <mergeCell ref="N194:N195"/>
    <mergeCell ref="O194:P194"/>
    <mergeCell ref="J194:J195"/>
    <mergeCell ref="K194:K195"/>
    <mergeCell ref="L194:L195"/>
    <mergeCell ref="M194:M195"/>
  </mergeCells>
  <phoneticPr fontId="26" type="noConversion"/>
  <pageMargins left="0.78740157480314965" right="0.78740157480314965" top="0.98425196850393704" bottom="0.98425196850393704" header="0.51181102362204722" footer="0.51181102362204722"/>
  <pageSetup paperSize="9" scale="18" orientation="portrait"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202"/>
  <sheetViews>
    <sheetView zoomScale="70" zoomScaleNormal="70" zoomScaleSheetLayoutView="90" workbookViewId="0">
      <selection activeCell="T27" sqref="T27"/>
    </sheetView>
  </sheetViews>
  <sheetFormatPr defaultRowHeight="12.75"/>
  <cols>
    <col min="3" max="5" width="9.28515625" bestFit="1" customWidth="1"/>
    <col min="6" max="6" width="11.5703125" customWidth="1"/>
    <col min="7" max="9" width="9.28515625" bestFit="1" customWidth="1"/>
    <col min="10" max="10" width="14.42578125" customWidth="1"/>
    <col min="11" max="11" width="9.28515625" bestFit="1" customWidth="1"/>
    <col min="12" max="12" width="9.28515625" customWidth="1"/>
    <col min="13" max="13" width="9.28515625" bestFit="1" customWidth="1"/>
    <col min="14" max="15" width="9.28515625" customWidth="1"/>
    <col min="16" max="16" width="10" customWidth="1"/>
    <col min="17" max="17" width="9.28515625" customWidth="1"/>
  </cols>
  <sheetData>
    <row r="1" spans="2:18" ht="13.5" thickBot="1"/>
    <row r="2" spans="2:18" ht="24" thickBot="1">
      <c r="C2" s="473" t="s">
        <v>509</v>
      </c>
      <c r="D2" s="474"/>
      <c r="E2" s="474"/>
      <c r="F2" s="474"/>
      <c r="G2" s="474"/>
      <c r="H2" s="474"/>
      <c r="I2" s="474"/>
      <c r="J2" s="474"/>
      <c r="K2" s="474"/>
      <c r="L2" s="474"/>
      <c r="M2" s="470" t="s">
        <v>224</v>
      </c>
      <c r="N2" s="471"/>
      <c r="O2" s="471"/>
      <c r="P2" s="471"/>
      <c r="Q2" s="472"/>
    </row>
    <row r="3" spans="2:18" ht="15.75">
      <c r="C3" s="465" t="s">
        <v>195</v>
      </c>
      <c r="D3" s="461" t="s">
        <v>196</v>
      </c>
      <c r="E3" s="461" t="s">
        <v>197</v>
      </c>
      <c r="F3" s="461" t="s">
        <v>198</v>
      </c>
      <c r="G3" s="461" t="s">
        <v>199</v>
      </c>
      <c r="H3" s="461" t="s">
        <v>200</v>
      </c>
      <c r="I3" s="461" t="s">
        <v>201</v>
      </c>
      <c r="J3" s="467" t="s">
        <v>202</v>
      </c>
      <c r="K3" s="461" t="s">
        <v>203</v>
      </c>
      <c r="L3" s="461" t="s">
        <v>204</v>
      </c>
      <c r="M3" s="461" t="s">
        <v>205</v>
      </c>
      <c r="N3" s="461" t="s">
        <v>206</v>
      </c>
      <c r="O3" s="467" t="s">
        <v>207</v>
      </c>
      <c r="P3" s="456" t="s">
        <v>208</v>
      </c>
      <c r="Q3" s="457"/>
    </row>
    <row r="4" spans="2:18" ht="16.5" thickBot="1">
      <c r="C4" s="466"/>
      <c r="D4" s="462"/>
      <c r="E4" s="462"/>
      <c r="F4" s="462"/>
      <c r="G4" s="462"/>
      <c r="H4" s="462"/>
      <c r="I4" s="462"/>
      <c r="J4" s="462"/>
      <c r="K4" s="462"/>
      <c r="L4" s="462"/>
      <c r="M4" s="462"/>
      <c r="N4" s="462"/>
      <c r="O4" s="462"/>
      <c r="P4" s="145" t="s">
        <v>209</v>
      </c>
      <c r="Q4" s="30" t="s">
        <v>210</v>
      </c>
    </row>
    <row r="5" spans="2:18" ht="15">
      <c r="C5" s="148" t="s">
        <v>211</v>
      </c>
      <c r="D5" s="146">
        <v>31</v>
      </c>
      <c r="E5" s="8">
        <v>28</v>
      </c>
      <c r="F5" s="8">
        <v>31</v>
      </c>
      <c r="G5" s="8">
        <v>30</v>
      </c>
      <c r="H5" s="8">
        <v>20</v>
      </c>
      <c r="I5" s="8">
        <v>5</v>
      </c>
      <c r="J5" s="168">
        <f>SUM(D5:H5)</f>
        <v>140</v>
      </c>
      <c r="K5" s="8">
        <v>5</v>
      </c>
      <c r="L5" s="8">
        <v>31</v>
      </c>
      <c r="M5" s="8">
        <v>30</v>
      </c>
      <c r="N5" s="8">
        <v>31</v>
      </c>
      <c r="O5" s="168">
        <f>SUM(K5:N5)</f>
        <v>97</v>
      </c>
      <c r="P5" s="167">
        <f>SUM(D5:I5,K5:N5)</f>
        <v>242</v>
      </c>
      <c r="Q5" s="169">
        <f>J5+O5</f>
        <v>237</v>
      </c>
    </row>
    <row r="6" spans="2:18" ht="19.5">
      <c r="C6" s="149" t="s">
        <v>485</v>
      </c>
      <c r="D6" s="147">
        <v>0.2</v>
      </c>
      <c r="E6" s="10">
        <v>-0.4</v>
      </c>
      <c r="F6" s="10">
        <v>1.9</v>
      </c>
      <c r="G6" s="10">
        <v>7</v>
      </c>
      <c r="H6" s="10">
        <v>9.8000000000000007</v>
      </c>
      <c r="I6" s="10">
        <v>10.3</v>
      </c>
      <c r="J6" s="153">
        <f>(D5*D6+E5*E6+F5*F6+G5*G6+H5*H6)/J5</f>
        <v>3.2849999999999997</v>
      </c>
      <c r="K6" s="10">
        <v>9.1</v>
      </c>
      <c r="L6" s="95">
        <v>5.0999999999999996</v>
      </c>
      <c r="M6" s="95">
        <v>-0.8</v>
      </c>
      <c r="N6" s="95">
        <v>-3.2</v>
      </c>
      <c r="O6" s="153">
        <f>(K5*K6+L5*L6+M5*M6+N5*N6)/O5</f>
        <v>0.82886597938144324</v>
      </c>
      <c r="P6" s="154">
        <f>(D6*D5+E6*E5+F6*F5+G6*G5+H6*H5+I6*I5+K6*K5+L6*L5+M6*M5+N6*N5)/P5</f>
        <v>2.4454545454545453</v>
      </c>
      <c r="Q6" s="161">
        <f>(J6*J5+O6*O5)/Q5</f>
        <v>2.2797468354430377</v>
      </c>
    </row>
    <row r="7" spans="2:18" ht="19.5">
      <c r="C7" s="149" t="s">
        <v>212</v>
      </c>
      <c r="D7" s="13">
        <v>447</v>
      </c>
      <c r="E7" s="12">
        <v>376</v>
      </c>
      <c r="F7" s="12">
        <v>409</v>
      </c>
      <c r="G7" s="12">
        <v>275</v>
      </c>
      <c r="H7" s="12">
        <v>65</v>
      </c>
      <c r="I7" s="12">
        <v>20</v>
      </c>
      <c r="J7" s="155">
        <f>SUM(D7:H7)</f>
        <v>1572</v>
      </c>
      <c r="K7" s="12">
        <f>K5*(13-K6)</f>
        <v>19.5</v>
      </c>
      <c r="L7" s="12">
        <f>L5*(13-L6)</f>
        <v>244.9</v>
      </c>
      <c r="M7" s="12">
        <f>M5*(13-M6)</f>
        <v>414</v>
      </c>
      <c r="N7" s="12">
        <f>N5*(13-N6)</f>
        <v>502.2</v>
      </c>
      <c r="O7" s="155">
        <f>SUM(K7:N7)</f>
        <v>1180.5999999999999</v>
      </c>
      <c r="P7" s="156">
        <f>P5*(13-P6)</f>
        <v>2554.1999999999998</v>
      </c>
      <c r="Q7" s="162">
        <f>Q5*(13-Q6)</f>
        <v>2540.6999999999998</v>
      </c>
    </row>
    <row r="8" spans="2:18" ht="19.5">
      <c r="C8" s="149" t="s">
        <v>213</v>
      </c>
      <c r="D8" s="13">
        <v>571</v>
      </c>
      <c r="E8" s="12">
        <v>486</v>
      </c>
      <c r="F8" s="12">
        <v>533</v>
      </c>
      <c r="G8" s="12">
        <v>395</v>
      </c>
      <c r="H8" s="12">
        <v>145</v>
      </c>
      <c r="I8" s="12">
        <v>40</v>
      </c>
      <c r="J8" s="155">
        <f>SUM(D8:H8)</f>
        <v>2130</v>
      </c>
      <c r="K8" s="12">
        <f>K5*(17-K6)</f>
        <v>39.5</v>
      </c>
      <c r="L8" s="12">
        <f>L5*(17-L6)</f>
        <v>368.90000000000003</v>
      </c>
      <c r="M8" s="12">
        <f>M5*(17-M6)</f>
        <v>534</v>
      </c>
      <c r="N8" s="12">
        <f>N5*(17-N6)</f>
        <v>626.19999999999993</v>
      </c>
      <c r="O8" s="155">
        <f>SUM(K8:N8)</f>
        <v>1568.6</v>
      </c>
      <c r="P8" s="156">
        <f>P5*(17-P6)</f>
        <v>3522.2</v>
      </c>
      <c r="Q8" s="162">
        <f>Q5*(17-Q6)</f>
        <v>3488.7</v>
      </c>
    </row>
    <row r="9" spans="2:18" ht="19.5">
      <c r="C9" s="149" t="s">
        <v>214</v>
      </c>
      <c r="D9" s="17">
        <v>602</v>
      </c>
      <c r="E9" s="16">
        <v>516</v>
      </c>
      <c r="F9" s="16">
        <v>564</v>
      </c>
      <c r="G9" s="16">
        <v>425</v>
      </c>
      <c r="H9" s="16">
        <v>165</v>
      </c>
      <c r="I9" s="16">
        <v>45</v>
      </c>
      <c r="J9" s="155">
        <f>SUM(D9:H9)</f>
        <v>2272</v>
      </c>
      <c r="K9" s="16">
        <f>K5*(18-K6)</f>
        <v>44.5</v>
      </c>
      <c r="L9" s="16">
        <f>L5*(18-L6)</f>
        <v>399.90000000000003</v>
      </c>
      <c r="M9" s="16">
        <f>M5*(18-M6)</f>
        <v>564</v>
      </c>
      <c r="N9" s="16">
        <f>N5*(18-N6)</f>
        <v>657.19999999999993</v>
      </c>
      <c r="O9" s="155">
        <f>SUM(K9:N9)</f>
        <v>1665.6</v>
      </c>
      <c r="P9" s="157">
        <f>P5*(18-P6)</f>
        <v>3764.2</v>
      </c>
      <c r="Q9" s="163">
        <f>Q5*(18-Q6)</f>
        <v>3725.7</v>
      </c>
    </row>
    <row r="10" spans="2:18" ht="20.25" thickBot="1">
      <c r="C10" s="407" t="s">
        <v>215</v>
      </c>
      <c r="D10" s="21">
        <v>633</v>
      </c>
      <c r="E10" s="20">
        <v>544</v>
      </c>
      <c r="F10" s="20">
        <v>595</v>
      </c>
      <c r="G10" s="20">
        <v>455</v>
      </c>
      <c r="H10" s="20">
        <v>185</v>
      </c>
      <c r="I10" s="20">
        <v>50</v>
      </c>
      <c r="J10" s="164">
        <f>SUM(D10:H10)</f>
        <v>2412</v>
      </c>
      <c r="K10" s="20">
        <f>K5*(19-K6)</f>
        <v>49.5</v>
      </c>
      <c r="L10" s="20">
        <f>L5*(19-L6)</f>
        <v>430.90000000000003</v>
      </c>
      <c r="M10" s="20">
        <f>M5*(19-M6)</f>
        <v>594</v>
      </c>
      <c r="N10" s="20">
        <f>N5*(19-N6)</f>
        <v>688.19999999999993</v>
      </c>
      <c r="O10" s="164">
        <f>SUM(K10:N10)</f>
        <v>1762.6</v>
      </c>
      <c r="P10" s="165">
        <f>P5*(19-P6)</f>
        <v>4006.2</v>
      </c>
      <c r="Q10" s="166">
        <f>Q5*(19-Q6)</f>
        <v>3962.7</v>
      </c>
    </row>
    <row r="11" spans="2:18" ht="15">
      <c r="C11" s="24"/>
      <c r="D11" s="25"/>
      <c r="E11" s="25"/>
      <c r="F11" s="25"/>
      <c r="G11" s="25"/>
      <c r="H11" s="25"/>
      <c r="I11" s="25"/>
      <c r="J11" s="26"/>
      <c r="K11" s="25"/>
      <c r="L11" s="25"/>
      <c r="M11" s="25"/>
      <c r="N11" s="25"/>
      <c r="O11" s="26"/>
      <c r="P11" s="27"/>
      <c r="Q11" s="27"/>
    </row>
    <row r="12" spans="2:18" ht="13.5" thickBot="1"/>
    <row r="13" spans="2:18" ht="24" thickBot="1">
      <c r="B13" s="4"/>
      <c r="C13" s="473" t="s">
        <v>491</v>
      </c>
      <c r="D13" s="500"/>
      <c r="E13" s="500"/>
      <c r="F13" s="500"/>
      <c r="G13" s="500"/>
      <c r="H13" s="500"/>
      <c r="I13" s="500"/>
      <c r="J13" s="500"/>
      <c r="K13" s="500"/>
      <c r="L13" s="500"/>
      <c r="M13" s="470" t="s">
        <v>225</v>
      </c>
      <c r="N13" s="470"/>
      <c r="O13" s="470"/>
      <c r="P13" s="470"/>
      <c r="Q13" s="499"/>
      <c r="R13" s="4"/>
    </row>
    <row r="14" spans="2:18" ht="15.75">
      <c r="B14" s="4"/>
      <c r="C14" s="465" t="s">
        <v>195</v>
      </c>
      <c r="D14" s="461" t="s">
        <v>196</v>
      </c>
      <c r="E14" s="461" t="s">
        <v>197</v>
      </c>
      <c r="F14" s="461" t="s">
        <v>198</v>
      </c>
      <c r="G14" s="461" t="s">
        <v>199</v>
      </c>
      <c r="H14" s="461" t="s">
        <v>200</v>
      </c>
      <c r="I14" s="461" t="s">
        <v>201</v>
      </c>
      <c r="J14" s="467" t="s">
        <v>202</v>
      </c>
      <c r="K14" s="461" t="s">
        <v>203</v>
      </c>
      <c r="L14" s="461" t="s">
        <v>204</v>
      </c>
      <c r="M14" s="461" t="s">
        <v>205</v>
      </c>
      <c r="N14" s="461" t="s">
        <v>206</v>
      </c>
      <c r="O14" s="467" t="s">
        <v>207</v>
      </c>
      <c r="P14" s="456" t="s">
        <v>208</v>
      </c>
      <c r="Q14" s="457"/>
      <c r="R14" s="4"/>
    </row>
    <row r="15" spans="2:18" ht="16.5" thickBot="1">
      <c r="B15" s="4"/>
      <c r="C15" s="466"/>
      <c r="D15" s="462"/>
      <c r="E15" s="462"/>
      <c r="F15" s="462"/>
      <c r="G15" s="462"/>
      <c r="H15" s="462"/>
      <c r="I15" s="462"/>
      <c r="J15" s="462"/>
      <c r="K15" s="462"/>
      <c r="L15" s="462"/>
      <c r="M15" s="462"/>
      <c r="N15" s="462"/>
      <c r="O15" s="462"/>
      <c r="P15" s="145" t="s">
        <v>209</v>
      </c>
      <c r="Q15" s="30" t="s">
        <v>210</v>
      </c>
      <c r="R15" s="4"/>
    </row>
    <row r="16" spans="2:18" ht="15">
      <c r="B16" s="4"/>
      <c r="C16" s="148" t="s">
        <v>211</v>
      </c>
      <c r="D16" s="146">
        <v>31</v>
      </c>
      <c r="E16" s="8">
        <v>28</v>
      </c>
      <c r="F16" s="8">
        <v>31</v>
      </c>
      <c r="G16" s="8">
        <v>30</v>
      </c>
      <c r="H16" s="8">
        <v>20</v>
      </c>
      <c r="I16" s="8">
        <v>5</v>
      </c>
      <c r="J16" s="168">
        <f>SUM(D16:H16)</f>
        <v>140</v>
      </c>
      <c r="K16" s="8">
        <v>20</v>
      </c>
      <c r="L16" s="8">
        <v>31</v>
      </c>
      <c r="M16" s="8">
        <v>30</v>
      </c>
      <c r="N16" s="8">
        <v>31</v>
      </c>
      <c r="O16" s="168">
        <f>SUM(K16:N16)</f>
        <v>112</v>
      </c>
      <c r="P16" s="167">
        <f>SUM(D16:I16,K16:N16)</f>
        <v>257</v>
      </c>
      <c r="Q16" s="169">
        <f>J16+O16</f>
        <v>252</v>
      </c>
      <c r="R16" s="4"/>
    </row>
    <row r="17" spans="2:18" ht="19.5">
      <c r="B17" s="4"/>
      <c r="C17" s="149" t="s">
        <v>485</v>
      </c>
      <c r="D17" s="147">
        <v>-1.4</v>
      </c>
      <c r="E17" s="10">
        <v>-0.4</v>
      </c>
      <c r="F17" s="10">
        <v>-0.2</v>
      </c>
      <c r="G17" s="10">
        <v>3.9</v>
      </c>
      <c r="H17" s="10">
        <v>9.8000000000000007</v>
      </c>
      <c r="I17" s="10">
        <v>9.1</v>
      </c>
      <c r="J17" s="153">
        <f>(D16*D17+E16*E17+F16*F17+G16*G17+H16*H17)/J16</f>
        <v>1.8014285714285714</v>
      </c>
      <c r="K17" s="10">
        <v>6.8</v>
      </c>
      <c r="L17" s="95">
        <v>5.4</v>
      </c>
      <c r="M17" s="95">
        <v>2.2999999999999998</v>
      </c>
      <c r="N17" s="95">
        <v>-1.8</v>
      </c>
      <c r="O17" s="153">
        <f>(K16*K17+L16*L17+M16*M17+N16*N17)/O16</f>
        <v>2.8267857142857138</v>
      </c>
      <c r="P17" s="154">
        <f>(D17*D16+E17*E16+F17*F16+G17*G16+H17*H16+I17*I16+K17*K16+L17*L16+M17*M16+N17*N16)/P16</f>
        <v>2.3902723735408564</v>
      </c>
      <c r="Q17" s="161">
        <f>(J17*J16+O17*O16)/Q16</f>
        <v>2.2571428571428571</v>
      </c>
      <c r="R17" s="4"/>
    </row>
    <row r="18" spans="2:18" ht="19.5">
      <c r="B18" s="4"/>
      <c r="C18" s="149" t="s">
        <v>212</v>
      </c>
      <c r="D18" s="13">
        <v>447</v>
      </c>
      <c r="E18" s="12">
        <v>376</v>
      </c>
      <c r="F18" s="12">
        <f>F16*(13-F17)</f>
        <v>409.2</v>
      </c>
      <c r="G18" s="12">
        <v>275</v>
      </c>
      <c r="H18" s="12">
        <v>65</v>
      </c>
      <c r="I18" s="12">
        <f>I16*(13-I17)</f>
        <v>19.5</v>
      </c>
      <c r="J18" s="155">
        <f>SUM(D18:H18)</f>
        <v>1572.2</v>
      </c>
      <c r="K18" s="12">
        <f>K16*(13-K17)</f>
        <v>124</v>
      </c>
      <c r="L18" s="12">
        <v>234</v>
      </c>
      <c r="M18" s="12">
        <f>M16*(13-M17)</f>
        <v>321</v>
      </c>
      <c r="N18" s="12">
        <v>458</v>
      </c>
      <c r="O18" s="155">
        <f>SUM(K18:N18)</f>
        <v>1137</v>
      </c>
      <c r="P18" s="156">
        <f>P16*(13-P17)</f>
        <v>2726.7</v>
      </c>
      <c r="Q18" s="162">
        <f>Q16*(13-Q17)</f>
        <v>2707.2000000000003</v>
      </c>
      <c r="R18" s="4"/>
    </row>
    <row r="19" spans="2:18" ht="19.5">
      <c r="B19" s="4"/>
      <c r="C19" s="149" t="s">
        <v>213</v>
      </c>
      <c r="D19" s="13">
        <v>571</v>
      </c>
      <c r="E19" s="12">
        <v>488</v>
      </c>
      <c r="F19" s="12">
        <f>F16*(17-F17)</f>
        <v>533.19999999999993</v>
      </c>
      <c r="G19" s="12">
        <v>395</v>
      </c>
      <c r="H19" s="12">
        <v>145</v>
      </c>
      <c r="I19" s="12">
        <f>I16*(17-I17)</f>
        <v>39.5</v>
      </c>
      <c r="J19" s="155">
        <f>SUM(D19:H19)</f>
        <v>2132.1999999999998</v>
      </c>
      <c r="K19" s="12">
        <f>K16*(17-K17)</f>
        <v>204</v>
      </c>
      <c r="L19" s="12">
        <v>358</v>
      </c>
      <c r="M19" s="12">
        <f>M16*(17-M17)</f>
        <v>441</v>
      </c>
      <c r="N19" s="12">
        <v>582</v>
      </c>
      <c r="O19" s="155">
        <f>SUM(K19:N19)</f>
        <v>1585</v>
      </c>
      <c r="P19" s="156">
        <f>P16*(17-P17)</f>
        <v>3754.7</v>
      </c>
      <c r="Q19" s="162">
        <f>Q16*(17-Q17)</f>
        <v>3715.2000000000003</v>
      </c>
      <c r="R19" s="4"/>
    </row>
    <row r="20" spans="2:18" ht="19.5">
      <c r="B20" s="4"/>
      <c r="C20" s="149" t="s">
        <v>214</v>
      </c>
      <c r="D20" s="17">
        <v>602</v>
      </c>
      <c r="E20" s="16">
        <v>516</v>
      </c>
      <c r="F20" s="16">
        <f>F16*(18-F17)</f>
        <v>564.19999999999993</v>
      </c>
      <c r="G20" s="16">
        <v>425</v>
      </c>
      <c r="H20" s="16">
        <v>165</v>
      </c>
      <c r="I20" s="16">
        <f>I16*(18-I17)</f>
        <v>44.5</v>
      </c>
      <c r="J20" s="155">
        <f>SUM(D20:H20)</f>
        <v>2272.1999999999998</v>
      </c>
      <c r="K20" s="16">
        <f>K16*(18-K17)</f>
        <v>224</v>
      </c>
      <c r="L20" s="16">
        <v>389</v>
      </c>
      <c r="M20" s="16">
        <f>M16*(18-M17)</f>
        <v>471</v>
      </c>
      <c r="N20" s="16">
        <v>613</v>
      </c>
      <c r="O20" s="155">
        <f>SUM(K20:N20)</f>
        <v>1697</v>
      </c>
      <c r="P20" s="157">
        <f>P16*(18-P17)</f>
        <v>4011.7</v>
      </c>
      <c r="Q20" s="163">
        <f>Q16*(18-Q17)</f>
        <v>3967.2000000000003</v>
      </c>
      <c r="R20" s="4"/>
    </row>
    <row r="21" spans="2:18" ht="20.25" thickBot="1">
      <c r="B21" s="4"/>
      <c r="C21" s="407" t="s">
        <v>215</v>
      </c>
      <c r="D21" s="21">
        <v>633</v>
      </c>
      <c r="E21" s="20">
        <v>544</v>
      </c>
      <c r="F21" s="20">
        <f>F16*(19-F17)</f>
        <v>595.19999999999993</v>
      </c>
      <c r="G21" s="20">
        <v>455</v>
      </c>
      <c r="H21" s="20">
        <v>185</v>
      </c>
      <c r="I21" s="20">
        <f>I16*(19-I17)</f>
        <v>49.5</v>
      </c>
      <c r="J21" s="164">
        <f>SUM(D21:H21)</f>
        <v>2412.1999999999998</v>
      </c>
      <c r="K21" s="20">
        <f>K16*(19-K17)</f>
        <v>244</v>
      </c>
      <c r="L21" s="20">
        <v>420</v>
      </c>
      <c r="M21" s="20">
        <f>M16*(19-M17)</f>
        <v>501</v>
      </c>
      <c r="N21" s="20">
        <v>644</v>
      </c>
      <c r="O21" s="164">
        <f>SUM(K21:N21)</f>
        <v>1809</v>
      </c>
      <c r="P21" s="165">
        <f>P16*(19-P17)</f>
        <v>4268.7</v>
      </c>
      <c r="Q21" s="166">
        <f>Q16*(19-Q17)</f>
        <v>4219.2</v>
      </c>
      <c r="R21" s="4"/>
    </row>
    <row r="22" spans="2:18" ht="15.75" thickBot="1">
      <c r="B22" s="4"/>
      <c r="C22" s="4"/>
      <c r="D22" s="4"/>
      <c r="E22" s="4"/>
      <c r="F22" s="4"/>
      <c r="G22" s="4"/>
      <c r="H22" s="4"/>
      <c r="I22" s="4"/>
      <c r="J22" s="4"/>
      <c r="K22" s="4"/>
      <c r="L22" s="4"/>
      <c r="M22" s="4"/>
      <c r="N22" s="4"/>
      <c r="O22" s="4"/>
      <c r="P22" s="4"/>
      <c r="Q22" s="4"/>
      <c r="R22" s="4"/>
    </row>
    <row r="23" spans="2:18" ht="24" thickBot="1">
      <c r="B23" s="4"/>
      <c r="C23" s="473" t="s">
        <v>490</v>
      </c>
      <c r="D23" s="474"/>
      <c r="E23" s="474"/>
      <c r="F23" s="474"/>
      <c r="G23" s="474"/>
      <c r="H23" s="474"/>
      <c r="I23" s="474"/>
      <c r="J23" s="474"/>
      <c r="K23" s="474"/>
      <c r="L23" s="474"/>
      <c r="M23" s="470" t="s">
        <v>226</v>
      </c>
      <c r="N23" s="471"/>
      <c r="O23" s="471"/>
      <c r="P23" s="471"/>
      <c r="Q23" s="472"/>
      <c r="R23" s="4"/>
    </row>
    <row r="24" spans="2:18" ht="15.75">
      <c r="B24" s="4"/>
      <c r="C24" s="465" t="s">
        <v>195</v>
      </c>
      <c r="D24" s="461" t="s">
        <v>196</v>
      </c>
      <c r="E24" s="461" t="s">
        <v>197</v>
      </c>
      <c r="F24" s="461" t="s">
        <v>198</v>
      </c>
      <c r="G24" s="461" t="s">
        <v>199</v>
      </c>
      <c r="H24" s="461" t="s">
        <v>200</v>
      </c>
      <c r="I24" s="461" t="s">
        <v>201</v>
      </c>
      <c r="J24" s="467" t="s">
        <v>202</v>
      </c>
      <c r="K24" s="461" t="s">
        <v>203</v>
      </c>
      <c r="L24" s="461" t="s">
        <v>204</v>
      </c>
      <c r="M24" s="461" t="s">
        <v>205</v>
      </c>
      <c r="N24" s="461" t="s">
        <v>206</v>
      </c>
      <c r="O24" s="467" t="s">
        <v>207</v>
      </c>
      <c r="P24" s="456" t="s">
        <v>208</v>
      </c>
      <c r="Q24" s="457"/>
      <c r="R24" s="4"/>
    </row>
    <row r="25" spans="2:18" ht="16.5" thickBot="1">
      <c r="B25" s="4"/>
      <c r="C25" s="466"/>
      <c r="D25" s="462"/>
      <c r="E25" s="462"/>
      <c r="F25" s="462"/>
      <c r="G25" s="462"/>
      <c r="H25" s="462"/>
      <c r="I25" s="462"/>
      <c r="J25" s="462"/>
      <c r="K25" s="462"/>
      <c r="L25" s="462"/>
      <c r="M25" s="462"/>
      <c r="N25" s="462"/>
      <c r="O25" s="462"/>
      <c r="P25" s="145" t="s">
        <v>209</v>
      </c>
      <c r="Q25" s="30" t="s">
        <v>210</v>
      </c>
      <c r="R25" s="4"/>
    </row>
    <row r="26" spans="2:18" ht="15">
      <c r="B26" s="4"/>
      <c r="C26" s="148" t="s">
        <v>211</v>
      </c>
      <c r="D26" s="146">
        <v>31</v>
      </c>
      <c r="E26" s="8">
        <v>28</v>
      </c>
      <c r="F26" s="8">
        <v>31</v>
      </c>
      <c r="G26" s="8">
        <v>30</v>
      </c>
      <c r="H26" s="8">
        <v>31</v>
      </c>
      <c r="I26" s="8">
        <v>25</v>
      </c>
      <c r="J26" s="168">
        <f>SUM(D26:H26)</f>
        <v>151</v>
      </c>
      <c r="K26" s="8">
        <v>15</v>
      </c>
      <c r="L26" s="8">
        <v>31</v>
      </c>
      <c r="M26" s="8">
        <v>30</v>
      </c>
      <c r="N26" s="8">
        <v>31</v>
      </c>
      <c r="O26" s="168">
        <f>SUM(K26:N26)</f>
        <v>107</v>
      </c>
      <c r="P26" s="167">
        <f>SUM(D26:I26,K26:N26)</f>
        <v>283</v>
      </c>
      <c r="Q26" s="169">
        <f>J26+O26</f>
        <v>258</v>
      </c>
      <c r="R26" s="4"/>
    </row>
    <row r="27" spans="2:18" ht="19.5">
      <c r="B27" s="4"/>
      <c r="C27" s="149" t="s">
        <v>485</v>
      </c>
      <c r="D27" s="147">
        <v>-6.6</v>
      </c>
      <c r="E27" s="10">
        <v>-3.7</v>
      </c>
      <c r="F27" s="10">
        <v>0</v>
      </c>
      <c r="G27" s="10">
        <v>7.8</v>
      </c>
      <c r="H27" s="10">
        <v>10.199999999999999</v>
      </c>
      <c r="I27" s="10">
        <v>10.7</v>
      </c>
      <c r="J27" s="153">
        <f>(D26*D27+E26*E27+F26*F27+G26*G27+H26*H27)/J26</f>
        <v>1.6026490066225165</v>
      </c>
      <c r="K27" s="10">
        <v>11.1</v>
      </c>
      <c r="L27" s="95">
        <v>4</v>
      </c>
      <c r="M27" s="95">
        <v>3</v>
      </c>
      <c r="N27" s="95">
        <v>-3.7</v>
      </c>
      <c r="O27" s="153">
        <f>(K26*K27+L26*L27+M26*M27+N26*N27)/O26</f>
        <v>2.4841121495327103</v>
      </c>
      <c r="P27" s="154">
        <f>(D27*D26+E27*E26+F27*F26+G27*G26+H27*H26+I27*I26+K27*K26+L27*L26+M27*M26+N27*N26)/P26</f>
        <v>2.7395759717314485</v>
      </c>
      <c r="Q27" s="161">
        <f>(J27*J26+O27*O26)/Q26</f>
        <v>1.968217054263566</v>
      </c>
      <c r="R27" s="4"/>
    </row>
    <row r="28" spans="2:18" ht="19.5">
      <c r="B28" s="4"/>
      <c r="C28" s="149" t="s">
        <v>212</v>
      </c>
      <c r="D28" s="13">
        <v>607</v>
      </c>
      <c r="E28" s="12">
        <v>467</v>
      </c>
      <c r="F28" s="12">
        <v>402</v>
      </c>
      <c r="G28" s="12">
        <v>158</v>
      </c>
      <c r="H28" s="12">
        <v>86</v>
      </c>
      <c r="I28" s="12">
        <v>58</v>
      </c>
      <c r="J28" s="155">
        <f>SUM(D28:H28)</f>
        <v>1720</v>
      </c>
      <c r="K28" s="12">
        <f>K26*(13-K27)</f>
        <v>28.500000000000007</v>
      </c>
      <c r="L28" s="12">
        <v>280</v>
      </c>
      <c r="M28" s="12">
        <f>M26*(13-M27)</f>
        <v>300</v>
      </c>
      <c r="N28" s="12">
        <f>N26*(13-N27)</f>
        <v>517.69999999999993</v>
      </c>
      <c r="O28" s="155">
        <f>SUM(K28:N28)</f>
        <v>1126.1999999999998</v>
      </c>
      <c r="P28" s="156">
        <f>P26*(13-P27)</f>
        <v>2903.7000000000003</v>
      </c>
      <c r="Q28" s="162">
        <f>Q26*(13-Q27)</f>
        <v>2846.2000000000003</v>
      </c>
      <c r="R28" s="4"/>
    </row>
    <row r="29" spans="2:18" ht="19.5">
      <c r="B29" s="4"/>
      <c r="C29" s="149" t="s">
        <v>213</v>
      </c>
      <c r="D29" s="13">
        <v>731</v>
      </c>
      <c r="E29" s="12">
        <v>579</v>
      </c>
      <c r="F29" s="12">
        <v>526</v>
      </c>
      <c r="G29" s="12">
        <v>278</v>
      </c>
      <c r="H29" s="12">
        <v>210</v>
      </c>
      <c r="I29" s="12">
        <v>157</v>
      </c>
      <c r="J29" s="155">
        <f>SUM(D29:H29)</f>
        <v>2324</v>
      </c>
      <c r="K29" s="12">
        <f>K26*(17-K27)</f>
        <v>88.5</v>
      </c>
      <c r="L29" s="12">
        <v>404</v>
      </c>
      <c r="M29" s="12">
        <f>M26*(17-M27)</f>
        <v>420</v>
      </c>
      <c r="N29" s="12">
        <f>N26*(17-N27)</f>
        <v>641.69999999999993</v>
      </c>
      <c r="O29" s="155">
        <f>SUM(K29:N29)</f>
        <v>1554.1999999999998</v>
      </c>
      <c r="P29" s="156">
        <f>P26*(17-P27)</f>
        <v>4035.7000000000003</v>
      </c>
      <c r="Q29" s="162">
        <f>Q26*(17-Q27)</f>
        <v>3878.2000000000003</v>
      </c>
      <c r="R29" s="4"/>
    </row>
    <row r="30" spans="2:18" ht="19.5">
      <c r="B30" s="4"/>
      <c r="C30" s="149" t="s">
        <v>214</v>
      </c>
      <c r="D30" s="17">
        <v>762</v>
      </c>
      <c r="E30" s="16">
        <v>607</v>
      </c>
      <c r="F30" s="16">
        <v>557</v>
      </c>
      <c r="G30" s="16">
        <v>308</v>
      </c>
      <c r="H30" s="16">
        <v>241</v>
      </c>
      <c r="I30" s="16">
        <v>182</v>
      </c>
      <c r="J30" s="155">
        <f>SUM(D30:H30)</f>
        <v>2475</v>
      </c>
      <c r="K30" s="16">
        <f>K26*(18-K27)</f>
        <v>103.5</v>
      </c>
      <c r="L30" s="16">
        <v>435</v>
      </c>
      <c r="M30" s="16">
        <f>M26*(18-M27)</f>
        <v>450</v>
      </c>
      <c r="N30" s="16">
        <f>N26*(18-N27)</f>
        <v>672.69999999999993</v>
      </c>
      <c r="O30" s="155">
        <f>SUM(K30:N30)</f>
        <v>1661.1999999999998</v>
      </c>
      <c r="P30" s="157">
        <f>P26*(18-P27)</f>
        <v>4318.7000000000007</v>
      </c>
      <c r="Q30" s="163">
        <f>Q26*(18-Q27)</f>
        <v>4136.2</v>
      </c>
      <c r="R30" s="4"/>
    </row>
    <row r="31" spans="2:18" ht="20.25" thickBot="1">
      <c r="B31" s="4"/>
      <c r="C31" s="407" t="s">
        <v>215</v>
      </c>
      <c r="D31" s="21">
        <v>793</v>
      </c>
      <c r="E31" s="20">
        <v>635</v>
      </c>
      <c r="F31" s="20">
        <v>588</v>
      </c>
      <c r="G31" s="20">
        <v>338</v>
      </c>
      <c r="H31" s="20">
        <v>272</v>
      </c>
      <c r="I31" s="20">
        <v>207</v>
      </c>
      <c r="J31" s="164">
        <f>SUM(D31:H31)</f>
        <v>2626</v>
      </c>
      <c r="K31" s="20">
        <f>K26*(19-K27)</f>
        <v>118.5</v>
      </c>
      <c r="L31" s="20">
        <v>466</v>
      </c>
      <c r="M31" s="20">
        <f>M26*(19-M27)</f>
        <v>480</v>
      </c>
      <c r="N31" s="20">
        <f>N26*(19-N27)</f>
        <v>703.69999999999993</v>
      </c>
      <c r="O31" s="164">
        <f>SUM(K31:N31)</f>
        <v>1768.1999999999998</v>
      </c>
      <c r="P31" s="165">
        <f>P26*(19-P27)</f>
        <v>4601.7000000000007</v>
      </c>
      <c r="Q31" s="166">
        <f>Q26*(19-Q27)</f>
        <v>4394.2</v>
      </c>
      <c r="R31" s="4"/>
    </row>
    <row r="32" spans="2:18" ht="15.75" thickBot="1">
      <c r="B32" s="4"/>
      <c r="C32" s="4"/>
      <c r="D32" s="4"/>
      <c r="E32" s="4"/>
      <c r="F32" s="4"/>
      <c r="G32" s="4"/>
      <c r="H32" s="4"/>
      <c r="I32" s="4"/>
      <c r="J32" s="4"/>
      <c r="K32" s="4"/>
      <c r="L32" s="4"/>
      <c r="M32" s="4"/>
      <c r="N32" s="4"/>
      <c r="O32" s="4"/>
      <c r="P32" s="4"/>
      <c r="Q32" s="4"/>
      <c r="R32" s="4"/>
    </row>
    <row r="33" spans="2:18" ht="24" thickBot="1">
      <c r="B33" s="4"/>
      <c r="C33" s="473" t="s">
        <v>492</v>
      </c>
      <c r="D33" s="474"/>
      <c r="E33" s="474"/>
      <c r="F33" s="474"/>
      <c r="G33" s="474"/>
      <c r="H33" s="474"/>
      <c r="I33" s="474"/>
      <c r="J33" s="474"/>
      <c r="K33" s="474"/>
      <c r="L33" s="474"/>
      <c r="M33" s="470" t="s">
        <v>227</v>
      </c>
      <c r="N33" s="471"/>
      <c r="O33" s="471"/>
      <c r="P33" s="471"/>
      <c r="Q33" s="472"/>
      <c r="R33" s="4"/>
    </row>
    <row r="34" spans="2:18" ht="15.75">
      <c r="B34" s="4"/>
      <c r="C34" s="465" t="s">
        <v>195</v>
      </c>
      <c r="D34" s="461" t="s">
        <v>196</v>
      </c>
      <c r="E34" s="461" t="s">
        <v>197</v>
      </c>
      <c r="F34" s="461" t="s">
        <v>198</v>
      </c>
      <c r="G34" s="461" t="s">
        <v>199</v>
      </c>
      <c r="H34" s="461" t="s">
        <v>200</v>
      </c>
      <c r="I34" s="461" t="s">
        <v>201</v>
      </c>
      <c r="J34" s="467" t="s">
        <v>202</v>
      </c>
      <c r="K34" s="461" t="s">
        <v>203</v>
      </c>
      <c r="L34" s="461" t="s">
        <v>204</v>
      </c>
      <c r="M34" s="461" t="s">
        <v>205</v>
      </c>
      <c r="N34" s="461" t="s">
        <v>206</v>
      </c>
      <c r="O34" s="467" t="s">
        <v>207</v>
      </c>
      <c r="P34" s="456" t="s">
        <v>208</v>
      </c>
      <c r="Q34" s="457"/>
      <c r="R34" s="4"/>
    </row>
    <row r="35" spans="2:18" ht="16.5" thickBot="1">
      <c r="B35" s="4"/>
      <c r="C35" s="466"/>
      <c r="D35" s="462"/>
      <c r="E35" s="462"/>
      <c r="F35" s="462"/>
      <c r="G35" s="462"/>
      <c r="H35" s="462"/>
      <c r="I35" s="462"/>
      <c r="J35" s="462"/>
      <c r="K35" s="462"/>
      <c r="L35" s="462"/>
      <c r="M35" s="462"/>
      <c r="N35" s="462"/>
      <c r="O35" s="462"/>
      <c r="P35" s="145" t="s">
        <v>209</v>
      </c>
      <c r="Q35" s="30" t="s">
        <v>210</v>
      </c>
      <c r="R35" s="4"/>
    </row>
    <row r="36" spans="2:18" ht="15">
      <c r="B36" s="4"/>
      <c r="C36" s="148" t="s">
        <v>211</v>
      </c>
      <c r="D36" s="146">
        <v>31</v>
      </c>
      <c r="E36" s="8">
        <v>28</v>
      </c>
      <c r="F36" s="8">
        <v>31</v>
      </c>
      <c r="G36" s="8">
        <v>30</v>
      </c>
      <c r="H36" s="8">
        <v>31</v>
      </c>
      <c r="I36" s="8">
        <v>15</v>
      </c>
      <c r="J36" s="168">
        <f>SUM(D36:H36)</f>
        <v>151</v>
      </c>
      <c r="K36" s="8">
        <v>30</v>
      </c>
      <c r="L36" s="8">
        <v>31</v>
      </c>
      <c r="M36" s="8">
        <v>30</v>
      </c>
      <c r="N36" s="8">
        <v>31</v>
      </c>
      <c r="O36" s="168">
        <f>SUM(K36:N36)</f>
        <v>122</v>
      </c>
      <c r="P36" s="167">
        <f>SUM(D36:I36,K36:N36)</f>
        <v>288</v>
      </c>
      <c r="Q36" s="169">
        <f>J36+O36</f>
        <v>273</v>
      </c>
      <c r="R36" s="4"/>
    </row>
    <row r="37" spans="2:18" ht="19.5">
      <c r="B37" s="4"/>
      <c r="C37" s="149" t="s">
        <v>485</v>
      </c>
      <c r="D37" s="147">
        <v>-7.6</v>
      </c>
      <c r="E37" s="10">
        <v>-4.3</v>
      </c>
      <c r="F37" s="10">
        <v>-1.8</v>
      </c>
      <c r="G37" s="10">
        <v>4.3</v>
      </c>
      <c r="H37" s="10">
        <v>8.3000000000000007</v>
      </c>
      <c r="I37" s="10">
        <v>11.4</v>
      </c>
      <c r="J37" s="153">
        <f>(D36*D37+E36*E37+F36*F37+G36*G37+H36*H37)/J36</f>
        <v>-0.16887417218543047</v>
      </c>
      <c r="K37" s="10">
        <v>8.6</v>
      </c>
      <c r="L37" s="95">
        <v>4.0999999999999996</v>
      </c>
      <c r="M37" s="95">
        <v>2.1</v>
      </c>
      <c r="N37" s="95">
        <v>-8</v>
      </c>
      <c r="O37" s="153">
        <f>(K36*K37+L36*L37+M36*M37+N36*N37)/O36</f>
        <v>1.6401639344262298</v>
      </c>
      <c r="P37" s="154">
        <f>(D37*D36+E37*E36+F37*F36+G37*G36+H37*H36+I37*I36+K37*K36+L37*L36+M37*M36+N37*N36)/P36</f>
        <v>1.2000000000000002</v>
      </c>
      <c r="Q37" s="161">
        <f>(J37*J36+O37*O36)/Q36</f>
        <v>0.63956043956043962</v>
      </c>
      <c r="R37" s="4"/>
    </row>
    <row r="38" spans="2:18" ht="19.5">
      <c r="B38" s="4"/>
      <c r="C38" s="149" t="s">
        <v>212</v>
      </c>
      <c r="D38" s="13">
        <f>D36*(13-D37)</f>
        <v>638.6</v>
      </c>
      <c r="E38" s="12">
        <v>485</v>
      </c>
      <c r="F38" s="12">
        <f>F36*(13-F37)</f>
        <v>458.8</v>
      </c>
      <c r="G38" s="12">
        <v>260</v>
      </c>
      <c r="H38" s="12">
        <v>145</v>
      </c>
      <c r="I38" s="12">
        <v>25</v>
      </c>
      <c r="J38" s="155">
        <f>SUM(D38:H38)</f>
        <v>1987.3999999999999</v>
      </c>
      <c r="K38" s="12">
        <v>134</v>
      </c>
      <c r="L38" s="12">
        <v>277</v>
      </c>
      <c r="M38" s="12">
        <v>329</v>
      </c>
      <c r="N38" s="12">
        <f>N36*(13-N37)</f>
        <v>651</v>
      </c>
      <c r="O38" s="155">
        <f>SUM(K38:N38)</f>
        <v>1391</v>
      </c>
      <c r="P38" s="156">
        <f>P36*(13-P37)</f>
        <v>3398.4</v>
      </c>
      <c r="Q38" s="162">
        <f>Q36*(13-Q37)</f>
        <v>3374.4</v>
      </c>
      <c r="R38" s="4"/>
    </row>
    <row r="39" spans="2:18" ht="19.5">
      <c r="B39" s="4"/>
      <c r="C39" s="149" t="s">
        <v>213</v>
      </c>
      <c r="D39" s="13">
        <f>D36*(17-D37)</f>
        <v>762.6</v>
      </c>
      <c r="E39" s="12">
        <v>597</v>
      </c>
      <c r="F39" s="12">
        <f>F36*(17-F37)</f>
        <v>582.80000000000007</v>
      </c>
      <c r="G39" s="12">
        <v>380</v>
      </c>
      <c r="H39" s="12">
        <v>269</v>
      </c>
      <c r="I39" s="12">
        <v>85</v>
      </c>
      <c r="J39" s="155">
        <f>SUM(D39:H39)</f>
        <v>2591.4</v>
      </c>
      <c r="K39" s="12">
        <v>254</v>
      </c>
      <c r="L39" s="12">
        <v>401</v>
      </c>
      <c r="M39" s="12">
        <v>449</v>
      </c>
      <c r="N39" s="12">
        <f>N36*(17-N37)</f>
        <v>775</v>
      </c>
      <c r="O39" s="155">
        <f>SUM(K39:N39)</f>
        <v>1879</v>
      </c>
      <c r="P39" s="156">
        <f>P36*(17-P37)</f>
        <v>4550.4000000000005</v>
      </c>
      <c r="Q39" s="162">
        <f>Q36*(17-Q37)</f>
        <v>4466.3999999999996</v>
      </c>
      <c r="R39" s="4"/>
    </row>
    <row r="40" spans="2:18" ht="19.5">
      <c r="B40" s="4"/>
      <c r="C40" s="149" t="s">
        <v>214</v>
      </c>
      <c r="D40" s="17">
        <f>D36*(18-D37)</f>
        <v>793.6</v>
      </c>
      <c r="E40" s="16">
        <v>625</v>
      </c>
      <c r="F40" s="16">
        <f>F36*(18-F37)</f>
        <v>613.80000000000007</v>
      </c>
      <c r="G40" s="16">
        <v>411</v>
      </c>
      <c r="H40" s="16">
        <v>300</v>
      </c>
      <c r="I40" s="16">
        <v>100</v>
      </c>
      <c r="J40" s="155">
        <f>SUM(D40:H40)</f>
        <v>2743.4</v>
      </c>
      <c r="K40" s="16">
        <v>284</v>
      </c>
      <c r="L40" s="16">
        <v>432</v>
      </c>
      <c r="M40" s="16">
        <v>479</v>
      </c>
      <c r="N40" s="16">
        <f>N36*(18-N37)</f>
        <v>806</v>
      </c>
      <c r="O40" s="155">
        <f>SUM(K40:N40)</f>
        <v>2001</v>
      </c>
      <c r="P40" s="157">
        <f>P36*(18-P37)</f>
        <v>4838.4000000000005</v>
      </c>
      <c r="Q40" s="163">
        <f>Q36*(18-Q37)</f>
        <v>4739.3999999999996</v>
      </c>
      <c r="R40" s="4"/>
    </row>
    <row r="41" spans="2:18" ht="20.25" thickBot="1">
      <c r="B41" s="4"/>
      <c r="C41" s="407" t="s">
        <v>215</v>
      </c>
      <c r="D41" s="21">
        <f>D36*(19-D37)</f>
        <v>824.6</v>
      </c>
      <c r="E41" s="20">
        <v>653</v>
      </c>
      <c r="F41" s="20">
        <f>F36*(19-F37)</f>
        <v>644.80000000000007</v>
      </c>
      <c r="G41" s="20">
        <v>440</v>
      </c>
      <c r="H41" s="20">
        <v>331</v>
      </c>
      <c r="I41" s="20">
        <v>115</v>
      </c>
      <c r="J41" s="164">
        <f>SUM(D41:H41)</f>
        <v>2893.4</v>
      </c>
      <c r="K41" s="20">
        <v>314</v>
      </c>
      <c r="L41" s="20">
        <v>463</v>
      </c>
      <c r="M41" s="20">
        <v>509</v>
      </c>
      <c r="N41" s="20">
        <f>N36*(19-N37)</f>
        <v>837</v>
      </c>
      <c r="O41" s="164">
        <f>SUM(K41:N41)</f>
        <v>2123</v>
      </c>
      <c r="P41" s="165">
        <f>P36*(19-P37)</f>
        <v>5126.4000000000005</v>
      </c>
      <c r="Q41" s="166">
        <f>Q36*(19-Q37)</f>
        <v>5012.3999999999996</v>
      </c>
      <c r="R41" s="4"/>
    </row>
    <row r="42" spans="2:18" ht="15.75" thickBot="1">
      <c r="B42" s="4"/>
      <c r="C42" s="4"/>
      <c r="D42" s="4"/>
      <c r="E42" s="4"/>
      <c r="F42" s="4"/>
      <c r="G42" s="4"/>
      <c r="H42" s="4"/>
      <c r="I42" s="4"/>
      <c r="J42" s="4"/>
      <c r="K42" s="4"/>
      <c r="L42" s="4"/>
      <c r="M42" s="4"/>
      <c r="N42" s="4"/>
      <c r="O42" s="4"/>
      <c r="P42" s="4"/>
      <c r="Q42" s="4"/>
      <c r="R42" s="4"/>
    </row>
    <row r="43" spans="2:18" ht="24" thickBot="1">
      <c r="B43" s="4"/>
      <c r="C43" s="473" t="s">
        <v>489</v>
      </c>
      <c r="D43" s="474"/>
      <c r="E43" s="474"/>
      <c r="F43" s="474"/>
      <c r="G43" s="474"/>
      <c r="H43" s="474"/>
      <c r="I43" s="474"/>
      <c r="J43" s="474"/>
      <c r="K43" s="474"/>
      <c r="L43" s="474"/>
      <c r="M43" s="470" t="s">
        <v>228</v>
      </c>
      <c r="N43" s="471"/>
      <c r="O43" s="471"/>
      <c r="P43" s="471"/>
      <c r="Q43" s="472"/>
      <c r="R43" s="4"/>
    </row>
    <row r="44" spans="2:18" ht="15.75">
      <c r="B44" s="4"/>
      <c r="C44" s="465" t="s">
        <v>195</v>
      </c>
      <c r="D44" s="461" t="s">
        <v>196</v>
      </c>
      <c r="E44" s="461" t="s">
        <v>197</v>
      </c>
      <c r="F44" s="461" t="s">
        <v>198</v>
      </c>
      <c r="G44" s="461" t="s">
        <v>199</v>
      </c>
      <c r="H44" s="461" t="s">
        <v>200</v>
      </c>
      <c r="I44" s="461" t="s">
        <v>201</v>
      </c>
      <c r="J44" s="467" t="s">
        <v>202</v>
      </c>
      <c r="K44" s="461" t="s">
        <v>203</v>
      </c>
      <c r="L44" s="461" t="s">
        <v>204</v>
      </c>
      <c r="M44" s="461" t="s">
        <v>205</v>
      </c>
      <c r="N44" s="461" t="s">
        <v>206</v>
      </c>
      <c r="O44" s="467" t="s">
        <v>207</v>
      </c>
      <c r="P44" s="456" t="s">
        <v>208</v>
      </c>
      <c r="Q44" s="457"/>
      <c r="R44" s="4"/>
    </row>
    <row r="45" spans="2:18" ht="16.5" thickBot="1">
      <c r="B45" s="4"/>
      <c r="C45" s="466"/>
      <c r="D45" s="462"/>
      <c r="E45" s="462"/>
      <c r="F45" s="462"/>
      <c r="G45" s="462"/>
      <c r="H45" s="462"/>
      <c r="I45" s="462"/>
      <c r="J45" s="462"/>
      <c r="K45" s="462"/>
      <c r="L45" s="462"/>
      <c r="M45" s="462"/>
      <c r="N45" s="462"/>
      <c r="O45" s="462"/>
      <c r="P45" s="145" t="s">
        <v>209</v>
      </c>
      <c r="Q45" s="30" t="s">
        <v>210</v>
      </c>
      <c r="R45" s="4"/>
    </row>
    <row r="46" spans="2:18" ht="15">
      <c r="B46" s="4"/>
      <c r="C46" s="148" t="s">
        <v>211</v>
      </c>
      <c r="D46" s="146">
        <v>31</v>
      </c>
      <c r="E46" s="8">
        <v>28</v>
      </c>
      <c r="F46" s="8">
        <v>31</v>
      </c>
      <c r="G46" s="8">
        <v>25</v>
      </c>
      <c r="H46" s="8">
        <v>20</v>
      </c>
      <c r="I46" s="8">
        <v>10</v>
      </c>
      <c r="J46" s="168">
        <f>SUM(D46:H46)</f>
        <v>135</v>
      </c>
      <c r="K46" s="8">
        <v>25</v>
      </c>
      <c r="L46" s="8">
        <v>31</v>
      </c>
      <c r="M46" s="8">
        <v>30</v>
      </c>
      <c r="N46" s="8">
        <v>31</v>
      </c>
      <c r="O46" s="168">
        <f>SUM(K46:N46)</f>
        <v>117</v>
      </c>
      <c r="P46" s="167">
        <f>SUM(D46:I46,K46:N46)</f>
        <v>262</v>
      </c>
      <c r="Q46" s="169">
        <f>J46+O46</f>
        <v>252</v>
      </c>
      <c r="R46" s="4"/>
    </row>
    <row r="47" spans="2:18" ht="19.5">
      <c r="B47" s="4"/>
      <c r="C47" s="149" t="s">
        <v>485</v>
      </c>
      <c r="D47" s="147">
        <v>-3.8</v>
      </c>
      <c r="E47" s="10">
        <v>-5.2</v>
      </c>
      <c r="F47" s="10">
        <v>0.4</v>
      </c>
      <c r="G47" s="10">
        <v>6.9</v>
      </c>
      <c r="H47" s="10">
        <v>8.6</v>
      </c>
      <c r="I47" s="10">
        <v>11</v>
      </c>
      <c r="J47" s="153">
        <f>(D46*D47+E46*E47+F46*F47+G46*G47+H46*H47)/J46</f>
        <v>0.69259259259259276</v>
      </c>
      <c r="K47" s="10">
        <v>11</v>
      </c>
      <c r="L47" s="95">
        <v>5.8</v>
      </c>
      <c r="M47" s="95">
        <v>1.6</v>
      </c>
      <c r="N47" s="95">
        <v>0.9</v>
      </c>
      <c r="O47" s="153">
        <f>(K46*K47+L46*L47+M46*M47+N46*N47)/O46</f>
        <v>4.5358974358974349</v>
      </c>
      <c r="P47" s="154">
        <f>(D47*D46+E47*E46+F47*F46+G47*G46+H47*H46+I47*I46+K47*K46+L47*L46+M47*M46+N47*N46)/P46</f>
        <v>2.8022900763358778</v>
      </c>
      <c r="Q47" s="161">
        <f>(J47*J46+O47*O46)/Q46</f>
        <v>2.4769841269841266</v>
      </c>
      <c r="R47" s="4"/>
    </row>
    <row r="48" spans="2:18" ht="19.5">
      <c r="B48" s="4"/>
      <c r="C48" s="149" t="s">
        <v>212</v>
      </c>
      <c r="D48" s="13">
        <f>D46*(13-D47)</f>
        <v>520.80000000000007</v>
      </c>
      <c r="E48" s="12">
        <v>511</v>
      </c>
      <c r="F48" s="12">
        <v>391</v>
      </c>
      <c r="G48" s="12">
        <v>152</v>
      </c>
      <c r="H48" s="12">
        <v>88</v>
      </c>
      <c r="I48" s="12">
        <v>16</v>
      </c>
      <c r="J48" s="155">
        <f>SUM(D48:H48)</f>
        <v>1662.8000000000002</v>
      </c>
      <c r="K48" s="12">
        <v>49</v>
      </c>
      <c r="L48" s="12">
        <v>224</v>
      </c>
      <c r="M48" s="12">
        <v>343</v>
      </c>
      <c r="N48" s="12">
        <v>376</v>
      </c>
      <c r="O48" s="155">
        <f>SUM(K48:N48)</f>
        <v>992</v>
      </c>
      <c r="P48" s="156">
        <f>P46*(13-P47)</f>
        <v>2671.8</v>
      </c>
      <c r="Q48" s="162">
        <f>Q46*(13-Q47)</f>
        <v>2651.8</v>
      </c>
      <c r="R48" s="4"/>
    </row>
    <row r="49" spans="2:18" ht="19.5">
      <c r="B49" s="4"/>
      <c r="C49" s="149" t="s">
        <v>213</v>
      </c>
      <c r="D49" s="13">
        <f>D46*(17-D47)</f>
        <v>644.80000000000007</v>
      </c>
      <c r="E49" s="12">
        <v>623</v>
      </c>
      <c r="F49" s="12">
        <v>516</v>
      </c>
      <c r="G49" s="12">
        <v>252</v>
      </c>
      <c r="H49" s="12">
        <v>168</v>
      </c>
      <c r="I49" s="12">
        <v>56</v>
      </c>
      <c r="J49" s="155">
        <f>SUM(D49:H49)</f>
        <v>2203.8000000000002</v>
      </c>
      <c r="K49" s="12">
        <v>149</v>
      </c>
      <c r="L49" s="12">
        <v>348</v>
      </c>
      <c r="M49" s="12">
        <v>463</v>
      </c>
      <c r="N49" s="12">
        <v>500</v>
      </c>
      <c r="O49" s="155">
        <f>SUM(K49:N49)</f>
        <v>1460</v>
      </c>
      <c r="P49" s="156">
        <f>P46*(17-P47)</f>
        <v>3719.8</v>
      </c>
      <c r="Q49" s="162">
        <f>Q46*(17-Q47)</f>
        <v>3659.8</v>
      </c>
      <c r="R49" s="4"/>
    </row>
    <row r="50" spans="2:18" ht="19.5">
      <c r="B50" s="4"/>
      <c r="C50" s="149" t="s">
        <v>214</v>
      </c>
      <c r="D50" s="17">
        <f>D46*(18-D47)</f>
        <v>675.80000000000007</v>
      </c>
      <c r="E50" s="16">
        <v>651</v>
      </c>
      <c r="F50" s="16">
        <v>547</v>
      </c>
      <c r="G50" s="16">
        <v>277</v>
      </c>
      <c r="H50" s="16">
        <v>188</v>
      </c>
      <c r="I50" s="16">
        <v>66</v>
      </c>
      <c r="J50" s="155">
        <f>SUM(D50:H50)</f>
        <v>2338.8000000000002</v>
      </c>
      <c r="K50" s="16">
        <v>174</v>
      </c>
      <c r="L50" s="16">
        <v>379</v>
      </c>
      <c r="M50" s="16">
        <v>493</v>
      </c>
      <c r="N50" s="16">
        <v>531</v>
      </c>
      <c r="O50" s="155">
        <f>SUM(K50:N50)</f>
        <v>1577</v>
      </c>
      <c r="P50" s="157">
        <f>P46*(18-P47)</f>
        <v>3981.8</v>
      </c>
      <c r="Q50" s="163">
        <f>Q46*(18-Q47)</f>
        <v>3911.8</v>
      </c>
      <c r="R50" s="4"/>
    </row>
    <row r="51" spans="2:18" ht="20.25" thickBot="1">
      <c r="B51" s="4"/>
      <c r="C51" s="407" t="s">
        <v>215</v>
      </c>
      <c r="D51" s="21">
        <f>D46*(19-D47)</f>
        <v>706.80000000000007</v>
      </c>
      <c r="E51" s="20">
        <v>679</v>
      </c>
      <c r="F51" s="20">
        <v>578</v>
      </c>
      <c r="G51" s="20">
        <v>302</v>
      </c>
      <c r="H51" s="20">
        <v>208</v>
      </c>
      <c r="I51" s="20">
        <v>76</v>
      </c>
      <c r="J51" s="164">
        <f>SUM(D51:H51)</f>
        <v>2473.8000000000002</v>
      </c>
      <c r="K51" s="20">
        <v>199</v>
      </c>
      <c r="L51" s="20">
        <v>410</v>
      </c>
      <c r="M51" s="20">
        <v>523</v>
      </c>
      <c r="N51" s="20">
        <v>562</v>
      </c>
      <c r="O51" s="164">
        <f>SUM(K51:N51)</f>
        <v>1694</v>
      </c>
      <c r="P51" s="165">
        <f>P46*(19-P47)</f>
        <v>4243.7999999999993</v>
      </c>
      <c r="Q51" s="166">
        <f>Q46*(19-Q47)</f>
        <v>4163.8</v>
      </c>
      <c r="R51" s="4"/>
    </row>
    <row r="52" spans="2:18" ht="15.75" thickBot="1">
      <c r="B52" s="4"/>
      <c r="C52" s="4"/>
      <c r="D52" s="4"/>
      <c r="E52" s="4"/>
      <c r="F52" s="4"/>
      <c r="G52" s="4"/>
      <c r="H52" s="4"/>
      <c r="I52" s="4"/>
      <c r="J52" s="4"/>
      <c r="K52" s="4"/>
      <c r="L52" s="4"/>
      <c r="M52" s="4"/>
      <c r="N52" s="4"/>
      <c r="O52" s="4"/>
      <c r="P52" s="4"/>
      <c r="Q52" s="4"/>
      <c r="R52" s="4"/>
    </row>
    <row r="53" spans="2:18" ht="24" thickBot="1">
      <c r="B53" s="4"/>
      <c r="C53" s="473" t="s">
        <v>488</v>
      </c>
      <c r="D53" s="474"/>
      <c r="E53" s="474"/>
      <c r="F53" s="474"/>
      <c r="G53" s="474"/>
      <c r="H53" s="474"/>
      <c r="I53" s="474"/>
      <c r="J53" s="474"/>
      <c r="K53" s="474"/>
      <c r="L53" s="474"/>
      <c r="M53" s="470" t="s">
        <v>229</v>
      </c>
      <c r="N53" s="471"/>
      <c r="O53" s="471"/>
      <c r="P53" s="471"/>
      <c r="Q53" s="472"/>
      <c r="R53" s="4"/>
    </row>
    <row r="54" spans="2:18" ht="15.75">
      <c r="B54" s="4"/>
      <c r="C54" s="465" t="s">
        <v>195</v>
      </c>
      <c r="D54" s="461" t="s">
        <v>196</v>
      </c>
      <c r="E54" s="461" t="s">
        <v>197</v>
      </c>
      <c r="F54" s="461" t="s">
        <v>198</v>
      </c>
      <c r="G54" s="461" t="s">
        <v>199</v>
      </c>
      <c r="H54" s="461" t="s">
        <v>200</v>
      </c>
      <c r="I54" s="461" t="s">
        <v>201</v>
      </c>
      <c r="J54" s="467" t="s">
        <v>202</v>
      </c>
      <c r="K54" s="461" t="s">
        <v>203</v>
      </c>
      <c r="L54" s="461" t="s">
        <v>204</v>
      </c>
      <c r="M54" s="461" t="s">
        <v>205</v>
      </c>
      <c r="N54" s="461" t="s">
        <v>206</v>
      </c>
      <c r="O54" s="467" t="s">
        <v>207</v>
      </c>
      <c r="P54" s="456" t="s">
        <v>208</v>
      </c>
      <c r="Q54" s="457"/>
      <c r="R54" s="4"/>
    </row>
    <row r="55" spans="2:18" ht="16.5" thickBot="1">
      <c r="B55" s="4"/>
      <c r="C55" s="466"/>
      <c r="D55" s="462"/>
      <c r="E55" s="462"/>
      <c r="F55" s="462"/>
      <c r="G55" s="462"/>
      <c r="H55" s="462"/>
      <c r="I55" s="462"/>
      <c r="J55" s="462"/>
      <c r="K55" s="462"/>
      <c r="L55" s="462"/>
      <c r="M55" s="462"/>
      <c r="N55" s="462"/>
      <c r="O55" s="462"/>
      <c r="P55" s="145" t="s">
        <v>209</v>
      </c>
      <c r="Q55" s="30" t="s">
        <v>210</v>
      </c>
      <c r="R55" s="4"/>
    </row>
    <row r="56" spans="2:18" ht="15">
      <c r="B56" s="4"/>
      <c r="C56" s="148" t="s">
        <v>211</v>
      </c>
      <c r="D56" s="146">
        <v>31</v>
      </c>
      <c r="E56" s="8">
        <v>28</v>
      </c>
      <c r="F56" s="8">
        <v>31</v>
      </c>
      <c r="G56" s="8">
        <v>25</v>
      </c>
      <c r="H56" s="8">
        <v>26</v>
      </c>
      <c r="I56" s="8">
        <v>15</v>
      </c>
      <c r="J56" s="168">
        <f>SUM(D56:H56)</f>
        <v>141</v>
      </c>
      <c r="K56" s="8">
        <v>25</v>
      </c>
      <c r="L56" s="8">
        <v>31</v>
      </c>
      <c r="M56" s="8">
        <v>30</v>
      </c>
      <c r="N56" s="8">
        <v>31</v>
      </c>
      <c r="O56" s="168">
        <f>SUM(K56:N56)</f>
        <v>117</v>
      </c>
      <c r="P56" s="167">
        <f>SUM(D56:I56,K56:N56)</f>
        <v>273</v>
      </c>
      <c r="Q56" s="169">
        <f>J56+O56</f>
        <v>258</v>
      </c>
      <c r="R56" s="4"/>
    </row>
    <row r="57" spans="2:18" ht="19.5">
      <c r="B57" s="4"/>
      <c r="C57" s="149" t="s">
        <v>485</v>
      </c>
      <c r="D57" s="147">
        <v>3.6</v>
      </c>
      <c r="E57" s="10">
        <v>7.3</v>
      </c>
      <c r="F57" s="10">
        <v>1.3</v>
      </c>
      <c r="G57" s="10">
        <v>2.2000000000000002</v>
      </c>
      <c r="H57" s="10">
        <v>10.6</v>
      </c>
      <c r="I57" s="10">
        <v>11</v>
      </c>
      <c r="J57" s="153">
        <f>(D56*D57+E56*E57+F56*F57+G56*G57+H56*H57)/J56</f>
        <v>4.8716312056737587</v>
      </c>
      <c r="K57" s="10">
        <v>9.6</v>
      </c>
      <c r="L57" s="95">
        <v>7.2</v>
      </c>
      <c r="M57" s="95">
        <v>2.7</v>
      </c>
      <c r="N57" s="95">
        <v>4</v>
      </c>
      <c r="O57" s="153">
        <f>(K56*K57+L56*L57+M56*M57+N56*N57)/O56</f>
        <v>5.7111111111111112</v>
      </c>
      <c r="P57" s="154">
        <f>(D57*D56+E57*E56+F57*F56+G57*G56+H57*H56+I57*I56+K57*K56+L57*L56+M57*M56+N57*N56)/P56</f>
        <v>5.5681318681318688</v>
      </c>
      <c r="Q57" s="161">
        <f>(J57*J56+O57*O56)/Q56</f>
        <v>5.2523255813953487</v>
      </c>
      <c r="R57" s="4"/>
    </row>
    <row r="58" spans="2:18" ht="19.5">
      <c r="B58" s="4"/>
      <c r="C58" s="149" t="s">
        <v>212</v>
      </c>
      <c r="D58" s="13">
        <v>291</v>
      </c>
      <c r="E58" s="12">
        <v>160</v>
      </c>
      <c r="F58" s="12">
        <v>363</v>
      </c>
      <c r="G58" s="12">
        <v>270</v>
      </c>
      <c r="H58" s="12">
        <f>H56*(13-H57)</f>
        <v>62.400000000000006</v>
      </c>
      <c r="I58" s="12">
        <v>37</v>
      </c>
      <c r="J58" s="155">
        <f>SUM(D58:H58)</f>
        <v>1146.4000000000001</v>
      </c>
      <c r="K58" s="12">
        <v>84</v>
      </c>
      <c r="L58" s="12">
        <v>179</v>
      </c>
      <c r="M58" s="12">
        <v>309</v>
      </c>
      <c r="N58" s="12">
        <v>279</v>
      </c>
      <c r="O58" s="155">
        <f>SUM(K58:N58)</f>
        <v>851</v>
      </c>
      <c r="P58" s="156">
        <f>P56*(13-P57)</f>
        <v>2028.8999999999999</v>
      </c>
      <c r="Q58" s="162">
        <f>Q56*(13-Q57)</f>
        <v>1998.9</v>
      </c>
      <c r="R58" s="4"/>
    </row>
    <row r="59" spans="2:18" ht="19.5">
      <c r="B59" s="4"/>
      <c r="C59" s="149" t="s">
        <v>213</v>
      </c>
      <c r="D59" s="13">
        <v>415</v>
      </c>
      <c r="E59" s="12">
        <v>272</v>
      </c>
      <c r="F59" s="12">
        <v>487</v>
      </c>
      <c r="G59" s="12">
        <v>370</v>
      </c>
      <c r="H59" s="12">
        <f>H56*(17-H57)</f>
        <v>166.4</v>
      </c>
      <c r="I59" s="12">
        <v>97</v>
      </c>
      <c r="J59" s="155">
        <f>SUM(D59:H59)</f>
        <v>1710.4</v>
      </c>
      <c r="K59" s="12">
        <v>184</v>
      </c>
      <c r="L59" s="12">
        <v>303</v>
      </c>
      <c r="M59" s="12">
        <v>429</v>
      </c>
      <c r="N59" s="12">
        <v>403</v>
      </c>
      <c r="O59" s="155">
        <f>SUM(K59:N59)</f>
        <v>1319</v>
      </c>
      <c r="P59" s="156">
        <f>P56*(17-P57)</f>
        <v>3120.9</v>
      </c>
      <c r="Q59" s="162">
        <f>Q56*(17-Q57)</f>
        <v>3030.9</v>
      </c>
      <c r="R59" s="4"/>
    </row>
    <row r="60" spans="2:18" ht="19.5">
      <c r="B60" s="4"/>
      <c r="C60" s="149" t="s">
        <v>214</v>
      </c>
      <c r="D60" s="17">
        <v>446</v>
      </c>
      <c r="E60" s="16">
        <f>E56*(18-E57)</f>
        <v>299.59999999999997</v>
      </c>
      <c r="F60" s="16">
        <v>518</v>
      </c>
      <c r="G60" s="16">
        <v>395</v>
      </c>
      <c r="H60" s="16">
        <f>H56*(18-H57)</f>
        <v>192.4</v>
      </c>
      <c r="I60" s="16">
        <v>112</v>
      </c>
      <c r="J60" s="155">
        <f>SUM(D60:H60)</f>
        <v>1851</v>
      </c>
      <c r="K60" s="16">
        <v>209</v>
      </c>
      <c r="L60" s="16">
        <v>334</v>
      </c>
      <c r="M60" s="16">
        <v>459</v>
      </c>
      <c r="N60" s="16">
        <v>434</v>
      </c>
      <c r="O60" s="155">
        <f>SUM(K60:N60)</f>
        <v>1436</v>
      </c>
      <c r="P60" s="157">
        <f>P56*(18-P57)</f>
        <v>3393.9</v>
      </c>
      <c r="Q60" s="163">
        <f>Q56*(18-Q57)</f>
        <v>3288.9</v>
      </c>
      <c r="R60" s="4"/>
    </row>
    <row r="61" spans="2:18" ht="20.25" thickBot="1">
      <c r="B61" s="4"/>
      <c r="C61" s="407" t="s">
        <v>215</v>
      </c>
      <c r="D61" s="21">
        <v>477</v>
      </c>
      <c r="E61" s="20">
        <f>E56*(19-E57)</f>
        <v>327.59999999999997</v>
      </c>
      <c r="F61" s="20">
        <v>549</v>
      </c>
      <c r="G61" s="20">
        <v>420</v>
      </c>
      <c r="H61" s="20">
        <f>H56*(19-H57)</f>
        <v>218.4</v>
      </c>
      <c r="I61" s="20">
        <v>127</v>
      </c>
      <c r="J61" s="164">
        <f>SUM(D61:H61)</f>
        <v>1992</v>
      </c>
      <c r="K61" s="20">
        <v>234</v>
      </c>
      <c r="L61" s="20">
        <v>365</v>
      </c>
      <c r="M61" s="20">
        <v>489</v>
      </c>
      <c r="N61" s="20">
        <v>465</v>
      </c>
      <c r="O61" s="164">
        <f>SUM(K61:N61)</f>
        <v>1553</v>
      </c>
      <c r="P61" s="165">
        <f>P56*(19-P57)</f>
        <v>3666.9</v>
      </c>
      <c r="Q61" s="166">
        <f>Q56*(19-Q57)</f>
        <v>3546.9</v>
      </c>
      <c r="R61" s="4"/>
    </row>
    <row r="62" spans="2:18" ht="15.75" thickBot="1">
      <c r="B62" s="4"/>
      <c r="C62" s="4"/>
      <c r="D62" s="4"/>
      <c r="E62" s="4"/>
      <c r="F62" s="4"/>
      <c r="G62" s="4"/>
      <c r="H62" s="4"/>
      <c r="I62" s="4"/>
      <c r="J62" s="4"/>
      <c r="K62" s="4"/>
      <c r="L62" s="4"/>
      <c r="M62" s="4"/>
      <c r="N62" s="4"/>
      <c r="O62" s="4"/>
      <c r="P62" s="4"/>
      <c r="Q62" s="4"/>
      <c r="R62" s="4"/>
    </row>
    <row r="63" spans="2:18" ht="24" thickBot="1">
      <c r="B63" s="4"/>
      <c r="C63" s="473" t="s">
        <v>488</v>
      </c>
      <c r="D63" s="474"/>
      <c r="E63" s="474"/>
      <c r="F63" s="474"/>
      <c r="G63" s="474"/>
      <c r="H63" s="474"/>
      <c r="I63" s="474"/>
      <c r="J63" s="474"/>
      <c r="K63" s="474"/>
      <c r="L63" s="474"/>
      <c r="M63" s="470" t="s">
        <v>230</v>
      </c>
      <c r="N63" s="471"/>
      <c r="O63" s="471"/>
      <c r="P63" s="471"/>
      <c r="Q63" s="472"/>
      <c r="R63" s="4"/>
    </row>
    <row r="64" spans="2:18" ht="15.75">
      <c r="B64" s="29"/>
      <c r="C64" s="465" t="s">
        <v>195</v>
      </c>
      <c r="D64" s="461" t="s">
        <v>196</v>
      </c>
      <c r="E64" s="461" t="s">
        <v>197</v>
      </c>
      <c r="F64" s="461" t="s">
        <v>198</v>
      </c>
      <c r="G64" s="461" t="s">
        <v>199</v>
      </c>
      <c r="H64" s="461" t="s">
        <v>200</v>
      </c>
      <c r="I64" s="461" t="s">
        <v>201</v>
      </c>
      <c r="J64" s="467" t="s">
        <v>202</v>
      </c>
      <c r="K64" s="461" t="s">
        <v>203</v>
      </c>
      <c r="L64" s="461" t="s">
        <v>204</v>
      </c>
      <c r="M64" s="461" t="s">
        <v>205</v>
      </c>
      <c r="N64" s="461" t="s">
        <v>206</v>
      </c>
      <c r="O64" s="467" t="s">
        <v>207</v>
      </c>
      <c r="P64" s="456" t="s">
        <v>208</v>
      </c>
      <c r="Q64" s="457"/>
      <c r="R64" s="4"/>
    </row>
    <row r="65" spans="2:18" ht="16.5" thickBot="1">
      <c r="B65" s="29"/>
      <c r="C65" s="466"/>
      <c r="D65" s="462"/>
      <c r="E65" s="462"/>
      <c r="F65" s="462"/>
      <c r="G65" s="462"/>
      <c r="H65" s="462"/>
      <c r="I65" s="462"/>
      <c r="J65" s="462"/>
      <c r="K65" s="462"/>
      <c r="L65" s="462"/>
      <c r="M65" s="462"/>
      <c r="N65" s="462"/>
      <c r="O65" s="462"/>
      <c r="P65" s="145" t="s">
        <v>209</v>
      </c>
      <c r="Q65" s="30" t="s">
        <v>210</v>
      </c>
      <c r="R65" s="4"/>
    </row>
    <row r="66" spans="2:18" ht="15">
      <c r="B66" s="4"/>
      <c r="C66" s="148" t="s">
        <v>211</v>
      </c>
      <c r="D66" s="146">
        <v>31</v>
      </c>
      <c r="E66" s="8">
        <v>28</v>
      </c>
      <c r="F66" s="8">
        <v>31</v>
      </c>
      <c r="G66" s="8">
        <v>30</v>
      </c>
      <c r="H66" s="8">
        <v>26</v>
      </c>
      <c r="I66" s="8">
        <v>10</v>
      </c>
      <c r="J66" s="168">
        <f>SUM(D66:H66)</f>
        <v>146</v>
      </c>
      <c r="K66" s="8">
        <v>30</v>
      </c>
      <c r="L66" s="8">
        <v>31</v>
      </c>
      <c r="M66" s="8">
        <v>30</v>
      </c>
      <c r="N66" s="8">
        <v>31</v>
      </c>
      <c r="O66" s="168">
        <f>SUM(K66:N66)</f>
        <v>122</v>
      </c>
      <c r="P66" s="167">
        <f>SUM(D66:I66,K66:N66)</f>
        <v>278</v>
      </c>
      <c r="Q66" s="169">
        <f>J66+O66</f>
        <v>268</v>
      </c>
      <c r="R66" s="4"/>
    </row>
    <row r="67" spans="2:18" ht="19.5">
      <c r="B67" s="4"/>
      <c r="C67" s="149" t="s">
        <v>485</v>
      </c>
      <c r="D67" s="147">
        <v>4.3</v>
      </c>
      <c r="E67" s="10">
        <v>4</v>
      </c>
      <c r="F67" s="10">
        <v>4.2</v>
      </c>
      <c r="G67" s="10">
        <v>3.2</v>
      </c>
      <c r="H67" s="10">
        <v>8.6999999999999993</v>
      </c>
      <c r="I67" s="10">
        <v>9</v>
      </c>
      <c r="J67" s="153">
        <f>(D66*D67+E66*E67+F66*F67+G66*G67+H66*H67)/J66</f>
        <v>4.7787671232876718</v>
      </c>
      <c r="K67" s="10">
        <v>9</v>
      </c>
      <c r="L67" s="95">
        <v>7.2</v>
      </c>
      <c r="M67" s="95">
        <v>2</v>
      </c>
      <c r="N67" s="95">
        <v>-0.8</v>
      </c>
      <c r="O67" s="153">
        <f>(K66*K67+L66*L67+M66*M67+N66*N67)/O66</f>
        <v>4.3311475409836069</v>
      </c>
      <c r="P67" s="154">
        <f>(D67*D66+E67*E66+F67*F66+G67*G66+H67*H66+I67*I66+K67*K66+L67*L66+M67*M66+N67*N66)/P66</f>
        <v>4.7341726618705042</v>
      </c>
      <c r="Q67" s="161">
        <f>(J67*J66+O67*O66)/Q66</f>
        <v>4.5750000000000002</v>
      </c>
      <c r="R67" s="4"/>
    </row>
    <row r="68" spans="2:18" ht="19.5">
      <c r="B68" s="4"/>
      <c r="C68" s="149" t="s">
        <v>212</v>
      </c>
      <c r="D68" s="13">
        <v>270</v>
      </c>
      <c r="E68" s="12">
        <v>252</v>
      </c>
      <c r="F68" s="12">
        <v>273</v>
      </c>
      <c r="G68" s="12">
        <v>295</v>
      </c>
      <c r="H68" s="12">
        <v>112</v>
      </c>
      <c r="I68" s="12">
        <v>39</v>
      </c>
      <c r="J68" s="155">
        <f>SUM(D68:H68)</f>
        <v>1202</v>
      </c>
      <c r="K68" s="12">
        <v>120</v>
      </c>
      <c r="L68" s="12">
        <v>179</v>
      </c>
      <c r="M68" s="12">
        <v>330</v>
      </c>
      <c r="N68" s="12">
        <f>N66*(13-N67)</f>
        <v>427.8</v>
      </c>
      <c r="O68" s="155">
        <f>SUM(K68:N68)</f>
        <v>1056.8</v>
      </c>
      <c r="P68" s="156">
        <f>P66*(13-P67)</f>
        <v>2297.8999999999996</v>
      </c>
      <c r="Q68" s="162">
        <f>Q66*(13-Q67)</f>
        <v>2257.9</v>
      </c>
      <c r="R68" s="4"/>
    </row>
    <row r="69" spans="2:18" ht="19.5">
      <c r="B69" s="4"/>
      <c r="C69" s="149" t="s">
        <v>213</v>
      </c>
      <c r="D69" s="13">
        <v>394</v>
      </c>
      <c r="E69" s="12">
        <v>364</v>
      </c>
      <c r="F69" s="12">
        <f>F66*(17-F67)</f>
        <v>396.8</v>
      </c>
      <c r="G69" s="12">
        <v>415</v>
      </c>
      <c r="H69" s="12">
        <v>216</v>
      </c>
      <c r="I69" s="12">
        <v>79</v>
      </c>
      <c r="J69" s="155">
        <f>SUM(D69:H69)</f>
        <v>1785.8</v>
      </c>
      <c r="K69" s="12">
        <v>240</v>
      </c>
      <c r="L69" s="12">
        <v>303</v>
      </c>
      <c r="M69" s="12">
        <v>450</v>
      </c>
      <c r="N69" s="12">
        <f>N66*(17-N67)</f>
        <v>551.80000000000007</v>
      </c>
      <c r="O69" s="155">
        <f>SUM(K69:N69)</f>
        <v>1544.8000000000002</v>
      </c>
      <c r="P69" s="156">
        <f>P66*(17-P67)</f>
        <v>3409.8999999999996</v>
      </c>
      <c r="Q69" s="162">
        <f>Q66*(17-Q67)</f>
        <v>3329.9</v>
      </c>
      <c r="R69" s="4"/>
    </row>
    <row r="70" spans="2:18" ht="19.5">
      <c r="B70" s="4"/>
      <c r="C70" s="149" t="s">
        <v>214</v>
      </c>
      <c r="D70" s="17">
        <v>425</v>
      </c>
      <c r="E70" s="16">
        <v>392</v>
      </c>
      <c r="F70" s="16">
        <f>F66*(18-F67)</f>
        <v>427.8</v>
      </c>
      <c r="G70" s="16">
        <v>445</v>
      </c>
      <c r="H70" s="16">
        <v>242</v>
      </c>
      <c r="I70" s="16">
        <v>89</v>
      </c>
      <c r="J70" s="155">
        <f>SUM(D70:H70)</f>
        <v>1931.8</v>
      </c>
      <c r="K70" s="16">
        <v>270</v>
      </c>
      <c r="L70" s="16">
        <v>334</v>
      </c>
      <c r="M70" s="16">
        <v>480</v>
      </c>
      <c r="N70" s="16">
        <f>N66*(18-N67)</f>
        <v>582.80000000000007</v>
      </c>
      <c r="O70" s="155">
        <f>SUM(K70:N70)</f>
        <v>1666.8000000000002</v>
      </c>
      <c r="P70" s="157">
        <f>P66*(18-P67)</f>
        <v>3687.8999999999996</v>
      </c>
      <c r="Q70" s="163">
        <f>Q66*(18-Q67)</f>
        <v>3597.9</v>
      </c>
      <c r="R70" s="4"/>
    </row>
    <row r="71" spans="2:18" ht="20.25" thickBot="1">
      <c r="B71" s="4"/>
      <c r="C71" s="407" t="s">
        <v>215</v>
      </c>
      <c r="D71" s="21">
        <v>456</v>
      </c>
      <c r="E71" s="20">
        <v>420</v>
      </c>
      <c r="F71" s="20">
        <f>F66*(19-F67)</f>
        <v>458.8</v>
      </c>
      <c r="G71" s="20">
        <v>475</v>
      </c>
      <c r="H71" s="20">
        <v>268</v>
      </c>
      <c r="I71" s="20">
        <v>99</v>
      </c>
      <c r="J71" s="164">
        <f>SUM(D71:H71)</f>
        <v>2077.8000000000002</v>
      </c>
      <c r="K71" s="20">
        <v>300</v>
      </c>
      <c r="L71" s="20">
        <v>365</v>
      </c>
      <c r="M71" s="20">
        <v>510</v>
      </c>
      <c r="N71" s="20">
        <f>N66*(19-N67)</f>
        <v>613.80000000000007</v>
      </c>
      <c r="O71" s="164">
        <f>SUM(K71:N71)</f>
        <v>1788.8000000000002</v>
      </c>
      <c r="P71" s="165">
        <f>P66*(19-P67)</f>
        <v>3965.8999999999996</v>
      </c>
      <c r="Q71" s="166">
        <f>Q66*(19-Q67)</f>
        <v>3865.9</v>
      </c>
      <c r="R71" s="4"/>
    </row>
    <row r="72" spans="2:18" ht="15.75" thickBot="1">
      <c r="B72" s="4"/>
      <c r="C72" s="4"/>
      <c r="D72" s="4"/>
      <c r="E72" s="4"/>
      <c r="F72" s="4"/>
      <c r="G72" s="4"/>
      <c r="H72" s="4"/>
      <c r="I72" s="4"/>
      <c r="J72" s="4"/>
      <c r="K72" s="4"/>
      <c r="L72" s="4"/>
      <c r="M72" s="4"/>
      <c r="N72" s="4"/>
      <c r="O72" s="4"/>
      <c r="P72" s="4"/>
      <c r="Q72" s="4"/>
      <c r="R72" s="4"/>
    </row>
    <row r="73" spans="2:18" ht="24" thickBot="1">
      <c r="B73" s="4"/>
      <c r="C73" s="473" t="s">
        <v>493</v>
      </c>
      <c r="D73" s="474"/>
      <c r="E73" s="474"/>
      <c r="F73" s="474"/>
      <c r="G73" s="474"/>
      <c r="H73" s="474"/>
      <c r="I73" s="474"/>
      <c r="J73" s="474"/>
      <c r="K73" s="474"/>
      <c r="L73" s="474"/>
      <c r="M73" s="470" t="s">
        <v>231</v>
      </c>
      <c r="N73" s="471"/>
      <c r="O73" s="471"/>
      <c r="P73" s="471"/>
      <c r="Q73" s="472"/>
      <c r="R73" s="4"/>
    </row>
    <row r="74" spans="2:18" ht="15.75">
      <c r="B74" s="4"/>
      <c r="C74" s="465" t="s">
        <v>195</v>
      </c>
      <c r="D74" s="461" t="s">
        <v>196</v>
      </c>
      <c r="E74" s="461" t="s">
        <v>197</v>
      </c>
      <c r="F74" s="461" t="s">
        <v>198</v>
      </c>
      <c r="G74" s="461" t="s">
        <v>199</v>
      </c>
      <c r="H74" s="461" t="s">
        <v>200</v>
      </c>
      <c r="I74" s="461" t="s">
        <v>201</v>
      </c>
      <c r="J74" s="467" t="s">
        <v>202</v>
      </c>
      <c r="K74" s="461" t="s">
        <v>203</v>
      </c>
      <c r="L74" s="461" t="s">
        <v>204</v>
      </c>
      <c r="M74" s="461" t="s">
        <v>205</v>
      </c>
      <c r="N74" s="461" t="s">
        <v>206</v>
      </c>
      <c r="O74" s="467" t="s">
        <v>207</v>
      </c>
      <c r="P74" s="456" t="s">
        <v>208</v>
      </c>
      <c r="Q74" s="457"/>
      <c r="R74" s="4"/>
    </row>
    <row r="75" spans="2:18" ht="16.5" thickBot="1">
      <c r="B75" s="4"/>
      <c r="C75" s="466"/>
      <c r="D75" s="462"/>
      <c r="E75" s="462"/>
      <c r="F75" s="462"/>
      <c r="G75" s="462"/>
      <c r="H75" s="462"/>
      <c r="I75" s="462"/>
      <c r="J75" s="462"/>
      <c r="K75" s="462"/>
      <c r="L75" s="462"/>
      <c r="M75" s="462"/>
      <c r="N75" s="462"/>
      <c r="O75" s="462"/>
      <c r="P75" s="145" t="s">
        <v>209</v>
      </c>
      <c r="Q75" s="30" t="s">
        <v>210</v>
      </c>
      <c r="R75" s="4"/>
    </row>
    <row r="76" spans="2:18" ht="15">
      <c r="B76" s="4"/>
      <c r="C76" s="148" t="s">
        <v>211</v>
      </c>
      <c r="D76" s="146">
        <v>31</v>
      </c>
      <c r="E76" s="8">
        <v>28</v>
      </c>
      <c r="F76" s="8">
        <v>31</v>
      </c>
      <c r="G76" s="8">
        <v>30</v>
      </c>
      <c r="H76" s="8">
        <v>26</v>
      </c>
      <c r="I76" s="8">
        <v>20</v>
      </c>
      <c r="J76" s="168">
        <f>SUM(D76:H76)</f>
        <v>146</v>
      </c>
      <c r="K76" s="8">
        <v>16</v>
      </c>
      <c r="L76" s="8">
        <v>28</v>
      </c>
      <c r="M76" s="8">
        <v>31</v>
      </c>
      <c r="N76" s="8">
        <v>31</v>
      </c>
      <c r="O76" s="168">
        <f>SUM(K76:N76)</f>
        <v>106</v>
      </c>
      <c r="P76" s="167">
        <f>SUM(D76:I76,K76:N76)</f>
        <v>272</v>
      </c>
      <c r="Q76" s="169">
        <f>J76+O76</f>
        <v>252</v>
      </c>
      <c r="R76" s="4"/>
    </row>
    <row r="77" spans="2:18" ht="19.5">
      <c r="B77" s="4"/>
      <c r="C77" s="149" t="s">
        <v>485</v>
      </c>
      <c r="D77" s="147">
        <v>-1.7</v>
      </c>
      <c r="E77" s="10">
        <v>-0.1</v>
      </c>
      <c r="F77" s="10">
        <v>3.5</v>
      </c>
      <c r="G77" s="10">
        <v>7</v>
      </c>
      <c r="H77" s="10">
        <v>8.1</v>
      </c>
      <c r="I77" s="10">
        <v>11</v>
      </c>
      <c r="J77" s="153">
        <f>(D76*D77+E76*E77+F76*F77+G76*G77+H76*H77)/J76</f>
        <v>3.2438356164383562</v>
      </c>
      <c r="K77" s="10">
        <v>12.006666666666668</v>
      </c>
      <c r="L77" s="95">
        <v>8.3000000000000007</v>
      </c>
      <c r="M77" s="95">
        <v>4.1399999999999997</v>
      </c>
      <c r="N77" s="95">
        <v>-0.70322580645161292</v>
      </c>
      <c r="O77" s="153">
        <f>(K76*K77+L76*L77+M76*M77+N76*N77)/O76</f>
        <v>5.0098742138364782</v>
      </c>
      <c r="P77" s="154">
        <f>(D77*D76+E77*E76+F77*F76+G77*G76+H77*H76+I77*I76+K77*K76+L77*L76+M77*M76+N77*N76)/P76</f>
        <v>4.5023774509803927</v>
      </c>
      <c r="Q77" s="161">
        <f>(J77*J76+O77*O76)/Q76</f>
        <v>3.9866931216931221</v>
      </c>
      <c r="R77" s="4"/>
    </row>
    <row r="78" spans="2:18" ht="19.5">
      <c r="B78" s="4"/>
      <c r="C78" s="149" t="s">
        <v>212</v>
      </c>
      <c r="D78" s="13">
        <v>456</v>
      </c>
      <c r="E78" s="12">
        <v>367</v>
      </c>
      <c r="F78" s="12">
        <v>295</v>
      </c>
      <c r="G78" s="12">
        <v>181</v>
      </c>
      <c r="H78" s="12">
        <v>127</v>
      </c>
      <c r="I78" s="12">
        <v>33</v>
      </c>
      <c r="J78" s="155">
        <f>SUM(D78:H78)</f>
        <v>1426</v>
      </c>
      <c r="K78" s="12">
        <f>K76*(13-K77)</f>
        <v>15.893333333333317</v>
      </c>
      <c r="L78" s="12">
        <f>L76*(13-L77)</f>
        <v>131.59999999999997</v>
      </c>
      <c r="M78" s="12">
        <f>M76*(13-M77)</f>
        <v>274.65999999999997</v>
      </c>
      <c r="N78" s="12">
        <f>N76*(13-N77)</f>
        <v>424.8</v>
      </c>
      <c r="O78" s="155">
        <f>SUM(K78:N78)</f>
        <v>846.95333333333326</v>
      </c>
      <c r="P78" s="156">
        <f>P76*(13-P77)</f>
        <v>2311.353333333333</v>
      </c>
      <c r="Q78" s="162">
        <f>Q76*(13-Q77)</f>
        <v>2271.3533333333335</v>
      </c>
      <c r="R78" s="4"/>
    </row>
    <row r="79" spans="2:18" ht="19.5">
      <c r="B79" s="4"/>
      <c r="C79" s="149" t="s">
        <v>213</v>
      </c>
      <c r="D79" s="13">
        <v>580</v>
      </c>
      <c r="E79" s="12">
        <v>479</v>
      </c>
      <c r="F79" s="12">
        <v>419</v>
      </c>
      <c r="G79" s="12">
        <v>301</v>
      </c>
      <c r="H79" s="12">
        <v>231</v>
      </c>
      <c r="I79" s="12">
        <v>113</v>
      </c>
      <c r="J79" s="155">
        <f>SUM(D79:H79)</f>
        <v>2010</v>
      </c>
      <c r="K79" s="12">
        <f>K76*(17-K77)</f>
        <v>79.893333333333317</v>
      </c>
      <c r="L79" s="12">
        <f>L76*(17-L77)</f>
        <v>243.59999999999997</v>
      </c>
      <c r="M79" s="12">
        <f>M76*(17-M77)</f>
        <v>398.65999999999997</v>
      </c>
      <c r="N79" s="12">
        <f>N76*(17-N77)</f>
        <v>548.79999999999995</v>
      </c>
      <c r="O79" s="155">
        <f>SUM(K79:N79)</f>
        <v>1270.9533333333331</v>
      </c>
      <c r="P79" s="156">
        <f>P76*(17-P77)</f>
        <v>3399.353333333333</v>
      </c>
      <c r="Q79" s="162">
        <f>Q76*(17-Q77)</f>
        <v>3279.3533333333335</v>
      </c>
      <c r="R79" s="4"/>
    </row>
    <row r="80" spans="2:18" ht="19.5">
      <c r="B80" s="4"/>
      <c r="C80" s="149" t="s">
        <v>214</v>
      </c>
      <c r="D80" s="17">
        <v>611</v>
      </c>
      <c r="E80" s="16">
        <v>507</v>
      </c>
      <c r="F80" s="16">
        <v>450</v>
      </c>
      <c r="G80" s="16">
        <v>331</v>
      </c>
      <c r="H80" s="16">
        <v>257</v>
      </c>
      <c r="I80" s="16">
        <v>133</v>
      </c>
      <c r="J80" s="155">
        <f>SUM(D80:H80)</f>
        <v>2156</v>
      </c>
      <c r="K80" s="16">
        <f>K76*(18-K77)</f>
        <v>95.893333333333317</v>
      </c>
      <c r="L80" s="16">
        <f>L76*(18-L77)</f>
        <v>271.59999999999997</v>
      </c>
      <c r="M80" s="16">
        <f>M76*(18-M77)</f>
        <v>429.65999999999997</v>
      </c>
      <c r="N80" s="16">
        <f>N76*(18-N77)</f>
        <v>579.79999999999995</v>
      </c>
      <c r="O80" s="155">
        <f>SUM(K80:N80)</f>
        <v>1376.9533333333331</v>
      </c>
      <c r="P80" s="157">
        <f>P76*(18-P77)</f>
        <v>3671.353333333333</v>
      </c>
      <c r="Q80" s="163">
        <f>Q76*(18-Q77)</f>
        <v>3531.3533333333335</v>
      </c>
      <c r="R80" s="4"/>
    </row>
    <row r="81" spans="2:18" ht="20.25" thickBot="1">
      <c r="B81" s="4"/>
      <c r="C81" s="407" t="s">
        <v>215</v>
      </c>
      <c r="D81" s="21">
        <f>D76*(19-D77)</f>
        <v>641.69999999999993</v>
      </c>
      <c r="E81" s="20">
        <v>535</v>
      </c>
      <c r="F81" s="20">
        <v>481</v>
      </c>
      <c r="G81" s="20">
        <v>361</v>
      </c>
      <c r="H81" s="20">
        <v>283</v>
      </c>
      <c r="I81" s="20">
        <v>153</v>
      </c>
      <c r="J81" s="164">
        <f>SUM(D81:H81)</f>
        <v>2301.6999999999998</v>
      </c>
      <c r="K81" s="20">
        <f>K76*(19-K77)</f>
        <v>111.89333333333332</v>
      </c>
      <c r="L81" s="20">
        <f>L76*(19-L77)</f>
        <v>299.59999999999997</v>
      </c>
      <c r="M81" s="20">
        <f>M76*(19-M77)</f>
        <v>460.65999999999997</v>
      </c>
      <c r="N81" s="20">
        <f>N76*(19-N77)</f>
        <v>610.79999999999995</v>
      </c>
      <c r="O81" s="164">
        <f>SUM(K81:N81)</f>
        <v>1482.9533333333331</v>
      </c>
      <c r="P81" s="165">
        <f>P76*(19-P77)</f>
        <v>3943.353333333333</v>
      </c>
      <c r="Q81" s="166">
        <f>Q76*(19-Q77)</f>
        <v>3783.3533333333335</v>
      </c>
      <c r="R81" s="4"/>
    </row>
    <row r="82" spans="2:18" ht="15.75" thickBot="1">
      <c r="B82" s="4"/>
      <c r="C82" s="24"/>
      <c r="D82" s="25"/>
      <c r="E82" s="25"/>
      <c r="F82" s="25"/>
      <c r="G82" s="25"/>
      <c r="H82" s="25"/>
      <c r="I82" s="25"/>
      <c r="J82" s="26"/>
      <c r="K82" s="25"/>
      <c r="L82" s="25"/>
      <c r="M82" s="25"/>
      <c r="N82" s="25"/>
      <c r="O82" s="26"/>
      <c r="P82" s="27"/>
      <c r="Q82" s="27"/>
      <c r="R82" s="4"/>
    </row>
    <row r="83" spans="2:18" ht="24" thickBot="1">
      <c r="B83" s="4"/>
      <c r="C83" s="473" t="s">
        <v>494</v>
      </c>
      <c r="D83" s="474"/>
      <c r="E83" s="474"/>
      <c r="F83" s="474"/>
      <c r="G83" s="474"/>
      <c r="H83" s="474"/>
      <c r="I83" s="474"/>
      <c r="J83" s="474"/>
      <c r="K83" s="474"/>
      <c r="L83" s="474"/>
      <c r="M83" s="470" t="s">
        <v>145</v>
      </c>
      <c r="N83" s="471"/>
      <c r="O83" s="471"/>
      <c r="P83" s="471"/>
      <c r="Q83" s="472"/>
      <c r="R83" s="4"/>
    </row>
    <row r="84" spans="2:18" ht="15.75">
      <c r="B84" s="4"/>
      <c r="C84" s="465" t="s">
        <v>195</v>
      </c>
      <c r="D84" s="461" t="s">
        <v>196</v>
      </c>
      <c r="E84" s="461" t="s">
        <v>197</v>
      </c>
      <c r="F84" s="461" t="s">
        <v>198</v>
      </c>
      <c r="G84" s="461" t="s">
        <v>199</v>
      </c>
      <c r="H84" s="461" t="s">
        <v>200</v>
      </c>
      <c r="I84" s="461" t="s">
        <v>201</v>
      </c>
      <c r="J84" s="467" t="s">
        <v>202</v>
      </c>
      <c r="K84" s="461" t="s">
        <v>203</v>
      </c>
      <c r="L84" s="461" t="s">
        <v>204</v>
      </c>
      <c r="M84" s="461" t="s">
        <v>205</v>
      </c>
      <c r="N84" s="461" t="s">
        <v>206</v>
      </c>
      <c r="O84" s="467" t="s">
        <v>207</v>
      </c>
      <c r="P84" s="456" t="s">
        <v>208</v>
      </c>
      <c r="Q84" s="457"/>
      <c r="R84" s="4"/>
    </row>
    <row r="85" spans="2:18" ht="16.5" thickBot="1">
      <c r="B85" s="4"/>
      <c r="C85" s="466"/>
      <c r="D85" s="462"/>
      <c r="E85" s="462"/>
      <c r="F85" s="462"/>
      <c r="G85" s="462"/>
      <c r="H85" s="462"/>
      <c r="I85" s="462"/>
      <c r="J85" s="462"/>
      <c r="K85" s="462"/>
      <c r="L85" s="462"/>
      <c r="M85" s="462"/>
      <c r="N85" s="462"/>
      <c r="O85" s="462"/>
      <c r="P85" s="145" t="s">
        <v>209</v>
      </c>
      <c r="Q85" s="30" t="s">
        <v>210</v>
      </c>
      <c r="R85" s="4"/>
    </row>
    <row r="86" spans="2:18" ht="15">
      <c r="B86" s="4"/>
      <c r="C86" s="148" t="s">
        <v>211</v>
      </c>
      <c r="D86" s="146">
        <v>31</v>
      </c>
      <c r="E86" s="8">
        <v>31</v>
      </c>
      <c r="F86" s="8">
        <v>31</v>
      </c>
      <c r="G86" s="8">
        <v>31</v>
      </c>
      <c r="H86" s="8">
        <v>29</v>
      </c>
      <c r="I86" s="8">
        <v>17</v>
      </c>
      <c r="J86" s="168">
        <f>SUM(D86:H86)</f>
        <v>153</v>
      </c>
      <c r="K86" s="8"/>
      <c r="L86" s="8"/>
      <c r="M86" s="8"/>
      <c r="N86" s="8"/>
      <c r="O86" s="168">
        <f>SUM(K86:N86)</f>
        <v>0</v>
      </c>
      <c r="P86" s="167">
        <f>SUM(D86:I86,K86:N86)</f>
        <v>170</v>
      </c>
      <c r="Q86" s="169">
        <f>J86+O86</f>
        <v>153</v>
      </c>
      <c r="R86" s="4"/>
    </row>
    <row r="87" spans="2:18" ht="19.5">
      <c r="B87" s="4"/>
      <c r="C87" s="149" t="s">
        <v>485</v>
      </c>
      <c r="D87" s="147">
        <v>-1.6709677419354834</v>
      </c>
      <c r="E87" s="10">
        <v>-2.6678571428571423</v>
      </c>
      <c r="F87" s="10">
        <v>0.8</v>
      </c>
      <c r="G87" s="10">
        <v>3.5633333333333335</v>
      </c>
      <c r="H87" s="10">
        <v>9.0258064516129046</v>
      </c>
      <c r="I87" s="10">
        <v>12.633333333333331</v>
      </c>
      <c r="J87" s="153">
        <f>(D86*D87+E86*E87+F86*F87+G86*G87+H86*H87)/J86</f>
        <v>1.715739535957753</v>
      </c>
      <c r="K87" s="10"/>
      <c r="L87" s="95"/>
      <c r="M87" s="95"/>
      <c r="N87" s="95"/>
      <c r="O87" s="153"/>
      <c r="P87" s="154">
        <f>(D87*D86+E87*E86+F87*F86+G87*G86+H87*H86+I87*I86+K87*K86+L87*L86+M87*M86+N87*N86)/P86</f>
        <v>2.8074989156953105</v>
      </c>
      <c r="Q87" s="161">
        <f>(J87*J86+O87*O86)/Q86</f>
        <v>1.715739535957753</v>
      </c>
      <c r="R87" s="4"/>
    </row>
    <row r="88" spans="2:18" ht="19.5">
      <c r="B88" s="4"/>
      <c r="C88" s="149" t="s">
        <v>212</v>
      </c>
      <c r="D88" s="13">
        <f t="shared" ref="D88:I88" si="0">D86*(13-D87)</f>
        <v>454.79999999999995</v>
      </c>
      <c r="E88" s="12">
        <f t="shared" si="0"/>
        <v>485.70357142857142</v>
      </c>
      <c r="F88" s="12">
        <f t="shared" si="0"/>
        <v>378.2</v>
      </c>
      <c r="G88" s="12">
        <f t="shared" si="0"/>
        <v>292.53666666666669</v>
      </c>
      <c r="H88" s="12">
        <f t="shared" si="0"/>
        <v>115.25161290322576</v>
      </c>
      <c r="I88" s="12">
        <f t="shared" si="0"/>
        <v>6.2333333333333716</v>
      </c>
      <c r="J88" s="155">
        <f>SUM(D88:H88)</f>
        <v>1726.4918509984639</v>
      </c>
      <c r="K88" s="12">
        <f>K86*(13-K87)</f>
        <v>0</v>
      </c>
      <c r="L88" s="12">
        <f>L86*(13-L87)</f>
        <v>0</v>
      </c>
      <c r="M88" s="12">
        <f>M86*(13-M87)</f>
        <v>0</v>
      </c>
      <c r="N88" s="12">
        <f>N86*(13-N87)</f>
        <v>0</v>
      </c>
      <c r="O88" s="155">
        <f>SUM(K88:N88)</f>
        <v>0</v>
      </c>
      <c r="P88" s="156">
        <f>P86*(13-P87)</f>
        <v>1732.7251843317972</v>
      </c>
      <c r="Q88" s="162">
        <f>Q86*(13-Q87)</f>
        <v>1726.4918509984639</v>
      </c>
      <c r="R88" s="4"/>
    </row>
    <row r="89" spans="2:18" ht="19.5">
      <c r="B89" s="4"/>
      <c r="C89" s="149" t="s">
        <v>213</v>
      </c>
      <c r="D89" s="13">
        <f t="shared" ref="D89:I89" si="1">D86*(17-D87)</f>
        <v>578.80000000000007</v>
      </c>
      <c r="E89" s="12">
        <f t="shared" si="1"/>
        <v>609.70357142857142</v>
      </c>
      <c r="F89" s="12">
        <f t="shared" si="1"/>
        <v>502.2</v>
      </c>
      <c r="G89" s="12">
        <f t="shared" si="1"/>
        <v>416.53666666666669</v>
      </c>
      <c r="H89" s="12">
        <f t="shared" si="1"/>
        <v>231.25161290322578</v>
      </c>
      <c r="I89" s="12">
        <f t="shared" si="1"/>
        <v>74.233333333333377</v>
      </c>
      <c r="J89" s="155">
        <f>SUM(D89:H89)</f>
        <v>2338.4918509984636</v>
      </c>
      <c r="K89" s="12">
        <f>K86*(17-K87)</f>
        <v>0</v>
      </c>
      <c r="L89" s="12">
        <f>L86*(17-L87)</f>
        <v>0</v>
      </c>
      <c r="M89" s="12">
        <f>M86*(17-M87)</f>
        <v>0</v>
      </c>
      <c r="N89" s="12">
        <f>N86*(17-N87)</f>
        <v>0</v>
      </c>
      <c r="O89" s="155">
        <f>SUM(K89:N89)</f>
        <v>0</v>
      </c>
      <c r="P89" s="156">
        <f>P86*(17-P87)</f>
        <v>2412.7251843317972</v>
      </c>
      <c r="Q89" s="162">
        <f>Q86*(17-Q87)</f>
        <v>2338.4918509984641</v>
      </c>
      <c r="R89" s="4"/>
    </row>
    <row r="90" spans="2:18" ht="19.5">
      <c r="B90" s="4"/>
      <c r="C90" s="149" t="s">
        <v>214</v>
      </c>
      <c r="D90" s="17">
        <f t="shared" ref="D90:I90" si="2">D86*(18-D87)</f>
        <v>609.80000000000007</v>
      </c>
      <c r="E90" s="16">
        <f t="shared" si="2"/>
        <v>640.70357142857142</v>
      </c>
      <c r="F90" s="16">
        <f t="shared" si="2"/>
        <v>533.19999999999993</v>
      </c>
      <c r="G90" s="16">
        <f t="shared" si="2"/>
        <v>447.53666666666669</v>
      </c>
      <c r="H90" s="16">
        <f t="shared" si="2"/>
        <v>260.25161290322575</v>
      </c>
      <c r="I90" s="16">
        <f t="shared" si="2"/>
        <v>91.233333333333377</v>
      </c>
      <c r="J90" s="155">
        <f>SUM(D90:H90)</f>
        <v>2491.4918509984636</v>
      </c>
      <c r="K90" s="16">
        <f>K86*(18-K87)</f>
        <v>0</v>
      </c>
      <c r="L90" s="16">
        <f>L86*(18-L87)</f>
        <v>0</v>
      </c>
      <c r="M90" s="16">
        <f>M86*(18-M87)</f>
        <v>0</v>
      </c>
      <c r="N90" s="16">
        <f>N86*(18-N87)</f>
        <v>0</v>
      </c>
      <c r="O90" s="155">
        <f>SUM(K90:N90)</f>
        <v>0</v>
      </c>
      <c r="P90" s="157">
        <f>P86*(18-P87)</f>
        <v>2582.7251843317972</v>
      </c>
      <c r="Q90" s="163">
        <f>Q86*(18-Q87)</f>
        <v>2491.4918509984641</v>
      </c>
      <c r="R90" s="4"/>
    </row>
    <row r="91" spans="2:18" ht="20.25" thickBot="1">
      <c r="B91" s="4"/>
      <c r="C91" s="407" t="s">
        <v>215</v>
      </c>
      <c r="D91" s="21">
        <f t="shared" ref="D91:I91" si="3">D86*(19-D87)</f>
        <v>640.80000000000007</v>
      </c>
      <c r="E91" s="20">
        <f t="shared" si="3"/>
        <v>671.70357142857142</v>
      </c>
      <c r="F91" s="20">
        <f t="shared" si="3"/>
        <v>564.19999999999993</v>
      </c>
      <c r="G91" s="20">
        <f t="shared" si="3"/>
        <v>478.53666666666669</v>
      </c>
      <c r="H91" s="20">
        <f t="shared" si="3"/>
        <v>289.25161290322575</v>
      </c>
      <c r="I91" s="20">
        <f t="shared" si="3"/>
        <v>108.23333333333338</v>
      </c>
      <c r="J91" s="164">
        <f>SUM(D91:H91)</f>
        <v>2644.4918509984636</v>
      </c>
      <c r="K91" s="20">
        <f>K86*(19-K87)</f>
        <v>0</v>
      </c>
      <c r="L91" s="20">
        <f>L86*(19-L87)</f>
        <v>0</v>
      </c>
      <c r="M91" s="20">
        <f>M86*(19-M87)</f>
        <v>0</v>
      </c>
      <c r="N91" s="20">
        <f>N86*(19-N87)</f>
        <v>0</v>
      </c>
      <c r="O91" s="164">
        <f>SUM(K91:N91)</f>
        <v>0</v>
      </c>
      <c r="P91" s="165">
        <f>P86*(19-P87)</f>
        <v>2752.7251843317968</v>
      </c>
      <c r="Q91" s="166">
        <f>Q86*(19-Q87)</f>
        <v>2644.4918509984641</v>
      </c>
      <c r="R91" s="4"/>
    </row>
    <row r="92" spans="2:18" ht="15.75" thickBot="1">
      <c r="B92" s="4"/>
      <c r="C92" s="4"/>
      <c r="D92" s="4"/>
      <c r="E92" s="4"/>
      <c r="F92" s="4"/>
      <c r="G92" s="4"/>
      <c r="H92" s="4"/>
      <c r="I92" s="4"/>
      <c r="J92" s="4"/>
      <c r="K92" s="4"/>
      <c r="L92" s="4"/>
      <c r="M92" s="4"/>
      <c r="N92" s="4"/>
      <c r="O92" s="4"/>
      <c r="P92" s="4"/>
      <c r="Q92" s="4"/>
      <c r="R92" s="4"/>
    </row>
    <row r="93" spans="2:18" ht="24" thickBot="1">
      <c r="B93" s="4"/>
      <c r="C93" s="463" t="s">
        <v>495</v>
      </c>
      <c r="D93" s="464"/>
      <c r="E93" s="464"/>
      <c r="F93" s="464"/>
      <c r="G93" s="464"/>
      <c r="H93" s="464"/>
      <c r="I93" s="464"/>
      <c r="J93" s="464"/>
      <c r="K93" s="464"/>
      <c r="L93" s="464"/>
      <c r="M93" s="468" t="s">
        <v>233</v>
      </c>
      <c r="N93" s="468"/>
      <c r="O93" s="468"/>
      <c r="P93" s="468"/>
      <c r="Q93" s="469"/>
      <c r="R93" s="4"/>
    </row>
    <row r="94" spans="2:18" ht="15.75">
      <c r="B94" s="4"/>
      <c r="C94" s="465" t="s">
        <v>195</v>
      </c>
      <c r="D94" s="461" t="s">
        <v>196</v>
      </c>
      <c r="E94" s="461" t="s">
        <v>197</v>
      </c>
      <c r="F94" s="461" t="s">
        <v>198</v>
      </c>
      <c r="G94" s="461" t="s">
        <v>199</v>
      </c>
      <c r="H94" s="461" t="s">
        <v>200</v>
      </c>
      <c r="I94" s="461" t="s">
        <v>201</v>
      </c>
      <c r="J94" s="467" t="s">
        <v>202</v>
      </c>
      <c r="K94" s="461" t="s">
        <v>203</v>
      </c>
      <c r="L94" s="461" t="s">
        <v>204</v>
      </c>
      <c r="M94" s="461" t="s">
        <v>205</v>
      </c>
      <c r="N94" s="461" t="s">
        <v>206</v>
      </c>
      <c r="O94" s="467" t="s">
        <v>207</v>
      </c>
      <c r="P94" s="456" t="s">
        <v>208</v>
      </c>
      <c r="Q94" s="457"/>
      <c r="R94" s="4"/>
    </row>
    <row r="95" spans="2:18" ht="16.5" thickBot="1">
      <c r="B95" s="4"/>
      <c r="C95" s="466"/>
      <c r="D95" s="462"/>
      <c r="E95" s="462"/>
      <c r="F95" s="462"/>
      <c r="G95" s="462"/>
      <c r="H95" s="462"/>
      <c r="I95" s="462"/>
      <c r="J95" s="462"/>
      <c r="K95" s="462"/>
      <c r="L95" s="462"/>
      <c r="M95" s="462"/>
      <c r="N95" s="462"/>
      <c r="O95" s="462"/>
      <c r="P95" s="145" t="s">
        <v>234</v>
      </c>
      <c r="Q95" s="30" t="s">
        <v>235</v>
      </c>
      <c r="R95" s="4"/>
    </row>
    <row r="96" spans="2:18" ht="15">
      <c r="B96" s="4"/>
      <c r="C96" s="148" t="s">
        <v>211</v>
      </c>
      <c r="D96" s="146">
        <v>31</v>
      </c>
      <c r="E96" s="8">
        <v>28</v>
      </c>
      <c r="F96" s="8">
        <v>31</v>
      </c>
      <c r="G96" s="8">
        <v>30</v>
      </c>
      <c r="H96" s="8">
        <v>31</v>
      </c>
      <c r="I96" s="8">
        <v>20</v>
      </c>
      <c r="J96" s="168">
        <f>SUM(D96:I96)</f>
        <v>171</v>
      </c>
      <c r="K96" s="8">
        <v>30</v>
      </c>
      <c r="L96" s="8">
        <v>31</v>
      </c>
      <c r="M96" s="8">
        <v>30</v>
      </c>
      <c r="N96" s="8">
        <v>31</v>
      </c>
      <c r="O96" s="168">
        <f>SUM(K96:N96)</f>
        <v>122</v>
      </c>
      <c r="P96" s="167">
        <f>SUM(D96:I96,K96:N96)</f>
        <v>293</v>
      </c>
      <c r="Q96" s="169">
        <f>J96+O96</f>
        <v>293</v>
      </c>
      <c r="R96" s="4"/>
    </row>
    <row r="97" spans="2:18" ht="19.5">
      <c r="B97" s="4"/>
      <c r="C97" s="149" t="s">
        <v>485</v>
      </c>
      <c r="D97" s="147">
        <v>-5.2</v>
      </c>
      <c r="E97" s="10">
        <v>-4.5</v>
      </c>
      <c r="F97" s="10">
        <v>-1.4</v>
      </c>
      <c r="G97" s="10">
        <v>3.2</v>
      </c>
      <c r="H97" s="10">
        <v>8.6</v>
      </c>
      <c r="I97" s="10">
        <v>12</v>
      </c>
      <c r="J97" s="153">
        <f>(D96*D97+E96*E97+F96*F97+G96*G97+H96*H97)/J96</f>
        <v>0.18713450292397626</v>
      </c>
      <c r="K97" s="10">
        <v>10</v>
      </c>
      <c r="L97" s="95">
        <v>5.2</v>
      </c>
      <c r="M97" s="95">
        <v>0.5</v>
      </c>
      <c r="N97" s="95">
        <v>-3.2</v>
      </c>
      <c r="O97" s="153">
        <f>(K96*K97+L96*L97+M96*M97+N96*N97)/O96</f>
        <v>3.0901639344262302</v>
      </c>
      <c r="P97" s="154">
        <f>(D97*D96+E97*E96+F97*F96+G97*G96+H97*H96+I97*I96+K97*K96+L97*L96+M97*M96+N97*N96)/P96</f>
        <v>2.2150170648464163</v>
      </c>
      <c r="Q97" s="161">
        <f>(J97*J96+O97*O96)/Q96</f>
        <v>1.3959044368600682</v>
      </c>
      <c r="R97" s="4"/>
    </row>
    <row r="98" spans="2:18" ht="19.5">
      <c r="B98" s="4"/>
      <c r="C98" s="149" t="s">
        <v>212</v>
      </c>
      <c r="D98" s="13">
        <v>564</v>
      </c>
      <c r="E98" s="12">
        <v>490</v>
      </c>
      <c r="F98" s="12">
        <v>446</v>
      </c>
      <c r="G98" s="12">
        <v>294</v>
      </c>
      <c r="H98" s="12">
        <v>136</v>
      </c>
      <c r="I98" s="12">
        <v>20</v>
      </c>
      <c r="J98" s="155">
        <f>SUM(D98:H98)</f>
        <v>1930</v>
      </c>
      <c r="K98" s="12">
        <v>90</v>
      </c>
      <c r="L98" s="12">
        <v>242</v>
      </c>
      <c r="M98" s="12">
        <v>375</v>
      </c>
      <c r="N98" s="12">
        <v>502</v>
      </c>
      <c r="O98" s="155">
        <f>SUM(K98:N98)</f>
        <v>1209</v>
      </c>
      <c r="P98" s="156">
        <f>P96*(13-P97)</f>
        <v>3160</v>
      </c>
      <c r="Q98" s="162">
        <f>Q96*(13-Q97)</f>
        <v>3400</v>
      </c>
      <c r="R98" s="4"/>
    </row>
    <row r="99" spans="2:18" ht="19.5">
      <c r="B99" s="4"/>
      <c r="C99" s="149" t="s">
        <v>213</v>
      </c>
      <c r="D99" s="13">
        <v>688</v>
      </c>
      <c r="E99" s="12">
        <v>602</v>
      </c>
      <c r="F99" s="12">
        <v>570</v>
      </c>
      <c r="G99" s="12">
        <v>414</v>
      </c>
      <c r="H99" s="12">
        <v>260</v>
      </c>
      <c r="I99" s="12">
        <v>100</v>
      </c>
      <c r="J99" s="155">
        <f>SUM(D99:H99)</f>
        <v>2534</v>
      </c>
      <c r="K99" s="12">
        <v>210</v>
      </c>
      <c r="L99" s="12">
        <v>366</v>
      </c>
      <c r="M99" s="12">
        <v>495</v>
      </c>
      <c r="N99" s="12">
        <v>626</v>
      </c>
      <c r="O99" s="155">
        <f>SUM(K99:N99)</f>
        <v>1697</v>
      </c>
      <c r="P99" s="156">
        <f>P96*(17-P97)</f>
        <v>4332</v>
      </c>
      <c r="Q99" s="162">
        <f>Q96*(17-Q97)</f>
        <v>4572</v>
      </c>
      <c r="R99" s="4"/>
    </row>
    <row r="100" spans="2:18" ht="19.5">
      <c r="B100" s="4"/>
      <c r="C100" s="149" t="s">
        <v>214</v>
      </c>
      <c r="D100" s="17">
        <v>719</v>
      </c>
      <c r="E100" s="16">
        <v>630</v>
      </c>
      <c r="F100" s="16">
        <v>601</v>
      </c>
      <c r="G100" s="16">
        <v>444</v>
      </c>
      <c r="H100" s="16">
        <v>291</v>
      </c>
      <c r="I100" s="16">
        <f>I96*(18-I97)</f>
        <v>120</v>
      </c>
      <c r="J100" s="155">
        <f>SUM(D100:H100)</f>
        <v>2685</v>
      </c>
      <c r="K100" s="16">
        <v>240</v>
      </c>
      <c r="L100" s="16">
        <v>397</v>
      </c>
      <c r="M100" s="16">
        <v>525</v>
      </c>
      <c r="N100" s="16">
        <v>657</v>
      </c>
      <c r="O100" s="155">
        <f>SUM(K100:N100)</f>
        <v>1819</v>
      </c>
      <c r="P100" s="157">
        <f>P96*(18-P97)</f>
        <v>4625</v>
      </c>
      <c r="Q100" s="163">
        <f>Q96*(18-Q97)</f>
        <v>4865</v>
      </c>
      <c r="R100" s="4"/>
    </row>
    <row r="101" spans="2:18" ht="20.25" thickBot="1">
      <c r="B101" s="4"/>
      <c r="C101" s="407" t="s">
        <v>215</v>
      </c>
      <c r="D101" s="21">
        <v>750</v>
      </c>
      <c r="E101" s="20">
        <v>658</v>
      </c>
      <c r="F101" s="20">
        <v>632</v>
      </c>
      <c r="G101" s="20">
        <v>474</v>
      </c>
      <c r="H101" s="20">
        <v>322</v>
      </c>
      <c r="I101" s="20">
        <f>I96*(19-I97)</f>
        <v>140</v>
      </c>
      <c r="J101" s="164">
        <f>SUM(D101:H101)</f>
        <v>2836</v>
      </c>
      <c r="K101" s="20">
        <v>270</v>
      </c>
      <c r="L101" s="20">
        <v>428</v>
      </c>
      <c r="M101" s="20">
        <v>555</v>
      </c>
      <c r="N101" s="20">
        <v>688</v>
      </c>
      <c r="O101" s="164">
        <f>SUM(K101:N101)</f>
        <v>1941</v>
      </c>
      <c r="P101" s="165">
        <f>P96*(19-P97)</f>
        <v>4918</v>
      </c>
      <c r="Q101" s="166">
        <f>Q96*(19-Q97)</f>
        <v>5158</v>
      </c>
      <c r="R101" s="4"/>
    </row>
    <row r="102" spans="2:18" ht="15.75" thickBot="1">
      <c r="B102" s="4"/>
      <c r="C102" s="4"/>
      <c r="D102" s="4"/>
      <c r="E102" s="4"/>
      <c r="F102" s="4"/>
      <c r="G102" s="4"/>
      <c r="H102" s="4"/>
      <c r="I102" s="4"/>
      <c r="J102" s="4"/>
      <c r="K102" s="28"/>
      <c r="L102" s="4"/>
      <c r="M102" s="4"/>
      <c r="N102" s="4"/>
      <c r="O102" s="4"/>
      <c r="P102" s="4"/>
      <c r="Q102" s="4"/>
      <c r="R102" s="4"/>
    </row>
    <row r="103" spans="2:18" ht="24" thickBot="1">
      <c r="B103" s="4"/>
      <c r="C103" s="170" t="s">
        <v>236</v>
      </c>
      <c r="D103" s="458" t="s">
        <v>237</v>
      </c>
      <c r="E103" s="458"/>
      <c r="F103" s="458"/>
      <c r="G103" s="458"/>
      <c r="H103" s="458"/>
      <c r="I103" s="458"/>
      <c r="J103" s="458"/>
      <c r="K103" s="458"/>
      <c r="L103" s="458"/>
      <c r="M103" s="458"/>
      <c r="N103" s="459"/>
      <c r="O103" s="459"/>
      <c r="P103" s="459"/>
      <c r="Q103" s="460"/>
      <c r="R103" s="4"/>
    </row>
    <row r="104" spans="2:18" ht="15.75">
      <c r="B104" s="4"/>
      <c r="C104" s="465" t="s">
        <v>195</v>
      </c>
      <c r="D104" s="461" t="s">
        <v>196</v>
      </c>
      <c r="E104" s="461" t="s">
        <v>197</v>
      </c>
      <c r="F104" s="461" t="s">
        <v>198</v>
      </c>
      <c r="G104" s="461" t="s">
        <v>199</v>
      </c>
      <c r="H104" s="461" t="s">
        <v>200</v>
      </c>
      <c r="I104" s="461" t="s">
        <v>201</v>
      </c>
      <c r="J104" s="467" t="s">
        <v>202</v>
      </c>
      <c r="K104" s="461" t="s">
        <v>203</v>
      </c>
      <c r="L104" s="461" t="s">
        <v>204</v>
      </c>
      <c r="M104" s="461" t="s">
        <v>205</v>
      </c>
      <c r="N104" s="461" t="s">
        <v>206</v>
      </c>
      <c r="O104" s="467" t="s">
        <v>207</v>
      </c>
      <c r="P104" s="456" t="s">
        <v>208</v>
      </c>
      <c r="Q104" s="457"/>
      <c r="R104" s="4"/>
    </row>
    <row r="105" spans="2:18" ht="16.5" thickBot="1">
      <c r="B105" s="4"/>
      <c r="C105" s="466"/>
      <c r="D105" s="462"/>
      <c r="E105" s="462"/>
      <c r="F105" s="462"/>
      <c r="G105" s="462"/>
      <c r="H105" s="462"/>
      <c r="I105" s="462"/>
      <c r="J105" s="462"/>
      <c r="K105" s="462"/>
      <c r="L105" s="462"/>
      <c r="M105" s="462"/>
      <c r="N105" s="462"/>
      <c r="O105" s="462"/>
      <c r="P105" s="145" t="s">
        <v>234</v>
      </c>
      <c r="Q105" s="30" t="s">
        <v>235</v>
      </c>
      <c r="R105" s="4"/>
    </row>
    <row r="106" spans="2:18" ht="15">
      <c r="B106" s="4"/>
      <c r="C106" s="174">
        <v>2007</v>
      </c>
      <c r="D106" s="173">
        <f>D10/D101</f>
        <v>0.84399999999999997</v>
      </c>
      <c r="E106" s="172">
        <f t="shared" ref="E106:Q106" si="4">E10/E101</f>
        <v>0.82674772036474165</v>
      </c>
      <c r="F106" s="172">
        <f t="shared" si="4"/>
        <v>0.94145569620253167</v>
      </c>
      <c r="G106" s="172">
        <f t="shared" si="4"/>
        <v>0.95991561181434604</v>
      </c>
      <c r="H106" s="172">
        <f t="shared" si="4"/>
        <v>0.57453416149068326</v>
      </c>
      <c r="I106" s="172">
        <f t="shared" si="4"/>
        <v>0.35714285714285715</v>
      </c>
      <c r="J106" s="172">
        <f t="shared" si="4"/>
        <v>0.85049365303244007</v>
      </c>
      <c r="K106" s="172">
        <f t="shared" si="4"/>
        <v>0.18333333333333332</v>
      </c>
      <c r="L106" s="172">
        <f t="shared" si="4"/>
        <v>1.0067757009345795</v>
      </c>
      <c r="M106" s="172">
        <f t="shared" si="4"/>
        <v>1.0702702702702702</v>
      </c>
      <c r="N106" s="172">
        <f t="shared" si="4"/>
        <v>1.0002906976744186</v>
      </c>
      <c r="O106" s="172">
        <f t="shared" si="4"/>
        <v>0.90808861411643482</v>
      </c>
      <c r="P106" s="172">
        <f t="shared" si="4"/>
        <v>0.81459943066287099</v>
      </c>
      <c r="Q106" s="358">
        <f t="shared" si="4"/>
        <v>0.76826289259402869</v>
      </c>
      <c r="R106" s="4"/>
    </row>
    <row r="107" spans="2:18" ht="15">
      <c r="B107" s="4"/>
      <c r="C107" s="175">
        <f t="shared" ref="C107:C114" si="5">C106+1</f>
        <v>2008</v>
      </c>
      <c r="D107" s="34">
        <f>D21/D$101</f>
        <v>0.84399999999999997</v>
      </c>
      <c r="E107" s="33">
        <f t="shared" ref="E107:Q107" si="6">E21/E$101</f>
        <v>0.82674772036474165</v>
      </c>
      <c r="F107" s="33">
        <f t="shared" si="6"/>
        <v>0.94177215189873409</v>
      </c>
      <c r="G107" s="33">
        <f t="shared" si="6"/>
        <v>0.95991561181434604</v>
      </c>
      <c r="H107" s="33">
        <f t="shared" si="6"/>
        <v>0.57453416149068326</v>
      </c>
      <c r="I107" s="33">
        <f t="shared" si="6"/>
        <v>0.35357142857142859</v>
      </c>
      <c r="J107" s="33">
        <f t="shared" si="6"/>
        <v>0.8505641748942171</v>
      </c>
      <c r="K107" s="33">
        <f t="shared" si="6"/>
        <v>0.90370370370370368</v>
      </c>
      <c r="L107" s="33">
        <f t="shared" si="6"/>
        <v>0.98130841121495327</v>
      </c>
      <c r="M107" s="33">
        <f t="shared" si="6"/>
        <v>0.9027027027027027</v>
      </c>
      <c r="N107" s="33">
        <f t="shared" si="6"/>
        <v>0.93604651162790697</v>
      </c>
      <c r="O107" s="33">
        <f t="shared" si="6"/>
        <v>0.93199381761978362</v>
      </c>
      <c r="P107" s="33">
        <f t="shared" si="6"/>
        <v>0.86797478649857662</v>
      </c>
      <c r="Q107" s="35">
        <f t="shared" si="6"/>
        <v>0.81799146956184565</v>
      </c>
      <c r="R107" s="4"/>
    </row>
    <row r="108" spans="2:18" ht="15">
      <c r="B108" s="4"/>
      <c r="C108" s="175">
        <f t="shared" si="5"/>
        <v>2009</v>
      </c>
      <c r="D108" s="34">
        <f>D31/D$101</f>
        <v>1.0573333333333332</v>
      </c>
      <c r="E108" s="33">
        <f t="shared" ref="E108:Q108" si="7">E31/E$101</f>
        <v>0.96504559270516721</v>
      </c>
      <c r="F108" s="33">
        <f t="shared" si="7"/>
        <v>0.930379746835443</v>
      </c>
      <c r="G108" s="33">
        <f t="shared" si="7"/>
        <v>0.71308016877637126</v>
      </c>
      <c r="H108" s="33">
        <f t="shared" si="7"/>
        <v>0.84472049689440998</v>
      </c>
      <c r="I108" s="33">
        <f t="shared" si="7"/>
        <v>1.4785714285714286</v>
      </c>
      <c r="J108" s="33">
        <f t="shared" si="7"/>
        <v>0.92595204513399154</v>
      </c>
      <c r="K108" s="33">
        <f t="shared" si="7"/>
        <v>0.43888888888888888</v>
      </c>
      <c r="L108" s="33">
        <f t="shared" si="7"/>
        <v>1.0887850467289719</v>
      </c>
      <c r="M108" s="33">
        <f t="shared" si="7"/>
        <v>0.86486486486486491</v>
      </c>
      <c r="N108" s="33">
        <f t="shared" si="7"/>
        <v>1.0228197674418604</v>
      </c>
      <c r="O108" s="33">
        <f t="shared" si="7"/>
        <v>0.91097372488408024</v>
      </c>
      <c r="P108" s="33">
        <f t="shared" si="7"/>
        <v>0.9356852379015862</v>
      </c>
      <c r="Q108" s="35">
        <f t="shared" si="7"/>
        <v>0.85191934858472274</v>
      </c>
      <c r="R108" s="4"/>
    </row>
    <row r="109" spans="2:18" ht="15">
      <c r="B109" s="4"/>
      <c r="C109" s="175">
        <f t="shared" si="5"/>
        <v>2010</v>
      </c>
      <c r="D109" s="34">
        <f>D41/D$101</f>
        <v>1.0994666666666666</v>
      </c>
      <c r="E109" s="33">
        <f t="shared" ref="E109:Q109" si="8">E51/E$101</f>
        <v>1.0319148936170213</v>
      </c>
      <c r="F109" s="33">
        <f t="shared" si="8"/>
        <v>0.91455696202531644</v>
      </c>
      <c r="G109" s="33">
        <f t="shared" si="8"/>
        <v>0.6371308016877637</v>
      </c>
      <c r="H109" s="33">
        <f t="shared" si="8"/>
        <v>0.64596273291925466</v>
      </c>
      <c r="I109" s="33">
        <f t="shared" si="8"/>
        <v>0.54285714285714282</v>
      </c>
      <c r="J109" s="33">
        <f t="shared" si="8"/>
        <v>0.87228490832157979</v>
      </c>
      <c r="K109" s="33">
        <f t="shared" si="8"/>
        <v>0.73703703703703705</v>
      </c>
      <c r="L109" s="33">
        <f t="shared" si="8"/>
        <v>0.95794392523364491</v>
      </c>
      <c r="M109" s="33">
        <f t="shared" si="8"/>
        <v>0.94234234234234238</v>
      </c>
      <c r="N109" s="33">
        <f t="shared" si="8"/>
        <v>0.81686046511627908</v>
      </c>
      <c r="O109" s="33">
        <f t="shared" si="8"/>
        <v>0.87274600721277695</v>
      </c>
      <c r="P109" s="33">
        <f t="shared" si="8"/>
        <v>0.86291175274501819</v>
      </c>
      <c r="Q109" s="35">
        <f t="shared" si="8"/>
        <v>0.80725087243117488</v>
      </c>
      <c r="R109" s="4"/>
    </row>
    <row r="110" spans="2:18" ht="15">
      <c r="B110" s="4"/>
      <c r="C110" s="175">
        <f t="shared" si="5"/>
        <v>2011</v>
      </c>
      <c r="D110" s="34">
        <f>D61/D$20</f>
        <v>0.79235880398671099</v>
      </c>
      <c r="E110" s="33">
        <f t="shared" ref="E110:Q110" si="9">E61/E$20</f>
        <v>0.63488372093023249</v>
      </c>
      <c r="F110" s="33">
        <f t="shared" si="9"/>
        <v>0.97305919886565062</v>
      </c>
      <c r="G110" s="33">
        <f t="shared" si="9"/>
        <v>0.9882352941176471</v>
      </c>
      <c r="H110" s="33">
        <f t="shared" si="9"/>
        <v>1.3236363636363637</v>
      </c>
      <c r="I110" s="33">
        <f t="shared" si="9"/>
        <v>2.8539325842696628</v>
      </c>
      <c r="J110" s="33">
        <f t="shared" si="9"/>
        <v>0.87668339054660693</v>
      </c>
      <c r="K110" s="33">
        <f t="shared" si="9"/>
        <v>1.0446428571428572</v>
      </c>
      <c r="L110" s="33">
        <f t="shared" si="9"/>
        <v>0.93830334190231357</v>
      </c>
      <c r="M110" s="33">
        <f t="shared" si="9"/>
        <v>1.0382165605095541</v>
      </c>
      <c r="N110" s="33">
        <f t="shared" si="9"/>
        <v>0.75856443719412725</v>
      </c>
      <c r="O110" s="33">
        <f t="shared" si="9"/>
        <v>0.91514437242192104</v>
      </c>
      <c r="P110" s="33">
        <f t="shared" si="9"/>
        <v>0.91405139965600624</v>
      </c>
      <c r="Q110" s="35">
        <f t="shared" si="9"/>
        <v>0.89405626134301264</v>
      </c>
      <c r="R110" s="4"/>
    </row>
    <row r="111" spans="2:18" ht="15">
      <c r="B111" s="4"/>
      <c r="C111" s="175">
        <f t="shared" si="5"/>
        <v>2012</v>
      </c>
      <c r="D111" s="34">
        <f>D61/D$101</f>
        <v>0.63600000000000001</v>
      </c>
      <c r="E111" s="33">
        <f t="shared" ref="E111:Q111" si="10">E61/E$101</f>
        <v>0.49787234042553186</v>
      </c>
      <c r="F111" s="33">
        <f t="shared" si="10"/>
        <v>0.86867088607594933</v>
      </c>
      <c r="G111" s="33">
        <f t="shared" si="10"/>
        <v>0.88607594936708856</v>
      </c>
      <c r="H111" s="33">
        <f t="shared" si="10"/>
        <v>0.67826086956521736</v>
      </c>
      <c r="I111" s="33">
        <f t="shared" si="10"/>
        <v>0.90714285714285714</v>
      </c>
      <c r="J111" s="33">
        <f t="shared" si="10"/>
        <v>0.70239774330042315</v>
      </c>
      <c r="K111" s="33">
        <f t="shared" si="10"/>
        <v>0.8666666666666667</v>
      </c>
      <c r="L111" s="33">
        <f t="shared" si="10"/>
        <v>0.85280373831775702</v>
      </c>
      <c r="M111" s="33">
        <f t="shared" si="10"/>
        <v>0.88108108108108107</v>
      </c>
      <c r="N111" s="33">
        <f t="shared" si="10"/>
        <v>0.67587209302325579</v>
      </c>
      <c r="O111" s="33">
        <f t="shared" si="10"/>
        <v>0.80010303967027308</v>
      </c>
      <c r="P111" s="33">
        <f t="shared" si="10"/>
        <v>0.74560797071980478</v>
      </c>
      <c r="Q111" s="35">
        <f t="shared" si="10"/>
        <v>0.68765025203567276</v>
      </c>
      <c r="R111" s="4"/>
    </row>
    <row r="112" spans="2:18" ht="15">
      <c r="B112" s="4"/>
      <c r="C112" s="175">
        <f t="shared" si="5"/>
        <v>2013</v>
      </c>
      <c r="D112" s="34">
        <f>D71/D$101</f>
        <v>0.60799999999999998</v>
      </c>
      <c r="E112" s="33">
        <f t="shared" ref="E112:Q112" si="11">E71/E$101</f>
        <v>0.63829787234042556</v>
      </c>
      <c r="F112" s="33">
        <f t="shared" si="11"/>
        <v>0.72594936708860758</v>
      </c>
      <c r="G112" s="33">
        <f t="shared" si="11"/>
        <v>1.0021097046413503</v>
      </c>
      <c r="H112" s="33">
        <f t="shared" si="11"/>
        <v>0.83229813664596275</v>
      </c>
      <c r="I112" s="33">
        <f t="shared" si="11"/>
        <v>0.70714285714285718</v>
      </c>
      <c r="J112" s="33">
        <f t="shared" si="11"/>
        <v>0.73265162200282097</v>
      </c>
      <c r="K112" s="33">
        <f t="shared" si="11"/>
        <v>1.1111111111111112</v>
      </c>
      <c r="L112" s="33">
        <f t="shared" si="11"/>
        <v>0.85280373831775702</v>
      </c>
      <c r="M112" s="33">
        <f t="shared" si="11"/>
        <v>0.91891891891891897</v>
      </c>
      <c r="N112" s="33">
        <f t="shared" si="11"/>
        <v>0.89215116279069773</v>
      </c>
      <c r="O112" s="33">
        <f t="shared" si="11"/>
        <v>0.92158681092220518</v>
      </c>
      <c r="P112" s="33">
        <f t="shared" si="11"/>
        <v>0.80640504270028457</v>
      </c>
      <c r="Q112" s="35">
        <f t="shared" si="11"/>
        <v>0.74949592865451731</v>
      </c>
      <c r="R112" s="4"/>
    </row>
    <row r="113" spans="2:18" ht="15">
      <c r="B113" s="4"/>
      <c r="C113" s="175">
        <f t="shared" si="5"/>
        <v>2014</v>
      </c>
      <c r="D113" s="34">
        <f>D81/D$101</f>
        <v>0.85559999999999992</v>
      </c>
      <c r="E113" s="33">
        <f t="shared" ref="E113:Q113" si="12">E81/E$101</f>
        <v>0.81306990881458963</v>
      </c>
      <c r="F113" s="33">
        <f t="shared" si="12"/>
        <v>0.76107594936708856</v>
      </c>
      <c r="G113" s="33">
        <f t="shared" si="12"/>
        <v>0.76160337552742619</v>
      </c>
      <c r="H113" s="33">
        <f t="shared" si="12"/>
        <v>0.8788819875776398</v>
      </c>
      <c r="I113" s="33">
        <f t="shared" si="12"/>
        <v>1.0928571428571427</v>
      </c>
      <c r="J113" s="33">
        <f t="shared" si="12"/>
        <v>0.8116008462623413</v>
      </c>
      <c r="K113" s="33">
        <f t="shared" si="12"/>
        <v>0.41441975308641971</v>
      </c>
      <c r="L113" s="33">
        <f t="shared" si="12"/>
        <v>0.7</v>
      </c>
      <c r="M113" s="33">
        <f t="shared" si="12"/>
        <v>0.830018018018018</v>
      </c>
      <c r="N113" s="33">
        <f t="shared" si="12"/>
        <v>0.88779069767441854</v>
      </c>
      <c r="O113" s="33">
        <f t="shared" si="12"/>
        <v>0.76401511248497334</v>
      </c>
      <c r="P113" s="33">
        <f t="shared" si="12"/>
        <v>0.80182052324793274</v>
      </c>
      <c r="Q113" s="35">
        <f t="shared" si="12"/>
        <v>0.73349230968075485</v>
      </c>
      <c r="R113" s="4"/>
    </row>
    <row r="114" spans="2:18" ht="15.75" thickBot="1">
      <c r="B114" s="4"/>
      <c r="C114" s="176">
        <f t="shared" si="5"/>
        <v>2015</v>
      </c>
      <c r="D114" s="415">
        <f>D91/D101</f>
        <v>0.85440000000000005</v>
      </c>
      <c r="E114" s="413">
        <f t="shared" ref="E114:P114" si="13">E91/E101</f>
        <v>1.0208260963960052</v>
      </c>
      <c r="F114" s="413">
        <f t="shared" si="13"/>
        <v>0.89272151898734164</v>
      </c>
      <c r="G114" s="413">
        <f t="shared" si="13"/>
        <v>1.0095710267229254</v>
      </c>
      <c r="H114" s="413">
        <f t="shared" si="13"/>
        <v>0.89829693448206749</v>
      </c>
      <c r="I114" s="413">
        <f t="shared" si="13"/>
        <v>0.77309523809523839</v>
      </c>
      <c r="J114" s="413">
        <f t="shared" si="13"/>
        <v>0.93247244393457818</v>
      </c>
      <c r="K114" s="413">
        <f t="shared" si="13"/>
        <v>0</v>
      </c>
      <c r="L114" s="413">
        <f t="shared" si="13"/>
        <v>0</v>
      </c>
      <c r="M114" s="413">
        <f t="shared" si="13"/>
        <v>0</v>
      </c>
      <c r="N114" s="413">
        <f t="shared" si="13"/>
        <v>0</v>
      </c>
      <c r="O114" s="413">
        <f t="shared" si="13"/>
        <v>0</v>
      </c>
      <c r="P114" s="413">
        <f t="shared" si="13"/>
        <v>0.5597245189775919</v>
      </c>
      <c r="Q114" s="414"/>
      <c r="R114" s="4"/>
    </row>
    <row r="115" spans="2:18" ht="15.75" thickBot="1">
      <c r="B115" s="4"/>
      <c r="C115" s="4"/>
      <c r="D115" s="4"/>
      <c r="E115" s="4"/>
      <c r="F115" s="4"/>
      <c r="G115" s="4"/>
      <c r="H115" s="4"/>
      <c r="I115" s="4"/>
      <c r="J115" s="4"/>
      <c r="K115" s="4"/>
      <c r="L115" s="4"/>
      <c r="M115" s="4"/>
      <c r="N115" s="4"/>
      <c r="O115" s="4"/>
      <c r="P115" s="4"/>
      <c r="Q115" s="4"/>
      <c r="R115" s="4"/>
    </row>
    <row r="116" spans="2:18" ht="18.75" thickBot="1">
      <c r="B116" s="4"/>
      <c r="C116" s="181" t="s">
        <v>236</v>
      </c>
      <c r="D116" s="478" t="s">
        <v>43</v>
      </c>
      <c r="E116" s="479"/>
      <c r="F116" s="479"/>
      <c r="G116" s="479"/>
      <c r="H116" s="479"/>
      <c r="I116" s="479"/>
      <c r="J116" s="479"/>
      <c r="K116" s="479"/>
      <c r="L116" s="479"/>
      <c r="M116" s="479"/>
      <c r="N116" s="480"/>
      <c r="O116" s="480"/>
      <c r="P116" s="480"/>
      <c r="Q116" s="481"/>
      <c r="R116" s="4"/>
    </row>
    <row r="117" spans="2:18" ht="15.75">
      <c r="B117" s="4"/>
      <c r="C117" s="508" t="s">
        <v>195</v>
      </c>
      <c r="D117" s="506" t="s">
        <v>196</v>
      </c>
      <c r="E117" s="456" t="s">
        <v>197</v>
      </c>
      <c r="F117" s="456" t="s">
        <v>198</v>
      </c>
      <c r="G117" s="456" t="s">
        <v>199</v>
      </c>
      <c r="H117" s="456" t="s">
        <v>200</v>
      </c>
      <c r="I117" s="502" t="s">
        <v>201</v>
      </c>
      <c r="J117" s="504" t="s">
        <v>202</v>
      </c>
      <c r="K117" s="506" t="s">
        <v>203</v>
      </c>
      <c r="L117" s="456" t="s">
        <v>204</v>
      </c>
      <c r="M117" s="456" t="s">
        <v>205</v>
      </c>
      <c r="N117" s="456" t="s">
        <v>206</v>
      </c>
      <c r="O117" s="510" t="s">
        <v>207</v>
      </c>
      <c r="P117" s="475" t="s">
        <v>208</v>
      </c>
      <c r="Q117" s="457"/>
      <c r="R117" s="4"/>
    </row>
    <row r="118" spans="2:18" ht="32.25" thickBot="1">
      <c r="B118" s="4"/>
      <c r="C118" s="509"/>
      <c r="D118" s="507"/>
      <c r="E118" s="477"/>
      <c r="F118" s="477"/>
      <c r="G118" s="477"/>
      <c r="H118" s="477"/>
      <c r="I118" s="503"/>
      <c r="J118" s="505"/>
      <c r="K118" s="507"/>
      <c r="L118" s="477"/>
      <c r="M118" s="477"/>
      <c r="N118" s="477"/>
      <c r="O118" s="503"/>
      <c r="P118" s="404" t="s">
        <v>234</v>
      </c>
      <c r="Q118" s="30" t="s">
        <v>235</v>
      </c>
      <c r="R118" s="4"/>
    </row>
    <row r="119" spans="2:18" ht="15">
      <c r="B119" s="4"/>
      <c r="C119" s="174">
        <v>2007</v>
      </c>
      <c r="D119" s="184">
        <f>D6/D$97</f>
        <v>-3.8461538461538464E-2</v>
      </c>
      <c r="E119" s="182">
        <f t="shared" ref="E119:Q119" si="14">E6/E$97</f>
        <v>8.8888888888888892E-2</v>
      </c>
      <c r="F119" s="182">
        <f t="shared" si="14"/>
        <v>-1.3571428571428572</v>
      </c>
      <c r="G119" s="182">
        <f t="shared" si="14"/>
        <v>2.1875</v>
      </c>
      <c r="H119" s="182">
        <f t="shared" si="14"/>
        <v>1.1395348837209303</v>
      </c>
      <c r="I119" s="182">
        <f t="shared" si="14"/>
        <v>0.85833333333333339</v>
      </c>
      <c r="J119" s="182">
        <f t="shared" si="14"/>
        <v>17.554218750000029</v>
      </c>
      <c r="K119" s="182">
        <f t="shared" si="14"/>
        <v>0.90999999999999992</v>
      </c>
      <c r="L119" s="182">
        <f t="shared" si="14"/>
        <v>0.98076923076923062</v>
      </c>
      <c r="M119" s="182">
        <f t="shared" si="14"/>
        <v>-1.6</v>
      </c>
      <c r="N119" s="182">
        <f t="shared" si="14"/>
        <v>1</v>
      </c>
      <c r="O119" s="182">
        <f t="shared" si="14"/>
        <v>0.26822718696163411</v>
      </c>
      <c r="P119" s="182">
        <f t="shared" si="14"/>
        <v>1.1040341784563665</v>
      </c>
      <c r="Q119" s="357">
        <f t="shared" si="14"/>
        <v>1.6331682708675064</v>
      </c>
      <c r="R119" s="4"/>
    </row>
    <row r="120" spans="2:18" ht="15">
      <c r="B120" s="4"/>
      <c r="C120" s="175">
        <v>2008</v>
      </c>
      <c r="D120" s="87">
        <f>D17/D$97</f>
        <v>0.26923076923076922</v>
      </c>
      <c r="E120" s="85">
        <f t="shared" ref="E120:Q120" si="15">E17/E$97</f>
        <v>8.8888888888888892E-2</v>
      </c>
      <c r="F120" s="85">
        <f t="shared" si="15"/>
        <v>0.14285714285714288</v>
      </c>
      <c r="G120" s="85">
        <f t="shared" si="15"/>
        <v>1.21875</v>
      </c>
      <c r="H120" s="85">
        <f t="shared" si="15"/>
        <v>1.1395348837209303</v>
      </c>
      <c r="I120" s="85">
        <f t="shared" si="15"/>
        <v>0.7583333333333333</v>
      </c>
      <c r="J120" s="85">
        <f t="shared" si="15"/>
        <v>9.6263839285714461</v>
      </c>
      <c r="K120" s="85">
        <f t="shared" si="15"/>
        <v>0.67999999999999994</v>
      </c>
      <c r="L120" s="85">
        <f t="shared" si="15"/>
        <v>1.0384615384615385</v>
      </c>
      <c r="M120" s="85">
        <f t="shared" si="15"/>
        <v>4.5999999999999996</v>
      </c>
      <c r="N120" s="85">
        <f t="shared" si="15"/>
        <v>0.5625</v>
      </c>
      <c r="O120" s="85">
        <f t="shared" si="15"/>
        <v>0.91476885183781698</v>
      </c>
      <c r="P120" s="85">
        <f t="shared" si="15"/>
        <v>1.0791214259591233</v>
      </c>
      <c r="Q120" s="88">
        <f t="shared" si="15"/>
        <v>1.6169752008382816</v>
      </c>
      <c r="R120" s="4"/>
    </row>
    <row r="121" spans="2:18" ht="15">
      <c r="B121" s="4"/>
      <c r="C121" s="175">
        <v>2009</v>
      </c>
      <c r="D121" s="87">
        <f>D27/D$97</f>
        <v>1.2692307692307692</v>
      </c>
      <c r="E121" s="85">
        <f t="shared" ref="E121:Q121" si="16">E27/E$97</f>
        <v>0.8222222222222223</v>
      </c>
      <c r="F121" s="85">
        <f t="shared" si="16"/>
        <v>0</v>
      </c>
      <c r="G121" s="85">
        <f t="shared" si="16"/>
        <v>2.4375</v>
      </c>
      <c r="H121" s="85">
        <f t="shared" si="16"/>
        <v>1.1860465116279069</v>
      </c>
      <c r="I121" s="85">
        <f t="shared" si="16"/>
        <v>0.89166666666666661</v>
      </c>
      <c r="J121" s="85">
        <f t="shared" si="16"/>
        <v>8.5641556291390888</v>
      </c>
      <c r="K121" s="85">
        <f t="shared" si="16"/>
        <v>1.1099999999999999</v>
      </c>
      <c r="L121" s="85">
        <f t="shared" si="16"/>
        <v>0.76923076923076916</v>
      </c>
      <c r="M121" s="85">
        <f t="shared" si="16"/>
        <v>6</v>
      </c>
      <c r="N121" s="85">
        <f t="shared" si="16"/>
        <v>1.15625</v>
      </c>
      <c r="O121" s="85">
        <f t="shared" si="16"/>
        <v>0.80387714122809173</v>
      </c>
      <c r="P121" s="85">
        <f t="shared" si="16"/>
        <v>1.2368193524149684</v>
      </c>
      <c r="Q121" s="88">
        <f t="shared" si="16"/>
        <v>1.4099941244479826</v>
      </c>
      <c r="R121" s="4"/>
    </row>
    <row r="122" spans="2:18" ht="15">
      <c r="B122" s="4"/>
      <c r="C122" s="175">
        <v>2010</v>
      </c>
      <c r="D122" s="87">
        <f>D37/D$97</f>
        <v>1.4615384615384615</v>
      </c>
      <c r="E122" s="85">
        <f t="shared" ref="E122:Q122" si="17">E37/E$97</f>
        <v>0.95555555555555549</v>
      </c>
      <c r="F122" s="85">
        <f t="shared" si="17"/>
        <v>1.2857142857142858</v>
      </c>
      <c r="G122" s="85">
        <f t="shared" si="17"/>
        <v>1.3437499999999998</v>
      </c>
      <c r="H122" s="85">
        <f t="shared" si="17"/>
        <v>0.9651162790697676</v>
      </c>
      <c r="I122" s="85">
        <f t="shared" si="17"/>
        <v>0.95000000000000007</v>
      </c>
      <c r="J122" s="85">
        <f t="shared" si="17"/>
        <v>-0.9024213576158957</v>
      </c>
      <c r="K122" s="85">
        <f t="shared" si="17"/>
        <v>0.86</v>
      </c>
      <c r="L122" s="85">
        <f t="shared" si="17"/>
        <v>0.78846153846153832</v>
      </c>
      <c r="M122" s="85">
        <f t="shared" si="17"/>
        <v>4.2</v>
      </c>
      <c r="N122" s="85">
        <f t="shared" si="17"/>
        <v>2.5</v>
      </c>
      <c r="O122" s="85">
        <f t="shared" si="17"/>
        <v>0.53076923076923077</v>
      </c>
      <c r="P122" s="85">
        <f t="shared" si="17"/>
        <v>0.54175654853620969</v>
      </c>
      <c r="Q122" s="88">
        <f t="shared" si="17"/>
        <v>0.45816921464843235</v>
      </c>
      <c r="R122" s="4"/>
    </row>
    <row r="123" spans="2:18" ht="15">
      <c r="B123" s="4"/>
      <c r="C123" s="175">
        <v>2011</v>
      </c>
      <c r="D123" s="87">
        <f>D47/D$97</f>
        <v>0.73076923076923073</v>
      </c>
      <c r="E123" s="85">
        <f t="shared" ref="E123:P123" si="18">E47/E$97</f>
        <v>1.1555555555555557</v>
      </c>
      <c r="F123" s="85">
        <f t="shared" si="18"/>
        <v>-0.28571428571428575</v>
      </c>
      <c r="G123" s="85">
        <f t="shared" si="18"/>
        <v>2.15625</v>
      </c>
      <c r="H123" s="85">
        <f t="shared" si="18"/>
        <v>1</v>
      </c>
      <c r="I123" s="85">
        <f t="shared" si="18"/>
        <v>0.91666666666666663</v>
      </c>
      <c r="J123" s="85">
        <f t="shared" si="18"/>
        <v>3.7010416666666743</v>
      </c>
      <c r="K123" s="85">
        <f t="shared" si="18"/>
        <v>1.1000000000000001</v>
      </c>
      <c r="L123" s="85">
        <f t="shared" si="18"/>
        <v>1.1153846153846154</v>
      </c>
      <c r="M123" s="85">
        <f t="shared" si="18"/>
        <v>3.2</v>
      </c>
      <c r="N123" s="85">
        <f t="shared" si="18"/>
        <v>-0.28125</v>
      </c>
      <c r="O123" s="85">
        <f t="shared" si="18"/>
        <v>1.4678500986193288</v>
      </c>
      <c r="P123" s="85">
        <f t="shared" si="18"/>
        <v>1.2651324997941638</v>
      </c>
      <c r="Q123" s="88">
        <f>Q47/Q$97</f>
        <v>1.7744654014825163</v>
      </c>
      <c r="R123" s="4"/>
    </row>
    <row r="124" spans="2:18" ht="15">
      <c r="B124" s="4"/>
      <c r="C124" s="175">
        <v>2012</v>
      </c>
      <c r="D124" s="87">
        <f>D57/D$97</f>
        <v>-0.69230769230769229</v>
      </c>
      <c r="E124" s="85">
        <f t="shared" ref="E124:Q124" si="19">E57/E$97</f>
        <v>-1.6222222222222222</v>
      </c>
      <c r="F124" s="85">
        <f t="shared" si="19"/>
        <v>-0.92857142857142871</v>
      </c>
      <c r="G124" s="85">
        <f t="shared" si="19"/>
        <v>0.6875</v>
      </c>
      <c r="H124" s="85">
        <f t="shared" si="19"/>
        <v>1.2325581395348837</v>
      </c>
      <c r="I124" s="85">
        <f t="shared" si="19"/>
        <v>0.91666666666666663</v>
      </c>
      <c r="J124" s="85">
        <f t="shared" si="19"/>
        <v>26.032779255319195</v>
      </c>
      <c r="K124" s="85">
        <f t="shared" si="19"/>
        <v>0.96</v>
      </c>
      <c r="L124" s="85">
        <f t="shared" si="19"/>
        <v>1.3846153846153846</v>
      </c>
      <c r="M124" s="85">
        <f t="shared" si="19"/>
        <v>5.4</v>
      </c>
      <c r="N124" s="85">
        <f t="shared" si="19"/>
        <v>-1.25</v>
      </c>
      <c r="O124" s="85">
        <f t="shared" si="19"/>
        <v>1.848157972295903</v>
      </c>
      <c r="P124" s="85">
        <f t="shared" si="19"/>
        <v>2.513809918894665</v>
      </c>
      <c r="Q124" s="88">
        <f t="shared" si="19"/>
        <v>3.7626684482856656</v>
      </c>
    </row>
    <row r="125" spans="2:18" ht="15">
      <c r="B125" s="4"/>
      <c r="C125" s="175">
        <v>2013</v>
      </c>
      <c r="D125" s="87">
        <f>D67/D$97</f>
        <v>-0.82692307692307687</v>
      </c>
      <c r="E125" s="85">
        <f t="shared" ref="E125:Q125" si="20">E67/E$97</f>
        <v>-0.88888888888888884</v>
      </c>
      <c r="F125" s="85">
        <f t="shared" si="20"/>
        <v>-3.0000000000000004</v>
      </c>
      <c r="G125" s="85">
        <f t="shared" si="20"/>
        <v>1</v>
      </c>
      <c r="H125" s="85">
        <f t="shared" si="20"/>
        <v>1.0116279069767442</v>
      </c>
      <c r="I125" s="85">
        <f t="shared" si="20"/>
        <v>0.75</v>
      </c>
      <c r="J125" s="85">
        <f t="shared" si="20"/>
        <v>25.536536815068544</v>
      </c>
      <c r="K125" s="85">
        <f t="shared" si="20"/>
        <v>0.9</v>
      </c>
      <c r="L125" s="85">
        <f t="shared" si="20"/>
        <v>1.3846153846153846</v>
      </c>
      <c r="M125" s="85">
        <f t="shared" si="20"/>
        <v>4</v>
      </c>
      <c r="N125" s="85">
        <f t="shared" si="20"/>
        <v>0.25</v>
      </c>
      <c r="O125" s="85">
        <f t="shared" si="20"/>
        <v>1.4015915119363394</v>
      </c>
      <c r="P125" s="85">
        <f t="shared" si="20"/>
        <v>2.1373075345578703</v>
      </c>
      <c r="Q125" s="88">
        <f t="shared" si="20"/>
        <v>3.2774449877750613</v>
      </c>
    </row>
    <row r="126" spans="2:18" ht="15">
      <c r="B126" s="4"/>
      <c r="C126" s="175">
        <f>C125+1</f>
        <v>2014</v>
      </c>
      <c r="D126" s="87">
        <f>D77/D$97</f>
        <v>0.32692307692307693</v>
      </c>
      <c r="E126" s="85">
        <f t="shared" ref="E126:Q126" si="21">E77/E$97</f>
        <v>2.2222222222222223E-2</v>
      </c>
      <c r="F126" s="85">
        <f t="shared" si="21"/>
        <v>-2.5</v>
      </c>
      <c r="G126" s="85">
        <f t="shared" si="21"/>
        <v>2.1875</v>
      </c>
      <c r="H126" s="85">
        <f t="shared" si="21"/>
        <v>0.94186046511627908</v>
      </c>
      <c r="I126" s="85">
        <f t="shared" si="21"/>
        <v>0.91666666666666663</v>
      </c>
      <c r="J126" s="85">
        <f t="shared" si="21"/>
        <v>17.334246575342497</v>
      </c>
      <c r="K126" s="85">
        <f t="shared" si="21"/>
        <v>1.2006666666666668</v>
      </c>
      <c r="L126" s="85">
        <f t="shared" si="21"/>
        <v>1.5961538461538463</v>
      </c>
      <c r="M126" s="85">
        <f t="shared" si="21"/>
        <v>8.2799999999999994</v>
      </c>
      <c r="N126" s="85">
        <f t="shared" si="21"/>
        <v>0.21975806451612903</v>
      </c>
      <c r="O126" s="85">
        <f t="shared" si="21"/>
        <v>1.6212325042123348</v>
      </c>
      <c r="P126" s="85">
        <f t="shared" si="21"/>
        <v>2.0326603900419955</v>
      </c>
      <c r="Q126" s="88">
        <f t="shared" si="21"/>
        <v>2.8559928720197671</v>
      </c>
    </row>
    <row r="127" spans="2:18" ht="15.75" thickBot="1">
      <c r="B127" s="4"/>
      <c r="C127" s="176">
        <f>C126+1</f>
        <v>2015</v>
      </c>
      <c r="D127" s="93">
        <f>D87/D$97</f>
        <v>0.32133995037220831</v>
      </c>
      <c r="E127" s="91">
        <f t="shared" ref="E127:P127" si="22">E87/E$97</f>
        <v>0.59285714285714275</v>
      </c>
      <c r="F127" s="91">
        <f t="shared" si="22"/>
        <v>-0.57142857142857151</v>
      </c>
      <c r="G127" s="91">
        <f t="shared" si="22"/>
        <v>1.1135416666666667</v>
      </c>
      <c r="H127" s="91">
        <f t="shared" si="22"/>
        <v>1.0495123780945239</v>
      </c>
      <c r="I127" s="91">
        <f t="shared" si="22"/>
        <v>1.0527777777777776</v>
      </c>
      <c r="J127" s="91">
        <f t="shared" si="22"/>
        <v>9.1684831452742586</v>
      </c>
      <c r="K127" s="91">
        <f t="shared" si="22"/>
        <v>0</v>
      </c>
      <c r="L127" s="91">
        <f t="shared" si="22"/>
        <v>0</v>
      </c>
      <c r="M127" s="91">
        <f t="shared" si="22"/>
        <v>0</v>
      </c>
      <c r="N127" s="91">
        <f t="shared" si="22"/>
        <v>0</v>
      </c>
      <c r="O127" s="91"/>
      <c r="P127" s="91">
        <f t="shared" si="22"/>
        <v>1.2674841021552019</v>
      </c>
      <c r="Q127" s="94"/>
    </row>
    <row r="128" spans="2:18" ht="15">
      <c r="B128" s="4"/>
    </row>
    <row r="129" spans="2:2" ht="15">
      <c r="B129" s="4"/>
    </row>
    <row r="130" spans="2:2" ht="15">
      <c r="B130" s="4"/>
    </row>
    <row r="131" spans="2:2" ht="15">
      <c r="B131" s="4"/>
    </row>
    <row r="132" spans="2:2" ht="15">
      <c r="B132" s="4"/>
    </row>
    <row r="133" spans="2:2" ht="15">
      <c r="B133" s="4"/>
    </row>
    <row r="134" spans="2:2" ht="15">
      <c r="B134" s="4"/>
    </row>
    <row r="135" spans="2:2" ht="15">
      <c r="B135" s="4"/>
    </row>
    <row r="136" spans="2:2" ht="15">
      <c r="B136" s="4"/>
    </row>
    <row r="137" spans="2:2" ht="15">
      <c r="B137" s="4"/>
    </row>
    <row r="138" spans="2:2" ht="15">
      <c r="B138" s="4"/>
    </row>
    <row r="139" spans="2:2" ht="15">
      <c r="B139" s="4"/>
    </row>
    <row r="140" spans="2:2" ht="15">
      <c r="B140" s="4"/>
    </row>
    <row r="141" spans="2:2" ht="15">
      <c r="B141" s="4"/>
    </row>
    <row r="142" spans="2:2" ht="15">
      <c r="B142" s="4"/>
    </row>
    <row r="143" spans="2:2" ht="15">
      <c r="B143" s="4"/>
    </row>
    <row r="144" spans="2:2" ht="15">
      <c r="B144" s="4"/>
    </row>
    <row r="145" spans="2:2" ht="15">
      <c r="B145" s="4"/>
    </row>
    <row r="146" spans="2:2" ht="15">
      <c r="B146" s="4"/>
    </row>
    <row r="147" spans="2:2" ht="15">
      <c r="B147" s="4"/>
    </row>
    <row r="148" spans="2:2" ht="15">
      <c r="B148" s="4"/>
    </row>
    <row r="149" spans="2:2" ht="15">
      <c r="B149" s="4"/>
    </row>
    <row r="150" spans="2:2" ht="15">
      <c r="B150" s="4"/>
    </row>
    <row r="151" spans="2:2" ht="15">
      <c r="B151" s="4"/>
    </row>
    <row r="152" spans="2:2" ht="15">
      <c r="B152" s="4"/>
    </row>
    <row r="153" spans="2:2" ht="15">
      <c r="B153" s="4"/>
    </row>
    <row r="154" spans="2:2" ht="15">
      <c r="B154" s="4"/>
    </row>
    <row r="155" spans="2:2" ht="15">
      <c r="B155" s="4"/>
    </row>
    <row r="156" spans="2:2" ht="15">
      <c r="B156" s="4"/>
    </row>
    <row r="157" spans="2:2" ht="15">
      <c r="B157" s="4"/>
    </row>
    <row r="158" spans="2:2" ht="15">
      <c r="B158" s="4"/>
    </row>
    <row r="159" spans="2:2" ht="15">
      <c r="B159" s="4"/>
    </row>
    <row r="160" spans="2:2" ht="15">
      <c r="B160" s="4"/>
    </row>
    <row r="161" spans="2:2" ht="15">
      <c r="B161" s="4"/>
    </row>
    <row r="162" spans="2:2" ht="15">
      <c r="B162" s="4"/>
    </row>
    <row r="163" spans="2:2" ht="15">
      <c r="B163" s="4"/>
    </row>
    <row r="164" spans="2:2" ht="15">
      <c r="B164" s="4"/>
    </row>
    <row r="165" spans="2:2" ht="15">
      <c r="B165" s="4"/>
    </row>
    <row r="166" spans="2:2" ht="15">
      <c r="B166" s="4"/>
    </row>
    <row r="167" spans="2:2" ht="15">
      <c r="B167" s="4"/>
    </row>
    <row r="168" spans="2:2" ht="15">
      <c r="B168" s="4"/>
    </row>
    <row r="169" spans="2:2" ht="15">
      <c r="B169" s="4"/>
    </row>
    <row r="170" spans="2:2" ht="15">
      <c r="B170" s="4"/>
    </row>
    <row r="171" spans="2:2" ht="15">
      <c r="B171" s="4"/>
    </row>
    <row r="172" spans="2:2" ht="15">
      <c r="B172" s="4"/>
    </row>
    <row r="173" spans="2:2" ht="15">
      <c r="B173" s="4"/>
    </row>
    <row r="174" spans="2:2" ht="15">
      <c r="B174" s="4"/>
    </row>
    <row r="175" spans="2:2" ht="15">
      <c r="B175" s="4"/>
    </row>
    <row r="176" spans="2:2" ht="15">
      <c r="B176" s="4"/>
    </row>
    <row r="177" spans="2:2" ht="15">
      <c r="B177" s="4"/>
    </row>
    <row r="178" spans="2:2" ht="15">
      <c r="B178" s="4"/>
    </row>
    <row r="179" spans="2:2" ht="15">
      <c r="B179" s="4"/>
    </row>
    <row r="180" spans="2:2" ht="15">
      <c r="B180" s="4"/>
    </row>
    <row r="181" spans="2:2" ht="15">
      <c r="B181" s="4"/>
    </row>
    <row r="182" spans="2:2" ht="15">
      <c r="B182" s="4"/>
    </row>
    <row r="183" spans="2:2" ht="15">
      <c r="B183" s="4"/>
    </row>
    <row r="184" spans="2:2" ht="15">
      <c r="B184" s="4"/>
    </row>
    <row r="185" spans="2:2" ht="15">
      <c r="B185" s="4"/>
    </row>
    <row r="186" spans="2:2" ht="15">
      <c r="B186" s="4"/>
    </row>
    <row r="187" spans="2:2" ht="15">
      <c r="B187" s="4"/>
    </row>
    <row r="188" spans="2:2" ht="15">
      <c r="B188" s="4"/>
    </row>
    <row r="189" spans="2:2" ht="15">
      <c r="B189" s="4"/>
    </row>
    <row r="190" spans="2:2" ht="15">
      <c r="B190" s="4"/>
    </row>
    <row r="191" spans="2:2" ht="15">
      <c r="B191" s="4"/>
    </row>
    <row r="192" spans="2:2" ht="15">
      <c r="B192" s="4"/>
    </row>
    <row r="193" spans="2:2" ht="15">
      <c r="B193" s="4"/>
    </row>
    <row r="194" spans="2:2" ht="15">
      <c r="B194" s="4"/>
    </row>
    <row r="195" spans="2:2" ht="15">
      <c r="B195" s="4"/>
    </row>
    <row r="196" spans="2:2" ht="15">
      <c r="B196" s="4"/>
    </row>
    <row r="197" spans="2:2" ht="15">
      <c r="B197" s="4"/>
    </row>
    <row r="198" spans="2:2" ht="15">
      <c r="B198" s="4"/>
    </row>
    <row r="199" spans="2:2" ht="15">
      <c r="B199" s="4"/>
    </row>
    <row r="200" spans="2:2" ht="15">
      <c r="B200" s="4"/>
    </row>
    <row r="201" spans="2:2" ht="15">
      <c r="B201" s="4"/>
    </row>
    <row r="202" spans="2:2" ht="15">
      <c r="B202" s="4"/>
    </row>
  </sheetData>
  <customSheetViews>
    <customSheetView guid="{6DA84043-8308-458F-9378-22AB3DF247A3}" scale="90" showPageBreaks="1" printArea="1" view="pageBreakPreview" topLeftCell="A103">
      <selection activeCell="F114" sqref="F114"/>
      <rowBreaks count="1" manualBreakCount="1">
        <brk id="72" min="2" max="16" man="1"/>
      </rowBreaks>
      <pageMargins left="0.7" right="0.7" top="0.78740157499999996" bottom="0.78740157499999996" header="0.3" footer="0.3"/>
      <pageSetup paperSize="9" scale="51" orientation="portrait" r:id="rId1"/>
    </customSheetView>
  </customSheetViews>
  <mergeCells count="191">
    <mergeCell ref="F14:F15"/>
    <mergeCell ref="M23:Q23"/>
    <mergeCell ref="N24:N25"/>
    <mergeCell ref="N34:N35"/>
    <mergeCell ref="P14:Q14"/>
    <mergeCell ref="O14:O15"/>
    <mergeCell ref="M14:M15"/>
    <mergeCell ref="N14:N15"/>
    <mergeCell ref="P34:Q34"/>
    <mergeCell ref="O24:O25"/>
    <mergeCell ref="G14:G15"/>
    <mergeCell ref="H14:H15"/>
    <mergeCell ref="C23:L23"/>
    <mergeCell ref="I14:I15"/>
    <mergeCell ref="J14:J15"/>
    <mergeCell ref="K14:K15"/>
    <mergeCell ref="L14:L15"/>
    <mergeCell ref="C14:C15"/>
    <mergeCell ref="D14:D15"/>
    <mergeCell ref="E14:E15"/>
    <mergeCell ref="I24:I25"/>
    <mergeCell ref="J24:J25"/>
    <mergeCell ref="K34:K35"/>
    <mergeCell ref="L34:L35"/>
    <mergeCell ref="C33:L33"/>
    <mergeCell ref="D24:D25"/>
    <mergeCell ref="E24:E25"/>
    <mergeCell ref="F24:F25"/>
    <mergeCell ref="G24:G25"/>
    <mergeCell ref="H24:H25"/>
    <mergeCell ref="M33:Q33"/>
    <mergeCell ref="M24:M25"/>
    <mergeCell ref="J34:J35"/>
    <mergeCell ref="C34:C35"/>
    <mergeCell ref="D34:D35"/>
    <mergeCell ref="E34:E35"/>
    <mergeCell ref="F34:F35"/>
    <mergeCell ref="O34:O35"/>
    <mergeCell ref="M34:M35"/>
    <mergeCell ref="C24:C25"/>
    <mergeCell ref="H34:H35"/>
    <mergeCell ref="I34:I35"/>
    <mergeCell ref="P24:Q24"/>
    <mergeCell ref="P44:Q44"/>
    <mergeCell ref="M44:M45"/>
    <mergeCell ref="N44:N45"/>
    <mergeCell ref="I44:I45"/>
    <mergeCell ref="J44:J45"/>
    <mergeCell ref="L44:L45"/>
    <mergeCell ref="O44:O45"/>
    <mergeCell ref="L54:L55"/>
    <mergeCell ref="C53:L53"/>
    <mergeCell ref="M53:Q53"/>
    <mergeCell ref="C44:C45"/>
    <mergeCell ref="D44:D45"/>
    <mergeCell ref="E44:E45"/>
    <mergeCell ref="F44:F45"/>
    <mergeCell ref="G44:G45"/>
    <mergeCell ref="H44:H45"/>
    <mergeCell ref="K44:K45"/>
    <mergeCell ref="M64:M65"/>
    <mergeCell ref="N64:N65"/>
    <mergeCell ref="M54:M55"/>
    <mergeCell ref="N54:N55"/>
    <mergeCell ref="O74:O75"/>
    <mergeCell ref="L74:L75"/>
    <mergeCell ref="C74:C75"/>
    <mergeCell ref="D74:D75"/>
    <mergeCell ref="E74:E75"/>
    <mergeCell ref="F74:F75"/>
    <mergeCell ref="K54:K55"/>
    <mergeCell ref="C54:C55"/>
    <mergeCell ref="D54:D55"/>
    <mergeCell ref="E54:E55"/>
    <mergeCell ref="F54:F55"/>
    <mergeCell ref="G54:G55"/>
    <mergeCell ref="C63:L63"/>
    <mergeCell ref="M63:Q63"/>
    <mergeCell ref="O54:O55"/>
    <mergeCell ref="O64:O65"/>
    <mergeCell ref="G3:G4"/>
    <mergeCell ref="H3:H4"/>
    <mergeCell ref="G34:G35"/>
    <mergeCell ref="K64:K65"/>
    <mergeCell ref="L64:L65"/>
    <mergeCell ref="H54:H55"/>
    <mergeCell ref="O3:O4"/>
    <mergeCell ref="P3:Q3"/>
    <mergeCell ref="H64:H65"/>
    <mergeCell ref="J54:J55"/>
    <mergeCell ref="I64:I65"/>
    <mergeCell ref="J64:J65"/>
    <mergeCell ref="C13:L13"/>
    <mergeCell ref="K24:K25"/>
    <mergeCell ref="L24:L25"/>
    <mergeCell ref="C64:C65"/>
    <mergeCell ref="D64:D65"/>
    <mergeCell ref="E64:E65"/>
    <mergeCell ref="F64:F65"/>
    <mergeCell ref="G64:G65"/>
    <mergeCell ref="I54:I55"/>
    <mergeCell ref="P54:Q54"/>
    <mergeCell ref="P64:Q64"/>
    <mergeCell ref="M43:Q43"/>
    <mergeCell ref="M104:M105"/>
    <mergeCell ref="N104:N105"/>
    <mergeCell ref="C2:L2"/>
    <mergeCell ref="M2:Q2"/>
    <mergeCell ref="C3:C4"/>
    <mergeCell ref="D3:D4"/>
    <mergeCell ref="E3:E4"/>
    <mergeCell ref="F3:F4"/>
    <mergeCell ref="M94:M95"/>
    <mergeCell ref="K84:K85"/>
    <mergeCell ref="L84:L85"/>
    <mergeCell ref="M84:M85"/>
    <mergeCell ref="H94:H95"/>
    <mergeCell ref="I94:I95"/>
    <mergeCell ref="H84:H85"/>
    <mergeCell ref="M3:M4"/>
    <mergeCell ref="N3:N4"/>
    <mergeCell ref="I3:I4"/>
    <mergeCell ref="J3:J4"/>
    <mergeCell ref="K3:K4"/>
    <mergeCell ref="L3:L4"/>
    <mergeCell ref="M13:Q13"/>
    <mergeCell ref="C83:L83"/>
    <mergeCell ref="P74:Q74"/>
    <mergeCell ref="D103:M103"/>
    <mergeCell ref="N103:Q103"/>
    <mergeCell ref="D94:D95"/>
    <mergeCell ref="E94:E95"/>
    <mergeCell ref="F94:F95"/>
    <mergeCell ref="G94:G95"/>
    <mergeCell ref="M93:Q93"/>
    <mergeCell ref="C94:C95"/>
    <mergeCell ref="C43:L43"/>
    <mergeCell ref="I84:I85"/>
    <mergeCell ref="J84:J85"/>
    <mergeCell ref="G84:G85"/>
    <mergeCell ref="N94:N95"/>
    <mergeCell ref="O94:O95"/>
    <mergeCell ref="K74:K75"/>
    <mergeCell ref="M74:M75"/>
    <mergeCell ref="M83:Q83"/>
    <mergeCell ref="H74:H75"/>
    <mergeCell ref="I74:I75"/>
    <mergeCell ref="J74:J75"/>
    <mergeCell ref="M73:Q73"/>
    <mergeCell ref="C73:L73"/>
    <mergeCell ref="G74:G75"/>
    <mergeCell ref="N74:N75"/>
    <mergeCell ref="O104:O105"/>
    <mergeCell ref="C104:C105"/>
    <mergeCell ref="D104:D105"/>
    <mergeCell ref="E104:E105"/>
    <mergeCell ref="F104:F105"/>
    <mergeCell ref="G104:G105"/>
    <mergeCell ref="H104:H105"/>
    <mergeCell ref="P104:Q104"/>
    <mergeCell ref="O84:O85"/>
    <mergeCell ref="P84:Q84"/>
    <mergeCell ref="K104:K105"/>
    <mergeCell ref="L104:L105"/>
    <mergeCell ref="N84:N85"/>
    <mergeCell ref="P94:Q94"/>
    <mergeCell ref="K94:K95"/>
    <mergeCell ref="L94:L95"/>
    <mergeCell ref="C93:L93"/>
    <mergeCell ref="I104:I105"/>
    <mergeCell ref="J104:J105"/>
    <mergeCell ref="J94:J95"/>
    <mergeCell ref="C84:C85"/>
    <mergeCell ref="D84:D85"/>
    <mergeCell ref="E84:E85"/>
    <mergeCell ref="F84:F85"/>
    <mergeCell ref="D116:Q116"/>
    <mergeCell ref="I117:I118"/>
    <mergeCell ref="J117:J118"/>
    <mergeCell ref="K117:K118"/>
    <mergeCell ref="C117:C118"/>
    <mergeCell ref="D117:D118"/>
    <mergeCell ref="E117:E118"/>
    <mergeCell ref="F117:F118"/>
    <mergeCell ref="G117:G118"/>
    <mergeCell ref="H117:H118"/>
    <mergeCell ref="P117:Q117"/>
    <mergeCell ref="L117:L118"/>
    <mergeCell ref="M117:M118"/>
    <mergeCell ref="N117:N118"/>
    <mergeCell ref="O117:O118"/>
  </mergeCells>
  <phoneticPr fontId="26" type="noConversion"/>
  <pageMargins left="0.7" right="0.7" top="0.78740157499999996" bottom="0.78740157499999996" header="0.3" footer="0.3"/>
  <pageSetup paperSize="9" scale="51" orientation="portrait" r:id="rId2"/>
  <rowBreaks count="1" manualBreakCount="1">
    <brk id="72" min="2"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127"/>
  <sheetViews>
    <sheetView zoomScale="70" zoomScaleNormal="70" zoomScaleSheetLayoutView="80" workbookViewId="0">
      <selection activeCell="A11" sqref="A11:B11"/>
    </sheetView>
  </sheetViews>
  <sheetFormatPr defaultRowHeight="12.75"/>
  <cols>
    <col min="4" max="4" width="12.140625" customWidth="1"/>
    <col min="5" max="5" width="12.85546875" customWidth="1"/>
    <col min="6" max="8" width="9.28515625" bestFit="1" customWidth="1"/>
    <col min="9" max="9" width="10.85546875" customWidth="1"/>
    <col min="10" max="13" width="9.28515625" bestFit="1" customWidth="1"/>
    <col min="14" max="15" width="9.28515625" customWidth="1"/>
    <col min="16" max="16" width="9.28515625" bestFit="1" customWidth="1"/>
    <col min="17" max="17" width="9.28515625" customWidth="1"/>
  </cols>
  <sheetData>
    <row r="1" spans="2:18" ht="13.5" thickBot="1"/>
    <row r="2" spans="2:18" ht="24" thickBot="1">
      <c r="C2" s="473" t="s">
        <v>510</v>
      </c>
      <c r="D2" s="474"/>
      <c r="E2" s="474"/>
      <c r="F2" s="474"/>
      <c r="G2" s="474"/>
      <c r="H2" s="474"/>
      <c r="I2" s="474"/>
      <c r="J2" s="474"/>
      <c r="K2" s="474"/>
      <c r="L2" s="474"/>
      <c r="M2" s="470" t="s">
        <v>224</v>
      </c>
      <c r="N2" s="471"/>
      <c r="O2" s="471"/>
      <c r="P2" s="471"/>
      <c r="Q2" s="472"/>
    </row>
    <row r="3" spans="2:18" ht="15.75">
      <c r="C3" s="465" t="s">
        <v>195</v>
      </c>
      <c r="D3" s="461" t="s">
        <v>196</v>
      </c>
      <c r="E3" s="461" t="s">
        <v>197</v>
      </c>
      <c r="F3" s="461" t="s">
        <v>198</v>
      </c>
      <c r="G3" s="461" t="s">
        <v>199</v>
      </c>
      <c r="H3" s="461" t="s">
        <v>200</v>
      </c>
      <c r="I3" s="461" t="s">
        <v>201</v>
      </c>
      <c r="J3" s="467" t="s">
        <v>202</v>
      </c>
      <c r="K3" s="461" t="s">
        <v>203</v>
      </c>
      <c r="L3" s="461" t="s">
        <v>204</v>
      </c>
      <c r="M3" s="461" t="s">
        <v>205</v>
      </c>
      <c r="N3" s="461" t="s">
        <v>206</v>
      </c>
      <c r="O3" s="467" t="s">
        <v>207</v>
      </c>
      <c r="P3" s="456" t="s">
        <v>208</v>
      </c>
      <c r="Q3" s="457"/>
    </row>
    <row r="4" spans="2:18" ht="16.5" thickBot="1">
      <c r="C4" s="466"/>
      <c r="D4" s="462"/>
      <c r="E4" s="462"/>
      <c r="F4" s="462"/>
      <c r="G4" s="462"/>
      <c r="H4" s="462"/>
      <c r="I4" s="462"/>
      <c r="J4" s="462"/>
      <c r="K4" s="462"/>
      <c r="L4" s="462"/>
      <c r="M4" s="462"/>
      <c r="N4" s="462"/>
      <c r="O4" s="462"/>
      <c r="P4" s="145" t="s">
        <v>209</v>
      </c>
      <c r="Q4" s="30" t="s">
        <v>210</v>
      </c>
    </row>
    <row r="5" spans="2:18" ht="15">
      <c r="C5" s="148" t="s">
        <v>211</v>
      </c>
      <c r="D5" s="146">
        <v>31</v>
      </c>
      <c r="E5" s="8">
        <v>28</v>
      </c>
      <c r="F5" s="8">
        <v>31</v>
      </c>
      <c r="G5" s="8">
        <v>25</v>
      </c>
      <c r="H5" s="8">
        <v>15</v>
      </c>
      <c r="I5" s="8">
        <v>0</v>
      </c>
      <c r="J5" s="168">
        <f>SUM(D5:H5)</f>
        <v>130</v>
      </c>
      <c r="K5" s="8">
        <v>5</v>
      </c>
      <c r="L5" s="8">
        <v>31</v>
      </c>
      <c r="M5" s="8">
        <v>30</v>
      </c>
      <c r="N5" s="8">
        <v>31</v>
      </c>
      <c r="O5" s="168">
        <f>SUM(K5:N5)</f>
        <v>97</v>
      </c>
      <c r="P5" s="167">
        <f>SUM(D5:I5,K5:N5)</f>
        <v>227</v>
      </c>
      <c r="Q5" s="169">
        <f>J5+O5</f>
        <v>227</v>
      </c>
    </row>
    <row r="6" spans="2:18" ht="19.5">
      <c r="C6" s="149" t="s">
        <v>485</v>
      </c>
      <c r="D6" s="147">
        <v>4.0999999999999996</v>
      </c>
      <c r="E6" s="10">
        <v>3.5</v>
      </c>
      <c r="F6" s="10">
        <v>5.5</v>
      </c>
      <c r="G6" s="10">
        <v>10.1</v>
      </c>
      <c r="H6" s="10">
        <v>12.4</v>
      </c>
      <c r="I6" s="10"/>
      <c r="J6" s="153">
        <f>(D5*D6+E5*E6+F5*F6+G5*G6+H5*H6)/J5</f>
        <v>6.4161538461538461</v>
      </c>
      <c r="K6" s="10">
        <v>13</v>
      </c>
      <c r="L6" s="95">
        <v>7.4</v>
      </c>
      <c r="M6" s="95">
        <v>2.2999999999999998</v>
      </c>
      <c r="N6" s="95">
        <v>0.1</v>
      </c>
      <c r="O6" s="153">
        <f>(K5*K6+L5*L6+M5*M6+N5*N6)/O5</f>
        <v>3.7783505154639174</v>
      </c>
      <c r="P6" s="154">
        <f>(D6*D5+E6*E5+F6*F5+G6*G5+H6*H5+I6*I5+K6*K5+L6*L5+M6*M5+N6*N5)/P5</f>
        <v>5.2889867841409686</v>
      </c>
      <c r="Q6" s="161">
        <f>(J6*J5+O6*O5)/Q5</f>
        <v>5.2889867841409686</v>
      </c>
    </row>
    <row r="7" spans="2:18" ht="19.5">
      <c r="C7" s="149" t="s">
        <v>212</v>
      </c>
      <c r="D7" s="13">
        <v>343</v>
      </c>
      <c r="E7" s="12">
        <v>277</v>
      </c>
      <c r="F7" s="12">
        <v>286</v>
      </c>
      <c r="G7" s="12">
        <v>146</v>
      </c>
      <c r="H7" s="12">
        <v>9</v>
      </c>
      <c r="I7" s="12">
        <v>0</v>
      </c>
      <c r="J7" s="155">
        <f>SUM(D7:H7)</f>
        <v>1061</v>
      </c>
      <c r="K7" s="12">
        <f>K5*(13-K6)</f>
        <v>0</v>
      </c>
      <c r="L7" s="12">
        <f>L5*(13-L6)</f>
        <v>173.6</v>
      </c>
      <c r="M7" s="12">
        <f>M5*(13-M6)</f>
        <v>321</v>
      </c>
      <c r="N7" s="12">
        <f>N5*(13-N6)</f>
        <v>399.90000000000003</v>
      </c>
      <c r="O7" s="155">
        <f>SUM(K7:N7)</f>
        <v>894.5</v>
      </c>
      <c r="P7" s="156">
        <f>P5*(13-P6)</f>
        <v>1750.4</v>
      </c>
      <c r="Q7" s="162">
        <f>Q5*(13-Q6)</f>
        <v>1750.4</v>
      </c>
    </row>
    <row r="8" spans="2:18" ht="19.5">
      <c r="C8" s="149" t="s">
        <v>213</v>
      </c>
      <c r="D8" s="13">
        <v>467</v>
      </c>
      <c r="E8" s="12">
        <v>389</v>
      </c>
      <c r="F8" s="12">
        <v>410</v>
      </c>
      <c r="G8" s="12">
        <v>266</v>
      </c>
      <c r="H8" s="12">
        <v>70</v>
      </c>
      <c r="I8" s="12">
        <v>20</v>
      </c>
      <c r="J8" s="155">
        <f>SUM(D8:H8)</f>
        <v>1602</v>
      </c>
      <c r="K8" s="12">
        <f>K5*(17-K6)</f>
        <v>20</v>
      </c>
      <c r="L8" s="12">
        <f>L5*(17-L6)</f>
        <v>297.59999999999997</v>
      </c>
      <c r="M8" s="12">
        <f>M5*(17-M6)</f>
        <v>441</v>
      </c>
      <c r="N8" s="12">
        <f>N5*(17-N6)</f>
        <v>523.9</v>
      </c>
      <c r="O8" s="155">
        <f>SUM(K8:N8)</f>
        <v>1282.5</v>
      </c>
      <c r="P8" s="156">
        <f>P5*(17-P6)</f>
        <v>2658.4</v>
      </c>
      <c r="Q8" s="162">
        <f>Q5*(17-Q6)</f>
        <v>2658.4</v>
      </c>
    </row>
    <row r="9" spans="2:18" ht="19.5">
      <c r="C9" s="149" t="s">
        <v>214</v>
      </c>
      <c r="D9" s="17">
        <v>498</v>
      </c>
      <c r="E9" s="16">
        <v>417</v>
      </c>
      <c r="F9" s="16">
        <v>441</v>
      </c>
      <c r="G9" s="16">
        <v>296</v>
      </c>
      <c r="H9" s="16">
        <v>85</v>
      </c>
      <c r="I9" s="16">
        <v>25</v>
      </c>
      <c r="J9" s="155">
        <f>SUM(D9:H9)</f>
        <v>1737</v>
      </c>
      <c r="K9" s="16">
        <f>K5*(18-K6)</f>
        <v>25</v>
      </c>
      <c r="L9" s="16">
        <f>L5*(18-L6)</f>
        <v>328.59999999999997</v>
      </c>
      <c r="M9" s="16">
        <f>M5*(18-M6)</f>
        <v>471</v>
      </c>
      <c r="N9" s="16">
        <f>N5*(18-N6)</f>
        <v>554.9</v>
      </c>
      <c r="O9" s="155">
        <f>SUM(K9:N9)</f>
        <v>1379.5</v>
      </c>
      <c r="P9" s="157">
        <f>P5*(18-P6)</f>
        <v>2885.4</v>
      </c>
      <c r="Q9" s="163">
        <f>Q5*(18-Q6)</f>
        <v>2885.4</v>
      </c>
    </row>
    <row r="10" spans="2:18" ht="20.25" thickBot="1">
      <c r="C10" s="407" t="s">
        <v>215</v>
      </c>
      <c r="D10" s="21">
        <v>529</v>
      </c>
      <c r="E10" s="20">
        <v>445</v>
      </c>
      <c r="F10" s="20">
        <v>472</v>
      </c>
      <c r="G10" s="20">
        <v>326</v>
      </c>
      <c r="H10" s="20">
        <v>100</v>
      </c>
      <c r="I10" s="20">
        <v>30</v>
      </c>
      <c r="J10" s="164">
        <f>SUM(D10:H10)</f>
        <v>1872</v>
      </c>
      <c r="K10" s="20">
        <f>K5*(19-K6)</f>
        <v>30</v>
      </c>
      <c r="L10" s="20">
        <f>L5*(19-L6)</f>
        <v>359.59999999999997</v>
      </c>
      <c r="M10" s="20">
        <f>M5*(19-M6)</f>
        <v>501</v>
      </c>
      <c r="N10" s="20">
        <f>N5*(19-N6)</f>
        <v>585.9</v>
      </c>
      <c r="O10" s="164">
        <f>SUM(K10:N10)</f>
        <v>1476.5</v>
      </c>
      <c r="P10" s="165">
        <f>P5*(19-P6)</f>
        <v>3112.4</v>
      </c>
      <c r="Q10" s="166">
        <f>Q5*(19-Q6)</f>
        <v>3112.4</v>
      </c>
    </row>
    <row r="12" spans="2:18" ht="15.75" thickBot="1">
      <c r="B12" s="4"/>
      <c r="C12" s="4"/>
      <c r="D12" s="4"/>
      <c r="E12" s="4"/>
      <c r="F12" s="4"/>
      <c r="G12" s="4"/>
      <c r="H12" s="4"/>
      <c r="I12" s="4"/>
      <c r="J12" s="4"/>
      <c r="K12" s="4"/>
      <c r="L12" s="4"/>
      <c r="M12" s="4"/>
      <c r="N12" s="4"/>
      <c r="O12" s="4"/>
      <c r="P12" s="4"/>
      <c r="Q12" s="4"/>
      <c r="R12" s="4"/>
    </row>
    <row r="13" spans="2:18" ht="24" thickBot="1">
      <c r="B13" s="4"/>
      <c r="C13" s="473" t="s">
        <v>496</v>
      </c>
      <c r="D13" s="474"/>
      <c r="E13" s="474"/>
      <c r="F13" s="474"/>
      <c r="G13" s="474"/>
      <c r="H13" s="474"/>
      <c r="I13" s="474"/>
      <c r="J13" s="474"/>
      <c r="K13" s="474"/>
      <c r="L13" s="474"/>
      <c r="M13" s="470" t="s">
        <v>225</v>
      </c>
      <c r="N13" s="471"/>
      <c r="O13" s="471"/>
      <c r="P13" s="471"/>
      <c r="Q13" s="472"/>
      <c r="R13" s="4"/>
    </row>
    <row r="14" spans="2:18" ht="15.75">
      <c r="B14" s="4"/>
      <c r="C14" s="465" t="s">
        <v>195</v>
      </c>
      <c r="D14" s="461" t="s">
        <v>196</v>
      </c>
      <c r="E14" s="461" t="s">
        <v>197</v>
      </c>
      <c r="F14" s="461" t="s">
        <v>198</v>
      </c>
      <c r="G14" s="461" t="s">
        <v>199</v>
      </c>
      <c r="H14" s="461" t="s">
        <v>200</v>
      </c>
      <c r="I14" s="461" t="s">
        <v>201</v>
      </c>
      <c r="J14" s="467" t="s">
        <v>202</v>
      </c>
      <c r="K14" s="461" t="s">
        <v>203</v>
      </c>
      <c r="L14" s="461" t="s">
        <v>204</v>
      </c>
      <c r="M14" s="461" t="s">
        <v>205</v>
      </c>
      <c r="N14" s="461" t="s">
        <v>206</v>
      </c>
      <c r="O14" s="467" t="s">
        <v>207</v>
      </c>
      <c r="P14" s="456" t="s">
        <v>208</v>
      </c>
      <c r="Q14" s="457"/>
      <c r="R14" s="4"/>
    </row>
    <row r="15" spans="2:18" ht="16.5" thickBot="1">
      <c r="B15" s="4"/>
      <c r="C15" s="466"/>
      <c r="D15" s="462"/>
      <c r="E15" s="462"/>
      <c r="F15" s="462"/>
      <c r="G15" s="462"/>
      <c r="H15" s="462"/>
      <c r="I15" s="462"/>
      <c r="J15" s="462"/>
      <c r="K15" s="462"/>
      <c r="L15" s="462"/>
      <c r="M15" s="462"/>
      <c r="N15" s="462"/>
      <c r="O15" s="462"/>
      <c r="P15" s="145" t="s">
        <v>209</v>
      </c>
      <c r="Q15" s="30" t="s">
        <v>210</v>
      </c>
      <c r="R15" s="4"/>
    </row>
    <row r="16" spans="2:18" ht="15">
      <c r="B16" s="4"/>
      <c r="C16" s="148" t="s">
        <v>211</v>
      </c>
      <c r="D16" s="146">
        <v>31</v>
      </c>
      <c r="E16" s="8">
        <v>28</v>
      </c>
      <c r="F16" s="8">
        <v>31</v>
      </c>
      <c r="G16" s="8">
        <v>30</v>
      </c>
      <c r="H16" s="8">
        <v>15</v>
      </c>
      <c r="I16" s="8">
        <v>5</v>
      </c>
      <c r="J16" s="168">
        <f>SUM(D16:H16)</f>
        <v>135</v>
      </c>
      <c r="K16" s="8">
        <v>20</v>
      </c>
      <c r="L16" s="8">
        <v>31</v>
      </c>
      <c r="M16" s="8">
        <v>30</v>
      </c>
      <c r="N16" s="8">
        <v>31</v>
      </c>
      <c r="O16" s="168">
        <f>SUM(K16:N16)</f>
        <v>112</v>
      </c>
      <c r="P16" s="167">
        <f>SUM(D16:I16,K16:N16)</f>
        <v>252</v>
      </c>
      <c r="Q16" s="169">
        <f>J16+O16</f>
        <v>247</v>
      </c>
      <c r="R16" s="4"/>
    </row>
    <row r="17" spans="2:18" ht="19.5">
      <c r="B17" s="4"/>
      <c r="C17" s="149" t="s">
        <v>485</v>
      </c>
      <c r="D17" s="147">
        <v>1.9</v>
      </c>
      <c r="E17" s="10">
        <v>3.1</v>
      </c>
      <c r="F17" s="10">
        <v>3.8</v>
      </c>
      <c r="G17" s="10">
        <v>8.1</v>
      </c>
      <c r="H17" s="10">
        <v>12.4</v>
      </c>
      <c r="I17" s="10">
        <v>13</v>
      </c>
      <c r="J17" s="153">
        <f>(D16*D17+E16*E17+F16*F17+G16*G17+H16*H17)/J16</f>
        <v>5.1296296296296298</v>
      </c>
      <c r="K17" s="10">
        <v>9.8000000000000007</v>
      </c>
      <c r="L17" s="95">
        <v>7.7</v>
      </c>
      <c r="M17" s="95">
        <v>4.7</v>
      </c>
      <c r="N17" s="95">
        <v>1.3</v>
      </c>
      <c r="O17" s="153">
        <f>(K16*K17+L16*L17+M16*M17+N16*N17)/O16</f>
        <v>5.5</v>
      </c>
      <c r="P17" s="154">
        <f>(D17*D16+E17*E16+F17*F16+G17*G16+H17*H16+I17*I16+K17*K16+L17*L16+M17*M16+N17*N16)/P16</f>
        <v>5.4503968253968251</v>
      </c>
      <c r="Q17" s="161">
        <f>(J17*J16+O17*O16)/Q16</f>
        <v>5.2975708502024288</v>
      </c>
      <c r="R17" s="4"/>
    </row>
    <row r="18" spans="2:18" ht="19.5">
      <c r="B18" s="4"/>
      <c r="C18" s="149" t="s">
        <v>212</v>
      </c>
      <c r="D18" s="13">
        <v>343</v>
      </c>
      <c r="E18" s="12">
        <v>277</v>
      </c>
      <c r="F18" s="12">
        <v>286</v>
      </c>
      <c r="G18" s="12">
        <v>146</v>
      </c>
      <c r="H18" s="12">
        <v>9</v>
      </c>
      <c r="I18" s="12">
        <v>0</v>
      </c>
      <c r="J18" s="155">
        <f>SUM(D18:H18)</f>
        <v>1061</v>
      </c>
      <c r="K18" s="12">
        <v>65</v>
      </c>
      <c r="L18" s="12">
        <v>163</v>
      </c>
      <c r="M18" s="12">
        <v>250</v>
      </c>
      <c r="N18" s="12">
        <v>362</v>
      </c>
      <c r="O18" s="155">
        <f>SUM(K18:N18)</f>
        <v>840</v>
      </c>
      <c r="P18" s="156">
        <f>P16*(13-P17)</f>
        <v>1902.5</v>
      </c>
      <c r="Q18" s="162">
        <f>Q16*(13-Q17)</f>
        <v>1902.5</v>
      </c>
      <c r="R18" s="4"/>
    </row>
    <row r="19" spans="2:18" ht="19.5">
      <c r="B19" s="4"/>
      <c r="C19" s="149" t="s">
        <v>213</v>
      </c>
      <c r="D19" s="13">
        <v>467</v>
      </c>
      <c r="E19" s="12">
        <v>389</v>
      </c>
      <c r="F19" s="12">
        <v>410</v>
      </c>
      <c r="G19" s="12">
        <v>266</v>
      </c>
      <c r="H19" s="12">
        <v>70</v>
      </c>
      <c r="I19" s="12">
        <v>20</v>
      </c>
      <c r="J19" s="155">
        <f>SUM(D19:H19)</f>
        <v>1602</v>
      </c>
      <c r="K19" s="12">
        <v>145</v>
      </c>
      <c r="L19" s="12">
        <v>287</v>
      </c>
      <c r="M19" s="12">
        <v>370</v>
      </c>
      <c r="N19" s="12">
        <v>486</v>
      </c>
      <c r="O19" s="155">
        <f>SUM(K19:N19)</f>
        <v>1288</v>
      </c>
      <c r="P19" s="156">
        <f>P16*(17-P17)</f>
        <v>2910.5</v>
      </c>
      <c r="Q19" s="162">
        <f>Q16*(17-Q17)</f>
        <v>2890.5</v>
      </c>
      <c r="R19" s="4"/>
    </row>
    <row r="20" spans="2:18" ht="19.5">
      <c r="B20" s="4"/>
      <c r="C20" s="149" t="s">
        <v>214</v>
      </c>
      <c r="D20" s="17">
        <v>498</v>
      </c>
      <c r="E20" s="16">
        <v>417</v>
      </c>
      <c r="F20" s="16">
        <v>441</v>
      </c>
      <c r="G20" s="16">
        <v>296</v>
      </c>
      <c r="H20" s="16">
        <v>85</v>
      </c>
      <c r="I20" s="16">
        <v>25</v>
      </c>
      <c r="J20" s="155">
        <f>SUM(D20:H20)</f>
        <v>1737</v>
      </c>
      <c r="K20" s="16">
        <v>165</v>
      </c>
      <c r="L20" s="16">
        <v>318</v>
      </c>
      <c r="M20" s="16">
        <v>400</v>
      </c>
      <c r="N20" s="16">
        <v>517</v>
      </c>
      <c r="O20" s="155">
        <f>SUM(K20:N20)</f>
        <v>1400</v>
      </c>
      <c r="P20" s="157">
        <f>P16*(18-P17)</f>
        <v>3162.5</v>
      </c>
      <c r="Q20" s="163">
        <f>Q16*(18-Q17)</f>
        <v>3137.5</v>
      </c>
      <c r="R20" s="4"/>
    </row>
    <row r="21" spans="2:18" ht="20.25" thickBot="1">
      <c r="B21" s="4"/>
      <c r="C21" s="407" t="s">
        <v>215</v>
      </c>
      <c r="D21" s="21">
        <v>529</v>
      </c>
      <c r="E21" s="20">
        <v>445</v>
      </c>
      <c r="F21" s="20">
        <v>472</v>
      </c>
      <c r="G21" s="20">
        <v>326</v>
      </c>
      <c r="H21" s="20">
        <v>100</v>
      </c>
      <c r="I21" s="20">
        <v>30</v>
      </c>
      <c r="J21" s="164">
        <f>SUM(D21:H21)</f>
        <v>1872</v>
      </c>
      <c r="K21" s="20">
        <v>185</v>
      </c>
      <c r="L21" s="20">
        <v>349</v>
      </c>
      <c r="M21" s="20">
        <v>430</v>
      </c>
      <c r="N21" s="20">
        <v>548</v>
      </c>
      <c r="O21" s="164">
        <f>SUM(K21:N21)</f>
        <v>1512</v>
      </c>
      <c r="P21" s="165">
        <f>P16*(19-P17)</f>
        <v>3414.5</v>
      </c>
      <c r="Q21" s="166">
        <f>Q16*(19-Q17)</f>
        <v>3384.5</v>
      </c>
      <c r="R21" s="4"/>
    </row>
    <row r="22" spans="2:18" ht="15.75" thickBot="1">
      <c r="B22" s="4"/>
      <c r="C22" s="4"/>
      <c r="D22" s="4"/>
      <c r="E22" s="4"/>
      <c r="F22" s="4"/>
      <c r="G22" s="4"/>
      <c r="H22" s="4"/>
      <c r="I22" s="4"/>
      <c r="J22" s="4"/>
      <c r="K22" s="4"/>
      <c r="L22" s="4"/>
      <c r="M22" s="4"/>
      <c r="N22" s="4"/>
      <c r="O22" s="4"/>
      <c r="P22" s="4"/>
      <c r="Q22" s="4"/>
      <c r="R22" s="4"/>
    </row>
    <row r="23" spans="2:18" ht="24" thickBot="1">
      <c r="B23" s="4"/>
      <c r="C23" s="473" t="s">
        <v>497</v>
      </c>
      <c r="D23" s="474"/>
      <c r="E23" s="474"/>
      <c r="F23" s="474"/>
      <c r="G23" s="474"/>
      <c r="H23" s="474"/>
      <c r="I23" s="474"/>
      <c r="J23" s="474"/>
      <c r="K23" s="474"/>
      <c r="L23" s="474"/>
      <c r="M23" s="470" t="s">
        <v>226</v>
      </c>
      <c r="N23" s="471"/>
      <c r="O23" s="471"/>
      <c r="P23" s="471"/>
      <c r="Q23" s="472"/>
      <c r="R23" s="4"/>
    </row>
    <row r="24" spans="2:18" ht="15.75">
      <c r="B24" s="4"/>
      <c r="C24" s="465" t="s">
        <v>195</v>
      </c>
      <c r="D24" s="461" t="s">
        <v>196</v>
      </c>
      <c r="E24" s="461" t="s">
        <v>197</v>
      </c>
      <c r="F24" s="461" t="s">
        <v>198</v>
      </c>
      <c r="G24" s="461" t="s">
        <v>199</v>
      </c>
      <c r="H24" s="461" t="s">
        <v>200</v>
      </c>
      <c r="I24" s="461" t="s">
        <v>201</v>
      </c>
      <c r="J24" s="467" t="s">
        <v>202</v>
      </c>
      <c r="K24" s="461" t="s">
        <v>203</v>
      </c>
      <c r="L24" s="461" t="s">
        <v>204</v>
      </c>
      <c r="M24" s="461" t="s">
        <v>205</v>
      </c>
      <c r="N24" s="461" t="s">
        <v>206</v>
      </c>
      <c r="O24" s="467" t="s">
        <v>207</v>
      </c>
      <c r="P24" s="456" t="s">
        <v>208</v>
      </c>
      <c r="Q24" s="457"/>
      <c r="R24" s="4"/>
    </row>
    <row r="25" spans="2:18" ht="15.75">
      <c r="B25" s="4"/>
      <c r="C25" s="512"/>
      <c r="D25" s="511"/>
      <c r="E25" s="511"/>
      <c r="F25" s="511"/>
      <c r="G25" s="511"/>
      <c r="H25" s="511"/>
      <c r="I25" s="511"/>
      <c r="J25" s="511"/>
      <c r="K25" s="511"/>
      <c r="L25" s="511"/>
      <c r="M25" s="511"/>
      <c r="N25" s="511"/>
      <c r="O25" s="511"/>
      <c r="P25" s="352" t="s">
        <v>209</v>
      </c>
      <c r="Q25" s="355" t="s">
        <v>210</v>
      </c>
      <c r="R25" s="4"/>
    </row>
    <row r="26" spans="2:18" ht="15">
      <c r="B26" s="4"/>
      <c r="C26" s="9" t="s">
        <v>211</v>
      </c>
      <c r="D26" s="353">
        <v>31</v>
      </c>
      <c r="E26" s="353">
        <v>28</v>
      </c>
      <c r="F26" s="353">
        <v>31</v>
      </c>
      <c r="G26" s="353">
        <v>20</v>
      </c>
      <c r="H26" s="353">
        <v>16</v>
      </c>
      <c r="I26" s="353">
        <v>5</v>
      </c>
      <c r="J26" s="354">
        <f>SUM(D26:H26)</f>
        <v>126</v>
      </c>
      <c r="K26" s="353">
        <v>5</v>
      </c>
      <c r="L26" s="353">
        <v>31</v>
      </c>
      <c r="M26" s="353">
        <v>30</v>
      </c>
      <c r="N26" s="353">
        <v>31</v>
      </c>
      <c r="O26" s="354">
        <f>SUM(K26:N26)</f>
        <v>97</v>
      </c>
      <c r="P26" s="408">
        <f>SUM(D26:I26,K26:N26)</f>
        <v>228</v>
      </c>
      <c r="Q26" s="356">
        <f>J26+O26</f>
        <v>223</v>
      </c>
      <c r="R26" s="4"/>
    </row>
    <row r="27" spans="2:18" ht="19.5">
      <c r="B27" s="4"/>
      <c r="C27" s="9" t="s">
        <v>485</v>
      </c>
      <c r="D27" s="10">
        <v>-3.6</v>
      </c>
      <c r="E27" s="10">
        <v>0.1</v>
      </c>
      <c r="F27" s="10">
        <v>4.3</v>
      </c>
      <c r="G27" s="10">
        <v>11.5</v>
      </c>
      <c r="H27" s="10">
        <v>12.1</v>
      </c>
      <c r="I27" s="10">
        <v>11.7</v>
      </c>
      <c r="J27" s="153">
        <f>(D26*D27+E26*E27+F26*F27+G26*G27+H26*H27)/J26</f>
        <v>3.5563492063492061</v>
      </c>
      <c r="K27" s="10">
        <v>12.2</v>
      </c>
      <c r="L27" s="95">
        <v>7.7</v>
      </c>
      <c r="M27" s="95">
        <v>5.8</v>
      </c>
      <c r="N27" s="95">
        <v>-0.7</v>
      </c>
      <c r="O27" s="153">
        <f>(K26*K27+L26*L27+M26*M27+N26*N27)/O26</f>
        <v>4.65979381443299</v>
      </c>
      <c r="P27" s="154">
        <f>(D27*D26+E27*E26+F27*F26+G27*G26+H27*H26+I27*I26+K27*K26+L27*L26+M27*M26+N27*N26)/P26</f>
        <v>4.2043859649122801</v>
      </c>
      <c r="Q27" s="161">
        <f>(J27*J26+O27*O26)/Q26</f>
        <v>4.036322869955157</v>
      </c>
      <c r="R27" s="4"/>
    </row>
    <row r="28" spans="2:18" ht="19.5">
      <c r="B28" s="4"/>
      <c r="C28" s="9" t="s">
        <v>212</v>
      </c>
      <c r="D28" s="12">
        <v>516</v>
      </c>
      <c r="E28" s="12">
        <v>361</v>
      </c>
      <c r="F28" s="12">
        <v>271</v>
      </c>
      <c r="G28" s="12">
        <v>31</v>
      </c>
      <c r="H28" s="12">
        <v>15</v>
      </c>
      <c r="I28" s="12">
        <v>7</v>
      </c>
      <c r="J28" s="155">
        <f>SUM(D28:H28)</f>
        <v>1194</v>
      </c>
      <c r="K28" s="12">
        <v>4</v>
      </c>
      <c r="L28" s="12">
        <v>163</v>
      </c>
      <c r="M28" s="12">
        <v>215</v>
      </c>
      <c r="N28" s="12">
        <v>426</v>
      </c>
      <c r="O28" s="155">
        <f>SUM(K28:N28)</f>
        <v>808</v>
      </c>
      <c r="P28" s="156">
        <f>P26*(13-P27)</f>
        <v>2005.4</v>
      </c>
      <c r="Q28" s="162">
        <f>Q26*(13-Q27)</f>
        <v>1998.9</v>
      </c>
      <c r="R28" s="4"/>
    </row>
    <row r="29" spans="2:18" ht="19.5">
      <c r="B29" s="4"/>
      <c r="C29" s="9" t="s">
        <v>213</v>
      </c>
      <c r="D29" s="12">
        <v>640</v>
      </c>
      <c r="E29" s="12">
        <v>473</v>
      </c>
      <c r="F29" s="12">
        <v>395</v>
      </c>
      <c r="G29" s="12">
        <v>111</v>
      </c>
      <c r="H29" s="12">
        <v>79</v>
      </c>
      <c r="I29" s="12">
        <v>27</v>
      </c>
      <c r="J29" s="155">
        <f>SUM(D29:H29)</f>
        <v>1698</v>
      </c>
      <c r="K29" s="12">
        <v>24</v>
      </c>
      <c r="L29" s="12">
        <v>287</v>
      </c>
      <c r="M29" s="12">
        <v>335</v>
      </c>
      <c r="N29" s="12">
        <v>550</v>
      </c>
      <c r="O29" s="155">
        <f>SUM(K29:N29)</f>
        <v>1196</v>
      </c>
      <c r="P29" s="156">
        <f>P26*(17-P27)</f>
        <v>2917.4</v>
      </c>
      <c r="Q29" s="162">
        <f>Q26*(17-Q27)</f>
        <v>2890.9</v>
      </c>
      <c r="R29" s="4"/>
    </row>
    <row r="30" spans="2:18" ht="19.5">
      <c r="B30" s="4"/>
      <c r="C30" s="9" t="s">
        <v>214</v>
      </c>
      <c r="D30" s="16">
        <v>671</v>
      </c>
      <c r="E30" s="16">
        <v>501</v>
      </c>
      <c r="F30" s="16">
        <v>426</v>
      </c>
      <c r="G30" s="16">
        <v>131</v>
      </c>
      <c r="H30" s="16">
        <v>95</v>
      </c>
      <c r="I30" s="16">
        <v>32</v>
      </c>
      <c r="J30" s="155">
        <f>SUM(D30:H30)</f>
        <v>1824</v>
      </c>
      <c r="K30" s="16">
        <v>29</v>
      </c>
      <c r="L30" s="16">
        <v>318</v>
      </c>
      <c r="M30" s="16">
        <v>365</v>
      </c>
      <c r="N30" s="16">
        <v>581</v>
      </c>
      <c r="O30" s="155">
        <f>SUM(K30:N30)</f>
        <v>1293</v>
      </c>
      <c r="P30" s="157">
        <f>P26*(18-P27)</f>
        <v>3145.4</v>
      </c>
      <c r="Q30" s="163">
        <f>Q26*(18-Q27)</f>
        <v>3113.9</v>
      </c>
      <c r="R30" s="4"/>
    </row>
    <row r="31" spans="2:18" ht="20.25" thickBot="1">
      <c r="B31" s="4"/>
      <c r="C31" s="406" t="s">
        <v>215</v>
      </c>
      <c r="D31" s="20">
        <v>702</v>
      </c>
      <c r="E31" s="20">
        <v>529</v>
      </c>
      <c r="F31" s="20">
        <v>457</v>
      </c>
      <c r="G31" s="20">
        <v>151</v>
      </c>
      <c r="H31" s="20">
        <v>111</v>
      </c>
      <c r="I31" s="20">
        <v>37</v>
      </c>
      <c r="J31" s="164">
        <f>SUM(D31:H31)</f>
        <v>1950</v>
      </c>
      <c r="K31" s="20">
        <v>34</v>
      </c>
      <c r="L31" s="20">
        <v>349</v>
      </c>
      <c r="M31" s="20">
        <v>395</v>
      </c>
      <c r="N31" s="20">
        <v>612</v>
      </c>
      <c r="O31" s="164">
        <f>SUM(K31:N31)</f>
        <v>1390</v>
      </c>
      <c r="P31" s="165">
        <f>P26*(19-P27)</f>
        <v>3373.4</v>
      </c>
      <c r="Q31" s="166">
        <f>Q26*(19-Q27)</f>
        <v>3336.9</v>
      </c>
      <c r="R31" s="4"/>
    </row>
    <row r="32" spans="2:18" ht="15.75" thickBot="1">
      <c r="B32" s="4"/>
      <c r="C32" s="4"/>
      <c r="D32" s="4"/>
      <c r="E32" s="4"/>
      <c r="F32" s="4"/>
      <c r="G32" s="4"/>
      <c r="H32" s="4"/>
      <c r="I32" s="4"/>
      <c r="J32" s="4"/>
      <c r="K32" s="4"/>
      <c r="L32" s="4"/>
      <c r="M32" s="4"/>
      <c r="N32" s="4"/>
      <c r="O32" s="4"/>
      <c r="P32" s="4"/>
      <c r="Q32" s="4"/>
      <c r="R32" s="4"/>
    </row>
    <row r="33" spans="2:18" ht="24" thickBot="1">
      <c r="B33" s="4"/>
      <c r="C33" s="473" t="s">
        <v>498</v>
      </c>
      <c r="D33" s="474"/>
      <c r="E33" s="474"/>
      <c r="F33" s="474"/>
      <c r="G33" s="474"/>
      <c r="H33" s="474"/>
      <c r="I33" s="474"/>
      <c r="J33" s="474"/>
      <c r="K33" s="474"/>
      <c r="L33" s="474"/>
      <c r="M33" s="470" t="s">
        <v>227</v>
      </c>
      <c r="N33" s="471"/>
      <c r="O33" s="471"/>
      <c r="P33" s="471"/>
      <c r="Q33" s="472"/>
      <c r="R33" s="4"/>
    </row>
    <row r="34" spans="2:18" ht="15.75">
      <c r="B34" s="4"/>
      <c r="C34" s="465" t="s">
        <v>195</v>
      </c>
      <c r="D34" s="461" t="s">
        <v>196</v>
      </c>
      <c r="E34" s="461" t="s">
        <v>197</v>
      </c>
      <c r="F34" s="461" t="s">
        <v>198</v>
      </c>
      <c r="G34" s="461" t="s">
        <v>199</v>
      </c>
      <c r="H34" s="461" t="s">
        <v>200</v>
      </c>
      <c r="I34" s="461" t="s">
        <v>201</v>
      </c>
      <c r="J34" s="467" t="s">
        <v>202</v>
      </c>
      <c r="K34" s="461" t="s">
        <v>203</v>
      </c>
      <c r="L34" s="461" t="s">
        <v>204</v>
      </c>
      <c r="M34" s="461" t="s">
        <v>205</v>
      </c>
      <c r="N34" s="461" t="s">
        <v>206</v>
      </c>
      <c r="O34" s="467" t="s">
        <v>207</v>
      </c>
      <c r="P34" s="456" t="s">
        <v>208</v>
      </c>
      <c r="Q34" s="457"/>
      <c r="R34" s="4"/>
    </row>
    <row r="35" spans="2:18" ht="16.5" thickBot="1">
      <c r="B35" s="4"/>
      <c r="C35" s="466"/>
      <c r="D35" s="462"/>
      <c r="E35" s="462"/>
      <c r="F35" s="462"/>
      <c r="G35" s="462"/>
      <c r="H35" s="462"/>
      <c r="I35" s="462"/>
      <c r="J35" s="462"/>
      <c r="K35" s="462"/>
      <c r="L35" s="462"/>
      <c r="M35" s="462"/>
      <c r="N35" s="462"/>
      <c r="O35" s="462"/>
      <c r="P35" s="145" t="s">
        <v>209</v>
      </c>
      <c r="Q35" s="30" t="s">
        <v>210</v>
      </c>
      <c r="R35" s="4"/>
    </row>
    <row r="36" spans="2:18" ht="15">
      <c r="B36" s="4"/>
      <c r="C36" s="148" t="s">
        <v>211</v>
      </c>
      <c r="D36" s="146">
        <v>31</v>
      </c>
      <c r="E36" s="8">
        <v>28</v>
      </c>
      <c r="F36" s="8">
        <v>31</v>
      </c>
      <c r="G36" s="8">
        <v>25</v>
      </c>
      <c r="H36" s="8">
        <v>26</v>
      </c>
      <c r="I36" s="8">
        <v>0</v>
      </c>
      <c r="J36" s="168">
        <f>SUM(D36:H36)</f>
        <v>141</v>
      </c>
      <c r="K36" s="8">
        <v>25</v>
      </c>
      <c r="L36" s="8">
        <v>31</v>
      </c>
      <c r="M36" s="8">
        <v>30</v>
      </c>
      <c r="N36" s="8">
        <v>31</v>
      </c>
      <c r="O36" s="168">
        <f>SUM(K36:N36)</f>
        <v>117</v>
      </c>
      <c r="P36" s="167">
        <f>SUM(D36:I36,K36:N36)</f>
        <v>258</v>
      </c>
      <c r="Q36" s="169">
        <f>J36+O36</f>
        <v>258</v>
      </c>
      <c r="R36" s="4"/>
    </row>
    <row r="37" spans="2:18" ht="19.5">
      <c r="B37" s="4"/>
      <c r="C37" s="149" t="s">
        <v>485</v>
      </c>
      <c r="D37" s="147">
        <v>-4.5</v>
      </c>
      <c r="E37" s="10">
        <v>-1.1000000000000001</v>
      </c>
      <c r="F37" s="10">
        <v>3.2</v>
      </c>
      <c r="G37" s="10">
        <v>7.2</v>
      </c>
      <c r="H37" s="10">
        <v>11.5</v>
      </c>
      <c r="I37" s="10">
        <v>0</v>
      </c>
      <c r="J37" s="153">
        <f>(D36*D37+E36*E37+F36*F37+G36*G37+H36*H37)/J36</f>
        <v>2.8929078014184397</v>
      </c>
      <c r="K37" s="10">
        <v>11</v>
      </c>
      <c r="L37" s="95">
        <v>6.7</v>
      </c>
      <c r="M37" s="95">
        <v>5.0999999999999996</v>
      </c>
      <c r="N37" s="95">
        <v>-5</v>
      </c>
      <c r="O37" s="153">
        <f>(K36*K37+L36*L37+M36*M37+N36*N37)/O36</f>
        <v>4.108547008547009</v>
      </c>
      <c r="P37" s="154">
        <f>(D37*D36+E37*E36+F37*F36+G37*G36+H37*H36+I37*I36+K37*K36+L37*L36+M37*M36+N37*N36)/P36</f>
        <v>3.4441860465116276</v>
      </c>
      <c r="Q37" s="161">
        <f>(J37*J36+O37*O36)/Q36</f>
        <v>3.4441860465116281</v>
      </c>
      <c r="R37" s="4"/>
    </row>
    <row r="38" spans="2:18" ht="19.5">
      <c r="B38" s="4"/>
      <c r="C38" s="149" t="s">
        <v>212</v>
      </c>
      <c r="D38" s="13">
        <v>542</v>
      </c>
      <c r="E38" s="12">
        <v>394</v>
      </c>
      <c r="F38" s="12">
        <v>304</v>
      </c>
      <c r="G38" s="12">
        <v>145</v>
      </c>
      <c r="H38" s="12">
        <v>39</v>
      </c>
      <c r="I38" s="12">
        <v>0</v>
      </c>
      <c r="J38" s="155">
        <f>SUM(D38:H38)</f>
        <v>1424</v>
      </c>
      <c r="K38" s="12">
        <v>50</v>
      </c>
      <c r="L38" s="12">
        <v>195</v>
      </c>
      <c r="M38" s="12">
        <v>237</v>
      </c>
      <c r="N38" s="12">
        <v>559</v>
      </c>
      <c r="O38" s="155">
        <f>SUM(K38:N38)</f>
        <v>1041</v>
      </c>
      <c r="P38" s="156">
        <f>P36*(13-P37)</f>
        <v>2465.3999999999996</v>
      </c>
      <c r="Q38" s="162">
        <f>Q36*(13-Q37)</f>
        <v>2465.3999999999996</v>
      </c>
      <c r="R38" s="4"/>
    </row>
    <row r="39" spans="2:18" ht="19.5">
      <c r="B39" s="4"/>
      <c r="C39" s="149" t="s">
        <v>213</v>
      </c>
      <c r="D39" s="13">
        <v>666</v>
      </c>
      <c r="E39" s="12">
        <v>506</v>
      </c>
      <c r="F39" s="12">
        <v>428</v>
      </c>
      <c r="G39" s="12">
        <v>245</v>
      </c>
      <c r="H39" s="12">
        <v>143</v>
      </c>
      <c r="I39" s="12">
        <v>0</v>
      </c>
      <c r="J39" s="155">
        <f>SUM(D39:H39)</f>
        <v>1988</v>
      </c>
      <c r="K39" s="12">
        <v>150</v>
      </c>
      <c r="L39" s="12">
        <v>319</v>
      </c>
      <c r="M39" s="12">
        <v>357</v>
      </c>
      <c r="N39" s="12">
        <v>683</v>
      </c>
      <c r="O39" s="155">
        <f>SUM(K39:N39)</f>
        <v>1509</v>
      </c>
      <c r="P39" s="156">
        <f>P36*(17-P37)</f>
        <v>3497.3999999999996</v>
      </c>
      <c r="Q39" s="162">
        <f>Q36*(17-Q37)</f>
        <v>3497.3999999999996</v>
      </c>
      <c r="R39" s="4"/>
    </row>
    <row r="40" spans="2:18" ht="19.5">
      <c r="B40" s="4"/>
      <c r="C40" s="149" t="s">
        <v>214</v>
      </c>
      <c r="D40" s="17">
        <v>697</v>
      </c>
      <c r="E40" s="16">
        <v>534</v>
      </c>
      <c r="F40" s="16">
        <v>459</v>
      </c>
      <c r="G40" s="16">
        <v>270</v>
      </c>
      <c r="H40" s="16">
        <v>169</v>
      </c>
      <c r="I40" s="16">
        <v>0</v>
      </c>
      <c r="J40" s="155">
        <f>SUM(D40:H40)</f>
        <v>2129</v>
      </c>
      <c r="K40" s="16">
        <v>175</v>
      </c>
      <c r="L40" s="16">
        <v>350</v>
      </c>
      <c r="M40" s="16">
        <v>387</v>
      </c>
      <c r="N40" s="16">
        <v>714</v>
      </c>
      <c r="O40" s="155">
        <f>SUM(K40:N40)</f>
        <v>1626</v>
      </c>
      <c r="P40" s="157">
        <f>P36*(18-P37)</f>
        <v>3755.3999999999996</v>
      </c>
      <c r="Q40" s="163">
        <f>Q36*(18-Q37)</f>
        <v>3755.3999999999996</v>
      </c>
      <c r="R40" s="4"/>
    </row>
    <row r="41" spans="2:18" ht="20.25" thickBot="1">
      <c r="B41" s="4"/>
      <c r="C41" s="407" t="s">
        <v>215</v>
      </c>
      <c r="D41" s="21">
        <v>728</v>
      </c>
      <c r="E41" s="20">
        <v>532</v>
      </c>
      <c r="F41" s="20">
        <v>490</v>
      </c>
      <c r="G41" s="20">
        <v>295</v>
      </c>
      <c r="H41" s="20">
        <v>195</v>
      </c>
      <c r="I41" s="20">
        <f>I36*(19-I37)</f>
        <v>0</v>
      </c>
      <c r="J41" s="164">
        <f>SUM(D41:H41)</f>
        <v>2240</v>
      </c>
      <c r="K41" s="20">
        <v>200</v>
      </c>
      <c r="L41" s="20">
        <v>381</v>
      </c>
      <c r="M41" s="20">
        <v>417</v>
      </c>
      <c r="N41" s="20">
        <v>745</v>
      </c>
      <c r="O41" s="164">
        <f>SUM(K41:N41)</f>
        <v>1743</v>
      </c>
      <c r="P41" s="165">
        <f>P36*(19-P37)</f>
        <v>4013.3999999999996</v>
      </c>
      <c r="Q41" s="166">
        <f>Q36*(19-Q37)</f>
        <v>4013.3999999999996</v>
      </c>
      <c r="R41" s="4"/>
    </row>
    <row r="42" spans="2:18" ht="15.75" thickBot="1">
      <c r="B42" s="4"/>
      <c r="C42" s="4"/>
      <c r="D42" s="4"/>
      <c r="E42" s="4"/>
      <c r="F42" s="4"/>
      <c r="G42" s="4"/>
      <c r="H42" s="4"/>
      <c r="I42" s="4"/>
      <c r="J42" s="4"/>
      <c r="K42" s="4"/>
      <c r="L42" s="4"/>
      <c r="M42" s="4"/>
      <c r="N42" s="4"/>
      <c r="O42" s="4"/>
      <c r="P42" s="4"/>
      <c r="Q42" s="4"/>
      <c r="R42" s="4"/>
    </row>
    <row r="43" spans="2:18" ht="24" thickBot="1">
      <c r="B43" s="4"/>
      <c r="C43" s="473" t="s">
        <v>499</v>
      </c>
      <c r="D43" s="474"/>
      <c r="E43" s="474"/>
      <c r="F43" s="474"/>
      <c r="G43" s="474"/>
      <c r="H43" s="474"/>
      <c r="I43" s="474"/>
      <c r="J43" s="474"/>
      <c r="K43" s="474"/>
      <c r="L43" s="474"/>
      <c r="M43" s="470" t="s">
        <v>228</v>
      </c>
      <c r="N43" s="471"/>
      <c r="O43" s="471"/>
      <c r="P43" s="471"/>
      <c r="Q43" s="472"/>
      <c r="R43" s="4"/>
    </row>
    <row r="44" spans="2:18" ht="15.75">
      <c r="B44" s="4"/>
      <c r="C44" s="465" t="s">
        <v>195</v>
      </c>
      <c r="D44" s="461" t="s">
        <v>196</v>
      </c>
      <c r="E44" s="461" t="s">
        <v>197</v>
      </c>
      <c r="F44" s="461" t="s">
        <v>198</v>
      </c>
      <c r="G44" s="461" t="s">
        <v>199</v>
      </c>
      <c r="H44" s="461" t="s">
        <v>200</v>
      </c>
      <c r="I44" s="461" t="s">
        <v>201</v>
      </c>
      <c r="J44" s="467" t="s">
        <v>202</v>
      </c>
      <c r="K44" s="461" t="s">
        <v>203</v>
      </c>
      <c r="L44" s="461" t="s">
        <v>204</v>
      </c>
      <c r="M44" s="461" t="s">
        <v>205</v>
      </c>
      <c r="N44" s="461" t="s">
        <v>206</v>
      </c>
      <c r="O44" s="467" t="s">
        <v>207</v>
      </c>
      <c r="P44" s="456" t="s">
        <v>208</v>
      </c>
      <c r="Q44" s="457"/>
      <c r="R44" s="4"/>
    </row>
    <row r="45" spans="2:18" ht="16.5" thickBot="1">
      <c r="B45" s="4"/>
      <c r="C45" s="466"/>
      <c r="D45" s="462"/>
      <c r="E45" s="462"/>
      <c r="F45" s="462"/>
      <c r="G45" s="462"/>
      <c r="H45" s="462"/>
      <c r="I45" s="462"/>
      <c r="J45" s="462"/>
      <c r="K45" s="462"/>
      <c r="L45" s="462"/>
      <c r="M45" s="462"/>
      <c r="N45" s="462"/>
      <c r="O45" s="462"/>
      <c r="P45" s="145" t="s">
        <v>209</v>
      </c>
      <c r="Q45" s="30" t="s">
        <v>210</v>
      </c>
      <c r="R45" s="4"/>
    </row>
    <row r="46" spans="2:18" ht="15">
      <c r="B46" s="4"/>
      <c r="C46" s="148" t="s">
        <v>211</v>
      </c>
      <c r="D46" s="146">
        <v>31</v>
      </c>
      <c r="E46" s="8">
        <v>28</v>
      </c>
      <c r="F46" s="8">
        <v>31</v>
      </c>
      <c r="G46" s="8">
        <v>30</v>
      </c>
      <c r="H46" s="8">
        <v>5</v>
      </c>
      <c r="I46" s="8">
        <v>0</v>
      </c>
      <c r="J46" s="168">
        <f>SUM(D46:H46)</f>
        <v>125</v>
      </c>
      <c r="K46" s="8">
        <v>10</v>
      </c>
      <c r="L46" s="8">
        <v>26</v>
      </c>
      <c r="M46" s="8">
        <v>30</v>
      </c>
      <c r="N46" s="8">
        <v>31</v>
      </c>
      <c r="O46" s="168">
        <f>SUM(K46:N46)</f>
        <v>97</v>
      </c>
      <c r="P46" s="167">
        <f>SUM(D46:I46,K46:N46)</f>
        <v>222</v>
      </c>
      <c r="Q46" s="169">
        <f>J46+O46</f>
        <v>222</v>
      </c>
      <c r="R46" s="4"/>
    </row>
    <row r="47" spans="2:18" ht="19.5">
      <c r="B47" s="4"/>
      <c r="C47" s="149" t="s">
        <v>485</v>
      </c>
      <c r="D47" s="147">
        <v>-0.8</v>
      </c>
      <c r="E47" s="10">
        <v>-1.7</v>
      </c>
      <c r="F47" s="10">
        <v>3.9</v>
      </c>
      <c r="G47" s="10">
        <v>10.6</v>
      </c>
      <c r="H47" s="10">
        <v>6</v>
      </c>
      <c r="I47" s="10">
        <v>0</v>
      </c>
      <c r="J47" s="153">
        <f>(D46*D47+E46*E47+F46*F47+G46*G47+H46*H47)/J46</f>
        <v>3.1720000000000002</v>
      </c>
      <c r="K47" s="10">
        <v>12.5</v>
      </c>
      <c r="L47" s="95">
        <v>7.1</v>
      </c>
      <c r="M47" s="95">
        <v>3.2</v>
      </c>
      <c r="N47" s="95">
        <v>2.8</v>
      </c>
      <c r="O47" s="153">
        <f>(K46*K47+L46*L47+M46*M47+N46*N47)/O46</f>
        <v>5.0762886597938151</v>
      </c>
      <c r="P47" s="154">
        <f>(D47*D46+E47*E46+F47*F46+G47*G46+H47*H46+I47*I46+K47*K46+L47*L46+M47*M46+N47*N46)/P46</f>
        <v>4.0040540540540537</v>
      </c>
      <c r="Q47" s="161">
        <f>(J47*J46+O47*O46)/Q46</f>
        <v>4.0040540540540546</v>
      </c>
      <c r="R47" s="4"/>
    </row>
    <row r="48" spans="2:18" ht="19.5">
      <c r="B48" s="4"/>
      <c r="C48" s="149" t="s">
        <v>212</v>
      </c>
      <c r="D48" s="13">
        <v>426</v>
      </c>
      <c r="E48" s="12">
        <v>411</v>
      </c>
      <c r="F48" s="12">
        <v>283</v>
      </c>
      <c r="G48" s="12">
        <v>71</v>
      </c>
      <c r="H48" s="12">
        <v>35</v>
      </c>
      <c r="I48" s="12">
        <f>I46*(13-I47)</f>
        <v>0</v>
      </c>
      <c r="J48" s="155">
        <f>SUM(D48:H48)</f>
        <v>1226</v>
      </c>
      <c r="K48" s="12">
        <v>6</v>
      </c>
      <c r="L48" s="12">
        <v>153</v>
      </c>
      <c r="M48" s="12">
        <v>294</v>
      </c>
      <c r="N48" s="12">
        <v>316</v>
      </c>
      <c r="O48" s="155">
        <f>SUM(K48:N48)</f>
        <v>769</v>
      </c>
      <c r="P48" s="156">
        <f>P46*(13-P47)</f>
        <v>1997.1000000000001</v>
      </c>
      <c r="Q48" s="162">
        <f>Q46*(13-Q47)</f>
        <v>1997.0999999999997</v>
      </c>
      <c r="R48" s="4"/>
    </row>
    <row r="49" spans="2:18" ht="19.5">
      <c r="B49" s="4"/>
      <c r="C49" s="149" t="s">
        <v>213</v>
      </c>
      <c r="D49" s="13">
        <v>550</v>
      </c>
      <c r="E49" s="12">
        <v>523</v>
      </c>
      <c r="F49" s="12">
        <v>407</v>
      </c>
      <c r="G49" s="12">
        <v>191</v>
      </c>
      <c r="H49" s="12">
        <v>55</v>
      </c>
      <c r="I49" s="12">
        <f>I46*(17-I47)</f>
        <v>0</v>
      </c>
      <c r="J49" s="155">
        <f>SUM(D49:H49)</f>
        <v>1726</v>
      </c>
      <c r="K49" s="12">
        <v>46</v>
      </c>
      <c r="L49" s="12">
        <v>257</v>
      </c>
      <c r="M49" s="12">
        <v>414</v>
      </c>
      <c r="N49" s="12">
        <v>440</v>
      </c>
      <c r="O49" s="155">
        <f>SUM(K49:N49)</f>
        <v>1157</v>
      </c>
      <c r="P49" s="156">
        <f>P46*(17-P47)</f>
        <v>2885.1</v>
      </c>
      <c r="Q49" s="162">
        <f>Q46*(17-Q47)</f>
        <v>2885.1</v>
      </c>
      <c r="R49" s="4"/>
    </row>
    <row r="50" spans="2:18" ht="19.5">
      <c r="B50" s="4"/>
      <c r="C50" s="149" t="s">
        <v>214</v>
      </c>
      <c r="D50" s="17">
        <v>581</v>
      </c>
      <c r="E50" s="16">
        <v>551</v>
      </c>
      <c r="F50" s="16">
        <v>438</v>
      </c>
      <c r="G50" s="16">
        <v>221</v>
      </c>
      <c r="H50" s="16">
        <v>60</v>
      </c>
      <c r="I50" s="16">
        <f>I46*(18-I47)</f>
        <v>0</v>
      </c>
      <c r="J50" s="155">
        <f>SUM(D50:H50)</f>
        <v>1851</v>
      </c>
      <c r="K50" s="16">
        <v>56</v>
      </c>
      <c r="L50" s="16">
        <v>283</v>
      </c>
      <c r="M50" s="16">
        <v>444</v>
      </c>
      <c r="N50" s="16">
        <v>471</v>
      </c>
      <c r="O50" s="155">
        <f>SUM(K50:N50)</f>
        <v>1254</v>
      </c>
      <c r="P50" s="157">
        <f>P46*(18-P47)</f>
        <v>3107.1</v>
      </c>
      <c r="Q50" s="163">
        <f>Q46*(18-Q47)</f>
        <v>3107.1</v>
      </c>
      <c r="R50" s="4"/>
    </row>
    <row r="51" spans="2:18" ht="20.25" thickBot="1">
      <c r="B51" s="4"/>
      <c r="C51" s="407" t="s">
        <v>215</v>
      </c>
      <c r="D51" s="21">
        <v>612</v>
      </c>
      <c r="E51" s="20">
        <v>579</v>
      </c>
      <c r="F51" s="20">
        <v>469</v>
      </c>
      <c r="G51" s="20">
        <v>251</v>
      </c>
      <c r="H51" s="20">
        <v>65</v>
      </c>
      <c r="I51" s="20">
        <f>I46*(19-I47)</f>
        <v>0</v>
      </c>
      <c r="J51" s="164">
        <f>SUM(D51:H51)</f>
        <v>1976</v>
      </c>
      <c r="K51" s="20">
        <v>66</v>
      </c>
      <c r="L51" s="20">
        <v>309</v>
      </c>
      <c r="M51" s="20">
        <v>474</v>
      </c>
      <c r="N51" s="20">
        <v>502</v>
      </c>
      <c r="O51" s="164">
        <f>SUM(K51:N51)</f>
        <v>1351</v>
      </c>
      <c r="P51" s="165">
        <f>P46*(19-P47)</f>
        <v>3329.1</v>
      </c>
      <c r="Q51" s="166">
        <f>Q46*(19-Q47)</f>
        <v>3329.1</v>
      </c>
      <c r="R51" s="4"/>
    </row>
    <row r="52" spans="2:18" ht="15.75" thickBot="1">
      <c r="B52" s="4"/>
      <c r="C52" s="4"/>
      <c r="D52" s="4"/>
      <c r="E52" s="4"/>
      <c r="F52" s="4"/>
      <c r="G52" s="4"/>
      <c r="H52" s="4"/>
      <c r="I52" s="4"/>
      <c r="J52" s="4"/>
      <c r="K52" s="4"/>
      <c r="L52" s="4"/>
      <c r="M52" s="4"/>
      <c r="N52" s="4"/>
      <c r="O52" s="4"/>
      <c r="P52" s="4"/>
      <c r="Q52" s="4"/>
      <c r="R52" s="4"/>
    </row>
    <row r="53" spans="2:18" ht="24" thickBot="1">
      <c r="B53" s="4"/>
      <c r="C53" s="473" t="s">
        <v>498</v>
      </c>
      <c r="D53" s="474"/>
      <c r="E53" s="474"/>
      <c r="F53" s="474"/>
      <c r="G53" s="474"/>
      <c r="H53" s="474"/>
      <c r="I53" s="474"/>
      <c r="J53" s="474"/>
      <c r="K53" s="474"/>
      <c r="L53" s="474"/>
      <c r="M53" s="470" t="s">
        <v>229</v>
      </c>
      <c r="N53" s="471"/>
      <c r="O53" s="471"/>
      <c r="P53" s="471"/>
      <c r="Q53" s="472"/>
      <c r="R53" s="4"/>
    </row>
    <row r="54" spans="2:18" ht="15.75">
      <c r="B54" s="4"/>
      <c r="C54" s="465" t="s">
        <v>195</v>
      </c>
      <c r="D54" s="461" t="s">
        <v>196</v>
      </c>
      <c r="E54" s="461" t="s">
        <v>197</v>
      </c>
      <c r="F54" s="461" t="s">
        <v>198</v>
      </c>
      <c r="G54" s="461" t="s">
        <v>199</v>
      </c>
      <c r="H54" s="461" t="s">
        <v>200</v>
      </c>
      <c r="I54" s="461" t="s">
        <v>201</v>
      </c>
      <c r="J54" s="467" t="s">
        <v>202</v>
      </c>
      <c r="K54" s="461" t="s">
        <v>203</v>
      </c>
      <c r="L54" s="461" t="s">
        <v>204</v>
      </c>
      <c r="M54" s="461" t="s">
        <v>205</v>
      </c>
      <c r="N54" s="461" t="s">
        <v>206</v>
      </c>
      <c r="O54" s="467" t="s">
        <v>207</v>
      </c>
      <c r="P54" s="456" t="s">
        <v>208</v>
      </c>
      <c r="Q54" s="457"/>
      <c r="R54" s="4"/>
    </row>
    <row r="55" spans="2:18" ht="16.5" thickBot="1">
      <c r="B55" s="4"/>
      <c r="C55" s="466"/>
      <c r="D55" s="462"/>
      <c r="E55" s="462"/>
      <c r="F55" s="462"/>
      <c r="G55" s="462"/>
      <c r="H55" s="462"/>
      <c r="I55" s="462"/>
      <c r="J55" s="462"/>
      <c r="K55" s="462"/>
      <c r="L55" s="462"/>
      <c r="M55" s="462"/>
      <c r="N55" s="462"/>
      <c r="O55" s="462"/>
      <c r="P55" s="145" t="s">
        <v>209</v>
      </c>
      <c r="Q55" s="30" t="s">
        <v>210</v>
      </c>
      <c r="R55" s="4"/>
    </row>
    <row r="56" spans="2:18" ht="15">
      <c r="B56" s="4"/>
      <c r="C56" s="148" t="s">
        <v>211</v>
      </c>
      <c r="D56" s="146">
        <v>31</v>
      </c>
      <c r="E56" s="8">
        <v>28</v>
      </c>
      <c r="F56" s="8">
        <v>31</v>
      </c>
      <c r="G56" s="8">
        <v>25</v>
      </c>
      <c r="H56" s="8">
        <v>10</v>
      </c>
      <c r="I56" s="8">
        <v>5</v>
      </c>
      <c r="J56" s="168">
        <f>SUM(D56:H56)</f>
        <v>125</v>
      </c>
      <c r="K56" s="8">
        <v>15</v>
      </c>
      <c r="L56" s="8">
        <v>31</v>
      </c>
      <c r="M56" s="8">
        <v>30</v>
      </c>
      <c r="N56" s="8">
        <v>31</v>
      </c>
      <c r="O56" s="168">
        <f>SUM(K56:N56)</f>
        <v>107</v>
      </c>
      <c r="P56" s="167">
        <f>SUM(D56:I56,K56:N56)</f>
        <v>237</v>
      </c>
      <c r="Q56" s="169">
        <f>J56+O56</f>
        <v>232</v>
      </c>
      <c r="R56" s="4"/>
    </row>
    <row r="57" spans="2:18" ht="19.5">
      <c r="B57" s="4"/>
      <c r="C57" s="149" t="s">
        <v>485</v>
      </c>
      <c r="D57" s="147">
        <v>1</v>
      </c>
      <c r="E57" s="10">
        <v>4.3</v>
      </c>
      <c r="F57" s="10">
        <v>5.4</v>
      </c>
      <c r="G57" s="10">
        <v>6.8</v>
      </c>
      <c r="H57" s="10">
        <v>12.2</v>
      </c>
      <c r="I57" s="10">
        <v>12</v>
      </c>
      <c r="J57" s="153">
        <f>(D56*D57+E56*E57+F56*F57+G56*G57+H56*H57)/J56</f>
        <v>4.8864000000000001</v>
      </c>
      <c r="K57" s="10">
        <v>11.6</v>
      </c>
      <c r="L57" s="95">
        <v>9.5</v>
      </c>
      <c r="M57" s="95">
        <v>5.0999999999999996</v>
      </c>
      <c r="N57" s="95">
        <v>1.3</v>
      </c>
      <c r="O57" s="153">
        <f>(K56*K57+L56*L57+M56*M57+N56*N57)/O56</f>
        <v>6.1850467289719626</v>
      </c>
      <c r="P57" s="154">
        <f>(D57*D56+E57*E56+F57*F56+G57*G56+H57*H56+I57*I56+K57*K56+L57*L56+M57*M56+N57*N56)/P56</f>
        <v>5.622784810126582</v>
      </c>
      <c r="Q57" s="161">
        <f>(J57*J56+O57*O56)/Q56</f>
        <v>5.4853448275862062</v>
      </c>
      <c r="R57" s="4"/>
    </row>
    <row r="58" spans="2:18" ht="19.5">
      <c r="B58" s="4"/>
      <c r="C58" s="149" t="s">
        <v>212</v>
      </c>
      <c r="D58" s="13">
        <f>D56*(13-D57)</f>
        <v>372</v>
      </c>
      <c r="E58" s="12">
        <v>244</v>
      </c>
      <c r="F58" s="12">
        <v>236</v>
      </c>
      <c r="G58" s="12">
        <v>154</v>
      </c>
      <c r="H58" s="12">
        <v>8</v>
      </c>
      <c r="I58" s="12">
        <v>5</v>
      </c>
      <c r="J58" s="155">
        <f>SUM(D58:H58)</f>
        <v>1014</v>
      </c>
      <c r="K58" s="12">
        <v>22</v>
      </c>
      <c r="L58" s="12">
        <v>108</v>
      </c>
      <c r="M58" s="12">
        <v>237</v>
      </c>
      <c r="N58" s="12">
        <v>363</v>
      </c>
      <c r="O58" s="155">
        <f>SUM(K58:N58)</f>
        <v>730</v>
      </c>
      <c r="P58" s="156">
        <f>P56*(13-P57)</f>
        <v>1748.4</v>
      </c>
      <c r="Q58" s="162">
        <f>Q56*(13-Q57)</f>
        <v>1743.4</v>
      </c>
      <c r="R58" s="4"/>
    </row>
    <row r="59" spans="2:18" ht="19.5">
      <c r="B59" s="4"/>
      <c r="C59" s="149" t="s">
        <v>213</v>
      </c>
      <c r="D59" s="13">
        <f>D56*(17-D57)</f>
        <v>496</v>
      </c>
      <c r="E59" s="12">
        <v>356</v>
      </c>
      <c r="F59" s="12">
        <v>360</v>
      </c>
      <c r="G59" s="12">
        <v>254</v>
      </c>
      <c r="H59" s="12">
        <v>48</v>
      </c>
      <c r="I59" s="12">
        <v>25</v>
      </c>
      <c r="J59" s="155">
        <f>SUM(D59:H59)</f>
        <v>1514</v>
      </c>
      <c r="K59" s="12">
        <v>82</v>
      </c>
      <c r="L59" s="12">
        <v>232</v>
      </c>
      <c r="M59" s="12">
        <v>357</v>
      </c>
      <c r="N59" s="12">
        <v>487</v>
      </c>
      <c r="O59" s="155">
        <f>SUM(K59:N59)</f>
        <v>1158</v>
      </c>
      <c r="P59" s="156">
        <f>P56*(17-P57)</f>
        <v>2696.4</v>
      </c>
      <c r="Q59" s="162">
        <f>Q56*(17-Q57)</f>
        <v>2671.4</v>
      </c>
      <c r="R59" s="4"/>
    </row>
    <row r="60" spans="2:18" ht="19.5">
      <c r="B60" s="4"/>
      <c r="C60" s="149" t="s">
        <v>214</v>
      </c>
      <c r="D60" s="17">
        <f>D56*(18-D57)</f>
        <v>527</v>
      </c>
      <c r="E60" s="16">
        <v>384</v>
      </c>
      <c r="F60" s="16">
        <v>391</v>
      </c>
      <c r="G60" s="16">
        <v>279</v>
      </c>
      <c r="H60" s="16">
        <v>58</v>
      </c>
      <c r="I60" s="16">
        <f>I56*(18-I57)</f>
        <v>30</v>
      </c>
      <c r="J60" s="155">
        <f>SUM(D60:H60)</f>
        <v>1639</v>
      </c>
      <c r="K60" s="16">
        <v>97</v>
      </c>
      <c r="L60" s="16">
        <v>263</v>
      </c>
      <c r="M60" s="16">
        <v>387</v>
      </c>
      <c r="N60" s="16">
        <v>518</v>
      </c>
      <c r="O60" s="155">
        <f>SUM(K60:N60)</f>
        <v>1265</v>
      </c>
      <c r="P60" s="157">
        <f>P56*(18-P57)</f>
        <v>2933.4</v>
      </c>
      <c r="Q60" s="163">
        <f>Q56*(18-Q57)</f>
        <v>2903.4</v>
      </c>
      <c r="R60" s="4"/>
    </row>
    <row r="61" spans="2:18" ht="20.25" thickBot="1">
      <c r="B61" s="4"/>
      <c r="C61" s="407" t="s">
        <v>215</v>
      </c>
      <c r="D61" s="21">
        <f>D56*(19-D57)</f>
        <v>558</v>
      </c>
      <c r="E61" s="20">
        <v>412</v>
      </c>
      <c r="F61" s="20">
        <v>422</v>
      </c>
      <c r="G61" s="20">
        <v>304</v>
      </c>
      <c r="H61" s="20">
        <v>68</v>
      </c>
      <c r="I61" s="20">
        <f>I56*(19-I57)</f>
        <v>35</v>
      </c>
      <c r="J61" s="164">
        <f>SUM(D61:H61)</f>
        <v>1764</v>
      </c>
      <c r="K61" s="20">
        <v>112</v>
      </c>
      <c r="L61" s="20">
        <v>294</v>
      </c>
      <c r="M61" s="20">
        <v>417</v>
      </c>
      <c r="N61" s="20">
        <v>549</v>
      </c>
      <c r="O61" s="164">
        <f>SUM(K61:N61)</f>
        <v>1372</v>
      </c>
      <c r="P61" s="165">
        <f>P56*(19-P57)</f>
        <v>3170.4</v>
      </c>
      <c r="Q61" s="166">
        <f>Q56*(19-Q57)</f>
        <v>3135.4</v>
      </c>
      <c r="R61" s="4"/>
    </row>
    <row r="62" spans="2:18" ht="15.75" thickBot="1">
      <c r="B62" s="4"/>
      <c r="C62" s="4"/>
      <c r="D62" s="4"/>
      <c r="E62" s="4"/>
      <c r="F62" s="4"/>
      <c r="G62" s="4"/>
      <c r="H62" s="4"/>
      <c r="I62" s="4"/>
      <c r="J62" s="4"/>
      <c r="K62" s="4"/>
      <c r="L62" s="4"/>
      <c r="M62" s="4"/>
      <c r="N62" s="4"/>
      <c r="O62" s="4"/>
      <c r="P62" s="4"/>
      <c r="Q62" s="4"/>
      <c r="R62" s="4"/>
    </row>
    <row r="63" spans="2:18" ht="24" thickBot="1">
      <c r="B63" s="4"/>
      <c r="C63" s="473" t="s">
        <v>497</v>
      </c>
      <c r="D63" s="474"/>
      <c r="E63" s="474"/>
      <c r="F63" s="474"/>
      <c r="G63" s="474"/>
      <c r="H63" s="474"/>
      <c r="I63" s="474"/>
      <c r="J63" s="474"/>
      <c r="K63" s="474"/>
      <c r="L63" s="474"/>
      <c r="M63" s="470" t="s">
        <v>230</v>
      </c>
      <c r="N63" s="471"/>
      <c r="O63" s="471"/>
      <c r="P63" s="471"/>
      <c r="Q63" s="472"/>
      <c r="R63" s="4"/>
    </row>
    <row r="64" spans="2:18" ht="15.75">
      <c r="B64" s="4"/>
      <c r="C64" s="465" t="s">
        <v>195</v>
      </c>
      <c r="D64" s="461" t="s">
        <v>196</v>
      </c>
      <c r="E64" s="461" t="s">
        <v>197</v>
      </c>
      <c r="F64" s="461" t="s">
        <v>198</v>
      </c>
      <c r="G64" s="461" t="s">
        <v>199</v>
      </c>
      <c r="H64" s="461" t="s">
        <v>200</v>
      </c>
      <c r="I64" s="461" t="s">
        <v>201</v>
      </c>
      <c r="J64" s="467" t="s">
        <v>202</v>
      </c>
      <c r="K64" s="461" t="s">
        <v>203</v>
      </c>
      <c r="L64" s="461" t="s">
        <v>204</v>
      </c>
      <c r="M64" s="461" t="s">
        <v>205</v>
      </c>
      <c r="N64" s="461" t="s">
        <v>206</v>
      </c>
      <c r="O64" s="467" t="s">
        <v>207</v>
      </c>
      <c r="P64" s="456" t="s">
        <v>208</v>
      </c>
      <c r="Q64" s="457"/>
      <c r="R64" s="4"/>
    </row>
    <row r="65" spans="2:18" ht="16.5" thickBot="1">
      <c r="B65" s="4"/>
      <c r="C65" s="466"/>
      <c r="D65" s="462"/>
      <c r="E65" s="462"/>
      <c r="F65" s="462"/>
      <c r="G65" s="462"/>
      <c r="H65" s="462"/>
      <c r="I65" s="462"/>
      <c r="J65" s="462"/>
      <c r="K65" s="462"/>
      <c r="L65" s="462"/>
      <c r="M65" s="462"/>
      <c r="N65" s="462"/>
      <c r="O65" s="462"/>
      <c r="P65" s="145" t="s">
        <v>209</v>
      </c>
      <c r="Q65" s="30" t="s">
        <v>210</v>
      </c>
      <c r="R65" s="4"/>
    </row>
    <row r="66" spans="2:18" ht="15">
      <c r="B66" s="4"/>
      <c r="C66" s="148" t="s">
        <v>211</v>
      </c>
      <c r="D66" s="146">
        <v>31</v>
      </c>
      <c r="E66" s="8">
        <v>28</v>
      </c>
      <c r="F66" s="8">
        <v>31</v>
      </c>
      <c r="G66" s="8">
        <v>25</v>
      </c>
      <c r="H66" s="8">
        <v>21</v>
      </c>
      <c r="I66" s="8">
        <v>10</v>
      </c>
      <c r="J66" s="168">
        <f>SUM(D66:H66)</f>
        <v>136</v>
      </c>
      <c r="K66" s="8">
        <v>10</v>
      </c>
      <c r="L66" s="8">
        <v>31</v>
      </c>
      <c r="M66" s="8">
        <v>30</v>
      </c>
      <c r="N66" s="8">
        <v>31</v>
      </c>
      <c r="O66" s="168">
        <f>SUM(K66:N66)</f>
        <v>102</v>
      </c>
      <c r="P66" s="167">
        <f>SUM(D66:I66,K66:N66)</f>
        <v>248</v>
      </c>
      <c r="Q66" s="169">
        <f>J66+O66</f>
        <v>238</v>
      </c>
      <c r="R66" s="4"/>
    </row>
    <row r="67" spans="2:18" ht="19.5">
      <c r="B67" s="4"/>
      <c r="C67" s="149" t="s">
        <v>485</v>
      </c>
      <c r="D67" s="147">
        <v>1.4</v>
      </c>
      <c r="E67" s="10">
        <v>0.5</v>
      </c>
      <c r="F67" s="10">
        <v>0.6</v>
      </c>
      <c r="G67" s="10">
        <v>7.6</v>
      </c>
      <c r="H67" s="10">
        <v>11.1</v>
      </c>
      <c r="I67" s="10">
        <v>12</v>
      </c>
      <c r="J67" s="153">
        <f>(D66*D67+E66*E67+F66*F67+G66*G67+H66*H67)/J66</f>
        <v>3.6698529411764707</v>
      </c>
      <c r="K67" s="10">
        <v>8.5</v>
      </c>
      <c r="L67" s="95">
        <v>9.5</v>
      </c>
      <c r="M67" s="95">
        <v>4.5999999999999996</v>
      </c>
      <c r="N67" s="95">
        <v>1.9</v>
      </c>
      <c r="O67" s="153">
        <f>(K66*K67+L66*L67+M66*M67+N66*N67)/O66</f>
        <v>5.6509803921568622</v>
      </c>
      <c r="P67" s="154">
        <f>(D67*D66+E67*E66+F67*F66+G67*G66+H67*H66+I67*I66+K67*K66+L67*L66+M67*M66+N67*N66)/P66</f>
        <v>4.820564516129032</v>
      </c>
      <c r="Q67" s="161">
        <f>(J67*J66+O67*O66)/Q66</f>
        <v>4.51890756302521</v>
      </c>
      <c r="R67" s="4"/>
    </row>
    <row r="68" spans="2:18" ht="19.5">
      <c r="B68" s="4"/>
      <c r="C68" s="149" t="s">
        <v>212</v>
      </c>
      <c r="D68" s="13">
        <v>360</v>
      </c>
      <c r="E68" s="12">
        <v>350</v>
      </c>
      <c r="F68" s="12">
        <v>384</v>
      </c>
      <c r="G68" s="12">
        <v>135</v>
      </c>
      <c r="H68" s="12">
        <v>40</v>
      </c>
      <c r="I68" s="12">
        <v>7</v>
      </c>
      <c r="J68" s="155">
        <f>SUM(D68:H68)</f>
        <v>1269</v>
      </c>
      <c r="K68" s="12">
        <v>45</v>
      </c>
      <c r="L68" s="12">
        <v>108</v>
      </c>
      <c r="M68" s="12">
        <v>252</v>
      </c>
      <c r="N68" s="12">
        <v>344</v>
      </c>
      <c r="O68" s="155">
        <f>SUM(K68:N68)</f>
        <v>749</v>
      </c>
      <c r="P68" s="156">
        <f>P66*(13-P67)</f>
        <v>2028.5</v>
      </c>
      <c r="Q68" s="162">
        <f>Q66*(13-Q67)</f>
        <v>2018.5000000000002</v>
      </c>
      <c r="R68" s="4"/>
    </row>
    <row r="69" spans="2:18" ht="19.5">
      <c r="B69" s="4"/>
      <c r="C69" s="149" t="s">
        <v>213</v>
      </c>
      <c r="D69" s="13">
        <v>484</v>
      </c>
      <c r="E69" s="12">
        <v>462</v>
      </c>
      <c r="F69" s="12">
        <v>508</v>
      </c>
      <c r="G69" s="12">
        <v>235</v>
      </c>
      <c r="H69" s="12">
        <v>124</v>
      </c>
      <c r="I69" s="12">
        <v>47</v>
      </c>
      <c r="J69" s="155">
        <f>SUM(D69:H69)</f>
        <v>1813</v>
      </c>
      <c r="K69" s="12">
        <v>85</v>
      </c>
      <c r="L69" s="12">
        <v>232</v>
      </c>
      <c r="M69" s="12">
        <v>372</v>
      </c>
      <c r="N69" s="12">
        <v>468</v>
      </c>
      <c r="O69" s="155">
        <f>SUM(K69:N69)</f>
        <v>1157</v>
      </c>
      <c r="P69" s="156">
        <f>P66*(17-P67)</f>
        <v>3020.5</v>
      </c>
      <c r="Q69" s="162">
        <f>Q66*(17-Q67)</f>
        <v>2970.5</v>
      </c>
      <c r="R69" s="4"/>
    </row>
    <row r="70" spans="2:18" ht="19.5">
      <c r="B70" s="4"/>
      <c r="C70" s="149" t="s">
        <v>214</v>
      </c>
      <c r="D70" s="17">
        <v>515</v>
      </c>
      <c r="E70" s="16">
        <v>490</v>
      </c>
      <c r="F70" s="16">
        <v>539</v>
      </c>
      <c r="G70" s="16">
        <v>260</v>
      </c>
      <c r="H70" s="16">
        <v>145</v>
      </c>
      <c r="I70" s="16">
        <v>57</v>
      </c>
      <c r="J70" s="155">
        <f>SUM(D70:H70)</f>
        <v>1949</v>
      </c>
      <c r="K70" s="16">
        <v>95</v>
      </c>
      <c r="L70" s="16">
        <v>263</v>
      </c>
      <c r="M70" s="16">
        <v>402</v>
      </c>
      <c r="N70" s="16">
        <v>499</v>
      </c>
      <c r="O70" s="155">
        <f>SUM(K70:N70)</f>
        <v>1259</v>
      </c>
      <c r="P70" s="157">
        <f>P66*(18-P67)</f>
        <v>3268.5</v>
      </c>
      <c r="Q70" s="163">
        <f>Q66*(18-Q67)</f>
        <v>3208.5</v>
      </c>
      <c r="R70" s="4"/>
    </row>
    <row r="71" spans="2:18" ht="20.25" thickBot="1">
      <c r="B71" s="4"/>
      <c r="C71" s="407" t="s">
        <v>215</v>
      </c>
      <c r="D71" s="21">
        <v>546</v>
      </c>
      <c r="E71" s="20">
        <v>518</v>
      </c>
      <c r="F71" s="20">
        <v>570</v>
      </c>
      <c r="G71" s="20">
        <v>285</v>
      </c>
      <c r="H71" s="20">
        <v>166</v>
      </c>
      <c r="I71" s="20">
        <v>67</v>
      </c>
      <c r="J71" s="164">
        <f>SUM(D71:H71)</f>
        <v>2085</v>
      </c>
      <c r="K71" s="20">
        <v>105</v>
      </c>
      <c r="L71" s="20">
        <v>294</v>
      </c>
      <c r="M71" s="20">
        <v>432</v>
      </c>
      <c r="N71" s="20">
        <v>530</v>
      </c>
      <c r="O71" s="164">
        <f>SUM(K71:N71)</f>
        <v>1361</v>
      </c>
      <c r="P71" s="165">
        <f>P66*(19-P67)</f>
        <v>3516.5</v>
      </c>
      <c r="Q71" s="166">
        <f>Q66*(19-Q67)</f>
        <v>3446.5</v>
      </c>
      <c r="R71" s="4"/>
    </row>
    <row r="72" spans="2:18" ht="15.75" thickBot="1">
      <c r="B72" s="4"/>
      <c r="C72" s="4"/>
      <c r="D72" s="4"/>
      <c r="E72" s="4"/>
      <c r="F72" s="4"/>
      <c r="G72" s="4"/>
      <c r="H72" s="4"/>
      <c r="I72" s="4"/>
      <c r="J72" s="4"/>
      <c r="K72" s="4"/>
      <c r="L72" s="4"/>
      <c r="M72" s="4"/>
      <c r="N72" s="4"/>
      <c r="O72" s="4"/>
      <c r="P72" s="4"/>
      <c r="Q72" s="4"/>
      <c r="R72" s="4"/>
    </row>
    <row r="73" spans="2:18" ht="24" thickBot="1">
      <c r="B73" s="4"/>
      <c r="C73" s="473" t="s">
        <v>500</v>
      </c>
      <c r="D73" s="474"/>
      <c r="E73" s="474"/>
      <c r="F73" s="474"/>
      <c r="G73" s="474"/>
      <c r="H73" s="474"/>
      <c r="I73" s="474"/>
      <c r="J73" s="474"/>
      <c r="K73" s="474"/>
      <c r="L73" s="474"/>
      <c r="M73" s="470" t="s">
        <v>231</v>
      </c>
      <c r="N73" s="471"/>
      <c r="O73" s="471"/>
      <c r="P73" s="471"/>
      <c r="Q73" s="472"/>
      <c r="R73" s="4"/>
    </row>
    <row r="74" spans="2:18" ht="15.75">
      <c r="B74" s="4"/>
      <c r="C74" s="465" t="s">
        <v>195</v>
      </c>
      <c r="D74" s="461" t="s">
        <v>196</v>
      </c>
      <c r="E74" s="461" t="s">
        <v>197</v>
      </c>
      <c r="F74" s="461" t="s">
        <v>198</v>
      </c>
      <c r="G74" s="461" t="s">
        <v>199</v>
      </c>
      <c r="H74" s="461" t="s">
        <v>200</v>
      </c>
      <c r="I74" s="461" t="s">
        <v>201</v>
      </c>
      <c r="J74" s="467" t="s">
        <v>202</v>
      </c>
      <c r="K74" s="461" t="s">
        <v>203</v>
      </c>
      <c r="L74" s="461" t="s">
        <v>204</v>
      </c>
      <c r="M74" s="461" t="s">
        <v>205</v>
      </c>
      <c r="N74" s="461" t="s">
        <v>206</v>
      </c>
      <c r="O74" s="467" t="s">
        <v>207</v>
      </c>
      <c r="P74" s="456" t="s">
        <v>208</v>
      </c>
      <c r="Q74" s="457"/>
      <c r="R74" s="4"/>
    </row>
    <row r="75" spans="2:18" ht="16.5" thickBot="1">
      <c r="B75" s="4"/>
      <c r="C75" s="466"/>
      <c r="D75" s="462"/>
      <c r="E75" s="462"/>
      <c r="F75" s="462"/>
      <c r="G75" s="462"/>
      <c r="H75" s="462"/>
      <c r="I75" s="462"/>
      <c r="J75" s="462"/>
      <c r="K75" s="462"/>
      <c r="L75" s="462"/>
      <c r="M75" s="462"/>
      <c r="N75" s="462"/>
      <c r="O75" s="462"/>
      <c r="P75" s="145" t="s">
        <v>209</v>
      </c>
      <c r="Q75" s="30" t="s">
        <v>210</v>
      </c>
      <c r="R75" s="4"/>
    </row>
    <row r="76" spans="2:18" ht="15">
      <c r="B76" s="4"/>
      <c r="C76" s="148" t="s">
        <v>211</v>
      </c>
      <c r="D76" s="146">
        <v>31</v>
      </c>
      <c r="E76" s="8">
        <v>28</v>
      </c>
      <c r="F76" s="8">
        <v>31</v>
      </c>
      <c r="G76" s="8">
        <v>25</v>
      </c>
      <c r="H76" s="8">
        <v>15</v>
      </c>
      <c r="I76" s="8">
        <v>0</v>
      </c>
      <c r="J76" s="168">
        <f>SUM(D76:H76)</f>
        <v>130</v>
      </c>
      <c r="K76" s="8">
        <v>11</v>
      </c>
      <c r="L76" s="8">
        <v>23</v>
      </c>
      <c r="M76" s="8">
        <v>31</v>
      </c>
      <c r="N76" s="8">
        <v>31</v>
      </c>
      <c r="O76" s="168">
        <f>SUM(K76:N76)</f>
        <v>96</v>
      </c>
      <c r="P76" s="167">
        <f>SUM(D76:I76,K76:N76)</f>
        <v>226</v>
      </c>
      <c r="Q76" s="169">
        <f>J76+O76</f>
        <v>226</v>
      </c>
      <c r="R76" s="4"/>
    </row>
    <row r="77" spans="2:18" ht="19.5">
      <c r="B77" s="4"/>
      <c r="C77" s="149" t="s">
        <v>485</v>
      </c>
      <c r="D77" s="147">
        <v>0.6</v>
      </c>
      <c r="E77" s="10">
        <v>2.4</v>
      </c>
      <c r="F77" s="10">
        <v>6.4</v>
      </c>
      <c r="G77" s="10">
        <v>9.8000000000000007</v>
      </c>
      <c r="H77" s="10">
        <v>10.199999999999999</v>
      </c>
      <c r="I77" s="10">
        <v>0</v>
      </c>
      <c r="J77" s="153">
        <f>(D76*D77+E76*E77+F76*F77+G76*G77+H76*H77)/J76</f>
        <v>5.2476923076923079</v>
      </c>
      <c r="K77" s="10">
        <v>14.806666666666667</v>
      </c>
      <c r="L77" s="95">
        <v>10.603225806451617</v>
      </c>
      <c r="M77" s="95">
        <v>6.7533333333333347</v>
      </c>
      <c r="N77" s="95">
        <v>2.4387096774193546</v>
      </c>
      <c r="O77" s="153">
        <f>(K76*K77+L76*L77+M76*M77+N76*N77)/O76</f>
        <v>7.205217293906812</v>
      </c>
      <c r="P77" s="154">
        <f>(D77*D76+E77*E76+F77*F76+G77*G76+H77*H76+I77*I76+K77*K76+L77*L76+M77*M76+N77*N76)/P76</f>
        <v>6.079207346084309</v>
      </c>
      <c r="Q77" s="161">
        <f>(J77*J76+O77*O76)/Q76</f>
        <v>6.079207346084309</v>
      </c>
      <c r="R77" s="4"/>
    </row>
    <row r="78" spans="2:18" ht="19.5">
      <c r="B78" s="4"/>
      <c r="C78" s="149" t="s">
        <v>212</v>
      </c>
      <c r="D78" s="13">
        <f>D76*(13-D77)</f>
        <v>384.40000000000003</v>
      </c>
      <c r="E78" s="12">
        <v>297</v>
      </c>
      <c r="F78" s="12">
        <v>205</v>
      </c>
      <c r="G78" s="12">
        <v>79</v>
      </c>
      <c r="H78" s="12">
        <v>41</v>
      </c>
      <c r="I78" s="12">
        <f>I76*(13-I77)</f>
        <v>0</v>
      </c>
      <c r="J78" s="155">
        <f>SUM(D78:H78)</f>
        <v>1006.4000000000001</v>
      </c>
      <c r="K78" s="12">
        <f>K76*(13-K77)</f>
        <v>-19.873333333333335</v>
      </c>
      <c r="L78" s="12">
        <f>L76*(13-L77)</f>
        <v>55.125806451612817</v>
      </c>
      <c r="M78" s="12">
        <f>M76*(13-M77)</f>
        <v>193.64666666666662</v>
      </c>
      <c r="N78" s="12">
        <f>N76*(13-N77)</f>
        <v>327.40000000000003</v>
      </c>
      <c r="O78" s="155">
        <f>SUM(K78:N78)</f>
        <v>556.29913978494619</v>
      </c>
      <c r="P78" s="156">
        <f>P76*(13-P77)</f>
        <v>1564.0991397849461</v>
      </c>
      <c r="Q78" s="162">
        <f>Q76*(13-Q77)</f>
        <v>1564.0991397849461</v>
      </c>
      <c r="R78" s="4"/>
    </row>
    <row r="79" spans="2:18" ht="19.5">
      <c r="B79" s="4"/>
      <c r="C79" s="149" t="s">
        <v>213</v>
      </c>
      <c r="D79" s="13">
        <f>D76*(17-D77)</f>
        <v>508.4</v>
      </c>
      <c r="E79" s="12">
        <v>409</v>
      </c>
      <c r="F79" s="12">
        <v>329</v>
      </c>
      <c r="G79" s="12">
        <v>179</v>
      </c>
      <c r="H79" s="12">
        <v>101</v>
      </c>
      <c r="I79" s="12">
        <f>I76*(17-I77)</f>
        <v>0</v>
      </c>
      <c r="J79" s="155">
        <f>SUM(D79:H79)</f>
        <v>1526.4</v>
      </c>
      <c r="K79" s="12">
        <f>K76*(17-K77)</f>
        <v>24.126666666666665</v>
      </c>
      <c r="L79" s="12">
        <f>L76*(17-L77)</f>
        <v>147.12580645161282</v>
      </c>
      <c r="M79" s="12">
        <f>M76*(17-M77)</f>
        <v>317.64666666666665</v>
      </c>
      <c r="N79" s="12">
        <f>N76*(17-N77)</f>
        <v>451.40000000000003</v>
      </c>
      <c r="O79" s="155">
        <f>SUM(K79:N79)</f>
        <v>940.29913978494619</v>
      </c>
      <c r="P79" s="156">
        <f>P76*(17-P77)</f>
        <v>2468.0991397849461</v>
      </c>
      <c r="Q79" s="162">
        <f>Q76*(17-Q77)</f>
        <v>2468.0991397849461</v>
      </c>
      <c r="R79" s="4"/>
    </row>
    <row r="80" spans="2:18" ht="19.5">
      <c r="B80" s="4"/>
      <c r="C80" s="149" t="s">
        <v>214</v>
      </c>
      <c r="D80" s="17">
        <f>D76*(18-D77)</f>
        <v>539.4</v>
      </c>
      <c r="E80" s="16">
        <v>437</v>
      </c>
      <c r="F80" s="16">
        <v>360</v>
      </c>
      <c r="G80" s="16">
        <v>204</v>
      </c>
      <c r="H80" s="16">
        <v>116</v>
      </c>
      <c r="I80" s="16">
        <f>I76*(18-I77)</f>
        <v>0</v>
      </c>
      <c r="J80" s="155">
        <f>SUM(D80:H80)</f>
        <v>1656.4</v>
      </c>
      <c r="K80" s="16">
        <f>K76*(18-K77)</f>
        <v>35.126666666666665</v>
      </c>
      <c r="L80" s="16">
        <f>L76*(18-L77)</f>
        <v>170.12580645161282</v>
      </c>
      <c r="M80" s="16">
        <f>M76*(18-M77)</f>
        <v>348.64666666666665</v>
      </c>
      <c r="N80" s="16">
        <f>N76*(18-N77)</f>
        <v>482.40000000000003</v>
      </c>
      <c r="O80" s="155">
        <f>SUM(K80:N80)</f>
        <v>1036.2991397849462</v>
      </c>
      <c r="P80" s="157">
        <f>P76*(18-P77)</f>
        <v>2694.0991397849461</v>
      </c>
      <c r="Q80" s="163">
        <f>Q76*(18-Q77)</f>
        <v>2694.0991397849461</v>
      </c>
      <c r="R80" s="4"/>
    </row>
    <row r="81" spans="2:18" ht="20.25" thickBot="1">
      <c r="B81" s="4"/>
      <c r="C81" s="407" t="s">
        <v>215</v>
      </c>
      <c r="D81" s="21">
        <f>D76*(19-D77)</f>
        <v>570.4</v>
      </c>
      <c r="E81" s="20">
        <v>465</v>
      </c>
      <c r="F81" s="20">
        <v>391</v>
      </c>
      <c r="G81" s="20">
        <v>229</v>
      </c>
      <c r="H81" s="20">
        <v>131</v>
      </c>
      <c r="I81" s="20">
        <f>I76*(19-I77)</f>
        <v>0</v>
      </c>
      <c r="J81" s="164">
        <f>SUM(D81:H81)</f>
        <v>1786.4</v>
      </c>
      <c r="K81" s="20">
        <f>K76*(19-K77)</f>
        <v>46.126666666666665</v>
      </c>
      <c r="L81" s="20">
        <f>L76*(19-L77)</f>
        <v>193.12580645161282</v>
      </c>
      <c r="M81" s="20">
        <f>M76*(19-M77)</f>
        <v>379.64666666666665</v>
      </c>
      <c r="N81" s="20">
        <f>N76*(19-N77)</f>
        <v>513.40000000000009</v>
      </c>
      <c r="O81" s="164">
        <f>SUM(K81:N81)</f>
        <v>1132.2991397849462</v>
      </c>
      <c r="P81" s="165">
        <f>P76*(19-P77)</f>
        <v>2920.0991397849461</v>
      </c>
      <c r="Q81" s="166">
        <f>Q76*(19-Q77)</f>
        <v>2920.0991397849461</v>
      </c>
      <c r="R81" s="4"/>
    </row>
    <row r="82" spans="2:18" ht="15.75" thickBot="1">
      <c r="B82" s="4"/>
      <c r="C82" s="24"/>
      <c r="D82" s="25"/>
      <c r="E82" s="25"/>
      <c r="F82" s="25"/>
      <c r="G82" s="25"/>
      <c r="H82" s="25"/>
      <c r="I82" s="25"/>
      <c r="J82" s="26"/>
      <c r="K82" s="25"/>
      <c r="L82" s="25"/>
      <c r="M82" s="25"/>
      <c r="N82" s="25"/>
      <c r="O82" s="26"/>
      <c r="P82" s="27"/>
      <c r="Q82" s="27"/>
      <c r="R82" s="4"/>
    </row>
    <row r="83" spans="2:18" ht="24" thickBot="1">
      <c r="B83" s="4"/>
      <c r="C83" s="473" t="s">
        <v>498</v>
      </c>
      <c r="D83" s="474"/>
      <c r="E83" s="474"/>
      <c r="F83" s="474"/>
      <c r="G83" s="474"/>
      <c r="H83" s="474"/>
      <c r="I83" s="474"/>
      <c r="J83" s="474"/>
      <c r="K83" s="474"/>
      <c r="L83" s="474"/>
      <c r="M83" s="470" t="s">
        <v>145</v>
      </c>
      <c r="N83" s="471"/>
      <c r="O83" s="471"/>
      <c r="P83" s="471"/>
      <c r="Q83" s="472"/>
      <c r="R83" s="4"/>
    </row>
    <row r="84" spans="2:18" ht="15.75">
      <c r="B84" s="4"/>
      <c r="C84" s="465" t="s">
        <v>195</v>
      </c>
      <c r="D84" s="461" t="s">
        <v>196</v>
      </c>
      <c r="E84" s="461" t="s">
        <v>197</v>
      </c>
      <c r="F84" s="461" t="s">
        <v>198</v>
      </c>
      <c r="G84" s="461" t="s">
        <v>199</v>
      </c>
      <c r="H84" s="461" t="s">
        <v>200</v>
      </c>
      <c r="I84" s="461" t="s">
        <v>201</v>
      </c>
      <c r="J84" s="467" t="s">
        <v>202</v>
      </c>
      <c r="K84" s="461" t="s">
        <v>203</v>
      </c>
      <c r="L84" s="461" t="s">
        <v>204</v>
      </c>
      <c r="M84" s="461" t="s">
        <v>205</v>
      </c>
      <c r="N84" s="461" t="s">
        <v>206</v>
      </c>
      <c r="O84" s="467" t="s">
        <v>207</v>
      </c>
      <c r="P84" s="456" t="s">
        <v>208</v>
      </c>
      <c r="Q84" s="457"/>
      <c r="R84" s="4"/>
    </row>
    <row r="85" spans="2:18" ht="16.5" thickBot="1">
      <c r="B85" s="4"/>
      <c r="C85" s="466"/>
      <c r="D85" s="462"/>
      <c r="E85" s="462"/>
      <c r="F85" s="462"/>
      <c r="G85" s="462"/>
      <c r="H85" s="462"/>
      <c r="I85" s="462"/>
      <c r="J85" s="462"/>
      <c r="K85" s="462"/>
      <c r="L85" s="462"/>
      <c r="M85" s="462"/>
      <c r="N85" s="462"/>
      <c r="O85" s="462"/>
      <c r="P85" s="145" t="s">
        <v>209</v>
      </c>
      <c r="Q85" s="30" t="s">
        <v>210</v>
      </c>
      <c r="R85" s="4"/>
    </row>
    <row r="86" spans="2:18" ht="15">
      <c r="B86" s="4"/>
      <c r="C86" s="148" t="s">
        <v>211</v>
      </c>
      <c r="D86" s="146">
        <v>31</v>
      </c>
      <c r="E86" s="8">
        <v>31</v>
      </c>
      <c r="F86" s="8">
        <v>31</v>
      </c>
      <c r="G86" s="8">
        <v>25</v>
      </c>
      <c r="H86" s="8">
        <v>14</v>
      </c>
      <c r="I86" s="8">
        <v>7</v>
      </c>
      <c r="J86" s="168">
        <f>SUM(D86:H86)</f>
        <v>132</v>
      </c>
      <c r="K86" s="8"/>
      <c r="L86" s="8"/>
      <c r="M86" s="8"/>
      <c r="N86" s="8"/>
      <c r="O86" s="168">
        <f>SUM(K86:N86)</f>
        <v>0</v>
      </c>
      <c r="P86" s="167">
        <f>SUM(D86:I86,K86:N86)</f>
        <v>139</v>
      </c>
      <c r="Q86" s="169">
        <f>J86+O86</f>
        <v>132</v>
      </c>
      <c r="R86" s="4"/>
    </row>
    <row r="87" spans="2:18" ht="19.5">
      <c r="B87" s="4"/>
      <c r="C87" s="149" t="s">
        <v>485</v>
      </c>
      <c r="D87" s="147">
        <v>1.9096774193548385</v>
      </c>
      <c r="E87" s="10">
        <v>0.65357142857142847</v>
      </c>
      <c r="F87" s="10">
        <v>4.8806451612903228</v>
      </c>
      <c r="G87" s="10">
        <v>8.1666666666666661</v>
      </c>
      <c r="H87" s="10">
        <v>13.054838709677419</v>
      </c>
      <c r="I87" s="10">
        <v>16.146666666666668</v>
      </c>
      <c r="J87" s="153">
        <f>(D86*D87+E86*E87+F86*F87+G86*G87+H86*H87)/J86</f>
        <v>4.6795085067262487</v>
      </c>
      <c r="K87" s="10"/>
      <c r="L87" s="95"/>
      <c r="M87" s="95"/>
      <c r="N87" s="95"/>
      <c r="O87" s="153"/>
      <c r="P87" s="154">
        <f>(D87*D86+E87*E86+F87*F86+G87*G86+H87*H86+I87*I86+K87*K86+L87*L86+M87*M86+N87*N86)/P86</f>
        <v>5.2569912917592196</v>
      </c>
      <c r="Q87" s="161">
        <f>(J87*J86+O87*O86)/Q86</f>
        <v>4.6795085067262487</v>
      </c>
      <c r="R87" s="4"/>
    </row>
    <row r="88" spans="2:18" ht="19.5">
      <c r="B88" s="4"/>
      <c r="C88" s="149" t="s">
        <v>212</v>
      </c>
      <c r="D88" s="13">
        <f t="shared" ref="D88:I88" si="0">D86*(13-D87)</f>
        <v>343.8</v>
      </c>
      <c r="E88" s="12">
        <f t="shared" si="0"/>
        <v>382.7392857142857</v>
      </c>
      <c r="F88" s="12">
        <f t="shared" si="0"/>
        <v>251.7</v>
      </c>
      <c r="G88" s="12">
        <f t="shared" si="0"/>
        <v>120.83333333333334</v>
      </c>
      <c r="H88" s="12">
        <f t="shared" si="0"/>
        <v>-0.76774193548386904</v>
      </c>
      <c r="I88" s="12">
        <f t="shared" si="0"/>
        <v>-22.026666666666678</v>
      </c>
      <c r="J88" s="155">
        <f>SUM(D88:H88)</f>
        <v>1098.304877112135</v>
      </c>
      <c r="K88" s="12">
        <f>K86*(13-K87)</f>
        <v>0</v>
      </c>
      <c r="L88" s="12">
        <f>L86*(13-L87)</f>
        <v>0</v>
      </c>
      <c r="M88" s="12">
        <f>M86*(13-M87)</f>
        <v>0</v>
      </c>
      <c r="N88" s="12">
        <f>N86*(13-N87)</f>
        <v>0</v>
      </c>
      <c r="O88" s="155">
        <f>SUM(K88:N88)</f>
        <v>0</v>
      </c>
      <c r="P88" s="156">
        <f>P86*(13-P87)</f>
        <v>1076.2782104454684</v>
      </c>
      <c r="Q88" s="162">
        <f>Q86*(13-Q87)</f>
        <v>1098.3048771121353</v>
      </c>
      <c r="R88" s="4"/>
    </row>
    <row r="89" spans="2:18" ht="19.5">
      <c r="B89" s="4"/>
      <c r="C89" s="149" t="s">
        <v>213</v>
      </c>
      <c r="D89" s="13">
        <f t="shared" ref="D89:I89" si="1">D86*(17-D87)</f>
        <v>467.8</v>
      </c>
      <c r="E89" s="12">
        <f t="shared" si="1"/>
        <v>506.7392857142857</v>
      </c>
      <c r="F89" s="12">
        <f t="shared" si="1"/>
        <v>375.7</v>
      </c>
      <c r="G89" s="12">
        <f t="shared" si="1"/>
        <v>220.83333333333334</v>
      </c>
      <c r="H89" s="12">
        <f t="shared" si="1"/>
        <v>55.232258064516131</v>
      </c>
      <c r="I89" s="12">
        <f t="shared" si="1"/>
        <v>5.9733333333333221</v>
      </c>
      <c r="J89" s="155">
        <f>SUM(D89:H89)</f>
        <v>1626.304877112135</v>
      </c>
      <c r="K89" s="12">
        <f>K86*(17-K87)</f>
        <v>0</v>
      </c>
      <c r="L89" s="12">
        <f>L86*(17-L87)</f>
        <v>0</v>
      </c>
      <c r="M89" s="12">
        <f>M86*(17-M87)</f>
        <v>0</v>
      </c>
      <c r="N89" s="12">
        <f>N86*(17-N87)</f>
        <v>0</v>
      </c>
      <c r="O89" s="155">
        <f>SUM(K89:N89)</f>
        <v>0</v>
      </c>
      <c r="P89" s="156">
        <f>P86*(17-P87)</f>
        <v>1632.2782104454684</v>
      </c>
      <c r="Q89" s="162">
        <f>Q86*(17-Q87)</f>
        <v>1626.3048771121353</v>
      </c>
      <c r="R89" s="4"/>
    </row>
    <row r="90" spans="2:18" ht="19.5">
      <c r="B90" s="4"/>
      <c r="C90" s="149" t="s">
        <v>214</v>
      </c>
      <c r="D90" s="17">
        <f t="shared" ref="D90:I90" si="2">D86*(18-D87)</f>
        <v>498.8</v>
      </c>
      <c r="E90" s="16">
        <f t="shared" si="2"/>
        <v>537.73928571428576</v>
      </c>
      <c r="F90" s="16">
        <f t="shared" si="2"/>
        <v>406.7</v>
      </c>
      <c r="G90" s="16">
        <f t="shared" si="2"/>
        <v>245.83333333333334</v>
      </c>
      <c r="H90" s="16">
        <f t="shared" si="2"/>
        <v>69.232258064516131</v>
      </c>
      <c r="I90" s="16">
        <f t="shared" si="2"/>
        <v>12.973333333333322</v>
      </c>
      <c r="J90" s="155">
        <f>SUM(D90:H90)</f>
        <v>1758.3048771121353</v>
      </c>
      <c r="K90" s="16">
        <f>K86*(18-K87)</f>
        <v>0</v>
      </c>
      <c r="L90" s="16">
        <f>L86*(18-L87)</f>
        <v>0</v>
      </c>
      <c r="M90" s="16">
        <f>M86*(18-M87)</f>
        <v>0</v>
      </c>
      <c r="N90" s="16">
        <f>N86*(18-N87)</f>
        <v>0</v>
      </c>
      <c r="O90" s="155">
        <f>SUM(K90:N90)</f>
        <v>0</v>
      </c>
      <c r="P90" s="157">
        <f>P86*(18-P87)</f>
        <v>1771.2782104454684</v>
      </c>
      <c r="Q90" s="163">
        <f>Q86*(18-Q87)</f>
        <v>1758.3048771121353</v>
      </c>
      <c r="R90" s="4"/>
    </row>
    <row r="91" spans="2:18" ht="20.25" thickBot="1">
      <c r="B91" s="4"/>
      <c r="C91" s="407" t="s">
        <v>215</v>
      </c>
      <c r="D91" s="21">
        <f t="shared" ref="D91:I91" si="3">D86*(19-D87)</f>
        <v>529.79999999999995</v>
      </c>
      <c r="E91" s="20">
        <f t="shared" si="3"/>
        <v>568.73928571428576</v>
      </c>
      <c r="F91" s="20">
        <f t="shared" si="3"/>
        <v>437.7</v>
      </c>
      <c r="G91" s="20">
        <f t="shared" si="3"/>
        <v>270.83333333333337</v>
      </c>
      <c r="H91" s="20">
        <f t="shared" si="3"/>
        <v>83.232258064516131</v>
      </c>
      <c r="I91" s="20">
        <f t="shared" si="3"/>
        <v>19.973333333333322</v>
      </c>
      <c r="J91" s="164">
        <f>SUM(D91:H91)</f>
        <v>1890.304877112135</v>
      </c>
      <c r="K91" s="20">
        <f>K86*(19-K87)</f>
        <v>0</v>
      </c>
      <c r="L91" s="20">
        <f>L86*(19-L87)</f>
        <v>0</v>
      </c>
      <c r="M91" s="20">
        <f>M86*(19-M87)</f>
        <v>0</v>
      </c>
      <c r="N91" s="20">
        <f>N86*(19-N87)</f>
        <v>0</v>
      </c>
      <c r="O91" s="164">
        <f>SUM(K91:N91)</f>
        <v>0</v>
      </c>
      <c r="P91" s="165">
        <f>P86*(19-P87)</f>
        <v>1910.2782104454684</v>
      </c>
      <c r="Q91" s="166">
        <f>Q86*(19-Q87)</f>
        <v>1890.3048771121353</v>
      </c>
      <c r="R91" s="4"/>
    </row>
    <row r="92" spans="2:18" ht="15.75" thickBot="1">
      <c r="B92" s="4"/>
      <c r="C92" s="4"/>
      <c r="D92" s="4"/>
      <c r="E92" s="4"/>
      <c r="F92" s="4"/>
      <c r="G92" s="4"/>
      <c r="H92" s="4"/>
      <c r="I92" s="4"/>
      <c r="J92" s="4"/>
      <c r="K92" s="4"/>
      <c r="L92" s="4"/>
      <c r="M92" s="4"/>
      <c r="N92" s="4"/>
      <c r="O92" s="4"/>
      <c r="P92" s="4"/>
      <c r="Q92" s="4"/>
      <c r="R92" s="4"/>
    </row>
    <row r="93" spans="2:18" ht="24" thickBot="1">
      <c r="B93" s="4"/>
      <c r="C93" s="463" t="s">
        <v>501</v>
      </c>
      <c r="D93" s="464"/>
      <c r="E93" s="464"/>
      <c r="F93" s="464"/>
      <c r="G93" s="464"/>
      <c r="H93" s="464"/>
      <c r="I93" s="464"/>
      <c r="J93" s="464"/>
      <c r="K93" s="464"/>
      <c r="L93" s="464"/>
      <c r="M93" s="468" t="s">
        <v>233</v>
      </c>
      <c r="N93" s="468"/>
      <c r="O93" s="468"/>
      <c r="P93" s="468"/>
      <c r="Q93" s="469"/>
      <c r="R93" s="4"/>
    </row>
    <row r="94" spans="2:18" ht="15.75">
      <c r="B94" s="4"/>
      <c r="C94" s="465" t="s">
        <v>195</v>
      </c>
      <c r="D94" s="461" t="s">
        <v>196</v>
      </c>
      <c r="E94" s="461" t="s">
        <v>197</v>
      </c>
      <c r="F94" s="461" t="s">
        <v>198</v>
      </c>
      <c r="G94" s="461" t="s">
        <v>199</v>
      </c>
      <c r="H94" s="461" t="s">
        <v>200</v>
      </c>
      <c r="I94" s="461" t="s">
        <v>201</v>
      </c>
      <c r="J94" s="467" t="s">
        <v>202</v>
      </c>
      <c r="K94" s="461" t="s">
        <v>203</v>
      </c>
      <c r="L94" s="461" t="s">
        <v>204</v>
      </c>
      <c r="M94" s="461" t="s">
        <v>205</v>
      </c>
      <c r="N94" s="461" t="s">
        <v>206</v>
      </c>
      <c r="O94" s="467" t="s">
        <v>207</v>
      </c>
      <c r="P94" s="456" t="s">
        <v>208</v>
      </c>
      <c r="Q94" s="457"/>
      <c r="R94" s="4"/>
    </row>
    <row r="95" spans="2:18" ht="30.75" thickBot="1">
      <c r="B95" s="4"/>
      <c r="C95" s="466"/>
      <c r="D95" s="462"/>
      <c r="E95" s="462"/>
      <c r="F95" s="462"/>
      <c r="G95" s="462"/>
      <c r="H95" s="462"/>
      <c r="I95" s="462"/>
      <c r="J95" s="462"/>
      <c r="K95" s="462"/>
      <c r="L95" s="462"/>
      <c r="M95" s="462"/>
      <c r="N95" s="462"/>
      <c r="O95" s="462"/>
      <c r="P95" s="145" t="s">
        <v>234</v>
      </c>
      <c r="Q95" s="30" t="s">
        <v>235</v>
      </c>
      <c r="R95" s="4"/>
    </row>
    <row r="96" spans="2:18" ht="15">
      <c r="B96" s="4"/>
      <c r="C96" s="148" t="s">
        <v>211</v>
      </c>
      <c r="D96" s="146">
        <v>31</v>
      </c>
      <c r="E96" s="8">
        <v>28</v>
      </c>
      <c r="F96" s="8">
        <v>31</v>
      </c>
      <c r="G96" s="8">
        <v>30</v>
      </c>
      <c r="H96" s="8">
        <v>15</v>
      </c>
      <c r="I96" s="8">
        <v>0</v>
      </c>
      <c r="J96" s="168">
        <f>SUM(D96:I96)</f>
        <v>135</v>
      </c>
      <c r="K96" s="8">
        <v>15</v>
      </c>
      <c r="L96" s="8">
        <v>31</v>
      </c>
      <c r="M96" s="8">
        <v>30</v>
      </c>
      <c r="N96" s="8">
        <v>31</v>
      </c>
      <c r="O96" s="168">
        <f>SUM(K96:N96)</f>
        <v>107</v>
      </c>
      <c r="P96" s="167">
        <f>SUM(D96:I96,K96:N96)</f>
        <v>242</v>
      </c>
      <c r="Q96" s="169">
        <f>J96+O96</f>
        <v>242</v>
      </c>
      <c r="R96" s="4"/>
    </row>
    <row r="97" spans="2:18" ht="19.5">
      <c r="B97" s="4"/>
      <c r="C97" s="149" t="s">
        <v>485</v>
      </c>
      <c r="D97" s="147">
        <v>-2.8</v>
      </c>
      <c r="E97" s="10">
        <v>-1.9</v>
      </c>
      <c r="F97" s="10">
        <v>2.2000000000000002</v>
      </c>
      <c r="G97" s="10">
        <v>7.4</v>
      </c>
      <c r="H97" s="10">
        <v>11.8</v>
      </c>
      <c r="I97" s="10">
        <v>0</v>
      </c>
      <c r="J97" s="153">
        <f>(D96*D97+E96*E97+F96*F97+G96*G97+H96*H97)/J96</f>
        <v>2.4237037037037035</v>
      </c>
      <c r="K97" s="10">
        <v>11.8</v>
      </c>
      <c r="L97" s="95">
        <v>7.7</v>
      </c>
      <c r="M97" s="95">
        <v>3.2</v>
      </c>
      <c r="N97" s="95">
        <v>-0.6</v>
      </c>
      <c r="O97" s="153">
        <f>(K96*K97+L96*L97+M96*M97+N96*N97)/O96</f>
        <v>4.6084112149532714</v>
      </c>
      <c r="P97" s="154">
        <f>(D97*D96+E97*E96+F97*F96+G97*G96+H97*H96+I97*I96+K97*K96+L97*L96+M97*M96+N97*N96)/P96</f>
        <v>3.3896694214876031</v>
      </c>
      <c r="Q97" s="161">
        <f>(J97*J96+O97*O96)/Q96</f>
        <v>3.3896694214876031</v>
      </c>
      <c r="R97" s="4"/>
    </row>
    <row r="98" spans="2:18" ht="19.5">
      <c r="B98" s="4"/>
      <c r="C98" s="149" t="s">
        <v>212</v>
      </c>
      <c r="D98" s="13">
        <v>490</v>
      </c>
      <c r="E98" s="12">
        <v>417</v>
      </c>
      <c r="F98" s="12">
        <v>335</v>
      </c>
      <c r="G98" s="12">
        <v>168</v>
      </c>
      <c r="H98" s="12">
        <v>18</v>
      </c>
      <c r="I98" s="12">
        <f>I96*(13-I97)</f>
        <v>0</v>
      </c>
      <c r="J98" s="155">
        <f>SUM(D98:H98)</f>
        <v>1428</v>
      </c>
      <c r="K98" s="12">
        <v>18</v>
      </c>
      <c r="L98" s="12">
        <f>L96*(13-L97)</f>
        <v>164.29999999999998</v>
      </c>
      <c r="M98" s="12">
        <f>M96*(13-M97)</f>
        <v>294</v>
      </c>
      <c r="N98" s="12">
        <f>N96*(13-N97)</f>
        <v>421.59999999999997</v>
      </c>
      <c r="O98" s="155">
        <f>SUM(K98:N98)</f>
        <v>897.89999999999986</v>
      </c>
      <c r="P98" s="156">
        <f>P96*(13-P97)</f>
        <v>2325.6999999999998</v>
      </c>
      <c r="Q98" s="162">
        <f>Q96*(13-Q97)</f>
        <v>2325.6999999999998</v>
      </c>
      <c r="R98" s="4"/>
    </row>
    <row r="99" spans="2:18" ht="19.5">
      <c r="B99" s="4"/>
      <c r="C99" s="149" t="s">
        <v>213</v>
      </c>
      <c r="D99" s="13">
        <v>614</v>
      </c>
      <c r="E99" s="12">
        <v>529</v>
      </c>
      <c r="F99" s="12">
        <v>459</v>
      </c>
      <c r="G99" s="12">
        <v>288</v>
      </c>
      <c r="H99" s="12">
        <f>H96*(17-H97)</f>
        <v>77.999999999999986</v>
      </c>
      <c r="I99" s="12">
        <f>I96*(17-I97)</f>
        <v>0</v>
      </c>
      <c r="J99" s="155">
        <f>SUM(D99:H99)</f>
        <v>1968</v>
      </c>
      <c r="K99" s="12">
        <v>78</v>
      </c>
      <c r="L99" s="12">
        <f>L96*(17-L97)</f>
        <v>288.3</v>
      </c>
      <c r="M99" s="12">
        <f>M96*(17-M97)</f>
        <v>414</v>
      </c>
      <c r="N99" s="12">
        <f>N96*(17-N97)</f>
        <v>545.6</v>
      </c>
      <c r="O99" s="155">
        <f>SUM(K99:N99)</f>
        <v>1325.9</v>
      </c>
      <c r="P99" s="156">
        <f>P96*(17-P97)</f>
        <v>3293.7</v>
      </c>
      <c r="Q99" s="162">
        <f>Q96*(17-Q97)</f>
        <v>3293.7</v>
      </c>
      <c r="R99" s="4"/>
    </row>
    <row r="100" spans="2:18" ht="19.5">
      <c r="B100" s="4"/>
      <c r="C100" s="149" t="s">
        <v>214</v>
      </c>
      <c r="D100" s="17">
        <v>645</v>
      </c>
      <c r="E100" s="16">
        <v>557</v>
      </c>
      <c r="F100" s="16">
        <v>490</v>
      </c>
      <c r="G100" s="16">
        <v>318</v>
      </c>
      <c r="H100" s="16">
        <f>H96*(18-H97)</f>
        <v>92.999999999999986</v>
      </c>
      <c r="I100" s="16">
        <f>I96*(18-I97)</f>
        <v>0</v>
      </c>
      <c r="J100" s="155">
        <f>SUM(D100:H100)</f>
        <v>2103</v>
      </c>
      <c r="K100" s="16">
        <v>93</v>
      </c>
      <c r="L100" s="16">
        <f>L96*(18-L97)</f>
        <v>319.3</v>
      </c>
      <c r="M100" s="16">
        <f>M96*(18-M97)</f>
        <v>444</v>
      </c>
      <c r="N100" s="16">
        <f>N96*(18-N97)</f>
        <v>576.6</v>
      </c>
      <c r="O100" s="155">
        <f>SUM(K100:N100)</f>
        <v>1432.9</v>
      </c>
      <c r="P100" s="157">
        <f>P96*(18-P97)</f>
        <v>3535.7</v>
      </c>
      <c r="Q100" s="163">
        <f>Q96*(18-Q97)</f>
        <v>3535.7</v>
      </c>
      <c r="R100" s="4"/>
    </row>
    <row r="101" spans="2:18" ht="20.25" thickBot="1">
      <c r="B101" s="4"/>
      <c r="C101" s="407" t="s">
        <v>215</v>
      </c>
      <c r="D101" s="21">
        <v>676</v>
      </c>
      <c r="E101" s="20">
        <v>565</v>
      </c>
      <c r="F101" s="20">
        <v>521</v>
      </c>
      <c r="G101" s="20">
        <f>G96*(19-G97)</f>
        <v>348</v>
      </c>
      <c r="H101" s="20">
        <f>H96*(19-H97)</f>
        <v>107.99999999999999</v>
      </c>
      <c r="I101" s="20">
        <f>I96*(19-I97)</f>
        <v>0</v>
      </c>
      <c r="J101" s="164">
        <f>SUM(D101:H101)</f>
        <v>2218</v>
      </c>
      <c r="K101" s="20">
        <f>K96*(19-K97)</f>
        <v>107.99999999999999</v>
      </c>
      <c r="L101" s="20">
        <f>L96*(19-L97)</f>
        <v>350.3</v>
      </c>
      <c r="M101" s="20">
        <f>M96*(19-M97)</f>
        <v>474</v>
      </c>
      <c r="N101" s="20">
        <f>N96*(19-N97)</f>
        <v>607.6</v>
      </c>
      <c r="O101" s="164">
        <f>SUM(K101:N101)</f>
        <v>1539.9</v>
      </c>
      <c r="P101" s="165">
        <f>P96*(19-P97)</f>
        <v>3777.7</v>
      </c>
      <c r="Q101" s="166">
        <f>Q96*(19-Q97)</f>
        <v>3777.7</v>
      </c>
      <c r="R101" s="4"/>
    </row>
    <row r="102" spans="2:18" ht="15.75" thickBot="1">
      <c r="B102" s="4"/>
      <c r="C102" s="4"/>
      <c r="D102" s="4"/>
      <c r="E102" s="4"/>
      <c r="F102" s="4"/>
      <c r="G102" s="4"/>
      <c r="H102" s="4"/>
      <c r="I102" s="4"/>
      <c r="J102" s="4"/>
      <c r="K102" s="28"/>
      <c r="L102" s="4"/>
      <c r="M102" s="4"/>
      <c r="N102" s="4"/>
      <c r="O102" s="4"/>
      <c r="P102" s="4"/>
      <c r="Q102" s="4"/>
      <c r="R102" s="4"/>
    </row>
    <row r="103" spans="2:18" ht="24" thickBot="1">
      <c r="B103" s="4"/>
      <c r="C103" s="170" t="s">
        <v>236</v>
      </c>
      <c r="D103" s="458" t="s">
        <v>237</v>
      </c>
      <c r="E103" s="458"/>
      <c r="F103" s="458"/>
      <c r="G103" s="458"/>
      <c r="H103" s="458"/>
      <c r="I103" s="458"/>
      <c r="J103" s="458"/>
      <c r="K103" s="458"/>
      <c r="L103" s="458"/>
      <c r="M103" s="458"/>
      <c r="N103" s="459"/>
      <c r="O103" s="459"/>
      <c r="P103" s="459"/>
      <c r="Q103" s="460"/>
      <c r="R103" s="4"/>
    </row>
    <row r="104" spans="2:18" ht="15.75">
      <c r="B104" s="4"/>
      <c r="C104" s="465" t="s">
        <v>195</v>
      </c>
      <c r="D104" s="461" t="s">
        <v>196</v>
      </c>
      <c r="E104" s="461" t="s">
        <v>197</v>
      </c>
      <c r="F104" s="461" t="s">
        <v>198</v>
      </c>
      <c r="G104" s="461" t="s">
        <v>199</v>
      </c>
      <c r="H104" s="461" t="s">
        <v>200</v>
      </c>
      <c r="I104" s="461" t="s">
        <v>201</v>
      </c>
      <c r="J104" s="467" t="s">
        <v>202</v>
      </c>
      <c r="K104" s="461" t="s">
        <v>203</v>
      </c>
      <c r="L104" s="461" t="s">
        <v>204</v>
      </c>
      <c r="M104" s="461" t="s">
        <v>205</v>
      </c>
      <c r="N104" s="461" t="s">
        <v>206</v>
      </c>
      <c r="O104" s="467" t="s">
        <v>207</v>
      </c>
      <c r="P104" s="456" t="s">
        <v>208</v>
      </c>
      <c r="Q104" s="457"/>
      <c r="R104" s="4"/>
    </row>
    <row r="105" spans="2:18" ht="30.75" thickBot="1">
      <c r="B105" s="4"/>
      <c r="C105" s="466"/>
      <c r="D105" s="462"/>
      <c r="E105" s="462"/>
      <c r="F105" s="462"/>
      <c r="G105" s="462"/>
      <c r="H105" s="462"/>
      <c r="I105" s="462"/>
      <c r="J105" s="462"/>
      <c r="K105" s="462"/>
      <c r="L105" s="462"/>
      <c r="M105" s="462"/>
      <c r="N105" s="462"/>
      <c r="O105" s="462"/>
      <c r="P105" s="145" t="s">
        <v>234</v>
      </c>
      <c r="Q105" s="30" t="s">
        <v>235</v>
      </c>
      <c r="R105" s="4"/>
    </row>
    <row r="106" spans="2:18" ht="15">
      <c r="B106" s="4"/>
      <c r="C106" s="174">
        <v>2007</v>
      </c>
      <c r="D106" s="173">
        <f>D10/D101</f>
        <v>0.78254437869822491</v>
      </c>
      <c r="E106" s="172">
        <f t="shared" ref="E106:Q106" si="4">E10/E101</f>
        <v>0.78761061946902655</v>
      </c>
      <c r="F106" s="172">
        <f t="shared" si="4"/>
        <v>0.90595009596928988</v>
      </c>
      <c r="G106" s="172">
        <f t="shared" si="4"/>
        <v>0.93678160919540232</v>
      </c>
      <c r="H106" s="172">
        <f t="shared" si="4"/>
        <v>0.92592592592592604</v>
      </c>
      <c r="I106" s="172"/>
      <c r="J106" s="172">
        <f t="shared" si="4"/>
        <v>0.84400360685302078</v>
      </c>
      <c r="K106" s="172">
        <f t="shared" si="4"/>
        <v>0.27777777777777779</v>
      </c>
      <c r="L106" s="172">
        <f t="shared" si="4"/>
        <v>1.0265486725663715</v>
      </c>
      <c r="M106" s="172">
        <f t="shared" si="4"/>
        <v>1.0569620253164558</v>
      </c>
      <c r="N106" s="172">
        <f t="shared" si="4"/>
        <v>0.96428571428571419</v>
      </c>
      <c r="O106" s="172">
        <f t="shared" si="4"/>
        <v>0.95882849535684134</v>
      </c>
      <c r="P106" s="172">
        <f t="shared" si="4"/>
        <v>0.82388755062604235</v>
      </c>
      <c r="Q106" s="358">
        <f t="shared" si="4"/>
        <v>0.82388755062604235</v>
      </c>
      <c r="R106" s="4"/>
    </row>
    <row r="107" spans="2:18" ht="15">
      <c r="B107" s="4"/>
      <c r="C107" s="175">
        <f t="shared" ref="C107:C114" si="5">C106+1</f>
        <v>2008</v>
      </c>
      <c r="D107" s="34">
        <f>D21/D$101</f>
        <v>0.78254437869822491</v>
      </c>
      <c r="E107" s="33">
        <f t="shared" ref="E107:Q107" si="6">E21/E$101</f>
        <v>0.78761061946902655</v>
      </c>
      <c r="F107" s="33">
        <f t="shared" si="6"/>
        <v>0.90595009596928988</v>
      </c>
      <c r="G107" s="33">
        <f t="shared" si="6"/>
        <v>0.93678160919540232</v>
      </c>
      <c r="H107" s="33">
        <f t="shared" si="6"/>
        <v>0.92592592592592604</v>
      </c>
      <c r="I107" s="33"/>
      <c r="J107" s="33">
        <f t="shared" si="6"/>
        <v>0.84400360685302078</v>
      </c>
      <c r="K107" s="33">
        <f t="shared" si="6"/>
        <v>1.7129629629629632</v>
      </c>
      <c r="L107" s="33">
        <f t="shared" si="6"/>
        <v>0.99628889523265773</v>
      </c>
      <c r="M107" s="33">
        <f t="shared" si="6"/>
        <v>0.90717299578059074</v>
      </c>
      <c r="N107" s="33">
        <f t="shared" si="6"/>
        <v>0.901909150757077</v>
      </c>
      <c r="O107" s="33">
        <f t="shared" si="6"/>
        <v>0.98188194038573928</v>
      </c>
      <c r="P107" s="33">
        <f t="shared" si="6"/>
        <v>0.90385684411149647</v>
      </c>
      <c r="Q107" s="35">
        <f t="shared" si="6"/>
        <v>0.89591550414273236</v>
      </c>
      <c r="R107" s="4"/>
    </row>
    <row r="108" spans="2:18" ht="15">
      <c r="B108" s="4"/>
      <c r="C108" s="175">
        <f t="shared" si="5"/>
        <v>2009</v>
      </c>
      <c r="D108" s="34">
        <f>D31/D$101</f>
        <v>1.0384615384615385</v>
      </c>
      <c r="E108" s="33">
        <f t="shared" ref="E108:Q108" si="7">E31/E$101</f>
        <v>0.93628318584070791</v>
      </c>
      <c r="F108" s="33">
        <f t="shared" si="7"/>
        <v>0.87715930902111328</v>
      </c>
      <c r="G108" s="33">
        <f t="shared" si="7"/>
        <v>0.43390804597701149</v>
      </c>
      <c r="H108" s="33">
        <f t="shared" si="7"/>
        <v>1.0277777777777779</v>
      </c>
      <c r="I108" s="33"/>
      <c r="J108" s="33">
        <f t="shared" si="7"/>
        <v>0.87917042380522992</v>
      </c>
      <c r="K108" s="33">
        <f t="shared" si="7"/>
        <v>0.31481481481481488</v>
      </c>
      <c r="L108" s="33">
        <f t="shared" si="7"/>
        <v>0.99628889523265773</v>
      </c>
      <c r="M108" s="33">
        <f t="shared" si="7"/>
        <v>0.83333333333333337</v>
      </c>
      <c r="N108" s="33">
        <f t="shared" si="7"/>
        <v>1.0072416063199472</v>
      </c>
      <c r="O108" s="33">
        <f t="shared" si="7"/>
        <v>0.90265601662445605</v>
      </c>
      <c r="P108" s="33">
        <f t="shared" si="7"/>
        <v>0.89297720835428973</v>
      </c>
      <c r="Q108" s="35">
        <f t="shared" si="7"/>
        <v>0.88331524472562672</v>
      </c>
      <c r="R108" s="4"/>
    </row>
    <row r="109" spans="2:18" ht="15">
      <c r="B109" s="4"/>
      <c r="C109" s="175">
        <f t="shared" si="5"/>
        <v>2010</v>
      </c>
      <c r="D109" s="34">
        <f>D41/D$101</f>
        <v>1.0769230769230769</v>
      </c>
      <c r="E109" s="33">
        <f t="shared" ref="E109:Q109" si="8">E51/E$101</f>
        <v>1.024778761061947</v>
      </c>
      <c r="F109" s="33">
        <f t="shared" si="8"/>
        <v>0.90019193857965452</v>
      </c>
      <c r="G109" s="33">
        <f t="shared" si="8"/>
        <v>0.72126436781609193</v>
      </c>
      <c r="H109" s="33">
        <f t="shared" si="8"/>
        <v>0.60185185185185197</v>
      </c>
      <c r="I109" s="33"/>
      <c r="J109" s="33">
        <f t="shared" si="8"/>
        <v>0.890892696122633</v>
      </c>
      <c r="K109" s="33">
        <f t="shared" si="8"/>
        <v>0.61111111111111116</v>
      </c>
      <c r="L109" s="33">
        <f t="shared" si="8"/>
        <v>0.88210105623751067</v>
      </c>
      <c r="M109" s="33">
        <f t="shared" si="8"/>
        <v>1</v>
      </c>
      <c r="N109" s="33">
        <f t="shared" si="8"/>
        <v>0.82620144832126396</v>
      </c>
      <c r="O109" s="33">
        <f t="shared" si="8"/>
        <v>0.8773296967335541</v>
      </c>
      <c r="P109" s="33">
        <f t="shared" si="8"/>
        <v>0.88125049633374808</v>
      </c>
      <c r="Q109" s="35">
        <f t="shared" si="8"/>
        <v>0.88125049633374808</v>
      </c>
      <c r="R109" s="4"/>
    </row>
    <row r="110" spans="2:18" ht="15">
      <c r="B110" s="4"/>
      <c r="C110" s="175">
        <f t="shared" si="5"/>
        <v>2011</v>
      </c>
      <c r="D110" s="34">
        <f>D61/D$20</f>
        <v>1.1204819277108433</v>
      </c>
      <c r="E110" s="33">
        <f t="shared" ref="E110:Q110" si="9">E61/E$20</f>
        <v>0.98800959232613905</v>
      </c>
      <c r="F110" s="33">
        <f t="shared" si="9"/>
        <v>0.95691609977324266</v>
      </c>
      <c r="G110" s="33">
        <f t="shared" si="9"/>
        <v>1.027027027027027</v>
      </c>
      <c r="H110" s="33">
        <f t="shared" si="9"/>
        <v>0.8</v>
      </c>
      <c r="I110" s="33">
        <f t="shared" si="9"/>
        <v>1.4</v>
      </c>
      <c r="J110" s="33">
        <f t="shared" si="9"/>
        <v>1.0155440414507773</v>
      </c>
      <c r="K110" s="33">
        <f t="shared" si="9"/>
        <v>0.67878787878787883</v>
      </c>
      <c r="L110" s="33">
        <f t="shared" si="9"/>
        <v>0.92452830188679247</v>
      </c>
      <c r="M110" s="33">
        <f t="shared" si="9"/>
        <v>1.0425</v>
      </c>
      <c r="N110" s="33">
        <f t="shared" si="9"/>
        <v>1.0618955512572534</v>
      </c>
      <c r="O110" s="33">
        <f t="shared" si="9"/>
        <v>0.98</v>
      </c>
      <c r="P110" s="33">
        <f t="shared" si="9"/>
        <v>1.0024980237154151</v>
      </c>
      <c r="Q110" s="35">
        <f t="shared" si="9"/>
        <v>0.99933067729083669</v>
      </c>
      <c r="R110" s="4"/>
    </row>
    <row r="111" spans="2:18" ht="15">
      <c r="B111" s="4"/>
      <c r="C111" s="175">
        <f t="shared" si="5"/>
        <v>2012</v>
      </c>
      <c r="D111" s="34">
        <f>D61/D$101</f>
        <v>0.82544378698224852</v>
      </c>
      <c r="E111" s="33">
        <f t="shared" ref="E111:Q111" si="10">E61/E$101</f>
        <v>0.72920353982300889</v>
      </c>
      <c r="F111" s="33">
        <f t="shared" si="10"/>
        <v>0.8099808061420346</v>
      </c>
      <c r="G111" s="33">
        <f t="shared" si="10"/>
        <v>0.87356321839080464</v>
      </c>
      <c r="H111" s="33">
        <f t="shared" si="10"/>
        <v>0.62962962962962976</v>
      </c>
      <c r="I111" s="33"/>
      <c r="J111" s="33">
        <f t="shared" si="10"/>
        <v>0.79531109107303877</v>
      </c>
      <c r="K111" s="33">
        <f t="shared" si="10"/>
        <v>1.0370370370370372</v>
      </c>
      <c r="L111" s="33">
        <f t="shared" si="10"/>
        <v>0.83928061661433051</v>
      </c>
      <c r="M111" s="33">
        <f t="shared" si="10"/>
        <v>0.879746835443038</v>
      </c>
      <c r="N111" s="33">
        <f t="shared" si="10"/>
        <v>0.90355497037524679</v>
      </c>
      <c r="O111" s="33">
        <f t="shared" si="10"/>
        <v>0.89096694590557823</v>
      </c>
      <c r="P111" s="33">
        <f t="shared" si="10"/>
        <v>0.83924080789898625</v>
      </c>
      <c r="Q111" s="35">
        <f t="shared" si="10"/>
        <v>0.82997591126876147</v>
      </c>
      <c r="R111" s="4"/>
    </row>
    <row r="112" spans="2:18" ht="15">
      <c r="B112" s="4"/>
      <c r="C112" s="175">
        <f t="shared" si="5"/>
        <v>2013</v>
      </c>
      <c r="D112" s="34">
        <f>D71/D$101</f>
        <v>0.80769230769230771</v>
      </c>
      <c r="E112" s="33">
        <f t="shared" ref="E112:Q112" si="11">E71/E$101</f>
        <v>0.91681415929203536</v>
      </c>
      <c r="F112" s="33">
        <f t="shared" si="11"/>
        <v>1.0940499040307101</v>
      </c>
      <c r="G112" s="33">
        <f t="shared" si="11"/>
        <v>0.81896551724137934</v>
      </c>
      <c r="H112" s="33">
        <f t="shared" si="11"/>
        <v>1.5370370370370372</v>
      </c>
      <c r="I112" s="33"/>
      <c r="J112" s="33">
        <f t="shared" si="11"/>
        <v>0.94003606853020738</v>
      </c>
      <c r="K112" s="33">
        <f t="shared" si="11"/>
        <v>0.97222222222222232</v>
      </c>
      <c r="L112" s="33">
        <f t="shared" si="11"/>
        <v>0.83928061661433051</v>
      </c>
      <c r="M112" s="33">
        <f t="shared" si="11"/>
        <v>0.91139240506329111</v>
      </c>
      <c r="N112" s="33">
        <f t="shared" si="11"/>
        <v>0.87228439763001975</v>
      </c>
      <c r="O112" s="33">
        <f t="shared" si="11"/>
        <v>0.88382362491070843</v>
      </c>
      <c r="P112" s="33">
        <f t="shared" si="11"/>
        <v>0.93085740000529427</v>
      </c>
      <c r="Q112" s="35">
        <f t="shared" si="11"/>
        <v>0.91232760674484481</v>
      </c>
      <c r="R112" s="4"/>
    </row>
    <row r="113" spans="2:18" ht="15">
      <c r="B113" s="4"/>
      <c r="C113" s="175">
        <f t="shared" si="5"/>
        <v>2014</v>
      </c>
      <c r="D113" s="34">
        <f>D81/D$101</f>
        <v>0.84378698224852067</v>
      </c>
      <c r="E113" s="33">
        <f t="shared" ref="E113:Q113" si="12">E81/E$101</f>
        <v>0.82300884955752207</v>
      </c>
      <c r="F113" s="33">
        <f t="shared" si="12"/>
        <v>0.75047984644913623</v>
      </c>
      <c r="G113" s="33">
        <f t="shared" si="12"/>
        <v>0.65804597701149425</v>
      </c>
      <c r="H113" s="33">
        <f t="shared" si="12"/>
        <v>1.212962962962963</v>
      </c>
      <c r="I113" s="33"/>
      <c r="J113" s="33">
        <f t="shared" si="12"/>
        <v>0.80541027953110911</v>
      </c>
      <c r="K113" s="33">
        <f t="shared" si="12"/>
        <v>0.42709876543209879</v>
      </c>
      <c r="L113" s="33">
        <f t="shared" si="12"/>
        <v>0.55131546232261719</v>
      </c>
      <c r="M113" s="33">
        <f t="shared" si="12"/>
        <v>0.80094233473980303</v>
      </c>
      <c r="N113" s="33">
        <f t="shared" si="12"/>
        <v>0.84496379196840044</v>
      </c>
      <c r="O113" s="33">
        <f t="shared" si="12"/>
        <v>0.73530692888171056</v>
      </c>
      <c r="P113" s="33">
        <f t="shared" si="12"/>
        <v>0.77298333371759176</v>
      </c>
      <c r="Q113" s="35">
        <f t="shared" si="12"/>
        <v>0.77298333371759176</v>
      </c>
      <c r="R113" s="4"/>
    </row>
    <row r="114" spans="2:18" ht="15.75" thickBot="1">
      <c r="B114" s="4"/>
      <c r="C114" s="176">
        <f t="shared" si="5"/>
        <v>2015</v>
      </c>
      <c r="D114" s="415">
        <f>D91/D101</f>
        <v>0.78372781065088748</v>
      </c>
      <c r="E114" s="413">
        <f t="shared" ref="E114:P114" si="13">E91/E101</f>
        <v>1.0066182048040455</v>
      </c>
      <c r="F114" s="413">
        <f t="shared" si="13"/>
        <v>0.84011516314779267</v>
      </c>
      <c r="G114" s="413">
        <f t="shared" si="13"/>
        <v>0.77825670498084298</v>
      </c>
      <c r="H114" s="413">
        <f t="shared" si="13"/>
        <v>0.77066905615292725</v>
      </c>
      <c r="I114" s="413"/>
      <c r="J114" s="413">
        <f t="shared" si="13"/>
        <v>0.85225648201629167</v>
      </c>
      <c r="K114" s="413">
        <f t="shared" si="13"/>
        <v>0</v>
      </c>
      <c r="L114" s="413">
        <f t="shared" si="13"/>
        <v>0</v>
      </c>
      <c r="M114" s="413">
        <f t="shared" si="13"/>
        <v>0</v>
      </c>
      <c r="N114" s="413">
        <f t="shared" si="13"/>
        <v>0</v>
      </c>
      <c r="O114" s="413">
        <f t="shared" si="13"/>
        <v>0</v>
      </c>
      <c r="P114" s="413">
        <f t="shared" si="13"/>
        <v>0.50567229013565618</v>
      </c>
      <c r="Q114" s="414"/>
      <c r="R114" s="4"/>
    </row>
    <row r="115" spans="2:18" ht="15.75" thickBot="1">
      <c r="B115" s="4"/>
      <c r="R115" s="4"/>
    </row>
    <row r="116" spans="2:18" ht="18.75" thickBot="1">
      <c r="B116" s="4"/>
      <c r="C116" s="181" t="s">
        <v>236</v>
      </c>
      <c r="D116" s="478" t="s">
        <v>44</v>
      </c>
      <c r="E116" s="479"/>
      <c r="F116" s="479"/>
      <c r="G116" s="479"/>
      <c r="H116" s="479"/>
      <c r="I116" s="479"/>
      <c r="J116" s="479"/>
      <c r="K116" s="479"/>
      <c r="L116" s="479"/>
      <c r="M116" s="479"/>
      <c r="N116" s="480"/>
      <c r="O116" s="480"/>
      <c r="P116" s="480"/>
      <c r="Q116" s="481"/>
      <c r="R116" s="4"/>
    </row>
    <row r="117" spans="2:18" ht="15.75">
      <c r="B117" s="4"/>
      <c r="C117" s="475" t="s">
        <v>195</v>
      </c>
      <c r="D117" s="456" t="s">
        <v>196</v>
      </c>
      <c r="E117" s="456" t="s">
        <v>197</v>
      </c>
      <c r="F117" s="456" t="s">
        <v>198</v>
      </c>
      <c r="G117" s="456" t="s">
        <v>199</v>
      </c>
      <c r="H117" s="456" t="s">
        <v>200</v>
      </c>
      <c r="I117" s="456" t="s">
        <v>201</v>
      </c>
      <c r="J117" s="467" t="s">
        <v>202</v>
      </c>
      <c r="K117" s="456" t="s">
        <v>203</v>
      </c>
      <c r="L117" s="456" t="s">
        <v>204</v>
      </c>
      <c r="M117" s="456" t="s">
        <v>205</v>
      </c>
      <c r="N117" s="456" t="s">
        <v>206</v>
      </c>
      <c r="O117" s="467" t="s">
        <v>207</v>
      </c>
      <c r="P117" s="456" t="s">
        <v>208</v>
      </c>
      <c r="Q117" s="457"/>
      <c r="R117" s="4"/>
    </row>
    <row r="118" spans="2:18" ht="32.25" thickBot="1">
      <c r="B118" s="4"/>
      <c r="C118" s="476"/>
      <c r="D118" s="477"/>
      <c r="E118" s="477"/>
      <c r="F118" s="477"/>
      <c r="G118" s="477"/>
      <c r="H118" s="477"/>
      <c r="I118" s="477"/>
      <c r="J118" s="477"/>
      <c r="K118" s="477"/>
      <c r="L118" s="477"/>
      <c r="M118" s="477"/>
      <c r="N118" s="477"/>
      <c r="O118" s="477"/>
      <c r="P118" s="183" t="s">
        <v>234</v>
      </c>
      <c r="Q118" s="30" t="s">
        <v>235</v>
      </c>
      <c r="R118" s="4"/>
    </row>
    <row r="119" spans="2:18" ht="15">
      <c r="B119" s="4"/>
      <c r="C119" s="174">
        <v>2007</v>
      </c>
      <c r="D119" s="184">
        <f>D6/D$97</f>
        <v>-1.4642857142857142</v>
      </c>
      <c r="E119" s="182">
        <f t="shared" ref="E119:Q119" si="14">E6/E$97</f>
        <v>-1.8421052631578949</v>
      </c>
      <c r="F119" s="182">
        <f t="shared" si="14"/>
        <v>2.5</v>
      </c>
      <c r="G119" s="182">
        <f t="shared" si="14"/>
        <v>1.3648648648648647</v>
      </c>
      <c r="H119" s="182">
        <f t="shared" si="14"/>
        <v>1.0508474576271185</v>
      </c>
      <c r="I119" s="182"/>
      <c r="J119" s="182">
        <f t="shared" si="14"/>
        <v>2.6472517397028401</v>
      </c>
      <c r="K119" s="182">
        <f t="shared" si="14"/>
        <v>1.1016949152542372</v>
      </c>
      <c r="L119" s="182">
        <f t="shared" si="14"/>
        <v>0.96103896103896103</v>
      </c>
      <c r="M119" s="182">
        <f t="shared" si="14"/>
        <v>0.71874999999999989</v>
      </c>
      <c r="N119" s="182">
        <f t="shared" si="14"/>
        <v>-0.16666666666666669</v>
      </c>
      <c r="O119" s="182">
        <f t="shared" si="14"/>
        <v>0.81988137326027</v>
      </c>
      <c r="P119" s="182">
        <f t="shared" si="14"/>
        <v>1.5603252490090387</v>
      </c>
      <c r="Q119" s="357">
        <f t="shared" si="14"/>
        <v>1.5603252490090387</v>
      </c>
      <c r="R119" s="4"/>
    </row>
    <row r="120" spans="2:18" ht="15">
      <c r="B120" s="4"/>
      <c r="C120" s="175">
        <v>2008</v>
      </c>
      <c r="D120" s="87">
        <f>D17/D$97</f>
        <v>-0.6785714285714286</v>
      </c>
      <c r="E120" s="85">
        <f t="shared" ref="E120:Q120" si="15">E17/E$97</f>
        <v>-1.6315789473684212</v>
      </c>
      <c r="F120" s="85">
        <f t="shared" si="15"/>
        <v>1.7272727272727271</v>
      </c>
      <c r="G120" s="85">
        <f t="shared" si="15"/>
        <v>1.0945945945945945</v>
      </c>
      <c r="H120" s="85">
        <f t="shared" si="15"/>
        <v>1.0508474576271185</v>
      </c>
      <c r="I120" s="85"/>
      <c r="J120" s="85">
        <f t="shared" si="15"/>
        <v>2.1164425427872864</v>
      </c>
      <c r="K120" s="85">
        <f t="shared" si="15"/>
        <v>0.83050847457627119</v>
      </c>
      <c r="L120" s="85">
        <f t="shared" si="15"/>
        <v>1</v>
      </c>
      <c r="M120" s="85">
        <f t="shared" si="15"/>
        <v>1.46875</v>
      </c>
      <c r="N120" s="85">
        <f t="shared" si="15"/>
        <v>-2.166666666666667</v>
      </c>
      <c r="O120" s="85">
        <f t="shared" si="15"/>
        <v>1.193469884404786</v>
      </c>
      <c r="P120" s="85">
        <f t="shared" si="15"/>
        <v>1.6079434740290526</v>
      </c>
      <c r="Q120" s="88">
        <f t="shared" si="15"/>
        <v>1.5628576688394342</v>
      </c>
      <c r="R120" s="4"/>
    </row>
    <row r="121" spans="2:18" ht="15">
      <c r="B121" s="4"/>
      <c r="C121" s="175">
        <v>2009</v>
      </c>
      <c r="D121" s="87">
        <f>D27/D$97</f>
        <v>1.2857142857142858</v>
      </c>
      <c r="E121" s="85">
        <f t="shared" ref="E121:Q121" si="16">E27/E$97</f>
        <v>-5.2631578947368425E-2</v>
      </c>
      <c r="F121" s="85">
        <f t="shared" si="16"/>
        <v>1.9545454545454544</v>
      </c>
      <c r="G121" s="85">
        <f t="shared" si="16"/>
        <v>1.5540540540540539</v>
      </c>
      <c r="H121" s="85">
        <f t="shared" si="16"/>
        <v>1.0254237288135593</v>
      </c>
      <c r="I121" s="85"/>
      <c r="J121" s="85">
        <f t="shared" si="16"/>
        <v>1.4673201187565492</v>
      </c>
      <c r="K121" s="85">
        <f t="shared" si="16"/>
        <v>1.0338983050847457</v>
      </c>
      <c r="L121" s="85">
        <f t="shared" si="16"/>
        <v>1</v>
      </c>
      <c r="M121" s="85">
        <f t="shared" si="16"/>
        <v>1.8124999999999998</v>
      </c>
      <c r="N121" s="85">
        <f t="shared" si="16"/>
        <v>1.1666666666666667</v>
      </c>
      <c r="O121" s="85">
        <f t="shared" si="16"/>
        <v>1.0111497427384504</v>
      </c>
      <c r="P121" s="85">
        <f t="shared" si="16"/>
        <v>1.2403528020343433</v>
      </c>
      <c r="Q121" s="88">
        <f t="shared" si="16"/>
        <v>1.190771832901558</v>
      </c>
      <c r="R121" s="4"/>
    </row>
    <row r="122" spans="2:18" ht="15">
      <c r="B122" s="4"/>
      <c r="C122" s="175">
        <v>2010</v>
      </c>
      <c r="D122" s="87">
        <f>D37/D$97</f>
        <v>1.6071428571428572</v>
      </c>
      <c r="E122" s="85">
        <f t="shared" ref="E122:Q122" si="17">E37/E$97</f>
        <v>0.57894736842105265</v>
      </c>
      <c r="F122" s="85">
        <f t="shared" si="17"/>
        <v>1.4545454545454546</v>
      </c>
      <c r="G122" s="85">
        <f t="shared" si="17"/>
        <v>0.97297297297297292</v>
      </c>
      <c r="H122" s="85">
        <f t="shared" si="17"/>
        <v>0.97457627118644063</v>
      </c>
      <c r="I122" s="85"/>
      <c r="J122" s="85">
        <f t="shared" si="17"/>
        <v>1.1935897102429383</v>
      </c>
      <c r="K122" s="85">
        <f t="shared" si="17"/>
        <v>0.93220338983050843</v>
      </c>
      <c r="L122" s="85">
        <f t="shared" si="17"/>
        <v>0.87012987012987009</v>
      </c>
      <c r="M122" s="85">
        <f t="shared" si="17"/>
        <v>1.5937499999999998</v>
      </c>
      <c r="N122" s="85">
        <f t="shared" si="17"/>
        <v>8.3333333333333339</v>
      </c>
      <c r="O122" s="85">
        <f t="shared" si="17"/>
        <v>0.89153220424767776</v>
      </c>
      <c r="P122" s="85">
        <f t="shared" si="17"/>
        <v>1.0160831686648957</v>
      </c>
      <c r="Q122" s="88">
        <f t="shared" si="17"/>
        <v>1.0160831686648959</v>
      </c>
      <c r="R122" s="4"/>
    </row>
    <row r="123" spans="2:18" ht="15">
      <c r="C123" s="175">
        <v>2011</v>
      </c>
      <c r="D123" s="87">
        <f>D47/D$97</f>
        <v>0.28571428571428575</v>
      </c>
      <c r="E123" s="85">
        <f t="shared" ref="E123:P123" si="18">E47/E$97</f>
        <v>0.89473684210526316</v>
      </c>
      <c r="F123" s="85">
        <f t="shared" si="18"/>
        <v>1.7727272727272725</v>
      </c>
      <c r="G123" s="85">
        <f t="shared" si="18"/>
        <v>1.4324324324324322</v>
      </c>
      <c r="H123" s="85">
        <f t="shared" si="18"/>
        <v>0.50847457627118642</v>
      </c>
      <c r="I123" s="85"/>
      <c r="J123" s="85">
        <f t="shared" si="18"/>
        <v>1.3087408312958437</v>
      </c>
      <c r="K123" s="85">
        <f t="shared" si="18"/>
        <v>1.0593220338983049</v>
      </c>
      <c r="L123" s="85">
        <f t="shared" si="18"/>
        <v>0.92207792207792205</v>
      </c>
      <c r="M123" s="85">
        <f t="shared" si="18"/>
        <v>1</v>
      </c>
      <c r="N123" s="85">
        <f t="shared" si="18"/>
        <v>-4.666666666666667</v>
      </c>
      <c r="O123" s="85">
        <f t="shared" si="18"/>
        <v>1.1015268436380818</v>
      </c>
      <c r="P123" s="85">
        <f t="shared" si="18"/>
        <v>1.1812520798257724</v>
      </c>
      <c r="Q123" s="88">
        <f>Q47/Q$97</f>
        <v>1.1812520798257726</v>
      </c>
    </row>
    <row r="124" spans="2:18" ht="15">
      <c r="C124" s="175">
        <v>2012</v>
      </c>
      <c r="D124" s="87">
        <f>D57/D$97</f>
        <v>-0.35714285714285715</v>
      </c>
      <c r="E124" s="85">
        <f t="shared" ref="E124:Q124" si="19">E57/E$97</f>
        <v>-2.263157894736842</v>
      </c>
      <c r="F124" s="85">
        <f t="shared" si="19"/>
        <v>2.4545454545454546</v>
      </c>
      <c r="G124" s="85">
        <f t="shared" si="19"/>
        <v>0.91891891891891886</v>
      </c>
      <c r="H124" s="85">
        <f t="shared" si="19"/>
        <v>1.0338983050847457</v>
      </c>
      <c r="I124" s="85"/>
      <c r="J124" s="85">
        <f t="shared" si="19"/>
        <v>2.0160880195599025</v>
      </c>
      <c r="K124" s="85">
        <f t="shared" si="19"/>
        <v>0.98305084745762705</v>
      </c>
      <c r="L124" s="85">
        <f t="shared" si="19"/>
        <v>1.2337662337662338</v>
      </c>
      <c r="M124" s="85">
        <f t="shared" si="19"/>
        <v>1.5937499999999998</v>
      </c>
      <c r="N124" s="85">
        <f t="shared" si="19"/>
        <v>-2.166666666666667</v>
      </c>
      <c r="O124" s="85">
        <f t="shared" si="19"/>
        <v>1.3421212735753396</v>
      </c>
      <c r="P124" s="85">
        <f t="shared" si="19"/>
        <v>1.6588003462765244</v>
      </c>
      <c r="Q124" s="88">
        <f t="shared" si="19"/>
        <v>1.6182536246200927</v>
      </c>
    </row>
    <row r="125" spans="2:18" ht="15">
      <c r="C125" s="175">
        <v>2013</v>
      </c>
      <c r="D125" s="87">
        <f>D67/D$97</f>
        <v>-0.5</v>
      </c>
      <c r="E125" s="85">
        <f t="shared" ref="E125:Q125" si="20">E67/E$97</f>
        <v>-0.26315789473684209</v>
      </c>
      <c r="F125" s="85">
        <f t="shared" si="20"/>
        <v>0.27272727272727271</v>
      </c>
      <c r="G125" s="85">
        <f t="shared" si="20"/>
        <v>1.027027027027027</v>
      </c>
      <c r="H125" s="85">
        <f t="shared" si="20"/>
        <v>0.94067796610169485</v>
      </c>
      <c r="I125" s="85"/>
      <c r="J125" s="85">
        <f t="shared" si="20"/>
        <v>1.5141508161944486</v>
      </c>
      <c r="K125" s="85">
        <f t="shared" si="20"/>
        <v>0.72033898305084743</v>
      </c>
      <c r="L125" s="85">
        <f t="shared" si="20"/>
        <v>1.2337662337662338</v>
      </c>
      <c r="M125" s="85">
        <f t="shared" si="20"/>
        <v>1.4374999999999998</v>
      </c>
      <c r="N125" s="85">
        <f t="shared" si="20"/>
        <v>-3.1666666666666665</v>
      </c>
      <c r="O125" s="85">
        <f t="shared" si="20"/>
        <v>1.2262318028002113</v>
      </c>
      <c r="P125" s="85">
        <f t="shared" si="20"/>
        <v>1.4221341130113687</v>
      </c>
      <c r="Q125" s="88">
        <f t="shared" si="20"/>
        <v>1.3331410828381092</v>
      </c>
    </row>
    <row r="126" spans="2:18" ht="15">
      <c r="C126" s="175">
        <f>C125+1</f>
        <v>2014</v>
      </c>
      <c r="D126" s="87">
        <f>D77/D$97</f>
        <v>-0.2142857142857143</v>
      </c>
      <c r="E126" s="85">
        <f t="shared" ref="E126:Q126" si="21">E77/E$97</f>
        <v>-1.263157894736842</v>
      </c>
      <c r="F126" s="85">
        <f t="shared" si="21"/>
        <v>2.9090909090909092</v>
      </c>
      <c r="G126" s="85">
        <f t="shared" si="21"/>
        <v>1.3243243243243243</v>
      </c>
      <c r="H126" s="85">
        <f t="shared" si="21"/>
        <v>0.86440677966101687</v>
      </c>
      <c r="I126" s="85"/>
      <c r="J126" s="85">
        <f t="shared" si="21"/>
        <v>2.1651542223058118</v>
      </c>
      <c r="K126" s="85">
        <f t="shared" si="21"/>
        <v>1.2548022598870057</v>
      </c>
      <c r="L126" s="85">
        <f t="shared" si="21"/>
        <v>1.3770423125261839</v>
      </c>
      <c r="M126" s="85">
        <f t="shared" si="21"/>
        <v>2.1104166666666671</v>
      </c>
      <c r="N126" s="85">
        <f t="shared" si="21"/>
        <v>-4.064516129032258</v>
      </c>
      <c r="O126" s="85">
        <f t="shared" si="21"/>
        <v>1.5634927001582413</v>
      </c>
      <c r="P126" s="85">
        <f t="shared" si="21"/>
        <v>1.793451393090824</v>
      </c>
      <c r="Q126" s="88">
        <f t="shared" si="21"/>
        <v>1.793451393090824</v>
      </c>
    </row>
    <row r="127" spans="2:18" ht="13.5" customHeight="1" thickBot="1">
      <c r="C127" s="176">
        <f>C126+1</f>
        <v>2015</v>
      </c>
      <c r="D127" s="93">
        <f>D87/D$97</f>
        <v>-0.68202764976958519</v>
      </c>
      <c r="E127" s="91">
        <f t="shared" ref="E127:P127" si="22">E87/E$97</f>
        <v>-0.343984962406015</v>
      </c>
      <c r="F127" s="91">
        <f t="shared" si="22"/>
        <v>2.2184750733137828</v>
      </c>
      <c r="G127" s="91">
        <f t="shared" si="22"/>
        <v>1.1036036036036034</v>
      </c>
      <c r="H127" s="91">
        <f t="shared" si="22"/>
        <v>1.1063422635319846</v>
      </c>
      <c r="I127" s="91"/>
      <c r="J127" s="91">
        <f t="shared" si="22"/>
        <v>1.9307263093155369</v>
      </c>
      <c r="K127" s="91">
        <f t="shared" si="22"/>
        <v>0</v>
      </c>
      <c r="L127" s="91">
        <f t="shared" si="22"/>
        <v>0</v>
      </c>
      <c r="M127" s="91">
        <f t="shared" si="22"/>
        <v>0</v>
      </c>
      <c r="N127" s="91">
        <f t="shared" si="22"/>
        <v>0</v>
      </c>
      <c r="O127" s="91"/>
      <c r="P127" s="91">
        <f t="shared" si="22"/>
        <v>1.5508861302032564</v>
      </c>
      <c r="Q127" s="94"/>
    </row>
  </sheetData>
  <customSheetViews>
    <customSheetView guid="{6DA84043-8308-458F-9378-22AB3DF247A3}" scale="80" showPageBreaks="1" printArea="1" view="pageBreakPreview" topLeftCell="A100">
      <selection activeCell="C119" activeCellId="1" sqref="C117:Q118 C119:C127"/>
      <rowBreaks count="1" manualBreakCount="1">
        <brk id="82" min="2" max="16" man="1"/>
      </rowBreaks>
      <pageMargins left="0.7" right="0.7" top="0.78740157499999996" bottom="0.78740157499999996" header="0.3" footer="0.3"/>
      <pageSetup paperSize="9" scale="47" orientation="portrait" r:id="rId1"/>
    </customSheetView>
  </customSheetViews>
  <mergeCells count="191">
    <mergeCell ref="C2:L2"/>
    <mergeCell ref="M2:Q2"/>
    <mergeCell ref="C3:C4"/>
    <mergeCell ref="D3:D4"/>
    <mergeCell ref="E3:E4"/>
    <mergeCell ref="F3:F4"/>
    <mergeCell ref="G3:G4"/>
    <mergeCell ref="H3:H4"/>
    <mergeCell ref="I3:I4"/>
    <mergeCell ref="J3:J4"/>
    <mergeCell ref="C23:L23"/>
    <mergeCell ref="M23:Q23"/>
    <mergeCell ref="K3:K4"/>
    <mergeCell ref="L3:L4"/>
    <mergeCell ref="M3:M4"/>
    <mergeCell ref="N3:N4"/>
    <mergeCell ref="O3:O4"/>
    <mergeCell ref="P3:Q3"/>
    <mergeCell ref="C14:C15"/>
    <mergeCell ref="D14:D15"/>
    <mergeCell ref="E14:E15"/>
    <mergeCell ref="F14:F15"/>
    <mergeCell ref="C13:L13"/>
    <mergeCell ref="M13:Q13"/>
    <mergeCell ref="G14:G15"/>
    <mergeCell ref="H14:H15"/>
    <mergeCell ref="I14:I15"/>
    <mergeCell ref="J14:J15"/>
    <mergeCell ref="O14:O15"/>
    <mergeCell ref="P14:Q14"/>
    <mergeCell ref="K14:K15"/>
    <mergeCell ref="L14:L15"/>
    <mergeCell ref="M14:M15"/>
    <mergeCell ref="N14:N15"/>
    <mergeCell ref="C24:C25"/>
    <mergeCell ref="D24:D25"/>
    <mergeCell ref="M33:Q33"/>
    <mergeCell ref="C34:C35"/>
    <mergeCell ref="D34:D35"/>
    <mergeCell ref="E34:E35"/>
    <mergeCell ref="F34:F35"/>
    <mergeCell ref="G34:G35"/>
    <mergeCell ref="H34:H35"/>
    <mergeCell ref="I34:I35"/>
    <mergeCell ref="K24:K25"/>
    <mergeCell ref="L24:L25"/>
    <mergeCell ref="E24:E25"/>
    <mergeCell ref="F24:F25"/>
    <mergeCell ref="G24:G25"/>
    <mergeCell ref="H24:H25"/>
    <mergeCell ref="K34:K35"/>
    <mergeCell ref="L34:L35"/>
    <mergeCell ref="M44:M45"/>
    <mergeCell ref="N44:N45"/>
    <mergeCell ref="P34:Q34"/>
    <mergeCell ref="I24:I25"/>
    <mergeCell ref="J24:J25"/>
    <mergeCell ref="C33:L33"/>
    <mergeCell ref="M24:M25"/>
    <mergeCell ref="N24:N25"/>
    <mergeCell ref="O24:O25"/>
    <mergeCell ref="P24:Q24"/>
    <mergeCell ref="C43:L43"/>
    <mergeCell ref="M43:Q43"/>
    <mergeCell ref="N34:N35"/>
    <mergeCell ref="O34:O35"/>
    <mergeCell ref="C44:C45"/>
    <mergeCell ref="D44:D45"/>
    <mergeCell ref="E44:E45"/>
    <mergeCell ref="F44:F45"/>
    <mergeCell ref="O44:O45"/>
    <mergeCell ref="P44:Q44"/>
    <mergeCell ref="G44:G45"/>
    <mergeCell ref="H44:H45"/>
    <mergeCell ref="J34:J35"/>
    <mergeCell ref="M34:M35"/>
    <mergeCell ref="I44:I45"/>
    <mergeCell ref="J44:J45"/>
    <mergeCell ref="K44:K45"/>
    <mergeCell ref="L44:L45"/>
    <mergeCell ref="K54:K55"/>
    <mergeCell ref="L54:L55"/>
    <mergeCell ref="C53:L53"/>
    <mergeCell ref="H54:H55"/>
    <mergeCell ref="I54:I55"/>
    <mergeCell ref="J54:J55"/>
    <mergeCell ref="P64:Q64"/>
    <mergeCell ref="C63:L63"/>
    <mergeCell ref="M63:Q63"/>
    <mergeCell ref="C64:C65"/>
    <mergeCell ref="D64:D65"/>
    <mergeCell ref="E64:E65"/>
    <mergeCell ref="F64:F65"/>
    <mergeCell ref="G64:G65"/>
    <mergeCell ref="H64:H65"/>
    <mergeCell ref="M53:Q53"/>
    <mergeCell ref="C54:C55"/>
    <mergeCell ref="D54:D55"/>
    <mergeCell ref="E54:E55"/>
    <mergeCell ref="F54:F55"/>
    <mergeCell ref="G54:G55"/>
    <mergeCell ref="P54:Q54"/>
    <mergeCell ref="M54:M55"/>
    <mergeCell ref="N54:N55"/>
    <mergeCell ref="O54:O55"/>
    <mergeCell ref="K84:K85"/>
    <mergeCell ref="L84:L85"/>
    <mergeCell ref="G84:G85"/>
    <mergeCell ref="H84:H85"/>
    <mergeCell ref="O74:O75"/>
    <mergeCell ref="I64:I65"/>
    <mergeCell ref="J64:J65"/>
    <mergeCell ref="K74:K75"/>
    <mergeCell ref="L74:L75"/>
    <mergeCell ref="C73:L73"/>
    <mergeCell ref="K64:K65"/>
    <mergeCell ref="L64:L65"/>
    <mergeCell ref="O64:O65"/>
    <mergeCell ref="C74:C75"/>
    <mergeCell ref="L94:L95"/>
    <mergeCell ref="F94:F95"/>
    <mergeCell ref="G94:G95"/>
    <mergeCell ref="H94:H95"/>
    <mergeCell ref="I94:I95"/>
    <mergeCell ref="J94:J95"/>
    <mergeCell ref="F84:F85"/>
    <mergeCell ref="M64:M65"/>
    <mergeCell ref="N64:N65"/>
    <mergeCell ref="M73:Q73"/>
    <mergeCell ref="C83:L83"/>
    <mergeCell ref="M83:Q83"/>
    <mergeCell ref="P74:Q74"/>
    <mergeCell ref="N74:N75"/>
    <mergeCell ref="P84:Q84"/>
    <mergeCell ref="O84:O85"/>
    <mergeCell ref="D74:D75"/>
    <mergeCell ref="E74:E75"/>
    <mergeCell ref="J74:J75"/>
    <mergeCell ref="M74:M75"/>
    <mergeCell ref="H74:H75"/>
    <mergeCell ref="I74:I75"/>
    <mergeCell ref="F74:F75"/>
    <mergeCell ref="G74:G75"/>
    <mergeCell ref="F104:F105"/>
    <mergeCell ref="D94:D95"/>
    <mergeCell ref="E94:E95"/>
    <mergeCell ref="I84:I85"/>
    <mergeCell ref="C84:C85"/>
    <mergeCell ref="D84:D85"/>
    <mergeCell ref="E84:E85"/>
    <mergeCell ref="O104:O105"/>
    <mergeCell ref="P104:Q104"/>
    <mergeCell ref="D103:M103"/>
    <mergeCell ref="N103:Q103"/>
    <mergeCell ref="G104:G105"/>
    <mergeCell ref="H104:H105"/>
    <mergeCell ref="M94:M95"/>
    <mergeCell ref="P94:Q94"/>
    <mergeCell ref="I104:I105"/>
    <mergeCell ref="J104:J105"/>
    <mergeCell ref="K104:K105"/>
    <mergeCell ref="L104:L105"/>
    <mergeCell ref="N104:N105"/>
    <mergeCell ref="N94:N95"/>
    <mergeCell ref="M104:M105"/>
    <mergeCell ref="O94:O95"/>
    <mergeCell ref="K94:K95"/>
    <mergeCell ref="M93:Q93"/>
    <mergeCell ref="C94:C95"/>
    <mergeCell ref="J84:J85"/>
    <mergeCell ref="M84:M85"/>
    <mergeCell ref="N84:N85"/>
    <mergeCell ref="C93:L93"/>
    <mergeCell ref="C117:C118"/>
    <mergeCell ref="D117:D118"/>
    <mergeCell ref="E117:E118"/>
    <mergeCell ref="F117:F118"/>
    <mergeCell ref="G117:G118"/>
    <mergeCell ref="H117:H118"/>
    <mergeCell ref="P117:Q117"/>
    <mergeCell ref="L117:L118"/>
    <mergeCell ref="M117:M118"/>
    <mergeCell ref="N117:N118"/>
    <mergeCell ref="O117:O118"/>
    <mergeCell ref="D116:Q116"/>
    <mergeCell ref="I117:I118"/>
    <mergeCell ref="J117:J118"/>
    <mergeCell ref="K117:K118"/>
    <mergeCell ref="C104:C105"/>
    <mergeCell ref="D104:D105"/>
    <mergeCell ref="E104:E105"/>
  </mergeCells>
  <phoneticPr fontId="26" type="noConversion"/>
  <pageMargins left="0.7" right="0.7" top="0.78740157499999996" bottom="0.78740157499999996" header="0.3" footer="0.3"/>
  <pageSetup paperSize="9" scale="47" orientation="portrait" r:id="rId2"/>
  <rowBreaks count="1" manualBreakCount="1">
    <brk id="82" min="2" max="1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127"/>
  <sheetViews>
    <sheetView zoomScale="70" zoomScaleNormal="70" zoomScaleSheetLayoutView="80" workbookViewId="0">
      <selection activeCell="A11" sqref="A11:B11"/>
    </sheetView>
  </sheetViews>
  <sheetFormatPr defaultRowHeight="12.75"/>
  <sheetData>
    <row r="1" spans="2:19" ht="13.5" thickBot="1"/>
    <row r="2" spans="2:19" ht="24" thickBot="1">
      <c r="C2" s="473" t="s">
        <v>511</v>
      </c>
      <c r="D2" s="474"/>
      <c r="E2" s="474"/>
      <c r="F2" s="474"/>
      <c r="G2" s="474"/>
      <c r="H2" s="474"/>
      <c r="I2" s="474"/>
      <c r="J2" s="474"/>
      <c r="K2" s="474"/>
      <c r="L2" s="474"/>
      <c r="M2" s="470" t="s">
        <v>224</v>
      </c>
      <c r="N2" s="471"/>
      <c r="O2" s="471"/>
      <c r="P2" s="471"/>
      <c r="Q2" s="472"/>
    </row>
    <row r="3" spans="2:19" ht="15.75">
      <c r="C3" s="465" t="s">
        <v>195</v>
      </c>
      <c r="D3" s="461" t="s">
        <v>196</v>
      </c>
      <c r="E3" s="461" t="s">
        <v>197</v>
      </c>
      <c r="F3" s="461" t="s">
        <v>198</v>
      </c>
      <c r="G3" s="461" t="s">
        <v>199</v>
      </c>
      <c r="H3" s="461" t="s">
        <v>200</v>
      </c>
      <c r="I3" s="461" t="s">
        <v>201</v>
      </c>
      <c r="J3" s="467" t="s">
        <v>202</v>
      </c>
      <c r="K3" s="461" t="s">
        <v>203</v>
      </c>
      <c r="L3" s="461" t="s">
        <v>204</v>
      </c>
      <c r="M3" s="461" t="s">
        <v>205</v>
      </c>
      <c r="N3" s="461" t="s">
        <v>206</v>
      </c>
      <c r="O3" s="467" t="s">
        <v>207</v>
      </c>
      <c r="P3" s="456" t="s">
        <v>208</v>
      </c>
      <c r="Q3" s="457"/>
    </row>
    <row r="4" spans="2:19" ht="16.5" thickBot="1">
      <c r="C4" s="466"/>
      <c r="D4" s="462"/>
      <c r="E4" s="462"/>
      <c r="F4" s="462"/>
      <c r="G4" s="462"/>
      <c r="H4" s="462"/>
      <c r="I4" s="462"/>
      <c r="J4" s="462"/>
      <c r="K4" s="462"/>
      <c r="L4" s="462"/>
      <c r="M4" s="462"/>
      <c r="N4" s="462"/>
      <c r="O4" s="462"/>
      <c r="P4" s="145" t="s">
        <v>209</v>
      </c>
      <c r="Q4" s="30" t="s">
        <v>210</v>
      </c>
    </row>
    <row r="5" spans="2:19" ht="15">
      <c r="C5" s="148" t="s">
        <v>211</v>
      </c>
      <c r="D5" s="146">
        <v>31</v>
      </c>
      <c r="E5" s="8">
        <v>28</v>
      </c>
      <c r="F5" s="8">
        <v>31</v>
      </c>
      <c r="G5" s="8">
        <v>30</v>
      </c>
      <c r="H5" s="8">
        <v>15</v>
      </c>
      <c r="I5" s="8">
        <v>5</v>
      </c>
      <c r="J5" s="168">
        <f>SUM(D5:H5)</f>
        <v>135</v>
      </c>
      <c r="K5" s="8">
        <v>5</v>
      </c>
      <c r="L5" s="8">
        <v>31</v>
      </c>
      <c r="M5" s="8">
        <v>30</v>
      </c>
      <c r="N5" s="8">
        <v>31</v>
      </c>
      <c r="O5" s="168">
        <f>SUM(K5:N5)</f>
        <v>97</v>
      </c>
      <c r="P5" s="167">
        <f>SUM(D5:I5,K5:N5)</f>
        <v>237</v>
      </c>
      <c r="Q5" s="169">
        <f>J5+O5</f>
        <v>232</v>
      </c>
    </row>
    <row r="6" spans="2:19" ht="19.5">
      <c r="C6" s="149" t="s">
        <v>485</v>
      </c>
      <c r="D6" s="147">
        <v>1.8</v>
      </c>
      <c r="E6" s="10">
        <v>1.2</v>
      </c>
      <c r="F6" s="10">
        <v>4.4000000000000004</v>
      </c>
      <c r="G6" s="10">
        <v>10</v>
      </c>
      <c r="H6" s="10">
        <v>10.7</v>
      </c>
      <c r="I6" s="10"/>
      <c r="J6" s="153">
        <f>(D5*D6+E5*E6+F5*F6+G5*G6+H5*H6)/J5</f>
        <v>5.0837037037037032</v>
      </c>
      <c r="K6" s="10">
        <v>12</v>
      </c>
      <c r="L6" s="95">
        <v>6.1</v>
      </c>
      <c r="M6" s="95">
        <v>-0.2</v>
      </c>
      <c r="N6" s="95">
        <v>-3</v>
      </c>
      <c r="O6" s="153">
        <f>(K5*K6+L5*L6+M5*M6+N5*N6)/O5</f>
        <v>1.547422680412371</v>
      </c>
      <c r="P6" s="154">
        <f>(D6*D5+E6*E5+F6*F5+G6*G5+H6*H5+I6*I5+K6*K5+L6*L5+M6*M5+N6*N5)/P5</f>
        <v>3.5291139240506326</v>
      </c>
      <c r="Q6" s="161">
        <f>(J6*J5+O6*O5)/Q5</f>
        <v>3.6051724137931034</v>
      </c>
    </row>
    <row r="7" spans="2:19" ht="19.5">
      <c r="C7" s="149" t="s">
        <v>212</v>
      </c>
      <c r="D7" s="13">
        <v>421</v>
      </c>
      <c r="E7" s="12">
        <v>339</v>
      </c>
      <c r="F7" s="12">
        <v>360</v>
      </c>
      <c r="G7" s="12">
        <v>185</v>
      </c>
      <c r="H7" s="12">
        <v>13</v>
      </c>
      <c r="I7" s="12">
        <v>5</v>
      </c>
      <c r="J7" s="155">
        <f>SUM(D7:H7)</f>
        <v>1318</v>
      </c>
      <c r="K7" s="12">
        <f>K5*(13-K6)</f>
        <v>5</v>
      </c>
      <c r="L7" s="12">
        <f>L5*(13-L6)</f>
        <v>213.9</v>
      </c>
      <c r="M7" s="12">
        <f>M5*(13-M6)</f>
        <v>396</v>
      </c>
      <c r="N7" s="12">
        <f>N5*(13-N6)</f>
        <v>496</v>
      </c>
      <c r="O7" s="155">
        <f>SUM(K7:N7)</f>
        <v>1110.9000000000001</v>
      </c>
      <c r="P7" s="156">
        <f>P5*(13-P6)</f>
        <v>2244.6000000000004</v>
      </c>
      <c r="Q7" s="162">
        <f>Q5*(13-Q6)</f>
        <v>2179.6000000000004</v>
      </c>
    </row>
    <row r="8" spans="2:19" ht="19.5">
      <c r="C8" s="149" t="s">
        <v>213</v>
      </c>
      <c r="D8" s="13">
        <v>545</v>
      </c>
      <c r="E8" s="12">
        <v>451</v>
      </c>
      <c r="F8" s="12">
        <v>484</v>
      </c>
      <c r="G8" s="12">
        <v>305</v>
      </c>
      <c r="H8" s="12">
        <v>73</v>
      </c>
      <c r="I8" s="12">
        <v>25</v>
      </c>
      <c r="J8" s="155">
        <f>SUM(D8:H8)</f>
        <v>1858</v>
      </c>
      <c r="K8" s="12">
        <f>K5*(17-K6)</f>
        <v>25</v>
      </c>
      <c r="L8" s="12">
        <f>L5*(17-L6)</f>
        <v>337.90000000000003</v>
      </c>
      <c r="M8" s="12">
        <f>M5*(17-M6)</f>
        <v>516</v>
      </c>
      <c r="N8" s="12">
        <f>N5*(17-N6)</f>
        <v>620</v>
      </c>
      <c r="O8" s="155">
        <f>SUM(K8:N8)</f>
        <v>1498.9</v>
      </c>
      <c r="P8" s="156">
        <f>P5*(17-P6)</f>
        <v>3192.6000000000004</v>
      </c>
      <c r="Q8" s="162">
        <f>Q5*(17-Q6)</f>
        <v>3107.6000000000004</v>
      </c>
    </row>
    <row r="9" spans="2:19" ht="19.5">
      <c r="C9" s="149" t="s">
        <v>214</v>
      </c>
      <c r="D9" s="17">
        <v>576</v>
      </c>
      <c r="E9" s="16">
        <v>479</v>
      </c>
      <c r="F9" s="16">
        <v>515</v>
      </c>
      <c r="G9" s="16">
        <v>335</v>
      </c>
      <c r="H9" s="16">
        <v>88</v>
      </c>
      <c r="I9" s="16">
        <v>30</v>
      </c>
      <c r="J9" s="155">
        <f>SUM(D9:H9)</f>
        <v>1993</v>
      </c>
      <c r="K9" s="16">
        <f>K5*(18-K6)</f>
        <v>30</v>
      </c>
      <c r="L9" s="16">
        <f>L5*(18-L6)</f>
        <v>368.90000000000003</v>
      </c>
      <c r="M9" s="16">
        <f>M5*(18-M6)</f>
        <v>546</v>
      </c>
      <c r="N9" s="16">
        <f>N5*(18-N6)</f>
        <v>651</v>
      </c>
      <c r="O9" s="155">
        <f>SUM(K9:N9)</f>
        <v>1595.9</v>
      </c>
      <c r="P9" s="157">
        <f>P5*(18-P6)</f>
        <v>3429.6000000000004</v>
      </c>
      <c r="Q9" s="163">
        <f>Q5*(18-Q6)</f>
        <v>3339.6000000000004</v>
      </c>
    </row>
    <row r="10" spans="2:19" ht="20.25" thickBot="1">
      <c r="C10" s="407" t="s">
        <v>215</v>
      </c>
      <c r="D10" s="21">
        <v>607</v>
      </c>
      <c r="E10" s="20">
        <v>507</v>
      </c>
      <c r="F10" s="20">
        <v>546</v>
      </c>
      <c r="G10" s="20">
        <v>365</v>
      </c>
      <c r="H10" s="20">
        <v>103</v>
      </c>
      <c r="I10" s="20">
        <v>35</v>
      </c>
      <c r="J10" s="164">
        <f>SUM(D10:H10)</f>
        <v>2128</v>
      </c>
      <c r="K10" s="20">
        <f>K5*(19-K6)</f>
        <v>35</v>
      </c>
      <c r="L10" s="20">
        <f>L5*(19-L6)</f>
        <v>399.90000000000003</v>
      </c>
      <c r="M10" s="20">
        <f>M5*(19-M6)</f>
        <v>576</v>
      </c>
      <c r="N10" s="20">
        <f>N5*(19-N6)</f>
        <v>682</v>
      </c>
      <c r="O10" s="164">
        <f>SUM(K10:N10)</f>
        <v>1692.9</v>
      </c>
      <c r="P10" s="165">
        <f>P5*(19-P6)</f>
        <v>3666.6000000000004</v>
      </c>
      <c r="Q10" s="166">
        <f>Q5*(19-Q6)</f>
        <v>3571.6000000000004</v>
      </c>
    </row>
    <row r="11" spans="2:19" ht="13.5" thickBot="1"/>
    <row r="12" spans="2:19" ht="24" thickBot="1">
      <c r="B12" s="4"/>
      <c r="C12" s="473" t="s">
        <v>502</v>
      </c>
      <c r="D12" s="474"/>
      <c r="E12" s="474"/>
      <c r="F12" s="474"/>
      <c r="G12" s="474"/>
      <c r="H12" s="474"/>
      <c r="I12" s="474"/>
      <c r="J12" s="474"/>
      <c r="K12" s="474"/>
      <c r="L12" s="474"/>
      <c r="M12" s="470" t="s">
        <v>225</v>
      </c>
      <c r="N12" s="471"/>
      <c r="O12" s="471"/>
      <c r="P12" s="471"/>
      <c r="Q12" s="472"/>
      <c r="R12" s="4"/>
      <c r="S12" s="4"/>
    </row>
    <row r="13" spans="2:19" ht="15.75">
      <c r="B13" s="4"/>
      <c r="C13" s="465" t="s">
        <v>195</v>
      </c>
      <c r="D13" s="461" t="s">
        <v>196</v>
      </c>
      <c r="E13" s="461" t="s">
        <v>197</v>
      </c>
      <c r="F13" s="461" t="s">
        <v>198</v>
      </c>
      <c r="G13" s="461" t="s">
        <v>199</v>
      </c>
      <c r="H13" s="461" t="s">
        <v>200</v>
      </c>
      <c r="I13" s="461" t="s">
        <v>201</v>
      </c>
      <c r="J13" s="467" t="s">
        <v>202</v>
      </c>
      <c r="K13" s="461" t="s">
        <v>203</v>
      </c>
      <c r="L13" s="461" t="s">
        <v>204</v>
      </c>
      <c r="M13" s="461" t="s">
        <v>205</v>
      </c>
      <c r="N13" s="461" t="s">
        <v>206</v>
      </c>
      <c r="O13" s="467" t="s">
        <v>207</v>
      </c>
      <c r="P13" s="456" t="s">
        <v>208</v>
      </c>
      <c r="Q13" s="457"/>
      <c r="R13" s="4"/>
      <c r="S13" s="4"/>
    </row>
    <row r="14" spans="2:19" ht="16.5" thickBot="1">
      <c r="B14" s="4"/>
      <c r="C14" s="466"/>
      <c r="D14" s="462"/>
      <c r="E14" s="462"/>
      <c r="F14" s="462"/>
      <c r="G14" s="462"/>
      <c r="H14" s="462"/>
      <c r="I14" s="462"/>
      <c r="J14" s="462"/>
      <c r="K14" s="462"/>
      <c r="L14" s="462"/>
      <c r="M14" s="462"/>
      <c r="N14" s="462"/>
      <c r="O14" s="462"/>
      <c r="P14" s="145" t="s">
        <v>209</v>
      </c>
      <c r="Q14" s="30" t="s">
        <v>210</v>
      </c>
      <c r="R14" s="4"/>
      <c r="S14" s="4"/>
    </row>
    <row r="15" spans="2:19" ht="15">
      <c r="B15" s="4"/>
      <c r="C15" s="148" t="s">
        <v>211</v>
      </c>
      <c r="D15" s="146">
        <v>31</v>
      </c>
      <c r="E15" s="8">
        <v>28</v>
      </c>
      <c r="F15" s="8">
        <v>31</v>
      </c>
      <c r="G15" s="8">
        <v>30</v>
      </c>
      <c r="H15" s="8">
        <v>15</v>
      </c>
      <c r="I15" s="8">
        <v>5</v>
      </c>
      <c r="J15" s="168">
        <f>SUM(D15:H15)</f>
        <v>135</v>
      </c>
      <c r="K15" s="8">
        <v>20</v>
      </c>
      <c r="L15" s="8">
        <v>31</v>
      </c>
      <c r="M15" s="8">
        <v>30</v>
      </c>
      <c r="N15" s="8">
        <v>31</v>
      </c>
      <c r="O15" s="168">
        <f>SUM(K15:N15)</f>
        <v>112</v>
      </c>
      <c r="P15" s="167">
        <f>SUM(D15:I15,K15:N15)</f>
        <v>252</v>
      </c>
      <c r="Q15" s="169">
        <f>J15+O15</f>
        <v>247</v>
      </c>
      <c r="R15" s="4"/>
      <c r="S15" s="4"/>
    </row>
    <row r="16" spans="2:19" ht="19.5">
      <c r="B16" s="4"/>
      <c r="C16" s="149" t="s">
        <v>485</v>
      </c>
      <c r="D16" s="147">
        <v>-0.6</v>
      </c>
      <c r="E16" s="10">
        <v>0.9</v>
      </c>
      <c r="F16" s="10">
        <v>1.4</v>
      </c>
      <c r="G16" s="10">
        <v>6.9</v>
      </c>
      <c r="H16" s="10">
        <v>12.1</v>
      </c>
      <c r="I16" s="10">
        <v>12</v>
      </c>
      <c r="J16" s="153">
        <f>(D15*D16+E15*E16+F15*F16+G15*G16+H15*H16)/J15</f>
        <v>3.248148148148148</v>
      </c>
      <c r="K16" s="10">
        <v>8</v>
      </c>
      <c r="L16" s="95">
        <v>8.1999999999999993</v>
      </c>
      <c r="M16" s="95">
        <v>3.7</v>
      </c>
      <c r="N16" s="95">
        <v>-0.7</v>
      </c>
      <c r="O16" s="153">
        <f>(K15*K16+L15*L16+M15*M16+N15*N16)/O15</f>
        <v>4.4955357142857144</v>
      </c>
      <c r="P16" s="154">
        <f>(D16*D15+E16*E15+F16*F15+G16*G15+H16*H15+I16*I15+K16*K15+L16*L15+M16*M15+N16*N15)/P15</f>
        <v>3.9761904761904763</v>
      </c>
      <c r="Q16" s="161">
        <f>(J16*J15+O16*O15)/Q15</f>
        <v>3.8137651821862346</v>
      </c>
      <c r="R16" s="4"/>
      <c r="S16" s="4"/>
    </row>
    <row r="17" spans="2:19" ht="19.5">
      <c r="B17" s="4"/>
      <c r="C17" s="149" t="s">
        <v>212</v>
      </c>
      <c r="D17" s="13">
        <v>421</v>
      </c>
      <c r="E17" s="12">
        <v>339</v>
      </c>
      <c r="F17" s="12">
        <v>360</v>
      </c>
      <c r="G17" s="12">
        <v>185</v>
      </c>
      <c r="H17" s="12">
        <v>13</v>
      </c>
      <c r="I17" s="12">
        <v>5</v>
      </c>
      <c r="J17" s="155">
        <f>SUM(D17:H17)</f>
        <v>1318</v>
      </c>
      <c r="K17" s="12">
        <v>101</v>
      </c>
      <c r="L17" s="12">
        <v>148</v>
      </c>
      <c r="M17" s="12">
        <v>279</v>
      </c>
      <c r="N17" s="12">
        <v>425</v>
      </c>
      <c r="O17" s="155">
        <f>SUM(K17:N17)</f>
        <v>953</v>
      </c>
      <c r="P17" s="156">
        <f>P15*(13-P16)</f>
        <v>2274</v>
      </c>
      <c r="Q17" s="162">
        <f>Q15*(13-Q16)</f>
        <v>2269</v>
      </c>
      <c r="R17" s="4"/>
      <c r="S17" s="4"/>
    </row>
    <row r="18" spans="2:19" ht="19.5">
      <c r="B18" s="4"/>
      <c r="C18" s="149" t="s">
        <v>213</v>
      </c>
      <c r="D18" s="13">
        <v>545</v>
      </c>
      <c r="E18" s="12">
        <v>451</v>
      </c>
      <c r="F18" s="12">
        <v>484</v>
      </c>
      <c r="G18" s="12">
        <v>305</v>
      </c>
      <c r="H18" s="12">
        <v>73</v>
      </c>
      <c r="I18" s="12">
        <v>25</v>
      </c>
      <c r="J18" s="155">
        <f>SUM(D18:H18)</f>
        <v>1858</v>
      </c>
      <c r="K18" s="12">
        <v>181</v>
      </c>
      <c r="L18" s="12">
        <v>272</v>
      </c>
      <c r="M18" s="12">
        <v>399</v>
      </c>
      <c r="N18" s="12">
        <v>549</v>
      </c>
      <c r="O18" s="155">
        <f>SUM(K18:N18)</f>
        <v>1401</v>
      </c>
      <c r="P18" s="156">
        <f>P15*(17-P16)</f>
        <v>3282</v>
      </c>
      <c r="Q18" s="162">
        <f>Q15*(17-Q16)</f>
        <v>3257</v>
      </c>
      <c r="R18" s="4"/>
      <c r="S18" s="4"/>
    </row>
    <row r="19" spans="2:19" ht="19.5">
      <c r="B19" s="4"/>
      <c r="C19" s="149" t="s">
        <v>214</v>
      </c>
      <c r="D19" s="17">
        <v>576</v>
      </c>
      <c r="E19" s="16">
        <v>479</v>
      </c>
      <c r="F19" s="16">
        <v>515</v>
      </c>
      <c r="G19" s="16">
        <v>335</v>
      </c>
      <c r="H19" s="16">
        <v>88</v>
      </c>
      <c r="I19" s="16">
        <v>30</v>
      </c>
      <c r="J19" s="155">
        <f>SUM(D19:H19)</f>
        <v>1993</v>
      </c>
      <c r="K19" s="16">
        <v>201</v>
      </c>
      <c r="L19" s="16">
        <v>303</v>
      </c>
      <c r="M19" s="16">
        <v>429</v>
      </c>
      <c r="N19" s="16">
        <v>580</v>
      </c>
      <c r="O19" s="155">
        <f>SUM(K19:N19)</f>
        <v>1513</v>
      </c>
      <c r="P19" s="157">
        <f>P15*(18-P16)</f>
        <v>3534</v>
      </c>
      <c r="Q19" s="163">
        <f>Q15*(18-Q16)</f>
        <v>3504</v>
      </c>
      <c r="R19" s="4"/>
      <c r="S19" s="4"/>
    </row>
    <row r="20" spans="2:19" ht="20.25" thickBot="1">
      <c r="B20" s="4"/>
      <c r="C20" s="407" t="s">
        <v>215</v>
      </c>
      <c r="D20" s="21">
        <v>607</v>
      </c>
      <c r="E20" s="20">
        <v>507</v>
      </c>
      <c r="F20" s="20">
        <v>546</v>
      </c>
      <c r="G20" s="20">
        <v>365</v>
      </c>
      <c r="H20" s="20">
        <v>103</v>
      </c>
      <c r="I20" s="20">
        <v>35</v>
      </c>
      <c r="J20" s="164">
        <f>SUM(D20:H20)</f>
        <v>2128</v>
      </c>
      <c r="K20" s="20">
        <v>221</v>
      </c>
      <c r="L20" s="20">
        <v>334</v>
      </c>
      <c r="M20" s="20">
        <v>459</v>
      </c>
      <c r="N20" s="20">
        <v>611</v>
      </c>
      <c r="O20" s="164">
        <f>SUM(K20:N20)</f>
        <v>1625</v>
      </c>
      <c r="P20" s="165">
        <f>P15*(19-P16)</f>
        <v>3786</v>
      </c>
      <c r="Q20" s="166">
        <f>Q15*(19-Q16)</f>
        <v>3751</v>
      </c>
      <c r="R20" s="4"/>
      <c r="S20" s="4"/>
    </row>
    <row r="21" spans="2:19" ht="15.75" thickBot="1">
      <c r="B21" s="4"/>
      <c r="C21" s="4"/>
      <c r="D21" s="4"/>
      <c r="E21" s="4"/>
      <c r="F21" s="4"/>
      <c r="G21" s="4"/>
      <c r="H21" s="4"/>
      <c r="I21" s="4"/>
      <c r="J21" s="4"/>
      <c r="K21" s="4"/>
      <c r="L21" s="4"/>
      <c r="M21" s="4"/>
      <c r="N21" s="4"/>
      <c r="O21" s="4"/>
      <c r="P21" s="4"/>
      <c r="Q21" s="4"/>
      <c r="R21" s="4"/>
      <c r="S21" s="4"/>
    </row>
    <row r="22" spans="2:19" ht="24" thickBot="1">
      <c r="B22" s="4"/>
      <c r="C22" s="473" t="s">
        <v>503</v>
      </c>
      <c r="D22" s="474"/>
      <c r="E22" s="474"/>
      <c r="F22" s="474"/>
      <c r="G22" s="474"/>
      <c r="H22" s="474"/>
      <c r="I22" s="474"/>
      <c r="J22" s="474"/>
      <c r="K22" s="474"/>
      <c r="L22" s="474"/>
      <c r="M22" s="470" t="s">
        <v>226</v>
      </c>
      <c r="N22" s="471"/>
      <c r="O22" s="471"/>
      <c r="P22" s="471"/>
      <c r="Q22" s="472"/>
      <c r="R22" s="4"/>
      <c r="S22" s="4"/>
    </row>
    <row r="23" spans="2:19" ht="15.75">
      <c r="B23" s="4"/>
      <c r="C23" s="465" t="s">
        <v>195</v>
      </c>
      <c r="D23" s="461" t="s">
        <v>196</v>
      </c>
      <c r="E23" s="461" t="s">
        <v>197</v>
      </c>
      <c r="F23" s="461" t="s">
        <v>198</v>
      </c>
      <c r="G23" s="461" t="s">
        <v>199</v>
      </c>
      <c r="H23" s="461" t="s">
        <v>200</v>
      </c>
      <c r="I23" s="461" t="s">
        <v>201</v>
      </c>
      <c r="J23" s="467" t="s">
        <v>202</v>
      </c>
      <c r="K23" s="461" t="s">
        <v>203</v>
      </c>
      <c r="L23" s="461" t="s">
        <v>204</v>
      </c>
      <c r="M23" s="461" t="s">
        <v>205</v>
      </c>
      <c r="N23" s="461" t="s">
        <v>206</v>
      </c>
      <c r="O23" s="467" t="s">
        <v>207</v>
      </c>
      <c r="P23" s="456" t="s">
        <v>208</v>
      </c>
      <c r="Q23" s="457"/>
      <c r="R23" s="4"/>
      <c r="S23" s="4"/>
    </row>
    <row r="24" spans="2:19" ht="16.5" thickBot="1">
      <c r="B24" s="4"/>
      <c r="C24" s="466"/>
      <c r="D24" s="462"/>
      <c r="E24" s="462"/>
      <c r="F24" s="462"/>
      <c r="G24" s="462"/>
      <c r="H24" s="462"/>
      <c r="I24" s="462"/>
      <c r="J24" s="462"/>
      <c r="K24" s="462"/>
      <c r="L24" s="462"/>
      <c r="M24" s="462"/>
      <c r="N24" s="462"/>
      <c r="O24" s="462"/>
      <c r="P24" s="145" t="s">
        <v>209</v>
      </c>
      <c r="Q24" s="30" t="s">
        <v>210</v>
      </c>
      <c r="R24" s="4"/>
      <c r="S24" s="4"/>
    </row>
    <row r="25" spans="2:19" ht="15">
      <c r="B25" s="4"/>
      <c r="C25" s="148" t="s">
        <v>211</v>
      </c>
      <c r="D25" s="146">
        <v>31</v>
      </c>
      <c r="E25" s="8">
        <v>28</v>
      </c>
      <c r="F25" s="8">
        <v>31</v>
      </c>
      <c r="G25" s="8">
        <v>25</v>
      </c>
      <c r="H25" s="8">
        <v>21</v>
      </c>
      <c r="I25" s="8">
        <v>5</v>
      </c>
      <c r="J25" s="168">
        <f>SUM(D25:H25)</f>
        <v>136</v>
      </c>
      <c r="K25" s="8">
        <v>5</v>
      </c>
      <c r="L25" s="8">
        <v>31</v>
      </c>
      <c r="M25" s="8">
        <v>30</v>
      </c>
      <c r="N25" s="8">
        <v>31</v>
      </c>
      <c r="O25" s="168">
        <f>SUM(K25:N25)</f>
        <v>97</v>
      </c>
      <c r="P25" s="167">
        <f>SUM(D25:I25,K25:N25)</f>
        <v>238</v>
      </c>
      <c r="Q25" s="169">
        <f>J25+O25</f>
        <v>233</v>
      </c>
      <c r="R25" s="4"/>
      <c r="S25" s="4"/>
    </row>
    <row r="26" spans="2:19" ht="19.5">
      <c r="B26" s="4"/>
      <c r="C26" s="149" t="s">
        <v>485</v>
      </c>
      <c r="D26" s="147">
        <v>-4.8</v>
      </c>
      <c r="E26" s="10">
        <v>-2.7</v>
      </c>
      <c r="F26" s="10">
        <v>1.4</v>
      </c>
      <c r="G26" s="10">
        <v>11</v>
      </c>
      <c r="H26" s="10">
        <v>10.8</v>
      </c>
      <c r="I26" s="10">
        <v>9.4</v>
      </c>
      <c r="J26" s="153">
        <f>(D25*D26+E25*E26+F25*F26+G25*G26+H25*H26)/J25</f>
        <v>2.3588235294117652</v>
      </c>
      <c r="K26" s="10">
        <v>12.8</v>
      </c>
      <c r="L26" s="95">
        <v>6</v>
      </c>
      <c r="M26" s="95">
        <v>4</v>
      </c>
      <c r="N26" s="95">
        <v>-2.2999999999999998</v>
      </c>
      <c r="O26" s="153">
        <f>(K25*K26+L25*L26+M25*M26+N25*N26)/O25</f>
        <v>3.0793814432989688</v>
      </c>
      <c r="P26" s="154">
        <f>(D26*D25+E26*E25+F26*F25+G26*G25+H26*H25+I26*I25+K26*K25+L26*L25+M26*M25+N26*N25)/P25</f>
        <v>2.8004201680672272</v>
      </c>
      <c r="Q26" s="161">
        <f>(J26*J25+O26*O25)/Q25</f>
        <v>2.6587982832618025</v>
      </c>
      <c r="R26" s="4"/>
      <c r="S26" s="4"/>
    </row>
    <row r="27" spans="2:19" ht="19.5">
      <c r="B27" s="4"/>
      <c r="C27" s="149" t="s">
        <v>212</v>
      </c>
      <c r="D27" s="13">
        <v>552</v>
      </c>
      <c r="E27" s="12">
        <v>440</v>
      </c>
      <c r="F27" s="12">
        <v>361</v>
      </c>
      <c r="G27" s="12">
        <v>51</v>
      </c>
      <c r="H27" s="12">
        <v>46</v>
      </c>
      <c r="I27" s="12">
        <v>18</v>
      </c>
      <c r="J27" s="155">
        <f>SUM(D27:H27)</f>
        <v>1450</v>
      </c>
      <c r="K27" s="12">
        <v>1</v>
      </c>
      <c r="L27" s="12">
        <v>218</v>
      </c>
      <c r="M27" s="12">
        <v>269</v>
      </c>
      <c r="N27" s="12">
        <v>474</v>
      </c>
      <c r="O27" s="155">
        <f>SUM(K27:N27)</f>
        <v>962</v>
      </c>
      <c r="P27" s="156">
        <f>P25*(13-P26)</f>
        <v>2427.5</v>
      </c>
      <c r="Q27" s="162">
        <f>Q25*(13-Q26)</f>
        <v>2409.5</v>
      </c>
      <c r="R27" s="4"/>
      <c r="S27" s="4"/>
    </row>
    <row r="28" spans="2:19" ht="19.5">
      <c r="B28" s="4"/>
      <c r="C28" s="149" t="s">
        <v>213</v>
      </c>
      <c r="D28" s="13">
        <v>676</v>
      </c>
      <c r="E28" s="12">
        <v>552</v>
      </c>
      <c r="F28" s="12">
        <v>485</v>
      </c>
      <c r="G28" s="12">
        <v>151</v>
      </c>
      <c r="H28" s="12">
        <v>130</v>
      </c>
      <c r="I28" s="12">
        <v>38</v>
      </c>
      <c r="J28" s="155">
        <f>SUM(D28:H28)</f>
        <v>1994</v>
      </c>
      <c r="K28" s="12">
        <v>21</v>
      </c>
      <c r="L28" s="12">
        <v>342</v>
      </c>
      <c r="M28" s="12">
        <v>389</v>
      </c>
      <c r="N28" s="12">
        <v>598</v>
      </c>
      <c r="O28" s="155">
        <f>SUM(K28:N28)</f>
        <v>1350</v>
      </c>
      <c r="P28" s="156">
        <f>P25*(17-P26)</f>
        <v>3379.5</v>
      </c>
      <c r="Q28" s="162">
        <f>Q25*(17-Q26)</f>
        <v>3341.5</v>
      </c>
      <c r="R28" s="4"/>
      <c r="S28" s="4"/>
    </row>
    <row r="29" spans="2:19" ht="19.5">
      <c r="B29" s="4"/>
      <c r="C29" s="149" t="s">
        <v>214</v>
      </c>
      <c r="D29" s="17">
        <v>707</v>
      </c>
      <c r="E29" s="16">
        <v>580</v>
      </c>
      <c r="F29" s="16">
        <v>516</v>
      </c>
      <c r="G29" s="16">
        <v>176</v>
      </c>
      <c r="H29" s="16">
        <v>151</v>
      </c>
      <c r="I29" s="16">
        <v>43</v>
      </c>
      <c r="J29" s="155">
        <f>SUM(D29:H29)</f>
        <v>2130</v>
      </c>
      <c r="K29" s="16">
        <v>26</v>
      </c>
      <c r="L29" s="16">
        <v>373</v>
      </c>
      <c r="M29" s="16">
        <v>419</v>
      </c>
      <c r="N29" s="16">
        <v>629</v>
      </c>
      <c r="O29" s="155">
        <f>SUM(K29:N29)</f>
        <v>1447</v>
      </c>
      <c r="P29" s="157">
        <f>P25*(18-P26)</f>
        <v>3617.5</v>
      </c>
      <c r="Q29" s="163">
        <f>Q25*(18-Q26)</f>
        <v>3574.5</v>
      </c>
      <c r="R29" s="4"/>
      <c r="S29" s="4"/>
    </row>
    <row r="30" spans="2:19" ht="20.25" thickBot="1">
      <c r="B30" s="4"/>
      <c r="C30" s="407" t="s">
        <v>215</v>
      </c>
      <c r="D30" s="21">
        <v>738</v>
      </c>
      <c r="E30" s="20">
        <v>608</v>
      </c>
      <c r="F30" s="20">
        <v>547</v>
      </c>
      <c r="G30" s="20">
        <v>201</v>
      </c>
      <c r="H30" s="20">
        <v>172</v>
      </c>
      <c r="I30" s="20">
        <v>48</v>
      </c>
      <c r="J30" s="164">
        <f>SUM(D30:H30)</f>
        <v>2266</v>
      </c>
      <c r="K30" s="20">
        <v>31</v>
      </c>
      <c r="L30" s="20">
        <v>404</v>
      </c>
      <c r="M30" s="20">
        <v>449</v>
      </c>
      <c r="N30" s="20">
        <v>660</v>
      </c>
      <c r="O30" s="164">
        <f>SUM(K30:N30)</f>
        <v>1544</v>
      </c>
      <c r="P30" s="165">
        <f>P25*(19-P26)</f>
        <v>3855.5</v>
      </c>
      <c r="Q30" s="166">
        <f>Q25*(19-Q26)</f>
        <v>3807.5</v>
      </c>
      <c r="R30" s="4"/>
      <c r="S30" s="4"/>
    </row>
    <row r="31" spans="2:19" ht="15.75" thickBot="1">
      <c r="B31" s="4"/>
      <c r="C31" s="4"/>
      <c r="D31" s="4"/>
      <c r="E31" s="4"/>
      <c r="F31" s="4"/>
      <c r="G31" s="4"/>
      <c r="H31" s="4"/>
      <c r="I31" s="4"/>
      <c r="J31" s="4"/>
      <c r="K31" s="4"/>
      <c r="L31" s="4"/>
      <c r="M31" s="4"/>
      <c r="N31" s="4"/>
      <c r="O31" s="4"/>
      <c r="P31" s="4"/>
      <c r="Q31" s="4"/>
      <c r="R31" s="4"/>
      <c r="S31" s="4"/>
    </row>
    <row r="32" spans="2:19" ht="24" thickBot="1">
      <c r="B32" s="4"/>
      <c r="C32" s="473" t="s">
        <v>504</v>
      </c>
      <c r="D32" s="474"/>
      <c r="E32" s="474"/>
      <c r="F32" s="474"/>
      <c r="G32" s="474"/>
      <c r="H32" s="474"/>
      <c r="I32" s="474"/>
      <c r="J32" s="474"/>
      <c r="K32" s="474"/>
      <c r="L32" s="474"/>
      <c r="M32" s="470" t="s">
        <v>227</v>
      </c>
      <c r="N32" s="471"/>
      <c r="O32" s="471"/>
      <c r="P32" s="471"/>
      <c r="Q32" s="472"/>
      <c r="R32" s="4"/>
      <c r="S32" s="4"/>
    </row>
    <row r="33" spans="2:19" ht="15.75">
      <c r="B33" s="4"/>
      <c r="C33" s="465" t="s">
        <v>195</v>
      </c>
      <c r="D33" s="461" t="s">
        <v>196</v>
      </c>
      <c r="E33" s="461" t="s">
        <v>197</v>
      </c>
      <c r="F33" s="461" t="s">
        <v>198</v>
      </c>
      <c r="G33" s="461" t="s">
        <v>199</v>
      </c>
      <c r="H33" s="461" t="s">
        <v>200</v>
      </c>
      <c r="I33" s="461" t="s">
        <v>201</v>
      </c>
      <c r="J33" s="467" t="s">
        <v>202</v>
      </c>
      <c r="K33" s="461" t="s">
        <v>203</v>
      </c>
      <c r="L33" s="461" t="s">
        <v>204</v>
      </c>
      <c r="M33" s="461" t="s">
        <v>205</v>
      </c>
      <c r="N33" s="461" t="s">
        <v>206</v>
      </c>
      <c r="O33" s="467" t="s">
        <v>207</v>
      </c>
      <c r="P33" s="456" t="s">
        <v>208</v>
      </c>
      <c r="Q33" s="457"/>
      <c r="R33" s="4"/>
      <c r="S33" s="4"/>
    </row>
    <row r="34" spans="2:19" ht="16.5" thickBot="1">
      <c r="B34" s="4"/>
      <c r="C34" s="466"/>
      <c r="D34" s="462"/>
      <c r="E34" s="462"/>
      <c r="F34" s="462"/>
      <c r="G34" s="462"/>
      <c r="H34" s="462"/>
      <c r="I34" s="462"/>
      <c r="J34" s="462"/>
      <c r="K34" s="462"/>
      <c r="L34" s="462"/>
      <c r="M34" s="462"/>
      <c r="N34" s="462"/>
      <c r="O34" s="462"/>
      <c r="P34" s="145" t="s">
        <v>209</v>
      </c>
      <c r="Q34" s="30" t="s">
        <v>210</v>
      </c>
      <c r="R34" s="4"/>
      <c r="S34" s="4"/>
    </row>
    <row r="35" spans="2:19" ht="15">
      <c r="B35" s="4"/>
      <c r="C35" s="148" t="s">
        <v>211</v>
      </c>
      <c r="D35" s="146">
        <v>31</v>
      </c>
      <c r="E35" s="8">
        <v>28</v>
      </c>
      <c r="F35" s="8">
        <v>31</v>
      </c>
      <c r="G35" s="8">
        <v>30</v>
      </c>
      <c r="H35" s="8">
        <v>31</v>
      </c>
      <c r="I35" s="8">
        <v>10</v>
      </c>
      <c r="J35" s="168">
        <f>SUM(D35:H35)</f>
        <v>151</v>
      </c>
      <c r="K35" s="8">
        <v>25</v>
      </c>
      <c r="L35" s="8">
        <v>31</v>
      </c>
      <c r="M35" s="8">
        <v>30</v>
      </c>
      <c r="N35" s="8">
        <v>31</v>
      </c>
      <c r="O35" s="168">
        <f>SUM(K35:N35)</f>
        <v>117</v>
      </c>
      <c r="P35" s="167">
        <f>SUM(D35:I35,K35:N35)</f>
        <v>278</v>
      </c>
      <c r="Q35" s="169">
        <f>J35+O35</f>
        <v>268</v>
      </c>
      <c r="R35" s="4"/>
      <c r="S35" s="4"/>
    </row>
    <row r="36" spans="2:19" ht="19.5">
      <c r="B36" s="4"/>
      <c r="C36" s="149" t="s">
        <v>485</v>
      </c>
      <c r="D36" s="147">
        <v>-6</v>
      </c>
      <c r="E36" s="10">
        <v>-2.8</v>
      </c>
      <c r="F36" s="10">
        <v>1.5</v>
      </c>
      <c r="G36" s="10">
        <v>7.1</v>
      </c>
      <c r="H36" s="10">
        <v>10.1</v>
      </c>
      <c r="I36" s="10">
        <v>12.1</v>
      </c>
      <c r="J36" s="153">
        <f>(D35*D36+E35*E36+F35*F36+G35*G36+H35*H36)/J35</f>
        <v>2.0410596026490064</v>
      </c>
      <c r="K36" s="10">
        <v>9.9</v>
      </c>
      <c r="L36" s="95">
        <v>5</v>
      </c>
      <c r="M36" s="95">
        <v>4.0999999999999996</v>
      </c>
      <c r="N36" s="95">
        <v>-5.6</v>
      </c>
      <c r="O36" s="153">
        <f>(K35*K36+L35*L36+M35*M36+N35*N36)/O35</f>
        <v>3.0076923076923077</v>
      </c>
      <c r="P36" s="154">
        <f>(D36*D35+E36*E35+F36*F35+G36*G35+H36*H35+I36*I35+K36*K35+L36*L35+M36*M35+N36*N35)/P35</f>
        <v>2.8097122302158275</v>
      </c>
      <c r="Q36" s="161">
        <f>(J36*J35+O36*O35)/Q35</f>
        <v>2.4630597014925368</v>
      </c>
      <c r="R36" s="4"/>
      <c r="S36" s="4"/>
    </row>
    <row r="37" spans="2:19" ht="19.5">
      <c r="B37" s="4"/>
      <c r="C37" s="149" t="s">
        <v>212</v>
      </c>
      <c r="D37" s="13">
        <v>590</v>
      </c>
      <c r="E37" s="12">
        <v>444</v>
      </c>
      <c r="F37" s="12">
        <v>358</v>
      </c>
      <c r="G37" s="12">
        <v>177</v>
      </c>
      <c r="H37" s="12">
        <v>89</v>
      </c>
      <c r="I37" s="12">
        <v>9</v>
      </c>
      <c r="J37" s="155">
        <f>SUM(D37:H37)</f>
        <v>1658</v>
      </c>
      <c r="K37" s="12">
        <v>78</v>
      </c>
      <c r="L37" s="12">
        <v>248</v>
      </c>
      <c r="M37" s="12">
        <v>267</v>
      </c>
      <c r="N37" s="12">
        <v>578</v>
      </c>
      <c r="O37" s="155">
        <f>SUM(K37:N37)</f>
        <v>1171</v>
      </c>
      <c r="P37" s="156">
        <f>P35*(13-P36)</f>
        <v>2832.8999999999996</v>
      </c>
      <c r="Q37" s="162">
        <f>Q35*(13-Q36)</f>
        <v>2823.9</v>
      </c>
      <c r="R37" s="4"/>
      <c r="S37" s="4"/>
    </row>
    <row r="38" spans="2:19" ht="19.5">
      <c r="B38" s="4"/>
      <c r="C38" s="149" t="s">
        <v>213</v>
      </c>
      <c r="D38" s="13">
        <v>714</v>
      </c>
      <c r="E38" s="12">
        <v>556</v>
      </c>
      <c r="F38" s="12">
        <v>482</v>
      </c>
      <c r="G38" s="12">
        <v>297</v>
      </c>
      <c r="H38" s="12">
        <v>213</v>
      </c>
      <c r="I38" s="12">
        <v>49</v>
      </c>
      <c r="J38" s="155">
        <f>SUM(D38:H38)</f>
        <v>2262</v>
      </c>
      <c r="K38" s="12">
        <v>178</v>
      </c>
      <c r="L38" s="12">
        <v>372</v>
      </c>
      <c r="M38" s="12">
        <v>387</v>
      </c>
      <c r="N38" s="12">
        <v>702</v>
      </c>
      <c r="O38" s="155">
        <f>SUM(K38:N38)</f>
        <v>1639</v>
      </c>
      <c r="P38" s="156">
        <f>P35*(17-P36)</f>
        <v>3944.8999999999996</v>
      </c>
      <c r="Q38" s="162">
        <f>Q35*(17-Q36)</f>
        <v>3895.9</v>
      </c>
      <c r="R38" s="4"/>
      <c r="S38" s="4"/>
    </row>
    <row r="39" spans="2:19" ht="19.5">
      <c r="B39" s="4"/>
      <c r="C39" s="149" t="s">
        <v>214</v>
      </c>
      <c r="D39" s="17">
        <v>745</v>
      </c>
      <c r="E39" s="16">
        <v>584</v>
      </c>
      <c r="F39" s="16">
        <v>513</v>
      </c>
      <c r="G39" s="16">
        <v>327</v>
      </c>
      <c r="H39" s="16">
        <v>244</v>
      </c>
      <c r="I39" s="16">
        <v>59</v>
      </c>
      <c r="J39" s="155">
        <f>SUM(D39:H39)</f>
        <v>2413</v>
      </c>
      <c r="K39" s="16">
        <v>203</v>
      </c>
      <c r="L39" s="16">
        <v>403</v>
      </c>
      <c r="M39" s="16">
        <v>417</v>
      </c>
      <c r="N39" s="16">
        <v>733</v>
      </c>
      <c r="O39" s="155">
        <f>SUM(K39:N39)</f>
        <v>1756</v>
      </c>
      <c r="P39" s="157">
        <f>P35*(18-P36)</f>
        <v>4222.8999999999996</v>
      </c>
      <c r="Q39" s="163">
        <f>Q35*(18-Q36)</f>
        <v>4163.9000000000005</v>
      </c>
      <c r="R39" s="4"/>
      <c r="S39" s="4"/>
    </row>
    <row r="40" spans="2:19" ht="20.25" thickBot="1">
      <c r="B40" s="4"/>
      <c r="C40" s="407" t="s">
        <v>215</v>
      </c>
      <c r="D40" s="21">
        <v>776</v>
      </c>
      <c r="E40" s="20">
        <v>612</v>
      </c>
      <c r="F40" s="20">
        <v>544</v>
      </c>
      <c r="G40" s="20">
        <v>357</v>
      </c>
      <c r="H40" s="20">
        <v>275</v>
      </c>
      <c r="I40" s="20">
        <v>69</v>
      </c>
      <c r="J40" s="164">
        <f>SUM(D40:H40)</f>
        <v>2564</v>
      </c>
      <c r="K40" s="20">
        <v>228</v>
      </c>
      <c r="L40" s="20">
        <v>434</v>
      </c>
      <c r="M40" s="20">
        <v>447</v>
      </c>
      <c r="N40" s="20">
        <v>764</v>
      </c>
      <c r="O40" s="164">
        <f>SUM(K40:N40)</f>
        <v>1873</v>
      </c>
      <c r="P40" s="165">
        <f>P35*(19-P36)</f>
        <v>4500.9000000000005</v>
      </c>
      <c r="Q40" s="166">
        <f>Q35*(19-Q36)</f>
        <v>4431.9000000000005</v>
      </c>
      <c r="R40" s="4"/>
      <c r="S40" s="4"/>
    </row>
    <row r="41" spans="2:19" ht="15.75" thickBot="1">
      <c r="B41" s="4"/>
      <c r="C41" s="4"/>
      <c r="D41" s="4"/>
      <c r="E41" s="4"/>
      <c r="F41" s="4"/>
      <c r="G41" s="4"/>
      <c r="H41" s="4"/>
      <c r="I41" s="4"/>
      <c r="J41" s="4"/>
      <c r="K41" s="4"/>
      <c r="L41" s="4"/>
      <c r="M41" s="4"/>
      <c r="N41" s="4"/>
      <c r="O41" s="4"/>
      <c r="P41" s="4"/>
      <c r="Q41" s="4"/>
      <c r="R41" s="4"/>
      <c r="S41" s="4"/>
    </row>
    <row r="42" spans="2:19" ht="24" thickBot="1">
      <c r="B42" s="4"/>
      <c r="C42" s="473" t="s">
        <v>504</v>
      </c>
      <c r="D42" s="474"/>
      <c r="E42" s="474"/>
      <c r="F42" s="474"/>
      <c r="G42" s="474"/>
      <c r="H42" s="474"/>
      <c r="I42" s="474"/>
      <c r="J42" s="474"/>
      <c r="K42" s="474"/>
      <c r="L42" s="474"/>
      <c r="M42" s="470" t="s">
        <v>228</v>
      </c>
      <c r="N42" s="471"/>
      <c r="O42" s="471"/>
      <c r="P42" s="471"/>
      <c r="Q42" s="472"/>
      <c r="R42" s="4"/>
      <c r="S42" s="4"/>
    </row>
    <row r="43" spans="2:19" ht="15.75">
      <c r="B43" s="4"/>
      <c r="C43" s="465" t="s">
        <v>195</v>
      </c>
      <c r="D43" s="461" t="s">
        <v>196</v>
      </c>
      <c r="E43" s="461" t="s">
        <v>197</v>
      </c>
      <c r="F43" s="461" t="s">
        <v>198</v>
      </c>
      <c r="G43" s="461" t="s">
        <v>199</v>
      </c>
      <c r="H43" s="461" t="s">
        <v>200</v>
      </c>
      <c r="I43" s="461" t="s">
        <v>201</v>
      </c>
      <c r="J43" s="467" t="s">
        <v>202</v>
      </c>
      <c r="K43" s="461" t="s">
        <v>203</v>
      </c>
      <c r="L43" s="461" t="s">
        <v>204</v>
      </c>
      <c r="M43" s="461" t="s">
        <v>205</v>
      </c>
      <c r="N43" s="461" t="s">
        <v>206</v>
      </c>
      <c r="O43" s="467" t="s">
        <v>207</v>
      </c>
      <c r="P43" s="456" t="s">
        <v>208</v>
      </c>
      <c r="Q43" s="457"/>
      <c r="R43" s="4"/>
      <c r="S43" s="4"/>
    </row>
    <row r="44" spans="2:19" ht="16.5" thickBot="1">
      <c r="B44" s="4"/>
      <c r="C44" s="466"/>
      <c r="D44" s="462"/>
      <c r="E44" s="462"/>
      <c r="F44" s="462"/>
      <c r="G44" s="462"/>
      <c r="H44" s="462"/>
      <c r="I44" s="462"/>
      <c r="J44" s="462"/>
      <c r="K44" s="462"/>
      <c r="L44" s="462"/>
      <c r="M44" s="462"/>
      <c r="N44" s="462"/>
      <c r="O44" s="462"/>
      <c r="P44" s="145" t="s">
        <v>209</v>
      </c>
      <c r="Q44" s="30" t="s">
        <v>210</v>
      </c>
      <c r="R44" s="4"/>
      <c r="S44" s="4"/>
    </row>
    <row r="45" spans="2:19" ht="15">
      <c r="B45" s="4"/>
      <c r="C45" s="148" t="s">
        <v>211</v>
      </c>
      <c r="D45" s="146">
        <v>31</v>
      </c>
      <c r="E45" s="8">
        <v>28</v>
      </c>
      <c r="F45" s="8">
        <v>31</v>
      </c>
      <c r="G45" s="8">
        <v>30</v>
      </c>
      <c r="H45" s="8">
        <v>15</v>
      </c>
      <c r="I45" s="8">
        <v>0</v>
      </c>
      <c r="J45" s="168">
        <f>SUM(D45:H45)</f>
        <v>135</v>
      </c>
      <c r="K45" s="8">
        <v>10</v>
      </c>
      <c r="L45" s="8">
        <v>26</v>
      </c>
      <c r="M45" s="8">
        <v>30</v>
      </c>
      <c r="N45" s="8">
        <v>31</v>
      </c>
      <c r="O45" s="168">
        <f>SUM(K45:N45)</f>
        <v>97</v>
      </c>
      <c r="P45" s="167">
        <f>SUM(D45:I45,K45:N45)</f>
        <v>232</v>
      </c>
      <c r="Q45" s="169">
        <f>J45+O45</f>
        <v>232</v>
      </c>
      <c r="R45" s="4"/>
      <c r="S45" s="4"/>
    </row>
    <row r="46" spans="2:19" ht="19.5">
      <c r="B46" s="4"/>
      <c r="C46" s="149" t="s">
        <v>485</v>
      </c>
      <c r="D46" s="147">
        <v>-2.1</v>
      </c>
      <c r="E46" s="10">
        <v>-3.3</v>
      </c>
      <c r="F46" s="10">
        <v>3.1</v>
      </c>
      <c r="G46" s="10">
        <v>8.8000000000000007</v>
      </c>
      <c r="H46" s="10">
        <v>9.5</v>
      </c>
      <c r="I46" s="10">
        <v>0</v>
      </c>
      <c r="J46" s="153">
        <f>(D45*D46+E45*E46+F45*F46+G45*G46+H45*H46)/J45</f>
        <v>2.5562962962962965</v>
      </c>
      <c r="K46" s="10">
        <v>12.6</v>
      </c>
      <c r="L46" s="95">
        <v>5.4</v>
      </c>
      <c r="M46" s="95">
        <v>1.6</v>
      </c>
      <c r="N46" s="95">
        <v>0</v>
      </c>
      <c r="O46" s="153">
        <f>(K45*K46+L45*L46+M45*M46+N45*N46)/O45</f>
        <v>3.2412371134020614</v>
      </c>
      <c r="P46" s="154">
        <f>(D46*D45+E46*E45+F46*F45+G46*G45+H46*H45+I46*I45+K46*K45+L46*L45+M46*M45+N46*N45)/P45</f>
        <v>2.8426724137931036</v>
      </c>
      <c r="Q46" s="161">
        <f>(J46*J45+O46*O45)/Q45</f>
        <v>2.8426724137931036</v>
      </c>
      <c r="R46" s="4"/>
      <c r="S46" s="4"/>
    </row>
    <row r="47" spans="2:19" ht="19.5">
      <c r="B47" s="4"/>
      <c r="C47" s="149" t="s">
        <v>212</v>
      </c>
      <c r="D47" s="13">
        <v>469</v>
      </c>
      <c r="E47" s="12">
        <v>457</v>
      </c>
      <c r="F47" s="12">
        <v>308</v>
      </c>
      <c r="G47" s="12">
        <v>127</v>
      </c>
      <c r="H47" s="12">
        <v>52</v>
      </c>
      <c r="I47" s="12">
        <f>I45*(13-I46)</f>
        <v>0</v>
      </c>
      <c r="J47" s="155">
        <f>SUM(D47:H47)</f>
        <v>1413</v>
      </c>
      <c r="K47" s="12">
        <v>4.4000000000000004</v>
      </c>
      <c r="L47" s="12">
        <v>197</v>
      </c>
      <c r="M47" s="12">
        <v>344</v>
      </c>
      <c r="N47" s="12">
        <v>402</v>
      </c>
      <c r="O47" s="155">
        <f>SUM(K47:N47)</f>
        <v>947.4</v>
      </c>
      <c r="P47" s="156">
        <f>P45*(13-P46)</f>
        <v>2356.5</v>
      </c>
      <c r="Q47" s="162">
        <f>Q45*(13-Q46)</f>
        <v>2356.5</v>
      </c>
      <c r="R47" s="4"/>
      <c r="S47" s="4"/>
    </row>
    <row r="48" spans="2:19" ht="19.5">
      <c r="B48" s="4"/>
      <c r="C48" s="149" t="s">
        <v>213</v>
      </c>
      <c r="D48" s="13">
        <v>593</v>
      </c>
      <c r="E48" s="12">
        <v>569</v>
      </c>
      <c r="F48" s="12">
        <v>432</v>
      </c>
      <c r="G48" s="12">
        <v>247</v>
      </c>
      <c r="H48" s="12">
        <v>112</v>
      </c>
      <c r="I48" s="12">
        <f>I45*(17-I46)</f>
        <v>0</v>
      </c>
      <c r="J48" s="155">
        <f>SUM(D48:H48)</f>
        <v>1953</v>
      </c>
      <c r="K48" s="12">
        <v>45</v>
      </c>
      <c r="L48" s="12">
        <v>301</v>
      </c>
      <c r="M48" s="12">
        <v>464</v>
      </c>
      <c r="N48" s="12">
        <v>526</v>
      </c>
      <c r="O48" s="155">
        <f>SUM(K48:N48)</f>
        <v>1336</v>
      </c>
      <c r="P48" s="156">
        <f>P45*(17-P46)</f>
        <v>3284.5</v>
      </c>
      <c r="Q48" s="162">
        <f>Q45*(17-Q46)</f>
        <v>3284.5</v>
      </c>
      <c r="R48" s="4"/>
      <c r="S48" s="4"/>
    </row>
    <row r="49" spans="2:19" ht="19.5">
      <c r="B49" s="4"/>
      <c r="C49" s="149" t="s">
        <v>214</v>
      </c>
      <c r="D49" s="17">
        <v>624</v>
      </c>
      <c r="E49" s="16">
        <v>597</v>
      </c>
      <c r="F49" s="16">
        <v>463</v>
      </c>
      <c r="G49" s="16">
        <v>277</v>
      </c>
      <c r="H49" s="16">
        <v>127</v>
      </c>
      <c r="I49" s="16">
        <f>I45*(18-I46)</f>
        <v>0</v>
      </c>
      <c r="J49" s="155">
        <f>SUM(D49:H49)</f>
        <v>2088</v>
      </c>
      <c r="K49" s="16">
        <v>55</v>
      </c>
      <c r="L49" s="16">
        <v>327</v>
      </c>
      <c r="M49" s="16">
        <v>494</v>
      </c>
      <c r="N49" s="16">
        <v>557</v>
      </c>
      <c r="O49" s="155">
        <f>SUM(K49:N49)</f>
        <v>1433</v>
      </c>
      <c r="P49" s="157">
        <f>P45*(18-P46)</f>
        <v>3516.5</v>
      </c>
      <c r="Q49" s="163">
        <f>Q45*(18-Q46)</f>
        <v>3516.5</v>
      </c>
      <c r="R49" s="4"/>
      <c r="S49" s="4"/>
    </row>
    <row r="50" spans="2:19" ht="20.25" thickBot="1">
      <c r="B50" s="4"/>
      <c r="C50" s="407" t="s">
        <v>215</v>
      </c>
      <c r="D50" s="21">
        <v>655</v>
      </c>
      <c r="E50" s="20">
        <v>625</v>
      </c>
      <c r="F50" s="20">
        <v>494</v>
      </c>
      <c r="G50" s="20">
        <v>307</v>
      </c>
      <c r="H50" s="20">
        <v>142</v>
      </c>
      <c r="I50" s="20">
        <f>I45*(19-I46)</f>
        <v>0</v>
      </c>
      <c r="J50" s="164">
        <f>SUM(D50:H50)</f>
        <v>2223</v>
      </c>
      <c r="K50" s="20">
        <v>65</v>
      </c>
      <c r="L50" s="20">
        <v>353</v>
      </c>
      <c r="M50" s="20">
        <v>524</v>
      </c>
      <c r="N50" s="20">
        <v>588</v>
      </c>
      <c r="O50" s="164">
        <f>SUM(K50:N50)</f>
        <v>1530</v>
      </c>
      <c r="P50" s="165">
        <f>P45*(19-P46)</f>
        <v>3748.5</v>
      </c>
      <c r="Q50" s="166">
        <f>Q45*(19-Q46)</f>
        <v>3748.5</v>
      </c>
      <c r="R50" s="4"/>
      <c r="S50" s="4"/>
    </row>
    <row r="51" spans="2:19" ht="15.75" thickBot="1">
      <c r="B51" s="4"/>
      <c r="C51" s="4"/>
      <c r="D51" s="4"/>
      <c r="E51" s="4"/>
      <c r="F51" s="4"/>
      <c r="G51" s="4"/>
      <c r="H51" s="4"/>
      <c r="I51" s="4"/>
      <c r="J51" s="4"/>
      <c r="K51" s="4"/>
      <c r="L51" s="4"/>
      <c r="M51" s="4"/>
      <c r="N51" s="4"/>
      <c r="O51" s="4"/>
      <c r="P51" s="4"/>
      <c r="Q51" s="4"/>
      <c r="R51" s="4"/>
      <c r="S51" s="4"/>
    </row>
    <row r="52" spans="2:19" ht="24" thickBot="1">
      <c r="B52" s="4"/>
      <c r="C52" s="473" t="s">
        <v>504</v>
      </c>
      <c r="D52" s="474"/>
      <c r="E52" s="474"/>
      <c r="F52" s="474"/>
      <c r="G52" s="474"/>
      <c r="H52" s="474"/>
      <c r="I52" s="474"/>
      <c r="J52" s="474"/>
      <c r="K52" s="474"/>
      <c r="L52" s="474"/>
      <c r="M52" s="470" t="s">
        <v>229</v>
      </c>
      <c r="N52" s="471"/>
      <c r="O52" s="471"/>
      <c r="P52" s="471"/>
      <c r="Q52" s="472"/>
      <c r="R52" s="4"/>
      <c r="S52" s="4"/>
    </row>
    <row r="53" spans="2:19" ht="15.75">
      <c r="B53" s="4"/>
      <c r="C53" s="465" t="s">
        <v>195</v>
      </c>
      <c r="D53" s="461" t="s">
        <v>196</v>
      </c>
      <c r="E53" s="461" t="s">
        <v>197</v>
      </c>
      <c r="F53" s="461" t="s">
        <v>198</v>
      </c>
      <c r="G53" s="461" t="s">
        <v>199</v>
      </c>
      <c r="H53" s="461" t="s">
        <v>200</v>
      </c>
      <c r="I53" s="461" t="s">
        <v>201</v>
      </c>
      <c r="J53" s="467" t="s">
        <v>202</v>
      </c>
      <c r="K53" s="461" t="s">
        <v>203</v>
      </c>
      <c r="L53" s="461" t="s">
        <v>204</v>
      </c>
      <c r="M53" s="461" t="s">
        <v>205</v>
      </c>
      <c r="N53" s="461" t="s">
        <v>206</v>
      </c>
      <c r="O53" s="467" t="s">
        <v>207</v>
      </c>
      <c r="P53" s="456" t="s">
        <v>208</v>
      </c>
      <c r="Q53" s="457"/>
      <c r="R53" s="4"/>
      <c r="S53" s="4"/>
    </row>
    <row r="54" spans="2:19" ht="16.5" thickBot="1">
      <c r="B54" s="4"/>
      <c r="C54" s="466"/>
      <c r="D54" s="462"/>
      <c r="E54" s="462"/>
      <c r="F54" s="462"/>
      <c r="G54" s="462"/>
      <c r="H54" s="462"/>
      <c r="I54" s="462"/>
      <c r="J54" s="462"/>
      <c r="K54" s="462"/>
      <c r="L54" s="462"/>
      <c r="M54" s="462"/>
      <c r="N54" s="462"/>
      <c r="O54" s="462"/>
      <c r="P54" s="145" t="s">
        <v>209</v>
      </c>
      <c r="Q54" s="30" t="s">
        <v>210</v>
      </c>
      <c r="R54" s="4"/>
      <c r="S54" s="4"/>
    </row>
    <row r="55" spans="2:19" ht="15">
      <c r="B55" s="4"/>
      <c r="C55" s="148" t="s">
        <v>211</v>
      </c>
      <c r="D55" s="146">
        <v>31</v>
      </c>
      <c r="E55" s="8">
        <v>28</v>
      </c>
      <c r="F55" s="8">
        <v>31</v>
      </c>
      <c r="G55" s="8">
        <v>25</v>
      </c>
      <c r="H55" s="8">
        <v>15</v>
      </c>
      <c r="I55" s="8">
        <v>5</v>
      </c>
      <c r="J55" s="168">
        <f>SUM(D55:H55)</f>
        <v>130</v>
      </c>
      <c r="K55" s="8">
        <v>20</v>
      </c>
      <c r="L55" s="8">
        <v>31</v>
      </c>
      <c r="M55" s="8">
        <v>30</v>
      </c>
      <c r="N55" s="8">
        <v>31</v>
      </c>
      <c r="O55" s="168">
        <f>SUM(K55:N55)</f>
        <v>112</v>
      </c>
      <c r="P55" s="167">
        <f>SUM(D55:I55,K55:N55)</f>
        <v>247</v>
      </c>
      <c r="Q55" s="169">
        <f>J55+O55</f>
        <v>242</v>
      </c>
      <c r="R55" s="4"/>
      <c r="S55" s="4"/>
    </row>
    <row r="56" spans="2:19" ht="19.5">
      <c r="B56" s="4"/>
      <c r="C56" s="149" t="s">
        <v>485</v>
      </c>
      <c r="D56" s="147">
        <v>2.2999999999999998</v>
      </c>
      <c r="E56" s="10">
        <v>6.8</v>
      </c>
      <c r="F56" s="10">
        <v>4.3</v>
      </c>
      <c r="G56" s="10">
        <v>5.2</v>
      </c>
      <c r="H56" s="10">
        <v>10.8</v>
      </c>
      <c r="I56" s="10">
        <v>12</v>
      </c>
      <c r="J56" s="153">
        <f>(D55*D56+E55*E56+F55*F56+G55*G56+H55*H56)/J55</f>
        <v>5.2846153846153845</v>
      </c>
      <c r="K56" s="10">
        <v>12</v>
      </c>
      <c r="L56" s="95">
        <v>8.6</v>
      </c>
      <c r="M56" s="95">
        <v>4.0999999999999996</v>
      </c>
      <c r="N56" s="95">
        <v>3.1</v>
      </c>
      <c r="O56" s="153">
        <f>(K55*K56+L55*L56+M55*M56+N55*N56)/O55</f>
        <v>6.4794642857142852</v>
      </c>
      <c r="P56" s="154">
        <f>(D56*D55+E56*E55+F56*F55+G56*G55+H56*H55+I56*I55+K56*K55+L56*L55+M56*M55+N56*N55)/P55</f>
        <v>5.9623481781376508</v>
      </c>
      <c r="Q56" s="161">
        <f>(J56*J55+O56*O55)/Q55</f>
        <v>5.8376033057851231</v>
      </c>
      <c r="R56" s="4"/>
      <c r="S56" s="4"/>
    </row>
    <row r="57" spans="2:19" ht="19.5">
      <c r="B57" s="4"/>
      <c r="C57" s="149" t="s">
        <v>212</v>
      </c>
      <c r="D57" s="13">
        <v>332</v>
      </c>
      <c r="E57" s="12">
        <v>174</v>
      </c>
      <c r="F57" s="12">
        <v>270</v>
      </c>
      <c r="G57" s="12">
        <v>194</v>
      </c>
      <c r="H57" s="12">
        <v>32</v>
      </c>
      <c r="I57" s="12">
        <v>7</v>
      </c>
      <c r="J57" s="155">
        <f>SUM(D57:H57)</f>
        <v>1002</v>
      </c>
      <c r="K57" s="12">
        <v>19</v>
      </c>
      <c r="L57" s="12">
        <v>137</v>
      </c>
      <c r="M57" s="12">
        <v>267</v>
      </c>
      <c r="N57" s="12">
        <v>307</v>
      </c>
      <c r="O57" s="155">
        <f>SUM(K57:N57)</f>
        <v>730</v>
      </c>
      <c r="P57" s="156">
        <f>P55*(13-P56)</f>
        <v>1738.3000000000002</v>
      </c>
      <c r="Q57" s="162">
        <f>Q55*(13-Q56)</f>
        <v>1733.3000000000002</v>
      </c>
      <c r="R57" s="4"/>
      <c r="S57" s="4"/>
    </row>
    <row r="58" spans="2:19" ht="19.5">
      <c r="B58" s="4"/>
      <c r="C58" s="149" t="s">
        <v>213</v>
      </c>
      <c r="D58" s="13">
        <v>456</v>
      </c>
      <c r="E58" s="12">
        <v>286</v>
      </c>
      <c r="F58" s="12">
        <v>394</v>
      </c>
      <c r="G58" s="12">
        <v>294</v>
      </c>
      <c r="H58" s="12">
        <v>92</v>
      </c>
      <c r="I58" s="12">
        <v>27</v>
      </c>
      <c r="J58" s="155">
        <f>SUM(D58:H58)</f>
        <v>1522</v>
      </c>
      <c r="K58" s="12">
        <v>99</v>
      </c>
      <c r="L58" s="12">
        <v>261</v>
      </c>
      <c r="M58" s="12">
        <v>387</v>
      </c>
      <c r="N58" s="12">
        <v>431</v>
      </c>
      <c r="O58" s="155">
        <f>SUM(K58:N58)</f>
        <v>1178</v>
      </c>
      <c r="P58" s="156">
        <f>P55*(17-P56)</f>
        <v>2726.3</v>
      </c>
      <c r="Q58" s="162">
        <f>Q55*(17-Q56)</f>
        <v>2701.3</v>
      </c>
      <c r="R58" s="4"/>
      <c r="S58" s="4"/>
    </row>
    <row r="59" spans="2:19" ht="19.5">
      <c r="B59" s="4"/>
      <c r="C59" s="149" t="s">
        <v>214</v>
      </c>
      <c r="D59" s="17">
        <v>487</v>
      </c>
      <c r="E59" s="16">
        <v>314</v>
      </c>
      <c r="F59" s="16">
        <v>425</v>
      </c>
      <c r="G59" s="16">
        <v>319</v>
      </c>
      <c r="H59" s="16">
        <v>107</v>
      </c>
      <c r="I59" s="16">
        <v>32</v>
      </c>
      <c r="J59" s="155">
        <f>SUM(D59:H59)</f>
        <v>1652</v>
      </c>
      <c r="K59" s="16">
        <v>119</v>
      </c>
      <c r="L59" s="16">
        <v>292</v>
      </c>
      <c r="M59" s="16">
        <v>417</v>
      </c>
      <c r="N59" s="16">
        <v>462</v>
      </c>
      <c r="O59" s="155">
        <f>SUM(K59:N59)</f>
        <v>1290</v>
      </c>
      <c r="P59" s="157">
        <f>P55*(18-P56)</f>
        <v>2973.3</v>
      </c>
      <c r="Q59" s="163">
        <f>Q55*(18-Q56)</f>
        <v>2943.3</v>
      </c>
      <c r="R59" s="4"/>
      <c r="S59" s="4"/>
    </row>
    <row r="60" spans="2:19" ht="20.25" thickBot="1">
      <c r="B60" s="4"/>
      <c r="C60" s="407" t="s">
        <v>215</v>
      </c>
      <c r="D60" s="21">
        <v>518</v>
      </c>
      <c r="E60" s="20">
        <v>342</v>
      </c>
      <c r="F60" s="20">
        <v>456</v>
      </c>
      <c r="G60" s="20">
        <v>344</v>
      </c>
      <c r="H60" s="20">
        <v>122</v>
      </c>
      <c r="I60" s="20">
        <v>37</v>
      </c>
      <c r="J60" s="164">
        <f>SUM(D60:H60)</f>
        <v>1782</v>
      </c>
      <c r="K60" s="20">
        <v>139</v>
      </c>
      <c r="L60" s="20">
        <v>323</v>
      </c>
      <c r="M60" s="20">
        <v>447</v>
      </c>
      <c r="N60" s="20">
        <v>493</v>
      </c>
      <c r="O60" s="164">
        <f>SUM(K60:N60)</f>
        <v>1402</v>
      </c>
      <c r="P60" s="165">
        <f>P55*(19-P56)</f>
        <v>3220.3</v>
      </c>
      <c r="Q60" s="166">
        <f>Q55*(19-Q56)</f>
        <v>3185.3</v>
      </c>
      <c r="R60" s="4"/>
      <c r="S60" s="4"/>
    </row>
    <row r="61" spans="2:19" ht="15.75" thickBot="1">
      <c r="B61" s="4"/>
      <c r="C61" s="4"/>
      <c r="D61" s="4"/>
      <c r="E61" s="4"/>
      <c r="F61" s="4"/>
      <c r="G61" s="4"/>
      <c r="H61" s="4"/>
      <c r="I61" s="4"/>
      <c r="J61" s="4"/>
      <c r="K61" s="4"/>
      <c r="L61" s="4"/>
      <c r="M61" s="4"/>
      <c r="N61" s="4"/>
      <c r="O61" s="4"/>
      <c r="P61" s="4"/>
      <c r="Q61" s="4"/>
      <c r="R61" s="4"/>
      <c r="S61" s="4"/>
    </row>
    <row r="62" spans="2:19" ht="24" thickBot="1">
      <c r="B62" s="4"/>
      <c r="C62" s="473" t="s">
        <v>505</v>
      </c>
      <c r="D62" s="474"/>
      <c r="E62" s="474"/>
      <c r="F62" s="474"/>
      <c r="G62" s="474"/>
      <c r="H62" s="474"/>
      <c r="I62" s="474"/>
      <c r="J62" s="474"/>
      <c r="K62" s="474"/>
      <c r="L62" s="474"/>
      <c r="M62" s="470" t="s">
        <v>230</v>
      </c>
      <c r="N62" s="471"/>
      <c r="O62" s="471"/>
      <c r="P62" s="471"/>
      <c r="Q62" s="472"/>
      <c r="R62" s="4"/>
      <c r="S62" s="4"/>
    </row>
    <row r="63" spans="2:19" ht="15.75">
      <c r="B63" s="4"/>
      <c r="C63" s="465" t="s">
        <v>195</v>
      </c>
      <c r="D63" s="461" t="s">
        <v>196</v>
      </c>
      <c r="E63" s="461" t="s">
        <v>197</v>
      </c>
      <c r="F63" s="461" t="s">
        <v>198</v>
      </c>
      <c r="G63" s="461" t="s">
        <v>199</v>
      </c>
      <c r="H63" s="461" t="s">
        <v>200</v>
      </c>
      <c r="I63" s="461" t="s">
        <v>201</v>
      </c>
      <c r="J63" s="467" t="s">
        <v>202</v>
      </c>
      <c r="K63" s="461" t="s">
        <v>203</v>
      </c>
      <c r="L63" s="461" t="s">
        <v>204</v>
      </c>
      <c r="M63" s="461" t="s">
        <v>205</v>
      </c>
      <c r="N63" s="461" t="s">
        <v>206</v>
      </c>
      <c r="O63" s="467" t="s">
        <v>207</v>
      </c>
      <c r="P63" s="456" t="s">
        <v>208</v>
      </c>
      <c r="Q63" s="457"/>
      <c r="R63" s="4"/>
      <c r="S63" s="4"/>
    </row>
    <row r="64" spans="2:19" ht="16.5" thickBot="1">
      <c r="B64" s="4"/>
      <c r="C64" s="466"/>
      <c r="D64" s="462"/>
      <c r="E64" s="462"/>
      <c r="F64" s="462"/>
      <c r="G64" s="462"/>
      <c r="H64" s="462"/>
      <c r="I64" s="462"/>
      <c r="J64" s="462"/>
      <c r="K64" s="462"/>
      <c r="L64" s="462"/>
      <c r="M64" s="462"/>
      <c r="N64" s="462"/>
      <c r="O64" s="462"/>
      <c r="P64" s="145" t="s">
        <v>209</v>
      </c>
      <c r="Q64" s="30" t="s">
        <v>210</v>
      </c>
      <c r="R64" s="4"/>
      <c r="S64" s="4"/>
    </row>
    <row r="65" spans="2:19" ht="15">
      <c r="B65" s="4"/>
      <c r="C65" s="148" t="s">
        <v>211</v>
      </c>
      <c r="D65" s="146">
        <v>31</v>
      </c>
      <c r="E65" s="8">
        <v>28</v>
      </c>
      <c r="F65" s="8">
        <v>31</v>
      </c>
      <c r="G65" s="8">
        <v>25</v>
      </c>
      <c r="H65" s="8">
        <v>21</v>
      </c>
      <c r="I65" s="8">
        <v>10</v>
      </c>
      <c r="J65" s="168">
        <f>SUM(D65:H65)</f>
        <v>136</v>
      </c>
      <c r="K65" s="8">
        <v>25</v>
      </c>
      <c r="L65" s="8">
        <v>31</v>
      </c>
      <c r="M65" s="8">
        <v>30</v>
      </c>
      <c r="N65" s="8">
        <v>31</v>
      </c>
      <c r="O65" s="168">
        <f>SUM(K65:N65)</f>
        <v>117</v>
      </c>
      <c r="P65" s="167">
        <f>SUM(D65:I65,K65:N65)</f>
        <v>263</v>
      </c>
      <c r="Q65" s="169">
        <f>J65+O65</f>
        <v>253</v>
      </c>
      <c r="R65" s="4"/>
      <c r="S65" s="4"/>
    </row>
    <row r="66" spans="2:19" ht="19.5">
      <c r="B66" s="4"/>
      <c r="C66" s="149" t="s">
        <v>485</v>
      </c>
      <c r="D66" s="147">
        <v>3.5</v>
      </c>
      <c r="E66" s="10">
        <v>2.5</v>
      </c>
      <c r="F66" s="10">
        <v>2.2000000000000002</v>
      </c>
      <c r="G66" s="10">
        <v>6.1</v>
      </c>
      <c r="H66" s="10">
        <v>9.6</v>
      </c>
      <c r="I66" s="10">
        <v>10</v>
      </c>
      <c r="J66" s="153">
        <f>(D65*D66+E65*E66+F65*F66+G65*G66+H65*H66)/J65</f>
        <v>4.4176470588235288</v>
      </c>
      <c r="K66" s="10">
        <v>9.8000000000000007</v>
      </c>
      <c r="L66" s="95">
        <v>8.6</v>
      </c>
      <c r="M66" s="95">
        <v>3.3</v>
      </c>
      <c r="N66" s="95">
        <v>-0.3</v>
      </c>
      <c r="O66" s="153">
        <f>(K65*K66+L65*L66+M65*M66+N65*N66)/O65</f>
        <v>5.1393162393162397</v>
      </c>
      <c r="P66" s="154">
        <f>(D66*D65+E66*E65+F66*F65+G66*G65+H66*H65+I66*I65+K66*K65+L66*L65+M66*M65+N66*N65)/P65</f>
        <v>4.9509505703422052</v>
      </c>
      <c r="Q66" s="161">
        <f>(J66*J65+O66*O65)/Q65</f>
        <v>4.7513833992094856</v>
      </c>
      <c r="R66" s="4"/>
      <c r="S66" s="4"/>
    </row>
    <row r="67" spans="2:19" ht="19.5">
      <c r="B67" s="4"/>
      <c r="C67" s="149" t="s">
        <v>212</v>
      </c>
      <c r="D67" s="13">
        <v>395</v>
      </c>
      <c r="E67" s="12">
        <v>294</v>
      </c>
      <c r="F67" s="12">
        <v>335</v>
      </c>
      <c r="G67" s="12">
        <v>174</v>
      </c>
      <c r="H67" s="12">
        <v>72</v>
      </c>
      <c r="I67" s="12">
        <v>29</v>
      </c>
      <c r="J67" s="155">
        <f>SUM(D67:H67)</f>
        <v>1270</v>
      </c>
      <c r="K67" s="12">
        <v>80</v>
      </c>
      <c r="L67" s="12">
        <v>137</v>
      </c>
      <c r="M67" s="12">
        <v>291</v>
      </c>
      <c r="N67" s="12">
        <v>440</v>
      </c>
      <c r="O67" s="155">
        <f>SUM(K67:N67)</f>
        <v>948</v>
      </c>
      <c r="P67" s="156">
        <f>P65*(13-P66)</f>
        <v>2116.9</v>
      </c>
      <c r="Q67" s="162">
        <f>Q65*(13-Q66)</f>
        <v>2086.9</v>
      </c>
      <c r="R67" s="4"/>
      <c r="S67" s="4"/>
    </row>
    <row r="68" spans="2:19" ht="19.5">
      <c r="B68" s="4"/>
      <c r="C68" s="149" t="s">
        <v>213</v>
      </c>
      <c r="D68" s="13">
        <v>419</v>
      </c>
      <c r="E68" s="12">
        <v>406</v>
      </c>
      <c r="F68" s="12">
        <v>459</v>
      </c>
      <c r="G68" s="12">
        <v>274</v>
      </c>
      <c r="H68" s="12">
        <v>156</v>
      </c>
      <c r="I68" s="12">
        <v>69</v>
      </c>
      <c r="J68" s="155">
        <f>SUM(D68:H68)</f>
        <v>1714</v>
      </c>
      <c r="K68" s="12">
        <v>180</v>
      </c>
      <c r="L68" s="12">
        <v>261</v>
      </c>
      <c r="M68" s="12">
        <v>411</v>
      </c>
      <c r="N68" s="12">
        <v>564</v>
      </c>
      <c r="O68" s="155">
        <f>SUM(K68:N68)</f>
        <v>1416</v>
      </c>
      <c r="P68" s="156">
        <f>P65*(17-P66)</f>
        <v>3168.9</v>
      </c>
      <c r="Q68" s="162">
        <f>Q65*(17-Q66)</f>
        <v>3098.9</v>
      </c>
      <c r="R68" s="4"/>
      <c r="S68" s="4"/>
    </row>
    <row r="69" spans="2:19" ht="19.5">
      <c r="B69" s="4"/>
      <c r="C69" s="149" t="s">
        <v>214</v>
      </c>
      <c r="D69" s="17">
        <v>450</v>
      </c>
      <c r="E69" s="16">
        <v>434</v>
      </c>
      <c r="F69" s="16">
        <v>490</v>
      </c>
      <c r="G69" s="16">
        <v>299</v>
      </c>
      <c r="H69" s="16">
        <v>177</v>
      </c>
      <c r="I69" s="16">
        <v>79</v>
      </c>
      <c r="J69" s="155">
        <f>SUM(D69:H69)</f>
        <v>1850</v>
      </c>
      <c r="K69" s="16">
        <v>205</v>
      </c>
      <c r="L69" s="16">
        <v>292</v>
      </c>
      <c r="M69" s="16">
        <v>441</v>
      </c>
      <c r="N69" s="16">
        <v>595</v>
      </c>
      <c r="O69" s="155">
        <f>SUM(K69:N69)</f>
        <v>1533</v>
      </c>
      <c r="P69" s="157">
        <f>P65*(18-P66)</f>
        <v>3431.9</v>
      </c>
      <c r="Q69" s="163">
        <f>Q65*(18-Q66)</f>
        <v>3351.9</v>
      </c>
      <c r="R69" s="4"/>
      <c r="S69" s="4"/>
    </row>
    <row r="70" spans="2:19" ht="20.25" thickBot="1">
      <c r="B70" s="4"/>
      <c r="C70" s="407" t="s">
        <v>215</v>
      </c>
      <c r="D70" s="21">
        <v>481</v>
      </c>
      <c r="E70" s="20">
        <v>462</v>
      </c>
      <c r="F70" s="20">
        <v>521</v>
      </c>
      <c r="G70" s="20">
        <v>324</v>
      </c>
      <c r="H70" s="20">
        <v>198</v>
      </c>
      <c r="I70" s="20">
        <v>89</v>
      </c>
      <c r="J70" s="164">
        <f>SUM(D70:H70)</f>
        <v>1986</v>
      </c>
      <c r="K70" s="20">
        <v>230</v>
      </c>
      <c r="L70" s="20">
        <v>323</v>
      </c>
      <c r="M70" s="20">
        <v>471</v>
      </c>
      <c r="N70" s="20">
        <v>626</v>
      </c>
      <c r="O70" s="164">
        <f>SUM(K70:N70)</f>
        <v>1650</v>
      </c>
      <c r="P70" s="165">
        <f>P65*(19-P66)</f>
        <v>3694.9</v>
      </c>
      <c r="Q70" s="166">
        <f>Q65*(19-Q66)</f>
        <v>3604.9</v>
      </c>
      <c r="R70" s="4"/>
      <c r="S70" s="4"/>
    </row>
    <row r="71" spans="2:19" ht="15.75" thickBot="1">
      <c r="B71" s="4"/>
      <c r="C71" s="4"/>
      <c r="D71" s="4"/>
      <c r="E71" s="4"/>
      <c r="F71" s="4"/>
      <c r="G71" s="4"/>
      <c r="H71" s="4"/>
      <c r="I71" s="4"/>
      <c r="J71" s="4"/>
      <c r="K71" s="4"/>
      <c r="L71" s="4"/>
      <c r="M71" s="4"/>
      <c r="N71" s="4"/>
      <c r="O71" s="4"/>
      <c r="P71" s="4"/>
      <c r="Q71" s="4"/>
      <c r="R71" s="4"/>
      <c r="S71" s="4"/>
    </row>
    <row r="72" spans="2:19" ht="24" thickBot="1">
      <c r="B72" s="4"/>
      <c r="C72" s="473" t="s">
        <v>506</v>
      </c>
      <c r="D72" s="474"/>
      <c r="E72" s="474"/>
      <c r="F72" s="474"/>
      <c r="G72" s="474"/>
      <c r="H72" s="474"/>
      <c r="I72" s="474"/>
      <c r="J72" s="474"/>
      <c r="K72" s="474"/>
      <c r="L72" s="474"/>
      <c r="M72" s="470" t="s">
        <v>231</v>
      </c>
      <c r="N72" s="471"/>
      <c r="O72" s="471"/>
      <c r="P72" s="471"/>
      <c r="Q72" s="472"/>
      <c r="R72" s="4"/>
      <c r="S72" s="4"/>
    </row>
    <row r="73" spans="2:19" ht="15.75">
      <c r="B73" s="4"/>
      <c r="C73" s="465" t="s">
        <v>195</v>
      </c>
      <c r="D73" s="461" t="s">
        <v>196</v>
      </c>
      <c r="E73" s="461" t="s">
        <v>197</v>
      </c>
      <c r="F73" s="461" t="s">
        <v>198</v>
      </c>
      <c r="G73" s="461" t="s">
        <v>199</v>
      </c>
      <c r="H73" s="461" t="s">
        <v>200</v>
      </c>
      <c r="I73" s="461" t="s">
        <v>201</v>
      </c>
      <c r="J73" s="467" t="s">
        <v>202</v>
      </c>
      <c r="K73" s="461" t="s">
        <v>203</v>
      </c>
      <c r="L73" s="461" t="s">
        <v>204</v>
      </c>
      <c r="M73" s="461" t="s">
        <v>205</v>
      </c>
      <c r="N73" s="461" t="s">
        <v>206</v>
      </c>
      <c r="O73" s="467" t="s">
        <v>207</v>
      </c>
      <c r="P73" s="456" t="s">
        <v>208</v>
      </c>
      <c r="Q73" s="457"/>
      <c r="R73" s="4"/>
      <c r="S73" s="4"/>
    </row>
    <row r="74" spans="2:19" ht="16.5" thickBot="1">
      <c r="B74" s="4"/>
      <c r="C74" s="466"/>
      <c r="D74" s="462"/>
      <c r="E74" s="462"/>
      <c r="F74" s="462"/>
      <c r="G74" s="462"/>
      <c r="H74" s="462"/>
      <c r="I74" s="462"/>
      <c r="J74" s="462"/>
      <c r="K74" s="462"/>
      <c r="L74" s="462"/>
      <c r="M74" s="462"/>
      <c r="N74" s="462"/>
      <c r="O74" s="462"/>
      <c r="P74" s="145" t="s">
        <v>209</v>
      </c>
      <c r="Q74" s="30" t="s">
        <v>210</v>
      </c>
      <c r="R74" s="4"/>
      <c r="S74" s="4"/>
    </row>
    <row r="75" spans="2:19" ht="15">
      <c r="B75" s="4"/>
      <c r="C75" s="148" t="s">
        <v>211</v>
      </c>
      <c r="D75" s="146">
        <v>31</v>
      </c>
      <c r="E75" s="8">
        <v>28</v>
      </c>
      <c r="F75" s="8">
        <v>31</v>
      </c>
      <c r="G75" s="8">
        <v>30</v>
      </c>
      <c r="H75" s="8">
        <v>26</v>
      </c>
      <c r="I75" s="8">
        <v>5</v>
      </c>
      <c r="J75" s="168">
        <f>SUM(D75:H75)</f>
        <v>146</v>
      </c>
      <c r="K75" s="8">
        <v>12</v>
      </c>
      <c r="L75" s="8">
        <v>27</v>
      </c>
      <c r="M75" s="8">
        <v>31</v>
      </c>
      <c r="N75" s="8">
        <v>31</v>
      </c>
      <c r="O75" s="168">
        <f>SUM(K75:N75)</f>
        <v>101</v>
      </c>
      <c r="P75" s="167">
        <f>SUM(D75:I75,K75:N75)</f>
        <v>252</v>
      </c>
      <c r="Q75" s="169">
        <f>J75+O75</f>
        <v>247</v>
      </c>
      <c r="R75" s="4"/>
      <c r="S75" s="4"/>
    </row>
    <row r="76" spans="2:19" ht="19.5">
      <c r="B76" s="4"/>
      <c r="C76" s="149" t="s">
        <v>485</v>
      </c>
      <c r="D76" s="147">
        <v>-1.2</v>
      </c>
      <c r="E76" s="10">
        <v>1</v>
      </c>
      <c r="F76" s="10">
        <v>5.9</v>
      </c>
      <c r="G76" s="10">
        <v>9</v>
      </c>
      <c r="H76" s="10">
        <v>9.9</v>
      </c>
      <c r="I76" s="10">
        <v>12</v>
      </c>
      <c r="J76" s="153">
        <f>(D75*D76+E75*E76+F75*F76+G75*G76+H75*H76)/J75</f>
        <v>4.802054794520549</v>
      </c>
      <c r="K76" s="10">
        <v>13.353333333333333</v>
      </c>
      <c r="L76" s="95">
        <v>8.9387096774193555</v>
      </c>
      <c r="M76" s="95">
        <v>4.7566666666666668</v>
      </c>
      <c r="N76" s="95">
        <v>-0.3387096774193547</v>
      </c>
      <c r="O76" s="153">
        <f>(K75*K76+L75*L76+M75*M76+N75*N76)/O75</f>
        <v>5.3320973065048447</v>
      </c>
      <c r="P76" s="154">
        <f>(D76*D75+E76*E75+F76*F75+G76*G75+H76*H75+I76*I75+K76*K75+L76*L75+M76*M75+N76*N75)/P75</f>
        <v>5.157308841099165</v>
      </c>
      <c r="Q76" s="161">
        <f>(J76*J75+O76*O75)/Q75</f>
        <v>5.0187928257367993</v>
      </c>
      <c r="R76" s="4"/>
      <c r="S76" s="4"/>
    </row>
    <row r="77" spans="2:19" ht="19.5">
      <c r="B77" s="4"/>
      <c r="C77" s="149" t="s">
        <v>212</v>
      </c>
      <c r="D77" s="13">
        <v>440</v>
      </c>
      <c r="E77" s="12">
        <v>336</v>
      </c>
      <c r="F77" s="12">
        <v>220</v>
      </c>
      <c r="G77" s="12">
        <v>121</v>
      </c>
      <c r="H77" s="12">
        <v>82</v>
      </c>
      <c r="I77" s="12">
        <v>4</v>
      </c>
      <c r="J77" s="155">
        <f>SUM(D77:H77)</f>
        <v>1199</v>
      </c>
      <c r="K77" s="12">
        <f>K75*(13-K76)</f>
        <v>-4.240000000000002</v>
      </c>
      <c r="L77" s="12">
        <f>L75*(13-L76)</f>
        <v>109.65483870967741</v>
      </c>
      <c r="M77" s="12">
        <f>M75*(13-M76)</f>
        <v>255.54333333333329</v>
      </c>
      <c r="N77" s="12">
        <f>N75*(13-N76)</f>
        <v>413.5</v>
      </c>
      <c r="O77" s="155">
        <f>SUM(K77:N77)</f>
        <v>774.45817204301068</v>
      </c>
      <c r="P77" s="156">
        <f>P75*(13-P76)</f>
        <v>1976.3581720430104</v>
      </c>
      <c r="Q77" s="162">
        <f>Q75*(13-Q76)</f>
        <v>1971.3581720430107</v>
      </c>
      <c r="R77" s="4"/>
      <c r="S77" s="4"/>
    </row>
    <row r="78" spans="2:19" ht="19.5">
      <c r="B78" s="4"/>
      <c r="C78" s="149" t="s">
        <v>213</v>
      </c>
      <c r="D78" s="13">
        <v>564</v>
      </c>
      <c r="E78" s="12">
        <v>448</v>
      </c>
      <c r="F78" s="12">
        <v>344</v>
      </c>
      <c r="G78" s="12">
        <v>241</v>
      </c>
      <c r="H78" s="12">
        <v>186</v>
      </c>
      <c r="I78" s="12">
        <v>24</v>
      </c>
      <c r="J78" s="155">
        <f>SUM(D78:H78)</f>
        <v>1783</v>
      </c>
      <c r="K78" s="12">
        <f>K75*(17-K76)</f>
        <v>43.76</v>
      </c>
      <c r="L78" s="12">
        <f>L75*(17-L76)</f>
        <v>217.65483870967739</v>
      </c>
      <c r="M78" s="12">
        <f>M75*(17-M76)</f>
        <v>379.54333333333329</v>
      </c>
      <c r="N78" s="12">
        <f>N75*(17-N76)</f>
        <v>537.5</v>
      </c>
      <c r="O78" s="155">
        <f>SUM(K78:N78)</f>
        <v>1178.4581720430106</v>
      </c>
      <c r="P78" s="156">
        <f>P75*(17-P76)</f>
        <v>2984.3581720430102</v>
      </c>
      <c r="Q78" s="162">
        <f>Q75*(17-Q76)</f>
        <v>2959.3581720430107</v>
      </c>
      <c r="R78" s="4"/>
      <c r="S78" s="4"/>
    </row>
    <row r="79" spans="2:19" ht="19.5">
      <c r="B79" s="4"/>
      <c r="C79" s="149" t="s">
        <v>214</v>
      </c>
      <c r="D79" s="17">
        <v>595</v>
      </c>
      <c r="E79" s="16">
        <v>476</v>
      </c>
      <c r="F79" s="16">
        <v>375</v>
      </c>
      <c r="G79" s="16">
        <v>271</v>
      </c>
      <c r="H79" s="16">
        <v>212</v>
      </c>
      <c r="I79" s="16">
        <v>29</v>
      </c>
      <c r="J79" s="155">
        <f>SUM(D79:H79)</f>
        <v>1929</v>
      </c>
      <c r="K79" s="16">
        <f>K75*(18-K76)</f>
        <v>55.76</v>
      </c>
      <c r="L79" s="16">
        <f>L75*(18-L76)</f>
        <v>244.65483870967739</v>
      </c>
      <c r="M79" s="16">
        <f>M75*(18-M76)</f>
        <v>410.54333333333329</v>
      </c>
      <c r="N79" s="16">
        <f>N75*(18-N76)</f>
        <v>568.5</v>
      </c>
      <c r="O79" s="155">
        <f>SUM(K79:N79)</f>
        <v>1279.4581720430106</v>
      </c>
      <c r="P79" s="157">
        <f>P75*(18-P76)</f>
        <v>3236.3581720430102</v>
      </c>
      <c r="Q79" s="163">
        <f>Q75*(18-Q76)</f>
        <v>3206.3581720430107</v>
      </c>
      <c r="R79" s="4"/>
      <c r="S79" s="4"/>
    </row>
    <row r="80" spans="2:19" ht="20.25" thickBot="1">
      <c r="B80" s="4"/>
      <c r="C80" s="407" t="s">
        <v>215</v>
      </c>
      <c r="D80" s="21">
        <v>626</v>
      </c>
      <c r="E80" s="20">
        <v>504</v>
      </c>
      <c r="F80" s="20">
        <v>406</v>
      </c>
      <c r="G80" s="20">
        <v>301</v>
      </c>
      <c r="H80" s="20">
        <v>238</v>
      </c>
      <c r="I80" s="20">
        <v>34</v>
      </c>
      <c r="J80" s="164">
        <f>SUM(D80:H80)</f>
        <v>2075</v>
      </c>
      <c r="K80" s="20">
        <f>K75*(19-K76)</f>
        <v>67.759999999999991</v>
      </c>
      <c r="L80" s="20">
        <f>L75*(19-L76)</f>
        <v>271.65483870967739</v>
      </c>
      <c r="M80" s="20">
        <f>M75*(19-M76)</f>
        <v>441.54333333333329</v>
      </c>
      <c r="N80" s="20">
        <f>N75*(19-N76)</f>
        <v>599.5</v>
      </c>
      <c r="O80" s="164">
        <f>SUM(K80:N80)</f>
        <v>1380.4581720430106</v>
      </c>
      <c r="P80" s="165">
        <f>P75*(19-P76)</f>
        <v>3488.3581720430102</v>
      </c>
      <c r="Q80" s="166">
        <f>Q75*(19-Q76)</f>
        <v>3453.3581720430107</v>
      </c>
      <c r="R80" s="4"/>
      <c r="S80" s="4"/>
    </row>
    <row r="81" spans="2:19" ht="15.75" thickBot="1">
      <c r="B81" s="4"/>
      <c r="C81" s="24"/>
      <c r="D81" s="25"/>
      <c r="E81" s="25"/>
      <c r="F81" s="25"/>
      <c r="G81" s="25"/>
      <c r="H81" s="25"/>
      <c r="I81" s="25"/>
      <c r="J81" s="26"/>
      <c r="K81" s="25"/>
      <c r="L81" s="25"/>
      <c r="M81" s="25"/>
      <c r="N81" s="25"/>
      <c r="O81" s="26"/>
      <c r="P81" s="27"/>
      <c r="Q81" s="27"/>
      <c r="R81" s="4"/>
      <c r="S81" s="4"/>
    </row>
    <row r="82" spans="2:19" ht="24" thickBot="1">
      <c r="B82" s="4"/>
      <c r="C82" s="473" t="s">
        <v>507</v>
      </c>
      <c r="D82" s="474"/>
      <c r="E82" s="474"/>
      <c r="F82" s="474"/>
      <c r="G82" s="474"/>
      <c r="H82" s="474"/>
      <c r="I82" s="474"/>
      <c r="J82" s="474"/>
      <c r="K82" s="474"/>
      <c r="L82" s="474"/>
      <c r="M82" s="470" t="s">
        <v>145</v>
      </c>
      <c r="N82" s="471"/>
      <c r="O82" s="471"/>
      <c r="P82" s="471"/>
      <c r="Q82" s="472"/>
      <c r="R82" s="4"/>
      <c r="S82" s="4"/>
    </row>
    <row r="83" spans="2:19" ht="15.75">
      <c r="B83" s="4"/>
      <c r="C83" s="465" t="s">
        <v>195</v>
      </c>
      <c r="D83" s="461" t="s">
        <v>196</v>
      </c>
      <c r="E83" s="461" t="s">
        <v>197</v>
      </c>
      <c r="F83" s="461" t="s">
        <v>198</v>
      </c>
      <c r="G83" s="461" t="s">
        <v>199</v>
      </c>
      <c r="H83" s="461" t="s">
        <v>200</v>
      </c>
      <c r="I83" s="461" t="s">
        <v>201</v>
      </c>
      <c r="J83" s="467" t="s">
        <v>202</v>
      </c>
      <c r="K83" s="461" t="s">
        <v>203</v>
      </c>
      <c r="L83" s="461" t="s">
        <v>204</v>
      </c>
      <c r="M83" s="461" t="s">
        <v>205</v>
      </c>
      <c r="N83" s="461" t="s">
        <v>206</v>
      </c>
      <c r="O83" s="467" t="s">
        <v>207</v>
      </c>
      <c r="P83" s="456" t="s">
        <v>208</v>
      </c>
      <c r="Q83" s="457"/>
      <c r="R83" s="4"/>
      <c r="S83" s="4"/>
    </row>
    <row r="84" spans="2:19" ht="16.5" thickBot="1">
      <c r="B84" s="4"/>
      <c r="C84" s="466"/>
      <c r="D84" s="462"/>
      <c r="E84" s="462"/>
      <c r="F84" s="462"/>
      <c r="G84" s="462"/>
      <c r="H84" s="462"/>
      <c r="I84" s="462"/>
      <c r="J84" s="462"/>
      <c r="K84" s="462"/>
      <c r="L84" s="462"/>
      <c r="M84" s="462"/>
      <c r="N84" s="462"/>
      <c r="O84" s="462"/>
      <c r="P84" s="145" t="s">
        <v>209</v>
      </c>
      <c r="Q84" s="30" t="s">
        <v>210</v>
      </c>
      <c r="R84" s="4"/>
      <c r="S84" s="4"/>
    </row>
    <row r="85" spans="2:19" ht="15">
      <c r="B85" s="4"/>
      <c r="C85" s="148" t="s">
        <v>211</v>
      </c>
      <c r="D85" s="146">
        <v>31</v>
      </c>
      <c r="E85" s="8">
        <v>31</v>
      </c>
      <c r="F85" s="8">
        <v>31</v>
      </c>
      <c r="G85" s="8">
        <v>27</v>
      </c>
      <c r="H85" s="8">
        <v>19</v>
      </c>
      <c r="I85" s="8">
        <v>8</v>
      </c>
      <c r="J85" s="168">
        <f>SUM(D85:H85)</f>
        <v>139</v>
      </c>
      <c r="K85" s="8"/>
      <c r="L85" s="8"/>
      <c r="M85" s="8"/>
      <c r="N85" s="8"/>
      <c r="O85" s="168">
        <f>SUM(K85:N85)</f>
        <v>0</v>
      </c>
      <c r="P85" s="167">
        <f>SUM(D85:I85,K85:N85)</f>
        <v>147</v>
      </c>
      <c r="Q85" s="169">
        <f>J85+O85</f>
        <v>139</v>
      </c>
      <c r="R85" s="4"/>
      <c r="S85" s="4"/>
    </row>
    <row r="86" spans="2:19" ht="19.5">
      <c r="B86" s="4"/>
      <c r="C86" s="149" t="s">
        <v>485</v>
      </c>
      <c r="D86" s="147">
        <v>-0.91612903225806464</v>
      </c>
      <c r="E86" s="10">
        <v>-1.3321428571428571</v>
      </c>
      <c r="F86" s="10">
        <v>2.9967741935483874</v>
      </c>
      <c r="G86" s="10">
        <v>6.9533333333333323</v>
      </c>
      <c r="H86" s="10">
        <v>11.206451612903226</v>
      </c>
      <c r="I86" s="10">
        <v>15.623333333333331</v>
      </c>
      <c r="J86" s="153">
        <f>(D85*D86+E85*E86+F85*F86+G85*G86+H85*H86)/J85</f>
        <v>3.0493967775088686</v>
      </c>
      <c r="K86" s="10"/>
      <c r="L86" s="95"/>
      <c r="M86" s="95"/>
      <c r="N86" s="95"/>
      <c r="O86" s="153"/>
      <c r="P86" s="154">
        <f>(D86*D85+E86*E85+F86*F85+G86*G85+H86*H85+I86*I85+K86*K85+L86*L85+M86*M85+N86*N85)/P85</f>
        <v>3.7336926444925127</v>
      </c>
      <c r="Q86" s="161">
        <f>(J86*J85+O86*O85)/Q85</f>
        <v>3.0493967775088686</v>
      </c>
      <c r="R86" s="4"/>
      <c r="S86" s="4"/>
    </row>
    <row r="87" spans="2:19" ht="19.5">
      <c r="B87" s="4"/>
      <c r="C87" s="149" t="s">
        <v>212</v>
      </c>
      <c r="D87" s="13">
        <f t="shared" ref="D87:I87" si="0">D85*(13-D86)</f>
        <v>431.4</v>
      </c>
      <c r="E87" s="12">
        <f t="shared" si="0"/>
        <v>444.29642857142858</v>
      </c>
      <c r="F87" s="12">
        <f t="shared" si="0"/>
        <v>310.10000000000002</v>
      </c>
      <c r="G87" s="12">
        <f t="shared" si="0"/>
        <v>163.26000000000002</v>
      </c>
      <c r="H87" s="12">
        <f t="shared" si="0"/>
        <v>34.077419354838696</v>
      </c>
      <c r="I87" s="12">
        <f t="shared" si="0"/>
        <v>-20.98666666666665</v>
      </c>
      <c r="J87" s="155">
        <f>SUM(D87:H87)</f>
        <v>1383.1338479262672</v>
      </c>
      <c r="K87" s="12">
        <f>K85*(13-K86)</f>
        <v>0</v>
      </c>
      <c r="L87" s="12">
        <f>L85*(13-L86)</f>
        <v>0</v>
      </c>
      <c r="M87" s="12">
        <f>M85*(13-M86)</f>
        <v>0</v>
      </c>
      <c r="N87" s="12">
        <f>N85*(13-N86)</f>
        <v>0</v>
      </c>
      <c r="O87" s="155">
        <f>SUM(K87:N87)</f>
        <v>0</v>
      </c>
      <c r="P87" s="156">
        <f>P85*(13-P86)</f>
        <v>1362.1471812596008</v>
      </c>
      <c r="Q87" s="162">
        <f>Q85*(13-Q86)</f>
        <v>1383.1338479262674</v>
      </c>
      <c r="R87" s="4"/>
      <c r="S87" s="4"/>
    </row>
    <row r="88" spans="2:19" ht="19.5">
      <c r="B88" s="4"/>
      <c r="C88" s="149" t="s">
        <v>213</v>
      </c>
      <c r="D88" s="13">
        <f t="shared" ref="D88:I88" si="1">D85*(17-D86)</f>
        <v>555.40000000000009</v>
      </c>
      <c r="E88" s="12">
        <f t="shared" si="1"/>
        <v>568.29642857142858</v>
      </c>
      <c r="F88" s="12">
        <f t="shared" si="1"/>
        <v>434.1</v>
      </c>
      <c r="G88" s="12">
        <f t="shared" si="1"/>
        <v>271.26</v>
      </c>
      <c r="H88" s="12">
        <f t="shared" si="1"/>
        <v>110.0774193548387</v>
      </c>
      <c r="I88" s="12">
        <f t="shared" si="1"/>
        <v>11.01333333333335</v>
      </c>
      <c r="J88" s="155">
        <f>SUM(D88:H88)</f>
        <v>1939.1338479262674</v>
      </c>
      <c r="K88" s="12">
        <f>K85*(17-K86)</f>
        <v>0</v>
      </c>
      <c r="L88" s="12">
        <f>L85*(17-L86)</f>
        <v>0</v>
      </c>
      <c r="M88" s="12">
        <f>M85*(17-M86)</f>
        <v>0</v>
      </c>
      <c r="N88" s="12">
        <f>N85*(17-N86)</f>
        <v>0</v>
      </c>
      <c r="O88" s="155">
        <f>SUM(K88:N88)</f>
        <v>0</v>
      </c>
      <c r="P88" s="156">
        <f>P85*(17-P86)</f>
        <v>1950.1471812596008</v>
      </c>
      <c r="Q88" s="162">
        <f>Q85*(17-Q86)</f>
        <v>1939.1338479262674</v>
      </c>
      <c r="R88" s="4"/>
      <c r="S88" s="4"/>
    </row>
    <row r="89" spans="2:19" ht="19.5">
      <c r="B89" s="4"/>
      <c r="C89" s="149" t="s">
        <v>214</v>
      </c>
      <c r="D89" s="17">
        <f t="shared" ref="D89:I89" si="2">D85*(18-D86)</f>
        <v>586.40000000000009</v>
      </c>
      <c r="E89" s="16">
        <f t="shared" si="2"/>
        <v>599.29642857142858</v>
      </c>
      <c r="F89" s="16">
        <f t="shared" si="2"/>
        <v>465.1</v>
      </c>
      <c r="G89" s="16">
        <f t="shared" si="2"/>
        <v>298.26</v>
      </c>
      <c r="H89" s="16">
        <f t="shared" si="2"/>
        <v>129.0774193548387</v>
      </c>
      <c r="I89" s="16">
        <f t="shared" si="2"/>
        <v>19.01333333333335</v>
      </c>
      <c r="J89" s="155">
        <f>SUM(D89:H89)</f>
        <v>2078.1338479262677</v>
      </c>
      <c r="K89" s="16">
        <f>K85*(18-K86)</f>
        <v>0</v>
      </c>
      <c r="L89" s="16">
        <f>L85*(18-L86)</f>
        <v>0</v>
      </c>
      <c r="M89" s="16">
        <f>M85*(18-M86)</f>
        <v>0</v>
      </c>
      <c r="N89" s="16">
        <f>N85*(18-N86)</f>
        <v>0</v>
      </c>
      <c r="O89" s="155">
        <f>SUM(K89:N89)</f>
        <v>0</v>
      </c>
      <c r="P89" s="157">
        <f>P85*(18-P86)</f>
        <v>2097.1471812596005</v>
      </c>
      <c r="Q89" s="163">
        <f>Q85*(18-Q86)</f>
        <v>2078.1338479262672</v>
      </c>
      <c r="R89" s="4"/>
      <c r="S89" s="4"/>
    </row>
    <row r="90" spans="2:19" ht="20.25" thickBot="1">
      <c r="B90" s="4"/>
      <c r="C90" s="407" t="s">
        <v>215</v>
      </c>
      <c r="D90" s="21">
        <f t="shared" ref="D90:I90" si="3">D85*(19-D86)</f>
        <v>617.40000000000009</v>
      </c>
      <c r="E90" s="20">
        <f t="shared" si="3"/>
        <v>630.29642857142858</v>
      </c>
      <c r="F90" s="20">
        <f t="shared" si="3"/>
        <v>496.1</v>
      </c>
      <c r="G90" s="20">
        <f t="shared" si="3"/>
        <v>325.26</v>
      </c>
      <c r="H90" s="20">
        <f t="shared" si="3"/>
        <v>148.0774193548387</v>
      </c>
      <c r="I90" s="20">
        <f t="shared" si="3"/>
        <v>27.01333333333335</v>
      </c>
      <c r="J90" s="164">
        <f>SUM(D90:H90)</f>
        <v>2217.1338479262677</v>
      </c>
      <c r="K90" s="20">
        <f>K85*(19-K86)</f>
        <v>0</v>
      </c>
      <c r="L90" s="20">
        <f>L85*(19-L86)</f>
        <v>0</v>
      </c>
      <c r="M90" s="20">
        <f>M85*(19-M86)</f>
        <v>0</v>
      </c>
      <c r="N90" s="20">
        <f>N85*(19-N86)</f>
        <v>0</v>
      </c>
      <c r="O90" s="164">
        <f>SUM(K90:N90)</f>
        <v>0</v>
      </c>
      <c r="P90" s="165">
        <f>P85*(19-P86)</f>
        <v>2244.1471812596005</v>
      </c>
      <c r="Q90" s="166">
        <f>Q85*(19-Q86)</f>
        <v>2217.1338479262672</v>
      </c>
      <c r="R90" s="4"/>
      <c r="S90" s="4"/>
    </row>
    <row r="91" spans="2:19" ht="15.75" thickBot="1">
      <c r="B91" s="4"/>
      <c r="C91" s="4"/>
      <c r="D91" s="4"/>
      <c r="E91" s="4"/>
      <c r="F91" s="4"/>
      <c r="G91" s="4"/>
      <c r="H91" s="4"/>
      <c r="I91" s="4"/>
      <c r="J91" s="4"/>
      <c r="K91" s="4"/>
      <c r="L91" s="4"/>
      <c r="M91" s="4"/>
      <c r="N91" s="4"/>
      <c r="O91" s="4"/>
      <c r="P91" s="4"/>
      <c r="Q91" s="4"/>
      <c r="R91" s="4"/>
      <c r="S91" s="4"/>
    </row>
    <row r="92" spans="2:19" ht="24" thickBot="1">
      <c r="B92" s="4"/>
      <c r="C92" s="463" t="s">
        <v>508</v>
      </c>
      <c r="D92" s="464"/>
      <c r="E92" s="464"/>
      <c r="F92" s="464"/>
      <c r="G92" s="464"/>
      <c r="H92" s="464"/>
      <c r="I92" s="464"/>
      <c r="J92" s="464"/>
      <c r="K92" s="464"/>
      <c r="L92" s="464"/>
      <c r="M92" s="468" t="s">
        <v>233</v>
      </c>
      <c r="N92" s="468"/>
      <c r="O92" s="468"/>
      <c r="P92" s="468"/>
      <c r="Q92" s="469"/>
      <c r="R92" s="4"/>
      <c r="S92" s="4"/>
    </row>
    <row r="93" spans="2:19" ht="15.75">
      <c r="B93" s="4"/>
      <c r="C93" s="465" t="s">
        <v>195</v>
      </c>
      <c r="D93" s="461" t="s">
        <v>196</v>
      </c>
      <c r="E93" s="461" t="s">
        <v>197</v>
      </c>
      <c r="F93" s="461" t="s">
        <v>198</v>
      </c>
      <c r="G93" s="461" t="s">
        <v>199</v>
      </c>
      <c r="H93" s="461" t="s">
        <v>200</v>
      </c>
      <c r="I93" s="461" t="s">
        <v>201</v>
      </c>
      <c r="J93" s="467" t="s">
        <v>202</v>
      </c>
      <c r="K93" s="461" t="s">
        <v>203</v>
      </c>
      <c r="L93" s="461" t="s">
        <v>204</v>
      </c>
      <c r="M93" s="461" t="s">
        <v>205</v>
      </c>
      <c r="N93" s="461" t="s">
        <v>206</v>
      </c>
      <c r="O93" s="467" t="s">
        <v>207</v>
      </c>
      <c r="P93" s="456" t="s">
        <v>208</v>
      </c>
      <c r="Q93" s="457"/>
      <c r="R93" s="4"/>
      <c r="S93" s="4"/>
    </row>
    <row r="94" spans="2:19" ht="30.75" thickBot="1">
      <c r="B94" s="4"/>
      <c r="C94" s="466"/>
      <c r="D94" s="462"/>
      <c r="E94" s="462"/>
      <c r="F94" s="462"/>
      <c r="G94" s="462"/>
      <c r="H94" s="462"/>
      <c r="I94" s="462"/>
      <c r="J94" s="462"/>
      <c r="K94" s="462"/>
      <c r="L94" s="462"/>
      <c r="M94" s="462"/>
      <c r="N94" s="462"/>
      <c r="O94" s="462"/>
      <c r="P94" s="145" t="s">
        <v>234</v>
      </c>
      <c r="Q94" s="30" t="s">
        <v>235</v>
      </c>
      <c r="R94" s="4"/>
      <c r="S94" s="4"/>
    </row>
    <row r="95" spans="2:19" ht="15">
      <c r="B95" s="4"/>
      <c r="C95" s="148" t="s">
        <v>211</v>
      </c>
      <c r="D95" s="146">
        <v>31</v>
      </c>
      <c r="E95" s="8">
        <v>28</v>
      </c>
      <c r="F95" s="8">
        <v>31</v>
      </c>
      <c r="G95" s="8">
        <v>30</v>
      </c>
      <c r="H95" s="8">
        <v>31</v>
      </c>
      <c r="I95" s="8">
        <v>0</v>
      </c>
      <c r="J95" s="168">
        <f>SUM(D95:I95)</f>
        <v>151</v>
      </c>
      <c r="K95" s="8">
        <v>20</v>
      </c>
      <c r="L95" s="8">
        <v>31</v>
      </c>
      <c r="M95" s="8">
        <v>30</v>
      </c>
      <c r="N95" s="8">
        <v>31</v>
      </c>
      <c r="O95" s="168">
        <f>SUM(K95:N95)</f>
        <v>112</v>
      </c>
      <c r="P95" s="167">
        <f>SUM(D95:I95,K95:N95)</f>
        <v>263</v>
      </c>
      <c r="Q95" s="169">
        <f>J95+O95</f>
        <v>263</v>
      </c>
      <c r="R95" s="4"/>
      <c r="S95" s="4"/>
    </row>
    <row r="96" spans="2:19" ht="19.5">
      <c r="B96" s="4"/>
      <c r="C96" s="149" t="s">
        <v>485</v>
      </c>
      <c r="D96" s="147">
        <v>-4.3</v>
      </c>
      <c r="E96" s="10">
        <v>-3.3</v>
      </c>
      <c r="F96" s="10">
        <v>0.6</v>
      </c>
      <c r="G96" s="10">
        <v>6</v>
      </c>
      <c r="H96" s="10">
        <v>11.2</v>
      </c>
      <c r="I96" s="10">
        <v>0</v>
      </c>
      <c r="J96" s="153">
        <f>(D95*D96+E95*E96+F95*F96+G95*G96+H95*H96)/J95</f>
        <v>2.1198675496688741</v>
      </c>
      <c r="K96" s="10">
        <v>11.3</v>
      </c>
      <c r="L96" s="95">
        <v>6.6</v>
      </c>
      <c r="M96" s="95">
        <v>1.4</v>
      </c>
      <c r="N96" s="95">
        <v>-2.2000000000000002</v>
      </c>
      <c r="O96" s="153">
        <f>(K95*K96+L95*L96+M95*M96+N95*N96)/O95</f>
        <v>3.6107142857142862</v>
      </c>
      <c r="P96" s="154">
        <f>(D96*D95+E96*E95+F96*F95+G96*G95+H96*H95+I96*I95+K96*K95+L96*L95+M96*M95+N96*N95)/P95</f>
        <v>2.7547528517110265</v>
      </c>
      <c r="Q96" s="161">
        <f>(J96*J95+O96*O95)/Q95</f>
        <v>2.7547528517110265</v>
      </c>
      <c r="R96" s="4"/>
      <c r="S96" s="4"/>
    </row>
    <row r="97" spans="2:19" ht="19.5">
      <c r="B97" s="4"/>
      <c r="C97" s="149" t="s">
        <v>212</v>
      </c>
      <c r="D97" s="13">
        <f t="shared" ref="D97:I97" si="4">D95*(13-D96)</f>
        <v>536.30000000000007</v>
      </c>
      <c r="E97" s="12">
        <f t="shared" si="4"/>
        <v>456.40000000000003</v>
      </c>
      <c r="F97" s="12">
        <f t="shared" si="4"/>
        <v>384.40000000000003</v>
      </c>
      <c r="G97" s="12">
        <f t="shared" si="4"/>
        <v>210</v>
      </c>
      <c r="H97" s="12">
        <f t="shared" si="4"/>
        <v>55.800000000000026</v>
      </c>
      <c r="I97" s="12">
        <f t="shared" si="4"/>
        <v>0</v>
      </c>
      <c r="J97" s="155">
        <f>SUM(D97:H97)</f>
        <v>1642.9</v>
      </c>
      <c r="K97" s="12">
        <f>K95*(13-K96)</f>
        <v>33.999999999999986</v>
      </c>
      <c r="L97" s="12">
        <f>L95*(13-L96)</f>
        <v>198.4</v>
      </c>
      <c r="M97" s="12">
        <f>M95*(13-M96)</f>
        <v>348</v>
      </c>
      <c r="N97" s="12">
        <f>N95*(13-N96)</f>
        <v>471.2</v>
      </c>
      <c r="O97" s="155">
        <f>SUM(K97:N97)</f>
        <v>1051.5999999999999</v>
      </c>
      <c r="P97" s="156">
        <f>P95*(13-P96)</f>
        <v>2694.5</v>
      </c>
      <c r="Q97" s="162">
        <f>Q95*(13-Q96)</f>
        <v>2694.5</v>
      </c>
      <c r="R97" s="4"/>
      <c r="S97" s="4"/>
    </row>
    <row r="98" spans="2:19" ht="19.5">
      <c r="B98" s="4"/>
      <c r="C98" s="149" t="s">
        <v>213</v>
      </c>
      <c r="D98" s="13">
        <f t="shared" ref="D98:I98" si="5">D95*(17-D96)</f>
        <v>660.30000000000007</v>
      </c>
      <c r="E98" s="12">
        <f t="shared" si="5"/>
        <v>568.4</v>
      </c>
      <c r="F98" s="12">
        <f t="shared" si="5"/>
        <v>508.4</v>
      </c>
      <c r="G98" s="12">
        <f t="shared" si="5"/>
        <v>330</v>
      </c>
      <c r="H98" s="12">
        <f t="shared" si="5"/>
        <v>179.8</v>
      </c>
      <c r="I98" s="12">
        <f t="shared" si="5"/>
        <v>0</v>
      </c>
      <c r="J98" s="155">
        <f>SUM(D98:H98)</f>
        <v>2246.9</v>
      </c>
      <c r="K98" s="12">
        <f>K95*(17-K96)</f>
        <v>113.99999999999999</v>
      </c>
      <c r="L98" s="12">
        <f>L95*(17-L96)</f>
        <v>322.40000000000003</v>
      </c>
      <c r="M98" s="12">
        <f>M95*(17-M96)</f>
        <v>468</v>
      </c>
      <c r="N98" s="12">
        <f>N95*(17-N96)</f>
        <v>595.19999999999993</v>
      </c>
      <c r="O98" s="155">
        <f>SUM(K98:N98)</f>
        <v>1499.6</v>
      </c>
      <c r="P98" s="156">
        <f>P95*(17-P96)</f>
        <v>3746.5</v>
      </c>
      <c r="Q98" s="162">
        <f>Q95*(17-Q96)</f>
        <v>3746.5</v>
      </c>
      <c r="R98" s="4"/>
      <c r="S98" s="4"/>
    </row>
    <row r="99" spans="2:19" ht="19.5">
      <c r="B99" s="4"/>
      <c r="C99" s="149" t="s">
        <v>214</v>
      </c>
      <c r="D99" s="17">
        <f t="shared" ref="D99:I99" si="6">D95*(18-D96)</f>
        <v>691.30000000000007</v>
      </c>
      <c r="E99" s="16">
        <f t="shared" si="6"/>
        <v>596.4</v>
      </c>
      <c r="F99" s="16">
        <f t="shared" si="6"/>
        <v>539.4</v>
      </c>
      <c r="G99" s="16">
        <f t="shared" si="6"/>
        <v>360</v>
      </c>
      <c r="H99" s="16">
        <f t="shared" si="6"/>
        <v>210.8</v>
      </c>
      <c r="I99" s="16">
        <f t="shared" si="6"/>
        <v>0</v>
      </c>
      <c r="J99" s="155">
        <f>SUM(D99:H99)</f>
        <v>2397.9</v>
      </c>
      <c r="K99" s="16">
        <f>K95*(18-K96)</f>
        <v>134</v>
      </c>
      <c r="L99" s="16">
        <f>L95*(18-L96)</f>
        <v>353.40000000000003</v>
      </c>
      <c r="M99" s="16">
        <f>M95*(18-M96)</f>
        <v>498.00000000000006</v>
      </c>
      <c r="N99" s="16">
        <f>N95*(18-N96)</f>
        <v>626.19999999999993</v>
      </c>
      <c r="O99" s="155">
        <f>SUM(K99:N99)</f>
        <v>1611.6</v>
      </c>
      <c r="P99" s="157">
        <f>P95*(18-P96)</f>
        <v>4009.5</v>
      </c>
      <c r="Q99" s="163">
        <f>Q95*(18-Q96)</f>
        <v>4009.5</v>
      </c>
      <c r="R99" s="4"/>
      <c r="S99" s="4"/>
    </row>
    <row r="100" spans="2:19" ht="20.25" thickBot="1">
      <c r="B100" s="4"/>
      <c r="C100" s="407" t="s">
        <v>215</v>
      </c>
      <c r="D100" s="21">
        <f t="shared" ref="D100:I100" si="7">D95*(19-D96)</f>
        <v>722.30000000000007</v>
      </c>
      <c r="E100" s="20">
        <f t="shared" si="7"/>
        <v>624.4</v>
      </c>
      <c r="F100" s="20">
        <f t="shared" si="7"/>
        <v>570.4</v>
      </c>
      <c r="G100" s="20">
        <f t="shared" si="7"/>
        <v>390</v>
      </c>
      <c r="H100" s="20">
        <f t="shared" si="7"/>
        <v>241.8</v>
      </c>
      <c r="I100" s="20">
        <f t="shared" si="7"/>
        <v>0</v>
      </c>
      <c r="J100" s="164">
        <f>SUM(D100:H100)</f>
        <v>2548.9</v>
      </c>
      <c r="K100" s="20">
        <f>K95*(19-K96)</f>
        <v>154</v>
      </c>
      <c r="L100" s="20">
        <f>L95*(19-L96)</f>
        <v>384.40000000000003</v>
      </c>
      <c r="M100" s="20">
        <f>M95*(19-M96)</f>
        <v>528</v>
      </c>
      <c r="N100" s="20">
        <f>N95*(19-N96)</f>
        <v>657.19999999999993</v>
      </c>
      <c r="O100" s="164">
        <f>SUM(K100:N100)</f>
        <v>1723.6</v>
      </c>
      <c r="P100" s="165">
        <f>P95*(19-P96)</f>
        <v>4272.5</v>
      </c>
      <c r="Q100" s="166">
        <f>Q95*(19-Q96)</f>
        <v>4272.5</v>
      </c>
      <c r="R100" s="4"/>
      <c r="S100" s="4"/>
    </row>
    <row r="101" spans="2:19" ht="15.75" thickBot="1">
      <c r="B101" s="4"/>
      <c r="C101" s="4"/>
      <c r="D101" s="4"/>
      <c r="E101" s="4"/>
      <c r="F101" s="4"/>
      <c r="G101" s="4"/>
      <c r="H101" s="4"/>
      <c r="I101" s="4"/>
      <c r="J101" s="4"/>
      <c r="K101" s="28"/>
      <c r="L101" s="4"/>
      <c r="M101" s="4"/>
      <c r="N101" s="4"/>
      <c r="O101" s="4"/>
      <c r="P101" s="4"/>
      <c r="Q101" s="4"/>
      <c r="R101" s="4"/>
      <c r="S101" s="4"/>
    </row>
    <row r="102" spans="2:19" ht="24" thickBot="1">
      <c r="B102" s="4"/>
      <c r="C102" s="170" t="s">
        <v>236</v>
      </c>
      <c r="D102" s="458" t="s">
        <v>237</v>
      </c>
      <c r="E102" s="458"/>
      <c r="F102" s="458"/>
      <c r="G102" s="458"/>
      <c r="H102" s="458"/>
      <c r="I102" s="458"/>
      <c r="J102" s="458"/>
      <c r="K102" s="458"/>
      <c r="L102" s="458"/>
      <c r="M102" s="458"/>
      <c r="N102" s="459"/>
      <c r="O102" s="459"/>
      <c r="P102" s="459"/>
      <c r="Q102" s="460"/>
      <c r="R102" s="4"/>
      <c r="S102" s="4"/>
    </row>
    <row r="103" spans="2:19" ht="15.75">
      <c r="B103" s="4"/>
      <c r="C103" s="465" t="s">
        <v>195</v>
      </c>
      <c r="D103" s="461" t="s">
        <v>196</v>
      </c>
      <c r="E103" s="461" t="s">
        <v>197</v>
      </c>
      <c r="F103" s="461" t="s">
        <v>198</v>
      </c>
      <c r="G103" s="461" t="s">
        <v>199</v>
      </c>
      <c r="H103" s="461" t="s">
        <v>200</v>
      </c>
      <c r="I103" s="461" t="s">
        <v>201</v>
      </c>
      <c r="J103" s="467" t="s">
        <v>202</v>
      </c>
      <c r="K103" s="461" t="s">
        <v>203</v>
      </c>
      <c r="L103" s="461" t="s">
        <v>204</v>
      </c>
      <c r="M103" s="461" t="s">
        <v>205</v>
      </c>
      <c r="N103" s="461" t="s">
        <v>206</v>
      </c>
      <c r="O103" s="467" t="s">
        <v>207</v>
      </c>
      <c r="P103" s="456" t="s">
        <v>208</v>
      </c>
      <c r="Q103" s="457"/>
      <c r="R103" s="4"/>
      <c r="S103" s="4"/>
    </row>
    <row r="104" spans="2:19" ht="30.75" thickBot="1">
      <c r="B104" s="4"/>
      <c r="C104" s="466"/>
      <c r="D104" s="462"/>
      <c r="E104" s="462"/>
      <c r="F104" s="462"/>
      <c r="G104" s="462"/>
      <c r="H104" s="462"/>
      <c r="I104" s="462"/>
      <c r="J104" s="462"/>
      <c r="K104" s="462"/>
      <c r="L104" s="462"/>
      <c r="M104" s="462"/>
      <c r="N104" s="462"/>
      <c r="O104" s="462"/>
      <c r="P104" s="145" t="s">
        <v>234</v>
      </c>
      <c r="Q104" s="30" t="s">
        <v>235</v>
      </c>
      <c r="R104" s="4"/>
      <c r="S104" s="4"/>
    </row>
    <row r="105" spans="2:19" ht="15">
      <c r="B105" s="4"/>
      <c r="C105" s="174">
        <v>2007</v>
      </c>
      <c r="D105" s="173">
        <f>D10/D$100</f>
        <v>0.84037103696524984</v>
      </c>
      <c r="E105" s="172">
        <f t="shared" ref="E105:Q105" si="8">E10/E$100</f>
        <v>0.81197950032030752</v>
      </c>
      <c r="F105" s="172">
        <f t="shared" si="8"/>
        <v>0.95722300140252459</v>
      </c>
      <c r="G105" s="172">
        <f t="shared" si="8"/>
        <v>0.9358974358974359</v>
      </c>
      <c r="H105" s="172">
        <f t="shared" si="8"/>
        <v>0.42597187758478078</v>
      </c>
      <c r="I105" s="172"/>
      <c r="J105" s="172">
        <f t="shared" si="8"/>
        <v>0.83486994389736746</v>
      </c>
      <c r="K105" s="172">
        <f t="shared" si="8"/>
        <v>0.22727272727272727</v>
      </c>
      <c r="L105" s="172">
        <f t="shared" si="8"/>
        <v>1.0403225806451613</v>
      </c>
      <c r="M105" s="172">
        <f t="shared" si="8"/>
        <v>1.0909090909090908</v>
      </c>
      <c r="N105" s="172">
        <f t="shared" si="8"/>
        <v>1.037735849056604</v>
      </c>
      <c r="O105" s="172">
        <f t="shared" si="8"/>
        <v>0.98218844279415185</v>
      </c>
      <c r="P105" s="172">
        <f t="shared" si="8"/>
        <v>0.85818607372732603</v>
      </c>
      <c r="Q105" s="358">
        <f t="shared" si="8"/>
        <v>0.83595084844938572</v>
      </c>
      <c r="R105" s="4"/>
      <c r="S105" s="4"/>
    </row>
    <row r="106" spans="2:19" ht="15">
      <c r="B106" s="4"/>
      <c r="C106" s="175">
        <f t="shared" ref="C106:C111" si="9">C105+1</f>
        <v>2008</v>
      </c>
      <c r="D106" s="34">
        <f>D20/D$100</f>
        <v>0.84037103696524984</v>
      </c>
      <c r="E106" s="33">
        <f t="shared" ref="E106:Q106" si="10">E20/E$100</f>
        <v>0.81197950032030752</v>
      </c>
      <c r="F106" s="33">
        <f t="shared" si="10"/>
        <v>0.95722300140252459</v>
      </c>
      <c r="G106" s="33">
        <f t="shared" si="10"/>
        <v>0.9358974358974359</v>
      </c>
      <c r="H106" s="33">
        <f t="shared" si="10"/>
        <v>0.42597187758478078</v>
      </c>
      <c r="I106" s="33"/>
      <c r="J106" s="33">
        <f t="shared" si="10"/>
        <v>0.83486994389736746</v>
      </c>
      <c r="K106" s="33">
        <f t="shared" si="10"/>
        <v>1.4350649350649352</v>
      </c>
      <c r="L106" s="33">
        <f t="shared" si="10"/>
        <v>0.8688865764828303</v>
      </c>
      <c r="M106" s="33">
        <f t="shared" si="10"/>
        <v>0.86931818181818177</v>
      </c>
      <c r="N106" s="33">
        <f t="shared" si="10"/>
        <v>0.92970176506390756</v>
      </c>
      <c r="O106" s="33">
        <f t="shared" si="10"/>
        <v>0.94279415177535397</v>
      </c>
      <c r="P106" s="33">
        <f t="shared" si="10"/>
        <v>0.886132241076653</v>
      </c>
      <c r="Q106" s="35">
        <f t="shared" si="10"/>
        <v>0.87794031597425393</v>
      </c>
      <c r="R106" s="4"/>
      <c r="S106" s="4"/>
    </row>
    <row r="107" spans="2:19" ht="15">
      <c r="B107" s="4"/>
      <c r="C107" s="175">
        <f t="shared" si="9"/>
        <v>2009</v>
      </c>
      <c r="D107" s="34">
        <f>D30/D$100</f>
        <v>1.0217361207254603</v>
      </c>
      <c r="E107" s="33">
        <f t="shared" ref="E107:Q107" si="11">E30/E$100</f>
        <v>0.97373478539397829</v>
      </c>
      <c r="F107" s="33">
        <f t="shared" si="11"/>
        <v>0.95897615708274897</v>
      </c>
      <c r="G107" s="33">
        <f t="shared" si="11"/>
        <v>0.51538461538461533</v>
      </c>
      <c r="H107" s="33">
        <f t="shared" si="11"/>
        <v>0.7113316790736145</v>
      </c>
      <c r="I107" s="33"/>
      <c r="J107" s="33">
        <f t="shared" si="11"/>
        <v>0.8890109458982306</v>
      </c>
      <c r="K107" s="33">
        <f t="shared" si="11"/>
        <v>0.20129870129870131</v>
      </c>
      <c r="L107" s="33">
        <f t="shared" si="11"/>
        <v>1.0509885535900103</v>
      </c>
      <c r="M107" s="33">
        <f t="shared" si="11"/>
        <v>0.85037878787878785</v>
      </c>
      <c r="N107" s="33">
        <f t="shared" si="11"/>
        <v>1.0042604990870361</v>
      </c>
      <c r="O107" s="33">
        <f t="shared" si="11"/>
        <v>0.89579948944070553</v>
      </c>
      <c r="P107" s="33">
        <f t="shared" si="11"/>
        <v>0.90239906377998824</v>
      </c>
      <c r="Q107" s="35">
        <f t="shared" si="11"/>
        <v>0.89116442363955528</v>
      </c>
      <c r="R107" s="4"/>
      <c r="S107" s="4"/>
    </row>
    <row r="108" spans="2:19" ht="15">
      <c r="B108" s="4"/>
      <c r="C108" s="175">
        <f t="shared" si="9"/>
        <v>2010</v>
      </c>
      <c r="D108" s="34">
        <f>D40/D$100</f>
        <v>1.0743458396788037</v>
      </c>
      <c r="E108" s="33">
        <f t="shared" ref="E108:Q108" si="12">E40/E$100</f>
        <v>0.98014093529788604</v>
      </c>
      <c r="F108" s="33">
        <f t="shared" si="12"/>
        <v>0.95371669004207582</v>
      </c>
      <c r="G108" s="33">
        <f t="shared" si="12"/>
        <v>0.91538461538461535</v>
      </c>
      <c r="H108" s="33">
        <f t="shared" si="12"/>
        <v>1.1373035566583953</v>
      </c>
      <c r="I108" s="33"/>
      <c r="J108" s="33">
        <f t="shared" si="12"/>
        <v>1.0059241241319785</v>
      </c>
      <c r="K108" s="33">
        <f t="shared" si="12"/>
        <v>1.4805194805194806</v>
      </c>
      <c r="L108" s="33">
        <f t="shared" si="12"/>
        <v>1.129032258064516</v>
      </c>
      <c r="M108" s="33">
        <f t="shared" si="12"/>
        <v>0.84659090909090906</v>
      </c>
      <c r="N108" s="33">
        <f t="shared" si="12"/>
        <v>1.1625076080340842</v>
      </c>
      <c r="O108" s="33">
        <f t="shared" si="12"/>
        <v>1.0866790438616849</v>
      </c>
      <c r="P108" s="33">
        <f t="shared" si="12"/>
        <v>1.0534581626682271</v>
      </c>
      <c r="Q108" s="35">
        <f t="shared" si="12"/>
        <v>1.0373083674663548</v>
      </c>
      <c r="R108" s="4"/>
      <c r="S108" s="4"/>
    </row>
    <row r="109" spans="2:19" ht="15">
      <c r="B109" s="4"/>
      <c r="C109" s="175">
        <f t="shared" si="9"/>
        <v>2011</v>
      </c>
      <c r="D109" s="34">
        <f>D50/D$100</f>
        <v>0.90682541880105216</v>
      </c>
      <c r="E109" s="33">
        <f t="shared" ref="E109:Q109" si="13">E50/E$100</f>
        <v>1.0009609224855862</v>
      </c>
      <c r="F109" s="33">
        <f t="shared" si="13"/>
        <v>0.86605890603085556</v>
      </c>
      <c r="G109" s="33">
        <f t="shared" si="13"/>
        <v>0.78717948717948716</v>
      </c>
      <c r="H109" s="33">
        <f t="shared" si="13"/>
        <v>0.58726220016542596</v>
      </c>
      <c r="I109" s="33"/>
      <c r="J109" s="33">
        <f t="shared" si="13"/>
        <v>0.87214092353564276</v>
      </c>
      <c r="K109" s="33">
        <f t="shared" si="13"/>
        <v>0.42207792207792205</v>
      </c>
      <c r="L109" s="33">
        <f t="shared" si="13"/>
        <v>0.91831425598335059</v>
      </c>
      <c r="M109" s="33">
        <f t="shared" si="13"/>
        <v>0.99242424242424243</v>
      </c>
      <c r="N109" s="33">
        <f t="shared" si="13"/>
        <v>0.89470480827754117</v>
      </c>
      <c r="O109" s="33">
        <f t="shared" si="13"/>
        <v>0.88767695521002554</v>
      </c>
      <c r="P109" s="33">
        <f t="shared" si="13"/>
        <v>0.87735517846693978</v>
      </c>
      <c r="Q109" s="35">
        <f t="shared" si="13"/>
        <v>0.87735517846693978</v>
      </c>
      <c r="R109" s="4"/>
      <c r="S109" s="4"/>
    </row>
    <row r="110" spans="2:19" ht="15">
      <c r="B110" s="4"/>
      <c r="C110" s="175">
        <f t="shared" si="9"/>
        <v>2012</v>
      </c>
      <c r="D110" s="34">
        <f>D60/D$100</f>
        <v>0.71715353731136644</v>
      </c>
      <c r="E110" s="33">
        <f t="shared" ref="E110:Q110" si="14">E60/E$100</f>
        <v>0.54772581678411281</v>
      </c>
      <c r="F110" s="33">
        <f t="shared" si="14"/>
        <v>0.79943899018232822</v>
      </c>
      <c r="G110" s="33">
        <f t="shared" si="14"/>
        <v>0.88205128205128203</v>
      </c>
      <c r="H110" s="33">
        <f t="shared" si="14"/>
        <v>0.50454921422663357</v>
      </c>
      <c r="I110" s="33"/>
      <c r="J110" s="33">
        <f t="shared" si="14"/>
        <v>0.69912511279375411</v>
      </c>
      <c r="K110" s="33">
        <f t="shared" si="14"/>
        <v>0.90259740259740262</v>
      </c>
      <c r="L110" s="33">
        <f t="shared" si="14"/>
        <v>0.84027055150884489</v>
      </c>
      <c r="M110" s="33">
        <f t="shared" si="14"/>
        <v>0.84659090909090906</v>
      </c>
      <c r="N110" s="33">
        <f t="shared" si="14"/>
        <v>0.75015216068167989</v>
      </c>
      <c r="O110" s="33">
        <f t="shared" si="14"/>
        <v>0.81341378510095153</v>
      </c>
      <c r="P110" s="33">
        <f t="shared" si="14"/>
        <v>0.75372732592159164</v>
      </c>
      <c r="Q110" s="35">
        <f t="shared" si="14"/>
        <v>0.74553540081919256</v>
      </c>
      <c r="R110" s="4"/>
      <c r="S110" s="4"/>
    </row>
    <row r="111" spans="2:19" ht="15">
      <c r="B111" s="4"/>
      <c r="C111" s="175">
        <f t="shared" si="9"/>
        <v>2013</v>
      </c>
      <c r="D111" s="34">
        <f>D70/D$100</f>
        <v>0.66592828464626885</v>
      </c>
      <c r="E111" s="33">
        <f t="shared" ref="E111:Q111" si="15">E70/E$100</f>
        <v>0.73991031390134532</v>
      </c>
      <c r="F111" s="33">
        <f t="shared" si="15"/>
        <v>0.91339410939691446</v>
      </c>
      <c r="G111" s="33">
        <f t="shared" si="15"/>
        <v>0.83076923076923082</v>
      </c>
      <c r="H111" s="33">
        <f t="shared" si="15"/>
        <v>0.81885856079404462</v>
      </c>
      <c r="I111" s="33"/>
      <c r="J111" s="33">
        <f t="shared" si="15"/>
        <v>0.77915963749068218</v>
      </c>
      <c r="K111" s="33">
        <f t="shared" si="15"/>
        <v>1.4935064935064934</v>
      </c>
      <c r="L111" s="33">
        <f t="shared" si="15"/>
        <v>0.84027055150884489</v>
      </c>
      <c r="M111" s="33">
        <f t="shared" si="15"/>
        <v>0.89204545454545459</v>
      </c>
      <c r="N111" s="33">
        <f t="shared" si="15"/>
        <v>0.95252586731588562</v>
      </c>
      <c r="O111" s="33">
        <f t="shared" si="15"/>
        <v>0.95729867718728245</v>
      </c>
      <c r="P111" s="33">
        <f t="shared" si="15"/>
        <v>0.86480983031012293</v>
      </c>
      <c r="Q111" s="35">
        <f t="shared" si="15"/>
        <v>0.84374488004681103</v>
      </c>
      <c r="R111" s="4"/>
      <c r="S111" s="4"/>
    </row>
    <row r="112" spans="2:19" ht="15">
      <c r="B112" s="4"/>
      <c r="C112" s="175">
        <f>C111+1</f>
        <v>2014</v>
      </c>
      <c r="D112" s="34">
        <f>D80/D$100</f>
        <v>0.86667589644192156</v>
      </c>
      <c r="E112" s="33">
        <f t="shared" ref="E112:Q112" si="16">E80/E$100</f>
        <v>0.80717488789237668</v>
      </c>
      <c r="F112" s="33">
        <f t="shared" si="16"/>
        <v>0.71178120617110807</v>
      </c>
      <c r="G112" s="33">
        <f t="shared" si="16"/>
        <v>0.77179487179487183</v>
      </c>
      <c r="H112" s="33">
        <f t="shared" si="16"/>
        <v>0.98428453267162941</v>
      </c>
      <c r="I112" s="33"/>
      <c r="J112" s="33">
        <f t="shared" si="16"/>
        <v>0.81407666052022443</v>
      </c>
      <c r="K112" s="33">
        <f t="shared" si="16"/>
        <v>0.43999999999999995</v>
      </c>
      <c r="L112" s="33">
        <f t="shared" si="16"/>
        <v>0.70669833171091923</v>
      </c>
      <c r="M112" s="33">
        <f t="shared" si="16"/>
        <v>0.8362563131313131</v>
      </c>
      <c r="N112" s="33">
        <f t="shared" si="16"/>
        <v>0.91220328667072437</v>
      </c>
      <c r="O112" s="33">
        <f t="shared" si="16"/>
        <v>0.80091562546008976</v>
      </c>
      <c r="P112" s="33">
        <f t="shared" si="16"/>
        <v>0.81646768216337273</v>
      </c>
      <c r="Q112" s="35">
        <f t="shared" si="16"/>
        <v>0.80827575706097388</v>
      </c>
      <c r="R112" s="4"/>
      <c r="S112" s="4"/>
    </row>
    <row r="113" spans="2:19" ht="15.75" thickBot="1">
      <c r="B113" s="4"/>
      <c r="C113" s="176">
        <f>C112+1</f>
        <v>2015</v>
      </c>
      <c r="D113" s="37">
        <f>D90/D$100</f>
        <v>0.85476948636300709</v>
      </c>
      <c r="E113" s="36">
        <f t="shared" ref="E113:P113" si="17">E90/E$100</f>
        <v>1.0094433513315642</v>
      </c>
      <c r="F113" s="36">
        <f t="shared" si="17"/>
        <v>0.86974053295932685</v>
      </c>
      <c r="G113" s="36">
        <f t="shared" si="17"/>
        <v>0.83399999999999996</v>
      </c>
      <c r="H113" s="36">
        <f t="shared" si="17"/>
        <v>0.61239627524747187</v>
      </c>
      <c r="I113" s="36"/>
      <c r="J113" s="36">
        <f t="shared" si="17"/>
        <v>0.86983947896201008</v>
      </c>
      <c r="K113" s="36">
        <f t="shared" si="17"/>
        <v>0</v>
      </c>
      <c r="L113" s="36">
        <f t="shared" si="17"/>
        <v>0</v>
      </c>
      <c r="M113" s="36">
        <f t="shared" si="17"/>
        <v>0</v>
      </c>
      <c r="N113" s="36">
        <f t="shared" si="17"/>
        <v>0</v>
      </c>
      <c r="O113" s="36">
        <f t="shared" si="17"/>
        <v>0</v>
      </c>
      <c r="P113" s="36">
        <f t="shared" si="17"/>
        <v>0.52525387507538923</v>
      </c>
      <c r="Q113" s="38"/>
      <c r="R113" s="4"/>
      <c r="S113" s="4"/>
    </row>
    <row r="114" spans="2:19" ht="15">
      <c r="B114" s="4"/>
      <c r="R114" s="4"/>
      <c r="S114" s="4"/>
    </row>
    <row r="115" spans="2:19" ht="15.75" thickBot="1">
      <c r="B115" s="4"/>
      <c r="R115" s="4"/>
      <c r="S115" s="4"/>
    </row>
    <row r="116" spans="2:19" ht="18.75" thickBot="1">
      <c r="B116" s="4"/>
      <c r="C116" s="181" t="s">
        <v>236</v>
      </c>
      <c r="D116" s="478" t="s">
        <v>44</v>
      </c>
      <c r="E116" s="479"/>
      <c r="F116" s="479"/>
      <c r="G116" s="479"/>
      <c r="H116" s="479"/>
      <c r="I116" s="479"/>
      <c r="J116" s="479"/>
      <c r="K116" s="479"/>
      <c r="L116" s="479"/>
      <c r="M116" s="479"/>
      <c r="N116" s="480"/>
      <c r="O116" s="480"/>
      <c r="P116" s="480"/>
      <c r="Q116" s="481"/>
      <c r="R116" s="4"/>
      <c r="S116" s="4"/>
    </row>
    <row r="117" spans="2:19" ht="15.75">
      <c r="B117" s="4"/>
      <c r="C117" s="475" t="s">
        <v>195</v>
      </c>
      <c r="D117" s="456" t="s">
        <v>196</v>
      </c>
      <c r="E117" s="456" t="s">
        <v>197</v>
      </c>
      <c r="F117" s="456" t="s">
        <v>198</v>
      </c>
      <c r="G117" s="456" t="s">
        <v>199</v>
      </c>
      <c r="H117" s="456" t="s">
        <v>200</v>
      </c>
      <c r="I117" s="456" t="s">
        <v>201</v>
      </c>
      <c r="J117" s="467" t="s">
        <v>202</v>
      </c>
      <c r="K117" s="456" t="s">
        <v>203</v>
      </c>
      <c r="L117" s="456" t="s">
        <v>204</v>
      </c>
      <c r="M117" s="456" t="s">
        <v>205</v>
      </c>
      <c r="N117" s="456" t="s">
        <v>206</v>
      </c>
      <c r="O117" s="467" t="s">
        <v>207</v>
      </c>
      <c r="P117" s="456" t="s">
        <v>208</v>
      </c>
      <c r="Q117" s="457"/>
      <c r="R117" s="4"/>
      <c r="S117" s="4"/>
    </row>
    <row r="118" spans="2:19" ht="32.25" thickBot="1">
      <c r="B118" s="4"/>
      <c r="C118" s="476"/>
      <c r="D118" s="477"/>
      <c r="E118" s="477"/>
      <c r="F118" s="477"/>
      <c r="G118" s="477"/>
      <c r="H118" s="477"/>
      <c r="I118" s="477"/>
      <c r="J118" s="477"/>
      <c r="K118" s="477"/>
      <c r="L118" s="477"/>
      <c r="M118" s="477"/>
      <c r="N118" s="477"/>
      <c r="O118" s="477"/>
      <c r="P118" s="183" t="s">
        <v>234</v>
      </c>
      <c r="Q118" s="30" t="s">
        <v>235</v>
      </c>
      <c r="R118" s="4"/>
      <c r="S118" s="4"/>
    </row>
    <row r="119" spans="2:19" ht="15">
      <c r="B119" s="4"/>
      <c r="C119" s="174">
        <v>2007</v>
      </c>
      <c r="D119" s="184">
        <f>D6/D$96</f>
        <v>-0.41860465116279072</v>
      </c>
      <c r="E119" s="182">
        <f t="shared" ref="E119:Q119" si="18">E6/E$96</f>
        <v>-0.36363636363636365</v>
      </c>
      <c r="F119" s="182">
        <f t="shared" si="18"/>
        <v>7.3333333333333339</v>
      </c>
      <c r="G119" s="182">
        <f t="shared" si="18"/>
        <v>1.6666666666666667</v>
      </c>
      <c r="H119" s="182">
        <f t="shared" si="18"/>
        <v>0.9553571428571429</v>
      </c>
      <c r="I119" s="182"/>
      <c r="J119" s="182">
        <f t="shared" si="18"/>
        <v>2.3981232716627905</v>
      </c>
      <c r="K119" s="182">
        <f t="shared" si="18"/>
        <v>1.0619469026548671</v>
      </c>
      <c r="L119" s="182">
        <f t="shared" si="18"/>
        <v>0.9242424242424242</v>
      </c>
      <c r="M119" s="182">
        <f t="shared" si="18"/>
        <v>-0.14285714285714288</v>
      </c>
      <c r="N119" s="182">
        <f t="shared" si="18"/>
        <v>1.3636363636363635</v>
      </c>
      <c r="O119" s="182">
        <f t="shared" si="18"/>
        <v>0.42856414492132922</v>
      </c>
      <c r="P119" s="182">
        <f t="shared" si="18"/>
        <v>1.2811000165980904</v>
      </c>
      <c r="Q119" s="357">
        <f t="shared" si="18"/>
        <v>1.3087099307489114</v>
      </c>
      <c r="R119" s="4"/>
      <c r="S119" s="4"/>
    </row>
    <row r="120" spans="2:19" ht="15">
      <c r="B120" s="4"/>
      <c r="C120" s="175">
        <v>2008</v>
      </c>
      <c r="D120" s="87">
        <f>D16/D$96</f>
        <v>0.13953488372093023</v>
      </c>
      <c r="E120" s="85">
        <f t="shared" ref="E120:Q120" si="19">E16/E$96</f>
        <v>-0.27272727272727276</v>
      </c>
      <c r="F120" s="85">
        <f t="shared" si="19"/>
        <v>2.3333333333333335</v>
      </c>
      <c r="G120" s="85">
        <f t="shared" si="19"/>
        <v>1.1500000000000001</v>
      </c>
      <c r="H120" s="85">
        <f t="shared" si="19"/>
        <v>1.0803571428571428</v>
      </c>
      <c r="I120" s="85"/>
      <c r="J120" s="85">
        <f t="shared" si="19"/>
        <v>1.5322410820692607</v>
      </c>
      <c r="K120" s="85">
        <f t="shared" si="19"/>
        <v>0.70796460176991149</v>
      </c>
      <c r="L120" s="85">
        <f t="shared" si="19"/>
        <v>1.2424242424242424</v>
      </c>
      <c r="M120" s="85">
        <f t="shared" si="19"/>
        <v>2.6428571428571432</v>
      </c>
      <c r="N120" s="85">
        <f t="shared" si="19"/>
        <v>0.31818181818181812</v>
      </c>
      <c r="O120" s="85">
        <f t="shared" si="19"/>
        <v>1.2450544015825913</v>
      </c>
      <c r="P120" s="85">
        <f t="shared" si="19"/>
        <v>1.4433928160636236</v>
      </c>
      <c r="Q120" s="88">
        <f t="shared" si="19"/>
        <v>1.3844309771083227</v>
      </c>
      <c r="R120" s="4"/>
      <c r="S120" s="4"/>
    </row>
    <row r="121" spans="2:19" ht="15">
      <c r="C121" s="175">
        <v>2009</v>
      </c>
      <c r="D121" s="87">
        <f>D26/D$96</f>
        <v>1.1162790697674418</v>
      </c>
      <c r="E121" s="85">
        <f t="shared" ref="E121:Q121" si="20">E26/E$96</f>
        <v>0.81818181818181823</v>
      </c>
      <c r="F121" s="85">
        <f t="shared" si="20"/>
        <v>2.3333333333333335</v>
      </c>
      <c r="G121" s="85">
        <f t="shared" si="20"/>
        <v>1.8333333333333333</v>
      </c>
      <c r="H121" s="85">
        <f t="shared" si="20"/>
        <v>0.96428571428571441</v>
      </c>
      <c r="I121" s="85"/>
      <c r="J121" s="85">
        <f t="shared" si="20"/>
        <v>1.1127221272764027</v>
      </c>
      <c r="K121" s="85">
        <f t="shared" si="20"/>
        <v>1.1327433628318584</v>
      </c>
      <c r="L121" s="85">
        <f t="shared" si="20"/>
        <v>0.90909090909090917</v>
      </c>
      <c r="M121" s="85">
        <f t="shared" si="20"/>
        <v>2.8571428571428572</v>
      </c>
      <c r="N121" s="85">
        <f t="shared" si="20"/>
        <v>1.0454545454545452</v>
      </c>
      <c r="O121" s="85">
        <f t="shared" si="20"/>
        <v>0.85284550358428401</v>
      </c>
      <c r="P121" s="85">
        <f t="shared" si="20"/>
        <v>1.0165776455509741</v>
      </c>
      <c r="Q121" s="88">
        <f t="shared" si="20"/>
        <v>0.96516763077688628</v>
      </c>
    </row>
    <row r="122" spans="2:19" ht="15">
      <c r="C122" s="175">
        <v>2010</v>
      </c>
      <c r="D122" s="87">
        <f>D36/D$96</f>
        <v>1.3953488372093024</v>
      </c>
      <c r="E122" s="85">
        <f t="shared" ref="E122:Q122" si="21">E36/E$96</f>
        <v>0.84848484848484851</v>
      </c>
      <c r="F122" s="85">
        <f t="shared" si="21"/>
        <v>2.5</v>
      </c>
      <c r="G122" s="85">
        <f t="shared" si="21"/>
        <v>1.1833333333333333</v>
      </c>
      <c r="H122" s="85">
        <f t="shared" si="21"/>
        <v>0.9017857142857143</v>
      </c>
      <c r="I122" s="85"/>
      <c r="J122" s="85">
        <f t="shared" si="21"/>
        <v>0.96282411746329266</v>
      </c>
      <c r="K122" s="85">
        <f t="shared" si="21"/>
        <v>0.87610619469026552</v>
      </c>
      <c r="L122" s="85">
        <f t="shared" si="21"/>
        <v>0.75757575757575757</v>
      </c>
      <c r="M122" s="85">
        <f t="shared" si="21"/>
        <v>2.9285714285714284</v>
      </c>
      <c r="N122" s="85">
        <f t="shared" si="21"/>
        <v>2.545454545454545</v>
      </c>
      <c r="O122" s="85">
        <f t="shared" si="21"/>
        <v>0.83299094575058952</v>
      </c>
      <c r="P122" s="85">
        <f t="shared" si="21"/>
        <v>1.019950747476553</v>
      </c>
      <c r="Q122" s="88">
        <f t="shared" si="21"/>
        <v>0.89411276948590368</v>
      </c>
    </row>
    <row r="123" spans="2:19" ht="15">
      <c r="C123" s="175">
        <v>2011</v>
      </c>
      <c r="D123" s="87">
        <f>D46/D$96</f>
        <v>0.48837209302325585</v>
      </c>
      <c r="E123" s="85">
        <f t="shared" ref="E123:Q123" si="22">E46/E$96</f>
        <v>1</v>
      </c>
      <c r="F123" s="85">
        <f t="shared" si="22"/>
        <v>5.166666666666667</v>
      </c>
      <c r="G123" s="85">
        <f t="shared" si="22"/>
        <v>1.4666666666666668</v>
      </c>
      <c r="H123" s="85">
        <f t="shared" si="22"/>
        <v>0.84821428571428581</v>
      </c>
      <c r="I123" s="85"/>
      <c r="J123" s="85">
        <f t="shared" si="22"/>
        <v>1.2058754787277126</v>
      </c>
      <c r="K123" s="85">
        <f t="shared" si="22"/>
        <v>1.1150442477876106</v>
      </c>
      <c r="L123" s="85">
        <f t="shared" si="22"/>
        <v>0.81818181818181823</v>
      </c>
      <c r="M123" s="85">
        <f t="shared" si="22"/>
        <v>1.142857142857143</v>
      </c>
      <c r="N123" s="85">
        <f t="shared" si="22"/>
        <v>0</v>
      </c>
      <c r="O123" s="85">
        <f t="shared" si="22"/>
        <v>0.89767199975526912</v>
      </c>
      <c r="P123" s="85">
        <f t="shared" si="22"/>
        <v>1.0319155898241357</v>
      </c>
      <c r="Q123" s="88">
        <f t="shared" si="22"/>
        <v>1.0319155898241357</v>
      </c>
    </row>
    <row r="124" spans="2:19" ht="15">
      <c r="C124" s="175">
        <v>2012</v>
      </c>
      <c r="D124" s="87">
        <f>D56/D$96</f>
        <v>-0.53488372093023251</v>
      </c>
      <c r="E124" s="85">
        <f t="shared" ref="E124:Q124" si="23">E56/E$96</f>
        <v>-2.0606060606060606</v>
      </c>
      <c r="F124" s="85">
        <f t="shared" si="23"/>
        <v>7.166666666666667</v>
      </c>
      <c r="G124" s="85">
        <f t="shared" si="23"/>
        <v>0.8666666666666667</v>
      </c>
      <c r="H124" s="85">
        <f t="shared" si="23"/>
        <v>0.96428571428571441</v>
      </c>
      <c r="I124" s="85"/>
      <c r="J124" s="85">
        <f t="shared" si="23"/>
        <v>2.4928988537235961</v>
      </c>
      <c r="K124" s="85">
        <f t="shared" si="23"/>
        <v>1.0619469026548671</v>
      </c>
      <c r="L124" s="85">
        <f t="shared" si="23"/>
        <v>1.303030303030303</v>
      </c>
      <c r="M124" s="85">
        <f t="shared" si="23"/>
        <v>2.9285714285714284</v>
      </c>
      <c r="N124" s="85">
        <f t="shared" si="23"/>
        <v>-1.4090909090909089</v>
      </c>
      <c r="O124" s="85">
        <f t="shared" si="23"/>
        <v>1.7945103857566762</v>
      </c>
      <c r="P124" s="85">
        <f t="shared" si="23"/>
        <v>2.1643858810906864</v>
      </c>
      <c r="Q124" s="88">
        <f t="shared" si="23"/>
        <v>2.1191023732525709</v>
      </c>
    </row>
    <row r="125" spans="2:19" ht="15">
      <c r="C125" s="175">
        <v>2013</v>
      </c>
      <c r="D125" s="87">
        <f>D66/D$96</f>
        <v>-0.81395348837209303</v>
      </c>
      <c r="E125" s="85">
        <f t="shared" ref="E125:Q125" si="24">E66/E$96</f>
        <v>-0.75757575757575757</v>
      </c>
      <c r="F125" s="85">
        <f t="shared" si="24"/>
        <v>3.666666666666667</v>
      </c>
      <c r="G125" s="85">
        <f t="shared" si="24"/>
        <v>1.0166666666666666</v>
      </c>
      <c r="H125" s="85">
        <f t="shared" si="24"/>
        <v>0.85714285714285721</v>
      </c>
      <c r="I125" s="85"/>
      <c r="J125" s="85">
        <f t="shared" si="24"/>
        <v>2.0839259790139106</v>
      </c>
      <c r="K125" s="85">
        <f t="shared" si="24"/>
        <v>0.86725663716814161</v>
      </c>
      <c r="L125" s="85">
        <f t="shared" si="24"/>
        <v>1.303030303030303</v>
      </c>
      <c r="M125" s="85">
        <f t="shared" si="24"/>
        <v>2.3571428571428572</v>
      </c>
      <c r="N125" s="85">
        <f t="shared" si="24"/>
        <v>0.13636363636363635</v>
      </c>
      <c r="O125" s="85">
        <f t="shared" si="24"/>
        <v>1.4233516785445568</v>
      </c>
      <c r="P125" s="85">
        <f t="shared" si="24"/>
        <v>1.7972394755003451</v>
      </c>
      <c r="Q125" s="88">
        <f t="shared" si="24"/>
        <v>1.7247948019214558</v>
      </c>
    </row>
    <row r="126" spans="2:19" ht="15">
      <c r="C126" s="175">
        <f>C125+1</f>
        <v>2014</v>
      </c>
      <c r="D126" s="87">
        <f>D76/D$96</f>
        <v>0.27906976744186046</v>
      </c>
      <c r="E126" s="85">
        <f t="shared" ref="E126:Q126" si="25">E76/E$96</f>
        <v>-0.30303030303030304</v>
      </c>
      <c r="F126" s="85">
        <f t="shared" si="25"/>
        <v>9.8333333333333339</v>
      </c>
      <c r="G126" s="85">
        <f t="shared" si="25"/>
        <v>1.5</v>
      </c>
      <c r="H126" s="85">
        <f t="shared" si="25"/>
        <v>0.88392857142857151</v>
      </c>
      <c r="I126" s="85"/>
      <c r="J126" s="85">
        <f t="shared" si="25"/>
        <v>2.2652617118794218</v>
      </c>
      <c r="K126" s="85">
        <f t="shared" si="25"/>
        <v>1.1817109144542772</v>
      </c>
      <c r="L126" s="85">
        <f t="shared" si="25"/>
        <v>1.3543499511241448</v>
      </c>
      <c r="M126" s="85">
        <f t="shared" si="25"/>
        <v>3.397619047619048</v>
      </c>
      <c r="N126" s="85">
        <f t="shared" si="25"/>
        <v>0.15395894428152485</v>
      </c>
      <c r="O126" s="85">
        <f t="shared" si="25"/>
        <v>1.4767430720290369</v>
      </c>
      <c r="P126" s="85">
        <f t="shared" si="25"/>
        <v>1.8721493791705734</v>
      </c>
      <c r="Q126" s="88">
        <f t="shared" si="25"/>
        <v>1.8218668228692592</v>
      </c>
    </row>
    <row r="127" spans="2:19" ht="15.75" thickBot="1">
      <c r="C127" s="176">
        <f>C126+1</f>
        <v>2015</v>
      </c>
      <c r="D127" s="93">
        <f>D86/D$96</f>
        <v>0.21305326331582899</v>
      </c>
      <c r="E127" s="91">
        <f t="shared" ref="E127:P127" si="26">E86/E$96</f>
        <v>0.40367965367965369</v>
      </c>
      <c r="F127" s="91">
        <f t="shared" si="26"/>
        <v>4.9946236559139789</v>
      </c>
      <c r="G127" s="91">
        <f t="shared" si="26"/>
        <v>1.1588888888888886</v>
      </c>
      <c r="H127" s="91">
        <f t="shared" si="26"/>
        <v>1.0005760368663597</v>
      </c>
      <c r="I127" s="91"/>
      <c r="J127" s="91">
        <f t="shared" si="26"/>
        <v>1.438484577956386</v>
      </c>
      <c r="K127" s="91">
        <f t="shared" si="26"/>
        <v>0</v>
      </c>
      <c r="L127" s="91">
        <f t="shared" si="26"/>
        <v>0</v>
      </c>
      <c r="M127" s="91">
        <f t="shared" si="26"/>
        <v>0</v>
      </c>
      <c r="N127" s="91">
        <f t="shared" si="26"/>
        <v>0</v>
      </c>
      <c r="O127" s="91"/>
      <c r="P127" s="91">
        <f t="shared" si="26"/>
        <v>1.3553639275383449</v>
      </c>
      <c r="Q127" s="94"/>
    </row>
  </sheetData>
  <customSheetViews>
    <customSheetView guid="{6DA84043-8308-458F-9378-22AB3DF247A3}" scale="80" showPageBreaks="1" printArea="1" view="pageBreakPreview" topLeftCell="A109">
      <selection activeCell="C119" activeCellId="1" sqref="C117:Q118 C119:C127"/>
      <rowBreaks count="1" manualBreakCount="1">
        <brk id="61" min="2" max="16" man="1"/>
      </rowBreaks>
      <pageMargins left="0.7" right="0.7" top="0.78740157499999996" bottom="0.78740157499999996" header="0.3" footer="0.3"/>
      <pageSetup paperSize="9" scale="59" orientation="portrait" r:id="rId1"/>
    </customSheetView>
  </customSheetViews>
  <mergeCells count="191">
    <mergeCell ref="C2:L2"/>
    <mergeCell ref="M2:Q2"/>
    <mergeCell ref="C3:C4"/>
    <mergeCell ref="D3:D4"/>
    <mergeCell ref="E3:E4"/>
    <mergeCell ref="F3:F4"/>
    <mergeCell ref="G3:G4"/>
    <mergeCell ref="H3:H4"/>
    <mergeCell ref="I3:I4"/>
    <mergeCell ref="J3:J4"/>
    <mergeCell ref="C22:L22"/>
    <mergeCell ref="M22:Q22"/>
    <mergeCell ref="K3:K4"/>
    <mergeCell ref="L3:L4"/>
    <mergeCell ref="M3:M4"/>
    <mergeCell ref="N3:N4"/>
    <mergeCell ref="O3:O4"/>
    <mergeCell ref="P3:Q3"/>
    <mergeCell ref="C13:C14"/>
    <mergeCell ref="D13:D14"/>
    <mergeCell ref="E13:E14"/>
    <mergeCell ref="F13:F14"/>
    <mergeCell ref="C12:L12"/>
    <mergeCell ref="M12:Q12"/>
    <mergeCell ref="G13:G14"/>
    <mergeCell ref="H13:H14"/>
    <mergeCell ref="I13:I14"/>
    <mergeCell ref="J13:J14"/>
    <mergeCell ref="O13:O14"/>
    <mergeCell ref="P13:Q13"/>
    <mergeCell ref="K13:K14"/>
    <mergeCell ref="L13:L14"/>
    <mergeCell ref="M13:M14"/>
    <mergeCell ref="N13:N14"/>
    <mergeCell ref="C23:C24"/>
    <mergeCell ref="D23:D24"/>
    <mergeCell ref="M32:Q32"/>
    <mergeCell ref="C33:C34"/>
    <mergeCell ref="D33:D34"/>
    <mergeCell ref="E33:E34"/>
    <mergeCell ref="F33:F34"/>
    <mergeCell ref="G33:G34"/>
    <mergeCell ref="H33:H34"/>
    <mergeCell ref="I33:I34"/>
    <mergeCell ref="K23:K24"/>
    <mergeCell ref="L23:L24"/>
    <mergeCell ref="E23:E24"/>
    <mergeCell ref="F23:F24"/>
    <mergeCell ref="G23:G24"/>
    <mergeCell ref="H23:H24"/>
    <mergeCell ref="K33:K34"/>
    <mergeCell ref="L33:L34"/>
    <mergeCell ref="M43:M44"/>
    <mergeCell ref="N43:N44"/>
    <mergeCell ref="P33:Q33"/>
    <mergeCell ref="I23:I24"/>
    <mergeCell ref="J23:J24"/>
    <mergeCell ref="C32:L32"/>
    <mergeCell ref="M23:M24"/>
    <mergeCell ref="N23:N24"/>
    <mergeCell ref="O23:O24"/>
    <mergeCell ref="P23:Q23"/>
    <mergeCell ref="C42:L42"/>
    <mergeCell ref="M42:Q42"/>
    <mergeCell ref="N33:N34"/>
    <mergeCell ref="O33:O34"/>
    <mergeCell ref="C43:C44"/>
    <mergeCell ref="D43:D44"/>
    <mergeCell ref="E43:E44"/>
    <mergeCell ref="F43:F44"/>
    <mergeCell ref="O43:O44"/>
    <mergeCell ref="P43:Q43"/>
    <mergeCell ref="G43:G44"/>
    <mergeCell ref="H43:H44"/>
    <mergeCell ref="J33:J34"/>
    <mergeCell ref="M33:M34"/>
    <mergeCell ref="I43:I44"/>
    <mergeCell ref="J43:J44"/>
    <mergeCell ref="K43:K44"/>
    <mergeCell ref="L43:L44"/>
    <mergeCell ref="K53:K54"/>
    <mergeCell ref="L53:L54"/>
    <mergeCell ref="C52:L52"/>
    <mergeCell ref="H53:H54"/>
    <mergeCell ref="I53:I54"/>
    <mergeCell ref="J53:J54"/>
    <mergeCell ref="P63:Q63"/>
    <mergeCell ref="C62:L62"/>
    <mergeCell ref="M62:Q62"/>
    <mergeCell ref="C63:C64"/>
    <mergeCell ref="D63:D64"/>
    <mergeCell ref="E63:E64"/>
    <mergeCell ref="F63:F64"/>
    <mergeCell ref="G63:G64"/>
    <mergeCell ref="H63:H64"/>
    <mergeCell ref="M52:Q52"/>
    <mergeCell ref="C53:C54"/>
    <mergeCell ref="D53:D54"/>
    <mergeCell ref="E53:E54"/>
    <mergeCell ref="F53:F54"/>
    <mergeCell ref="G53:G54"/>
    <mergeCell ref="P53:Q53"/>
    <mergeCell ref="M53:M54"/>
    <mergeCell ref="N53:N54"/>
    <mergeCell ref="O53:O54"/>
    <mergeCell ref="K83:K84"/>
    <mergeCell ref="L83:L84"/>
    <mergeCell ref="G83:G84"/>
    <mergeCell ref="H83:H84"/>
    <mergeCell ref="O73:O74"/>
    <mergeCell ref="I63:I64"/>
    <mergeCell ref="J63:J64"/>
    <mergeCell ref="K73:K74"/>
    <mergeCell ref="L73:L74"/>
    <mergeCell ref="C72:L72"/>
    <mergeCell ref="K63:K64"/>
    <mergeCell ref="L63:L64"/>
    <mergeCell ref="O63:O64"/>
    <mergeCell ref="C73:C74"/>
    <mergeCell ref="L93:L94"/>
    <mergeCell ref="F93:F94"/>
    <mergeCell ref="G93:G94"/>
    <mergeCell ref="H93:H94"/>
    <mergeCell ref="I93:I94"/>
    <mergeCell ref="J93:J94"/>
    <mergeCell ref="F83:F84"/>
    <mergeCell ref="M63:M64"/>
    <mergeCell ref="N63:N64"/>
    <mergeCell ref="M72:Q72"/>
    <mergeCell ref="C82:L82"/>
    <mergeCell ref="M82:Q82"/>
    <mergeCell ref="P73:Q73"/>
    <mergeCell ref="N73:N74"/>
    <mergeCell ref="P83:Q83"/>
    <mergeCell ref="O83:O84"/>
    <mergeCell ref="D73:D74"/>
    <mergeCell ref="E73:E74"/>
    <mergeCell ref="J73:J74"/>
    <mergeCell ref="M73:M74"/>
    <mergeCell ref="H73:H74"/>
    <mergeCell ref="I73:I74"/>
    <mergeCell ref="F73:F74"/>
    <mergeCell ref="G73:G74"/>
    <mergeCell ref="F103:F104"/>
    <mergeCell ref="D93:D94"/>
    <mergeCell ref="E93:E94"/>
    <mergeCell ref="I83:I84"/>
    <mergeCell ref="C83:C84"/>
    <mergeCell ref="D83:D84"/>
    <mergeCell ref="E83:E84"/>
    <mergeCell ref="O103:O104"/>
    <mergeCell ref="P103:Q103"/>
    <mergeCell ref="D102:M102"/>
    <mergeCell ref="N102:Q102"/>
    <mergeCell ref="G103:G104"/>
    <mergeCell ref="H103:H104"/>
    <mergeCell ref="M93:M94"/>
    <mergeCell ref="P93:Q93"/>
    <mergeCell ref="I103:I104"/>
    <mergeCell ref="J103:J104"/>
    <mergeCell ref="K103:K104"/>
    <mergeCell ref="L103:L104"/>
    <mergeCell ref="N103:N104"/>
    <mergeCell ref="N93:N94"/>
    <mergeCell ref="M103:M104"/>
    <mergeCell ref="O93:O94"/>
    <mergeCell ref="K93:K94"/>
    <mergeCell ref="M92:Q92"/>
    <mergeCell ref="C93:C94"/>
    <mergeCell ref="J83:J84"/>
    <mergeCell ref="M83:M84"/>
    <mergeCell ref="N83:N84"/>
    <mergeCell ref="C92:L92"/>
    <mergeCell ref="C117:C118"/>
    <mergeCell ref="D117:D118"/>
    <mergeCell ref="E117:E118"/>
    <mergeCell ref="F117:F118"/>
    <mergeCell ref="G117:G118"/>
    <mergeCell ref="H117:H118"/>
    <mergeCell ref="P117:Q117"/>
    <mergeCell ref="L117:L118"/>
    <mergeCell ref="M117:M118"/>
    <mergeCell ref="N117:N118"/>
    <mergeCell ref="O117:O118"/>
    <mergeCell ref="D116:Q116"/>
    <mergeCell ref="I117:I118"/>
    <mergeCell ref="J117:J118"/>
    <mergeCell ref="K117:K118"/>
    <mergeCell ref="C103:C104"/>
    <mergeCell ref="D103:D104"/>
    <mergeCell ref="E103:E104"/>
  </mergeCells>
  <phoneticPr fontId="26" type="noConversion"/>
  <pageMargins left="0.7" right="0.7" top="0.78740157499999996" bottom="0.78740157499999996" header="0.3" footer="0.3"/>
  <pageSetup paperSize="9" scale="59" orientation="portrait" r:id="rId2"/>
  <rowBreaks count="1" manualBreakCount="1">
    <brk id="61" min="2" max="1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211"/>
  <sheetViews>
    <sheetView zoomScale="70" zoomScaleNormal="70" zoomScaleSheetLayoutView="80" workbookViewId="0">
      <selection activeCell="A11" sqref="A11:B11"/>
    </sheetView>
  </sheetViews>
  <sheetFormatPr defaultColWidth="9.140625" defaultRowHeight="15"/>
  <cols>
    <col min="1" max="1" width="9.140625" style="4"/>
    <col min="2" max="2" width="10.7109375" style="4" customWidth="1"/>
    <col min="3" max="3" width="9" style="4" customWidth="1"/>
    <col min="4" max="4" width="10" style="4" customWidth="1"/>
    <col min="5" max="7" width="9" style="4" customWidth="1"/>
    <col min="8" max="8" width="12.5703125" style="4" customWidth="1"/>
    <col min="9" max="9" width="9.7109375" style="4" customWidth="1"/>
    <col min="10" max="13" width="9" style="4" customWidth="1"/>
    <col min="14" max="14" width="11.140625" style="4" customWidth="1"/>
    <col min="15" max="15" width="10.7109375" style="4" customWidth="1"/>
    <col min="16" max="16" width="16" style="4" customWidth="1"/>
    <col min="17" max="16384" width="9.140625" style="4"/>
  </cols>
  <sheetData>
    <row r="1" spans="2:17" ht="15.95" customHeight="1">
      <c r="B1" s="1"/>
      <c r="C1" s="1"/>
      <c r="D1" s="2"/>
      <c r="E1" s="2"/>
      <c r="F1" s="2"/>
      <c r="G1" s="2"/>
      <c r="H1" s="3"/>
      <c r="I1" s="3"/>
      <c r="J1" s="2"/>
      <c r="K1" s="2"/>
      <c r="L1" s="2"/>
      <c r="M1" s="2"/>
      <c r="N1" s="1"/>
      <c r="O1" s="1"/>
    </row>
    <row r="2" spans="2:17" ht="15.95" customHeight="1" thickBot="1"/>
    <row r="3" spans="2:17" ht="39.950000000000003" customHeight="1" thickBot="1">
      <c r="B3" s="473" t="s">
        <v>254</v>
      </c>
      <c r="C3" s="474"/>
      <c r="D3" s="474"/>
      <c r="E3" s="474"/>
      <c r="F3" s="474"/>
      <c r="G3" s="474"/>
      <c r="H3" s="474"/>
      <c r="I3" s="474"/>
      <c r="J3" s="474"/>
      <c r="K3" s="474"/>
      <c r="L3" s="470" t="s">
        <v>239</v>
      </c>
      <c r="M3" s="471"/>
      <c r="N3" s="471"/>
      <c r="O3" s="471"/>
      <c r="P3" s="472"/>
    </row>
    <row r="4" spans="2:17" ht="20.100000000000001" customHeight="1">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7" ht="20.100000000000001" customHeight="1" thickBot="1">
      <c r="B5" s="466"/>
      <c r="C5" s="462"/>
      <c r="D5" s="462"/>
      <c r="E5" s="462"/>
      <c r="F5" s="462"/>
      <c r="G5" s="462"/>
      <c r="H5" s="462"/>
      <c r="I5" s="462"/>
      <c r="J5" s="462"/>
      <c r="K5" s="462"/>
      <c r="L5" s="462"/>
      <c r="M5" s="462"/>
      <c r="N5" s="462"/>
      <c r="O5" s="145" t="s">
        <v>209</v>
      </c>
      <c r="P5" s="30" t="s">
        <v>210</v>
      </c>
    </row>
    <row r="6" spans="2:17" ht="21" customHeight="1">
      <c r="B6" s="148" t="s">
        <v>211</v>
      </c>
      <c r="C6" s="146">
        <v>31</v>
      </c>
      <c r="D6" s="8">
        <v>29</v>
      </c>
      <c r="E6" s="8">
        <v>31</v>
      </c>
      <c r="F6" s="8">
        <v>18</v>
      </c>
      <c r="G6" s="8">
        <v>6</v>
      </c>
      <c r="H6" s="8">
        <v>3</v>
      </c>
      <c r="I6" s="168">
        <f>SUM(C6:G6)</f>
        <v>115</v>
      </c>
      <c r="J6" s="8">
        <v>17</v>
      </c>
      <c r="K6" s="8">
        <v>19</v>
      </c>
      <c r="L6" s="8">
        <v>30</v>
      </c>
      <c r="M6" s="8">
        <v>31</v>
      </c>
      <c r="N6" s="168">
        <f>SUM(J6:M6)</f>
        <v>97</v>
      </c>
      <c r="O6" s="167">
        <f>SUM(C6:H6,J6:M6)</f>
        <v>215</v>
      </c>
      <c r="P6" s="169">
        <f>I6+N6</f>
        <v>212</v>
      </c>
    </row>
    <row r="7" spans="2:17" ht="21" customHeight="1">
      <c r="B7" s="149" t="s">
        <v>485</v>
      </c>
      <c r="C7" s="147">
        <v>-2.8032258064516125</v>
      </c>
      <c r="D7" s="10">
        <v>2.1551724137931032</v>
      </c>
      <c r="E7" s="10">
        <v>3.3096774193548386</v>
      </c>
      <c r="F7" s="10">
        <v>8.2222222222222214</v>
      </c>
      <c r="G7" s="10">
        <v>12.65</v>
      </c>
      <c r="H7" s="10">
        <v>17.533333333333335</v>
      </c>
      <c r="I7" s="153">
        <f>(C6*C7+D6*D7+E6*E7+F6*F7+G6*G7)/I6</f>
        <v>2.6269565217391304</v>
      </c>
      <c r="J7" s="10">
        <v>11.411764705882353</v>
      </c>
      <c r="K7" s="95">
        <v>9.8000000000000007</v>
      </c>
      <c r="L7" s="95">
        <v>5.6433333333333335</v>
      </c>
      <c r="M7" s="95">
        <v>0.58064516129032229</v>
      </c>
      <c r="N7" s="153">
        <f>(J6*J7+K6*K7+L6*L7+M6*M7)/N6</f>
        <v>5.8505154639175254</v>
      </c>
      <c r="O7" s="154">
        <f>(C7*C6+D7*D6+E7*E6+F7*F6+G7*G6+H7*H6+J7*J6+K7*K6+L7*L6+M7*M6)/O6</f>
        <v>4.2893023255813958</v>
      </c>
      <c r="P7" s="161">
        <f>(I7*I6+N7*N6)/P6</f>
        <v>4.1018867924528299</v>
      </c>
    </row>
    <row r="8" spans="2:17" ht="21" customHeight="1">
      <c r="B8" s="149" t="s">
        <v>212</v>
      </c>
      <c r="C8" s="13">
        <f t="shared" ref="C8:H8" si="0">C6*(13-C7)</f>
        <v>489.9</v>
      </c>
      <c r="D8" s="12">
        <f t="shared" si="0"/>
        <v>314.5</v>
      </c>
      <c r="E8" s="12">
        <f t="shared" si="0"/>
        <v>300.40000000000003</v>
      </c>
      <c r="F8" s="12">
        <f t="shared" si="0"/>
        <v>86.000000000000014</v>
      </c>
      <c r="G8" s="12">
        <f t="shared" si="0"/>
        <v>2.0999999999999979</v>
      </c>
      <c r="H8" s="12">
        <f t="shared" si="0"/>
        <v>-13.600000000000005</v>
      </c>
      <c r="I8" s="155">
        <f>SUM(C8:G8)</f>
        <v>1192.8999999999999</v>
      </c>
      <c r="J8" s="12">
        <f>J6*(13-J7)</f>
        <v>26.999999999999993</v>
      </c>
      <c r="K8" s="12">
        <f>K6*(13-K7)</f>
        <v>60.799999999999983</v>
      </c>
      <c r="L8" s="12">
        <f>L6*(13-L7)</f>
        <v>220.7</v>
      </c>
      <c r="M8" s="12">
        <f>M6*(13-M7)</f>
        <v>385</v>
      </c>
      <c r="N8" s="155">
        <f>SUM(J8:M8)</f>
        <v>693.5</v>
      </c>
      <c r="O8" s="156">
        <f>O6*(13-O7)</f>
        <v>1872.8</v>
      </c>
      <c r="P8" s="162">
        <f>P6*(13-P7)</f>
        <v>1886.3999999999999</v>
      </c>
    </row>
    <row r="9" spans="2:17" ht="21" customHeight="1">
      <c r="B9" s="149" t="s">
        <v>213</v>
      </c>
      <c r="C9" s="13">
        <f t="shared" ref="C9:H9" si="1">C6*(17-C7)</f>
        <v>613.90000000000009</v>
      </c>
      <c r="D9" s="12">
        <f t="shared" si="1"/>
        <v>430.5</v>
      </c>
      <c r="E9" s="12">
        <f t="shared" si="1"/>
        <v>424.40000000000003</v>
      </c>
      <c r="F9" s="12">
        <f t="shared" si="1"/>
        <v>158</v>
      </c>
      <c r="G9" s="12">
        <f t="shared" si="1"/>
        <v>26.099999999999998</v>
      </c>
      <c r="H9" s="12">
        <f t="shared" si="1"/>
        <v>-1.600000000000005</v>
      </c>
      <c r="I9" s="155">
        <f>SUM(C9:G9)</f>
        <v>1652.9</v>
      </c>
      <c r="J9" s="12">
        <f>J6*(17-J7)</f>
        <v>95</v>
      </c>
      <c r="K9" s="12">
        <f>K6*(17-K7)</f>
        <v>136.79999999999998</v>
      </c>
      <c r="L9" s="12">
        <f>L6*(17-L7)</f>
        <v>340.7</v>
      </c>
      <c r="M9" s="12">
        <f>M6*(17-M7)</f>
        <v>508.99999999999994</v>
      </c>
      <c r="N9" s="155">
        <f>SUM(J9:M9)</f>
        <v>1081.5</v>
      </c>
      <c r="O9" s="156">
        <f>O6*(17-O7)</f>
        <v>2732.7999999999997</v>
      </c>
      <c r="P9" s="162">
        <f>P6*(17-P7)</f>
        <v>2734.3999999999996</v>
      </c>
    </row>
    <row r="10" spans="2:17" ht="21" customHeight="1">
      <c r="B10" s="149" t="s">
        <v>214</v>
      </c>
      <c r="C10" s="17">
        <f t="shared" ref="C10:H10" si="2">C6*(18-C7)</f>
        <v>644.90000000000009</v>
      </c>
      <c r="D10" s="16">
        <f t="shared" si="2"/>
        <v>459.5</v>
      </c>
      <c r="E10" s="16">
        <f t="shared" si="2"/>
        <v>455.40000000000003</v>
      </c>
      <c r="F10" s="16">
        <f t="shared" si="2"/>
        <v>176</v>
      </c>
      <c r="G10" s="16">
        <f t="shared" si="2"/>
        <v>32.099999999999994</v>
      </c>
      <c r="H10" s="16">
        <f t="shared" si="2"/>
        <v>1.399999999999995</v>
      </c>
      <c r="I10" s="155">
        <f>SUM(C10:G10)</f>
        <v>1767.9</v>
      </c>
      <c r="J10" s="16">
        <f>J6*(18-J7)</f>
        <v>112</v>
      </c>
      <c r="K10" s="16">
        <f>K6*(18-K7)</f>
        <v>155.79999999999998</v>
      </c>
      <c r="L10" s="16">
        <f>L6*(18-L7)</f>
        <v>370.7</v>
      </c>
      <c r="M10" s="16">
        <f>M6*(18-M7)</f>
        <v>540</v>
      </c>
      <c r="N10" s="155">
        <f>SUM(J10:M10)</f>
        <v>1178.5</v>
      </c>
      <c r="O10" s="157">
        <f>O6*(18-O7)</f>
        <v>2947.7999999999997</v>
      </c>
      <c r="P10" s="163">
        <f>P6*(18-P7)</f>
        <v>2946.3999999999996</v>
      </c>
    </row>
    <row r="11" spans="2:17" ht="21" customHeight="1" thickBot="1">
      <c r="B11" s="350" t="s">
        <v>215</v>
      </c>
      <c r="C11" s="21">
        <f t="shared" ref="C11:H11" si="3">C6*(19-C7)</f>
        <v>675.90000000000009</v>
      </c>
      <c r="D11" s="20">
        <f t="shared" si="3"/>
        <v>488.5</v>
      </c>
      <c r="E11" s="20">
        <f t="shared" si="3"/>
        <v>486.40000000000003</v>
      </c>
      <c r="F11" s="20">
        <f t="shared" si="3"/>
        <v>194</v>
      </c>
      <c r="G11" s="20">
        <f t="shared" si="3"/>
        <v>38.099999999999994</v>
      </c>
      <c r="H11" s="20">
        <f t="shared" si="3"/>
        <v>4.399999999999995</v>
      </c>
      <c r="I11" s="164">
        <f>SUM(C11:G11)</f>
        <v>1882.9</v>
      </c>
      <c r="J11" s="20">
        <f>J6*(19-J7)</f>
        <v>129</v>
      </c>
      <c r="K11" s="20">
        <f>K6*(19-K7)</f>
        <v>174.79999999999998</v>
      </c>
      <c r="L11" s="20">
        <f>L6*(19-L7)</f>
        <v>400.7</v>
      </c>
      <c r="M11" s="20">
        <f>M6*(19-M7)</f>
        <v>571</v>
      </c>
      <c r="N11" s="164">
        <f>SUM(J11:M11)</f>
        <v>1275.5</v>
      </c>
      <c r="O11" s="165">
        <f>O6*(19-O7)</f>
        <v>3162.7999999999997</v>
      </c>
      <c r="P11" s="166">
        <f>P6*(19-P7)</f>
        <v>3158.3999999999996</v>
      </c>
    </row>
    <row r="12" spans="2:17" ht="15.75" customHeight="1" thickBot="1">
      <c r="B12" s="1"/>
      <c r="C12" s="1"/>
      <c r="D12" s="2"/>
      <c r="E12" s="2"/>
      <c r="F12" s="2"/>
      <c r="G12" s="1"/>
      <c r="H12" s="2"/>
      <c r="I12" s="1"/>
      <c r="J12" s="2"/>
      <c r="K12" s="1"/>
      <c r="L12" s="2"/>
      <c r="M12" s="1"/>
      <c r="N12" s="2"/>
      <c r="O12" s="1"/>
      <c r="P12" s="1"/>
    </row>
    <row r="13" spans="2:17" ht="39.950000000000003" customHeight="1" thickBot="1">
      <c r="B13" s="473" t="s">
        <v>254</v>
      </c>
      <c r="C13" s="474"/>
      <c r="D13" s="474"/>
      <c r="E13" s="474"/>
      <c r="F13" s="474"/>
      <c r="G13" s="474"/>
      <c r="H13" s="474"/>
      <c r="I13" s="474"/>
      <c r="J13" s="474"/>
      <c r="K13" s="474"/>
      <c r="L13" s="470" t="s">
        <v>240</v>
      </c>
      <c r="M13" s="471"/>
      <c r="N13" s="471"/>
      <c r="O13" s="471"/>
      <c r="P13" s="472"/>
    </row>
    <row r="14" spans="2:17" ht="20.100000000000001" customHeight="1">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7" ht="20.100000000000001" customHeight="1" thickBot="1">
      <c r="B15" s="466"/>
      <c r="C15" s="462"/>
      <c r="D15" s="462"/>
      <c r="E15" s="462"/>
      <c r="F15" s="462"/>
      <c r="G15" s="462"/>
      <c r="H15" s="462"/>
      <c r="I15" s="462"/>
      <c r="J15" s="462"/>
      <c r="K15" s="462"/>
      <c r="L15" s="462"/>
      <c r="M15" s="462"/>
      <c r="N15" s="462"/>
      <c r="O15" s="145" t="s">
        <v>209</v>
      </c>
      <c r="P15" s="30" t="s">
        <v>210</v>
      </c>
      <c r="Q15" s="1"/>
    </row>
    <row r="16" spans="2:17" ht="19.5" customHeight="1">
      <c r="B16" s="148" t="s">
        <v>211</v>
      </c>
      <c r="C16" s="146">
        <v>31</v>
      </c>
      <c r="D16" s="8">
        <v>28</v>
      </c>
      <c r="E16" s="8">
        <v>31</v>
      </c>
      <c r="F16" s="8">
        <v>30</v>
      </c>
      <c r="G16" s="8">
        <v>9</v>
      </c>
      <c r="H16" s="8">
        <v>6</v>
      </c>
      <c r="I16" s="168">
        <f>SUM(C16:G16)</f>
        <v>129</v>
      </c>
      <c r="J16" s="8">
        <v>24</v>
      </c>
      <c r="K16" s="8">
        <v>24</v>
      </c>
      <c r="L16" s="8">
        <v>30</v>
      </c>
      <c r="M16" s="8">
        <v>31</v>
      </c>
      <c r="N16" s="168">
        <f>SUM(J16:M16)</f>
        <v>109</v>
      </c>
      <c r="O16" s="167">
        <f>SUM(C16:H16,J16:M16)</f>
        <v>244</v>
      </c>
      <c r="P16" s="169">
        <f>I16+N16</f>
        <v>238</v>
      </c>
      <c r="Q16" s="1"/>
    </row>
    <row r="17" spans="2:17" ht="19.5" customHeight="1">
      <c r="B17" s="149" t="s">
        <v>485</v>
      </c>
      <c r="C17" s="147">
        <v>-2.2322580645161292</v>
      </c>
      <c r="D17" s="10">
        <v>-0.54285714285714282</v>
      </c>
      <c r="E17" s="10">
        <v>3.3677419354838722</v>
      </c>
      <c r="F17" s="10">
        <v>7.0833333333333339</v>
      </c>
      <c r="G17" s="10">
        <v>13.544444444444444</v>
      </c>
      <c r="H17" s="10">
        <v>11.183333333333332</v>
      </c>
      <c r="I17" s="153">
        <f>(C16*C17+D16*D17+E16*E17+F16*F17+G16*G17)/I16</f>
        <v>2.7472868217054272</v>
      </c>
      <c r="J17" s="10">
        <v>11.176666666666666</v>
      </c>
      <c r="K17" s="95">
        <v>11.745161290322581</v>
      </c>
      <c r="L17" s="95">
        <v>1.4433333333333342</v>
      </c>
      <c r="M17" s="95">
        <v>-4.5677419354838715</v>
      </c>
      <c r="N17" s="153">
        <f>(J16*J17+K16*K17+L16*L17+M16*M17)/N16</f>
        <v>4.145173128144422</v>
      </c>
      <c r="O17" s="154">
        <f>(C17*C16+D17*D16+E17*E16+F17*F16+G17*G16+H17*H16+J17*J16+K17*K16+L17*L16+M17*M16)/O16</f>
        <v>3.5791961924907465</v>
      </c>
      <c r="P17" s="161">
        <f>(I17*I16+N17*N16)/P16</f>
        <v>3.3874952561669835</v>
      </c>
      <c r="Q17" s="1"/>
    </row>
    <row r="18" spans="2:17" ht="19.5" customHeight="1">
      <c r="B18" s="149" t="s">
        <v>212</v>
      </c>
      <c r="C18" s="13">
        <f t="shared" ref="C18:H18" si="4">C16*(13-C17)</f>
        <v>472.2</v>
      </c>
      <c r="D18" s="12">
        <f t="shared" si="4"/>
        <v>379.2</v>
      </c>
      <c r="E18" s="12">
        <f t="shared" si="4"/>
        <v>298.59999999999997</v>
      </c>
      <c r="F18" s="12">
        <f t="shared" si="4"/>
        <v>177.49999999999997</v>
      </c>
      <c r="G18" s="12">
        <f t="shared" si="4"/>
        <v>-4.8999999999999986</v>
      </c>
      <c r="H18" s="12">
        <f t="shared" si="4"/>
        <v>10.900000000000009</v>
      </c>
      <c r="I18" s="155">
        <f>SUM(C18:G18)</f>
        <v>1322.6</v>
      </c>
      <c r="J18" s="12">
        <f>J16*(13-J17)</f>
        <v>43.760000000000019</v>
      </c>
      <c r="K18" s="12">
        <f>K16*(13-K17)</f>
        <v>30.116129032258044</v>
      </c>
      <c r="L18" s="12">
        <f>L16*(13-L17)</f>
        <v>346.69999999999993</v>
      </c>
      <c r="M18" s="12">
        <f>M16*(13-M17)</f>
        <v>544.6</v>
      </c>
      <c r="N18" s="155">
        <f>SUM(J18:M18)</f>
        <v>965.17612903225802</v>
      </c>
      <c r="O18" s="156">
        <f>O16*(13-O17)</f>
        <v>2298.6761290322579</v>
      </c>
      <c r="P18" s="162">
        <f>P16*(13-P17)</f>
        <v>2287.7761290322578</v>
      </c>
      <c r="Q18" s="1"/>
    </row>
    <row r="19" spans="2:17" ht="19.5" customHeight="1">
      <c r="B19" s="149" t="s">
        <v>213</v>
      </c>
      <c r="C19" s="13">
        <f t="shared" ref="C19:H19" si="5">C16*(17-C17)</f>
        <v>596.20000000000005</v>
      </c>
      <c r="D19" s="12">
        <f t="shared" si="5"/>
        <v>491.20000000000005</v>
      </c>
      <c r="E19" s="12">
        <f t="shared" si="5"/>
        <v>422.59999999999997</v>
      </c>
      <c r="F19" s="12">
        <f t="shared" si="5"/>
        <v>297.5</v>
      </c>
      <c r="G19" s="12">
        <f t="shared" si="5"/>
        <v>31.1</v>
      </c>
      <c r="H19" s="12">
        <f t="shared" si="5"/>
        <v>34.900000000000006</v>
      </c>
      <c r="I19" s="155">
        <f>SUM(C19:G19)</f>
        <v>1838.6</v>
      </c>
      <c r="J19" s="12">
        <f>J16*(17-J17)</f>
        <v>139.76000000000002</v>
      </c>
      <c r="K19" s="12">
        <f>K16*(17-K17)</f>
        <v>126.11612903225804</v>
      </c>
      <c r="L19" s="12">
        <f>L16*(17-L17)</f>
        <v>466.69999999999993</v>
      </c>
      <c r="M19" s="12">
        <f>M16*(17-M17)</f>
        <v>668.6</v>
      </c>
      <c r="N19" s="155">
        <f>SUM(J19:M19)</f>
        <v>1401.1761290322579</v>
      </c>
      <c r="O19" s="156">
        <f>O16*(17-O17)</f>
        <v>3274.6761290322579</v>
      </c>
      <c r="P19" s="162">
        <f>P16*(17-P17)</f>
        <v>3239.7761290322578</v>
      </c>
      <c r="Q19" s="1"/>
    </row>
    <row r="20" spans="2:17" ht="19.5" customHeight="1">
      <c r="B20" s="149" t="s">
        <v>214</v>
      </c>
      <c r="C20" s="17">
        <f t="shared" ref="C20:H20" si="6">C16*(18-C17)</f>
        <v>627.20000000000005</v>
      </c>
      <c r="D20" s="16">
        <f t="shared" si="6"/>
        <v>519.20000000000005</v>
      </c>
      <c r="E20" s="16">
        <f t="shared" si="6"/>
        <v>453.59999999999997</v>
      </c>
      <c r="F20" s="16">
        <f t="shared" si="6"/>
        <v>327.5</v>
      </c>
      <c r="G20" s="16">
        <f t="shared" si="6"/>
        <v>40.1</v>
      </c>
      <c r="H20" s="16">
        <f t="shared" si="6"/>
        <v>40.900000000000006</v>
      </c>
      <c r="I20" s="155">
        <f>SUM(C20:G20)</f>
        <v>1967.6</v>
      </c>
      <c r="J20" s="16">
        <f>J16*(18-J17)</f>
        <v>163.76000000000002</v>
      </c>
      <c r="K20" s="16">
        <f>K16*(18-K17)</f>
        <v>150.11612903225804</v>
      </c>
      <c r="L20" s="16">
        <f>L16*(18-L17)</f>
        <v>496.69999999999993</v>
      </c>
      <c r="M20" s="16">
        <f>M16*(18-M17)</f>
        <v>699.6</v>
      </c>
      <c r="N20" s="155">
        <f>SUM(J20:M20)</f>
        <v>1510.1761290322579</v>
      </c>
      <c r="O20" s="157">
        <f>O16*(18-O17)</f>
        <v>3518.6761290322579</v>
      </c>
      <c r="P20" s="163">
        <f>P16*(18-P17)</f>
        <v>3477.7761290322578</v>
      </c>
      <c r="Q20" s="1"/>
    </row>
    <row r="21" spans="2:17" ht="19.5" customHeight="1" thickBot="1">
      <c r="B21" s="350" t="s">
        <v>215</v>
      </c>
      <c r="C21" s="21">
        <f t="shared" ref="C21:H21" si="7">C16*(19-C17)</f>
        <v>658.2</v>
      </c>
      <c r="D21" s="20">
        <f t="shared" si="7"/>
        <v>547.20000000000005</v>
      </c>
      <c r="E21" s="20">
        <f t="shared" si="7"/>
        <v>484.59999999999997</v>
      </c>
      <c r="F21" s="20">
        <f t="shared" si="7"/>
        <v>357.5</v>
      </c>
      <c r="G21" s="20">
        <f t="shared" si="7"/>
        <v>49.1</v>
      </c>
      <c r="H21" s="20">
        <f t="shared" si="7"/>
        <v>46.900000000000006</v>
      </c>
      <c r="I21" s="164">
        <f>SUM(C21:G21)</f>
        <v>2096.6</v>
      </c>
      <c r="J21" s="20">
        <f>J16*(19-J17)</f>
        <v>187.76000000000002</v>
      </c>
      <c r="K21" s="20">
        <f>K16*(19-K17)</f>
        <v>174.11612903225804</v>
      </c>
      <c r="L21" s="20">
        <f>L16*(19-L17)</f>
        <v>526.69999999999993</v>
      </c>
      <c r="M21" s="20">
        <f>M16*(19-M17)</f>
        <v>730.6</v>
      </c>
      <c r="N21" s="164">
        <f>SUM(J21:M21)</f>
        <v>1619.1761290322579</v>
      </c>
      <c r="O21" s="165">
        <f>O16*(19-O17)</f>
        <v>3762.6761290322579</v>
      </c>
      <c r="P21" s="166">
        <f>P16*(19-P17)</f>
        <v>3715.7761290322578</v>
      </c>
      <c r="Q21" s="1"/>
    </row>
    <row r="22" spans="2:17" ht="15.95" customHeight="1" thickBot="1">
      <c r="B22" s="1"/>
      <c r="C22" s="1"/>
      <c r="D22" s="2"/>
      <c r="E22" s="2"/>
      <c r="F22" s="2"/>
      <c r="G22" s="1"/>
      <c r="H22" s="3"/>
      <c r="I22" s="1"/>
      <c r="J22" s="3"/>
      <c r="K22" s="1"/>
      <c r="L22" s="2"/>
      <c r="M22" s="1"/>
      <c r="N22" s="2"/>
      <c r="O22" s="1"/>
      <c r="P22" s="1"/>
    </row>
    <row r="23" spans="2:17" ht="39.6" customHeight="1" thickBot="1">
      <c r="B23" s="473" t="s">
        <v>255</v>
      </c>
      <c r="C23" s="474"/>
      <c r="D23" s="474"/>
      <c r="E23" s="474"/>
      <c r="F23" s="474"/>
      <c r="G23" s="474"/>
      <c r="H23" s="474"/>
      <c r="I23" s="474"/>
      <c r="J23" s="474"/>
      <c r="K23" s="474"/>
      <c r="L23" s="470" t="s">
        <v>218</v>
      </c>
      <c r="M23" s="471"/>
      <c r="N23" s="471"/>
      <c r="O23" s="471"/>
      <c r="P23" s="472"/>
    </row>
    <row r="24" spans="2:17" ht="21.75" customHeight="1">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7" ht="21.75" customHeight="1" thickBot="1">
      <c r="B25" s="466"/>
      <c r="C25" s="462"/>
      <c r="D25" s="462"/>
      <c r="E25" s="462"/>
      <c r="F25" s="462"/>
      <c r="G25" s="462"/>
      <c r="H25" s="462"/>
      <c r="I25" s="462"/>
      <c r="J25" s="462"/>
      <c r="K25" s="462"/>
      <c r="L25" s="462"/>
      <c r="M25" s="462"/>
      <c r="N25" s="462"/>
      <c r="O25" s="145" t="s">
        <v>209</v>
      </c>
      <c r="P25" s="30" t="s">
        <v>210</v>
      </c>
    </row>
    <row r="26" spans="2:17" ht="21.75" customHeight="1">
      <c r="B26" s="148" t="s">
        <v>211</v>
      </c>
      <c r="C26" s="146">
        <v>31</v>
      </c>
      <c r="D26" s="8">
        <v>28</v>
      </c>
      <c r="E26" s="8">
        <v>31</v>
      </c>
      <c r="F26" s="8">
        <v>30</v>
      </c>
      <c r="G26" s="8">
        <v>0</v>
      </c>
      <c r="H26" s="8">
        <v>0</v>
      </c>
      <c r="I26" s="168">
        <f>SUM(C26:G26)</f>
        <v>120</v>
      </c>
      <c r="J26" s="8">
        <v>20</v>
      </c>
      <c r="K26" s="8">
        <v>31</v>
      </c>
      <c r="L26" s="8">
        <v>30</v>
      </c>
      <c r="M26" s="8">
        <v>31</v>
      </c>
      <c r="N26" s="168">
        <f>SUM(J26:M26)</f>
        <v>112</v>
      </c>
      <c r="O26" s="167">
        <f>SUM(C26:H26,J26:M26)</f>
        <v>232</v>
      </c>
      <c r="P26" s="169">
        <f>I26+N26</f>
        <v>232</v>
      </c>
    </row>
    <row r="27" spans="2:17" ht="21.75" customHeight="1">
      <c r="B27" s="149" t="s">
        <v>485</v>
      </c>
      <c r="C27" s="147">
        <v>-2.2000000000000002</v>
      </c>
      <c r="D27" s="10">
        <v>2.7</v>
      </c>
      <c r="E27" s="10">
        <v>3.6</v>
      </c>
      <c r="F27" s="10">
        <v>6.7</v>
      </c>
      <c r="G27" s="10">
        <v>0</v>
      </c>
      <c r="H27" s="10">
        <v>0</v>
      </c>
      <c r="I27" s="153">
        <f>(C26*C27+D26*D27+E26*E27+F26*F27+G26*G27)/I26</f>
        <v>2.6666666666666665</v>
      </c>
      <c r="J27" s="10">
        <v>8.875</v>
      </c>
      <c r="K27" s="95">
        <v>5.9516129032258061</v>
      </c>
      <c r="L27" s="95">
        <v>4.5</v>
      </c>
      <c r="M27" s="95">
        <v>-3.4</v>
      </c>
      <c r="N27" s="153">
        <f>(J26*J27+K26*K27+L26*L27+M26*M27)/N26</f>
        <v>3.4964285714285714</v>
      </c>
      <c r="O27" s="154">
        <f>(C27*C26+D27*D26+E27*E26+F27*F26+G27*G26+H27*H26+J27*J26+K27*K26+L27*L26+M27*M26)/O26</f>
        <v>3.067241379310345</v>
      </c>
      <c r="P27" s="161">
        <f>(I27*I26+N27*N26)/P26</f>
        <v>3.067241379310345</v>
      </c>
    </row>
    <row r="28" spans="2:17" ht="21.75" customHeight="1">
      <c r="B28" s="149" t="s">
        <v>212</v>
      </c>
      <c r="C28" s="13">
        <f t="shared" ref="C28:H28" si="8">C26*(13-C27)</f>
        <v>471.2</v>
      </c>
      <c r="D28" s="12">
        <f t="shared" si="8"/>
        <v>288.40000000000003</v>
      </c>
      <c r="E28" s="12">
        <f t="shared" si="8"/>
        <v>291.40000000000003</v>
      </c>
      <c r="F28" s="12">
        <f t="shared" si="8"/>
        <v>189</v>
      </c>
      <c r="G28" s="12">
        <f t="shared" si="8"/>
        <v>0</v>
      </c>
      <c r="H28" s="12">
        <f t="shared" si="8"/>
        <v>0</v>
      </c>
      <c r="I28" s="155">
        <f>SUM(C28:G28)</f>
        <v>1240</v>
      </c>
      <c r="J28" s="12">
        <f>J26*(13-J27)</f>
        <v>82.5</v>
      </c>
      <c r="K28" s="12">
        <f>K26*(13-K27)</f>
        <v>218.5</v>
      </c>
      <c r="L28" s="12">
        <f>L26*(13-L27)</f>
        <v>255</v>
      </c>
      <c r="M28" s="12">
        <f>M26*(13-M27)</f>
        <v>508.4</v>
      </c>
      <c r="N28" s="155">
        <f>SUM(J28:M28)</f>
        <v>1064.4000000000001</v>
      </c>
      <c r="O28" s="156">
        <f>O26*(13-O27)</f>
        <v>2304.3999999999996</v>
      </c>
      <c r="P28" s="162">
        <f>P26*(13-P27)</f>
        <v>2304.3999999999996</v>
      </c>
    </row>
    <row r="29" spans="2:17" ht="21.75" customHeight="1">
      <c r="B29" s="149" t="s">
        <v>213</v>
      </c>
      <c r="C29" s="13">
        <f t="shared" ref="C29:H29" si="9">C26*(17-C27)</f>
        <v>595.19999999999993</v>
      </c>
      <c r="D29" s="12">
        <f t="shared" si="9"/>
        <v>400.40000000000003</v>
      </c>
      <c r="E29" s="12">
        <f t="shared" si="9"/>
        <v>415.40000000000003</v>
      </c>
      <c r="F29" s="12">
        <f t="shared" si="9"/>
        <v>309</v>
      </c>
      <c r="G29" s="12">
        <f t="shared" si="9"/>
        <v>0</v>
      </c>
      <c r="H29" s="12">
        <f t="shared" si="9"/>
        <v>0</v>
      </c>
      <c r="I29" s="155">
        <f>SUM(C29:G29)</f>
        <v>1720</v>
      </c>
      <c r="J29" s="12">
        <f>J26*(17-J27)</f>
        <v>162.5</v>
      </c>
      <c r="K29" s="12">
        <f>K26*(17-K27)</f>
        <v>342.5</v>
      </c>
      <c r="L29" s="12">
        <f>L26*(17-L27)</f>
        <v>375</v>
      </c>
      <c r="M29" s="12">
        <f>M26*(17-M27)</f>
        <v>632.4</v>
      </c>
      <c r="N29" s="155">
        <f>SUM(J29:M29)</f>
        <v>1512.4</v>
      </c>
      <c r="O29" s="156">
        <f>O26*(17-O27)</f>
        <v>3232.3999999999996</v>
      </c>
      <c r="P29" s="162">
        <f>P26*(17-P27)</f>
        <v>3232.3999999999996</v>
      </c>
    </row>
    <row r="30" spans="2:17" ht="21.75" customHeight="1">
      <c r="B30" s="149" t="s">
        <v>214</v>
      </c>
      <c r="C30" s="17">
        <f t="shared" ref="C30:H30" si="10">C26*(18-C27)</f>
        <v>626.19999999999993</v>
      </c>
      <c r="D30" s="16">
        <f t="shared" si="10"/>
        <v>428.40000000000003</v>
      </c>
      <c r="E30" s="16">
        <f t="shared" si="10"/>
        <v>446.40000000000003</v>
      </c>
      <c r="F30" s="16">
        <f t="shared" si="10"/>
        <v>339</v>
      </c>
      <c r="G30" s="16">
        <f t="shared" si="10"/>
        <v>0</v>
      </c>
      <c r="H30" s="16">
        <f t="shared" si="10"/>
        <v>0</v>
      </c>
      <c r="I30" s="155">
        <f>SUM(C30:G30)</f>
        <v>1840</v>
      </c>
      <c r="J30" s="16">
        <f>J26*(18-J27)</f>
        <v>182.5</v>
      </c>
      <c r="K30" s="16">
        <f>K26*(18-K27)</f>
        <v>373.5</v>
      </c>
      <c r="L30" s="16">
        <f>L26*(18-L27)</f>
        <v>405</v>
      </c>
      <c r="M30" s="16">
        <f>M26*(18-M27)</f>
        <v>663.4</v>
      </c>
      <c r="N30" s="155">
        <f>SUM(J30:M30)</f>
        <v>1624.4</v>
      </c>
      <c r="O30" s="157">
        <f>O26*(18-O27)</f>
        <v>3464.3999999999996</v>
      </c>
      <c r="P30" s="163">
        <f>P26*(18-P27)</f>
        <v>3464.3999999999996</v>
      </c>
    </row>
    <row r="31" spans="2:17" ht="21.75" customHeight="1" thickBot="1">
      <c r="B31" s="350" t="s">
        <v>215</v>
      </c>
      <c r="C31" s="21">
        <f t="shared" ref="C31:H31" si="11">C26*(19-C27)</f>
        <v>657.19999999999993</v>
      </c>
      <c r="D31" s="20">
        <f t="shared" si="11"/>
        <v>456.40000000000003</v>
      </c>
      <c r="E31" s="20">
        <f t="shared" si="11"/>
        <v>477.40000000000003</v>
      </c>
      <c r="F31" s="20">
        <f t="shared" si="11"/>
        <v>369</v>
      </c>
      <c r="G31" s="20">
        <f t="shared" si="11"/>
        <v>0</v>
      </c>
      <c r="H31" s="20">
        <f t="shared" si="11"/>
        <v>0</v>
      </c>
      <c r="I31" s="164">
        <f>SUM(C31:G31)</f>
        <v>1960</v>
      </c>
      <c r="J31" s="20">
        <f>J26*(19-J27)</f>
        <v>202.5</v>
      </c>
      <c r="K31" s="20">
        <f>K26*(19-K27)</f>
        <v>404.5</v>
      </c>
      <c r="L31" s="20">
        <f>L26*(19-L27)</f>
        <v>435</v>
      </c>
      <c r="M31" s="20">
        <f>M26*(19-M27)</f>
        <v>694.4</v>
      </c>
      <c r="N31" s="164">
        <f>SUM(J31:M31)</f>
        <v>1736.4</v>
      </c>
      <c r="O31" s="165">
        <f>O26*(19-O27)</f>
        <v>3696.3999999999996</v>
      </c>
      <c r="P31" s="166">
        <f>P26*(19-P27)</f>
        <v>3696.3999999999996</v>
      </c>
    </row>
    <row r="32" spans="2:17" ht="15.95" customHeight="1" thickBot="1">
      <c r="B32" s="1"/>
      <c r="C32" s="1"/>
      <c r="D32" s="2"/>
      <c r="E32" s="2"/>
      <c r="F32" s="2"/>
      <c r="G32" s="1"/>
      <c r="H32" s="3"/>
      <c r="I32" s="1"/>
      <c r="J32" s="3"/>
      <c r="K32" s="1"/>
      <c r="L32" s="2"/>
      <c r="M32" s="1"/>
      <c r="N32" s="2"/>
      <c r="O32" s="1"/>
      <c r="P32" s="1"/>
    </row>
    <row r="33" spans="2:17" ht="39.6" customHeight="1" thickBot="1">
      <c r="B33" s="473" t="s">
        <v>255</v>
      </c>
      <c r="C33" s="474"/>
      <c r="D33" s="474"/>
      <c r="E33" s="474"/>
      <c r="F33" s="474"/>
      <c r="G33" s="474"/>
      <c r="H33" s="474"/>
      <c r="I33" s="474"/>
      <c r="J33" s="474"/>
      <c r="K33" s="474"/>
      <c r="L33" s="470" t="s">
        <v>220</v>
      </c>
      <c r="M33" s="471"/>
      <c r="N33" s="471"/>
      <c r="O33" s="471"/>
      <c r="P33" s="472"/>
    </row>
    <row r="34" spans="2:17" ht="15.95" customHeight="1">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7" ht="15.95" customHeight="1" thickBot="1">
      <c r="B35" s="466"/>
      <c r="C35" s="462"/>
      <c r="D35" s="462"/>
      <c r="E35" s="462"/>
      <c r="F35" s="462"/>
      <c r="G35" s="462"/>
      <c r="H35" s="462"/>
      <c r="I35" s="462"/>
      <c r="J35" s="462"/>
      <c r="K35" s="462"/>
      <c r="L35" s="462"/>
      <c r="M35" s="462"/>
      <c r="N35" s="462"/>
      <c r="O35" s="145" t="s">
        <v>209</v>
      </c>
      <c r="P35" s="30" t="s">
        <v>210</v>
      </c>
    </row>
    <row r="36" spans="2:17" ht="20.25" customHeight="1">
      <c r="B36" s="148" t="s">
        <v>211</v>
      </c>
      <c r="C36" s="146">
        <v>31</v>
      </c>
      <c r="D36" s="8">
        <v>28</v>
      </c>
      <c r="E36" s="8">
        <v>31</v>
      </c>
      <c r="F36" s="8">
        <v>25</v>
      </c>
      <c r="G36" s="8">
        <v>10</v>
      </c>
      <c r="H36" s="8">
        <v>0</v>
      </c>
      <c r="I36" s="168">
        <f>SUM(C36:G36)</f>
        <v>125</v>
      </c>
      <c r="J36" s="8">
        <v>15</v>
      </c>
      <c r="K36" s="8">
        <v>31</v>
      </c>
      <c r="L36" s="8">
        <v>30</v>
      </c>
      <c r="M36" s="8">
        <v>31</v>
      </c>
      <c r="N36" s="168">
        <f>SUM(J36:M36)</f>
        <v>107</v>
      </c>
      <c r="O36" s="167">
        <f>SUM(C36:H36,J36:M36)</f>
        <v>232</v>
      </c>
      <c r="P36" s="169">
        <f>I36+N36</f>
        <v>232</v>
      </c>
    </row>
    <row r="37" spans="2:17" ht="20.25" customHeight="1">
      <c r="B37" s="149" t="s">
        <v>485</v>
      </c>
      <c r="C37" s="147">
        <v>3</v>
      </c>
      <c r="D37" s="10">
        <v>-5.5</v>
      </c>
      <c r="E37" s="10">
        <v>3.1</v>
      </c>
      <c r="F37" s="10">
        <v>4.96</v>
      </c>
      <c r="G37" s="10">
        <v>11.9</v>
      </c>
      <c r="H37" s="10">
        <v>0</v>
      </c>
      <c r="I37" s="153">
        <f>(C36*C37+D36*D37+E36*E37+F36*F37+G36*G37)/I36</f>
        <v>2.2248000000000001</v>
      </c>
      <c r="J37" s="10">
        <v>10.8</v>
      </c>
      <c r="K37" s="95">
        <v>9.4</v>
      </c>
      <c r="L37" s="95">
        <v>3.6</v>
      </c>
      <c r="M37" s="95">
        <v>-0.8</v>
      </c>
      <c r="N37" s="153">
        <f>(J36*J37+K36*K37+L36*L37+M36*M37)/N36</f>
        <v>5.0149532710280385</v>
      </c>
      <c r="O37" s="154">
        <f>(C37*C36+D37*D36+E37*E36+F37*F36+G37*G36+H37*H36+J37*J36+K37*K36+L37*L36+M37*M36)/O36</f>
        <v>3.5116379310344827</v>
      </c>
      <c r="P37" s="161">
        <f>(I37*I36+N37*N36)/P36</f>
        <v>3.5116379310344836</v>
      </c>
    </row>
    <row r="38" spans="2:17" ht="20.25" customHeight="1">
      <c r="B38" s="149" t="s">
        <v>212</v>
      </c>
      <c r="C38" s="13">
        <f t="shared" ref="C38:H38" si="12">C36*(13-C37)</f>
        <v>310</v>
      </c>
      <c r="D38" s="12">
        <f t="shared" si="12"/>
        <v>518</v>
      </c>
      <c r="E38" s="12">
        <f t="shared" si="12"/>
        <v>306.90000000000003</v>
      </c>
      <c r="F38" s="12">
        <f t="shared" si="12"/>
        <v>200.99999999999997</v>
      </c>
      <c r="G38" s="12">
        <f t="shared" si="12"/>
        <v>10.999999999999996</v>
      </c>
      <c r="H38" s="12">
        <f t="shared" si="12"/>
        <v>0</v>
      </c>
      <c r="I38" s="155">
        <f>SUM(C38:G38)</f>
        <v>1346.9</v>
      </c>
      <c r="J38" s="12">
        <f>J36*(13-J37)</f>
        <v>32.999999999999986</v>
      </c>
      <c r="K38" s="12">
        <f>K36*(13-K37)</f>
        <v>111.6</v>
      </c>
      <c r="L38" s="12">
        <f>L36*(13-L37)</f>
        <v>282</v>
      </c>
      <c r="M38" s="12">
        <f>M36*(13-M37)</f>
        <v>427.8</v>
      </c>
      <c r="N38" s="155">
        <f>SUM(J38:M38)</f>
        <v>854.4</v>
      </c>
      <c r="O38" s="156">
        <f>O36*(13-O37)</f>
        <v>2201.3000000000002</v>
      </c>
      <c r="P38" s="162">
        <f>P36*(13-P37)</f>
        <v>2201.2999999999997</v>
      </c>
    </row>
    <row r="39" spans="2:17" ht="20.25" customHeight="1">
      <c r="B39" s="149" t="s">
        <v>213</v>
      </c>
      <c r="C39" s="13">
        <f t="shared" ref="C39:H39" si="13">C36*(17-C37)</f>
        <v>434</v>
      </c>
      <c r="D39" s="12">
        <f t="shared" si="13"/>
        <v>630</v>
      </c>
      <c r="E39" s="12">
        <f t="shared" si="13"/>
        <v>430.90000000000003</v>
      </c>
      <c r="F39" s="12">
        <f t="shared" si="13"/>
        <v>301</v>
      </c>
      <c r="G39" s="12">
        <f t="shared" si="13"/>
        <v>51</v>
      </c>
      <c r="H39" s="12">
        <f t="shared" si="13"/>
        <v>0</v>
      </c>
      <c r="I39" s="155">
        <f>SUM(C39:G39)</f>
        <v>1846.9</v>
      </c>
      <c r="J39" s="12">
        <f>J36*(17-J37)</f>
        <v>92.999999999999986</v>
      </c>
      <c r="K39" s="12">
        <f>K36*(17-K37)</f>
        <v>235.6</v>
      </c>
      <c r="L39" s="12">
        <f>L36*(17-L37)</f>
        <v>402</v>
      </c>
      <c r="M39" s="12">
        <f>M36*(17-M37)</f>
        <v>551.80000000000007</v>
      </c>
      <c r="N39" s="155">
        <f>SUM(J39:M39)</f>
        <v>1282.4000000000001</v>
      </c>
      <c r="O39" s="156">
        <f>O36*(17-O37)</f>
        <v>3129.3</v>
      </c>
      <c r="P39" s="162">
        <f>P36*(17-P37)</f>
        <v>3129.2999999999997</v>
      </c>
    </row>
    <row r="40" spans="2:17" ht="20.25" customHeight="1">
      <c r="B40" s="149" t="s">
        <v>214</v>
      </c>
      <c r="C40" s="17">
        <f t="shared" ref="C40:H40" si="14">C36*(18-C37)</f>
        <v>465</v>
      </c>
      <c r="D40" s="16">
        <f t="shared" si="14"/>
        <v>658</v>
      </c>
      <c r="E40" s="16">
        <f t="shared" si="14"/>
        <v>461.90000000000003</v>
      </c>
      <c r="F40" s="16">
        <f t="shared" si="14"/>
        <v>326</v>
      </c>
      <c r="G40" s="16">
        <f t="shared" si="14"/>
        <v>61</v>
      </c>
      <c r="H40" s="16">
        <f t="shared" si="14"/>
        <v>0</v>
      </c>
      <c r="I40" s="155">
        <f>SUM(C40:G40)</f>
        <v>1971.9</v>
      </c>
      <c r="J40" s="16">
        <f>J36*(18-J37)</f>
        <v>107.99999999999999</v>
      </c>
      <c r="K40" s="16">
        <f>K36*(18-K37)</f>
        <v>266.59999999999997</v>
      </c>
      <c r="L40" s="16">
        <f>L36*(18-L37)</f>
        <v>432</v>
      </c>
      <c r="M40" s="16">
        <f>M36*(18-M37)</f>
        <v>582.80000000000007</v>
      </c>
      <c r="N40" s="155">
        <f>SUM(J40:M40)</f>
        <v>1389.4</v>
      </c>
      <c r="O40" s="157">
        <f>O36*(18-O37)</f>
        <v>3361.3</v>
      </c>
      <c r="P40" s="163">
        <f>P36*(18-P37)</f>
        <v>3361.2999999999997</v>
      </c>
    </row>
    <row r="41" spans="2:17" ht="20.25" customHeight="1" thickBot="1">
      <c r="B41" s="350" t="s">
        <v>215</v>
      </c>
      <c r="C41" s="21">
        <f t="shared" ref="C41:H41" si="15">C36*(19-C37)</f>
        <v>496</v>
      </c>
      <c r="D41" s="20">
        <f t="shared" si="15"/>
        <v>686</v>
      </c>
      <c r="E41" s="20">
        <f t="shared" si="15"/>
        <v>492.90000000000003</v>
      </c>
      <c r="F41" s="20">
        <f t="shared" si="15"/>
        <v>351</v>
      </c>
      <c r="G41" s="20">
        <f t="shared" si="15"/>
        <v>71</v>
      </c>
      <c r="H41" s="20">
        <f t="shared" si="15"/>
        <v>0</v>
      </c>
      <c r="I41" s="164">
        <f>SUM(C41:G41)</f>
        <v>2096.9</v>
      </c>
      <c r="J41" s="20">
        <f>J36*(19-J37)</f>
        <v>122.99999999999999</v>
      </c>
      <c r="K41" s="20">
        <f>K36*(19-K37)</f>
        <v>297.59999999999997</v>
      </c>
      <c r="L41" s="20">
        <f>L36*(19-L37)</f>
        <v>462</v>
      </c>
      <c r="M41" s="20">
        <f>M36*(19-M37)</f>
        <v>613.80000000000007</v>
      </c>
      <c r="N41" s="164">
        <f>SUM(J41:M41)</f>
        <v>1496.4</v>
      </c>
      <c r="O41" s="165">
        <f>O36*(19-O37)</f>
        <v>3593.3</v>
      </c>
      <c r="P41" s="166">
        <f>P36*(19-P37)</f>
        <v>3593.2999999999997</v>
      </c>
    </row>
    <row r="42" spans="2:17" ht="15.95" customHeight="1" thickBot="1">
      <c r="B42" s="1"/>
      <c r="C42" s="1"/>
      <c r="D42" s="2"/>
      <c r="E42" s="2"/>
      <c r="F42" s="2"/>
      <c r="G42" s="1"/>
      <c r="H42" s="3"/>
      <c r="I42" s="2"/>
      <c r="J42" s="3"/>
      <c r="K42" s="2"/>
      <c r="L42" s="2"/>
      <c r="M42" s="1"/>
      <c r="N42" s="2"/>
      <c r="O42" s="1"/>
    </row>
    <row r="43" spans="2:17" ht="54.75" customHeight="1" thickBot="1">
      <c r="B43" s="473" t="s">
        <v>256</v>
      </c>
      <c r="C43" s="474"/>
      <c r="D43" s="474"/>
      <c r="E43" s="474"/>
      <c r="F43" s="474"/>
      <c r="G43" s="474"/>
      <c r="H43" s="474"/>
      <c r="I43" s="474"/>
      <c r="J43" s="474"/>
      <c r="K43" s="474"/>
      <c r="L43" s="470" t="s">
        <v>221</v>
      </c>
      <c r="M43" s="471"/>
      <c r="N43" s="471"/>
      <c r="O43" s="471"/>
      <c r="P43" s="472"/>
    </row>
    <row r="44" spans="2:17" ht="20.100000000000001" customHeight="1">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7" ht="20.100000000000001" customHeight="1" thickBot="1">
      <c r="B45" s="466"/>
      <c r="C45" s="462"/>
      <c r="D45" s="462"/>
      <c r="E45" s="462"/>
      <c r="F45" s="462"/>
      <c r="G45" s="462"/>
      <c r="H45" s="462"/>
      <c r="I45" s="462"/>
      <c r="J45" s="462"/>
      <c r="K45" s="462"/>
      <c r="L45" s="462"/>
      <c r="M45" s="462"/>
      <c r="N45" s="462"/>
      <c r="O45" s="145" t="s">
        <v>209</v>
      </c>
      <c r="P45" s="30" t="s">
        <v>210</v>
      </c>
    </row>
    <row r="46" spans="2:17" ht="21" customHeight="1">
      <c r="B46" s="148" t="s">
        <v>211</v>
      </c>
      <c r="C46" s="146">
        <v>31</v>
      </c>
      <c r="D46" s="8">
        <v>29</v>
      </c>
      <c r="E46" s="8">
        <v>31</v>
      </c>
      <c r="F46" s="8">
        <v>30</v>
      </c>
      <c r="G46" s="8">
        <v>26</v>
      </c>
      <c r="H46" s="8">
        <v>0</v>
      </c>
      <c r="I46" s="168">
        <f>SUM(C46:G46)</f>
        <v>147</v>
      </c>
      <c r="J46" s="8">
        <v>15</v>
      </c>
      <c r="K46" s="8">
        <v>31</v>
      </c>
      <c r="L46" s="8">
        <v>30</v>
      </c>
      <c r="M46" s="8">
        <v>31</v>
      </c>
      <c r="N46" s="168">
        <f>SUM(J46:M46)</f>
        <v>107</v>
      </c>
      <c r="O46" s="167">
        <f>SUM(C46:H46,J46:M46)</f>
        <v>254</v>
      </c>
      <c r="P46" s="169">
        <f>I46+N46</f>
        <v>254</v>
      </c>
    </row>
    <row r="47" spans="2:17" ht="21" customHeight="1">
      <c r="B47" s="149" t="s">
        <v>485</v>
      </c>
      <c r="C47" s="147">
        <v>-4.2</v>
      </c>
      <c r="D47" s="95">
        <v>0.2</v>
      </c>
      <c r="E47" s="10">
        <v>2.2000000000000002</v>
      </c>
      <c r="F47" s="10">
        <v>8.5</v>
      </c>
      <c r="G47" s="10">
        <v>10.5</v>
      </c>
      <c r="H47" s="10">
        <v>0</v>
      </c>
      <c r="I47" s="153">
        <v>3.2</v>
      </c>
      <c r="J47" s="10">
        <v>10.8</v>
      </c>
      <c r="K47" s="95">
        <v>9.4</v>
      </c>
      <c r="L47" s="95">
        <v>3.6</v>
      </c>
      <c r="M47" s="95">
        <v>-0.8</v>
      </c>
      <c r="N47" s="153">
        <f>(J46*J47+K46*K47+L46*L47+M46*M47)/N46</f>
        <v>5.0149532710280385</v>
      </c>
      <c r="O47" s="154">
        <v>4</v>
      </c>
      <c r="P47" s="161">
        <v>4</v>
      </c>
    </row>
    <row r="48" spans="2:17" ht="21" customHeight="1">
      <c r="B48" s="149" t="s">
        <v>212</v>
      </c>
      <c r="C48" s="13">
        <f t="shared" ref="C48:H48" si="16">C46*(13-C47)</f>
        <v>533.19999999999993</v>
      </c>
      <c r="D48" s="12">
        <v>373</v>
      </c>
      <c r="E48" s="12">
        <f t="shared" si="16"/>
        <v>334.8</v>
      </c>
      <c r="F48" s="12">
        <f t="shared" si="16"/>
        <v>135</v>
      </c>
      <c r="G48" s="12">
        <f t="shared" si="16"/>
        <v>65</v>
      </c>
      <c r="H48" s="12">
        <f t="shared" si="16"/>
        <v>0</v>
      </c>
      <c r="I48" s="155">
        <v>1439</v>
      </c>
      <c r="J48" s="12">
        <f>J46*(13-J47)</f>
        <v>32.999999999999986</v>
      </c>
      <c r="K48" s="12">
        <f>K46*(13-K47)</f>
        <v>111.6</v>
      </c>
      <c r="L48" s="12">
        <f>L46*(13-L47)</f>
        <v>282</v>
      </c>
      <c r="M48" s="12">
        <f>M46*(13-M47)</f>
        <v>427.8</v>
      </c>
      <c r="N48" s="155">
        <f>SUM(J48:M48)</f>
        <v>854.4</v>
      </c>
      <c r="O48" s="156">
        <f>O46*(13-O47)</f>
        <v>2286</v>
      </c>
      <c r="P48" s="162">
        <f>P46*(13-P47)</f>
        <v>2286</v>
      </c>
      <c r="Q48" s="28"/>
    </row>
    <row r="49" spans="2:17" ht="21" customHeight="1">
      <c r="B49" s="149" t="s">
        <v>213</v>
      </c>
      <c r="C49" s="13">
        <f t="shared" ref="C49:H49" si="17">C46*(17-C47)</f>
        <v>657.19999999999993</v>
      </c>
      <c r="D49" s="12">
        <v>489</v>
      </c>
      <c r="E49" s="12">
        <f t="shared" si="17"/>
        <v>458.8</v>
      </c>
      <c r="F49" s="12">
        <f t="shared" si="17"/>
        <v>255</v>
      </c>
      <c r="G49" s="12">
        <f t="shared" si="17"/>
        <v>169</v>
      </c>
      <c r="H49" s="12">
        <f t="shared" si="17"/>
        <v>0</v>
      </c>
      <c r="I49" s="155">
        <v>2027</v>
      </c>
      <c r="J49" s="12">
        <f>J46*(17-J47)</f>
        <v>92.999999999999986</v>
      </c>
      <c r="K49" s="12">
        <f>K46*(17-K47)</f>
        <v>235.6</v>
      </c>
      <c r="L49" s="12">
        <f>L46*(17-L47)</f>
        <v>402</v>
      </c>
      <c r="M49" s="12">
        <f>M46*(17-M47)</f>
        <v>551.80000000000007</v>
      </c>
      <c r="N49" s="155">
        <f>SUM(J49:M49)</f>
        <v>1282.4000000000001</v>
      </c>
      <c r="O49" s="156">
        <f>O46*(17-O47)</f>
        <v>3302</v>
      </c>
      <c r="P49" s="162">
        <f>P46*(17-P47)</f>
        <v>3302</v>
      </c>
      <c r="Q49" s="28"/>
    </row>
    <row r="50" spans="2:17" ht="21" customHeight="1">
      <c r="B50" s="149" t="s">
        <v>214</v>
      </c>
      <c r="C50" s="17">
        <f t="shared" ref="C50:H50" si="18">C46*(18-C47)</f>
        <v>688.19999999999993</v>
      </c>
      <c r="D50" s="16">
        <v>518</v>
      </c>
      <c r="E50" s="16">
        <f t="shared" si="18"/>
        <v>489.8</v>
      </c>
      <c r="F50" s="16">
        <f t="shared" si="18"/>
        <v>285</v>
      </c>
      <c r="G50" s="16">
        <f t="shared" si="18"/>
        <v>195</v>
      </c>
      <c r="H50" s="16">
        <f t="shared" si="18"/>
        <v>0</v>
      </c>
      <c r="I50" s="155">
        <v>2174</v>
      </c>
      <c r="J50" s="16">
        <f>J46*(18-J47)</f>
        <v>107.99999999999999</v>
      </c>
      <c r="K50" s="16">
        <f>K46*(18-K47)</f>
        <v>266.59999999999997</v>
      </c>
      <c r="L50" s="16">
        <f>L46*(18-L47)</f>
        <v>432</v>
      </c>
      <c r="M50" s="16">
        <f>M46*(18-M47)</f>
        <v>582.80000000000007</v>
      </c>
      <c r="N50" s="155">
        <f>SUM(J50:M50)</f>
        <v>1389.4</v>
      </c>
      <c r="O50" s="157">
        <f>O46*(18-O47)</f>
        <v>3556</v>
      </c>
      <c r="P50" s="163">
        <f>P46*(18-P47)</f>
        <v>3556</v>
      </c>
      <c r="Q50" s="28"/>
    </row>
    <row r="51" spans="2:17" ht="21" customHeight="1" thickBot="1">
      <c r="B51" s="350" t="s">
        <v>215</v>
      </c>
      <c r="C51" s="21">
        <f t="shared" ref="C51:H51" si="19">C46*(19-C47)</f>
        <v>719.19999999999993</v>
      </c>
      <c r="D51" s="20">
        <v>547</v>
      </c>
      <c r="E51" s="20">
        <f t="shared" si="19"/>
        <v>520.80000000000007</v>
      </c>
      <c r="F51" s="20">
        <f t="shared" si="19"/>
        <v>315</v>
      </c>
      <c r="G51" s="20">
        <f t="shared" si="19"/>
        <v>221</v>
      </c>
      <c r="H51" s="20">
        <f t="shared" si="19"/>
        <v>0</v>
      </c>
      <c r="I51" s="164">
        <v>2321</v>
      </c>
      <c r="J51" s="20">
        <f>J46*(19-J47)</f>
        <v>122.99999999999999</v>
      </c>
      <c r="K51" s="20">
        <f>K46*(19-K47)</f>
        <v>297.59999999999997</v>
      </c>
      <c r="L51" s="20">
        <f>L46*(19-L47)</f>
        <v>462</v>
      </c>
      <c r="M51" s="20">
        <f>M46*(19-M47)</f>
        <v>613.80000000000007</v>
      </c>
      <c r="N51" s="164">
        <f>SUM(J51:M51)</f>
        <v>1496.4</v>
      </c>
      <c r="O51" s="165">
        <f>O46*(19-O47)</f>
        <v>3810</v>
      </c>
      <c r="P51" s="166">
        <f>P46*(19-P47)</f>
        <v>3810</v>
      </c>
      <c r="Q51" s="28"/>
    </row>
    <row r="52" spans="2:17" ht="15.75" thickBot="1">
      <c r="B52" s="1"/>
      <c r="C52" s="1"/>
      <c r="D52" s="2"/>
      <c r="E52" s="2"/>
      <c r="F52" s="2"/>
      <c r="G52" s="1"/>
      <c r="H52" s="3"/>
      <c r="I52" s="2"/>
      <c r="J52" s="3"/>
      <c r="K52" s="2"/>
      <c r="L52" s="2"/>
      <c r="M52" s="1"/>
      <c r="N52" s="2"/>
      <c r="O52" s="1"/>
    </row>
    <row r="53" spans="2:17" ht="24" thickBot="1">
      <c r="B53" s="473" t="s">
        <v>256</v>
      </c>
      <c r="C53" s="474"/>
      <c r="D53" s="474"/>
      <c r="E53" s="474"/>
      <c r="F53" s="474"/>
      <c r="G53" s="474"/>
      <c r="H53" s="474"/>
      <c r="I53" s="474"/>
      <c r="J53" s="474"/>
      <c r="K53" s="474"/>
      <c r="L53" s="470" t="s">
        <v>222</v>
      </c>
      <c r="M53" s="471"/>
      <c r="N53" s="471"/>
      <c r="O53" s="471"/>
      <c r="P53" s="472"/>
    </row>
    <row r="54" spans="2:17"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7" ht="16.5" thickBot="1">
      <c r="B55" s="466"/>
      <c r="C55" s="462"/>
      <c r="D55" s="462"/>
      <c r="E55" s="462"/>
      <c r="F55" s="462"/>
      <c r="G55" s="462"/>
      <c r="H55" s="462"/>
      <c r="I55" s="462"/>
      <c r="J55" s="462"/>
      <c r="K55" s="462"/>
      <c r="L55" s="462"/>
      <c r="M55" s="462"/>
      <c r="N55" s="462"/>
      <c r="O55" s="145" t="s">
        <v>209</v>
      </c>
      <c r="P55" s="30" t="s">
        <v>210</v>
      </c>
    </row>
    <row r="56" spans="2:17" ht="21" customHeight="1">
      <c r="B56" s="148" t="s">
        <v>211</v>
      </c>
      <c r="C56" s="146">
        <v>31</v>
      </c>
      <c r="D56" s="8">
        <v>28</v>
      </c>
      <c r="E56" s="8">
        <v>31</v>
      </c>
      <c r="F56" s="8">
        <v>30</v>
      </c>
      <c r="G56" s="8">
        <v>15</v>
      </c>
      <c r="H56" s="8">
        <v>10</v>
      </c>
      <c r="I56" s="168">
        <f>SUM(C56:G56)</f>
        <v>135</v>
      </c>
      <c r="J56" s="8">
        <v>15</v>
      </c>
      <c r="K56" s="8">
        <v>31</v>
      </c>
      <c r="L56" s="8">
        <v>30</v>
      </c>
      <c r="M56" s="8">
        <v>31</v>
      </c>
      <c r="N56" s="168">
        <f>SUM(J56:M56)</f>
        <v>107</v>
      </c>
      <c r="O56" s="167">
        <f>SUM(C56:H56,J56:M56)</f>
        <v>252</v>
      </c>
      <c r="P56" s="169">
        <f>I56+N56</f>
        <v>242</v>
      </c>
    </row>
    <row r="57" spans="2:17" ht="21" customHeight="1">
      <c r="B57" s="149" t="s">
        <v>485</v>
      </c>
      <c r="C57" s="147">
        <v>-0.5</v>
      </c>
      <c r="D57" s="10">
        <v>-4.0999999999999996</v>
      </c>
      <c r="E57" s="10">
        <v>0.2</v>
      </c>
      <c r="F57" s="10">
        <v>7.6</v>
      </c>
      <c r="G57" s="10">
        <v>7.3</v>
      </c>
      <c r="H57" s="10">
        <v>10.4</v>
      </c>
      <c r="I57" s="153">
        <f>(C56*C57+D56*D57+E56*E57+F56*F57+G56*G57)/I56</f>
        <v>1.580740740740741</v>
      </c>
      <c r="J57" s="10">
        <v>9.8000000000000007</v>
      </c>
      <c r="K57" s="95">
        <v>7.9</v>
      </c>
      <c r="L57" s="95">
        <v>0.5</v>
      </c>
      <c r="M57" s="95">
        <v>-2.8</v>
      </c>
      <c r="N57" s="153">
        <f>(J56*J57+K56*K57+L56*L57+M56*M57)/N56</f>
        <v>2.9915887850467286</v>
      </c>
      <c r="O57" s="154">
        <f>(C57*C56+D57*D56+E57*E56+F57*F56+G57*G56+H57*H56+J57*J56+K57*K56+L57*L56+M57*M56)/O56</f>
        <v>2.5297619047619051</v>
      </c>
      <c r="P57" s="161">
        <f>(I57*I56+N57*N56)/P56</f>
        <v>2.2045454545454546</v>
      </c>
    </row>
    <row r="58" spans="2:17" ht="21" customHeight="1">
      <c r="B58" s="149" t="s">
        <v>212</v>
      </c>
      <c r="C58" s="13">
        <f t="shared" ref="C58:H58" si="20">C56*(13-C57)</f>
        <v>418.5</v>
      </c>
      <c r="D58" s="12">
        <f t="shared" si="20"/>
        <v>478.80000000000007</v>
      </c>
      <c r="E58" s="12">
        <f t="shared" si="20"/>
        <v>396.8</v>
      </c>
      <c r="F58" s="12">
        <f t="shared" si="20"/>
        <v>162</v>
      </c>
      <c r="G58" s="12">
        <f t="shared" si="20"/>
        <v>85.5</v>
      </c>
      <c r="H58" s="12">
        <f t="shared" si="20"/>
        <v>25.999999999999996</v>
      </c>
      <c r="I58" s="155">
        <f>SUM(C58:G58)</f>
        <v>1541.6000000000001</v>
      </c>
      <c r="J58" s="12">
        <f>J56*(13-J57)</f>
        <v>47.999999999999986</v>
      </c>
      <c r="K58" s="12">
        <f>K56*(13-K57)</f>
        <v>158.1</v>
      </c>
      <c r="L58" s="12">
        <f>L56*(13-L57)</f>
        <v>375</v>
      </c>
      <c r="M58" s="12">
        <f>M56*(13-M57)</f>
        <v>489.8</v>
      </c>
      <c r="N58" s="155">
        <f>SUM(J58:M58)</f>
        <v>1070.8999999999999</v>
      </c>
      <c r="O58" s="156">
        <f>O56*(13-O57)</f>
        <v>2638.5</v>
      </c>
      <c r="P58" s="162">
        <f>P56*(13-P57)</f>
        <v>2612.5</v>
      </c>
    </row>
    <row r="59" spans="2:17" ht="21" customHeight="1">
      <c r="B59" s="149" t="s">
        <v>213</v>
      </c>
      <c r="C59" s="13">
        <f t="shared" ref="C59:H59" si="21">C56*(17-C57)</f>
        <v>542.5</v>
      </c>
      <c r="D59" s="12">
        <f t="shared" si="21"/>
        <v>590.80000000000007</v>
      </c>
      <c r="E59" s="12">
        <f t="shared" si="21"/>
        <v>520.80000000000007</v>
      </c>
      <c r="F59" s="12">
        <f t="shared" si="21"/>
        <v>282</v>
      </c>
      <c r="G59" s="12">
        <f t="shared" si="21"/>
        <v>145.5</v>
      </c>
      <c r="H59" s="12">
        <f t="shared" si="21"/>
        <v>66</v>
      </c>
      <c r="I59" s="155">
        <f>SUM(C59:G59)</f>
        <v>2081.6000000000004</v>
      </c>
      <c r="J59" s="12">
        <f>J56*(17-J57)</f>
        <v>107.99999999999999</v>
      </c>
      <c r="K59" s="12">
        <f>K56*(17-K57)</f>
        <v>282.09999999999997</v>
      </c>
      <c r="L59" s="12">
        <f>L56*(17-L57)</f>
        <v>495</v>
      </c>
      <c r="M59" s="12">
        <f>M56*(17-M57)</f>
        <v>613.80000000000007</v>
      </c>
      <c r="N59" s="155">
        <f>SUM(J59:M59)</f>
        <v>1498.9</v>
      </c>
      <c r="O59" s="156">
        <f>O56*(17-O57)</f>
        <v>3646.5</v>
      </c>
      <c r="P59" s="162">
        <f>P56*(17-P57)</f>
        <v>3580.5</v>
      </c>
    </row>
    <row r="60" spans="2:17" ht="19.5">
      <c r="B60" s="149" t="s">
        <v>214</v>
      </c>
      <c r="C60" s="17">
        <f t="shared" ref="C60:H60" si="22">C56*(18-C57)</f>
        <v>573.5</v>
      </c>
      <c r="D60" s="16">
        <f t="shared" si="22"/>
        <v>618.80000000000007</v>
      </c>
      <c r="E60" s="16">
        <f t="shared" si="22"/>
        <v>551.80000000000007</v>
      </c>
      <c r="F60" s="16">
        <f t="shared" si="22"/>
        <v>312</v>
      </c>
      <c r="G60" s="16">
        <f t="shared" si="22"/>
        <v>160.5</v>
      </c>
      <c r="H60" s="16">
        <f t="shared" si="22"/>
        <v>76</v>
      </c>
      <c r="I60" s="155">
        <f>SUM(C60:G60)</f>
        <v>2216.6000000000004</v>
      </c>
      <c r="J60" s="16">
        <f>J56*(18-J57)</f>
        <v>122.99999999999999</v>
      </c>
      <c r="K60" s="16">
        <f>K56*(18-K57)</f>
        <v>313.09999999999997</v>
      </c>
      <c r="L60" s="16">
        <f>L56*(18-L57)</f>
        <v>525</v>
      </c>
      <c r="M60" s="16">
        <f>M56*(18-M57)</f>
        <v>644.80000000000007</v>
      </c>
      <c r="N60" s="155">
        <f>SUM(J60:M60)</f>
        <v>1605.9</v>
      </c>
      <c r="O60" s="157">
        <f>O56*(18-O57)</f>
        <v>3898.5</v>
      </c>
      <c r="P60" s="163">
        <f>P56*(18-P57)</f>
        <v>3822.5</v>
      </c>
    </row>
    <row r="61" spans="2:17" ht="20.25" thickBot="1">
      <c r="B61" s="350" t="s">
        <v>215</v>
      </c>
      <c r="C61" s="21">
        <f t="shared" ref="C61:H61" si="23">C56*(19-C57)</f>
        <v>604.5</v>
      </c>
      <c r="D61" s="20">
        <f t="shared" si="23"/>
        <v>646.80000000000007</v>
      </c>
      <c r="E61" s="20">
        <f t="shared" si="23"/>
        <v>582.80000000000007</v>
      </c>
      <c r="F61" s="20">
        <f t="shared" si="23"/>
        <v>342</v>
      </c>
      <c r="G61" s="20">
        <f t="shared" si="23"/>
        <v>175.5</v>
      </c>
      <c r="H61" s="20">
        <f t="shared" si="23"/>
        <v>86</v>
      </c>
      <c r="I61" s="164">
        <f>SUM(C61:G61)</f>
        <v>2351.6000000000004</v>
      </c>
      <c r="J61" s="20">
        <f>J56*(19-J57)</f>
        <v>138</v>
      </c>
      <c r="K61" s="20">
        <f>K56*(19-K57)</f>
        <v>344.09999999999997</v>
      </c>
      <c r="L61" s="20">
        <f>L56*(19-L57)</f>
        <v>555</v>
      </c>
      <c r="M61" s="20">
        <f>M56*(19-M57)</f>
        <v>675.80000000000007</v>
      </c>
      <c r="N61" s="164">
        <f>SUM(J61:M61)</f>
        <v>1712.9</v>
      </c>
      <c r="O61" s="165">
        <f>O56*(19-O57)</f>
        <v>4150.5</v>
      </c>
      <c r="P61" s="166">
        <f>P56*(19-P57)</f>
        <v>4064.5000000000005</v>
      </c>
    </row>
    <row r="62" spans="2:17" ht="15.75" thickBot="1">
      <c r="B62" s="1"/>
      <c r="C62" s="1"/>
      <c r="D62" s="2"/>
      <c r="E62" s="2"/>
      <c r="F62" s="2"/>
      <c r="G62" s="1"/>
      <c r="H62" s="3"/>
      <c r="I62" s="2"/>
      <c r="J62" s="3"/>
      <c r="K62" s="2"/>
      <c r="L62" s="2"/>
      <c r="M62" s="1"/>
      <c r="N62" s="2"/>
      <c r="O62" s="1"/>
    </row>
    <row r="63" spans="2:17" ht="24" thickBot="1">
      <c r="B63" s="473" t="s">
        <v>256</v>
      </c>
      <c r="C63" s="474"/>
      <c r="D63" s="474"/>
      <c r="E63" s="474"/>
      <c r="F63" s="474"/>
      <c r="G63" s="474"/>
      <c r="H63" s="474"/>
      <c r="I63" s="474"/>
      <c r="J63" s="474"/>
      <c r="K63" s="474"/>
      <c r="L63" s="470" t="s">
        <v>223</v>
      </c>
      <c r="M63" s="471"/>
      <c r="N63" s="471"/>
      <c r="O63" s="471"/>
      <c r="P63" s="472"/>
    </row>
    <row r="64" spans="2:17"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c r="B66" s="148" t="s">
        <v>211</v>
      </c>
      <c r="C66" s="146">
        <v>31</v>
      </c>
      <c r="D66" s="8">
        <v>28</v>
      </c>
      <c r="E66" s="8">
        <v>31</v>
      </c>
      <c r="F66" s="8">
        <v>30</v>
      </c>
      <c r="G66" s="8">
        <v>31</v>
      </c>
      <c r="H66" s="8">
        <v>10</v>
      </c>
      <c r="I66" s="168">
        <f>SUM(C66:G66)</f>
        <v>151</v>
      </c>
      <c r="J66" s="8">
        <v>5</v>
      </c>
      <c r="K66" s="8">
        <v>31</v>
      </c>
      <c r="L66" s="8">
        <v>30</v>
      </c>
      <c r="M66" s="8">
        <v>31</v>
      </c>
      <c r="N66" s="168">
        <f>SUM(J66:M66)</f>
        <v>97</v>
      </c>
      <c r="O66" s="167">
        <f>SUM(C66:H66,J66:M66)</f>
        <v>258</v>
      </c>
      <c r="P66" s="169">
        <f>I66+N66</f>
        <v>248</v>
      </c>
    </row>
    <row r="67" spans="2:16" ht="19.5">
      <c r="B67" s="149" t="s">
        <v>485</v>
      </c>
      <c r="C67" s="147">
        <v>-7.1</v>
      </c>
      <c r="D67" s="10">
        <v>-4.8</v>
      </c>
      <c r="E67" s="10">
        <v>-1.5</v>
      </c>
      <c r="F67" s="10">
        <v>6.7</v>
      </c>
      <c r="G67" s="10">
        <v>11.3</v>
      </c>
      <c r="H67" s="10">
        <v>8.9</v>
      </c>
      <c r="I67" s="153">
        <f>(C66*C67+D66*D67+E66*E67+F66*F67+G66*G67)/I66</f>
        <v>0.99536423841059607</v>
      </c>
      <c r="J67" s="10">
        <v>12.8</v>
      </c>
      <c r="K67" s="95">
        <v>8.9</v>
      </c>
      <c r="L67" s="95">
        <v>4.2</v>
      </c>
      <c r="M67" s="95">
        <v>0.7</v>
      </c>
      <c r="N67" s="153">
        <f>(J66*J67+K66*K67+L66*L67+M66*M67)/N66</f>
        <v>5.0268041237113401</v>
      </c>
      <c r="O67" s="154">
        <f>(C67*C66+D67*D66+E67*E66+F67*F66+G67*G66+H67*H66+J67*J66+K67*K66+L67*L66+M67*M66)/O66</f>
        <v>2.8174418604651166</v>
      </c>
      <c r="P67" s="161">
        <f>(I67*I66+N67*N66)/P66</f>
        <v>2.5721774193548388</v>
      </c>
    </row>
    <row r="68" spans="2:16" ht="19.5">
      <c r="B68" s="149" t="s">
        <v>212</v>
      </c>
      <c r="C68" s="13">
        <f t="shared" ref="C68:H68" si="24">C66*(13-C67)</f>
        <v>623.1</v>
      </c>
      <c r="D68" s="12">
        <f t="shared" si="24"/>
        <v>498.40000000000003</v>
      </c>
      <c r="E68" s="12">
        <f t="shared" si="24"/>
        <v>449.5</v>
      </c>
      <c r="F68" s="12">
        <f t="shared" si="24"/>
        <v>189</v>
      </c>
      <c r="G68" s="12">
        <f t="shared" si="24"/>
        <v>52.699999999999974</v>
      </c>
      <c r="H68" s="12">
        <f t="shared" si="24"/>
        <v>41</v>
      </c>
      <c r="I68" s="155">
        <f>SUM(C68:G68)</f>
        <v>1812.7</v>
      </c>
      <c r="J68" s="12">
        <f>J66*(13-J67)</f>
        <v>0.99999999999999645</v>
      </c>
      <c r="K68" s="12">
        <f>K66*(13-K67)</f>
        <v>127.1</v>
      </c>
      <c r="L68" s="12">
        <f>L66*(13-L67)</f>
        <v>264</v>
      </c>
      <c r="M68" s="12">
        <f>M66*(13-M67)</f>
        <v>381.3</v>
      </c>
      <c r="N68" s="155">
        <f>SUM(J68:M68)</f>
        <v>773.40000000000009</v>
      </c>
      <c r="O68" s="156">
        <f>O66*(13-O67)</f>
        <v>2627.1</v>
      </c>
      <c r="P68" s="162">
        <f>P66*(13-P67)</f>
        <v>2586.1</v>
      </c>
    </row>
    <row r="69" spans="2:16" ht="19.5">
      <c r="B69" s="149" t="s">
        <v>213</v>
      </c>
      <c r="C69" s="13">
        <f t="shared" ref="C69:H69" si="25">C66*(17-C67)</f>
        <v>747.1</v>
      </c>
      <c r="D69" s="12">
        <f t="shared" si="25"/>
        <v>610.4</v>
      </c>
      <c r="E69" s="12">
        <f t="shared" si="25"/>
        <v>573.5</v>
      </c>
      <c r="F69" s="12">
        <f t="shared" si="25"/>
        <v>309</v>
      </c>
      <c r="G69" s="12">
        <f t="shared" si="25"/>
        <v>176.7</v>
      </c>
      <c r="H69" s="12">
        <f t="shared" si="25"/>
        <v>81</v>
      </c>
      <c r="I69" s="155">
        <f>SUM(C69:G69)</f>
        <v>2416.6999999999998</v>
      </c>
      <c r="J69" s="12">
        <f>J66*(17-J67)</f>
        <v>20.999999999999996</v>
      </c>
      <c r="K69" s="12">
        <f>K66*(17-K67)</f>
        <v>251.1</v>
      </c>
      <c r="L69" s="12">
        <f>L66*(17-L67)</f>
        <v>384</v>
      </c>
      <c r="M69" s="12">
        <f>M66*(17-M67)</f>
        <v>505.3</v>
      </c>
      <c r="N69" s="155">
        <f>SUM(J69:M69)</f>
        <v>1161.3999999999999</v>
      </c>
      <c r="O69" s="156">
        <f>O66*(17-O67)</f>
        <v>3659.1</v>
      </c>
      <c r="P69" s="162">
        <f>P66*(17-P67)</f>
        <v>3578.1</v>
      </c>
    </row>
    <row r="70" spans="2:16" ht="19.5">
      <c r="B70" s="149" t="s">
        <v>214</v>
      </c>
      <c r="C70" s="17">
        <f t="shared" ref="C70:H70" si="26">C66*(18-C67)</f>
        <v>778.1</v>
      </c>
      <c r="D70" s="16">
        <f t="shared" si="26"/>
        <v>638.4</v>
      </c>
      <c r="E70" s="16">
        <f t="shared" si="26"/>
        <v>604.5</v>
      </c>
      <c r="F70" s="16">
        <f t="shared" si="26"/>
        <v>339</v>
      </c>
      <c r="G70" s="16">
        <f t="shared" si="26"/>
        <v>207.7</v>
      </c>
      <c r="H70" s="16">
        <f t="shared" si="26"/>
        <v>91</v>
      </c>
      <c r="I70" s="155">
        <f>SUM(C70:G70)</f>
        <v>2567.6999999999998</v>
      </c>
      <c r="J70" s="16">
        <f>J66*(18-J67)</f>
        <v>25.999999999999996</v>
      </c>
      <c r="K70" s="16">
        <f>K66*(18-K67)</f>
        <v>282.09999999999997</v>
      </c>
      <c r="L70" s="16">
        <f>L66*(18-L67)</f>
        <v>414</v>
      </c>
      <c r="M70" s="16">
        <f>M66*(18-M67)</f>
        <v>536.30000000000007</v>
      </c>
      <c r="N70" s="155">
        <f>SUM(J70:M70)</f>
        <v>1258.4000000000001</v>
      </c>
      <c r="O70" s="157">
        <f>O66*(18-O67)</f>
        <v>3917.1</v>
      </c>
      <c r="P70" s="163">
        <f>P66*(18-P67)</f>
        <v>3826.1</v>
      </c>
    </row>
    <row r="71" spans="2:16" ht="20.25" thickBot="1">
      <c r="B71" s="350" t="s">
        <v>215</v>
      </c>
      <c r="C71" s="21">
        <f t="shared" ref="C71:H71" si="27">C66*(19-C67)</f>
        <v>809.1</v>
      </c>
      <c r="D71" s="20">
        <f t="shared" si="27"/>
        <v>666.4</v>
      </c>
      <c r="E71" s="20">
        <f t="shared" si="27"/>
        <v>635.5</v>
      </c>
      <c r="F71" s="20">
        <f t="shared" si="27"/>
        <v>369</v>
      </c>
      <c r="G71" s="20">
        <f t="shared" si="27"/>
        <v>238.7</v>
      </c>
      <c r="H71" s="20">
        <f t="shared" si="27"/>
        <v>101</v>
      </c>
      <c r="I71" s="164">
        <f>SUM(C71:G71)</f>
        <v>2718.7</v>
      </c>
      <c r="J71" s="20">
        <f>J66*(19-J67)</f>
        <v>30.999999999999996</v>
      </c>
      <c r="K71" s="20">
        <f>K66*(19-K67)</f>
        <v>313.09999999999997</v>
      </c>
      <c r="L71" s="20">
        <f>L66*(19-L67)</f>
        <v>444</v>
      </c>
      <c r="M71" s="20">
        <f>M66*(19-M67)</f>
        <v>567.30000000000007</v>
      </c>
      <c r="N71" s="164">
        <f>SUM(J71:M71)</f>
        <v>1355.4</v>
      </c>
      <c r="O71" s="165">
        <f>O66*(19-O67)</f>
        <v>4175.1000000000004</v>
      </c>
      <c r="P71" s="166">
        <f>P66*(19-P67)</f>
        <v>4074.1000000000004</v>
      </c>
    </row>
    <row r="72" spans="2:16" ht="15.75" thickBot="1">
      <c r="B72" s="1"/>
      <c r="C72" s="1"/>
      <c r="D72" s="2"/>
      <c r="E72" s="2"/>
      <c r="F72" s="2"/>
      <c r="G72" s="1"/>
      <c r="H72" s="3"/>
      <c r="I72" s="2"/>
      <c r="J72" s="3"/>
      <c r="K72" s="2"/>
      <c r="L72" s="2"/>
      <c r="M72" s="1"/>
      <c r="N72" s="2"/>
      <c r="O72" s="1"/>
    </row>
    <row r="73" spans="2:16" ht="24" thickBot="1">
      <c r="B73" s="473" t="s">
        <v>256</v>
      </c>
      <c r="C73" s="474"/>
      <c r="D73" s="474"/>
      <c r="E73" s="474"/>
      <c r="F73" s="474"/>
      <c r="G73" s="474"/>
      <c r="H73" s="474"/>
      <c r="I73" s="474"/>
      <c r="J73" s="474"/>
      <c r="K73" s="474"/>
      <c r="L73" s="470" t="s">
        <v>224</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c r="B76" s="148" t="s">
        <v>211</v>
      </c>
      <c r="C76" s="146">
        <v>31</v>
      </c>
      <c r="D76" s="8">
        <v>28</v>
      </c>
      <c r="E76" s="8">
        <v>31</v>
      </c>
      <c r="F76" s="8">
        <v>25</v>
      </c>
      <c r="G76" s="8">
        <v>20</v>
      </c>
      <c r="H76" s="8">
        <v>0</v>
      </c>
      <c r="I76" s="168">
        <f>SUM(C76:G76)</f>
        <v>135</v>
      </c>
      <c r="J76" s="8">
        <v>5</v>
      </c>
      <c r="K76" s="8">
        <v>31</v>
      </c>
      <c r="L76" s="8">
        <v>30</v>
      </c>
      <c r="M76" s="8">
        <v>31</v>
      </c>
      <c r="N76" s="168">
        <f>SUM(J76:M76)</f>
        <v>97</v>
      </c>
      <c r="O76" s="167">
        <f>SUM(C76:H76,J76:M76)</f>
        <v>232</v>
      </c>
      <c r="P76" s="169">
        <f>I76+N76</f>
        <v>232</v>
      </c>
    </row>
    <row r="77" spans="2:16" ht="19.5">
      <c r="B77" s="149" t="s">
        <v>485</v>
      </c>
      <c r="C77" s="147">
        <v>-4.7</v>
      </c>
      <c r="D77" s="10">
        <v>-6.5</v>
      </c>
      <c r="E77" s="10">
        <v>0.5</v>
      </c>
      <c r="F77" s="10">
        <v>2.9</v>
      </c>
      <c r="G77" s="10">
        <v>11.5</v>
      </c>
      <c r="H77" s="10">
        <v>0</v>
      </c>
      <c r="I77" s="153">
        <f>(C76*C77+D76*D77+E76*E77+F76*F77+G76*G77)/I76</f>
        <v>-7.1851851851852194E-2</v>
      </c>
      <c r="J77" s="10">
        <v>12</v>
      </c>
      <c r="K77" s="95">
        <v>6.6</v>
      </c>
      <c r="L77" s="95">
        <v>0.6</v>
      </c>
      <c r="M77" s="95">
        <v>-1.8</v>
      </c>
      <c r="N77" s="153">
        <f>(J76*J77+K76*K77+L76*L77+M76*M77)/N76</f>
        <v>2.3381443298969073</v>
      </c>
      <c r="O77" s="154">
        <f>(C77*C76+D77*D76+E77*E76+F77*F76+G77*G76+H77*H76+J77*J76+K77*K76+L77*L76+M77*M76)/O76</f>
        <v>0.93577586206896535</v>
      </c>
      <c r="P77" s="161">
        <f>(I77*I76+N77*N76)/P76</f>
        <v>0.93577586206896535</v>
      </c>
    </row>
    <row r="78" spans="2:16" ht="19.5">
      <c r="B78" s="149" t="s">
        <v>212</v>
      </c>
      <c r="C78" s="13">
        <f t="shared" ref="C78:H78" si="28">C76*(13-C77)</f>
        <v>548.69999999999993</v>
      </c>
      <c r="D78" s="12">
        <f t="shared" si="28"/>
        <v>546</v>
      </c>
      <c r="E78" s="12">
        <f t="shared" si="28"/>
        <v>387.5</v>
      </c>
      <c r="F78" s="12">
        <f t="shared" si="28"/>
        <v>252.5</v>
      </c>
      <c r="G78" s="12">
        <f t="shared" si="28"/>
        <v>30</v>
      </c>
      <c r="H78" s="12">
        <f t="shared" si="28"/>
        <v>0</v>
      </c>
      <c r="I78" s="155">
        <f>SUM(C78:G78)</f>
        <v>1764.6999999999998</v>
      </c>
      <c r="J78" s="12">
        <f>J76*(13-J77)</f>
        <v>5</v>
      </c>
      <c r="K78" s="12">
        <f>K76*(13-K77)</f>
        <v>198.4</v>
      </c>
      <c r="L78" s="12">
        <f>L76*(13-L77)</f>
        <v>372</v>
      </c>
      <c r="M78" s="12">
        <f>M76*(13-M77)</f>
        <v>458.8</v>
      </c>
      <c r="N78" s="155">
        <f>SUM(J78:M78)</f>
        <v>1034.2</v>
      </c>
      <c r="O78" s="156">
        <f>O76*(13-O77)</f>
        <v>2798.9</v>
      </c>
      <c r="P78" s="162">
        <f>P76*(13-P77)</f>
        <v>2798.9</v>
      </c>
    </row>
    <row r="79" spans="2:16" ht="19.5">
      <c r="B79" s="149" t="s">
        <v>213</v>
      </c>
      <c r="C79" s="13">
        <f t="shared" ref="C79:H79" si="29">C76*(17-C77)</f>
        <v>672.69999999999993</v>
      </c>
      <c r="D79" s="12">
        <f t="shared" si="29"/>
        <v>658</v>
      </c>
      <c r="E79" s="12">
        <f t="shared" si="29"/>
        <v>511.5</v>
      </c>
      <c r="F79" s="12">
        <f t="shared" si="29"/>
        <v>352.5</v>
      </c>
      <c r="G79" s="12">
        <f t="shared" si="29"/>
        <v>110</v>
      </c>
      <c r="H79" s="12">
        <f t="shared" si="29"/>
        <v>0</v>
      </c>
      <c r="I79" s="155">
        <f>SUM(C79:G79)</f>
        <v>2304.6999999999998</v>
      </c>
      <c r="J79" s="12">
        <f>J76*(17-J77)</f>
        <v>25</v>
      </c>
      <c r="K79" s="12">
        <f>K76*(17-K77)</f>
        <v>322.40000000000003</v>
      </c>
      <c r="L79" s="12">
        <f>L76*(17-L77)</f>
        <v>491.99999999999994</v>
      </c>
      <c r="M79" s="12">
        <f>M76*(17-M77)</f>
        <v>582.80000000000007</v>
      </c>
      <c r="N79" s="155">
        <f>SUM(J79:M79)</f>
        <v>1422.2</v>
      </c>
      <c r="O79" s="156">
        <f>O76*(17-O77)</f>
        <v>3726.9</v>
      </c>
      <c r="P79" s="162">
        <f>P76*(17-P77)</f>
        <v>3726.9</v>
      </c>
    </row>
    <row r="80" spans="2:16" ht="19.5">
      <c r="B80" s="149" t="s">
        <v>214</v>
      </c>
      <c r="C80" s="17">
        <f t="shared" ref="C80:H80" si="30">C76*(18-C77)</f>
        <v>703.69999999999993</v>
      </c>
      <c r="D80" s="16">
        <f t="shared" si="30"/>
        <v>686</v>
      </c>
      <c r="E80" s="16">
        <f t="shared" si="30"/>
        <v>542.5</v>
      </c>
      <c r="F80" s="16">
        <f t="shared" si="30"/>
        <v>377.5</v>
      </c>
      <c r="G80" s="16">
        <f t="shared" si="30"/>
        <v>130</v>
      </c>
      <c r="H80" s="16">
        <f t="shared" si="30"/>
        <v>0</v>
      </c>
      <c r="I80" s="155">
        <f>SUM(C80:G80)</f>
        <v>2439.6999999999998</v>
      </c>
      <c r="J80" s="16">
        <f>J76*(18-J77)</f>
        <v>30</v>
      </c>
      <c r="K80" s="16">
        <f>K76*(18-K77)</f>
        <v>353.40000000000003</v>
      </c>
      <c r="L80" s="16">
        <f>L76*(18-L77)</f>
        <v>522</v>
      </c>
      <c r="M80" s="16">
        <f>M76*(18-M77)</f>
        <v>613.80000000000007</v>
      </c>
      <c r="N80" s="155">
        <f>SUM(J80:M80)</f>
        <v>1519.2000000000003</v>
      </c>
      <c r="O80" s="157">
        <f>O76*(18-O77)</f>
        <v>3958.9</v>
      </c>
      <c r="P80" s="163">
        <f>P76*(18-P77)</f>
        <v>3958.9</v>
      </c>
    </row>
    <row r="81" spans="2:16" ht="20.25" thickBot="1">
      <c r="B81" s="350" t="s">
        <v>215</v>
      </c>
      <c r="C81" s="21">
        <f t="shared" ref="C81:H81" si="31">C76*(19-C77)</f>
        <v>734.69999999999993</v>
      </c>
      <c r="D81" s="20">
        <f t="shared" si="31"/>
        <v>714</v>
      </c>
      <c r="E81" s="20">
        <f t="shared" si="31"/>
        <v>573.5</v>
      </c>
      <c r="F81" s="20">
        <f t="shared" si="31"/>
        <v>402.50000000000006</v>
      </c>
      <c r="G81" s="20">
        <f t="shared" si="31"/>
        <v>150</v>
      </c>
      <c r="H81" s="20">
        <f t="shared" si="31"/>
        <v>0</v>
      </c>
      <c r="I81" s="164">
        <f>SUM(C81:G81)</f>
        <v>2574.6999999999998</v>
      </c>
      <c r="J81" s="20">
        <f>J76*(19-J77)</f>
        <v>35</v>
      </c>
      <c r="K81" s="20">
        <f>K76*(19-K77)</f>
        <v>384.40000000000003</v>
      </c>
      <c r="L81" s="20">
        <f>L76*(19-L77)</f>
        <v>552</v>
      </c>
      <c r="M81" s="20">
        <f>M76*(19-M77)</f>
        <v>644.80000000000007</v>
      </c>
      <c r="N81" s="164">
        <f>SUM(J81:M81)</f>
        <v>1616.2000000000003</v>
      </c>
      <c r="O81" s="165">
        <f>O76*(19-O77)</f>
        <v>4190.8999999999996</v>
      </c>
      <c r="P81" s="166">
        <f>P76*(19-P77)</f>
        <v>4190.8999999999996</v>
      </c>
    </row>
    <row r="82" spans="2:16" ht="15.75" thickBot="1">
      <c r="B82" s="1"/>
      <c r="C82" s="1"/>
      <c r="D82" s="2"/>
      <c r="E82" s="2"/>
      <c r="F82" s="2"/>
      <c r="G82" s="1"/>
      <c r="H82" s="3"/>
      <c r="I82" s="2"/>
      <c r="J82" s="3"/>
      <c r="K82" s="2"/>
      <c r="L82" s="2"/>
      <c r="M82" s="1"/>
      <c r="N82" s="2"/>
      <c r="O82" s="1"/>
    </row>
    <row r="83" spans="2:16" ht="24" thickBot="1">
      <c r="B83" s="473" t="s">
        <v>256</v>
      </c>
      <c r="C83" s="474"/>
      <c r="D83" s="474"/>
      <c r="E83" s="474"/>
      <c r="F83" s="474"/>
      <c r="G83" s="474"/>
      <c r="H83" s="474"/>
      <c r="I83" s="474"/>
      <c r="J83" s="474"/>
      <c r="K83" s="474"/>
      <c r="L83" s="470" t="s">
        <v>225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c r="B86" s="148" t="s">
        <v>211</v>
      </c>
      <c r="C86" s="146">
        <v>31</v>
      </c>
      <c r="D86" s="8">
        <v>28</v>
      </c>
      <c r="E86" s="8">
        <v>31</v>
      </c>
      <c r="F86" s="8">
        <v>30</v>
      </c>
      <c r="G86" s="8">
        <v>15</v>
      </c>
      <c r="H86" s="8">
        <v>0</v>
      </c>
      <c r="I86" s="168">
        <f>SUM(C86:G86)</f>
        <v>135</v>
      </c>
      <c r="J86" s="8">
        <v>20</v>
      </c>
      <c r="K86" s="8">
        <v>31</v>
      </c>
      <c r="L86" s="8">
        <v>30</v>
      </c>
      <c r="M86" s="8">
        <v>31</v>
      </c>
      <c r="N86" s="168">
        <f>SUM(J86:M86)</f>
        <v>112</v>
      </c>
      <c r="O86" s="167">
        <f>SUM(C86:H86,J86:M86)</f>
        <v>247</v>
      </c>
      <c r="P86" s="169">
        <f>I86+N86</f>
        <v>247</v>
      </c>
    </row>
    <row r="87" spans="2:16" ht="19.5">
      <c r="B87" s="149" t="s">
        <v>485</v>
      </c>
      <c r="C87" s="147">
        <v>0.6</v>
      </c>
      <c r="D87" s="10">
        <v>1.7</v>
      </c>
      <c r="E87" s="10">
        <v>2.2999999999999998</v>
      </c>
      <c r="F87" s="10">
        <v>7.2</v>
      </c>
      <c r="G87" s="10">
        <v>10.7</v>
      </c>
      <c r="H87" s="10">
        <v>12</v>
      </c>
      <c r="I87" s="153">
        <f>(C86*C87+D86*D87+E86*E87+F86*F87+G86*G87)/I86</f>
        <v>3.8074074074074074</v>
      </c>
      <c r="J87" s="10">
        <v>8.6</v>
      </c>
      <c r="K87" s="95">
        <v>8.1</v>
      </c>
      <c r="L87" s="95">
        <v>4.3</v>
      </c>
      <c r="M87" s="95">
        <v>0.1</v>
      </c>
      <c r="N87" s="153">
        <f>(J86*J87+K86*K87+L86*L87+M86*M87)/N86</f>
        <v>4.9571428571428573</v>
      </c>
      <c r="O87" s="154">
        <f>(C87*C86+D87*D86+E87*E86+F87*F86+G87*G86+H87*H86+J87*J86+K87*K86+L87*L86+M87*M86)/O86</f>
        <v>4.328744939271254</v>
      </c>
      <c r="P87" s="161">
        <f>(I87*I86+N87*N86)/P86</f>
        <v>4.3287449392712549</v>
      </c>
    </row>
    <row r="88" spans="2:16" ht="19.5">
      <c r="B88" s="149" t="s">
        <v>212</v>
      </c>
      <c r="C88" s="13">
        <f t="shared" ref="C88:H88" si="32">C86*(13-C87)</f>
        <v>384.40000000000003</v>
      </c>
      <c r="D88" s="12">
        <f t="shared" si="32"/>
        <v>316.40000000000003</v>
      </c>
      <c r="E88" s="12">
        <f t="shared" si="32"/>
        <v>331.7</v>
      </c>
      <c r="F88" s="12">
        <f t="shared" si="32"/>
        <v>174</v>
      </c>
      <c r="G88" s="12">
        <f t="shared" si="32"/>
        <v>34.500000000000014</v>
      </c>
      <c r="H88" s="12">
        <f t="shared" si="32"/>
        <v>0</v>
      </c>
      <c r="I88" s="155">
        <f>SUM(C88:G88)</f>
        <v>1241</v>
      </c>
      <c r="J88" s="12">
        <f>J86*(13-J87)</f>
        <v>88</v>
      </c>
      <c r="K88" s="12">
        <f>K86*(13-K87)</f>
        <v>151.9</v>
      </c>
      <c r="L88" s="12">
        <f>L86*(13-L87)</f>
        <v>261</v>
      </c>
      <c r="M88" s="12">
        <f>M86*(13-M87)</f>
        <v>399.90000000000003</v>
      </c>
      <c r="N88" s="155">
        <f>SUM(J88:M88)</f>
        <v>900.8</v>
      </c>
      <c r="O88" s="156">
        <f>O86*(13-O87)</f>
        <v>2141.8000000000006</v>
      </c>
      <c r="P88" s="162">
        <f>P86*(13-P87)</f>
        <v>2141.8000000000002</v>
      </c>
    </row>
    <row r="89" spans="2:16" ht="19.5">
      <c r="B89" s="149" t="s">
        <v>213</v>
      </c>
      <c r="C89" s="13">
        <f t="shared" ref="C89:H89" si="33">C86*(17-C87)</f>
        <v>508.4</v>
      </c>
      <c r="D89" s="12">
        <f t="shared" si="33"/>
        <v>428.40000000000003</v>
      </c>
      <c r="E89" s="12">
        <f t="shared" si="33"/>
        <v>455.7</v>
      </c>
      <c r="F89" s="12">
        <f t="shared" si="33"/>
        <v>294</v>
      </c>
      <c r="G89" s="12">
        <f t="shared" si="33"/>
        <v>94.500000000000014</v>
      </c>
      <c r="H89" s="12">
        <f t="shared" si="33"/>
        <v>0</v>
      </c>
      <c r="I89" s="155">
        <f>SUM(C89:G89)</f>
        <v>1781</v>
      </c>
      <c r="J89" s="12">
        <f>J86*(17-J87)</f>
        <v>168</v>
      </c>
      <c r="K89" s="12">
        <f>K86*(17-K87)</f>
        <v>275.90000000000003</v>
      </c>
      <c r="L89" s="12">
        <f>L86*(17-L87)</f>
        <v>381</v>
      </c>
      <c r="M89" s="12">
        <f>M86*(17-M87)</f>
        <v>523.9</v>
      </c>
      <c r="N89" s="155">
        <f>SUM(J89:M89)</f>
        <v>1348.8000000000002</v>
      </c>
      <c r="O89" s="156">
        <f>O86*(17-O87)</f>
        <v>3129.8000000000006</v>
      </c>
      <c r="P89" s="162">
        <f>P86*(17-P87)</f>
        <v>3129.8</v>
      </c>
    </row>
    <row r="90" spans="2:16" ht="19.5">
      <c r="B90" s="149" t="s">
        <v>214</v>
      </c>
      <c r="C90" s="17">
        <f t="shared" ref="C90:H90" si="34">C86*(18-C87)</f>
        <v>539.4</v>
      </c>
      <c r="D90" s="16">
        <f t="shared" si="34"/>
        <v>456.40000000000003</v>
      </c>
      <c r="E90" s="16">
        <f t="shared" si="34"/>
        <v>486.7</v>
      </c>
      <c r="F90" s="16">
        <f t="shared" si="34"/>
        <v>324</v>
      </c>
      <c r="G90" s="16">
        <f t="shared" si="34"/>
        <v>109.50000000000001</v>
      </c>
      <c r="H90" s="16">
        <f t="shared" si="34"/>
        <v>0</v>
      </c>
      <c r="I90" s="155">
        <f>SUM(C90:G90)</f>
        <v>1916</v>
      </c>
      <c r="J90" s="16">
        <f>J86*(18-J87)</f>
        <v>188</v>
      </c>
      <c r="K90" s="16">
        <f>K86*(18-K87)</f>
        <v>306.90000000000003</v>
      </c>
      <c r="L90" s="16">
        <f>L86*(18-L87)</f>
        <v>411</v>
      </c>
      <c r="M90" s="16">
        <f>M86*(18-M87)</f>
        <v>554.9</v>
      </c>
      <c r="N90" s="155">
        <f>SUM(J90:M90)</f>
        <v>1460.8000000000002</v>
      </c>
      <c r="O90" s="157">
        <f>O86*(18-O87)</f>
        <v>3376.8000000000006</v>
      </c>
      <c r="P90" s="163">
        <f>P86*(18-P87)</f>
        <v>3376.8</v>
      </c>
    </row>
    <row r="91" spans="2:16" ht="20.25" thickBot="1">
      <c r="B91" s="350" t="s">
        <v>215</v>
      </c>
      <c r="C91" s="21">
        <f t="shared" ref="C91:H91" si="35">C86*(19-C87)</f>
        <v>570.4</v>
      </c>
      <c r="D91" s="20">
        <f t="shared" si="35"/>
        <v>484.40000000000003</v>
      </c>
      <c r="E91" s="20">
        <f t="shared" si="35"/>
        <v>517.69999999999993</v>
      </c>
      <c r="F91" s="20">
        <f t="shared" si="35"/>
        <v>354</v>
      </c>
      <c r="G91" s="20">
        <f t="shared" si="35"/>
        <v>124.50000000000001</v>
      </c>
      <c r="H91" s="20">
        <f t="shared" si="35"/>
        <v>0</v>
      </c>
      <c r="I91" s="164">
        <f>SUM(C91:G91)</f>
        <v>2051</v>
      </c>
      <c r="J91" s="20">
        <f>J86*(19-J87)</f>
        <v>208</v>
      </c>
      <c r="K91" s="20">
        <f>K86*(19-K87)</f>
        <v>337.90000000000003</v>
      </c>
      <c r="L91" s="20">
        <f>L86*(19-L87)</f>
        <v>441</v>
      </c>
      <c r="M91" s="20">
        <f>M86*(19-M87)</f>
        <v>585.9</v>
      </c>
      <c r="N91" s="164">
        <f>SUM(J91:M91)</f>
        <v>1572.8000000000002</v>
      </c>
      <c r="O91" s="165">
        <f>O86*(19-O87)</f>
        <v>3623.8000000000006</v>
      </c>
      <c r="P91" s="166">
        <f>P86*(19-P87)</f>
        <v>3623.8</v>
      </c>
    </row>
    <row r="92" spans="2:16" ht="15.75" thickBot="1">
      <c r="B92" s="1"/>
      <c r="C92" s="1"/>
      <c r="D92" s="2"/>
      <c r="E92" s="2"/>
      <c r="F92" s="2"/>
      <c r="G92" s="1"/>
      <c r="H92" s="3"/>
      <c r="I92" s="2"/>
      <c r="J92" s="3"/>
      <c r="K92" s="2"/>
      <c r="L92" s="2"/>
      <c r="M92" s="1"/>
      <c r="N92" s="2"/>
      <c r="O92" s="1"/>
    </row>
    <row r="93" spans="2:16" ht="24" thickBot="1">
      <c r="B93" s="473" t="s">
        <v>256</v>
      </c>
      <c r="C93" s="474"/>
      <c r="D93" s="474"/>
      <c r="E93" s="474"/>
      <c r="F93" s="474"/>
      <c r="G93" s="474"/>
      <c r="H93" s="474"/>
      <c r="I93" s="474"/>
      <c r="J93" s="474"/>
      <c r="K93" s="474"/>
      <c r="L93" s="470" t="s">
        <v>226</v>
      </c>
      <c r="M93" s="471"/>
      <c r="N93" s="471"/>
      <c r="O93" s="471"/>
      <c r="P93" s="472"/>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16.5" thickBot="1">
      <c r="B95" s="466"/>
      <c r="C95" s="462"/>
      <c r="D95" s="462"/>
      <c r="E95" s="462"/>
      <c r="F95" s="462"/>
      <c r="G95" s="462"/>
      <c r="H95" s="462"/>
      <c r="I95" s="462"/>
      <c r="J95" s="462"/>
      <c r="K95" s="462"/>
      <c r="L95" s="462"/>
      <c r="M95" s="462"/>
      <c r="N95" s="462"/>
      <c r="O95" s="145" t="s">
        <v>209</v>
      </c>
      <c r="P95" s="30" t="s">
        <v>210</v>
      </c>
    </row>
    <row r="96" spans="2:16">
      <c r="B96" s="148" t="s">
        <v>211</v>
      </c>
      <c r="C96" s="146">
        <v>31</v>
      </c>
      <c r="D96" s="8">
        <v>28</v>
      </c>
      <c r="E96" s="8">
        <v>31</v>
      </c>
      <c r="F96" s="8">
        <v>30</v>
      </c>
      <c r="G96" s="8">
        <v>16</v>
      </c>
      <c r="H96" s="8">
        <v>5</v>
      </c>
      <c r="I96" s="168">
        <f>SUM(C96:G96)</f>
        <v>136</v>
      </c>
      <c r="J96" s="8">
        <v>5</v>
      </c>
      <c r="K96" s="8">
        <v>31</v>
      </c>
      <c r="L96" s="8">
        <v>30</v>
      </c>
      <c r="M96" s="8">
        <v>31</v>
      </c>
      <c r="N96" s="168">
        <f>SUM(J96:M96)</f>
        <v>97</v>
      </c>
      <c r="O96" s="167">
        <f>SUM(C96:H96,J96:M96)</f>
        <v>238</v>
      </c>
      <c r="P96" s="169">
        <f>I96+N96</f>
        <v>233</v>
      </c>
    </row>
    <row r="97" spans="2:16" ht="19.5">
      <c r="B97" s="149" t="s">
        <v>485</v>
      </c>
      <c r="C97" s="147">
        <v>-4.4000000000000004</v>
      </c>
      <c r="D97" s="10">
        <v>-1.8</v>
      </c>
      <c r="E97" s="10">
        <v>2.2000000000000002</v>
      </c>
      <c r="F97" s="10">
        <v>11.5</v>
      </c>
      <c r="G97" s="10">
        <v>10.6</v>
      </c>
      <c r="H97" s="10">
        <v>10</v>
      </c>
      <c r="I97" s="153">
        <f>(C96*C97+D96*D97+E96*E97+F96*F97+G96*G97)/I96</f>
        <v>2.9117647058823528</v>
      </c>
      <c r="J97" s="10">
        <v>12.3</v>
      </c>
      <c r="K97" s="95">
        <v>6.5</v>
      </c>
      <c r="L97" s="95">
        <v>4.7</v>
      </c>
      <c r="M97" s="95">
        <v>-1.4</v>
      </c>
      <c r="N97" s="153">
        <f>(J96*J97+K96*K97+L96*L97+M96*M97)/N96</f>
        <v>3.7175257731958764</v>
      </c>
      <c r="O97" s="154">
        <f>(C97*C96+D97*D96+E97*E96+F97*F96+G97*G96+H97*H96+J97*J96+K97*K96+L97*L96+M97*M96)/O96</f>
        <v>3.3890756302521008</v>
      </c>
      <c r="P97" s="161">
        <f>(I97*I96+N97*N96)/P96</f>
        <v>3.2472103004291846</v>
      </c>
    </row>
    <row r="98" spans="2:16" ht="19.5">
      <c r="B98" s="149" t="s">
        <v>212</v>
      </c>
      <c r="C98" s="13">
        <f t="shared" ref="C98:H98" si="36">C96*(13-C97)</f>
        <v>539.4</v>
      </c>
      <c r="D98" s="12">
        <f t="shared" si="36"/>
        <v>414.40000000000003</v>
      </c>
      <c r="E98" s="12">
        <f t="shared" si="36"/>
        <v>334.8</v>
      </c>
      <c r="F98" s="12">
        <f t="shared" si="36"/>
        <v>45</v>
      </c>
      <c r="G98" s="12">
        <f t="shared" si="36"/>
        <v>38.400000000000006</v>
      </c>
      <c r="H98" s="12">
        <f t="shared" si="36"/>
        <v>15</v>
      </c>
      <c r="I98" s="155">
        <f>SUM(C98:G98)</f>
        <v>1372</v>
      </c>
      <c r="J98" s="12">
        <f>J96*(13-J97)</f>
        <v>3.4999999999999964</v>
      </c>
      <c r="K98" s="12">
        <f>K96*(13-K97)</f>
        <v>201.5</v>
      </c>
      <c r="L98" s="12">
        <f>L96*(13-L97)</f>
        <v>249.00000000000003</v>
      </c>
      <c r="M98" s="12">
        <f>M96*(13-M97)</f>
        <v>446.40000000000003</v>
      </c>
      <c r="N98" s="155">
        <f>SUM(J98:M98)</f>
        <v>900.40000000000009</v>
      </c>
      <c r="O98" s="156">
        <f>O96*(13-O97)</f>
        <v>2287.4</v>
      </c>
      <c r="P98" s="162">
        <f>P96*(13-P97)</f>
        <v>2272.4</v>
      </c>
    </row>
    <row r="99" spans="2:16" ht="19.5">
      <c r="B99" s="149" t="s">
        <v>213</v>
      </c>
      <c r="C99" s="13">
        <f t="shared" ref="C99:H99" si="37">C96*(17-C97)</f>
        <v>663.4</v>
      </c>
      <c r="D99" s="12">
        <f t="shared" si="37"/>
        <v>526.4</v>
      </c>
      <c r="E99" s="12">
        <f t="shared" si="37"/>
        <v>458.8</v>
      </c>
      <c r="F99" s="12">
        <f t="shared" si="37"/>
        <v>165</v>
      </c>
      <c r="G99" s="12">
        <f t="shared" si="37"/>
        <v>102.4</v>
      </c>
      <c r="H99" s="12">
        <f t="shared" si="37"/>
        <v>35</v>
      </c>
      <c r="I99" s="155">
        <f>SUM(C99:G99)</f>
        <v>1916</v>
      </c>
      <c r="J99" s="12">
        <f>J96*(17-J97)</f>
        <v>23.499999999999996</v>
      </c>
      <c r="K99" s="12">
        <f>K96*(17-K97)</f>
        <v>325.5</v>
      </c>
      <c r="L99" s="12">
        <f>L96*(17-L97)</f>
        <v>369</v>
      </c>
      <c r="M99" s="12">
        <f>M96*(17-M97)</f>
        <v>570.4</v>
      </c>
      <c r="N99" s="155">
        <f>SUM(J99:M99)</f>
        <v>1288.4000000000001</v>
      </c>
      <c r="O99" s="156">
        <f>O96*(17-O97)</f>
        <v>3239.4</v>
      </c>
      <c r="P99" s="162">
        <f>P96*(17-P97)</f>
        <v>3204.4</v>
      </c>
    </row>
    <row r="100" spans="2:16" ht="19.5">
      <c r="B100" s="149" t="s">
        <v>214</v>
      </c>
      <c r="C100" s="17">
        <f t="shared" ref="C100:H100" si="38">C96*(18-C97)</f>
        <v>694.4</v>
      </c>
      <c r="D100" s="16">
        <f t="shared" si="38"/>
        <v>554.4</v>
      </c>
      <c r="E100" s="16">
        <f t="shared" si="38"/>
        <v>489.8</v>
      </c>
      <c r="F100" s="16">
        <f t="shared" si="38"/>
        <v>195</v>
      </c>
      <c r="G100" s="16">
        <f t="shared" si="38"/>
        <v>118.4</v>
      </c>
      <c r="H100" s="16">
        <f t="shared" si="38"/>
        <v>40</v>
      </c>
      <c r="I100" s="155">
        <f>SUM(C100:G100)</f>
        <v>2052</v>
      </c>
      <c r="J100" s="16">
        <f>J96*(18-J97)</f>
        <v>28.499999999999996</v>
      </c>
      <c r="K100" s="16">
        <f>K96*(18-K97)</f>
        <v>356.5</v>
      </c>
      <c r="L100" s="16">
        <f>L96*(18-L97)</f>
        <v>399</v>
      </c>
      <c r="M100" s="16">
        <f>M96*(18-M97)</f>
        <v>601.4</v>
      </c>
      <c r="N100" s="155">
        <f>SUM(J100:M100)</f>
        <v>1385.4</v>
      </c>
      <c r="O100" s="157">
        <f>O96*(18-O97)</f>
        <v>3477.4</v>
      </c>
      <c r="P100" s="163">
        <f>P96*(18-P97)</f>
        <v>3437.4</v>
      </c>
    </row>
    <row r="101" spans="2:16" ht="20.25" thickBot="1">
      <c r="B101" s="350" t="s">
        <v>215</v>
      </c>
      <c r="C101" s="21">
        <f t="shared" ref="C101:H101" si="39">C96*(19-C97)</f>
        <v>725.4</v>
      </c>
      <c r="D101" s="20">
        <f t="shared" si="39"/>
        <v>582.4</v>
      </c>
      <c r="E101" s="20">
        <f t="shared" si="39"/>
        <v>520.80000000000007</v>
      </c>
      <c r="F101" s="20">
        <f t="shared" si="39"/>
        <v>225</v>
      </c>
      <c r="G101" s="20">
        <f t="shared" si="39"/>
        <v>134.4</v>
      </c>
      <c r="H101" s="20">
        <f t="shared" si="39"/>
        <v>45</v>
      </c>
      <c r="I101" s="164">
        <f>SUM(C101:G101)</f>
        <v>2188</v>
      </c>
      <c r="J101" s="20">
        <f>J96*(19-J97)</f>
        <v>33.5</v>
      </c>
      <c r="K101" s="20">
        <f>K96*(19-K97)</f>
        <v>387.5</v>
      </c>
      <c r="L101" s="20">
        <f>L96*(19-L97)</f>
        <v>429</v>
      </c>
      <c r="M101" s="20">
        <f>M96*(19-M97)</f>
        <v>632.4</v>
      </c>
      <c r="N101" s="164">
        <f>SUM(J101:M101)</f>
        <v>1482.4</v>
      </c>
      <c r="O101" s="165">
        <f>O96*(19-O97)</f>
        <v>3715.4</v>
      </c>
      <c r="P101" s="166">
        <f>P96*(19-P97)</f>
        <v>3670.4</v>
      </c>
    </row>
    <row r="102" spans="2:16" ht="15.75" thickBot="1">
      <c r="B102" s="1"/>
      <c r="C102" s="1"/>
      <c r="D102" s="2"/>
      <c r="E102" s="2"/>
      <c r="F102" s="2"/>
      <c r="G102" s="1"/>
      <c r="H102" s="3"/>
      <c r="I102" s="2"/>
      <c r="J102" s="3"/>
      <c r="K102" s="2"/>
      <c r="L102" s="2"/>
      <c r="M102" s="1"/>
      <c r="N102" s="2"/>
      <c r="O102" s="1"/>
    </row>
    <row r="103" spans="2:16" ht="24" thickBot="1">
      <c r="B103" s="473" t="s">
        <v>256</v>
      </c>
      <c r="C103" s="474"/>
      <c r="D103" s="474"/>
      <c r="E103" s="474"/>
      <c r="F103" s="474"/>
      <c r="G103" s="474"/>
      <c r="H103" s="474"/>
      <c r="I103" s="474"/>
      <c r="J103" s="474"/>
      <c r="K103" s="474"/>
      <c r="L103" s="470" t="s">
        <v>227</v>
      </c>
      <c r="M103" s="471"/>
      <c r="N103" s="471"/>
      <c r="O103" s="471"/>
      <c r="P103" s="472"/>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16.5" thickBot="1">
      <c r="B105" s="466"/>
      <c r="C105" s="462"/>
      <c r="D105" s="462"/>
      <c r="E105" s="462"/>
      <c r="F105" s="462"/>
      <c r="G105" s="462"/>
      <c r="H105" s="462"/>
      <c r="I105" s="462"/>
      <c r="J105" s="462"/>
      <c r="K105" s="462"/>
      <c r="L105" s="462"/>
      <c r="M105" s="462"/>
      <c r="N105" s="462"/>
      <c r="O105" s="145" t="s">
        <v>209</v>
      </c>
      <c r="P105" s="30" t="s">
        <v>210</v>
      </c>
    </row>
    <row r="106" spans="2:16">
      <c r="B106" s="148" t="s">
        <v>211</v>
      </c>
      <c r="C106" s="146">
        <v>31</v>
      </c>
      <c r="D106" s="8">
        <v>28</v>
      </c>
      <c r="E106" s="8">
        <v>31</v>
      </c>
      <c r="F106" s="8">
        <v>30</v>
      </c>
      <c r="G106" s="8">
        <v>31</v>
      </c>
      <c r="H106" s="8">
        <v>5</v>
      </c>
      <c r="I106" s="168">
        <f>SUM(C106:G106)</f>
        <v>151</v>
      </c>
      <c r="J106" s="8">
        <v>20</v>
      </c>
      <c r="K106" s="8">
        <v>31</v>
      </c>
      <c r="L106" s="8">
        <v>30</v>
      </c>
      <c r="M106" s="8">
        <v>31</v>
      </c>
      <c r="N106" s="168">
        <f>SUM(J106:M106)</f>
        <v>112</v>
      </c>
      <c r="O106" s="167">
        <f>SUM(C106:H106,J106:M106)</f>
        <v>268</v>
      </c>
      <c r="P106" s="169">
        <f>I106+N106</f>
        <v>263</v>
      </c>
    </row>
    <row r="107" spans="2:16" ht="19.5">
      <c r="B107" s="149" t="s">
        <v>485</v>
      </c>
      <c r="C107" s="147">
        <v>-5.3</v>
      </c>
      <c r="D107" s="10">
        <v>-2.4</v>
      </c>
      <c r="E107" s="10">
        <v>1.8</v>
      </c>
      <c r="F107" s="10">
        <v>7.2</v>
      </c>
      <c r="G107" s="10">
        <v>11.1</v>
      </c>
      <c r="H107" s="10">
        <v>11.9</v>
      </c>
      <c r="I107" s="153">
        <f>(C106*C107+D106*D107+E106*E107+F106*F107+G106*G107)/I106</f>
        <v>2.5456953642384104</v>
      </c>
      <c r="J107" s="10">
        <v>9.8000000000000007</v>
      </c>
      <c r="K107" s="95">
        <v>5.6</v>
      </c>
      <c r="L107" s="95">
        <v>4.5</v>
      </c>
      <c r="M107" s="95">
        <v>-5.3</v>
      </c>
      <c r="N107" s="153">
        <f>(J106*J107+K106*K107+L106*L107+M106*M107)/N106</f>
        <v>3.0383928571428576</v>
      </c>
      <c r="O107" s="154">
        <f>(C107*C106+D107*D106+E107*E106+F107*F106+G107*G106+H107*H106+J107*J106+K107*K106+L107*L106+M107*M106)/O106</f>
        <v>2.926119402985075</v>
      </c>
      <c r="P107" s="161">
        <f>(I107*I106+N107*N106)/P106</f>
        <v>2.7555133079847911</v>
      </c>
    </row>
    <row r="108" spans="2:16" ht="19.5">
      <c r="B108" s="149" t="s">
        <v>212</v>
      </c>
      <c r="C108" s="13">
        <f t="shared" ref="C108:H108" si="40">C106*(13-C107)</f>
        <v>567.30000000000007</v>
      </c>
      <c r="D108" s="12">
        <f t="shared" si="40"/>
        <v>431.2</v>
      </c>
      <c r="E108" s="12">
        <f t="shared" si="40"/>
        <v>347.2</v>
      </c>
      <c r="F108" s="12">
        <f t="shared" si="40"/>
        <v>174</v>
      </c>
      <c r="G108" s="12">
        <f t="shared" si="40"/>
        <v>58.900000000000013</v>
      </c>
      <c r="H108" s="12">
        <f t="shared" si="40"/>
        <v>5.4999999999999982</v>
      </c>
      <c r="I108" s="155">
        <f>SUM(C108:G108)</f>
        <v>1578.6000000000001</v>
      </c>
      <c r="J108" s="12">
        <f>J106*(13-J107)</f>
        <v>63.999999999999986</v>
      </c>
      <c r="K108" s="12">
        <f>K106*(13-K107)</f>
        <v>229.4</v>
      </c>
      <c r="L108" s="12">
        <f>L106*(13-L107)</f>
        <v>255</v>
      </c>
      <c r="M108" s="12">
        <f>M106*(13-M107)</f>
        <v>567.30000000000007</v>
      </c>
      <c r="N108" s="155">
        <f>SUM(J108:M108)</f>
        <v>1115.7</v>
      </c>
      <c r="O108" s="156">
        <f>O106*(13-O107)</f>
        <v>2699.8</v>
      </c>
      <c r="P108" s="162">
        <f>P106*(13-P107)</f>
        <v>2694.2999999999997</v>
      </c>
    </row>
    <row r="109" spans="2:16" ht="19.5">
      <c r="B109" s="149" t="s">
        <v>213</v>
      </c>
      <c r="C109" s="13">
        <f t="shared" ref="C109:H109" si="41">C106*(17-C107)</f>
        <v>691.30000000000007</v>
      </c>
      <c r="D109" s="12">
        <f t="shared" si="41"/>
        <v>543.19999999999993</v>
      </c>
      <c r="E109" s="12">
        <f t="shared" si="41"/>
        <v>471.2</v>
      </c>
      <c r="F109" s="12">
        <f t="shared" si="41"/>
        <v>294</v>
      </c>
      <c r="G109" s="12">
        <f t="shared" si="41"/>
        <v>182.9</v>
      </c>
      <c r="H109" s="12">
        <f t="shared" si="41"/>
        <v>25.5</v>
      </c>
      <c r="I109" s="155">
        <f>SUM(C109:G109)</f>
        <v>2182.6</v>
      </c>
      <c r="J109" s="12">
        <f>J106*(17-J107)</f>
        <v>144</v>
      </c>
      <c r="K109" s="12">
        <f>K106*(17-K107)</f>
        <v>353.40000000000003</v>
      </c>
      <c r="L109" s="12">
        <f>L106*(17-L107)</f>
        <v>375</v>
      </c>
      <c r="M109" s="12">
        <f>M106*(17-M107)</f>
        <v>691.30000000000007</v>
      </c>
      <c r="N109" s="155">
        <f>SUM(J109:M109)</f>
        <v>1563.7000000000003</v>
      </c>
      <c r="O109" s="156">
        <f>O106*(17-O107)</f>
        <v>3771.8</v>
      </c>
      <c r="P109" s="162">
        <f>P106*(17-P107)</f>
        <v>3746.2999999999997</v>
      </c>
    </row>
    <row r="110" spans="2:16" ht="19.5">
      <c r="B110" s="149" t="s">
        <v>214</v>
      </c>
      <c r="C110" s="17">
        <f t="shared" ref="C110:H110" si="42">C106*(18-C107)</f>
        <v>722.30000000000007</v>
      </c>
      <c r="D110" s="16">
        <f t="shared" si="42"/>
        <v>571.19999999999993</v>
      </c>
      <c r="E110" s="16">
        <f t="shared" si="42"/>
        <v>502.2</v>
      </c>
      <c r="F110" s="16">
        <f t="shared" si="42"/>
        <v>324</v>
      </c>
      <c r="G110" s="16">
        <f t="shared" si="42"/>
        <v>213.9</v>
      </c>
      <c r="H110" s="16">
        <f t="shared" si="42"/>
        <v>30.5</v>
      </c>
      <c r="I110" s="155">
        <f>SUM(C110:G110)</f>
        <v>2333.6</v>
      </c>
      <c r="J110" s="16">
        <f>J106*(18-J107)</f>
        <v>164</v>
      </c>
      <c r="K110" s="16">
        <f>K106*(18-K107)</f>
        <v>384.40000000000003</v>
      </c>
      <c r="L110" s="16">
        <f>L106*(18-L107)</f>
        <v>405</v>
      </c>
      <c r="M110" s="16">
        <f>M106*(18-M107)</f>
        <v>722.30000000000007</v>
      </c>
      <c r="N110" s="155">
        <f>SUM(J110:M110)</f>
        <v>1675.7000000000003</v>
      </c>
      <c r="O110" s="157">
        <f>O106*(18-O107)</f>
        <v>4039.8</v>
      </c>
      <c r="P110" s="163">
        <f>P106*(18-P107)</f>
        <v>4009.2999999999997</v>
      </c>
    </row>
    <row r="111" spans="2:16" ht="20.25" thickBot="1">
      <c r="B111" s="350" t="s">
        <v>215</v>
      </c>
      <c r="C111" s="21">
        <f t="shared" ref="C111:H111" si="43">C106*(19-C107)</f>
        <v>753.30000000000007</v>
      </c>
      <c r="D111" s="20">
        <f t="shared" si="43"/>
        <v>599.19999999999993</v>
      </c>
      <c r="E111" s="20">
        <f t="shared" si="43"/>
        <v>533.19999999999993</v>
      </c>
      <c r="F111" s="20">
        <f t="shared" si="43"/>
        <v>354</v>
      </c>
      <c r="G111" s="20">
        <f t="shared" si="43"/>
        <v>244.9</v>
      </c>
      <c r="H111" s="20">
        <f t="shared" si="43"/>
        <v>35.5</v>
      </c>
      <c r="I111" s="164">
        <f>SUM(C111:G111)</f>
        <v>2484.6</v>
      </c>
      <c r="J111" s="20">
        <f>J106*(19-J107)</f>
        <v>184</v>
      </c>
      <c r="K111" s="20">
        <f>K106*(19-K107)</f>
        <v>415.40000000000003</v>
      </c>
      <c r="L111" s="20">
        <f>L106*(19-L107)</f>
        <v>435</v>
      </c>
      <c r="M111" s="20">
        <f>M106*(19-M107)</f>
        <v>753.30000000000007</v>
      </c>
      <c r="N111" s="164">
        <f>SUM(J111:M111)</f>
        <v>1787.7000000000003</v>
      </c>
      <c r="O111" s="165">
        <f>O106*(19-O107)</f>
        <v>4307.7999999999993</v>
      </c>
      <c r="P111" s="166">
        <f>P106*(19-P107)</f>
        <v>4272.2999999999993</v>
      </c>
    </row>
    <row r="112" spans="2:16" ht="15.75" thickBot="1">
      <c r="B112" s="1"/>
      <c r="C112" s="1"/>
      <c r="D112" s="2"/>
      <c r="E112" s="2"/>
      <c r="F112" s="2"/>
      <c r="G112" s="1"/>
      <c r="H112" s="3"/>
      <c r="I112" s="2"/>
      <c r="J112" s="3"/>
      <c r="K112" s="2"/>
      <c r="L112" s="2"/>
      <c r="M112" s="1"/>
      <c r="N112" s="2"/>
      <c r="O112" s="1"/>
    </row>
    <row r="113" spans="2:16" ht="24" thickBot="1">
      <c r="B113" s="473" t="s">
        <v>256</v>
      </c>
      <c r="C113" s="474"/>
      <c r="D113" s="474"/>
      <c r="E113" s="474"/>
      <c r="F113" s="474"/>
      <c r="G113" s="474"/>
      <c r="H113" s="474"/>
      <c r="I113" s="474"/>
      <c r="J113" s="474"/>
      <c r="K113" s="474"/>
      <c r="L113" s="470" t="s">
        <v>228</v>
      </c>
      <c r="M113" s="471"/>
      <c r="N113" s="471"/>
      <c r="O113" s="471"/>
      <c r="P113" s="472"/>
    </row>
    <row r="114" spans="2:16" ht="15.75">
      <c r="B114" s="465" t="s">
        <v>195</v>
      </c>
      <c r="C114" s="461" t="s">
        <v>196</v>
      </c>
      <c r="D114" s="461" t="s">
        <v>197</v>
      </c>
      <c r="E114" s="461" t="s">
        <v>198</v>
      </c>
      <c r="F114" s="461" t="s">
        <v>199</v>
      </c>
      <c r="G114" s="461" t="s">
        <v>200</v>
      </c>
      <c r="H114" s="461" t="s">
        <v>201</v>
      </c>
      <c r="I114" s="467" t="s">
        <v>202</v>
      </c>
      <c r="J114" s="461" t="s">
        <v>203</v>
      </c>
      <c r="K114" s="461" t="s">
        <v>204</v>
      </c>
      <c r="L114" s="461" t="s">
        <v>205</v>
      </c>
      <c r="M114" s="461" t="s">
        <v>206</v>
      </c>
      <c r="N114" s="467" t="s">
        <v>207</v>
      </c>
      <c r="O114" s="456" t="s">
        <v>208</v>
      </c>
      <c r="P114" s="457"/>
    </row>
    <row r="115" spans="2:16" ht="16.5" thickBot="1">
      <c r="B115" s="466"/>
      <c r="C115" s="462"/>
      <c r="D115" s="462"/>
      <c r="E115" s="462"/>
      <c r="F115" s="462"/>
      <c r="G115" s="462"/>
      <c r="H115" s="462"/>
      <c r="I115" s="462"/>
      <c r="J115" s="462"/>
      <c r="K115" s="462"/>
      <c r="L115" s="462"/>
      <c r="M115" s="462"/>
      <c r="N115" s="462"/>
      <c r="O115" s="145" t="s">
        <v>209</v>
      </c>
      <c r="P115" s="30" t="s">
        <v>210</v>
      </c>
    </row>
    <row r="116" spans="2:16">
      <c r="B116" s="148" t="s">
        <v>211</v>
      </c>
      <c r="C116" s="146">
        <v>31</v>
      </c>
      <c r="D116" s="8">
        <v>28</v>
      </c>
      <c r="E116" s="8">
        <v>31</v>
      </c>
      <c r="F116" s="8">
        <v>30</v>
      </c>
      <c r="G116" s="8">
        <v>15</v>
      </c>
      <c r="H116" s="8">
        <v>0</v>
      </c>
      <c r="I116" s="168">
        <f>SUM(C116:G116)</f>
        <v>135</v>
      </c>
      <c r="J116" s="8">
        <v>10</v>
      </c>
      <c r="K116" s="8">
        <v>26</v>
      </c>
      <c r="L116" s="8">
        <v>30</v>
      </c>
      <c r="M116" s="8">
        <v>31</v>
      </c>
      <c r="N116" s="168">
        <f>SUM(J116:M116)</f>
        <v>97</v>
      </c>
      <c r="O116" s="167">
        <f>SUM(C116:H116,J116:M116)</f>
        <v>232</v>
      </c>
      <c r="P116" s="169">
        <f>I116+N116</f>
        <v>232</v>
      </c>
    </row>
    <row r="117" spans="2:16" ht="19.5">
      <c r="B117" s="149" t="s">
        <v>485</v>
      </c>
      <c r="C117" s="147">
        <v>-1.7</v>
      </c>
      <c r="D117" s="10">
        <v>-2.2000000000000002</v>
      </c>
      <c r="E117" s="10">
        <v>3.5</v>
      </c>
      <c r="F117" s="10">
        <v>9</v>
      </c>
      <c r="G117" s="10">
        <v>9.8000000000000007</v>
      </c>
      <c r="H117" s="10">
        <v>0</v>
      </c>
      <c r="I117" s="153">
        <f>(C116*C117+D116*D117+E116*E117+F116*F117+G116*G117)/I116</f>
        <v>3.0459259259259257</v>
      </c>
      <c r="J117" s="10">
        <v>12.5</v>
      </c>
      <c r="K117" s="95">
        <v>6.1</v>
      </c>
      <c r="L117" s="95">
        <v>2.4</v>
      </c>
      <c r="M117" s="95">
        <v>1.4</v>
      </c>
      <c r="N117" s="153">
        <f>(J116*J117+K116*K117+L116*L117+M116*M117)/N116</f>
        <v>4.1134020618556697</v>
      </c>
      <c r="O117" s="154">
        <f>(C117*C116+D117*D116+E117*E116+F117*F116+G117*G116+H117*H116+J117*J116+K117*K116+L117*L116+M117*M116)/O116</f>
        <v>3.4922413793103448</v>
      </c>
      <c r="P117" s="161">
        <f>(I117*I116+N117*N116)/P116</f>
        <v>3.4922413793103444</v>
      </c>
    </row>
    <row r="118" spans="2:16" ht="19.5">
      <c r="B118" s="149" t="s">
        <v>212</v>
      </c>
      <c r="C118" s="13">
        <f t="shared" ref="C118:H118" si="44">C116*(13-C117)</f>
        <v>455.7</v>
      </c>
      <c r="D118" s="12">
        <f t="shared" si="44"/>
        <v>425.59999999999997</v>
      </c>
      <c r="E118" s="12">
        <f t="shared" si="44"/>
        <v>294.5</v>
      </c>
      <c r="F118" s="12">
        <f t="shared" si="44"/>
        <v>120</v>
      </c>
      <c r="G118" s="12">
        <f t="shared" si="44"/>
        <v>47.999999999999986</v>
      </c>
      <c r="H118" s="12">
        <f t="shared" si="44"/>
        <v>0</v>
      </c>
      <c r="I118" s="155">
        <f>SUM(C118:G118)</f>
        <v>1343.8</v>
      </c>
      <c r="J118" s="12">
        <f>J116*(13-J117)</f>
        <v>5</v>
      </c>
      <c r="K118" s="12">
        <f>K116*(13-K117)</f>
        <v>179.4</v>
      </c>
      <c r="L118" s="12">
        <f>L116*(13-L117)</f>
        <v>318</v>
      </c>
      <c r="M118" s="12">
        <f>M116*(13-M117)</f>
        <v>359.59999999999997</v>
      </c>
      <c r="N118" s="155">
        <f>SUM(J118:M118)</f>
        <v>862</v>
      </c>
      <c r="O118" s="156">
        <f>O116*(13-O117)</f>
        <v>2205.8000000000002</v>
      </c>
      <c r="P118" s="162">
        <f>P116*(13-P117)</f>
        <v>2205.8000000000002</v>
      </c>
    </row>
    <row r="119" spans="2:16" ht="19.5">
      <c r="B119" s="149" t="s">
        <v>213</v>
      </c>
      <c r="C119" s="13">
        <f t="shared" ref="C119:H119" si="45">C116*(17-C117)</f>
        <v>579.69999999999993</v>
      </c>
      <c r="D119" s="12">
        <f t="shared" si="45"/>
        <v>537.6</v>
      </c>
      <c r="E119" s="12">
        <f t="shared" si="45"/>
        <v>418.5</v>
      </c>
      <c r="F119" s="12">
        <f t="shared" si="45"/>
        <v>240</v>
      </c>
      <c r="G119" s="12">
        <f t="shared" si="45"/>
        <v>107.99999999999999</v>
      </c>
      <c r="H119" s="12">
        <f t="shared" si="45"/>
        <v>0</v>
      </c>
      <c r="I119" s="155">
        <f>SUM(C119:G119)</f>
        <v>1883.8</v>
      </c>
      <c r="J119" s="12">
        <f>J116*(17-J117)</f>
        <v>45</v>
      </c>
      <c r="K119" s="12">
        <f>K116*(17-K117)</f>
        <v>283.40000000000003</v>
      </c>
      <c r="L119" s="12">
        <f>L116*(17-L117)</f>
        <v>438</v>
      </c>
      <c r="M119" s="12">
        <f>M116*(17-M117)</f>
        <v>483.59999999999997</v>
      </c>
      <c r="N119" s="155">
        <f>SUM(J119:M119)</f>
        <v>1250</v>
      </c>
      <c r="O119" s="156">
        <f>O116*(17-O117)</f>
        <v>3133.8</v>
      </c>
      <c r="P119" s="162">
        <f>P116*(17-P117)</f>
        <v>3133.8</v>
      </c>
    </row>
    <row r="120" spans="2:16" ht="19.5">
      <c r="B120" s="149" t="s">
        <v>214</v>
      </c>
      <c r="C120" s="17">
        <f t="shared" ref="C120:H120" si="46">C116*(18-C117)</f>
        <v>610.69999999999993</v>
      </c>
      <c r="D120" s="16">
        <f t="shared" si="46"/>
        <v>565.6</v>
      </c>
      <c r="E120" s="16">
        <f t="shared" si="46"/>
        <v>449.5</v>
      </c>
      <c r="F120" s="16">
        <f t="shared" si="46"/>
        <v>270</v>
      </c>
      <c r="G120" s="16">
        <f t="shared" si="46"/>
        <v>122.99999999999999</v>
      </c>
      <c r="H120" s="16">
        <f t="shared" si="46"/>
        <v>0</v>
      </c>
      <c r="I120" s="155">
        <f>SUM(C120:G120)</f>
        <v>2018.8</v>
      </c>
      <c r="J120" s="16">
        <f>J116*(18-J117)</f>
        <v>55</v>
      </c>
      <c r="K120" s="16">
        <f>K116*(18-K117)</f>
        <v>309.40000000000003</v>
      </c>
      <c r="L120" s="16">
        <f>L116*(18-L117)</f>
        <v>468</v>
      </c>
      <c r="M120" s="16">
        <f>M116*(18-M117)</f>
        <v>514.6</v>
      </c>
      <c r="N120" s="155">
        <f>SUM(J120:M120)</f>
        <v>1347</v>
      </c>
      <c r="O120" s="157">
        <f>O116*(18-O117)</f>
        <v>3365.8</v>
      </c>
      <c r="P120" s="163">
        <f>P116*(18-P117)</f>
        <v>3365.8</v>
      </c>
    </row>
    <row r="121" spans="2:16" ht="20.25" thickBot="1">
      <c r="B121" s="350" t="s">
        <v>215</v>
      </c>
      <c r="C121" s="21">
        <f t="shared" ref="C121:H121" si="47">C116*(19-C117)</f>
        <v>641.69999999999993</v>
      </c>
      <c r="D121" s="20">
        <f t="shared" si="47"/>
        <v>593.6</v>
      </c>
      <c r="E121" s="20">
        <f t="shared" si="47"/>
        <v>480.5</v>
      </c>
      <c r="F121" s="20">
        <f t="shared" si="47"/>
        <v>300</v>
      </c>
      <c r="G121" s="20">
        <f t="shared" si="47"/>
        <v>138</v>
      </c>
      <c r="H121" s="20">
        <f t="shared" si="47"/>
        <v>0</v>
      </c>
      <c r="I121" s="164">
        <f>SUM(C121:G121)</f>
        <v>2153.8000000000002</v>
      </c>
      <c r="J121" s="20">
        <f>J116*(19-J117)</f>
        <v>65</v>
      </c>
      <c r="K121" s="20">
        <f>K116*(19-K117)</f>
        <v>335.40000000000003</v>
      </c>
      <c r="L121" s="20">
        <f>L116*(19-L117)</f>
        <v>498.00000000000006</v>
      </c>
      <c r="M121" s="20">
        <f>M116*(19-M117)</f>
        <v>545.6</v>
      </c>
      <c r="N121" s="164">
        <f>SUM(J121:M121)</f>
        <v>1444</v>
      </c>
      <c r="O121" s="165">
        <f>O116*(19-O117)</f>
        <v>3597.8</v>
      </c>
      <c r="P121" s="166">
        <f>P116*(19-P117)</f>
        <v>3597.8</v>
      </c>
    </row>
    <row r="122" spans="2:16" ht="15.75" thickBot="1">
      <c r="B122" s="1"/>
      <c r="C122" s="1"/>
      <c r="D122" s="2"/>
      <c r="E122" s="2"/>
      <c r="F122" s="2"/>
      <c r="G122" s="1"/>
      <c r="H122" s="3"/>
      <c r="I122" s="2"/>
      <c r="J122" s="3"/>
      <c r="K122" s="2"/>
      <c r="L122" s="2"/>
      <c r="M122" s="1"/>
      <c r="N122" s="2"/>
      <c r="O122" s="1"/>
    </row>
    <row r="123" spans="2:16" ht="24" thickBot="1">
      <c r="B123" s="473" t="s">
        <v>256</v>
      </c>
      <c r="C123" s="474"/>
      <c r="D123" s="474"/>
      <c r="E123" s="474"/>
      <c r="F123" s="474"/>
      <c r="G123" s="474"/>
      <c r="H123" s="474"/>
      <c r="I123" s="474"/>
      <c r="J123" s="474"/>
      <c r="K123" s="474"/>
      <c r="L123" s="470" t="s">
        <v>229</v>
      </c>
      <c r="M123" s="471"/>
      <c r="N123" s="471"/>
      <c r="O123" s="471"/>
      <c r="P123" s="472"/>
    </row>
    <row r="124" spans="2:16" ht="15.75">
      <c r="B124" s="465" t="s">
        <v>195</v>
      </c>
      <c r="C124" s="461" t="s">
        <v>196</v>
      </c>
      <c r="D124" s="461" t="s">
        <v>197</v>
      </c>
      <c r="E124" s="461" t="s">
        <v>198</v>
      </c>
      <c r="F124" s="461" t="s">
        <v>199</v>
      </c>
      <c r="G124" s="461" t="s">
        <v>200</v>
      </c>
      <c r="H124" s="461" t="s">
        <v>201</v>
      </c>
      <c r="I124" s="467" t="s">
        <v>202</v>
      </c>
      <c r="J124" s="461" t="s">
        <v>203</v>
      </c>
      <c r="K124" s="461" t="s">
        <v>204</v>
      </c>
      <c r="L124" s="461" t="s">
        <v>205</v>
      </c>
      <c r="M124" s="461" t="s">
        <v>206</v>
      </c>
      <c r="N124" s="467" t="s">
        <v>207</v>
      </c>
      <c r="O124" s="456" t="s">
        <v>208</v>
      </c>
      <c r="P124" s="457"/>
    </row>
    <row r="125" spans="2:16" ht="16.5" thickBot="1">
      <c r="B125" s="466"/>
      <c r="C125" s="462"/>
      <c r="D125" s="462"/>
      <c r="E125" s="462"/>
      <c r="F125" s="462"/>
      <c r="G125" s="462"/>
      <c r="H125" s="462"/>
      <c r="I125" s="462"/>
      <c r="J125" s="462"/>
      <c r="K125" s="462"/>
      <c r="L125" s="462"/>
      <c r="M125" s="462"/>
      <c r="N125" s="462"/>
      <c r="O125" s="145" t="s">
        <v>209</v>
      </c>
      <c r="P125" s="30" t="s">
        <v>210</v>
      </c>
    </row>
    <row r="126" spans="2:16">
      <c r="B126" s="148" t="s">
        <v>211</v>
      </c>
      <c r="C126" s="146">
        <v>31</v>
      </c>
      <c r="D126" s="8">
        <v>28</v>
      </c>
      <c r="E126" s="8">
        <v>31</v>
      </c>
      <c r="F126" s="8">
        <v>25</v>
      </c>
      <c r="G126" s="8">
        <v>10</v>
      </c>
      <c r="H126" s="8">
        <v>5</v>
      </c>
      <c r="I126" s="168">
        <f>SUM(C126:G126)</f>
        <v>125</v>
      </c>
      <c r="J126" s="8">
        <v>20</v>
      </c>
      <c r="K126" s="8">
        <v>31</v>
      </c>
      <c r="L126" s="8">
        <v>30</v>
      </c>
      <c r="M126" s="8">
        <v>31</v>
      </c>
      <c r="N126" s="168">
        <f>SUM(J126:M126)</f>
        <v>112</v>
      </c>
      <c r="O126" s="167">
        <f>SUM(C126:H126,J126:M126)</f>
        <v>242</v>
      </c>
      <c r="P126" s="169">
        <f>I126+N126</f>
        <v>237</v>
      </c>
    </row>
    <row r="127" spans="2:16" ht="19.5">
      <c r="B127" s="149" t="s">
        <v>485</v>
      </c>
      <c r="C127" s="147">
        <v>0.8</v>
      </c>
      <c r="D127" s="10">
        <v>5.9</v>
      </c>
      <c r="E127" s="10">
        <v>4.8</v>
      </c>
      <c r="F127" s="10">
        <v>5.9</v>
      </c>
      <c r="G127" s="10">
        <v>10.7</v>
      </c>
      <c r="H127" s="10">
        <v>12</v>
      </c>
      <c r="I127" s="153">
        <f>(C126*C127+D126*D127+E126*E127+F126*F127+G126*G127)/I126</f>
        <v>4.7463999999999995</v>
      </c>
      <c r="J127" s="10">
        <v>12.1</v>
      </c>
      <c r="K127" s="95">
        <v>8.9</v>
      </c>
      <c r="L127" s="95">
        <v>5</v>
      </c>
      <c r="M127" s="95">
        <v>1.9</v>
      </c>
      <c r="N127" s="153">
        <f>(J126*J127+K126*K127+L126*L127+M126*M127)/N126</f>
        <v>6.4892857142857148</v>
      </c>
      <c r="O127" s="154">
        <f>(C127*C126+D127*D126+E127*E126+F127*F126+G127*G126+H127*H126+J127*J126+K127*K126+L127*L126+M127*M126)/O126</f>
        <v>5.7028925619834716</v>
      </c>
      <c r="P127" s="161">
        <f>(I127*I126+N127*N126)/P126</f>
        <v>5.5700421940928262</v>
      </c>
    </row>
    <row r="128" spans="2:16" ht="19.5">
      <c r="B128" s="149" t="s">
        <v>212</v>
      </c>
      <c r="C128" s="13">
        <f t="shared" ref="C128:H128" si="48">C126*(13-C127)</f>
        <v>378.2</v>
      </c>
      <c r="D128" s="12">
        <f t="shared" si="48"/>
        <v>198.79999999999998</v>
      </c>
      <c r="E128" s="12">
        <f t="shared" si="48"/>
        <v>254.2</v>
      </c>
      <c r="F128" s="12">
        <f t="shared" si="48"/>
        <v>177.5</v>
      </c>
      <c r="G128" s="12">
        <f t="shared" si="48"/>
        <v>23.000000000000007</v>
      </c>
      <c r="H128" s="12">
        <f t="shared" si="48"/>
        <v>5</v>
      </c>
      <c r="I128" s="155">
        <f>SUM(C128:G128)</f>
        <v>1031.7</v>
      </c>
      <c r="J128" s="12">
        <f>J126*(13-J127)</f>
        <v>18.000000000000007</v>
      </c>
      <c r="K128" s="12">
        <f>K126*(13-K127)</f>
        <v>127.1</v>
      </c>
      <c r="L128" s="12">
        <f>L126*(13-L127)</f>
        <v>240</v>
      </c>
      <c r="M128" s="12">
        <f>M126*(13-M127)</f>
        <v>344.09999999999997</v>
      </c>
      <c r="N128" s="155">
        <f>SUM(J128:M128)</f>
        <v>729.2</v>
      </c>
      <c r="O128" s="156">
        <f>O126*(13-O127)</f>
        <v>1765.8999999999999</v>
      </c>
      <c r="P128" s="162">
        <f>P126*(13-P127)</f>
        <v>1760.9</v>
      </c>
    </row>
    <row r="129" spans="2:16" ht="19.5">
      <c r="B129" s="149" t="s">
        <v>213</v>
      </c>
      <c r="C129" s="13">
        <f t="shared" ref="C129:H129" si="49">C126*(17-C127)</f>
        <v>502.2</v>
      </c>
      <c r="D129" s="12">
        <f t="shared" si="49"/>
        <v>310.8</v>
      </c>
      <c r="E129" s="12">
        <f t="shared" si="49"/>
        <v>378.2</v>
      </c>
      <c r="F129" s="12">
        <f t="shared" si="49"/>
        <v>277.5</v>
      </c>
      <c r="G129" s="12">
        <f t="shared" si="49"/>
        <v>63.000000000000007</v>
      </c>
      <c r="H129" s="12">
        <f t="shared" si="49"/>
        <v>25</v>
      </c>
      <c r="I129" s="155">
        <f>SUM(C129:G129)</f>
        <v>1531.7</v>
      </c>
      <c r="J129" s="12">
        <f>J126*(17-J127)</f>
        <v>98</v>
      </c>
      <c r="K129" s="12">
        <f>K126*(17-K127)</f>
        <v>251.1</v>
      </c>
      <c r="L129" s="12">
        <f>L126*(17-L127)</f>
        <v>360</v>
      </c>
      <c r="M129" s="12">
        <f>M126*(17-M127)</f>
        <v>468.09999999999997</v>
      </c>
      <c r="N129" s="155">
        <f>SUM(J129:M129)</f>
        <v>1177.2</v>
      </c>
      <c r="O129" s="156">
        <f>O126*(17-O127)</f>
        <v>2733.9</v>
      </c>
      <c r="P129" s="162">
        <f>P126*(17-P127)</f>
        <v>2708.9</v>
      </c>
    </row>
    <row r="130" spans="2:16" ht="19.5">
      <c r="B130" s="149" t="s">
        <v>214</v>
      </c>
      <c r="C130" s="17">
        <f t="shared" ref="C130:H130" si="50">C126*(18-C127)</f>
        <v>533.19999999999993</v>
      </c>
      <c r="D130" s="16">
        <f t="shared" si="50"/>
        <v>338.8</v>
      </c>
      <c r="E130" s="16">
        <f t="shared" si="50"/>
        <v>409.2</v>
      </c>
      <c r="F130" s="16">
        <f t="shared" si="50"/>
        <v>302.5</v>
      </c>
      <c r="G130" s="16">
        <f t="shared" si="50"/>
        <v>73</v>
      </c>
      <c r="H130" s="16">
        <f t="shared" si="50"/>
        <v>30</v>
      </c>
      <c r="I130" s="155">
        <f>SUM(C130:G130)</f>
        <v>1656.7</v>
      </c>
      <c r="J130" s="16">
        <f>J126*(18-J127)</f>
        <v>118</v>
      </c>
      <c r="K130" s="16">
        <f>K126*(18-K127)</f>
        <v>282.09999999999997</v>
      </c>
      <c r="L130" s="16">
        <f>L126*(18-L127)</f>
        <v>390</v>
      </c>
      <c r="M130" s="16">
        <f>M126*(18-M127)</f>
        <v>499.1</v>
      </c>
      <c r="N130" s="155">
        <f>SUM(J130:M130)</f>
        <v>1289.1999999999998</v>
      </c>
      <c r="O130" s="157">
        <f>O126*(18-O127)</f>
        <v>2975.9</v>
      </c>
      <c r="P130" s="163">
        <f>P126*(18-P127)</f>
        <v>2945.9</v>
      </c>
    </row>
    <row r="131" spans="2:16" ht="20.25" thickBot="1">
      <c r="B131" s="350" t="s">
        <v>215</v>
      </c>
      <c r="C131" s="21">
        <f t="shared" ref="C131:H131" si="51">C126*(19-C127)</f>
        <v>564.19999999999993</v>
      </c>
      <c r="D131" s="20">
        <f t="shared" si="51"/>
        <v>366.8</v>
      </c>
      <c r="E131" s="20">
        <f t="shared" si="51"/>
        <v>440.2</v>
      </c>
      <c r="F131" s="20">
        <f t="shared" si="51"/>
        <v>327.5</v>
      </c>
      <c r="G131" s="20">
        <f t="shared" si="51"/>
        <v>83</v>
      </c>
      <c r="H131" s="20">
        <f t="shared" si="51"/>
        <v>35</v>
      </c>
      <c r="I131" s="164">
        <f>SUM(C131:G131)</f>
        <v>1781.7</v>
      </c>
      <c r="J131" s="20">
        <f>J126*(19-J127)</f>
        <v>138</v>
      </c>
      <c r="K131" s="20">
        <f>K126*(19-K127)</f>
        <v>313.09999999999997</v>
      </c>
      <c r="L131" s="20">
        <f>L126*(19-L127)</f>
        <v>420</v>
      </c>
      <c r="M131" s="20">
        <f>M126*(19-M127)</f>
        <v>530.1</v>
      </c>
      <c r="N131" s="164">
        <f>SUM(J131:M131)</f>
        <v>1401.1999999999998</v>
      </c>
      <c r="O131" s="165">
        <f>O126*(19-O127)</f>
        <v>3217.9</v>
      </c>
      <c r="P131" s="166">
        <f>P126*(19-P127)</f>
        <v>3182.9</v>
      </c>
    </row>
    <row r="132" spans="2:16" ht="15.75" thickBot="1"/>
    <row r="133" spans="2:16" ht="24" thickBot="1">
      <c r="B133" s="473" t="s">
        <v>256</v>
      </c>
      <c r="C133" s="474"/>
      <c r="D133" s="474"/>
      <c r="E133" s="474"/>
      <c r="F133" s="474"/>
      <c r="G133" s="474"/>
      <c r="H133" s="474"/>
      <c r="I133" s="474"/>
      <c r="J133" s="474"/>
      <c r="K133" s="474"/>
      <c r="L133" s="470" t="s">
        <v>230</v>
      </c>
      <c r="M133" s="471"/>
      <c r="N133" s="471"/>
      <c r="O133" s="471"/>
      <c r="P133" s="472"/>
    </row>
    <row r="134" spans="2:16" ht="15.75">
      <c r="B134" s="465" t="s">
        <v>195</v>
      </c>
      <c r="C134" s="461" t="s">
        <v>196</v>
      </c>
      <c r="D134" s="461" t="s">
        <v>197</v>
      </c>
      <c r="E134" s="461" t="s">
        <v>198</v>
      </c>
      <c r="F134" s="461" t="s">
        <v>199</v>
      </c>
      <c r="G134" s="461" t="s">
        <v>200</v>
      </c>
      <c r="H134" s="461" t="s">
        <v>201</v>
      </c>
      <c r="I134" s="467" t="s">
        <v>202</v>
      </c>
      <c r="J134" s="461" t="s">
        <v>203</v>
      </c>
      <c r="K134" s="461" t="s">
        <v>204</v>
      </c>
      <c r="L134" s="461" t="s">
        <v>205</v>
      </c>
      <c r="M134" s="461" t="s">
        <v>206</v>
      </c>
      <c r="N134" s="467" t="s">
        <v>207</v>
      </c>
      <c r="O134" s="456" t="s">
        <v>208</v>
      </c>
      <c r="P134" s="457"/>
    </row>
    <row r="135" spans="2:16" ht="16.5" thickBot="1">
      <c r="B135" s="466"/>
      <c r="C135" s="462"/>
      <c r="D135" s="462"/>
      <c r="E135" s="462"/>
      <c r="F135" s="462"/>
      <c r="G135" s="462"/>
      <c r="H135" s="462"/>
      <c r="I135" s="462"/>
      <c r="J135" s="462"/>
      <c r="K135" s="462"/>
      <c r="L135" s="462"/>
      <c r="M135" s="462"/>
      <c r="N135" s="462"/>
      <c r="O135" s="145" t="s">
        <v>209</v>
      </c>
      <c r="P135" s="30" t="s">
        <v>210</v>
      </c>
    </row>
    <row r="136" spans="2:16">
      <c r="B136" s="148" t="s">
        <v>211</v>
      </c>
      <c r="C136" s="146">
        <v>31</v>
      </c>
      <c r="D136" s="8">
        <v>28</v>
      </c>
      <c r="E136" s="8">
        <v>31</v>
      </c>
      <c r="F136" s="8">
        <v>25</v>
      </c>
      <c r="G136" s="8">
        <v>21</v>
      </c>
      <c r="H136" s="8">
        <v>10</v>
      </c>
      <c r="I136" s="168">
        <f>SUM(C136:G136)</f>
        <v>136</v>
      </c>
      <c r="J136" s="8">
        <v>20</v>
      </c>
      <c r="K136" s="8">
        <v>31</v>
      </c>
      <c r="L136" s="8">
        <v>30</v>
      </c>
      <c r="M136" s="8">
        <v>31</v>
      </c>
      <c r="N136" s="168">
        <f>SUM(J136:M136)</f>
        <v>112</v>
      </c>
      <c r="O136" s="167">
        <f>SUM(C136:H136,J136:M136)</f>
        <v>258</v>
      </c>
      <c r="P136" s="169">
        <f>I136+N136</f>
        <v>248</v>
      </c>
    </row>
    <row r="137" spans="2:16" ht="19.5">
      <c r="B137" s="149" t="s">
        <v>485</v>
      </c>
      <c r="C137" s="147">
        <v>2</v>
      </c>
      <c r="D137" s="10">
        <v>1.3</v>
      </c>
      <c r="E137" s="10">
        <v>0.5</v>
      </c>
      <c r="F137" s="10">
        <v>6.9</v>
      </c>
      <c r="G137" s="10">
        <v>10.3</v>
      </c>
      <c r="H137" s="10">
        <v>11</v>
      </c>
      <c r="I137" s="153">
        <f>(C136*C137+D136*D137+E136*E137+F136*F137+G136*G137)/I136</f>
        <v>3.6963235294117647</v>
      </c>
      <c r="J137" s="10">
        <v>9.8000000000000007</v>
      </c>
      <c r="K137" s="95">
        <v>8.9</v>
      </c>
      <c r="L137" s="95">
        <v>3.8</v>
      </c>
      <c r="M137" s="95">
        <v>0.9</v>
      </c>
      <c r="N137" s="153">
        <f>(J136*J137+K136*K137+L136*L137+M136*M137)/N136</f>
        <v>5.4803571428571436</v>
      </c>
      <c r="O137" s="154">
        <f>(C137*C136+D137*D136+E137*E136+F137*F136+G137*G136+H137*H136+J137*J136+K137*K136+L137*L136+M137*M136)/O136</f>
        <v>4.753875968992249</v>
      </c>
      <c r="P137" s="161">
        <f>(I137*I136+N137*N136)/P136</f>
        <v>4.502016129032258</v>
      </c>
    </row>
    <row r="138" spans="2:16" ht="19.5">
      <c r="B138" s="149" t="s">
        <v>212</v>
      </c>
      <c r="C138" s="13">
        <f t="shared" ref="C138:H138" si="52">C136*(13-C137)</f>
        <v>341</v>
      </c>
      <c r="D138" s="12">
        <f t="shared" si="52"/>
        <v>327.59999999999997</v>
      </c>
      <c r="E138" s="12">
        <f t="shared" si="52"/>
        <v>387.5</v>
      </c>
      <c r="F138" s="12">
        <f t="shared" si="52"/>
        <v>152.5</v>
      </c>
      <c r="G138" s="12">
        <f t="shared" si="52"/>
        <v>56.699999999999989</v>
      </c>
      <c r="H138" s="12">
        <f t="shared" si="52"/>
        <v>20</v>
      </c>
      <c r="I138" s="155">
        <f>SUM(C138:G138)</f>
        <v>1265.3</v>
      </c>
      <c r="J138" s="12">
        <f>J136*(13-J137)</f>
        <v>63.999999999999986</v>
      </c>
      <c r="K138" s="12">
        <f>K136*(13-K137)</f>
        <v>127.1</v>
      </c>
      <c r="L138" s="12">
        <f>L136*(13-L137)</f>
        <v>276</v>
      </c>
      <c r="M138" s="12">
        <f>M136*(13-M137)</f>
        <v>375.09999999999997</v>
      </c>
      <c r="N138" s="155">
        <f>SUM(J138:M138)</f>
        <v>842.19999999999993</v>
      </c>
      <c r="O138" s="156">
        <f>O136*(13-O137)</f>
        <v>2127.4999999999995</v>
      </c>
      <c r="P138" s="162">
        <f>P136*(13-P137)</f>
        <v>2107.5</v>
      </c>
    </row>
    <row r="139" spans="2:16" ht="19.5">
      <c r="B139" s="149" t="s">
        <v>213</v>
      </c>
      <c r="C139" s="13">
        <f t="shared" ref="C139:H139" si="53">C136*(17-C137)</f>
        <v>465</v>
      </c>
      <c r="D139" s="12">
        <f t="shared" si="53"/>
        <v>439.59999999999997</v>
      </c>
      <c r="E139" s="12">
        <f t="shared" si="53"/>
        <v>511.5</v>
      </c>
      <c r="F139" s="12">
        <f t="shared" si="53"/>
        <v>252.5</v>
      </c>
      <c r="G139" s="12">
        <f t="shared" si="53"/>
        <v>140.69999999999999</v>
      </c>
      <c r="H139" s="12">
        <f t="shared" si="53"/>
        <v>60</v>
      </c>
      <c r="I139" s="155">
        <f>SUM(C139:G139)</f>
        <v>1809.3</v>
      </c>
      <c r="J139" s="12">
        <f>J136*(17-J137)</f>
        <v>144</v>
      </c>
      <c r="K139" s="12">
        <f>K136*(17-K137)</f>
        <v>251.1</v>
      </c>
      <c r="L139" s="12">
        <f>L136*(17-L137)</f>
        <v>396</v>
      </c>
      <c r="M139" s="12">
        <f>M136*(17-M137)</f>
        <v>499.1</v>
      </c>
      <c r="N139" s="155">
        <f>SUM(J139:M139)</f>
        <v>1290.2</v>
      </c>
      <c r="O139" s="156">
        <f>O136*(17-O137)</f>
        <v>3159.4999999999995</v>
      </c>
      <c r="P139" s="162">
        <f>P136*(17-P137)</f>
        <v>3099.5</v>
      </c>
    </row>
    <row r="140" spans="2:16" ht="19.5">
      <c r="B140" s="149" t="s">
        <v>214</v>
      </c>
      <c r="C140" s="17">
        <f t="shared" ref="C140:H140" si="54">C136*(18-C137)</f>
        <v>496</v>
      </c>
      <c r="D140" s="16">
        <f t="shared" si="54"/>
        <v>467.59999999999997</v>
      </c>
      <c r="E140" s="16">
        <f t="shared" si="54"/>
        <v>542.5</v>
      </c>
      <c r="F140" s="16">
        <f t="shared" si="54"/>
        <v>277.5</v>
      </c>
      <c r="G140" s="16">
        <f t="shared" si="54"/>
        <v>161.69999999999999</v>
      </c>
      <c r="H140" s="16">
        <f t="shared" si="54"/>
        <v>70</v>
      </c>
      <c r="I140" s="155">
        <f>SUM(C140:G140)</f>
        <v>1945.3</v>
      </c>
      <c r="J140" s="16">
        <f>J136*(18-J137)</f>
        <v>164</v>
      </c>
      <c r="K140" s="16">
        <f>K136*(18-K137)</f>
        <v>282.09999999999997</v>
      </c>
      <c r="L140" s="16">
        <f>L136*(18-L137)</f>
        <v>426</v>
      </c>
      <c r="M140" s="16">
        <f>M136*(18-M137)</f>
        <v>530.1</v>
      </c>
      <c r="N140" s="155">
        <f>SUM(J140:M140)</f>
        <v>1402.1999999999998</v>
      </c>
      <c r="O140" s="157">
        <f>O136*(18-O137)</f>
        <v>3417.4999999999995</v>
      </c>
      <c r="P140" s="163">
        <f>P136*(18-P137)</f>
        <v>3347.5</v>
      </c>
    </row>
    <row r="141" spans="2:16" ht="20.25" thickBot="1">
      <c r="B141" s="350" t="s">
        <v>215</v>
      </c>
      <c r="C141" s="21">
        <f t="shared" ref="C141:H141" si="55">C136*(19-C137)</f>
        <v>527</v>
      </c>
      <c r="D141" s="20">
        <f t="shared" si="55"/>
        <v>495.59999999999997</v>
      </c>
      <c r="E141" s="20">
        <f t="shared" si="55"/>
        <v>573.5</v>
      </c>
      <c r="F141" s="20">
        <f t="shared" si="55"/>
        <v>302.5</v>
      </c>
      <c r="G141" s="20">
        <f t="shared" si="55"/>
        <v>182.7</v>
      </c>
      <c r="H141" s="20">
        <f t="shared" si="55"/>
        <v>80</v>
      </c>
      <c r="I141" s="164">
        <f>SUM(C141:G141)</f>
        <v>2081.2999999999997</v>
      </c>
      <c r="J141" s="20">
        <f>J136*(19-J137)</f>
        <v>184</v>
      </c>
      <c r="K141" s="20">
        <f>K136*(19-K137)</f>
        <v>313.09999999999997</v>
      </c>
      <c r="L141" s="20">
        <f>L136*(19-L137)</f>
        <v>456</v>
      </c>
      <c r="M141" s="20">
        <f>M136*(19-M137)</f>
        <v>561.1</v>
      </c>
      <c r="N141" s="164">
        <f>SUM(J141:M141)</f>
        <v>1514.1999999999998</v>
      </c>
      <c r="O141" s="165">
        <f>O136*(19-O137)</f>
        <v>3675.4999999999995</v>
      </c>
      <c r="P141" s="166">
        <f>P136*(19-P137)</f>
        <v>3595.5</v>
      </c>
    </row>
    <row r="142" spans="2:16" ht="15.75" thickBot="1">
      <c r="B142" s="1"/>
      <c r="C142" s="1"/>
      <c r="D142" s="2"/>
      <c r="E142" s="2"/>
      <c r="F142" s="2"/>
      <c r="G142" s="1"/>
      <c r="H142" s="3"/>
      <c r="I142" s="2"/>
      <c r="J142" s="3"/>
      <c r="K142" s="2"/>
      <c r="L142" s="2"/>
      <c r="M142" s="1"/>
      <c r="N142" s="2"/>
      <c r="O142" s="1"/>
    </row>
    <row r="143" spans="2:16" ht="24" thickBot="1">
      <c r="B143" s="473" t="s">
        <v>256</v>
      </c>
      <c r="C143" s="474"/>
      <c r="D143" s="474"/>
      <c r="E143" s="474"/>
      <c r="F143" s="474"/>
      <c r="G143" s="474"/>
      <c r="H143" s="474"/>
      <c r="I143" s="474"/>
      <c r="J143" s="474"/>
      <c r="K143" s="474"/>
      <c r="L143" s="470" t="s">
        <v>231</v>
      </c>
      <c r="M143" s="471"/>
      <c r="N143" s="471"/>
      <c r="O143" s="471"/>
      <c r="P143" s="472"/>
    </row>
    <row r="144" spans="2:16" ht="15.75">
      <c r="B144" s="465" t="s">
        <v>195</v>
      </c>
      <c r="C144" s="461" t="s">
        <v>196</v>
      </c>
      <c r="D144" s="461" t="s">
        <v>197</v>
      </c>
      <c r="E144" s="461" t="s">
        <v>198</v>
      </c>
      <c r="F144" s="461" t="s">
        <v>199</v>
      </c>
      <c r="G144" s="461" t="s">
        <v>200</v>
      </c>
      <c r="H144" s="461" t="s">
        <v>201</v>
      </c>
      <c r="I144" s="467" t="s">
        <v>202</v>
      </c>
      <c r="J144" s="461" t="s">
        <v>203</v>
      </c>
      <c r="K144" s="461" t="s">
        <v>204</v>
      </c>
      <c r="L144" s="461" t="s">
        <v>205</v>
      </c>
      <c r="M144" s="461" t="s">
        <v>206</v>
      </c>
      <c r="N144" s="467" t="s">
        <v>207</v>
      </c>
      <c r="O144" s="456" t="s">
        <v>208</v>
      </c>
      <c r="P144" s="457"/>
    </row>
    <row r="145" spans="2:16" ht="16.5" thickBot="1">
      <c r="B145" s="466"/>
      <c r="C145" s="462"/>
      <c r="D145" s="462"/>
      <c r="E145" s="462"/>
      <c r="F145" s="462"/>
      <c r="G145" s="462"/>
      <c r="H145" s="462"/>
      <c r="I145" s="462"/>
      <c r="J145" s="462"/>
      <c r="K145" s="462"/>
      <c r="L145" s="462"/>
      <c r="M145" s="462"/>
      <c r="N145" s="462"/>
      <c r="O145" s="145" t="s">
        <v>209</v>
      </c>
      <c r="P145" s="30" t="s">
        <v>210</v>
      </c>
    </row>
    <row r="146" spans="2:16">
      <c r="B146" s="148" t="s">
        <v>211</v>
      </c>
      <c r="C146" s="146">
        <v>31</v>
      </c>
      <c r="D146" s="8">
        <v>28</v>
      </c>
      <c r="E146" s="8">
        <v>31</v>
      </c>
      <c r="F146" s="8">
        <v>30</v>
      </c>
      <c r="G146" s="8">
        <v>26</v>
      </c>
      <c r="H146" s="8">
        <v>10</v>
      </c>
      <c r="I146" s="168">
        <f>SUM(C146:G146)</f>
        <v>146</v>
      </c>
      <c r="J146" s="8">
        <v>12</v>
      </c>
      <c r="K146" s="8">
        <v>25</v>
      </c>
      <c r="L146" s="8">
        <v>31</v>
      </c>
      <c r="M146" s="8">
        <v>31</v>
      </c>
      <c r="N146" s="168">
        <f>SUM(J146:M146)</f>
        <v>99</v>
      </c>
      <c r="O146" s="167">
        <f>SUM(C146:H146,J146:M146)</f>
        <v>255</v>
      </c>
      <c r="P146" s="169">
        <f>I146+N146</f>
        <v>245</v>
      </c>
    </row>
    <row r="147" spans="2:16" ht="19.5">
      <c r="B147" s="149" t="s">
        <v>485</v>
      </c>
      <c r="C147" s="147">
        <v>0.1</v>
      </c>
      <c r="D147" s="10">
        <v>1.7</v>
      </c>
      <c r="E147" s="10">
        <v>5.8</v>
      </c>
      <c r="F147" s="10">
        <v>9.3000000000000007</v>
      </c>
      <c r="G147" s="10">
        <v>10.1</v>
      </c>
      <c r="H147" s="10">
        <v>13</v>
      </c>
      <c r="I147" s="153">
        <f>(C146*C147+D146*D147+E146*E147+F146*F147+G146*G147)/I146</f>
        <v>5.2883561643835613</v>
      </c>
      <c r="J147" s="10">
        <v>14.323333333333334</v>
      </c>
      <c r="K147" s="95">
        <v>10.019354838709678</v>
      </c>
      <c r="L147" s="95">
        <v>6.43</v>
      </c>
      <c r="M147" s="95">
        <v>1.9354838709677422</v>
      </c>
      <c r="N147" s="153">
        <f>(J146*J147+K146*K147+L146*L147+M146*M147)/N146</f>
        <v>6.8857966764418386</v>
      </c>
      <c r="O147" s="154">
        <f>(C147*C146+D147*D146+E147*E146+F147*F146+G147*G146+H147*H146+J147*J146+K147*K146+L147*L146+M147*M146)/O146</f>
        <v>6.2109563567362427</v>
      </c>
      <c r="P147" s="161">
        <f>(I147*I146+N147*N146)/P146</f>
        <v>5.9338525345622122</v>
      </c>
    </row>
    <row r="148" spans="2:16" ht="19.5">
      <c r="B148" s="149" t="s">
        <v>212</v>
      </c>
      <c r="C148" s="13">
        <f t="shared" ref="C148:H148" si="56">C146*(13-C147)</f>
        <v>399.90000000000003</v>
      </c>
      <c r="D148" s="12">
        <f t="shared" si="56"/>
        <v>316.40000000000003</v>
      </c>
      <c r="E148" s="12">
        <f t="shared" si="56"/>
        <v>223.20000000000002</v>
      </c>
      <c r="F148" s="12">
        <f t="shared" si="56"/>
        <v>110.99999999999997</v>
      </c>
      <c r="G148" s="12">
        <f t="shared" si="56"/>
        <v>75.400000000000006</v>
      </c>
      <c r="H148" s="12">
        <f t="shared" si="56"/>
        <v>0</v>
      </c>
      <c r="I148" s="155">
        <f>SUM(C148:G148)</f>
        <v>1125.9000000000001</v>
      </c>
      <c r="J148" s="12">
        <f>J146*(13-J147)</f>
        <v>-15.88000000000001</v>
      </c>
      <c r="K148" s="12">
        <f>K146*(13-K147)</f>
        <v>74.516129032258064</v>
      </c>
      <c r="L148" s="12">
        <f>L146*(13-L147)</f>
        <v>203.67000000000002</v>
      </c>
      <c r="M148" s="12">
        <f>M146*(13-M147)</f>
        <v>343</v>
      </c>
      <c r="N148" s="155">
        <f>SUM(J148:M148)</f>
        <v>605.30612903225801</v>
      </c>
      <c r="O148" s="156">
        <f>O146*(13-O147)</f>
        <v>1731.2061290322581</v>
      </c>
      <c r="P148" s="162">
        <f>P146*(13-P147)</f>
        <v>1731.2061290322581</v>
      </c>
    </row>
    <row r="149" spans="2:16" ht="19.5">
      <c r="B149" s="149" t="s">
        <v>213</v>
      </c>
      <c r="C149" s="13">
        <f t="shared" ref="C149:H149" si="57">C146*(17-C147)</f>
        <v>523.9</v>
      </c>
      <c r="D149" s="12">
        <f t="shared" si="57"/>
        <v>428.40000000000003</v>
      </c>
      <c r="E149" s="12">
        <f t="shared" si="57"/>
        <v>347.2</v>
      </c>
      <c r="F149" s="12">
        <f t="shared" si="57"/>
        <v>230.99999999999997</v>
      </c>
      <c r="G149" s="12">
        <f t="shared" si="57"/>
        <v>179.4</v>
      </c>
      <c r="H149" s="12">
        <f t="shared" si="57"/>
        <v>40</v>
      </c>
      <c r="I149" s="155">
        <f>SUM(C149:G149)</f>
        <v>1709.9</v>
      </c>
      <c r="J149" s="12">
        <f>J146*(17-J147)</f>
        <v>32.11999999999999</v>
      </c>
      <c r="K149" s="12">
        <f>K146*(17-K147)</f>
        <v>174.51612903225805</v>
      </c>
      <c r="L149" s="12">
        <f>L146*(17-L147)</f>
        <v>327.67</v>
      </c>
      <c r="M149" s="12">
        <f>M146*(17-M147)</f>
        <v>467</v>
      </c>
      <c r="N149" s="155">
        <f>SUM(J149:M149)</f>
        <v>1001.306129032258</v>
      </c>
      <c r="O149" s="156">
        <f>O146*(17-O147)</f>
        <v>2751.2061290322581</v>
      </c>
      <c r="P149" s="162">
        <f>P146*(17-P147)</f>
        <v>2711.2061290322576</v>
      </c>
    </row>
    <row r="150" spans="2:16" ht="19.5">
      <c r="B150" s="149" t="s">
        <v>214</v>
      </c>
      <c r="C150" s="17">
        <f t="shared" ref="C150:H150" si="58">C146*(18-C147)</f>
        <v>554.9</v>
      </c>
      <c r="D150" s="16">
        <f t="shared" si="58"/>
        <v>456.40000000000003</v>
      </c>
      <c r="E150" s="16">
        <f t="shared" si="58"/>
        <v>378.2</v>
      </c>
      <c r="F150" s="16">
        <f t="shared" si="58"/>
        <v>261</v>
      </c>
      <c r="G150" s="16">
        <f t="shared" si="58"/>
        <v>205.4</v>
      </c>
      <c r="H150" s="16">
        <f t="shared" si="58"/>
        <v>50</v>
      </c>
      <c r="I150" s="155">
        <f>SUM(C150:G150)</f>
        <v>1855.9</v>
      </c>
      <c r="J150" s="16">
        <f>J146*(18-J147)</f>
        <v>44.11999999999999</v>
      </c>
      <c r="K150" s="16">
        <f>K146*(18-K147)</f>
        <v>199.51612903225805</v>
      </c>
      <c r="L150" s="16">
        <f>L146*(18-L147)</f>
        <v>358.67</v>
      </c>
      <c r="M150" s="16">
        <f>M146*(18-M147)</f>
        <v>497.99999999999994</v>
      </c>
      <c r="N150" s="155">
        <f>SUM(J150:M150)</f>
        <v>1100.306129032258</v>
      </c>
      <c r="O150" s="157">
        <f>O146*(18-O147)</f>
        <v>3006.2061290322581</v>
      </c>
      <c r="P150" s="163">
        <f>P146*(18-P147)</f>
        <v>2956.2061290322576</v>
      </c>
    </row>
    <row r="151" spans="2:16" ht="20.25" thickBot="1">
      <c r="B151" s="350" t="s">
        <v>215</v>
      </c>
      <c r="C151" s="21">
        <f t="shared" ref="C151:H151" si="59">C146*(19-C147)</f>
        <v>585.9</v>
      </c>
      <c r="D151" s="20">
        <f t="shared" si="59"/>
        <v>484.40000000000003</v>
      </c>
      <c r="E151" s="20">
        <f t="shared" si="59"/>
        <v>409.2</v>
      </c>
      <c r="F151" s="20">
        <f t="shared" si="59"/>
        <v>291</v>
      </c>
      <c r="G151" s="20">
        <f t="shared" si="59"/>
        <v>231.4</v>
      </c>
      <c r="H151" s="20">
        <f t="shared" si="59"/>
        <v>60</v>
      </c>
      <c r="I151" s="164">
        <f>SUM(C151:G151)</f>
        <v>2001.9</v>
      </c>
      <c r="J151" s="20">
        <f>J146*(19-J147)</f>
        <v>56.11999999999999</v>
      </c>
      <c r="K151" s="20">
        <f>K146*(19-K147)</f>
        <v>224.51612903225805</v>
      </c>
      <c r="L151" s="20">
        <f>L146*(19-L147)</f>
        <v>389.67</v>
      </c>
      <c r="M151" s="20">
        <f>M146*(19-M147)</f>
        <v>529</v>
      </c>
      <c r="N151" s="164">
        <f>SUM(J151:M151)</f>
        <v>1199.306129032258</v>
      </c>
      <c r="O151" s="165">
        <f>O146*(19-O147)</f>
        <v>3261.2061290322581</v>
      </c>
      <c r="P151" s="166">
        <f>P146*(19-P147)</f>
        <v>3201.2061290322576</v>
      </c>
    </row>
    <row r="152" spans="2:16" ht="15.75" thickBot="1">
      <c r="B152" s="24"/>
      <c r="C152" s="25"/>
      <c r="D152" s="25"/>
      <c r="E152" s="25"/>
      <c r="F152" s="25"/>
      <c r="G152" s="25"/>
      <c r="H152" s="25"/>
      <c r="I152" s="26"/>
      <c r="J152" s="25"/>
      <c r="K152" s="25"/>
      <c r="L152" s="25"/>
      <c r="M152" s="25"/>
      <c r="N152" s="26"/>
      <c r="O152" s="27"/>
      <c r="P152" s="27"/>
    </row>
    <row r="153" spans="2:16" ht="24" thickBot="1">
      <c r="B153" s="473" t="s">
        <v>256</v>
      </c>
      <c r="C153" s="474"/>
      <c r="D153" s="474"/>
      <c r="E153" s="474"/>
      <c r="F153" s="474"/>
      <c r="G153" s="474"/>
      <c r="H153" s="474"/>
      <c r="I153" s="474"/>
      <c r="J153" s="474"/>
      <c r="K153" s="474"/>
      <c r="L153" s="470" t="s">
        <v>145</v>
      </c>
      <c r="M153" s="471"/>
      <c r="N153" s="471"/>
      <c r="O153" s="471"/>
      <c r="P153" s="472"/>
    </row>
    <row r="154" spans="2:16" ht="15.75">
      <c r="B154" s="465" t="s">
        <v>195</v>
      </c>
      <c r="C154" s="461" t="s">
        <v>196</v>
      </c>
      <c r="D154" s="461" t="s">
        <v>197</v>
      </c>
      <c r="E154" s="461" t="s">
        <v>198</v>
      </c>
      <c r="F154" s="461" t="s">
        <v>199</v>
      </c>
      <c r="G154" s="461" t="s">
        <v>200</v>
      </c>
      <c r="H154" s="461" t="s">
        <v>201</v>
      </c>
      <c r="I154" s="467" t="s">
        <v>202</v>
      </c>
      <c r="J154" s="461" t="s">
        <v>203</v>
      </c>
      <c r="K154" s="461" t="s">
        <v>204</v>
      </c>
      <c r="L154" s="461" t="s">
        <v>205</v>
      </c>
      <c r="M154" s="461" t="s">
        <v>206</v>
      </c>
      <c r="N154" s="467" t="s">
        <v>207</v>
      </c>
      <c r="O154" s="456" t="s">
        <v>208</v>
      </c>
      <c r="P154" s="457"/>
    </row>
    <row r="155" spans="2:16" ht="16.5" thickBot="1">
      <c r="B155" s="466"/>
      <c r="C155" s="462"/>
      <c r="D155" s="462"/>
      <c r="E155" s="462"/>
      <c r="F155" s="462"/>
      <c r="G155" s="462"/>
      <c r="H155" s="462"/>
      <c r="I155" s="462"/>
      <c r="J155" s="462"/>
      <c r="K155" s="462"/>
      <c r="L155" s="462"/>
      <c r="M155" s="462"/>
      <c r="N155" s="462"/>
      <c r="O155" s="145" t="s">
        <v>209</v>
      </c>
      <c r="P155" s="30" t="s">
        <v>210</v>
      </c>
    </row>
    <row r="156" spans="2:16">
      <c r="B156" s="148" t="s">
        <v>211</v>
      </c>
      <c r="C156" s="146">
        <v>31</v>
      </c>
      <c r="D156" s="8">
        <v>31</v>
      </c>
      <c r="E156" s="8">
        <v>31</v>
      </c>
      <c r="F156" s="8">
        <v>26</v>
      </c>
      <c r="G156" s="8">
        <v>16</v>
      </c>
      <c r="H156" s="8">
        <v>8</v>
      </c>
      <c r="I156" s="168">
        <f>SUM(C156:G156)</f>
        <v>135</v>
      </c>
      <c r="J156" s="8"/>
      <c r="K156" s="8"/>
      <c r="L156" s="8"/>
      <c r="M156" s="8"/>
      <c r="N156" s="168">
        <f>SUM(J156:M156)</f>
        <v>0</v>
      </c>
      <c r="O156" s="167">
        <f>SUM(C156:H156,J156:M156)</f>
        <v>143</v>
      </c>
      <c r="P156" s="169">
        <f>I156+N156</f>
        <v>135</v>
      </c>
    </row>
    <row r="157" spans="2:16" ht="19.5">
      <c r="B157" s="149" t="s">
        <v>485</v>
      </c>
      <c r="C157" s="147">
        <v>1.2645161290322582</v>
      </c>
      <c r="D157" s="10">
        <v>0.42857142857142849</v>
      </c>
      <c r="E157" s="10">
        <v>4.1645161290322568</v>
      </c>
      <c r="F157" s="10">
        <v>8.18</v>
      </c>
      <c r="G157" s="10">
        <v>12.951612903225804</v>
      </c>
      <c r="H157" s="10">
        <v>16.776666666666667</v>
      </c>
      <c r="I157" s="153">
        <f>(C156*C157+D156*D157+E156*E157+F156*F157+G156*G157)/I156</f>
        <v>4.4554927462024239</v>
      </c>
      <c r="J157" s="10"/>
      <c r="K157" s="95"/>
      <c r="L157" s="95"/>
      <c r="M157" s="95"/>
      <c r="N157" s="153"/>
      <c r="O157" s="154">
        <f>(C157*C156+D157*D156+E157*E156+F157*F156+G157*G156+H157*H156+J157*J156+K157*K156+L157*L156+M157*M156)/O156</f>
        <v>5.1447891893053184</v>
      </c>
      <c r="P157" s="161">
        <f>(I157*I156+N157*N156)/P156</f>
        <v>4.4554927462024239</v>
      </c>
    </row>
    <row r="158" spans="2:16" ht="19.5">
      <c r="B158" s="149" t="s">
        <v>212</v>
      </c>
      <c r="C158" s="13">
        <f t="shared" ref="C158:H158" si="60">C156*(13-C157)</f>
        <v>363.79999999999995</v>
      </c>
      <c r="D158" s="12">
        <f t="shared" si="60"/>
        <v>389.71428571428572</v>
      </c>
      <c r="E158" s="12">
        <f t="shared" si="60"/>
        <v>273.90000000000003</v>
      </c>
      <c r="F158" s="12">
        <f t="shared" si="60"/>
        <v>125.32000000000001</v>
      </c>
      <c r="G158" s="12">
        <f t="shared" si="60"/>
        <v>0.77419354838713161</v>
      </c>
      <c r="H158" s="12">
        <f t="shared" si="60"/>
        <v>-30.213333333333338</v>
      </c>
      <c r="I158" s="155">
        <f>SUM(C158:G158)</f>
        <v>1153.5084792626728</v>
      </c>
      <c r="J158" s="12">
        <f>J156*(13-J157)</f>
        <v>0</v>
      </c>
      <c r="K158" s="12">
        <f>K156*(13-K157)</f>
        <v>0</v>
      </c>
      <c r="L158" s="12">
        <f>L156*(13-L157)</f>
        <v>0</v>
      </c>
      <c r="M158" s="12">
        <f>M156*(13-M157)</f>
        <v>0</v>
      </c>
      <c r="N158" s="155">
        <f>SUM(J158:M158)</f>
        <v>0</v>
      </c>
      <c r="O158" s="156">
        <f>O156*(13-O157)</f>
        <v>1123.2951459293395</v>
      </c>
      <c r="P158" s="162">
        <f>P156*(13-P157)</f>
        <v>1153.5084792626728</v>
      </c>
    </row>
    <row r="159" spans="2:16" ht="19.5">
      <c r="B159" s="149" t="s">
        <v>213</v>
      </c>
      <c r="C159" s="13">
        <f t="shared" ref="C159:H159" si="61">C156*(17-C157)</f>
        <v>487.79999999999995</v>
      </c>
      <c r="D159" s="12">
        <f t="shared" si="61"/>
        <v>513.71428571428578</v>
      </c>
      <c r="E159" s="12">
        <f t="shared" si="61"/>
        <v>397.90000000000003</v>
      </c>
      <c r="F159" s="12">
        <f t="shared" si="61"/>
        <v>229.32</v>
      </c>
      <c r="G159" s="12">
        <f t="shared" si="61"/>
        <v>64.774193548387132</v>
      </c>
      <c r="H159" s="12">
        <f t="shared" si="61"/>
        <v>1.7866666666666617</v>
      </c>
      <c r="I159" s="155">
        <f>SUM(C159:G159)</f>
        <v>1693.5084792626728</v>
      </c>
      <c r="J159" s="12">
        <f>J156*(17-J157)</f>
        <v>0</v>
      </c>
      <c r="K159" s="12">
        <f>K156*(17-K157)</f>
        <v>0</v>
      </c>
      <c r="L159" s="12">
        <f>L156*(17-L157)</f>
        <v>0</v>
      </c>
      <c r="M159" s="12">
        <f>M156*(17-M157)</f>
        <v>0</v>
      </c>
      <c r="N159" s="155">
        <f>SUM(J159:M159)</f>
        <v>0</v>
      </c>
      <c r="O159" s="156">
        <f>O156*(17-O157)</f>
        <v>1695.2951459293397</v>
      </c>
      <c r="P159" s="162">
        <f>P156*(17-P157)</f>
        <v>1693.5084792626728</v>
      </c>
    </row>
    <row r="160" spans="2:16" ht="19.5">
      <c r="B160" s="149" t="s">
        <v>214</v>
      </c>
      <c r="C160" s="17">
        <f t="shared" ref="C160:H160" si="62">C156*(18-C157)</f>
        <v>518.79999999999995</v>
      </c>
      <c r="D160" s="16">
        <f t="shared" si="62"/>
        <v>544.71428571428578</v>
      </c>
      <c r="E160" s="16">
        <f t="shared" si="62"/>
        <v>428.90000000000003</v>
      </c>
      <c r="F160" s="16">
        <f t="shared" si="62"/>
        <v>255.32</v>
      </c>
      <c r="G160" s="16">
        <f t="shared" si="62"/>
        <v>80.774193548387132</v>
      </c>
      <c r="H160" s="16">
        <f t="shared" si="62"/>
        <v>9.7866666666666617</v>
      </c>
      <c r="I160" s="155">
        <f>SUM(C160:G160)</f>
        <v>1828.5084792626728</v>
      </c>
      <c r="J160" s="16">
        <f>J156*(18-J157)</f>
        <v>0</v>
      </c>
      <c r="K160" s="16">
        <f>K156*(18-K157)</f>
        <v>0</v>
      </c>
      <c r="L160" s="16">
        <f>L156*(18-L157)</f>
        <v>0</v>
      </c>
      <c r="M160" s="16">
        <f>M156*(18-M157)</f>
        <v>0</v>
      </c>
      <c r="N160" s="155">
        <f>SUM(J160:M160)</f>
        <v>0</v>
      </c>
      <c r="O160" s="157">
        <f>O156*(18-O157)</f>
        <v>1838.2951459293397</v>
      </c>
      <c r="P160" s="163">
        <f>P156*(18-P157)</f>
        <v>1828.5084792626728</v>
      </c>
    </row>
    <row r="161" spans="2:16" ht="20.25" thickBot="1">
      <c r="B161" s="350" t="s">
        <v>215</v>
      </c>
      <c r="C161" s="21">
        <f t="shared" ref="C161:H161" si="63">C156*(19-C157)</f>
        <v>549.79999999999995</v>
      </c>
      <c r="D161" s="20">
        <f t="shared" si="63"/>
        <v>575.71428571428578</v>
      </c>
      <c r="E161" s="20">
        <f t="shared" si="63"/>
        <v>459.90000000000003</v>
      </c>
      <c r="F161" s="20">
        <f t="shared" si="63"/>
        <v>281.32</v>
      </c>
      <c r="G161" s="20">
        <f t="shared" si="63"/>
        <v>96.774193548387132</v>
      </c>
      <c r="H161" s="20">
        <f t="shared" si="63"/>
        <v>17.786666666666662</v>
      </c>
      <c r="I161" s="164">
        <f>SUM(C161:G161)</f>
        <v>1963.5084792626728</v>
      </c>
      <c r="J161" s="20">
        <f>J156*(19-J157)</f>
        <v>0</v>
      </c>
      <c r="K161" s="20">
        <f>K156*(19-K157)</f>
        <v>0</v>
      </c>
      <c r="L161" s="20">
        <f>L156*(19-L157)</f>
        <v>0</v>
      </c>
      <c r="M161" s="20">
        <f>M156*(19-M157)</f>
        <v>0</v>
      </c>
      <c r="N161" s="164">
        <f>SUM(J161:M161)</f>
        <v>0</v>
      </c>
      <c r="O161" s="165">
        <f>O156*(19-O157)</f>
        <v>1981.2951459293397</v>
      </c>
      <c r="P161" s="166">
        <f>P156*(19-P157)</f>
        <v>1963.5084792626728</v>
      </c>
    </row>
    <row r="162" spans="2:16" ht="15.75" thickBot="1"/>
    <row r="163" spans="2:16" ht="24" thickBot="1">
      <c r="B163" s="463" t="s">
        <v>257</v>
      </c>
      <c r="C163" s="464"/>
      <c r="D163" s="464"/>
      <c r="E163" s="464"/>
      <c r="F163" s="464"/>
      <c r="G163" s="464"/>
      <c r="H163" s="464"/>
      <c r="I163" s="464"/>
      <c r="J163" s="464"/>
      <c r="K163" s="464"/>
      <c r="L163" s="483" t="s">
        <v>233</v>
      </c>
      <c r="M163" s="485"/>
      <c r="N163" s="485"/>
      <c r="O163" s="485" t="s">
        <v>253</v>
      </c>
      <c r="P163" s="486"/>
    </row>
    <row r="164" spans="2:16" ht="15.75">
      <c r="B164" s="465" t="s">
        <v>195</v>
      </c>
      <c r="C164" s="461" t="s">
        <v>196</v>
      </c>
      <c r="D164" s="461" t="s">
        <v>197</v>
      </c>
      <c r="E164" s="461" t="s">
        <v>198</v>
      </c>
      <c r="F164" s="461" t="s">
        <v>199</v>
      </c>
      <c r="G164" s="461" t="s">
        <v>200</v>
      </c>
      <c r="H164" s="461" t="s">
        <v>201</v>
      </c>
      <c r="I164" s="467" t="s">
        <v>202</v>
      </c>
      <c r="J164" s="461" t="s">
        <v>203</v>
      </c>
      <c r="K164" s="461" t="s">
        <v>204</v>
      </c>
      <c r="L164" s="461" t="s">
        <v>205</v>
      </c>
      <c r="M164" s="461" t="s">
        <v>206</v>
      </c>
      <c r="N164" s="467" t="s">
        <v>207</v>
      </c>
      <c r="O164" s="456" t="s">
        <v>208</v>
      </c>
      <c r="P164" s="457"/>
    </row>
    <row r="165" spans="2:16" ht="16.5" thickBot="1">
      <c r="B165" s="466"/>
      <c r="C165" s="462"/>
      <c r="D165" s="462"/>
      <c r="E165" s="462"/>
      <c r="F165" s="462"/>
      <c r="G165" s="462"/>
      <c r="H165" s="462"/>
      <c r="I165" s="462"/>
      <c r="J165" s="462"/>
      <c r="K165" s="462"/>
      <c r="L165" s="462"/>
      <c r="M165" s="462"/>
      <c r="N165" s="462"/>
      <c r="O165" s="145" t="s">
        <v>234</v>
      </c>
      <c r="P165" s="30" t="s">
        <v>235</v>
      </c>
    </row>
    <row r="166" spans="2:16">
      <c r="B166" s="148" t="s">
        <v>211</v>
      </c>
      <c r="C166" s="146">
        <v>31</v>
      </c>
      <c r="D166" s="8">
        <v>28</v>
      </c>
      <c r="E166" s="8">
        <v>31</v>
      </c>
      <c r="F166" s="8">
        <v>30</v>
      </c>
      <c r="G166" s="8">
        <v>20</v>
      </c>
      <c r="H166" s="8">
        <v>0</v>
      </c>
      <c r="I166" s="168">
        <f>SUM(C166:H166)</f>
        <v>140</v>
      </c>
      <c r="J166" s="8">
        <v>21</v>
      </c>
      <c r="K166" s="8">
        <v>31</v>
      </c>
      <c r="L166" s="8">
        <v>30</v>
      </c>
      <c r="M166" s="8">
        <v>31</v>
      </c>
      <c r="N166" s="168">
        <f>SUM(J166:M166)</f>
        <v>113</v>
      </c>
      <c r="O166" s="167">
        <f>SUM(C166:H166,J166:M166)</f>
        <v>253</v>
      </c>
      <c r="P166" s="169">
        <f>I166+N166</f>
        <v>253</v>
      </c>
    </row>
    <row r="167" spans="2:16" ht="19.5">
      <c r="B167" s="149" t="s">
        <v>485</v>
      </c>
      <c r="C167" s="147">
        <v>-3.2</v>
      </c>
      <c r="D167" s="10">
        <v>-1.9</v>
      </c>
      <c r="E167" s="10">
        <v>2</v>
      </c>
      <c r="F167" s="10">
        <v>6.7</v>
      </c>
      <c r="G167" s="10">
        <v>12.2</v>
      </c>
      <c r="H167" s="10">
        <v>0</v>
      </c>
      <c r="I167" s="153">
        <f>(C166*C167+D166*D167+E166*E167+F166*F167+G166*G167)/I166</f>
        <v>2.5328571428571429</v>
      </c>
      <c r="J167" s="10">
        <v>12.4</v>
      </c>
      <c r="K167" s="95">
        <v>7.3</v>
      </c>
      <c r="L167" s="95">
        <v>2.2000000000000002</v>
      </c>
      <c r="M167" s="95">
        <v>-1.4</v>
      </c>
      <c r="N167" s="153">
        <f>(J166*J167+K166*K167+L166*L167+M166*M167)/N166</f>
        <v>4.5070796460176998</v>
      </c>
      <c r="O167" s="154">
        <f>(C167*C166+D167*D166+E167*E166+F167*F166+G167*G166+H167*H166+J167*J166+K167*K166+L167*L166+M167*M166)/O166</f>
        <v>3.4146245059288538</v>
      </c>
      <c r="P167" s="161">
        <f>(I167*I166+N167*N166)/P166</f>
        <v>3.4146245059288542</v>
      </c>
    </row>
    <row r="168" spans="2:16" ht="19.5">
      <c r="B168" s="149" t="s">
        <v>212</v>
      </c>
      <c r="C168" s="13">
        <f t="shared" ref="C168:H168" si="64">C166*(13-C167)</f>
        <v>502.2</v>
      </c>
      <c r="D168" s="12">
        <f t="shared" si="64"/>
        <v>417.2</v>
      </c>
      <c r="E168" s="12">
        <f t="shared" si="64"/>
        <v>341</v>
      </c>
      <c r="F168" s="12">
        <f t="shared" si="64"/>
        <v>189</v>
      </c>
      <c r="G168" s="12">
        <f t="shared" si="64"/>
        <v>16.000000000000014</v>
      </c>
      <c r="H168" s="12">
        <f t="shared" si="64"/>
        <v>0</v>
      </c>
      <c r="I168" s="155">
        <f>SUM(C168:G168)</f>
        <v>1465.4</v>
      </c>
      <c r="J168" s="12">
        <f>J166*(13-J167)</f>
        <v>12.599999999999993</v>
      </c>
      <c r="K168" s="12">
        <f>K166*(13-K167)</f>
        <v>176.70000000000002</v>
      </c>
      <c r="L168" s="12">
        <f>L166*(13-L167)</f>
        <v>324</v>
      </c>
      <c r="M168" s="12">
        <f>M166*(13-M167)</f>
        <v>446.40000000000003</v>
      </c>
      <c r="N168" s="155">
        <f>SUM(J168:M168)</f>
        <v>959.7</v>
      </c>
      <c r="O168" s="156">
        <f>O166*(13-O167)</f>
        <v>2425.1</v>
      </c>
      <c r="P168" s="162">
        <f>P166*(13-P167)</f>
        <v>2425.1</v>
      </c>
    </row>
    <row r="169" spans="2:16" ht="19.5">
      <c r="B169" s="149" t="s">
        <v>213</v>
      </c>
      <c r="C169" s="13">
        <f t="shared" ref="C169:H169" si="65">C166*(17-C167)</f>
        <v>626.19999999999993</v>
      </c>
      <c r="D169" s="12">
        <f t="shared" si="65"/>
        <v>529.19999999999993</v>
      </c>
      <c r="E169" s="12">
        <f t="shared" si="65"/>
        <v>465</v>
      </c>
      <c r="F169" s="12">
        <f t="shared" si="65"/>
        <v>309</v>
      </c>
      <c r="G169" s="12">
        <f t="shared" si="65"/>
        <v>96.000000000000014</v>
      </c>
      <c r="H169" s="12">
        <f t="shared" si="65"/>
        <v>0</v>
      </c>
      <c r="I169" s="155">
        <f>SUM(C169:G169)</f>
        <v>2025.3999999999999</v>
      </c>
      <c r="J169" s="12">
        <f>J166*(17-J167)</f>
        <v>96.6</v>
      </c>
      <c r="K169" s="12">
        <f>K166*(17-K167)</f>
        <v>300.7</v>
      </c>
      <c r="L169" s="12">
        <f>L166*(17-L167)</f>
        <v>444</v>
      </c>
      <c r="M169" s="12">
        <f>M166*(17-M167)</f>
        <v>570.4</v>
      </c>
      <c r="N169" s="155">
        <f>SUM(J169:M169)</f>
        <v>1411.6999999999998</v>
      </c>
      <c r="O169" s="156">
        <f>O166*(17-O167)</f>
        <v>3437.1</v>
      </c>
      <c r="P169" s="162">
        <f>P166*(17-P167)</f>
        <v>3437.1</v>
      </c>
    </row>
    <row r="170" spans="2:16" ht="19.5">
      <c r="B170" s="149" t="s">
        <v>214</v>
      </c>
      <c r="C170" s="17">
        <f t="shared" ref="C170:H170" si="66">C166*(18-C167)</f>
        <v>657.19999999999993</v>
      </c>
      <c r="D170" s="16">
        <f t="shared" si="66"/>
        <v>557.19999999999993</v>
      </c>
      <c r="E170" s="16">
        <f t="shared" si="66"/>
        <v>496</v>
      </c>
      <c r="F170" s="16">
        <f t="shared" si="66"/>
        <v>339</v>
      </c>
      <c r="G170" s="16">
        <f t="shared" si="66"/>
        <v>116.00000000000001</v>
      </c>
      <c r="H170" s="16">
        <f t="shared" si="66"/>
        <v>0</v>
      </c>
      <c r="I170" s="155">
        <f>SUM(C170:G170)</f>
        <v>2165.3999999999996</v>
      </c>
      <c r="J170" s="16">
        <f>J166*(18-J167)</f>
        <v>117.6</v>
      </c>
      <c r="K170" s="16">
        <f>K166*(18-K167)</f>
        <v>331.7</v>
      </c>
      <c r="L170" s="16">
        <f>L166*(18-L167)</f>
        <v>474</v>
      </c>
      <c r="M170" s="16">
        <f>M166*(18-M167)</f>
        <v>601.4</v>
      </c>
      <c r="N170" s="155">
        <f>SUM(J170:M170)</f>
        <v>1524.6999999999998</v>
      </c>
      <c r="O170" s="157">
        <f>O166*(18-O167)</f>
        <v>3690.1</v>
      </c>
      <c r="P170" s="163">
        <f>P166*(18-P167)</f>
        <v>3690.1</v>
      </c>
    </row>
    <row r="171" spans="2:16" ht="20.25" thickBot="1">
      <c r="B171" s="350" t="s">
        <v>215</v>
      </c>
      <c r="C171" s="21">
        <f t="shared" ref="C171:H171" si="67">C166*(19-C167)</f>
        <v>688.19999999999993</v>
      </c>
      <c r="D171" s="20">
        <f t="shared" si="67"/>
        <v>585.19999999999993</v>
      </c>
      <c r="E171" s="20">
        <f t="shared" si="67"/>
        <v>527</v>
      </c>
      <c r="F171" s="20">
        <f t="shared" si="67"/>
        <v>369</v>
      </c>
      <c r="G171" s="20">
        <f t="shared" si="67"/>
        <v>136</v>
      </c>
      <c r="H171" s="20">
        <f t="shared" si="67"/>
        <v>0</v>
      </c>
      <c r="I171" s="164">
        <f>SUM(C171:G171)</f>
        <v>2305.3999999999996</v>
      </c>
      <c r="J171" s="20">
        <f>J166*(19-J167)</f>
        <v>138.6</v>
      </c>
      <c r="K171" s="20">
        <f>K166*(19-K167)</f>
        <v>362.7</v>
      </c>
      <c r="L171" s="20">
        <f>L166*(19-L167)</f>
        <v>504</v>
      </c>
      <c r="M171" s="20">
        <f>M166*(19-M167)</f>
        <v>632.4</v>
      </c>
      <c r="N171" s="164">
        <f>SUM(J171:M171)</f>
        <v>1637.6999999999998</v>
      </c>
      <c r="O171" s="165">
        <f>O166*(19-O167)</f>
        <v>3943.1</v>
      </c>
      <c r="P171" s="166">
        <f>P166*(19-P167)</f>
        <v>3943.1</v>
      </c>
    </row>
    <row r="172" spans="2:16" ht="15.75" thickBot="1">
      <c r="J172" s="28"/>
    </row>
    <row r="173" spans="2:16" ht="24" thickBot="1">
      <c r="B173" s="170" t="s">
        <v>236</v>
      </c>
      <c r="C173" s="458" t="s">
        <v>237</v>
      </c>
      <c r="D173" s="458"/>
      <c r="E173" s="458"/>
      <c r="F173" s="458"/>
      <c r="G173" s="458"/>
      <c r="H173" s="458"/>
      <c r="I173" s="458"/>
      <c r="J173" s="458"/>
      <c r="K173" s="458"/>
      <c r="L173" s="458"/>
      <c r="M173" s="459"/>
      <c r="N173" s="459"/>
      <c r="O173" s="459"/>
      <c r="P173" s="460"/>
    </row>
    <row r="174" spans="2:16" ht="15.75">
      <c r="B174" s="465" t="s">
        <v>195</v>
      </c>
      <c r="C174" s="461" t="s">
        <v>196</v>
      </c>
      <c r="D174" s="461" t="s">
        <v>197</v>
      </c>
      <c r="E174" s="461" t="s">
        <v>198</v>
      </c>
      <c r="F174" s="461" t="s">
        <v>199</v>
      </c>
      <c r="G174" s="461" t="s">
        <v>200</v>
      </c>
      <c r="H174" s="461" t="s">
        <v>201</v>
      </c>
      <c r="I174" s="467" t="s">
        <v>202</v>
      </c>
      <c r="J174" s="461" t="s">
        <v>203</v>
      </c>
      <c r="K174" s="461" t="s">
        <v>204</v>
      </c>
      <c r="L174" s="461" t="s">
        <v>205</v>
      </c>
      <c r="M174" s="461" t="s">
        <v>206</v>
      </c>
      <c r="N174" s="467" t="s">
        <v>207</v>
      </c>
      <c r="O174" s="456" t="s">
        <v>208</v>
      </c>
      <c r="P174" s="457"/>
    </row>
    <row r="175" spans="2:16" ht="16.5" thickBot="1">
      <c r="B175" s="466"/>
      <c r="C175" s="462"/>
      <c r="D175" s="462"/>
      <c r="E175" s="462"/>
      <c r="F175" s="462"/>
      <c r="G175" s="462"/>
      <c r="H175" s="462"/>
      <c r="I175" s="462"/>
      <c r="J175" s="462"/>
      <c r="K175" s="462"/>
      <c r="L175" s="462"/>
      <c r="M175" s="462"/>
      <c r="N175" s="462"/>
      <c r="O175" s="145" t="s">
        <v>234</v>
      </c>
      <c r="P175" s="30" t="s">
        <v>235</v>
      </c>
    </row>
    <row r="176" spans="2:16" ht="15.75">
      <c r="B176" s="174">
        <v>2000</v>
      </c>
      <c r="C176" s="173">
        <f t="shared" ref="C176:P176" si="68">C11/C$171</f>
        <v>0.98212728857890175</v>
      </c>
      <c r="D176" s="172">
        <f t="shared" si="68"/>
        <v>0.8347573479152427</v>
      </c>
      <c r="E176" s="172">
        <f t="shared" si="68"/>
        <v>0.92296015180265656</v>
      </c>
      <c r="F176" s="172">
        <f t="shared" si="68"/>
        <v>0.5257452574525745</v>
      </c>
      <c r="G176" s="172">
        <f t="shared" si="68"/>
        <v>0.28014705882352936</v>
      </c>
      <c r="H176" s="172"/>
      <c r="I176" s="172">
        <f t="shared" si="68"/>
        <v>0.81673462305890532</v>
      </c>
      <c r="J176" s="172">
        <f t="shared" si="68"/>
        <v>0.93073593073593075</v>
      </c>
      <c r="K176" s="172">
        <f t="shared" si="68"/>
        <v>0.48194099807003027</v>
      </c>
      <c r="L176" s="172">
        <f t="shared" si="68"/>
        <v>0.79503968253968249</v>
      </c>
      <c r="M176" s="172">
        <f t="shared" si="68"/>
        <v>0.90290955091714109</v>
      </c>
      <c r="N176" s="172">
        <f t="shared" si="68"/>
        <v>0.77883617268119931</v>
      </c>
      <c r="O176" s="360">
        <f t="shared" si="68"/>
        <v>0.8021100149628464</v>
      </c>
      <c r="P176" s="358">
        <f t="shared" si="68"/>
        <v>0.80099414166518723</v>
      </c>
    </row>
    <row r="177" spans="2:16" ht="15.75">
      <c r="B177" s="175">
        <v>2001</v>
      </c>
      <c r="C177" s="34">
        <f t="shared" ref="C177:P177" si="69">C21/C$171</f>
        <v>0.95640802092415012</v>
      </c>
      <c r="D177" s="33">
        <f t="shared" si="69"/>
        <v>0.93506493506493527</v>
      </c>
      <c r="E177" s="33">
        <f t="shared" si="69"/>
        <v>0.91954459203036043</v>
      </c>
      <c r="F177" s="33">
        <f t="shared" si="69"/>
        <v>0.96883468834688347</v>
      </c>
      <c r="G177" s="33">
        <f t="shared" si="69"/>
        <v>0.36102941176470588</v>
      </c>
      <c r="H177" s="33"/>
      <c r="I177" s="33">
        <f t="shared" si="69"/>
        <v>0.90943003383360821</v>
      </c>
      <c r="J177" s="33">
        <f t="shared" si="69"/>
        <v>1.3546897546897549</v>
      </c>
      <c r="K177" s="33">
        <f t="shared" si="69"/>
        <v>0.48005549774540407</v>
      </c>
      <c r="L177" s="33">
        <f t="shared" si="69"/>
        <v>1.0450396825396824</v>
      </c>
      <c r="M177" s="33">
        <f t="shared" si="69"/>
        <v>1.1552814674256799</v>
      </c>
      <c r="N177" s="33">
        <f t="shared" si="69"/>
        <v>0.98868909387082993</v>
      </c>
      <c r="O177" s="171">
        <f t="shared" si="69"/>
        <v>0.95424314093790619</v>
      </c>
      <c r="P177" s="35">
        <f t="shared" si="69"/>
        <v>0.94234894601512964</v>
      </c>
    </row>
    <row r="178" spans="2:16" ht="15.75">
      <c r="B178" s="175">
        <v>2002</v>
      </c>
      <c r="C178" s="34">
        <f t="shared" ref="C178:P178" si="70">C31/C$171</f>
        <v>0.95495495495495497</v>
      </c>
      <c r="D178" s="33">
        <f t="shared" si="70"/>
        <v>0.77990430622009588</v>
      </c>
      <c r="E178" s="33">
        <f t="shared" si="70"/>
        <v>0.90588235294117658</v>
      </c>
      <c r="F178" s="33">
        <f t="shared" si="70"/>
        <v>1</v>
      </c>
      <c r="G178" s="33">
        <f t="shared" si="70"/>
        <v>0</v>
      </c>
      <c r="H178" s="33"/>
      <c r="I178" s="33">
        <f t="shared" si="70"/>
        <v>0.85017784332436896</v>
      </c>
      <c r="J178" s="33">
        <f t="shared" si="70"/>
        <v>1.4610389610389611</v>
      </c>
      <c r="K178" s="33">
        <f t="shared" si="70"/>
        <v>1.1152467604080507</v>
      </c>
      <c r="L178" s="33">
        <f t="shared" si="70"/>
        <v>0.86309523809523814</v>
      </c>
      <c r="M178" s="33">
        <f t="shared" si="70"/>
        <v>1.0980392156862746</v>
      </c>
      <c r="N178" s="33">
        <f t="shared" si="70"/>
        <v>1.0602674482505956</v>
      </c>
      <c r="O178" s="171">
        <f t="shared" si="70"/>
        <v>0.93743501306078969</v>
      </c>
      <c r="P178" s="35">
        <f t="shared" si="70"/>
        <v>0.93743501306078969</v>
      </c>
    </row>
    <row r="179" spans="2:16">
      <c r="B179" s="175">
        <v>2003</v>
      </c>
      <c r="C179" s="34">
        <f t="shared" ref="C179:P179" si="71">C41/C$171</f>
        <v>0.7207207207207208</v>
      </c>
      <c r="D179" s="33">
        <f t="shared" si="71"/>
        <v>1.1722488038277514</v>
      </c>
      <c r="E179" s="33">
        <f t="shared" si="71"/>
        <v>0.93529411764705894</v>
      </c>
      <c r="F179" s="33">
        <f t="shared" si="71"/>
        <v>0.95121951219512191</v>
      </c>
      <c r="G179" s="33">
        <f t="shared" si="71"/>
        <v>0.5220588235294118</v>
      </c>
      <c r="H179" s="33"/>
      <c r="I179" s="33">
        <f t="shared" si="71"/>
        <v>0.9095601630953416</v>
      </c>
      <c r="J179" s="33">
        <f t="shared" si="71"/>
        <v>0.88744588744588737</v>
      </c>
      <c r="K179" s="33">
        <f t="shared" si="71"/>
        <v>0.82051282051282048</v>
      </c>
      <c r="L179" s="33">
        <f t="shared" si="71"/>
        <v>0.91666666666666663</v>
      </c>
      <c r="M179" s="33">
        <f t="shared" si="71"/>
        <v>0.97058823529411775</v>
      </c>
      <c r="N179" s="33">
        <f t="shared" si="71"/>
        <v>0.91372046162300802</v>
      </c>
      <c r="O179" s="33">
        <f t="shared" si="71"/>
        <v>0.91128807283609348</v>
      </c>
      <c r="P179" s="35">
        <f t="shared" si="71"/>
        <v>0.91128807283609337</v>
      </c>
    </row>
    <row r="180" spans="2:16">
      <c r="B180" s="175">
        <v>2004</v>
      </c>
      <c r="C180" s="34">
        <f>C51/C$171</f>
        <v>1.045045045045045</v>
      </c>
      <c r="D180" s="33">
        <f t="shared" ref="D180:P180" si="72">D51/D$171</f>
        <v>0.93472317156527696</v>
      </c>
      <c r="E180" s="33">
        <f t="shared" si="72"/>
        <v>0.98823529411764721</v>
      </c>
      <c r="F180" s="33">
        <f t="shared" si="72"/>
        <v>0.85365853658536583</v>
      </c>
      <c r="G180" s="33">
        <f t="shared" si="72"/>
        <v>1.625</v>
      </c>
      <c r="H180" s="33"/>
      <c r="I180" s="33">
        <f t="shared" si="72"/>
        <v>1.0067667216101328</v>
      </c>
      <c r="J180" s="33">
        <f t="shared" si="72"/>
        <v>0.88744588744588737</v>
      </c>
      <c r="K180" s="33">
        <f t="shared" si="72"/>
        <v>0.82051282051282048</v>
      </c>
      <c r="L180" s="33">
        <f t="shared" si="72"/>
        <v>0.91666666666666663</v>
      </c>
      <c r="M180" s="33">
        <f t="shared" si="72"/>
        <v>0.97058823529411775</v>
      </c>
      <c r="N180" s="33">
        <f t="shared" si="72"/>
        <v>0.91372046162300802</v>
      </c>
      <c r="O180" s="33">
        <f t="shared" si="72"/>
        <v>0.96624483274580919</v>
      </c>
      <c r="P180" s="35">
        <f t="shared" si="72"/>
        <v>0.96624483274580919</v>
      </c>
    </row>
    <row r="181" spans="2:16">
      <c r="B181" s="175">
        <f>B180+1</f>
        <v>2005</v>
      </c>
      <c r="C181" s="34">
        <f>C61/C$171</f>
        <v>0.87837837837837851</v>
      </c>
      <c r="D181" s="33">
        <f t="shared" ref="D181:P181" si="73">D61/D$171</f>
        <v>1.1052631578947372</v>
      </c>
      <c r="E181" s="33">
        <f t="shared" si="73"/>
        <v>1.1058823529411765</v>
      </c>
      <c r="F181" s="33">
        <f t="shared" si="73"/>
        <v>0.92682926829268297</v>
      </c>
      <c r="G181" s="33">
        <f t="shared" si="73"/>
        <v>1.2904411764705883</v>
      </c>
      <c r="H181" s="33"/>
      <c r="I181" s="33">
        <f t="shared" si="73"/>
        <v>1.0200399063069319</v>
      </c>
      <c r="J181" s="33">
        <f t="shared" si="73"/>
        <v>0.99567099567099571</v>
      </c>
      <c r="K181" s="33">
        <f t="shared" si="73"/>
        <v>0.94871794871794868</v>
      </c>
      <c r="L181" s="33">
        <f t="shared" si="73"/>
        <v>1.1011904761904763</v>
      </c>
      <c r="M181" s="33">
        <f t="shared" si="73"/>
        <v>1.0686274509803924</v>
      </c>
      <c r="N181" s="33">
        <f t="shared" si="73"/>
        <v>1.0459180558099777</v>
      </c>
      <c r="O181" s="33">
        <f t="shared" si="73"/>
        <v>1.0525982095305724</v>
      </c>
      <c r="P181" s="35">
        <f t="shared" si="73"/>
        <v>1.030787958712688</v>
      </c>
    </row>
    <row r="182" spans="2:16">
      <c r="B182" s="175">
        <f t="shared" ref="B182:B189" si="74">B181+1</f>
        <v>2006</v>
      </c>
      <c r="C182" s="34">
        <f>C71/C$171</f>
        <v>1.1756756756756759</v>
      </c>
      <c r="D182" s="33">
        <f t="shared" ref="D182:P182" si="75">D71/D$171</f>
        <v>1.1387559808612442</v>
      </c>
      <c r="E182" s="33">
        <f t="shared" si="75"/>
        <v>1.2058823529411764</v>
      </c>
      <c r="F182" s="33">
        <f t="shared" si="75"/>
        <v>1</v>
      </c>
      <c r="G182" s="33">
        <f t="shared" si="75"/>
        <v>1.7551470588235294</v>
      </c>
      <c r="H182" s="33"/>
      <c r="I182" s="33">
        <f t="shared" si="75"/>
        <v>1.1792747462479398</v>
      </c>
      <c r="J182" s="33">
        <f t="shared" si="75"/>
        <v>0.22366522366522365</v>
      </c>
      <c r="K182" s="33">
        <f t="shared" si="75"/>
        <v>0.86324786324786318</v>
      </c>
      <c r="L182" s="33">
        <f t="shared" si="75"/>
        <v>0.88095238095238093</v>
      </c>
      <c r="M182" s="33">
        <f t="shared" si="75"/>
        <v>0.89705882352941191</v>
      </c>
      <c r="N182" s="33">
        <f t="shared" si="75"/>
        <v>0.82762410697930033</v>
      </c>
      <c r="O182" s="33">
        <f t="shared" si="75"/>
        <v>1.0588369556947581</v>
      </c>
      <c r="P182" s="35">
        <f t="shared" si="75"/>
        <v>1.0332225913621265</v>
      </c>
    </row>
    <row r="183" spans="2:16">
      <c r="B183" s="175">
        <f t="shared" si="74"/>
        <v>2007</v>
      </c>
      <c r="C183" s="34">
        <f>C81/C$171</f>
        <v>1.0675675675675675</v>
      </c>
      <c r="D183" s="33">
        <f t="shared" ref="D183:P183" si="76">D81/D$171</f>
        <v>1.2200956937799043</v>
      </c>
      <c r="E183" s="33">
        <f t="shared" si="76"/>
        <v>1.088235294117647</v>
      </c>
      <c r="F183" s="33">
        <f t="shared" si="76"/>
        <v>1.0907859078590787</v>
      </c>
      <c r="G183" s="33">
        <f t="shared" si="76"/>
        <v>1.1029411764705883</v>
      </c>
      <c r="H183" s="33"/>
      <c r="I183" s="33">
        <f t="shared" si="76"/>
        <v>1.1168127006159452</v>
      </c>
      <c r="J183" s="33">
        <f t="shared" si="76"/>
        <v>0.25252525252525254</v>
      </c>
      <c r="K183" s="33">
        <f t="shared" si="76"/>
        <v>1.0598290598290601</v>
      </c>
      <c r="L183" s="33">
        <f t="shared" si="76"/>
        <v>1.0952380952380953</v>
      </c>
      <c r="M183" s="33">
        <f t="shared" si="76"/>
        <v>1.0196078431372551</v>
      </c>
      <c r="N183" s="33">
        <f t="shared" si="76"/>
        <v>0.98687183244794552</v>
      </c>
      <c r="O183" s="33">
        <f t="shared" si="76"/>
        <v>1.0628439552636251</v>
      </c>
      <c r="P183" s="35">
        <f t="shared" si="76"/>
        <v>1.0628439552636251</v>
      </c>
    </row>
    <row r="184" spans="2:16">
      <c r="B184" s="175">
        <f t="shared" si="74"/>
        <v>2008</v>
      </c>
      <c r="C184" s="34">
        <f>C91/C$171</f>
        <v>0.82882882882882891</v>
      </c>
      <c r="D184" s="33">
        <f t="shared" ref="D184:P184" si="77">D91/D$171</f>
        <v>0.8277511961722489</v>
      </c>
      <c r="E184" s="33">
        <f t="shared" si="77"/>
        <v>0.98235294117647043</v>
      </c>
      <c r="F184" s="33">
        <f t="shared" si="77"/>
        <v>0.95934959349593496</v>
      </c>
      <c r="G184" s="33">
        <f t="shared" si="77"/>
        <v>0.91544117647058831</v>
      </c>
      <c r="H184" s="33"/>
      <c r="I184" s="33">
        <f t="shared" si="77"/>
        <v>0.88965038605014324</v>
      </c>
      <c r="J184" s="33">
        <f t="shared" si="77"/>
        <v>1.5007215007215007</v>
      </c>
      <c r="K184" s="33">
        <f t="shared" si="77"/>
        <v>0.93162393162393176</v>
      </c>
      <c r="L184" s="33">
        <f t="shared" si="77"/>
        <v>0.875</v>
      </c>
      <c r="M184" s="33">
        <f t="shared" si="77"/>
        <v>0.92647058823529416</v>
      </c>
      <c r="N184" s="33">
        <f t="shared" si="77"/>
        <v>0.96037125236612342</v>
      </c>
      <c r="O184" s="33">
        <f t="shared" si="77"/>
        <v>0.91902310364941309</v>
      </c>
      <c r="P184" s="35">
        <f t="shared" si="77"/>
        <v>0.91902310364941298</v>
      </c>
    </row>
    <row r="185" spans="2:16">
      <c r="B185" s="175">
        <f t="shared" si="74"/>
        <v>2009</v>
      </c>
      <c r="C185" s="34">
        <f>C101/C$171</f>
        <v>1.0540540540540542</v>
      </c>
      <c r="D185" s="33">
        <f t="shared" ref="D185:P185" si="78">D101/D$171</f>
        <v>0.99521531100478478</v>
      </c>
      <c r="E185" s="33">
        <f t="shared" si="78"/>
        <v>0.98823529411764721</v>
      </c>
      <c r="F185" s="33">
        <f t="shared" si="78"/>
        <v>0.6097560975609756</v>
      </c>
      <c r="G185" s="33">
        <f t="shared" si="78"/>
        <v>0.9882352941176471</v>
      </c>
      <c r="H185" s="33"/>
      <c r="I185" s="33">
        <f t="shared" si="78"/>
        <v>0.9490760822416936</v>
      </c>
      <c r="J185" s="33">
        <f t="shared" si="78"/>
        <v>0.24170274170274172</v>
      </c>
      <c r="K185" s="33">
        <f t="shared" si="78"/>
        <v>1.0683760683760684</v>
      </c>
      <c r="L185" s="33">
        <f t="shared" si="78"/>
        <v>0.85119047619047616</v>
      </c>
      <c r="M185" s="33">
        <f t="shared" si="78"/>
        <v>1</v>
      </c>
      <c r="N185" s="33">
        <f t="shared" si="78"/>
        <v>0.90517188740306542</v>
      </c>
      <c r="O185" s="33">
        <f t="shared" si="78"/>
        <v>0.94225355684613632</v>
      </c>
      <c r="P185" s="35">
        <f t="shared" si="78"/>
        <v>0.93084121630189454</v>
      </c>
    </row>
    <row r="186" spans="2:16">
      <c r="B186" s="175">
        <f t="shared" si="74"/>
        <v>2010</v>
      </c>
      <c r="C186" s="34">
        <f>C111/C$171</f>
        <v>1.0945945945945947</v>
      </c>
      <c r="D186" s="33">
        <f t="shared" ref="D186:P186" si="79">D111/D$171</f>
        <v>1.0239234449760766</v>
      </c>
      <c r="E186" s="33">
        <f t="shared" si="79"/>
        <v>1.0117647058823529</v>
      </c>
      <c r="F186" s="33">
        <f t="shared" si="79"/>
        <v>0.95934959349593496</v>
      </c>
      <c r="G186" s="33">
        <f t="shared" si="79"/>
        <v>1.8007352941176471</v>
      </c>
      <c r="H186" s="33"/>
      <c r="I186" s="33">
        <f t="shared" si="79"/>
        <v>1.077730545675371</v>
      </c>
      <c r="J186" s="33">
        <f t="shared" si="79"/>
        <v>1.3275613275613276</v>
      </c>
      <c r="K186" s="33">
        <f t="shared" si="79"/>
        <v>1.1452991452991454</v>
      </c>
      <c r="L186" s="33">
        <f t="shared" si="79"/>
        <v>0.86309523809523814</v>
      </c>
      <c r="M186" s="33">
        <f t="shared" si="79"/>
        <v>1.1911764705882355</v>
      </c>
      <c r="N186" s="33">
        <f t="shared" si="79"/>
        <v>1.0915918666422424</v>
      </c>
      <c r="O186" s="33">
        <f t="shared" si="79"/>
        <v>1.0924906799218888</v>
      </c>
      <c r="P186" s="35">
        <f t="shared" si="79"/>
        <v>1.0834876112703202</v>
      </c>
    </row>
    <row r="187" spans="2:16">
      <c r="B187" s="175">
        <f t="shared" si="74"/>
        <v>2011</v>
      </c>
      <c r="C187" s="34">
        <f>C121/C$171</f>
        <v>0.93243243243243246</v>
      </c>
      <c r="D187" s="33">
        <f t="shared" ref="D187:P187" si="80">D121/D$171</f>
        <v>1.0143540669856461</v>
      </c>
      <c r="E187" s="33">
        <f t="shared" si="80"/>
        <v>0.91176470588235292</v>
      </c>
      <c r="F187" s="33">
        <f t="shared" si="80"/>
        <v>0.81300813008130079</v>
      </c>
      <c r="G187" s="33">
        <f t="shared" si="80"/>
        <v>1.0147058823529411</v>
      </c>
      <c r="H187" s="33"/>
      <c r="I187" s="33">
        <f t="shared" si="80"/>
        <v>0.93424134640409495</v>
      </c>
      <c r="J187" s="33">
        <f t="shared" si="80"/>
        <v>0.46897546897546899</v>
      </c>
      <c r="K187" s="33">
        <f t="shared" si="80"/>
        <v>0.9247311827956991</v>
      </c>
      <c r="L187" s="33">
        <f t="shared" si="80"/>
        <v>0.98809523809523825</v>
      </c>
      <c r="M187" s="33">
        <f t="shared" si="80"/>
        <v>0.86274509803921573</v>
      </c>
      <c r="N187" s="33">
        <f t="shared" si="80"/>
        <v>0.88172436954265143</v>
      </c>
      <c r="O187" s="33">
        <f t="shared" si="80"/>
        <v>0.91242930689051771</v>
      </c>
      <c r="P187" s="35">
        <f t="shared" si="80"/>
        <v>0.91242930689051771</v>
      </c>
    </row>
    <row r="188" spans="2:16">
      <c r="B188" s="175">
        <f t="shared" si="74"/>
        <v>2012</v>
      </c>
      <c r="C188" s="34">
        <f>C131/C$171</f>
        <v>0.81981981981981977</v>
      </c>
      <c r="D188" s="33">
        <f t="shared" ref="D188:P188" si="81">D131/D$171</f>
        <v>0.62679425837320579</v>
      </c>
      <c r="E188" s="33">
        <f t="shared" si="81"/>
        <v>0.83529411764705885</v>
      </c>
      <c r="F188" s="33">
        <f t="shared" si="81"/>
        <v>0.88753387533875339</v>
      </c>
      <c r="G188" s="33">
        <f t="shared" si="81"/>
        <v>0.61029411764705888</v>
      </c>
      <c r="H188" s="33"/>
      <c r="I188" s="33">
        <f t="shared" si="81"/>
        <v>0.77283768543419806</v>
      </c>
      <c r="J188" s="33">
        <f t="shared" si="81"/>
        <v>0.99567099567099571</v>
      </c>
      <c r="K188" s="33">
        <f t="shared" si="81"/>
        <v>0.86324786324786318</v>
      </c>
      <c r="L188" s="33">
        <f t="shared" si="81"/>
        <v>0.83333333333333337</v>
      </c>
      <c r="M188" s="33">
        <f t="shared" si="81"/>
        <v>0.83823529411764708</v>
      </c>
      <c r="N188" s="33">
        <f t="shared" si="81"/>
        <v>0.85559015692739815</v>
      </c>
      <c r="O188" s="33">
        <f t="shared" si="81"/>
        <v>0.81608379194035152</v>
      </c>
      <c r="P188" s="35">
        <f t="shared" si="81"/>
        <v>0.8072075270726079</v>
      </c>
    </row>
    <row r="189" spans="2:16">
      <c r="B189" s="175">
        <f t="shared" si="74"/>
        <v>2013</v>
      </c>
      <c r="C189" s="34">
        <f>C141/C$171</f>
        <v>0.76576576576576583</v>
      </c>
      <c r="D189" s="33">
        <f t="shared" ref="D189:P189" si="82">D141/D$171</f>
        <v>0.84688995215311014</v>
      </c>
      <c r="E189" s="33">
        <f t="shared" si="82"/>
        <v>1.088235294117647</v>
      </c>
      <c r="F189" s="33">
        <f t="shared" si="82"/>
        <v>0.81978319783197828</v>
      </c>
      <c r="G189" s="33">
        <f t="shared" si="82"/>
        <v>1.3433823529411764</v>
      </c>
      <c r="H189" s="33"/>
      <c r="I189" s="33">
        <f t="shared" si="82"/>
        <v>0.90279344148520868</v>
      </c>
      <c r="J189" s="33">
        <f t="shared" si="82"/>
        <v>1.3275613275613276</v>
      </c>
      <c r="K189" s="33">
        <f t="shared" si="82"/>
        <v>0.86324786324786318</v>
      </c>
      <c r="L189" s="33">
        <f t="shared" si="82"/>
        <v>0.90476190476190477</v>
      </c>
      <c r="M189" s="33">
        <f t="shared" si="82"/>
        <v>0.88725490196078438</v>
      </c>
      <c r="N189" s="33">
        <f t="shared" si="82"/>
        <v>0.92458936313122064</v>
      </c>
      <c r="O189" s="33">
        <f t="shared" si="82"/>
        <v>0.93213461489690841</v>
      </c>
      <c r="P189" s="35">
        <f t="shared" si="82"/>
        <v>0.911846009484923</v>
      </c>
    </row>
    <row r="190" spans="2:16">
      <c r="B190" s="175">
        <f>B189+1</f>
        <v>2014</v>
      </c>
      <c r="C190" s="34">
        <f>C151/C$171</f>
        <v>0.85135135135135143</v>
      </c>
      <c r="D190" s="33">
        <f t="shared" ref="D190:P190" si="83">D151/D$171</f>
        <v>0.8277511961722489</v>
      </c>
      <c r="E190" s="33">
        <f t="shared" si="83"/>
        <v>0.77647058823529413</v>
      </c>
      <c r="F190" s="33">
        <f t="shared" si="83"/>
        <v>0.78861788617886175</v>
      </c>
      <c r="G190" s="33">
        <f t="shared" si="83"/>
        <v>1.7014705882352941</v>
      </c>
      <c r="H190" s="33"/>
      <c r="I190" s="33">
        <f t="shared" si="83"/>
        <v>0.86835256354645629</v>
      </c>
      <c r="J190" s="33">
        <f t="shared" si="83"/>
        <v>0.40490620490620488</v>
      </c>
      <c r="K190" s="33">
        <f t="shared" si="83"/>
        <v>0.61901331412257532</v>
      </c>
      <c r="L190" s="33">
        <f t="shared" si="83"/>
        <v>0.77315476190476196</v>
      </c>
      <c r="M190" s="33">
        <f t="shared" si="83"/>
        <v>0.83649588867805191</v>
      </c>
      <c r="N190" s="33">
        <f t="shared" si="83"/>
        <v>0.73231124689030846</v>
      </c>
      <c r="O190" s="33">
        <f t="shared" si="83"/>
        <v>0.82706655398855167</v>
      </c>
      <c r="P190" s="35">
        <f t="shared" si="83"/>
        <v>0.81185009992956247</v>
      </c>
    </row>
    <row r="191" spans="2:16" ht="15.75" thickBot="1">
      <c r="B191" s="176">
        <f>B190+1</f>
        <v>2015</v>
      </c>
      <c r="C191" s="37">
        <f>C161/C$171</f>
        <v>0.79889566986341176</v>
      </c>
      <c r="D191" s="36">
        <f t="shared" ref="D191:O191" si="84">D161/D$171</f>
        <v>0.98379064544478101</v>
      </c>
      <c r="E191" s="36">
        <f t="shared" si="84"/>
        <v>0.87267552182163199</v>
      </c>
      <c r="F191" s="36">
        <f t="shared" si="84"/>
        <v>0.76238482384823847</v>
      </c>
      <c r="G191" s="36">
        <f t="shared" si="84"/>
        <v>0.71157495256167014</v>
      </c>
      <c r="H191" s="36"/>
      <c r="I191" s="36">
        <f t="shared" si="84"/>
        <v>0.85169969604522999</v>
      </c>
      <c r="J191" s="36">
        <f t="shared" si="84"/>
        <v>0</v>
      </c>
      <c r="K191" s="36">
        <f t="shared" si="84"/>
        <v>0</v>
      </c>
      <c r="L191" s="36">
        <f t="shared" si="84"/>
        <v>0</v>
      </c>
      <c r="M191" s="36">
        <f t="shared" si="84"/>
        <v>0</v>
      </c>
      <c r="N191" s="36">
        <f t="shared" si="84"/>
        <v>0</v>
      </c>
      <c r="O191" s="36">
        <f t="shared" si="84"/>
        <v>0.50247144275553235</v>
      </c>
      <c r="P191" s="38"/>
    </row>
    <row r="192" spans="2:16" ht="15.75" thickBot="1"/>
    <row r="193" spans="2:16" ht="18.75" thickBot="1">
      <c r="B193" s="181" t="s">
        <v>236</v>
      </c>
      <c r="C193" s="478" t="s">
        <v>10</v>
      </c>
      <c r="D193" s="479"/>
      <c r="E193" s="479"/>
      <c r="F193" s="479"/>
      <c r="G193" s="479"/>
      <c r="H193" s="479"/>
      <c r="I193" s="479"/>
      <c r="J193" s="479"/>
      <c r="K193" s="479"/>
      <c r="L193" s="479"/>
      <c r="M193" s="480"/>
      <c r="N193" s="480"/>
      <c r="O193" s="480"/>
      <c r="P193" s="481"/>
    </row>
    <row r="194" spans="2:16" ht="15.75">
      <c r="B194" s="475" t="s">
        <v>195</v>
      </c>
      <c r="C194" s="456" t="s">
        <v>196</v>
      </c>
      <c r="D194" s="456" t="s">
        <v>197</v>
      </c>
      <c r="E194" s="456" t="s">
        <v>198</v>
      </c>
      <c r="F194" s="456" t="s">
        <v>199</v>
      </c>
      <c r="G194" s="456" t="s">
        <v>200</v>
      </c>
      <c r="H194" s="456" t="s">
        <v>201</v>
      </c>
      <c r="I194" s="467" t="s">
        <v>202</v>
      </c>
      <c r="J194" s="456" t="s">
        <v>203</v>
      </c>
      <c r="K194" s="456" t="s">
        <v>204</v>
      </c>
      <c r="L194" s="456" t="s">
        <v>205</v>
      </c>
      <c r="M194" s="456" t="s">
        <v>206</v>
      </c>
      <c r="N194" s="467" t="s">
        <v>207</v>
      </c>
      <c r="O194" s="456" t="s">
        <v>208</v>
      </c>
      <c r="P194" s="457"/>
    </row>
    <row r="195" spans="2:16" ht="16.5" thickBot="1">
      <c r="B195" s="476"/>
      <c r="C195" s="477"/>
      <c r="D195" s="477"/>
      <c r="E195" s="477"/>
      <c r="F195" s="477"/>
      <c r="G195" s="477"/>
      <c r="H195" s="477"/>
      <c r="I195" s="477"/>
      <c r="J195" s="477"/>
      <c r="K195" s="477"/>
      <c r="L195" s="477"/>
      <c r="M195" s="477"/>
      <c r="N195" s="477"/>
      <c r="O195" s="183" t="s">
        <v>234</v>
      </c>
      <c r="P195" s="30" t="s">
        <v>235</v>
      </c>
    </row>
    <row r="196" spans="2:16">
      <c r="B196" s="174">
        <v>2000</v>
      </c>
      <c r="C196" s="184">
        <f t="shared" ref="C196:P196" si="85">C7/C$167</f>
        <v>0.87600806451612889</v>
      </c>
      <c r="D196" s="182">
        <f t="shared" si="85"/>
        <v>-1.1343012704174229</v>
      </c>
      <c r="E196" s="182">
        <f t="shared" si="85"/>
        <v>1.6548387096774193</v>
      </c>
      <c r="F196" s="182">
        <f t="shared" si="85"/>
        <v>1.2271973466003314</v>
      </c>
      <c r="G196" s="182">
        <f t="shared" si="85"/>
        <v>1.0368852459016393</v>
      </c>
      <c r="H196" s="182"/>
      <c r="I196" s="182">
        <f t="shared" si="85"/>
        <v>1.0371514750239093</v>
      </c>
      <c r="J196" s="182">
        <f t="shared" si="85"/>
        <v>0.92030360531309297</v>
      </c>
      <c r="K196" s="182">
        <f t="shared" si="85"/>
        <v>1.3424657534246576</v>
      </c>
      <c r="L196" s="182">
        <f t="shared" si="85"/>
        <v>2.565151515151515</v>
      </c>
      <c r="M196" s="182">
        <f t="shared" si="85"/>
        <v>-0.41474654377880166</v>
      </c>
      <c r="N196" s="182">
        <f t="shared" si="85"/>
        <v>1.2980723491511492</v>
      </c>
      <c r="O196" s="182">
        <f t="shared" si="85"/>
        <v>1.2561563703809389</v>
      </c>
      <c r="P196" s="357">
        <f t="shared" si="85"/>
        <v>1.2012702378638336</v>
      </c>
    </row>
    <row r="197" spans="2:16">
      <c r="B197" s="175">
        <v>2001</v>
      </c>
      <c r="C197" s="87">
        <f t="shared" ref="C197:P197" si="86">C17/C$167</f>
        <v>0.69758064516129037</v>
      </c>
      <c r="D197" s="85">
        <f t="shared" si="86"/>
        <v>0.2857142857142857</v>
      </c>
      <c r="E197" s="85">
        <f t="shared" si="86"/>
        <v>1.6838709677419361</v>
      </c>
      <c r="F197" s="85">
        <f t="shared" si="86"/>
        <v>1.0572139303482588</v>
      </c>
      <c r="G197" s="85">
        <f t="shared" si="86"/>
        <v>1.110200364298725</v>
      </c>
      <c r="H197" s="85"/>
      <c r="I197" s="85">
        <f t="shared" si="86"/>
        <v>1.0846592076671173</v>
      </c>
      <c r="J197" s="85">
        <f t="shared" si="86"/>
        <v>0.90134408602150529</v>
      </c>
      <c r="K197" s="85">
        <f t="shared" si="86"/>
        <v>1.6089262041537784</v>
      </c>
      <c r="L197" s="85">
        <f t="shared" si="86"/>
        <v>0.65606060606060645</v>
      </c>
      <c r="M197" s="85">
        <f t="shared" si="86"/>
        <v>3.2626728110599084</v>
      </c>
      <c r="N197" s="85">
        <f t="shared" si="86"/>
        <v>0.91970265753057057</v>
      </c>
      <c r="O197" s="85">
        <f t="shared" si="86"/>
        <v>1.048196129992081</v>
      </c>
      <c r="P197" s="88">
        <f t="shared" si="86"/>
        <v>0.9920549829960027</v>
      </c>
    </row>
    <row r="198" spans="2:16">
      <c r="B198" s="175">
        <v>2002</v>
      </c>
      <c r="C198" s="87">
        <f t="shared" ref="C198:P198" si="87">C27/C$167</f>
        <v>0.6875</v>
      </c>
      <c r="D198" s="85">
        <f t="shared" si="87"/>
        <v>-1.4210526315789476</v>
      </c>
      <c r="E198" s="85">
        <f t="shared" si="87"/>
        <v>1.8</v>
      </c>
      <c r="F198" s="85">
        <f t="shared" si="87"/>
        <v>1</v>
      </c>
      <c r="G198" s="85">
        <f t="shared" si="87"/>
        <v>0</v>
      </c>
      <c r="H198" s="85"/>
      <c r="I198" s="85">
        <f t="shared" si="87"/>
        <v>1.0528294792254183</v>
      </c>
      <c r="J198" s="85">
        <f t="shared" si="87"/>
        <v>0.71572580645161288</v>
      </c>
      <c r="K198" s="85">
        <f t="shared" si="87"/>
        <v>0.8152894387980556</v>
      </c>
      <c r="L198" s="85">
        <f t="shared" si="87"/>
        <v>2.0454545454545454</v>
      </c>
      <c r="M198" s="85">
        <f t="shared" si="87"/>
        <v>2.4285714285714288</v>
      </c>
      <c r="N198" s="85">
        <f t="shared" si="87"/>
        <v>0.77576365319345864</v>
      </c>
      <c r="O198" s="85">
        <f t="shared" si="87"/>
        <v>0.89826608284004783</v>
      </c>
      <c r="P198" s="88">
        <f t="shared" si="87"/>
        <v>0.89826608284004772</v>
      </c>
    </row>
    <row r="199" spans="2:16">
      <c r="B199" s="175">
        <v>2003</v>
      </c>
      <c r="C199" s="87">
        <f t="shared" ref="C199:P199" si="88">C37/C$167</f>
        <v>-0.9375</v>
      </c>
      <c r="D199" s="85">
        <f t="shared" si="88"/>
        <v>2.8947368421052633</v>
      </c>
      <c r="E199" s="85">
        <f t="shared" si="88"/>
        <v>1.55</v>
      </c>
      <c r="F199" s="85">
        <f t="shared" si="88"/>
        <v>0.74029850746268655</v>
      </c>
      <c r="G199" s="85">
        <f t="shared" si="88"/>
        <v>0.97540983606557385</v>
      </c>
      <c r="H199" s="85"/>
      <c r="I199" s="85">
        <f t="shared" si="88"/>
        <v>0.87837563451776657</v>
      </c>
      <c r="J199" s="85">
        <f t="shared" si="88"/>
        <v>0.87096774193548387</v>
      </c>
      <c r="K199" s="85">
        <f t="shared" si="88"/>
        <v>1.2876712328767124</v>
      </c>
      <c r="L199" s="85">
        <f t="shared" si="88"/>
        <v>1.6363636363636362</v>
      </c>
      <c r="M199" s="85">
        <f t="shared" si="88"/>
        <v>0.57142857142857151</v>
      </c>
      <c r="N199" s="85">
        <f t="shared" si="88"/>
        <v>1.1126835256747856</v>
      </c>
      <c r="O199" s="85">
        <f t="shared" si="88"/>
        <v>1.0284111547074015</v>
      </c>
      <c r="P199" s="88">
        <f t="shared" si="88"/>
        <v>1.0284111547074015</v>
      </c>
    </row>
    <row r="200" spans="2:16">
      <c r="B200" s="175">
        <v>2004</v>
      </c>
      <c r="C200" s="87">
        <f t="shared" ref="C200:P200" si="89">C47/C$167</f>
        <v>1.3125</v>
      </c>
      <c r="D200" s="85">
        <f t="shared" si="89"/>
        <v>-0.10526315789473685</v>
      </c>
      <c r="E200" s="85">
        <f t="shared" si="89"/>
        <v>1.1000000000000001</v>
      </c>
      <c r="F200" s="85">
        <f t="shared" si="89"/>
        <v>1.2686567164179103</v>
      </c>
      <c r="G200" s="85">
        <f t="shared" si="89"/>
        <v>0.8606557377049181</v>
      </c>
      <c r="H200" s="85"/>
      <c r="I200" s="85">
        <f t="shared" si="89"/>
        <v>1.263395375070502</v>
      </c>
      <c r="J200" s="85">
        <f t="shared" si="89"/>
        <v>0.87096774193548387</v>
      </c>
      <c r="K200" s="85">
        <f t="shared" si="89"/>
        <v>1.2876712328767124</v>
      </c>
      <c r="L200" s="85">
        <f t="shared" si="89"/>
        <v>1.6363636363636362</v>
      </c>
      <c r="M200" s="85">
        <f t="shared" si="89"/>
        <v>0.57142857142857151</v>
      </c>
      <c r="N200" s="85">
        <f t="shared" si="89"/>
        <v>1.1126835256747856</v>
      </c>
      <c r="O200" s="85">
        <f t="shared" si="89"/>
        <v>1.1714318786896631</v>
      </c>
      <c r="P200" s="88">
        <f t="shared" si="89"/>
        <v>1.1714318786896629</v>
      </c>
    </row>
    <row r="201" spans="2:16">
      <c r="B201" s="175">
        <f>B200+1</f>
        <v>2005</v>
      </c>
      <c r="C201" s="87">
        <f t="shared" ref="C201:P201" si="90">C57/C$167</f>
        <v>0.15625</v>
      </c>
      <c r="D201" s="85">
        <f t="shared" si="90"/>
        <v>2.1578947368421053</v>
      </c>
      <c r="E201" s="85">
        <f t="shared" si="90"/>
        <v>0.1</v>
      </c>
      <c r="F201" s="85">
        <f t="shared" si="90"/>
        <v>1.1343283582089552</v>
      </c>
      <c r="G201" s="85">
        <f t="shared" si="90"/>
        <v>0.59836065573770492</v>
      </c>
      <c r="H201" s="85"/>
      <c r="I201" s="85">
        <f t="shared" si="90"/>
        <v>0.62409391907417866</v>
      </c>
      <c r="J201" s="85">
        <f t="shared" si="90"/>
        <v>0.79032258064516137</v>
      </c>
      <c r="K201" s="85">
        <f t="shared" si="90"/>
        <v>1.0821917808219179</v>
      </c>
      <c r="L201" s="85">
        <f t="shared" si="90"/>
        <v>0.22727272727272727</v>
      </c>
      <c r="M201" s="85">
        <f t="shared" si="90"/>
        <v>2</v>
      </c>
      <c r="N201" s="85">
        <f t="shared" si="90"/>
        <v>0.66375325487979631</v>
      </c>
      <c r="O201" s="85">
        <f t="shared" si="90"/>
        <v>0.74086093518319485</v>
      </c>
      <c r="P201" s="88">
        <f t="shared" si="90"/>
        <v>0.64561870586873471</v>
      </c>
    </row>
    <row r="202" spans="2:16">
      <c r="B202" s="175">
        <f t="shared" ref="B202:B210" si="91">B201+1</f>
        <v>2006</v>
      </c>
      <c r="C202" s="87">
        <f t="shared" ref="C202:P202" si="92">C67/C$167</f>
        <v>2.2187499999999996</v>
      </c>
      <c r="D202" s="85">
        <f t="shared" si="92"/>
        <v>2.5263157894736841</v>
      </c>
      <c r="E202" s="85">
        <f t="shared" si="92"/>
        <v>-0.75</v>
      </c>
      <c r="F202" s="85">
        <f t="shared" si="92"/>
        <v>1</v>
      </c>
      <c r="G202" s="85">
        <f t="shared" si="92"/>
        <v>0.92622950819672145</v>
      </c>
      <c r="H202" s="85"/>
      <c r="I202" s="85">
        <f t="shared" si="92"/>
        <v>0.39298080478703734</v>
      </c>
      <c r="J202" s="85">
        <f t="shared" si="92"/>
        <v>1.032258064516129</v>
      </c>
      <c r="K202" s="85">
        <f t="shared" si="92"/>
        <v>1.2191780821917808</v>
      </c>
      <c r="L202" s="85">
        <f t="shared" si="92"/>
        <v>1.9090909090909089</v>
      </c>
      <c r="M202" s="85">
        <f t="shared" si="92"/>
        <v>-0.5</v>
      </c>
      <c r="N202" s="85">
        <f t="shared" si="92"/>
        <v>1.1153129117992957</v>
      </c>
      <c r="O202" s="85">
        <f t="shared" si="92"/>
        <v>0.82511030292588783</v>
      </c>
      <c r="P202" s="88">
        <f t="shared" si="92"/>
        <v>0.75328265666949201</v>
      </c>
    </row>
    <row r="203" spans="2:16">
      <c r="B203" s="175">
        <f t="shared" si="91"/>
        <v>2007</v>
      </c>
      <c r="C203" s="87">
        <f t="shared" ref="C203:P203" si="93">C77/C$167</f>
        <v>1.46875</v>
      </c>
      <c r="D203" s="85">
        <f t="shared" si="93"/>
        <v>3.4210526315789473</v>
      </c>
      <c r="E203" s="85">
        <f t="shared" si="93"/>
        <v>0.25</v>
      </c>
      <c r="F203" s="85">
        <f t="shared" si="93"/>
        <v>0.43283582089552236</v>
      </c>
      <c r="G203" s="85">
        <f t="shared" si="93"/>
        <v>0.94262295081967218</v>
      </c>
      <c r="H203" s="85"/>
      <c r="I203" s="85">
        <f t="shared" si="93"/>
        <v>-2.8367905412462795E-2</v>
      </c>
      <c r="J203" s="85">
        <f t="shared" si="93"/>
        <v>0.96774193548387089</v>
      </c>
      <c r="K203" s="85">
        <f t="shared" si="93"/>
        <v>0.90410958904109584</v>
      </c>
      <c r="L203" s="85">
        <f t="shared" si="93"/>
        <v>0.27272727272727271</v>
      </c>
      <c r="M203" s="85">
        <f t="shared" si="93"/>
        <v>1.2857142857142858</v>
      </c>
      <c r="N203" s="85">
        <f t="shared" si="93"/>
        <v>0.51877146922904083</v>
      </c>
      <c r="O203" s="85">
        <f t="shared" si="93"/>
        <v>0.27404941903397179</v>
      </c>
      <c r="P203" s="88">
        <f t="shared" si="93"/>
        <v>0.27404941903397173</v>
      </c>
    </row>
    <row r="204" spans="2:16">
      <c r="B204" s="175">
        <f t="shared" si="91"/>
        <v>2008</v>
      </c>
      <c r="C204" s="87">
        <f t="shared" ref="C204:P204" si="94">C87/C$167</f>
        <v>-0.18749999999999997</v>
      </c>
      <c r="D204" s="85">
        <f t="shared" si="94"/>
        <v>-0.89473684210526316</v>
      </c>
      <c r="E204" s="85">
        <f t="shared" si="94"/>
        <v>1.1499999999999999</v>
      </c>
      <c r="F204" s="85">
        <f t="shared" si="94"/>
        <v>1.0746268656716418</v>
      </c>
      <c r="G204" s="85">
        <f t="shared" si="94"/>
        <v>0.87704918032786883</v>
      </c>
      <c r="H204" s="85"/>
      <c r="I204" s="85">
        <f t="shared" si="94"/>
        <v>1.5032065342274028</v>
      </c>
      <c r="J204" s="85">
        <f t="shared" si="94"/>
        <v>0.69354838709677413</v>
      </c>
      <c r="K204" s="85">
        <f t="shared" si="94"/>
        <v>1.1095890410958904</v>
      </c>
      <c r="L204" s="85">
        <f t="shared" si="94"/>
        <v>1.9545454545454544</v>
      </c>
      <c r="M204" s="85">
        <f t="shared" si="94"/>
        <v>-7.1428571428571438E-2</v>
      </c>
      <c r="N204" s="85">
        <f t="shared" si="94"/>
        <v>1.0998569465092143</v>
      </c>
      <c r="O204" s="85">
        <f t="shared" si="94"/>
        <v>1.2677074541447242</v>
      </c>
      <c r="P204" s="88">
        <f t="shared" si="94"/>
        <v>1.2677074541447244</v>
      </c>
    </row>
    <row r="205" spans="2:16">
      <c r="B205" s="175">
        <f t="shared" si="91"/>
        <v>2009</v>
      </c>
      <c r="C205" s="87">
        <f t="shared" ref="C205:P205" si="95">C97/C$167</f>
        <v>1.375</v>
      </c>
      <c r="D205" s="85">
        <f t="shared" si="95"/>
        <v>0.94736842105263164</v>
      </c>
      <c r="E205" s="85">
        <f t="shared" si="95"/>
        <v>1.1000000000000001</v>
      </c>
      <c r="F205" s="85">
        <f t="shared" si="95"/>
        <v>1.716417910447761</v>
      </c>
      <c r="G205" s="85">
        <f t="shared" si="95"/>
        <v>0.86885245901639352</v>
      </c>
      <c r="H205" s="85"/>
      <c r="I205" s="85">
        <f t="shared" si="95"/>
        <v>1.1495968945954016</v>
      </c>
      <c r="J205" s="85">
        <f t="shared" si="95"/>
        <v>0.99193548387096775</v>
      </c>
      <c r="K205" s="85">
        <f t="shared" si="95"/>
        <v>0.8904109589041096</v>
      </c>
      <c r="L205" s="85">
        <f t="shared" si="95"/>
        <v>2.1363636363636362</v>
      </c>
      <c r="M205" s="85">
        <f t="shared" si="95"/>
        <v>1</v>
      </c>
      <c r="N205" s="85">
        <f t="shared" si="95"/>
        <v>0.82481918784828978</v>
      </c>
      <c r="O205" s="85">
        <f t="shared" si="95"/>
        <v>0.99251780814189317</v>
      </c>
      <c r="P205" s="88">
        <f t="shared" si="95"/>
        <v>0.95097141568304611</v>
      </c>
    </row>
    <row r="206" spans="2:16">
      <c r="B206" s="175">
        <f t="shared" si="91"/>
        <v>2010</v>
      </c>
      <c r="C206" s="87">
        <f t="shared" ref="C206:P206" si="96">C107/C$167</f>
        <v>1.6562499999999998</v>
      </c>
      <c r="D206" s="85">
        <f t="shared" si="96"/>
        <v>1.263157894736842</v>
      </c>
      <c r="E206" s="85">
        <f t="shared" si="96"/>
        <v>0.9</v>
      </c>
      <c r="F206" s="85">
        <f t="shared" si="96"/>
        <v>1.0746268656716418</v>
      </c>
      <c r="G206" s="85">
        <f t="shared" si="96"/>
        <v>0.9098360655737705</v>
      </c>
      <c r="H206" s="85"/>
      <c r="I206" s="85">
        <f t="shared" si="96"/>
        <v>1.0050686717241326</v>
      </c>
      <c r="J206" s="85">
        <f t="shared" si="96"/>
        <v>0.79032258064516137</v>
      </c>
      <c r="K206" s="85">
        <f t="shared" si="96"/>
        <v>0.76712328767123283</v>
      </c>
      <c r="L206" s="85">
        <f t="shared" si="96"/>
        <v>2.0454545454545454</v>
      </c>
      <c r="M206" s="85">
        <f t="shared" si="96"/>
        <v>3.785714285714286</v>
      </c>
      <c r="N206" s="85">
        <f t="shared" si="96"/>
        <v>0.67413782222097551</v>
      </c>
      <c r="O206" s="85">
        <f t="shared" si="96"/>
        <v>0.85693738737727043</v>
      </c>
      <c r="P206" s="88">
        <f t="shared" si="96"/>
        <v>0.80697403278174795</v>
      </c>
    </row>
    <row r="207" spans="2:16">
      <c r="B207" s="175">
        <f t="shared" si="91"/>
        <v>2011</v>
      </c>
      <c r="C207" s="87">
        <f t="shared" ref="C207:P207" si="97">C117/C$167</f>
        <v>0.53125</v>
      </c>
      <c r="D207" s="85">
        <f t="shared" si="97"/>
        <v>1.1578947368421053</v>
      </c>
      <c r="E207" s="85">
        <f t="shared" si="97"/>
        <v>1.75</v>
      </c>
      <c r="F207" s="85">
        <f t="shared" si="97"/>
        <v>1.3432835820895521</v>
      </c>
      <c r="G207" s="85">
        <f t="shared" si="97"/>
        <v>0.80327868852459028</v>
      </c>
      <c r="H207" s="85"/>
      <c r="I207" s="85">
        <f t="shared" si="97"/>
        <v>1.2025652273819221</v>
      </c>
      <c r="J207" s="85">
        <f t="shared" si="97"/>
        <v>1.0080645161290323</v>
      </c>
      <c r="K207" s="85">
        <f t="shared" si="97"/>
        <v>0.83561643835616439</v>
      </c>
      <c r="L207" s="85">
        <f t="shared" si="97"/>
        <v>1.0909090909090908</v>
      </c>
      <c r="M207" s="85">
        <f t="shared" si="97"/>
        <v>-1</v>
      </c>
      <c r="N207" s="85">
        <f t="shared" si="97"/>
        <v>0.91265351068071976</v>
      </c>
      <c r="O207" s="85">
        <f t="shared" si="97"/>
        <v>1.0227307199508244</v>
      </c>
      <c r="P207" s="88">
        <f t="shared" si="97"/>
        <v>1.0227307199508242</v>
      </c>
    </row>
    <row r="208" spans="2:16">
      <c r="B208" s="175">
        <f t="shared" si="91"/>
        <v>2012</v>
      </c>
      <c r="C208" s="87">
        <f t="shared" ref="C208:P208" si="98">C127/C$167</f>
        <v>-0.25</v>
      </c>
      <c r="D208" s="85">
        <f t="shared" si="98"/>
        <v>-3.1052631578947372</v>
      </c>
      <c r="E208" s="85">
        <f t="shared" si="98"/>
        <v>2.4</v>
      </c>
      <c r="F208" s="85">
        <f t="shared" si="98"/>
        <v>0.88059701492537312</v>
      </c>
      <c r="G208" s="85">
        <f t="shared" si="98"/>
        <v>0.87704918032786883</v>
      </c>
      <c r="H208" s="85"/>
      <c r="I208" s="85">
        <f t="shared" si="98"/>
        <v>1.8739311900733218</v>
      </c>
      <c r="J208" s="85">
        <f t="shared" si="98"/>
        <v>0.97580645161290314</v>
      </c>
      <c r="K208" s="85">
        <f t="shared" si="98"/>
        <v>1.2191780821917808</v>
      </c>
      <c r="L208" s="85">
        <f t="shared" si="98"/>
        <v>2.2727272727272725</v>
      </c>
      <c r="M208" s="85">
        <f t="shared" si="98"/>
        <v>-1.3571428571428572</v>
      </c>
      <c r="N208" s="85">
        <f t="shared" si="98"/>
        <v>1.4397983226276962</v>
      </c>
      <c r="O208" s="85">
        <f t="shared" si="98"/>
        <v>1.6701375369624012</v>
      </c>
      <c r="P208" s="88">
        <f t="shared" si="98"/>
        <v>1.631231247951713</v>
      </c>
    </row>
    <row r="209" spans="2:16">
      <c r="B209" s="175">
        <f t="shared" si="91"/>
        <v>2013</v>
      </c>
      <c r="C209" s="87">
        <f t="shared" ref="C209:P209" si="99">C137/C$167</f>
        <v>-0.625</v>
      </c>
      <c r="D209" s="85">
        <f t="shared" si="99"/>
        <v>-0.68421052631578949</v>
      </c>
      <c r="E209" s="85">
        <f t="shared" si="99"/>
        <v>0.25</v>
      </c>
      <c r="F209" s="85">
        <f t="shared" si="99"/>
        <v>1.0298507462686568</v>
      </c>
      <c r="G209" s="85">
        <f t="shared" si="99"/>
        <v>0.84426229508196737</v>
      </c>
      <c r="H209" s="85"/>
      <c r="I209" s="85">
        <f t="shared" si="99"/>
        <v>1.4593493911947182</v>
      </c>
      <c r="J209" s="85">
        <f t="shared" si="99"/>
        <v>0.79032258064516137</v>
      </c>
      <c r="K209" s="85">
        <f t="shared" si="99"/>
        <v>1.2191780821917808</v>
      </c>
      <c r="L209" s="85">
        <f t="shared" si="99"/>
        <v>1.7272727272727271</v>
      </c>
      <c r="M209" s="85">
        <f t="shared" si="99"/>
        <v>-0.6428571428571429</v>
      </c>
      <c r="N209" s="89">
        <f t="shared" si="99"/>
        <v>1.2159441530391855</v>
      </c>
      <c r="O209" s="85">
        <f t="shared" si="99"/>
        <v>1.3922104643535582</v>
      </c>
      <c r="P209" s="88">
        <f t="shared" si="99"/>
        <v>1.3184513029808556</v>
      </c>
    </row>
    <row r="210" spans="2:16">
      <c r="B210" s="175">
        <f t="shared" si="91"/>
        <v>2014</v>
      </c>
      <c r="C210" s="87">
        <f t="shared" ref="C210:P210" si="100">C147/C$167</f>
        <v>-3.125E-2</v>
      </c>
      <c r="D210" s="85">
        <f t="shared" si="100"/>
        <v>-0.89473684210526316</v>
      </c>
      <c r="E210" s="85">
        <f t="shared" si="100"/>
        <v>2.9</v>
      </c>
      <c r="F210" s="85">
        <f t="shared" si="100"/>
        <v>1.3880597014925373</v>
      </c>
      <c r="G210" s="85">
        <f t="shared" si="100"/>
        <v>0.82786885245901642</v>
      </c>
      <c r="H210" s="85"/>
      <c r="I210" s="85">
        <f t="shared" si="100"/>
        <v>2.0879014749399283</v>
      </c>
      <c r="J210" s="85">
        <f t="shared" si="100"/>
        <v>1.1551075268817204</v>
      </c>
      <c r="K210" s="85">
        <f t="shared" si="100"/>
        <v>1.3725143614670792</v>
      </c>
      <c r="L210" s="85">
        <f t="shared" si="100"/>
        <v>2.9227272727272724</v>
      </c>
      <c r="M210" s="85">
        <f t="shared" si="100"/>
        <v>-1.382488479262673</v>
      </c>
      <c r="N210" s="85">
        <f t="shared" si="100"/>
        <v>1.5277734624738417</v>
      </c>
      <c r="O210" s="85">
        <f t="shared" si="100"/>
        <v>1.8189280683577607</v>
      </c>
      <c r="P210" s="88">
        <f t="shared" si="100"/>
        <v>1.7377760056074076</v>
      </c>
    </row>
    <row r="211" spans="2:16" ht="15.75" thickBot="1">
      <c r="B211" s="176">
        <f>B210+1</f>
        <v>2015</v>
      </c>
      <c r="C211" s="93">
        <f>C157/C$167</f>
        <v>-0.39516129032258068</v>
      </c>
      <c r="D211" s="91">
        <f>D157/D$167</f>
        <v>-0.22556390977443605</v>
      </c>
      <c r="E211" s="91">
        <f t="shared" ref="E211:O211" si="101">E157/E$167</f>
        <v>2.0822580645161284</v>
      </c>
      <c r="F211" s="91">
        <f t="shared" si="101"/>
        <v>1.2208955223880595</v>
      </c>
      <c r="G211" s="91">
        <f t="shared" si="101"/>
        <v>1.0616076150185085</v>
      </c>
      <c r="H211" s="91"/>
      <c r="I211" s="91">
        <f t="shared" si="101"/>
        <v>1.7590777903788475</v>
      </c>
      <c r="J211" s="91">
        <f t="shared" si="101"/>
        <v>0</v>
      </c>
      <c r="K211" s="91">
        <f t="shared" si="101"/>
        <v>0</v>
      </c>
      <c r="L211" s="91">
        <f t="shared" si="101"/>
        <v>0</v>
      </c>
      <c r="M211" s="91">
        <f t="shared" si="101"/>
        <v>0</v>
      </c>
      <c r="N211" s="91"/>
      <c r="O211" s="91">
        <f t="shared" si="101"/>
        <v>1.5066925163725495</v>
      </c>
      <c r="P211" s="94"/>
    </row>
  </sheetData>
  <customSheetViews>
    <customSheetView guid="{6DA84043-8308-458F-9378-22AB3DF247A3}" scale="80" showPageBreaks="1" fitToPage="1" printArea="1" view="pageBreakPreview" topLeftCell="A175">
      <selection activeCell="B196" activeCellId="1" sqref="B194:P195 B196:B211"/>
      <pageMargins left="0.98425196850393704" right="0.98425196850393704" top="0.98425196850393704" bottom="0.98425196850393704" header="0.51181102362204722" footer="0.51181102362204722"/>
      <printOptions horizontalCentered="1" verticalCentered="1"/>
      <pageSetup paperSize="9" scale="13" orientation="portrait" horizontalDpi="300" verticalDpi="300" r:id="rId1"/>
      <headerFooter alignWithMargins="0"/>
    </customSheetView>
  </customSheetViews>
  <mergeCells count="303">
    <mergeCell ref="F4:F5"/>
    <mergeCell ref="G4:G5"/>
    <mergeCell ref="N4:N5"/>
    <mergeCell ref="O4:P4"/>
    <mergeCell ref="L14:L15"/>
    <mergeCell ref="M14:M15"/>
    <mergeCell ref="B3:K3"/>
    <mergeCell ref="L3:P3"/>
    <mergeCell ref="B4:B5"/>
    <mergeCell ref="C4:C5"/>
    <mergeCell ref="D4:D5"/>
    <mergeCell ref="E4:E5"/>
    <mergeCell ref="H4:H5"/>
    <mergeCell ref="I4:I5"/>
    <mergeCell ref="L4:L5"/>
    <mergeCell ref="M4:M5"/>
    <mergeCell ref="J4:J5"/>
    <mergeCell ref="K4:K5"/>
    <mergeCell ref="L13:P13"/>
    <mergeCell ref="N14:N15"/>
    <mergeCell ref="O14:P14"/>
    <mergeCell ref="J14:J15"/>
    <mergeCell ref="K14:K15"/>
    <mergeCell ref="B13:K13"/>
    <mergeCell ref="I14:I15"/>
    <mergeCell ref="H14:H15"/>
    <mergeCell ref="L23:P23"/>
    <mergeCell ref="B24:B25"/>
    <mergeCell ref="C24:C25"/>
    <mergeCell ref="D24:D25"/>
    <mergeCell ref="E24:E25"/>
    <mergeCell ref="F24:F25"/>
    <mergeCell ref="G24:G25"/>
    <mergeCell ref="H24:H25"/>
    <mergeCell ref="I24:I25"/>
    <mergeCell ref="B14:B15"/>
    <mergeCell ref="C14:C15"/>
    <mergeCell ref="D14:D15"/>
    <mergeCell ref="E14:E15"/>
    <mergeCell ref="F14:F15"/>
    <mergeCell ref="G14:G15"/>
    <mergeCell ref="B33:K33"/>
    <mergeCell ref="B23:K23"/>
    <mergeCell ref="J24:J25"/>
    <mergeCell ref="K24:K25"/>
    <mergeCell ref="O24:P24"/>
    <mergeCell ref="L24:L25"/>
    <mergeCell ref="M24:M25"/>
    <mergeCell ref="N24:N25"/>
    <mergeCell ref="L33:P33"/>
    <mergeCell ref="B34:B35"/>
    <mergeCell ref="C34:C35"/>
    <mergeCell ref="D34:D35"/>
    <mergeCell ref="E34:E35"/>
    <mergeCell ref="F34:F35"/>
    <mergeCell ref="O34:P34"/>
    <mergeCell ref="L34:L35"/>
    <mergeCell ref="H34:H35"/>
    <mergeCell ref="I34:I35"/>
    <mergeCell ref="G34:G35"/>
    <mergeCell ref="M34:M35"/>
    <mergeCell ref="N34:N35"/>
    <mergeCell ref="J34:J35"/>
    <mergeCell ref="K34:K35"/>
    <mergeCell ref="B43:K43"/>
    <mergeCell ref="L43:P43"/>
    <mergeCell ref="B44:B45"/>
    <mergeCell ref="C44:C45"/>
    <mergeCell ref="D44:D45"/>
    <mergeCell ref="E44:E45"/>
    <mergeCell ref="F44:F45"/>
    <mergeCell ref="G44:G45"/>
    <mergeCell ref="J44:J45"/>
    <mergeCell ref="K44:K45"/>
    <mergeCell ref="H44:H45"/>
    <mergeCell ref="I44:I45"/>
    <mergeCell ref="L44:L45"/>
    <mergeCell ref="M44:M45"/>
    <mergeCell ref="N44:N45"/>
    <mergeCell ref="L53:P53"/>
    <mergeCell ref="N54:N55"/>
    <mergeCell ref="N64:N65"/>
    <mergeCell ref="O64:P64"/>
    <mergeCell ref="O44:P44"/>
    <mergeCell ref="B53:K53"/>
    <mergeCell ref="B54:B55"/>
    <mergeCell ref="C54:C55"/>
    <mergeCell ref="D54:D55"/>
    <mergeCell ref="E54:E55"/>
    <mergeCell ref="F54:F55"/>
    <mergeCell ref="K54:K55"/>
    <mergeCell ref="I54:I55"/>
    <mergeCell ref="L54:L55"/>
    <mergeCell ref="M54:M55"/>
    <mergeCell ref="B63:K63"/>
    <mergeCell ref="L63:P63"/>
    <mergeCell ref="G54:G55"/>
    <mergeCell ref="H54:H55"/>
    <mergeCell ref="O54:P54"/>
    <mergeCell ref="J54:J55"/>
    <mergeCell ref="E64:E65"/>
    <mergeCell ref="G74:G75"/>
    <mergeCell ref="O84:P84"/>
    <mergeCell ref="B83:K83"/>
    <mergeCell ref="B84:B85"/>
    <mergeCell ref="B64:B65"/>
    <mergeCell ref="C64:C65"/>
    <mergeCell ref="C74:C75"/>
    <mergeCell ref="D74:D75"/>
    <mergeCell ref="E74:E75"/>
    <mergeCell ref="J74:J75"/>
    <mergeCell ref="K74:K75"/>
    <mergeCell ref="C84:C85"/>
    <mergeCell ref="D84:D85"/>
    <mergeCell ref="E84:E85"/>
    <mergeCell ref="F84:F85"/>
    <mergeCell ref="F74:F75"/>
    <mergeCell ref="I74:I75"/>
    <mergeCell ref="J64:J65"/>
    <mergeCell ref="K64:K65"/>
    <mergeCell ref="D64:D65"/>
    <mergeCell ref="B74:B75"/>
    <mergeCell ref="B73:K73"/>
    <mergeCell ref="G84:G85"/>
    <mergeCell ref="N84:N85"/>
    <mergeCell ref="K84:K85"/>
    <mergeCell ref="J84:J85"/>
    <mergeCell ref="H84:H85"/>
    <mergeCell ref="I84:I85"/>
    <mergeCell ref="L84:L85"/>
    <mergeCell ref="M84:M85"/>
    <mergeCell ref="J94:J95"/>
    <mergeCell ref="H94:H95"/>
    <mergeCell ref="I94:I95"/>
    <mergeCell ref="B104:B105"/>
    <mergeCell ref="K94:K95"/>
    <mergeCell ref="F94:F95"/>
    <mergeCell ref="G94:G95"/>
    <mergeCell ref="F104:F105"/>
    <mergeCell ref="G104:G105"/>
    <mergeCell ref="C104:C105"/>
    <mergeCell ref="D104:D105"/>
    <mergeCell ref="B94:B95"/>
    <mergeCell ref="C94:C95"/>
    <mergeCell ref="D94:D95"/>
    <mergeCell ref="E94:E95"/>
    <mergeCell ref="H114:H115"/>
    <mergeCell ref="K104:K105"/>
    <mergeCell ref="L104:L105"/>
    <mergeCell ref="M104:M105"/>
    <mergeCell ref="F64:F65"/>
    <mergeCell ref="G64:G65"/>
    <mergeCell ref="H64:H65"/>
    <mergeCell ref="I64:I65"/>
    <mergeCell ref="L103:P103"/>
    <mergeCell ref="N74:N75"/>
    <mergeCell ref="L83:P83"/>
    <mergeCell ref="M74:M75"/>
    <mergeCell ref="O74:P74"/>
    <mergeCell ref="L74:L75"/>
    <mergeCell ref="L64:L65"/>
    <mergeCell ref="M64:M65"/>
    <mergeCell ref="L73:P73"/>
    <mergeCell ref="H74:H75"/>
    <mergeCell ref="B93:K93"/>
    <mergeCell ref="L94:L95"/>
    <mergeCell ref="L93:P93"/>
    <mergeCell ref="M94:M95"/>
    <mergeCell ref="N94:N95"/>
    <mergeCell ref="O94:P94"/>
    <mergeCell ref="N124:N125"/>
    <mergeCell ref="O124:P124"/>
    <mergeCell ref="L124:L125"/>
    <mergeCell ref="I124:I125"/>
    <mergeCell ref="O104:P104"/>
    <mergeCell ref="B103:K103"/>
    <mergeCell ref="O114:P114"/>
    <mergeCell ref="H104:H105"/>
    <mergeCell ref="I104:I105"/>
    <mergeCell ref="J114:J115"/>
    <mergeCell ref="K114:K115"/>
    <mergeCell ref="B113:K113"/>
    <mergeCell ref="I114:I115"/>
    <mergeCell ref="L114:L115"/>
    <mergeCell ref="N104:N105"/>
    <mergeCell ref="B114:B115"/>
    <mergeCell ref="E104:E105"/>
    <mergeCell ref="M114:M115"/>
    <mergeCell ref="N114:N115"/>
    <mergeCell ref="G114:G115"/>
    <mergeCell ref="F114:F115"/>
    <mergeCell ref="C114:C115"/>
    <mergeCell ref="D114:D115"/>
    <mergeCell ref="E114:E115"/>
    <mergeCell ref="C124:C125"/>
    <mergeCell ref="D124:D125"/>
    <mergeCell ref="E124:E125"/>
    <mergeCell ref="J124:J125"/>
    <mergeCell ref="K124:K125"/>
    <mergeCell ref="F124:F125"/>
    <mergeCell ref="G124:G125"/>
    <mergeCell ref="M124:M125"/>
    <mergeCell ref="H124:H125"/>
    <mergeCell ref="K154:K155"/>
    <mergeCell ref="F154:F155"/>
    <mergeCell ref="G154:G155"/>
    <mergeCell ref="L113:P113"/>
    <mergeCell ref="J104:J105"/>
    <mergeCell ref="F144:F145"/>
    <mergeCell ref="L133:P133"/>
    <mergeCell ref="H134:H135"/>
    <mergeCell ref="I134:I135"/>
    <mergeCell ref="F134:F135"/>
    <mergeCell ref="J134:J135"/>
    <mergeCell ref="K134:K135"/>
    <mergeCell ref="B133:K133"/>
    <mergeCell ref="N144:N145"/>
    <mergeCell ref="O144:P144"/>
    <mergeCell ref="G134:G135"/>
    <mergeCell ref="H144:H145"/>
    <mergeCell ref="I144:I145"/>
    <mergeCell ref="G144:G145"/>
    <mergeCell ref="L134:L135"/>
    <mergeCell ref="M134:M135"/>
    <mergeCell ref="B123:K123"/>
    <mergeCell ref="L123:P123"/>
    <mergeCell ref="B124:B125"/>
    <mergeCell ref="B143:K143"/>
    <mergeCell ref="L143:P143"/>
    <mergeCell ref="N134:N135"/>
    <mergeCell ref="O134:P134"/>
    <mergeCell ref="B134:B135"/>
    <mergeCell ref="C134:C135"/>
    <mergeCell ref="D134:D135"/>
    <mergeCell ref="J144:J145"/>
    <mergeCell ref="K144:K145"/>
    <mergeCell ref="L144:L145"/>
    <mergeCell ref="M144:M145"/>
    <mergeCell ref="B144:B145"/>
    <mergeCell ref="C144:C145"/>
    <mergeCell ref="D144:D145"/>
    <mergeCell ref="E144:E145"/>
    <mergeCell ref="E134:E135"/>
    <mergeCell ref="L163:P163"/>
    <mergeCell ref="J154:J155"/>
    <mergeCell ref="B153:K153"/>
    <mergeCell ref="G164:G165"/>
    <mergeCell ref="L164:L165"/>
    <mergeCell ref="I164:I165"/>
    <mergeCell ref="D164:D165"/>
    <mergeCell ref="O154:P154"/>
    <mergeCell ref="J164:J165"/>
    <mergeCell ref="L154:L155"/>
    <mergeCell ref="M154:M155"/>
    <mergeCell ref="H154:H155"/>
    <mergeCell ref="I154:I155"/>
    <mergeCell ref="K164:K165"/>
    <mergeCell ref="B163:K163"/>
    <mergeCell ref="H164:H165"/>
    <mergeCell ref="B164:B165"/>
    <mergeCell ref="C164:C165"/>
    <mergeCell ref="N154:N155"/>
    <mergeCell ref="L153:P153"/>
    <mergeCell ref="B154:B155"/>
    <mergeCell ref="C154:C155"/>
    <mergeCell ref="D154:D155"/>
    <mergeCell ref="E154:E155"/>
    <mergeCell ref="B174:B175"/>
    <mergeCell ref="C174:C175"/>
    <mergeCell ref="D174:D175"/>
    <mergeCell ref="E174:E175"/>
    <mergeCell ref="E164:E165"/>
    <mergeCell ref="F164:F165"/>
    <mergeCell ref="N174:N175"/>
    <mergeCell ref="O174:P174"/>
    <mergeCell ref="F174:F175"/>
    <mergeCell ref="G174:G175"/>
    <mergeCell ref="H174:H175"/>
    <mergeCell ref="I174:I175"/>
    <mergeCell ref="J174:J175"/>
    <mergeCell ref="K174:K175"/>
    <mergeCell ref="M173:P173"/>
    <mergeCell ref="M174:M175"/>
    <mergeCell ref="C173:L173"/>
    <mergeCell ref="L174:L175"/>
    <mergeCell ref="M164:M165"/>
    <mergeCell ref="N164:N165"/>
    <mergeCell ref="O164:P164"/>
    <mergeCell ref="C193:P193"/>
    <mergeCell ref="B194:B195"/>
    <mergeCell ref="C194:C195"/>
    <mergeCell ref="D194:D195"/>
    <mergeCell ref="E194:E195"/>
    <mergeCell ref="F194:F195"/>
    <mergeCell ref="G194:G195"/>
    <mergeCell ref="H194:H195"/>
    <mergeCell ref="I194:I195"/>
    <mergeCell ref="N194:N195"/>
    <mergeCell ref="O194:P194"/>
    <mergeCell ref="J194:J195"/>
    <mergeCell ref="K194:K195"/>
    <mergeCell ref="L194:L195"/>
    <mergeCell ref="M194:M195"/>
  </mergeCells>
  <phoneticPr fontId="26" type="noConversion"/>
  <printOptions horizontalCentered="1" verticalCentered="1"/>
  <pageMargins left="0.98425196850393704" right="0.98425196850393704" top="0.98425196850393704" bottom="0.98425196850393704" header="0.51181102362204722" footer="0.51181102362204722"/>
  <pageSetup paperSize="9" scale="13" orientation="portrait" horizontalDpi="300" verticalDpi="300"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27"/>
  <sheetViews>
    <sheetView zoomScale="80" zoomScaleNormal="80" zoomScaleSheetLayoutView="80" workbookViewId="0">
      <selection activeCell="A11" sqref="A11:B11"/>
    </sheetView>
  </sheetViews>
  <sheetFormatPr defaultRowHeight="12.75"/>
  <sheetData>
    <row r="2" spans="2:16" ht="13.5" thickBot="1"/>
    <row r="3" spans="2:16" ht="24" thickBot="1">
      <c r="B3" s="473" t="s">
        <v>512</v>
      </c>
      <c r="C3" s="474"/>
      <c r="D3" s="474"/>
      <c r="E3" s="474"/>
      <c r="F3" s="474"/>
      <c r="G3" s="474"/>
      <c r="H3" s="474"/>
      <c r="I3" s="474"/>
      <c r="J3" s="474"/>
      <c r="K3" s="474"/>
      <c r="L3" s="470" t="s">
        <v>224</v>
      </c>
      <c r="M3" s="471"/>
      <c r="N3" s="471"/>
      <c r="O3" s="471"/>
      <c r="P3" s="472"/>
    </row>
    <row r="4" spans="2:16" ht="15.75">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6" ht="16.5" thickBot="1">
      <c r="B5" s="466"/>
      <c r="C5" s="462"/>
      <c r="D5" s="462"/>
      <c r="E5" s="462"/>
      <c r="F5" s="462"/>
      <c r="G5" s="462"/>
      <c r="H5" s="462"/>
      <c r="I5" s="462"/>
      <c r="J5" s="462"/>
      <c r="K5" s="462"/>
      <c r="L5" s="462"/>
      <c r="M5" s="462"/>
      <c r="N5" s="462"/>
      <c r="O5" s="145" t="s">
        <v>209</v>
      </c>
      <c r="P5" s="30" t="s">
        <v>210</v>
      </c>
    </row>
    <row r="6" spans="2:16" ht="15">
      <c r="B6" s="148" t="s">
        <v>211</v>
      </c>
      <c r="C6" s="146">
        <v>31</v>
      </c>
      <c r="D6" s="8">
        <v>28</v>
      </c>
      <c r="E6" s="8">
        <v>31</v>
      </c>
      <c r="F6" s="8">
        <v>30</v>
      </c>
      <c r="G6" s="8">
        <v>10</v>
      </c>
      <c r="H6" s="8">
        <v>0</v>
      </c>
      <c r="I6" s="168">
        <f>SUM(C6:G6)</f>
        <v>130</v>
      </c>
      <c r="J6" s="8">
        <v>0</v>
      </c>
      <c r="K6" s="8">
        <v>26</v>
      </c>
      <c r="L6" s="8">
        <v>30</v>
      </c>
      <c r="M6" s="8">
        <v>31</v>
      </c>
      <c r="N6" s="168">
        <f>SUM(J6:M6)</f>
        <v>87</v>
      </c>
      <c r="O6" s="167">
        <f>SUM(C6:H6,J6:M6)</f>
        <v>217</v>
      </c>
      <c r="P6" s="169">
        <f>I6+N6</f>
        <v>217</v>
      </c>
    </row>
    <row r="7" spans="2:16" ht="19.5">
      <c r="B7" s="149" t="s">
        <v>485</v>
      </c>
      <c r="C7" s="147">
        <v>4.4000000000000004</v>
      </c>
      <c r="D7" s="10">
        <v>4.3</v>
      </c>
      <c r="E7" s="10">
        <v>5.5</v>
      </c>
      <c r="F7" s="10">
        <v>9.3000000000000007</v>
      </c>
      <c r="G7" s="10">
        <v>12.4</v>
      </c>
      <c r="H7" s="10"/>
      <c r="I7" s="153">
        <f>(C6*C7+D6*D7+E6*E7+F6*F7+G6*G7)/I6</f>
        <v>6.3869230769230763</v>
      </c>
      <c r="J7" s="10"/>
      <c r="K7" s="95">
        <v>6.5</v>
      </c>
      <c r="L7" s="95">
        <v>2.2999999999999998</v>
      </c>
      <c r="M7" s="95">
        <v>0.6</v>
      </c>
      <c r="N7" s="153">
        <f>(J6*J7+K6*K7+L6*L7+M6*M7)/N6</f>
        <v>2.949425287356322</v>
      </c>
      <c r="O7" s="154">
        <f>(C7*C6+D7*D6+E7*E6+F7*F6+G7*G6+H7*H6+J7*J6+K7*K6+L7*L6+M7*M6)/O6</f>
        <v>5.008755760368663</v>
      </c>
      <c r="P7" s="161">
        <f>(I7*I6+N7*N6)/P6</f>
        <v>5.0087557603686639</v>
      </c>
    </row>
    <row r="8" spans="2:16" ht="19.5">
      <c r="B8" s="149" t="s">
        <v>212</v>
      </c>
      <c r="C8" s="13">
        <v>322</v>
      </c>
      <c r="D8" s="12">
        <v>269</v>
      </c>
      <c r="E8" s="12">
        <v>283</v>
      </c>
      <c r="F8" s="12">
        <v>142</v>
      </c>
      <c r="G8" s="12">
        <v>7</v>
      </c>
      <c r="H8" s="12">
        <f>H6*(13-H7)</f>
        <v>0</v>
      </c>
      <c r="I8" s="155">
        <f>SUM(C8:G8)</f>
        <v>1023</v>
      </c>
      <c r="J8" s="12">
        <f>J6*(13-J7)</f>
        <v>0</v>
      </c>
      <c r="K8" s="12">
        <f>K6*(13-K7)</f>
        <v>169</v>
      </c>
      <c r="L8" s="12">
        <f>L6*(13-L7)</f>
        <v>321</v>
      </c>
      <c r="M8" s="12">
        <f>M6*(13-M7)</f>
        <v>384.40000000000003</v>
      </c>
      <c r="N8" s="155">
        <f>SUM(J8:M8)</f>
        <v>874.40000000000009</v>
      </c>
      <c r="O8" s="156">
        <f>O6*(13-O7)</f>
        <v>1734.1000000000001</v>
      </c>
      <c r="P8" s="162">
        <f>P6*(13-P7)</f>
        <v>1734.1</v>
      </c>
    </row>
    <row r="9" spans="2:16" ht="19.5">
      <c r="B9" s="149" t="s">
        <v>213</v>
      </c>
      <c r="C9" s="13">
        <f>C6*(17-C7)</f>
        <v>390.59999999999997</v>
      </c>
      <c r="D9" s="12">
        <v>381</v>
      </c>
      <c r="E9" s="12">
        <v>407</v>
      </c>
      <c r="F9" s="12">
        <v>262</v>
      </c>
      <c r="G9" s="12">
        <v>47</v>
      </c>
      <c r="H9" s="12">
        <f>H6*(17-H7)</f>
        <v>0</v>
      </c>
      <c r="I9" s="155">
        <f>SUM(C9:G9)</f>
        <v>1487.6</v>
      </c>
      <c r="J9" s="12">
        <f>J6*(17-J7)</f>
        <v>0</v>
      </c>
      <c r="K9" s="12">
        <f>K6*(17-K7)</f>
        <v>273</v>
      </c>
      <c r="L9" s="12">
        <f>L6*(17-L7)</f>
        <v>441</v>
      </c>
      <c r="M9" s="12">
        <f>M6*(17-M7)</f>
        <v>508.4</v>
      </c>
      <c r="N9" s="155">
        <f>SUM(J9:M9)</f>
        <v>1222.4000000000001</v>
      </c>
      <c r="O9" s="156">
        <f>O6*(17-O7)</f>
        <v>2602.1</v>
      </c>
      <c r="P9" s="162">
        <f>P6*(17-P7)</f>
        <v>2602.1</v>
      </c>
    </row>
    <row r="10" spans="2:16" ht="19.5">
      <c r="B10" s="149" t="s">
        <v>214</v>
      </c>
      <c r="C10" s="17">
        <f>C6*(18-C7)</f>
        <v>421.59999999999997</v>
      </c>
      <c r="D10" s="16">
        <v>409</v>
      </c>
      <c r="E10" s="16">
        <v>438</v>
      </c>
      <c r="F10" s="16">
        <v>292</v>
      </c>
      <c r="G10" s="16">
        <v>57</v>
      </c>
      <c r="H10" s="16">
        <f>H6*(18-H7)</f>
        <v>0</v>
      </c>
      <c r="I10" s="155">
        <f>SUM(C10:G10)</f>
        <v>1617.6</v>
      </c>
      <c r="J10" s="16">
        <f>J6*(18-J7)</f>
        <v>0</v>
      </c>
      <c r="K10" s="16">
        <f>K6*(18-K7)</f>
        <v>299</v>
      </c>
      <c r="L10" s="16">
        <f>L6*(18-L7)</f>
        <v>471</v>
      </c>
      <c r="M10" s="16">
        <f>M6*(18-M7)</f>
        <v>539.4</v>
      </c>
      <c r="N10" s="155">
        <f>SUM(J10:M10)</f>
        <v>1309.4000000000001</v>
      </c>
      <c r="O10" s="157">
        <f>O6*(18-O7)</f>
        <v>2819.1</v>
      </c>
      <c r="P10" s="163">
        <f>P6*(18-P7)</f>
        <v>2819.1</v>
      </c>
    </row>
    <row r="11" spans="2:16" ht="20.25" thickBot="1">
      <c r="B11" s="350" t="s">
        <v>215</v>
      </c>
      <c r="C11" s="21">
        <f>C6*(19-C7)</f>
        <v>452.59999999999997</v>
      </c>
      <c r="D11" s="20">
        <v>437</v>
      </c>
      <c r="E11" s="20">
        <v>469</v>
      </c>
      <c r="F11" s="20">
        <v>322</v>
      </c>
      <c r="G11" s="20">
        <v>67</v>
      </c>
      <c r="H11" s="20">
        <f>H6*(19-H7)</f>
        <v>0</v>
      </c>
      <c r="I11" s="164">
        <f>SUM(C11:G11)</f>
        <v>1747.6</v>
      </c>
      <c r="J11" s="20">
        <f>J6*(19-J7)</f>
        <v>0</v>
      </c>
      <c r="K11" s="20">
        <f>K6*(19-K7)</f>
        <v>325</v>
      </c>
      <c r="L11" s="20">
        <f>L6*(19-L7)</f>
        <v>501</v>
      </c>
      <c r="M11" s="20">
        <f>M6*(19-M7)</f>
        <v>570.4</v>
      </c>
      <c r="N11" s="164">
        <f>SUM(J11:M11)</f>
        <v>1396.4</v>
      </c>
      <c r="O11" s="165">
        <f>O6*(19-O7)</f>
        <v>3036.1</v>
      </c>
      <c r="P11" s="166">
        <f>P6*(19-P7)</f>
        <v>3036.1</v>
      </c>
    </row>
    <row r="12" spans="2:16" ht="15.75" thickBot="1">
      <c r="B12" s="4"/>
      <c r="C12" s="4"/>
      <c r="D12" s="4"/>
      <c r="E12" s="4"/>
      <c r="F12" s="4"/>
      <c r="G12" s="4"/>
      <c r="H12" s="4"/>
      <c r="I12" s="4"/>
      <c r="J12" s="4"/>
      <c r="K12" s="4"/>
      <c r="L12" s="4"/>
      <c r="M12" s="4"/>
      <c r="N12" s="4"/>
      <c r="O12" s="4"/>
      <c r="P12" s="4"/>
    </row>
    <row r="13" spans="2:16" ht="24" thickBot="1">
      <c r="B13" s="473" t="s">
        <v>513</v>
      </c>
      <c r="C13" s="474"/>
      <c r="D13" s="474"/>
      <c r="E13" s="474"/>
      <c r="F13" s="474"/>
      <c r="G13" s="474"/>
      <c r="H13" s="474"/>
      <c r="I13" s="474"/>
      <c r="J13" s="474"/>
      <c r="K13" s="474"/>
      <c r="L13" s="470" t="s">
        <v>225</v>
      </c>
      <c r="M13" s="471"/>
      <c r="N13" s="471"/>
      <c r="O13" s="471"/>
      <c r="P13" s="472"/>
    </row>
    <row r="14" spans="2:16" ht="15.75">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6" ht="16.5" thickBot="1">
      <c r="B15" s="466"/>
      <c r="C15" s="462"/>
      <c r="D15" s="462"/>
      <c r="E15" s="462"/>
      <c r="F15" s="462"/>
      <c r="G15" s="462"/>
      <c r="H15" s="462"/>
      <c r="I15" s="462"/>
      <c r="J15" s="462"/>
      <c r="K15" s="462"/>
      <c r="L15" s="462"/>
      <c r="M15" s="462"/>
      <c r="N15" s="462"/>
      <c r="O15" s="145" t="s">
        <v>209</v>
      </c>
      <c r="P15" s="30" t="s">
        <v>210</v>
      </c>
    </row>
    <row r="16" spans="2:16" ht="15">
      <c r="B16" s="148" t="s">
        <v>211</v>
      </c>
      <c r="C16" s="146">
        <v>31</v>
      </c>
      <c r="D16" s="8">
        <v>28</v>
      </c>
      <c r="E16" s="8">
        <v>31</v>
      </c>
      <c r="F16" s="8">
        <v>30</v>
      </c>
      <c r="G16" s="8">
        <v>10</v>
      </c>
      <c r="H16" s="8">
        <v>0</v>
      </c>
      <c r="I16" s="168">
        <f>SUM(C16:G16)</f>
        <v>130</v>
      </c>
      <c r="J16" s="8">
        <v>15</v>
      </c>
      <c r="K16" s="8">
        <v>31</v>
      </c>
      <c r="L16" s="8">
        <v>30</v>
      </c>
      <c r="M16" s="8">
        <v>31</v>
      </c>
      <c r="N16" s="168">
        <f>SUM(J16:M16)</f>
        <v>107</v>
      </c>
      <c r="O16" s="167">
        <f>SUM(C16:H16,J16:M16)</f>
        <v>237</v>
      </c>
      <c r="P16" s="169">
        <f>I16+N16</f>
        <v>237</v>
      </c>
    </row>
    <row r="17" spans="2:16" ht="19.5">
      <c r="B17" s="149" t="s">
        <v>485</v>
      </c>
      <c r="C17" s="147">
        <v>2.6</v>
      </c>
      <c r="D17" s="10">
        <v>3.4</v>
      </c>
      <c r="E17" s="10">
        <v>3.9</v>
      </c>
      <c r="F17" s="10">
        <v>8.3000000000000007</v>
      </c>
      <c r="G17" s="10">
        <v>12.4</v>
      </c>
      <c r="H17" s="10">
        <v>0</v>
      </c>
      <c r="I17" s="153">
        <f>(C16*C17+D16*D17+E16*E17+F16*F17+G16*G17)/I16</f>
        <v>5.1515384615384621</v>
      </c>
      <c r="J17" s="10">
        <v>9.1</v>
      </c>
      <c r="K17" s="95">
        <v>8.8000000000000007</v>
      </c>
      <c r="L17" s="95">
        <v>4.5999999999999996</v>
      </c>
      <c r="M17" s="95">
        <v>1.3</v>
      </c>
      <c r="N17" s="153">
        <f>(J16*J17+K16*K17+L16*L17+M16*M17)/N16</f>
        <v>5.4915887850467282</v>
      </c>
      <c r="O17" s="154">
        <f>(C17*C16+D17*D16+E17*E16+F17*F16+G17*G16+H17*H16+J17*J16+K17*K16+L17*L16+M17*M16)/O16</f>
        <v>5.3050632911392404</v>
      </c>
      <c r="P17" s="161">
        <f>(I17*I16+N17*N16)/P16</f>
        <v>5.3050632911392404</v>
      </c>
    </row>
    <row r="18" spans="2:16" ht="19.5">
      <c r="B18" s="149" t="s">
        <v>212</v>
      </c>
      <c r="C18" s="13">
        <v>322</v>
      </c>
      <c r="D18" s="12">
        <v>269</v>
      </c>
      <c r="E18" s="12">
        <v>283</v>
      </c>
      <c r="F18" s="12">
        <v>142</v>
      </c>
      <c r="G18" s="12">
        <v>7</v>
      </c>
      <c r="H18" s="12">
        <v>0</v>
      </c>
      <c r="I18" s="155">
        <f>SUM(C18:G18)</f>
        <v>1023</v>
      </c>
      <c r="J18" s="12">
        <v>59</v>
      </c>
      <c r="K18" s="12">
        <v>129</v>
      </c>
      <c r="L18" s="12">
        <v>252</v>
      </c>
      <c r="M18" s="12">
        <v>361</v>
      </c>
      <c r="N18" s="155">
        <f>SUM(J18:M18)</f>
        <v>801</v>
      </c>
      <c r="O18" s="156">
        <f>O16*(13-O17)</f>
        <v>1823.7</v>
      </c>
      <c r="P18" s="162">
        <f>P16*(13-P17)</f>
        <v>1823.7</v>
      </c>
    </row>
    <row r="19" spans="2:16" ht="19.5">
      <c r="B19" s="149" t="s">
        <v>213</v>
      </c>
      <c r="C19" s="13">
        <v>446</v>
      </c>
      <c r="D19" s="12">
        <v>381</v>
      </c>
      <c r="E19" s="12">
        <v>407</v>
      </c>
      <c r="F19" s="12">
        <v>262</v>
      </c>
      <c r="G19" s="12">
        <v>47</v>
      </c>
      <c r="H19" s="12">
        <v>0</v>
      </c>
      <c r="I19" s="155">
        <f>SUM(C19:G19)</f>
        <v>1543</v>
      </c>
      <c r="J19" s="12">
        <v>119</v>
      </c>
      <c r="K19" s="12">
        <v>253</v>
      </c>
      <c r="L19" s="12">
        <v>372</v>
      </c>
      <c r="M19" s="12">
        <v>485</v>
      </c>
      <c r="N19" s="155">
        <f>SUM(J19:M19)</f>
        <v>1229</v>
      </c>
      <c r="O19" s="156">
        <f>O16*(17-O17)</f>
        <v>2771.7</v>
      </c>
      <c r="P19" s="162">
        <f>P16*(17-P17)</f>
        <v>2771.7</v>
      </c>
    </row>
    <row r="20" spans="2:16" ht="19.5">
      <c r="B20" s="149" t="s">
        <v>214</v>
      </c>
      <c r="C20" s="17">
        <v>477</v>
      </c>
      <c r="D20" s="16">
        <v>409</v>
      </c>
      <c r="E20" s="16">
        <v>438</v>
      </c>
      <c r="F20" s="16">
        <v>292</v>
      </c>
      <c r="G20" s="16">
        <v>57</v>
      </c>
      <c r="H20" s="16">
        <v>0</v>
      </c>
      <c r="I20" s="155">
        <f>SUM(C20:G20)</f>
        <v>1673</v>
      </c>
      <c r="J20" s="16">
        <v>134</v>
      </c>
      <c r="K20" s="16">
        <v>284</v>
      </c>
      <c r="L20" s="16">
        <v>402</v>
      </c>
      <c r="M20" s="16">
        <v>516</v>
      </c>
      <c r="N20" s="155">
        <f>SUM(J20:M20)</f>
        <v>1336</v>
      </c>
      <c r="O20" s="157">
        <f>O16*(18-O17)</f>
        <v>3008.7</v>
      </c>
      <c r="P20" s="163">
        <f>P16*(18-P17)</f>
        <v>3008.7</v>
      </c>
    </row>
    <row r="21" spans="2:16" ht="20.25" thickBot="1">
      <c r="B21" s="350" t="s">
        <v>215</v>
      </c>
      <c r="C21" s="21">
        <v>508</v>
      </c>
      <c r="D21" s="20">
        <v>437</v>
      </c>
      <c r="E21" s="20">
        <v>469</v>
      </c>
      <c r="F21" s="20">
        <v>322</v>
      </c>
      <c r="G21" s="20">
        <v>67</v>
      </c>
      <c r="H21" s="20">
        <v>0</v>
      </c>
      <c r="I21" s="164">
        <f>SUM(C21:G21)</f>
        <v>1803</v>
      </c>
      <c r="J21" s="20">
        <v>149</v>
      </c>
      <c r="K21" s="20">
        <v>315</v>
      </c>
      <c r="L21" s="20">
        <v>432</v>
      </c>
      <c r="M21" s="20">
        <v>547</v>
      </c>
      <c r="N21" s="164">
        <f>SUM(J21:M21)</f>
        <v>1443</v>
      </c>
      <c r="O21" s="165">
        <f>O16*(19-O17)</f>
        <v>3245.7</v>
      </c>
      <c r="P21" s="166">
        <f>P16*(19-P17)</f>
        <v>3245.7</v>
      </c>
    </row>
    <row r="22" spans="2:16" ht="15.75" thickBot="1">
      <c r="B22" s="4"/>
      <c r="C22" s="4"/>
      <c r="D22" s="4"/>
      <c r="E22" s="4"/>
      <c r="F22" s="4"/>
      <c r="G22" s="4"/>
      <c r="H22" s="4"/>
      <c r="I22" s="4"/>
      <c r="J22" s="4"/>
      <c r="K22" s="4"/>
      <c r="L22" s="4"/>
      <c r="M22" s="4"/>
      <c r="N22" s="4"/>
      <c r="O22" s="4"/>
      <c r="P22" s="4"/>
    </row>
    <row r="23" spans="2:16" ht="24" thickBot="1">
      <c r="B23" s="473" t="s">
        <v>514</v>
      </c>
      <c r="C23" s="474"/>
      <c r="D23" s="474"/>
      <c r="E23" s="474"/>
      <c r="F23" s="474"/>
      <c r="G23" s="474"/>
      <c r="H23" s="474"/>
      <c r="I23" s="474"/>
      <c r="J23" s="474"/>
      <c r="K23" s="474"/>
      <c r="L23" s="470" t="s">
        <v>226</v>
      </c>
      <c r="M23" s="471"/>
      <c r="N23" s="471"/>
      <c r="O23" s="471"/>
      <c r="P23" s="472"/>
    </row>
    <row r="24" spans="2:16" ht="15.75">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6" ht="16.5" thickBot="1">
      <c r="B25" s="466"/>
      <c r="C25" s="462"/>
      <c r="D25" s="462"/>
      <c r="E25" s="462"/>
      <c r="F25" s="462"/>
      <c r="G25" s="462"/>
      <c r="H25" s="462"/>
      <c r="I25" s="462"/>
      <c r="J25" s="462"/>
      <c r="K25" s="462"/>
      <c r="L25" s="462"/>
      <c r="M25" s="462"/>
      <c r="N25" s="462"/>
      <c r="O25" s="145" t="s">
        <v>209</v>
      </c>
      <c r="P25" s="30" t="s">
        <v>210</v>
      </c>
    </row>
    <row r="26" spans="2:16" ht="15">
      <c r="B26" s="148" t="s">
        <v>211</v>
      </c>
      <c r="C26" s="146">
        <v>31</v>
      </c>
      <c r="D26" s="8">
        <v>28</v>
      </c>
      <c r="E26" s="8">
        <v>31</v>
      </c>
      <c r="F26" s="8">
        <v>15</v>
      </c>
      <c r="G26" s="8">
        <v>16</v>
      </c>
      <c r="H26" s="8">
        <v>5</v>
      </c>
      <c r="I26" s="168">
        <f>SUM(C26:G26)</f>
        <v>121</v>
      </c>
      <c r="J26" s="8">
        <v>5</v>
      </c>
      <c r="K26" s="8">
        <v>26</v>
      </c>
      <c r="L26" s="8">
        <v>30</v>
      </c>
      <c r="M26" s="8">
        <v>31</v>
      </c>
      <c r="N26" s="168">
        <f>SUM(J26:M26)</f>
        <v>92</v>
      </c>
      <c r="O26" s="167">
        <f>SUM(C26:H26,J26:M26)</f>
        <v>218</v>
      </c>
      <c r="P26" s="169">
        <f>I26+N26</f>
        <v>213</v>
      </c>
    </row>
    <row r="27" spans="2:16" ht="19.5">
      <c r="B27" s="149" t="s">
        <v>485</v>
      </c>
      <c r="C27" s="147">
        <v>-3.5</v>
      </c>
      <c r="D27" s="10">
        <v>0.4</v>
      </c>
      <c r="E27" s="10">
        <v>4.5999999999999996</v>
      </c>
      <c r="F27" s="10">
        <v>11.3</v>
      </c>
      <c r="G27" s="10">
        <v>11.9</v>
      </c>
      <c r="H27" s="10">
        <v>12.4</v>
      </c>
      <c r="I27" s="153">
        <f>(C26*C27+D26*D27+E26*E27+F26*F27+G26*G27)/I26</f>
        <v>3.348760330578513</v>
      </c>
      <c r="J27" s="10">
        <v>12.3</v>
      </c>
      <c r="K27" s="95">
        <v>7.3</v>
      </c>
      <c r="L27" s="95">
        <v>6.6</v>
      </c>
      <c r="M27" s="95">
        <v>-0.1</v>
      </c>
      <c r="N27" s="153">
        <f>(J26*J27+K26*K27+L26*L27+M26*M27)/N26</f>
        <v>4.8499999999999996</v>
      </c>
      <c r="O27" s="154">
        <f>(C27*C26+D27*D26+E27*E26+F27*F26+G27*G26+H27*H26+J27*J26+K27*K26+L27*L26+M27*M26)/O26</f>
        <v>4.1899082568807335</v>
      </c>
      <c r="P27" s="161">
        <f>(I27*I26+N27*N26)/P26</f>
        <v>3.9971830985915497</v>
      </c>
    </row>
    <row r="28" spans="2:16" ht="19.5">
      <c r="B28" s="149" t="s">
        <v>212</v>
      </c>
      <c r="C28" s="13">
        <v>511</v>
      </c>
      <c r="D28" s="12">
        <v>353</v>
      </c>
      <c r="E28" s="12">
        <v>261</v>
      </c>
      <c r="F28" s="12">
        <v>26</v>
      </c>
      <c r="G28" s="12">
        <v>17</v>
      </c>
      <c r="H28" s="12">
        <v>3</v>
      </c>
      <c r="I28" s="155">
        <f>SUM(C28:G28)</f>
        <v>1168</v>
      </c>
      <c r="J28" s="12">
        <v>4</v>
      </c>
      <c r="K28" s="12">
        <v>148</v>
      </c>
      <c r="L28" s="12">
        <v>191</v>
      </c>
      <c r="M28" s="12">
        <v>405</v>
      </c>
      <c r="N28" s="155">
        <f>SUM(J28:M28)</f>
        <v>748</v>
      </c>
      <c r="O28" s="156">
        <f>O26*(13-O27)</f>
        <v>1920.6</v>
      </c>
      <c r="P28" s="162">
        <f>P26*(13-P27)</f>
        <v>1917.6000000000001</v>
      </c>
    </row>
    <row r="29" spans="2:16" ht="19.5">
      <c r="B29" s="149" t="s">
        <v>213</v>
      </c>
      <c r="C29" s="13">
        <v>635</v>
      </c>
      <c r="D29" s="12">
        <v>465</v>
      </c>
      <c r="E29" s="12">
        <v>385</v>
      </c>
      <c r="F29" s="12">
        <v>86</v>
      </c>
      <c r="G29" s="12">
        <v>81</v>
      </c>
      <c r="H29" s="12">
        <v>23</v>
      </c>
      <c r="I29" s="155">
        <f>SUM(C29:G29)</f>
        <v>1652</v>
      </c>
      <c r="J29" s="12">
        <v>24</v>
      </c>
      <c r="K29" s="12">
        <v>252</v>
      </c>
      <c r="L29" s="12">
        <v>311</v>
      </c>
      <c r="M29" s="12">
        <v>529</v>
      </c>
      <c r="N29" s="155">
        <f>SUM(J29:M29)</f>
        <v>1116</v>
      </c>
      <c r="O29" s="156">
        <f>O26*(17-O27)</f>
        <v>2792.6</v>
      </c>
      <c r="P29" s="162">
        <f>P26*(17-P27)</f>
        <v>2769.6</v>
      </c>
    </row>
    <row r="30" spans="2:16" ht="19.5">
      <c r="B30" s="149" t="s">
        <v>214</v>
      </c>
      <c r="C30" s="17">
        <v>666</v>
      </c>
      <c r="D30" s="16">
        <v>493</v>
      </c>
      <c r="E30" s="16">
        <v>416</v>
      </c>
      <c r="F30" s="16">
        <v>101</v>
      </c>
      <c r="G30" s="16">
        <v>97</v>
      </c>
      <c r="H30" s="16">
        <v>28</v>
      </c>
      <c r="I30" s="155">
        <f>SUM(C30:G30)</f>
        <v>1773</v>
      </c>
      <c r="J30" s="16">
        <v>29</v>
      </c>
      <c r="K30" s="16">
        <v>278</v>
      </c>
      <c r="L30" s="16">
        <v>341</v>
      </c>
      <c r="M30" s="16">
        <v>560</v>
      </c>
      <c r="N30" s="155">
        <f>SUM(J30:M30)</f>
        <v>1208</v>
      </c>
      <c r="O30" s="157">
        <f>O26*(18-O27)</f>
        <v>3010.6</v>
      </c>
      <c r="P30" s="163">
        <f>P26*(18-P27)</f>
        <v>2982.6</v>
      </c>
    </row>
    <row r="31" spans="2:16" ht="20.25" thickBot="1">
      <c r="B31" s="350" t="s">
        <v>215</v>
      </c>
      <c r="C31" s="21">
        <v>697</v>
      </c>
      <c r="D31" s="20">
        <v>521</v>
      </c>
      <c r="E31" s="20">
        <v>447</v>
      </c>
      <c r="F31" s="20">
        <v>116</v>
      </c>
      <c r="G31" s="20">
        <v>113</v>
      </c>
      <c r="H31" s="20">
        <v>33</v>
      </c>
      <c r="I31" s="164">
        <f>SUM(C31:G31)</f>
        <v>1894</v>
      </c>
      <c r="J31" s="20">
        <v>34</v>
      </c>
      <c r="K31" s="20">
        <v>304</v>
      </c>
      <c r="L31" s="20">
        <v>371</v>
      </c>
      <c r="M31" s="20">
        <v>591</v>
      </c>
      <c r="N31" s="164">
        <f>SUM(J31:M31)</f>
        <v>1300</v>
      </c>
      <c r="O31" s="165">
        <f>O26*(19-O27)</f>
        <v>3228.6</v>
      </c>
      <c r="P31" s="166">
        <f>P26*(19-P27)</f>
        <v>3195.6</v>
      </c>
    </row>
    <row r="32" spans="2:16" ht="15.75" thickBot="1">
      <c r="B32" s="4"/>
      <c r="C32" s="4"/>
      <c r="D32" s="4"/>
      <c r="E32" s="4"/>
      <c r="F32" s="4"/>
      <c r="G32" s="4"/>
      <c r="H32" s="4"/>
      <c r="I32" s="4"/>
      <c r="J32" s="4"/>
      <c r="K32" s="4"/>
      <c r="L32" s="4"/>
      <c r="M32" s="4"/>
      <c r="N32" s="4"/>
      <c r="O32" s="4"/>
      <c r="P32" s="4"/>
    </row>
    <row r="33" spans="2:16" ht="24" thickBot="1">
      <c r="B33" s="473" t="s">
        <v>515</v>
      </c>
      <c r="C33" s="474"/>
      <c r="D33" s="474"/>
      <c r="E33" s="474"/>
      <c r="F33" s="474"/>
      <c r="G33" s="474"/>
      <c r="H33" s="474"/>
      <c r="I33" s="474"/>
      <c r="J33" s="474"/>
      <c r="K33" s="474"/>
      <c r="L33" s="470" t="s">
        <v>227</v>
      </c>
      <c r="M33" s="471"/>
      <c r="N33" s="471"/>
      <c r="O33" s="471"/>
      <c r="P33" s="472"/>
    </row>
    <row r="34" spans="2:16" ht="15.75">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6" ht="16.5" thickBot="1">
      <c r="B35" s="466"/>
      <c r="C35" s="462"/>
      <c r="D35" s="462"/>
      <c r="E35" s="462"/>
      <c r="F35" s="462"/>
      <c r="G35" s="462"/>
      <c r="H35" s="462"/>
      <c r="I35" s="462"/>
      <c r="J35" s="462"/>
      <c r="K35" s="462"/>
      <c r="L35" s="462"/>
      <c r="M35" s="462"/>
      <c r="N35" s="462"/>
      <c r="O35" s="145" t="s">
        <v>209</v>
      </c>
      <c r="P35" s="30" t="s">
        <v>210</v>
      </c>
    </row>
    <row r="36" spans="2:16" ht="15">
      <c r="B36" s="148" t="s">
        <v>211</v>
      </c>
      <c r="C36" s="146">
        <v>31</v>
      </c>
      <c r="D36" s="8">
        <v>28</v>
      </c>
      <c r="E36" s="8">
        <v>31</v>
      </c>
      <c r="F36" s="8">
        <v>25</v>
      </c>
      <c r="G36" s="8">
        <v>20</v>
      </c>
      <c r="H36" s="8">
        <v>0</v>
      </c>
      <c r="I36" s="168">
        <f>SUM(C36:G36)</f>
        <v>135</v>
      </c>
      <c r="J36" s="8">
        <v>25</v>
      </c>
      <c r="K36" s="8">
        <v>31</v>
      </c>
      <c r="L36" s="8">
        <v>30</v>
      </c>
      <c r="M36" s="8">
        <v>31</v>
      </c>
      <c r="N36" s="168">
        <f>SUM(J36:M36)</f>
        <v>117</v>
      </c>
      <c r="O36" s="167">
        <f>SUM(C36:H36,J36:M36)</f>
        <v>252</v>
      </c>
      <c r="P36" s="169">
        <f>I36+N36</f>
        <v>252</v>
      </c>
    </row>
    <row r="37" spans="2:16" ht="19.5">
      <c r="B37" s="149" t="s">
        <v>485</v>
      </c>
      <c r="C37" s="147">
        <v>-3.9</v>
      </c>
      <c r="D37" s="10">
        <v>-0.5</v>
      </c>
      <c r="E37" s="10">
        <v>3.5</v>
      </c>
      <c r="F37" s="10">
        <v>7.5</v>
      </c>
      <c r="G37" s="10">
        <v>10.9</v>
      </c>
      <c r="H37" s="10">
        <v>0</v>
      </c>
      <c r="I37" s="153">
        <f>(C36*C37+D36*D37+E36*E37+F36*F37+G36*G37)/I36</f>
        <v>2.8081481481481485</v>
      </c>
      <c r="J37" s="10">
        <v>10.8</v>
      </c>
      <c r="K37" s="95">
        <v>6.6</v>
      </c>
      <c r="L37" s="95">
        <v>5.0999999999999996</v>
      </c>
      <c r="M37" s="95">
        <v>-4.4000000000000004</v>
      </c>
      <c r="N37" s="153">
        <f>(J36*J37+K36*K37+L36*L37+M36*M37)/N36</f>
        <v>4.1982905982905985</v>
      </c>
      <c r="O37" s="154">
        <f>(C37*C36+D37*D36+E37*E36+F37*F36+G37*G36+H37*H36+J37*J36+K37*K36+L37*L36+M37*M36)/O36</f>
        <v>3.4535714285714287</v>
      </c>
      <c r="P37" s="161">
        <f>(I37*I36+N37*N36)/P36</f>
        <v>3.4535714285714287</v>
      </c>
    </row>
    <row r="38" spans="2:16" ht="19.5">
      <c r="B38" s="149" t="s">
        <v>212</v>
      </c>
      <c r="C38" s="13">
        <v>523</v>
      </c>
      <c r="D38" s="12">
        <v>377</v>
      </c>
      <c r="E38" s="12">
        <v>294</v>
      </c>
      <c r="F38" s="12">
        <v>137</v>
      </c>
      <c r="G38" s="12">
        <v>42</v>
      </c>
      <c r="H38" s="12">
        <v>0</v>
      </c>
      <c r="I38" s="155">
        <f>SUM(C38:G38)</f>
        <v>1373</v>
      </c>
      <c r="J38" s="12">
        <v>56</v>
      </c>
      <c r="K38" s="12">
        <v>198</v>
      </c>
      <c r="L38" s="12">
        <v>237</v>
      </c>
      <c r="M38" s="12">
        <v>539</v>
      </c>
      <c r="N38" s="155">
        <f>SUM(J38:M38)</f>
        <v>1030</v>
      </c>
      <c r="O38" s="156">
        <f>O36*(13-O37)</f>
        <v>2405.6999999999998</v>
      </c>
      <c r="P38" s="162">
        <f>P36*(13-P37)</f>
        <v>2405.6999999999998</v>
      </c>
    </row>
    <row r="39" spans="2:16" ht="19.5">
      <c r="B39" s="149" t="s">
        <v>213</v>
      </c>
      <c r="C39" s="13">
        <v>647</v>
      </c>
      <c r="D39" s="12">
        <v>489</v>
      </c>
      <c r="E39" s="12">
        <v>418</v>
      </c>
      <c r="F39" s="12">
        <v>237</v>
      </c>
      <c r="G39" s="12">
        <v>122</v>
      </c>
      <c r="H39" s="12">
        <f>H36*(17-H37)</f>
        <v>0</v>
      </c>
      <c r="I39" s="155">
        <f>SUM(C39:G39)</f>
        <v>1913</v>
      </c>
      <c r="J39" s="12">
        <v>156</v>
      </c>
      <c r="K39" s="12">
        <v>322</v>
      </c>
      <c r="L39" s="12">
        <v>357</v>
      </c>
      <c r="M39" s="12">
        <v>663</v>
      </c>
      <c r="N39" s="155">
        <f>SUM(J39:M39)</f>
        <v>1498</v>
      </c>
      <c r="O39" s="156">
        <f>O36*(17-O37)</f>
        <v>3413.7</v>
      </c>
      <c r="P39" s="162">
        <f>P36*(17-P37)</f>
        <v>3413.7</v>
      </c>
    </row>
    <row r="40" spans="2:16" ht="19.5">
      <c r="B40" s="149" t="s">
        <v>214</v>
      </c>
      <c r="C40" s="17">
        <v>678</v>
      </c>
      <c r="D40" s="16">
        <v>517</v>
      </c>
      <c r="E40" s="16">
        <v>449</v>
      </c>
      <c r="F40" s="16">
        <v>262</v>
      </c>
      <c r="G40" s="16">
        <v>142</v>
      </c>
      <c r="H40" s="16">
        <f>H36*(18-H37)</f>
        <v>0</v>
      </c>
      <c r="I40" s="155">
        <f>SUM(C40:G40)</f>
        <v>2048</v>
      </c>
      <c r="J40" s="16">
        <v>181</v>
      </c>
      <c r="K40" s="16">
        <v>353</v>
      </c>
      <c r="L40" s="16">
        <v>387</v>
      </c>
      <c r="M40" s="16">
        <v>694</v>
      </c>
      <c r="N40" s="155">
        <f>SUM(J40:M40)</f>
        <v>1615</v>
      </c>
      <c r="O40" s="157">
        <f>O36*(18-O37)</f>
        <v>3665.7</v>
      </c>
      <c r="P40" s="163">
        <f>P36*(18-P37)</f>
        <v>3665.7</v>
      </c>
    </row>
    <row r="41" spans="2:16" ht="20.25" thickBot="1">
      <c r="B41" s="350" t="s">
        <v>215</v>
      </c>
      <c r="C41" s="21">
        <v>709</v>
      </c>
      <c r="D41" s="20">
        <v>545</v>
      </c>
      <c r="E41" s="20">
        <v>480</v>
      </c>
      <c r="F41" s="20">
        <v>287</v>
      </c>
      <c r="G41" s="20">
        <v>162</v>
      </c>
      <c r="H41" s="20">
        <f>H36*(19-H37)</f>
        <v>0</v>
      </c>
      <c r="I41" s="164">
        <f>SUM(C41:G41)</f>
        <v>2183</v>
      </c>
      <c r="J41" s="20">
        <v>206</v>
      </c>
      <c r="K41" s="20">
        <v>384</v>
      </c>
      <c r="L41" s="20">
        <v>417</v>
      </c>
      <c r="M41" s="20">
        <v>725</v>
      </c>
      <c r="N41" s="164">
        <f>SUM(J41:M41)</f>
        <v>1732</v>
      </c>
      <c r="O41" s="165">
        <f>O36*(19-O37)</f>
        <v>3917.7</v>
      </c>
      <c r="P41" s="166">
        <f>P36*(19-P37)</f>
        <v>3917.7</v>
      </c>
    </row>
    <row r="42" spans="2:16" ht="15.75" thickBot="1">
      <c r="B42" s="4"/>
      <c r="C42" s="4"/>
      <c r="D42" s="4"/>
      <c r="E42" s="4"/>
      <c r="F42" s="4"/>
      <c r="G42" s="4"/>
      <c r="H42" s="4"/>
      <c r="I42" s="4"/>
      <c r="J42" s="4"/>
      <c r="K42" s="4"/>
      <c r="L42" s="4"/>
      <c r="M42" s="4"/>
      <c r="N42" s="4"/>
      <c r="O42" s="4"/>
      <c r="P42" s="4"/>
    </row>
    <row r="43" spans="2:16" ht="24" thickBot="1">
      <c r="B43" s="473" t="s">
        <v>516</v>
      </c>
      <c r="C43" s="474"/>
      <c r="D43" s="474"/>
      <c r="E43" s="474"/>
      <c r="F43" s="474"/>
      <c r="G43" s="474"/>
      <c r="H43" s="474"/>
      <c r="I43" s="474"/>
      <c r="J43" s="474"/>
      <c r="K43" s="474"/>
      <c r="L43" s="470" t="s">
        <v>228</v>
      </c>
      <c r="M43" s="471"/>
      <c r="N43" s="471"/>
      <c r="O43" s="471"/>
      <c r="P43" s="472"/>
    </row>
    <row r="44" spans="2:16" ht="15.75">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6" ht="16.5" thickBot="1">
      <c r="B45" s="466"/>
      <c r="C45" s="462"/>
      <c r="D45" s="462"/>
      <c r="E45" s="462"/>
      <c r="F45" s="462"/>
      <c r="G45" s="462"/>
      <c r="H45" s="462"/>
      <c r="I45" s="462"/>
      <c r="J45" s="462"/>
      <c r="K45" s="462"/>
      <c r="L45" s="462"/>
      <c r="M45" s="462"/>
      <c r="N45" s="462"/>
      <c r="O45" s="145" t="s">
        <v>209</v>
      </c>
      <c r="P45" s="30" t="s">
        <v>210</v>
      </c>
    </row>
    <row r="46" spans="2:16" ht="15">
      <c r="B46" s="148" t="s">
        <v>211</v>
      </c>
      <c r="C46" s="146">
        <v>31</v>
      </c>
      <c r="D46" s="8">
        <v>28</v>
      </c>
      <c r="E46" s="8">
        <v>31</v>
      </c>
      <c r="F46" s="8">
        <v>20</v>
      </c>
      <c r="G46" s="8">
        <v>10</v>
      </c>
      <c r="H46" s="8">
        <v>0</v>
      </c>
      <c r="I46" s="168">
        <f>SUM(C46:G46)</f>
        <v>120</v>
      </c>
      <c r="J46" s="8">
        <v>10</v>
      </c>
      <c r="K46" s="8">
        <v>26</v>
      </c>
      <c r="L46" s="8">
        <v>30</v>
      </c>
      <c r="M46" s="8">
        <v>31</v>
      </c>
      <c r="N46" s="168">
        <f>SUM(J46:M46)</f>
        <v>97</v>
      </c>
      <c r="O46" s="167">
        <f>SUM(C46:H46,J46:M46)</f>
        <v>217</v>
      </c>
      <c r="P46" s="169">
        <f>I46+N46</f>
        <v>217</v>
      </c>
    </row>
    <row r="47" spans="2:16" ht="19.5">
      <c r="B47" s="149" t="s">
        <v>485</v>
      </c>
      <c r="C47" s="147">
        <v>-0.3</v>
      </c>
      <c r="D47" s="10">
        <v>-0.9</v>
      </c>
      <c r="E47" s="10">
        <v>4.2</v>
      </c>
      <c r="F47" s="10">
        <v>10.3</v>
      </c>
      <c r="G47" s="10">
        <v>9.5</v>
      </c>
      <c r="H47" s="10">
        <v>0</v>
      </c>
      <c r="I47" s="153">
        <f>(C46*C47+D46*D47+E46*E47+F46*F47+G46*G47)/I46</f>
        <v>3.3058333333333336</v>
      </c>
      <c r="J47" s="10">
        <v>12.9</v>
      </c>
      <c r="K47" s="95">
        <v>7.3</v>
      </c>
      <c r="L47" s="95">
        <v>3.3</v>
      </c>
      <c r="M47" s="95">
        <v>3.7</v>
      </c>
      <c r="N47" s="153">
        <f>(J46*J47+K46*K47+L46*L47+M46*M47)/N46</f>
        <v>5.4896907216494846</v>
      </c>
      <c r="O47" s="154">
        <f>(C47*C46+D47*D46+E47*E46+F47*F46+G47*G46+H47*H46+J47*J46+K47*K46+L47*L46+M47*M46)/O46</f>
        <v>4.2820276497695851</v>
      </c>
      <c r="P47" s="161">
        <f>(I47*I46+N47*N46)/P46</f>
        <v>4.2820276497695851</v>
      </c>
    </row>
    <row r="48" spans="2:16" ht="19.5">
      <c r="B48" s="149" t="s">
        <v>212</v>
      </c>
      <c r="C48" s="13">
        <v>413</v>
      </c>
      <c r="D48" s="12">
        <v>390</v>
      </c>
      <c r="E48" s="12">
        <v>272</v>
      </c>
      <c r="F48" s="12">
        <v>55</v>
      </c>
      <c r="G48" s="12">
        <v>35</v>
      </c>
      <c r="H48" s="12">
        <f>H46*(13-H47)</f>
        <v>0</v>
      </c>
      <c r="I48" s="155">
        <f>SUM(C48:G48)</f>
        <v>1165</v>
      </c>
      <c r="J48" s="12">
        <v>2</v>
      </c>
      <c r="K48" s="12">
        <v>149</v>
      </c>
      <c r="L48" s="12">
        <v>292</v>
      </c>
      <c r="M48" s="12">
        <v>287</v>
      </c>
      <c r="N48" s="155">
        <f>SUM(J48:M48)</f>
        <v>730</v>
      </c>
      <c r="O48" s="156">
        <f>O46*(13-O47)</f>
        <v>1891.8</v>
      </c>
      <c r="P48" s="162">
        <f>P46*(13-P47)</f>
        <v>1891.8</v>
      </c>
    </row>
    <row r="49" spans="2:16" ht="19.5">
      <c r="B49" s="149" t="s">
        <v>213</v>
      </c>
      <c r="C49" s="13">
        <v>537</v>
      </c>
      <c r="D49" s="12">
        <v>502</v>
      </c>
      <c r="E49" s="12">
        <v>396</v>
      </c>
      <c r="F49" s="12">
        <v>135</v>
      </c>
      <c r="G49" s="12">
        <v>75</v>
      </c>
      <c r="H49" s="12">
        <f>H46*(17-H47)</f>
        <v>0</v>
      </c>
      <c r="I49" s="155">
        <f>SUM(C49:G49)</f>
        <v>1645</v>
      </c>
      <c r="J49" s="12">
        <v>42</v>
      </c>
      <c r="K49" s="12">
        <v>253</v>
      </c>
      <c r="L49" s="12">
        <v>412</v>
      </c>
      <c r="M49" s="12">
        <v>411</v>
      </c>
      <c r="N49" s="155">
        <f>SUM(J49:M49)</f>
        <v>1118</v>
      </c>
      <c r="O49" s="156">
        <f>O46*(17-O47)</f>
        <v>2759.8</v>
      </c>
      <c r="P49" s="162">
        <f>P46*(17-P47)</f>
        <v>2759.8</v>
      </c>
    </row>
    <row r="50" spans="2:16" ht="19.5">
      <c r="B50" s="149" t="s">
        <v>214</v>
      </c>
      <c r="C50" s="17">
        <v>568</v>
      </c>
      <c r="D50" s="16">
        <v>530</v>
      </c>
      <c r="E50" s="16">
        <v>427</v>
      </c>
      <c r="F50" s="16">
        <v>155</v>
      </c>
      <c r="G50" s="16">
        <v>85</v>
      </c>
      <c r="H50" s="16">
        <f>H46*(18-H47)</f>
        <v>0</v>
      </c>
      <c r="I50" s="155">
        <f>SUM(C50:G50)</f>
        <v>1765</v>
      </c>
      <c r="J50" s="16">
        <v>52</v>
      </c>
      <c r="K50" s="16">
        <v>279</v>
      </c>
      <c r="L50" s="16">
        <v>442</v>
      </c>
      <c r="M50" s="16">
        <v>442</v>
      </c>
      <c r="N50" s="155">
        <f>SUM(J50:M50)</f>
        <v>1215</v>
      </c>
      <c r="O50" s="157">
        <f>O46*(18-O47)</f>
        <v>2976.8</v>
      </c>
      <c r="P50" s="163">
        <f>P46*(18-P47)</f>
        <v>2976.8</v>
      </c>
    </row>
    <row r="51" spans="2:16" ht="20.25" thickBot="1">
      <c r="B51" s="350" t="s">
        <v>215</v>
      </c>
      <c r="C51" s="21">
        <v>599</v>
      </c>
      <c r="D51" s="20">
        <v>558</v>
      </c>
      <c r="E51" s="20">
        <v>458</v>
      </c>
      <c r="F51" s="20">
        <v>175</v>
      </c>
      <c r="G51" s="20">
        <v>95</v>
      </c>
      <c r="H51" s="20">
        <f>H46*(19-H47)</f>
        <v>0</v>
      </c>
      <c r="I51" s="164">
        <f>SUM(C51:G51)</f>
        <v>1885</v>
      </c>
      <c r="J51" s="20">
        <v>62</v>
      </c>
      <c r="K51" s="20">
        <v>305</v>
      </c>
      <c r="L51" s="20">
        <v>472</v>
      </c>
      <c r="M51" s="20">
        <v>473</v>
      </c>
      <c r="N51" s="164">
        <f>SUM(J51:M51)</f>
        <v>1312</v>
      </c>
      <c r="O51" s="165">
        <f>O46*(19-O47)</f>
        <v>3193.8</v>
      </c>
      <c r="P51" s="166">
        <f>P46*(19-P47)</f>
        <v>3193.8</v>
      </c>
    </row>
    <row r="52" spans="2:16" ht="15.75" thickBot="1">
      <c r="B52" s="4"/>
      <c r="C52" s="4"/>
      <c r="D52" s="4"/>
      <c r="E52" s="4"/>
      <c r="F52" s="4"/>
      <c r="G52" s="4"/>
      <c r="H52" s="4"/>
      <c r="I52" s="4"/>
      <c r="J52" s="4"/>
      <c r="K52" s="4"/>
      <c r="L52" s="4"/>
      <c r="M52" s="4"/>
      <c r="N52" s="4"/>
      <c r="O52" s="4"/>
      <c r="P52" s="4"/>
    </row>
    <row r="53" spans="2:16" ht="24" thickBot="1">
      <c r="B53" s="473" t="s">
        <v>517</v>
      </c>
      <c r="C53" s="474"/>
      <c r="D53" s="474"/>
      <c r="E53" s="474"/>
      <c r="F53" s="474"/>
      <c r="G53" s="474"/>
      <c r="H53" s="474"/>
      <c r="I53" s="474"/>
      <c r="J53" s="474"/>
      <c r="K53" s="474"/>
      <c r="L53" s="470" t="s">
        <v>229</v>
      </c>
      <c r="M53" s="471"/>
      <c r="N53" s="471"/>
      <c r="O53" s="471"/>
      <c r="P53" s="472"/>
    </row>
    <row r="54" spans="2:16"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6" ht="16.5" thickBot="1">
      <c r="B55" s="466"/>
      <c r="C55" s="462"/>
      <c r="D55" s="462"/>
      <c r="E55" s="462"/>
      <c r="F55" s="462"/>
      <c r="G55" s="462"/>
      <c r="H55" s="462"/>
      <c r="I55" s="462"/>
      <c r="J55" s="462"/>
      <c r="K55" s="462"/>
      <c r="L55" s="462"/>
      <c r="M55" s="462"/>
      <c r="N55" s="462"/>
      <c r="O55" s="145" t="s">
        <v>209</v>
      </c>
      <c r="P55" s="30" t="s">
        <v>210</v>
      </c>
    </row>
    <row r="56" spans="2:16" ht="15">
      <c r="B56" s="148" t="s">
        <v>211</v>
      </c>
      <c r="C56" s="146">
        <v>31</v>
      </c>
      <c r="D56" s="8">
        <v>28</v>
      </c>
      <c r="E56" s="8">
        <v>31</v>
      </c>
      <c r="F56" s="8">
        <v>25</v>
      </c>
      <c r="G56" s="8">
        <v>10</v>
      </c>
      <c r="H56" s="8">
        <v>0</v>
      </c>
      <c r="I56" s="168">
        <f>SUM(C56:G56)</f>
        <v>125</v>
      </c>
      <c r="J56" s="8">
        <v>15</v>
      </c>
      <c r="K56" s="8">
        <v>31</v>
      </c>
      <c r="L56" s="8">
        <v>30</v>
      </c>
      <c r="M56" s="8">
        <v>31</v>
      </c>
      <c r="N56" s="168">
        <f>SUM(J56:M56)</f>
        <v>107</v>
      </c>
      <c r="O56" s="167">
        <f>SUM(C56:H56,J56:M56)</f>
        <v>232</v>
      </c>
      <c r="P56" s="169">
        <f>I56+N56</f>
        <v>232</v>
      </c>
    </row>
    <row r="57" spans="2:16" ht="19.5">
      <c r="B57" s="149" t="s">
        <v>485</v>
      </c>
      <c r="C57" s="147">
        <v>1.9</v>
      </c>
      <c r="D57" s="10">
        <v>4.3</v>
      </c>
      <c r="E57" s="10">
        <v>5.8</v>
      </c>
      <c r="F57" s="10">
        <v>7.2</v>
      </c>
      <c r="G57" s="10">
        <v>11.9</v>
      </c>
      <c r="H57" s="10">
        <v>0</v>
      </c>
      <c r="I57" s="153">
        <f>(C56*C57+D56*D57+E56*E57+F56*F57+G56*G57)/I56</f>
        <v>5.2647999999999993</v>
      </c>
      <c r="J57" s="10">
        <v>12.2</v>
      </c>
      <c r="K57" s="95">
        <v>9.1999999999999993</v>
      </c>
      <c r="L57" s="95">
        <v>5.4</v>
      </c>
      <c r="M57" s="95">
        <v>0.6</v>
      </c>
      <c r="N57" s="153">
        <f>(J56*J57+K56*K57+L56*L57+M56*M57)/N56</f>
        <v>6.0635514018691596</v>
      </c>
      <c r="O57" s="154">
        <f>(C57*C56+D57*D56+E57*E56+F57*F56+G57*G56+H57*H56+J57*J56+K57*K56+L57*L56+M57*M56)/O56</f>
        <v>5.633189655172413</v>
      </c>
      <c r="P57" s="161">
        <f>(I57*I56+N57*N56)/P56</f>
        <v>5.6331896551724139</v>
      </c>
    </row>
    <row r="58" spans="2:16" ht="19.5">
      <c r="B58" s="149" t="s">
        <v>212</v>
      </c>
      <c r="C58" s="13">
        <v>344</v>
      </c>
      <c r="D58" s="12">
        <v>244</v>
      </c>
      <c r="E58" s="12">
        <v>223</v>
      </c>
      <c r="F58" s="12">
        <v>144</v>
      </c>
      <c r="G58" s="12">
        <v>11</v>
      </c>
      <c r="H58" s="12">
        <v>0</v>
      </c>
      <c r="I58" s="155">
        <f>SUM(C58:G58)</f>
        <v>966</v>
      </c>
      <c r="J58" s="12">
        <v>12</v>
      </c>
      <c r="K58" s="12">
        <v>119</v>
      </c>
      <c r="L58" s="12">
        <v>228</v>
      </c>
      <c r="M58" s="12">
        <v>384</v>
      </c>
      <c r="N58" s="155">
        <f>SUM(J58:M58)</f>
        <v>743</v>
      </c>
      <c r="O58" s="156">
        <f>O56*(13-O57)</f>
        <v>1709.1000000000001</v>
      </c>
      <c r="P58" s="162">
        <f>P56*(13-P57)</f>
        <v>1709.1</v>
      </c>
    </row>
    <row r="59" spans="2:16" ht="19.5">
      <c r="B59" s="149" t="s">
        <v>213</v>
      </c>
      <c r="C59" s="13">
        <v>468</v>
      </c>
      <c r="D59" s="12">
        <v>356</v>
      </c>
      <c r="E59" s="12">
        <v>347</v>
      </c>
      <c r="F59" s="12">
        <v>244</v>
      </c>
      <c r="G59" s="12">
        <v>51</v>
      </c>
      <c r="H59" s="12">
        <v>0</v>
      </c>
      <c r="I59" s="155">
        <f>SUM(C59:G59)</f>
        <v>1466</v>
      </c>
      <c r="J59" s="12">
        <v>72</v>
      </c>
      <c r="K59" s="12">
        <v>243</v>
      </c>
      <c r="L59" s="12">
        <v>348</v>
      </c>
      <c r="M59" s="12">
        <v>508</v>
      </c>
      <c r="N59" s="155">
        <f>SUM(J59:M59)</f>
        <v>1171</v>
      </c>
      <c r="O59" s="156">
        <f>O56*(17-O57)</f>
        <v>2637.1000000000004</v>
      </c>
      <c r="P59" s="162">
        <f>P56*(17-P57)</f>
        <v>2637.1</v>
      </c>
    </row>
    <row r="60" spans="2:16" ht="19.5">
      <c r="B60" s="149" t="s">
        <v>214</v>
      </c>
      <c r="C60" s="17">
        <v>499</v>
      </c>
      <c r="D60" s="16">
        <v>384</v>
      </c>
      <c r="E60" s="16">
        <v>378</v>
      </c>
      <c r="F60" s="16">
        <v>269</v>
      </c>
      <c r="G60" s="16">
        <v>61</v>
      </c>
      <c r="H60" s="16">
        <v>0</v>
      </c>
      <c r="I60" s="155">
        <f>SUM(C60:G60)</f>
        <v>1591</v>
      </c>
      <c r="J60" s="16">
        <v>87</v>
      </c>
      <c r="K60" s="16">
        <v>274</v>
      </c>
      <c r="L60" s="16">
        <v>378</v>
      </c>
      <c r="M60" s="16">
        <v>539</v>
      </c>
      <c r="N60" s="155">
        <f>SUM(J60:M60)</f>
        <v>1278</v>
      </c>
      <c r="O60" s="157">
        <f>O56*(18-O57)</f>
        <v>2869.1000000000004</v>
      </c>
      <c r="P60" s="163">
        <f>P56*(18-P57)</f>
        <v>2869.1</v>
      </c>
    </row>
    <row r="61" spans="2:16" ht="20.25" thickBot="1">
      <c r="B61" s="350" t="s">
        <v>215</v>
      </c>
      <c r="C61" s="21">
        <v>530</v>
      </c>
      <c r="D61" s="20">
        <f>D56*(19-D57)</f>
        <v>411.59999999999997</v>
      </c>
      <c r="E61" s="20">
        <v>409</v>
      </c>
      <c r="F61" s="20">
        <v>294</v>
      </c>
      <c r="G61" s="20">
        <v>71</v>
      </c>
      <c r="H61" s="20">
        <v>0</v>
      </c>
      <c r="I61" s="164">
        <f>SUM(C61:G61)</f>
        <v>1715.6</v>
      </c>
      <c r="J61" s="20">
        <v>102</v>
      </c>
      <c r="K61" s="20">
        <v>305</v>
      </c>
      <c r="L61" s="20">
        <v>408</v>
      </c>
      <c r="M61" s="20">
        <v>570</v>
      </c>
      <c r="N61" s="164">
        <f>SUM(J61:M61)</f>
        <v>1385</v>
      </c>
      <c r="O61" s="165">
        <f>O56*(19-O57)</f>
        <v>3101.1000000000004</v>
      </c>
      <c r="P61" s="166">
        <f>P56*(19-P57)</f>
        <v>3101.1</v>
      </c>
    </row>
    <row r="62" spans="2:16" ht="15.75" thickBot="1">
      <c r="B62" s="4"/>
      <c r="C62" s="4"/>
      <c r="D62" s="4"/>
      <c r="E62" s="4"/>
      <c r="F62" s="4"/>
      <c r="G62" s="4"/>
      <c r="H62" s="4"/>
      <c r="I62" s="4"/>
      <c r="J62" s="4"/>
      <c r="K62" s="4"/>
      <c r="L62" s="4"/>
      <c r="M62" s="4"/>
      <c r="N62" s="4"/>
      <c r="O62" s="4"/>
      <c r="P62" s="4"/>
    </row>
    <row r="63" spans="2:16" ht="24" thickBot="1">
      <c r="B63" s="473" t="s">
        <v>516</v>
      </c>
      <c r="C63" s="474"/>
      <c r="D63" s="474"/>
      <c r="E63" s="474"/>
      <c r="F63" s="474"/>
      <c r="G63" s="474"/>
      <c r="H63" s="474"/>
      <c r="I63" s="474"/>
      <c r="J63" s="474"/>
      <c r="K63" s="474"/>
      <c r="L63" s="470" t="s">
        <v>230</v>
      </c>
      <c r="M63" s="471"/>
      <c r="N63" s="471"/>
      <c r="O63" s="471"/>
      <c r="P63" s="472"/>
    </row>
    <row r="64" spans="2:16"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ht="15">
      <c r="B66" s="148" t="s">
        <v>211</v>
      </c>
      <c r="C66" s="146">
        <v>31</v>
      </c>
      <c r="D66" s="8">
        <v>28</v>
      </c>
      <c r="E66" s="8">
        <v>31</v>
      </c>
      <c r="F66" s="8">
        <v>20</v>
      </c>
      <c r="G66" s="8">
        <v>21</v>
      </c>
      <c r="H66" s="8">
        <v>10</v>
      </c>
      <c r="I66" s="168">
        <f>SUM(C66:G66)</f>
        <v>131</v>
      </c>
      <c r="J66" s="8">
        <v>15</v>
      </c>
      <c r="K66" s="8">
        <v>31</v>
      </c>
      <c r="L66" s="8">
        <v>30</v>
      </c>
      <c r="M66" s="8">
        <v>31</v>
      </c>
      <c r="N66" s="168">
        <f>SUM(J66:M66)</f>
        <v>107</v>
      </c>
      <c r="O66" s="167">
        <f>SUM(C66:H66,J66:M66)</f>
        <v>248</v>
      </c>
      <c r="P66" s="169">
        <f>I66+N66</f>
        <v>238</v>
      </c>
    </row>
    <row r="67" spans="2:16" ht="19.5">
      <c r="B67" s="149" t="s">
        <v>485</v>
      </c>
      <c r="C67" s="147">
        <v>0.2</v>
      </c>
      <c r="D67" s="10">
        <v>0.4</v>
      </c>
      <c r="E67" s="10">
        <v>0.4</v>
      </c>
      <c r="F67" s="10">
        <v>6.8</v>
      </c>
      <c r="G67" s="10">
        <v>10.8</v>
      </c>
      <c r="H67" s="10">
        <v>12</v>
      </c>
      <c r="I67" s="153">
        <f>(C66*C67+D66*D67+E66*E67+F66*F67+G66*G67)/I66</f>
        <v>2.9969465648854965</v>
      </c>
      <c r="J67" s="10">
        <v>10.7</v>
      </c>
      <c r="K67" s="95">
        <v>9.1999999999999993</v>
      </c>
      <c r="L67" s="95">
        <v>4.5999999999999996</v>
      </c>
      <c r="M67" s="95">
        <v>1.9</v>
      </c>
      <c r="N67" s="153">
        <f>(J66*J67+K66*K67+L66*L67+M66*M67)/N66</f>
        <v>6.0056074766355145</v>
      </c>
      <c r="O67" s="154">
        <f>(C67*C66+D67*D66+E67*E66+F67*F66+G67*G66+H67*H66+J67*J66+K67*K66+L67*L66+M67*M66)/O66</f>
        <v>4.6580645161290324</v>
      </c>
      <c r="P67" s="161">
        <f>(I67*I66+N67*N66)/P66</f>
        <v>4.3495798319327736</v>
      </c>
    </row>
    <row r="68" spans="2:16" ht="19.5">
      <c r="B68" s="149" t="s">
        <v>212</v>
      </c>
      <c r="C68" s="13">
        <v>397</v>
      </c>
      <c r="D68" s="12">
        <v>353</v>
      </c>
      <c r="E68" s="12">
        <f>E66*(13-E67)</f>
        <v>390.59999999999997</v>
      </c>
      <c r="F68" s="12">
        <v>123</v>
      </c>
      <c r="G68" s="12">
        <f>G66*(13-G67)</f>
        <v>46.199999999999989</v>
      </c>
      <c r="H68" s="12">
        <v>11</v>
      </c>
      <c r="I68" s="155">
        <f>SUM(C68:G68)</f>
        <v>1309.8</v>
      </c>
      <c r="J68" s="12">
        <v>34</v>
      </c>
      <c r="K68" s="12">
        <v>119</v>
      </c>
      <c r="L68" s="12">
        <v>252</v>
      </c>
      <c r="M68" s="12">
        <v>344</v>
      </c>
      <c r="N68" s="155">
        <f>SUM(J68:M68)</f>
        <v>749</v>
      </c>
      <c r="O68" s="156">
        <f>O66*(13-O67)</f>
        <v>2068.8000000000002</v>
      </c>
      <c r="P68" s="162">
        <f>P66*(13-P67)</f>
        <v>2058.7999999999997</v>
      </c>
    </row>
    <row r="69" spans="2:16" ht="19.5">
      <c r="B69" s="149" t="s">
        <v>213</v>
      </c>
      <c r="C69" s="13">
        <v>521</v>
      </c>
      <c r="D69" s="12">
        <v>465</v>
      </c>
      <c r="E69" s="12">
        <f>E66*(17-E67)</f>
        <v>514.6</v>
      </c>
      <c r="F69" s="12">
        <v>203</v>
      </c>
      <c r="G69" s="12">
        <f>G66*(17-G67)</f>
        <v>130.19999999999999</v>
      </c>
      <c r="H69" s="12">
        <v>51</v>
      </c>
      <c r="I69" s="155">
        <f>SUM(C69:G69)</f>
        <v>1833.8</v>
      </c>
      <c r="J69" s="12">
        <v>94</v>
      </c>
      <c r="K69" s="12">
        <v>243</v>
      </c>
      <c r="L69" s="12">
        <v>372</v>
      </c>
      <c r="M69" s="12">
        <v>468</v>
      </c>
      <c r="N69" s="155">
        <f>SUM(J69:M69)</f>
        <v>1177</v>
      </c>
      <c r="O69" s="156">
        <f>O66*(17-O67)</f>
        <v>3060.8</v>
      </c>
      <c r="P69" s="162">
        <f>P66*(17-P67)</f>
        <v>3010.7999999999997</v>
      </c>
    </row>
    <row r="70" spans="2:16" ht="19.5">
      <c r="B70" s="149" t="s">
        <v>214</v>
      </c>
      <c r="C70" s="17">
        <v>552</v>
      </c>
      <c r="D70" s="16">
        <v>493</v>
      </c>
      <c r="E70" s="16">
        <f>E66*(18-E67)</f>
        <v>545.6</v>
      </c>
      <c r="F70" s="16">
        <v>223</v>
      </c>
      <c r="G70" s="16">
        <f>G66*(18-G67)</f>
        <v>151.19999999999999</v>
      </c>
      <c r="H70" s="16">
        <v>61</v>
      </c>
      <c r="I70" s="155">
        <f>SUM(C70:G70)</f>
        <v>1964.8</v>
      </c>
      <c r="J70" s="16">
        <v>109</v>
      </c>
      <c r="K70" s="16">
        <v>274</v>
      </c>
      <c r="L70" s="16">
        <v>402</v>
      </c>
      <c r="M70" s="16">
        <v>499</v>
      </c>
      <c r="N70" s="155">
        <f>SUM(J70:M70)</f>
        <v>1284</v>
      </c>
      <c r="O70" s="157">
        <f>O66*(18-O67)</f>
        <v>3308.8</v>
      </c>
      <c r="P70" s="163">
        <f>P66*(18-P67)</f>
        <v>3248.7999999999997</v>
      </c>
    </row>
    <row r="71" spans="2:16" ht="20.25" thickBot="1">
      <c r="B71" s="350" t="s">
        <v>215</v>
      </c>
      <c r="C71" s="21">
        <v>583</v>
      </c>
      <c r="D71" s="20">
        <v>521</v>
      </c>
      <c r="E71" s="20">
        <f>E66*(19-E67)</f>
        <v>576.6</v>
      </c>
      <c r="F71" s="20">
        <v>243</v>
      </c>
      <c r="G71" s="20">
        <f>G66*(19-G67)</f>
        <v>172.2</v>
      </c>
      <c r="H71" s="20">
        <v>71</v>
      </c>
      <c r="I71" s="164">
        <f>SUM(C71:G71)</f>
        <v>2095.7999999999997</v>
      </c>
      <c r="J71" s="20">
        <v>124</v>
      </c>
      <c r="K71" s="20">
        <v>305</v>
      </c>
      <c r="L71" s="20">
        <f>L66*(19-L67)</f>
        <v>432</v>
      </c>
      <c r="M71" s="20">
        <v>530</v>
      </c>
      <c r="N71" s="164">
        <f>SUM(J71:M71)</f>
        <v>1391</v>
      </c>
      <c r="O71" s="165">
        <f>O66*(19-O67)</f>
        <v>3556.8</v>
      </c>
      <c r="P71" s="166">
        <f>P66*(19-P67)</f>
        <v>3486.7999999999997</v>
      </c>
    </row>
    <row r="72" spans="2:16" ht="15.75" thickBot="1">
      <c r="B72" s="4"/>
      <c r="C72" s="4"/>
      <c r="D72" s="4"/>
      <c r="E72" s="4"/>
      <c r="F72" s="4"/>
      <c r="G72" s="4"/>
      <c r="H72" s="4"/>
      <c r="I72" s="4"/>
      <c r="J72" s="4"/>
      <c r="K72" s="4"/>
      <c r="L72" s="4"/>
      <c r="M72" s="4"/>
      <c r="N72" s="4"/>
      <c r="O72" s="4"/>
      <c r="P72" s="4"/>
    </row>
    <row r="73" spans="2:16" ht="24" thickBot="1">
      <c r="B73" s="473" t="s">
        <v>518</v>
      </c>
      <c r="C73" s="474"/>
      <c r="D73" s="474"/>
      <c r="E73" s="474"/>
      <c r="F73" s="474"/>
      <c r="G73" s="474"/>
      <c r="H73" s="474"/>
      <c r="I73" s="474"/>
      <c r="J73" s="474"/>
      <c r="K73" s="474"/>
      <c r="L73" s="470" t="s">
        <v>231</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ht="15">
      <c r="B76" s="148" t="s">
        <v>211</v>
      </c>
      <c r="C76" s="146">
        <v>31</v>
      </c>
      <c r="D76" s="8">
        <v>28</v>
      </c>
      <c r="E76" s="8">
        <v>31</v>
      </c>
      <c r="F76" s="8">
        <v>30</v>
      </c>
      <c r="G76" s="8">
        <v>15</v>
      </c>
      <c r="H76" s="8">
        <v>0</v>
      </c>
      <c r="I76" s="168">
        <f>SUM(C76:G76)</f>
        <v>135</v>
      </c>
      <c r="J76" s="8">
        <v>7</v>
      </c>
      <c r="K76" s="8">
        <v>19</v>
      </c>
      <c r="L76" s="8">
        <v>31</v>
      </c>
      <c r="M76" s="8">
        <v>31</v>
      </c>
      <c r="N76" s="168">
        <f>SUM(J76:M76)</f>
        <v>88</v>
      </c>
      <c r="O76" s="167">
        <f>SUM(C76:H76,J76:M76)</f>
        <v>223</v>
      </c>
      <c r="P76" s="169">
        <f>I76+N76</f>
        <v>223</v>
      </c>
    </row>
    <row r="77" spans="2:16" ht="19.5">
      <c r="B77" s="149" t="s">
        <v>485</v>
      </c>
      <c r="C77" s="147">
        <v>1.7</v>
      </c>
      <c r="D77" s="10">
        <v>2.9</v>
      </c>
      <c r="E77" s="10">
        <v>6.4</v>
      </c>
      <c r="F77" s="10">
        <v>10.6</v>
      </c>
      <c r="G77" s="10">
        <v>10.199999999999999</v>
      </c>
      <c r="H77" s="10">
        <v>0</v>
      </c>
      <c r="I77" s="153">
        <f>(C76*C77+D76*D77+E76*E77+F76*F77+G76*G77)/I76</f>
        <v>5.9503703703703703</v>
      </c>
      <c r="J77" s="10">
        <v>14.79</v>
      </c>
      <c r="K77" s="95">
        <v>11.029032258064516</v>
      </c>
      <c r="L77" s="95">
        <v>6.6966666666666672</v>
      </c>
      <c r="M77" s="95">
        <v>3.0096774193548383</v>
      </c>
      <c r="N77" s="153">
        <f>(J76*J77+K76*K77+L76*L77+M76*M77)/N76</f>
        <v>6.977025904203324</v>
      </c>
      <c r="O77" s="154">
        <f>(C77*C76+D77*D76+E77*E76+F77*F76+G77*G76+H77*H76+J77*J76+K77*K76+L77*L76+M77*M76)/O76</f>
        <v>6.3555079801340471</v>
      </c>
      <c r="P77" s="161">
        <f>(I77*I76+N77*N76)/P76</f>
        <v>6.3555079801340471</v>
      </c>
    </row>
    <row r="78" spans="2:16" ht="19.5">
      <c r="B78" s="149" t="s">
        <v>212</v>
      </c>
      <c r="C78" s="13">
        <v>350</v>
      </c>
      <c r="D78" s="12">
        <v>283</v>
      </c>
      <c r="E78" s="12">
        <v>205</v>
      </c>
      <c r="F78" s="12">
        <v>72</v>
      </c>
      <c r="G78" s="12">
        <v>42</v>
      </c>
      <c r="H78" s="12">
        <v>0</v>
      </c>
      <c r="I78" s="155">
        <f>SUM(C78:G78)</f>
        <v>952</v>
      </c>
      <c r="J78" s="12">
        <f>J76*(13-J77)</f>
        <v>-12.529999999999994</v>
      </c>
      <c r="K78" s="12">
        <f>K76*(13-K77)</f>
        <v>37.448387096774191</v>
      </c>
      <c r="L78" s="12">
        <f>L76*(13-L77)</f>
        <v>195.40333333333331</v>
      </c>
      <c r="M78" s="12">
        <f>M76*(13-M77)</f>
        <v>309.7</v>
      </c>
      <c r="N78" s="155">
        <f>SUM(J78:M78)</f>
        <v>530.02172043010751</v>
      </c>
      <c r="O78" s="156">
        <f>O76*(13-O77)</f>
        <v>1481.7217204301076</v>
      </c>
      <c r="P78" s="162">
        <f>P76*(13-P77)</f>
        <v>1481.7217204301076</v>
      </c>
    </row>
    <row r="79" spans="2:16" ht="19.5">
      <c r="B79" s="149" t="s">
        <v>213</v>
      </c>
      <c r="C79" s="13">
        <v>474</v>
      </c>
      <c r="D79" s="12">
        <v>395</v>
      </c>
      <c r="E79" s="12">
        <v>329</v>
      </c>
      <c r="F79" s="12">
        <v>192</v>
      </c>
      <c r="G79" s="12">
        <v>102</v>
      </c>
      <c r="H79" s="12">
        <f>H76*(17-H77)</f>
        <v>0</v>
      </c>
      <c r="I79" s="155">
        <f>SUM(C79:G79)</f>
        <v>1492</v>
      </c>
      <c r="J79" s="12">
        <f>J76*(17-J77)</f>
        <v>15.470000000000006</v>
      </c>
      <c r="K79" s="12">
        <f>K76*(17-K77)</f>
        <v>113.44838709677418</v>
      </c>
      <c r="L79" s="12">
        <f>L76*(17-L77)</f>
        <v>319.40333333333331</v>
      </c>
      <c r="M79" s="12">
        <f>M76*(17-M77)</f>
        <v>433.7</v>
      </c>
      <c r="N79" s="155">
        <f>SUM(J79:M79)</f>
        <v>882.02172043010751</v>
      </c>
      <c r="O79" s="156">
        <f>O76*(17-O77)</f>
        <v>2373.7217204301078</v>
      </c>
      <c r="P79" s="162">
        <f>P76*(17-P77)</f>
        <v>2373.7217204301078</v>
      </c>
    </row>
    <row r="80" spans="2:16" ht="19.5">
      <c r="B80" s="149" t="s">
        <v>214</v>
      </c>
      <c r="C80" s="17">
        <v>505</v>
      </c>
      <c r="D80" s="16">
        <v>423</v>
      </c>
      <c r="E80" s="16">
        <v>360</v>
      </c>
      <c r="F80" s="16">
        <v>222</v>
      </c>
      <c r="G80" s="16">
        <v>117</v>
      </c>
      <c r="H80" s="16">
        <f>H76*(18-H77)</f>
        <v>0</v>
      </c>
      <c r="I80" s="155">
        <f>SUM(C80:G80)</f>
        <v>1627</v>
      </c>
      <c r="J80" s="16">
        <f>J76*(18-J77)</f>
        <v>22.470000000000006</v>
      </c>
      <c r="K80" s="16">
        <f>K76*(18-K77)</f>
        <v>132.44838709677418</v>
      </c>
      <c r="L80" s="16">
        <f>L76*(18-L77)</f>
        <v>350.40333333333331</v>
      </c>
      <c r="M80" s="16">
        <f>M76*(18-M77)</f>
        <v>464.7</v>
      </c>
      <c r="N80" s="155">
        <f>SUM(J80:M80)</f>
        <v>970.02172043010751</v>
      </c>
      <c r="O80" s="157">
        <f>O76*(18-O77)</f>
        <v>2596.7217204301078</v>
      </c>
      <c r="P80" s="163">
        <f>P76*(18-P77)</f>
        <v>2596.7217204301078</v>
      </c>
    </row>
    <row r="81" spans="2:16" ht="20.25" thickBot="1">
      <c r="B81" s="350" t="s">
        <v>215</v>
      </c>
      <c r="C81" s="21">
        <v>536</v>
      </c>
      <c r="D81" s="20">
        <v>451</v>
      </c>
      <c r="E81" s="20">
        <v>391</v>
      </c>
      <c r="F81" s="20">
        <v>252</v>
      </c>
      <c r="G81" s="20">
        <v>132</v>
      </c>
      <c r="H81" s="20">
        <f>H76*(19-H77)</f>
        <v>0</v>
      </c>
      <c r="I81" s="164">
        <f>SUM(C81:G81)</f>
        <v>1762</v>
      </c>
      <c r="J81" s="20">
        <f>J76*(19-J77)</f>
        <v>29.470000000000006</v>
      </c>
      <c r="K81" s="20">
        <f>K76*(19-K77)</f>
        <v>151.44838709677418</v>
      </c>
      <c r="L81" s="20">
        <f>L76*(19-L77)</f>
        <v>381.40333333333331</v>
      </c>
      <c r="M81" s="20">
        <f>M76*(19-M77)</f>
        <v>495.7</v>
      </c>
      <c r="N81" s="164">
        <f>SUM(J81:M81)</f>
        <v>1058.0217204301075</v>
      </c>
      <c r="O81" s="165">
        <f>O76*(19-O77)</f>
        <v>2819.7217204301078</v>
      </c>
      <c r="P81" s="166">
        <f>P76*(19-P77)</f>
        <v>2819.7217204301078</v>
      </c>
    </row>
    <row r="82" spans="2:16" ht="15.75" thickBot="1">
      <c r="B82" s="24"/>
      <c r="C82" s="25"/>
      <c r="D82" s="25"/>
      <c r="E82" s="25"/>
      <c r="F82" s="25"/>
      <c r="G82" s="25"/>
      <c r="H82" s="25"/>
      <c r="I82" s="26"/>
      <c r="J82" s="25"/>
      <c r="K82" s="25"/>
      <c r="L82" s="25"/>
      <c r="M82" s="25"/>
      <c r="N82" s="26"/>
      <c r="O82" s="27"/>
      <c r="P82" s="27"/>
    </row>
    <row r="83" spans="2:16" ht="24" thickBot="1">
      <c r="B83" s="473" t="s">
        <v>519</v>
      </c>
      <c r="C83" s="474"/>
      <c r="D83" s="474"/>
      <c r="E83" s="474"/>
      <c r="F83" s="474"/>
      <c r="G83" s="474"/>
      <c r="H83" s="474"/>
      <c r="I83" s="474"/>
      <c r="J83" s="474"/>
      <c r="K83" s="474"/>
      <c r="L83" s="470" t="s">
        <v>145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ht="15">
      <c r="B86" s="148" t="s">
        <v>211</v>
      </c>
      <c r="C86" s="146">
        <v>31</v>
      </c>
      <c r="D86" s="8">
        <v>31</v>
      </c>
      <c r="E86" s="8">
        <v>31</v>
      </c>
      <c r="F86" s="8">
        <v>26</v>
      </c>
      <c r="G86" s="8">
        <v>13</v>
      </c>
      <c r="H86" s="8">
        <v>5</v>
      </c>
      <c r="I86" s="168">
        <f>SUM(C86:G86)</f>
        <v>132</v>
      </c>
      <c r="J86" s="8"/>
      <c r="K86" s="8"/>
      <c r="L86" s="8"/>
      <c r="M86" s="8"/>
      <c r="N86" s="168">
        <f>SUM(J86:M86)</f>
        <v>0</v>
      </c>
      <c r="O86" s="167">
        <f>SUM(C86:H86,J86:M86)</f>
        <v>137</v>
      </c>
      <c r="P86" s="169">
        <f>I86+N86</f>
        <v>132</v>
      </c>
    </row>
    <row r="87" spans="2:16" ht="19.5">
      <c r="B87" s="149" t="s">
        <v>485</v>
      </c>
      <c r="C87" s="147">
        <v>2.6258064516129029</v>
      </c>
      <c r="D87" s="10">
        <v>0.77857142857142869</v>
      </c>
      <c r="E87" s="10">
        <v>5.0516129032258057</v>
      </c>
      <c r="F87" s="10">
        <v>8.42</v>
      </c>
      <c r="G87" s="10">
        <v>13.296774193548385</v>
      </c>
      <c r="H87" s="10">
        <v>16.63</v>
      </c>
      <c r="I87" s="153">
        <f>(C86*C87+D86*D87+E86*E87+F86*F87+G86*G87)/I86</f>
        <v>4.953892263650328</v>
      </c>
      <c r="J87" s="10"/>
      <c r="K87" s="95"/>
      <c r="L87" s="95"/>
      <c r="M87" s="95"/>
      <c r="N87" s="153"/>
      <c r="O87" s="154">
        <f>(C87*C86+D87*D86+E87*E86+F87*F86+G87*G86+H87*H86+J87*J86+K87*K86+L87*L86+M87*M86)/O86</f>
        <v>5.380027582495206</v>
      </c>
      <c r="P87" s="161">
        <f>(I87*I86+N87*N86)/P86</f>
        <v>4.953892263650328</v>
      </c>
    </row>
    <row r="88" spans="2:16" ht="19.5">
      <c r="B88" s="149" t="s">
        <v>212</v>
      </c>
      <c r="C88" s="13">
        <f t="shared" ref="C88:H88" si="0">C86*(13-C87)</f>
        <v>321.60000000000002</v>
      </c>
      <c r="D88" s="12">
        <f t="shared" si="0"/>
        <v>378.8642857142857</v>
      </c>
      <c r="E88" s="12">
        <f t="shared" si="0"/>
        <v>246.40000000000003</v>
      </c>
      <c r="F88" s="12">
        <f t="shared" si="0"/>
        <v>119.08</v>
      </c>
      <c r="G88" s="12">
        <f t="shared" si="0"/>
        <v>-3.8580645161290104</v>
      </c>
      <c r="H88" s="12">
        <f t="shared" si="0"/>
        <v>-18.149999999999995</v>
      </c>
      <c r="I88" s="155">
        <f>SUM(C88:G88)</f>
        <v>1062.0862211981569</v>
      </c>
      <c r="J88" s="12">
        <f>J86*(13-J87)</f>
        <v>0</v>
      </c>
      <c r="K88" s="12">
        <f>K86*(13-K87)</f>
        <v>0</v>
      </c>
      <c r="L88" s="12">
        <f>L86*(13-L87)</f>
        <v>0</v>
      </c>
      <c r="M88" s="12">
        <f>M86*(13-M87)</f>
        <v>0</v>
      </c>
      <c r="N88" s="155">
        <f>SUM(J88:M88)</f>
        <v>0</v>
      </c>
      <c r="O88" s="156">
        <f>O86*(13-O87)</f>
        <v>1043.9362211981568</v>
      </c>
      <c r="P88" s="162">
        <f>P86*(13-P87)</f>
        <v>1062.0862211981566</v>
      </c>
    </row>
    <row r="89" spans="2:16" ht="19.5">
      <c r="B89" s="149" t="s">
        <v>213</v>
      </c>
      <c r="C89" s="13">
        <f t="shared" ref="C89:H89" si="1">C86*(17-C87)</f>
        <v>445.6</v>
      </c>
      <c r="D89" s="12">
        <f t="shared" si="1"/>
        <v>502.8642857142857</v>
      </c>
      <c r="E89" s="12">
        <f t="shared" si="1"/>
        <v>370.40000000000003</v>
      </c>
      <c r="F89" s="12">
        <f t="shared" si="1"/>
        <v>223.08</v>
      </c>
      <c r="G89" s="12">
        <f t="shared" si="1"/>
        <v>48.141935483870988</v>
      </c>
      <c r="H89" s="12">
        <f t="shared" si="1"/>
        <v>1.850000000000005</v>
      </c>
      <c r="I89" s="155">
        <f>SUM(C89:G89)</f>
        <v>1590.0862211981569</v>
      </c>
      <c r="J89" s="12">
        <f>J86*(17-J87)</f>
        <v>0</v>
      </c>
      <c r="K89" s="12">
        <f>K86*(17-K87)</f>
        <v>0</v>
      </c>
      <c r="L89" s="12">
        <f>L86*(17-L87)</f>
        <v>0</v>
      </c>
      <c r="M89" s="12">
        <f>M86*(17-M87)</f>
        <v>0</v>
      </c>
      <c r="N89" s="155">
        <f>SUM(J89:M89)</f>
        <v>0</v>
      </c>
      <c r="O89" s="156">
        <f>O86*(17-O87)</f>
        <v>1591.9362211981568</v>
      </c>
      <c r="P89" s="162">
        <f>P86*(17-P87)</f>
        <v>1590.0862211981566</v>
      </c>
    </row>
    <row r="90" spans="2:16" ht="19.5">
      <c r="B90" s="149" t="s">
        <v>214</v>
      </c>
      <c r="C90" s="17">
        <f t="shared" ref="C90:H90" si="2">C86*(18-C87)</f>
        <v>476.6</v>
      </c>
      <c r="D90" s="16">
        <f t="shared" si="2"/>
        <v>533.86428571428576</v>
      </c>
      <c r="E90" s="16">
        <f t="shared" si="2"/>
        <v>401.40000000000003</v>
      </c>
      <c r="F90" s="16">
        <f t="shared" si="2"/>
        <v>249.08</v>
      </c>
      <c r="G90" s="16">
        <f t="shared" si="2"/>
        <v>61.141935483870988</v>
      </c>
      <c r="H90" s="16">
        <f t="shared" si="2"/>
        <v>6.850000000000005</v>
      </c>
      <c r="I90" s="155">
        <f>SUM(C90:G90)</f>
        <v>1722.0862211981569</v>
      </c>
      <c r="J90" s="16">
        <f>J86*(18-J87)</f>
        <v>0</v>
      </c>
      <c r="K90" s="16">
        <f>K86*(18-K87)</f>
        <v>0</v>
      </c>
      <c r="L90" s="16">
        <f>L86*(18-L87)</f>
        <v>0</v>
      </c>
      <c r="M90" s="16">
        <f>M86*(18-M87)</f>
        <v>0</v>
      </c>
      <c r="N90" s="155">
        <f>SUM(J90:M90)</f>
        <v>0</v>
      </c>
      <c r="O90" s="157">
        <f>O86*(18-O87)</f>
        <v>1728.9362211981568</v>
      </c>
      <c r="P90" s="163">
        <f>P86*(18-P87)</f>
        <v>1722.0862211981566</v>
      </c>
    </row>
    <row r="91" spans="2:16" ht="20.25" thickBot="1">
      <c r="B91" s="350" t="s">
        <v>215</v>
      </c>
      <c r="C91" s="21">
        <f t="shared" ref="C91:H91" si="3">C86*(19-C87)</f>
        <v>507.6</v>
      </c>
      <c r="D91" s="20">
        <f t="shared" si="3"/>
        <v>564.86428571428576</v>
      </c>
      <c r="E91" s="20">
        <f t="shared" si="3"/>
        <v>432.40000000000003</v>
      </c>
      <c r="F91" s="20">
        <f t="shared" si="3"/>
        <v>275.08</v>
      </c>
      <c r="G91" s="20">
        <f t="shared" si="3"/>
        <v>74.141935483870995</v>
      </c>
      <c r="H91" s="20">
        <f t="shared" si="3"/>
        <v>11.850000000000005</v>
      </c>
      <c r="I91" s="164">
        <f>SUM(C91:G91)</f>
        <v>1854.0862211981569</v>
      </c>
      <c r="J91" s="20">
        <f>J86*(19-J87)</f>
        <v>0</v>
      </c>
      <c r="K91" s="20">
        <f>K86*(19-K87)</f>
        <v>0</v>
      </c>
      <c r="L91" s="20">
        <f>L86*(19-L87)</f>
        <v>0</v>
      </c>
      <c r="M91" s="20">
        <f>M86*(19-M87)</f>
        <v>0</v>
      </c>
      <c r="N91" s="164">
        <f>SUM(J91:M91)</f>
        <v>0</v>
      </c>
      <c r="O91" s="165">
        <f>O86*(19-O87)</f>
        <v>1865.9362211981568</v>
      </c>
      <c r="P91" s="166">
        <f>P86*(19-P87)</f>
        <v>1854.0862211981566</v>
      </c>
    </row>
    <row r="92" spans="2:16" ht="15.75" thickBot="1">
      <c r="B92" s="4"/>
      <c r="C92" s="4"/>
      <c r="D92" s="4"/>
      <c r="E92" s="4"/>
      <c r="F92" s="4"/>
      <c r="G92" s="4"/>
      <c r="H92" s="4"/>
      <c r="I92" s="4"/>
      <c r="J92" s="4"/>
      <c r="K92" s="4"/>
      <c r="L92" s="4"/>
      <c r="M92" s="4"/>
      <c r="N92" s="4"/>
      <c r="O92" s="4"/>
      <c r="P92" s="4"/>
    </row>
    <row r="93" spans="2:16" ht="24" thickBot="1">
      <c r="B93" s="473" t="s">
        <v>515</v>
      </c>
      <c r="C93" s="474"/>
      <c r="D93" s="474"/>
      <c r="E93" s="474"/>
      <c r="F93" s="474"/>
      <c r="G93" s="474"/>
      <c r="H93" s="474"/>
      <c r="I93" s="474"/>
      <c r="J93" s="474"/>
      <c r="K93" s="474"/>
      <c r="L93" s="468" t="s">
        <v>233</v>
      </c>
      <c r="M93" s="468"/>
      <c r="N93" s="468"/>
      <c r="O93" s="468"/>
      <c r="P93" s="469"/>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30.75" thickBot="1">
      <c r="B95" s="466"/>
      <c r="C95" s="462"/>
      <c r="D95" s="462"/>
      <c r="E95" s="462"/>
      <c r="F95" s="462"/>
      <c r="G95" s="462"/>
      <c r="H95" s="462"/>
      <c r="I95" s="462"/>
      <c r="J95" s="462"/>
      <c r="K95" s="462"/>
      <c r="L95" s="462"/>
      <c r="M95" s="462"/>
      <c r="N95" s="462"/>
      <c r="O95" s="145" t="s">
        <v>234</v>
      </c>
      <c r="P95" s="30" t="s">
        <v>235</v>
      </c>
    </row>
    <row r="96" spans="2:16" ht="15">
      <c r="B96" s="148" t="s">
        <v>211</v>
      </c>
      <c r="C96" s="146">
        <v>31</v>
      </c>
      <c r="D96" s="8">
        <v>28</v>
      </c>
      <c r="E96" s="8">
        <v>31</v>
      </c>
      <c r="F96" s="8">
        <v>30</v>
      </c>
      <c r="G96" s="8">
        <v>20</v>
      </c>
      <c r="H96" s="8">
        <v>0</v>
      </c>
      <c r="I96" s="168">
        <f>SUM(C96:H96)</f>
        <v>140</v>
      </c>
      <c r="J96" s="8">
        <v>5</v>
      </c>
      <c r="K96" s="8">
        <v>31</v>
      </c>
      <c r="L96" s="8">
        <v>30</v>
      </c>
      <c r="M96" s="8">
        <v>31</v>
      </c>
      <c r="N96" s="168">
        <f>SUM(J96:M96)</f>
        <v>97</v>
      </c>
      <c r="O96" s="167">
        <f>SUM(C96:H96,J96:M96)</f>
        <v>237</v>
      </c>
      <c r="P96" s="169">
        <f>I96+N96</f>
        <v>237</v>
      </c>
    </row>
    <row r="97" spans="2:16" ht="19.5">
      <c r="B97" s="149" t="s">
        <v>485</v>
      </c>
      <c r="C97" s="147">
        <v>-1.7</v>
      </c>
      <c r="D97" s="10">
        <v>-0.8</v>
      </c>
      <c r="E97" s="10">
        <v>2.9</v>
      </c>
      <c r="F97" s="10">
        <v>7.8</v>
      </c>
      <c r="G97" s="10">
        <v>11.9</v>
      </c>
      <c r="H97" s="10">
        <v>0</v>
      </c>
      <c r="I97" s="153">
        <f>(C96*C97+D96*D97+E96*E97+F96*F97+G96*G97)/I96</f>
        <v>3.4771428571428573</v>
      </c>
      <c r="J97" s="10">
        <v>12.1</v>
      </c>
      <c r="K97" s="95">
        <v>8.6999999999999993</v>
      </c>
      <c r="L97" s="95">
        <v>3.7</v>
      </c>
      <c r="M97" s="95">
        <v>-0.1</v>
      </c>
      <c r="N97" s="153">
        <f>(J96*J97+K96*K97+L96*L97+M96*M97)/N96</f>
        <v>4.5164948453608247</v>
      </c>
      <c r="O97" s="154">
        <f>(C97*C96+D97*D96+E97*E96+F97*F96+G97*G96+H97*H96+J97*J96+K97*K96+L97*L96+M97*M96)/O96</f>
        <v>3.9025316455696202</v>
      </c>
      <c r="P97" s="161">
        <f>(I97*I96+N97*N96)/P96</f>
        <v>3.9025316455696206</v>
      </c>
    </row>
    <row r="98" spans="2:16" ht="19.5">
      <c r="B98" s="149" t="s">
        <v>212</v>
      </c>
      <c r="C98" s="13">
        <v>456</v>
      </c>
      <c r="D98" s="12">
        <f>D96*(13-D97)</f>
        <v>386.40000000000003</v>
      </c>
      <c r="E98" s="12">
        <v>313</v>
      </c>
      <c r="F98" s="12">
        <v>156</v>
      </c>
      <c r="G98" s="12">
        <v>23</v>
      </c>
      <c r="H98" s="12">
        <f>H96*(13-H97)</f>
        <v>0</v>
      </c>
      <c r="I98" s="155">
        <f>SUM(C98:G98)</f>
        <v>1334.4</v>
      </c>
      <c r="J98" s="12">
        <v>5</v>
      </c>
      <c r="K98" s="12">
        <v>134</v>
      </c>
      <c r="L98" s="12">
        <v>279</v>
      </c>
      <c r="M98" s="12">
        <v>406</v>
      </c>
      <c r="N98" s="155">
        <f>SUM(J98:M98)</f>
        <v>824</v>
      </c>
      <c r="O98" s="156">
        <f>O96*(13-O97)</f>
        <v>2156.1</v>
      </c>
      <c r="P98" s="162">
        <f>P96*(13-P97)</f>
        <v>2156.1</v>
      </c>
    </row>
    <row r="99" spans="2:16" ht="19.5">
      <c r="B99" s="149" t="s">
        <v>213</v>
      </c>
      <c r="C99" s="13">
        <v>580</v>
      </c>
      <c r="D99" s="12">
        <f>D96*(17-D97)</f>
        <v>498.40000000000003</v>
      </c>
      <c r="E99" s="12">
        <f>E96*(17-E97)</f>
        <v>437.09999999999997</v>
      </c>
      <c r="F99" s="12">
        <v>276</v>
      </c>
      <c r="G99" s="12">
        <v>103</v>
      </c>
      <c r="H99" s="12">
        <f>H96*(17-H97)</f>
        <v>0</v>
      </c>
      <c r="I99" s="155">
        <f>SUM(C99:G99)</f>
        <v>1894.5</v>
      </c>
      <c r="J99" s="12">
        <v>25</v>
      </c>
      <c r="K99" s="12">
        <v>258</v>
      </c>
      <c r="L99" s="12">
        <v>399</v>
      </c>
      <c r="M99" s="12">
        <v>530</v>
      </c>
      <c r="N99" s="155">
        <f>SUM(J99:M99)</f>
        <v>1212</v>
      </c>
      <c r="O99" s="156">
        <f>O96*(17-O97)</f>
        <v>3104.1</v>
      </c>
      <c r="P99" s="162">
        <f>P96*(17-P97)</f>
        <v>3104.1</v>
      </c>
    </row>
    <row r="100" spans="2:16" ht="19.5">
      <c r="B100" s="149" t="s">
        <v>214</v>
      </c>
      <c r="C100" s="17">
        <v>611</v>
      </c>
      <c r="D100" s="16">
        <f>D96*(18-D97)</f>
        <v>526.4</v>
      </c>
      <c r="E100" s="16">
        <f>E96*(18-E97)</f>
        <v>468.09999999999997</v>
      </c>
      <c r="F100" s="16">
        <v>306</v>
      </c>
      <c r="G100" s="16">
        <v>123</v>
      </c>
      <c r="H100" s="16">
        <f>H96*(18-H97)</f>
        <v>0</v>
      </c>
      <c r="I100" s="155">
        <f>SUM(C100:G100)</f>
        <v>2034.5</v>
      </c>
      <c r="J100" s="16">
        <v>30</v>
      </c>
      <c r="K100" s="16">
        <v>289</v>
      </c>
      <c r="L100" s="16">
        <v>429</v>
      </c>
      <c r="M100" s="16">
        <v>561</v>
      </c>
      <c r="N100" s="155">
        <f>SUM(J100:M100)</f>
        <v>1309</v>
      </c>
      <c r="O100" s="157">
        <f>O96*(18-O97)</f>
        <v>3341.1</v>
      </c>
      <c r="P100" s="163">
        <f>P96*(18-P97)</f>
        <v>3341.1</v>
      </c>
    </row>
    <row r="101" spans="2:16" ht="20.25" thickBot="1">
      <c r="B101" s="350" t="s">
        <v>215</v>
      </c>
      <c r="C101" s="21">
        <v>642</v>
      </c>
      <c r="D101" s="20">
        <f>D96*(19-D97)</f>
        <v>554.4</v>
      </c>
      <c r="E101" s="20">
        <f>E96*(19-E97)</f>
        <v>499.1</v>
      </c>
      <c r="F101" s="20">
        <f>F96*(19-F97)</f>
        <v>336</v>
      </c>
      <c r="G101" s="20">
        <v>143</v>
      </c>
      <c r="H101" s="20">
        <f>H96*(19-H97)</f>
        <v>0</v>
      </c>
      <c r="I101" s="164">
        <f>SUM(C101:G101)</f>
        <v>2174.5</v>
      </c>
      <c r="J101" s="20">
        <v>35</v>
      </c>
      <c r="K101" s="20">
        <v>320</v>
      </c>
      <c r="L101" s="20">
        <v>459</v>
      </c>
      <c r="M101" s="20">
        <v>592</v>
      </c>
      <c r="N101" s="164">
        <f>SUM(J101:M101)</f>
        <v>1406</v>
      </c>
      <c r="O101" s="165">
        <f>O96*(19-O97)</f>
        <v>3578.1</v>
      </c>
      <c r="P101" s="166">
        <f>P96*(19-P97)</f>
        <v>3578.1</v>
      </c>
    </row>
    <row r="102" spans="2:16" ht="15.75" thickBot="1">
      <c r="B102" s="4"/>
      <c r="C102" s="4"/>
      <c r="D102" s="4"/>
      <c r="E102" s="4"/>
      <c r="F102" s="4"/>
      <c r="G102" s="4"/>
      <c r="H102" s="4"/>
      <c r="I102" s="4"/>
      <c r="J102" s="28"/>
      <c r="K102" s="4"/>
      <c r="L102" s="4"/>
      <c r="M102" s="4"/>
      <c r="N102" s="4"/>
      <c r="O102" s="4"/>
      <c r="P102" s="4"/>
    </row>
    <row r="103" spans="2:16" ht="24" thickBot="1">
      <c r="B103" s="170" t="s">
        <v>236</v>
      </c>
      <c r="C103" s="458" t="s">
        <v>237</v>
      </c>
      <c r="D103" s="458"/>
      <c r="E103" s="458"/>
      <c r="F103" s="458"/>
      <c r="G103" s="458"/>
      <c r="H103" s="458"/>
      <c r="I103" s="458"/>
      <c r="J103" s="458"/>
      <c r="K103" s="458"/>
      <c r="L103" s="458"/>
      <c r="M103" s="459"/>
      <c r="N103" s="459"/>
      <c r="O103" s="459"/>
      <c r="P103" s="460"/>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30.75" thickBot="1">
      <c r="B105" s="466"/>
      <c r="C105" s="462"/>
      <c r="D105" s="462"/>
      <c r="E105" s="462"/>
      <c r="F105" s="462"/>
      <c r="G105" s="462"/>
      <c r="H105" s="462"/>
      <c r="I105" s="462"/>
      <c r="J105" s="462"/>
      <c r="K105" s="462"/>
      <c r="L105" s="462"/>
      <c r="M105" s="462"/>
      <c r="N105" s="462"/>
      <c r="O105" s="145" t="s">
        <v>234</v>
      </c>
      <c r="P105" s="30" t="s">
        <v>235</v>
      </c>
    </row>
    <row r="106" spans="2:16" ht="15">
      <c r="B106" s="174">
        <v>2007</v>
      </c>
      <c r="C106" s="173">
        <f>C11/C$101</f>
        <v>0.70498442367601244</v>
      </c>
      <c r="D106" s="172">
        <f t="shared" ref="D106:P106" si="4">D11/D$101</f>
        <v>0.7882395382395383</v>
      </c>
      <c r="E106" s="172">
        <f t="shared" si="4"/>
        <v>0.93969144460028042</v>
      </c>
      <c r="F106" s="172">
        <f t="shared" si="4"/>
        <v>0.95833333333333337</v>
      </c>
      <c r="G106" s="172">
        <f t="shared" si="4"/>
        <v>0.46853146853146854</v>
      </c>
      <c r="H106" s="172"/>
      <c r="I106" s="172">
        <f t="shared" si="4"/>
        <v>0.80367900666819958</v>
      </c>
      <c r="J106" s="172">
        <f t="shared" si="4"/>
        <v>0</v>
      </c>
      <c r="K106" s="172">
        <f t="shared" si="4"/>
        <v>1.015625</v>
      </c>
      <c r="L106" s="172">
        <f t="shared" si="4"/>
        <v>1.0915032679738561</v>
      </c>
      <c r="M106" s="172">
        <f t="shared" si="4"/>
        <v>0.96351351351351344</v>
      </c>
      <c r="N106" s="172">
        <f t="shared" si="4"/>
        <v>0.99317211948790907</v>
      </c>
      <c r="O106" s="172">
        <f t="shared" si="4"/>
        <v>0.84852295911237807</v>
      </c>
      <c r="P106" s="358">
        <f t="shared" si="4"/>
        <v>0.84852295911237807</v>
      </c>
    </row>
    <row r="107" spans="2:16" ht="15">
      <c r="B107" s="175">
        <f t="shared" ref="B107:B112" si="5">B106+1</f>
        <v>2008</v>
      </c>
      <c r="C107" s="34">
        <f>C21/C$101</f>
        <v>0.79127725856697817</v>
      </c>
      <c r="D107" s="33">
        <f t="shared" ref="D107:P107" si="6">D21/D$101</f>
        <v>0.7882395382395383</v>
      </c>
      <c r="E107" s="33">
        <f t="shared" si="6"/>
        <v>0.93969144460028042</v>
      </c>
      <c r="F107" s="33">
        <f t="shared" si="6"/>
        <v>0.95833333333333337</v>
      </c>
      <c r="G107" s="33">
        <f t="shared" si="6"/>
        <v>0.46853146853146854</v>
      </c>
      <c r="H107" s="33"/>
      <c r="I107" s="33">
        <f t="shared" si="6"/>
        <v>0.82915612784548176</v>
      </c>
      <c r="J107" s="33">
        <f t="shared" si="6"/>
        <v>4.2571428571428571</v>
      </c>
      <c r="K107" s="33">
        <f t="shared" si="6"/>
        <v>0.984375</v>
      </c>
      <c r="L107" s="33">
        <f t="shared" si="6"/>
        <v>0.94117647058823528</v>
      </c>
      <c r="M107" s="33">
        <f t="shared" si="6"/>
        <v>0.92398648648648651</v>
      </c>
      <c r="N107" s="33">
        <f t="shared" si="6"/>
        <v>1.0263157894736843</v>
      </c>
      <c r="O107" s="33">
        <f t="shared" si="6"/>
        <v>0.90710153433386431</v>
      </c>
      <c r="P107" s="35">
        <f t="shared" si="6"/>
        <v>0.90710153433386431</v>
      </c>
    </row>
    <row r="108" spans="2:16" ht="15">
      <c r="B108" s="175">
        <f t="shared" si="5"/>
        <v>2009</v>
      </c>
      <c r="C108" s="34">
        <f>C31/C$101</f>
        <v>1.0856697819314642</v>
      </c>
      <c r="D108" s="33">
        <f t="shared" ref="D108:P108" si="7">D31/D$101</f>
        <v>0.93975468975468979</v>
      </c>
      <c r="E108" s="33">
        <f t="shared" si="7"/>
        <v>0.89561210178320971</v>
      </c>
      <c r="F108" s="33">
        <f t="shared" si="7"/>
        <v>0.34523809523809523</v>
      </c>
      <c r="G108" s="33">
        <f t="shared" si="7"/>
        <v>0.79020979020979021</v>
      </c>
      <c r="H108" s="33"/>
      <c r="I108" s="33">
        <f t="shared" si="7"/>
        <v>0.87100482869625206</v>
      </c>
      <c r="J108" s="33">
        <f t="shared" si="7"/>
        <v>0.97142857142857142</v>
      </c>
      <c r="K108" s="33">
        <f t="shared" si="7"/>
        <v>0.95</v>
      </c>
      <c r="L108" s="33">
        <f t="shared" si="7"/>
        <v>0.80827886710239649</v>
      </c>
      <c r="M108" s="33">
        <f t="shared" si="7"/>
        <v>0.99831081081081086</v>
      </c>
      <c r="N108" s="33">
        <f t="shared" si="7"/>
        <v>0.92460881934566141</v>
      </c>
      <c r="O108" s="33">
        <f t="shared" si="7"/>
        <v>0.90232246164165342</v>
      </c>
      <c r="P108" s="35">
        <f t="shared" si="7"/>
        <v>0.89309968977949195</v>
      </c>
    </row>
    <row r="109" spans="2:16" ht="15">
      <c r="B109" s="175">
        <f t="shared" si="5"/>
        <v>2010</v>
      </c>
      <c r="C109" s="34">
        <f>C41/C$101</f>
        <v>1.104361370716511</v>
      </c>
      <c r="D109" s="33">
        <f t="shared" ref="D109:P109" si="8">D41/D$101</f>
        <v>0.98304473304473305</v>
      </c>
      <c r="E109" s="33">
        <f t="shared" si="8"/>
        <v>0.96173111600881578</v>
      </c>
      <c r="F109" s="33">
        <f t="shared" si="8"/>
        <v>0.85416666666666663</v>
      </c>
      <c r="G109" s="33">
        <f t="shared" si="8"/>
        <v>1.1328671328671329</v>
      </c>
      <c r="H109" s="33"/>
      <c r="I109" s="33">
        <f t="shared" si="8"/>
        <v>1.003908944584962</v>
      </c>
      <c r="J109" s="33">
        <f t="shared" si="8"/>
        <v>5.8857142857142861</v>
      </c>
      <c r="K109" s="33">
        <f t="shared" si="8"/>
        <v>1.2</v>
      </c>
      <c r="L109" s="33">
        <f t="shared" si="8"/>
        <v>0.90849673202614378</v>
      </c>
      <c r="M109" s="33">
        <f t="shared" si="8"/>
        <v>1.2246621621621621</v>
      </c>
      <c r="N109" s="33">
        <f t="shared" si="8"/>
        <v>1.2318634423897581</v>
      </c>
      <c r="O109" s="33">
        <f t="shared" si="8"/>
        <v>1.0949107067996982</v>
      </c>
      <c r="P109" s="35">
        <f t="shared" si="8"/>
        <v>1.0949107067996982</v>
      </c>
    </row>
    <row r="110" spans="2:16" ht="15">
      <c r="B110" s="175">
        <f t="shared" si="5"/>
        <v>2011</v>
      </c>
      <c r="C110" s="34">
        <f>C51/C$101</f>
        <v>0.9330218068535826</v>
      </c>
      <c r="D110" s="33">
        <f t="shared" ref="D110:P110" si="9">D51/D$101</f>
        <v>1.0064935064935066</v>
      </c>
      <c r="E110" s="33">
        <f t="shared" si="9"/>
        <v>0.91765177319174507</v>
      </c>
      <c r="F110" s="33">
        <f t="shared" si="9"/>
        <v>0.52083333333333337</v>
      </c>
      <c r="G110" s="33">
        <f t="shared" si="9"/>
        <v>0.66433566433566438</v>
      </c>
      <c r="H110" s="33"/>
      <c r="I110" s="33">
        <f t="shared" si="9"/>
        <v>0.8668659461945275</v>
      </c>
      <c r="J110" s="33">
        <f t="shared" si="9"/>
        <v>1.7714285714285714</v>
      </c>
      <c r="K110" s="33">
        <f t="shared" si="9"/>
        <v>0.953125</v>
      </c>
      <c r="L110" s="33">
        <f t="shared" si="9"/>
        <v>1.028322440087146</v>
      </c>
      <c r="M110" s="33">
        <f t="shared" si="9"/>
        <v>0.79898648648648651</v>
      </c>
      <c r="N110" s="33">
        <f t="shared" si="9"/>
        <v>0.93314366998577525</v>
      </c>
      <c r="O110" s="33">
        <f t="shared" si="9"/>
        <v>0.8925966294961013</v>
      </c>
      <c r="P110" s="35">
        <f t="shared" si="9"/>
        <v>0.8925966294961013</v>
      </c>
    </row>
    <row r="111" spans="2:16" ht="15">
      <c r="B111" s="175">
        <f t="shared" si="5"/>
        <v>2012</v>
      </c>
      <c r="C111" s="34">
        <f>C61/C$101</f>
        <v>0.82554517133956384</v>
      </c>
      <c r="D111" s="33">
        <f t="shared" ref="D111:O111" si="10">D61/D$101</f>
        <v>0.74242424242424243</v>
      </c>
      <c r="E111" s="33">
        <f t="shared" si="10"/>
        <v>0.81947505509917851</v>
      </c>
      <c r="F111" s="33">
        <f t="shared" si="10"/>
        <v>0.875</v>
      </c>
      <c r="G111" s="33">
        <f t="shared" si="10"/>
        <v>0.49650349650349651</v>
      </c>
      <c r="H111" s="33"/>
      <c r="I111" s="33">
        <f t="shared" si="10"/>
        <v>0.78896297999540121</v>
      </c>
      <c r="J111" s="33">
        <f t="shared" si="10"/>
        <v>2.9142857142857141</v>
      </c>
      <c r="K111" s="33">
        <f t="shared" si="10"/>
        <v>0.953125</v>
      </c>
      <c r="L111" s="33">
        <f t="shared" si="10"/>
        <v>0.88888888888888884</v>
      </c>
      <c r="M111" s="33">
        <f t="shared" si="10"/>
        <v>0.96283783783783783</v>
      </c>
      <c r="N111" s="33">
        <f t="shared" si="10"/>
        <v>0.98506401137980082</v>
      </c>
      <c r="O111" s="33">
        <f t="shared" si="10"/>
        <v>0.86668902490148414</v>
      </c>
      <c r="P111" s="35">
        <f>P61/P$101</f>
        <v>0.86668902490148403</v>
      </c>
    </row>
    <row r="112" spans="2:16" ht="15">
      <c r="B112" s="175">
        <f t="shared" si="5"/>
        <v>2013</v>
      </c>
      <c r="C112" s="34">
        <f>C71/C$101</f>
        <v>0.90809968847352029</v>
      </c>
      <c r="D112" s="33">
        <f t="shared" ref="D112:P112" si="11">D71/D$101</f>
        <v>0.93975468975468979</v>
      </c>
      <c r="E112" s="33">
        <f t="shared" si="11"/>
        <v>1.15527950310559</v>
      </c>
      <c r="F112" s="33">
        <f t="shared" si="11"/>
        <v>0.7232142857142857</v>
      </c>
      <c r="G112" s="33">
        <f t="shared" si="11"/>
        <v>1.2041958041958041</v>
      </c>
      <c r="H112" s="33"/>
      <c r="I112" s="33">
        <f t="shared" si="11"/>
        <v>0.9638077719015864</v>
      </c>
      <c r="J112" s="33">
        <f t="shared" si="11"/>
        <v>3.5428571428571427</v>
      </c>
      <c r="K112" s="33">
        <f t="shared" si="11"/>
        <v>0.953125</v>
      </c>
      <c r="L112" s="33">
        <f t="shared" si="11"/>
        <v>0.94117647058823528</v>
      </c>
      <c r="M112" s="33">
        <f t="shared" si="11"/>
        <v>0.89527027027027029</v>
      </c>
      <c r="N112" s="33">
        <f t="shared" si="11"/>
        <v>0.98933143669985779</v>
      </c>
      <c r="O112" s="33">
        <f t="shared" si="11"/>
        <v>0.99404711997987771</v>
      </c>
      <c r="P112" s="35">
        <f t="shared" si="11"/>
        <v>0.97448366451468649</v>
      </c>
    </row>
    <row r="113" spans="2:16" ht="15">
      <c r="B113" s="175">
        <f>B112+1</f>
        <v>2014</v>
      </c>
      <c r="C113" s="34">
        <f>C81/C$101</f>
        <v>0.83489096573208721</v>
      </c>
      <c r="D113" s="33">
        <f t="shared" ref="D113:P113" si="12">D81/D$101</f>
        <v>0.81349206349206349</v>
      </c>
      <c r="E113" s="33">
        <f t="shared" si="12"/>
        <v>0.78341013824884786</v>
      </c>
      <c r="F113" s="33">
        <f t="shared" si="12"/>
        <v>0.75</v>
      </c>
      <c r="G113" s="33">
        <f t="shared" si="12"/>
        <v>0.92307692307692313</v>
      </c>
      <c r="H113" s="33"/>
      <c r="I113" s="33">
        <f t="shared" si="12"/>
        <v>0.81030121867095883</v>
      </c>
      <c r="J113" s="33">
        <f t="shared" si="12"/>
        <v>0.84200000000000019</v>
      </c>
      <c r="K113" s="33">
        <f t="shared" si="12"/>
        <v>0.47327620967741935</v>
      </c>
      <c r="L113" s="33">
        <f t="shared" si="12"/>
        <v>0.83094408133623809</v>
      </c>
      <c r="M113" s="33">
        <f t="shared" si="12"/>
        <v>0.83733108108108101</v>
      </c>
      <c r="N113" s="33">
        <f t="shared" si="12"/>
        <v>0.75250477982226704</v>
      </c>
      <c r="O113" s="33">
        <f t="shared" si="12"/>
        <v>0.78805000431237471</v>
      </c>
      <c r="P113" s="35">
        <f t="shared" si="12"/>
        <v>0.78805000431237471</v>
      </c>
    </row>
    <row r="114" spans="2:16" ht="15.75" thickBot="1">
      <c r="B114" s="176">
        <f>B113+1</f>
        <v>2015</v>
      </c>
      <c r="C114" s="37">
        <f>C91/C$101</f>
        <v>0.79065420560747668</v>
      </c>
      <c r="D114" s="36">
        <f t="shared" ref="D114:O114" si="13">D91/D$101</f>
        <v>1.0188749742321173</v>
      </c>
      <c r="E114" s="36">
        <f t="shared" si="13"/>
        <v>0.86635944700460832</v>
      </c>
      <c r="F114" s="36">
        <f t="shared" si="13"/>
        <v>0.81869047619047619</v>
      </c>
      <c r="G114" s="36">
        <f t="shared" si="13"/>
        <v>0.51847507331378317</v>
      </c>
      <c r="H114" s="36"/>
      <c r="I114" s="36">
        <f t="shared" si="13"/>
        <v>0.85264944640062401</v>
      </c>
      <c r="J114" s="36">
        <f t="shared" si="13"/>
        <v>0</v>
      </c>
      <c r="K114" s="36">
        <f t="shared" si="13"/>
        <v>0</v>
      </c>
      <c r="L114" s="36">
        <f t="shared" si="13"/>
        <v>0</v>
      </c>
      <c r="M114" s="36">
        <f t="shared" si="13"/>
        <v>0</v>
      </c>
      <c r="N114" s="36">
        <f t="shared" si="13"/>
        <v>0</v>
      </c>
      <c r="O114" s="36">
        <f t="shared" si="13"/>
        <v>0.52148800234709958</v>
      </c>
      <c r="P114" s="38"/>
    </row>
    <row r="115" spans="2:16" ht="13.5" thickBot="1"/>
    <row r="116" spans="2:16" ht="18.75" thickBot="1">
      <c r="B116" s="181" t="s">
        <v>236</v>
      </c>
      <c r="C116" s="478" t="s">
        <v>45</v>
      </c>
      <c r="D116" s="479"/>
      <c r="E116" s="479"/>
      <c r="F116" s="479"/>
      <c r="G116" s="479"/>
      <c r="H116" s="479"/>
      <c r="I116" s="479"/>
      <c r="J116" s="479"/>
      <c r="K116" s="479"/>
      <c r="L116" s="479"/>
      <c r="M116" s="480"/>
      <c r="N116" s="480"/>
      <c r="O116" s="480"/>
      <c r="P116" s="481"/>
    </row>
    <row r="117" spans="2:16" ht="15.75">
      <c r="B117" s="475" t="s">
        <v>195</v>
      </c>
      <c r="C117" s="456" t="s">
        <v>196</v>
      </c>
      <c r="D117" s="456" t="s">
        <v>197</v>
      </c>
      <c r="E117" s="456" t="s">
        <v>198</v>
      </c>
      <c r="F117" s="456" t="s">
        <v>199</v>
      </c>
      <c r="G117" s="456" t="s">
        <v>200</v>
      </c>
      <c r="H117" s="456" t="s">
        <v>201</v>
      </c>
      <c r="I117" s="467" t="s">
        <v>202</v>
      </c>
      <c r="J117" s="456" t="s">
        <v>203</v>
      </c>
      <c r="K117" s="456" t="s">
        <v>204</v>
      </c>
      <c r="L117" s="456" t="s">
        <v>205</v>
      </c>
      <c r="M117" s="456" t="s">
        <v>206</v>
      </c>
      <c r="N117" s="467" t="s">
        <v>207</v>
      </c>
      <c r="O117" s="456" t="s">
        <v>208</v>
      </c>
      <c r="P117" s="457"/>
    </row>
    <row r="118" spans="2:16" ht="32.25" thickBot="1">
      <c r="B118" s="476"/>
      <c r="C118" s="477"/>
      <c r="D118" s="477"/>
      <c r="E118" s="477"/>
      <c r="F118" s="477"/>
      <c r="G118" s="477"/>
      <c r="H118" s="477"/>
      <c r="I118" s="477"/>
      <c r="J118" s="477"/>
      <c r="K118" s="477"/>
      <c r="L118" s="477"/>
      <c r="M118" s="477"/>
      <c r="N118" s="477"/>
      <c r="O118" s="183" t="s">
        <v>234</v>
      </c>
      <c r="P118" s="30" t="s">
        <v>235</v>
      </c>
    </row>
    <row r="119" spans="2:16" ht="15">
      <c r="B119" s="174">
        <v>2007</v>
      </c>
      <c r="C119" s="184">
        <f>C7/C$97</f>
        <v>-2.5882352941176472</v>
      </c>
      <c r="D119" s="182">
        <f t="shared" ref="D119:P119" si="14">D7/D$97</f>
        <v>-5.3749999999999991</v>
      </c>
      <c r="E119" s="182">
        <f t="shared" si="14"/>
        <v>1.896551724137931</v>
      </c>
      <c r="F119" s="182">
        <f t="shared" si="14"/>
        <v>1.1923076923076925</v>
      </c>
      <c r="G119" s="182">
        <f t="shared" si="14"/>
        <v>1.0420168067226891</v>
      </c>
      <c r="H119" s="182"/>
      <c r="I119" s="182">
        <f t="shared" si="14"/>
        <v>1.8368307945136209</v>
      </c>
      <c r="J119" s="182">
        <f t="shared" si="14"/>
        <v>0</v>
      </c>
      <c r="K119" s="182">
        <f t="shared" si="14"/>
        <v>0.74712643678160928</v>
      </c>
      <c r="L119" s="182">
        <f t="shared" si="14"/>
        <v>0.62162162162162149</v>
      </c>
      <c r="M119" s="182">
        <f t="shared" si="14"/>
        <v>-5.9999999999999991</v>
      </c>
      <c r="N119" s="182">
        <f t="shared" si="14"/>
        <v>0.65303413118822928</v>
      </c>
      <c r="O119" s="182">
        <f t="shared" si="14"/>
        <v>1.2834632016513927</v>
      </c>
      <c r="P119" s="357">
        <f t="shared" si="14"/>
        <v>1.2834632016513929</v>
      </c>
    </row>
    <row r="120" spans="2:16" ht="15">
      <c r="B120" s="175">
        <v>2008</v>
      </c>
      <c r="C120" s="87">
        <f>C17/C$97</f>
        <v>-1.5294117647058825</v>
      </c>
      <c r="D120" s="85">
        <f t="shared" ref="D120:P120" si="15">D17/D$97</f>
        <v>-4.25</v>
      </c>
      <c r="E120" s="85">
        <f t="shared" si="15"/>
        <v>1.3448275862068966</v>
      </c>
      <c r="F120" s="85">
        <f t="shared" si="15"/>
        <v>1.0641025641025643</v>
      </c>
      <c r="G120" s="85">
        <f t="shared" si="15"/>
        <v>1.0420168067226891</v>
      </c>
      <c r="H120" s="85"/>
      <c r="I120" s="85">
        <f t="shared" si="15"/>
        <v>1.4815435181088428</v>
      </c>
      <c r="J120" s="85">
        <f t="shared" si="15"/>
        <v>0.75206611570247928</v>
      </c>
      <c r="K120" s="85">
        <f t="shared" si="15"/>
        <v>1.0114942528735633</v>
      </c>
      <c r="L120" s="85">
        <f t="shared" si="15"/>
        <v>1.243243243243243</v>
      </c>
      <c r="M120" s="85">
        <f t="shared" si="15"/>
        <v>-13</v>
      </c>
      <c r="N120" s="85">
        <f t="shared" si="15"/>
        <v>1.215896170165562</v>
      </c>
      <c r="O120" s="85">
        <f t="shared" si="15"/>
        <v>1.3593902043464159</v>
      </c>
      <c r="P120" s="88">
        <f t="shared" si="15"/>
        <v>1.3593902043464157</v>
      </c>
    </row>
    <row r="121" spans="2:16" ht="15">
      <c r="B121" s="175">
        <v>2009</v>
      </c>
      <c r="C121" s="87">
        <f>C27/C$97</f>
        <v>2.0588235294117649</v>
      </c>
      <c r="D121" s="85">
        <f t="shared" ref="D121:P121" si="16">D27/D$97</f>
        <v>-0.5</v>
      </c>
      <c r="E121" s="85">
        <f t="shared" si="16"/>
        <v>1.586206896551724</v>
      </c>
      <c r="F121" s="85">
        <f t="shared" si="16"/>
        <v>1.4487179487179489</v>
      </c>
      <c r="G121" s="85">
        <f t="shared" si="16"/>
        <v>1</v>
      </c>
      <c r="H121" s="85"/>
      <c r="I121" s="85">
        <f t="shared" si="16"/>
        <v>0.96307815587714007</v>
      </c>
      <c r="J121" s="85">
        <f t="shared" si="16"/>
        <v>1.0165289256198349</v>
      </c>
      <c r="K121" s="85">
        <f t="shared" si="16"/>
        <v>0.83908045977011503</v>
      </c>
      <c r="L121" s="85">
        <f t="shared" si="16"/>
        <v>1.7837837837837835</v>
      </c>
      <c r="M121" s="85">
        <f t="shared" si="16"/>
        <v>1</v>
      </c>
      <c r="N121" s="85">
        <f t="shared" si="16"/>
        <v>1.0738415886783839</v>
      </c>
      <c r="O121" s="85">
        <f t="shared" si="16"/>
        <v>1.0736385088990528</v>
      </c>
      <c r="P121" s="88">
        <f t="shared" si="16"/>
        <v>1.0242538591914772</v>
      </c>
    </row>
    <row r="122" spans="2:16" ht="15">
      <c r="B122" s="175">
        <v>2010</v>
      </c>
      <c r="C122" s="87">
        <f>C37/C$97</f>
        <v>2.2941176470588234</v>
      </c>
      <c r="D122" s="85">
        <f t="shared" ref="D122:P122" si="17">D37/D$97</f>
        <v>0.625</v>
      </c>
      <c r="E122" s="85">
        <f t="shared" si="17"/>
        <v>1.2068965517241379</v>
      </c>
      <c r="F122" s="85">
        <f t="shared" si="17"/>
        <v>0.96153846153846156</v>
      </c>
      <c r="G122" s="85">
        <f t="shared" si="17"/>
        <v>0.91596638655462181</v>
      </c>
      <c r="H122" s="85"/>
      <c r="I122" s="85">
        <f t="shared" si="17"/>
        <v>0.8076021790072736</v>
      </c>
      <c r="J122" s="85">
        <f t="shared" si="17"/>
        <v>0.89256198347107452</v>
      </c>
      <c r="K122" s="85">
        <f t="shared" si="17"/>
        <v>0.75862068965517249</v>
      </c>
      <c r="L122" s="85">
        <f t="shared" si="17"/>
        <v>1.3783783783783783</v>
      </c>
      <c r="M122" s="85">
        <f t="shared" si="17"/>
        <v>44</v>
      </c>
      <c r="N122" s="85">
        <f t="shared" si="17"/>
        <v>0.9295461950107009</v>
      </c>
      <c r="O122" s="85">
        <f t="shared" si="17"/>
        <v>0.88495667485287988</v>
      </c>
      <c r="P122" s="88">
        <f t="shared" si="17"/>
        <v>0.88495667485287977</v>
      </c>
    </row>
    <row r="123" spans="2:16" ht="15">
      <c r="B123" s="175">
        <v>2011</v>
      </c>
      <c r="C123" s="87">
        <f>C47/C$97</f>
        <v>0.17647058823529413</v>
      </c>
      <c r="D123" s="85">
        <f t="shared" ref="D123:O123" si="18">D47/D$97</f>
        <v>1.125</v>
      </c>
      <c r="E123" s="85">
        <f t="shared" si="18"/>
        <v>1.4482758620689655</v>
      </c>
      <c r="F123" s="85">
        <f t="shared" si="18"/>
        <v>1.3205128205128207</v>
      </c>
      <c r="G123" s="85">
        <f t="shared" si="18"/>
        <v>0.79831932773109238</v>
      </c>
      <c r="H123" s="85"/>
      <c r="I123" s="85">
        <f t="shared" si="18"/>
        <v>0.95073267597918387</v>
      </c>
      <c r="J123" s="85">
        <f t="shared" si="18"/>
        <v>1.0661157024793388</v>
      </c>
      <c r="K123" s="85">
        <f t="shared" si="18"/>
        <v>0.83908045977011503</v>
      </c>
      <c r="L123" s="85">
        <f t="shared" si="18"/>
        <v>0.89189189189189177</v>
      </c>
      <c r="M123" s="85">
        <f t="shared" si="18"/>
        <v>-37</v>
      </c>
      <c r="N123" s="85">
        <f t="shared" si="18"/>
        <v>1.2154759187400137</v>
      </c>
      <c r="O123" s="85">
        <f t="shared" si="18"/>
        <v>1.0972435430807566</v>
      </c>
      <c r="P123" s="88">
        <f>P47/P$97</f>
        <v>1.0972435430807563</v>
      </c>
    </row>
    <row r="124" spans="2:16" ht="15">
      <c r="B124" s="175">
        <v>2012</v>
      </c>
      <c r="C124" s="87">
        <f>C57/C$97</f>
        <v>-1.1176470588235294</v>
      </c>
      <c r="D124" s="85">
        <f t="shared" ref="D124:P124" si="19">D57/D$97</f>
        <v>-5.3749999999999991</v>
      </c>
      <c r="E124" s="85">
        <f t="shared" si="19"/>
        <v>2</v>
      </c>
      <c r="F124" s="85">
        <f t="shared" si="19"/>
        <v>0.92307692307692313</v>
      </c>
      <c r="G124" s="85">
        <f t="shared" si="19"/>
        <v>1</v>
      </c>
      <c r="H124" s="85"/>
      <c r="I124" s="85">
        <f t="shared" si="19"/>
        <v>1.5141166803615445</v>
      </c>
      <c r="J124" s="85">
        <f t="shared" si="19"/>
        <v>1.0082644628099173</v>
      </c>
      <c r="K124" s="85">
        <f t="shared" si="19"/>
        <v>1.0574712643678161</v>
      </c>
      <c r="L124" s="85">
        <f t="shared" si="19"/>
        <v>1.4594594594594594</v>
      </c>
      <c r="M124" s="85">
        <f t="shared" si="19"/>
        <v>-5.9999999999999991</v>
      </c>
      <c r="N124" s="85">
        <f t="shared" si="19"/>
        <v>1.3425347774054064</v>
      </c>
      <c r="O124" s="85">
        <f t="shared" si="19"/>
        <v>1.4434705895511535</v>
      </c>
      <c r="P124" s="88">
        <f t="shared" si="19"/>
        <v>1.4434705895511537</v>
      </c>
    </row>
    <row r="125" spans="2:16" ht="15">
      <c r="B125" s="175">
        <v>2013</v>
      </c>
      <c r="C125" s="87">
        <f>C67/C$97</f>
        <v>-0.11764705882352942</v>
      </c>
      <c r="D125" s="85">
        <f t="shared" ref="D125:P125" si="20">D67/D$97</f>
        <v>-0.5</v>
      </c>
      <c r="E125" s="85">
        <f t="shared" si="20"/>
        <v>0.13793103448275862</v>
      </c>
      <c r="F125" s="85">
        <f t="shared" si="20"/>
        <v>0.87179487179487181</v>
      </c>
      <c r="G125" s="85">
        <f t="shared" si="20"/>
        <v>0.90756302521008403</v>
      </c>
      <c r="H125" s="85"/>
      <c r="I125" s="85">
        <f t="shared" si="20"/>
        <v>0.86189917642557412</v>
      </c>
      <c r="J125" s="85">
        <f t="shared" si="20"/>
        <v>0.88429752066115697</v>
      </c>
      <c r="K125" s="85">
        <f t="shared" si="20"/>
        <v>1.0574712643678161</v>
      </c>
      <c r="L125" s="85">
        <f t="shared" si="20"/>
        <v>1.243243243243243</v>
      </c>
      <c r="M125" s="85">
        <f t="shared" si="20"/>
        <v>-18.999999999999996</v>
      </c>
      <c r="N125" s="85">
        <f t="shared" si="20"/>
        <v>1.3297053760183632</v>
      </c>
      <c r="O125" s="85">
        <f t="shared" si="20"/>
        <v>1.1936007031274525</v>
      </c>
      <c r="P125" s="88">
        <f t="shared" si="20"/>
        <v>1.1145533789253619</v>
      </c>
    </row>
    <row r="126" spans="2:16" ht="15">
      <c r="B126" s="175">
        <f>B125+1</f>
        <v>2014</v>
      </c>
      <c r="C126" s="87">
        <f>C77/C$97</f>
        <v>-1</v>
      </c>
      <c r="D126" s="85">
        <f t="shared" ref="D126:P126" si="21">D77/D$97</f>
        <v>-3.6249999999999996</v>
      </c>
      <c r="E126" s="85">
        <f t="shared" si="21"/>
        <v>2.2068965517241379</v>
      </c>
      <c r="F126" s="85">
        <f t="shared" si="21"/>
        <v>1.358974358974359</v>
      </c>
      <c r="G126" s="85">
        <f t="shared" si="21"/>
        <v>0.8571428571428571</v>
      </c>
      <c r="H126" s="85"/>
      <c r="I126" s="85">
        <f t="shared" si="21"/>
        <v>1.7112815362609939</v>
      </c>
      <c r="J126" s="85">
        <f t="shared" si="21"/>
        <v>1.2223140495867768</v>
      </c>
      <c r="K126" s="85">
        <f t="shared" si="21"/>
        <v>1.267704857248795</v>
      </c>
      <c r="L126" s="85">
        <f t="shared" si="21"/>
        <v>1.8099099099099101</v>
      </c>
      <c r="M126" s="85">
        <f t="shared" si="21"/>
        <v>-30.096774193548381</v>
      </c>
      <c r="N126" s="85">
        <f t="shared" si="21"/>
        <v>1.5447877487051414</v>
      </c>
      <c r="O126" s="85">
        <f t="shared" si="21"/>
        <v>1.6285602673713582</v>
      </c>
      <c r="P126" s="88">
        <f t="shared" si="21"/>
        <v>1.628560267371358</v>
      </c>
    </row>
    <row r="127" spans="2:16" ht="15.75" thickBot="1">
      <c r="B127" s="176">
        <f>B126+1</f>
        <v>2015</v>
      </c>
      <c r="C127" s="93">
        <f>C87/C$97</f>
        <v>-1.5445920303605312</v>
      </c>
      <c r="D127" s="91">
        <f t="shared" ref="D127:O127" si="22">D87/D$97</f>
        <v>-0.97321428571428581</v>
      </c>
      <c r="E127" s="91">
        <f t="shared" si="22"/>
        <v>1.7419354838709675</v>
      </c>
      <c r="F127" s="91">
        <f t="shared" si="22"/>
        <v>1.0794871794871794</v>
      </c>
      <c r="G127" s="91">
        <f t="shared" si="22"/>
        <v>1.1173759826511247</v>
      </c>
      <c r="H127" s="91"/>
      <c r="I127" s="91">
        <f t="shared" si="22"/>
        <v>1.424701965717021</v>
      </c>
      <c r="J127" s="91">
        <f t="shared" si="22"/>
        <v>0</v>
      </c>
      <c r="K127" s="91">
        <f t="shared" si="22"/>
        <v>0</v>
      </c>
      <c r="L127" s="91">
        <f t="shared" si="22"/>
        <v>0</v>
      </c>
      <c r="M127" s="91">
        <f t="shared" si="22"/>
        <v>0</v>
      </c>
      <c r="N127" s="91"/>
      <c r="O127" s="91">
        <f t="shared" si="22"/>
        <v>1.3785993480931602</v>
      </c>
      <c r="P127" s="94"/>
    </row>
  </sheetData>
  <customSheetViews>
    <customSheetView guid="{6DA84043-8308-458F-9378-22AB3DF247A3}" scale="80" showPageBreaks="1" view="pageBreakPreview" topLeftCell="A101">
      <selection activeCell="B119" activeCellId="1" sqref="B117:P118 B119:B127"/>
      <rowBreaks count="1" manualBreakCount="1">
        <brk id="62" max="16383" man="1"/>
      </rowBreaks>
      <pageMargins left="0.7" right="0.7" top="0.78740157499999996" bottom="0.78740157499999996" header="0.3" footer="0.3"/>
      <pageSetup paperSize="9" scale="60" orientation="portrait" r:id="rId1"/>
    </customSheetView>
  </customSheetViews>
  <mergeCells count="191">
    <mergeCell ref="O94:P94"/>
    <mergeCell ref="D94:D95"/>
    <mergeCell ref="E94:E95"/>
    <mergeCell ref="F94:F95"/>
    <mergeCell ref="G94:G95"/>
    <mergeCell ref="L104:L105"/>
    <mergeCell ref="M104:M105"/>
    <mergeCell ref="C94:C95"/>
    <mergeCell ref="N104:N105"/>
    <mergeCell ref="J104:J105"/>
    <mergeCell ref="K104:K105"/>
    <mergeCell ref="J94:J95"/>
    <mergeCell ref="K94:K95"/>
    <mergeCell ref="H94:H95"/>
    <mergeCell ref="I94:I95"/>
    <mergeCell ref="L94:L95"/>
    <mergeCell ref="F104:F105"/>
    <mergeCell ref="G104:G105"/>
    <mergeCell ref="H104:H105"/>
    <mergeCell ref="I104:I105"/>
    <mergeCell ref="N94:N95"/>
    <mergeCell ref="B104:B105"/>
    <mergeCell ref="C104:C105"/>
    <mergeCell ref="D104:D105"/>
    <mergeCell ref="E104:E105"/>
    <mergeCell ref="O104:P104"/>
    <mergeCell ref="C103:L103"/>
    <mergeCell ref="B83:K83"/>
    <mergeCell ref="E84:E85"/>
    <mergeCell ref="F84:F85"/>
    <mergeCell ref="L93:P93"/>
    <mergeCell ref="O84:P84"/>
    <mergeCell ref="M94:M95"/>
    <mergeCell ref="B93:K93"/>
    <mergeCell ref="B94:B95"/>
    <mergeCell ref="N84:N85"/>
    <mergeCell ref="B84:B85"/>
    <mergeCell ref="C84:C85"/>
    <mergeCell ref="D84:D85"/>
    <mergeCell ref="G84:G85"/>
    <mergeCell ref="J84:J85"/>
    <mergeCell ref="H84:H85"/>
    <mergeCell ref="I84:I85"/>
    <mergeCell ref="K84:K85"/>
    <mergeCell ref="M103:P103"/>
    <mergeCell ref="L83:P83"/>
    <mergeCell ref="L84:L85"/>
    <mergeCell ref="M84:M85"/>
    <mergeCell ref="O74:P74"/>
    <mergeCell ref="B73:K73"/>
    <mergeCell ref="L74:L75"/>
    <mergeCell ref="M74:M75"/>
    <mergeCell ref="N74:N75"/>
    <mergeCell ref="J74:J75"/>
    <mergeCell ref="K74:K75"/>
    <mergeCell ref="H74:H75"/>
    <mergeCell ref="I74:I75"/>
    <mergeCell ref="D64:D65"/>
    <mergeCell ref="L73:P73"/>
    <mergeCell ref="B74:B75"/>
    <mergeCell ref="C74:C75"/>
    <mergeCell ref="D74:D75"/>
    <mergeCell ref="I64:I65"/>
    <mergeCell ref="L64:L65"/>
    <mergeCell ref="M64:M65"/>
    <mergeCell ref="J64:J65"/>
    <mergeCell ref="K64:K65"/>
    <mergeCell ref="O64:P64"/>
    <mergeCell ref="E64:E65"/>
    <mergeCell ref="F64:F65"/>
    <mergeCell ref="G64:G65"/>
    <mergeCell ref="B64:B65"/>
    <mergeCell ref="C64:C65"/>
    <mergeCell ref="H64:H65"/>
    <mergeCell ref="N64:N65"/>
    <mergeCell ref="E74:E75"/>
    <mergeCell ref="F74:F75"/>
    <mergeCell ref="G74:G75"/>
    <mergeCell ref="L63:P63"/>
    <mergeCell ref="B54:B55"/>
    <mergeCell ref="C54:C55"/>
    <mergeCell ref="D54:D55"/>
    <mergeCell ref="E54:E55"/>
    <mergeCell ref="G54:G55"/>
    <mergeCell ref="B43:K43"/>
    <mergeCell ref="L43:P43"/>
    <mergeCell ref="B44:B45"/>
    <mergeCell ref="C44:C45"/>
    <mergeCell ref="D44:D45"/>
    <mergeCell ref="E44:E45"/>
    <mergeCell ref="F44:F45"/>
    <mergeCell ref="G44:G45"/>
    <mergeCell ref="J54:J55"/>
    <mergeCell ref="K54:K55"/>
    <mergeCell ref="H54:H55"/>
    <mergeCell ref="I54:I55"/>
    <mergeCell ref="F54:F55"/>
    <mergeCell ref="N44:N45"/>
    <mergeCell ref="L54:L55"/>
    <mergeCell ref="M54:M55"/>
    <mergeCell ref="M44:M45"/>
    <mergeCell ref="B63:K63"/>
    <mergeCell ref="N54:N55"/>
    <mergeCell ref="K44:K45"/>
    <mergeCell ref="H44:H45"/>
    <mergeCell ref="I44:I45"/>
    <mergeCell ref="L44:L45"/>
    <mergeCell ref="B53:K53"/>
    <mergeCell ref="L53:P53"/>
    <mergeCell ref="O44:P44"/>
    <mergeCell ref="J44:J45"/>
    <mergeCell ref="O54:P54"/>
    <mergeCell ref="N24:N25"/>
    <mergeCell ref="O24:P24"/>
    <mergeCell ref="B33:K33"/>
    <mergeCell ref="L33:P33"/>
    <mergeCell ref="L24:L25"/>
    <mergeCell ref="M24:M25"/>
    <mergeCell ref="B24:B25"/>
    <mergeCell ref="C24:C25"/>
    <mergeCell ref="D24:D25"/>
    <mergeCell ref="E24:E25"/>
    <mergeCell ref="B34:B35"/>
    <mergeCell ref="C34:C35"/>
    <mergeCell ref="L34:L35"/>
    <mergeCell ref="M34:M35"/>
    <mergeCell ref="D34:D35"/>
    <mergeCell ref="E34:E35"/>
    <mergeCell ref="J34:J35"/>
    <mergeCell ref="K34:K35"/>
    <mergeCell ref="H34:H35"/>
    <mergeCell ref="I34:I35"/>
    <mergeCell ref="F34:F35"/>
    <mergeCell ref="G34:G35"/>
    <mergeCell ref="N34:N35"/>
    <mergeCell ref="O34:P34"/>
    <mergeCell ref="B13:K13"/>
    <mergeCell ref="L13:P13"/>
    <mergeCell ref="D14:D15"/>
    <mergeCell ref="E14:E15"/>
    <mergeCell ref="F14:F15"/>
    <mergeCell ref="G14:G15"/>
    <mergeCell ref="J24:J25"/>
    <mergeCell ref="K24:K25"/>
    <mergeCell ref="L14:L15"/>
    <mergeCell ref="M14:M15"/>
    <mergeCell ref="B23:K23"/>
    <mergeCell ref="L23:P23"/>
    <mergeCell ref="N14:N15"/>
    <mergeCell ref="O14:P14"/>
    <mergeCell ref="J14:J15"/>
    <mergeCell ref="K14:K15"/>
    <mergeCell ref="H24:H25"/>
    <mergeCell ref="I24:I25"/>
    <mergeCell ref="B14:B15"/>
    <mergeCell ref="C14:C15"/>
    <mergeCell ref="F24:F25"/>
    <mergeCell ref="G24:G25"/>
    <mergeCell ref="N4:N5"/>
    <mergeCell ref="O4:P4"/>
    <mergeCell ref="H14:H15"/>
    <mergeCell ref="I14:I15"/>
    <mergeCell ref="H4:H5"/>
    <mergeCell ref="I4:I5"/>
    <mergeCell ref="L4:L5"/>
    <mergeCell ref="M4:M5"/>
    <mergeCell ref="B3:K3"/>
    <mergeCell ref="L3:P3"/>
    <mergeCell ref="B4:B5"/>
    <mergeCell ref="C4:C5"/>
    <mergeCell ref="D4:D5"/>
    <mergeCell ref="E4:E5"/>
    <mergeCell ref="F4:F5"/>
    <mergeCell ref="G4:G5"/>
    <mergeCell ref="J4:J5"/>
    <mergeCell ref="K4:K5"/>
    <mergeCell ref="C116:P116"/>
    <mergeCell ref="H117:H118"/>
    <mergeCell ref="I117:I118"/>
    <mergeCell ref="J117:J118"/>
    <mergeCell ref="B117:B118"/>
    <mergeCell ref="C117:C118"/>
    <mergeCell ref="D117:D118"/>
    <mergeCell ref="E117:E118"/>
    <mergeCell ref="F117:F118"/>
    <mergeCell ref="G117:G118"/>
    <mergeCell ref="O117:P117"/>
    <mergeCell ref="K117:K118"/>
    <mergeCell ref="L117:L118"/>
    <mergeCell ref="M117:M118"/>
    <mergeCell ref="N117:N118"/>
  </mergeCells>
  <phoneticPr fontId="26" type="noConversion"/>
  <pageMargins left="0.7" right="0.7" top="0.78740157499999996" bottom="0.78740157499999996" header="0.3" footer="0.3"/>
  <pageSetup paperSize="9" scale="60" orientation="portrait" r:id="rId2"/>
  <rowBreaks count="1" manualBreakCount="1">
    <brk id="6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1"/>
  <sheetViews>
    <sheetView zoomScaleNormal="100" zoomScaleSheetLayoutView="80" workbookViewId="0">
      <selection activeCell="A11" sqref="A11:B11"/>
    </sheetView>
  </sheetViews>
  <sheetFormatPr defaultRowHeight="14.25"/>
  <cols>
    <col min="1" max="2" width="10.7109375" style="96" customWidth="1"/>
    <col min="3" max="3" width="32.7109375" style="96" customWidth="1"/>
    <col min="4" max="8" width="9.140625" style="96"/>
    <col min="9" max="9" width="20.7109375" style="96" customWidth="1"/>
    <col min="10" max="256" width="9.140625" style="96"/>
    <col min="257" max="258" width="10.7109375" style="96" customWidth="1"/>
    <col min="259" max="259" width="32.7109375" style="96" customWidth="1"/>
    <col min="260" max="264" width="9.140625" style="96"/>
    <col min="265" max="265" width="20.7109375" style="96" customWidth="1"/>
    <col min="266" max="512" width="9.140625" style="96"/>
    <col min="513" max="514" width="10.7109375" style="96" customWidth="1"/>
    <col min="515" max="515" width="32.7109375" style="96" customWidth="1"/>
    <col min="516" max="520" width="9.140625" style="96"/>
    <col min="521" max="521" width="20.7109375" style="96" customWidth="1"/>
    <col min="522" max="768" width="9.140625" style="96"/>
    <col min="769" max="770" width="10.7109375" style="96" customWidth="1"/>
    <col min="771" max="771" width="32.7109375" style="96" customWidth="1"/>
    <col min="772" max="776" width="9.140625" style="96"/>
    <col min="777" max="777" width="20.7109375" style="96" customWidth="1"/>
    <col min="778" max="1024" width="9.140625" style="96"/>
    <col min="1025" max="1026" width="10.7109375" style="96" customWidth="1"/>
    <col min="1027" max="1027" width="32.7109375" style="96" customWidth="1"/>
    <col min="1028" max="1032" width="9.140625" style="96"/>
    <col min="1033" max="1033" width="20.7109375" style="96" customWidth="1"/>
    <col min="1034" max="1280" width="9.140625" style="96"/>
    <col min="1281" max="1282" width="10.7109375" style="96" customWidth="1"/>
    <col min="1283" max="1283" width="32.7109375" style="96" customWidth="1"/>
    <col min="1284" max="1288" width="9.140625" style="96"/>
    <col min="1289" max="1289" width="20.7109375" style="96" customWidth="1"/>
    <col min="1290" max="1536" width="9.140625" style="96"/>
    <col min="1537" max="1538" width="10.7109375" style="96" customWidth="1"/>
    <col min="1539" max="1539" width="32.7109375" style="96" customWidth="1"/>
    <col min="1540" max="1544" width="9.140625" style="96"/>
    <col min="1545" max="1545" width="20.7109375" style="96" customWidth="1"/>
    <col min="1546" max="1792" width="9.140625" style="96"/>
    <col min="1793" max="1794" width="10.7109375" style="96" customWidth="1"/>
    <col min="1795" max="1795" width="32.7109375" style="96" customWidth="1"/>
    <col min="1796" max="1800" width="9.140625" style="96"/>
    <col min="1801" max="1801" width="20.7109375" style="96" customWidth="1"/>
    <col min="1802" max="2048" width="9.140625" style="96"/>
    <col min="2049" max="2050" width="10.7109375" style="96" customWidth="1"/>
    <col min="2051" max="2051" width="32.7109375" style="96" customWidth="1"/>
    <col min="2052" max="2056" width="9.140625" style="96"/>
    <col min="2057" max="2057" width="20.7109375" style="96" customWidth="1"/>
    <col min="2058" max="2304" width="9.140625" style="96"/>
    <col min="2305" max="2306" width="10.7109375" style="96" customWidth="1"/>
    <col min="2307" max="2307" width="32.7109375" style="96" customWidth="1"/>
    <col min="2308" max="2312" width="9.140625" style="96"/>
    <col min="2313" max="2313" width="20.7109375" style="96" customWidth="1"/>
    <col min="2314" max="2560" width="9.140625" style="96"/>
    <col min="2561" max="2562" width="10.7109375" style="96" customWidth="1"/>
    <col min="2563" max="2563" width="32.7109375" style="96" customWidth="1"/>
    <col min="2564" max="2568" width="9.140625" style="96"/>
    <col min="2569" max="2569" width="20.7109375" style="96" customWidth="1"/>
    <col min="2570" max="2816" width="9.140625" style="96"/>
    <col min="2817" max="2818" width="10.7109375" style="96" customWidth="1"/>
    <col min="2819" max="2819" width="32.7109375" style="96" customWidth="1"/>
    <col min="2820" max="2824" width="9.140625" style="96"/>
    <col min="2825" max="2825" width="20.7109375" style="96" customWidth="1"/>
    <col min="2826" max="3072" width="9.140625" style="96"/>
    <col min="3073" max="3074" width="10.7109375" style="96" customWidth="1"/>
    <col min="3075" max="3075" width="32.7109375" style="96" customWidth="1"/>
    <col min="3076" max="3080" width="9.140625" style="96"/>
    <col min="3081" max="3081" width="20.7109375" style="96" customWidth="1"/>
    <col min="3082" max="3328" width="9.140625" style="96"/>
    <col min="3329" max="3330" width="10.7109375" style="96" customWidth="1"/>
    <col min="3331" max="3331" width="32.7109375" style="96" customWidth="1"/>
    <col min="3332" max="3336" width="9.140625" style="96"/>
    <col min="3337" max="3337" width="20.7109375" style="96" customWidth="1"/>
    <col min="3338" max="3584" width="9.140625" style="96"/>
    <col min="3585" max="3586" width="10.7109375" style="96" customWidth="1"/>
    <col min="3587" max="3587" width="32.7109375" style="96" customWidth="1"/>
    <col min="3588" max="3592" width="9.140625" style="96"/>
    <col min="3593" max="3593" width="20.7109375" style="96" customWidth="1"/>
    <col min="3594" max="3840" width="9.140625" style="96"/>
    <col min="3841" max="3842" width="10.7109375" style="96" customWidth="1"/>
    <col min="3843" max="3843" width="32.7109375" style="96" customWidth="1"/>
    <col min="3844" max="3848" width="9.140625" style="96"/>
    <col min="3849" max="3849" width="20.7109375" style="96" customWidth="1"/>
    <col min="3850" max="4096" width="9.140625" style="96"/>
    <col min="4097" max="4098" width="10.7109375" style="96" customWidth="1"/>
    <col min="4099" max="4099" width="32.7109375" style="96" customWidth="1"/>
    <col min="4100" max="4104" width="9.140625" style="96"/>
    <col min="4105" max="4105" width="20.7109375" style="96" customWidth="1"/>
    <col min="4106" max="4352" width="9.140625" style="96"/>
    <col min="4353" max="4354" width="10.7109375" style="96" customWidth="1"/>
    <col min="4355" max="4355" width="32.7109375" style="96" customWidth="1"/>
    <col min="4356" max="4360" width="9.140625" style="96"/>
    <col min="4361" max="4361" width="20.7109375" style="96" customWidth="1"/>
    <col min="4362" max="4608" width="9.140625" style="96"/>
    <col min="4609" max="4610" width="10.7109375" style="96" customWidth="1"/>
    <col min="4611" max="4611" width="32.7109375" style="96" customWidth="1"/>
    <col min="4612" max="4616" width="9.140625" style="96"/>
    <col min="4617" max="4617" width="20.7109375" style="96" customWidth="1"/>
    <col min="4618" max="4864" width="9.140625" style="96"/>
    <col min="4865" max="4866" width="10.7109375" style="96" customWidth="1"/>
    <col min="4867" max="4867" width="32.7109375" style="96" customWidth="1"/>
    <col min="4868" max="4872" width="9.140625" style="96"/>
    <col min="4873" max="4873" width="20.7109375" style="96" customWidth="1"/>
    <col min="4874" max="5120" width="9.140625" style="96"/>
    <col min="5121" max="5122" width="10.7109375" style="96" customWidth="1"/>
    <col min="5123" max="5123" width="32.7109375" style="96" customWidth="1"/>
    <col min="5124" max="5128" width="9.140625" style="96"/>
    <col min="5129" max="5129" width="20.7109375" style="96" customWidth="1"/>
    <col min="5130" max="5376" width="9.140625" style="96"/>
    <col min="5377" max="5378" width="10.7109375" style="96" customWidth="1"/>
    <col min="5379" max="5379" width="32.7109375" style="96" customWidth="1"/>
    <col min="5380" max="5384" width="9.140625" style="96"/>
    <col min="5385" max="5385" width="20.7109375" style="96" customWidth="1"/>
    <col min="5386" max="5632" width="9.140625" style="96"/>
    <col min="5633" max="5634" width="10.7109375" style="96" customWidth="1"/>
    <col min="5635" max="5635" width="32.7109375" style="96" customWidth="1"/>
    <col min="5636" max="5640" width="9.140625" style="96"/>
    <col min="5641" max="5641" width="20.7109375" style="96" customWidth="1"/>
    <col min="5642" max="5888" width="9.140625" style="96"/>
    <col min="5889" max="5890" width="10.7109375" style="96" customWidth="1"/>
    <col min="5891" max="5891" width="32.7109375" style="96" customWidth="1"/>
    <col min="5892" max="5896" width="9.140625" style="96"/>
    <col min="5897" max="5897" width="20.7109375" style="96" customWidth="1"/>
    <col min="5898" max="6144" width="9.140625" style="96"/>
    <col min="6145" max="6146" width="10.7109375" style="96" customWidth="1"/>
    <col min="6147" max="6147" width="32.7109375" style="96" customWidth="1"/>
    <col min="6148" max="6152" width="9.140625" style="96"/>
    <col min="6153" max="6153" width="20.7109375" style="96" customWidth="1"/>
    <col min="6154" max="6400" width="9.140625" style="96"/>
    <col min="6401" max="6402" width="10.7109375" style="96" customWidth="1"/>
    <col min="6403" max="6403" width="32.7109375" style="96" customWidth="1"/>
    <col min="6404" max="6408" width="9.140625" style="96"/>
    <col min="6409" max="6409" width="20.7109375" style="96" customWidth="1"/>
    <col min="6410" max="6656" width="9.140625" style="96"/>
    <col min="6657" max="6658" width="10.7109375" style="96" customWidth="1"/>
    <col min="6659" max="6659" width="32.7109375" style="96" customWidth="1"/>
    <col min="6660" max="6664" width="9.140625" style="96"/>
    <col min="6665" max="6665" width="20.7109375" style="96" customWidth="1"/>
    <col min="6666" max="6912" width="9.140625" style="96"/>
    <col min="6913" max="6914" width="10.7109375" style="96" customWidth="1"/>
    <col min="6915" max="6915" width="32.7109375" style="96" customWidth="1"/>
    <col min="6916" max="6920" width="9.140625" style="96"/>
    <col min="6921" max="6921" width="20.7109375" style="96" customWidth="1"/>
    <col min="6922" max="7168" width="9.140625" style="96"/>
    <col min="7169" max="7170" width="10.7109375" style="96" customWidth="1"/>
    <col min="7171" max="7171" width="32.7109375" style="96" customWidth="1"/>
    <col min="7172" max="7176" width="9.140625" style="96"/>
    <col min="7177" max="7177" width="20.7109375" style="96" customWidth="1"/>
    <col min="7178" max="7424" width="9.140625" style="96"/>
    <col min="7425" max="7426" width="10.7109375" style="96" customWidth="1"/>
    <col min="7427" max="7427" width="32.7109375" style="96" customWidth="1"/>
    <col min="7428" max="7432" width="9.140625" style="96"/>
    <col min="7433" max="7433" width="20.7109375" style="96" customWidth="1"/>
    <col min="7434" max="7680" width="9.140625" style="96"/>
    <col min="7681" max="7682" width="10.7109375" style="96" customWidth="1"/>
    <col min="7683" max="7683" width="32.7109375" style="96" customWidth="1"/>
    <col min="7684" max="7688" width="9.140625" style="96"/>
    <col min="7689" max="7689" width="20.7109375" style="96" customWidth="1"/>
    <col min="7690" max="7936" width="9.140625" style="96"/>
    <col min="7937" max="7938" width="10.7109375" style="96" customWidth="1"/>
    <col min="7939" max="7939" width="32.7109375" style="96" customWidth="1"/>
    <col min="7940" max="7944" width="9.140625" style="96"/>
    <col min="7945" max="7945" width="20.7109375" style="96" customWidth="1"/>
    <col min="7946" max="8192" width="9.140625" style="96"/>
    <col min="8193" max="8194" width="10.7109375" style="96" customWidth="1"/>
    <col min="8195" max="8195" width="32.7109375" style="96" customWidth="1"/>
    <col min="8196" max="8200" width="9.140625" style="96"/>
    <col min="8201" max="8201" width="20.7109375" style="96" customWidth="1"/>
    <col min="8202" max="8448" width="9.140625" style="96"/>
    <col min="8449" max="8450" width="10.7109375" style="96" customWidth="1"/>
    <col min="8451" max="8451" width="32.7109375" style="96" customWidth="1"/>
    <col min="8452" max="8456" width="9.140625" style="96"/>
    <col min="8457" max="8457" width="20.7109375" style="96" customWidth="1"/>
    <col min="8458" max="8704" width="9.140625" style="96"/>
    <col min="8705" max="8706" width="10.7109375" style="96" customWidth="1"/>
    <col min="8707" max="8707" width="32.7109375" style="96" customWidth="1"/>
    <col min="8708" max="8712" width="9.140625" style="96"/>
    <col min="8713" max="8713" width="20.7109375" style="96" customWidth="1"/>
    <col min="8714" max="8960" width="9.140625" style="96"/>
    <col min="8961" max="8962" width="10.7109375" style="96" customWidth="1"/>
    <col min="8963" max="8963" width="32.7109375" style="96" customWidth="1"/>
    <col min="8964" max="8968" width="9.140625" style="96"/>
    <col min="8969" max="8969" width="20.7109375" style="96" customWidth="1"/>
    <col min="8970" max="9216" width="9.140625" style="96"/>
    <col min="9217" max="9218" width="10.7109375" style="96" customWidth="1"/>
    <col min="9219" max="9219" width="32.7109375" style="96" customWidth="1"/>
    <col min="9220" max="9224" width="9.140625" style="96"/>
    <col min="9225" max="9225" width="20.7109375" style="96" customWidth="1"/>
    <col min="9226" max="9472" width="9.140625" style="96"/>
    <col min="9473" max="9474" width="10.7109375" style="96" customWidth="1"/>
    <col min="9475" max="9475" width="32.7109375" style="96" customWidth="1"/>
    <col min="9476" max="9480" width="9.140625" style="96"/>
    <col min="9481" max="9481" width="20.7109375" style="96" customWidth="1"/>
    <col min="9482" max="9728" width="9.140625" style="96"/>
    <col min="9729" max="9730" width="10.7109375" style="96" customWidth="1"/>
    <col min="9731" max="9731" width="32.7109375" style="96" customWidth="1"/>
    <col min="9732" max="9736" width="9.140625" style="96"/>
    <col min="9737" max="9737" width="20.7109375" style="96" customWidth="1"/>
    <col min="9738" max="9984" width="9.140625" style="96"/>
    <col min="9985" max="9986" width="10.7109375" style="96" customWidth="1"/>
    <col min="9987" max="9987" width="32.7109375" style="96" customWidth="1"/>
    <col min="9988" max="9992" width="9.140625" style="96"/>
    <col min="9993" max="9993" width="20.7109375" style="96" customWidth="1"/>
    <col min="9994" max="10240" width="9.140625" style="96"/>
    <col min="10241" max="10242" width="10.7109375" style="96" customWidth="1"/>
    <col min="10243" max="10243" width="32.7109375" style="96" customWidth="1"/>
    <col min="10244" max="10248" width="9.140625" style="96"/>
    <col min="10249" max="10249" width="20.7109375" style="96" customWidth="1"/>
    <col min="10250" max="10496" width="9.140625" style="96"/>
    <col min="10497" max="10498" width="10.7109375" style="96" customWidth="1"/>
    <col min="10499" max="10499" width="32.7109375" style="96" customWidth="1"/>
    <col min="10500" max="10504" width="9.140625" style="96"/>
    <col min="10505" max="10505" width="20.7109375" style="96" customWidth="1"/>
    <col min="10506" max="10752" width="9.140625" style="96"/>
    <col min="10753" max="10754" width="10.7109375" style="96" customWidth="1"/>
    <col min="10755" max="10755" width="32.7109375" style="96" customWidth="1"/>
    <col min="10756" max="10760" width="9.140625" style="96"/>
    <col min="10761" max="10761" width="20.7109375" style="96" customWidth="1"/>
    <col min="10762" max="11008" width="9.140625" style="96"/>
    <col min="11009" max="11010" width="10.7109375" style="96" customWidth="1"/>
    <col min="11011" max="11011" width="32.7109375" style="96" customWidth="1"/>
    <col min="11012" max="11016" width="9.140625" style="96"/>
    <col min="11017" max="11017" width="20.7109375" style="96" customWidth="1"/>
    <col min="11018" max="11264" width="9.140625" style="96"/>
    <col min="11265" max="11266" width="10.7109375" style="96" customWidth="1"/>
    <col min="11267" max="11267" width="32.7109375" style="96" customWidth="1"/>
    <col min="11268" max="11272" width="9.140625" style="96"/>
    <col min="11273" max="11273" width="20.7109375" style="96" customWidth="1"/>
    <col min="11274" max="11520" width="9.140625" style="96"/>
    <col min="11521" max="11522" width="10.7109375" style="96" customWidth="1"/>
    <col min="11523" max="11523" width="32.7109375" style="96" customWidth="1"/>
    <col min="11524" max="11528" width="9.140625" style="96"/>
    <col min="11529" max="11529" width="20.7109375" style="96" customWidth="1"/>
    <col min="11530" max="11776" width="9.140625" style="96"/>
    <col min="11777" max="11778" width="10.7109375" style="96" customWidth="1"/>
    <col min="11779" max="11779" width="32.7109375" style="96" customWidth="1"/>
    <col min="11780" max="11784" width="9.140625" style="96"/>
    <col min="11785" max="11785" width="20.7109375" style="96" customWidth="1"/>
    <col min="11786" max="12032" width="9.140625" style="96"/>
    <col min="12033" max="12034" width="10.7109375" style="96" customWidth="1"/>
    <col min="12035" max="12035" width="32.7109375" style="96" customWidth="1"/>
    <col min="12036" max="12040" width="9.140625" style="96"/>
    <col min="12041" max="12041" width="20.7109375" style="96" customWidth="1"/>
    <col min="12042" max="12288" width="9.140625" style="96"/>
    <col min="12289" max="12290" width="10.7109375" style="96" customWidth="1"/>
    <col min="12291" max="12291" width="32.7109375" style="96" customWidth="1"/>
    <col min="12292" max="12296" width="9.140625" style="96"/>
    <col min="12297" max="12297" width="20.7109375" style="96" customWidth="1"/>
    <col min="12298" max="12544" width="9.140625" style="96"/>
    <col min="12545" max="12546" width="10.7109375" style="96" customWidth="1"/>
    <col min="12547" max="12547" width="32.7109375" style="96" customWidth="1"/>
    <col min="12548" max="12552" width="9.140625" style="96"/>
    <col min="12553" max="12553" width="20.7109375" style="96" customWidth="1"/>
    <col min="12554" max="12800" width="9.140625" style="96"/>
    <col min="12801" max="12802" width="10.7109375" style="96" customWidth="1"/>
    <col min="12803" max="12803" width="32.7109375" style="96" customWidth="1"/>
    <col min="12804" max="12808" width="9.140625" style="96"/>
    <col min="12809" max="12809" width="20.7109375" style="96" customWidth="1"/>
    <col min="12810" max="13056" width="9.140625" style="96"/>
    <col min="13057" max="13058" width="10.7109375" style="96" customWidth="1"/>
    <col min="13059" max="13059" width="32.7109375" style="96" customWidth="1"/>
    <col min="13060" max="13064" width="9.140625" style="96"/>
    <col min="13065" max="13065" width="20.7109375" style="96" customWidth="1"/>
    <col min="13066" max="13312" width="9.140625" style="96"/>
    <col min="13313" max="13314" width="10.7109375" style="96" customWidth="1"/>
    <col min="13315" max="13315" width="32.7109375" style="96" customWidth="1"/>
    <col min="13316" max="13320" width="9.140625" style="96"/>
    <col min="13321" max="13321" width="20.7109375" style="96" customWidth="1"/>
    <col min="13322" max="13568" width="9.140625" style="96"/>
    <col min="13569" max="13570" width="10.7109375" style="96" customWidth="1"/>
    <col min="13571" max="13571" width="32.7109375" style="96" customWidth="1"/>
    <col min="13572" max="13576" width="9.140625" style="96"/>
    <col min="13577" max="13577" width="20.7109375" style="96" customWidth="1"/>
    <col min="13578" max="13824" width="9.140625" style="96"/>
    <col min="13825" max="13826" width="10.7109375" style="96" customWidth="1"/>
    <col min="13827" max="13827" width="32.7109375" style="96" customWidth="1"/>
    <col min="13828" max="13832" width="9.140625" style="96"/>
    <col min="13833" max="13833" width="20.7109375" style="96" customWidth="1"/>
    <col min="13834" max="14080" width="9.140625" style="96"/>
    <col min="14081" max="14082" width="10.7109375" style="96" customWidth="1"/>
    <col min="14083" max="14083" width="32.7109375" style="96" customWidth="1"/>
    <col min="14084" max="14088" width="9.140625" style="96"/>
    <col min="14089" max="14089" width="20.7109375" style="96" customWidth="1"/>
    <col min="14090" max="14336" width="9.140625" style="96"/>
    <col min="14337" max="14338" width="10.7109375" style="96" customWidth="1"/>
    <col min="14339" max="14339" width="32.7109375" style="96" customWidth="1"/>
    <col min="14340" max="14344" width="9.140625" style="96"/>
    <col min="14345" max="14345" width="20.7109375" style="96" customWidth="1"/>
    <col min="14346" max="14592" width="9.140625" style="96"/>
    <col min="14593" max="14594" width="10.7109375" style="96" customWidth="1"/>
    <col min="14595" max="14595" width="32.7109375" style="96" customWidth="1"/>
    <col min="14596" max="14600" width="9.140625" style="96"/>
    <col min="14601" max="14601" width="20.7109375" style="96" customWidth="1"/>
    <col min="14602" max="14848" width="9.140625" style="96"/>
    <col min="14849" max="14850" width="10.7109375" style="96" customWidth="1"/>
    <col min="14851" max="14851" width="32.7109375" style="96" customWidth="1"/>
    <col min="14852" max="14856" width="9.140625" style="96"/>
    <col min="14857" max="14857" width="20.7109375" style="96" customWidth="1"/>
    <col min="14858" max="15104" width="9.140625" style="96"/>
    <col min="15105" max="15106" width="10.7109375" style="96" customWidth="1"/>
    <col min="15107" max="15107" width="32.7109375" style="96" customWidth="1"/>
    <col min="15108" max="15112" width="9.140625" style="96"/>
    <col min="15113" max="15113" width="20.7109375" style="96" customWidth="1"/>
    <col min="15114" max="15360" width="9.140625" style="96"/>
    <col min="15361" max="15362" width="10.7109375" style="96" customWidth="1"/>
    <col min="15363" max="15363" width="32.7109375" style="96" customWidth="1"/>
    <col min="15364" max="15368" width="9.140625" style="96"/>
    <col min="15369" max="15369" width="20.7109375" style="96" customWidth="1"/>
    <col min="15370" max="15616" width="9.140625" style="96"/>
    <col min="15617" max="15618" width="10.7109375" style="96" customWidth="1"/>
    <col min="15619" max="15619" width="32.7109375" style="96" customWidth="1"/>
    <col min="15620" max="15624" width="9.140625" style="96"/>
    <col min="15625" max="15625" width="20.7109375" style="96" customWidth="1"/>
    <col min="15626" max="15872" width="9.140625" style="96"/>
    <col min="15873" max="15874" width="10.7109375" style="96" customWidth="1"/>
    <col min="15875" max="15875" width="32.7109375" style="96" customWidth="1"/>
    <col min="15876" max="15880" width="9.140625" style="96"/>
    <col min="15881" max="15881" width="20.7109375" style="96" customWidth="1"/>
    <col min="15882" max="16128" width="9.140625" style="96"/>
    <col min="16129" max="16130" width="10.7109375" style="96" customWidth="1"/>
    <col min="16131" max="16131" width="32.7109375" style="96" customWidth="1"/>
    <col min="16132" max="16136" width="9.140625" style="96"/>
    <col min="16137" max="16137" width="20.7109375" style="96" customWidth="1"/>
    <col min="16138" max="16384" width="9.140625" style="96"/>
  </cols>
  <sheetData>
    <row r="1" spans="1:9">
      <c r="A1" s="109" t="s">
        <v>760</v>
      </c>
    </row>
    <row r="2" spans="1:9" ht="15" thickBot="1">
      <c r="D2" s="109" t="s">
        <v>761</v>
      </c>
    </row>
    <row r="3" spans="1:9" ht="15" thickBot="1">
      <c r="A3" s="192" t="s">
        <v>762</v>
      </c>
      <c r="B3" s="193" t="s">
        <v>763</v>
      </c>
      <c r="C3" s="193" t="s">
        <v>764</v>
      </c>
      <c r="D3" s="193" t="s">
        <v>765</v>
      </c>
      <c r="E3" s="193" t="s">
        <v>766</v>
      </c>
      <c r="F3" s="193" t="s">
        <v>767</v>
      </c>
      <c r="G3" s="193" t="s">
        <v>768</v>
      </c>
      <c r="H3" s="193" t="s">
        <v>769</v>
      </c>
      <c r="I3" s="194" t="s">
        <v>770</v>
      </c>
    </row>
    <row r="4" spans="1:9">
      <c r="A4" s="191" t="s">
        <v>771</v>
      </c>
      <c r="B4" s="191" t="s">
        <v>772</v>
      </c>
      <c r="C4" s="191" t="s">
        <v>748</v>
      </c>
      <c r="D4" s="191" t="s">
        <v>773</v>
      </c>
      <c r="E4" s="191" t="s">
        <v>774</v>
      </c>
      <c r="F4" s="191" t="s">
        <v>775</v>
      </c>
      <c r="G4" s="191" t="s">
        <v>776</v>
      </c>
      <c r="H4" s="191">
        <v>222.25</v>
      </c>
      <c r="I4" s="191" t="s">
        <v>747</v>
      </c>
    </row>
    <row r="5" spans="1:9">
      <c r="A5" s="190" t="s">
        <v>777</v>
      </c>
      <c r="B5" s="190" t="s">
        <v>778</v>
      </c>
      <c r="C5" s="190" t="s">
        <v>779</v>
      </c>
      <c r="D5" s="190" t="s">
        <v>780</v>
      </c>
      <c r="E5" s="190" t="s">
        <v>774</v>
      </c>
      <c r="F5" s="190" t="s">
        <v>781</v>
      </c>
      <c r="G5" s="190" t="s">
        <v>776</v>
      </c>
      <c r="H5" s="190">
        <v>243</v>
      </c>
      <c r="I5" s="190" t="s">
        <v>782</v>
      </c>
    </row>
    <row r="6" spans="1:9">
      <c r="A6" s="190" t="s">
        <v>783</v>
      </c>
      <c r="B6" s="190" t="s">
        <v>784</v>
      </c>
      <c r="C6" s="190" t="s">
        <v>747</v>
      </c>
      <c r="D6" s="190" t="s">
        <v>785</v>
      </c>
      <c r="E6" s="190" t="s">
        <v>774</v>
      </c>
      <c r="F6" s="190" t="s">
        <v>786</v>
      </c>
      <c r="G6" s="190" t="s">
        <v>776</v>
      </c>
      <c r="H6" s="190">
        <v>233</v>
      </c>
      <c r="I6" s="190" t="s">
        <v>747</v>
      </c>
    </row>
    <row r="7" spans="1:9">
      <c r="A7" s="190" t="s">
        <v>787</v>
      </c>
      <c r="B7" s="190" t="s">
        <v>788</v>
      </c>
      <c r="C7" s="190" t="s">
        <v>789</v>
      </c>
      <c r="D7" s="190" t="s">
        <v>790</v>
      </c>
      <c r="E7" s="190" t="s">
        <v>774</v>
      </c>
      <c r="F7" s="190" t="s">
        <v>791</v>
      </c>
      <c r="G7" s="190" t="s">
        <v>776</v>
      </c>
      <c r="H7" s="190">
        <v>214.75</v>
      </c>
      <c r="I7" s="190" t="s">
        <v>789</v>
      </c>
    </row>
    <row r="8" spans="1:9">
      <c r="A8" s="190" t="s">
        <v>792</v>
      </c>
      <c r="B8" s="190" t="s">
        <v>793</v>
      </c>
      <c r="C8" s="190" t="s">
        <v>794</v>
      </c>
      <c r="D8" s="190" t="s">
        <v>795</v>
      </c>
      <c r="E8" s="190" t="s">
        <v>774</v>
      </c>
      <c r="F8" s="190" t="s">
        <v>796</v>
      </c>
      <c r="G8" s="190" t="s">
        <v>776</v>
      </c>
      <c r="H8" s="190">
        <v>221</v>
      </c>
      <c r="I8" s="190" t="s">
        <v>797</v>
      </c>
    </row>
    <row r="9" spans="1:9">
      <c r="A9" s="190" t="s">
        <v>798</v>
      </c>
      <c r="B9" s="190" t="s">
        <v>799</v>
      </c>
      <c r="C9" s="190" t="s">
        <v>745</v>
      </c>
      <c r="D9" s="190" t="s">
        <v>800</v>
      </c>
      <c r="E9" s="190" t="s">
        <v>774</v>
      </c>
      <c r="F9" s="190" t="s">
        <v>801</v>
      </c>
      <c r="G9" s="190" t="s">
        <v>776</v>
      </c>
      <c r="H9" s="190">
        <v>176</v>
      </c>
      <c r="I9" s="190" t="s">
        <v>802</v>
      </c>
    </row>
    <row r="10" spans="1:9">
      <c r="A10" s="190" t="s">
        <v>803</v>
      </c>
      <c r="B10" s="190" t="s">
        <v>804</v>
      </c>
      <c r="C10" s="190" t="s">
        <v>743</v>
      </c>
      <c r="D10" s="190" t="s">
        <v>805</v>
      </c>
      <c r="E10" s="190" t="s">
        <v>774</v>
      </c>
      <c r="F10" s="190" t="s">
        <v>806</v>
      </c>
      <c r="G10" s="190" t="s">
        <v>776</v>
      </c>
      <c r="H10" s="190">
        <v>241</v>
      </c>
      <c r="I10" s="190" t="s">
        <v>807</v>
      </c>
    </row>
    <row r="11" spans="1:9">
      <c r="A11" s="190" t="s">
        <v>808</v>
      </c>
      <c r="B11" s="190"/>
      <c r="C11" s="190" t="s">
        <v>809</v>
      </c>
      <c r="D11" s="190" t="s">
        <v>810</v>
      </c>
      <c r="E11" s="190" t="s">
        <v>774</v>
      </c>
      <c r="F11" s="190" t="s">
        <v>811</v>
      </c>
      <c r="G11" s="190" t="s">
        <v>776</v>
      </c>
      <c r="H11" s="190">
        <v>409</v>
      </c>
      <c r="I11" s="190" t="s">
        <v>812</v>
      </c>
    </row>
    <row r="12" spans="1:9">
      <c r="A12" s="190" t="s">
        <v>813</v>
      </c>
      <c r="B12" s="190"/>
      <c r="C12" s="190" t="s">
        <v>814</v>
      </c>
      <c r="D12" s="190" t="s">
        <v>815</v>
      </c>
      <c r="E12" s="190" t="s">
        <v>774</v>
      </c>
      <c r="F12" s="190" t="s">
        <v>816</v>
      </c>
      <c r="G12" s="190" t="s">
        <v>776</v>
      </c>
      <c r="H12" s="190">
        <v>468</v>
      </c>
      <c r="I12" s="190" t="s">
        <v>817</v>
      </c>
    </row>
    <row r="13" spans="1:9">
      <c r="A13" s="190" t="s">
        <v>818</v>
      </c>
      <c r="B13" s="190" t="s">
        <v>819</v>
      </c>
      <c r="C13" s="190" t="s">
        <v>737</v>
      </c>
      <c r="D13" s="190" t="s">
        <v>820</v>
      </c>
      <c r="E13" s="190" t="s">
        <v>774</v>
      </c>
      <c r="F13" s="190" t="s">
        <v>821</v>
      </c>
      <c r="G13" s="190" t="s">
        <v>776</v>
      </c>
      <c r="H13" s="190">
        <v>334</v>
      </c>
      <c r="I13" s="190" t="s">
        <v>822</v>
      </c>
    </row>
    <row r="14" spans="1:9">
      <c r="A14" s="190" t="s">
        <v>823</v>
      </c>
      <c r="B14" s="190" t="s">
        <v>824</v>
      </c>
      <c r="C14" s="190" t="s">
        <v>825</v>
      </c>
      <c r="D14" s="190" t="s">
        <v>826</v>
      </c>
      <c r="E14" s="190" t="s">
        <v>774</v>
      </c>
      <c r="F14" s="190" t="s">
        <v>827</v>
      </c>
      <c r="G14" s="190" t="s">
        <v>776</v>
      </c>
      <c r="H14" s="190">
        <v>177</v>
      </c>
      <c r="I14" s="190" t="s">
        <v>828</v>
      </c>
    </row>
    <row r="15" spans="1:9">
      <c r="A15" s="190" t="s">
        <v>829</v>
      </c>
      <c r="B15" s="190" t="s">
        <v>830</v>
      </c>
      <c r="C15" s="190" t="s">
        <v>734</v>
      </c>
      <c r="D15" s="190" t="s">
        <v>831</v>
      </c>
      <c r="E15" s="190" t="s">
        <v>774</v>
      </c>
      <c r="F15" s="190" t="s">
        <v>832</v>
      </c>
      <c r="G15" s="190" t="s">
        <v>776</v>
      </c>
      <c r="H15" s="190">
        <v>558</v>
      </c>
      <c r="I15" s="190" t="s">
        <v>833</v>
      </c>
    </row>
    <row r="16" spans="1:9">
      <c r="A16" s="190" t="s">
        <v>834</v>
      </c>
      <c r="B16" s="190" t="s">
        <v>835</v>
      </c>
      <c r="C16" s="190" t="s">
        <v>733</v>
      </c>
      <c r="D16" s="190" t="s">
        <v>836</v>
      </c>
      <c r="E16" s="190" t="s">
        <v>774</v>
      </c>
      <c r="F16" s="190" t="s">
        <v>837</v>
      </c>
      <c r="G16" s="190" t="s">
        <v>776</v>
      </c>
      <c r="H16" s="190">
        <v>452</v>
      </c>
      <c r="I16" s="190" t="s">
        <v>833</v>
      </c>
    </row>
    <row r="17" spans="1:9">
      <c r="A17" s="190" t="s">
        <v>838</v>
      </c>
      <c r="B17" s="190" t="s">
        <v>839</v>
      </c>
      <c r="C17" s="190" t="s">
        <v>731</v>
      </c>
      <c r="D17" s="190" t="s">
        <v>840</v>
      </c>
      <c r="E17" s="190" t="s">
        <v>774</v>
      </c>
      <c r="F17" s="190" t="s">
        <v>841</v>
      </c>
      <c r="G17" s="190" t="s">
        <v>776</v>
      </c>
      <c r="H17" s="190">
        <v>483</v>
      </c>
      <c r="I17" s="190" t="s">
        <v>842</v>
      </c>
    </row>
    <row r="18" spans="1:9">
      <c r="A18" s="190" t="s">
        <v>843</v>
      </c>
      <c r="B18" s="190" t="s">
        <v>844</v>
      </c>
      <c r="C18" s="190" t="s">
        <v>845</v>
      </c>
      <c r="D18" s="190" t="s">
        <v>846</v>
      </c>
      <c r="E18" s="190" t="s">
        <v>774</v>
      </c>
      <c r="F18" s="190" t="s">
        <v>847</v>
      </c>
      <c r="G18" s="190" t="s">
        <v>776</v>
      </c>
      <c r="H18" s="190">
        <v>427</v>
      </c>
      <c r="I18" s="190" t="s">
        <v>845</v>
      </c>
    </row>
    <row r="19" spans="1:9">
      <c r="A19" s="190" t="s">
        <v>848</v>
      </c>
      <c r="B19" s="190" t="s">
        <v>849</v>
      </c>
      <c r="C19" s="190" t="s">
        <v>729</v>
      </c>
      <c r="D19" s="190" t="s">
        <v>850</v>
      </c>
      <c r="E19" s="190" t="s">
        <v>774</v>
      </c>
      <c r="F19" s="190" t="s">
        <v>851</v>
      </c>
      <c r="G19" s="190" t="s">
        <v>776</v>
      </c>
      <c r="H19" s="190">
        <v>433</v>
      </c>
      <c r="I19" s="190" t="s">
        <v>852</v>
      </c>
    </row>
    <row r="20" spans="1:9">
      <c r="A20" s="190" t="s">
        <v>853</v>
      </c>
      <c r="B20" s="190" t="s">
        <v>854</v>
      </c>
      <c r="C20" s="190" t="s">
        <v>727</v>
      </c>
      <c r="D20" s="190" t="s">
        <v>855</v>
      </c>
      <c r="E20" s="190" t="s">
        <v>774</v>
      </c>
      <c r="F20" s="190" t="s">
        <v>856</v>
      </c>
      <c r="G20" s="190" t="s">
        <v>776</v>
      </c>
      <c r="H20" s="190">
        <v>394.6</v>
      </c>
      <c r="I20" s="190" t="s">
        <v>857</v>
      </c>
    </row>
    <row r="21" spans="1:9">
      <c r="A21" s="190" t="s">
        <v>858</v>
      </c>
      <c r="B21" s="190" t="s">
        <v>859</v>
      </c>
      <c r="C21" s="190" t="s">
        <v>860</v>
      </c>
      <c r="D21" s="190" t="s">
        <v>861</v>
      </c>
      <c r="E21" s="190" t="s">
        <v>774</v>
      </c>
      <c r="F21" s="190" t="s">
        <v>862</v>
      </c>
      <c r="G21" s="190" t="s">
        <v>776</v>
      </c>
      <c r="H21" s="190">
        <v>554</v>
      </c>
      <c r="I21" s="190" t="s">
        <v>863</v>
      </c>
    </row>
    <row r="22" spans="1:9">
      <c r="A22" s="190" t="s">
        <v>864</v>
      </c>
      <c r="B22" s="190" t="s">
        <v>865</v>
      </c>
      <c r="C22" s="190" t="s">
        <v>726</v>
      </c>
      <c r="D22" s="190" t="s">
        <v>866</v>
      </c>
      <c r="E22" s="190" t="s">
        <v>774</v>
      </c>
      <c r="F22" s="190" t="s">
        <v>867</v>
      </c>
      <c r="G22" s="190" t="s">
        <v>776</v>
      </c>
      <c r="H22" s="190">
        <v>524</v>
      </c>
      <c r="I22" s="190" t="s">
        <v>868</v>
      </c>
    </row>
    <row r="23" spans="1:9">
      <c r="A23" s="190" t="s">
        <v>869</v>
      </c>
      <c r="B23" s="190" t="s">
        <v>870</v>
      </c>
      <c r="C23" s="190" t="s">
        <v>725</v>
      </c>
      <c r="D23" s="190" t="s">
        <v>871</v>
      </c>
      <c r="E23" s="190" t="s">
        <v>774</v>
      </c>
      <c r="F23" s="190" t="s">
        <v>872</v>
      </c>
      <c r="G23" s="190" t="s">
        <v>776</v>
      </c>
      <c r="H23" s="190">
        <v>459</v>
      </c>
      <c r="I23" s="190" t="s">
        <v>873</v>
      </c>
    </row>
    <row r="24" spans="1:9">
      <c r="A24" s="190" t="s">
        <v>874</v>
      </c>
      <c r="B24" s="190" t="s">
        <v>875</v>
      </c>
      <c r="C24" s="190" t="s">
        <v>876</v>
      </c>
      <c r="D24" s="190" t="s">
        <v>877</v>
      </c>
      <c r="E24" s="190" t="s">
        <v>774</v>
      </c>
      <c r="F24" s="190" t="s">
        <v>878</v>
      </c>
      <c r="G24" s="190" t="s">
        <v>776</v>
      </c>
      <c r="H24" s="190">
        <v>437</v>
      </c>
      <c r="I24" s="190" t="s">
        <v>876</v>
      </c>
    </row>
    <row r="25" spans="1:9">
      <c r="A25" s="190" t="s">
        <v>879</v>
      </c>
      <c r="B25" s="190" t="s">
        <v>880</v>
      </c>
      <c r="C25" s="190" t="s">
        <v>723</v>
      </c>
      <c r="D25" s="190" t="s">
        <v>881</v>
      </c>
      <c r="E25" s="190" t="s">
        <v>774</v>
      </c>
      <c r="F25" s="190" t="s">
        <v>882</v>
      </c>
      <c r="G25" s="190" t="s">
        <v>776</v>
      </c>
      <c r="H25" s="190">
        <v>413</v>
      </c>
      <c r="I25" s="190" t="s">
        <v>876</v>
      </c>
    </row>
    <row r="26" spans="1:9">
      <c r="A26" s="190" t="s">
        <v>883</v>
      </c>
      <c r="B26" s="190" t="s">
        <v>884</v>
      </c>
      <c r="C26" s="190" t="s">
        <v>885</v>
      </c>
      <c r="D26" s="190" t="s">
        <v>886</v>
      </c>
      <c r="E26" s="190" t="s">
        <v>774</v>
      </c>
      <c r="F26" s="190" t="s">
        <v>887</v>
      </c>
      <c r="G26" s="190" t="s">
        <v>776</v>
      </c>
      <c r="H26" s="190">
        <v>335</v>
      </c>
      <c r="I26" s="190" t="s">
        <v>885</v>
      </c>
    </row>
    <row r="27" spans="1:9">
      <c r="A27" s="190" t="s">
        <v>888</v>
      </c>
      <c r="B27" s="190" t="s">
        <v>889</v>
      </c>
      <c r="C27" s="190" t="s">
        <v>722</v>
      </c>
      <c r="D27" s="190" t="s">
        <v>890</v>
      </c>
      <c r="E27" s="190" t="s">
        <v>774</v>
      </c>
      <c r="F27" s="190" t="s">
        <v>891</v>
      </c>
      <c r="G27" s="190" t="s">
        <v>776</v>
      </c>
      <c r="H27" s="190">
        <v>401.7</v>
      </c>
      <c r="I27" s="190" t="s">
        <v>722</v>
      </c>
    </row>
    <row r="28" spans="1:9">
      <c r="A28" s="190" t="s">
        <v>892</v>
      </c>
      <c r="B28" s="190" t="s">
        <v>893</v>
      </c>
      <c r="C28" s="190" t="s">
        <v>720</v>
      </c>
      <c r="D28" s="190" t="s">
        <v>894</v>
      </c>
      <c r="E28" s="190" t="s">
        <v>774</v>
      </c>
      <c r="F28" s="190" t="s">
        <v>895</v>
      </c>
      <c r="G28" s="190" t="s">
        <v>776</v>
      </c>
      <c r="H28" s="190">
        <v>238.2</v>
      </c>
      <c r="I28" s="190" t="s">
        <v>896</v>
      </c>
    </row>
    <row r="29" spans="1:9">
      <c r="A29" s="190" t="s">
        <v>897</v>
      </c>
      <c r="B29" s="190" t="s">
        <v>898</v>
      </c>
      <c r="C29" s="190" t="s">
        <v>899</v>
      </c>
      <c r="D29" s="190" t="s">
        <v>900</v>
      </c>
      <c r="E29" s="190" t="s">
        <v>774</v>
      </c>
      <c r="F29" s="190" t="s">
        <v>901</v>
      </c>
      <c r="G29" s="190" t="s">
        <v>776</v>
      </c>
      <c r="H29" s="190">
        <v>515</v>
      </c>
      <c r="I29" s="190" t="s">
        <v>902</v>
      </c>
    </row>
    <row r="30" spans="1:9">
      <c r="A30" s="190" t="s">
        <v>903</v>
      </c>
      <c r="B30" s="190" t="s">
        <v>904</v>
      </c>
      <c r="C30" s="190" t="s">
        <v>719</v>
      </c>
      <c r="D30" s="190" t="s">
        <v>905</v>
      </c>
      <c r="E30" s="190" t="s">
        <v>774</v>
      </c>
      <c r="F30" s="190" t="s">
        <v>906</v>
      </c>
      <c r="G30" s="190" t="s">
        <v>776</v>
      </c>
      <c r="H30" s="190">
        <v>278</v>
      </c>
      <c r="I30" s="190" t="s">
        <v>907</v>
      </c>
    </row>
    <row r="31" spans="1:9">
      <c r="A31" s="190" t="s">
        <v>908</v>
      </c>
      <c r="B31" s="190" t="s">
        <v>909</v>
      </c>
      <c r="C31" s="190" t="s">
        <v>718</v>
      </c>
      <c r="D31" s="190" t="s">
        <v>910</v>
      </c>
      <c r="E31" s="190" t="s">
        <v>774</v>
      </c>
      <c r="F31" s="190" t="s">
        <v>911</v>
      </c>
      <c r="G31" s="190" t="s">
        <v>776</v>
      </c>
      <c r="H31" s="190">
        <v>283</v>
      </c>
      <c r="I31" s="190" t="s">
        <v>718</v>
      </c>
    </row>
    <row r="32" spans="1:9">
      <c r="A32" s="190" t="s">
        <v>912</v>
      </c>
      <c r="B32" s="190" t="s">
        <v>913</v>
      </c>
      <c r="C32" s="190" t="s">
        <v>717</v>
      </c>
      <c r="D32" s="190" t="s">
        <v>914</v>
      </c>
      <c r="E32" s="190" t="s">
        <v>774</v>
      </c>
      <c r="F32" s="190" t="s">
        <v>915</v>
      </c>
      <c r="G32" s="190" t="s">
        <v>776</v>
      </c>
      <c r="H32" s="190">
        <v>225</v>
      </c>
      <c r="I32" s="190" t="s">
        <v>916</v>
      </c>
    </row>
    <row r="33" spans="1:9">
      <c r="A33" s="190" t="s">
        <v>917</v>
      </c>
      <c r="B33" s="190" t="s">
        <v>918</v>
      </c>
      <c r="C33" s="190" t="s">
        <v>716</v>
      </c>
      <c r="D33" s="190" t="s">
        <v>919</v>
      </c>
      <c r="E33" s="190" t="s">
        <v>774</v>
      </c>
      <c r="F33" s="190" t="s">
        <v>920</v>
      </c>
      <c r="G33" s="190" t="s">
        <v>776</v>
      </c>
      <c r="H33" s="190">
        <v>189</v>
      </c>
      <c r="I33" s="190" t="s">
        <v>921</v>
      </c>
    </row>
    <row r="34" spans="1:9">
      <c r="A34" s="190" t="s">
        <v>922</v>
      </c>
      <c r="B34" s="190" t="s">
        <v>923</v>
      </c>
      <c r="C34" s="190" t="s">
        <v>924</v>
      </c>
      <c r="D34" s="190" t="s">
        <v>925</v>
      </c>
      <c r="E34" s="190" t="s">
        <v>774</v>
      </c>
      <c r="F34" s="190" t="s">
        <v>926</v>
      </c>
      <c r="G34" s="190" t="s">
        <v>776</v>
      </c>
      <c r="H34" s="190">
        <v>227</v>
      </c>
      <c r="I34" s="190" t="s">
        <v>927</v>
      </c>
    </row>
    <row r="35" spans="1:9">
      <c r="A35" s="190" t="s">
        <v>928</v>
      </c>
      <c r="B35" s="190" t="s">
        <v>929</v>
      </c>
      <c r="C35" s="190" t="s">
        <v>714</v>
      </c>
      <c r="D35" s="190" t="s">
        <v>930</v>
      </c>
      <c r="E35" s="190" t="s">
        <v>774</v>
      </c>
      <c r="F35" s="190" t="s">
        <v>931</v>
      </c>
      <c r="G35" s="190" t="s">
        <v>776</v>
      </c>
      <c r="H35" s="190">
        <v>458</v>
      </c>
      <c r="I35" s="190" t="s">
        <v>714</v>
      </c>
    </row>
    <row r="36" spans="1:9">
      <c r="A36" s="190" t="s">
        <v>932</v>
      </c>
      <c r="B36" s="190" t="s">
        <v>933</v>
      </c>
      <c r="C36" s="190" t="s">
        <v>713</v>
      </c>
      <c r="D36" s="190" t="s">
        <v>934</v>
      </c>
      <c r="E36" s="190" t="s">
        <v>774</v>
      </c>
      <c r="F36" s="190" t="s">
        <v>935</v>
      </c>
      <c r="G36" s="190" t="s">
        <v>776</v>
      </c>
      <c r="H36" s="190">
        <v>421</v>
      </c>
      <c r="I36" s="190" t="s">
        <v>713</v>
      </c>
    </row>
    <row r="37" spans="1:9">
      <c r="A37" s="190" t="s">
        <v>936</v>
      </c>
      <c r="B37" s="190" t="s">
        <v>937</v>
      </c>
      <c r="C37" s="190" t="s">
        <v>712</v>
      </c>
      <c r="D37" s="190" t="s">
        <v>938</v>
      </c>
      <c r="E37" s="190" t="s">
        <v>774</v>
      </c>
      <c r="F37" s="190" t="s">
        <v>939</v>
      </c>
      <c r="G37" s="190" t="s">
        <v>776</v>
      </c>
      <c r="H37" s="190">
        <v>331</v>
      </c>
      <c r="I37" s="190" t="s">
        <v>940</v>
      </c>
    </row>
    <row r="38" spans="1:9">
      <c r="A38" s="190" t="s">
        <v>941</v>
      </c>
      <c r="B38" s="190" t="s">
        <v>942</v>
      </c>
      <c r="C38" s="190" t="s">
        <v>943</v>
      </c>
      <c r="D38" s="190" t="s">
        <v>944</v>
      </c>
      <c r="E38" s="190" t="s">
        <v>774</v>
      </c>
      <c r="F38" s="190" t="s">
        <v>945</v>
      </c>
      <c r="G38" s="190" t="s">
        <v>776</v>
      </c>
      <c r="H38" s="190">
        <v>407</v>
      </c>
      <c r="I38" s="190" t="s">
        <v>946</v>
      </c>
    </row>
    <row r="39" spans="1:9">
      <c r="A39" s="190" t="s">
        <v>947</v>
      </c>
      <c r="B39" s="190" t="s">
        <v>948</v>
      </c>
      <c r="C39" s="190" t="s">
        <v>949</v>
      </c>
      <c r="D39" s="190" t="s">
        <v>950</v>
      </c>
      <c r="E39" s="190" t="s">
        <v>774</v>
      </c>
      <c r="F39" s="190" t="s">
        <v>951</v>
      </c>
      <c r="G39" s="190" t="s">
        <v>776</v>
      </c>
      <c r="H39" s="190">
        <v>412</v>
      </c>
      <c r="I39" s="190" t="s">
        <v>952</v>
      </c>
    </row>
    <row r="40" spans="1:9">
      <c r="A40" s="190" t="s">
        <v>953</v>
      </c>
      <c r="B40" s="190" t="s">
        <v>954</v>
      </c>
      <c r="C40" s="190" t="s">
        <v>707</v>
      </c>
      <c r="D40" s="190" t="s">
        <v>955</v>
      </c>
      <c r="E40" s="190" t="s">
        <v>774</v>
      </c>
      <c r="F40" s="190" t="s">
        <v>956</v>
      </c>
      <c r="G40" s="190" t="s">
        <v>776</v>
      </c>
      <c r="H40" s="190">
        <v>483</v>
      </c>
      <c r="I40" s="190" t="s">
        <v>707</v>
      </c>
    </row>
    <row r="41" spans="1:9">
      <c r="A41" s="190" t="s">
        <v>957</v>
      </c>
      <c r="B41" s="190" t="s">
        <v>958</v>
      </c>
      <c r="C41" s="190" t="s">
        <v>706</v>
      </c>
      <c r="D41" s="190" t="s">
        <v>959</v>
      </c>
      <c r="E41" s="190" t="s">
        <v>774</v>
      </c>
      <c r="F41" s="190" t="s">
        <v>960</v>
      </c>
      <c r="G41" s="190" t="s">
        <v>776</v>
      </c>
      <c r="H41" s="190">
        <v>603</v>
      </c>
      <c r="I41" s="190" t="s">
        <v>961</v>
      </c>
    </row>
    <row r="42" spans="1:9">
      <c r="A42" s="190" t="s">
        <v>962</v>
      </c>
      <c r="B42" s="190" t="s">
        <v>963</v>
      </c>
      <c r="C42" s="190" t="s">
        <v>961</v>
      </c>
      <c r="D42" s="190" t="s">
        <v>964</v>
      </c>
      <c r="E42" s="190" t="s">
        <v>774</v>
      </c>
      <c r="F42" s="190" t="s">
        <v>965</v>
      </c>
      <c r="G42" s="190" t="s">
        <v>776</v>
      </c>
      <c r="H42" s="190">
        <v>377</v>
      </c>
      <c r="I42" s="190" t="s">
        <v>961</v>
      </c>
    </row>
    <row r="43" spans="1:9">
      <c r="A43" s="190" t="s">
        <v>966</v>
      </c>
      <c r="B43" s="190"/>
      <c r="C43" s="190" t="s">
        <v>967</v>
      </c>
      <c r="D43" s="190" t="s">
        <v>968</v>
      </c>
      <c r="E43" s="190" t="s">
        <v>774</v>
      </c>
      <c r="F43" s="190" t="s">
        <v>969</v>
      </c>
      <c r="G43" s="190" t="s">
        <v>776</v>
      </c>
      <c r="H43" s="190">
        <v>312</v>
      </c>
      <c r="I43" s="190" t="s">
        <v>970</v>
      </c>
    </row>
    <row r="44" spans="1:9">
      <c r="A44" s="190" t="s">
        <v>971</v>
      </c>
      <c r="B44" s="190" t="s">
        <v>972</v>
      </c>
      <c r="C44" s="190" t="s">
        <v>973</v>
      </c>
      <c r="D44" s="190" t="s">
        <v>974</v>
      </c>
      <c r="E44" s="190" t="s">
        <v>774</v>
      </c>
      <c r="F44" s="190" t="s">
        <v>975</v>
      </c>
      <c r="G44" s="190" t="s">
        <v>776</v>
      </c>
      <c r="H44" s="190">
        <v>224</v>
      </c>
      <c r="I44" s="190" t="s">
        <v>973</v>
      </c>
    </row>
    <row r="45" spans="1:9">
      <c r="A45" s="190" t="s">
        <v>976</v>
      </c>
      <c r="B45" s="190" t="s">
        <v>977</v>
      </c>
      <c r="C45" s="190" t="s">
        <v>700</v>
      </c>
      <c r="D45" s="190" t="s">
        <v>978</v>
      </c>
      <c r="E45" s="190" t="s">
        <v>774</v>
      </c>
      <c r="F45" s="190" t="s">
        <v>979</v>
      </c>
      <c r="G45" s="190" t="s">
        <v>776</v>
      </c>
      <c r="H45" s="190">
        <v>270</v>
      </c>
      <c r="I45" s="190" t="s">
        <v>980</v>
      </c>
    </row>
    <row r="46" spans="1:9">
      <c r="A46" s="190" t="s">
        <v>981</v>
      </c>
      <c r="B46" s="190" t="s">
        <v>982</v>
      </c>
      <c r="C46" s="190" t="s">
        <v>699</v>
      </c>
      <c r="D46" s="190" t="s">
        <v>983</v>
      </c>
      <c r="E46" s="190" t="s">
        <v>774</v>
      </c>
      <c r="F46" s="190" t="s">
        <v>984</v>
      </c>
      <c r="G46" s="190" t="s">
        <v>776</v>
      </c>
      <c r="H46" s="190">
        <v>238.6</v>
      </c>
      <c r="I46" s="190" t="s">
        <v>985</v>
      </c>
    </row>
    <row r="47" spans="1:9">
      <c r="A47" s="190" t="s">
        <v>986</v>
      </c>
      <c r="B47" s="190" t="s">
        <v>987</v>
      </c>
      <c r="C47" s="190" t="s">
        <v>698</v>
      </c>
      <c r="D47" s="190" t="s">
        <v>988</v>
      </c>
      <c r="E47" s="190" t="s">
        <v>774</v>
      </c>
      <c r="F47" s="190" t="s">
        <v>989</v>
      </c>
      <c r="G47" s="190" t="s">
        <v>776</v>
      </c>
      <c r="H47" s="190">
        <v>593</v>
      </c>
      <c r="I47" s="190" t="s">
        <v>990</v>
      </c>
    </row>
    <row r="48" spans="1:9">
      <c r="A48" s="190" t="s">
        <v>991</v>
      </c>
      <c r="B48" s="190" t="s">
        <v>992</v>
      </c>
      <c r="C48" s="190" t="s">
        <v>695</v>
      </c>
      <c r="D48" s="190" t="s">
        <v>993</v>
      </c>
      <c r="E48" s="190" t="s">
        <v>774</v>
      </c>
      <c r="F48" s="190" t="s">
        <v>994</v>
      </c>
      <c r="G48" s="190" t="s">
        <v>776</v>
      </c>
      <c r="H48" s="190">
        <v>210</v>
      </c>
      <c r="I48" s="190" t="s">
        <v>995</v>
      </c>
    </row>
    <row r="49" spans="1:9">
      <c r="A49" s="190" t="s">
        <v>996</v>
      </c>
      <c r="B49" s="190" t="s">
        <v>997</v>
      </c>
      <c r="C49" s="190" t="s">
        <v>694</v>
      </c>
      <c r="D49" s="190" t="s">
        <v>998</v>
      </c>
      <c r="E49" s="190" t="s">
        <v>774</v>
      </c>
      <c r="F49" s="190" t="s">
        <v>999</v>
      </c>
      <c r="G49" s="190" t="s">
        <v>776</v>
      </c>
      <c r="H49" s="190">
        <v>328</v>
      </c>
      <c r="I49" s="190" t="s">
        <v>694</v>
      </c>
    </row>
    <row r="50" spans="1:9">
      <c r="A50" s="190" t="s">
        <v>1000</v>
      </c>
      <c r="B50" s="190" t="s">
        <v>1001</v>
      </c>
      <c r="C50" s="190" t="s">
        <v>1002</v>
      </c>
      <c r="D50" s="190" t="s">
        <v>1003</v>
      </c>
      <c r="E50" s="190" t="s">
        <v>774</v>
      </c>
      <c r="F50" s="190" t="s">
        <v>1004</v>
      </c>
      <c r="G50" s="190" t="s">
        <v>776</v>
      </c>
      <c r="H50" s="190">
        <v>210</v>
      </c>
      <c r="I50" s="190" t="s">
        <v>1002</v>
      </c>
    </row>
    <row r="51" spans="1:9">
      <c r="A51" s="190" t="s">
        <v>1005</v>
      </c>
      <c r="B51" s="190" t="s">
        <v>1006</v>
      </c>
      <c r="C51" s="190" t="s">
        <v>693</v>
      </c>
      <c r="D51" s="190" t="s">
        <v>1007</v>
      </c>
      <c r="E51" s="190" t="s">
        <v>774</v>
      </c>
      <c r="F51" s="190" t="s">
        <v>1008</v>
      </c>
      <c r="G51" s="190" t="s">
        <v>776</v>
      </c>
      <c r="H51" s="190">
        <v>334</v>
      </c>
      <c r="I51" s="190" t="s">
        <v>692</v>
      </c>
    </row>
    <row r="52" spans="1:9">
      <c r="A52" s="190" t="s">
        <v>1009</v>
      </c>
      <c r="B52" s="190" t="s">
        <v>1010</v>
      </c>
      <c r="C52" s="190" t="s">
        <v>692</v>
      </c>
      <c r="D52" s="190" t="s">
        <v>1011</v>
      </c>
      <c r="E52" s="190" t="s">
        <v>774</v>
      </c>
      <c r="F52" s="190" t="s">
        <v>1012</v>
      </c>
      <c r="G52" s="190" t="s">
        <v>776</v>
      </c>
      <c r="H52" s="190">
        <v>387</v>
      </c>
      <c r="I52" s="190" t="s">
        <v>692</v>
      </c>
    </row>
    <row r="53" spans="1:9">
      <c r="A53" s="190" t="s">
        <v>1013</v>
      </c>
      <c r="B53" s="190" t="s">
        <v>1014</v>
      </c>
      <c r="C53" s="190" t="s">
        <v>1015</v>
      </c>
      <c r="D53" s="190" t="s">
        <v>1016</v>
      </c>
      <c r="E53" s="190" t="s">
        <v>774</v>
      </c>
      <c r="F53" s="190" t="s">
        <v>1017</v>
      </c>
      <c r="G53" s="190" t="s">
        <v>776</v>
      </c>
      <c r="H53" s="190">
        <v>205</v>
      </c>
      <c r="I53" s="190" t="s">
        <v>1018</v>
      </c>
    </row>
    <row r="54" spans="1:9">
      <c r="A54" s="190" t="s">
        <v>1019</v>
      </c>
      <c r="B54" s="190" t="s">
        <v>1020</v>
      </c>
      <c r="C54" s="190" t="s">
        <v>1021</v>
      </c>
      <c r="D54" s="190" t="s">
        <v>1022</v>
      </c>
      <c r="E54" s="190" t="s">
        <v>774</v>
      </c>
      <c r="F54" s="190" t="s">
        <v>1023</v>
      </c>
      <c r="G54" s="190" t="s">
        <v>776</v>
      </c>
      <c r="H54" s="190">
        <v>415</v>
      </c>
      <c r="I54" s="190" t="s">
        <v>1024</v>
      </c>
    </row>
    <row r="55" spans="1:9">
      <c r="A55" s="190" t="s">
        <v>1025</v>
      </c>
      <c r="B55" s="190" t="s">
        <v>1026</v>
      </c>
      <c r="C55" s="190" t="s">
        <v>690</v>
      </c>
      <c r="D55" s="190" t="s">
        <v>1027</v>
      </c>
      <c r="E55" s="190" t="s">
        <v>774</v>
      </c>
      <c r="F55" s="190" t="s">
        <v>1028</v>
      </c>
      <c r="G55" s="190" t="s">
        <v>776</v>
      </c>
      <c r="H55" s="190">
        <v>260.5</v>
      </c>
      <c r="I55" s="190" t="s">
        <v>1029</v>
      </c>
    </row>
    <row r="56" spans="1:9">
      <c r="A56" s="190" t="s">
        <v>1030</v>
      </c>
      <c r="B56" s="190" t="s">
        <v>1031</v>
      </c>
      <c r="C56" s="190" t="s">
        <v>687</v>
      </c>
      <c r="D56" s="190" t="s">
        <v>1032</v>
      </c>
      <c r="E56" s="190" t="s">
        <v>774</v>
      </c>
      <c r="F56" s="190" t="s">
        <v>1033</v>
      </c>
      <c r="G56" s="190" t="s">
        <v>776</v>
      </c>
      <c r="H56" s="190">
        <v>555</v>
      </c>
      <c r="I56" s="190" t="s">
        <v>687</v>
      </c>
    </row>
    <row r="57" spans="1:9">
      <c r="A57" s="190" t="s">
        <v>1034</v>
      </c>
      <c r="B57" s="190" t="s">
        <v>1035</v>
      </c>
      <c r="C57" s="190" t="s">
        <v>684</v>
      </c>
      <c r="D57" s="190" t="s">
        <v>1036</v>
      </c>
      <c r="E57" s="190" t="s">
        <v>774</v>
      </c>
      <c r="F57" s="190" t="s">
        <v>1037</v>
      </c>
      <c r="G57" s="190" t="s">
        <v>776</v>
      </c>
      <c r="H57" s="190">
        <v>432</v>
      </c>
      <c r="I57" s="190" t="s">
        <v>1038</v>
      </c>
    </row>
    <row r="58" spans="1:9">
      <c r="A58" s="190" t="s">
        <v>1039</v>
      </c>
      <c r="B58" s="190" t="s">
        <v>1040</v>
      </c>
      <c r="C58" s="190" t="s">
        <v>683</v>
      </c>
      <c r="D58" s="190" t="s">
        <v>1041</v>
      </c>
      <c r="E58" s="190" t="s">
        <v>774</v>
      </c>
      <c r="F58" s="190" t="s">
        <v>1042</v>
      </c>
      <c r="G58" s="190" t="s">
        <v>776</v>
      </c>
      <c r="H58" s="190">
        <v>234</v>
      </c>
      <c r="I58" s="190" t="s">
        <v>1043</v>
      </c>
    </row>
    <row r="59" spans="1:9">
      <c r="A59" s="190" t="s">
        <v>1044</v>
      </c>
      <c r="B59" s="190" t="s">
        <v>1045</v>
      </c>
      <c r="C59" s="190" t="s">
        <v>682</v>
      </c>
      <c r="D59" s="190" t="s">
        <v>1046</v>
      </c>
      <c r="E59" s="190" t="s">
        <v>774</v>
      </c>
      <c r="F59" s="190" t="s">
        <v>1047</v>
      </c>
      <c r="G59" s="190" t="s">
        <v>776</v>
      </c>
      <c r="H59" s="190">
        <v>160</v>
      </c>
      <c r="I59" s="190" t="s">
        <v>1048</v>
      </c>
    </row>
    <row r="60" spans="1:9">
      <c r="A60" s="190" t="s">
        <v>1049</v>
      </c>
      <c r="B60" s="190" t="s">
        <v>1050</v>
      </c>
      <c r="C60" s="190" t="s">
        <v>681</v>
      </c>
      <c r="D60" s="190" t="s">
        <v>1051</v>
      </c>
      <c r="E60" s="190" t="s">
        <v>774</v>
      </c>
      <c r="F60" s="190" t="s">
        <v>1052</v>
      </c>
      <c r="G60" s="190" t="s">
        <v>776</v>
      </c>
      <c r="H60" s="190">
        <v>452</v>
      </c>
      <c r="I60" s="190" t="s">
        <v>681</v>
      </c>
    </row>
    <row r="61" spans="1:9">
      <c r="A61" s="190" t="s">
        <v>1053</v>
      </c>
      <c r="B61" s="190" t="s">
        <v>1054</v>
      </c>
      <c r="C61" s="190" t="s">
        <v>679</v>
      </c>
      <c r="D61" s="190" t="s">
        <v>1055</v>
      </c>
      <c r="E61" s="190" t="s">
        <v>774</v>
      </c>
      <c r="F61" s="190" t="s">
        <v>1056</v>
      </c>
      <c r="G61" s="190" t="s">
        <v>776</v>
      </c>
      <c r="H61" s="190">
        <v>624</v>
      </c>
      <c r="I61" s="190" t="s">
        <v>1057</v>
      </c>
    </row>
    <row r="62" spans="1:9">
      <c r="A62" s="190" t="s">
        <v>1058</v>
      </c>
      <c r="B62" s="190" t="s">
        <v>1059</v>
      </c>
      <c r="C62" s="190" t="s">
        <v>678</v>
      </c>
      <c r="D62" s="190" t="s">
        <v>1060</v>
      </c>
      <c r="E62" s="190" t="s">
        <v>774</v>
      </c>
      <c r="F62" s="190" t="s">
        <v>1061</v>
      </c>
      <c r="G62" s="190" t="s">
        <v>776</v>
      </c>
      <c r="H62" s="190">
        <v>485</v>
      </c>
      <c r="I62" s="190" t="s">
        <v>1062</v>
      </c>
    </row>
    <row r="63" spans="1:9">
      <c r="A63" s="190" t="s">
        <v>1063</v>
      </c>
      <c r="B63" s="190" t="s">
        <v>1064</v>
      </c>
      <c r="C63" s="190" t="s">
        <v>1065</v>
      </c>
      <c r="D63" s="190" t="s">
        <v>1066</v>
      </c>
      <c r="E63" s="190" t="s">
        <v>774</v>
      </c>
      <c r="F63" s="190" t="s">
        <v>1067</v>
      </c>
      <c r="G63" s="190" t="s">
        <v>776</v>
      </c>
      <c r="H63" s="190">
        <v>158</v>
      </c>
      <c r="I63" s="190" t="s">
        <v>1068</v>
      </c>
    </row>
    <row r="64" spans="1:9">
      <c r="A64" s="190" t="s">
        <v>1069</v>
      </c>
      <c r="B64" s="190" t="s">
        <v>1070</v>
      </c>
      <c r="C64" s="190" t="s">
        <v>677</v>
      </c>
      <c r="D64" s="190" t="s">
        <v>1071</v>
      </c>
      <c r="E64" s="190" t="s">
        <v>774</v>
      </c>
      <c r="F64" s="190" t="s">
        <v>1072</v>
      </c>
      <c r="G64" s="190" t="s">
        <v>776</v>
      </c>
      <c r="H64" s="190">
        <v>322.39999999999998</v>
      </c>
      <c r="I64" s="190" t="s">
        <v>1073</v>
      </c>
    </row>
    <row r="65" spans="1:9">
      <c r="A65" s="190" t="s">
        <v>1074</v>
      </c>
      <c r="B65" s="190" t="s">
        <v>1075</v>
      </c>
      <c r="C65" s="190" t="s">
        <v>676</v>
      </c>
      <c r="D65" s="190" t="s">
        <v>1076</v>
      </c>
      <c r="E65" s="190" t="s">
        <v>774</v>
      </c>
      <c r="F65" s="190" t="s">
        <v>1077</v>
      </c>
      <c r="G65" s="190" t="s">
        <v>776</v>
      </c>
      <c r="H65" s="190">
        <v>240</v>
      </c>
      <c r="I65" s="190" t="s">
        <v>1078</v>
      </c>
    </row>
    <row r="66" spans="1:9">
      <c r="A66" s="190" t="s">
        <v>1079</v>
      </c>
      <c r="B66" s="190" t="s">
        <v>1080</v>
      </c>
      <c r="C66" s="190" t="s">
        <v>674</v>
      </c>
      <c r="D66" s="190" t="s">
        <v>1081</v>
      </c>
      <c r="E66" s="190" t="s">
        <v>774</v>
      </c>
      <c r="F66" s="190" t="s">
        <v>1082</v>
      </c>
      <c r="G66" s="190" t="s">
        <v>776</v>
      </c>
      <c r="H66" s="190">
        <v>345</v>
      </c>
      <c r="I66" s="190" t="s">
        <v>1083</v>
      </c>
    </row>
    <row r="67" spans="1:9">
      <c r="A67" s="190" t="s">
        <v>1084</v>
      </c>
      <c r="B67" s="190" t="s">
        <v>1085</v>
      </c>
      <c r="C67" s="190" t="s">
        <v>673</v>
      </c>
      <c r="D67" s="190" t="s">
        <v>1086</v>
      </c>
      <c r="E67" s="190" t="s">
        <v>774</v>
      </c>
      <c r="F67" s="190" t="s">
        <v>1087</v>
      </c>
      <c r="G67" s="190" t="s">
        <v>776</v>
      </c>
      <c r="H67" s="190">
        <v>236</v>
      </c>
      <c r="I67" s="190" t="s">
        <v>673</v>
      </c>
    </row>
    <row r="68" spans="1:9">
      <c r="A68" s="190" t="s">
        <v>1088</v>
      </c>
      <c r="B68" s="190" t="s">
        <v>1089</v>
      </c>
      <c r="C68" s="190" t="s">
        <v>672</v>
      </c>
      <c r="D68" s="190" t="s">
        <v>1090</v>
      </c>
      <c r="E68" s="190" t="s">
        <v>774</v>
      </c>
      <c r="F68" s="190" t="s">
        <v>1091</v>
      </c>
      <c r="G68" s="190" t="s">
        <v>776</v>
      </c>
      <c r="H68" s="190">
        <v>375.39</v>
      </c>
      <c r="I68" s="190" t="s">
        <v>1092</v>
      </c>
    </row>
    <row r="69" spans="1:9">
      <c r="A69" s="190" t="s">
        <v>1093</v>
      </c>
      <c r="B69" s="190" t="s">
        <v>1094</v>
      </c>
      <c r="C69" s="190" t="s">
        <v>1095</v>
      </c>
      <c r="D69" s="190" t="s">
        <v>1096</v>
      </c>
      <c r="E69" s="190" t="s">
        <v>774</v>
      </c>
      <c r="F69" s="190" t="s">
        <v>1097</v>
      </c>
      <c r="G69" s="190" t="s">
        <v>776</v>
      </c>
      <c r="H69" s="190">
        <v>246</v>
      </c>
      <c r="I69" s="190" t="s">
        <v>1095</v>
      </c>
    </row>
    <row r="70" spans="1:9">
      <c r="A70" s="190" t="s">
        <v>1098</v>
      </c>
      <c r="B70" s="190" t="s">
        <v>1099</v>
      </c>
      <c r="C70" s="190" t="s">
        <v>1100</v>
      </c>
      <c r="D70" s="190" t="s">
        <v>1101</v>
      </c>
      <c r="E70" s="190" t="s">
        <v>774</v>
      </c>
      <c r="F70" s="190" t="s">
        <v>1102</v>
      </c>
      <c r="G70" s="190" t="s">
        <v>776</v>
      </c>
      <c r="H70" s="190">
        <v>172</v>
      </c>
      <c r="I70" s="190" t="s">
        <v>1100</v>
      </c>
    </row>
    <row r="71" spans="1:9">
      <c r="A71" s="190" t="s">
        <v>1103</v>
      </c>
      <c r="B71" s="190" t="s">
        <v>1104</v>
      </c>
      <c r="C71" s="190" t="s">
        <v>669</v>
      </c>
      <c r="D71" s="190" t="s">
        <v>1105</v>
      </c>
      <c r="E71" s="190" t="s">
        <v>774</v>
      </c>
      <c r="F71" s="190" t="s">
        <v>1106</v>
      </c>
      <c r="G71" s="190" t="s">
        <v>776</v>
      </c>
      <c r="H71" s="190">
        <v>397.72</v>
      </c>
      <c r="I71" s="190" t="s">
        <v>669</v>
      </c>
    </row>
  </sheetData>
  <customSheetViews>
    <customSheetView guid="{6DA84043-8308-458F-9378-22AB3DF247A3}" scale="80" showPageBreaks="1" view="pageBreakPreview" topLeftCell="A22">
      <selection activeCell="H18" sqref="H18"/>
      <rowBreaks count="1" manualBreakCount="1">
        <brk id="31" max="8" man="1"/>
      </rowBreaks>
      <pageMargins left="0.78740157499999996" right="0.78740157499999996" top="0.984251969" bottom="0.984251969" header="0.4921259845" footer="0.4921259845"/>
      <pageSetup paperSize="9" scale="79" orientation="landscape" horizontalDpi="1200" verticalDpi="1200" r:id="rId1"/>
      <headerFooter alignWithMargins="0"/>
    </customSheetView>
  </customSheetViews>
  <pageMargins left="0.78740157499999996" right="0.78740157499999996" top="0.984251969" bottom="0.984251969" header="0.4921259845" footer="0.4921259845"/>
  <pageSetup paperSize="9" scale="79" orientation="landscape" horizontalDpi="1200" verticalDpi="1200" r:id="rId2"/>
  <headerFooter alignWithMargins="0"/>
  <rowBreaks count="1" manualBreakCount="1">
    <brk id="31" max="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211"/>
  <sheetViews>
    <sheetView zoomScale="70" zoomScaleNormal="70" zoomScaleSheetLayoutView="85" workbookViewId="0">
      <selection activeCell="A11" sqref="A11:B11"/>
    </sheetView>
  </sheetViews>
  <sheetFormatPr defaultColWidth="9.140625" defaultRowHeight="15"/>
  <cols>
    <col min="1" max="1" width="9.140625" style="57"/>
    <col min="2" max="2" width="10.7109375" style="57" customWidth="1"/>
    <col min="3" max="7" width="9" style="57" customWidth="1"/>
    <col min="8" max="8" width="12.140625" style="57" customWidth="1"/>
    <col min="9" max="9" width="9.7109375" style="57" customWidth="1"/>
    <col min="10" max="13" width="9" style="57" customWidth="1"/>
    <col min="14" max="14" width="9.7109375" style="57" customWidth="1"/>
    <col min="15" max="15" width="10.7109375" style="57" customWidth="1"/>
    <col min="16" max="16" width="13.5703125" style="57" customWidth="1"/>
    <col min="17" max="17" width="9.140625" style="57"/>
    <col min="18" max="18" width="6.5703125" style="57" customWidth="1"/>
    <col min="19" max="16384" width="9.140625" style="57"/>
  </cols>
  <sheetData>
    <row r="1" spans="2:16" ht="15.95" customHeight="1">
      <c r="J1" s="58"/>
    </row>
    <row r="2" spans="2:16" ht="15.95" customHeight="1" thickBot="1"/>
    <row r="3" spans="2:16" ht="39.950000000000003" customHeight="1" thickBot="1">
      <c r="B3" s="473" t="s">
        <v>258</v>
      </c>
      <c r="C3" s="474"/>
      <c r="D3" s="474"/>
      <c r="E3" s="474"/>
      <c r="F3" s="474"/>
      <c r="G3" s="474"/>
      <c r="H3" s="474"/>
      <c r="I3" s="474"/>
      <c r="J3" s="474"/>
      <c r="K3" s="474"/>
      <c r="L3" s="470" t="s">
        <v>259</v>
      </c>
      <c r="M3" s="471"/>
      <c r="N3" s="471"/>
      <c r="O3" s="471"/>
      <c r="P3" s="472"/>
    </row>
    <row r="4" spans="2:16" ht="20.100000000000001" customHeight="1">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260</v>
      </c>
      <c r="P4" s="457"/>
    </row>
    <row r="5" spans="2:16" ht="20.100000000000001" customHeight="1" thickBot="1">
      <c r="B5" s="466"/>
      <c r="C5" s="462"/>
      <c r="D5" s="462"/>
      <c r="E5" s="462"/>
      <c r="F5" s="462"/>
      <c r="G5" s="462"/>
      <c r="H5" s="462"/>
      <c r="I5" s="462"/>
      <c r="J5" s="462"/>
      <c r="K5" s="462"/>
      <c r="L5" s="462"/>
      <c r="M5" s="462"/>
      <c r="N5" s="462"/>
      <c r="O5" s="145" t="s">
        <v>209</v>
      </c>
      <c r="P5" s="30" t="s">
        <v>210</v>
      </c>
    </row>
    <row r="6" spans="2:16" ht="20.100000000000001" customHeight="1">
      <c r="B6" s="148" t="s">
        <v>211</v>
      </c>
      <c r="C6" s="146">
        <v>31</v>
      </c>
      <c r="D6" s="8">
        <v>29</v>
      </c>
      <c r="E6" s="8">
        <v>31</v>
      </c>
      <c r="F6" s="8">
        <v>18</v>
      </c>
      <c r="G6" s="8">
        <v>0</v>
      </c>
      <c r="H6" s="8">
        <v>0</v>
      </c>
      <c r="I6" s="168">
        <f>SUM(C6:G6)</f>
        <v>109</v>
      </c>
      <c r="J6" s="8">
        <v>14</v>
      </c>
      <c r="K6" s="8">
        <v>18</v>
      </c>
      <c r="L6" s="8">
        <v>30</v>
      </c>
      <c r="M6" s="8">
        <v>31</v>
      </c>
      <c r="N6" s="168">
        <f>SUM(J6:M6)</f>
        <v>93</v>
      </c>
      <c r="O6" s="167">
        <f>SUM(C6:H6,J6:M6)</f>
        <v>202</v>
      </c>
      <c r="P6" s="169">
        <f>I6+N6</f>
        <v>202</v>
      </c>
    </row>
    <row r="7" spans="2:16" ht="20.100000000000001" customHeight="1">
      <c r="B7" s="149" t="s">
        <v>485</v>
      </c>
      <c r="C7" s="147">
        <v>-1.7419354838709677</v>
      </c>
      <c r="D7" s="10">
        <v>3.079310344827586</v>
      </c>
      <c r="E7" s="10">
        <v>4.5161290322580649</v>
      </c>
      <c r="F7" s="10">
        <v>9.3944444444444439</v>
      </c>
      <c r="G7" s="10">
        <v>16.545161290322582</v>
      </c>
      <c r="H7" s="10">
        <v>18.706666666666663</v>
      </c>
      <c r="I7" s="153">
        <f>(C6*C7+D6*D7+E6*E7+F6*F7+G6*G7)/I6</f>
        <v>3.1596330275229354</v>
      </c>
      <c r="J7" s="10">
        <v>11.992857142857144</v>
      </c>
      <c r="K7" s="95">
        <v>10.277777777777779</v>
      </c>
      <c r="L7" s="95">
        <v>6.64</v>
      </c>
      <c r="M7" s="95">
        <v>1.4709677419354834</v>
      </c>
      <c r="N7" s="153">
        <f>(J6*J7+K6*K7+L6*L7+M6*M7)/N6</f>
        <v>6.4268817204301065</v>
      </c>
      <c r="O7" s="154">
        <f>(C7*C6+D7*D6+E7*E6+F7*F6+G7*G6+H7*H6+J7*J6+K7*K6+L7*L6+M7*M6)/O6</f>
        <v>4.6638613861386142</v>
      </c>
      <c r="P7" s="161">
        <f>(I7*I6+N7*N6)/P6</f>
        <v>4.6638613861386133</v>
      </c>
    </row>
    <row r="8" spans="2:16" ht="20.100000000000001" customHeight="1">
      <c r="B8" s="149" t="s">
        <v>212</v>
      </c>
      <c r="C8" s="13">
        <f t="shared" ref="C8:H8" si="0">C6*(13-C7)</f>
        <v>457</v>
      </c>
      <c r="D8" s="12">
        <f t="shared" si="0"/>
        <v>287.7</v>
      </c>
      <c r="E8" s="12">
        <f t="shared" si="0"/>
        <v>263</v>
      </c>
      <c r="F8" s="12">
        <f t="shared" si="0"/>
        <v>64.900000000000006</v>
      </c>
      <c r="G8" s="12">
        <f t="shared" si="0"/>
        <v>0</v>
      </c>
      <c r="H8" s="12">
        <f t="shared" si="0"/>
        <v>0</v>
      </c>
      <c r="I8" s="155">
        <f>SUM(C8:G8)</f>
        <v>1072.6000000000001</v>
      </c>
      <c r="J8" s="12">
        <f>J6*(13-J7)</f>
        <v>14.099999999999987</v>
      </c>
      <c r="K8" s="12">
        <f>K6*(13-K7)</f>
        <v>48.999999999999986</v>
      </c>
      <c r="L8" s="12">
        <f>L6*(13-L7)</f>
        <v>190.8</v>
      </c>
      <c r="M8" s="12">
        <f>M6*(13-M7)</f>
        <v>357.40000000000003</v>
      </c>
      <c r="N8" s="155">
        <f>SUM(J8:M8)</f>
        <v>611.29999999999995</v>
      </c>
      <c r="O8" s="156">
        <f>O6*(13-O7)</f>
        <v>1683.9</v>
      </c>
      <c r="P8" s="162">
        <f>P6*(13-P7)</f>
        <v>1683.9</v>
      </c>
    </row>
    <row r="9" spans="2:16" ht="20.100000000000001" customHeight="1">
      <c r="B9" s="149" t="s">
        <v>213</v>
      </c>
      <c r="C9" s="13">
        <f t="shared" ref="C9:H9" si="1">C6*(17-C7)</f>
        <v>581</v>
      </c>
      <c r="D9" s="12">
        <f t="shared" si="1"/>
        <v>403.7</v>
      </c>
      <c r="E9" s="12">
        <f t="shared" si="1"/>
        <v>387</v>
      </c>
      <c r="F9" s="12">
        <f t="shared" si="1"/>
        <v>136.9</v>
      </c>
      <c r="G9" s="12">
        <f t="shared" si="1"/>
        <v>0</v>
      </c>
      <c r="H9" s="12">
        <f t="shared" si="1"/>
        <v>0</v>
      </c>
      <c r="I9" s="155">
        <f>SUM(C9:G9)</f>
        <v>1508.6000000000001</v>
      </c>
      <c r="J9" s="12">
        <f>J6*(17-J7)</f>
        <v>70.099999999999994</v>
      </c>
      <c r="K9" s="12">
        <f>K6*(17-K7)</f>
        <v>120.99999999999999</v>
      </c>
      <c r="L9" s="12">
        <f>L6*(17-L7)</f>
        <v>310.79999999999995</v>
      </c>
      <c r="M9" s="12">
        <f>M6*(17-M7)</f>
        <v>481.40000000000003</v>
      </c>
      <c r="N9" s="155">
        <f>SUM(J9:M9)</f>
        <v>983.3</v>
      </c>
      <c r="O9" s="156">
        <f>O6*(17-O7)</f>
        <v>2491.9</v>
      </c>
      <c r="P9" s="162">
        <f>P6*(17-P7)</f>
        <v>2491.9</v>
      </c>
    </row>
    <row r="10" spans="2:16" ht="20.100000000000001" customHeight="1">
      <c r="B10" s="149" t="s">
        <v>249</v>
      </c>
      <c r="C10" s="17">
        <f t="shared" ref="C10:H10" si="2">C6*(18-C7)</f>
        <v>612</v>
      </c>
      <c r="D10" s="16">
        <f t="shared" si="2"/>
        <v>432.7</v>
      </c>
      <c r="E10" s="16">
        <f t="shared" si="2"/>
        <v>418</v>
      </c>
      <c r="F10" s="16">
        <f t="shared" si="2"/>
        <v>154.9</v>
      </c>
      <c r="G10" s="16">
        <f t="shared" si="2"/>
        <v>0</v>
      </c>
      <c r="H10" s="16">
        <f t="shared" si="2"/>
        <v>0</v>
      </c>
      <c r="I10" s="155">
        <f>SUM(C10:G10)</f>
        <v>1617.6000000000001</v>
      </c>
      <c r="J10" s="16">
        <f>J6*(18-J7)</f>
        <v>84.1</v>
      </c>
      <c r="K10" s="16">
        <f>K6*(18-K7)</f>
        <v>139</v>
      </c>
      <c r="L10" s="16">
        <f>L6*(18-L7)</f>
        <v>340.79999999999995</v>
      </c>
      <c r="M10" s="16">
        <f>M6*(18-M7)</f>
        <v>512.40000000000009</v>
      </c>
      <c r="N10" s="155">
        <f>SUM(J10:M10)</f>
        <v>1076.3000000000002</v>
      </c>
      <c r="O10" s="157">
        <f>O6*(18-O7)</f>
        <v>2693.9</v>
      </c>
      <c r="P10" s="163">
        <f>P6*(18-P7)</f>
        <v>2693.9</v>
      </c>
    </row>
    <row r="11" spans="2:16" ht="20.100000000000001" customHeight="1" thickBot="1">
      <c r="B11" s="350" t="s">
        <v>215</v>
      </c>
      <c r="C11" s="21">
        <f t="shared" ref="C11:H11" si="3">C6*(19-C7)</f>
        <v>643</v>
      </c>
      <c r="D11" s="20">
        <f t="shared" si="3"/>
        <v>461.7</v>
      </c>
      <c r="E11" s="20">
        <f t="shared" si="3"/>
        <v>449</v>
      </c>
      <c r="F11" s="20">
        <f t="shared" si="3"/>
        <v>172.9</v>
      </c>
      <c r="G11" s="20">
        <f t="shared" si="3"/>
        <v>0</v>
      </c>
      <c r="H11" s="20">
        <f t="shared" si="3"/>
        <v>0</v>
      </c>
      <c r="I11" s="164">
        <f>SUM(C11:G11)</f>
        <v>1726.6000000000001</v>
      </c>
      <c r="J11" s="20">
        <f>J6*(19-J7)</f>
        <v>98.1</v>
      </c>
      <c r="K11" s="20">
        <f>K6*(19-K7)</f>
        <v>157</v>
      </c>
      <c r="L11" s="20">
        <f>L6*(19-L7)</f>
        <v>370.79999999999995</v>
      </c>
      <c r="M11" s="20">
        <f>M6*(19-M7)</f>
        <v>543.40000000000009</v>
      </c>
      <c r="N11" s="164">
        <f>SUM(J11:M11)</f>
        <v>1169.3000000000002</v>
      </c>
      <c r="O11" s="165">
        <f>O6*(19-O7)</f>
        <v>2895.9</v>
      </c>
      <c r="P11" s="166">
        <f>P6*(19-P7)</f>
        <v>2895.9</v>
      </c>
    </row>
    <row r="12" spans="2:16" ht="15.75" customHeight="1" thickBot="1"/>
    <row r="13" spans="2:16" ht="39.6" customHeight="1" thickBot="1">
      <c r="B13" s="473" t="s">
        <v>258</v>
      </c>
      <c r="C13" s="474"/>
      <c r="D13" s="474"/>
      <c r="E13" s="474"/>
      <c r="F13" s="474"/>
      <c r="G13" s="474"/>
      <c r="H13" s="474"/>
      <c r="I13" s="474"/>
      <c r="J13" s="474"/>
      <c r="K13" s="474"/>
      <c r="L13" s="470" t="s">
        <v>261</v>
      </c>
      <c r="M13" s="471"/>
      <c r="N13" s="471"/>
      <c r="O13" s="471"/>
      <c r="P13" s="472"/>
    </row>
    <row r="14" spans="2:16" ht="20.100000000000001" customHeight="1">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260</v>
      </c>
      <c r="P14" s="457"/>
    </row>
    <row r="15" spans="2:16" ht="20.100000000000001" customHeight="1" thickBot="1">
      <c r="B15" s="466"/>
      <c r="C15" s="462"/>
      <c r="D15" s="462"/>
      <c r="E15" s="462"/>
      <c r="F15" s="462"/>
      <c r="G15" s="462"/>
      <c r="H15" s="462"/>
      <c r="I15" s="462"/>
      <c r="J15" s="462"/>
      <c r="K15" s="462"/>
      <c r="L15" s="462"/>
      <c r="M15" s="462"/>
      <c r="N15" s="462"/>
      <c r="O15" s="145" t="s">
        <v>209</v>
      </c>
      <c r="P15" s="30" t="s">
        <v>210</v>
      </c>
    </row>
    <row r="16" spans="2:16" ht="20.100000000000001" customHeight="1">
      <c r="B16" s="148" t="s">
        <v>211</v>
      </c>
      <c r="C16" s="146">
        <v>31</v>
      </c>
      <c r="D16" s="8">
        <v>28</v>
      </c>
      <c r="E16" s="8">
        <v>31</v>
      </c>
      <c r="F16" s="8">
        <v>30</v>
      </c>
      <c r="G16" s="8">
        <v>5</v>
      </c>
      <c r="H16" s="8">
        <v>5</v>
      </c>
      <c r="I16" s="168">
        <f>SUM(C16:G16)</f>
        <v>125</v>
      </c>
      <c r="J16" s="8">
        <v>22</v>
      </c>
      <c r="K16" s="8">
        <v>16</v>
      </c>
      <c r="L16" s="8">
        <v>28</v>
      </c>
      <c r="M16" s="8">
        <v>31</v>
      </c>
      <c r="N16" s="168">
        <f>SUM(J16:M16)</f>
        <v>97</v>
      </c>
      <c r="O16" s="167">
        <f>SUM(C16:H16,J16:M16)</f>
        <v>227</v>
      </c>
      <c r="P16" s="169">
        <f>I16+N16</f>
        <v>222</v>
      </c>
    </row>
    <row r="17" spans="2:16" ht="20.100000000000001" customHeight="1">
      <c r="B17" s="149" t="s">
        <v>485</v>
      </c>
      <c r="C17" s="147">
        <v>-0.47741935483870968</v>
      </c>
      <c r="D17" s="10">
        <v>0.80714285714285672</v>
      </c>
      <c r="E17" s="10">
        <v>4.0967741935483879</v>
      </c>
      <c r="F17" s="10">
        <v>8.19</v>
      </c>
      <c r="G17" s="10">
        <v>14.66</v>
      </c>
      <c r="H17" s="10">
        <v>12.34</v>
      </c>
      <c r="I17" s="153">
        <f>(C16*C17+D16*D17+E16*E17+F16*F17+G16*G17)/I16</f>
        <v>3.6304000000000003</v>
      </c>
      <c r="J17" s="10">
        <v>12.243333333333332</v>
      </c>
      <c r="K17" s="95">
        <v>12.390322580645163</v>
      </c>
      <c r="L17" s="95">
        <v>2.0866666666666669</v>
      </c>
      <c r="M17" s="95">
        <v>-3.0516129032258057</v>
      </c>
      <c r="N17" s="153">
        <f>(J16*J17+K16*K17+L16*L17+M16*M17)/N16</f>
        <v>4.4476820751579647</v>
      </c>
      <c r="O17" s="154">
        <f>(C17*C16+D17*D16+E17*E16+F17*F16+G17*G16+H17*H16+J17*J16+K17*K16+L17*L16+M17*M16)/O16</f>
        <v>4.1714764814551657</v>
      </c>
      <c r="P17" s="161">
        <f>(I17*I16+N17*N16)/P16</f>
        <v>3.9875007265329847</v>
      </c>
    </row>
    <row r="18" spans="2:16" ht="20.100000000000001" customHeight="1">
      <c r="B18" s="149" t="s">
        <v>212</v>
      </c>
      <c r="C18" s="13">
        <f t="shared" ref="C18:H18" si="4">C16*(13-C17)</f>
        <v>417.79999999999995</v>
      </c>
      <c r="D18" s="12">
        <f t="shared" si="4"/>
        <v>341.4</v>
      </c>
      <c r="E18" s="12">
        <f t="shared" si="4"/>
        <v>276</v>
      </c>
      <c r="F18" s="12">
        <f t="shared" si="4"/>
        <v>144.30000000000001</v>
      </c>
      <c r="G18" s="12">
        <f t="shared" si="4"/>
        <v>-8.3000000000000007</v>
      </c>
      <c r="H18" s="12">
        <f t="shared" si="4"/>
        <v>3.3000000000000007</v>
      </c>
      <c r="I18" s="155">
        <f>SUM(C18:G18)</f>
        <v>1171.1999999999998</v>
      </c>
      <c r="J18" s="12">
        <f>J16*(13-J17)</f>
        <v>16.64666666666669</v>
      </c>
      <c r="K18" s="12">
        <f>K16*(13-K17)</f>
        <v>9.7548387096773865</v>
      </c>
      <c r="L18" s="12">
        <f>L16*(13-L17)</f>
        <v>305.57333333333338</v>
      </c>
      <c r="M18" s="12">
        <f>M16*(13-M17)</f>
        <v>497.59999999999997</v>
      </c>
      <c r="N18" s="155">
        <f>SUM(J18:M18)</f>
        <v>829.57483870967735</v>
      </c>
      <c r="O18" s="156">
        <f>O16*(13-O17)</f>
        <v>2004.0748387096774</v>
      </c>
      <c r="P18" s="162">
        <f>P16*(13-P17)</f>
        <v>2000.7748387096772</v>
      </c>
    </row>
    <row r="19" spans="2:16" ht="20.100000000000001" customHeight="1">
      <c r="B19" s="149" t="s">
        <v>213</v>
      </c>
      <c r="C19" s="13">
        <f t="shared" ref="C19:H19" si="5">C16*(17-C17)</f>
        <v>541.79999999999995</v>
      </c>
      <c r="D19" s="12">
        <f t="shared" si="5"/>
        <v>453.4</v>
      </c>
      <c r="E19" s="12">
        <f t="shared" si="5"/>
        <v>400</v>
      </c>
      <c r="F19" s="12">
        <f t="shared" si="5"/>
        <v>264.3</v>
      </c>
      <c r="G19" s="12">
        <f t="shared" si="5"/>
        <v>11.7</v>
      </c>
      <c r="H19" s="12">
        <f t="shared" si="5"/>
        <v>23.3</v>
      </c>
      <c r="I19" s="155">
        <f>SUM(C19:G19)</f>
        <v>1671.1999999999998</v>
      </c>
      <c r="J19" s="12">
        <f>J16*(17-J17)</f>
        <v>104.64666666666669</v>
      </c>
      <c r="K19" s="12">
        <f>K16*(17-K17)</f>
        <v>73.754838709677387</v>
      </c>
      <c r="L19" s="12">
        <f>L16*(17-L17)</f>
        <v>417.57333333333338</v>
      </c>
      <c r="M19" s="12">
        <f>M16*(17-M17)</f>
        <v>621.6</v>
      </c>
      <c r="N19" s="155">
        <f>SUM(J19:M19)</f>
        <v>1217.5748387096774</v>
      </c>
      <c r="O19" s="156">
        <f>O16*(17-O17)</f>
        <v>2912.0748387096774</v>
      </c>
      <c r="P19" s="162">
        <f>P16*(17-P17)</f>
        <v>2888.7748387096772</v>
      </c>
    </row>
    <row r="20" spans="2:16" ht="20.100000000000001" customHeight="1">
      <c r="B20" s="149" t="s">
        <v>249</v>
      </c>
      <c r="C20" s="17">
        <f t="shared" ref="C20:H20" si="6">C16*(18-C17)</f>
        <v>572.79999999999995</v>
      </c>
      <c r="D20" s="16">
        <f t="shared" si="6"/>
        <v>481.4</v>
      </c>
      <c r="E20" s="16">
        <f t="shared" si="6"/>
        <v>431</v>
      </c>
      <c r="F20" s="16">
        <f t="shared" si="6"/>
        <v>294.3</v>
      </c>
      <c r="G20" s="16">
        <f t="shared" si="6"/>
        <v>16.7</v>
      </c>
      <c r="H20" s="16">
        <f t="shared" si="6"/>
        <v>28.3</v>
      </c>
      <c r="I20" s="155">
        <f>SUM(C20:G20)</f>
        <v>1796.1999999999998</v>
      </c>
      <c r="J20" s="16">
        <f>J16*(18-J17)</f>
        <v>126.64666666666669</v>
      </c>
      <c r="K20" s="16">
        <f>K16*(18-K17)</f>
        <v>89.754838709677387</v>
      </c>
      <c r="L20" s="16">
        <f>L16*(18-L17)</f>
        <v>445.57333333333338</v>
      </c>
      <c r="M20" s="16">
        <f>M16*(18-M17)</f>
        <v>652.6</v>
      </c>
      <c r="N20" s="155">
        <f>SUM(J20:M20)</f>
        <v>1314.5748387096774</v>
      </c>
      <c r="O20" s="157">
        <f>O16*(18-O17)</f>
        <v>3139.0748387096774</v>
      </c>
      <c r="P20" s="163">
        <f>P16*(18-P17)</f>
        <v>3110.7748387096772</v>
      </c>
    </row>
    <row r="21" spans="2:16" ht="20.100000000000001" customHeight="1" thickBot="1">
      <c r="B21" s="350" t="s">
        <v>215</v>
      </c>
      <c r="C21" s="21">
        <f t="shared" ref="C21:H21" si="7">C16*(19-C17)</f>
        <v>603.79999999999995</v>
      </c>
      <c r="D21" s="20">
        <f t="shared" si="7"/>
        <v>509.4</v>
      </c>
      <c r="E21" s="20">
        <f t="shared" si="7"/>
        <v>462</v>
      </c>
      <c r="F21" s="20">
        <f t="shared" si="7"/>
        <v>324.3</v>
      </c>
      <c r="G21" s="20">
        <f t="shared" si="7"/>
        <v>21.7</v>
      </c>
      <c r="H21" s="20">
        <f t="shared" si="7"/>
        <v>33.299999999999997</v>
      </c>
      <c r="I21" s="164">
        <f>SUM(C21:G21)</f>
        <v>1921.1999999999998</v>
      </c>
      <c r="J21" s="20">
        <f>J16*(19-J17)</f>
        <v>148.6466666666667</v>
      </c>
      <c r="K21" s="20">
        <f>K16*(19-K17)</f>
        <v>105.75483870967739</v>
      </c>
      <c r="L21" s="20">
        <f>L16*(19-L17)</f>
        <v>473.57333333333338</v>
      </c>
      <c r="M21" s="20">
        <f>M16*(19-M17)</f>
        <v>683.6</v>
      </c>
      <c r="N21" s="164">
        <f>SUM(J21:M21)</f>
        <v>1411.5748387096774</v>
      </c>
      <c r="O21" s="165">
        <f>O16*(19-O17)</f>
        <v>3366.0748387096774</v>
      </c>
      <c r="P21" s="166">
        <f>P16*(19-P17)</f>
        <v>3332.7748387096772</v>
      </c>
    </row>
    <row r="22" spans="2:16" ht="15.95" customHeight="1" thickBot="1">
      <c r="B22" s="59"/>
      <c r="C22" s="59"/>
      <c r="D22" s="59"/>
      <c r="E22" s="59"/>
      <c r="F22" s="59"/>
      <c r="G22" s="59"/>
      <c r="H22" s="60"/>
      <c r="I22" s="60"/>
      <c r="J22" s="60"/>
      <c r="K22" s="60"/>
      <c r="L22" s="60"/>
      <c r="M22" s="60"/>
      <c r="N22" s="60"/>
    </row>
    <row r="23" spans="2:16" ht="39.6" customHeight="1" thickBot="1">
      <c r="B23" s="473" t="s">
        <v>258</v>
      </c>
      <c r="C23" s="474"/>
      <c r="D23" s="474"/>
      <c r="E23" s="474"/>
      <c r="F23" s="474"/>
      <c r="G23" s="474"/>
      <c r="H23" s="474"/>
      <c r="I23" s="474"/>
      <c r="J23" s="474"/>
      <c r="K23" s="474"/>
      <c r="L23" s="470" t="s">
        <v>262</v>
      </c>
      <c r="M23" s="471"/>
      <c r="N23" s="471"/>
      <c r="O23" s="471"/>
      <c r="P23" s="472"/>
    </row>
    <row r="24" spans="2:16" ht="15.95" customHeight="1">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260</v>
      </c>
      <c r="P24" s="457"/>
    </row>
    <row r="25" spans="2:16" ht="15.95" customHeight="1" thickBot="1">
      <c r="B25" s="466"/>
      <c r="C25" s="462"/>
      <c r="D25" s="462"/>
      <c r="E25" s="462"/>
      <c r="F25" s="462"/>
      <c r="G25" s="462"/>
      <c r="H25" s="462"/>
      <c r="I25" s="462"/>
      <c r="J25" s="462"/>
      <c r="K25" s="462"/>
      <c r="L25" s="462"/>
      <c r="M25" s="462"/>
      <c r="N25" s="462"/>
      <c r="O25" s="145" t="s">
        <v>209</v>
      </c>
      <c r="P25" s="30" t="s">
        <v>210</v>
      </c>
    </row>
    <row r="26" spans="2:16" ht="18.600000000000001" customHeight="1">
      <c r="B26" s="148" t="s">
        <v>211</v>
      </c>
      <c r="C26" s="146">
        <v>31</v>
      </c>
      <c r="D26" s="8">
        <v>28</v>
      </c>
      <c r="E26" s="8">
        <v>31</v>
      </c>
      <c r="F26" s="8">
        <v>30</v>
      </c>
      <c r="G26" s="8">
        <v>0</v>
      </c>
      <c r="H26" s="8">
        <v>0</v>
      </c>
      <c r="I26" s="168">
        <f>SUM(C26:G26)</f>
        <v>120</v>
      </c>
      <c r="J26" s="8">
        <v>15</v>
      </c>
      <c r="K26" s="8">
        <v>31</v>
      </c>
      <c r="L26" s="8">
        <v>30</v>
      </c>
      <c r="M26" s="8">
        <v>31</v>
      </c>
      <c r="N26" s="168">
        <f t="shared" ref="N26:N31" si="8">SUM(J26:M26)</f>
        <v>107</v>
      </c>
      <c r="O26" s="167">
        <f>SUM(C26:H26,J26:M26)</f>
        <v>227</v>
      </c>
      <c r="P26" s="169">
        <f>I26+N26</f>
        <v>227</v>
      </c>
    </row>
    <row r="27" spans="2:16" ht="18.600000000000001" customHeight="1">
      <c r="B27" s="149" t="s">
        <v>485</v>
      </c>
      <c r="C27" s="147">
        <v>-1</v>
      </c>
      <c r="D27" s="10">
        <v>4.3</v>
      </c>
      <c r="E27" s="10">
        <v>5.3</v>
      </c>
      <c r="F27" s="10">
        <v>8.6</v>
      </c>
      <c r="G27" s="10">
        <v>0</v>
      </c>
      <c r="H27" s="10">
        <v>0</v>
      </c>
      <c r="I27" s="153">
        <f>(C26*C27+D26*D27+E26*E27+F26*F27+G26*G27)/I26</f>
        <v>4.2641666666666662</v>
      </c>
      <c r="J27" s="10">
        <v>10.1</v>
      </c>
      <c r="K27" s="95">
        <v>7.82258064516129</v>
      </c>
      <c r="L27" s="95">
        <v>5.6</v>
      </c>
      <c r="M27" s="95">
        <v>-2.8</v>
      </c>
      <c r="N27" s="153">
        <f>(J26*J27+K26*K27+L26*L27+M26*M27)/N26</f>
        <v>4.4411214953271028</v>
      </c>
      <c r="O27" s="154">
        <f>(C27*C26+D27*D26+E27*E26+F27*F26+G27*G26+H27*H26+J27*J26+K27*K26+L27*L26+M27*M26)/O26</f>
        <v>4.3475770925110133</v>
      </c>
      <c r="P27" s="161">
        <f>(I27*I26+N27*N26)/P26</f>
        <v>4.3475770925110124</v>
      </c>
    </row>
    <row r="28" spans="2:16" ht="18.600000000000001" customHeight="1">
      <c r="B28" s="149" t="s">
        <v>212</v>
      </c>
      <c r="C28" s="13">
        <f t="shared" ref="C28:H28" si="9">C26*(13-C27)</f>
        <v>434</v>
      </c>
      <c r="D28" s="12">
        <f t="shared" si="9"/>
        <v>243.59999999999997</v>
      </c>
      <c r="E28" s="12">
        <f t="shared" si="9"/>
        <v>238.70000000000002</v>
      </c>
      <c r="F28" s="12">
        <f t="shared" si="9"/>
        <v>132</v>
      </c>
      <c r="G28" s="12">
        <f t="shared" si="9"/>
        <v>0</v>
      </c>
      <c r="H28" s="12">
        <f t="shared" si="9"/>
        <v>0</v>
      </c>
      <c r="I28" s="155">
        <f>SUM(C28:G28)</f>
        <v>1048.3</v>
      </c>
      <c r="J28" s="12">
        <f>J26*(13-J27)</f>
        <v>43.500000000000007</v>
      </c>
      <c r="K28" s="12">
        <f>K26*(13-K27)</f>
        <v>160.5</v>
      </c>
      <c r="L28" s="12">
        <f>L26*(13-L27)</f>
        <v>222</v>
      </c>
      <c r="M28" s="12">
        <f>M26*(13-M27)</f>
        <v>489.8</v>
      </c>
      <c r="N28" s="155">
        <f t="shared" si="8"/>
        <v>915.8</v>
      </c>
      <c r="O28" s="156">
        <f>O26*(13-O27)</f>
        <v>1964.1</v>
      </c>
      <c r="P28" s="162">
        <f>P26*(13-P27)</f>
        <v>1964.1</v>
      </c>
    </row>
    <row r="29" spans="2:16" ht="18.600000000000001" customHeight="1">
      <c r="B29" s="149" t="s">
        <v>213</v>
      </c>
      <c r="C29" s="13">
        <f t="shared" ref="C29:H29" si="10">C26*(17-C27)</f>
        <v>558</v>
      </c>
      <c r="D29" s="12">
        <f t="shared" si="10"/>
        <v>355.59999999999997</v>
      </c>
      <c r="E29" s="12">
        <f t="shared" si="10"/>
        <v>362.7</v>
      </c>
      <c r="F29" s="12">
        <f t="shared" si="10"/>
        <v>252</v>
      </c>
      <c r="G29" s="12">
        <f t="shared" si="10"/>
        <v>0</v>
      </c>
      <c r="H29" s="12">
        <f t="shared" si="10"/>
        <v>0</v>
      </c>
      <c r="I29" s="155">
        <f>SUM(C29:G29)</f>
        <v>1528.3</v>
      </c>
      <c r="J29" s="12">
        <f>J26*(17-J27)</f>
        <v>103.5</v>
      </c>
      <c r="K29" s="12">
        <f>K26*(17-K27)</f>
        <v>284.5</v>
      </c>
      <c r="L29" s="12">
        <f>L26*(17-L27)</f>
        <v>342</v>
      </c>
      <c r="M29" s="12">
        <f>M26*(17-M27)</f>
        <v>613.80000000000007</v>
      </c>
      <c r="N29" s="155">
        <f t="shared" si="8"/>
        <v>1343.8000000000002</v>
      </c>
      <c r="O29" s="156">
        <f>O26*(17-O27)</f>
        <v>2872.1</v>
      </c>
      <c r="P29" s="162">
        <f>P26*(17-P27)</f>
        <v>2872.1</v>
      </c>
    </row>
    <row r="30" spans="2:16" ht="18.600000000000001" customHeight="1">
      <c r="B30" s="149" t="s">
        <v>249</v>
      </c>
      <c r="C30" s="17">
        <f t="shared" ref="C30:H30" si="11">C26*(18-C27)</f>
        <v>589</v>
      </c>
      <c r="D30" s="16">
        <f t="shared" si="11"/>
        <v>383.59999999999997</v>
      </c>
      <c r="E30" s="16">
        <f t="shared" si="11"/>
        <v>393.7</v>
      </c>
      <c r="F30" s="16">
        <f t="shared" si="11"/>
        <v>282</v>
      </c>
      <c r="G30" s="16">
        <f t="shared" si="11"/>
        <v>0</v>
      </c>
      <c r="H30" s="16">
        <f t="shared" si="11"/>
        <v>0</v>
      </c>
      <c r="I30" s="155">
        <f>SUM(C30:G30)</f>
        <v>1648.3</v>
      </c>
      <c r="J30" s="16">
        <f>J26*(18-J27)</f>
        <v>118.5</v>
      </c>
      <c r="K30" s="16">
        <f>K26*(18-K27)</f>
        <v>315.5</v>
      </c>
      <c r="L30" s="16">
        <f>L26*(18-L27)</f>
        <v>372</v>
      </c>
      <c r="M30" s="16">
        <f>M26*(18-M27)</f>
        <v>644.80000000000007</v>
      </c>
      <c r="N30" s="155">
        <f t="shared" si="8"/>
        <v>1450.8000000000002</v>
      </c>
      <c r="O30" s="157">
        <f>O26*(18-O27)</f>
        <v>3099.1</v>
      </c>
      <c r="P30" s="163">
        <f>P26*(18-P27)</f>
        <v>3099.1</v>
      </c>
    </row>
    <row r="31" spans="2:16" ht="18.600000000000001" customHeight="1" thickBot="1">
      <c r="B31" s="350" t="s">
        <v>215</v>
      </c>
      <c r="C31" s="21">
        <f t="shared" ref="C31:H31" si="12">C26*(19-C27)</f>
        <v>620</v>
      </c>
      <c r="D31" s="20">
        <f t="shared" si="12"/>
        <v>411.59999999999997</v>
      </c>
      <c r="E31" s="20">
        <f t="shared" si="12"/>
        <v>424.7</v>
      </c>
      <c r="F31" s="20">
        <f t="shared" si="12"/>
        <v>312</v>
      </c>
      <c r="G31" s="20">
        <f t="shared" si="12"/>
        <v>0</v>
      </c>
      <c r="H31" s="20">
        <f t="shared" si="12"/>
        <v>0</v>
      </c>
      <c r="I31" s="164">
        <f>SUM(C31:G31)</f>
        <v>1768.3</v>
      </c>
      <c r="J31" s="20">
        <f>J26*(19-J27)</f>
        <v>133.5</v>
      </c>
      <c r="K31" s="20">
        <f>K26*(19-K27)</f>
        <v>346.5</v>
      </c>
      <c r="L31" s="20">
        <f>L26*(19-L27)</f>
        <v>402</v>
      </c>
      <c r="M31" s="20">
        <f>M26*(19-M27)</f>
        <v>675.80000000000007</v>
      </c>
      <c r="N31" s="164">
        <f t="shared" si="8"/>
        <v>1557.8000000000002</v>
      </c>
      <c r="O31" s="165">
        <f>O26*(19-O27)</f>
        <v>3326.1</v>
      </c>
      <c r="P31" s="166">
        <f>P26*(19-P27)</f>
        <v>3326.1</v>
      </c>
    </row>
    <row r="32" spans="2:16" ht="18.600000000000001" customHeight="1" thickBot="1">
      <c r="B32" s="61"/>
      <c r="C32" s="25"/>
      <c r="D32" s="25"/>
      <c r="E32" s="25"/>
      <c r="F32" s="25"/>
      <c r="G32" s="25"/>
      <c r="H32" s="25"/>
      <c r="I32" s="26"/>
      <c r="J32" s="25"/>
      <c r="K32" s="25"/>
      <c r="L32" s="25"/>
      <c r="M32" s="25"/>
      <c r="N32" s="26"/>
      <c r="O32" s="27"/>
      <c r="P32" s="27"/>
    </row>
    <row r="33" spans="2:16" ht="39.6" customHeight="1" thickBot="1">
      <c r="B33" s="473" t="s">
        <v>258</v>
      </c>
      <c r="C33" s="474"/>
      <c r="D33" s="474"/>
      <c r="E33" s="474"/>
      <c r="F33" s="474"/>
      <c r="G33" s="474"/>
      <c r="H33" s="474"/>
      <c r="I33" s="474"/>
      <c r="J33" s="474"/>
      <c r="K33" s="474"/>
      <c r="L33" s="470" t="s">
        <v>263</v>
      </c>
      <c r="M33" s="471"/>
      <c r="N33" s="471"/>
      <c r="O33" s="471"/>
      <c r="P33" s="472"/>
    </row>
    <row r="34" spans="2:16" ht="15.95" customHeight="1">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260</v>
      </c>
      <c r="P34" s="457"/>
    </row>
    <row r="35" spans="2:16" ht="15.95" customHeight="1" thickBot="1">
      <c r="B35" s="466"/>
      <c r="C35" s="462"/>
      <c r="D35" s="462"/>
      <c r="E35" s="462"/>
      <c r="F35" s="462"/>
      <c r="G35" s="462"/>
      <c r="H35" s="462"/>
      <c r="I35" s="462"/>
      <c r="J35" s="462"/>
      <c r="K35" s="462"/>
      <c r="L35" s="462"/>
      <c r="M35" s="462"/>
      <c r="N35" s="462"/>
      <c r="O35" s="145" t="s">
        <v>209</v>
      </c>
      <c r="P35" s="30" t="s">
        <v>210</v>
      </c>
    </row>
    <row r="36" spans="2:16" ht="18.600000000000001" customHeight="1">
      <c r="B36" s="148" t="s">
        <v>211</v>
      </c>
      <c r="C36" s="146">
        <v>31</v>
      </c>
      <c r="D36" s="8">
        <v>28</v>
      </c>
      <c r="E36" s="8">
        <v>31</v>
      </c>
      <c r="F36" s="8">
        <v>25</v>
      </c>
      <c r="G36" s="8">
        <v>5</v>
      </c>
      <c r="H36" s="8">
        <v>0</v>
      </c>
      <c r="I36" s="168">
        <f>SUM(C36:G36)</f>
        <v>120</v>
      </c>
      <c r="J36" s="8">
        <v>15</v>
      </c>
      <c r="K36" s="8">
        <v>31</v>
      </c>
      <c r="L36" s="8">
        <v>30</v>
      </c>
      <c r="M36" s="8">
        <v>31</v>
      </c>
      <c r="N36" s="168">
        <f t="shared" ref="N36:N41" si="13">SUM(J36:M36)</f>
        <v>107</v>
      </c>
      <c r="O36" s="167">
        <f>SUM(C36:H36,J36:M36)</f>
        <v>227</v>
      </c>
      <c r="P36" s="169">
        <f>I36+N36</f>
        <v>227</v>
      </c>
    </row>
    <row r="37" spans="2:16" ht="18.600000000000001" customHeight="1">
      <c r="B37" s="149" t="s">
        <v>485</v>
      </c>
      <c r="C37" s="147">
        <v>-1.7</v>
      </c>
      <c r="D37" s="10">
        <v>-3.6</v>
      </c>
      <c r="E37" s="10">
        <v>4.4000000000000004</v>
      </c>
      <c r="F37" s="10">
        <v>6.9</v>
      </c>
      <c r="G37" s="10">
        <v>12.2</v>
      </c>
      <c r="H37" s="10">
        <v>0</v>
      </c>
      <c r="I37" s="153">
        <f>(C36*C37+D36*D37+E36*E37+F36*F37+G36*G37)/I36</f>
        <v>1.8033333333333335</v>
      </c>
      <c r="J37" s="10">
        <v>12.7</v>
      </c>
      <c r="K37" s="95">
        <v>5.9</v>
      </c>
      <c r="L37" s="95">
        <v>5.9</v>
      </c>
      <c r="M37" s="95">
        <v>0.3</v>
      </c>
      <c r="N37" s="153">
        <f>(J36*J37+K36*K37+L36*L37+M36*M37)/N36</f>
        <v>5.2308411214953265</v>
      </c>
      <c r="O37" s="154">
        <f>(C37*C36+D37*D36+E37*E36+F37*F36+G37*G36+H37*H36+J37*J36+K37*K36+L37*L36+M37*M36)/O36</f>
        <v>3.4189427312775327</v>
      </c>
      <c r="P37" s="161">
        <f>(I37*I36+N37*N36)/P36</f>
        <v>3.4189427312775327</v>
      </c>
    </row>
    <row r="38" spans="2:16" ht="18.600000000000001" customHeight="1">
      <c r="B38" s="149" t="s">
        <v>212</v>
      </c>
      <c r="C38" s="13">
        <f t="shared" ref="C38:H38" si="14">C36*(13-C37)</f>
        <v>455.7</v>
      </c>
      <c r="D38" s="12">
        <f t="shared" si="14"/>
        <v>464.80000000000007</v>
      </c>
      <c r="E38" s="12">
        <f t="shared" si="14"/>
        <v>266.59999999999997</v>
      </c>
      <c r="F38" s="12">
        <f t="shared" si="14"/>
        <v>152.5</v>
      </c>
      <c r="G38" s="12">
        <f t="shared" si="14"/>
        <v>4.0000000000000036</v>
      </c>
      <c r="H38" s="12">
        <f t="shared" si="14"/>
        <v>0</v>
      </c>
      <c r="I38" s="155">
        <f>SUM(C38:G38)</f>
        <v>1343.6</v>
      </c>
      <c r="J38" s="12">
        <f>J36*(13-J37)</f>
        <v>4.5000000000000107</v>
      </c>
      <c r="K38" s="12">
        <f>K36*(13-K37)</f>
        <v>220.1</v>
      </c>
      <c r="L38" s="12">
        <f>L36*(13-L37)</f>
        <v>213</v>
      </c>
      <c r="M38" s="12">
        <f>M36*(13-M37)</f>
        <v>393.7</v>
      </c>
      <c r="N38" s="155">
        <f t="shared" si="13"/>
        <v>831.3</v>
      </c>
      <c r="O38" s="156">
        <f>O36*(13-O37)</f>
        <v>2174.9</v>
      </c>
      <c r="P38" s="162">
        <f>P36*(13-P37)</f>
        <v>2174.9</v>
      </c>
    </row>
    <row r="39" spans="2:16" ht="18.600000000000001" customHeight="1">
      <c r="B39" s="149" t="s">
        <v>213</v>
      </c>
      <c r="C39" s="13">
        <f t="shared" ref="C39:H39" si="15">C36*(17-C37)</f>
        <v>579.69999999999993</v>
      </c>
      <c r="D39" s="12">
        <f t="shared" si="15"/>
        <v>576.80000000000007</v>
      </c>
      <c r="E39" s="12">
        <f t="shared" si="15"/>
        <v>390.59999999999997</v>
      </c>
      <c r="F39" s="12">
        <f t="shared" si="15"/>
        <v>252.5</v>
      </c>
      <c r="G39" s="12">
        <f t="shared" si="15"/>
        <v>24.000000000000004</v>
      </c>
      <c r="H39" s="12">
        <f t="shared" si="15"/>
        <v>0</v>
      </c>
      <c r="I39" s="155">
        <f>SUM(C39:G39)</f>
        <v>1823.6</v>
      </c>
      <c r="J39" s="12">
        <f>J36*(17-J37)</f>
        <v>64.500000000000014</v>
      </c>
      <c r="K39" s="12">
        <f>K36*(17-K37)</f>
        <v>344.09999999999997</v>
      </c>
      <c r="L39" s="12">
        <f>L36*(17-L37)</f>
        <v>333</v>
      </c>
      <c r="M39" s="12">
        <f>M36*(17-M37)</f>
        <v>517.69999999999993</v>
      </c>
      <c r="N39" s="155">
        <f t="shared" si="13"/>
        <v>1259.2999999999997</v>
      </c>
      <c r="O39" s="156">
        <f>O36*(17-O37)</f>
        <v>3082.9</v>
      </c>
      <c r="P39" s="162">
        <f>P36*(17-P37)</f>
        <v>3082.9</v>
      </c>
    </row>
    <row r="40" spans="2:16" ht="18.600000000000001" customHeight="1">
      <c r="B40" s="149" t="s">
        <v>249</v>
      </c>
      <c r="C40" s="17">
        <f t="shared" ref="C40:H40" si="16">C36*(18-C37)</f>
        <v>610.69999999999993</v>
      </c>
      <c r="D40" s="16">
        <f t="shared" si="16"/>
        <v>604.80000000000007</v>
      </c>
      <c r="E40" s="16">
        <f t="shared" si="16"/>
        <v>421.59999999999997</v>
      </c>
      <c r="F40" s="16">
        <f t="shared" si="16"/>
        <v>277.5</v>
      </c>
      <c r="G40" s="16">
        <f t="shared" si="16"/>
        <v>29.000000000000004</v>
      </c>
      <c r="H40" s="16">
        <f t="shared" si="16"/>
        <v>0</v>
      </c>
      <c r="I40" s="155">
        <f>SUM(C40:G40)</f>
        <v>1943.6</v>
      </c>
      <c r="J40" s="16">
        <f>J36*(18-J37)</f>
        <v>79.500000000000014</v>
      </c>
      <c r="K40" s="16">
        <f>K36*(18-K37)</f>
        <v>375.09999999999997</v>
      </c>
      <c r="L40" s="16">
        <f>L36*(18-L37)</f>
        <v>363</v>
      </c>
      <c r="M40" s="16">
        <f>M36*(18-M37)</f>
        <v>548.69999999999993</v>
      </c>
      <c r="N40" s="155">
        <f t="shared" si="13"/>
        <v>1366.2999999999997</v>
      </c>
      <c r="O40" s="157">
        <f>O36*(18-O37)</f>
        <v>3309.9</v>
      </c>
      <c r="P40" s="163">
        <f>P36*(18-P37)</f>
        <v>3309.9</v>
      </c>
    </row>
    <row r="41" spans="2:16" ht="18.600000000000001" customHeight="1" thickBot="1">
      <c r="B41" s="350" t="s">
        <v>215</v>
      </c>
      <c r="C41" s="21">
        <f t="shared" ref="C41:H41" si="17">C36*(19-C37)</f>
        <v>641.69999999999993</v>
      </c>
      <c r="D41" s="20">
        <f t="shared" si="17"/>
        <v>632.80000000000007</v>
      </c>
      <c r="E41" s="20">
        <f t="shared" si="17"/>
        <v>452.59999999999997</v>
      </c>
      <c r="F41" s="20">
        <f t="shared" si="17"/>
        <v>302.5</v>
      </c>
      <c r="G41" s="20">
        <f t="shared" si="17"/>
        <v>34</v>
      </c>
      <c r="H41" s="20">
        <f t="shared" si="17"/>
        <v>0</v>
      </c>
      <c r="I41" s="164">
        <f>SUM(C41:G41)</f>
        <v>2063.6</v>
      </c>
      <c r="J41" s="20">
        <f>J36*(19-J37)</f>
        <v>94.500000000000014</v>
      </c>
      <c r="K41" s="20">
        <f>K36*(19-K37)</f>
        <v>406.09999999999997</v>
      </c>
      <c r="L41" s="20">
        <f>L36*(19-L37)</f>
        <v>393</v>
      </c>
      <c r="M41" s="20">
        <f>M36*(19-M37)</f>
        <v>579.69999999999993</v>
      </c>
      <c r="N41" s="164">
        <f t="shared" si="13"/>
        <v>1473.2999999999997</v>
      </c>
      <c r="O41" s="165">
        <f>O36*(19-O37)</f>
        <v>3536.9</v>
      </c>
      <c r="P41" s="166">
        <f>P36*(19-P37)</f>
        <v>3536.9</v>
      </c>
    </row>
    <row r="42" spans="2:16" ht="15.95" customHeight="1" thickBot="1">
      <c r="B42" s="1"/>
      <c r="C42" s="1"/>
      <c r="D42" s="2"/>
      <c r="E42" s="2"/>
      <c r="F42" s="2"/>
      <c r="G42" s="1"/>
      <c r="H42" s="3"/>
      <c r="I42" s="2"/>
      <c r="J42" s="3"/>
      <c r="K42" s="2"/>
      <c r="L42" s="2"/>
      <c r="M42" s="1"/>
      <c r="N42" s="2"/>
      <c r="O42" s="1"/>
      <c r="P42" s="4"/>
    </row>
    <row r="43" spans="2:16" ht="32.25" customHeight="1" thickBot="1">
      <c r="B43" s="473" t="s">
        <v>264</v>
      </c>
      <c r="C43" s="474"/>
      <c r="D43" s="474"/>
      <c r="E43" s="474"/>
      <c r="F43" s="474"/>
      <c r="G43" s="474"/>
      <c r="H43" s="474"/>
      <c r="I43" s="474"/>
      <c r="J43" s="474"/>
      <c r="K43" s="474"/>
      <c r="L43" s="470" t="s">
        <v>221</v>
      </c>
      <c r="M43" s="471"/>
      <c r="N43" s="471"/>
      <c r="O43" s="471"/>
      <c r="P43" s="472"/>
    </row>
    <row r="44" spans="2:16" ht="20.100000000000001" customHeight="1">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6" ht="20.100000000000001" customHeight="1" thickBot="1">
      <c r="B45" s="466"/>
      <c r="C45" s="462"/>
      <c r="D45" s="462"/>
      <c r="E45" s="462"/>
      <c r="F45" s="462"/>
      <c r="G45" s="462"/>
      <c r="H45" s="462"/>
      <c r="I45" s="462"/>
      <c r="J45" s="462"/>
      <c r="K45" s="462"/>
      <c r="L45" s="462"/>
      <c r="M45" s="462"/>
      <c r="N45" s="462"/>
      <c r="O45" s="145" t="s">
        <v>209</v>
      </c>
      <c r="P45" s="30" t="s">
        <v>210</v>
      </c>
    </row>
    <row r="46" spans="2:16" ht="20.100000000000001" customHeight="1">
      <c r="B46" s="148" t="s">
        <v>211</v>
      </c>
      <c r="C46" s="146">
        <v>31</v>
      </c>
      <c r="D46" s="8">
        <v>29</v>
      </c>
      <c r="E46" s="8">
        <v>31</v>
      </c>
      <c r="F46" s="8">
        <v>25</v>
      </c>
      <c r="G46" s="8">
        <v>15</v>
      </c>
      <c r="H46" s="8">
        <v>0</v>
      </c>
      <c r="I46" s="168">
        <f>SUM(C46:G46)</f>
        <v>131</v>
      </c>
      <c r="J46" s="8">
        <v>10</v>
      </c>
      <c r="K46" s="8">
        <v>31</v>
      </c>
      <c r="L46" s="8">
        <v>30</v>
      </c>
      <c r="M46" s="8">
        <v>31</v>
      </c>
      <c r="N46" s="168">
        <f>SUM(J46:M46)</f>
        <v>102</v>
      </c>
      <c r="O46" s="167">
        <f>SUM(C46:H46,J46:M46)</f>
        <v>233</v>
      </c>
      <c r="P46" s="169">
        <f>I46+N46</f>
        <v>233</v>
      </c>
    </row>
    <row r="47" spans="2:16" ht="20.100000000000001" customHeight="1">
      <c r="B47" s="149" t="s">
        <v>485</v>
      </c>
      <c r="C47" s="147">
        <v>-3.5</v>
      </c>
      <c r="D47" s="10">
        <v>1.2</v>
      </c>
      <c r="E47" s="10">
        <v>4</v>
      </c>
      <c r="F47" s="10">
        <v>9.3000000000000007</v>
      </c>
      <c r="G47" s="10">
        <v>10.5</v>
      </c>
      <c r="H47" s="10">
        <v>0</v>
      </c>
      <c r="I47" s="153">
        <v>3.4</v>
      </c>
      <c r="J47" s="10">
        <v>11.1</v>
      </c>
      <c r="K47" s="95">
        <v>10.3</v>
      </c>
      <c r="L47" s="95">
        <v>4</v>
      </c>
      <c r="M47" s="95">
        <v>0.2</v>
      </c>
      <c r="N47" s="153">
        <f>(J46*J47+K46*K47+L46*L47+M46*M47)/N46</f>
        <v>5.4558823529411766</v>
      </c>
      <c r="O47" s="154">
        <v>4.3</v>
      </c>
      <c r="P47" s="161">
        <v>4.3</v>
      </c>
    </row>
    <row r="48" spans="2:16" ht="20.100000000000001" customHeight="1">
      <c r="B48" s="149" t="s">
        <v>212</v>
      </c>
      <c r="C48" s="13">
        <f t="shared" ref="C48:H48" si="18">C46*(13-C47)</f>
        <v>511.5</v>
      </c>
      <c r="D48" s="12">
        <f t="shared" si="18"/>
        <v>342.20000000000005</v>
      </c>
      <c r="E48" s="12">
        <f t="shared" si="18"/>
        <v>279</v>
      </c>
      <c r="F48" s="12">
        <f t="shared" si="18"/>
        <v>92.499999999999986</v>
      </c>
      <c r="G48" s="12">
        <f t="shared" si="18"/>
        <v>37.5</v>
      </c>
      <c r="H48" s="12">
        <f t="shared" si="18"/>
        <v>0</v>
      </c>
      <c r="I48" s="155">
        <v>1260</v>
      </c>
      <c r="J48" s="12">
        <f>J46*(13-J47)</f>
        <v>19.000000000000004</v>
      </c>
      <c r="K48" s="12">
        <f>K46*(13-K47)</f>
        <v>83.699999999999974</v>
      </c>
      <c r="L48" s="12">
        <f>L46*(13-L47)</f>
        <v>270</v>
      </c>
      <c r="M48" s="12">
        <f>M46*(13-M47)</f>
        <v>396.8</v>
      </c>
      <c r="N48" s="155">
        <f>SUM(J48:M48)</f>
        <v>769.5</v>
      </c>
      <c r="O48" s="156">
        <f>O46*(13-O47)</f>
        <v>2027.1</v>
      </c>
      <c r="P48" s="162">
        <f>P46*(13-P47)</f>
        <v>2027.1</v>
      </c>
    </row>
    <row r="49" spans="2:16" ht="20.100000000000001" customHeight="1">
      <c r="B49" s="149" t="s">
        <v>213</v>
      </c>
      <c r="C49" s="13">
        <f t="shared" ref="C49:H49" si="19">C46*(17-C47)</f>
        <v>635.5</v>
      </c>
      <c r="D49" s="12">
        <f t="shared" si="19"/>
        <v>458.20000000000005</v>
      </c>
      <c r="E49" s="12">
        <f t="shared" si="19"/>
        <v>403</v>
      </c>
      <c r="F49" s="12">
        <f t="shared" si="19"/>
        <v>192.49999999999997</v>
      </c>
      <c r="G49" s="12">
        <f t="shared" si="19"/>
        <v>97.5</v>
      </c>
      <c r="H49" s="12">
        <f t="shared" si="19"/>
        <v>0</v>
      </c>
      <c r="I49" s="155">
        <v>1784</v>
      </c>
      <c r="J49" s="12">
        <f>J46*(17-J47)</f>
        <v>59</v>
      </c>
      <c r="K49" s="12">
        <f>K46*(17-K47)</f>
        <v>207.7</v>
      </c>
      <c r="L49" s="12">
        <f>L46*(17-L47)</f>
        <v>390</v>
      </c>
      <c r="M49" s="12">
        <f>M46*(17-M47)</f>
        <v>520.80000000000007</v>
      </c>
      <c r="N49" s="155">
        <f>SUM(J49:M49)</f>
        <v>1177.5</v>
      </c>
      <c r="O49" s="156">
        <f>O46*(17-O47)</f>
        <v>2959.1</v>
      </c>
      <c r="P49" s="162">
        <f>P46*(17-P47)</f>
        <v>2959.1</v>
      </c>
    </row>
    <row r="50" spans="2:16" ht="20.100000000000001" customHeight="1">
      <c r="B50" s="149" t="s">
        <v>214</v>
      </c>
      <c r="C50" s="17">
        <f t="shared" ref="C50:H50" si="20">C46*(18-C47)</f>
        <v>666.5</v>
      </c>
      <c r="D50" s="16">
        <f t="shared" si="20"/>
        <v>487.20000000000005</v>
      </c>
      <c r="E50" s="16">
        <f t="shared" si="20"/>
        <v>434</v>
      </c>
      <c r="F50" s="16">
        <f t="shared" si="20"/>
        <v>217.49999999999997</v>
      </c>
      <c r="G50" s="16">
        <f t="shared" si="20"/>
        <v>112.5</v>
      </c>
      <c r="H50" s="16">
        <f t="shared" si="20"/>
        <v>0</v>
      </c>
      <c r="I50" s="155">
        <v>1915</v>
      </c>
      <c r="J50" s="16">
        <f>J46*(18-J47)</f>
        <v>69</v>
      </c>
      <c r="K50" s="16">
        <f>K46*(18-K47)</f>
        <v>238.7</v>
      </c>
      <c r="L50" s="16">
        <f>L46*(18-L47)</f>
        <v>420</v>
      </c>
      <c r="M50" s="16">
        <f>M46*(18-M47)</f>
        <v>551.80000000000007</v>
      </c>
      <c r="N50" s="155">
        <f>SUM(J50:M50)</f>
        <v>1279.5</v>
      </c>
      <c r="O50" s="157">
        <f>O46*(18-O47)</f>
        <v>3192.1</v>
      </c>
      <c r="P50" s="163">
        <f>P46*(18-P47)</f>
        <v>3192.1</v>
      </c>
    </row>
    <row r="51" spans="2:16" ht="20.100000000000001" customHeight="1" thickBot="1">
      <c r="B51" s="350" t="s">
        <v>215</v>
      </c>
      <c r="C51" s="21">
        <f t="shared" ref="C51:H51" si="21">C46*(19-C47)</f>
        <v>697.5</v>
      </c>
      <c r="D51" s="20">
        <f t="shared" si="21"/>
        <v>516.20000000000005</v>
      </c>
      <c r="E51" s="20">
        <f t="shared" si="21"/>
        <v>465</v>
      </c>
      <c r="F51" s="20">
        <f t="shared" si="21"/>
        <v>242.49999999999997</v>
      </c>
      <c r="G51" s="20">
        <f t="shared" si="21"/>
        <v>127.5</v>
      </c>
      <c r="H51" s="20">
        <f t="shared" si="21"/>
        <v>0</v>
      </c>
      <c r="I51" s="164">
        <v>2046</v>
      </c>
      <c r="J51" s="20">
        <f>J46*(19-J47)</f>
        <v>79</v>
      </c>
      <c r="K51" s="20">
        <f>K46*(19-K47)</f>
        <v>269.7</v>
      </c>
      <c r="L51" s="20">
        <f>L46*(19-L47)</f>
        <v>450</v>
      </c>
      <c r="M51" s="20">
        <f>M46*(19-M47)</f>
        <v>582.80000000000007</v>
      </c>
      <c r="N51" s="164">
        <f>SUM(J51:M51)</f>
        <v>1381.5</v>
      </c>
      <c r="O51" s="165">
        <f>O46*(19-O47)</f>
        <v>3425.1</v>
      </c>
      <c r="P51" s="166">
        <f>P46*(19-P47)</f>
        <v>3425.1</v>
      </c>
    </row>
    <row r="52" spans="2:16" ht="15.75" thickBot="1">
      <c r="B52" s="1"/>
      <c r="C52" s="1"/>
      <c r="D52" s="2"/>
      <c r="E52" s="2"/>
      <c r="F52" s="2"/>
      <c r="G52" s="1"/>
      <c r="H52" s="3"/>
      <c r="I52" s="2"/>
      <c r="J52" s="3"/>
      <c r="K52" s="2"/>
      <c r="L52" s="2"/>
      <c r="M52" s="1"/>
      <c r="N52" s="2"/>
      <c r="O52" s="1"/>
      <c r="P52" s="4"/>
    </row>
    <row r="53" spans="2:16" s="4" customFormat="1" ht="24" thickBot="1">
      <c r="B53" s="473" t="s">
        <v>264</v>
      </c>
      <c r="C53" s="474"/>
      <c r="D53" s="474"/>
      <c r="E53" s="474"/>
      <c r="F53" s="474"/>
      <c r="G53" s="474"/>
      <c r="H53" s="474"/>
      <c r="I53" s="474"/>
      <c r="J53" s="474"/>
      <c r="K53" s="474"/>
      <c r="L53" s="470" t="s">
        <v>222</v>
      </c>
      <c r="M53" s="471"/>
      <c r="N53" s="471"/>
      <c r="O53" s="471"/>
      <c r="P53" s="472"/>
    </row>
    <row r="54" spans="2:16" s="4" customFormat="1"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6" s="4" customFormat="1" ht="16.5" thickBot="1">
      <c r="B55" s="466"/>
      <c r="C55" s="462"/>
      <c r="D55" s="462"/>
      <c r="E55" s="462"/>
      <c r="F55" s="462"/>
      <c r="G55" s="462"/>
      <c r="H55" s="462"/>
      <c r="I55" s="462"/>
      <c r="J55" s="462"/>
      <c r="K55" s="462"/>
      <c r="L55" s="462"/>
      <c r="M55" s="462"/>
      <c r="N55" s="462"/>
      <c r="O55" s="145" t="s">
        <v>209</v>
      </c>
      <c r="P55" s="30" t="s">
        <v>210</v>
      </c>
    </row>
    <row r="56" spans="2:16" s="4" customFormat="1" ht="19.5" customHeight="1">
      <c r="B56" s="148" t="s">
        <v>211</v>
      </c>
      <c r="C56" s="146">
        <v>31</v>
      </c>
      <c r="D56" s="8">
        <v>28</v>
      </c>
      <c r="E56" s="8">
        <v>31</v>
      </c>
      <c r="F56" s="8">
        <v>30</v>
      </c>
      <c r="G56" s="8">
        <v>15</v>
      </c>
      <c r="H56" s="8">
        <v>5</v>
      </c>
      <c r="I56" s="168">
        <f>SUM(C56:G56)</f>
        <v>135</v>
      </c>
      <c r="J56" s="8">
        <v>5</v>
      </c>
      <c r="K56" s="8">
        <v>26</v>
      </c>
      <c r="L56" s="8">
        <v>30</v>
      </c>
      <c r="M56" s="8">
        <v>31</v>
      </c>
      <c r="N56" s="168">
        <f>SUM(J56:M56)</f>
        <v>92</v>
      </c>
      <c r="O56" s="167">
        <f>SUM(C56:H56,J56:M56)</f>
        <v>232</v>
      </c>
      <c r="P56" s="169">
        <f>I56+N56</f>
        <v>227</v>
      </c>
    </row>
    <row r="57" spans="2:16" s="4" customFormat="1" ht="19.5" customHeight="1">
      <c r="B57" s="149" t="s">
        <v>485</v>
      </c>
      <c r="C57" s="147">
        <v>0.5</v>
      </c>
      <c r="D57" s="10">
        <v>-2.4</v>
      </c>
      <c r="E57" s="10">
        <v>2.2999999999999998</v>
      </c>
      <c r="F57" s="10">
        <v>10.4</v>
      </c>
      <c r="G57" s="10">
        <v>10.1</v>
      </c>
      <c r="H57" s="10">
        <v>11.6</v>
      </c>
      <c r="I57" s="153">
        <f>(C56*C57+D56*D57+E56*E57+F56*F57+G56*G57)/I56</f>
        <v>3.5785185185185187</v>
      </c>
      <c r="J57" s="10">
        <v>11.4</v>
      </c>
      <c r="K57" s="95">
        <v>10.3</v>
      </c>
      <c r="L57" s="95">
        <v>3.1</v>
      </c>
      <c r="M57" s="95">
        <v>-0.4</v>
      </c>
      <c r="N57" s="153">
        <f>(J56*J57+K56*K57+L56*L57+M56*M57)/N56</f>
        <v>4.4065217391304348</v>
      </c>
      <c r="O57" s="154">
        <f>(C57*C56+D57*D56+E57*E56+F57*F56+G57*G56+H57*H56+J57*J56+K57*K56+L57*L56+M57*M56)/O56</f>
        <v>4.0797413793103452</v>
      </c>
      <c r="P57" s="161">
        <f>(I57*I56+N57*N56)/P56</f>
        <v>3.9140969162995596</v>
      </c>
    </row>
    <row r="58" spans="2:16" s="4" customFormat="1" ht="19.5" customHeight="1">
      <c r="B58" s="149" t="s">
        <v>212</v>
      </c>
      <c r="C58" s="13">
        <f t="shared" ref="C58:H58" si="22">C56*(13-C57)</f>
        <v>387.5</v>
      </c>
      <c r="D58" s="12">
        <f t="shared" si="22"/>
        <v>431.2</v>
      </c>
      <c r="E58" s="12">
        <f t="shared" si="22"/>
        <v>331.7</v>
      </c>
      <c r="F58" s="12">
        <f t="shared" si="22"/>
        <v>77.999999999999986</v>
      </c>
      <c r="G58" s="12">
        <f t="shared" si="22"/>
        <v>43.500000000000007</v>
      </c>
      <c r="H58" s="12">
        <f t="shared" si="22"/>
        <v>7.0000000000000018</v>
      </c>
      <c r="I58" s="155">
        <f>SUM(C58:G58)</f>
        <v>1271.9000000000001</v>
      </c>
      <c r="J58" s="12">
        <f>J56*(13-J57)</f>
        <v>7.9999999999999982</v>
      </c>
      <c r="K58" s="12">
        <f>K56*(13-K57)</f>
        <v>70.199999999999989</v>
      </c>
      <c r="L58" s="12">
        <f>L56*(13-L57)</f>
        <v>297</v>
      </c>
      <c r="M58" s="12">
        <f>M56*(13-M57)</f>
        <v>415.40000000000003</v>
      </c>
      <c r="N58" s="155">
        <f>SUM(J58:M58)</f>
        <v>790.6</v>
      </c>
      <c r="O58" s="156">
        <f>O56*(13-O57)</f>
        <v>2069.5</v>
      </c>
      <c r="P58" s="162">
        <f>P56*(13-P57)</f>
        <v>2062.5</v>
      </c>
    </row>
    <row r="59" spans="2:16" s="4" customFormat="1" ht="19.5" customHeight="1">
      <c r="B59" s="149" t="s">
        <v>213</v>
      </c>
      <c r="C59" s="13">
        <f t="shared" ref="C59:H59" si="23">C56*(17-C57)</f>
        <v>511.5</v>
      </c>
      <c r="D59" s="12">
        <f t="shared" si="23"/>
        <v>543.19999999999993</v>
      </c>
      <c r="E59" s="12">
        <f t="shared" si="23"/>
        <v>455.7</v>
      </c>
      <c r="F59" s="12">
        <f t="shared" si="23"/>
        <v>198</v>
      </c>
      <c r="G59" s="12">
        <f t="shared" si="23"/>
        <v>103.5</v>
      </c>
      <c r="H59" s="12">
        <f t="shared" si="23"/>
        <v>27</v>
      </c>
      <c r="I59" s="155">
        <f>SUM(C59:G59)</f>
        <v>1811.8999999999999</v>
      </c>
      <c r="J59" s="12">
        <f>J56*(17-J57)</f>
        <v>28</v>
      </c>
      <c r="K59" s="12">
        <f>K56*(17-K57)</f>
        <v>174.2</v>
      </c>
      <c r="L59" s="12">
        <f>L56*(17-L57)</f>
        <v>417</v>
      </c>
      <c r="M59" s="12">
        <f>M56*(17-M57)</f>
        <v>539.4</v>
      </c>
      <c r="N59" s="155">
        <f>SUM(J59:M59)</f>
        <v>1158.5999999999999</v>
      </c>
      <c r="O59" s="156">
        <f>O56*(17-O57)</f>
        <v>2997.5</v>
      </c>
      <c r="P59" s="162">
        <f>P56*(17-P57)</f>
        <v>2970.5</v>
      </c>
    </row>
    <row r="60" spans="2:16" ht="19.5">
      <c r="B60" s="149" t="s">
        <v>214</v>
      </c>
      <c r="C60" s="17">
        <f t="shared" ref="C60:H60" si="24">C56*(18-C57)</f>
        <v>542.5</v>
      </c>
      <c r="D60" s="16">
        <f t="shared" si="24"/>
        <v>571.19999999999993</v>
      </c>
      <c r="E60" s="16">
        <f t="shared" si="24"/>
        <v>486.7</v>
      </c>
      <c r="F60" s="16">
        <f t="shared" si="24"/>
        <v>228</v>
      </c>
      <c r="G60" s="16">
        <f t="shared" si="24"/>
        <v>118.5</v>
      </c>
      <c r="H60" s="16">
        <f t="shared" si="24"/>
        <v>32</v>
      </c>
      <c r="I60" s="155">
        <f>SUM(C60:G60)</f>
        <v>1946.8999999999999</v>
      </c>
      <c r="J60" s="16">
        <f>J56*(18-J57)</f>
        <v>33</v>
      </c>
      <c r="K60" s="16">
        <f>K56*(18-K57)</f>
        <v>200.2</v>
      </c>
      <c r="L60" s="16">
        <f>L56*(18-L57)</f>
        <v>447</v>
      </c>
      <c r="M60" s="16">
        <f>M56*(18-M57)</f>
        <v>570.4</v>
      </c>
      <c r="N60" s="155">
        <f>SUM(J60:M60)</f>
        <v>1250.5999999999999</v>
      </c>
      <c r="O60" s="157">
        <f>O56*(18-O57)</f>
        <v>3229.5</v>
      </c>
      <c r="P60" s="163">
        <f>P56*(18-P57)</f>
        <v>3197.5</v>
      </c>
    </row>
    <row r="61" spans="2:16" ht="20.25" thickBot="1">
      <c r="B61" s="350" t="s">
        <v>215</v>
      </c>
      <c r="C61" s="21">
        <f t="shared" ref="C61:H61" si="25">C56*(19-C57)</f>
        <v>573.5</v>
      </c>
      <c r="D61" s="20">
        <f t="shared" si="25"/>
        <v>599.19999999999993</v>
      </c>
      <c r="E61" s="20">
        <f t="shared" si="25"/>
        <v>517.69999999999993</v>
      </c>
      <c r="F61" s="20">
        <f t="shared" si="25"/>
        <v>258</v>
      </c>
      <c r="G61" s="20">
        <f t="shared" si="25"/>
        <v>133.5</v>
      </c>
      <c r="H61" s="20">
        <f t="shared" si="25"/>
        <v>37</v>
      </c>
      <c r="I61" s="164">
        <f>SUM(C61:G61)</f>
        <v>2081.8999999999996</v>
      </c>
      <c r="J61" s="20">
        <f>J56*(19-J57)</f>
        <v>38</v>
      </c>
      <c r="K61" s="20">
        <f>K56*(19-K57)</f>
        <v>226.2</v>
      </c>
      <c r="L61" s="20">
        <f>L56*(19-L57)</f>
        <v>477</v>
      </c>
      <c r="M61" s="20">
        <f>M56*(19-M57)</f>
        <v>601.4</v>
      </c>
      <c r="N61" s="164">
        <f>SUM(J61:M61)</f>
        <v>1342.6</v>
      </c>
      <c r="O61" s="165">
        <f>O56*(19-O57)</f>
        <v>3461.5</v>
      </c>
      <c r="P61" s="166">
        <f>P56*(19-P57)</f>
        <v>3424.5</v>
      </c>
    </row>
    <row r="62" spans="2:16" ht="15.75" thickBot="1">
      <c r="B62" s="1"/>
      <c r="C62" s="1"/>
      <c r="D62" s="2"/>
      <c r="E62" s="2"/>
      <c r="F62" s="2"/>
      <c r="G62" s="1"/>
      <c r="H62" s="3"/>
      <c r="I62" s="2"/>
      <c r="J62" s="3"/>
      <c r="K62" s="2"/>
      <c r="L62" s="2"/>
      <c r="M62" s="1"/>
      <c r="N62" s="2"/>
      <c r="O62" s="1"/>
      <c r="P62" s="4"/>
    </row>
    <row r="63" spans="2:16" ht="24" thickBot="1">
      <c r="B63" s="473" t="s">
        <v>264</v>
      </c>
      <c r="C63" s="474"/>
      <c r="D63" s="474"/>
      <c r="E63" s="474"/>
      <c r="F63" s="474"/>
      <c r="G63" s="474"/>
      <c r="H63" s="474"/>
      <c r="I63" s="474"/>
      <c r="J63" s="474"/>
      <c r="K63" s="474"/>
      <c r="L63" s="470" t="s">
        <v>223</v>
      </c>
      <c r="M63" s="471"/>
      <c r="N63" s="471"/>
      <c r="O63" s="471"/>
      <c r="P63" s="472"/>
    </row>
    <row r="64" spans="2:16"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c r="B66" s="148" t="s">
        <v>211</v>
      </c>
      <c r="C66" s="146">
        <v>31</v>
      </c>
      <c r="D66" s="8">
        <v>28</v>
      </c>
      <c r="E66" s="8">
        <v>31</v>
      </c>
      <c r="F66" s="8">
        <v>25</v>
      </c>
      <c r="G66" s="8">
        <v>6</v>
      </c>
      <c r="H66" s="8">
        <v>5</v>
      </c>
      <c r="I66" s="168">
        <f>SUM(C66:G66)</f>
        <v>121</v>
      </c>
      <c r="J66" s="8">
        <v>0</v>
      </c>
      <c r="K66" s="8">
        <v>21</v>
      </c>
      <c r="L66" s="8">
        <v>30</v>
      </c>
      <c r="M66" s="8">
        <v>31</v>
      </c>
      <c r="N66" s="168">
        <f>SUM(J66:M66)</f>
        <v>82</v>
      </c>
      <c r="O66" s="167">
        <f>SUM(C66:H66,J66:M66)</f>
        <v>208</v>
      </c>
      <c r="P66" s="169">
        <f>I66+N66</f>
        <v>203</v>
      </c>
    </row>
    <row r="67" spans="2:16" ht="19.5">
      <c r="B67" s="149" t="s">
        <v>485</v>
      </c>
      <c r="C67" s="147">
        <v>-5.2</v>
      </c>
      <c r="D67" s="10">
        <v>-2.4</v>
      </c>
      <c r="E67" s="10">
        <v>1.2</v>
      </c>
      <c r="F67" s="10">
        <v>8.6</v>
      </c>
      <c r="G67" s="10">
        <v>11</v>
      </c>
      <c r="H67" s="10">
        <v>10.9</v>
      </c>
      <c r="I67" s="153">
        <f>(C66*C67+D66*D67+E66*E67+F66*F67+G66*G67)/I66</f>
        <v>0.74214876033057808</v>
      </c>
      <c r="J67" s="10"/>
      <c r="K67" s="95">
        <v>10.5</v>
      </c>
      <c r="L67" s="95">
        <v>6.9</v>
      </c>
      <c r="M67" s="95">
        <v>3.2</v>
      </c>
      <c r="N67" s="153">
        <f>(J66*J67+K66*K67+L66*L67+M66*M67)/N66</f>
        <v>6.4231707317073177</v>
      </c>
      <c r="O67" s="154">
        <f>(C67*C66+D67*D66+E67*E66+F67*F66+G67*G66+H67*H66+J67*J66+K67*K66+L67*L66+M67*M66)/O66</f>
        <v>3.2259615384615383</v>
      </c>
      <c r="P67" s="161">
        <f>(I67*I66+N67*N66)/P66</f>
        <v>3.0369458128078817</v>
      </c>
    </row>
    <row r="68" spans="2:16" ht="19.5">
      <c r="B68" s="149" t="s">
        <v>212</v>
      </c>
      <c r="C68" s="13">
        <f t="shared" ref="C68:H68" si="26">C66*(13-C67)</f>
        <v>564.19999999999993</v>
      </c>
      <c r="D68" s="12">
        <f t="shared" si="26"/>
        <v>431.2</v>
      </c>
      <c r="E68" s="12">
        <f t="shared" si="26"/>
        <v>365.8</v>
      </c>
      <c r="F68" s="12">
        <f t="shared" si="26"/>
        <v>110.00000000000001</v>
      </c>
      <c r="G68" s="12">
        <f t="shared" si="26"/>
        <v>12</v>
      </c>
      <c r="H68" s="12">
        <f t="shared" si="26"/>
        <v>10.499999999999998</v>
      </c>
      <c r="I68" s="155">
        <f>SUM(C68:G68)</f>
        <v>1483.1999999999998</v>
      </c>
      <c r="J68" s="12">
        <f>J66*(13-J67)</f>
        <v>0</v>
      </c>
      <c r="K68" s="12">
        <f>K66*(13-K67)</f>
        <v>52.5</v>
      </c>
      <c r="L68" s="12">
        <f>L66*(13-L67)</f>
        <v>183</v>
      </c>
      <c r="M68" s="12">
        <f>M66*(13-M67)</f>
        <v>303.8</v>
      </c>
      <c r="N68" s="155">
        <f>SUM(J68:M68)</f>
        <v>539.29999999999995</v>
      </c>
      <c r="O68" s="156">
        <f>O66*(13-O67)</f>
        <v>2033</v>
      </c>
      <c r="P68" s="162">
        <f>P66*(13-P67)</f>
        <v>2022.4999999999998</v>
      </c>
    </row>
    <row r="69" spans="2:16" ht="19.5">
      <c r="B69" s="149" t="s">
        <v>213</v>
      </c>
      <c r="C69" s="13">
        <f t="shared" ref="C69:H69" si="27">C66*(17-C67)</f>
        <v>688.19999999999993</v>
      </c>
      <c r="D69" s="12">
        <f t="shared" si="27"/>
        <v>543.19999999999993</v>
      </c>
      <c r="E69" s="12">
        <f t="shared" si="27"/>
        <v>489.8</v>
      </c>
      <c r="F69" s="12">
        <f t="shared" si="27"/>
        <v>210</v>
      </c>
      <c r="G69" s="12">
        <f t="shared" si="27"/>
        <v>36</v>
      </c>
      <c r="H69" s="12">
        <f t="shared" si="27"/>
        <v>30.5</v>
      </c>
      <c r="I69" s="155">
        <f>SUM(C69:G69)</f>
        <v>1967.1999999999998</v>
      </c>
      <c r="J69" s="12">
        <f>J66*(17-J67)</f>
        <v>0</v>
      </c>
      <c r="K69" s="12">
        <f>K66*(17-K67)</f>
        <v>136.5</v>
      </c>
      <c r="L69" s="12">
        <f>L66*(17-L67)</f>
        <v>303</v>
      </c>
      <c r="M69" s="12">
        <f>M66*(17-M67)</f>
        <v>427.8</v>
      </c>
      <c r="N69" s="155">
        <f>SUM(J69:M69)</f>
        <v>867.3</v>
      </c>
      <c r="O69" s="156">
        <f>O66*(17-O67)</f>
        <v>2865</v>
      </c>
      <c r="P69" s="162">
        <f>P66*(17-P67)</f>
        <v>2834.5</v>
      </c>
    </row>
    <row r="70" spans="2:16" ht="19.5">
      <c r="B70" s="149" t="s">
        <v>214</v>
      </c>
      <c r="C70" s="17">
        <f t="shared" ref="C70:H70" si="28">C66*(18-C67)</f>
        <v>719.19999999999993</v>
      </c>
      <c r="D70" s="16">
        <f t="shared" si="28"/>
        <v>571.19999999999993</v>
      </c>
      <c r="E70" s="16">
        <f t="shared" si="28"/>
        <v>520.80000000000007</v>
      </c>
      <c r="F70" s="16">
        <f t="shared" si="28"/>
        <v>235</v>
      </c>
      <c r="G70" s="16">
        <f t="shared" si="28"/>
        <v>42</v>
      </c>
      <c r="H70" s="16">
        <f t="shared" si="28"/>
        <v>35.5</v>
      </c>
      <c r="I70" s="155">
        <f>SUM(C70:G70)</f>
        <v>2088.1999999999998</v>
      </c>
      <c r="J70" s="16">
        <f>J66*(18-J67)</f>
        <v>0</v>
      </c>
      <c r="K70" s="16">
        <f>K66*(18-K67)</f>
        <v>157.5</v>
      </c>
      <c r="L70" s="16">
        <f>L66*(18-L67)</f>
        <v>333</v>
      </c>
      <c r="M70" s="16">
        <f>M66*(18-M67)</f>
        <v>458.8</v>
      </c>
      <c r="N70" s="155">
        <f>SUM(J70:M70)</f>
        <v>949.3</v>
      </c>
      <c r="O70" s="157">
        <f>O66*(18-O67)</f>
        <v>3073</v>
      </c>
      <c r="P70" s="163">
        <f>P66*(18-P67)</f>
        <v>3037.5</v>
      </c>
    </row>
    <row r="71" spans="2:16" ht="20.25" thickBot="1">
      <c r="B71" s="350" t="s">
        <v>215</v>
      </c>
      <c r="C71" s="21">
        <f t="shared" ref="C71:H71" si="29">C66*(19-C67)</f>
        <v>750.19999999999993</v>
      </c>
      <c r="D71" s="20">
        <f t="shared" si="29"/>
        <v>599.19999999999993</v>
      </c>
      <c r="E71" s="20">
        <f t="shared" si="29"/>
        <v>551.80000000000007</v>
      </c>
      <c r="F71" s="20">
        <f t="shared" si="29"/>
        <v>260</v>
      </c>
      <c r="G71" s="20">
        <f t="shared" si="29"/>
        <v>48</v>
      </c>
      <c r="H71" s="20">
        <f t="shared" si="29"/>
        <v>40.5</v>
      </c>
      <c r="I71" s="164">
        <f>SUM(C71:G71)</f>
        <v>2209.1999999999998</v>
      </c>
      <c r="J71" s="20">
        <f>J66*(19-J67)</f>
        <v>0</v>
      </c>
      <c r="K71" s="20">
        <f>K66*(19-K67)</f>
        <v>178.5</v>
      </c>
      <c r="L71" s="20">
        <f>L66*(19-L67)</f>
        <v>363</v>
      </c>
      <c r="M71" s="20">
        <f>M66*(19-M67)</f>
        <v>489.8</v>
      </c>
      <c r="N71" s="164">
        <f>SUM(J71:M71)</f>
        <v>1031.3</v>
      </c>
      <c r="O71" s="165">
        <f>O66*(19-O67)</f>
        <v>3281</v>
      </c>
      <c r="P71" s="166">
        <f>P66*(19-P67)</f>
        <v>3240.5</v>
      </c>
    </row>
    <row r="72" spans="2:16" ht="15.75" thickBot="1">
      <c r="B72" s="1"/>
      <c r="C72" s="1"/>
      <c r="D72" s="2"/>
      <c r="E72" s="2"/>
      <c r="F72" s="2"/>
      <c r="G72" s="1"/>
      <c r="H72" s="3"/>
      <c r="I72" s="2"/>
      <c r="J72" s="3"/>
      <c r="K72" s="2"/>
      <c r="L72" s="2"/>
      <c r="M72" s="1"/>
      <c r="N72" s="2"/>
      <c r="O72" s="1"/>
      <c r="P72" s="4"/>
    </row>
    <row r="73" spans="2:16" ht="24" thickBot="1">
      <c r="B73" s="473" t="s">
        <v>264</v>
      </c>
      <c r="C73" s="474"/>
      <c r="D73" s="474"/>
      <c r="E73" s="474"/>
      <c r="F73" s="474"/>
      <c r="G73" s="474"/>
      <c r="H73" s="474"/>
      <c r="I73" s="474"/>
      <c r="J73" s="474"/>
      <c r="K73" s="474"/>
      <c r="L73" s="470" t="s">
        <v>224</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c r="B76" s="148" t="s">
        <v>211</v>
      </c>
      <c r="C76" s="146">
        <v>31</v>
      </c>
      <c r="D76" s="8">
        <v>28</v>
      </c>
      <c r="E76" s="8">
        <v>31</v>
      </c>
      <c r="F76" s="8">
        <v>20</v>
      </c>
      <c r="G76" s="8">
        <v>10</v>
      </c>
      <c r="H76" s="8">
        <v>0</v>
      </c>
      <c r="I76" s="168">
        <f>SUM(C76:G76)</f>
        <v>120</v>
      </c>
      <c r="J76" s="8">
        <v>0</v>
      </c>
      <c r="K76" s="8">
        <v>26</v>
      </c>
      <c r="L76" s="8">
        <v>30</v>
      </c>
      <c r="M76" s="8">
        <v>31</v>
      </c>
      <c r="N76" s="168">
        <f>SUM(J76:M76)</f>
        <v>87</v>
      </c>
      <c r="O76" s="167">
        <f>SUM(C76:H76,J76:M76)</f>
        <v>207</v>
      </c>
      <c r="P76" s="169">
        <f>I76+N76</f>
        <v>207</v>
      </c>
    </row>
    <row r="77" spans="2:16" ht="19.5">
      <c r="B77" s="149" t="s">
        <v>485</v>
      </c>
      <c r="C77" s="147">
        <v>4.2</v>
      </c>
      <c r="D77" s="10">
        <v>3.9</v>
      </c>
      <c r="E77" s="10">
        <v>6.5</v>
      </c>
      <c r="F77" s="10">
        <v>10.4</v>
      </c>
      <c r="G77" s="10">
        <v>12.9</v>
      </c>
      <c r="H77" s="10">
        <v>0</v>
      </c>
      <c r="I77" s="153">
        <f>(C76*C77+D76*D77+E76*E77+F76*F77+G76*G77)/I76</f>
        <v>6.4825000000000008</v>
      </c>
      <c r="J77" s="10"/>
      <c r="K77" s="95">
        <v>7.3</v>
      </c>
      <c r="L77" s="95">
        <v>2.5</v>
      </c>
      <c r="M77" s="95">
        <v>0</v>
      </c>
      <c r="N77" s="153">
        <f>(J76*J77+K76*K77+L76*L77+M76*M77)/N76</f>
        <v>3.0436781609195398</v>
      </c>
      <c r="O77" s="154">
        <f>(C77*C76+D77*D76+E77*E76+F77*F76+G77*G76+H77*H76+J77*J76+K77*K76+L77*L76+M77*M76)/O76</f>
        <v>5.0371980676328505</v>
      </c>
      <c r="P77" s="161">
        <f>(I77*I76+N77*N76)/P76</f>
        <v>5.0371980676328505</v>
      </c>
    </row>
    <row r="78" spans="2:16" ht="19.5">
      <c r="B78" s="149" t="s">
        <v>212</v>
      </c>
      <c r="C78" s="13">
        <f t="shared" ref="C78:H78" si="30">C76*(13-C77)</f>
        <v>272.8</v>
      </c>
      <c r="D78" s="12">
        <f t="shared" si="30"/>
        <v>254.79999999999998</v>
      </c>
      <c r="E78" s="12">
        <f t="shared" si="30"/>
        <v>201.5</v>
      </c>
      <c r="F78" s="12">
        <f t="shared" si="30"/>
        <v>51.999999999999993</v>
      </c>
      <c r="G78" s="12">
        <f t="shared" si="30"/>
        <v>0.99999999999999645</v>
      </c>
      <c r="H78" s="12">
        <f t="shared" si="30"/>
        <v>0</v>
      </c>
      <c r="I78" s="155">
        <f>SUM(C78:G78)</f>
        <v>782.1</v>
      </c>
      <c r="J78" s="12">
        <f>J76*(13-J77)</f>
        <v>0</v>
      </c>
      <c r="K78" s="12">
        <f>K76*(13-K77)</f>
        <v>148.20000000000002</v>
      </c>
      <c r="L78" s="12">
        <f>L76*(13-L77)</f>
        <v>315</v>
      </c>
      <c r="M78" s="12">
        <f>M76*(13-M77)</f>
        <v>403</v>
      </c>
      <c r="N78" s="155">
        <f>SUM(J78:M78)</f>
        <v>866.2</v>
      </c>
      <c r="O78" s="156">
        <f>O76*(13-O77)</f>
        <v>1648.3</v>
      </c>
      <c r="P78" s="162">
        <f>P76*(13-P77)</f>
        <v>1648.3</v>
      </c>
    </row>
    <row r="79" spans="2:16" ht="19.5">
      <c r="B79" s="149" t="s">
        <v>213</v>
      </c>
      <c r="C79" s="13">
        <f t="shared" ref="C79:H79" si="31">C76*(17-C77)</f>
        <v>396.8</v>
      </c>
      <c r="D79" s="12">
        <f t="shared" si="31"/>
        <v>366.8</v>
      </c>
      <c r="E79" s="12">
        <f t="shared" si="31"/>
        <v>325.5</v>
      </c>
      <c r="F79" s="12">
        <f t="shared" si="31"/>
        <v>132</v>
      </c>
      <c r="G79" s="12">
        <f t="shared" si="31"/>
        <v>41</v>
      </c>
      <c r="H79" s="12">
        <f t="shared" si="31"/>
        <v>0</v>
      </c>
      <c r="I79" s="155">
        <f>SUM(C79:G79)</f>
        <v>1262.0999999999999</v>
      </c>
      <c r="J79" s="12">
        <f>J76*(17-J77)</f>
        <v>0</v>
      </c>
      <c r="K79" s="12">
        <f>K76*(17-K77)</f>
        <v>252.2</v>
      </c>
      <c r="L79" s="12">
        <f>L76*(17-L77)</f>
        <v>435</v>
      </c>
      <c r="M79" s="12">
        <f>M76*(17-M77)</f>
        <v>527</v>
      </c>
      <c r="N79" s="155">
        <f>SUM(J79:M79)</f>
        <v>1214.2</v>
      </c>
      <c r="O79" s="156">
        <f>O76*(17-O77)</f>
        <v>2476.2999999999997</v>
      </c>
      <c r="P79" s="162">
        <f>P76*(17-P77)</f>
        <v>2476.2999999999997</v>
      </c>
    </row>
    <row r="80" spans="2:16" ht="19.5">
      <c r="B80" s="149" t="s">
        <v>214</v>
      </c>
      <c r="C80" s="17">
        <f t="shared" ref="C80:H80" si="32">C76*(18-C77)</f>
        <v>427.8</v>
      </c>
      <c r="D80" s="16">
        <f t="shared" si="32"/>
        <v>394.8</v>
      </c>
      <c r="E80" s="16">
        <f t="shared" si="32"/>
        <v>356.5</v>
      </c>
      <c r="F80" s="16">
        <f t="shared" si="32"/>
        <v>152</v>
      </c>
      <c r="G80" s="16">
        <f t="shared" si="32"/>
        <v>51</v>
      </c>
      <c r="H80" s="16">
        <f t="shared" si="32"/>
        <v>0</v>
      </c>
      <c r="I80" s="155">
        <f>SUM(C80:G80)</f>
        <v>1382.1</v>
      </c>
      <c r="J80" s="16">
        <f>J76*(18-J77)</f>
        <v>0</v>
      </c>
      <c r="K80" s="16">
        <f>K76*(18-K77)</f>
        <v>278.2</v>
      </c>
      <c r="L80" s="16">
        <f>L76*(18-L77)</f>
        <v>465</v>
      </c>
      <c r="M80" s="16">
        <f>M76*(18-M77)</f>
        <v>558</v>
      </c>
      <c r="N80" s="155">
        <f>SUM(J80:M80)</f>
        <v>1301.2</v>
      </c>
      <c r="O80" s="157">
        <f>O76*(18-O77)</f>
        <v>2683.2999999999997</v>
      </c>
      <c r="P80" s="163">
        <f>P76*(18-P77)</f>
        <v>2683.2999999999997</v>
      </c>
    </row>
    <row r="81" spans="2:16" ht="20.25" thickBot="1">
      <c r="B81" s="350" t="s">
        <v>215</v>
      </c>
      <c r="C81" s="21">
        <f t="shared" ref="C81:H81" si="33">C76*(19-C77)</f>
        <v>458.8</v>
      </c>
      <c r="D81" s="20">
        <f t="shared" si="33"/>
        <v>422.8</v>
      </c>
      <c r="E81" s="20">
        <f t="shared" si="33"/>
        <v>387.5</v>
      </c>
      <c r="F81" s="20">
        <f t="shared" si="33"/>
        <v>172</v>
      </c>
      <c r="G81" s="20">
        <f t="shared" si="33"/>
        <v>61</v>
      </c>
      <c r="H81" s="20">
        <f t="shared" si="33"/>
        <v>0</v>
      </c>
      <c r="I81" s="164">
        <f>SUM(C81:G81)</f>
        <v>1502.1</v>
      </c>
      <c r="J81" s="20">
        <f>J76*(19-J77)</f>
        <v>0</v>
      </c>
      <c r="K81" s="20">
        <f>K76*(19-K77)</f>
        <v>304.2</v>
      </c>
      <c r="L81" s="20">
        <f>L76*(19-L77)</f>
        <v>495</v>
      </c>
      <c r="M81" s="20">
        <f>M76*(19-M77)</f>
        <v>589</v>
      </c>
      <c r="N81" s="164">
        <f>SUM(J81:M81)</f>
        <v>1388.2</v>
      </c>
      <c r="O81" s="165">
        <f>O76*(19-O77)</f>
        <v>2890.2999999999997</v>
      </c>
      <c r="P81" s="166">
        <f>P76*(19-P77)</f>
        <v>2890.2999999999997</v>
      </c>
    </row>
    <row r="82" spans="2:16" ht="15.75" thickBot="1">
      <c r="B82" s="1"/>
      <c r="C82" s="1"/>
      <c r="D82" s="2"/>
      <c r="E82" s="2"/>
      <c r="F82" s="2"/>
      <c r="G82" s="1"/>
      <c r="H82" s="3"/>
      <c r="I82" s="2"/>
      <c r="J82" s="3"/>
      <c r="K82" s="2"/>
      <c r="L82" s="2"/>
      <c r="M82" s="1"/>
      <c r="N82" s="2"/>
      <c r="O82" s="1"/>
      <c r="P82" s="4"/>
    </row>
    <row r="83" spans="2:16" ht="24" thickBot="1">
      <c r="B83" s="473" t="s">
        <v>264</v>
      </c>
      <c r="C83" s="474"/>
      <c r="D83" s="474"/>
      <c r="E83" s="474"/>
      <c r="F83" s="474"/>
      <c r="G83" s="474"/>
      <c r="H83" s="474"/>
      <c r="I83" s="474"/>
      <c r="J83" s="474"/>
      <c r="K83" s="474"/>
      <c r="L83" s="470" t="s">
        <v>225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c r="B86" s="148" t="s">
        <v>211</v>
      </c>
      <c r="C86" s="146">
        <v>31</v>
      </c>
      <c r="D86" s="8">
        <v>28</v>
      </c>
      <c r="E86" s="8">
        <v>31</v>
      </c>
      <c r="F86" s="8">
        <v>25</v>
      </c>
      <c r="G86" s="8">
        <v>10</v>
      </c>
      <c r="H86" s="8">
        <v>0</v>
      </c>
      <c r="I86" s="168">
        <f>SUM(C86:G86)</f>
        <v>125</v>
      </c>
      <c r="J86" s="8">
        <v>20</v>
      </c>
      <c r="K86" s="8">
        <v>31</v>
      </c>
      <c r="L86" s="8">
        <v>30</v>
      </c>
      <c r="M86" s="8">
        <v>31</v>
      </c>
      <c r="N86" s="168">
        <f>SUM(J86:M86)</f>
        <v>112</v>
      </c>
      <c r="O86" s="167">
        <f>SUM(C86:H86,J86:M86)</f>
        <v>237</v>
      </c>
      <c r="P86" s="169">
        <f>I86+N86</f>
        <v>237</v>
      </c>
    </row>
    <row r="87" spans="2:16" ht="19.5">
      <c r="B87" s="149" t="s">
        <v>485</v>
      </c>
      <c r="C87" s="147">
        <v>2.2000000000000002</v>
      </c>
      <c r="D87" s="10">
        <v>3.6</v>
      </c>
      <c r="E87" s="10">
        <v>4.0999999999999996</v>
      </c>
      <c r="F87" s="10">
        <v>8.4</v>
      </c>
      <c r="G87" s="10">
        <v>12.9</v>
      </c>
      <c r="H87" s="10">
        <v>0</v>
      </c>
      <c r="I87" s="153">
        <f>(C86*C87+D86*D87+E86*E87+F86*F87+G86*G87)/I86</f>
        <v>5.0808</v>
      </c>
      <c r="J87" s="10">
        <v>10.9</v>
      </c>
      <c r="K87" s="95">
        <v>9.4</v>
      </c>
      <c r="L87" s="95">
        <v>5.9</v>
      </c>
      <c r="M87" s="95">
        <v>2</v>
      </c>
      <c r="N87" s="153">
        <f>(J86*J87+K86*K87+L86*L87+M86*M87)/N86</f>
        <v>6.6821428571428578</v>
      </c>
      <c r="O87" s="154">
        <f>(C87*C86+D87*D86+E87*E86+F87*F86+G87*G86+H87*H86+J87*J86+K87*K86+L87*L86+M87*M86)/O86</f>
        <v>5.8375527426160341</v>
      </c>
      <c r="P87" s="161">
        <f>(I87*I86+N87*N86)/P86</f>
        <v>5.8375527426160341</v>
      </c>
    </row>
    <row r="88" spans="2:16" ht="19.5">
      <c r="B88" s="149" t="s">
        <v>212</v>
      </c>
      <c r="C88" s="13">
        <f t="shared" ref="C88:H88" si="34">C86*(13-C87)</f>
        <v>334.8</v>
      </c>
      <c r="D88" s="12">
        <f t="shared" si="34"/>
        <v>263.2</v>
      </c>
      <c r="E88" s="12">
        <f t="shared" si="34"/>
        <v>275.90000000000003</v>
      </c>
      <c r="F88" s="12">
        <f t="shared" si="34"/>
        <v>114.99999999999999</v>
      </c>
      <c r="G88" s="12">
        <f t="shared" si="34"/>
        <v>0.99999999999999645</v>
      </c>
      <c r="H88" s="12">
        <f t="shared" si="34"/>
        <v>0</v>
      </c>
      <c r="I88" s="155">
        <f>SUM(C88:G88)</f>
        <v>989.90000000000009</v>
      </c>
      <c r="J88" s="12">
        <f>J86*(13-J87)</f>
        <v>41.999999999999993</v>
      </c>
      <c r="K88" s="12">
        <f>K86*(13-K87)</f>
        <v>111.6</v>
      </c>
      <c r="L88" s="12">
        <f>L86*(13-L87)</f>
        <v>213</v>
      </c>
      <c r="M88" s="12">
        <f>M86*(13-M87)</f>
        <v>341</v>
      </c>
      <c r="N88" s="155">
        <f>SUM(J88:M88)</f>
        <v>707.6</v>
      </c>
      <c r="O88" s="156">
        <f>O86*(13-O87)</f>
        <v>1697.5</v>
      </c>
      <c r="P88" s="162">
        <f>P86*(13-P87)</f>
        <v>1697.5</v>
      </c>
    </row>
    <row r="89" spans="2:16" ht="19.5">
      <c r="B89" s="149" t="s">
        <v>213</v>
      </c>
      <c r="C89" s="13">
        <f t="shared" ref="C89:H89" si="35">C86*(17-C87)</f>
        <v>458.8</v>
      </c>
      <c r="D89" s="12">
        <f t="shared" si="35"/>
        <v>375.2</v>
      </c>
      <c r="E89" s="12">
        <f t="shared" si="35"/>
        <v>399.90000000000003</v>
      </c>
      <c r="F89" s="12">
        <f t="shared" si="35"/>
        <v>215</v>
      </c>
      <c r="G89" s="12">
        <f t="shared" si="35"/>
        <v>41</v>
      </c>
      <c r="H89" s="12">
        <f t="shared" si="35"/>
        <v>0</v>
      </c>
      <c r="I89" s="155">
        <f>SUM(C89:G89)</f>
        <v>1489.9</v>
      </c>
      <c r="J89" s="12">
        <f>J86*(17-J87)</f>
        <v>122</v>
      </c>
      <c r="K89" s="12">
        <f>K86*(17-K87)</f>
        <v>235.6</v>
      </c>
      <c r="L89" s="12">
        <f>L86*(17-L87)</f>
        <v>333</v>
      </c>
      <c r="M89" s="12">
        <f>M86*(17-M87)</f>
        <v>465</v>
      </c>
      <c r="N89" s="155">
        <f>SUM(J89:M89)</f>
        <v>1155.5999999999999</v>
      </c>
      <c r="O89" s="156">
        <f>O86*(17-O87)</f>
        <v>2645.5</v>
      </c>
      <c r="P89" s="162">
        <f>P86*(17-P87)</f>
        <v>2645.5</v>
      </c>
    </row>
    <row r="90" spans="2:16" ht="19.5">
      <c r="B90" s="149" t="s">
        <v>214</v>
      </c>
      <c r="C90" s="17">
        <f t="shared" ref="C90:H90" si="36">C86*(18-C87)</f>
        <v>489.8</v>
      </c>
      <c r="D90" s="16">
        <f t="shared" si="36"/>
        <v>403.2</v>
      </c>
      <c r="E90" s="16">
        <f t="shared" si="36"/>
        <v>430.90000000000003</v>
      </c>
      <c r="F90" s="16">
        <f t="shared" si="36"/>
        <v>240</v>
      </c>
      <c r="G90" s="16">
        <f t="shared" si="36"/>
        <v>51</v>
      </c>
      <c r="H90" s="16">
        <f t="shared" si="36"/>
        <v>0</v>
      </c>
      <c r="I90" s="155">
        <f>SUM(C90:G90)</f>
        <v>1614.9</v>
      </c>
      <c r="J90" s="16">
        <f>J86*(18-J87)</f>
        <v>142</v>
      </c>
      <c r="K90" s="16">
        <f>K86*(18-K87)</f>
        <v>266.59999999999997</v>
      </c>
      <c r="L90" s="16">
        <f>L86*(18-L87)</f>
        <v>363</v>
      </c>
      <c r="M90" s="16">
        <f>M86*(18-M87)</f>
        <v>496</v>
      </c>
      <c r="N90" s="155">
        <f>SUM(J90:M90)</f>
        <v>1267.5999999999999</v>
      </c>
      <c r="O90" s="157">
        <f>O86*(18-O87)</f>
        <v>2882.5</v>
      </c>
      <c r="P90" s="163">
        <f>P86*(18-P87)</f>
        <v>2882.5</v>
      </c>
    </row>
    <row r="91" spans="2:16" ht="20.25" thickBot="1">
      <c r="B91" s="350" t="s">
        <v>215</v>
      </c>
      <c r="C91" s="21">
        <f t="shared" ref="C91:H91" si="37">C86*(19-C87)</f>
        <v>520.80000000000007</v>
      </c>
      <c r="D91" s="20">
        <f t="shared" si="37"/>
        <v>431.2</v>
      </c>
      <c r="E91" s="20">
        <f t="shared" si="37"/>
        <v>461.90000000000003</v>
      </c>
      <c r="F91" s="20">
        <f t="shared" si="37"/>
        <v>265</v>
      </c>
      <c r="G91" s="20">
        <f t="shared" si="37"/>
        <v>61</v>
      </c>
      <c r="H91" s="20">
        <f t="shared" si="37"/>
        <v>0</v>
      </c>
      <c r="I91" s="164">
        <f>SUM(C91:G91)</f>
        <v>1739.9</v>
      </c>
      <c r="J91" s="20">
        <f>J86*(19-J87)</f>
        <v>162</v>
      </c>
      <c r="K91" s="20">
        <f>K86*(19-K87)</f>
        <v>297.59999999999997</v>
      </c>
      <c r="L91" s="20">
        <f>L86*(19-L87)</f>
        <v>393</v>
      </c>
      <c r="M91" s="20">
        <f>M86*(19-M87)</f>
        <v>527</v>
      </c>
      <c r="N91" s="164">
        <f>SUM(J91:M91)</f>
        <v>1379.6</v>
      </c>
      <c r="O91" s="165">
        <f>O86*(19-O87)</f>
        <v>3119.5</v>
      </c>
      <c r="P91" s="166">
        <f>P86*(19-P87)</f>
        <v>3119.5</v>
      </c>
    </row>
    <row r="92" spans="2:16" ht="15.75" thickBot="1">
      <c r="B92" s="1"/>
      <c r="C92" s="1"/>
      <c r="D92" s="2"/>
      <c r="E92" s="2"/>
      <c r="F92" s="2"/>
      <c r="G92" s="1"/>
      <c r="H92" s="3"/>
      <c r="I92" s="2"/>
      <c r="J92" s="3"/>
      <c r="K92" s="2"/>
      <c r="L92" s="2"/>
      <c r="M92" s="1"/>
      <c r="N92" s="2"/>
      <c r="O92" s="1"/>
      <c r="P92" s="4"/>
    </row>
    <row r="93" spans="2:16" ht="24" thickBot="1">
      <c r="B93" s="473" t="s">
        <v>264</v>
      </c>
      <c r="C93" s="474"/>
      <c r="D93" s="474"/>
      <c r="E93" s="474"/>
      <c r="F93" s="474"/>
      <c r="G93" s="474"/>
      <c r="H93" s="474"/>
      <c r="I93" s="474"/>
      <c r="J93" s="474"/>
      <c r="K93" s="474"/>
      <c r="L93" s="470" t="s">
        <v>226</v>
      </c>
      <c r="M93" s="471"/>
      <c r="N93" s="471"/>
      <c r="O93" s="471"/>
      <c r="P93" s="472"/>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16.5" thickBot="1">
      <c r="B95" s="466"/>
      <c r="C95" s="462"/>
      <c r="D95" s="462"/>
      <c r="E95" s="462"/>
      <c r="F95" s="462"/>
      <c r="G95" s="462"/>
      <c r="H95" s="462"/>
      <c r="I95" s="462"/>
      <c r="J95" s="462"/>
      <c r="K95" s="462"/>
      <c r="L95" s="462"/>
      <c r="M95" s="462"/>
      <c r="N95" s="462"/>
      <c r="O95" s="145" t="s">
        <v>209</v>
      </c>
      <c r="P95" s="30" t="s">
        <v>210</v>
      </c>
    </row>
    <row r="96" spans="2:16">
      <c r="B96" s="148" t="s">
        <v>211</v>
      </c>
      <c r="C96" s="146">
        <v>31</v>
      </c>
      <c r="D96" s="8">
        <v>28</v>
      </c>
      <c r="E96" s="8">
        <v>31</v>
      </c>
      <c r="F96" s="8">
        <v>15</v>
      </c>
      <c r="G96" s="8">
        <v>10</v>
      </c>
      <c r="H96" s="8">
        <v>5</v>
      </c>
      <c r="I96" s="168">
        <f>SUM(C96:G96)</f>
        <v>115</v>
      </c>
      <c r="J96" s="8">
        <v>0</v>
      </c>
      <c r="K96" s="8">
        <v>26</v>
      </c>
      <c r="L96" s="8">
        <v>30</v>
      </c>
      <c r="M96" s="8">
        <v>31</v>
      </c>
      <c r="N96" s="168">
        <f>SUM(J96:M96)</f>
        <v>87</v>
      </c>
      <c r="O96" s="167">
        <f>SUM(C96:H96,J96:M96)</f>
        <v>207</v>
      </c>
      <c r="P96" s="169">
        <f>I96+N96</f>
        <v>202</v>
      </c>
    </row>
    <row r="97" spans="2:16" ht="19.5">
      <c r="B97" s="149" t="s">
        <v>485</v>
      </c>
      <c r="C97" s="147">
        <v>-2.7</v>
      </c>
      <c r="D97" s="10">
        <v>0.2</v>
      </c>
      <c r="E97" s="10">
        <v>4.5</v>
      </c>
      <c r="F97" s="10">
        <v>12.1</v>
      </c>
      <c r="G97" s="10">
        <v>12.4</v>
      </c>
      <c r="H97" s="10">
        <v>12.1</v>
      </c>
      <c r="I97" s="153">
        <f>(C96*C97+D96*D97+E96*E97+F96*F97+G96*G97)/I96</f>
        <v>3.1904347826086954</v>
      </c>
      <c r="J97" s="10"/>
      <c r="K97" s="95">
        <v>6.9</v>
      </c>
      <c r="L97" s="95">
        <v>6.8</v>
      </c>
      <c r="M97" s="95">
        <v>0</v>
      </c>
      <c r="N97" s="153">
        <f>(J96*J97+K96*K97+L96*L97+M96*M97)/N96</f>
        <v>4.4068965517241381</v>
      </c>
      <c r="O97" s="154">
        <f>(C97*C96+D97*D96+E97*E96+F97*F96+G97*G96+H97*H96+J97*J96+K97*K96+L97*L96+M97*M96)/O96</f>
        <v>3.9169082125603865</v>
      </c>
      <c r="P97" s="161">
        <f>(I97*I96+N97*N96)/P96</f>
        <v>3.7143564356435643</v>
      </c>
    </row>
    <row r="98" spans="2:16" ht="19.5">
      <c r="B98" s="149" t="s">
        <v>212</v>
      </c>
      <c r="C98" s="13">
        <f t="shared" ref="C98:H98" si="38">C96*(13-C97)</f>
        <v>486.7</v>
      </c>
      <c r="D98" s="12">
        <f t="shared" si="38"/>
        <v>358.40000000000003</v>
      </c>
      <c r="E98" s="12">
        <f t="shared" si="38"/>
        <v>263.5</v>
      </c>
      <c r="F98" s="12">
        <f t="shared" si="38"/>
        <v>13.500000000000005</v>
      </c>
      <c r="G98" s="12">
        <f t="shared" si="38"/>
        <v>5.9999999999999964</v>
      </c>
      <c r="H98" s="12">
        <f t="shared" si="38"/>
        <v>4.5000000000000018</v>
      </c>
      <c r="I98" s="155">
        <f>SUM(C98:G98)</f>
        <v>1128.0999999999999</v>
      </c>
      <c r="J98" s="12">
        <f>J96*(13-J97)</f>
        <v>0</v>
      </c>
      <c r="K98" s="12">
        <f>K96*(13-K97)</f>
        <v>158.6</v>
      </c>
      <c r="L98" s="12">
        <f>L96*(13-L97)</f>
        <v>186</v>
      </c>
      <c r="M98" s="12">
        <f>M96*(13-M97)</f>
        <v>403</v>
      </c>
      <c r="N98" s="155">
        <f>SUM(J98:M98)</f>
        <v>747.6</v>
      </c>
      <c r="O98" s="156">
        <f>O96*(13-O97)</f>
        <v>1880.2</v>
      </c>
      <c r="P98" s="162">
        <f>P96*(13-P97)</f>
        <v>1875.7</v>
      </c>
    </row>
    <row r="99" spans="2:16" ht="19.5">
      <c r="B99" s="149" t="s">
        <v>213</v>
      </c>
      <c r="C99" s="13">
        <f t="shared" ref="C99:H99" si="39">C96*(17-C97)</f>
        <v>610.69999999999993</v>
      </c>
      <c r="D99" s="12">
        <f t="shared" si="39"/>
        <v>470.40000000000003</v>
      </c>
      <c r="E99" s="12">
        <f t="shared" si="39"/>
        <v>387.5</v>
      </c>
      <c r="F99" s="12">
        <f t="shared" si="39"/>
        <v>73.5</v>
      </c>
      <c r="G99" s="12">
        <f t="shared" si="39"/>
        <v>46</v>
      </c>
      <c r="H99" s="12">
        <f t="shared" si="39"/>
        <v>24.5</v>
      </c>
      <c r="I99" s="155">
        <f>SUM(C99:G99)</f>
        <v>1588.1</v>
      </c>
      <c r="J99" s="12">
        <f>J96*(17-J97)</f>
        <v>0</v>
      </c>
      <c r="K99" s="12">
        <f>K96*(17-K97)</f>
        <v>262.59999999999997</v>
      </c>
      <c r="L99" s="12">
        <f>L96*(17-L97)</f>
        <v>306</v>
      </c>
      <c r="M99" s="12">
        <f>M96*(17-M97)</f>
        <v>527</v>
      </c>
      <c r="N99" s="155">
        <f>SUM(J99:M99)</f>
        <v>1095.5999999999999</v>
      </c>
      <c r="O99" s="156">
        <f>O96*(17-O97)</f>
        <v>2708.2</v>
      </c>
      <c r="P99" s="162">
        <f>P96*(17-P97)</f>
        <v>2683.7</v>
      </c>
    </row>
    <row r="100" spans="2:16" ht="19.5">
      <c r="B100" s="149" t="s">
        <v>214</v>
      </c>
      <c r="C100" s="17">
        <f t="shared" ref="C100:H100" si="40">C96*(18-C97)</f>
        <v>641.69999999999993</v>
      </c>
      <c r="D100" s="16">
        <f t="shared" si="40"/>
        <v>498.40000000000003</v>
      </c>
      <c r="E100" s="16">
        <f t="shared" si="40"/>
        <v>418.5</v>
      </c>
      <c r="F100" s="16">
        <f t="shared" si="40"/>
        <v>88.5</v>
      </c>
      <c r="G100" s="16">
        <f t="shared" si="40"/>
        <v>56</v>
      </c>
      <c r="H100" s="16">
        <f t="shared" si="40"/>
        <v>29.5</v>
      </c>
      <c r="I100" s="155">
        <f>SUM(C100:G100)</f>
        <v>1703.1</v>
      </c>
      <c r="J100" s="16">
        <f>J96*(18-J97)</f>
        <v>0</v>
      </c>
      <c r="K100" s="16">
        <f>K96*(18-K97)</f>
        <v>288.59999999999997</v>
      </c>
      <c r="L100" s="16">
        <f>L96*(18-L97)</f>
        <v>336</v>
      </c>
      <c r="M100" s="16">
        <f>M96*(18-M97)</f>
        <v>558</v>
      </c>
      <c r="N100" s="155">
        <f>SUM(J100:M100)</f>
        <v>1182.5999999999999</v>
      </c>
      <c r="O100" s="157">
        <f>O96*(18-O97)</f>
        <v>2915.2</v>
      </c>
      <c r="P100" s="163">
        <f>P96*(18-P97)</f>
        <v>2885.7</v>
      </c>
    </row>
    <row r="101" spans="2:16" ht="20.25" thickBot="1">
      <c r="B101" s="350" t="s">
        <v>215</v>
      </c>
      <c r="C101" s="21">
        <f t="shared" ref="C101:H101" si="41">C96*(19-C97)</f>
        <v>672.69999999999993</v>
      </c>
      <c r="D101" s="20">
        <f t="shared" si="41"/>
        <v>526.4</v>
      </c>
      <c r="E101" s="20">
        <f t="shared" si="41"/>
        <v>449.5</v>
      </c>
      <c r="F101" s="20">
        <f t="shared" si="41"/>
        <v>103.5</v>
      </c>
      <c r="G101" s="20">
        <f t="shared" si="41"/>
        <v>66</v>
      </c>
      <c r="H101" s="20">
        <f t="shared" si="41"/>
        <v>34.5</v>
      </c>
      <c r="I101" s="164">
        <f>SUM(C101:G101)</f>
        <v>1818.1</v>
      </c>
      <c r="J101" s="20">
        <f>J96*(19-J97)</f>
        <v>0</v>
      </c>
      <c r="K101" s="20">
        <f>K96*(19-K97)</f>
        <v>314.59999999999997</v>
      </c>
      <c r="L101" s="20">
        <f>L96*(19-L97)</f>
        <v>366</v>
      </c>
      <c r="M101" s="20">
        <f>M96*(19-M97)</f>
        <v>589</v>
      </c>
      <c r="N101" s="164">
        <f>SUM(J101:M101)</f>
        <v>1269.5999999999999</v>
      </c>
      <c r="O101" s="165">
        <f>O96*(19-O97)</f>
        <v>3122.2</v>
      </c>
      <c r="P101" s="166">
        <f>P96*(19-P97)</f>
        <v>3087.7</v>
      </c>
    </row>
    <row r="102" spans="2:16" ht="15.75" thickBot="1">
      <c r="B102" s="1"/>
      <c r="C102" s="1"/>
      <c r="D102" s="2"/>
      <c r="E102" s="2"/>
      <c r="F102" s="2"/>
      <c r="G102" s="1"/>
      <c r="H102" s="3"/>
      <c r="I102" s="2"/>
      <c r="J102" s="3"/>
      <c r="K102" s="2"/>
      <c r="L102" s="2"/>
      <c r="M102" s="1"/>
      <c r="N102" s="2"/>
      <c r="O102" s="1"/>
      <c r="P102" s="4"/>
    </row>
    <row r="103" spans="2:16" ht="24" thickBot="1">
      <c r="B103" s="473" t="s">
        <v>264</v>
      </c>
      <c r="C103" s="474"/>
      <c r="D103" s="474"/>
      <c r="E103" s="474"/>
      <c r="F103" s="474"/>
      <c r="G103" s="474"/>
      <c r="H103" s="474"/>
      <c r="I103" s="474"/>
      <c r="J103" s="474"/>
      <c r="K103" s="474"/>
      <c r="L103" s="470" t="s">
        <v>227</v>
      </c>
      <c r="M103" s="471"/>
      <c r="N103" s="471"/>
      <c r="O103" s="471"/>
      <c r="P103" s="472"/>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16.5" thickBot="1">
      <c r="B105" s="466"/>
      <c r="C105" s="462"/>
      <c r="D105" s="462"/>
      <c r="E105" s="462"/>
      <c r="F105" s="462"/>
      <c r="G105" s="462"/>
      <c r="H105" s="462"/>
      <c r="I105" s="462"/>
      <c r="J105" s="462"/>
      <c r="K105" s="462"/>
      <c r="L105" s="462"/>
      <c r="M105" s="462"/>
      <c r="N105" s="462"/>
      <c r="O105" s="145" t="s">
        <v>209</v>
      </c>
      <c r="P105" s="30" t="s">
        <v>210</v>
      </c>
    </row>
    <row r="106" spans="2:16">
      <c r="B106" s="148" t="s">
        <v>211</v>
      </c>
      <c r="C106" s="146">
        <v>31</v>
      </c>
      <c r="D106" s="8">
        <v>28</v>
      </c>
      <c r="E106" s="8">
        <v>31</v>
      </c>
      <c r="F106" s="8">
        <v>25</v>
      </c>
      <c r="G106" s="8">
        <v>20</v>
      </c>
      <c r="H106" s="8">
        <v>0</v>
      </c>
      <c r="I106" s="168">
        <f>SUM(C106:G106)</f>
        <v>135</v>
      </c>
      <c r="J106" s="8">
        <v>15</v>
      </c>
      <c r="K106" s="8">
        <v>31</v>
      </c>
      <c r="L106" s="8">
        <v>30</v>
      </c>
      <c r="M106" s="8">
        <v>31</v>
      </c>
      <c r="N106" s="168">
        <f>SUM(J106:M106)</f>
        <v>107</v>
      </c>
      <c r="O106" s="167">
        <f>SUM(C106:H106,J106:M106)</f>
        <v>242</v>
      </c>
      <c r="P106" s="169">
        <f>I106+N106</f>
        <v>242</v>
      </c>
    </row>
    <row r="107" spans="2:16" ht="19.5">
      <c r="B107" s="149" t="s">
        <v>485</v>
      </c>
      <c r="C107" s="147">
        <v>-4.2</v>
      </c>
      <c r="D107" s="10">
        <v>-0.4</v>
      </c>
      <c r="E107" s="10">
        <v>4.3</v>
      </c>
      <c r="F107" s="10">
        <v>8.4</v>
      </c>
      <c r="G107" s="10">
        <v>11.8</v>
      </c>
      <c r="H107" s="10">
        <v>0</v>
      </c>
      <c r="I107" s="153">
        <f>(C106*C107+D106*D107+E106*E107+F106*F107+G106*G107)/I106</f>
        <v>3.2437037037037038</v>
      </c>
      <c r="J107" s="10">
        <v>10.8</v>
      </c>
      <c r="K107" s="95">
        <v>7.5</v>
      </c>
      <c r="L107" s="95">
        <v>6.1</v>
      </c>
      <c r="M107" s="95">
        <v>-4.0999999999999996</v>
      </c>
      <c r="N107" s="153">
        <f>(J106*J107+K106*K107+L106*L107+M106*M107)/N106</f>
        <v>4.2093457943925232</v>
      </c>
      <c r="O107" s="154">
        <f>(C107*C106+D107*D106+E107*E106+F107*F106+G107*G106+H107*H106+J107*J106+K107*K106+L107*L106+M107*M106)/O106</f>
        <v>3.6706611570247931</v>
      </c>
      <c r="P107" s="161">
        <f>(I107*I106+N107*N106)/P106</f>
        <v>3.6706611570247931</v>
      </c>
    </row>
    <row r="108" spans="2:16" ht="19.5">
      <c r="B108" s="149" t="s">
        <v>212</v>
      </c>
      <c r="C108" s="13">
        <f t="shared" ref="C108:H108" si="42">C106*(13-C107)</f>
        <v>533.19999999999993</v>
      </c>
      <c r="D108" s="12">
        <f t="shared" si="42"/>
        <v>375.2</v>
      </c>
      <c r="E108" s="12">
        <f t="shared" si="42"/>
        <v>269.7</v>
      </c>
      <c r="F108" s="12">
        <f t="shared" si="42"/>
        <v>114.99999999999999</v>
      </c>
      <c r="G108" s="12">
        <f t="shared" si="42"/>
        <v>23.999999999999986</v>
      </c>
      <c r="H108" s="12">
        <f t="shared" si="42"/>
        <v>0</v>
      </c>
      <c r="I108" s="155">
        <f>SUM(C108:G108)</f>
        <v>1317.1</v>
      </c>
      <c r="J108" s="12">
        <f>J106*(13-J107)</f>
        <v>32.999999999999986</v>
      </c>
      <c r="K108" s="12">
        <f>K106*(13-K107)</f>
        <v>170.5</v>
      </c>
      <c r="L108" s="12">
        <f>L106*(13-L107)</f>
        <v>207</v>
      </c>
      <c r="M108" s="12">
        <f>M106*(13-M107)</f>
        <v>530.1</v>
      </c>
      <c r="N108" s="155">
        <f>SUM(J108:M108)</f>
        <v>940.6</v>
      </c>
      <c r="O108" s="156">
        <f>O106*(13-O107)</f>
        <v>2257.7000000000003</v>
      </c>
      <c r="P108" s="162">
        <f>P106*(13-P107)</f>
        <v>2257.7000000000003</v>
      </c>
    </row>
    <row r="109" spans="2:16" ht="19.5">
      <c r="B109" s="149" t="s">
        <v>213</v>
      </c>
      <c r="C109" s="13">
        <f t="shared" ref="C109:H109" si="43">C106*(17-C107)</f>
        <v>657.19999999999993</v>
      </c>
      <c r="D109" s="12">
        <f t="shared" si="43"/>
        <v>487.19999999999993</v>
      </c>
      <c r="E109" s="12">
        <f t="shared" si="43"/>
        <v>393.7</v>
      </c>
      <c r="F109" s="12">
        <f t="shared" si="43"/>
        <v>215</v>
      </c>
      <c r="G109" s="12">
        <f t="shared" si="43"/>
        <v>103.99999999999999</v>
      </c>
      <c r="H109" s="12">
        <f t="shared" si="43"/>
        <v>0</v>
      </c>
      <c r="I109" s="155">
        <f>SUM(C109:G109)</f>
        <v>1857.1</v>
      </c>
      <c r="J109" s="12">
        <f>J106*(17-J107)</f>
        <v>92.999999999999986</v>
      </c>
      <c r="K109" s="12">
        <f>K106*(17-K107)</f>
        <v>294.5</v>
      </c>
      <c r="L109" s="12">
        <f>L106*(17-L107)</f>
        <v>327</v>
      </c>
      <c r="M109" s="12">
        <f>M106*(17-M107)</f>
        <v>654.1</v>
      </c>
      <c r="N109" s="155">
        <f>SUM(J109:M109)</f>
        <v>1368.6</v>
      </c>
      <c r="O109" s="156">
        <f>O106*(17-O107)</f>
        <v>3225.7000000000003</v>
      </c>
      <c r="P109" s="162">
        <f>P106*(17-P107)</f>
        <v>3225.7000000000003</v>
      </c>
    </row>
    <row r="110" spans="2:16" ht="19.5">
      <c r="B110" s="149" t="s">
        <v>214</v>
      </c>
      <c r="C110" s="17">
        <f t="shared" ref="C110:H110" si="44">C106*(18-C107)</f>
        <v>688.19999999999993</v>
      </c>
      <c r="D110" s="16">
        <f t="shared" si="44"/>
        <v>515.19999999999993</v>
      </c>
      <c r="E110" s="16">
        <f t="shared" si="44"/>
        <v>424.7</v>
      </c>
      <c r="F110" s="16">
        <f t="shared" si="44"/>
        <v>240</v>
      </c>
      <c r="G110" s="16">
        <f t="shared" si="44"/>
        <v>123.99999999999999</v>
      </c>
      <c r="H110" s="16">
        <f t="shared" si="44"/>
        <v>0</v>
      </c>
      <c r="I110" s="155">
        <f>SUM(C110:G110)</f>
        <v>1992.1</v>
      </c>
      <c r="J110" s="16">
        <f>J106*(18-J107)</f>
        <v>107.99999999999999</v>
      </c>
      <c r="K110" s="16">
        <f>K106*(18-K107)</f>
        <v>325.5</v>
      </c>
      <c r="L110" s="16">
        <f>L106*(18-L107)</f>
        <v>357</v>
      </c>
      <c r="M110" s="16">
        <f>M106*(18-M107)</f>
        <v>685.1</v>
      </c>
      <c r="N110" s="155">
        <f>SUM(J110:M110)</f>
        <v>1475.6</v>
      </c>
      <c r="O110" s="157">
        <f>O106*(18-O107)</f>
        <v>3467.7000000000003</v>
      </c>
      <c r="P110" s="163">
        <f>P106*(18-P107)</f>
        <v>3467.7000000000003</v>
      </c>
    </row>
    <row r="111" spans="2:16" ht="20.25" thickBot="1">
      <c r="B111" s="350" t="s">
        <v>215</v>
      </c>
      <c r="C111" s="21">
        <f t="shared" ref="C111:H111" si="45">C106*(19-C107)</f>
        <v>719.19999999999993</v>
      </c>
      <c r="D111" s="20">
        <f t="shared" si="45"/>
        <v>543.19999999999993</v>
      </c>
      <c r="E111" s="20">
        <f t="shared" si="45"/>
        <v>455.7</v>
      </c>
      <c r="F111" s="20">
        <f t="shared" si="45"/>
        <v>265</v>
      </c>
      <c r="G111" s="20">
        <f t="shared" si="45"/>
        <v>144</v>
      </c>
      <c r="H111" s="20">
        <f t="shared" si="45"/>
        <v>0</v>
      </c>
      <c r="I111" s="164">
        <f>SUM(C111:G111)</f>
        <v>2127.1</v>
      </c>
      <c r="J111" s="20">
        <f>J106*(19-J107)</f>
        <v>122.99999999999999</v>
      </c>
      <c r="K111" s="20">
        <f>K106*(19-K107)</f>
        <v>356.5</v>
      </c>
      <c r="L111" s="20">
        <f>L106*(19-L107)</f>
        <v>387</v>
      </c>
      <c r="M111" s="20">
        <f>M106*(19-M107)</f>
        <v>716.1</v>
      </c>
      <c r="N111" s="164">
        <f>SUM(J111:M111)</f>
        <v>1582.6</v>
      </c>
      <c r="O111" s="165">
        <f>O106*(19-O107)</f>
        <v>3709.7000000000003</v>
      </c>
      <c r="P111" s="166">
        <f>P106*(19-P107)</f>
        <v>3709.7000000000003</v>
      </c>
    </row>
    <row r="112" spans="2:16" ht="15.75" thickBot="1">
      <c r="B112" s="1"/>
      <c r="C112" s="1"/>
      <c r="D112" s="2"/>
      <c r="E112" s="2"/>
      <c r="F112" s="2"/>
      <c r="G112" s="1"/>
      <c r="H112" s="3"/>
      <c r="I112" s="2"/>
      <c r="J112" s="3"/>
      <c r="K112" s="2"/>
      <c r="L112" s="2"/>
      <c r="M112" s="1"/>
      <c r="N112" s="2"/>
      <c r="O112" s="1"/>
      <c r="P112" s="4"/>
    </row>
    <row r="113" spans="2:16" ht="24" thickBot="1">
      <c r="B113" s="473" t="s">
        <v>264</v>
      </c>
      <c r="C113" s="474"/>
      <c r="D113" s="474"/>
      <c r="E113" s="474"/>
      <c r="F113" s="474"/>
      <c r="G113" s="474"/>
      <c r="H113" s="474"/>
      <c r="I113" s="474"/>
      <c r="J113" s="474"/>
      <c r="K113" s="474"/>
      <c r="L113" s="470" t="s">
        <v>228</v>
      </c>
      <c r="M113" s="471"/>
      <c r="N113" s="471"/>
      <c r="O113" s="471"/>
      <c r="P113" s="472"/>
    </row>
    <row r="114" spans="2:16" ht="15.75">
      <c r="B114" s="465" t="s">
        <v>195</v>
      </c>
      <c r="C114" s="461" t="s">
        <v>196</v>
      </c>
      <c r="D114" s="461" t="s">
        <v>197</v>
      </c>
      <c r="E114" s="461" t="s">
        <v>198</v>
      </c>
      <c r="F114" s="461" t="s">
        <v>199</v>
      </c>
      <c r="G114" s="461" t="s">
        <v>200</v>
      </c>
      <c r="H114" s="461" t="s">
        <v>201</v>
      </c>
      <c r="I114" s="467" t="s">
        <v>202</v>
      </c>
      <c r="J114" s="461" t="s">
        <v>203</v>
      </c>
      <c r="K114" s="461" t="s">
        <v>204</v>
      </c>
      <c r="L114" s="461" t="s">
        <v>205</v>
      </c>
      <c r="M114" s="461" t="s">
        <v>206</v>
      </c>
      <c r="N114" s="467" t="s">
        <v>207</v>
      </c>
      <c r="O114" s="456" t="s">
        <v>208</v>
      </c>
      <c r="P114" s="457"/>
    </row>
    <row r="115" spans="2:16" ht="16.5" thickBot="1">
      <c r="B115" s="466"/>
      <c r="C115" s="462"/>
      <c r="D115" s="462"/>
      <c r="E115" s="462"/>
      <c r="F115" s="462"/>
      <c r="G115" s="462"/>
      <c r="H115" s="462"/>
      <c r="I115" s="462"/>
      <c r="J115" s="462"/>
      <c r="K115" s="462"/>
      <c r="L115" s="462"/>
      <c r="M115" s="462"/>
      <c r="N115" s="462"/>
      <c r="O115" s="145" t="s">
        <v>209</v>
      </c>
      <c r="P115" s="30" t="s">
        <v>210</v>
      </c>
    </row>
    <row r="116" spans="2:16">
      <c r="B116" s="148" t="s">
        <v>211</v>
      </c>
      <c r="C116" s="146">
        <v>31</v>
      </c>
      <c r="D116" s="8">
        <v>28</v>
      </c>
      <c r="E116" s="8">
        <v>31</v>
      </c>
      <c r="F116" s="8">
        <v>25</v>
      </c>
      <c r="G116" s="8">
        <v>5</v>
      </c>
      <c r="H116" s="8">
        <v>0</v>
      </c>
      <c r="I116" s="168">
        <f>SUM(C116:G116)</f>
        <v>120</v>
      </c>
      <c r="J116" s="8">
        <v>0</v>
      </c>
      <c r="K116" s="8">
        <v>26</v>
      </c>
      <c r="L116" s="8">
        <v>30</v>
      </c>
      <c r="M116" s="8">
        <v>31</v>
      </c>
      <c r="N116" s="168">
        <f>SUM(J116:M116)</f>
        <v>87</v>
      </c>
      <c r="O116" s="167">
        <f>SUM(C116:H116,J116:M116)</f>
        <v>207</v>
      </c>
      <c r="P116" s="169">
        <f>I116+N116</f>
        <v>207</v>
      </c>
    </row>
    <row r="117" spans="2:16" ht="19.5">
      <c r="B117" s="149" t="s">
        <v>485</v>
      </c>
      <c r="C117" s="147">
        <v>-0.3</v>
      </c>
      <c r="D117" s="10">
        <v>-0.8</v>
      </c>
      <c r="E117" s="10">
        <v>5.2</v>
      </c>
      <c r="F117" s="10">
        <v>11.2</v>
      </c>
      <c r="G117" s="10">
        <v>7.4</v>
      </c>
      <c r="H117" s="10">
        <v>0</v>
      </c>
      <c r="I117" s="153">
        <f>(C116*C117+D116*D117+E116*E117+F116*F117+G116*G117)/I116</f>
        <v>3.7208333333333332</v>
      </c>
      <c r="J117" s="10">
        <v>0</v>
      </c>
      <c r="K117" s="95">
        <v>7.7</v>
      </c>
      <c r="L117" s="95">
        <v>3.4</v>
      </c>
      <c r="M117" s="95">
        <v>3</v>
      </c>
      <c r="N117" s="153">
        <f>(J116*J117+K116*K117+L116*L117+M116*M117)/N116</f>
        <v>4.5425287356321844</v>
      </c>
      <c r="O117" s="154">
        <f>(C117*C116+D117*D116+E117*E116+F117*F116+G117*G116+H117*H116+J117*J116+K117*K116+L117*L116+M117*M116)/O116</f>
        <v>4.0661835748792274</v>
      </c>
      <c r="P117" s="161">
        <f>(I117*I116+N117*N116)/P116</f>
        <v>4.0661835748792274</v>
      </c>
    </row>
    <row r="118" spans="2:16" ht="19.5">
      <c r="B118" s="149" t="s">
        <v>212</v>
      </c>
      <c r="C118" s="13">
        <f t="shared" ref="C118:H118" si="46">C116*(13-C117)</f>
        <v>412.3</v>
      </c>
      <c r="D118" s="12">
        <f t="shared" si="46"/>
        <v>386.40000000000003</v>
      </c>
      <c r="E118" s="12">
        <f t="shared" si="46"/>
        <v>241.79999999999998</v>
      </c>
      <c r="F118" s="12">
        <f t="shared" si="46"/>
        <v>45.000000000000014</v>
      </c>
      <c r="G118" s="12">
        <f t="shared" si="46"/>
        <v>28</v>
      </c>
      <c r="H118" s="12">
        <f t="shared" si="46"/>
        <v>0</v>
      </c>
      <c r="I118" s="155">
        <f>SUM(C118:G118)</f>
        <v>1113.5</v>
      </c>
      <c r="J118" s="12">
        <f>J116*(13-J117)</f>
        <v>0</v>
      </c>
      <c r="K118" s="12">
        <f>K116*(13-K117)</f>
        <v>137.79999999999998</v>
      </c>
      <c r="L118" s="12">
        <f>L116*(13-L117)</f>
        <v>288</v>
      </c>
      <c r="M118" s="12">
        <f>M116*(13-M117)</f>
        <v>310</v>
      </c>
      <c r="N118" s="155">
        <f>SUM(J118:M118)</f>
        <v>735.8</v>
      </c>
      <c r="O118" s="156">
        <f>O116*(13-O117)</f>
        <v>1849.3</v>
      </c>
      <c r="P118" s="162">
        <f>P116*(13-P117)</f>
        <v>1849.3</v>
      </c>
    </row>
    <row r="119" spans="2:16" ht="19.5">
      <c r="B119" s="149" t="s">
        <v>213</v>
      </c>
      <c r="C119" s="13">
        <f t="shared" ref="C119:H119" si="47">C116*(17-C117)</f>
        <v>536.30000000000007</v>
      </c>
      <c r="D119" s="12">
        <f t="shared" si="47"/>
        <v>498.40000000000003</v>
      </c>
      <c r="E119" s="12">
        <f t="shared" si="47"/>
        <v>365.8</v>
      </c>
      <c r="F119" s="12">
        <f t="shared" si="47"/>
        <v>145.00000000000003</v>
      </c>
      <c r="G119" s="12">
        <f t="shared" si="47"/>
        <v>48</v>
      </c>
      <c r="H119" s="12">
        <f t="shared" si="47"/>
        <v>0</v>
      </c>
      <c r="I119" s="155">
        <f>SUM(C119:G119)</f>
        <v>1593.5</v>
      </c>
      <c r="J119" s="12">
        <f>J116*(17-J117)</f>
        <v>0</v>
      </c>
      <c r="K119" s="12">
        <f>K116*(17-K117)</f>
        <v>241.8</v>
      </c>
      <c r="L119" s="12">
        <f>L116*(17-L117)</f>
        <v>408</v>
      </c>
      <c r="M119" s="12">
        <f>M116*(17-M117)</f>
        <v>434</v>
      </c>
      <c r="N119" s="155">
        <f>SUM(J119:M119)</f>
        <v>1083.8</v>
      </c>
      <c r="O119" s="156">
        <f>O116*(17-O117)</f>
        <v>2677.2999999999997</v>
      </c>
      <c r="P119" s="162">
        <f>P116*(17-P117)</f>
        <v>2677.2999999999997</v>
      </c>
    </row>
    <row r="120" spans="2:16" ht="19.5">
      <c r="B120" s="149" t="s">
        <v>214</v>
      </c>
      <c r="C120" s="17">
        <f t="shared" ref="C120:H120" si="48">C116*(18-C117)</f>
        <v>567.30000000000007</v>
      </c>
      <c r="D120" s="16">
        <f t="shared" si="48"/>
        <v>526.4</v>
      </c>
      <c r="E120" s="16">
        <f t="shared" si="48"/>
        <v>396.8</v>
      </c>
      <c r="F120" s="16">
        <f t="shared" si="48"/>
        <v>170.00000000000003</v>
      </c>
      <c r="G120" s="16">
        <f t="shared" si="48"/>
        <v>53</v>
      </c>
      <c r="H120" s="16">
        <f t="shared" si="48"/>
        <v>0</v>
      </c>
      <c r="I120" s="155">
        <f>SUM(C120:G120)</f>
        <v>1713.5</v>
      </c>
      <c r="J120" s="16">
        <f>J116*(18-J117)</f>
        <v>0</v>
      </c>
      <c r="K120" s="16">
        <f>K116*(18-K117)</f>
        <v>267.8</v>
      </c>
      <c r="L120" s="16">
        <f>L116*(18-L117)</f>
        <v>438</v>
      </c>
      <c r="M120" s="16">
        <f>M116*(18-M117)</f>
        <v>465</v>
      </c>
      <c r="N120" s="155">
        <f>SUM(J120:M120)</f>
        <v>1170.8</v>
      </c>
      <c r="O120" s="157">
        <f>O116*(18-O117)</f>
        <v>2884.2999999999997</v>
      </c>
      <c r="P120" s="163">
        <f>P116*(18-P117)</f>
        <v>2884.2999999999997</v>
      </c>
    </row>
    <row r="121" spans="2:16" ht="20.25" thickBot="1">
      <c r="B121" s="350" t="s">
        <v>215</v>
      </c>
      <c r="C121" s="21">
        <f t="shared" ref="C121:H121" si="49">C116*(19-C117)</f>
        <v>598.30000000000007</v>
      </c>
      <c r="D121" s="20">
        <f t="shared" si="49"/>
        <v>554.4</v>
      </c>
      <c r="E121" s="20">
        <f t="shared" si="49"/>
        <v>427.8</v>
      </c>
      <c r="F121" s="20">
        <f t="shared" si="49"/>
        <v>195.00000000000003</v>
      </c>
      <c r="G121" s="20">
        <f t="shared" si="49"/>
        <v>58</v>
      </c>
      <c r="H121" s="20">
        <f t="shared" si="49"/>
        <v>0</v>
      </c>
      <c r="I121" s="164">
        <f>SUM(C121:G121)</f>
        <v>1833.5</v>
      </c>
      <c r="J121" s="20">
        <f>J116*(19-J117)</f>
        <v>0</v>
      </c>
      <c r="K121" s="20">
        <f>K116*(19-K117)</f>
        <v>293.8</v>
      </c>
      <c r="L121" s="20">
        <f>L116*(19-L117)</f>
        <v>468</v>
      </c>
      <c r="M121" s="20">
        <f>M116*(19-M117)</f>
        <v>496</v>
      </c>
      <c r="N121" s="164">
        <f>SUM(J121:M121)</f>
        <v>1257.8</v>
      </c>
      <c r="O121" s="165">
        <f>O116*(19-O117)</f>
        <v>3091.2999999999997</v>
      </c>
      <c r="P121" s="166">
        <f>P116*(19-P117)</f>
        <v>3091.2999999999997</v>
      </c>
    </row>
    <row r="122" spans="2:16" ht="15.75" thickBot="1">
      <c r="B122" s="1"/>
      <c r="C122" s="1"/>
      <c r="D122" s="2"/>
      <c r="E122" s="2"/>
      <c r="F122" s="2"/>
      <c r="G122" s="1"/>
      <c r="H122" s="3"/>
      <c r="I122" s="2"/>
      <c r="J122" s="3"/>
      <c r="K122" s="2"/>
      <c r="L122" s="2"/>
      <c r="M122" s="1"/>
      <c r="N122" s="2"/>
      <c r="O122" s="1"/>
      <c r="P122" s="4"/>
    </row>
    <row r="123" spans="2:16" ht="24" thickBot="1">
      <c r="B123" s="473" t="s">
        <v>264</v>
      </c>
      <c r="C123" s="474"/>
      <c r="D123" s="474"/>
      <c r="E123" s="474"/>
      <c r="F123" s="474"/>
      <c r="G123" s="474"/>
      <c r="H123" s="474"/>
      <c r="I123" s="474"/>
      <c r="J123" s="474"/>
      <c r="K123" s="474"/>
      <c r="L123" s="470" t="s">
        <v>229</v>
      </c>
      <c r="M123" s="471"/>
      <c r="N123" s="471"/>
      <c r="O123" s="471"/>
      <c r="P123" s="472"/>
    </row>
    <row r="124" spans="2:16" ht="15.75">
      <c r="B124" s="465" t="s">
        <v>195</v>
      </c>
      <c r="C124" s="461" t="s">
        <v>196</v>
      </c>
      <c r="D124" s="461" t="s">
        <v>197</v>
      </c>
      <c r="E124" s="461" t="s">
        <v>198</v>
      </c>
      <c r="F124" s="461" t="s">
        <v>199</v>
      </c>
      <c r="G124" s="461" t="s">
        <v>200</v>
      </c>
      <c r="H124" s="461" t="s">
        <v>201</v>
      </c>
      <c r="I124" s="467" t="s">
        <v>202</v>
      </c>
      <c r="J124" s="461" t="s">
        <v>203</v>
      </c>
      <c r="K124" s="461" t="s">
        <v>204</v>
      </c>
      <c r="L124" s="461" t="s">
        <v>205</v>
      </c>
      <c r="M124" s="461" t="s">
        <v>206</v>
      </c>
      <c r="N124" s="467" t="s">
        <v>207</v>
      </c>
      <c r="O124" s="456" t="s">
        <v>208</v>
      </c>
      <c r="P124" s="457"/>
    </row>
    <row r="125" spans="2:16" ht="16.5" thickBot="1">
      <c r="B125" s="466"/>
      <c r="C125" s="462"/>
      <c r="D125" s="462"/>
      <c r="E125" s="462"/>
      <c r="F125" s="462"/>
      <c r="G125" s="462"/>
      <c r="H125" s="462"/>
      <c r="I125" s="462"/>
      <c r="J125" s="462"/>
      <c r="K125" s="462"/>
      <c r="L125" s="462"/>
      <c r="M125" s="462"/>
      <c r="N125" s="462"/>
      <c r="O125" s="145" t="s">
        <v>209</v>
      </c>
      <c r="P125" s="30" t="s">
        <v>210</v>
      </c>
    </row>
    <row r="126" spans="2:16">
      <c r="B126" s="148" t="s">
        <v>211</v>
      </c>
      <c r="C126" s="146">
        <v>31</v>
      </c>
      <c r="D126" s="8">
        <v>28</v>
      </c>
      <c r="E126" s="8">
        <v>31</v>
      </c>
      <c r="F126" s="8">
        <v>25</v>
      </c>
      <c r="G126" s="8">
        <v>5</v>
      </c>
      <c r="H126" s="8">
        <v>5</v>
      </c>
      <c r="I126" s="168">
        <f>SUM(C126:G126)</f>
        <v>120</v>
      </c>
      <c r="J126" s="8">
        <v>5</v>
      </c>
      <c r="K126" s="8">
        <v>26</v>
      </c>
      <c r="L126" s="8">
        <v>30</v>
      </c>
      <c r="M126" s="8">
        <v>31</v>
      </c>
      <c r="N126" s="168">
        <f>SUM(J126:M126)</f>
        <v>92</v>
      </c>
      <c r="O126" s="167">
        <f>SUM(C126:H126,J126:M126)</f>
        <v>217</v>
      </c>
      <c r="P126" s="169">
        <f>I126+N126</f>
        <v>212</v>
      </c>
    </row>
    <row r="127" spans="2:16" ht="19.5">
      <c r="B127" s="149" t="s">
        <v>485</v>
      </c>
      <c r="C127" s="147">
        <v>0.9</v>
      </c>
      <c r="D127" s="10">
        <v>3.6</v>
      </c>
      <c r="E127" s="10">
        <v>0</v>
      </c>
      <c r="F127" s="10">
        <v>7.5</v>
      </c>
      <c r="G127" s="10">
        <v>12.8</v>
      </c>
      <c r="H127" s="10">
        <v>6</v>
      </c>
      <c r="I127" s="153">
        <f>(C126*C127+D126*D127+E126*E127+F126*F127+G126*G127)/I126</f>
        <v>3.1683333333333334</v>
      </c>
      <c r="J127" s="10">
        <v>12</v>
      </c>
      <c r="K127" s="95">
        <v>9.6999999999999993</v>
      </c>
      <c r="L127" s="95">
        <v>6.2</v>
      </c>
      <c r="M127" s="95">
        <v>0.7</v>
      </c>
      <c r="N127" s="153">
        <f>(J126*J127+K126*K127+L126*L127+M126*M127)/N126</f>
        <v>5.6510869565217385</v>
      </c>
      <c r="O127" s="154">
        <f>(C127*C126+D127*D126+E127*E126+F127*F126+G127*G126+H127*H126+J127*J126+K127*K126+L127*L126+M127*M126)/O126</f>
        <v>4.2861751152073735</v>
      </c>
      <c r="P127" s="161">
        <f>(I127*I126+N127*N126)/P126</f>
        <v>4.245754716981132</v>
      </c>
    </row>
    <row r="128" spans="2:16" ht="19.5">
      <c r="B128" s="149" t="s">
        <v>212</v>
      </c>
      <c r="C128" s="13">
        <f t="shared" ref="C128:H128" si="50">C126*(13-C127)</f>
        <v>375.09999999999997</v>
      </c>
      <c r="D128" s="12">
        <f t="shared" si="50"/>
        <v>263.2</v>
      </c>
      <c r="E128" s="12">
        <f t="shared" si="50"/>
        <v>403</v>
      </c>
      <c r="F128" s="12">
        <f t="shared" si="50"/>
        <v>137.5</v>
      </c>
      <c r="G128" s="12">
        <f t="shared" si="50"/>
        <v>0.99999999999999645</v>
      </c>
      <c r="H128" s="12">
        <f t="shared" si="50"/>
        <v>35</v>
      </c>
      <c r="I128" s="155">
        <f>SUM(C128:G128)</f>
        <v>1179.8</v>
      </c>
      <c r="J128" s="12">
        <f>J126*(13-J127)</f>
        <v>5</v>
      </c>
      <c r="K128" s="12">
        <f>K126*(13-K127)</f>
        <v>85.800000000000011</v>
      </c>
      <c r="L128" s="12">
        <f>L126*(13-L127)</f>
        <v>204</v>
      </c>
      <c r="M128" s="12">
        <f>M126*(13-M127)</f>
        <v>381.3</v>
      </c>
      <c r="N128" s="155">
        <f>SUM(J128:M128)</f>
        <v>676.1</v>
      </c>
      <c r="O128" s="156">
        <f>O126*(13-O127)</f>
        <v>1890.8999999999999</v>
      </c>
      <c r="P128" s="162">
        <f>P126*(13-P127)</f>
        <v>1855.9</v>
      </c>
    </row>
    <row r="129" spans="2:16" ht="19.5">
      <c r="B129" s="149" t="s">
        <v>213</v>
      </c>
      <c r="C129" s="13">
        <f t="shared" ref="C129:H129" si="51">C126*(17-C127)</f>
        <v>499.1</v>
      </c>
      <c r="D129" s="12">
        <f t="shared" si="51"/>
        <v>375.2</v>
      </c>
      <c r="E129" s="12">
        <f t="shared" si="51"/>
        <v>527</v>
      </c>
      <c r="F129" s="12">
        <f t="shared" si="51"/>
        <v>237.5</v>
      </c>
      <c r="G129" s="12">
        <f t="shared" si="51"/>
        <v>20.999999999999996</v>
      </c>
      <c r="H129" s="12">
        <f t="shared" si="51"/>
        <v>55</v>
      </c>
      <c r="I129" s="155">
        <f>SUM(C129:G129)</f>
        <v>1659.8</v>
      </c>
      <c r="J129" s="12">
        <f>J126*(17-J127)</f>
        <v>25</v>
      </c>
      <c r="K129" s="12">
        <f>K126*(17-K127)</f>
        <v>189.8</v>
      </c>
      <c r="L129" s="12">
        <f>L126*(17-L127)</f>
        <v>324</v>
      </c>
      <c r="M129" s="12">
        <f>M126*(17-M127)</f>
        <v>505.3</v>
      </c>
      <c r="N129" s="155">
        <f>SUM(J129:M129)</f>
        <v>1044.0999999999999</v>
      </c>
      <c r="O129" s="156">
        <f>O126*(17-O127)</f>
        <v>2758.8999999999996</v>
      </c>
      <c r="P129" s="162">
        <f>P126*(17-P127)</f>
        <v>2703.9</v>
      </c>
    </row>
    <row r="130" spans="2:16" ht="19.5">
      <c r="B130" s="149" t="s">
        <v>214</v>
      </c>
      <c r="C130" s="17">
        <f t="shared" ref="C130:H130" si="52">C126*(18-C127)</f>
        <v>530.1</v>
      </c>
      <c r="D130" s="16">
        <f t="shared" si="52"/>
        <v>403.2</v>
      </c>
      <c r="E130" s="16">
        <f t="shared" si="52"/>
        <v>558</v>
      </c>
      <c r="F130" s="16">
        <f t="shared" si="52"/>
        <v>262.5</v>
      </c>
      <c r="G130" s="16">
        <f t="shared" si="52"/>
        <v>25.999999999999996</v>
      </c>
      <c r="H130" s="16">
        <f t="shared" si="52"/>
        <v>60</v>
      </c>
      <c r="I130" s="155">
        <f>SUM(C130:G130)</f>
        <v>1779.8</v>
      </c>
      <c r="J130" s="16">
        <f>J126*(18-J127)</f>
        <v>30</v>
      </c>
      <c r="K130" s="16">
        <f>K126*(18-K127)</f>
        <v>215.8</v>
      </c>
      <c r="L130" s="16">
        <f>L126*(18-L127)</f>
        <v>354</v>
      </c>
      <c r="M130" s="16">
        <f>M126*(18-M127)</f>
        <v>536.30000000000007</v>
      </c>
      <c r="N130" s="155">
        <f>SUM(J130:M130)</f>
        <v>1136.0999999999999</v>
      </c>
      <c r="O130" s="157">
        <f>O126*(18-O127)</f>
        <v>2975.8999999999996</v>
      </c>
      <c r="P130" s="163">
        <f>P126*(18-P127)</f>
        <v>2915.9</v>
      </c>
    </row>
    <row r="131" spans="2:16" ht="20.25" thickBot="1">
      <c r="B131" s="350" t="s">
        <v>215</v>
      </c>
      <c r="C131" s="21">
        <f t="shared" ref="C131:H131" si="53">C126*(19-C127)</f>
        <v>561.1</v>
      </c>
      <c r="D131" s="20">
        <f t="shared" si="53"/>
        <v>431.2</v>
      </c>
      <c r="E131" s="20">
        <f t="shared" si="53"/>
        <v>589</v>
      </c>
      <c r="F131" s="20">
        <f t="shared" si="53"/>
        <v>287.5</v>
      </c>
      <c r="G131" s="20">
        <f t="shared" si="53"/>
        <v>30.999999999999996</v>
      </c>
      <c r="H131" s="20">
        <f t="shared" si="53"/>
        <v>65</v>
      </c>
      <c r="I131" s="164">
        <f>SUM(C131:G131)</f>
        <v>1899.8</v>
      </c>
      <c r="J131" s="20">
        <f>J126*(19-J127)</f>
        <v>35</v>
      </c>
      <c r="K131" s="20">
        <f>K126*(19-K127)</f>
        <v>241.8</v>
      </c>
      <c r="L131" s="20">
        <f>L126*(19-L127)</f>
        <v>384</v>
      </c>
      <c r="M131" s="20">
        <f>M126*(19-M127)</f>
        <v>567.30000000000007</v>
      </c>
      <c r="N131" s="164">
        <f>SUM(J131:M131)</f>
        <v>1228.0999999999999</v>
      </c>
      <c r="O131" s="165">
        <f>O126*(19-O127)</f>
        <v>3192.8999999999996</v>
      </c>
      <c r="P131" s="166">
        <f>P126*(19-P127)</f>
        <v>3127.9</v>
      </c>
    </row>
    <row r="132" spans="2:16" ht="15.75" thickBot="1">
      <c r="B132" s="4"/>
      <c r="C132" s="4"/>
      <c r="D132" s="4"/>
      <c r="E132" s="4"/>
      <c r="F132" s="4"/>
      <c r="G132" s="4"/>
      <c r="H132" s="4"/>
      <c r="I132" s="4"/>
      <c r="J132" s="4"/>
      <c r="K132" s="4"/>
      <c r="L132" s="4"/>
      <c r="M132" s="4"/>
      <c r="N132" s="4"/>
      <c r="O132" s="4"/>
      <c r="P132" s="4"/>
    </row>
    <row r="133" spans="2:16" ht="24" thickBot="1">
      <c r="B133" s="473" t="s">
        <v>264</v>
      </c>
      <c r="C133" s="474"/>
      <c r="D133" s="474"/>
      <c r="E133" s="474"/>
      <c r="F133" s="474"/>
      <c r="G133" s="474"/>
      <c r="H133" s="474"/>
      <c r="I133" s="474"/>
      <c r="J133" s="474"/>
      <c r="K133" s="474"/>
      <c r="L133" s="470" t="s">
        <v>230</v>
      </c>
      <c r="M133" s="471"/>
      <c r="N133" s="471"/>
      <c r="O133" s="471"/>
      <c r="P133" s="472"/>
    </row>
    <row r="134" spans="2:16" ht="15.75">
      <c r="B134" s="465" t="s">
        <v>195</v>
      </c>
      <c r="C134" s="461" t="s">
        <v>196</v>
      </c>
      <c r="D134" s="461" t="s">
        <v>197</v>
      </c>
      <c r="E134" s="461" t="s">
        <v>198</v>
      </c>
      <c r="F134" s="461" t="s">
        <v>199</v>
      </c>
      <c r="G134" s="461" t="s">
        <v>200</v>
      </c>
      <c r="H134" s="461" t="s">
        <v>201</v>
      </c>
      <c r="I134" s="467" t="s">
        <v>202</v>
      </c>
      <c r="J134" s="461" t="s">
        <v>203</v>
      </c>
      <c r="K134" s="461" t="s">
        <v>204</v>
      </c>
      <c r="L134" s="461" t="s">
        <v>205</v>
      </c>
      <c r="M134" s="461" t="s">
        <v>206</v>
      </c>
      <c r="N134" s="467" t="s">
        <v>207</v>
      </c>
      <c r="O134" s="456" t="s">
        <v>208</v>
      </c>
      <c r="P134" s="457"/>
    </row>
    <row r="135" spans="2:16" ht="16.5" thickBot="1">
      <c r="B135" s="466"/>
      <c r="C135" s="462"/>
      <c r="D135" s="462"/>
      <c r="E135" s="462"/>
      <c r="F135" s="462"/>
      <c r="G135" s="462"/>
      <c r="H135" s="462"/>
      <c r="I135" s="462"/>
      <c r="J135" s="462"/>
      <c r="K135" s="462"/>
      <c r="L135" s="462"/>
      <c r="M135" s="462"/>
      <c r="N135" s="462"/>
      <c r="O135" s="145" t="s">
        <v>209</v>
      </c>
      <c r="P135" s="30" t="s">
        <v>210</v>
      </c>
    </row>
    <row r="136" spans="2:16">
      <c r="B136" s="148" t="s">
        <v>211</v>
      </c>
      <c r="C136" s="146">
        <v>31</v>
      </c>
      <c r="D136" s="8">
        <v>28</v>
      </c>
      <c r="E136" s="8">
        <v>31</v>
      </c>
      <c r="F136" s="8">
        <v>15</v>
      </c>
      <c r="G136" s="8">
        <v>16</v>
      </c>
      <c r="H136" s="8">
        <v>5</v>
      </c>
      <c r="I136" s="168">
        <f>SUM(C136:G136)</f>
        <v>121</v>
      </c>
      <c r="J136" s="8">
        <v>15</v>
      </c>
      <c r="K136" s="8">
        <v>26</v>
      </c>
      <c r="L136" s="8">
        <v>30</v>
      </c>
      <c r="M136" s="8">
        <v>31</v>
      </c>
      <c r="N136" s="168">
        <f>SUM(J136:M136)</f>
        <v>102</v>
      </c>
      <c r="O136" s="167">
        <f>SUM(C136:H136,J136:M136)</f>
        <v>228</v>
      </c>
      <c r="P136" s="169">
        <f>I136+N136</f>
        <v>223</v>
      </c>
    </row>
    <row r="137" spans="2:16" ht="19.5">
      <c r="B137" s="149" t="s">
        <v>485</v>
      </c>
      <c r="C137" s="147">
        <v>1.2</v>
      </c>
      <c r="D137" s="10">
        <v>0.2</v>
      </c>
      <c r="E137" s="10">
        <v>0.1</v>
      </c>
      <c r="F137" s="10">
        <v>4.7</v>
      </c>
      <c r="G137" s="10">
        <v>10.8</v>
      </c>
      <c r="H137" s="10">
        <v>12</v>
      </c>
      <c r="I137" s="153">
        <f>(C136*C137+D136*D137+E136*E137+F136*F137+G136*G137)/I136</f>
        <v>2.3900826446280994</v>
      </c>
      <c r="J137" s="10">
        <v>10.6</v>
      </c>
      <c r="K137" s="95">
        <v>9.6999999999999993</v>
      </c>
      <c r="L137" s="95">
        <v>5.2</v>
      </c>
      <c r="M137" s="95">
        <v>2.5</v>
      </c>
      <c r="N137" s="153">
        <f>(J136*J137+K136*K137+L136*L137+M136*M137)/N136</f>
        <v>6.3205882352941183</v>
      </c>
      <c r="O137" s="154">
        <f>(C137*C136+D137*D136+E137*E136+F137*F136+G137*G136+H137*H136+J137*J136+K137*K136+L137*L136+M137*M136)/O136</f>
        <v>4.3592105263157901</v>
      </c>
      <c r="P137" s="161">
        <f>(I137*I136+N137*N136)/P136</f>
        <v>4.1878923766816145</v>
      </c>
    </row>
    <row r="138" spans="2:16" ht="19.5">
      <c r="B138" s="149" t="s">
        <v>212</v>
      </c>
      <c r="C138" s="13">
        <f t="shared" ref="C138:H138" si="54">C136*(13-C137)</f>
        <v>365.8</v>
      </c>
      <c r="D138" s="12">
        <f t="shared" si="54"/>
        <v>358.40000000000003</v>
      </c>
      <c r="E138" s="12">
        <f t="shared" si="54"/>
        <v>399.90000000000003</v>
      </c>
      <c r="F138" s="12">
        <f t="shared" si="54"/>
        <v>124.50000000000001</v>
      </c>
      <c r="G138" s="12">
        <f t="shared" si="54"/>
        <v>35.199999999999989</v>
      </c>
      <c r="H138" s="12">
        <f t="shared" si="54"/>
        <v>5</v>
      </c>
      <c r="I138" s="155">
        <f>SUM(C138:G138)</f>
        <v>1283.8000000000002</v>
      </c>
      <c r="J138" s="12">
        <f>J136*(13-J137)</f>
        <v>36.000000000000007</v>
      </c>
      <c r="K138" s="12">
        <f>K136*(13-K137)</f>
        <v>85.800000000000011</v>
      </c>
      <c r="L138" s="12">
        <f>L136*(13-L137)</f>
        <v>234</v>
      </c>
      <c r="M138" s="12">
        <f>M136*(13-M137)</f>
        <v>325.5</v>
      </c>
      <c r="N138" s="155">
        <f>SUM(J138:M138)</f>
        <v>681.3</v>
      </c>
      <c r="O138" s="156">
        <f>O136*(13-O137)</f>
        <v>1970.1</v>
      </c>
      <c r="P138" s="162">
        <f>P136*(13-P137)</f>
        <v>1965.1000000000001</v>
      </c>
    </row>
    <row r="139" spans="2:16" ht="19.5">
      <c r="B139" s="149" t="s">
        <v>213</v>
      </c>
      <c r="C139" s="13">
        <f t="shared" ref="C139:H139" si="55">C136*(17-C137)</f>
        <v>489.8</v>
      </c>
      <c r="D139" s="12">
        <f t="shared" si="55"/>
        <v>470.40000000000003</v>
      </c>
      <c r="E139" s="12">
        <f t="shared" si="55"/>
        <v>523.9</v>
      </c>
      <c r="F139" s="12">
        <f t="shared" si="55"/>
        <v>184.5</v>
      </c>
      <c r="G139" s="12">
        <f t="shared" si="55"/>
        <v>99.199999999999989</v>
      </c>
      <c r="H139" s="12">
        <f t="shared" si="55"/>
        <v>25</v>
      </c>
      <c r="I139" s="155">
        <f>SUM(C139:G139)</f>
        <v>1767.8</v>
      </c>
      <c r="J139" s="12">
        <f>J136*(17-J137)</f>
        <v>96</v>
      </c>
      <c r="K139" s="12">
        <f>K136*(17-K137)</f>
        <v>189.8</v>
      </c>
      <c r="L139" s="12">
        <f>L136*(17-L137)</f>
        <v>354</v>
      </c>
      <c r="M139" s="12">
        <f>M136*(17-M137)</f>
        <v>449.5</v>
      </c>
      <c r="N139" s="155">
        <f>SUM(J139:M139)</f>
        <v>1089.3</v>
      </c>
      <c r="O139" s="156">
        <f>O136*(17-O137)</f>
        <v>2882.1</v>
      </c>
      <c r="P139" s="162">
        <f>P136*(17-P137)</f>
        <v>2857.1000000000004</v>
      </c>
    </row>
    <row r="140" spans="2:16" ht="19.5">
      <c r="B140" s="149" t="s">
        <v>214</v>
      </c>
      <c r="C140" s="17">
        <f t="shared" ref="C140:H140" si="56">C136*(18-C137)</f>
        <v>520.80000000000007</v>
      </c>
      <c r="D140" s="16">
        <f t="shared" si="56"/>
        <v>498.40000000000003</v>
      </c>
      <c r="E140" s="16">
        <f t="shared" si="56"/>
        <v>554.9</v>
      </c>
      <c r="F140" s="16">
        <f t="shared" si="56"/>
        <v>199.5</v>
      </c>
      <c r="G140" s="16">
        <f t="shared" si="56"/>
        <v>115.19999999999999</v>
      </c>
      <c r="H140" s="16">
        <f t="shared" si="56"/>
        <v>30</v>
      </c>
      <c r="I140" s="155">
        <f>SUM(C140:G140)</f>
        <v>1888.8</v>
      </c>
      <c r="J140" s="16">
        <f>J136*(18-J137)</f>
        <v>111</v>
      </c>
      <c r="K140" s="16">
        <f>K136*(18-K137)</f>
        <v>215.8</v>
      </c>
      <c r="L140" s="16">
        <f>L136*(18-L137)</f>
        <v>384</v>
      </c>
      <c r="M140" s="16">
        <f>M136*(18-M137)</f>
        <v>480.5</v>
      </c>
      <c r="N140" s="155">
        <f>SUM(J140:M140)</f>
        <v>1191.3</v>
      </c>
      <c r="O140" s="157">
        <f>O136*(18-O137)</f>
        <v>3110.1</v>
      </c>
      <c r="P140" s="163">
        <f>P136*(18-P137)</f>
        <v>3080.1000000000004</v>
      </c>
    </row>
    <row r="141" spans="2:16" ht="20.25" thickBot="1">
      <c r="B141" s="350" t="s">
        <v>215</v>
      </c>
      <c r="C141" s="21">
        <f t="shared" ref="C141:H141" si="57">C136*(19-C137)</f>
        <v>551.80000000000007</v>
      </c>
      <c r="D141" s="20">
        <f t="shared" si="57"/>
        <v>526.4</v>
      </c>
      <c r="E141" s="20">
        <f t="shared" si="57"/>
        <v>585.9</v>
      </c>
      <c r="F141" s="20">
        <f t="shared" si="57"/>
        <v>214.5</v>
      </c>
      <c r="G141" s="20">
        <f t="shared" si="57"/>
        <v>131.19999999999999</v>
      </c>
      <c r="H141" s="20">
        <f t="shared" si="57"/>
        <v>35</v>
      </c>
      <c r="I141" s="164">
        <f>SUM(C141:G141)</f>
        <v>2009.8</v>
      </c>
      <c r="J141" s="20">
        <f>J136*(19-J137)</f>
        <v>126</v>
      </c>
      <c r="K141" s="20">
        <f>K136*(19-K137)</f>
        <v>241.8</v>
      </c>
      <c r="L141" s="20">
        <f>L136*(19-L137)</f>
        <v>414</v>
      </c>
      <c r="M141" s="20">
        <f>M136*(19-M137)</f>
        <v>511.5</v>
      </c>
      <c r="N141" s="164">
        <f>SUM(J141:M141)</f>
        <v>1293.3</v>
      </c>
      <c r="O141" s="165">
        <f>O136*(19-O137)</f>
        <v>3338.1</v>
      </c>
      <c r="P141" s="166">
        <f>P136*(19-P137)</f>
        <v>3303.1000000000004</v>
      </c>
    </row>
    <row r="142" spans="2:16" ht="15.75" thickBot="1">
      <c r="B142" s="1"/>
      <c r="C142" s="1"/>
      <c r="D142" s="2"/>
      <c r="E142" s="2"/>
      <c r="F142" s="2"/>
      <c r="G142" s="1"/>
      <c r="H142" s="3"/>
      <c r="I142" s="2"/>
      <c r="J142" s="3"/>
      <c r="K142" s="2"/>
      <c r="L142" s="2"/>
      <c r="M142" s="1"/>
      <c r="N142" s="2"/>
      <c r="O142" s="1"/>
      <c r="P142" s="4"/>
    </row>
    <row r="143" spans="2:16" ht="24" thickBot="1">
      <c r="B143" s="473" t="s">
        <v>264</v>
      </c>
      <c r="C143" s="474"/>
      <c r="D143" s="474"/>
      <c r="E143" s="474"/>
      <c r="F143" s="474"/>
      <c r="G143" s="474"/>
      <c r="H143" s="474"/>
      <c r="I143" s="474"/>
      <c r="J143" s="474"/>
      <c r="K143" s="474"/>
      <c r="L143" s="470" t="s">
        <v>231</v>
      </c>
      <c r="M143" s="471"/>
      <c r="N143" s="471"/>
      <c r="O143" s="471"/>
      <c r="P143" s="472"/>
    </row>
    <row r="144" spans="2:16" ht="15.75">
      <c r="B144" s="465" t="s">
        <v>195</v>
      </c>
      <c r="C144" s="461" t="s">
        <v>196</v>
      </c>
      <c r="D144" s="461" t="s">
        <v>197</v>
      </c>
      <c r="E144" s="461" t="s">
        <v>198</v>
      </c>
      <c r="F144" s="461" t="s">
        <v>199</v>
      </c>
      <c r="G144" s="461" t="s">
        <v>200</v>
      </c>
      <c r="H144" s="461" t="s">
        <v>201</v>
      </c>
      <c r="I144" s="467" t="s">
        <v>202</v>
      </c>
      <c r="J144" s="461" t="s">
        <v>203</v>
      </c>
      <c r="K144" s="461" t="s">
        <v>204</v>
      </c>
      <c r="L144" s="461" t="s">
        <v>205</v>
      </c>
      <c r="M144" s="461" t="s">
        <v>206</v>
      </c>
      <c r="N144" s="467" t="s">
        <v>207</v>
      </c>
      <c r="O144" s="456" t="s">
        <v>208</v>
      </c>
      <c r="P144" s="457"/>
    </row>
    <row r="145" spans="2:16" ht="16.5" thickBot="1">
      <c r="B145" s="466"/>
      <c r="C145" s="462"/>
      <c r="D145" s="462"/>
      <c r="E145" s="462"/>
      <c r="F145" s="462"/>
      <c r="G145" s="462"/>
      <c r="H145" s="462"/>
      <c r="I145" s="462"/>
      <c r="J145" s="462"/>
      <c r="K145" s="462"/>
      <c r="L145" s="462"/>
      <c r="M145" s="462"/>
      <c r="N145" s="462"/>
      <c r="O145" s="145" t="s">
        <v>209</v>
      </c>
      <c r="P145" s="30" t="s">
        <v>210</v>
      </c>
    </row>
    <row r="146" spans="2:16">
      <c r="B146" s="148" t="s">
        <v>211</v>
      </c>
      <c r="C146" s="146">
        <v>31</v>
      </c>
      <c r="D146" s="8">
        <v>28</v>
      </c>
      <c r="E146" s="8">
        <v>31</v>
      </c>
      <c r="F146" s="8">
        <v>20</v>
      </c>
      <c r="G146" s="8">
        <v>10</v>
      </c>
      <c r="H146" s="8">
        <v>0</v>
      </c>
      <c r="I146" s="168">
        <f>SUM(C146:G146)</f>
        <v>120</v>
      </c>
      <c r="J146" s="8">
        <v>8</v>
      </c>
      <c r="K146" s="8">
        <v>21</v>
      </c>
      <c r="L146" s="8">
        <v>28</v>
      </c>
      <c r="M146" s="8">
        <v>31</v>
      </c>
      <c r="N146" s="168">
        <f>SUM(J146:M146)</f>
        <v>88</v>
      </c>
      <c r="O146" s="167">
        <f>SUM(C146:H146,J146:M146)</f>
        <v>208</v>
      </c>
      <c r="P146" s="169">
        <f>I146+N146</f>
        <v>208</v>
      </c>
    </row>
    <row r="147" spans="2:16" ht="19.5">
      <c r="B147" s="149" t="s">
        <v>485</v>
      </c>
      <c r="C147" s="147">
        <v>1.3</v>
      </c>
      <c r="D147" s="10">
        <v>3.6</v>
      </c>
      <c r="E147" s="10">
        <v>7.5</v>
      </c>
      <c r="F147" s="10">
        <v>9.9</v>
      </c>
      <c r="G147" s="10">
        <v>9.6999999999999993</v>
      </c>
      <c r="H147" s="10">
        <v>0</v>
      </c>
      <c r="I147" s="153">
        <f>(C146*C147+D146*D147+E146*E147+F146*F147+G146*G147)/I146</f>
        <v>5.5716666666666672</v>
      </c>
      <c r="J147" s="10">
        <v>15.2</v>
      </c>
      <c r="K147" s="95">
        <v>10.835483870967744</v>
      </c>
      <c r="L147" s="95">
        <v>7.38</v>
      </c>
      <c r="M147" s="95">
        <v>2.5741935483870968</v>
      </c>
      <c r="N147" s="153">
        <f>(J146*J147+K146*K147+L146*L147+M146*M147)/N146</f>
        <v>7.2225586510263922</v>
      </c>
      <c r="O147" s="154">
        <f>(C147*C146+D147*D146+E147*E146+F147*F146+G147*G146+H147*H146+J147*J146+K147*K146+L147*L146+M147*M146)/O146</f>
        <v>6.2701209677419358</v>
      </c>
      <c r="P147" s="161">
        <f>(I147*I146+N147*N146)/P146</f>
        <v>6.2701209677419349</v>
      </c>
    </row>
    <row r="148" spans="2:16" ht="19.5">
      <c r="B148" s="149" t="s">
        <v>212</v>
      </c>
      <c r="C148" s="13">
        <f t="shared" ref="C148:H148" si="58">C146*(13-C147)</f>
        <v>362.7</v>
      </c>
      <c r="D148" s="12">
        <f t="shared" si="58"/>
        <v>263.2</v>
      </c>
      <c r="E148" s="12">
        <f t="shared" si="58"/>
        <v>170.5</v>
      </c>
      <c r="F148" s="12">
        <f t="shared" si="58"/>
        <v>61.999999999999993</v>
      </c>
      <c r="G148" s="12">
        <f t="shared" si="58"/>
        <v>33.000000000000007</v>
      </c>
      <c r="H148" s="12">
        <f t="shared" si="58"/>
        <v>0</v>
      </c>
      <c r="I148" s="155">
        <f>SUM(C148:G148)</f>
        <v>891.4</v>
      </c>
      <c r="J148" s="12">
        <f>J146*(13-J147)</f>
        <v>-17.599999999999994</v>
      </c>
      <c r="K148" s="12">
        <f>K146*(13-K147)</f>
        <v>45.454838709677375</v>
      </c>
      <c r="L148" s="12">
        <f>L146*(13-L147)</f>
        <v>157.36000000000001</v>
      </c>
      <c r="M148" s="12">
        <f>M146*(13-M147)</f>
        <v>323.2</v>
      </c>
      <c r="N148" s="155">
        <f>SUM(J148:M148)</f>
        <v>508.41483870967738</v>
      </c>
      <c r="O148" s="156">
        <f>O146*(13-O147)</f>
        <v>1399.8148387096774</v>
      </c>
      <c r="P148" s="162">
        <f>P146*(13-P147)</f>
        <v>1399.8148387096776</v>
      </c>
    </row>
    <row r="149" spans="2:16" ht="19.5">
      <c r="B149" s="149" t="s">
        <v>213</v>
      </c>
      <c r="C149" s="13">
        <f t="shared" ref="C149:H149" si="59">C146*(17-C147)</f>
        <v>486.7</v>
      </c>
      <c r="D149" s="12">
        <f t="shared" si="59"/>
        <v>375.2</v>
      </c>
      <c r="E149" s="12">
        <f t="shared" si="59"/>
        <v>294.5</v>
      </c>
      <c r="F149" s="12">
        <f t="shared" si="59"/>
        <v>142</v>
      </c>
      <c r="G149" s="12">
        <f t="shared" si="59"/>
        <v>73</v>
      </c>
      <c r="H149" s="12">
        <f t="shared" si="59"/>
        <v>0</v>
      </c>
      <c r="I149" s="155">
        <f>SUM(C149:G149)</f>
        <v>1371.4</v>
      </c>
      <c r="J149" s="12">
        <f>J146*(17-J147)</f>
        <v>14.400000000000006</v>
      </c>
      <c r="K149" s="12">
        <f>K146*(17-K147)</f>
        <v>129.45483870967738</v>
      </c>
      <c r="L149" s="12">
        <f>L146*(17-L147)</f>
        <v>269.36</v>
      </c>
      <c r="M149" s="12">
        <f>M146*(17-M147)</f>
        <v>447.2</v>
      </c>
      <c r="N149" s="155">
        <f>SUM(J149:M149)</f>
        <v>860.41483870967738</v>
      </c>
      <c r="O149" s="156">
        <f>O146*(17-O147)</f>
        <v>2231.8148387096776</v>
      </c>
      <c r="P149" s="162">
        <f>P146*(17-P147)</f>
        <v>2231.8148387096776</v>
      </c>
    </row>
    <row r="150" spans="2:16" ht="19.5">
      <c r="B150" s="149" t="s">
        <v>214</v>
      </c>
      <c r="C150" s="17">
        <f t="shared" ref="C150:H150" si="60">C146*(18-C147)</f>
        <v>517.69999999999993</v>
      </c>
      <c r="D150" s="16">
        <f t="shared" si="60"/>
        <v>403.2</v>
      </c>
      <c r="E150" s="16">
        <f t="shared" si="60"/>
        <v>325.5</v>
      </c>
      <c r="F150" s="16">
        <f t="shared" si="60"/>
        <v>162</v>
      </c>
      <c r="G150" s="16">
        <f t="shared" si="60"/>
        <v>83</v>
      </c>
      <c r="H150" s="16">
        <f t="shared" si="60"/>
        <v>0</v>
      </c>
      <c r="I150" s="155">
        <f>SUM(C150:G150)</f>
        <v>1491.3999999999999</v>
      </c>
      <c r="J150" s="16">
        <f>J146*(18-J147)</f>
        <v>22.400000000000006</v>
      </c>
      <c r="K150" s="16">
        <f>K146*(18-K147)</f>
        <v>150.45483870967738</v>
      </c>
      <c r="L150" s="16">
        <f>L146*(18-L147)</f>
        <v>297.36</v>
      </c>
      <c r="M150" s="16">
        <f>M146*(18-M147)</f>
        <v>478.2</v>
      </c>
      <c r="N150" s="155">
        <f>SUM(J150:M150)</f>
        <v>948.41483870967738</v>
      </c>
      <c r="O150" s="157">
        <f>O146*(18-O147)</f>
        <v>2439.8148387096776</v>
      </c>
      <c r="P150" s="163">
        <f>P146*(18-P147)</f>
        <v>2439.8148387096776</v>
      </c>
    </row>
    <row r="151" spans="2:16" ht="20.25" thickBot="1">
      <c r="B151" s="350" t="s">
        <v>215</v>
      </c>
      <c r="C151" s="21">
        <f t="shared" ref="C151:H151" si="61">C146*(19-C147)</f>
        <v>548.69999999999993</v>
      </c>
      <c r="D151" s="20">
        <f t="shared" si="61"/>
        <v>431.2</v>
      </c>
      <c r="E151" s="20">
        <f t="shared" si="61"/>
        <v>356.5</v>
      </c>
      <c r="F151" s="20">
        <f t="shared" si="61"/>
        <v>182</v>
      </c>
      <c r="G151" s="20">
        <f t="shared" si="61"/>
        <v>93</v>
      </c>
      <c r="H151" s="20">
        <f t="shared" si="61"/>
        <v>0</v>
      </c>
      <c r="I151" s="164">
        <f>SUM(C151:G151)</f>
        <v>1611.3999999999999</v>
      </c>
      <c r="J151" s="20">
        <f>J146*(19-J147)</f>
        <v>30.400000000000006</v>
      </c>
      <c r="K151" s="20">
        <f>K146*(19-K147)</f>
        <v>171.45483870967738</v>
      </c>
      <c r="L151" s="20">
        <f>L146*(19-L147)</f>
        <v>325.36</v>
      </c>
      <c r="M151" s="20">
        <f>M146*(19-M147)</f>
        <v>509.2</v>
      </c>
      <c r="N151" s="164">
        <f>SUM(J151:M151)</f>
        <v>1036.4148387096775</v>
      </c>
      <c r="O151" s="165">
        <f>O146*(19-O147)</f>
        <v>2647.8148387096776</v>
      </c>
      <c r="P151" s="166">
        <f>P146*(19-P147)</f>
        <v>2647.8148387096776</v>
      </c>
    </row>
    <row r="152" spans="2:16" ht="15.75" thickBot="1">
      <c r="B152" s="24"/>
      <c r="C152" s="25"/>
      <c r="D152" s="25"/>
      <c r="E152" s="25"/>
      <c r="F152" s="25"/>
      <c r="G152" s="25"/>
      <c r="H152" s="25"/>
      <c r="I152" s="26"/>
      <c r="J152" s="25"/>
      <c r="K152" s="25"/>
      <c r="L152" s="25"/>
      <c r="M152" s="25"/>
      <c r="N152" s="26"/>
      <c r="O152" s="27"/>
      <c r="P152" s="27"/>
    </row>
    <row r="153" spans="2:16" ht="24" thickBot="1">
      <c r="B153" s="473" t="s">
        <v>264</v>
      </c>
      <c r="C153" s="474"/>
      <c r="D153" s="474"/>
      <c r="E153" s="474"/>
      <c r="F153" s="474"/>
      <c r="G153" s="474"/>
      <c r="H153" s="474"/>
      <c r="I153" s="474"/>
      <c r="J153" s="474"/>
      <c r="K153" s="474"/>
      <c r="L153" s="470" t="s">
        <v>145</v>
      </c>
      <c r="M153" s="471"/>
      <c r="N153" s="471"/>
      <c r="O153" s="471"/>
      <c r="P153" s="472"/>
    </row>
    <row r="154" spans="2:16" ht="15.75">
      <c r="B154" s="465" t="s">
        <v>195</v>
      </c>
      <c r="C154" s="461" t="s">
        <v>196</v>
      </c>
      <c r="D154" s="461" t="s">
        <v>197</v>
      </c>
      <c r="E154" s="461" t="s">
        <v>198</v>
      </c>
      <c r="F154" s="461" t="s">
        <v>199</v>
      </c>
      <c r="G154" s="461" t="s">
        <v>200</v>
      </c>
      <c r="H154" s="461" t="s">
        <v>201</v>
      </c>
      <c r="I154" s="467" t="s">
        <v>202</v>
      </c>
      <c r="J154" s="461" t="s">
        <v>203</v>
      </c>
      <c r="K154" s="461" t="s">
        <v>204</v>
      </c>
      <c r="L154" s="461" t="s">
        <v>205</v>
      </c>
      <c r="M154" s="461" t="s">
        <v>206</v>
      </c>
      <c r="N154" s="467" t="s">
        <v>207</v>
      </c>
      <c r="O154" s="456" t="s">
        <v>208</v>
      </c>
      <c r="P154" s="457"/>
    </row>
    <row r="155" spans="2:16" ht="16.5" thickBot="1">
      <c r="B155" s="466"/>
      <c r="C155" s="462"/>
      <c r="D155" s="462"/>
      <c r="E155" s="462"/>
      <c r="F155" s="462"/>
      <c r="G155" s="462"/>
      <c r="H155" s="462"/>
      <c r="I155" s="462"/>
      <c r="J155" s="462"/>
      <c r="K155" s="462"/>
      <c r="L155" s="462"/>
      <c r="M155" s="462"/>
      <c r="N155" s="462"/>
      <c r="O155" s="145" t="s">
        <v>209</v>
      </c>
      <c r="P155" s="30" t="s">
        <v>210</v>
      </c>
    </row>
    <row r="156" spans="2:16">
      <c r="B156" s="148" t="s">
        <v>211</v>
      </c>
      <c r="C156" s="146">
        <v>31</v>
      </c>
      <c r="D156" s="8">
        <v>31</v>
      </c>
      <c r="E156" s="8">
        <v>31</v>
      </c>
      <c r="F156" s="8">
        <v>23</v>
      </c>
      <c r="G156" s="8">
        <v>12</v>
      </c>
      <c r="H156" s="8">
        <v>7</v>
      </c>
      <c r="I156" s="168">
        <f>SUM(C156:G156)</f>
        <v>128</v>
      </c>
      <c r="J156" s="8"/>
      <c r="K156" s="8"/>
      <c r="L156" s="8"/>
      <c r="M156" s="8"/>
      <c r="N156" s="168">
        <f>SUM(J156:M156)</f>
        <v>0</v>
      </c>
      <c r="O156" s="167">
        <f>SUM(C156:H156,J156:M156)</f>
        <v>135</v>
      </c>
      <c r="P156" s="169">
        <f>I156+N156</f>
        <v>128</v>
      </c>
    </row>
    <row r="157" spans="2:16" ht="19.5">
      <c r="B157" s="149" t="s">
        <v>485</v>
      </c>
      <c r="C157" s="147">
        <v>1.9419354838709679</v>
      </c>
      <c r="D157" s="10">
        <v>1.5428571428571427</v>
      </c>
      <c r="E157" s="10">
        <v>5.4548387096774205</v>
      </c>
      <c r="F157" s="10">
        <v>9.2100000000000009</v>
      </c>
      <c r="G157" s="10">
        <v>13.670967741935483</v>
      </c>
      <c r="H157" s="10">
        <v>17.32</v>
      </c>
      <c r="I157" s="153">
        <f>(C156*C157+D156*D157+E156*E157+F156*F157+G156*G157)/I156</f>
        <v>5.1016420650921654</v>
      </c>
      <c r="J157" s="10"/>
      <c r="K157" s="95"/>
      <c r="L157" s="95"/>
      <c r="M157" s="95"/>
      <c r="N157" s="153"/>
      <c r="O157" s="154">
        <f>(C157*C156+D157*D156+E157*E156+F157*F156+G157*G156+H157*H156+J157*J156+K157*K156+L157*L156+M157*M156)/O156</f>
        <v>5.7351865506059054</v>
      </c>
      <c r="P157" s="161">
        <f>(I157*I156+N157*N156)/P156</f>
        <v>5.1016420650921654</v>
      </c>
    </row>
    <row r="158" spans="2:16" ht="19.5">
      <c r="B158" s="149" t="s">
        <v>212</v>
      </c>
      <c r="C158" s="13">
        <f t="shared" ref="C158:H158" si="62">C156*(13-C157)</f>
        <v>342.8</v>
      </c>
      <c r="D158" s="12">
        <f t="shared" si="62"/>
        <v>355.17142857142858</v>
      </c>
      <c r="E158" s="12">
        <f t="shared" si="62"/>
        <v>233.89999999999998</v>
      </c>
      <c r="F158" s="12">
        <f t="shared" si="62"/>
        <v>87.169999999999987</v>
      </c>
      <c r="G158" s="12">
        <f t="shared" si="62"/>
        <v>-8.051612903225795</v>
      </c>
      <c r="H158" s="12">
        <f t="shared" si="62"/>
        <v>-30.240000000000002</v>
      </c>
      <c r="I158" s="155">
        <f>SUM(C158:G158)</f>
        <v>1010.9898156682027</v>
      </c>
      <c r="J158" s="12">
        <f>J156*(13-J157)</f>
        <v>0</v>
      </c>
      <c r="K158" s="12">
        <f>K156*(13-K157)</f>
        <v>0</v>
      </c>
      <c r="L158" s="12">
        <f>L156*(13-L157)</f>
        <v>0</v>
      </c>
      <c r="M158" s="12">
        <f>M156*(13-M157)</f>
        <v>0</v>
      </c>
      <c r="N158" s="155">
        <f>SUM(J158:M158)</f>
        <v>0</v>
      </c>
      <c r="O158" s="156">
        <f>O156*(13-O157)</f>
        <v>980.74981566820281</v>
      </c>
      <c r="P158" s="162">
        <f>P156*(13-P157)</f>
        <v>1010.9898156682028</v>
      </c>
    </row>
    <row r="159" spans="2:16" ht="19.5">
      <c r="B159" s="149" t="s">
        <v>213</v>
      </c>
      <c r="C159" s="13">
        <f t="shared" ref="C159:H159" si="63">C156*(17-C157)</f>
        <v>466.8</v>
      </c>
      <c r="D159" s="12">
        <f t="shared" si="63"/>
        <v>479.17142857142858</v>
      </c>
      <c r="E159" s="12">
        <f t="shared" si="63"/>
        <v>357.89999999999992</v>
      </c>
      <c r="F159" s="12">
        <f t="shared" si="63"/>
        <v>179.17</v>
      </c>
      <c r="G159" s="12">
        <f t="shared" si="63"/>
        <v>39.948387096774205</v>
      </c>
      <c r="H159" s="12">
        <f t="shared" si="63"/>
        <v>-2.240000000000002</v>
      </c>
      <c r="I159" s="155">
        <f>SUM(C159:G159)</f>
        <v>1522.9898156682027</v>
      </c>
      <c r="J159" s="12">
        <f>J156*(17-J157)</f>
        <v>0</v>
      </c>
      <c r="K159" s="12">
        <f>K156*(17-K157)</f>
        <v>0</v>
      </c>
      <c r="L159" s="12">
        <f>L156*(17-L157)</f>
        <v>0</v>
      </c>
      <c r="M159" s="12">
        <f>M156*(17-M157)</f>
        <v>0</v>
      </c>
      <c r="N159" s="155">
        <f>SUM(J159:M159)</f>
        <v>0</v>
      </c>
      <c r="O159" s="156">
        <f>O156*(17-O157)</f>
        <v>1520.7498156682027</v>
      </c>
      <c r="P159" s="162">
        <f>P156*(17-P157)</f>
        <v>1522.9898156682029</v>
      </c>
    </row>
    <row r="160" spans="2:16" ht="19.5">
      <c r="B160" s="149" t="s">
        <v>214</v>
      </c>
      <c r="C160" s="17">
        <f t="shared" ref="C160:H160" si="64">C156*(18-C157)</f>
        <v>497.8</v>
      </c>
      <c r="D160" s="16">
        <f t="shared" si="64"/>
        <v>510.17142857142852</v>
      </c>
      <c r="E160" s="16">
        <f t="shared" si="64"/>
        <v>388.89999999999992</v>
      </c>
      <c r="F160" s="16">
        <f t="shared" si="64"/>
        <v>202.17</v>
      </c>
      <c r="G160" s="16">
        <f t="shared" si="64"/>
        <v>51.948387096774205</v>
      </c>
      <c r="H160" s="16">
        <f t="shared" si="64"/>
        <v>4.759999999999998</v>
      </c>
      <c r="I160" s="155">
        <f>SUM(C160:G160)</f>
        <v>1650.9898156682027</v>
      </c>
      <c r="J160" s="16">
        <f>J156*(18-J157)</f>
        <v>0</v>
      </c>
      <c r="K160" s="16">
        <f>K156*(18-K157)</f>
        <v>0</v>
      </c>
      <c r="L160" s="16">
        <f>L156*(18-L157)</f>
        <v>0</v>
      </c>
      <c r="M160" s="16">
        <f>M156*(18-M157)</f>
        <v>0</v>
      </c>
      <c r="N160" s="155">
        <f>SUM(J160:M160)</f>
        <v>0</v>
      </c>
      <c r="O160" s="157">
        <f>O156*(18-O157)</f>
        <v>1655.7498156682027</v>
      </c>
      <c r="P160" s="163">
        <f>P156*(18-P157)</f>
        <v>1650.9898156682029</v>
      </c>
    </row>
    <row r="161" spans="2:16" ht="20.25" thickBot="1">
      <c r="B161" s="350" t="s">
        <v>215</v>
      </c>
      <c r="C161" s="21">
        <f t="shared" ref="C161:H161" si="65">C156*(19-C157)</f>
        <v>528.80000000000007</v>
      </c>
      <c r="D161" s="20">
        <f t="shared" si="65"/>
        <v>541.17142857142858</v>
      </c>
      <c r="E161" s="20">
        <f t="shared" si="65"/>
        <v>419.89999999999992</v>
      </c>
      <c r="F161" s="20">
        <f t="shared" si="65"/>
        <v>225.17</v>
      </c>
      <c r="G161" s="20">
        <f t="shared" si="65"/>
        <v>63.948387096774205</v>
      </c>
      <c r="H161" s="20">
        <f t="shared" si="65"/>
        <v>11.759999999999998</v>
      </c>
      <c r="I161" s="164">
        <f>SUM(C161:G161)</f>
        <v>1778.9898156682027</v>
      </c>
      <c r="J161" s="20">
        <f>J156*(19-J157)</f>
        <v>0</v>
      </c>
      <c r="K161" s="20">
        <f>K156*(19-K157)</f>
        <v>0</v>
      </c>
      <c r="L161" s="20">
        <f>L156*(19-L157)</f>
        <v>0</v>
      </c>
      <c r="M161" s="20">
        <f>M156*(19-M157)</f>
        <v>0</v>
      </c>
      <c r="N161" s="164">
        <f>SUM(J161:M161)</f>
        <v>0</v>
      </c>
      <c r="O161" s="165">
        <f>O156*(19-O157)</f>
        <v>1790.7498156682027</v>
      </c>
      <c r="P161" s="166">
        <f>P156*(19-P157)</f>
        <v>1778.9898156682029</v>
      </c>
    </row>
    <row r="162" spans="2:16" ht="15.75" thickBot="1"/>
    <row r="163" spans="2:16" ht="24" thickBot="1">
      <c r="B163" s="463" t="s">
        <v>265</v>
      </c>
      <c r="C163" s="513"/>
      <c r="D163" s="513"/>
      <c r="E163" s="513"/>
      <c r="F163" s="513"/>
      <c r="G163" s="513"/>
      <c r="H163" s="513"/>
      <c r="I163" s="513"/>
      <c r="J163" s="513"/>
      <c r="K163" s="513"/>
      <c r="L163" s="468" t="s">
        <v>253</v>
      </c>
      <c r="M163" s="468"/>
      <c r="N163" s="468"/>
      <c r="O163" s="468"/>
      <c r="P163" s="469"/>
    </row>
    <row r="164" spans="2:16" ht="15.75">
      <c r="B164" s="465" t="s">
        <v>195</v>
      </c>
      <c r="C164" s="461" t="s">
        <v>196</v>
      </c>
      <c r="D164" s="461" t="s">
        <v>197</v>
      </c>
      <c r="E164" s="461" t="s">
        <v>198</v>
      </c>
      <c r="F164" s="461" t="s">
        <v>199</v>
      </c>
      <c r="G164" s="461" t="s">
        <v>200</v>
      </c>
      <c r="H164" s="461" t="s">
        <v>201</v>
      </c>
      <c r="I164" s="467" t="s">
        <v>202</v>
      </c>
      <c r="J164" s="461" t="s">
        <v>203</v>
      </c>
      <c r="K164" s="461" t="s">
        <v>204</v>
      </c>
      <c r="L164" s="461" t="s">
        <v>205</v>
      </c>
      <c r="M164" s="461" t="s">
        <v>206</v>
      </c>
      <c r="N164" s="467" t="s">
        <v>207</v>
      </c>
      <c r="O164" s="456" t="s">
        <v>260</v>
      </c>
      <c r="P164" s="457"/>
    </row>
    <row r="165" spans="2:16" ht="16.5" thickBot="1">
      <c r="B165" s="466"/>
      <c r="C165" s="462"/>
      <c r="D165" s="462"/>
      <c r="E165" s="462"/>
      <c r="F165" s="462"/>
      <c r="G165" s="462"/>
      <c r="H165" s="462"/>
      <c r="I165" s="462"/>
      <c r="J165" s="462"/>
      <c r="K165" s="462"/>
      <c r="L165" s="462"/>
      <c r="M165" s="462"/>
      <c r="N165" s="462"/>
      <c r="O165" s="145" t="s">
        <v>234</v>
      </c>
      <c r="P165" s="30" t="s">
        <v>235</v>
      </c>
    </row>
    <row r="166" spans="2:16">
      <c r="B166" s="148" t="s">
        <v>211</v>
      </c>
      <c r="C166" s="146">
        <v>31</v>
      </c>
      <c r="D166" s="8">
        <v>28</v>
      </c>
      <c r="E166" s="8">
        <v>31</v>
      </c>
      <c r="F166" s="8">
        <v>30</v>
      </c>
      <c r="G166" s="8">
        <v>15</v>
      </c>
      <c r="H166" s="8">
        <v>0</v>
      </c>
      <c r="I166" s="168">
        <f>SUM(C166:H166)</f>
        <v>135</v>
      </c>
      <c r="J166" s="8">
        <v>15</v>
      </c>
      <c r="K166" s="8">
        <v>31</v>
      </c>
      <c r="L166" s="8">
        <v>30</v>
      </c>
      <c r="M166" s="8">
        <v>31</v>
      </c>
      <c r="N166" s="168">
        <f>SUM(J166:M166)</f>
        <v>107</v>
      </c>
      <c r="O166" s="167">
        <f>SUM(C166:H166,J166:M166)</f>
        <v>242</v>
      </c>
      <c r="P166" s="169">
        <f>I166+N166</f>
        <v>242</v>
      </c>
    </row>
    <row r="167" spans="2:16" ht="19.5">
      <c r="B167" s="149" t="s">
        <v>485</v>
      </c>
      <c r="C167" s="147">
        <v>-2.1</v>
      </c>
      <c r="D167" s="10">
        <v>-1</v>
      </c>
      <c r="E167" s="10">
        <v>2.7</v>
      </c>
      <c r="F167" s="10">
        <v>7.4</v>
      </c>
      <c r="G167" s="10">
        <v>12.8</v>
      </c>
      <c r="H167" s="10">
        <v>0</v>
      </c>
      <c r="I167" s="153">
        <f>(C166*C167+D166*D167+E166*E167+F166*F167+G166*G167)/I166</f>
        <v>2.9970370370370372</v>
      </c>
      <c r="J167" s="10">
        <v>13.5</v>
      </c>
      <c r="K167" s="95">
        <v>8.3000000000000007</v>
      </c>
      <c r="L167" s="95">
        <v>3.1</v>
      </c>
      <c r="M167" s="95">
        <v>-0.4</v>
      </c>
      <c r="N167" s="153">
        <f>(J166*J167+K166*K167+L166*L167+M166*M167)/N166</f>
        <v>5.0504672897196263</v>
      </c>
      <c r="O167" s="154">
        <f>(C167*C166+D167*D166+E167*E166+F167*F166+G167*G166+H167*H166+J167*J166+K167*K166+L167*L166+M167*M166)/O166</f>
        <v>3.9049586776859511</v>
      </c>
      <c r="P167" s="161">
        <f>(I167*I166+N167*N166)/P166</f>
        <v>3.9049586776859506</v>
      </c>
    </row>
    <row r="168" spans="2:16" ht="19.5">
      <c r="B168" s="149" t="s">
        <v>212</v>
      </c>
      <c r="C168" s="13">
        <f t="shared" ref="C168:H168" si="66">C166*(13-C167)</f>
        <v>468.09999999999997</v>
      </c>
      <c r="D168" s="12">
        <f t="shared" si="66"/>
        <v>392</v>
      </c>
      <c r="E168" s="12">
        <f t="shared" si="66"/>
        <v>319.3</v>
      </c>
      <c r="F168" s="12">
        <f t="shared" si="66"/>
        <v>168</v>
      </c>
      <c r="G168" s="12">
        <f t="shared" si="66"/>
        <v>2.9999999999999893</v>
      </c>
      <c r="H168" s="12">
        <f t="shared" si="66"/>
        <v>0</v>
      </c>
      <c r="I168" s="155">
        <f>SUM(C168:G168)</f>
        <v>1350.3999999999999</v>
      </c>
      <c r="J168" s="12">
        <f>J166*(13-J167)</f>
        <v>-7.5</v>
      </c>
      <c r="K168" s="12">
        <f>K166*(13-K167)</f>
        <v>145.69999999999999</v>
      </c>
      <c r="L168" s="12">
        <f>L166*(13-L167)</f>
        <v>297</v>
      </c>
      <c r="M168" s="12">
        <f>M166*(13-M167)</f>
        <v>415.40000000000003</v>
      </c>
      <c r="N168" s="155">
        <f>SUM(J168:M168)</f>
        <v>850.6</v>
      </c>
      <c r="O168" s="156">
        <f>O166*(13-O167)</f>
        <v>2201</v>
      </c>
      <c r="P168" s="162">
        <f>P166*(13-P167)</f>
        <v>2201</v>
      </c>
    </row>
    <row r="169" spans="2:16" ht="19.5">
      <c r="B169" s="149" t="s">
        <v>213</v>
      </c>
      <c r="C169" s="13">
        <f t="shared" ref="C169:H169" si="67">C166*(17-C167)</f>
        <v>592.1</v>
      </c>
      <c r="D169" s="12">
        <f t="shared" si="67"/>
        <v>504</v>
      </c>
      <c r="E169" s="12">
        <f t="shared" si="67"/>
        <v>443.3</v>
      </c>
      <c r="F169" s="12">
        <f t="shared" si="67"/>
        <v>288</v>
      </c>
      <c r="G169" s="12">
        <f t="shared" si="67"/>
        <v>62.999999999999986</v>
      </c>
      <c r="H169" s="12">
        <f t="shared" si="67"/>
        <v>0</v>
      </c>
      <c r="I169" s="155">
        <f>SUM(C169:G169)</f>
        <v>1890.3999999999999</v>
      </c>
      <c r="J169" s="12">
        <f>J166*(17-J167)</f>
        <v>52.5</v>
      </c>
      <c r="K169" s="12">
        <f>K166*(17-K167)</f>
        <v>269.7</v>
      </c>
      <c r="L169" s="12">
        <f>L166*(17-L167)</f>
        <v>417</v>
      </c>
      <c r="M169" s="12">
        <f>M166*(17-M167)</f>
        <v>539.4</v>
      </c>
      <c r="N169" s="155">
        <f>SUM(J169:M169)</f>
        <v>1278.5999999999999</v>
      </c>
      <c r="O169" s="156">
        <f>O166*(17-O167)</f>
        <v>3169</v>
      </c>
      <c r="P169" s="162">
        <f>P166*(17-P167)</f>
        <v>3169</v>
      </c>
    </row>
    <row r="170" spans="2:16" ht="19.5">
      <c r="B170" s="149" t="s">
        <v>249</v>
      </c>
      <c r="C170" s="17">
        <f t="shared" ref="C170:H170" si="68">C166*(18-C167)</f>
        <v>623.1</v>
      </c>
      <c r="D170" s="16">
        <f t="shared" si="68"/>
        <v>532</v>
      </c>
      <c r="E170" s="16">
        <f t="shared" si="68"/>
        <v>474.3</v>
      </c>
      <c r="F170" s="16">
        <f t="shared" si="68"/>
        <v>318</v>
      </c>
      <c r="G170" s="16">
        <f t="shared" si="68"/>
        <v>77.999999999999986</v>
      </c>
      <c r="H170" s="16">
        <f t="shared" si="68"/>
        <v>0</v>
      </c>
      <c r="I170" s="155">
        <f>SUM(C170:G170)</f>
        <v>2025.3999999999999</v>
      </c>
      <c r="J170" s="16">
        <f>J166*(18-J167)</f>
        <v>67.5</v>
      </c>
      <c r="K170" s="16">
        <f>K166*(18-K167)</f>
        <v>300.7</v>
      </c>
      <c r="L170" s="16">
        <f>L166*(18-L167)</f>
        <v>447</v>
      </c>
      <c r="M170" s="16">
        <f>M166*(18-M167)</f>
        <v>570.4</v>
      </c>
      <c r="N170" s="155">
        <f>SUM(J170:M170)</f>
        <v>1385.6</v>
      </c>
      <c r="O170" s="157">
        <f>O166*(18-O167)</f>
        <v>3411</v>
      </c>
      <c r="P170" s="163">
        <f>P166*(18-P167)</f>
        <v>3411</v>
      </c>
    </row>
    <row r="171" spans="2:16" ht="20.25" thickBot="1">
      <c r="B171" s="350" t="s">
        <v>215</v>
      </c>
      <c r="C171" s="21">
        <f t="shared" ref="C171:H171" si="69">C166*(19-C167)</f>
        <v>654.1</v>
      </c>
      <c r="D171" s="20">
        <f t="shared" si="69"/>
        <v>560</v>
      </c>
      <c r="E171" s="20">
        <f t="shared" si="69"/>
        <v>505.3</v>
      </c>
      <c r="F171" s="20">
        <f t="shared" si="69"/>
        <v>348</v>
      </c>
      <c r="G171" s="20">
        <f t="shared" si="69"/>
        <v>92.999999999999986</v>
      </c>
      <c r="H171" s="20">
        <f t="shared" si="69"/>
        <v>0</v>
      </c>
      <c r="I171" s="164">
        <f>SUM(C171:G171)</f>
        <v>2160.3999999999996</v>
      </c>
      <c r="J171" s="20">
        <f>J166*(19-J167)</f>
        <v>82.5</v>
      </c>
      <c r="K171" s="20">
        <f>K166*(19-K167)</f>
        <v>331.7</v>
      </c>
      <c r="L171" s="20">
        <f>L166*(19-L167)</f>
        <v>477</v>
      </c>
      <c r="M171" s="20">
        <f>M166*(19-M167)</f>
        <v>601.4</v>
      </c>
      <c r="N171" s="164">
        <f>SUM(J171:M171)</f>
        <v>1492.6</v>
      </c>
      <c r="O171" s="165">
        <f>O166*(19-O167)</f>
        <v>3653</v>
      </c>
      <c r="P171" s="166">
        <f>P166*(19-P167)</f>
        <v>3653</v>
      </c>
    </row>
    <row r="172" spans="2:16" ht="15.75" thickBot="1">
      <c r="J172" s="62"/>
    </row>
    <row r="173" spans="2:16" ht="24" thickBot="1">
      <c r="B173" s="170" t="s">
        <v>236</v>
      </c>
      <c r="C173" s="458" t="s">
        <v>237</v>
      </c>
      <c r="D173" s="458"/>
      <c r="E173" s="458"/>
      <c r="F173" s="458"/>
      <c r="G173" s="458"/>
      <c r="H173" s="458"/>
      <c r="I173" s="458"/>
      <c r="J173" s="458"/>
      <c r="K173" s="458"/>
      <c r="L173" s="458"/>
      <c r="M173" s="459"/>
      <c r="N173" s="459"/>
      <c r="O173" s="459"/>
      <c r="P173" s="460"/>
    </row>
    <row r="174" spans="2:16" ht="15.75">
      <c r="B174" s="465" t="s">
        <v>195</v>
      </c>
      <c r="C174" s="461" t="s">
        <v>196</v>
      </c>
      <c r="D174" s="461" t="s">
        <v>197</v>
      </c>
      <c r="E174" s="461" t="s">
        <v>198</v>
      </c>
      <c r="F174" s="461" t="s">
        <v>199</v>
      </c>
      <c r="G174" s="461" t="s">
        <v>200</v>
      </c>
      <c r="H174" s="461" t="s">
        <v>201</v>
      </c>
      <c r="I174" s="467" t="s">
        <v>202</v>
      </c>
      <c r="J174" s="461" t="s">
        <v>203</v>
      </c>
      <c r="K174" s="461" t="s">
        <v>204</v>
      </c>
      <c r="L174" s="461" t="s">
        <v>205</v>
      </c>
      <c r="M174" s="461" t="s">
        <v>206</v>
      </c>
      <c r="N174" s="467" t="s">
        <v>207</v>
      </c>
      <c r="O174" s="456" t="s">
        <v>208</v>
      </c>
      <c r="P174" s="457"/>
    </row>
    <row r="175" spans="2:16" ht="16.5" thickBot="1">
      <c r="B175" s="466"/>
      <c r="C175" s="462"/>
      <c r="D175" s="462"/>
      <c r="E175" s="462"/>
      <c r="F175" s="462"/>
      <c r="G175" s="462"/>
      <c r="H175" s="462"/>
      <c r="I175" s="462"/>
      <c r="J175" s="462"/>
      <c r="K175" s="462"/>
      <c r="L175" s="462"/>
      <c r="M175" s="462"/>
      <c r="N175" s="462"/>
      <c r="O175" s="145" t="s">
        <v>234</v>
      </c>
      <c r="P175" s="30" t="s">
        <v>235</v>
      </c>
    </row>
    <row r="176" spans="2:16" ht="15.75">
      <c r="B176" s="174">
        <v>2000</v>
      </c>
      <c r="C176" s="173">
        <f t="shared" ref="C176:P176" si="70">C11/C$171</f>
        <v>0.98303011771900317</v>
      </c>
      <c r="D176" s="172">
        <f t="shared" si="70"/>
        <v>0.82446428571428565</v>
      </c>
      <c r="E176" s="172">
        <f t="shared" si="70"/>
        <v>0.88858104096576285</v>
      </c>
      <c r="F176" s="172">
        <f t="shared" si="70"/>
        <v>0.49683908045977015</v>
      </c>
      <c r="G176" s="172">
        <f t="shared" si="70"/>
        <v>0</v>
      </c>
      <c r="H176" s="172"/>
      <c r="I176" s="172">
        <f t="shared" si="70"/>
        <v>0.7992038511386782</v>
      </c>
      <c r="J176" s="172">
        <f t="shared" si="70"/>
        <v>1.189090909090909</v>
      </c>
      <c r="K176" s="172">
        <f t="shared" si="70"/>
        <v>0.47331926439553818</v>
      </c>
      <c r="L176" s="172">
        <f t="shared" si="70"/>
        <v>0.77735849056603767</v>
      </c>
      <c r="M176" s="172">
        <f t="shared" si="70"/>
        <v>0.90355836381775878</v>
      </c>
      <c r="N176" s="172">
        <f t="shared" si="70"/>
        <v>0.78339809727991438</v>
      </c>
      <c r="O176" s="360">
        <f t="shared" si="70"/>
        <v>0.79274568847522586</v>
      </c>
      <c r="P176" s="358">
        <f t="shared" si="70"/>
        <v>0.79274568847522586</v>
      </c>
    </row>
    <row r="177" spans="2:16" ht="15.75">
      <c r="B177" s="175">
        <v>2001</v>
      </c>
      <c r="C177" s="34">
        <f t="shared" ref="C177:P177" si="71">C21/C$171</f>
        <v>0.92310044335728469</v>
      </c>
      <c r="D177" s="33">
        <f t="shared" si="71"/>
        <v>0.90964285714285709</v>
      </c>
      <c r="E177" s="33">
        <f t="shared" si="71"/>
        <v>0.91430833168414805</v>
      </c>
      <c r="F177" s="33">
        <f t="shared" si="71"/>
        <v>0.93189655172413799</v>
      </c>
      <c r="G177" s="33">
        <f t="shared" si="71"/>
        <v>0.23333333333333336</v>
      </c>
      <c r="H177" s="33"/>
      <c r="I177" s="33">
        <f t="shared" si="71"/>
        <v>0.88927976300685063</v>
      </c>
      <c r="J177" s="33">
        <f t="shared" si="71"/>
        <v>1.8017777777777781</v>
      </c>
      <c r="K177" s="33">
        <f t="shared" si="71"/>
        <v>0.31882676728874704</v>
      </c>
      <c r="L177" s="33">
        <f t="shared" si="71"/>
        <v>0.9928162124388541</v>
      </c>
      <c r="M177" s="33">
        <f t="shared" si="71"/>
        <v>1.1366810774858664</v>
      </c>
      <c r="N177" s="33">
        <f t="shared" si="71"/>
        <v>0.94571542188776458</v>
      </c>
      <c r="O177" s="171">
        <f t="shared" si="71"/>
        <v>0.92145492436618592</v>
      </c>
      <c r="P177" s="35">
        <f t="shared" si="71"/>
        <v>0.91233912912939419</v>
      </c>
    </row>
    <row r="178" spans="2:16" ht="15.75">
      <c r="B178" s="175">
        <v>2002</v>
      </c>
      <c r="C178" s="34">
        <f t="shared" ref="C178:P178" si="72">C31/C$171</f>
        <v>0.94786729857819907</v>
      </c>
      <c r="D178" s="33">
        <f t="shared" si="72"/>
        <v>0.73499999999999999</v>
      </c>
      <c r="E178" s="33">
        <f t="shared" si="72"/>
        <v>0.84049079754601219</v>
      </c>
      <c r="F178" s="33">
        <f t="shared" si="72"/>
        <v>0.89655172413793105</v>
      </c>
      <c r="G178" s="33">
        <f t="shared" si="72"/>
        <v>0</v>
      </c>
      <c r="H178" s="33"/>
      <c r="I178" s="33">
        <f t="shared" si="72"/>
        <v>0.81850583225328655</v>
      </c>
      <c r="J178" s="33">
        <f t="shared" si="72"/>
        <v>1.6181818181818182</v>
      </c>
      <c r="K178" s="33">
        <f t="shared" si="72"/>
        <v>1.0446186312933374</v>
      </c>
      <c r="L178" s="33">
        <f t="shared" si="72"/>
        <v>0.84276729559748431</v>
      </c>
      <c r="M178" s="33">
        <f t="shared" si="72"/>
        <v>1.1237113402061858</v>
      </c>
      <c r="N178" s="33">
        <f t="shared" si="72"/>
        <v>1.0436821653490556</v>
      </c>
      <c r="O178" s="171">
        <f t="shared" si="72"/>
        <v>0.91051190802080484</v>
      </c>
      <c r="P178" s="35">
        <f t="shared" si="72"/>
        <v>0.91051190802080484</v>
      </c>
    </row>
    <row r="179" spans="2:16">
      <c r="B179" s="175">
        <v>2003</v>
      </c>
      <c r="C179" s="34">
        <f t="shared" ref="C179:P179" si="73">C41/C$171</f>
        <v>0.98104265402843593</v>
      </c>
      <c r="D179" s="33">
        <f t="shared" si="73"/>
        <v>1.1300000000000001</v>
      </c>
      <c r="E179" s="33">
        <f t="shared" si="73"/>
        <v>0.89570552147239257</v>
      </c>
      <c r="F179" s="33">
        <f t="shared" si="73"/>
        <v>0.86925287356321834</v>
      </c>
      <c r="G179" s="33">
        <f t="shared" si="73"/>
        <v>0.36559139784946243</v>
      </c>
      <c r="H179" s="33"/>
      <c r="I179" s="33">
        <f t="shared" si="73"/>
        <v>0.9551934826883911</v>
      </c>
      <c r="J179" s="33">
        <f t="shared" si="73"/>
        <v>1.1454545454545457</v>
      </c>
      <c r="K179" s="33">
        <f t="shared" si="73"/>
        <v>1.2242990654205608</v>
      </c>
      <c r="L179" s="33">
        <f t="shared" si="73"/>
        <v>0.82389937106918243</v>
      </c>
      <c r="M179" s="33">
        <f t="shared" si="73"/>
        <v>0.96391752577319578</v>
      </c>
      <c r="N179" s="33">
        <f t="shared" si="73"/>
        <v>0.98706954307919059</v>
      </c>
      <c r="O179" s="33">
        <f t="shared" si="73"/>
        <v>0.96821790309334799</v>
      </c>
      <c r="P179" s="35">
        <f t="shared" si="73"/>
        <v>0.96821790309334799</v>
      </c>
    </row>
    <row r="180" spans="2:16">
      <c r="B180" s="175">
        <v>2004</v>
      </c>
      <c r="C180" s="34">
        <f>C51/C$171</f>
        <v>1.066350710900474</v>
      </c>
      <c r="D180" s="33">
        <f t="shared" ref="D180:P180" si="74">D51/D$171</f>
        <v>0.92178571428571432</v>
      </c>
      <c r="E180" s="33">
        <f t="shared" si="74"/>
        <v>0.92024539877300615</v>
      </c>
      <c r="F180" s="33">
        <f t="shared" si="74"/>
        <v>0.69683908045977005</v>
      </c>
      <c r="G180" s="33">
        <f t="shared" si="74"/>
        <v>1.370967741935484</v>
      </c>
      <c r="H180" s="33"/>
      <c r="I180" s="33">
        <f t="shared" si="74"/>
        <v>0.94704684317718957</v>
      </c>
      <c r="J180" s="33">
        <f t="shared" si="74"/>
        <v>0.95757575757575752</v>
      </c>
      <c r="K180" s="33">
        <f t="shared" si="74"/>
        <v>0.81308411214953269</v>
      </c>
      <c r="L180" s="33">
        <f t="shared" si="74"/>
        <v>0.94339622641509435</v>
      </c>
      <c r="M180" s="33">
        <f t="shared" si="74"/>
        <v>0.96907216494845372</v>
      </c>
      <c r="N180" s="33">
        <f t="shared" si="74"/>
        <v>0.92556612622269874</v>
      </c>
      <c r="O180" s="33">
        <f t="shared" si="74"/>
        <v>0.93761292088694226</v>
      </c>
      <c r="P180" s="35">
        <f t="shared" si="74"/>
        <v>0.93761292088694226</v>
      </c>
    </row>
    <row r="181" spans="2:16">
      <c r="B181" s="175">
        <f>B180+1</f>
        <v>2005</v>
      </c>
      <c r="C181" s="34">
        <f>C61/C$171</f>
        <v>0.87677725118483407</v>
      </c>
      <c r="D181" s="33">
        <f t="shared" ref="D181:P181" si="75">D61/D$171</f>
        <v>1.0699999999999998</v>
      </c>
      <c r="E181" s="33">
        <f t="shared" si="75"/>
        <v>1.0245398773006134</v>
      </c>
      <c r="F181" s="33">
        <f t="shared" si="75"/>
        <v>0.74137931034482762</v>
      </c>
      <c r="G181" s="33">
        <f t="shared" si="75"/>
        <v>1.4354838709677422</v>
      </c>
      <c r="H181" s="33"/>
      <c r="I181" s="33">
        <f t="shared" si="75"/>
        <v>0.96366413627106096</v>
      </c>
      <c r="J181" s="33">
        <f t="shared" si="75"/>
        <v>0.46060606060606063</v>
      </c>
      <c r="K181" s="33">
        <f t="shared" si="75"/>
        <v>0.68194151341573706</v>
      </c>
      <c r="L181" s="33">
        <f t="shared" si="75"/>
        <v>1</v>
      </c>
      <c r="M181" s="33">
        <f t="shared" si="75"/>
        <v>1</v>
      </c>
      <c r="N181" s="33">
        <f t="shared" si="75"/>
        <v>0.89950422082272541</v>
      </c>
      <c r="O181" s="33">
        <f t="shared" si="75"/>
        <v>0.94757733369833019</v>
      </c>
      <c r="P181" s="35">
        <f t="shared" si="75"/>
        <v>0.93744867232411722</v>
      </c>
    </row>
    <row r="182" spans="2:16">
      <c r="B182" s="175">
        <f t="shared" ref="B182:B189" si="76">B181+1</f>
        <v>2006</v>
      </c>
      <c r="C182" s="34">
        <f>C71/C$171</f>
        <v>1.1469194312796207</v>
      </c>
      <c r="D182" s="33">
        <f t="shared" ref="D182:P182" si="77">D71/D$171</f>
        <v>1.0699999999999998</v>
      </c>
      <c r="E182" s="33">
        <f t="shared" si="77"/>
        <v>1.0920245398773007</v>
      </c>
      <c r="F182" s="33">
        <f t="shared" si="77"/>
        <v>0.74712643678160917</v>
      </c>
      <c r="G182" s="33">
        <f t="shared" si="77"/>
        <v>0.51612903225806461</v>
      </c>
      <c r="H182" s="33"/>
      <c r="I182" s="33">
        <f t="shared" si="77"/>
        <v>1.0225884095537865</v>
      </c>
      <c r="J182" s="33">
        <f t="shared" si="77"/>
        <v>0</v>
      </c>
      <c r="K182" s="33">
        <f t="shared" si="77"/>
        <v>0.5381368706662647</v>
      </c>
      <c r="L182" s="33">
        <f t="shared" si="77"/>
        <v>0.76100628930817615</v>
      </c>
      <c r="M182" s="33">
        <f t="shared" si="77"/>
        <v>0.81443298969072175</v>
      </c>
      <c r="N182" s="33">
        <f t="shared" si="77"/>
        <v>0.69094198043682165</v>
      </c>
      <c r="O182" s="33">
        <f t="shared" si="77"/>
        <v>0.89816589104845335</v>
      </c>
      <c r="P182" s="35">
        <f t="shared" si="77"/>
        <v>0.88707911305776077</v>
      </c>
    </row>
    <row r="183" spans="2:16">
      <c r="B183" s="175">
        <f t="shared" si="76"/>
        <v>2007</v>
      </c>
      <c r="C183" s="34">
        <f>C81/C$171</f>
        <v>0.70142180094786732</v>
      </c>
      <c r="D183" s="33">
        <f t="shared" ref="D183:P183" si="78">D81/D$171</f>
        <v>0.755</v>
      </c>
      <c r="E183" s="33">
        <f t="shared" si="78"/>
        <v>0.76687116564417179</v>
      </c>
      <c r="F183" s="33">
        <f t="shared" si="78"/>
        <v>0.4942528735632184</v>
      </c>
      <c r="G183" s="33">
        <f t="shared" si="78"/>
        <v>0.65591397849462374</v>
      </c>
      <c r="H183" s="33"/>
      <c r="I183" s="33">
        <f t="shared" si="78"/>
        <v>0.69528790964636189</v>
      </c>
      <c r="J183" s="33">
        <f t="shared" si="78"/>
        <v>0</v>
      </c>
      <c r="K183" s="33">
        <f t="shared" si="78"/>
        <v>0.91709375942116367</v>
      </c>
      <c r="L183" s="33">
        <f t="shared" si="78"/>
        <v>1.0377358490566038</v>
      </c>
      <c r="M183" s="33">
        <f t="shared" si="78"/>
        <v>0.97938144329896915</v>
      </c>
      <c r="N183" s="33">
        <f t="shared" si="78"/>
        <v>0.93005493769261705</v>
      </c>
      <c r="O183" s="33">
        <f t="shared" si="78"/>
        <v>0.79121270188885839</v>
      </c>
      <c r="P183" s="35">
        <f t="shared" si="78"/>
        <v>0.79121270188885839</v>
      </c>
    </row>
    <row r="184" spans="2:16">
      <c r="B184" s="175">
        <f t="shared" si="76"/>
        <v>2008</v>
      </c>
      <c r="C184" s="34">
        <f>C91/C$171</f>
        <v>0.79620853080568732</v>
      </c>
      <c r="D184" s="33">
        <f t="shared" ref="D184:P184" si="79">D91/D$171</f>
        <v>0.77</v>
      </c>
      <c r="E184" s="33">
        <f t="shared" si="79"/>
        <v>0.91411042944785281</v>
      </c>
      <c r="F184" s="33">
        <f t="shared" si="79"/>
        <v>0.7614942528735632</v>
      </c>
      <c r="G184" s="33">
        <f t="shared" si="79"/>
        <v>0.65591397849462374</v>
      </c>
      <c r="H184" s="33"/>
      <c r="I184" s="33">
        <f t="shared" si="79"/>
        <v>0.80536011849657485</v>
      </c>
      <c r="J184" s="33">
        <f t="shared" si="79"/>
        <v>1.9636363636363636</v>
      </c>
      <c r="K184" s="33">
        <f t="shared" si="79"/>
        <v>0.89719626168224287</v>
      </c>
      <c r="L184" s="33">
        <f t="shared" si="79"/>
        <v>0.82389937106918243</v>
      </c>
      <c r="M184" s="33">
        <f t="shared" si="79"/>
        <v>0.87628865979381443</v>
      </c>
      <c r="N184" s="33">
        <f t="shared" si="79"/>
        <v>0.92429317968645319</v>
      </c>
      <c r="O184" s="33">
        <f t="shared" si="79"/>
        <v>0.85395565288803721</v>
      </c>
      <c r="P184" s="35">
        <f t="shared" si="79"/>
        <v>0.85395565288803721</v>
      </c>
    </row>
    <row r="185" spans="2:16">
      <c r="B185" s="175">
        <f t="shared" si="76"/>
        <v>2009</v>
      </c>
      <c r="C185" s="34">
        <f>C101/C$171</f>
        <v>1.0284360189573458</v>
      </c>
      <c r="D185" s="33">
        <f t="shared" ref="D185:P185" si="80">D101/D$171</f>
        <v>0.94</v>
      </c>
      <c r="E185" s="33">
        <f t="shared" si="80"/>
        <v>0.88957055214723924</v>
      </c>
      <c r="F185" s="33">
        <f t="shared" si="80"/>
        <v>0.29741379310344829</v>
      </c>
      <c r="G185" s="33">
        <f t="shared" si="80"/>
        <v>0.70967741935483886</v>
      </c>
      <c r="H185" s="33"/>
      <c r="I185" s="33">
        <f t="shared" si="80"/>
        <v>0.84155711905202746</v>
      </c>
      <c r="J185" s="33">
        <f t="shared" si="80"/>
        <v>0</v>
      </c>
      <c r="K185" s="33">
        <f t="shared" si="80"/>
        <v>0.94844739222188723</v>
      </c>
      <c r="L185" s="33">
        <f t="shared" si="80"/>
        <v>0.76729559748427678</v>
      </c>
      <c r="M185" s="33">
        <f t="shared" si="80"/>
        <v>0.97938144329896915</v>
      </c>
      <c r="N185" s="33">
        <f t="shared" si="80"/>
        <v>0.85059627495645185</v>
      </c>
      <c r="O185" s="33">
        <f t="shared" si="80"/>
        <v>0.85469477142075001</v>
      </c>
      <c r="P185" s="35">
        <f t="shared" si="80"/>
        <v>0.84525047905830819</v>
      </c>
    </row>
    <row r="186" spans="2:16">
      <c r="B186" s="175">
        <f t="shared" si="76"/>
        <v>2010</v>
      </c>
      <c r="C186" s="34">
        <f>C111/C$171</f>
        <v>1.0995260663507107</v>
      </c>
      <c r="D186" s="33">
        <f t="shared" ref="D186:P186" si="81">D111/D$171</f>
        <v>0.96999999999999986</v>
      </c>
      <c r="E186" s="33">
        <f t="shared" si="81"/>
        <v>0.90184049079754602</v>
      </c>
      <c r="F186" s="33">
        <f t="shared" si="81"/>
        <v>0.7614942528735632</v>
      </c>
      <c r="G186" s="33">
        <f t="shared" si="81"/>
        <v>1.5483870967741937</v>
      </c>
      <c r="H186" s="33"/>
      <c r="I186" s="33">
        <f t="shared" si="81"/>
        <v>0.98458618774301065</v>
      </c>
      <c r="J186" s="33">
        <f t="shared" si="81"/>
        <v>1.4909090909090907</v>
      </c>
      <c r="K186" s="33">
        <f t="shared" si="81"/>
        <v>1.0747663551401869</v>
      </c>
      <c r="L186" s="33">
        <f t="shared" si="81"/>
        <v>0.81132075471698117</v>
      </c>
      <c r="M186" s="33">
        <f t="shared" si="81"/>
        <v>1.1907216494845361</v>
      </c>
      <c r="N186" s="33">
        <f t="shared" si="81"/>
        <v>1.0602974675063648</v>
      </c>
      <c r="O186" s="33">
        <f t="shared" si="81"/>
        <v>1.0155214891869697</v>
      </c>
      <c r="P186" s="35">
        <f t="shared" si="81"/>
        <v>1.0155214891869697</v>
      </c>
    </row>
    <row r="187" spans="2:16">
      <c r="B187" s="175">
        <f t="shared" si="76"/>
        <v>2011</v>
      </c>
      <c r="C187" s="34">
        <f>C121/C$171</f>
        <v>0.9146919431279622</v>
      </c>
      <c r="D187" s="33">
        <f t="shared" ref="D187:P187" si="82">D121/D$171</f>
        <v>0.99</v>
      </c>
      <c r="E187" s="33">
        <f t="shared" si="82"/>
        <v>0.84662576687116564</v>
      </c>
      <c r="F187" s="33">
        <f t="shared" si="82"/>
        <v>0.56034482758620696</v>
      </c>
      <c r="G187" s="33">
        <f t="shared" si="82"/>
        <v>0.62365591397849474</v>
      </c>
      <c r="H187" s="33"/>
      <c r="I187" s="33">
        <f t="shared" si="82"/>
        <v>0.84868542862432894</v>
      </c>
      <c r="J187" s="33">
        <f t="shared" si="82"/>
        <v>0</v>
      </c>
      <c r="K187" s="33">
        <f t="shared" si="82"/>
        <v>0.88574012662044022</v>
      </c>
      <c r="L187" s="33">
        <f t="shared" si="82"/>
        <v>0.98113207547169812</v>
      </c>
      <c r="M187" s="33">
        <f t="shared" si="82"/>
        <v>0.82474226804123718</v>
      </c>
      <c r="N187" s="33">
        <f t="shared" si="82"/>
        <v>0.84269060699450626</v>
      </c>
      <c r="O187" s="33">
        <f t="shared" si="82"/>
        <v>0.84623597043525867</v>
      </c>
      <c r="P187" s="35">
        <f t="shared" si="82"/>
        <v>0.84623597043525867</v>
      </c>
    </row>
    <row r="188" spans="2:16">
      <c r="B188" s="175">
        <f t="shared" si="76"/>
        <v>2012</v>
      </c>
      <c r="C188" s="34">
        <f>C131/C$171</f>
        <v>0.85781990521327012</v>
      </c>
      <c r="D188" s="33">
        <f t="shared" ref="D188:P188" si="83">D131/D$171</f>
        <v>0.77</v>
      </c>
      <c r="E188" s="33">
        <f t="shared" si="83"/>
        <v>1.165644171779141</v>
      </c>
      <c r="F188" s="33">
        <f t="shared" si="83"/>
        <v>0.82614942528735635</v>
      </c>
      <c r="G188" s="33">
        <f t="shared" si="83"/>
        <v>0.33333333333333337</v>
      </c>
      <c r="H188" s="33"/>
      <c r="I188" s="33">
        <f t="shared" si="83"/>
        <v>0.87937418996482142</v>
      </c>
      <c r="J188" s="33">
        <f t="shared" si="83"/>
        <v>0.42424242424242425</v>
      </c>
      <c r="K188" s="33">
        <f t="shared" si="83"/>
        <v>0.72897196261682251</v>
      </c>
      <c r="L188" s="33">
        <f t="shared" si="83"/>
        <v>0.80503144654088055</v>
      </c>
      <c r="M188" s="33">
        <f t="shared" si="83"/>
        <v>0.94329896907216515</v>
      </c>
      <c r="N188" s="33">
        <f t="shared" si="83"/>
        <v>0.82279244271740581</v>
      </c>
      <c r="O188" s="33">
        <f t="shared" si="83"/>
        <v>0.87404872707363801</v>
      </c>
      <c r="P188" s="35">
        <f t="shared" si="83"/>
        <v>0.85625513276758836</v>
      </c>
    </row>
    <row r="189" spans="2:16">
      <c r="B189" s="175">
        <f t="shared" si="76"/>
        <v>2013</v>
      </c>
      <c r="C189" s="34">
        <f>C141/C$171</f>
        <v>0.84360189573459721</v>
      </c>
      <c r="D189" s="33">
        <f t="shared" ref="D189:P189" si="84">D141/D$171</f>
        <v>0.94</v>
      </c>
      <c r="E189" s="33">
        <f t="shared" si="84"/>
        <v>1.1595092024539877</v>
      </c>
      <c r="F189" s="33">
        <f t="shared" si="84"/>
        <v>0.61637931034482762</v>
      </c>
      <c r="G189" s="33">
        <f t="shared" si="84"/>
        <v>1.4107526881720431</v>
      </c>
      <c r="H189" s="33"/>
      <c r="I189" s="33">
        <f t="shared" si="84"/>
        <v>0.93029068690983163</v>
      </c>
      <c r="J189" s="33">
        <f t="shared" si="84"/>
        <v>1.5272727272727273</v>
      </c>
      <c r="K189" s="33">
        <f t="shared" si="84"/>
        <v>0.72897196261682251</v>
      </c>
      <c r="L189" s="33">
        <f t="shared" si="84"/>
        <v>0.86792452830188682</v>
      </c>
      <c r="M189" s="33">
        <f t="shared" si="84"/>
        <v>0.85051546391752586</v>
      </c>
      <c r="N189" s="33">
        <f t="shared" si="84"/>
        <v>0.86647460806646126</v>
      </c>
      <c r="O189" s="33">
        <f t="shared" si="84"/>
        <v>0.91379687927730635</v>
      </c>
      <c r="P189" s="35">
        <f t="shared" si="84"/>
        <v>0.90421571311251037</v>
      </c>
    </row>
    <row r="190" spans="2:16">
      <c r="B190" s="175">
        <f>B189+1</f>
        <v>2014</v>
      </c>
      <c r="C190" s="34">
        <f>C151/C$171</f>
        <v>0.83886255924170605</v>
      </c>
      <c r="D190" s="33">
        <f t="shared" ref="D190:P190" si="85">D151/D$171</f>
        <v>0.77</v>
      </c>
      <c r="E190" s="33">
        <f t="shared" si="85"/>
        <v>0.70552147239263807</v>
      </c>
      <c r="F190" s="33">
        <f t="shared" si="85"/>
        <v>0.52298850574712641</v>
      </c>
      <c r="G190" s="33">
        <f t="shared" si="85"/>
        <v>1.0000000000000002</v>
      </c>
      <c r="H190" s="33"/>
      <c r="I190" s="33">
        <f t="shared" si="85"/>
        <v>0.74588039251990379</v>
      </c>
      <c r="J190" s="33">
        <f t="shared" si="85"/>
        <v>0.36848484848484853</v>
      </c>
      <c r="K190" s="33">
        <f t="shared" si="85"/>
        <v>0.51689731296254859</v>
      </c>
      <c r="L190" s="33">
        <f t="shared" si="85"/>
        <v>0.68209643605870018</v>
      </c>
      <c r="M190" s="33">
        <f t="shared" si="85"/>
        <v>0.84669105420685065</v>
      </c>
      <c r="N190" s="33">
        <f t="shared" si="85"/>
        <v>0.69436877844678924</v>
      </c>
      <c r="O190" s="33">
        <f t="shared" si="85"/>
        <v>0.72483296980828837</v>
      </c>
      <c r="P190" s="35">
        <f t="shared" si="85"/>
        <v>0.72483296980828837</v>
      </c>
    </row>
    <row r="191" spans="2:16" ht="15.75" thickBot="1">
      <c r="B191" s="176">
        <f>B190+1</f>
        <v>2015</v>
      </c>
      <c r="C191" s="37">
        <f>C161/C$171</f>
        <v>0.8084390765937931</v>
      </c>
      <c r="D191" s="36">
        <f t="shared" ref="D191:O191" si="86">D161/D$171</f>
        <v>0.96637755102040812</v>
      </c>
      <c r="E191" s="36">
        <f t="shared" si="86"/>
        <v>0.83099149020383911</v>
      </c>
      <c r="F191" s="36">
        <f t="shared" si="86"/>
        <v>0.64704022988505738</v>
      </c>
      <c r="G191" s="36">
        <f t="shared" si="86"/>
        <v>0.68761706555671198</v>
      </c>
      <c r="H191" s="36"/>
      <c r="I191" s="36">
        <f t="shared" si="86"/>
        <v>0.82345390467885715</v>
      </c>
      <c r="J191" s="36">
        <f t="shared" si="86"/>
        <v>0</v>
      </c>
      <c r="K191" s="36">
        <f t="shared" si="86"/>
        <v>0</v>
      </c>
      <c r="L191" s="36">
        <f t="shared" si="86"/>
        <v>0</v>
      </c>
      <c r="M191" s="36">
        <f t="shared" si="86"/>
        <v>0</v>
      </c>
      <c r="N191" s="36">
        <f t="shared" si="86"/>
        <v>0</v>
      </c>
      <c r="O191" s="36">
        <f t="shared" si="86"/>
        <v>0.49021347267128462</v>
      </c>
      <c r="P191" s="38"/>
    </row>
    <row r="192" spans="2:16" ht="15.75" thickBot="1"/>
    <row r="193" spans="2:16" ht="18.75" thickBot="1">
      <c r="B193" s="181" t="s">
        <v>236</v>
      </c>
      <c r="C193" s="478" t="s">
        <v>11</v>
      </c>
      <c r="D193" s="479"/>
      <c r="E193" s="479"/>
      <c r="F193" s="479"/>
      <c r="G193" s="479"/>
      <c r="H193" s="479"/>
      <c r="I193" s="479"/>
      <c r="J193" s="479"/>
      <c r="K193" s="479"/>
      <c r="L193" s="479"/>
      <c r="M193" s="480"/>
      <c r="N193" s="480"/>
      <c r="O193" s="480"/>
      <c r="P193" s="481"/>
    </row>
    <row r="194" spans="2:16" ht="15.75">
      <c r="B194" s="475" t="s">
        <v>195</v>
      </c>
      <c r="C194" s="456" t="s">
        <v>196</v>
      </c>
      <c r="D194" s="456" t="s">
        <v>197</v>
      </c>
      <c r="E194" s="456" t="s">
        <v>198</v>
      </c>
      <c r="F194" s="456" t="s">
        <v>199</v>
      </c>
      <c r="G194" s="456" t="s">
        <v>200</v>
      </c>
      <c r="H194" s="456" t="s">
        <v>201</v>
      </c>
      <c r="I194" s="467" t="s">
        <v>202</v>
      </c>
      <c r="J194" s="456" t="s">
        <v>203</v>
      </c>
      <c r="K194" s="456" t="s">
        <v>204</v>
      </c>
      <c r="L194" s="456" t="s">
        <v>205</v>
      </c>
      <c r="M194" s="456" t="s">
        <v>206</v>
      </c>
      <c r="N194" s="467" t="s">
        <v>207</v>
      </c>
      <c r="O194" s="456" t="s">
        <v>208</v>
      </c>
      <c r="P194" s="457"/>
    </row>
    <row r="195" spans="2:16" ht="16.5" thickBot="1">
      <c r="B195" s="476"/>
      <c r="C195" s="477"/>
      <c r="D195" s="477"/>
      <c r="E195" s="477"/>
      <c r="F195" s="477"/>
      <c r="G195" s="477"/>
      <c r="H195" s="477"/>
      <c r="I195" s="477"/>
      <c r="J195" s="477"/>
      <c r="K195" s="477"/>
      <c r="L195" s="477"/>
      <c r="M195" s="477"/>
      <c r="N195" s="477"/>
      <c r="O195" s="183" t="s">
        <v>234</v>
      </c>
      <c r="P195" s="30" t="s">
        <v>235</v>
      </c>
    </row>
    <row r="196" spans="2:16">
      <c r="B196" s="174">
        <v>2000</v>
      </c>
      <c r="C196" s="184">
        <f t="shared" ref="C196:P196" si="87">C7/C$167</f>
        <v>0.82949308755760365</v>
      </c>
      <c r="D196" s="182">
        <f t="shared" si="87"/>
        <v>-3.079310344827586</v>
      </c>
      <c r="E196" s="182">
        <f t="shared" si="87"/>
        <v>1.6726403823178018</v>
      </c>
      <c r="F196" s="182">
        <f t="shared" si="87"/>
        <v>1.2695195195195195</v>
      </c>
      <c r="G196" s="182">
        <f t="shared" si="87"/>
        <v>1.2925907258064517</v>
      </c>
      <c r="H196" s="182"/>
      <c r="I196" s="182">
        <f t="shared" si="87"/>
        <v>1.0542522459604455</v>
      </c>
      <c r="J196" s="182">
        <f t="shared" si="87"/>
        <v>0.88835978835978846</v>
      </c>
      <c r="K196" s="182">
        <f t="shared" si="87"/>
        <v>1.2382864792503347</v>
      </c>
      <c r="L196" s="182">
        <f t="shared" si="87"/>
        <v>2.1419354838709674</v>
      </c>
      <c r="M196" s="182">
        <f t="shared" si="87"/>
        <v>-3.6774193548387082</v>
      </c>
      <c r="N196" s="182">
        <f t="shared" si="87"/>
        <v>1.2725320949038146</v>
      </c>
      <c r="O196" s="182">
        <f t="shared" si="87"/>
        <v>1.1943433390958142</v>
      </c>
      <c r="P196" s="357">
        <f t="shared" si="87"/>
        <v>1.1943433390958142</v>
      </c>
    </row>
    <row r="197" spans="2:16">
      <c r="B197" s="175">
        <v>2001</v>
      </c>
      <c r="C197" s="87">
        <f t="shared" ref="C197:P197" si="88">C17/C$167</f>
        <v>0.22734254992319508</v>
      </c>
      <c r="D197" s="85">
        <f t="shared" si="88"/>
        <v>-0.80714285714285672</v>
      </c>
      <c r="E197" s="85">
        <f t="shared" si="88"/>
        <v>1.5173237753882918</v>
      </c>
      <c r="F197" s="85">
        <f t="shared" si="88"/>
        <v>1.1067567567567567</v>
      </c>
      <c r="G197" s="85">
        <f t="shared" si="88"/>
        <v>1.1453125</v>
      </c>
      <c r="H197" s="85"/>
      <c r="I197" s="85">
        <f t="shared" si="88"/>
        <v>1.2113297083539298</v>
      </c>
      <c r="J197" s="85">
        <f t="shared" si="88"/>
        <v>0.90691358024691349</v>
      </c>
      <c r="K197" s="85">
        <f t="shared" si="88"/>
        <v>1.4928099494753209</v>
      </c>
      <c r="L197" s="85">
        <f t="shared" si="88"/>
        <v>0.67311827956989256</v>
      </c>
      <c r="M197" s="85">
        <f t="shared" si="88"/>
        <v>7.6290322580645142</v>
      </c>
      <c r="N197" s="85">
        <f t="shared" si="88"/>
        <v>0.88064763516266131</v>
      </c>
      <c r="O197" s="85">
        <f t="shared" si="88"/>
        <v>1.0682511201186771</v>
      </c>
      <c r="P197" s="88">
        <f t="shared" si="88"/>
        <v>1.0211377521915157</v>
      </c>
    </row>
    <row r="198" spans="2:16">
      <c r="B198" s="175">
        <v>2002</v>
      </c>
      <c r="C198" s="87">
        <f t="shared" ref="C198:P198" si="89">C27/C$167</f>
        <v>0.47619047619047616</v>
      </c>
      <c r="D198" s="85">
        <f t="shared" si="89"/>
        <v>-4.3</v>
      </c>
      <c r="E198" s="85">
        <f t="shared" si="89"/>
        <v>1.9629629629629628</v>
      </c>
      <c r="F198" s="85">
        <f t="shared" si="89"/>
        <v>1.1621621621621621</v>
      </c>
      <c r="G198" s="85">
        <f t="shared" si="89"/>
        <v>0</v>
      </c>
      <c r="H198" s="85"/>
      <c r="I198" s="85">
        <f t="shared" si="89"/>
        <v>1.4227941176470587</v>
      </c>
      <c r="J198" s="85">
        <f t="shared" si="89"/>
        <v>0.74814814814814812</v>
      </c>
      <c r="K198" s="85">
        <f t="shared" si="89"/>
        <v>0.94247959580256502</v>
      </c>
      <c r="L198" s="85">
        <f t="shared" si="89"/>
        <v>1.8064516129032255</v>
      </c>
      <c r="M198" s="85">
        <f t="shared" si="89"/>
        <v>6.9999999999999991</v>
      </c>
      <c r="N198" s="85">
        <f t="shared" si="89"/>
        <v>0.8793486306439674</v>
      </c>
      <c r="O198" s="85">
        <f t="shared" si="89"/>
        <v>1.1133477845372117</v>
      </c>
      <c r="P198" s="88">
        <f t="shared" si="89"/>
        <v>1.1133477845372115</v>
      </c>
    </row>
    <row r="199" spans="2:16">
      <c r="B199" s="175">
        <v>2003</v>
      </c>
      <c r="C199" s="87">
        <f t="shared" ref="C199:P199" si="90">C37/C$167</f>
        <v>0.80952380952380942</v>
      </c>
      <c r="D199" s="85">
        <f t="shared" si="90"/>
        <v>3.6</v>
      </c>
      <c r="E199" s="85">
        <f t="shared" si="90"/>
        <v>1.6296296296296298</v>
      </c>
      <c r="F199" s="85">
        <f t="shared" si="90"/>
        <v>0.93243243243243246</v>
      </c>
      <c r="G199" s="85">
        <f t="shared" si="90"/>
        <v>0.95312499999999989</v>
      </c>
      <c r="H199" s="85"/>
      <c r="I199" s="85">
        <f t="shared" si="90"/>
        <v>0.60170538803756801</v>
      </c>
      <c r="J199" s="85">
        <f t="shared" si="90"/>
        <v>0.94074074074074066</v>
      </c>
      <c r="K199" s="85">
        <f t="shared" si="90"/>
        <v>0.71084337349397586</v>
      </c>
      <c r="L199" s="85">
        <f t="shared" si="90"/>
        <v>1.903225806451613</v>
      </c>
      <c r="M199" s="85">
        <f t="shared" si="90"/>
        <v>-0.74999999999999989</v>
      </c>
      <c r="N199" s="85">
        <f t="shared" si="90"/>
        <v>1.0357142857142856</v>
      </c>
      <c r="O199" s="85">
        <f t="shared" si="90"/>
        <v>0.87553877351234155</v>
      </c>
      <c r="P199" s="88">
        <f t="shared" si="90"/>
        <v>0.87553877351234166</v>
      </c>
    </row>
    <row r="200" spans="2:16">
      <c r="B200" s="175">
        <v>2004</v>
      </c>
      <c r="C200" s="87">
        <f t="shared" ref="C200:P200" si="91">C47/C$167</f>
        <v>1.6666666666666665</v>
      </c>
      <c r="D200" s="85">
        <f t="shared" si="91"/>
        <v>-1.2</v>
      </c>
      <c r="E200" s="85">
        <f t="shared" si="91"/>
        <v>1.4814814814814814</v>
      </c>
      <c r="F200" s="85">
        <f t="shared" si="91"/>
        <v>1.2567567567567568</v>
      </c>
      <c r="G200" s="85">
        <f t="shared" si="91"/>
        <v>0.8203125</v>
      </c>
      <c r="H200" s="85"/>
      <c r="I200" s="85">
        <f t="shared" si="91"/>
        <v>1.134453781512605</v>
      </c>
      <c r="J200" s="85">
        <f t="shared" si="91"/>
        <v>0.82222222222222219</v>
      </c>
      <c r="K200" s="85">
        <f t="shared" si="91"/>
        <v>1.2409638554216866</v>
      </c>
      <c r="L200" s="85">
        <f t="shared" si="91"/>
        <v>1.2903225806451613</v>
      </c>
      <c r="M200" s="85">
        <f t="shared" si="91"/>
        <v>-0.5</v>
      </c>
      <c r="N200" s="85">
        <f t="shared" si="91"/>
        <v>1.0802727826882048</v>
      </c>
      <c r="O200" s="85">
        <f t="shared" si="91"/>
        <v>1.101164021164021</v>
      </c>
      <c r="P200" s="88">
        <f t="shared" si="91"/>
        <v>1.101164021164021</v>
      </c>
    </row>
    <row r="201" spans="2:16">
      <c r="B201" s="175">
        <f>B200+1</f>
        <v>2005</v>
      </c>
      <c r="C201" s="87">
        <f t="shared" ref="C201:P201" si="92">C57/C$167</f>
        <v>-0.23809523809523808</v>
      </c>
      <c r="D201" s="85">
        <f t="shared" si="92"/>
        <v>2.4</v>
      </c>
      <c r="E201" s="85">
        <f t="shared" si="92"/>
        <v>0.85185185185185175</v>
      </c>
      <c r="F201" s="85">
        <f t="shared" si="92"/>
        <v>1.4054054054054055</v>
      </c>
      <c r="G201" s="85">
        <f t="shared" si="92"/>
        <v>0.78906249999999989</v>
      </c>
      <c r="H201" s="85"/>
      <c r="I201" s="85">
        <f t="shared" si="92"/>
        <v>1.1940187839841818</v>
      </c>
      <c r="J201" s="85">
        <f t="shared" si="92"/>
        <v>0.84444444444444444</v>
      </c>
      <c r="K201" s="85">
        <f t="shared" si="92"/>
        <v>1.2409638554216866</v>
      </c>
      <c r="L201" s="85">
        <f t="shared" si="92"/>
        <v>1</v>
      </c>
      <c r="M201" s="85">
        <f t="shared" si="92"/>
        <v>1</v>
      </c>
      <c r="N201" s="85">
        <f t="shared" si="92"/>
        <v>0.87249782769607054</v>
      </c>
      <c r="O201" s="85">
        <f t="shared" si="92"/>
        <v>1.0447591680350301</v>
      </c>
      <c r="P201" s="88">
        <f t="shared" si="92"/>
        <v>1.0023401626925856</v>
      </c>
    </row>
    <row r="202" spans="2:16">
      <c r="B202" s="175">
        <f t="shared" ref="B202:B210" si="93">B201+1</f>
        <v>2006</v>
      </c>
      <c r="C202" s="87">
        <f t="shared" ref="C202:P202" si="94">C67/C$167</f>
        <v>2.4761904761904763</v>
      </c>
      <c r="D202" s="85">
        <f t="shared" si="94"/>
        <v>2.4</v>
      </c>
      <c r="E202" s="85">
        <f t="shared" si="94"/>
        <v>0.44444444444444442</v>
      </c>
      <c r="F202" s="85">
        <f t="shared" si="94"/>
        <v>1.1621621621621621</v>
      </c>
      <c r="G202" s="85">
        <f t="shared" si="94"/>
        <v>0.859375</v>
      </c>
      <c r="H202" s="85"/>
      <c r="I202" s="85">
        <f t="shared" si="94"/>
        <v>0.24762749047115185</v>
      </c>
      <c r="J202" s="85">
        <f t="shared" si="94"/>
        <v>0</v>
      </c>
      <c r="K202" s="85">
        <f t="shared" si="94"/>
        <v>1.2650602409638554</v>
      </c>
      <c r="L202" s="85">
        <f t="shared" si="94"/>
        <v>2.2258064516129035</v>
      </c>
      <c r="M202" s="85">
        <f t="shared" si="94"/>
        <v>-8</v>
      </c>
      <c r="N202" s="85">
        <f t="shared" si="94"/>
        <v>1.2717973136430107</v>
      </c>
      <c r="O202" s="85">
        <f t="shared" si="94"/>
        <v>0.826119251119251</v>
      </c>
      <c r="P202" s="88">
        <f t="shared" si="94"/>
        <v>0.77771522402064264</v>
      </c>
    </row>
    <row r="203" spans="2:16">
      <c r="B203" s="175">
        <f t="shared" si="93"/>
        <v>2007</v>
      </c>
      <c r="C203" s="87">
        <f t="shared" ref="C203:P203" si="95">C77/C$167</f>
        <v>-2</v>
      </c>
      <c r="D203" s="85">
        <f t="shared" si="95"/>
        <v>-3.9</v>
      </c>
      <c r="E203" s="85">
        <f t="shared" si="95"/>
        <v>2.4074074074074074</v>
      </c>
      <c r="F203" s="85">
        <f t="shared" si="95"/>
        <v>1.4054054054054055</v>
      </c>
      <c r="G203" s="85">
        <f t="shared" si="95"/>
        <v>1.0078125</v>
      </c>
      <c r="H203" s="85"/>
      <c r="I203" s="85">
        <f t="shared" si="95"/>
        <v>2.1629695996045477</v>
      </c>
      <c r="J203" s="85">
        <f t="shared" si="95"/>
        <v>0</v>
      </c>
      <c r="K203" s="85">
        <f t="shared" si="95"/>
        <v>0.87951807228915657</v>
      </c>
      <c r="L203" s="85">
        <f t="shared" si="95"/>
        <v>0.80645161290322576</v>
      </c>
      <c r="M203" s="85">
        <f t="shared" si="95"/>
        <v>0</v>
      </c>
      <c r="N203" s="85">
        <f t="shared" si="95"/>
        <v>0.602652781677259</v>
      </c>
      <c r="O203" s="85">
        <f t="shared" si="95"/>
        <v>1.2899491347800525</v>
      </c>
      <c r="P203" s="88">
        <f t="shared" si="95"/>
        <v>1.2899491347800527</v>
      </c>
    </row>
    <row r="204" spans="2:16">
      <c r="B204" s="175">
        <f t="shared" si="93"/>
        <v>2008</v>
      </c>
      <c r="C204" s="87">
        <f t="shared" ref="C204:P204" si="96">C87/C$167</f>
        <v>-1.0476190476190477</v>
      </c>
      <c r="D204" s="85">
        <f t="shared" si="96"/>
        <v>-3.6</v>
      </c>
      <c r="E204" s="85">
        <f t="shared" si="96"/>
        <v>1.5185185185185184</v>
      </c>
      <c r="F204" s="85">
        <f t="shared" si="96"/>
        <v>1.1351351351351351</v>
      </c>
      <c r="G204" s="85">
        <f t="shared" si="96"/>
        <v>1.0078125</v>
      </c>
      <c r="H204" s="85"/>
      <c r="I204" s="85">
        <f t="shared" si="96"/>
        <v>1.6952743450321304</v>
      </c>
      <c r="J204" s="85">
        <f t="shared" si="96"/>
        <v>0.80740740740740746</v>
      </c>
      <c r="K204" s="85">
        <f t="shared" si="96"/>
        <v>1.1325301204819276</v>
      </c>
      <c r="L204" s="85">
        <f t="shared" si="96"/>
        <v>1.903225806451613</v>
      </c>
      <c r="M204" s="85">
        <f t="shared" si="96"/>
        <v>-5</v>
      </c>
      <c r="N204" s="85">
        <f t="shared" si="96"/>
        <v>1.3230741778576716</v>
      </c>
      <c r="O204" s="85">
        <f t="shared" si="96"/>
        <v>1.4949076864688677</v>
      </c>
      <c r="P204" s="88">
        <f t="shared" si="96"/>
        <v>1.494907686468868</v>
      </c>
    </row>
    <row r="205" spans="2:16">
      <c r="B205" s="175">
        <f t="shared" si="93"/>
        <v>2009</v>
      </c>
      <c r="C205" s="87">
        <f t="shared" ref="C205:P205" si="97">C97/C$167</f>
        <v>1.2857142857142858</v>
      </c>
      <c r="D205" s="85">
        <f t="shared" si="97"/>
        <v>-0.2</v>
      </c>
      <c r="E205" s="85">
        <f t="shared" si="97"/>
        <v>1.6666666666666665</v>
      </c>
      <c r="F205" s="85">
        <f t="shared" si="97"/>
        <v>1.6351351351351351</v>
      </c>
      <c r="G205" s="85">
        <f t="shared" si="97"/>
        <v>0.96875</v>
      </c>
      <c r="H205" s="85"/>
      <c r="I205" s="85">
        <f t="shared" si="97"/>
        <v>1.0645296481764059</v>
      </c>
      <c r="J205" s="85">
        <f t="shared" si="97"/>
        <v>0</v>
      </c>
      <c r="K205" s="85">
        <f t="shared" si="97"/>
        <v>0.83132530120481929</v>
      </c>
      <c r="L205" s="85">
        <f t="shared" si="97"/>
        <v>2.193548387096774</v>
      </c>
      <c r="M205" s="85">
        <f t="shared" si="97"/>
        <v>0</v>
      </c>
      <c r="N205" s="85">
        <f t="shared" si="97"/>
        <v>0.87257204114449072</v>
      </c>
      <c r="O205" s="85">
        <f t="shared" si="97"/>
        <v>1.0030600925286914</v>
      </c>
      <c r="P205" s="88">
        <f t="shared" si="97"/>
        <v>0.95118969039761114</v>
      </c>
    </row>
    <row r="206" spans="2:16">
      <c r="B206" s="175">
        <f t="shared" si="93"/>
        <v>2010</v>
      </c>
      <c r="C206" s="87">
        <f t="shared" ref="C206:P206" si="98">C107/C$167</f>
        <v>2</v>
      </c>
      <c r="D206" s="85">
        <f t="shared" si="98"/>
        <v>0.4</v>
      </c>
      <c r="E206" s="85">
        <f t="shared" si="98"/>
        <v>1.5925925925925923</v>
      </c>
      <c r="F206" s="85">
        <f t="shared" si="98"/>
        <v>1.1351351351351351</v>
      </c>
      <c r="G206" s="85">
        <f t="shared" si="98"/>
        <v>0.921875</v>
      </c>
      <c r="H206" s="85"/>
      <c r="I206" s="85">
        <f t="shared" si="98"/>
        <v>1.0823035096391498</v>
      </c>
      <c r="J206" s="85">
        <f t="shared" si="98"/>
        <v>0.8</v>
      </c>
      <c r="K206" s="85">
        <f t="shared" si="98"/>
        <v>0.90361445783132521</v>
      </c>
      <c r="L206" s="85">
        <f t="shared" si="98"/>
        <v>1.9677419354838708</v>
      </c>
      <c r="M206" s="85">
        <f t="shared" si="98"/>
        <v>10.249999999999998</v>
      </c>
      <c r="N206" s="85">
        <f t="shared" si="98"/>
        <v>0.83345669874167283</v>
      </c>
      <c r="O206" s="85">
        <f t="shared" si="98"/>
        <v>0.93999999999999972</v>
      </c>
      <c r="P206" s="88">
        <f t="shared" si="98"/>
        <v>0.93999999999999984</v>
      </c>
    </row>
    <row r="207" spans="2:16">
      <c r="B207" s="175">
        <f t="shared" si="93"/>
        <v>2011</v>
      </c>
      <c r="C207" s="87">
        <f t="shared" ref="C207:P207" si="99">C117/C$167</f>
        <v>0.14285714285714285</v>
      </c>
      <c r="D207" s="85">
        <f t="shared" si="99"/>
        <v>0.8</v>
      </c>
      <c r="E207" s="85">
        <f t="shared" si="99"/>
        <v>1.9259259259259258</v>
      </c>
      <c r="F207" s="85">
        <f t="shared" si="99"/>
        <v>1.5135135135135134</v>
      </c>
      <c r="G207" s="85">
        <f t="shared" si="99"/>
        <v>0.578125</v>
      </c>
      <c r="H207" s="85"/>
      <c r="I207" s="85">
        <f t="shared" si="99"/>
        <v>1.2415039545229856</v>
      </c>
      <c r="J207" s="85">
        <f t="shared" si="99"/>
        <v>0</v>
      </c>
      <c r="K207" s="85">
        <f t="shared" si="99"/>
        <v>0.92771084337349397</v>
      </c>
      <c r="L207" s="85">
        <f t="shared" si="99"/>
        <v>1.096774193548387</v>
      </c>
      <c r="M207" s="85">
        <f t="shared" si="99"/>
        <v>-7.5</v>
      </c>
      <c r="N207" s="85">
        <f t="shared" si="99"/>
        <v>0.89942741434612083</v>
      </c>
      <c r="O207" s="85">
        <f t="shared" si="99"/>
        <v>1.0412872223500242</v>
      </c>
      <c r="P207" s="88">
        <f t="shared" si="99"/>
        <v>1.0412872223500242</v>
      </c>
    </row>
    <row r="208" spans="2:16">
      <c r="B208" s="175">
        <f t="shared" si="93"/>
        <v>2012</v>
      </c>
      <c r="C208" s="87">
        <f t="shared" ref="C208:P208" si="100">C127/C$167</f>
        <v>-0.42857142857142855</v>
      </c>
      <c r="D208" s="85">
        <f t="shared" si="100"/>
        <v>-3.6</v>
      </c>
      <c r="E208" s="85">
        <f t="shared" si="100"/>
        <v>0</v>
      </c>
      <c r="F208" s="85">
        <f t="shared" si="100"/>
        <v>1.0135135135135134</v>
      </c>
      <c r="G208" s="85">
        <f t="shared" si="100"/>
        <v>1</v>
      </c>
      <c r="H208" s="85"/>
      <c r="I208" s="85">
        <f t="shared" si="100"/>
        <v>1.0571552150271872</v>
      </c>
      <c r="J208" s="85">
        <f t="shared" si="100"/>
        <v>0.88888888888888884</v>
      </c>
      <c r="K208" s="85">
        <f t="shared" si="100"/>
        <v>1.1686746987951806</v>
      </c>
      <c r="L208" s="85">
        <f t="shared" si="100"/>
        <v>2</v>
      </c>
      <c r="M208" s="85">
        <f t="shared" si="100"/>
        <v>-1.7499999999999998</v>
      </c>
      <c r="N208" s="85">
        <f t="shared" si="100"/>
        <v>1.1189235831751037</v>
      </c>
      <c r="O208" s="85">
        <f t="shared" si="100"/>
        <v>1.0976236802964912</v>
      </c>
      <c r="P208" s="88">
        <f t="shared" si="100"/>
        <v>1.0872726365179195</v>
      </c>
    </row>
    <row r="209" spans="2:16">
      <c r="B209" s="175">
        <f t="shared" si="93"/>
        <v>2013</v>
      </c>
      <c r="C209" s="87">
        <f t="shared" ref="C209:P209" si="101">C137/C$167</f>
        <v>-0.5714285714285714</v>
      </c>
      <c r="D209" s="85">
        <f t="shared" si="101"/>
        <v>-0.2</v>
      </c>
      <c r="E209" s="85">
        <f t="shared" si="101"/>
        <v>3.7037037037037035E-2</v>
      </c>
      <c r="F209" s="85">
        <f t="shared" si="101"/>
        <v>0.63513513513513509</v>
      </c>
      <c r="G209" s="85">
        <f t="shared" si="101"/>
        <v>0.84375</v>
      </c>
      <c r="H209" s="85"/>
      <c r="I209" s="85">
        <f t="shared" si="101"/>
        <v>0.79748185127235149</v>
      </c>
      <c r="J209" s="85">
        <f t="shared" si="101"/>
        <v>0.78518518518518521</v>
      </c>
      <c r="K209" s="85">
        <f t="shared" si="101"/>
        <v>1.1686746987951806</v>
      </c>
      <c r="L209" s="85">
        <f t="shared" si="101"/>
        <v>1.6774193548387097</v>
      </c>
      <c r="M209" s="85">
        <f t="shared" si="101"/>
        <v>-6.25</v>
      </c>
      <c r="N209" s="89">
        <f t="shared" si="101"/>
        <v>1.2514858274916185</v>
      </c>
      <c r="O209" s="85">
        <f t="shared" si="101"/>
        <v>1.1163269284321915</v>
      </c>
      <c r="P209" s="88">
        <f t="shared" si="101"/>
        <v>1.0724549790020641</v>
      </c>
    </row>
    <row r="210" spans="2:16">
      <c r="B210" s="175">
        <f t="shared" si="93"/>
        <v>2014</v>
      </c>
      <c r="C210" s="87">
        <f t="shared" ref="C210:P210" si="102">C147/C$167</f>
        <v>-0.61904761904761907</v>
      </c>
      <c r="D210" s="85">
        <f t="shared" si="102"/>
        <v>-3.6</v>
      </c>
      <c r="E210" s="85">
        <f t="shared" si="102"/>
        <v>2.7777777777777777</v>
      </c>
      <c r="F210" s="85">
        <f t="shared" si="102"/>
        <v>1.3378378378378377</v>
      </c>
      <c r="G210" s="85">
        <f t="shared" si="102"/>
        <v>0.75781249999999989</v>
      </c>
      <c r="H210" s="85"/>
      <c r="I210" s="85">
        <f t="shared" si="102"/>
        <v>1.8590583292140386</v>
      </c>
      <c r="J210" s="85">
        <f t="shared" si="102"/>
        <v>1.1259259259259258</v>
      </c>
      <c r="K210" s="85">
        <f t="shared" si="102"/>
        <v>1.3054799844539449</v>
      </c>
      <c r="L210" s="85">
        <f t="shared" si="102"/>
        <v>2.3806451612903223</v>
      </c>
      <c r="M210" s="85">
        <f t="shared" si="102"/>
        <v>-6.435483870967742</v>
      </c>
      <c r="N210" s="85">
        <f t="shared" si="102"/>
        <v>1.4300773050699924</v>
      </c>
      <c r="O210" s="85">
        <f t="shared" si="102"/>
        <v>1.6056817716333844</v>
      </c>
      <c r="P210" s="88">
        <f t="shared" si="102"/>
        <v>1.6056817716333842</v>
      </c>
    </row>
    <row r="211" spans="2:16" ht="15.75" thickBot="1">
      <c r="B211" s="176">
        <f>B210+1</f>
        <v>2015</v>
      </c>
      <c r="C211" s="93">
        <f>C157/C$167</f>
        <v>-0.92473118279569899</v>
      </c>
      <c r="D211" s="91">
        <f>D157/D$167</f>
        <v>-1.5428571428571427</v>
      </c>
      <c r="E211" s="91">
        <f t="shared" ref="E211:O211" si="103">E157/E$167</f>
        <v>2.0203106332138594</v>
      </c>
      <c r="F211" s="91">
        <f t="shared" si="103"/>
        <v>1.2445945945945946</v>
      </c>
      <c r="G211" s="91">
        <f t="shared" si="103"/>
        <v>1.0680443548387095</v>
      </c>
      <c r="H211" s="91"/>
      <c r="I211" s="91">
        <f t="shared" si="103"/>
        <v>1.7022285684316418</v>
      </c>
      <c r="J211" s="91">
        <f t="shared" si="103"/>
        <v>0</v>
      </c>
      <c r="K211" s="91">
        <f t="shared" si="103"/>
        <v>0</v>
      </c>
      <c r="L211" s="91">
        <f t="shared" si="103"/>
        <v>0</v>
      </c>
      <c r="M211" s="91">
        <f t="shared" si="103"/>
        <v>0</v>
      </c>
      <c r="N211" s="91"/>
      <c r="O211" s="91">
        <f t="shared" si="103"/>
        <v>1.468693275393258</v>
      </c>
      <c r="P211" s="94"/>
    </row>
  </sheetData>
  <customSheetViews>
    <customSheetView guid="{6DA84043-8308-458F-9378-22AB3DF247A3}" scale="85" showPageBreaks="1" fitToPage="1" printArea="1" view="pageBreakPreview" topLeftCell="A181">
      <selection activeCell="B196" activeCellId="1" sqref="B194:P195 B196:B211"/>
      <pageMargins left="0.98425196850393704" right="0.98425196850393704" top="0.98425196850393704" bottom="0.98425196850393704" header="0.51181102362204722" footer="0.51181102362204722"/>
      <printOptions horizontalCentered="1" verticalCentered="1"/>
      <pageSetup paperSize="9" scale="15" orientation="portrait" horizontalDpi="300" verticalDpi="300" r:id="rId1"/>
      <headerFooter alignWithMargins="0"/>
    </customSheetView>
  </customSheetViews>
  <mergeCells count="303">
    <mergeCell ref="F4:F5"/>
    <mergeCell ref="G4:G5"/>
    <mergeCell ref="N4:N5"/>
    <mergeCell ref="O4:P4"/>
    <mergeCell ref="L14:L15"/>
    <mergeCell ref="M14:M15"/>
    <mergeCell ref="B3:K3"/>
    <mergeCell ref="L3:P3"/>
    <mergeCell ref="B4:B5"/>
    <mergeCell ref="C4:C5"/>
    <mergeCell ref="D4:D5"/>
    <mergeCell ref="E4:E5"/>
    <mergeCell ref="H4:H5"/>
    <mergeCell ref="I4:I5"/>
    <mergeCell ref="L4:L5"/>
    <mergeCell ref="M4:M5"/>
    <mergeCell ref="J4:J5"/>
    <mergeCell ref="K4:K5"/>
    <mergeCell ref="L13:P13"/>
    <mergeCell ref="N14:N15"/>
    <mergeCell ref="O14:P14"/>
    <mergeCell ref="J14:J15"/>
    <mergeCell ref="K14:K15"/>
    <mergeCell ref="B13:K13"/>
    <mergeCell ref="I14:I15"/>
    <mergeCell ref="H14:H15"/>
    <mergeCell ref="L23:P23"/>
    <mergeCell ref="B24:B25"/>
    <mergeCell ref="C24:C25"/>
    <mergeCell ref="D24:D25"/>
    <mergeCell ref="E24:E25"/>
    <mergeCell ref="F24:F25"/>
    <mergeCell ref="G24:G25"/>
    <mergeCell ref="H24:H25"/>
    <mergeCell ref="I24:I25"/>
    <mergeCell ref="B14:B15"/>
    <mergeCell ref="C14:C15"/>
    <mergeCell ref="D14:D15"/>
    <mergeCell ref="E14:E15"/>
    <mergeCell ref="F14:F15"/>
    <mergeCell ref="G14:G15"/>
    <mergeCell ref="B33:K33"/>
    <mergeCell ref="B23:K23"/>
    <mergeCell ref="J24:J25"/>
    <mergeCell ref="K24:K25"/>
    <mergeCell ref="O24:P24"/>
    <mergeCell ref="L24:L25"/>
    <mergeCell ref="M24:M25"/>
    <mergeCell ref="N24:N25"/>
    <mergeCell ref="L33:P33"/>
    <mergeCell ref="B34:B35"/>
    <mergeCell ref="C34:C35"/>
    <mergeCell ref="D34:D35"/>
    <mergeCell ref="E34:E35"/>
    <mergeCell ref="F34:F35"/>
    <mergeCell ref="O34:P34"/>
    <mergeCell ref="L34:L35"/>
    <mergeCell ref="H34:H35"/>
    <mergeCell ref="I34:I35"/>
    <mergeCell ref="G34:G35"/>
    <mergeCell ref="M34:M35"/>
    <mergeCell ref="N34:N35"/>
    <mergeCell ref="J34:J35"/>
    <mergeCell ref="K34:K35"/>
    <mergeCell ref="B43:K43"/>
    <mergeCell ref="L43:P43"/>
    <mergeCell ref="B44:B45"/>
    <mergeCell ref="C44:C45"/>
    <mergeCell ref="D44:D45"/>
    <mergeCell ref="E44:E45"/>
    <mergeCell ref="F44:F45"/>
    <mergeCell ref="G44:G45"/>
    <mergeCell ref="J44:J45"/>
    <mergeCell ref="K44:K45"/>
    <mergeCell ref="H44:H45"/>
    <mergeCell ref="I44:I45"/>
    <mergeCell ref="L44:L45"/>
    <mergeCell ref="M44:M45"/>
    <mergeCell ref="N44:N45"/>
    <mergeCell ref="L53:P53"/>
    <mergeCell ref="N54:N55"/>
    <mergeCell ref="N64:N65"/>
    <mergeCell ref="O64:P64"/>
    <mergeCell ref="O44:P44"/>
    <mergeCell ref="B53:K53"/>
    <mergeCell ref="B54:B55"/>
    <mergeCell ref="C54:C55"/>
    <mergeCell ref="D54:D55"/>
    <mergeCell ref="E54:E55"/>
    <mergeCell ref="F54:F55"/>
    <mergeCell ref="K54:K55"/>
    <mergeCell ref="I54:I55"/>
    <mergeCell ref="L54:L55"/>
    <mergeCell ref="M54:M55"/>
    <mergeCell ref="B63:K63"/>
    <mergeCell ref="L63:P63"/>
    <mergeCell ref="G54:G55"/>
    <mergeCell ref="H54:H55"/>
    <mergeCell ref="O54:P54"/>
    <mergeCell ref="J54:J55"/>
    <mergeCell ref="E64:E65"/>
    <mergeCell ref="G74:G75"/>
    <mergeCell ref="O84:P84"/>
    <mergeCell ref="B83:K83"/>
    <mergeCell ref="B84:B85"/>
    <mergeCell ref="B64:B65"/>
    <mergeCell ref="C64:C65"/>
    <mergeCell ref="C74:C75"/>
    <mergeCell ref="D74:D75"/>
    <mergeCell ref="E74:E75"/>
    <mergeCell ref="J74:J75"/>
    <mergeCell ref="K74:K75"/>
    <mergeCell ref="C84:C85"/>
    <mergeCell ref="D84:D85"/>
    <mergeCell ref="E84:E85"/>
    <mergeCell ref="F84:F85"/>
    <mergeCell ref="F74:F75"/>
    <mergeCell ref="I74:I75"/>
    <mergeCell ref="J64:J65"/>
    <mergeCell ref="K64:K65"/>
    <mergeCell ref="D64:D65"/>
    <mergeCell ref="B74:B75"/>
    <mergeCell ref="B73:K73"/>
    <mergeCell ref="G84:G85"/>
    <mergeCell ref="N84:N85"/>
    <mergeCell ref="K84:K85"/>
    <mergeCell ref="J84:J85"/>
    <mergeCell ref="H84:H85"/>
    <mergeCell ref="I84:I85"/>
    <mergeCell ref="L84:L85"/>
    <mergeCell ref="M84:M85"/>
    <mergeCell ref="J94:J95"/>
    <mergeCell ref="H94:H95"/>
    <mergeCell ref="I94:I95"/>
    <mergeCell ref="B104:B105"/>
    <mergeCell ref="K94:K95"/>
    <mergeCell ref="F94:F95"/>
    <mergeCell ref="G94:G95"/>
    <mergeCell ref="F104:F105"/>
    <mergeCell ref="G104:G105"/>
    <mergeCell ref="C104:C105"/>
    <mergeCell ref="D104:D105"/>
    <mergeCell ref="B94:B95"/>
    <mergeCell ref="C94:C95"/>
    <mergeCell ref="D94:D95"/>
    <mergeCell ref="E94:E95"/>
    <mergeCell ref="H114:H115"/>
    <mergeCell ref="K104:K105"/>
    <mergeCell ref="L104:L105"/>
    <mergeCell ref="M104:M105"/>
    <mergeCell ref="F64:F65"/>
    <mergeCell ref="G64:G65"/>
    <mergeCell ref="H64:H65"/>
    <mergeCell ref="I64:I65"/>
    <mergeCell ref="L103:P103"/>
    <mergeCell ref="N74:N75"/>
    <mergeCell ref="L83:P83"/>
    <mergeCell ref="M74:M75"/>
    <mergeCell ref="O74:P74"/>
    <mergeCell ref="L74:L75"/>
    <mergeCell ref="L64:L65"/>
    <mergeCell ref="M64:M65"/>
    <mergeCell ref="L73:P73"/>
    <mergeCell ref="H74:H75"/>
    <mergeCell ref="B93:K93"/>
    <mergeCell ref="L94:L95"/>
    <mergeCell ref="L93:P93"/>
    <mergeCell ref="M94:M95"/>
    <mergeCell ref="N94:N95"/>
    <mergeCell ref="O94:P94"/>
    <mergeCell ref="N124:N125"/>
    <mergeCell ref="O124:P124"/>
    <mergeCell ref="L124:L125"/>
    <mergeCell ref="I124:I125"/>
    <mergeCell ref="O104:P104"/>
    <mergeCell ref="B103:K103"/>
    <mergeCell ref="O114:P114"/>
    <mergeCell ref="H104:H105"/>
    <mergeCell ref="I104:I105"/>
    <mergeCell ref="J114:J115"/>
    <mergeCell ref="K114:K115"/>
    <mergeCell ref="B113:K113"/>
    <mergeCell ref="I114:I115"/>
    <mergeCell ref="L114:L115"/>
    <mergeCell ref="N104:N105"/>
    <mergeCell ref="B114:B115"/>
    <mergeCell ref="E104:E105"/>
    <mergeCell ref="M114:M115"/>
    <mergeCell ref="N114:N115"/>
    <mergeCell ref="G114:G115"/>
    <mergeCell ref="F114:F115"/>
    <mergeCell ref="C114:C115"/>
    <mergeCell ref="D114:D115"/>
    <mergeCell ref="E114:E115"/>
    <mergeCell ref="C124:C125"/>
    <mergeCell ref="D124:D125"/>
    <mergeCell ref="E124:E125"/>
    <mergeCell ref="J124:J125"/>
    <mergeCell ref="K124:K125"/>
    <mergeCell ref="F124:F125"/>
    <mergeCell ref="G124:G125"/>
    <mergeCell ref="M124:M125"/>
    <mergeCell ref="H124:H125"/>
    <mergeCell ref="K154:K155"/>
    <mergeCell ref="F154:F155"/>
    <mergeCell ref="G154:G155"/>
    <mergeCell ref="L113:P113"/>
    <mergeCell ref="J104:J105"/>
    <mergeCell ref="F144:F145"/>
    <mergeCell ref="L133:P133"/>
    <mergeCell ref="H134:H135"/>
    <mergeCell ref="I134:I135"/>
    <mergeCell ref="F134:F135"/>
    <mergeCell ref="J134:J135"/>
    <mergeCell ref="K134:K135"/>
    <mergeCell ref="B133:K133"/>
    <mergeCell ref="N144:N145"/>
    <mergeCell ref="O144:P144"/>
    <mergeCell ref="G134:G135"/>
    <mergeCell ref="H144:H145"/>
    <mergeCell ref="I144:I145"/>
    <mergeCell ref="G144:G145"/>
    <mergeCell ref="L134:L135"/>
    <mergeCell ref="M134:M135"/>
    <mergeCell ref="B123:K123"/>
    <mergeCell ref="L123:P123"/>
    <mergeCell ref="B124:B125"/>
    <mergeCell ref="B143:K143"/>
    <mergeCell ref="L143:P143"/>
    <mergeCell ref="N134:N135"/>
    <mergeCell ref="O134:P134"/>
    <mergeCell ref="B134:B135"/>
    <mergeCell ref="C134:C135"/>
    <mergeCell ref="D134:D135"/>
    <mergeCell ref="J144:J145"/>
    <mergeCell ref="K144:K145"/>
    <mergeCell ref="L144:L145"/>
    <mergeCell ref="M144:M145"/>
    <mergeCell ref="B144:B145"/>
    <mergeCell ref="C144:C145"/>
    <mergeCell ref="D144:D145"/>
    <mergeCell ref="E144:E145"/>
    <mergeCell ref="E134:E135"/>
    <mergeCell ref="L163:P163"/>
    <mergeCell ref="J154:J155"/>
    <mergeCell ref="B153:K153"/>
    <mergeCell ref="G164:G165"/>
    <mergeCell ref="L164:L165"/>
    <mergeCell ref="I164:I165"/>
    <mergeCell ref="D164:D165"/>
    <mergeCell ref="O154:P154"/>
    <mergeCell ref="J164:J165"/>
    <mergeCell ref="L154:L155"/>
    <mergeCell ref="M154:M155"/>
    <mergeCell ref="H154:H155"/>
    <mergeCell ref="I154:I155"/>
    <mergeCell ref="K164:K165"/>
    <mergeCell ref="B163:K163"/>
    <mergeCell ref="H164:H165"/>
    <mergeCell ref="B164:B165"/>
    <mergeCell ref="C164:C165"/>
    <mergeCell ref="N154:N155"/>
    <mergeCell ref="L153:P153"/>
    <mergeCell ref="B154:B155"/>
    <mergeCell ref="C154:C155"/>
    <mergeCell ref="D154:D155"/>
    <mergeCell ref="E154:E155"/>
    <mergeCell ref="B174:B175"/>
    <mergeCell ref="C174:C175"/>
    <mergeCell ref="D174:D175"/>
    <mergeCell ref="E174:E175"/>
    <mergeCell ref="E164:E165"/>
    <mergeCell ref="F164:F165"/>
    <mergeCell ref="N174:N175"/>
    <mergeCell ref="O174:P174"/>
    <mergeCell ref="F174:F175"/>
    <mergeCell ref="G174:G175"/>
    <mergeCell ref="H174:H175"/>
    <mergeCell ref="I174:I175"/>
    <mergeCell ref="J174:J175"/>
    <mergeCell ref="K174:K175"/>
    <mergeCell ref="M173:P173"/>
    <mergeCell ref="M174:M175"/>
    <mergeCell ref="C173:L173"/>
    <mergeCell ref="L174:L175"/>
    <mergeCell ref="M164:M165"/>
    <mergeCell ref="N164:N165"/>
    <mergeCell ref="O164:P164"/>
    <mergeCell ref="C193:P193"/>
    <mergeCell ref="B194:B195"/>
    <mergeCell ref="C194:C195"/>
    <mergeCell ref="D194:D195"/>
    <mergeCell ref="E194:E195"/>
    <mergeCell ref="F194:F195"/>
    <mergeCell ref="G194:G195"/>
    <mergeCell ref="H194:H195"/>
    <mergeCell ref="I194:I195"/>
    <mergeCell ref="N194:N195"/>
    <mergeCell ref="O194:P194"/>
    <mergeCell ref="J194:J195"/>
    <mergeCell ref="K194:K195"/>
    <mergeCell ref="L194:L195"/>
    <mergeCell ref="M194:M195"/>
  </mergeCells>
  <phoneticPr fontId="26" type="noConversion"/>
  <printOptions horizontalCentered="1" verticalCentered="1"/>
  <pageMargins left="0.98425196850393704" right="0.98425196850393704" top="0.98425196850393704" bottom="0.98425196850393704" header="0.51181102362204722" footer="0.51181102362204722"/>
  <pageSetup paperSize="9" scale="15" orientation="portrait" horizontalDpi="300" verticalDpi="300" r:id="rId2"/>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Q211"/>
  <sheetViews>
    <sheetView zoomScale="70" zoomScaleNormal="70" zoomScaleSheetLayoutView="80" workbookViewId="0">
      <selection activeCell="A11" sqref="A11:B11"/>
    </sheetView>
  </sheetViews>
  <sheetFormatPr defaultColWidth="9.140625" defaultRowHeight="15"/>
  <cols>
    <col min="1" max="1" width="9.140625" style="29"/>
    <col min="2" max="2" width="10.7109375" style="29" customWidth="1"/>
    <col min="3" max="3" width="11.140625" style="29" customWidth="1"/>
    <col min="4" max="7" width="9" style="29" customWidth="1"/>
    <col min="8" max="8" width="10.85546875" style="29" customWidth="1"/>
    <col min="9" max="9" width="9.7109375" style="29" customWidth="1"/>
    <col min="10" max="13" width="9" style="29" customWidth="1"/>
    <col min="14" max="14" width="9.7109375" style="29" customWidth="1"/>
    <col min="15" max="15" width="10.7109375" style="29" customWidth="1"/>
    <col min="16" max="16" width="13.28515625" style="29" customWidth="1"/>
    <col min="17" max="16384" width="9.140625" style="29"/>
  </cols>
  <sheetData>
    <row r="2" spans="2:17" ht="15.75" thickBot="1"/>
    <row r="3" spans="2:17" ht="24" thickBot="1">
      <c r="B3" s="473" t="s">
        <v>266</v>
      </c>
      <c r="C3" s="474"/>
      <c r="D3" s="474"/>
      <c r="E3" s="474"/>
      <c r="F3" s="474"/>
      <c r="G3" s="474"/>
      <c r="H3" s="474"/>
      <c r="I3" s="474"/>
      <c r="J3" s="474"/>
      <c r="K3" s="474"/>
      <c r="L3" s="470" t="s">
        <v>267</v>
      </c>
      <c r="M3" s="471"/>
      <c r="N3" s="471"/>
      <c r="O3" s="471"/>
      <c r="P3" s="472"/>
    </row>
    <row r="4" spans="2:17" ht="15.75">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260</v>
      </c>
      <c r="P4" s="457"/>
    </row>
    <row r="5" spans="2:17" ht="16.5" thickBot="1">
      <c r="B5" s="466"/>
      <c r="C5" s="462"/>
      <c r="D5" s="462"/>
      <c r="E5" s="462"/>
      <c r="F5" s="462"/>
      <c r="G5" s="462"/>
      <c r="H5" s="462"/>
      <c r="I5" s="462"/>
      <c r="J5" s="462"/>
      <c r="K5" s="462"/>
      <c r="L5" s="462"/>
      <c r="M5" s="462"/>
      <c r="N5" s="462"/>
      <c r="O5" s="145" t="s">
        <v>209</v>
      </c>
      <c r="P5" s="30" t="s">
        <v>210</v>
      </c>
    </row>
    <row r="6" spans="2:17">
      <c r="B6" s="148" t="s">
        <v>211</v>
      </c>
      <c r="C6" s="146">
        <v>31</v>
      </c>
      <c r="D6" s="8">
        <v>29</v>
      </c>
      <c r="E6" s="8">
        <v>31</v>
      </c>
      <c r="F6" s="8">
        <v>22</v>
      </c>
      <c r="G6" s="8">
        <v>9</v>
      </c>
      <c r="H6" s="8">
        <v>2</v>
      </c>
      <c r="I6" s="168">
        <f>SUM(C6:G6)</f>
        <v>122</v>
      </c>
      <c r="J6" s="8">
        <v>16</v>
      </c>
      <c r="K6" s="8">
        <v>21</v>
      </c>
      <c r="L6" s="8">
        <v>30</v>
      </c>
      <c r="M6" s="8">
        <v>31</v>
      </c>
      <c r="N6" s="168">
        <f>SUM(J6:M6)</f>
        <v>98</v>
      </c>
      <c r="O6" s="167">
        <f>SUM(C6:H6,J6:M6)</f>
        <v>222</v>
      </c>
      <c r="P6" s="169">
        <f>I6+N6</f>
        <v>220</v>
      </c>
    </row>
    <row r="7" spans="2:17" ht="19.5">
      <c r="B7" s="149" t="s">
        <v>485</v>
      </c>
      <c r="C7" s="147">
        <v>-1.1258064516129032</v>
      </c>
      <c r="D7" s="10">
        <v>2.5620689655172417</v>
      </c>
      <c r="E7" s="10">
        <v>4.0838709677419356</v>
      </c>
      <c r="F7" s="10">
        <v>8.1318181818181827</v>
      </c>
      <c r="G7" s="10">
        <v>11.122222222222224</v>
      </c>
      <c r="H7" s="10">
        <v>17.100000000000001</v>
      </c>
      <c r="I7" s="153">
        <f>(C6*C7+D6*D7+E6*E7+F6*F7+G6*G7)/I6</f>
        <v>3.6475409836065582</v>
      </c>
      <c r="J7" s="10">
        <v>11.80625</v>
      </c>
      <c r="K7" s="95">
        <v>9.1999999999999993</v>
      </c>
      <c r="L7" s="95">
        <v>4.6066666666666665</v>
      </c>
      <c r="M7" s="95">
        <v>0.84516129032258047</v>
      </c>
      <c r="N7" s="153">
        <f>(J6*J7+K6*K7+L6*L7+M6*M7)/N6</f>
        <v>5.5765306122448983</v>
      </c>
      <c r="O7" s="154">
        <f>(C7*C6+D7*D6+E7*E6+F7*F6+G7*G6+H7*H6+J7*J6+K7*K6+L7*L6+M7*M6)/O6</f>
        <v>4.6202702702702716</v>
      </c>
      <c r="P7" s="161">
        <f>(I7*I6+N7*N6)/P6</f>
        <v>4.5068181818181827</v>
      </c>
    </row>
    <row r="8" spans="2:17" ht="19.5">
      <c r="B8" s="149" t="s">
        <v>212</v>
      </c>
      <c r="C8" s="13">
        <f t="shared" ref="C8:H8" si="0">C6*(13-C7)</f>
        <v>437.9</v>
      </c>
      <c r="D8" s="12">
        <f t="shared" si="0"/>
        <v>302.7</v>
      </c>
      <c r="E8" s="12">
        <f t="shared" si="0"/>
        <v>276.39999999999998</v>
      </c>
      <c r="F8" s="12">
        <f t="shared" si="0"/>
        <v>107.09999999999998</v>
      </c>
      <c r="G8" s="12">
        <f t="shared" si="0"/>
        <v>16.899999999999988</v>
      </c>
      <c r="H8" s="12">
        <f t="shared" si="0"/>
        <v>-8.2000000000000028</v>
      </c>
      <c r="I8" s="155">
        <f>SUM(C8:G8)</f>
        <v>1141</v>
      </c>
      <c r="J8" s="12">
        <f>J6*(13-J7)</f>
        <v>19.099999999999994</v>
      </c>
      <c r="K8" s="12">
        <f>K6*(13-K7)</f>
        <v>79.800000000000011</v>
      </c>
      <c r="L8" s="12">
        <f>L6*(13-L7)</f>
        <v>251.80000000000004</v>
      </c>
      <c r="M8" s="12">
        <f>M6*(13-M7)</f>
        <v>376.8</v>
      </c>
      <c r="N8" s="155">
        <f>SUM(J8:M8)</f>
        <v>727.5</v>
      </c>
      <c r="O8" s="156">
        <f>O6*(13-O7)</f>
        <v>1860.2999999999997</v>
      </c>
      <c r="P8" s="162">
        <f>P6*(13-P7)</f>
        <v>1868.4999999999998</v>
      </c>
    </row>
    <row r="9" spans="2:17" ht="19.5">
      <c r="B9" s="149" t="s">
        <v>213</v>
      </c>
      <c r="C9" s="13">
        <f t="shared" ref="C9:H9" si="1">C6*(17-C7)</f>
        <v>561.9</v>
      </c>
      <c r="D9" s="12">
        <f t="shared" si="1"/>
        <v>418.7</v>
      </c>
      <c r="E9" s="12">
        <f t="shared" si="1"/>
        <v>400.4</v>
      </c>
      <c r="F9" s="12">
        <f t="shared" si="1"/>
        <v>195.09999999999997</v>
      </c>
      <c r="G9" s="12">
        <f t="shared" si="1"/>
        <v>52.899999999999991</v>
      </c>
      <c r="H9" s="12">
        <f t="shared" si="1"/>
        <v>-0.20000000000000284</v>
      </c>
      <c r="I9" s="155">
        <f>SUM(C9:G9)</f>
        <v>1629</v>
      </c>
      <c r="J9" s="12">
        <f>J6*(17-J7)</f>
        <v>83.1</v>
      </c>
      <c r="K9" s="12">
        <f>K6*(17-K7)</f>
        <v>163.80000000000001</v>
      </c>
      <c r="L9" s="12">
        <f>L6*(17-L7)</f>
        <v>371.8</v>
      </c>
      <c r="M9" s="12">
        <f>M6*(17-M7)</f>
        <v>500.80000000000007</v>
      </c>
      <c r="N9" s="155">
        <f>SUM(J9:M9)</f>
        <v>1119.5</v>
      </c>
      <c r="O9" s="156">
        <f>O6*(17-O7)</f>
        <v>2748.2999999999997</v>
      </c>
      <c r="P9" s="162">
        <f>P6*(17-P7)</f>
        <v>2748.5</v>
      </c>
    </row>
    <row r="10" spans="2:17" ht="19.5">
      <c r="B10" s="149" t="s">
        <v>249</v>
      </c>
      <c r="C10" s="17">
        <f t="shared" ref="C10:H10" si="2">C6*(18-C7)</f>
        <v>592.9</v>
      </c>
      <c r="D10" s="16">
        <f t="shared" si="2"/>
        <v>447.7</v>
      </c>
      <c r="E10" s="16">
        <f t="shared" si="2"/>
        <v>431.4</v>
      </c>
      <c r="F10" s="16">
        <f t="shared" si="2"/>
        <v>217.09999999999997</v>
      </c>
      <c r="G10" s="16">
        <f t="shared" si="2"/>
        <v>61.899999999999991</v>
      </c>
      <c r="H10" s="16">
        <f t="shared" si="2"/>
        <v>1.7999999999999972</v>
      </c>
      <c r="I10" s="155">
        <f>SUM(C10:G10)</f>
        <v>1751</v>
      </c>
      <c r="J10" s="16">
        <f>J6*(18-J7)</f>
        <v>99.1</v>
      </c>
      <c r="K10" s="16">
        <f>K6*(18-K7)</f>
        <v>184.8</v>
      </c>
      <c r="L10" s="16">
        <f>L6*(18-L7)</f>
        <v>401.8</v>
      </c>
      <c r="M10" s="16">
        <f>M6*(18-M7)</f>
        <v>531.80000000000007</v>
      </c>
      <c r="N10" s="155">
        <f>SUM(J10:M10)</f>
        <v>1217.5</v>
      </c>
      <c r="O10" s="157">
        <f>O6*(18-O7)</f>
        <v>2970.2999999999997</v>
      </c>
      <c r="P10" s="163">
        <f>P6*(18-P7)</f>
        <v>2968.5</v>
      </c>
    </row>
    <row r="11" spans="2:17" ht="20.25" thickBot="1">
      <c r="B11" s="350" t="s">
        <v>215</v>
      </c>
      <c r="C11" s="21">
        <f t="shared" ref="C11:H11" si="3">C6*(19-C7)</f>
        <v>623.9</v>
      </c>
      <c r="D11" s="20">
        <f t="shared" si="3"/>
        <v>476.7</v>
      </c>
      <c r="E11" s="20">
        <f t="shared" si="3"/>
        <v>462.4</v>
      </c>
      <c r="F11" s="20">
        <f t="shared" si="3"/>
        <v>239.09999999999997</v>
      </c>
      <c r="G11" s="20">
        <f t="shared" si="3"/>
        <v>70.899999999999991</v>
      </c>
      <c r="H11" s="20">
        <f t="shared" si="3"/>
        <v>3.7999999999999972</v>
      </c>
      <c r="I11" s="164">
        <f>SUM(C11:G11)</f>
        <v>1873</v>
      </c>
      <c r="J11" s="20">
        <f>J6*(19-J7)</f>
        <v>115.1</v>
      </c>
      <c r="K11" s="20">
        <f>K6*(19-K7)</f>
        <v>205.8</v>
      </c>
      <c r="L11" s="20">
        <f>L6*(19-L7)</f>
        <v>431.8</v>
      </c>
      <c r="M11" s="20">
        <f>M6*(19-M7)</f>
        <v>562.80000000000007</v>
      </c>
      <c r="N11" s="164">
        <f>SUM(J11:M11)</f>
        <v>1315.5</v>
      </c>
      <c r="O11" s="165">
        <f>O6*(19-O7)</f>
        <v>3192.2999999999997</v>
      </c>
      <c r="P11" s="166">
        <f>P6*(19-P7)</f>
        <v>3188.5</v>
      </c>
    </row>
    <row r="12" spans="2:17" ht="15.75" thickBot="1"/>
    <row r="13" spans="2:17" ht="39.950000000000003" customHeight="1" thickBot="1">
      <c r="B13" s="473" t="s">
        <v>266</v>
      </c>
      <c r="C13" s="474"/>
      <c r="D13" s="474"/>
      <c r="E13" s="474"/>
      <c r="F13" s="474"/>
      <c r="G13" s="474"/>
      <c r="H13" s="474"/>
      <c r="I13" s="474"/>
      <c r="J13" s="474"/>
      <c r="K13" s="474"/>
      <c r="L13" s="470" t="s">
        <v>261</v>
      </c>
      <c r="M13" s="471"/>
      <c r="N13" s="471"/>
      <c r="O13" s="471"/>
      <c r="P13" s="472"/>
    </row>
    <row r="14" spans="2:17" ht="20.100000000000001" customHeight="1">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260</v>
      </c>
      <c r="P14" s="457"/>
    </row>
    <row r="15" spans="2:17" ht="18.75" customHeight="1" thickBot="1">
      <c r="B15" s="466"/>
      <c r="C15" s="462"/>
      <c r="D15" s="462"/>
      <c r="E15" s="462"/>
      <c r="F15" s="462"/>
      <c r="G15" s="462"/>
      <c r="H15" s="462"/>
      <c r="I15" s="462"/>
      <c r="J15" s="462"/>
      <c r="K15" s="462"/>
      <c r="L15" s="462"/>
      <c r="M15" s="462"/>
      <c r="N15" s="462"/>
      <c r="O15" s="145" t="s">
        <v>209</v>
      </c>
      <c r="P15" s="30" t="s">
        <v>210</v>
      </c>
      <c r="Q15" s="24"/>
    </row>
    <row r="16" spans="2:17" ht="19.5" customHeight="1">
      <c r="B16" s="148" t="s">
        <v>211</v>
      </c>
      <c r="C16" s="146">
        <v>31</v>
      </c>
      <c r="D16" s="8">
        <v>28</v>
      </c>
      <c r="E16" s="8">
        <v>31</v>
      </c>
      <c r="F16" s="8">
        <v>30</v>
      </c>
      <c r="G16" s="8">
        <v>10</v>
      </c>
      <c r="H16" s="8">
        <v>19</v>
      </c>
      <c r="I16" s="168">
        <f>SUM(C16:G16)</f>
        <v>130</v>
      </c>
      <c r="J16" s="8">
        <v>25</v>
      </c>
      <c r="K16" s="8">
        <v>20</v>
      </c>
      <c r="L16" s="8">
        <v>30</v>
      </c>
      <c r="M16" s="8">
        <v>31</v>
      </c>
      <c r="N16" s="168">
        <f>SUM(J16:M16)</f>
        <v>106</v>
      </c>
      <c r="O16" s="167">
        <f>SUM(C16:H16,J16:M16)</f>
        <v>255</v>
      </c>
      <c r="P16" s="169">
        <f>I16+N16</f>
        <v>236</v>
      </c>
      <c r="Q16" s="24"/>
    </row>
    <row r="17" spans="2:17" ht="20.100000000000001" customHeight="1">
      <c r="B17" s="149" t="s">
        <v>485</v>
      </c>
      <c r="C17" s="147">
        <v>-1.2258064516129032</v>
      </c>
      <c r="D17" s="10">
        <v>0.50357142857142878</v>
      </c>
      <c r="E17" s="10">
        <v>2.9419354838709681</v>
      </c>
      <c r="F17" s="10">
        <v>5.33</v>
      </c>
      <c r="G17" s="10">
        <v>12.99</v>
      </c>
      <c r="H17" s="10">
        <v>12.021052631578947</v>
      </c>
      <c r="I17" s="153">
        <f>(C16*C17+D16*D17+E16*E17+F16*F17+G16*G17)/I16</f>
        <v>2.746923076923077</v>
      </c>
      <c r="J17" s="10">
        <v>11.583333333333337</v>
      </c>
      <c r="K17" s="95">
        <v>12.319354838709678</v>
      </c>
      <c r="L17" s="95">
        <v>2.7866666666666666</v>
      </c>
      <c r="M17" s="95">
        <v>-1.119354838709677</v>
      </c>
      <c r="N17" s="153">
        <f>(J16*J17+K16*K17+L16*L17+M16*M17)/N16</f>
        <v>5.5176455670521412</v>
      </c>
      <c r="O17" s="154">
        <f>(C17*C16+D17*D16+E17*E16+F17*F16+G17*G16+H17*H16+J17*J16+K17*K16+L17*L16+M17*M16)/O16</f>
        <v>4.5896879612059882</v>
      </c>
      <c r="P17" s="161">
        <f>(I17*I16+N17*N16)/P16</f>
        <v>3.9914001275742672</v>
      </c>
      <c r="Q17" s="24"/>
    </row>
    <row r="18" spans="2:17" ht="20.100000000000001" customHeight="1">
      <c r="B18" s="149" t="s">
        <v>212</v>
      </c>
      <c r="C18" s="13">
        <f t="shared" ref="C18:H18" si="4">C16*(13-C17)</f>
        <v>441</v>
      </c>
      <c r="D18" s="12">
        <f t="shared" si="4"/>
        <v>349.90000000000003</v>
      </c>
      <c r="E18" s="12">
        <f t="shared" si="4"/>
        <v>311.8</v>
      </c>
      <c r="F18" s="12">
        <f t="shared" si="4"/>
        <v>230.1</v>
      </c>
      <c r="G18" s="12">
        <f t="shared" si="4"/>
        <v>9.9999999999997868E-2</v>
      </c>
      <c r="H18" s="12">
        <f t="shared" si="4"/>
        <v>18.600000000000016</v>
      </c>
      <c r="I18" s="155">
        <f>SUM(C18:G18)</f>
        <v>1332.8999999999999</v>
      </c>
      <c r="J18" s="12">
        <f>J16*(13-J17)</f>
        <v>35.416666666666565</v>
      </c>
      <c r="K18" s="12">
        <f>K16*(13-K17)</f>
        <v>13.612903225806434</v>
      </c>
      <c r="L18" s="12">
        <f>L16*(13-L17)</f>
        <v>306.39999999999998</v>
      </c>
      <c r="M18" s="12">
        <f>M16*(13-M17)</f>
        <v>437.7</v>
      </c>
      <c r="N18" s="155">
        <f>SUM(J18:M18)</f>
        <v>793.129569892473</v>
      </c>
      <c r="O18" s="156">
        <f>O16*(13-O17)</f>
        <v>2144.6295698924728</v>
      </c>
      <c r="P18" s="162">
        <f>P16*(13-P17)</f>
        <v>2126.0295698924733</v>
      </c>
      <c r="Q18" s="24"/>
    </row>
    <row r="19" spans="2:17" ht="20.100000000000001" customHeight="1">
      <c r="B19" s="149" t="s">
        <v>213</v>
      </c>
      <c r="C19" s="13">
        <f t="shared" ref="C19:H19" si="5">C16*(17-C17)</f>
        <v>565</v>
      </c>
      <c r="D19" s="12">
        <f t="shared" si="5"/>
        <v>461.9</v>
      </c>
      <c r="E19" s="12">
        <f t="shared" si="5"/>
        <v>435.8</v>
      </c>
      <c r="F19" s="12">
        <f t="shared" si="5"/>
        <v>350.1</v>
      </c>
      <c r="G19" s="12">
        <f t="shared" si="5"/>
        <v>40.099999999999994</v>
      </c>
      <c r="H19" s="12">
        <f t="shared" si="5"/>
        <v>94.600000000000023</v>
      </c>
      <c r="I19" s="155">
        <f>SUM(C19:G19)</f>
        <v>1852.9</v>
      </c>
      <c r="J19" s="12">
        <f>J16*(17-J17)</f>
        <v>135.41666666666657</v>
      </c>
      <c r="K19" s="12">
        <f>K16*(17-K17)</f>
        <v>93.612903225806434</v>
      </c>
      <c r="L19" s="12">
        <f>L16*(17-L17)</f>
        <v>426.4</v>
      </c>
      <c r="M19" s="12">
        <f>M16*(17-M17)</f>
        <v>561.69999999999993</v>
      </c>
      <c r="N19" s="155">
        <f>SUM(J19:M19)</f>
        <v>1217.1295698924728</v>
      </c>
      <c r="O19" s="156">
        <f>O16*(17-O17)</f>
        <v>3164.6295698924728</v>
      </c>
      <c r="P19" s="162">
        <f>P16*(17-P17)</f>
        <v>3070.0295698924733</v>
      </c>
      <c r="Q19" s="24"/>
    </row>
    <row r="20" spans="2:17" ht="20.100000000000001" customHeight="1">
      <c r="B20" s="149" t="s">
        <v>249</v>
      </c>
      <c r="C20" s="17">
        <f t="shared" ref="C20:H20" si="6">C16*(18-C17)</f>
        <v>596</v>
      </c>
      <c r="D20" s="16">
        <f t="shared" si="6"/>
        <v>489.9</v>
      </c>
      <c r="E20" s="16">
        <f t="shared" si="6"/>
        <v>466.8</v>
      </c>
      <c r="F20" s="16">
        <f t="shared" si="6"/>
        <v>380.1</v>
      </c>
      <c r="G20" s="16">
        <f t="shared" si="6"/>
        <v>50.099999999999994</v>
      </c>
      <c r="H20" s="16">
        <f t="shared" si="6"/>
        <v>113.60000000000002</v>
      </c>
      <c r="I20" s="155">
        <f>SUM(C20:G20)</f>
        <v>1982.9</v>
      </c>
      <c r="J20" s="16">
        <f>J16*(18-J17)</f>
        <v>160.41666666666657</v>
      </c>
      <c r="K20" s="16">
        <f>K16*(18-K17)</f>
        <v>113.61290322580643</v>
      </c>
      <c r="L20" s="16">
        <f>L16*(18-L17)</f>
        <v>456.4</v>
      </c>
      <c r="M20" s="16">
        <f>M16*(18-M17)</f>
        <v>592.69999999999993</v>
      </c>
      <c r="N20" s="155">
        <f>SUM(J20:M20)</f>
        <v>1323.1295698924728</v>
      </c>
      <c r="O20" s="157">
        <f>O16*(18-O17)</f>
        <v>3419.6295698924728</v>
      </c>
      <c r="P20" s="163">
        <f>P16*(18-P17)</f>
        <v>3306.0295698924733</v>
      </c>
      <c r="Q20" s="24"/>
    </row>
    <row r="21" spans="2:17" ht="20.100000000000001" customHeight="1" thickBot="1">
      <c r="B21" s="350" t="s">
        <v>215</v>
      </c>
      <c r="C21" s="21">
        <f t="shared" ref="C21:H21" si="7">C16*(19-C17)</f>
        <v>627</v>
      </c>
      <c r="D21" s="20">
        <f t="shared" si="7"/>
        <v>517.9</v>
      </c>
      <c r="E21" s="20">
        <f t="shared" si="7"/>
        <v>497.8</v>
      </c>
      <c r="F21" s="20">
        <f t="shared" si="7"/>
        <v>410.1</v>
      </c>
      <c r="G21" s="20">
        <f t="shared" si="7"/>
        <v>60.099999999999994</v>
      </c>
      <c r="H21" s="20">
        <f t="shared" si="7"/>
        <v>132.60000000000002</v>
      </c>
      <c r="I21" s="164">
        <f>SUM(C21:G21)</f>
        <v>2112.9</v>
      </c>
      <c r="J21" s="20">
        <f>J16*(19-J17)</f>
        <v>185.41666666666657</v>
      </c>
      <c r="K21" s="20">
        <f>K16*(19-K17)</f>
        <v>133.61290322580643</v>
      </c>
      <c r="L21" s="20">
        <f>L16*(19-L17)</f>
        <v>486.40000000000003</v>
      </c>
      <c r="M21" s="20">
        <f>M16*(19-M17)</f>
        <v>623.69999999999993</v>
      </c>
      <c r="N21" s="164">
        <f>SUM(J21:M21)</f>
        <v>1429.1295698924728</v>
      </c>
      <c r="O21" s="165">
        <f>O16*(19-O17)</f>
        <v>3674.6295698924728</v>
      </c>
      <c r="P21" s="166">
        <f>P16*(19-P17)</f>
        <v>3542.0295698924733</v>
      </c>
      <c r="Q21" s="24"/>
    </row>
    <row r="22" spans="2:17" ht="15.95" customHeight="1" thickBot="1">
      <c r="B22" s="24"/>
      <c r="C22" s="24"/>
      <c r="D22" s="53"/>
      <c r="E22" s="53"/>
      <c r="F22" s="53"/>
      <c r="G22" s="24"/>
      <c r="H22" s="54"/>
      <c r="I22" s="24"/>
      <c r="J22" s="54"/>
      <c r="K22" s="24"/>
      <c r="L22" s="2"/>
      <c r="M22" s="24"/>
      <c r="N22" s="53"/>
      <c r="O22" s="24"/>
      <c r="P22" s="24"/>
    </row>
    <row r="23" spans="2:17" ht="39.6" customHeight="1" thickBot="1">
      <c r="B23" s="473" t="s">
        <v>266</v>
      </c>
      <c r="C23" s="474"/>
      <c r="D23" s="474"/>
      <c r="E23" s="474"/>
      <c r="F23" s="474"/>
      <c r="G23" s="474"/>
      <c r="H23" s="474"/>
      <c r="I23" s="474"/>
      <c r="J23" s="474"/>
      <c r="K23" s="474"/>
      <c r="L23" s="470" t="s">
        <v>262</v>
      </c>
      <c r="M23" s="471"/>
      <c r="N23" s="471"/>
      <c r="O23" s="471"/>
      <c r="P23" s="472"/>
    </row>
    <row r="24" spans="2:17" ht="15.95" customHeight="1">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260</v>
      </c>
      <c r="P24" s="457"/>
    </row>
    <row r="25" spans="2:17" ht="15.95" customHeight="1" thickBot="1">
      <c r="B25" s="466"/>
      <c r="C25" s="462"/>
      <c r="D25" s="462"/>
      <c r="E25" s="462"/>
      <c r="F25" s="462"/>
      <c r="G25" s="462"/>
      <c r="H25" s="462"/>
      <c r="I25" s="462"/>
      <c r="J25" s="462"/>
      <c r="K25" s="462"/>
      <c r="L25" s="462"/>
      <c r="M25" s="462"/>
      <c r="N25" s="462"/>
      <c r="O25" s="145" t="s">
        <v>209</v>
      </c>
      <c r="P25" s="30" t="s">
        <v>210</v>
      </c>
    </row>
    <row r="26" spans="2:17" ht="20.25" customHeight="1">
      <c r="B26" s="148" t="s">
        <v>211</v>
      </c>
      <c r="C26" s="146">
        <v>31</v>
      </c>
      <c r="D26" s="8">
        <v>28</v>
      </c>
      <c r="E26" s="8">
        <v>31</v>
      </c>
      <c r="F26" s="8">
        <v>30</v>
      </c>
      <c r="G26" s="8">
        <v>11</v>
      </c>
      <c r="H26" s="8">
        <v>0</v>
      </c>
      <c r="I26" s="168">
        <f>SUM(C26:H26)</f>
        <v>131</v>
      </c>
      <c r="J26" s="8">
        <v>20</v>
      </c>
      <c r="K26" s="8">
        <v>31</v>
      </c>
      <c r="L26" s="8">
        <v>30</v>
      </c>
      <c r="M26" s="8">
        <v>31</v>
      </c>
      <c r="N26" s="168">
        <f>SUM(J26:M26)</f>
        <v>112</v>
      </c>
      <c r="O26" s="167">
        <f>SUM(C26:H26,J26:M26)</f>
        <v>243</v>
      </c>
      <c r="P26" s="169">
        <f>I26+N26</f>
        <v>243</v>
      </c>
    </row>
    <row r="27" spans="2:17" ht="20.25" customHeight="1">
      <c r="B27" s="149" t="s">
        <v>485</v>
      </c>
      <c r="C27" s="147">
        <v>-1.1000000000000001</v>
      </c>
      <c r="D27" s="10">
        <v>3.9</v>
      </c>
      <c r="E27" s="10">
        <v>4.3</v>
      </c>
      <c r="F27" s="10">
        <v>7.166666666666667</v>
      </c>
      <c r="G27" s="10">
        <v>12.072727272727274</v>
      </c>
      <c r="H27" s="10">
        <v>0</v>
      </c>
      <c r="I27" s="153">
        <f>(C26*C27+D26*D27+E26*E27+F26*F27+G26*G27)/I26</f>
        <v>4.2458015267175577</v>
      </c>
      <c r="J27" s="10">
        <v>10.375</v>
      </c>
      <c r="K27" s="95">
        <v>7.5032258064516126</v>
      </c>
      <c r="L27" s="95">
        <v>4.3</v>
      </c>
      <c r="M27" s="95">
        <v>-1.4</v>
      </c>
      <c r="N27" s="153">
        <f>(J26*J27+K26*K27+L26*L27+M26*M27)/N26</f>
        <v>4.6937500000000005</v>
      </c>
      <c r="O27" s="154">
        <f>(C27*C26+D27*D26+E27*E26+F27*F26+G27*G26+H27*H26+J27*J26+K27*K26+L27*L26+M27*M26)/O26</f>
        <v>4.4522633744855975</v>
      </c>
      <c r="P27" s="161">
        <f>(I27*I26+N27*N26)/P26</f>
        <v>4.4522633744855975</v>
      </c>
    </row>
    <row r="28" spans="2:17" ht="20.25" customHeight="1">
      <c r="B28" s="149" t="s">
        <v>212</v>
      </c>
      <c r="C28" s="13">
        <f t="shared" ref="C28:H28" si="8">C26*(13-C27)</f>
        <v>437.09999999999997</v>
      </c>
      <c r="D28" s="12">
        <f t="shared" si="8"/>
        <v>254.79999999999998</v>
      </c>
      <c r="E28" s="12">
        <f t="shared" si="8"/>
        <v>269.7</v>
      </c>
      <c r="F28" s="12">
        <f t="shared" si="8"/>
        <v>175</v>
      </c>
      <c r="G28" s="12">
        <f t="shared" si="8"/>
        <v>10.199999999999985</v>
      </c>
      <c r="H28" s="12">
        <f t="shared" si="8"/>
        <v>0</v>
      </c>
      <c r="I28" s="155">
        <f>SUM(C28:G28)</f>
        <v>1146.8</v>
      </c>
      <c r="J28" s="12">
        <f>J26*(13-J27)</f>
        <v>52.5</v>
      </c>
      <c r="K28" s="12">
        <f>K26*(13-K27)</f>
        <v>170.4</v>
      </c>
      <c r="L28" s="12">
        <f>L26*(13-L27)</f>
        <v>261</v>
      </c>
      <c r="M28" s="12">
        <f>M26*(13-M27)</f>
        <v>446.40000000000003</v>
      </c>
      <c r="N28" s="155">
        <f>SUM(J28:M28)</f>
        <v>930.3</v>
      </c>
      <c r="O28" s="156">
        <f>O26*(13-O27)</f>
        <v>2077.1</v>
      </c>
      <c r="P28" s="162">
        <f>P26*(13-P27)</f>
        <v>2077.1</v>
      </c>
    </row>
    <row r="29" spans="2:17" ht="20.25" customHeight="1">
      <c r="B29" s="149" t="s">
        <v>213</v>
      </c>
      <c r="C29" s="13">
        <f t="shared" ref="C29:H29" si="9">C26*(17-C27)</f>
        <v>561.1</v>
      </c>
      <c r="D29" s="12">
        <f t="shared" si="9"/>
        <v>366.8</v>
      </c>
      <c r="E29" s="12">
        <f t="shared" si="9"/>
        <v>393.7</v>
      </c>
      <c r="F29" s="12">
        <f t="shared" si="9"/>
        <v>294.99999999999994</v>
      </c>
      <c r="G29" s="12">
        <f t="shared" si="9"/>
        <v>54.199999999999989</v>
      </c>
      <c r="H29" s="12">
        <f t="shared" si="9"/>
        <v>0</v>
      </c>
      <c r="I29" s="155">
        <f>SUM(C29:G29)</f>
        <v>1670.8000000000002</v>
      </c>
      <c r="J29" s="12">
        <f>J26*(17-J27)</f>
        <v>132.5</v>
      </c>
      <c r="K29" s="12">
        <f>K26*(17-K27)</f>
        <v>294.39999999999998</v>
      </c>
      <c r="L29" s="12">
        <f>L26*(17-L27)</f>
        <v>381</v>
      </c>
      <c r="M29" s="12">
        <f>M26*(17-M27)</f>
        <v>570.4</v>
      </c>
      <c r="N29" s="155">
        <f>SUM(J29:M29)</f>
        <v>1378.3</v>
      </c>
      <c r="O29" s="156">
        <f>O26*(17-O27)</f>
        <v>3049.1</v>
      </c>
      <c r="P29" s="162">
        <f>P26*(17-P27)</f>
        <v>3049.1</v>
      </c>
    </row>
    <row r="30" spans="2:17" ht="20.25" customHeight="1">
      <c r="B30" s="149" t="s">
        <v>249</v>
      </c>
      <c r="C30" s="17">
        <f t="shared" ref="C30:H30" si="10">C26*(18-C27)</f>
        <v>592.1</v>
      </c>
      <c r="D30" s="16">
        <f t="shared" si="10"/>
        <v>394.8</v>
      </c>
      <c r="E30" s="16">
        <f t="shared" si="10"/>
        <v>424.7</v>
      </c>
      <c r="F30" s="16">
        <f t="shared" si="10"/>
        <v>324.99999999999994</v>
      </c>
      <c r="G30" s="16">
        <f t="shared" si="10"/>
        <v>65.199999999999989</v>
      </c>
      <c r="H30" s="16">
        <f t="shared" si="10"/>
        <v>0</v>
      </c>
      <c r="I30" s="155">
        <f>SUM(C30:G30)</f>
        <v>1801.8000000000002</v>
      </c>
      <c r="J30" s="16">
        <f>J26*(18-J27)</f>
        <v>152.5</v>
      </c>
      <c r="K30" s="16">
        <f>K26*(18-K27)</f>
        <v>325.39999999999998</v>
      </c>
      <c r="L30" s="16">
        <f>L26*(18-L27)</f>
        <v>411</v>
      </c>
      <c r="M30" s="16">
        <f>M26*(18-M27)</f>
        <v>601.4</v>
      </c>
      <c r="N30" s="155">
        <f>SUM(J30:M30)</f>
        <v>1490.3</v>
      </c>
      <c r="O30" s="157">
        <f>O26*(18-O27)</f>
        <v>3292.1</v>
      </c>
      <c r="P30" s="163">
        <f>P26*(18-P27)</f>
        <v>3292.1</v>
      </c>
    </row>
    <row r="31" spans="2:17" ht="20.25" customHeight="1" thickBot="1">
      <c r="B31" s="350" t="s">
        <v>215</v>
      </c>
      <c r="C31" s="21">
        <f t="shared" ref="C31:H31" si="11">C26*(19-C27)</f>
        <v>623.1</v>
      </c>
      <c r="D31" s="20">
        <f t="shared" si="11"/>
        <v>422.8</v>
      </c>
      <c r="E31" s="20">
        <f t="shared" si="11"/>
        <v>455.7</v>
      </c>
      <c r="F31" s="20">
        <f t="shared" si="11"/>
        <v>354.99999999999994</v>
      </c>
      <c r="G31" s="20">
        <f t="shared" si="11"/>
        <v>76.199999999999989</v>
      </c>
      <c r="H31" s="20">
        <f t="shared" si="11"/>
        <v>0</v>
      </c>
      <c r="I31" s="164">
        <f>SUM(C31:G31)</f>
        <v>1932.8000000000002</v>
      </c>
      <c r="J31" s="20">
        <f>J26*(19-J27)</f>
        <v>172.5</v>
      </c>
      <c r="K31" s="20">
        <f>K26*(19-K27)</f>
        <v>356.4</v>
      </c>
      <c r="L31" s="20">
        <f>L26*(19-L27)</f>
        <v>441</v>
      </c>
      <c r="M31" s="20">
        <f>M26*(19-M27)</f>
        <v>632.4</v>
      </c>
      <c r="N31" s="164">
        <f>SUM(J31:M31)</f>
        <v>1602.3</v>
      </c>
      <c r="O31" s="165">
        <f>O26*(19-O27)</f>
        <v>3535.1</v>
      </c>
      <c r="P31" s="166">
        <f>P26*(19-P27)</f>
        <v>3535.1</v>
      </c>
    </row>
    <row r="32" spans="2:17" ht="15.95" customHeight="1" thickBot="1">
      <c r="B32" s="24"/>
      <c r="C32" s="24"/>
      <c r="D32" s="53"/>
      <c r="E32" s="53"/>
      <c r="F32" s="53"/>
      <c r="G32" s="24"/>
      <c r="H32" s="54"/>
      <c r="I32" s="53"/>
      <c r="J32" s="54"/>
      <c r="K32" s="53"/>
      <c r="L32" s="2"/>
      <c r="M32" s="1"/>
      <c r="N32" s="53"/>
      <c r="O32" s="24"/>
    </row>
    <row r="33" spans="2:17" ht="39.950000000000003" customHeight="1" thickBot="1">
      <c r="B33" s="473" t="s">
        <v>266</v>
      </c>
      <c r="C33" s="474"/>
      <c r="D33" s="474"/>
      <c r="E33" s="474"/>
      <c r="F33" s="474"/>
      <c r="G33" s="474"/>
      <c r="H33" s="474"/>
      <c r="I33" s="474"/>
      <c r="J33" s="474"/>
      <c r="K33" s="474"/>
      <c r="L33" s="470" t="s">
        <v>263</v>
      </c>
      <c r="M33" s="471"/>
      <c r="N33" s="471"/>
      <c r="O33" s="471"/>
      <c r="P33" s="472"/>
    </row>
    <row r="34" spans="2:17" ht="20.100000000000001" customHeight="1">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260</v>
      </c>
      <c r="P34" s="457"/>
    </row>
    <row r="35" spans="2:17" ht="20.100000000000001" customHeight="1" thickBot="1">
      <c r="B35" s="466"/>
      <c r="C35" s="462"/>
      <c r="D35" s="462"/>
      <c r="E35" s="462"/>
      <c r="F35" s="462"/>
      <c r="G35" s="462"/>
      <c r="H35" s="462"/>
      <c r="I35" s="462"/>
      <c r="J35" s="462"/>
      <c r="K35" s="462"/>
      <c r="L35" s="462"/>
      <c r="M35" s="462"/>
      <c r="N35" s="462"/>
      <c r="O35" s="145" t="s">
        <v>209</v>
      </c>
      <c r="P35" s="30" t="s">
        <v>210</v>
      </c>
    </row>
    <row r="36" spans="2:17" ht="19.5" customHeight="1">
      <c r="B36" s="148" t="s">
        <v>211</v>
      </c>
      <c r="C36" s="146">
        <v>31</v>
      </c>
      <c r="D36" s="8">
        <v>28</v>
      </c>
      <c r="E36" s="8">
        <v>31</v>
      </c>
      <c r="F36" s="8">
        <v>25</v>
      </c>
      <c r="G36" s="8">
        <v>10</v>
      </c>
      <c r="H36" s="8">
        <v>0</v>
      </c>
      <c r="I36" s="168">
        <f>SUM(C36:G36)</f>
        <v>125</v>
      </c>
      <c r="J36" s="8">
        <v>20</v>
      </c>
      <c r="K36" s="8">
        <v>31</v>
      </c>
      <c r="L36" s="8">
        <v>30</v>
      </c>
      <c r="M36" s="8">
        <v>31</v>
      </c>
      <c r="N36" s="168">
        <f>SUM(J36:M36)</f>
        <v>112</v>
      </c>
      <c r="O36" s="167">
        <f>SUM(C36:H36,J36:M36)</f>
        <v>237</v>
      </c>
      <c r="P36" s="169">
        <f>I36+N36</f>
        <v>237</v>
      </c>
    </row>
    <row r="37" spans="2:17" ht="20.100000000000001" customHeight="1">
      <c r="B37" s="149" t="s">
        <v>485</v>
      </c>
      <c r="C37" s="147">
        <v>-2.2000000000000002</v>
      </c>
      <c r="D37" s="10">
        <v>-4.5</v>
      </c>
      <c r="E37" s="10">
        <v>4</v>
      </c>
      <c r="F37" s="10">
        <v>5.52</v>
      </c>
      <c r="G37" s="10">
        <v>11.15</v>
      </c>
      <c r="H37" s="10">
        <v>0</v>
      </c>
      <c r="I37" s="153">
        <f>(C36*C37+D36*D37+E36*E37+F36*F37+G36*G37)/I36</f>
        <v>1.4344000000000001</v>
      </c>
      <c r="J37" s="10">
        <v>11.9</v>
      </c>
      <c r="K37" s="95">
        <v>4.5999999999999996</v>
      </c>
      <c r="L37" s="95">
        <v>4.3</v>
      </c>
      <c r="M37" s="95">
        <v>-0.1</v>
      </c>
      <c r="N37" s="153">
        <f>(J36*J37+K36*K37+L36*L37+M36*M37)/N36</f>
        <v>4.5223214285714288</v>
      </c>
      <c r="O37" s="154">
        <f>(C37*C36+D37*D36+E37*E36+F37*F36+G37*G36+H37*H36+J37*J36+K37*K36+L37*L36+M37*M36)/O36</f>
        <v>2.8936708860759492</v>
      </c>
      <c r="P37" s="161">
        <f>(I37*I36+N37*N36)/P36</f>
        <v>2.8936708860759492</v>
      </c>
    </row>
    <row r="38" spans="2:17" ht="20.100000000000001" customHeight="1">
      <c r="B38" s="149" t="s">
        <v>212</v>
      </c>
      <c r="C38" s="13">
        <f t="shared" ref="C38:H38" si="12">C36*(13-C37)</f>
        <v>471.2</v>
      </c>
      <c r="D38" s="12">
        <f t="shared" si="12"/>
        <v>490</v>
      </c>
      <c r="E38" s="12">
        <f t="shared" si="12"/>
        <v>279</v>
      </c>
      <c r="F38" s="12">
        <f t="shared" si="12"/>
        <v>187</v>
      </c>
      <c r="G38" s="12">
        <f t="shared" si="12"/>
        <v>18.499999999999996</v>
      </c>
      <c r="H38" s="12">
        <f t="shared" si="12"/>
        <v>0</v>
      </c>
      <c r="I38" s="155">
        <f>SUM(C38:G38)</f>
        <v>1445.7</v>
      </c>
      <c r="J38" s="12">
        <f>J36*(13-J37)</f>
        <v>21.999999999999993</v>
      </c>
      <c r="K38" s="12">
        <f>K36*(13-K37)</f>
        <v>260.40000000000003</v>
      </c>
      <c r="L38" s="12">
        <f>L36*(13-L37)</f>
        <v>261</v>
      </c>
      <c r="M38" s="12">
        <f>M36*(13-M37)</f>
        <v>406.09999999999997</v>
      </c>
      <c r="N38" s="155">
        <f>SUM(J38:M38)</f>
        <v>949.5</v>
      </c>
      <c r="O38" s="156">
        <f>O36*(13-O37)</f>
        <v>2395.2000000000003</v>
      </c>
      <c r="P38" s="162">
        <f>P36*(13-P37)</f>
        <v>2395.2000000000003</v>
      </c>
      <c r="Q38" s="56"/>
    </row>
    <row r="39" spans="2:17" ht="20.100000000000001" customHeight="1">
      <c r="B39" s="149" t="s">
        <v>213</v>
      </c>
      <c r="C39" s="13">
        <f t="shared" ref="C39:H39" si="13">C36*(17-C37)</f>
        <v>595.19999999999993</v>
      </c>
      <c r="D39" s="12">
        <f t="shared" si="13"/>
        <v>602</v>
      </c>
      <c r="E39" s="12">
        <f t="shared" si="13"/>
        <v>403</v>
      </c>
      <c r="F39" s="12">
        <f t="shared" si="13"/>
        <v>287</v>
      </c>
      <c r="G39" s="12">
        <f t="shared" si="13"/>
        <v>58.5</v>
      </c>
      <c r="H39" s="12">
        <f t="shared" si="13"/>
        <v>0</v>
      </c>
      <c r="I39" s="155">
        <f>SUM(C39:G39)</f>
        <v>1945.6999999999998</v>
      </c>
      <c r="J39" s="12">
        <f>J36*(17-J37)</f>
        <v>102</v>
      </c>
      <c r="K39" s="12">
        <f>K36*(17-K37)</f>
        <v>384.40000000000003</v>
      </c>
      <c r="L39" s="12">
        <f>L36*(17-L37)</f>
        <v>381</v>
      </c>
      <c r="M39" s="12">
        <f>M36*(17-M37)</f>
        <v>530.1</v>
      </c>
      <c r="N39" s="155">
        <f>SUM(J39:M39)</f>
        <v>1397.5</v>
      </c>
      <c r="O39" s="156">
        <f>O36*(17-O37)</f>
        <v>3343.2000000000003</v>
      </c>
      <c r="P39" s="162">
        <f>P36*(17-P37)</f>
        <v>3343.2000000000003</v>
      </c>
      <c r="Q39" s="56"/>
    </row>
    <row r="40" spans="2:17" ht="20.100000000000001" customHeight="1">
      <c r="B40" s="149" t="s">
        <v>249</v>
      </c>
      <c r="C40" s="17">
        <f t="shared" ref="C40:H40" si="14">C36*(18-C37)</f>
        <v>626.19999999999993</v>
      </c>
      <c r="D40" s="16">
        <f t="shared" si="14"/>
        <v>630</v>
      </c>
      <c r="E40" s="16">
        <f t="shared" si="14"/>
        <v>434</v>
      </c>
      <c r="F40" s="16">
        <f t="shared" si="14"/>
        <v>312</v>
      </c>
      <c r="G40" s="16">
        <f t="shared" si="14"/>
        <v>68.5</v>
      </c>
      <c r="H40" s="16">
        <f t="shared" si="14"/>
        <v>0</v>
      </c>
      <c r="I40" s="155">
        <f>SUM(C40:G40)</f>
        <v>2070.6999999999998</v>
      </c>
      <c r="J40" s="16">
        <f>J36*(18-J37)</f>
        <v>122</v>
      </c>
      <c r="K40" s="16">
        <f>K36*(18-K37)</f>
        <v>415.40000000000003</v>
      </c>
      <c r="L40" s="16">
        <f>L36*(18-L37)</f>
        <v>411</v>
      </c>
      <c r="M40" s="16">
        <f>M36*(18-M37)</f>
        <v>561.1</v>
      </c>
      <c r="N40" s="155">
        <f>SUM(J40:M40)</f>
        <v>1509.5</v>
      </c>
      <c r="O40" s="157">
        <f>O36*(18-O37)</f>
        <v>3580.2000000000003</v>
      </c>
      <c r="P40" s="163">
        <f>P36*(18-P37)</f>
        <v>3580.2000000000003</v>
      </c>
      <c r="Q40" s="56"/>
    </row>
    <row r="41" spans="2:17" ht="20.100000000000001" customHeight="1" thickBot="1">
      <c r="B41" s="350" t="s">
        <v>215</v>
      </c>
      <c r="C41" s="21">
        <f t="shared" ref="C41:H41" si="15">C36*(19-C37)</f>
        <v>657.19999999999993</v>
      </c>
      <c r="D41" s="20">
        <f t="shared" si="15"/>
        <v>658</v>
      </c>
      <c r="E41" s="20">
        <f t="shared" si="15"/>
        <v>465</v>
      </c>
      <c r="F41" s="20">
        <f t="shared" si="15"/>
        <v>337</v>
      </c>
      <c r="G41" s="20">
        <f t="shared" si="15"/>
        <v>78.5</v>
      </c>
      <c r="H41" s="20">
        <f t="shared" si="15"/>
        <v>0</v>
      </c>
      <c r="I41" s="164">
        <f>SUM(C41:G41)</f>
        <v>2195.6999999999998</v>
      </c>
      <c r="J41" s="20">
        <f>J36*(19-J37)</f>
        <v>142</v>
      </c>
      <c r="K41" s="20">
        <f>K36*(19-K37)</f>
        <v>446.40000000000003</v>
      </c>
      <c r="L41" s="20">
        <f>L36*(19-L37)</f>
        <v>441</v>
      </c>
      <c r="M41" s="20">
        <f>M36*(19-M37)</f>
        <v>592.1</v>
      </c>
      <c r="N41" s="164">
        <f>SUM(J41:M41)</f>
        <v>1621.5</v>
      </c>
      <c r="O41" s="165">
        <f>O36*(19-O37)</f>
        <v>3817.2000000000003</v>
      </c>
      <c r="P41" s="166">
        <f>P36*(19-P37)</f>
        <v>3817.2000000000003</v>
      </c>
      <c r="Q41" s="56"/>
    </row>
    <row r="42" spans="2:17" ht="15.75" thickBot="1">
      <c r="B42" s="1"/>
      <c r="C42" s="1"/>
      <c r="D42" s="2"/>
      <c r="E42" s="2"/>
      <c r="F42" s="2"/>
      <c r="G42" s="1"/>
      <c r="H42" s="3"/>
      <c r="I42" s="2"/>
      <c r="J42" s="3"/>
      <c r="K42" s="2"/>
      <c r="L42" s="2"/>
      <c r="M42" s="1"/>
      <c r="N42" s="2"/>
      <c r="O42" s="1"/>
      <c r="P42" s="4"/>
    </row>
    <row r="43" spans="2:17" ht="74.25" customHeight="1" thickBot="1">
      <c r="B43" s="473" t="s">
        <v>268</v>
      </c>
      <c r="C43" s="474"/>
      <c r="D43" s="474"/>
      <c r="E43" s="474"/>
      <c r="F43" s="474"/>
      <c r="G43" s="474"/>
      <c r="H43" s="474"/>
      <c r="I43" s="474"/>
      <c r="J43" s="474"/>
      <c r="K43" s="474"/>
      <c r="L43" s="470" t="s">
        <v>221</v>
      </c>
      <c r="M43" s="471"/>
      <c r="N43" s="471"/>
      <c r="O43" s="471"/>
      <c r="P43" s="472"/>
    </row>
    <row r="44" spans="2:17" ht="15.75">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7" ht="16.5" thickBot="1">
      <c r="B45" s="466"/>
      <c r="C45" s="462"/>
      <c r="D45" s="462"/>
      <c r="E45" s="462"/>
      <c r="F45" s="462"/>
      <c r="G45" s="462"/>
      <c r="H45" s="462"/>
      <c r="I45" s="462"/>
      <c r="J45" s="462"/>
      <c r="K45" s="462"/>
      <c r="L45" s="462"/>
      <c r="M45" s="462"/>
      <c r="N45" s="462"/>
      <c r="O45" s="145" t="s">
        <v>209</v>
      </c>
      <c r="P45" s="30" t="s">
        <v>210</v>
      </c>
    </row>
    <row r="46" spans="2:17">
      <c r="B46" s="148" t="s">
        <v>211</v>
      </c>
      <c r="C46" s="146">
        <v>31</v>
      </c>
      <c r="D46" s="8">
        <v>29</v>
      </c>
      <c r="E46" s="8">
        <v>31</v>
      </c>
      <c r="F46" s="8">
        <v>30</v>
      </c>
      <c r="G46" s="8">
        <v>26</v>
      </c>
      <c r="H46" s="8">
        <v>5</v>
      </c>
      <c r="I46" s="168">
        <f>SUM(C46:G46)</f>
        <v>147</v>
      </c>
      <c r="J46" s="8">
        <v>15</v>
      </c>
      <c r="K46" s="8">
        <v>31</v>
      </c>
      <c r="L46" s="8">
        <v>30</v>
      </c>
      <c r="M46" s="8">
        <v>31</v>
      </c>
      <c r="N46" s="168">
        <f>SUM(J46:M46)</f>
        <v>107</v>
      </c>
      <c r="O46" s="167">
        <f>SUM(C46:H46,J46:M46)</f>
        <v>259</v>
      </c>
      <c r="P46" s="169">
        <f>I46+N46</f>
        <v>254</v>
      </c>
    </row>
    <row r="47" spans="2:17" ht="19.5">
      <c r="B47" s="149" t="s">
        <v>485</v>
      </c>
      <c r="C47" s="147">
        <v>-2.7</v>
      </c>
      <c r="D47" s="10">
        <v>1.4</v>
      </c>
      <c r="E47" s="10">
        <v>2.7</v>
      </c>
      <c r="F47" s="10">
        <v>2.7</v>
      </c>
      <c r="G47" s="10">
        <v>10.4</v>
      </c>
      <c r="H47" s="10">
        <v>12.5</v>
      </c>
      <c r="I47" s="153">
        <f>(C46*C47+D46*D47+E46*E47+F46*F47+G46*G47)/I46</f>
        <v>2.6666666666666665</v>
      </c>
      <c r="J47" s="10">
        <v>10.3</v>
      </c>
      <c r="K47" s="95">
        <v>8.8000000000000007</v>
      </c>
      <c r="L47" s="95">
        <v>3.6</v>
      </c>
      <c r="M47" s="95">
        <v>-1.2</v>
      </c>
      <c r="N47" s="153">
        <f>(J46*J47+K46*K47+L46*L47+M46*M47)/N46</f>
        <v>4.6551401869158875</v>
      </c>
      <c r="O47" s="154">
        <f>(C47*C46+D47*D46+E47*E46+F47*F46+G47*G46+H47*H46+J47*J46+K47*K46+L47*L46+M47*M46)/O46</f>
        <v>3.6779922779922778</v>
      </c>
      <c r="P47" s="161">
        <f>(I47*I46+N47*N46)/P46</f>
        <v>3.504330708661417</v>
      </c>
    </row>
    <row r="48" spans="2:17" ht="19.5">
      <c r="B48" s="149" t="s">
        <v>212</v>
      </c>
      <c r="C48" s="13">
        <f t="shared" ref="C48:H48" si="16">C46*(13-C47)</f>
        <v>486.7</v>
      </c>
      <c r="D48" s="12">
        <f t="shared" si="16"/>
        <v>336.4</v>
      </c>
      <c r="E48" s="12">
        <f t="shared" si="16"/>
        <v>319.3</v>
      </c>
      <c r="F48" s="12">
        <f t="shared" si="16"/>
        <v>309</v>
      </c>
      <c r="G48" s="12">
        <f t="shared" si="16"/>
        <v>67.599999999999994</v>
      </c>
      <c r="H48" s="12">
        <f t="shared" si="16"/>
        <v>2.5</v>
      </c>
      <c r="I48" s="155">
        <f>SUM(C48:G48)</f>
        <v>1518.9999999999998</v>
      </c>
      <c r="J48" s="12">
        <f>J46*(13-J47)</f>
        <v>40.499999999999986</v>
      </c>
      <c r="K48" s="12">
        <f>K46*(13-K47)</f>
        <v>130.19999999999999</v>
      </c>
      <c r="L48" s="12">
        <f>L46*(13-L47)</f>
        <v>282</v>
      </c>
      <c r="M48" s="12">
        <f>M46*(13-M47)</f>
        <v>440.2</v>
      </c>
      <c r="N48" s="155">
        <f>SUM(J48:M48)</f>
        <v>892.9</v>
      </c>
      <c r="O48" s="156">
        <f>O46*(13-O47)</f>
        <v>2414.4</v>
      </c>
      <c r="P48" s="162">
        <f>P46*(13-P47)</f>
        <v>2411.9</v>
      </c>
    </row>
    <row r="49" spans="2:16" ht="19.5">
      <c r="B49" s="149" t="s">
        <v>213</v>
      </c>
      <c r="C49" s="13">
        <f t="shared" ref="C49:H49" si="17">C46*(17-C47)</f>
        <v>610.69999999999993</v>
      </c>
      <c r="D49" s="12">
        <f t="shared" si="17"/>
        <v>452.4</v>
      </c>
      <c r="E49" s="12">
        <f t="shared" si="17"/>
        <v>443.3</v>
      </c>
      <c r="F49" s="12">
        <f t="shared" si="17"/>
        <v>429</v>
      </c>
      <c r="G49" s="12">
        <f t="shared" si="17"/>
        <v>171.6</v>
      </c>
      <c r="H49" s="12">
        <f t="shared" si="17"/>
        <v>22.5</v>
      </c>
      <c r="I49" s="155">
        <f>SUM(C49:G49)</f>
        <v>2107</v>
      </c>
      <c r="J49" s="12">
        <f>J46*(17-J47)</f>
        <v>100.49999999999999</v>
      </c>
      <c r="K49" s="12">
        <f>K46*(17-K47)</f>
        <v>254.2</v>
      </c>
      <c r="L49" s="12">
        <f>L46*(17-L47)</f>
        <v>402</v>
      </c>
      <c r="M49" s="12">
        <f>M46*(17-M47)</f>
        <v>564.19999999999993</v>
      </c>
      <c r="N49" s="155">
        <f>SUM(J49:M49)</f>
        <v>1320.9</v>
      </c>
      <c r="O49" s="156">
        <f>O46*(17-O47)</f>
        <v>3450.4</v>
      </c>
      <c r="P49" s="162">
        <f>P46*(17-P47)</f>
        <v>3427.9</v>
      </c>
    </row>
    <row r="50" spans="2:16" ht="19.5">
      <c r="B50" s="149" t="s">
        <v>214</v>
      </c>
      <c r="C50" s="17">
        <f t="shared" ref="C50:H50" si="18">C46*(18-C47)</f>
        <v>641.69999999999993</v>
      </c>
      <c r="D50" s="16">
        <f t="shared" si="18"/>
        <v>481.40000000000003</v>
      </c>
      <c r="E50" s="16">
        <f t="shared" si="18"/>
        <v>474.3</v>
      </c>
      <c r="F50" s="16">
        <f t="shared" si="18"/>
        <v>459</v>
      </c>
      <c r="G50" s="16">
        <f t="shared" si="18"/>
        <v>197.6</v>
      </c>
      <c r="H50" s="16">
        <f t="shared" si="18"/>
        <v>27.5</v>
      </c>
      <c r="I50" s="155">
        <f>SUM(C50:G50)</f>
        <v>2253.9999999999995</v>
      </c>
      <c r="J50" s="16">
        <f>J46*(18-J47)</f>
        <v>115.49999999999999</v>
      </c>
      <c r="K50" s="16">
        <f>K46*(18-K47)</f>
        <v>285.2</v>
      </c>
      <c r="L50" s="16">
        <f>L46*(18-L47)</f>
        <v>432</v>
      </c>
      <c r="M50" s="16">
        <f>M46*(18-M47)</f>
        <v>595.19999999999993</v>
      </c>
      <c r="N50" s="155">
        <f>SUM(J50:M50)</f>
        <v>1427.9</v>
      </c>
      <c r="O50" s="157">
        <f>O46*(18-O47)</f>
        <v>3709.4</v>
      </c>
      <c r="P50" s="163">
        <f>P46*(18-P47)</f>
        <v>3681.9</v>
      </c>
    </row>
    <row r="51" spans="2:16" ht="20.25" thickBot="1">
      <c r="B51" s="350" t="s">
        <v>215</v>
      </c>
      <c r="C51" s="21">
        <f t="shared" ref="C51:H51" si="19">C46*(19-C47)</f>
        <v>672.69999999999993</v>
      </c>
      <c r="D51" s="20">
        <f t="shared" si="19"/>
        <v>510.40000000000003</v>
      </c>
      <c r="E51" s="20">
        <f t="shared" si="19"/>
        <v>505.3</v>
      </c>
      <c r="F51" s="20">
        <f t="shared" si="19"/>
        <v>489</v>
      </c>
      <c r="G51" s="20">
        <f t="shared" si="19"/>
        <v>223.6</v>
      </c>
      <c r="H51" s="20">
        <f t="shared" si="19"/>
        <v>32.5</v>
      </c>
      <c r="I51" s="164">
        <f>SUM(C51:G51)</f>
        <v>2400.9999999999995</v>
      </c>
      <c r="J51" s="20">
        <f>J46*(19-J47)</f>
        <v>130.5</v>
      </c>
      <c r="K51" s="20">
        <f>K46*(19-K47)</f>
        <v>316.2</v>
      </c>
      <c r="L51" s="20">
        <f>L46*(19-L47)</f>
        <v>462</v>
      </c>
      <c r="M51" s="20">
        <f>M46*(19-M47)</f>
        <v>626.19999999999993</v>
      </c>
      <c r="N51" s="164">
        <f>SUM(J51:M51)</f>
        <v>1534.9</v>
      </c>
      <c r="O51" s="165">
        <f>O46*(19-O47)</f>
        <v>3968.4</v>
      </c>
      <c r="P51" s="166">
        <f>P46*(19-P47)</f>
        <v>3935.9</v>
      </c>
    </row>
    <row r="52" spans="2:16" ht="15.75" thickBot="1">
      <c r="B52" s="1"/>
      <c r="C52" s="1"/>
      <c r="D52" s="2"/>
      <c r="E52" s="2"/>
      <c r="F52" s="2"/>
      <c r="G52" s="1"/>
      <c r="H52" s="3"/>
      <c r="I52" s="2"/>
      <c r="J52" s="3"/>
      <c r="K52" s="2"/>
      <c r="L52" s="2"/>
      <c r="M52" s="1"/>
      <c r="N52" s="2"/>
      <c r="O52" s="1"/>
      <c r="P52" s="4"/>
    </row>
    <row r="53" spans="2:16" ht="24" thickBot="1">
      <c r="B53" s="473" t="s">
        <v>268</v>
      </c>
      <c r="C53" s="474"/>
      <c r="D53" s="474"/>
      <c r="E53" s="474"/>
      <c r="F53" s="474"/>
      <c r="G53" s="474"/>
      <c r="H53" s="474"/>
      <c r="I53" s="474"/>
      <c r="J53" s="474"/>
      <c r="K53" s="474"/>
      <c r="L53" s="470" t="s">
        <v>222</v>
      </c>
      <c r="M53" s="471"/>
      <c r="N53" s="471"/>
      <c r="O53" s="471"/>
      <c r="P53" s="472"/>
    </row>
    <row r="54" spans="2:16" s="4" customFormat="1"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6" s="4" customFormat="1" ht="16.5" thickBot="1">
      <c r="B55" s="466"/>
      <c r="C55" s="462"/>
      <c r="D55" s="462"/>
      <c r="E55" s="462"/>
      <c r="F55" s="462"/>
      <c r="G55" s="462"/>
      <c r="H55" s="462"/>
      <c r="I55" s="462"/>
      <c r="J55" s="462"/>
      <c r="K55" s="462"/>
      <c r="L55" s="462"/>
      <c r="M55" s="462"/>
      <c r="N55" s="462"/>
      <c r="O55" s="145" t="s">
        <v>209</v>
      </c>
      <c r="P55" s="30" t="s">
        <v>210</v>
      </c>
    </row>
    <row r="56" spans="2:16" ht="19.5" customHeight="1">
      <c r="B56" s="148" t="s">
        <v>211</v>
      </c>
      <c r="C56" s="146">
        <v>31</v>
      </c>
      <c r="D56" s="8">
        <v>28</v>
      </c>
      <c r="E56" s="8">
        <v>31</v>
      </c>
      <c r="F56" s="8">
        <v>30</v>
      </c>
      <c r="G56" s="8">
        <v>15</v>
      </c>
      <c r="H56" s="8">
        <v>5</v>
      </c>
      <c r="I56" s="168">
        <f>SUM(C56:G56)</f>
        <v>135</v>
      </c>
      <c r="J56" s="8">
        <v>15</v>
      </c>
      <c r="K56" s="8">
        <v>31</v>
      </c>
      <c r="L56" s="8">
        <v>30</v>
      </c>
      <c r="M56" s="8">
        <v>31</v>
      </c>
      <c r="N56" s="168">
        <f>SUM(J56:M56)</f>
        <v>107</v>
      </c>
      <c r="O56" s="167">
        <f>SUM(C56:H56,J56:M56)</f>
        <v>247</v>
      </c>
      <c r="P56" s="169">
        <f>I56+N56</f>
        <v>242</v>
      </c>
    </row>
    <row r="57" spans="2:16" ht="19.5" customHeight="1">
      <c r="B57" s="149" t="s">
        <v>485</v>
      </c>
      <c r="C57" s="147">
        <v>0.2</v>
      </c>
      <c r="D57" s="10">
        <v>-3.5</v>
      </c>
      <c r="E57" s="10">
        <v>2</v>
      </c>
      <c r="F57" s="10">
        <v>8.5</v>
      </c>
      <c r="G57" s="10">
        <v>8.6999999999999993</v>
      </c>
      <c r="H57" s="10">
        <v>10</v>
      </c>
      <c r="I57" s="153">
        <f>(C56*C57+D56*D57+E56*E57+F56*F57+G56*G57)/I56</f>
        <v>2.6348148148148147</v>
      </c>
      <c r="J57" s="10">
        <v>10.6</v>
      </c>
      <c r="K57" s="95">
        <v>9.5</v>
      </c>
      <c r="L57" s="95">
        <v>2.9</v>
      </c>
      <c r="M57" s="95">
        <v>-0.6</v>
      </c>
      <c r="N57" s="153">
        <f>(J56*J57+K56*K57+L56*L57+M56*M57)/N56</f>
        <v>4.877570093457944</v>
      </c>
      <c r="O57" s="154">
        <f>(C57*C56+D57*D56+E57*E56+F57*F56+G57*G56+H57*H56+J57*J56+K57*K56+L57*L56+M57*M56)/O56</f>
        <v>3.7554655870445344</v>
      </c>
      <c r="P57" s="161">
        <f>(I57*I56+N57*N56)/P56</f>
        <v>3.6264462809917353</v>
      </c>
    </row>
    <row r="58" spans="2:16" ht="19.5" customHeight="1">
      <c r="B58" s="149" t="s">
        <v>212</v>
      </c>
      <c r="C58" s="13">
        <f t="shared" ref="C58:H58" si="20">C56*(13-C57)</f>
        <v>396.8</v>
      </c>
      <c r="D58" s="12">
        <f t="shared" si="20"/>
        <v>462</v>
      </c>
      <c r="E58" s="12">
        <f t="shared" si="20"/>
        <v>341</v>
      </c>
      <c r="F58" s="12">
        <f t="shared" si="20"/>
        <v>135</v>
      </c>
      <c r="G58" s="12">
        <f t="shared" si="20"/>
        <v>64.500000000000014</v>
      </c>
      <c r="H58" s="12">
        <f t="shared" si="20"/>
        <v>15</v>
      </c>
      <c r="I58" s="155">
        <f>SUM(C58:G58)</f>
        <v>1399.3</v>
      </c>
      <c r="J58" s="12">
        <f>J56*(13-J57)</f>
        <v>36.000000000000007</v>
      </c>
      <c r="K58" s="12">
        <f>K56*(13-K57)</f>
        <v>108.5</v>
      </c>
      <c r="L58" s="12">
        <f>L56*(13-L57)</f>
        <v>303</v>
      </c>
      <c r="M58" s="12">
        <f>M56*(13-M57)</f>
        <v>421.59999999999997</v>
      </c>
      <c r="N58" s="155">
        <f>SUM(J58:M58)</f>
        <v>869.09999999999991</v>
      </c>
      <c r="O58" s="156">
        <f>O56*(13-O57)</f>
        <v>2283.4</v>
      </c>
      <c r="P58" s="162">
        <f>P56*(13-P57)</f>
        <v>2268.3999999999996</v>
      </c>
    </row>
    <row r="59" spans="2:16" ht="19.5" customHeight="1">
      <c r="B59" s="149" t="s">
        <v>213</v>
      </c>
      <c r="C59" s="13">
        <f t="shared" ref="C59:H59" si="21">C56*(17-C57)</f>
        <v>520.80000000000007</v>
      </c>
      <c r="D59" s="12">
        <f t="shared" si="21"/>
        <v>574</v>
      </c>
      <c r="E59" s="12">
        <f t="shared" si="21"/>
        <v>465</v>
      </c>
      <c r="F59" s="12">
        <f t="shared" si="21"/>
        <v>255</v>
      </c>
      <c r="G59" s="12">
        <f t="shared" si="21"/>
        <v>124.50000000000001</v>
      </c>
      <c r="H59" s="12">
        <f t="shared" si="21"/>
        <v>35</v>
      </c>
      <c r="I59" s="155">
        <f>SUM(C59:G59)</f>
        <v>1939.3000000000002</v>
      </c>
      <c r="J59" s="12">
        <f>J56*(17-J57)</f>
        <v>96</v>
      </c>
      <c r="K59" s="12">
        <f>K56*(17-K57)</f>
        <v>232.5</v>
      </c>
      <c r="L59" s="12">
        <f>L56*(17-L57)</f>
        <v>423</v>
      </c>
      <c r="M59" s="12">
        <f>M56*(17-M57)</f>
        <v>545.6</v>
      </c>
      <c r="N59" s="155">
        <f>SUM(J59:M59)</f>
        <v>1297.0999999999999</v>
      </c>
      <c r="O59" s="156">
        <f>O56*(17-O57)</f>
        <v>3271.4</v>
      </c>
      <c r="P59" s="162">
        <f>P56*(17-P57)</f>
        <v>3236.3999999999996</v>
      </c>
    </row>
    <row r="60" spans="2:16" ht="19.5">
      <c r="B60" s="149" t="s">
        <v>214</v>
      </c>
      <c r="C60" s="17">
        <f t="shared" ref="C60:H60" si="22">C56*(18-C57)</f>
        <v>551.80000000000007</v>
      </c>
      <c r="D60" s="16">
        <f t="shared" si="22"/>
        <v>602</v>
      </c>
      <c r="E60" s="16">
        <f t="shared" si="22"/>
        <v>496</v>
      </c>
      <c r="F60" s="16">
        <f t="shared" si="22"/>
        <v>285</v>
      </c>
      <c r="G60" s="16">
        <f t="shared" si="22"/>
        <v>139.5</v>
      </c>
      <c r="H60" s="16">
        <f t="shared" si="22"/>
        <v>40</v>
      </c>
      <c r="I60" s="155">
        <f>SUM(C60:G60)</f>
        <v>2074.3000000000002</v>
      </c>
      <c r="J60" s="16">
        <f>J56*(18-J57)</f>
        <v>111</v>
      </c>
      <c r="K60" s="16">
        <f>K56*(18-K57)</f>
        <v>263.5</v>
      </c>
      <c r="L60" s="16">
        <f>L56*(18-L57)</f>
        <v>453</v>
      </c>
      <c r="M60" s="16">
        <f>M56*(18-M57)</f>
        <v>576.6</v>
      </c>
      <c r="N60" s="155">
        <f>SUM(J60:M60)</f>
        <v>1404.1</v>
      </c>
      <c r="O60" s="157">
        <f>O56*(18-O57)</f>
        <v>3518.4</v>
      </c>
      <c r="P60" s="163">
        <f>P56*(18-P57)</f>
        <v>3478.3999999999996</v>
      </c>
    </row>
    <row r="61" spans="2:16" ht="20.25" thickBot="1">
      <c r="B61" s="350" t="s">
        <v>215</v>
      </c>
      <c r="C61" s="21">
        <f t="shared" ref="C61:H61" si="23">C56*(19-C57)</f>
        <v>582.80000000000007</v>
      </c>
      <c r="D61" s="20">
        <f t="shared" si="23"/>
        <v>630</v>
      </c>
      <c r="E61" s="20">
        <f t="shared" si="23"/>
        <v>527</v>
      </c>
      <c r="F61" s="20">
        <f t="shared" si="23"/>
        <v>315</v>
      </c>
      <c r="G61" s="20">
        <f t="shared" si="23"/>
        <v>154.5</v>
      </c>
      <c r="H61" s="20">
        <f t="shared" si="23"/>
        <v>45</v>
      </c>
      <c r="I61" s="164">
        <f>SUM(C61:G61)</f>
        <v>2209.3000000000002</v>
      </c>
      <c r="J61" s="20">
        <f>J56*(19-J57)</f>
        <v>126</v>
      </c>
      <c r="K61" s="20">
        <f>K56*(19-K57)</f>
        <v>294.5</v>
      </c>
      <c r="L61" s="20">
        <f>L56*(19-L57)</f>
        <v>483.00000000000006</v>
      </c>
      <c r="M61" s="20">
        <f>M56*(19-M57)</f>
        <v>607.6</v>
      </c>
      <c r="N61" s="164">
        <f>SUM(J61:M61)</f>
        <v>1511.1</v>
      </c>
      <c r="O61" s="165">
        <f>O56*(19-O57)</f>
        <v>3765.4</v>
      </c>
      <c r="P61" s="166">
        <f>P56*(19-P57)</f>
        <v>3720.3999999999996</v>
      </c>
    </row>
    <row r="62" spans="2:16" ht="15.75" thickBot="1">
      <c r="B62" s="1"/>
      <c r="C62" s="1"/>
      <c r="D62" s="2"/>
      <c r="E62" s="2"/>
      <c r="F62" s="2"/>
      <c r="G62" s="1"/>
      <c r="H62" s="3"/>
      <c r="I62" s="2"/>
      <c r="J62" s="3"/>
      <c r="K62" s="2"/>
      <c r="L62" s="2"/>
      <c r="M62" s="1"/>
      <c r="N62" s="2"/>
      <c r="O62" s="1"/>
      <c r="P62" s="4"/>
    </row>
    <row r="63" spans="2:16" ht="24" thickBot="1">
      <c r="B63" s="473" t="s">
        <v>268</v>
      </c>
      <c r="C63" s="474"/>
      <c r="D63" s="474"/>
      <c r="E63" s="474"/>
      <c r="F63" s="474"/>
      <c r="G63" s="474"/>
      <c r="H63" s="474"/>
      <c r="I63" s="474"/>
      <c r="J63" s="474"/>
      <c r="K63" s="474"/>
      <c r="L63" s="470" t="s">
        <v>223</v>
      </c>
      <c r="M63" s="471"/>
      <c r="N63" s="471"/>
      <c r="O63" s="471"/>
      <c r="P63" s="472"/>
    </row>
    <row r="64" spans="2:16"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c r="B66" s="148" t="s">
        <v>211</v>
      </c>
      <c r="C66" s="146">
        <v>31</v>
      </c>
      <c r="D66" s="8">
        <v>28</v>
      </c>
      <c r="E66" s="8">
        <v>31</v>
      </c>
      <c r="F66" s="8">
        <v>30</v>
      </c>
      <c r="G66" s="8">
        <v>16</v>
      </c>
      <c r="H66" s="8">
        <v>10</v>
      </c>
      <c r="I66" s="168">
        <f>SUM(C66:G66)</f>
        <v>136</v>
      </c>
      <c r="J66" s="8"/>
      <c r="K66" s="8">
        <v>31</v>
      </c>
      <c r="L66" s="8">
        <v>30</v>
      </c>
      <c r="M66" s="8">
        <v>31</v>
      </c>
      <c r="N66" s="168">
        <f>SUM(J66:M66)</f>
        <v>92</v>
      </c>
      <c r="O66" s="167">
        <f>SUM(C66:H66,J66:M66)</f>
        <v>238</v>
      </c>
      <c r="P66" s="169">
        <f>I66+N66</f>
        <v>228</v>
      </c>
    </row>
    <row r="67" spans="2:16" ht="19.5">
      <c r="B67" s="149" t="s">
        <v>485</v>
      </c>
      <c r="C67" s="147">
        <v>-4.4000000000000004</v>
      </c>
      <c r="D67" s="10">
        <v>-2.5</v>
      </c>
      <c r="E67" s="10">
        <v>0.6</v>
      </c>
      <c r="F67" s="10">
        <v>7.4</v>
      </c>
      <c r="G67" s="10">
        <v>11.4</v>
      </c>
      <c r="H67" s="10">
        <v>10.8</v>
      </c>
      <c r="I67" s="153">
        <f>(C66*C67+D66*D67+E66*E67+F66*F67+G66*G67)/I66</f>
        <v>1.5926470588235293</v>
      </c>
      <c r="J67" s="10"/>
      <c r="K67" s="95">
        <v>10.4</v>
      </c>
      <c r="L67" s="95">
        <v>5.5</v>
      </c>
      <c r="M67" s="95">
        <v>2.6</v>
      </c>
      <c r="N67" s="153">
        <f>(J66*J67+K66*K67+L66*L67+M66*M67)/N66</f>
        <v>6.1739130434782608</v>
      </c>
      <c r="O67" s="154">
        <f>(C67*C66+D67*D66+E67*E66+F67*F66+G67*G66+H67*H66+J67*J66+K67*K66+L67*L66+M67*M66)/O66</f>
        <v>3.7504201680672269</v>
      </c>
      <c r="P67" s="161">
        <f>(I67*I66+N67*N66)/P66</f>
        <v>3.4412280701754385</v>
      </c>
    </row>
    <row r="68" spans="2:16" ht="19.5">
      <c r="B68" s="149" t="s">
        <v>212</v>
      </c>
      <c r="C68" s="13">
        <f t="shared" ref="C68:H68" si="24">C66*(13-C67)</f>
        <v>539.4</v>
      </c>
      <c r="D68" s="12">
        <f t="shared" si="24"/>
        <v>434</v>
      </c>
      <c r="E68" s="12">
        <f t="shared" si="24"/>
        <v>384.40000000000003</v>
      </c>
      <c r="F68" s="12">
        <f t="shared" si="24"/>
        <v>168</v>
      </c>
      <c r="G68" s="12">
        <f t="shared" si="24"/>
        <v>25.599999999999994</v>
      </c>
      <c r="H68" s="12">
        <f t="shared" si="24"/>
        <v>21.999999999999993</v>
      </c>
      <c r="I68" s="155">
        <f>SUM(C68:G68)</f>
        <v>1551.3999999999999</v>
      </c>
      <c r="J68" s="12">
        <f>J66*(13-J67)</f>
        <v>0</v>
      </c>
      <c r="K68" s="12">
        <f>K66*(13-K67)</f>
        <v>80.599999999999994</v>
      </c>
      <c r="L68" s="12">
        <f>L66*(13-L67)</f>
        <v>225</v>
      </c>
      <c r="M68" s="12">
        <f>M66*(13-M67)</f>
        <v>322.40000000000003</v>
      </c>
      <c r="N68" s="155">
        <f>SUM(J68:M68)</f>
        <v>628</v>
      </c>
      <c r="O68" s="156">
        <f>O66*(13-O67)</f>
        <v>2201.4</v>
      </c>
      <c r="P68" s="162">
        <f>P66*(13-P67)</f>
        <v>2179.4</v>
      </c>
    </row>
    <row r="69" spans="2:16" ht="19.5">
      <c r="B69" s="149" t="s">
        <v>213</v>
      </c>
      <c r="C69" s="13">
        <f t="shared" ref="C69:H69" si="25">C66*(17-C67)</f>
        <v>663.4</v>
      </c>
      <c r="D69" s="12">
        <f t="shared" si="25"/>
        <v>546</v>
      </c>
      <c r="E69" s="12">
        <f t="shared" si="25"/>
        <v>508.4</v>
      </c>
      <c r="F69" s="12">
        <f t="shared" si="25"/>
        <v>288</v>
      </c>
      <c r="G69" s="12">
        <f t="shared" si="25"/>
        <v>89.6</v>
      </c>
      <c r="H69" s="12">
        <f t="shared" si="25"/>
        <v>61.999999999999993</v>
      </c>
      <c r="I69" s="155">
        <f>SUM(C69:G69)</f>
        <v>2095.4</v>
      </c>
      <c r="J69" s="12">
        <f>J66*(17-J67)</f>
        <v>0</v>
      </c>
      <c r="K69" s="12">
        <f>K66*(17-K67)</f>
        <v>204.6</v>
      </c>
      <c r="L69" s="12">
        <f>L66*(17-L67)</f>
        <v>345</v>
      </c>
      <c r="M69" s="12">
        <f>M66*(17-M67)</f>
        <v>446.40000000000003</v>
      </c>
      <c r="N69" s="155">
        <f>SUM(J69:M69)</f>
        <v>996</v>
      </c>
      <c r="O69" s="156">
        <f>O66*(17-O67)</f>
        <v>3153.4</v>
      </c>
      <c r="P69" s="162">
        <f>P66*(17-P67)</f>
        <v>3091.4</v>
      </c>
    </row>
    <row r="70" spans="2:16" ht="19.5">
      <c r="B70" s="149" t="s">
        <v>214</v>
      </c>
      <c r="C70" s="17">
        <f t="shared" ref="C70:H70" si="26">C66*(18-C67)</f>
        <v>694.4</v>
      </c>
      <c r="D70" s="16">
        <f t="shared" si="26"/>
        <v>574</v>
      </c>
      <c r="E70" s="16">
        <f t="shared" si="26"/>
        <v>539.4</v>
      </c>
      <c r="F70" s="16">
        <f t="shared" si="26"/>
        <v>318</v>
      </c>
      <c r="G70" s="16">
        <f t="shared" si="26"/>
        <v>105.6</v>
      </c>
      <c r="H70" s="16">
        <f t="shared" si="26"/>
        <v>72</v>
      </c>
      <c r="I70" s="155">
        <f>SUM(C70:G70)</f>
        <v>2231.4</v>
      </c>
      <c r="J70" s="16">
        <f>J66*(18-J67)</f>
        <v>0</v>
      </c>
      <c r="K70" s="16">
        <f>K66*(18-K67)</f>
        <v>235.6</v>
      </c>
      <c r="L70" s="16">
        <f>L66*(18-L67)</f>
        <v>375</v>
      </c>
      <c r="M70" s="16">
        <f>M66*(18-M67)</f>
        <v>477.40000000000003</v>
      </c>
      <c r="N70" s="155">
        <f>SUM(J70:M70)</f>
        <v>1088</v>
      </c>
      <c r="O70" s="157">
        <f>O66*(18-O67)</f>
        <v>3391.4</v>
      </c>
      <c r="P70" s="163">
        <f>P66*(18-P67)</f>
        <v>3319.4</v>
      </c>
    </row>
    <row r="71" spans="2:16" ht="20.25" thickBot="1">
      <c r="B71" s="350" t="s">
        <v>215</v>
      </c>
      <c r="C71" s="21">
        <f t="shared" ref="C71:H71" si="27">C66*(19-C67)</f>
        <v>725.4</v>
      </c>
      <c r="D71" s="20">
        <f t="shared" si="27"/>
        <v>602</v>
      </c>
      <c r="E71" s="20">
        <f t="shared" si="27"/>
        <v>570.4</v>
      </c>
      <c r="F71" s="20">
        <f t="shared" si="27"/>
        <v>348</v>
      </c>
      <c r="G71" s="20">
        <f t="shared" si="27"/>
        <v>121.6</v>
      </c>
      <c r="H71" s="20">
        <f t="shared" si="27"/>
        <v>82</v>
      </c>
      <c r="I71" s="164">
        <f>SUM(C71:G71)</f>
        <v>2367.4</v>
      </c>
      <c r="J71" s="20">
        <f>J66*(19-J67)</f>
        <v>0</v>
      </c>
      <c r="K71" s="20">
        <f>K66*(19-K67)</f>
        <v>266.59999999999997</v>
      </c>
      <c r="L71" s="20">
        <f>L66*(19-L67)</f>
        <v>405</v>
      </c>
      <c r="M71" s="20">
        <f>M66*(19-M67)</f>
        <v>508.4</v>
      </c>
      <c r="N71" s="164">
        <f>SUM(J71:M71)</f>
        <v>1180</v>
      </c>
      <c r="O71" s="165">
        <f>O66*(19-O67)</f>
        <v>3629.4</v>
      </c>
      <c r="P71" s="166">
        <f>P66*(19-P67)</f>
        <v>3547.4</v>
      </c>
    </row>
    <row r="72" spans="2:16" ht="15.75" thickBot="1">
      <c r="B72" s="1"/>
      <c r="C72" s="1"/>
      <c r="D72" s="2"/>
      <c r="E72" s="2"/>
      <c r="F72" s="2"/>
      <c r="G72" s="1"/>
      <c r="H72" s="3"/>
      <c r="I72" s="2"/>
      <c r="J72" s="3"/>
      <c r="K72" s="2"/>
      <c r="L72" s="2"/>
      <c r="M72" s="1"/>
      <c r="N72" s="2"/>
      <c r="O72" s="1"/>
      <c r="P72" s="4"/>
    </row>
    <row r="73" spans="2:16" ht="24" thickBot="1">
      <c r="B73" s="473" t="s">
        <v>268</v>
      </c>
      <c r="C73" s="474"/>
      <c r="D73" s="474"/>
      <c r="E73" s="474"/>
      <c r="F73" s="474"/>
      <c r="G73" s="474"/>
      <c r="H73" s="474"/>
      <c r="I73" s="474"/>
      <c r="J73" s="474"/>
      <c r="K73" s="474"/>
      <c r="L73" s="470" t="s">
        <v>224</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c r="B76" s="148" t="s">
        <v>211</v>
      </c>
      <c r="C76" s="146">
        <v>31</v>
      </c>
      <c r="D76" s="8">
        <v>28</v>
      </c>
      <c r="E76" s="8">
        <v>31</v>
      </c>
      <c r="F76" s="8">
        <v>20</v>
      </c>
      <c r="G76" s="8">
        <v>15</v>
      </c>
      <c r="H76" s="8">
        <v>5</v>
      </c>
      <c r="I76" s="168">
        <f>SUM(C76:G76)</f>
        <v>125</v>
      </c>
      <c r="J76" s="8">
        <v>5</v>
      </c>
      <c r="K76" s="8">
        <v>31</v>
      </c>
      <c r="L76" s="8">
        <v>30</v>
      </c>
      <c r="M76" s="8">
        <v>31</v>
      </c>
      <c r="N76" s="168">
        <f>SUM(J76:M76)</f>
        <v>97</v>
      </c>
      <c r="O76" s="167">
        <f>SUM(C76:H76,J76:M76)</f>
        <v>227</v>
      </c>
      <c r="P76" s="169">
        <f>I76+N76</f>
        <v>222</v>
      </c>
    </row>
    <row r="77" spans="2:16" ht="19.5">
      <c r="B77" s="149" t="s">
        <v>485</v>
      </c>
      <c r="C77" s="147">
        <v>3.4</v>
      </c>
      <c r="D77" s="10">
        <v>3.3</v>
      </c>
      <c r="E77" s="10">
        <v>5.2</v>
      </c>
      <c r="F77" s="10">
        <v>9.4</v>
      </c>
      <c r="G77" s="10">
        <v>12</v>
      </c>
      <c r="H77" s="10">
        <v>12.8</v>
      </c>
      <c r="I77" s="153">
        <f>(C76*C77+D76*D77+E76*E77+F76*F77+G76*G77)/I76</f>
        <v>5.8159999999999998</v>
      </c>
      <c r="J77" s="10">
        <v>12</v>
      </c>
      <c r="K77" s="95">
        <v>7.1</v>
      </c>
      <c r="L77" s="95">
        <v>1.4</v>
      </c>
      <c r="M77" s="95">
        <v>-0.6</v>
      </c>
      <c r="N77" s="153">
        <f>(J76*J77+K76*K77+L76*L77+M76*M77)/N76</f>
        <v>3.1288659793814433</v>
      </c>
      <c r="O77" s="154">
        <f>(C77*C76+D77*D76+E77*E76+F77*F76+G77*G76+H77*H76+J77*J76+K77*K76+L77*L76+M77*M76)/O76</f>
        <v>4.8215859030837001</v>
      </c>
      <c r="P77" s="161">
        <f>(I77*I76+N77*N76)/P76</f>
        <v>4.6418918918918921</v>
      </c>
    </row>
    <row r="78" spans="2:16" ht="19.5">
      <c r="B78" s="149" t="s">
        <v>212</v>
      </c>
      <c r="C78" s="13">
        <f t="shared" ref="C78:H78" si="28">C76*(13-C77)</f>
        <v>297.59999999999997</v>
      </c>
      <c r="D78" s="12">
        <f t="shared" si="28"/>
        <v>271.59999999999997</v>
      </c>
      <c r="E78" s="12">
        <f t="shared" si="28"/>
        <v>241.79999999999998</v>
      </c>
      <c r="F78" s="12">
        <f t="shared" si="28"/>
        <v>72</v>
      </c>
      <c r="G78" s="12">
        <f t="shared" si="28"/>
        <v>15</v>
      </c>
      <c r="H78" s="12">
        <f t="shared" si="28"/>
        <v>0.99999999999999645</v>
      </c>
      <c r="I78" s="155">
        <f>SUM(C78:G78)</f>
        <v>897.99999999999989</v>
      </c>
      <c r="J78" s="12">
        <f>J76*(13-J77)</f>
        <v>5</v>
      </c>
      <c r="K78" s="12">
        <f>K76*(13-K77)</f>
        <v>182.9</v>
      </c>
      <c r="L78" s="12">
        <f>L76*(13-L77)</f>
        <v>348</v>
      </c>
      <c r="M78" s="12">
        <f>M76*(13-M77)</f>
        <v>421.59999999999997</v>
      </c>
      <c r="N78" s="155">
        <f>SUM(J78:M78)</f>
        <v>957.5</v>
      </c>
      <c r="O78" s="156">
        <f>O76*(13-O77)</f>
        <v>1856.5</v>
      </c>
      <c r="P78" s="162">
        <f>P76*(13-P77)</f>
        <v>1855.5000000000002</v>
      </c>
    </row>
    <row r="79" spans="2:16" ht="19.5">
      <c r="B79" s="149" t="s">
        <v>213</v>
      </c>
      <c r="C79" s="13">
        <f t="shared" ref="C79:H79" si="29">C76*(17-C77)</f>
        <v>421.59999999999997</v>
      </c>
      <c r="D79" s="12">
        <f t="shared" si="29"/>
        <v>383.59999999999997</v>
      </c>
      <c r="E79" s="12">
        <f t="shared" si="29"/>
        <v>365.8</v>
      </c>
      <c r="F79" s="12">
        <f t="shared" si="29"/>
        <v>152</v>
      </c>
      <c r="G79" s="12">
        <f t="shared" si="29"/>
        <v>75</v>
      </c>
      <c r="H79" s="12">
        <f t="shared" si="29"/>
        <v>20.999999999999996</v>
      </c>
      <c r="I79" s="155">
        <f>SUM(C79:G79)</f>
        <v>1398</v>
      </c>
      <c r="J79" s="12">
        <f>J76*(17-J77)</f>
        <v>25</v>
      </c>
      <c r="K79" s="12">
        <f>K76*(17-K77)</f>
        <v>306.90000000000003</v>
      </c>
      <c r="L79" s="12">
        <f>L76*(17-L77)</f>
        <v>468</v>
      </c>
      <c r="M79" s="12">
        <f>M76*(17-M77)</f>
        <v>545.6</v>
      </c>
      <c r="N79" s="155">
        <f>SUM(J79:M79)</f>
        <v>1345.5</v>
      </c>
      <c r="O79" s="156">
        <f>O76*(17-O77)</f>
        <v>2764.5</v>
      </c>
      <c r="P79" s="162">
        <f>P76*(17-P77)</f>
        <v>2743.5</v>
      </c>
    </row>
    <row r="80" spans="2:16" ht="19.5">
      <c r="B80" s="149" t="s">
        <v>214</v>
      </c>
      <c r="C80" s="17">
        <f t="shared" ref="C80:H80" si="30">C76*(18-C77)</f>
        <v>452.59999999999997</v>
      </c>
      <c r="D80" s="16">
        <f t="shared" si="30"/>
        <v>411.59999999999997</v>
      </c>
      <c r="E80" s="16">
        <f t="shared" si="30"/>
        <v>396.8</v>
      </c>
      <c r="F80" s="16">
        <f t="shared" si="30"/>
        <v>172</v>
      </c>
      <c r="G80" s="16">
        <f t="shared" si="30"/>
        <v>90</v>
      </c>
      <c r="H80" s="16">
        <f t="shared" si="30"/>
        <v>25.999999999999996</v>
      </c>
      <c r="I80" s="155">
        <f>SUM(C80:G80)</f>
        <v>1523</v>
      </c>
      <c r="J80" s="16">
        <f>J76*(18-J77)</f>
        <v>30</v>
      </c>
      <c r="K80" s="16">
        <f>K76*(18-K77)</f>
        <v>337.90000000000003</v>
      </c>
      <c r="L80" s="16">
        <f>L76*(18-L77)</f>
        <v>498.00000000000006</v>
      </c>
      <c r="M80" s="16">
        <f>M76*(18-M77)</f>
        <v>576.6</v>
      </c>
      <c r="N80" s="155">
        <f>SUM(J80:M80)</f>
        <v>1442.5</v>
      </c>
      <c r="O80" s="157">
        <f>O76*(18-O77)</f>
        <v>2991.5</v>
      </c>
      <c r="P80" s="163">
        <f>P76*(18-P77)</f>
        <v>2965.5</v>
      </c>
    </row>
    <row r="81" spans="2:16" ht="20.25" thickBot="1">
      <c r="B81" s="350" t="s">
        <v>215</v>
      </c>
      <c r="C81" s="21">
        <f t="shared" ref="C81:H81" si="31">C76*(19-C77)</f>
        <v>483.59999999999997</v>
      </c>
      <c r="D81" s="20">
        <f t="shared" si="31"/>
        <v>439.59999999999997</v>
      </c>
      <c r="E81" s="20">
        <f t="shared" si="31"/>
        <v>427.8</v>
      </c>
      <c r="F81" s="20">
        <f t="shared" si="31"/>
        <v>192</v>
      </c>
      <c r="G81" s="20">
        <f t="shared" si="31"/>
        <v>105</v>
      </c>
      <c r="H81" s="20">
        <f t="shared" si="31"/>
        <v>30.999999999999996</v>
      </c>
      <c r="I81" s="164">
        <f>SUM(C81:G81)</f>
        <v>1648</v>
      </c>
      <c r="J81" s="20">
        <f>J76*(19-J77)</f>
        <v>35</v>
      </c>
      <c r="K81" s="20">
        <f>K76*(19-K77)</f>
        <v>368.90000000000003</v>
      </c>
      <c r="L81" s="20">
        <f>L76*(19-L77)</f>
        <v>528</v>
      </c>
      <c r="M81" s="20">
        <f>M76*(19-M77)</f>
        <v>607.6</v>
      </c>
      <c r="N81" s="164">
        <f>SUM(J81:M81)</f>
        <v>1539.5</v>
      </c>
      <c r="O81" s="165">
        <f>O76*(19-O77)</f>
        <v>3218.5</v>
      </c>
      <c r="P81" s="166">
        <f>P76*(19-P77)</f>
        <v>3187.5</v>
      </c>
    </row>
    <row r="82" spans="2:16" ht="15.75" thickBot="1">
      <c r="B82" s="1"/>
      <c r="C82" s="1"/>
      <c r="D82" s="2"/>
      <c r="E82" s="2"/>
      <c r="F82" s="2"/>
      <c r="G82" s="1"/>
      <c r="H82" s="3"/>
      <c r="I82" s="2"/>
      <c r="J82" s="3"/>
      <c r="K82" s="2"/>
      <c r="L82" s="2"/>
      <c r="M82" s="1"/>
      <c r="N82" s="2"/>
      <c r="O82" s="1"/>
      <c r="P82" s="4"/>
    </row>
    <row r="83" spans="2:16" ht="24" thickBot="1">
      <c r="B83" s="473" t="s">
        <v>268</v>
      </c>
      <c r="C83" s="474"/>
      <c r="D83" s="474"/>
      <c r="E83" s="474"/>
      <c r="F83" s="474"/>
      <c r="G83" s="474"/>
      <c r="H83" s="474"/>
      <c r="I83" s="474"/>
      <c r="J83" s="474"/>
      <c r="K83" s="474"/>
      <c r="L83" s="470" t="s">
        <v>225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c r="B86" s="148" t="s">
        <v>211</v>
      </c>
      <c r="C86" s="146">
        <v>31</v>
      </c>
      <c r="D86" s="8">
        <v>28</v>
      </c>
      <c r="E86" s="8">
        <v>31</v>
      </c>
      <c r="F86" s="8">
        <v>30</v>
      </c>
      <c r="G86" s="8">
        <v>15</v>
      </c>
      <c r="H86" s="8">
        <v>5</v>
      </c>
      <c r="I86" s="168">
        <f>SUM(C86:G86)</f>
        <v>135</v>
      </c>
      <c r="J86" s="8">
        <v>20</v>
      </c>
      <c r="K86" s="8">
        <v>31</v>
      </c>
      <c r="L86" s="8">
        <v>30</v>
      </c>
      <c r="M86" s="8">
        <v>31</v>
      </c>
      <c r="N86" s="168">
        <f>SUM(J86:M86)</f>
        <v>112</v>
      </c>
      <c r="O86" s="167">
        <f>SUM(C86:H86,J86:M86)</f>
        <v>252</v>
      </c>
      <c r="P86" s="169">
        <f>I86+N86</f>
        <v>247</v>
      </c>
    </row>
    <row r="87" spans="2:16" ht="19.5">
      <c r="B87" s="149" t="s">
        <v>485</v>
      </c>
      <c r="C87" s="147">
        <v>1.7</v>
      </c>
      <c r="D87" s="10">
        <v>2.9</v>
      </c>
      <c r="E87" s="10">
        <v>2.8</v>
      </c>
      <c r="F87" s="10">
        <v>7.1</v>
      </c>
      <c r="G87" s="10">
        <v>12</v>
      </c>
      <c r="H87" s="10">
        <v>12</v>
      </c>
      <c r="I87" s="153">
        <f>(C86*C87+D86*D87+E86*E87+F86*F87+G86*G87)/I86</f>
        <v>4.5459259259259266</v>
      </c>
      <c r="J87" s="10">
        <v>8.9</v>
      </c>
      <c r="K87" s="95">
        <v>7.6</v>
      </c>
      <c r="L87" s="95">
        <v>4</v>
      </c>
      <c r="M87" s="95">
        <v>0.1</v>
      </c>
      <c r="N87" s="153">
        <f>(J86*J87+K86*K87+L86*L87+M86*M87)/N86</f>
        <v>4.7919642857142861</v>
      </c>
      <c r="O87" s="154">
        <f>(C87*C86+D87*D86+E87*E86+F87*F86+G87*G86+H87*H86+J87*J86+K87*K86+L87*L86+M87*M86)/O86</f>
        <v>4.803174603174603</v>
      </c>
      <c r="P87" s="161">
        <f>(I87*I86+N87*N86)/P86</f>
        <v>4.6574898785425107</v>
      </c>
    </row>
    <row r="88" spans="2:16" ht="19.5">
      <c r="B88" s="149" t="s">
        <v>212</v>
      </c>
      <c r="C88" s="13">
        <f t="shared" ref="C88:H88" si="32">C86*(13-C87)</f>
        <v>350.3</v>
      </c>
      <c r="D88" s="12">
        <f t="shared" si="32"/>
        <v>282.8</v>
      </c>
      <c r="E88" s="12">
        <f t="shared" si="32"/>
        <v>316.2</v>
      </c>
      <c r="F88" s="12">
        <f t="shared" si="32"/>
        <v>177</v>
      </c>
      <c r="G88" s="12">
        <f t="shared" si="32"/>
        <v>15</v>
      </c>
      <c r="H88" s="12">
        <f t="shared" si="32"/>
        <v>5</v>
      </c>
      <c r="I88" s="155">
        <f>SUM(C88:G88)</f>
        <v>1141.3</v>
      </c>
      <c r="J88" s="12">
        <f>J86*(13-J87)</f>
        <v>82</v>
      </c>
      <c r="K88" s="12">
        <f>K86*(13-K87)</f>
        <v>167.4</v>
      </c>
      <c r="L88" s="12">
        <f>L86*(13-L87)</f>
        <v>270</v>
      </c>
      <c r="M88" s="12">
        <f>M86*(13-M87)</f>
        <v>399.90000000000003</v>
      </c>
      <c r="N88" s="155">
        <f>SUM(J88:M88)</f>
        <v>919.3</v>
      </c>
      <c r="O88" s="156">
        <f>O86*(13-O87)</f>
        <v>2065.6</v>
      </c>
      <c r="P88" s="162">
        <f>P86*(13-P87)</f>
        <v>2060.6</v>
      </c>
    </row>
    <row r="89" spans="2:16" ht="19.5">
      <c r="B89" s="149" t="s">
        <v>213</v>
      </c>
      <c r="C89" s="13">
        <f t="shared" ref="C89:H89" si="33">C86*(17-C87)</f>
        <v>474.3</v>
      </c>
      <c r="D89" s="12">
        <f t="shared" si="33"/>
        <v>394.8</v>
      </c>
      <c r="E89" s="12">
        <f t="shared" si="33"/>
        <v>440.2</v>
      </c>
      <c r="F89" s="12">
        <f t="shared" si="33"/>
        <v>297</v>
      </c>
      <c r="G89" s="12">
        <f t="shared" si="33"/>
        <v>75</v>
      </c>
      <c r="H89" s="12">
        <f t="shared" si="33"/>
        <v>25</v>
      </c>
      <c r="I89" s="155">
        <f>SUM(C89:G89)</f>
        <v>1681.3</v>
      </c>
      <c r="J89" s="12">
        <f>J86*(17-J87)</f>
        <v>162</v>
      </c>
      <c r="K89" s="12">
        <f>K86*(17-K87)</f>
        <v>291.40000000000003</v>
      </c>
      <c r="L89" s="12">
        <f>L86*(17-L87)</f>
        <v>390</v>
      </c>
      <c r="M89" s="12">
        <f>M86*(17-M87)</f>
        <v>523.9</v>
      </c>
      <c r="N89" s="155">
        <f>SUM(J89:M89)</f>
        <v>1367.3000000000002</v>
      </c>
      <c r="O89" s="156">
        <f>O86*(17-O87)</f>
        <v>3073.6</v>
      </c>
      <c r="P89" s="162">
        <f>P86*(17-P87)</f>
        <v>3048.6</v>
      </c>
    </row>
    <row r="90" spans="2:16" ht="19.5">
      <c r="B90" s="149" t="s">
        <v>214</v>
      </c>
      <c r="C90" s="17">
        <f t="shared" ref="C90:H90" si="34">C86*(18-C87)</f>
        <v>505.3</v>
      </c>
      <c r="D90" s="16">
        <f t="shared" si="34"/>
        <v>422.8</v>
      </c>
      <c r="E90" s="16">
        <f t="shared" si="34"/>
        <v>471.2</v>
      </c>
      <c r="F90" s="16">
        <f t="shared" si="34"/>
        <v>327</v>
      </c>
      <c r="G90" s="16">
        <f t="shared" si="34"/>
        <v>90</v>
      </c>
      <c r="H90" s="16">
        <f t="shared" si="34"/>
        <v>30</v>
      </c>
      <c r="I90" s="155">
        <f>SUM(C90:G90)</f>
        <v>1816.3</v>
      </c>
      <c r="J90" s="16">
        <f>J86*(18-J87)</f>
        <v>182</v>
      </c>
      <c r="K90" s="16">
        <f>K86*(18-K87)</f>
        <v>322.40000000000003</v>
      </c>
      <c r="L90" s="16">
        <f>L86*(18-L87)</f>
        <v>420</v>
      </c>
      <c r="M90" s="16">
        <f>M86*(18-M87)</f>
        <v>554.9</v>
      </c>
      <c r="N90" s="155">
        <f>SUM(J90:M90)</f>
        <v>1479.3000000000002</v>
      </c>
      <c r="O90" s="157">
        <f>O86*(18-O87)</f>
        <v>3325.6</v>
      </c>
      <c r="P90" s="163">
        <f>P86*(18-P87)</f>
        <v>3295.6</v>
      </c>
    </row>
    <row r="91" spans="2:16" ht="20.25" thickBot="1">
      <c r="B91" s="350" t="s">
        <v>215</v>
      </c>
      <c r="C91" s="21">
        <f t="shared" ref="C91:H91" si="35">C86*(19-C87)</f>
        <v>536.30000000000007</v>
      </c>
      <c r="D91" s="20">
        <f t="shared" si="35"/>
        <v>450.80000000000007</v>
      </c>
      <c r="E91" s="20">
        <f t="shared" si="35"/>
        <v>502.2</v>
      </c>
      <c r="F91" s="20">
        <f t="shared" si="35"/>
        <v>357</v>
      </c>
      <c r="G91" s="20">
        <f t="shared" si="35"/>
        <v>105</v>
      </c>
      <c r="H91" s="20">
        <f t="shared" si="35"/>
        <v>35</v>
      </c>
      <c r="I91" s="164">
        <f>SUM(C91:G91)</f>
        <v>1951.3000000000002</v>
      </c>
      <c r="J91" s="20">
        <f>J86*(19-J87)</f>
        <v>202</v>
      </c>
      <c r="K91" s="20">
        <f>K86*(19-K87)</f>
        <v>353.40000000000003</v>
      </c>
      <c r="L91" s="20">
        <f>L86*(19-L87)</f>
        <v>450</v>
      </c>
      <c r="M91" s="20">
        <f>M86*(19-M87)</f>
        <v>585.9</v>
      </c>
      <c r="N91" s="164">
        <f>SUM(J91:M91)</f>
        <v>1591.3000000000002</v>
      </c>
      <c r="O91" s="165">
        <f>O86*(19-O87)</f>
        <v>3577.6</v>
      </c>
      <c r="P91" s="166">
        <f>P86*(19-P87)</f>
        <v>3542.6</v>
      </c>
    </row>
    <row r="92" spans="2:16" ht="15.75" thickBot="1">
      <c r="B92" s="1"/>
      <c r="C92" s="1"/>
      <c r="D92" s="2"/>
      <c r="E92" s="2"/>
      <c r="F92" s="2"/>
      <c r="G92" s="1"/>
      <c r="H92" s="3"/>
      <c r="I92" s="2"/>
      <c r="J92" s="3"/>
      <c r="K92" s="2"/>
      <c r="L92" s="2"/>
      <c r="M92" s="1"/>
      <c r="N92" s="2"/>
      <c r="O92" s="1"/>
      <c r="P92" s="4"/>
    </row>
    <row r="93" spans="2:16" ht="24" thickBot="1">
      <c r="B93" s="473" t="s">
        <v>268</v>
      </c>
      <c r="C93" s="474"/>
      <c r="D93" s="474"/>
      <c r="E93" s="474"/>
      <c r="F93" s="474"/>
      <c r="G93" s="474"/>
      <c r="H93" s="474"/>
      <c r="I93" s="474"/>
      <c r="J93" s="474"/>
      <c r="K93" s="474"/>
      <c r="L93" s="470" t="s">
        <v>226</v>
      </c>
      <c r="M93" s="471"/>
      <c r="N93" s="471"/>
      <c r="O93" s="471"/>
      <c r="P93" s="472"/>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16.5" thickBot="1">
      <c r="B95" s="466"/>
      <c r="C95" s="462"/>
      <c r="D95" s="462"/>
      <c r="E95" s="462"/>
      <c r="F95" s="462"/>
      <c r="G95" s="462"/>
      <c r="H95" s="462"/>
      <c r="I95" s="462"/>
      <c r="J95" s="462"/>
      <c r="K95" s="462"/>
      <c r="L95" s="462"/>
      <c r="M95" s="462"/>
      <c r="N95" s="462"/>
      <c r="O95" s="145" t="s">
        <v>209</v>
      </c>
      <c r="P95" s="30" t="s">
        <v>210</v>
      </c>
    </row>
    <row r="96" spans="2:16">
      <c r="B96" s="148" t="s">
        <v>211</v>
      </c>
      <c r="C96" s="146">
        <v>31</v>
      </c>
      <c r="D96" s="8">
        <v>28</v>
      </c>
      <c r="E96" s="8">
        <v>31</v>
      </c>
      <c r="F96" s="8">
        <v>25</v>
      </c>
      <c r="G96" s="8">
        <v>16</v>
      </c>
      <c r="H96" s="8">
        <v>5</v>
      </c>
      <c r="I96" s="168">
        <f>SUM(C96:G96)</f>
        <v>131</v>
      </c>
      <c r="J96" s="8">
        <v>10</v>
      </c>
      <c r="K96" s="8">
        <v>26</v>
      </c>
      <c r="L96" s="8">
        <v>30</v>
      </c>
      <c r="M96" s="8">
        <v>31</v>
      </c>
      <c r="N96" s="168">
        <f>SUM(J96:M96)</f>
        <v>97</v>
      </c>
      <c r="O96" s="167">
        <f>SUM(C96:H96,J96:M96)</f>
        <v>233</v>
      </c>
      <c r="P96" s="169">
        <f>I96+N96</f>
        <v>228</v>
      </c>
    </row>
    <row r="97" spans="2:16" ht="19.5">
      <c r="B97" s="149" t="s">
        <v>485</v>
      </c>
      <c r="C97" s="147">
        <v>-4.7</v>
      </c>
      <c r="D97" s="10">
        <v>-0.7</v>
      </c>
      <c r="E97" s="10">
        <v>3</v>
      </c>
      <c r="F97" s="10">
        <v>11.4</v>
      </c>
      <c r="G97" s="10">
        <v>11.5</v>
      </c>
      <c r="H97" s="10">
        <v>12.1</v>
      </c>
      <c r="I97" s="153">
        <f>(C96*C97+D96*D97+E96*E97+F96*F97+G96*G97)/I96</f>
        <v>3.0282442748091603</v>
      </c>
      <c r="J97" s="10">
        <v>12.5</v>
      </c>
      <c r="K97" s="95">
        <v>5.8</v>
      </c>
      <c r="L97" s="95">
        <v>5.6</v>
      </c>
      <c r="M97" s="95">
        <v>-1</v>
      </c>
      <c r="N97" s="153">
        <f>(J96*J97+K96*K97+L96*L97+M96*M97)/N96</f>
        <v>4.2556701030927826</v>
      </c>
      <c r="O97" s="154">
        <f>(C97*C96+D97*D96+E97*E96+F97*F96+G97*G96+H97*H96+J97*J96+K97*K96+L97*L96+M97*M96)/O96</f>
        <v>3.7339055793991416</v>
      </c>
      <c r="P97" s="161">
        <f>(I97*I96+N97*N96)/P96</f>
        <v>3.5504385964912277</v>
      </c>
    </row>
    <row r="98" spans="2:16" ht="19.5">
      <c r="B98" s="149" t="s">
        <v>212</v>
      </c>
      <c r="C98" s="13">
        <f t="shared" ref="C98:H98" si="36">C96*(13-C97)</f>
        <v>548.69999999999993</v>
      </c>
      <c r="D98" s="12">
        <f t="shared" si="36"/>
        <v>383.59999999999997</v>
      </c>
      <c r="E98" s="12">
        <f t="shared" si="36"/>
        <v>310</v>
      </c>
      <c r="F98" s="12">
        <f t="shared" si="36"/>
        <v>39.999999999999993</v>
      </c>
      <c r="G98" s="12">
        <f t="shared" si="36"/>
        <v>24</v>
      </c>
      <c r="H98" s="12">
        <f t="shared" si="36"/>
        <v>4.5000000000000018</v>
      </c>
      <c r="I98" s="155">
        <f>SUM(C98:G98)</f>
        <v>1306.3</v>
      </c>
      <c r="J98" s="12">
        <f>J96*(13-J97)</f>
        <v>5</v>
      </c>
      <c r="K98" s="12">
        <f>K96*(13-K97)</f>
        <v>187.20000000000002</v>
      </c>
      <c r="L98" s="12">
        <f>L96*(13-L97)</f>
        <v>222</v>
      </c>
      <c r="M98" s="12">
        <f>M96*(13-M97)</f>
        <v>434</v>
      </c>
      <c r="N98" s="155">
        <f>SUM(J98:M98)</f>
        <v>848.2</v>
      </c>
      <c r="O98" s="156">
        <f>O96*(13-O97)</f>
        <v>2159</v>
      </c>
      <c r="P98" s="162">
        <f>P96*(13-P97)</f>
        <v>2154.5</v>
      </c>
    </row>
    <row r="99" spans="2:16" ht="19.5">
      <c r="B99" s="149" t="s">
        <v>213</v>
      </c>
      <c r="C99" s="13">
        <f t="shared" ref="C99:H99" si="37">C96*(17-C97)</f>
        <v>672.69999999999993</v>
      </c>
      <c r="D99" s="12">
        <f t="shared" si="37"/>
        <v>495.59999999999997</v>
      </c>
      <c r="E99" s="12">
        <f t="shared" si="37"/>
        <v>434</v>
      </c>
      <c r="F99" s="12">
        <f t="shared" si="37"/>
        <v>140</v>
      </c>
      <c r="G99" s="12">
        <f t="shared" si="37"/>
        <v>88</v>
      </c>
      <c r="H99" s="12">
        <f t="shared" si="37"/>
        <v>24.5</v>
      </c>
      <c r="I99" s="155">
        <f>SUM(C99:G99)</f>
        <v>1830.3</v>
      </c>
      <c r="J99" s="12">
        <f>J96*(17-J97)</f>
        <v>45</v>
      </c>
      <c r="K99" s="12">
        <f>K96*(17-K97)</f>
        <v>291.2</v>
      </c>
      <c r="L99" s="12">
        <f>L96*(17-L97)</f>
        <v>342</v>
      </c>
      <c r="M99" s="12">
        <f>M96*(17-M97)</f>
        <v>558</v>
      </c>
      <c r="N99" s="155">
        <f>SUM(J99:M99)</f>
        <v>1236.2</v>
      </c>
      <c r="O99" s="156">
        <f>O96*(17-O97)</f>
        <v>3091</v>
      </c>
      <c r="P99" s="162">
        <f>P96*(17-P97)</f>
        <v>3066.5</v>
      </c>
    </row>
    <row r="100" spans="2:16" ht="19.5">
      <c r="B100" s="149" t="s">
        <v>214</v>
      </c>
      <c r="C100" s="17">
        <f t="shared" ref="C100:H100" si="38">C96*(18-C97)</f>
        <v>703.69999999999993</v>
      </c>
      <c r="D100" s="16">
        <f t="shared" si="38"/>
        <v>523.6</v>
      </c>
      <c r="E100" s="16">
        <f t="shared" si="38"/>
        <v>465</v>
      </c>
      <c r="F100" s="16">
        <f t="shared" si="38"/>
        <v>165</v>
      </c>
      <c r="G100" s="16">
        <f t="shared" si="38"/>
        <v>104</v>
      </c>
      <c r="H100" s="16">
        <f t="shared" si="38"/>
        <v>29.5</v>
      </c>
      <c r="I100" s="155">
        <f>SUM(C100:G100)</f>
        <v>1961.3</v>
      </c>
      <c r="J100" s="16">
        <f>J96*(18-J97)</f>
        <v>55</v>
      </c>
      <c r="K100" s="16">
        <f>K96*(18-K97)</f>
        <v>317.2</v>
      </c>
      <c r="L100" s="16">
        <f>L96*(18-L97)</f>
        <v>372</v>
      </c>
      <c r="M100" s="16">
        <f>M96*(18-M97)</f>
        <v>589</v>
      </c>
      <c r="N100" s="155">
        <f>SUM(J100:M100)</f>
        <v>1333.2</v>
      </c>
      <c r="O100" s="157">
        <f>O96*(18-O97)</f>
        <v>3324</v>
      </c>
      <c r="P100" s="163">
        <f>P96*(18-P97)</f>
        <v>3294.5</v>
      </c>
    </row>
    <row r="101" spans="2:16" ht="20.25" thickBot="1">
      <c r="B101" s="350" t="s">
        <v>215</v>
      </c>
      <c r="C101" s="21">
        <f t="shared" ref="C101:H101" si="39">C96*(19-C97)</f>
        <v>734.69999999999993</v>
      </c>
      <c r="D101" s="20">
        <f t="shared" si="39"/>
        <v>551.6</v>
      </c>
      <c r="E101" s="20">
        <f t="shared" si="39"/>
        <v>496</v>
      </c>
      <c r="F101" s="20">
        <f t="shared" si="39"/>
        <v>190</v>
      </c>
      <c r="G101" s="20">
        <f t="shared" si="39"/>
        <v>120</v>
      </c>
      <c r="H101" s="20">
        <f t="shared" si="39"/>
        <v>34.5</v>
      </c>
      <c r="I101" s="164">
        <f>SUM(C101:G101)</f>
        <v>2092.3000000000002</v>
      </c>
      <c r="J101" s="20">
        <f>J96*(19-J97)</f>
        <v>65</v>
      </c>
      <c r="K101" s="20">
        <f>K96*(19-K97)</f>
        <v>343.2</v>
      </c>
      <c r="L101" s="20">
        <f>L96*(19-L97)</f>
        <v>402</v>
      </c>
      <c r="M101" s="20">
        <f>M96*(19-M97)</f>
        <v>620</v>
      </c>
      <c r="N101" s="164">
        <f>SUM(J101:M101)</f>
        <v>1430.2</v>
      </c>
      <c r="O101" s="165">
        <f>O96*(19-O97)</f>
        <v>3557</v>
      </c>
      <c r="P101" s="166">
        <f>P96*(19-P97)</f>
        <v>3522.5</v>
      </c>
    </row>
    <row r="102" spans="2:16" ht="15.75" thickBot="1">
      <c r="B102" s="1"/>
      <c r="C102" s="1"/>
      <c r="D102" s="2"/>
      <c r="E102" s="2"/>
      <c r="F102" s="2"/>
      <c r="G102" s="1"/>
      <c r="H102" s="3"/>
      <c r="I102" s="2"/>
      <c r="J102" s="3"/>
      <c r="K102" s="2"/>
      <c r="L102" s="2"/>
      <c r="M102" s="1"/>
      <c r="N102" s="2"/>
      <c r="O102" s="1"/>
      <c r="P102" s="4"/>
    </row>
    <row r="103" spans="2:16" ht="24" thickBot="1">
      <c r="B103" s="473" t="s">
        <v>268</v>
      </c>
      <c r="C103" s="474"/>
      <c r="D103" s="474"/>
      <c r="E103" s="474"/>
      <c r="F103" s="474"/>
      <c r="G103" s="474"/>
      <c r="H103" s="474"/>
      <c r="I103" s="474"/>
      <c r="J103" s="474"/>
      <c r="K103" s="474"/>
      <c r="L103" s="470" t="s">
        <v>227</v>
      </c>
      <c r="M103" s="471"/>
      <c r="N103" s="471"/>
      <c r="O103" s="471"/>
      <c r="P103" s="472"/>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16.5" thickBot="1">
      <c r="B105" s="466"/>
      <c r="C105" s="462"/>
      <c r="D105" s="462"/>
      <c r="E105" s="462"/>
      <c r="F105" s="462"/>
      <c r="G105" s="462"/>
      <c r="H105" s="462"/>
      <c r="I105" s="462"/>
      <c r="J105" s="462"/>
      <c r="K105" s="462"/>
      <c r="L105" s="462"/>
      <c r="M105" s="462"/>
      <c r="N105" s="462"/>
      <c r="O105" s="145" t="s">
        <v>209</v>
      </c>
      <c r="P105" s="30" t="s">
        <v>210</v>
      </c>
    </row>
    <row r="106" spans="2:16">
      <c r="B106" s="148" t="s">
        <v>211</v>
      </c>
      <c r="C106" s="146">
        <v>31</v>
      </c>
      <c r="D106" s="8">
        <v>28</v>
      </c>
      <c r="E106" s="8">
        <v>31</v>
      </c>
      <c r="F106" s="8">
        <v>25</v>
      </c>
      <c r="G106" s="8">
        <v>20</v>
      </c>
      <c r="H106" s="8">
        <v>0</v>
      </c>
      <c r="I106" s="168">
        <f>SUM(C106:G106)</f>
        <v>135</v>
      </c>
      <c r="J106" s="8">
        <v>25</v>
      </c>
      <c r="K106" s="8">
        <v>31</v>
      </c>
      <c r="L106" s="8">
        <v>30</v>
      </c>
      <c r="M106" s="8">
        <v>31</v>
      </c>
      <c r="N106" s="168">
        <f>SUM(J106:M106)</f>
        <v>117</v>
      </c>
      <c r="O106" s="167">
        <f>SUM(C106:H106,J106:M106)</f>
        <v>252</v>
      </c>
      <c r="P106" s="169">
        <f>I106+N106</f>
        <v>252</v>
      </c>
    </row>
    <row r="107" spans="2:16" ht="19.5">
      <c r="B107" s="149" t="s">
        <v>485</v>
      </c>
      <c r="C107" s="147">
        <v>-4.7</v>
      </c>
      <c r="D107" s="10">
        <v>-6.5</v>
      </c>
      <c r="E107" s="10">
        <v>0.5</v>
      </c>
      <c r="F107" s="10">
        <v>2.9</v>
      </c>
      <c r="G107" s="10">
        <v>11.5</v>
      </c>
      <c r="H107" s="10">
        <v>0</v>
      </c>
      <c r="I107" s="153">
        <f>(C106*C107+D106*D107+E106*E107+F106*F107+G106*G107)/I106</f>
        <v>-7.1851851851852194E-2</v>
      </c>
      <c r="J107" s="10">
        <v>10.5</v>
      </c>
      <c r="K107" s="95">
        <v>5.9</v>
      </c>
      <c r="L107" s="95">
        <v>3.5</v>
      </c>
      <c r="M107" s="95">
        <v>-5.8</v>
      </c>
      <c r="N107" s="153">
        <f>(J106*J107+K106*K107+L106*L107+M106*M107)/N106</f>
        <v>3.1675213675213678</v>
      </c>
      <c r="O107" s="154">
        <f>(C107*C106+D107*D106+E107*E106+F107*F106+G107*G106+H107*H106+J107*J106+K107*K106+L107*L106+M107*M106)/O106</f>
        <v>1.4321428571428572</v>
      </c>
      <c r="P107" s="161">
        <f>(I107*I106+N107*N106)/P106</f>
        <v>1.4321428571428572</v>
      </c>
    </row>
    <row r="108" spans="2:16" ht="19.5">
      <c r="B108" s="149" t="s">
        <v>212</v>
      </c>
      <c r="C108" s="13">
        <f t="shared" ref="C108:H108" si="40">C106*(13-C107)</f>
        <v>548.69999999999993</v>
      </c>
      <c r="D108" s="12">
        <f t="shared" si="40"/>
        <v>546</v>
      </c>
      <c r="E108" s="12">
        <f t="shared" si="40"/>
        <v>387.5</v>
      </c>
      <c r="F108" s="12">
        <f t="shared" si="40"/>
        <v>252.5</v>
      </c>
      <c r="G108" s="12">
        <f t="shared" si="40"/>
        <v>30</v>
      </c>
      <c r="H108" s="12">
        <f t="shared" si="40"/>
        <v>0</v>
      </c>
      <c r="I108" s="155">
        <f>SUM(C108:G108)</f>
        <v>1764.6999999999998</v>
      </c>
      <c r="J108" s="12">
        <f>J106*(13-J107)</f>
        <v>62.5</v>
      </c>
      <c r="K108" s="12">
        <f>K106*(13-K107)</f>
        <v>220.1</v>
      </c>
      <c r="L108" s="12">
        <f>L106*(13-L107)</f>
        <v>285</v>
      </c>
      <c r="M108" s="12">
        <f>M106*(13-M107)</f>
        <v>582.80000000000007</v>
      </c>
      <c r="N108" s="155">
        <f>SUM(J108:M108)</f>
        <v>1150.4000000000001</v>
      </c>
      <c r="O108" s="156">
        <f>O106*(13-O107)</f>
        <v>2915.1</v>
      </c>
      <c r="P108" s="162">
        <f>P106*(13-P107)</f>
        <v>2915.1</v>
      </c>
    </row>
    <row r="109" spans="2:16" ht="19.5">
      <c r="B109" s="149" t="s">
        <v>213</v>
      </c>
      <c r="C109" s="13">
        <f t="shared" ref="C109:H109" si="41">C106*(17-C107)</f>
        <v>672.69999999999993</v>
      </c>
      <c r="D109" s="12">
        <f t="shared" si="41"/>
        <v>658</v>
      </c>
      <c r="E109" s="12">
        <f t="shared" si="41"/>
        <v>511.5</v>
      </c>
      <c r="F109" s="12">
        <f t="shared" si="41"/>
        <v>352.5</v>
      </c>
      <c r="G109" s="12">
        <f t="shared" si="41"/>
        <v>110</v>
      </c>
      <c r="H109" s="12">
        <f t="shared" si="41"/>
        <v>0</v>
      </c>
      <c r="I109" s="155">
        <f>SUM(C109:G109)</f>
        <v>2304.6999999999998</v>
      </c>
      <c r="J109" s="12">
        <f>J106*(17-J107)</f>
        <v>162.5</v>
      </c>
      <c r="K109" s="12">
        <f>K106*(17-K107)</f>
        <v>344.09999999999997</v>
      </c>
      <c r="L109" s="12">
        <f>L106*(17-L107)</f>
        <v>405</v>
      </c>
      <c r="M109" s="12">
        <f>M106*(17-M107)</f>
        <v>706.80000000000007</v>
      </c>
      <c r="N109" s="155">
        <f>SUM(J109:M109)</f>
        <v>1618.4</v>
      </c>
      <c r="O109" s="156">
        <f>O106*(17-O107)</f>
        <v>3923.1</v>
      </c>
      <c r="P109" s="162">
        <f>P106*(17-P107)</f>
        <v>3923.1</v>
      </c>
    </row>
    <row r="110" spans="2:16" ht="19.5">
      <c r="B110" s="149" t="s">
        <v>214</v>
      </c>
      <c r="C110" s="17">
        <f t="shared" ref="C110:H110" si="42">C106*(18-C107)</f>
        <v>703.69999999999993</v>
      </c>
      <c r="D110" s="16">
        <f t="shared" si="42"/>
        <v>686</v>
      </c>
      <c r="E110" s="16">
        <f t="shared" si="42"/>
        <v>542.5</v>
      </c>
      <c r="F110" s="16">
        <f t="shared" si="42"/>
        <v>377.5</v>
      </c>
      <c r="G110" s="16">
        <f t="shared" si="42"/>
        <v>130</v>
      </c>
      <c r="H110" s="16">
        <f t="shared" si="42"/>
        <v>0</v>
      </c>
      <c r="I110" s="155">
        <f>SUM(C110:G110)</f>
        <v>2439.6999999999998</v>
      </c>
      <c r="J110" s="16">
        <f>J106*(18-J107)</f>
        <v>187.5</v>
      </c>
      <c r="K110" s="16">
        <f>K106*(18-K107)</f>
        <v>375.09999999999997</v>
      </c>
      <c r="L110" s="16">
        <f>L106*(18-L107)</f>
        <v>435</v>
      </c>
      <c r="M110" s="16">
        <f>M106*(18-M107)</f>
        <v>737.80000000000007</v>
      </c>
      <c r="N110" s="155">
        <f>SUM(J110:M110)</f>
        <v>1735.4</v>
      </c>
      <c r="O110" s="157">
        <f>O106*(18-O107)</f>
        <v>4175.1000000000004</v>
      </c>
      <c r="P110" s="163">
        <f>P106*(18-P107)</f>
        <v>4175.1000000000004</v>
      </c>
    </row>
    <row r="111" spans="2:16" ht="20.25" thickBot="1">
      <c r="B111" s="350" t="s">
        <v>215</v>
      </c>
      <c r="C111" s="21">
        <f t="shared" ref="C111:H111" si="43">C106*(19-C107)</f>
        <v>734.69999999999993</v>
      </c>
      <c r="D111" s="20">
        <f t="shared" si="43"/>
        <v>714</v>
      </c>
      <c r="E111" s="20">
        <f t="shared" si="43"/>
        <v>573.5</v>
      </c>
      <c r="F111" s="20">
        <f t="shared" si="43"/>
        <v>402.50000000000006</v>
      </c>
      <c r="G111" s="20">
        <f t="shared" si="43"/>
        <v>150</v>
      </c>
      <c r="H111" s="20">
        <f t="shared" si="43"/>
        <v>0</v>
      </c>
      <c r="I111" s="164">
        <f>SUM(C111:G111)</f>
        <v>2574.6999999999998</v>
      </c>
      <c r="J111" s="20">
        <f>J106*(19-J107)</f>
        <v>212.5</v>
      </c>
      <c r="K111" s="20">
        <f>K106*(19-K107)</f>
        <v>406.09999999999997</v>
      </c>
      <c r="L111" s="20">
        <f>L106*(19-L107)</f>
        <v>465</v>
      </c>
      <c r="M111" s="20">
        <f>M106*(19-M107)</f>
        <v>768.80000000000007</v>
      </c>
      <c r="N111" s="164">
        <f>SUM(J111:M111)</f>
        <v>1852.4</v>
      </c>
      <c r="O111" s="165">
        <f>O106*(19-O107)</f>
        <v>4427.1000000000004</v>
      </c>
      <c r="P111" s="166">
        <f>P106*(19-P107)</f>
        <v>4427.1000000000004</v>
      </c>
    </row>
    <row r="112" spans="2:16" ht="15.75" thickBot="1">
      <c r="B112" s="1"/>
      <c r="C112" s="1"/>
      <c r="D112" s="2"/>
      <c r="E112" s="2"/>
      <c r="F112" s="2"/>
      <c r="G112" s="1"/>
      <c r="H112" s="3"/>
      <c r="I112" s="2"/>
      <c r="J112" s="3"/>
      <c r="K112" s="2"/>
      <c r="L112" s="2"/>
      <c r="M112" s="1"/>
      <c r="N112" s="2"/>
      <c r="O112" s="1"/>
      <c r="P112" s="4"/>
    </row>
    <row r="113" spans="2:16" ht="24" thickBot="1">
      <c r="B113" s="473" t="s">
        <v>268</v>
      </c>
      <c r="C113" s="474"/>
      <c r="D113" s="474"/>
      <c r="E113" s="474"/>
      <c r="F113" s="474"/>
      <c r="G113" s="474"/>
      <c r="H113" s="474"/>
      <c r="I113" s="474"/>
      <c r="J113" s="474"/>
      <c r="K113" s="474"/>
      <c r="L113" s="470" t="s">
        <v>228</v>
      </c>
      <c r="M113" s="471"/>
      <c r="N113" s="471"/>
      <c r="O113" s="471"/>
      <c r="P113" s="472"/>
    </row>
    <row r="114" spans="2:16" ht="15.75">
      <c r="B114" s="465" t="s">
        <v>195</v>
      </c>
      <c r="C114" s="461" t="s">
        <v>196</v>
      </c>
      <c r="D114" s="461" t="s">
        <v>197</v>
      </c>
      <c r="E114" s="461" t="s">
        <v>198</v>
      </c>
      <c r="F114" s="461" t="s">
        <v>199</v>
      </c>
      <c r="G114" s="461" t="s">
        <v>200</v>
      </c>
      <c r="H114" s="461" t="s">
        <v>201</v>
      </c>
      <c r="I114" s="467" t="s">
        <v>202</v>
      </c>
      <c r="J114" s="461" t="s">
        <v>203</v>
      </c>
      <c r="K114" s="461" t="s">
        <v>204</v>
      </c>
      <c r="L114" s="461" t="s">
        <v>205</v>
      </c>
      <c r="M114" s="461" t="s">
        <v>206</v>
      </c>
      <c r="N114" s="467" t="s">
        <v>207</v>
      </c>
      <c r="O114" s="456" t="s">
        <v>208</v>
      </c>
      <c r="P114" s="457"/>
    </row>
    <row r="115" spans="2:16" ht="16.5" thickBot="1">
      <c r="B115" s="466"/>
      <c r="C115" s="462"/>
      <c r="D115" s="462"/>
      <c r="E115" s="462"/>
      <c r="F115" s="462"/>
      <c r="G115" s="462"/>
      <c r="H115" s="462"/>
      <c r="I115" s="462"/>
      <c r="J115" s="462"/>
      <c r="K115" s="462"/>
      <c r="L115" s="462"/>
      <c r="M115" s="462"/>
      <c r="N115" s="462"/>
      <c r="O115" s="145" t="s">
        <v>209</v>
      </c>
      <c r="P115" s="30" t="s">
        <v>210</v>
      </c>
    </row>
    <row r="116" spans="2:16">
      <c r="B116" s="148" t="s">
        <v>211</v>
      </c>
      <c r="C116" s="146">
        <v>31</v>
      </c>
      <c r="D116" s="8">
        <v>28</v>
      </c>
      <c r="E116" s="8">
        <v>31</v>
      </c>
      <c r="F116" s="8">
        <v>25</v>
      </c>
      <c r="G116" s="8">
        <v>5</v>
      </c>
      <c r="H116" s="8">
        <v>0</v>
      </c>
      <c r="I116" s="168">
        <f>SUM(C116:G116)</f>
        <v>120</v>
      </c>
      <c r="J116" s="8">
        <v>10</v>
      </c>
      <c r="K116" s="8">
        <v>26</v>
      </c>
      <c r="L116" s="8">
        <v>30</v>
      </c>
      <c r="M116" s="8">
        <v>31</v>
      </c>
      <c r="N116" s="168">
        <f>SUM(J116:M116)</f>
        <v>97</v>
      </c>
      <c r="O116" s="167">
        <f>SUM(C116:H116,J116:M116)</f>
        <v>217</v>
      </c>
      <c r="P116" s="169">
        <f>I116+N116</f>
        <v>217</v>
      </c>
    </row>
    <row r="117" spans="2:16" ht="19.5">
      <c r="B117" s="149" t="s">
        <v>485</v>
      </c>
      <c r="C117" s="147">
        <v>-1</v>
      </c>
      <c r="D117" s="10">
        <v>-1.7</v>
      </c>
      <c r="E117" s="10">
        <v>4</v>
      </c>
      <c r="F117" s="10">
        <v>9.5</v>
      </c>
      <c r="G117" s="10">
        <v>6</v>
      </c>
      <c r="H117" s="10">
        <v>0</v>
      </c>
      <c r="I117" s="153">
        <f>(C116*C117+D116*D117+E116*E117+F116*F117+G116*G117)/I116</f>
        <v>2.6074999999999999</v>
      </c>
      <c r="J117" s="10">
        <v>12</v>
      </c>
      <c r="K117" s="95">
        <v>6.3</v>
      </c>
      <c r="L117" s="95">
        <v>2.4</v>
      </c>
      <c r="M117" s="95">
        <v>1.7</v>
      </c>
      <c r="N117" s="153">
        <f>(J116*J117+K116*K117+L116*L117+M116*M117)/N116</f>
        <v>4.2113402061855663</v>
      </c>
      <c r="O117" s="154">
        <f>(C117*C116+D117*D116+E117*E116+F117*F116+G117*G116+H117*H116+J117*J116+K117*K116+L117*L116+M117*M116)/O116</f>
        <v>3.3244239631336403</v>
      </c>
      <c r="P117" s="161">
        <f>(I117*I116+N117*N116)/P116</f>
        <v>3.3244239631336399</v>
      </c>
    </row>
    <row r="118" spans="2:16" ht="19.5">
      <c r="B118" s="149" t="s">
        <v>212</v>
      </c>
      <c r="C118" s="13">
        <f t="shared" ref="C118:H118" si="44">C116*(13-C117)</f>
        <v>434</v>
      </c>
      <c r="D118" s="12">
        <f t="shared" si="44"/>
        <v>411.59999999999997</v>
      </c>
      <c r="E118" s="12">
        <f t="shared" si="44"/>
        <v>279</v>
      </c>
      <c r="F118" s="12">
        <f t="shared" si="44"/>
        <v>87.5</v>
      </c>
      <c r="G118" s="12">
        <f t="shared" si="44"/>
        <v>35</v>
      </c>
      <c r="H118" s="12">
        <f t="shared" si="44"/>
        <v>0</v>
      </c>
      <c r="I118" s="155">
        <f>SUM(C118:G118)</f>
        <v>1247.0999999999999</v>
      </c>
      <c r="J118" s="12">
        <f>J116*(13-J117)</f>
        <v>10</v>
      </c>
      <c r="K118" s="12">
        <f>K116*(13-K117)</f>
        <v>174.20000000000002</v>
      </c>
      <c r="L118" s="12">
        <f>L116*(13-L117)</f>
        <v>318</v>
      </c>
      <c r="M118" s="12">
        <f>M116*(13-M117)</f>
        <v>350.3</v>
      </c>
      <c r="N118" s="155">
        <f>SUM(J118:M118)</f>
        <v>852.5</v>
      </c>
      <c r="O118" s="156">
        <f>O116*(13-O117)</f>
        <v>2099.6000000000004</v>
      </c>
      <c r="P118" s="162">
        <f>P116*(13-P117)</f>
        <v>2099.6000000000004</v>
      </c>
    </row>
    <row r="119" spans="2:16" ht="19.5">
      <c r="B119" s="149" t="s">
        <v>213</v>
      </c>
      <c r="C119" s="13">
        <f t="shared" ref="C119:H119" si="45">C116*(17-C117)</f>
        <v>558</v>
      </c>
      <c r="D119" s="12">
        <f t="shared" si="45"/>
        <v>523.6</v>
      </c>
      <c r="E119" s="12">
        <f t="shared" si="45"/>
        <v>403</v>
      </c>
      <c r="F119" s="12">
        <f t="shared" si="45"/>
        <v>187.5</v>
      </c>
      <c r="G119" s="12">
        <f t="shared" si="45"/>
        <v>55</v>
      </c>
      <c r="H119" s="12">
        <f t="shared" si="45"/>
        <v>0</v>
      </c>
      <c r="I119" s="155">
        <f>SUM(C119:G119)</f>
        <v>1727.1</v>
      </c>
      <c r="J119" s="12">
        <f>J116*(17-J117)</f>
        <v>50</v>
      </c>
      <c r="K119" s="12">
        <f>K116*(17-K117)</f>
        <v>278.2</v>
      </c>
      <c r="L119" s="12">
        <f>L116*(17-L117)</f>
        <v>438</v>
      </c>
      <c r="M119" s="12">
        <f>M116*(17-M117)</f>
        <v>474.3</v>
      </c>
      <c r="N119" s="155">
        <f>SUM(J119:M119)</f>
        <v>1240.5</v>
      </c>
      <c r="O119" s="156">
        <f>O116*(17-O117)</f>
        <v>2967.6000000000004</v>
      </c>
      <c r="P119" s="162">
        <f>P116*(17-P117)</f>
        <v>2967.6000000000004</v>
      </c>
    </row>
    <row r="120" spans="2:16" ht="19.5">
      <c r="B120" s="149" t="s">
        <v>214</v>
      </c>
      <c r="C120" s="17">
        <f t="shared" ref="C120:H120" si="46">C116*(18-C117)</f>
        <v>589</v>
      </c>
      <c r="D120" s="16">
        <f t="shared" si="46"/>
        <v>551.6</v>
      </c>
      <c r="E120" s="16">
        <f t="shared" si="46"/>
        <v>434</v>
      </c>
      <c r="F120" s="16">
        <f t="shared" si="46"/>
        <v>212.5</v>
      </c>
      <c r="G120" s="16">
        <f t="shared" si="46"/>
        <v>60</v>
      </c>
      <c r="H120" s="16">
        <f t="shared" si="46"/>
        <v>0</v>
      </c>
      <c r="I120" s="155">
        <f>SUM(C120:G120)</f>
        <v>1847.1</v>
      </c>
      <c r="J120" s="16">
        <f>J116*(18-J117)</f>
        <v>60</v>
      </c>
      <c r="K120" s="16">
        <f>K116*(18-K117)</f>
        <v>304.2</v>
      </c>
      <c r="L120" s="16">
        <f>L116*(18-L117)</f>
        <v>468</v>
      </c>
      <c r="M120" s="16">
        <f>M116*(18-M117)</f>
        <v>505.3</v>
      </c>
      <c r="N120" s="155">
        <f>SUM(J120:M120)</f>
        <v>1337.5</v>
      </c>
      <c r="O120" s="157">
        <f>O116*(18-O117)</f>
        <v>3184.6000000000004</v>
      </c>
      <c r="P120" s="163">
        <f>P116*(18-P117)</f>
        <v>3184.6000000000004</v>
      </c>
    </row>
    <row r="121" spans="2:16" ht="20.25" thickBot="1">
      <c r="B121" s="350" t="s">
        <v>215</v>
      </c>
      <c r="C121" s="21">
        <f t="shared" ref="C121:H121" si="47">C116*(19-C117)</f>
        <v>620</v>
      </c>
      <c r="D121" s="20">
        <f t="shared" si="47"/>
        <v>579.6</v>
      </c>
      <c r="E121" s="20">
        <f t="shared" si="47"/>
        <v>465</v>
      </c>
      <c r="F121" s="20">
        <f t="shared" si="47"/>
        <v>237.5</v>
      </c>
      <c r="G121" s="20">
        <f t="shared" si="47"/>
        <v>65</v>
      </c>
      <c r="H121" s="20">
        <f t="shared" si="47"/>
        <v>0</v>
      </c>
      <c r="I121" s="164">
        <f>SUM(C121:G121)</f>
        <v>1967.1</v>
      </c>
      <c r="J121" s="20">
        <f>J116*(19-J117)</f>
        <v>70</v>
      </c>
      <c r="K121" s="20">
        <f>K116*(19-K117)</f>
        <v>330.2</v>
      </c>
      <c r="L121" s="20">
        <f>L116*(19-L117)</f>
        <v>498.00000000000006</v>
      </c>
      <c r="M121" s="20">
        <f>M116*(19-M117)</f>
        <v>536.30000000000007</v>
      </c>
      <c r="N121" s="164">
        <f>SUM(J121:M121)</f>
        <v>1434.5</v>
      </c>
      <c r="O121" s="165">
        <f>O116*(19-O117)</f>
        <v>3401.6000000000004</v>
      </c>
      <c r="P121" s="166">
        <f>P116*(19-P117)</f>
        <v>3401.6000000000004</v>
      </c>
    </row>
    <row r="122" spans="2:16" ht="15.75" thickBot="1">
      <c r="B122" s="1"/>
      <c r="C122" s="1"/>
      <c r="D122" s="2"/>
      <c r="E122" s="2"/>
      <c r="F122" s="2"/>
      <c r="G122" s="1"/>
      <c r="H122" s="3"/>
      <c r="I122" s="2"/>
      <c r="J122" s="3"/>
      <c r="K122" s="2"/>
      <c r="L122" s="2"/>
      <c r="M122" s="1"/>
      <c r="N122" s="2"/>
      <c r="O122" s="1"/>
      <c r="P122" s="4"/>
    </row>
    <row r="123" spans="2:16" ht="24" thickBot="1">
      <c r="B123" s="473" t="s">
        <v>268</v>
      </c>
      <c r="C123" s="474"/>
      <c r="D123" s="474"/>
      <c r="E123" s="474"/>
      <c r="F123" s="474"/>
      <c r="G123" s="474"/>
      <c r="H123" s="474"/>
      <c r="I123" s="474"/>
      <c r="J123" s="474"/>
      <c r="K123" s="474"/>
      <c r="L123" s="470" t="s">
        <v>229</v>
      </c>
      <c r="M123" s="471"/>
      <c r="N123" s="471"/>
      <c r="O123" s="471"/>
      <c r="P123" s="472"/>
    </row>
    <row r="124" spans="2:16" ht="15.75">
      <c r="B124" s="465" t="s">
        <v>195</v>
      </c>
      <c r="C124" s="461" t="s">
        <v>196</v>
      </c>
      <c r="D124" s="461" t="s">
        <v>197</v>
      </c>
      <c r="E124" s="461" t="s">
        <v>198</v>
      </c>
      <c r="F124" s="461" t="s">
        <v>199</v>
      </c>
      <c r="G124" s="461" t="s">
        <v>200</v>
      </c>
      <c r="H124" s="461" t="s">
        <v>201</v>
      </c>
      <c r="I124" s="467" t="s">
        <v>202</v>
      </c>
      <c r="J124" s="461" t="s">
        <v>203</v>
      </c>
      <c r="K124" s="461" t="s">
        <v>204</v>
      </c>
      <c r="L124" s="461" t="s">
        <v>205</v>
      </c>
      <c r="M124" s="461" t="s">
        <v>206</v>
      </c>
      <c r="N124" s="467" t="s">
        <v>207</v>
      </c>
      <c r="O124" s="456" t="s">
        <v>208</v>
      </c>
      <c r="P124" s="457"/>
    </row>
    <row r="125" spans="2:16" ht="16.5" thickBot="1">
      <c r="B125" s="466"/>
      <c r="C125" s="462"/>
      <c r="D125" s="462"/>
      <c r="E125" s="462"/>
      <c r="F125" s="462"/>
      <c r="G125" s="462"/>
      <c r="H125" s="462"/>
      <c r="I125" s="462"/>
      <c r="J125" s="462"/>
      <c r="K125" s="462"/>
      <c r="L125" s="462"/>
      <c r="M125" s="462"/>
      <c r="N125" s="462"/>
      <c r="O125" s="145" t="s">
        <v>209</v>
      </c>
      <c r="P125" s="30" t="s">
        <v>210</v>
      </c>
    </row>
    <row r="126" spans="2:16">
      <c r="B126" s="148" t="s">
        <v>211</v>
      </c>
      <c r="C126" s="146">
        <v>31</v>
      </c>
      <c r="D126" s="8">
        <v>28</v>
      </c>
      <c r="E126" s="8">
        <v>31</v>
      </c>
      <c r="F126" s="8">
        <v>25</v>
      </c>
      <c r="G126" s="8">
        <v>10</v>
      </c>
      <c r="H126" s="8">
        <v>5</v>
      </c>
      <c r="I126" s="168">
        <f>SUM(C126:G126)</f>
        <v>125</v>
      </c>
      <c r="J126" s="8">
        <v>20</v>
      </c>
      <c r="K126" s="8">
        <v>31</v>
      </c>
      <c r="L126" s="8">
        <v>30</v>
      </c>
      <c r="M126" s="8">
        <v>31</v>
      </c>
      <c r="N126" s="168">
        <f>SUM(J126:M126)</f>
        <v>112</v>
      </c>
      <c r="O126" s="167">
        <f>SUM(C126:H126,J126:M126)</f>
        <v>242</v>
      </c>
      <c r="P126" s="169">
        <f>I126+N126</f>
        <v>237</v>
      </c>
    </row>
    <row r="127" spans="2:16" ht="19.5">
      <c r="B127" s="149" t="s">
        <v>485</v>
      </c>
      <c r="C127" s="147">
        <v>0.1</v>
      </c>
      <c r="D127" s="10">
        <v>5</v>
      </c>
      <c r="E127" s="10">
        <v>5.6</v>
      </c>
      <c r="F127" s="10">
        <v>5.7</v>
      </c>
      <c r="G127" s="10">
        <v>10.9</v>
      </c>
      <c r="H127" s="10">
        <v>11</v>
      </c>
      <c r="I127" s="153">
        <f>(C126*C127+D126*D127+E126*E127+F126*F127+G126*G127)/I126</f>
        <v>4.5456000000000003</v>
      </c>
      <c r="J127" s="10">
        <v>11.4</v>
      </c>
      <c r="K127" s="95">
        <v>8.4</v>
      </c>
      <c r="L127" s="95">
        <v>3.4</v>
      </c>
      <c r="M127" s="95">
        <v>0.8</v>
      </c>
      <c r="N127" s="153">
        <f>(J126*J127+K126*K127+L126*L127+M126*M127)/N126</f>
        <v>5.4928571428571429</v>
      </c>
      <c r="O127" s="154">
        <f>(C127*C126+D127*D126+E127*E126+F127*F126+G127*G126+H127*H126+J127*J126+K127*K126+L127*L126+M127*M126)/O126</f>
        <v>5.1173553719008265</v>
      </c>
      <c r="P127" s="161">
        <f>(I127*I126+N127*N126)/P126</f>
        <v>4.9932489451476796</v>
      </c>
    </row>
    <row r="128" spans="2:16" ht="19.5">
      <c r="B128" s="149" t="s">
        <v>212</v>
      </c>
      <c r="C128" s="13">
        <f t="shared" ref="C128:H128" si="48">C126*(13-C127)</f>
        <v>399.90000000000003</v>
      </c>
      <c r="D128" s="12">
        <f t="shared" si="48"/>
        <v>224</v>
      </c>
      <c r="E128" s="12">
        <f t="shared" si="48"/>
        <v>229.4</v>
      </c>
      <c r="F128" s="12">
        <f t="shared" si="48"/>
        <v>182.5</v>
      </c>
      <c r="G128" s="12">
        <f t="shared" si="48"/>
        <v>20.999999999999996</v>
      </c>
      <c r="H128" s="12">
        <f t="shared" si="48"/>
        <v>10</v>
      </c>
      <c r="I128" s="155">
        <f>SUM(C128:G128)</f>
        <v>1056.8000000000002</v>
      </c>
      <c r="J128" s="12">
        <f>J126*(13-J127)</f>
        <v>31.999999999999993</v>
      </c>
      <c r="K128" s="12">
        <f>K126*(13-K127)</f>
        <v>142.6</v>
      </c>
      <c r="L128" s="12">
        <f>L126*(13-L127)</f>
        <v>288</v>
      </c>
      <c r="M128" s="12">
        <f>M126*(13-M127)</f>
        <v>378.2</v>
      </c>
      <c r="N128" s="155">
        <f>SUM(J128:M128)</f>
        <v>840.8</v>
      </c>
      <c r="O128" s="156">
        <f>O126*(13-O127)</f>
        <v>1907.6</v>
      </c>
      <c r="P128" s="162">
        <f>P126*(13-P127)</f>
        <v>1897.5999999999997</v>
      </c>
    </row>
    <row r="129" spans="2:16" ht="19.5">
      <c r="B129" s="149" t="s">
        <v>213</v>
      </c>
      <c r="C129" s="13">
        <f t="shared" ref="C129:H129" si="49">C126*(17-C127)</f>
        <v>523.9</v>
      </c>
      <c r="D129" s="12">
        <f t="shared" si="49"/>
        <v>336</v>
      </c>
      <c r="E129" s="12">
        <f t="shared" si="49"/>
        <v>353.40000000000003</v>
      </c>
      <c r="F129" s="12">
        <f t="shared" si="49"/>
        <v>282.5</v>
      </c>
      <c r="G129" s="12">
        <f t="shared" si="49"/>
        <v>61</v>
      </c>
      <c r="H129" s="12">
        <f t="shared" si="49"/>
        <v>30</v>
      </c>
      <c r="I129" s="155">
        <f>SUM(C129:G129)</f>
        <v>1556.8</v>
      </c>
      <c r="J129" s="12">
        <f>J126*(17-J127)</f>
        <v>112</v>
      </c>
      <c r="K129" s="12">
        <f>K126*(17-K127)</f>
        <v>266.59999999999997</v>
      </c>
      <c r="L129" s="12">
        <f>L126*(17-L127)</f>
        <v>408</v>
      </c>
      <c r="M129" s="12">
        <f>M126*(17-M127)</f>
        <v>502.2</v>
      </c>
      <c r="N129" s="155">
        <f>SUM(J129:M129)</f>
        <v>1288.8</v>
      </c>
      <c r="O129" s="156">
        <f>O126*(17-O127)</f>
        <v>2875.6</v>
      </c>
      <c r="P129" s="162">
        <f>P126*(17-P127)</f>
        <v>2845.6</v>
      </c>
    </row>
    <row r="130" spans="2:16" ht="19.5">
      <c r="B130" s="149" t="s">
        <v>214</v>
      </c>
      <c r="C130" s="17">
        <f t="shared" ref="C130:H130" si="50">C126*(18-C127)</f>
        <v>554.9</v>
      </c>
      <c r="D130" s="16">
        <f t="shared" si="50"/>
        <v>364</v>
      </c>
      <c r="E130" s="16">
        <f t="shared" si="50"/>
        <v>384.40000000000003</v>
      </c>
      <c r="F130" s="16">
        <f t="shared" si="50"/>
        <v>307.5</v>
      </c>
      <c r="G130" s="16">
        <f t="shared" si="50"/>
        <v>71</v>
      </c>
      <c r="H130" s="16">
        <f t="shared" si="50"/>
        <v>35</v>
      </c>
      <c r="I130" s="155">
        <f>SUM(C130:G130)</f>
        <v>1681.8</v>
      </c>
      <c r="J130" s="16">
        <f>J126*(18-J127)</f>
        <v>132</v>
      </c>
      <c r="K130" s="16">
        <f>K126*(18-K127)</f>
        <v>297.59999999999997</v>
      </c>
      <c r="L130" s="16">
        <f>L126*(18-L127)</f>
        <v>438</v>
      </c>
      <c r="M130" s="16">
        <f>M126*(18-M127)</f>
        <v>533.19999999999993</v>
      </c>
      <c r="N130" s="155">
        <f>SUM(J130:M130)</f>
        <v>1400.7999999999997</v>
      </c>
      <c r="O130" s="157">
        <f>O126*(18-O127)</f>
        <v>3117.6</v>
      </c>
      <c r="P130" s="163">
        <f>P126*(18-P127)</f>
        <v>3082.6</v>
      </c>
    </row>
    <row r="131" spans="2:16" ht="20.25" thickBot="1">
      <c r="B131" s="350" t="s">
        <v>215</v>
      </c>
      <c r="C131" s="21">
        <f t="shared" ref="C131:H131" si="51">C126*(19-C127)</f>
        <v>585.9</v>
      </c>
      <c r="D131" s="20">
        <f t="shared" si="51"/>
        <v>392</v>
      </c>
      <c r="E131" s="20">
        <f t="shared" si="51"/>
        <v>415.40000000000003</v>
      </c>
      <c r="F131" s="20">
        <f t="shared" si="51"/>
        <v>332.5</v>
      </c>
      <c r="G131" s="20">
        <f t="shared" si="51"/>
        <v>81</v>
      </c>
      <c r="H131" s="20">
        <f t="shared" si="51"/>
        <v>40</v>
      </c>
      <c r="I131" s="164">
        <f>SUM(C131:G131)</f>
        <v>1806.8</v>
      </c>
      <c r="J131" s="20">
        <f>J126*(19-J127)</f>
        <v>152</v>
      </c>
      <c r="K131" s="20">
        <f>K126*(19-K127)</f>
        <v>328.59999999999997</v>
      </c>
      <c r="L131" s="20">
        <f>L126*(19-L127)</f>
        <v>468</v>
      </c>
      <c r="M131" s="20">
        <f>M126*(19-M127)</f>
        <v>564.19999999999993</v>
      </c>
      <c r="N131" s="164">
        <f>SUM(J131:M131)</f>
        <v>1512.7999999999997</v>
      </c>
      <c r="O131" s="165">
        <f>O126*(19-O127)</f>
        <v>3359.6</v>
      </c>
      <c r="P131" s="166">
        <f>P126*(19-P127)</f>
        <v>3319.6</v>
      </c>
    </row>
    <row r="132" spans="2:16" ht="15.75" thickBot="1">
      <c r="B132" s="4"/>
      <c r="C132" s="4"/>
      <c r="D132" s="4"/>
      <c r="E132" s="4"/>
      <c r="F132" s="4"/>
      <c r="G132" s="4"/>
      <c r="H132" s="4"/>
      <c r="I132" s="4"/>
      <c r="J132" s="4"/>
      <c r="K132" s="4"/>
      <c r="L132" s="4"/>
      <c r="M132" s="4"/>
      <c r="N132" s="4"/>
      <c r="O132" s="4"/>
      <c r="P132" s="4"/>
    </row>
    <row r="133" spans="2:16" ht="24" thickBot="1">
      <c r="B133" s="473" t="s">
        <v>268</v>
      </c>
      <c r="C133" s="474"/>
      <c r="D133" s="474"/>
      <c r="E133" s="474"/>
      <c r="F133" s="474"/>
      <c r="G133" s="474"/>
      <c r="H133" s="474"/>
      <c r="I133" s="474"/>
      <c r="J133" s="474"/>
      <c r="K133" s="474"/>
      <c r="L133" s="470" t="s">
        <v>230</v>
      </c>
      <c r="M133" s="471"/>
      <c r="N133" s="471"/>
      <c r="O133" s="471"/>
      <c r="P133" s="472"/>
    </row>
    <row r="134" spans="2:16" ht="15.75">
      <c r="B134" s="465" t="s">
        <v>195</v>
      </c>
      <c r="C134" s="461" t="s">
        <v>196</v>
      </c>
      <c r="D134" s="461" t="s">
        <v>197</v>
      </c>
      <c r="E134" s="461" t="s">
        <v>198</v>
      </c>
      <c r="F134" s="461" t="s">
        <v>199</v>
      </c>
      <c r="G134" s="461" t="s">
        <v>200</v>
      </c>
      <c r="H134" s="461" t="s">
        <v>201</v>
      </c>
      <c r="I134" s="467" t="s">
        <v>202</v>
      </c>
      <c r="J134" s="461" t="s">
        <v>203</v>
      </c>
      <c r="K134" s="461" t="s">
        <v>204</v>
      </c>
      <c r="L134" s="461" t="s">
        <v>205</v>
      </c>
      <c r="M134" s="461" t="s">
        <v>206</v>
      </c>
      <c r="N134" s="467" t="s">
        <v>207</v>
      </c>
      <c r="O134" s="456" t="s">
        <v>208</v>
      </c>
      <c r="P134" s="457"/>
    </row>
    <row r="135" spans="2:16" ht="16.5" thickBot="1">
      <c r="B135" s="466"/>
      <c r="C135" s="462"/>
      <c r="D135" s="462"/>
      <c r="E135" s="462"/>
      <c r="F135" s="462"/>
      <c r="G135" s="462"/>
      <c r="H135" s="462"/>
      <c r="I135" s="462"/>
      <c r="J135" s="462"/>
      <c r="K135" s="462"/>
      <c r="L135" s="462"/>
      <c r="M135" s="462"/>
      <c r="N135" s="462"/>
      <c r="O135" s="145" t="s">
        <v>209</v>
      </c>
      <c r="P135" s="30" t="s">
        <v>210</v>
      </c>
    </row>
    <row r="136" spans="2:16">
      <c r="B136" s="148" t="s">
        <v>211</v>
      </c>
      <c r="C136" s="146">
        <v>31</v>
      </c>
      <c r="D136" s="8">
        <v>28</v>
      </c>
      <c r="E136" s="8">
        <v>31</v>
      </c>
      <c r="F136" s="8">
        <v>30</v>
      </c>
      <c r="G136" s="8">
        <v>21</v>
      </c>
      <c r="H136" s="8">
        <v>10</v>
      </c>
      <c r="I136" s="168">
        <f>SUM(C136:G136)</f>
        <v>141</v>
      </c>
      <c r="J136" s="8">
        <v>20</v>
      </c>
      <c r="K136" s="8">
        <v>31</v>
      </c>
      <c r="L136" s="8">
        <v>30</v>
      </c>
      <c r="M136" s="8">
        <v>31</v>
      </c>
      <c r="N136" s="168">
        <f>SUM(J136:M136)</f>
        <v>112</v>
      </c>
      <c r="O136" s="167">
        <f>SUM(C136:H136,J136:M136)</f>
        <v>263</v>
      </c>
      <c r="P136" s="169">
        <f>I136+N136</f>
        <v>253</v>
      </c>
    </row>
    <row r="137" spans="2:16" ht="19.5">
      <c r="B137" s="149" t="s">
        <v>485</v>
      </c>
      <c r="C137" s="147">
        <v>1.5</v>
      </c>
      <c r="D137" s="10">
        <v>2.1</v>
      </c>
      <c r="E137" s="10">
        <v>1.1000000000000001</v>
      </c>
      <c r="F137" s="10">
        <v>7.7</v>
      </c>
      <c r="G137" s="10">
        <v>9.5</v>
      </c>
      <c r="H137" s="10">
        <v>11</v>
      </c>
      <c r="I137" s="153">
        <f>(C136*C137+D136*D137+E136*E137+F136*F137+G136*G137)/I136</f>
        <v>4.0418439716312058</v>
      </c>
      <c r="J137" s="10">
        <v>10.5</v>
      </c>
      <c r="K137" s="95">
        <v>8.4</v>
      </c>
      <c r="L137" s="95">
        <v>3.1</v>
      </c>
      <c r="M137" s="95">
        <v>0.7</v>
      </c>
      <c r="N137" s="153">
        <f>(J136*J137+K136*K137+L136*L137+M136*M137)/N136</f>
        <v>5.2241071428571439</v>
      </c>
      <c r="O137" s="154">
        <f>(C137*C136+D137*D136+E137*E136+F137*F136+G137*G136+H137*H136+J137*J136+K137*K136+L137*L136+M137*M136)/O136</f>
        <v>4.8098859315589353</v>
      </c>
      <c r="P137" s="161">
        <f>(I137*I136+N137*N136)/P136</f>
        <v>4.5652173913043477</v>
      </c>
    </row>
    <row r="138" spans="2:16" ht="19.5">
      <c r="B138" s="149" t="s">
        <v>212</v>
      </c>
      <c r="C138" s="13">
        <f t="shared" ref="C138:H138" si="52">C136*(13-C137)</f>
        <v>356.5</v>
      </c>
      <c r="D138" s="12">
        <f t="shared" si="52"/>
        <v>305.2</v>
      </c>
      <c r="E138" s="12">
        <f t="shared" si="52"/>
        <v>368.90000000000003</v>
      </c>
      <c r="F138" s="12">
        <f t="shared" si="52"/>
        <v>159</v>
      </c>
      <c r="G138" s="12">
        <f t="shared" si="52"/>
        <v>73.5</v>
      </c>
      <c r="H138" s="12">
        <f t="shared" si="52"/>
        <v>20</v>
      </c>
      <c r="I138" s="155">
        <f>SUM(C138:G138)</f>
        <v>1263.1000000000001</v>
      </c>
      <c r="J138" s="12">
        <f>J136*(13-J137)</f>
        <v>50</v>
      </c>
      <c r="K138" s="12">
        <f>K136*(13-K137)</f>
        <v>142.6</v>
      </c>
      <c r="L138" s="12">
        <f>L136*(13-L137)</f>
        <v>297</v>
      </c>
      <c r="M138" s="12">
        <f>M136*(13-M137)</f>
        <v>381.3</v>
      </c>
      <c r="N138" s="155">
        <f>SUM(J138:M138)</f>
        <v>870.90000000000009</v>
      </c>
      <c r="O138" s="156">
        <f>O136*(13-O137)</f>
        <v>2154.0000000000005</v>
      </c>
      <c r="P138" s="162">
        <f>P136*(13-P137)</f>
        <v>2134</v>
      </c>
    </row>
    <row r="139" spans="2:16" ht="19.5">
      <c r="B139" s="149" t="s">
        <v>213</v>
      </c>
      <c r="C139" s="13">
        <f t="shared" ref="C139:H139" si="53">C136*(17-C137)</f>
        <v>480.5</v>
      </c>
      <c r="D139" s="12">
        <f t="shared" si="53"/>
        <v>417.2</v>
      </c>
      <c r="E139" s="12">
        <f t="shared" si="53"/>
        <v>492.90000000000003</v>
      </c>
      <c r="F139" s="12">
        <f t="shared" si="53"/>
        <v>279</v>
      </c>
      <c r="G139" s="12">
        <f t="shared" si="53"/>
        <v>157.5</v>
      </c>
      <c r="H139" s="12">
        <f t="shared" si="53"/>
        <v>60</v>
      </c>
      <c r="I139" s="155">
        <f>SUM(C139:G139)</f>
        <v>1827.1000000000001</v>
      </c>
      <c r="J139" s="12">
        <f>J136*(17-J137)</f>
        <v>130</v>
      </c>
      <c r="K139" s="12">
        <f>K136*(17-K137)</f>
        <v>266.59999999999997</v>
      </c>
      <c r="L139" s="12">
        <f>L136*(17-L137)</f>
        <v>417</v>
      </c>
      <c r="M139" s="12">
        <f>M136*(17-M137)</f>
        <v>505.3</v>
      </c>
      <c r="N139" s="155">
        <f>SUM(J139:M139)</f>
        <v>1318.8999999999999</v>
      </c>
      <c r="O139" s="156">
        <f>O136*(17-O137)</f>
        <v>3206.0000000000005</v>
      </c>
      <c r="P139" s="162">
        <f>P136*(17-P137)</f>
        <v>3146</v>
      </c>
    </row>
    <row r="140" spans="2:16" ht="19.5">
      <c r="B140" s="149" t="s">
        <v>214</v>
      </c>
      <c r="C140" s="17">
        <f t="shared" ref="C140:H140" si="54">C136*(18-C137)</f>
        <v>511.5</v>
      </c>
      <c r="D140" s="16">
        <f t="shared" si="54"/>
        <v>445.2</v>
      </c>
      <c r="E140" s="16">
        <f t="shared" si="54"/>
        <v>523.9</v>
      </c>
      <c r="F140" s="16">
        <f t="shared" si="54"/>
        <v>309</v>
      </c>
      <c r="G140" s="16">
        <f t="shared" si="54"/>
        <v>178.5</v>
      </c>
      <c r="H140" s="16">
        <f t="shared" si="54"/>
        <v>70</v>
      </c>
      <c r="I140" s="155">
        <f>SUM(C140:G140)</f>
        <v>1968.1</v>
      </c>
      <c r="J140" s="16">
        <f>J136*(18-J137)</f>
        <v>150</v>
      </c>
      <c r="K140" s="16">
        <f>K136*(18-K137)</f>
        <v>297.59999999999997</v>
      </c>
      <c r="L140" s="16">
        <f>L136*(18-L137)</f>
        <v>447</v>
      </c>
      <c r="M140" s="16">
        <f>M136*(18-M137)</f>
        <v>536.30000000000007</v>
      </c>
      <c r="N140" s="155">
        <f>SUM(J140:M140)</f>
        <v>1430.9</v>
      </c>
      <c r="O140" s="157">
        <f>O136*(18-O137)</f>
        <v>3469.0000000000005</v>
      </c>
      <c r="P140" s="163">
        <f>P136*(18-P137)</f>
        <v>3399</v>
      </c>
    </row>
    <row r="141" spans="2:16" ht="20.25" thickBot="1">
      <c r="B141" s="350" t="s">
        <v>215</v>
      </c>
      <c r="C141" s="21">
        <f t="shared" ref="C141:H141" si="55">C136*(19-C137)</f>
        <v>542.5</v>
      </c>
      <c r="D141" s="20">
        <f t="shared" si="55"/>
        <v>473.19999999999993</v>
      </c>
      <c r="E141" s="20">
        <f t="shared" si="55"/>
        <v>554.9</v>
      </c>
      <c r="F141" s="20">
        <f t="shared" si="55"/>
        <v>339</v>
      </c>
      <c r="G141" s="20">
        <f t="shared" si="55"/>
        <v>199.5</v>
      </c>
      <c r="H141" s="20">
        <f t="shared" si="55"/>
        <v>80</v>
      </c>
      <c r="I141" s="164">
        <f>SUM(C141:G141)</f>
        <v>2109.1</v>
      </c>
      <c r="J141" s="20">
        <f>J136*(19-J137)</f>
        <v>170</v>
      </c>
      <c r="K141" s="20">
        <f>K136*(19-K137)</f>
        <v>328.59999999999997</v>
      </c>
      <c r="L141" s="20">
        <f>L136*(19-L137)</f>
        <v>477</v>
      </c>
      <c r="M141" s="20">
        <f>M136*(19-M137)</f>
        <v>567.30000000000007</v>
      </c>
      <c r="N141" s="164">
        <f>SUM(J141:M141)</f>
        <v>1542.9</v>
      </c>
      <c r="O141" s="165">
        <f>O136*(19-O137)</f>
        <v>3732.0000000000005</v>
      </c>
      <c r="P141" s="166">
        <f>P136*(19-P137)</f>
        <v>3652</v>
      </c>
    </row>
    <row r="142" spans="2:16" ht="15.75" thickBot="1">
      <c r="B142" s="1"/>
      <c r="C142" s="1"/>
      <c r="D142" s="2"/>
      <c r="E142" s="2"/>
      <c r="F142" s="2"/>
      <c r="G142" s="1"/>
      <c r="H142" s="3"/>
      <c r="I142" s="2"/>
      <c r="J142" s="3"/>
      <c r="K142" s="2"/>
      <c r="L142" s="2"/>
      <c r="M142" s="1"/>
      <c r="N142" s="2"/>
      <c r="O142" s="1"/>
      <c r="P142" s="4"/>
    </row>
    <row r="143" spans="2:16" ht="24" thickBot="1">
      <c r="B143" s="473" t="s">
        <v>268</v>
      </c>
      <c r="C143" s="474"/>
      <c r="D143" s="474"/>
      <c r="E143" s="474"/>
      <c r="F143" s="474"/>
      <c r="G143" s="474"/>
      <c r="H143" s="474"/>
      <c r="I143" s="474"/>
      <c r="J143" s="474"/>
      <c r="K143" s="474"/>
      <c r="L143" s="470" t="s">
        <v>231</v>
      </c>
      <c r="M143" s="471"/>
      <c r="N143" s="471"/>
      <c r="O143" s="471"/>
      <c r="P143" s="472"/>
    </row>
    <row r="144" spans="2:16" ht="15.75">
      <c r="B144" s="465" t="s">
        <v>195</v>
      </c>
      <c r="C144" s="461" t="s">
        <v>196</v>
      </c>
      <c r="D144" s="461" t="s">
        <v>197</v>
      </c>
      <c r="E144" s="461" t="s">
        <v>198</v>
      </c>
      <c r="F144" s="461" t="s">
        <v>199</v>
      </c>
      <c r="G144" s="461" t="s">
        <v>200</v>
      </c>
      <c r="H144" s="461" t="s">
        <v>201</v>
      </c>
      <c r="I144" s="467" t="s">
        <v>202</v>
      </c>
      <c r="J144" s="461" t="s">
        <v>203</v>
      </c>
      <c r="K144" s="461" t="s">
        <v>204</v>
      </c>
      <c r="L144" s="461" t="s">
        <v>205</v>
      </c>
      <c r="M144" s="461" t="s">
        <v>206</v>
      </c>
      <c r="N144" s="467" t="s">
        <v>207</v>
      </c>
      <c r="O144" s="456" t="s">
        <v>208</v>
      </c>
      <c r="P144" s="457"/>
    </row>
    <row r="145" spans="2:16" ht="16.5" thickBot="1">
      <c r="B145" s="466"/>
      <c r="C145" s="462"/>
      <c r="D145" s="462"/>
      <c r="E145" s="462"/>
      <c r="F145" s="462"/>
      <c r="G145" s="462"/>
      <c r="H145" s="462"/>
      <c r="I145" s="462"/>
      <c r="J145" s="462"/>
      <c r="K145" s="462"/>
      <c r="L145" s="462"/>
      <c r="M145" s="462"/>
      <c r="N145" s="462"/>
      <c r="O145" s="145" t="s">
        <v>209</v>
      </c>
      <c r="P145" s="30" t="s">
        <v>210</v>
      </c>
    </row>
    <row r="146" spans="2:16">
      <c r="B146" s="148" t="s">
        <v>211</v>
      </c>
      <c r="C146" s="146">
        <v>31</v>
      </c>
      <c r="D146" s="8">
        <v>28</v>
      </c>
      <c r="E146" s="8">
        <v>31</v>
      </c>
      <c r="F146" s="8">
        <v>30</v>
      </c>
      <c r="G146" s="8">
        <v>26</v>
      </c>
      <c r="H146" s="8">
        <v>0</v>
      </c>
      <c r="I146" s="168">
        <f>SUM(C146:G146)</f>
        <v>146</v>
      </c>
      <c r="J146" s="8">
        <v>10</v>
      </c>
      <c r="K146" s="8">
        <v>22</v>
      </c>
      <c r="L146" s="8">
        <v>31</v>
      </c>
      <c r="M146" s="8">
        <v>31</v>
      </c>
      <c r="N146" s="168">
        <f>SUM(J146:M146)</f>
        <v>94</v>
      </c>
      <c r="O146" s="167">
        <f>SUM(C146:H146,J146:M146)</f>
        <v>240</v>
      </c>
      <c r="P146" s="169">
        <f>I146+N146</f>
        <v>240</v>
      </c>
    </row>
    <row r="147" spans="2:16" ht="19.5">
      <c r="B147" s="149" t="s">
        <v>485</v>
      </c>
      <c r="C147" s="147">
        <v>0.3</v>
      </c>
      <c r="D147" s="10">
        <v>1.8</v>
      </c>
      <c r="E147" s="10">
        <v>5.9</v>
      </c>
      <c r="F147" s="10">
        <v>10.5</v>
      </c>
      <c r="G147" s="10">
        <v>10.9</v>
      </c>
      <c r="H147" s="10">
        <v>0</v>
      </c>
      <c r="I147" s="153">
        <f>(C146*C147+D146*D147+E146*E147+F146*F147+G146*G147)/I146</f>
        <v>5.7602739726027394</v>
      </c>
      <c r="J147" s="10">
        <v>14.156666666666668</v>
      </c>
      <c r="K147" s="95">
        <v>10.548387096774192</v>
      </c>
      <c r="L147" s="95">
        <v>5.3733333333333313</v>
      </c>
      <c r="M147" s="95">
        <v>1.7193548387096775</v>
      </c>
      <c r="N147" s="153">
        <f>(J146*J147+K146*K147+L146*L147+M146*M147)/N146</f>
        <v>6.3138778311599166</v>
      </c>
      <c r="O147" s="154">
        <f>(C147*C146+D147*D146+E147*E146+F147*F146+G147*G146+H147*H146+J147*J146+K147*K146+L147*L146+M147*M146)/O146</f>
        <v>5.9771021505376343</v>
      </c>
      <c r="P147" s="161">
        <f>(I147*I146+N147*N146)/P146</f>
        <v>5.9771021505376343</v>
      </c>
    </row>
    <row r="148" spans="2:16" ht="19.5">
      <c r="B148" s="149" t="s">
        <v>212</v>
      </c>
      <c r="C148" s="13">
        <f t="shared" ref="C148:H148" si="56">C146*(13-C147)</f>
        <v>393.7</v>
      </c>
      <c r="D148" s="12">
        <f t="shared" si="56"/>
        <v>313.59999999999997</v>
      </c>
      <c r="E148" s="12">
        <f t="shared" si="56"/>
        <v>220.1</v>
      </c>
      <c r="F148" s="12">
        <f t="shared" si="56"/>
        <v>75</v>
      </c>
      <c r="G148" s="12">
        <f t="shared" si="56"/>
        <v>54.599999999999994</v>
      </c>
      <c r="H148" s="12">
        <f t="shared" si="56"/>
        <v>0</v>
      </c>
      <c r="I148" s="155">
        <f>SUM(C148:G148)</f>
        <v>1057</v>
      </c>
      <c r="J148" s="12">
        <f>J146*(13-J147)</f>
        <v>-11.566666666666681</v>
      </c>
      <c r="K148" s="12">
        <f>K146*(13-K147)</f>
        <v>53.935483870967772</v>
      </c>
      <c r="L148" s="12">
        <f>L146*(13-L147)</f>
        <v>236.42666666666673</v>
      </c>
      <c r="M148" s="12">
        <f>M146*(13-M147)</f>
        <v>349.70000000000005</v>
      </c>
      <c r="N148" s="155">
        <f>SUM(J148:M148)</f>
        <v>628.49548387096786</v>
      </c>
      <c r="O148" s="156">
        <f>O146*(13-O147)</f>
        <v>1685.4954838709677</v>
      </c>
      <c r="P148" s="162">
        <f>P146*(13-P147)</f>
        <v>1685.4954838709677</v>
      </c>
    </row>
    <row r="149" spans="2:16" ht="19.5">
      <c r="B149" s="149" t="s">
        <v>213</v>
      </c>
      <c r="C149" s="13">
        <f t="shared" ref="C149:H149" si="57">C146*(17-C147)</f>
        <v>517.69999999999993</v>
      </c>
      <c r="D149" s="12">
        <f t="shared" si="57"/>
        <v>425.59999999999997</v>
      </c>
      <c r="E149" s="12">
        <f t="shared" si="57"/>
        <v>344.09999999999997</v>
      </c>
      <c r="F149" s="12">
        <f t="shared" si="57"/>
        <v>195</v>
      </c>
      <c r="G149" s="12">
        <f t="shared" si="57"/>
        <v>158.6</v>
      </c>
      <c r="H149" s="12">
        <f t="shared" si="57"/>
        <v>0</v>
      </c>
      <c r="I149" s="155">
        <f>SUM(C149:G149)</f>
        <v>1640.9999999999998</v>
      </c>
      <c r="J149" s="12">
        <f>J146*(17-J147)</f>
        <v>28.433333333333319</v>
      </c>
      <c r="K149" s="12">
        <f>K146*(17-K147)</f>
        <v>141.93548387096777</v>
      </c>
      <c r="L149" s="12">
        <f>L146*(17-L147)</f>
        <v>360.42666666666673</v>
      </c>
      <c r="M149" s="12">
        <f>M146*(17-M147)</f>
        <v>473.70000000000005</v>
      </c>
      <c r="N149" s="155">
        <f>SUM(J149:M149)</f>
        <v>1004.4954838709679</v>
      </c>
      <c r="O149" s="156">
        <f>O146*(17-O147)</f>
        <v>2645.4954838709677</v>
      </c>
      <c r="P149" s="162">
        <f>P146*(17-P147)</f>
        <v>2645.4954838709677</v>
      </c>
    </row>
    <row r="150" spans="2:16" ht="19.5">
      <c r="B150" s="149" t="s">
        <v>214</v>
      </c>
      <c r="C150" s="17">
        <f t="shared" ref="C150:H150" si="58">C146*(18-C147)</f>
        <v>548.69999999999993</v>
      </c>
      <c r="D150" s="16">
        <f t="shared" si="58"/>
        <v>453.59999999999997</v>
      </c>
      <c r="E150" s="16">
        <f t="shared" si="58"/>
        <v>375.09999999999997</v>
      </c>
      <c r="F150" s="16">
        <f t="shared" si="58"/>
        <v>225</v>
      </c>
      <c r="G150" s="16">
        <f t="shared" si="58"/>
        <v>184.6</v>
      </c>
      <c r="H150" s="16">
        <f t="shared" si="58"/>
        <v>0</v>
      </c>
      <c r="I150" s="155">
        <f>SUM(C150:G150)</f>
        <v>1786.9999999999998</v>
      </c>
      <c r="J150" s="16">
        <f>J146*(18-J147)</f>
        <v>38.433333333333323</v>
      </c>
      <c r="K150" s="16">
        <f>K146*(18-K147)</f>
        <v>163.93548387096777</v>
      </c>
      <c r="L150" s="16">
        <f>L146*(18-L147)</f>
        <v>391.42666666666673</v>
      </c>
      <c r="M150" s="16">
        <f>M146*(18-M147)</f>
        <v>504.70000000000005</v>
      </c>
      <c r="N150" s="155">
        <f>SUM(J150:M150)</f>
        <v>1098.4954838709677</v>
      </c>
      <c r="O150" s="157">
        <f>O146*(18-O147)</f>
        <v>2885.4954838709677</v>
      </c>
      <c r="P150" s="163">
        <f>P146*(18-P147)</f>
        <v>2885.4954838709677</v>
      </c>
    </row>
    <row r="151" spans="2:16" ht="20.25" thickBot="1">
      <c r="B151" s="350" t="s">
        <v>215</v>
      </c>
      <c r="C151" s="21">
        <f t="shared" ref="C151:H151" si="59">C146*(19-C147)</f>
        <v>579.69999999999993</v>
      </c>
      <c r="D151" s="20">
        <f t="shared" si="59"/>
        <v>481.59999999999997</v>
      </c>
      <c r="E151" s="20">
        <f t="shared" si="59"/>
        <v>406.09999999999997</v>
      </c>
      <c r="F151" s="20">
        <f t="shared" si="59"/>
        <v>255</v>
      </c>
      <c r="G151" s="20">
        <f t="shared" si="59"/>
        <v>210.6</v>
      </c>
      <c r="H151" s="20">
        <f t="shared" si="59"/>
        <v>0</v>
      </c>
      <c r="I151" s="164">
        <f>SUM(C151:G151)</f>
        <v>1932.9999999999998</v>
      </c>
      <c r="J151" s="20">
        <f>J146*(19-J147)</f>
        <v>48.433333333333323</v>
      </c>
      <c r="K151" s="20">
        <f>K146*(19-K147)</f>
        <v>185.93548387096777</v>
      </c>
      <c r="L151" s="20">
        <f>L146*(19-L147)</f>
        <v>422.42666666666673</v>
      </c>
      <c r="M151" s="20">
        <f>M146*(19-M147)</f>
        <v>535.70000000000005</v>
      </c>
      <c r="N151" s="164">
        <f>SUM(J151:M151)</f>
        <v>1192.4954838709677</v>
      </c>
      <c r="O151" s="165">
        <f>O146*(19-O147)</f>
        <v>3125.4954838709677</v>
      </c>
      <c r="P151" s="166">
        <f>P146*(19-P147)</f>
        <v>3125.4954838709677</v>
      </c>
    </row>
    <row r="152" spans="2:16" ht="15.75" thickBot="1">
      <c r="B152" s="24"/>
      <c r="C152" s="25"/>
      <c r="D152" s="25"/>
      <c r="E152" s="25"/>
      <c r="F152" s="25"/>
      <c r="G152" s="25"/>
      <c r="H152" s="25"/>
      <c r="I152" s="26"/>
      <c r="J152" s="25"/>
      <c r="K152" s="25"/>
      <c r="L152" s="25"/>
      <c r="M152" s="25"/>
      <c r="N152" s="26"/>
      <c r="O152" s="27"/>
      <c r="P152" s="27"/>
    </row>
    <row r="153" spans="2:16" ht="24" thickBot="1">
      <c r="B153" s="473" t="s">
        <v>268</v>
      </c>
      <c r="C153" s="474"/>
      <c r="D153" s="474"/>
      <c r="E153" s="474"/>
      <c r="F153" s="474"/>
      <c r="G153" s="474"/>
      <c r="H153" s="474"/>
      <c r="I153" s="474"/>
      <c r="J153" s="474"/>
      <c r="K153" s="474"/>
      <c r="L153" s="470" t="s">
        <v>145</v>
      </c>
      <c r="M153" s="471"/>
      <c r="N153" s="471"/>
      <c r="O153" s="471"/>
      <c r="P153" s="472"/>
    </row>
    <row r="154" spans="2:16" ht="15.75">
      <c r="B154" s="465" t="s">
        <v>195</v>
      </c>
      <c r="C154" s="461" t="s">
        <v>196</v>
      </c>
      <c r="D154" s="461" t="s">
        <v>197</v>
      </c>
      <c r="E154" s="461" t="s">
        <v>198</v>
      </c>
      <c r="F154" s="461" t="s">
        <v>199</v>
      </c>
      <c r="G154" s="461" t="s">
        <v>200</v>
      </c>
      <c r="H154" s="461" t="s">
        <v>201</v>
      </c>
      <c r="I154" s="467" t="s">
        <v>202</v>
      </c>
      <c r="J154" s="461" t="s">
        <v>203</v>
      </c>
      <c r="K154" s="461" t="s">
        <v>204</v>
      </c>
      <c r="L154" s="461" t="s">
        <v>205</v>
      </c>
      <c r="M154" s="461" t="s">
        <v>206</v>
      </c>
      <c r="N154" s="467" t="s">
        <v>207</v>
      </c>
      <c r="O154" s="456" t="s">
        <v>208</v>
      </c>
      <c r="P154" s="457"/>
    </row>
    <row r="155" spans="2:16" ht="16.5" thickBot="1">
      <c r="B155" s="466"/>
      <c r="C155" s="462"/>
      <c r="D155" s="462"/>
      <c r="E155" s="462"/>
      <c r="F155" s="462"/>
      <c r="G155" s="462"/>
      <c r="H155" s="462"/>
      <c r="I155" s="462"/>
      <c r="J155" s="462"/>
      <c r="K155" s="462"/>
      <c r="L155" s="462"/>
      <c r="M155" s="462"/>
      <c r="N155" s="462"/>
      <c r="O155" s="145" t="s">
        <v>209</v>
      </c>
      <c r="P155" s="30" t="s">
        <v>210</v>
      </c>
    </row>
    <row r="156" spans="2:16">
      <c r="B156" s="148" t="s">
        <v>211</v>
      </c>
      <c r="C156" s="146">
        <v>31</v>
      </c>
      <c r="D156" s="8">
        <v>31</v>
      </c>
      <c r="E156" s="8">
        <v>31</v>
      </c>
      <c r="F156" s="8">
        <v>28</v>
      </c>
      <c r="G156" s="8">
        <v>16</v>
      </c>
      <c r="H156" s="8">
        <v>10</v>
      </c>
      <c r="I156" s="168">
        <f>SUM(C156:G156)</f>
        <v>137</v>
      </c>
      <c r="J156" s="8"/>
      <c r="K156" s="8"/>
      <c r="L156" s="8"/>
      <c r="M156" s="8"/>
      <c r="N156" s="168">
        <f>SUM(J156:M156)</f>
        <v>0</v>
      </c>
      <c r="O156" s="167">
        <f>SUM(C156:H156,J156:M156)</f>
        <v>147</v>
      </c>
      <c r="P156" s="169">
        <f>I156+N156</f>
        <v>137</v>
      </c>
    </row>
    <row r="157" spans="2:16" ht="19.5">
      <c r="B157" s="149" t="s">
        <v>485</v>
      </c>
      <c r="C157" s="147">
        <v>0.72903225806451588</v>
      </c>
      <c r="D157" s="10">
        <v>-0.87857142857142867</v>
      </c>
      <c r="E157" s="10">
        <v>4.4096774193548391</v>
      </c>
      <c r="F157" s="10">
        <v>7.7133333333333356</v>
      </c>
      <c r="G157" s="10">
        <v>12.758064516129034</v>
      </c>
      <c r="H157" s="10">
        <v>15.89</v>
      </c>
      <c r="I157" s="153">
        <f>(C156*C157+D156*D157+E156*E157+F156*F157+G156*G157)/I156</f>
        <v>4.0304135131801724</v>
      </c>
      <c r="J157" s="10"/>
      <c r="K157" s="95"/>
      <c r="L157" s="95"/>
      <c r="M157" s="95"/>
      <c r="N157" s="153"/>
      <c r="O157" s="154">
        <f>(C157*C156+D157*D156+E157*E156+F157*F156+G157*G156+H157*H156+J157*J156+K157*K156+L157*L156+M157*M156)/O156</f>
        <v>4.8371881041202967</v>
      </c>
      <c r="P157" s="161">
        <f>(I157*I156+N157*N156)/P156</f>
        <v>4.0304135131801724</v>
      </c>
    </row>
    <row r="158" spans="2:16" ht="19.5">
      <c r="B158" s="149" t="s">
        <v>212</v>
      </c>
      <c r="C158" s="13">
        <f t="shared" ref="C158:H158" si="60">C156*(13-C157)</f>
        <v>380.40000000000003</v>
      </c>
      <c r="D158" s="12">
        <f t="shared" si="60"/>
        <v>430.23571428571427</v>
      </c>
      <c r="E158" s="12">
        <f t="shared" si="60"/>
        <v>266.3</v>
      </c>
      <c r="F158" s="12">
        <f t="shared" si="60"/>
        <v>148.02666666666661</v>
      </c>
      <c r="G158" s="12">
        <f t="shared" si="60"/>
        <v>3.8709677419354591</v>
      </c>
      <c r="H158" s="12">
        <f t="shared" si="60"/>
        <v>-28.900000000000006</v>
      </c>
      <c r="I158" s="155">
        <f>SUM(C158:G158)</f>
        <v>1228.8333486943163</v>
      </c>
      <c r="J158" s="12">
        <f>J156*(13-J157)</f>
        <v>0</v>
      </c>
      <c r="K158" s="12">
        <f>K156*(13-K157)</f>
        <v>0</v>
      </c>
      <c r="L158" s="12">
        <f>L156*(13-L157)</f>
        <v>0</v>
      </c>
      <c r="M158" s="12">
        <f>M156*(13-M157)</f>
        <v>0</v>
      </c>
      <c r="N158" s="155">
        <f>SUM(J158:M158)</f>
        <v>0</v>
      </c>
      <c r="O158" s="156">
        <f>O156*(13-O157)</f>
        <v>1199.9333486943162</v>
      </c>
      <c r="P158" s="162">
        <f>P156*(13-P157)</f>
        <v>1228.8333486943166</v>
      </c>
    </row>
    <row r="159" spans="2:16" ht="19.5">
      <c r="B159" s="149" t="s">
        <v>213</v>
      </c>
      <c r="C159" s="13">
        <f t="shared" ref="C159:H159" si="61">C156*(17-C157)</f>
        <v>504.4</v>
      </c>
      <c r="D159" s="12">
        <f t="shared" si="61"/>
        <v>554.23571428571438</v>
      </c>
      <c r="E159" s="12">
        <f t="shared" si="61"/>
        <v>390.3</v>
      </c>
      <c r="F159" s="12">
        <f t="shared" si="61"/>
        <v>260.02666666666664</v>
      </c>
      <c r="G159" s="12">
        <f t="shared" si="61"/>
        <v>67.870967741935459</v>
      </c>
      <c r="H159" s="12">
        <f t="shared" si="61"/>
        <v>11.099999999999994</v>
      </c>
      <c r="I159" s="155">
        <f>SUM(C159:G159)</f>
        <v>1776.8333486943163</v>
      </c>
      <c r="J159" s="12">
        <f>J156*(17-J157)</f>
        <v>0</v>
      </c>
      <c r="K159" s="12">
        <f>K156*(17-K157)</f>
        <v>0</v>
      </c>
      <c r="L159" s="12">
        <f>L156*(17-L157)</f>
        <v>0</v>
      </c>
      <c r="M159" s="12">
        <f>M156*(17-M157)</f>
        <v>0</v>
      </c>
      <c r="N159" s="155">
        <f>SUM(J159:M159)</f>
        <v>0</v>
      </c>
      <c r="O159" s="156">
        <f>O156*(17-O157)</f>
        <v>1787.9333486943162</v>
      </c>
      <c r="P159" s="162">
        <f>P156*(17-P157)</f>
        <v>1776.8333486943166</v>
      </c>
    </row>
    <row r="160" spans="2:16" ht="19.5">
      <c r="B160" s="149" t="s">
        <v>214</v>
      </c>
      <c r="C160" s="17">
        <f t="shared" ref="C160:H160" si="62">C156*(18-C157)</f>
        <v>535.4</v>
      </c>
      <c r="D160" s="16">
        <f t="shared" si="62"/>
        <v>585.23571428571438</v>
      </c>
      <c r="E160" s="16">
        <f t="shared" si="62"/>
        <v>421.3</v>
      </c>
      <c r="F160" s="16">
        <f t="shared" si="62"/>
        <v>288.02666666666664</v>
      </c>
      <c r="G160" s="16">
        <f t="shared" si="62"/>
        <v>83.870967741935459</v>
      </c>
      <c r="H160" s="16">
        <f t="shared" si="62"/>
        <v>21.099999999999994</v>
      </c>
      <c r="I160" s="155">
        <f>SUM(C160:G160)</f>
        <v>1913.8333486943163</v>
      </c>
      <c r="J160" s="16">
        <f>J156*(18-J157)</f>
        <v>0</v>
      </c>
      <c r="K160" s="16">
        <f>K156*(18-K157)</f>
        <v>0</v>
      </c>
      <c r="L160" s="16">
        <f>L156*(18-L157)</f>
        <v>0</v>
      </c>
      <c r="M160" s="16">
        <f>M156*(18-M157)</f>
        <v>0</v>
      </c>
      <c r="N160" s="155">
        <f>SUM(J160:M160)</f>
        <v>0</v>
      </c>
      <c r="O160" s="157">
        <f>O156*(18-O157)</f>
        <v>1934.9333486943162</v>
      </c>
      <c r="P160" s="163">
        <f>P156*(18-P157)</f>
        <v>1913.8333486943166</v>
      </c>
    </row>
    <row r="161" spans="2:16" ht="20.25" thickBot="1">
      <c r="B161" s="350" t="s">
        <v>215</v>
      </c>
      <c r="C161" s="21">
        <f t="shared" ref="C161:H161" si="63">C156*(19-C157)</f>
        <v>566.4</v>
      </c>
      <c r="D161" s="20">
        <f t="shared" si="63"/>
        <v>616.23571428571438</v>
      </c>
      <c r="E161" s="20">
        <f t="shared" si="63"/>
        <v>452.3</v>
      </c>
      <c r="F161" s="20">
        <f t="shared" si="63"/>
        <v>316.02666666666664</v>
      </c>
      <c r="G161" s="20">
        <f t="shared" si="63"/>
        <v>99.870967741935459</v>
      </c>
      <c r="H161" s="20">
        <f t="shared" si="63"/>
        <v>31.099999999999994</v>
      </c>
      <c r="I161" s="164">
        <f>SUM(C161:G161)</f>
        <v>2050.8333486943166</v>
      </c>
      <c r="J161" s="20">
        <f>J156*(19-J157)</f>
        <v>0</v>
      </c>
      <c r="K161" s="20">
        <f>K156*(19-K157)</f>
        <v>0</v>
      </c>
      <c r="L161" s="20">
        <f>L156*(19-L157)</f>
        <v>0</v>
      </c>
      <c r="M161" s="20">
        <f>M156*(19-M157)</f>
        <v>0</v>
      </c>
      <c r="N161" s="164">
        <f>SUM(J161:M161)</f>
        <v>0</v>
      </c>
      <c r="O161" s="165">
        <f>O156*(19-O157)</f>
        <v>2081.9333486943165</v>
      </c>
      <c r="P161" s="166">
        <f>P156*(19-P157)</f>
        <v>2050.8333486943166</v>
      </c>
    </row>
    <row r="162" spans="2:16" ht="15.75" thickBot="1"/>
    <row r="163" spans="2:16" ht="24" thickBot="1">
      <c r="B163" s="463" t="s">
        <v>269</v>
      </c>
      <c r="C163" s="464"/>
      <c r="D163" s="464"/>
      <c r="E163" s="464"/>
      <c r="F163" s="464"/>
      <c r="G163" s="464"/>
      <c r="H163" s="464"/>
      <c r="I163" s="464"/>
      <c r="J163" s="464"/>
      <c r="K163" s="464"/>
      <c r="L163" s="483" t="s">
        <v>253</v>
      </c>
      <c r="M163" s="483"/>
      <c r="N163" s="483"/>
      <c r="O163" s="483" t="s">
        <v>253</v>
      </c>
      <c r="P163" s="484"/>
    </row>
    <row r="164" spans="2:16" ht="15.75">
      <c r="B164" s="465" t="s">
        <v>195</v>
      </c>
      <c r="C164" s="461" t="s">
        <v>196</v>
      </c>
      <c r="D164" s="461" t="s">
        <v>197</v>
      </c>
      <c r="E164" s="461" t="s">
        <v>198</v>
      </c>
      <c r="F164" s="461" t="s">
        <v>199</v>
      </c>
      <c r="G164" s="461" t="s">
        <v>200</v>
      </c>
      <c r="H164" s="461" t="s">
        <v>201</v>
      </c>
      <c r="I164" s="467" t="s">
        <v>202</v>
      </c>
      <c r="J164" s="461" t="s">
        <v>203</v>
      </c>
      <c r="K164" s="461" t="s">
        <v>204</v>
      </c>
      <c r="L164" s="461" t="s">
        <v>205</v>
      </c>
      <c r="M164" s="461" t="s">
        <v>206</v>
      </c>
      <c r="N164" s="467" t="s">
        <v>207</v>
      </c>
      <c r="O164" s="456" t="s">
        <v>260</v>
      </c>
      <c r="P164" s="457"/>
    </row>
    <row r="165" spans="2:16" ht="16.5" thickBot="1">
      <c r="B165" s="466"/>
      <c r="C165" s="462"/>
      <c r="D165" s="462"/>
      <c r="E165" s="462"/>
      <c r="F165" s="462"/>
      <c r="G165" s="462"/>
      <c r="H165" s="462"/>
      <c r="I165" s="462"/>
      <c r="J165" s="462"/>
      <c r="K165" s="462"/>
      <c r="L165" s="462"/>
      <c r="M165" s="462"/>
      <c r="N165" s="462"/>
      <c r="O165" s="145" t="s">
        <v>234</v>
      </c>
      <c r="P165" s="30" t="s">
        <v>235</v>
      </c>
    </row>
    <row r="166" spans="2:16">
      <c r="B166" s="148" t="s">
        <v>211</v>
      </c>
      <c r="C166" s="146">
        <v>31</v>
      </c>
      <c r="D166" s="8">
        <v>28</v>
      </c>
      <c r="E166" s="8">
        <v>31</v>
      </c>
      <c r="F166" s="8">
        <v>30</v>
      </c>
      <c r="G166" s="8">
        <v>25</v>
      </c>
      <c r="H166" s="8">
        <v>0</v>
      </c>
      <c r="I166" s="168">
        <f>SUM(C166:H166)</f>
        <v>145</v>
      </c>
      <c r="J166" s="8">
        <v>25</v>
      </c>
      <c r="K166" s="8">
        <v>31</v>
      </c>
      <c r="L166" s="8">
        <v>30</v>
      </c>
      <c r="M166" s="8">
        <v>31</v>
      </c>
      <c r="N166" s="168">
        <f>SUM(J166:M166)</f>
        <v>117</v>
      </c>
      <c r="O166" s="167">
        <f>SUM(C166:H166,J166:M166)</f>
        <v>262</v>
      </c>
      <c r="P166" s="169">
        <f>I166+N166</f>
        <v>262</v>
      </c>
    </row>
    <row r="167" spans="2:16" ht="19.5">
      <c r="B167" s="149" t="s">
        <v>485</v>
      </c>
      <c r="C167" s="147">
        <v>-2.5</v>
      </c>
      <c r="D167" s="10">
        <v>-1.6</v>
      </c>
      <c r="E167" s="10">
        <v>2.2000000000000002</v>
      </c>
      <c r="F167" s="10">
        <v>6.4</v>
      </c>
      <c r="G167" s="10">
        <v>11.6</v>
      </c>
      <c r="H167" s="10">
        <v>0</v>
      </c>
      <c r="I167" s="153">
        <f>(C166*C167+D166*D167+E166*E167+F166*F167+G166*G167)/I166</f>
        <v>2.9510344827586206</v>
      </c>
      <c r="J167" s="10">
        <v>12</v>
      </c>
      <c r="K167" s="95">
        <v>7.1</v>
      </c>
      <c r="L167" s="95">
        <v>2</v>
      </c>
      <c r="M167" s="95">
        <v>-1.4</v>
      </c>
      <c r="N167" s="153">
        <f>(J166*J167+K166*K167+L166*L167+M166*M167)/N166</f>
        <v>4.5871794871794878</v>
      </c>
      <c r="O167" s="154">
        <f>(C167*C166+D167*D166+E167*E166+F167*F166+G167*G166+H167*H166+J167*J166+K167*K166+L167*L166+M167*M166)/O166</f>
        <v>3.6816793893129773</v>
      </c>
      <c r="P167" s="161">
        <f>(I167*I166+N167*N166)/P166</f>
        <v>3.6816793893129773</v>
      </c>
    </row>
    <row r="168" spans="2:16" ht="19.5">
      <c r="B168" s="149" t="s">
        <v>212</v>
      </c>
      <c r="C168" s="13">
        <f t="shared" ref="C168:H168" si="64">C166*(13-C167)</f>
        <v>480.5</v>
      </c>
      <c r="D168" s="12">
        <f t="shared" si="64"/>
        <v>408.8</v>
      </c>
      <c r="E168" s="12">
        <f t="shared" si="64"/>
        <v>334.8</v>
      </c>
      <c r="F168" s="12">
        <f t="shared" si="64"/>
        <v>198</v>
      </c>
      <c r="G168" s="12">
        <f t="shared" si="64"/>
        <v>35.000000000000007</v>
      </c>
      <c r="H168" s="12">
        <f t="shared" si="64"/>
        <v>0</v>
      </c>
      <c r="I168" s="155">
        <f>SUM(C168:G168)</f>
        <v>1457.1</v>
      </c>
      <c r="J168" s="12">
        <f>J166*(13-J167)</f>
        <v>25</v>
      </c>
      <c r="K168" s="12">
        <f>K166*(13-K167)</f>
        <v>182.9</v>
      </c>
      <c r="L168" s="12">
        <f>L166*(13-L167)</f>
        <v>330</v>
      </c>
      <c r="M168" s="12">
        <f>M166*(13-M167)</f>
        <v>446.40000000000003</v>
      </c>
      <c r="N168" s="155">
        <f>SUM(J168:M168)</f>
        <v>984.3</v>
      </c>
      <c r="O168" s="156">
        <f>O166*(13-O167)</f>
        <v>2441.4</v>
      </c>
      <c r="P168" s="162">
        <f>P166*(13-P167)</f>
        <v>2441.4</v>
      </c>
    </row>
    <row r="169" spans="2:16" ht="19.5">
      <c r="B169" s="149" t="s">
        <v>213</v>
      </c>
      <c r="C169" s="13">
        <f t="shared" ref="C169:H169" si="65">C166*(17-C167)</f>
        <v>604.5</v>
      </c>
      <c r="D169" s="12">
        <f t="shared" si="65"/>
        <v>520.80000000000007</v>
      </c>
      <c r="E169" s="12">
        <f t="shared" si="65"/>
        <v>458.8</v>
      </c>
      <c r="F169" s="12">
        <f t="shared" si="65"/>
        <v>318</v>
      </c>
      <c r="G169" s="12">
        <f t="shared" si="65"/>
        <v>135</v>
      </c>
      <c r="H169" s="12">
        <f t="shared" si="65"/>
        <v>0</v>
      </c>
      <c r="I169" s="155">
        <f>SUM(C169:G169)</f>
        <v>2037.1000000000001</v>
      </c>
      <c r="J169" s="12">
        <f>J166*(17-J167)</f>
        <v>125</v>
      </c>
      <c r="K169" s="12">
        <f>K166*(17-K167)</f>
        <v>306.90000000000003</v>
      </c>
      <c r="L169" s="12">
        <f>L166*(17-L167)</f>
        <v>450</v>
      </c>
      <c r="M169" s="12">
        <f>M166*(17-M167)</f>
        <v>570.4</v>
      </c>
      <c r="N169" s="155">
        <f>SUM(J169:M169)</f>
        <v>1452.3000000000002</v>
      </c>
      <c r="O169" s="156">
        <f>O166*(17-O167)</f>
        <v>3489.4</v>
      </c>
      <c r="P169" s="162">
        <f>P166*(17-P167)</f>
        <v>3489.4</v>
      </c>
    </row>
    <row r="170" spans="2:16" ht="19.5">
      <c r="B170" s="149" t="s">
        <v>249</v>
      </c>
      <c r="C170" s="17">
        <f t="shared" ref="C170:H170" si="66">C166*(18-C167)</f>
        <v>635.5</v>
      </c>
      <c r="D170" s="16">
        <f t="shared" si="66"/>
        <v>548.80000000000007</v>
      </c>
      <c r="E170" s="16">
        <f t="shared" si="66"/>
        <v>489.8</v>
      </c>
      <c r="F170" s="16">
        <f t="shared" si="66"/>
        <v>348</v>
      </c>
      <c r="G170" s="16">
        <f t="shared" si="66"/>
        <v>160</v>
      </c>
      <c r="H170" s="16">
        <f t="shared" si="66"/>
        <v>0</v>
      </c>
      <c r="I170" s="155">
        <f>SUM(C170:G170)</f>
        <v>2182.1000000000004</v>
      </c>
      <c r="J170" s="16">
        <f>J166*(18-J167)</f>
        <v>150</v>
      </c>
      <c r="K170" s="16">
        <f>K166*(18-K167)</f>
        <v>337.90000000000003</v>
      </c>
      <c r="L170" s="16">
        <f>L166*(18-L167)</f>
        <v>480</v>
      </c>
      <c r="M170" s="16">
        <f>M166*(18-M167)</f>
        <v>601.4</v>
      </c>
      <c r="N170" s="155">
        <f>SUM(J170:M170)</f>
        <v>1569.3000000000002</v>
      </c>
      <c r="O170" s="157">
        <f>O166*(18-O167)</f>
        <v>3751.4</v>
      </c>
      <c r="P170" s="163">
        <f>P166*(18-P167)</f>
        <v>3751.4</v>
      </c>
    </row>
    <row r="171" spans="2:16" ht="20.25" thickBot="1">
      <c r="B171" s="350" t="s">
        <v>215</v>
      </c>
      <c r="C171" s="21">
        <f t="shared" ref="C171:H171" si="67">C166*(19-C167)</f>
        <v>666.5</v>
      </c>
      <c r="D171" s="20">
        <f t="shared" si="67"/>
        <v>576.80000000000007</v>
      </c>
      <c r="E171" s="20">
        <f t="shared" si="67"/>
        <v>520.80000000000007</v>
      </c>
      <c r="F171" s="20">
        <f t="shared" si="67"/>
        <v>378</v>
      </c>
      <c r="G171" s="20">
        <f t="shared" si="67"/>
        <v>185</v>
      </c>
      <c r="H171" s="20">
        <f t="shared" si="67"/>
        <v>0</v>
      </c>
      <c r="I171" s="164">
        <f>SUM(C171:G171)</f>
        <v>2327.1000000000004</v>
      </c>
      <c r="J171" s="20">
        <f>J166*(19-J167)</f>
        <v>175</v>
      </c>
      <c r="K171" s="20">
        <f>K166*(19-K167)</f>
        <v>368.90000000000003</v>
      </c>
      <c r="L171" s="20">
        <f>L166*(19-L167)</f>
        <v>510</v>
      </c>
      <c r="M171" s="20">
        <f>M166*(19-M167)</f>
        <v>632.4</v>
      </c>
      <c r="N171" s="164">
        <f>SUM(J171:M171)</f>
        <v>1686.3000000000002</v>
      </c>
      <c r="O171" s="165">
        <f>O166*(19-O167)</f>
        <v>4013.4</v>
      </c>
      <c r="P171" s="166">
        <f>P166*(19-P167)</f>
        <v>4013.4</v>
      </c>
    </row>
    <row r="172" spans="2:16" ht="15.75" thickBot="1"/>
    <row r="173" spans="2:16" ht="24" thickBot="1">
      <c r="B173" s="170" t="s">
        <v>236</v>
      </c>
      <c r="C173" s="458" t="s">
        <v>237</v>
      </c>
      <c r="D173" s="458"/>
      <c r="E173" s="458"/>
      <c r="F173" s="458"/>
      <c r="G173" s="458"/>
      <c r="H173" s="458"/>
      <c r="I173" s="458"/>
      <c r="J173" s="458"/>
      <c r="K173" s="458"/>
      <c r="L173" s="458"/>
      <c r="M173" s="459"/>
      <c r="N173" s="459"/>
      <c r="O173" s="459"/>
      <c r="P173" s="460"/>
    </row>
    <row r="174" spans="2:16" ht="15.75">
      <c r="B174" s="465" t="s">
        <v>195</v>
      </c>
      <c r="C174" s="461" t="s">
        <v>196</v>
      </c>
      <c r="D174" s="461" t="s">
        <v>197</v>
      </c>
      <c r="E174" s="461" t="s">
        <v>198</v>
      </c>
      <c r="F174" s="461" t="s">
        <v>199</v>
      </c>
      <c r="G174" s="461" t="s">
        <v>200</v>
      </c>
      <c r="H174" s="461" t="s">
        <v>201</v>
      </c>
      <c r="I174" s="467" t="s">
        <v>202</v>
      </c>
      <c r="J174" s="461" t="s">
        <v>203</v>
      </c>
      <c r="K174" s="461" t="s">
        <v>204</v>
      </c>
      <c r="L174" s="461" t="s">
        <v>205</v>
      </c>
      <c r="M174" s="461" t="s">
        <v>206</v>
      </c>
      <c r="N174" s="467" t="s">
        <v>207</v>
      </c>
      <c r="O174" s="456" t="s">
        <v>208</v>
      </c>
      <c r="P174" s="457"/>
    </row>
    <row r="175" spans="2:16" ht="16.5" thickBot="1">
      <c r="B175" s="466"/>
      <c r="C175" s="462"/>
      <c r="D175" s="462"/>
      <c r="E175" s="462"/>
      <c r="F175" s="462"/>
      <c r="G175" s="462"/>
      <c r="H175" s="462"/>
      <c r="I175" s="462"/>
      <c r="J175" s="462"/>
      <c r="K175" s="462"/>
      <c r="L175" s="462"/>
      <c r="M175" s="462"/>
      <c r="N175" s="462"/>
      <c r="O175" s="145" t="s">
        <v>234</v>
      </c>
      <c r="P175" s="30" t="s">
        <v>235</v>
      </c>
    </row>
    <row r="176" spans="2:16" ht="15.75">
      <c r="B176" s="174">
        <v>2000</v>
      </c>
      <c r="C176" s="173">
        <f t="shared" ref="C176:P176" si="68">C11/C$171</f>
        <v>0.93608402100525123</v>
      </c>
      <c r="D176" s="172">
        <f t="shared" si="68"/>
        <v>0.82645631067961156</v>
      </c>
      <c r="E176" s="172">
        <f t="shared" si="68"/>
        <v>0.88786482334869421</v>
      </c>
      <c r="F176" s="172">
        <f t="shared" si="68"/>
        <v>0.6325396825396824</v>
      </c>
      <c r="G176" s="172">
        <f t="shared" si="68"/>
        <v>0.38324324324324321</v>
      </c>
      <c r="H176" s="172"/>
      <c r="I176" s="172">
        <f t="shared" si="68"/>
        <v>0.80486442353143384</v>
      </c>
      <c r="J176" s="172">
        <f t="shared" si="68"/>
        <v>0.6577142857142857</v>
      </c>
      <c r="K176" s="172">
        <f t="shared" si="68"/>
        <v>0.55787476280834913</v>
      </c>
      <c r="L176" s="172">
        <f t="shared" si="68"/>
        <v>0.84666666666666668</v>
      </c>
      <c r="M176" s="172">
        <f t="shared" si="68"/>
        <v>0.88994307400379524</v>
      </c>
      <c r="N176" s="172">
        <f t="shared" si="68"/>
        <v>0.78011030065824583</v>
      </c>
      <c r="O176" s="360">
        <f t="shared" si="68"/>
        <v>0.79541037524293612</v>
      </c>
      <c r="P176" s="358">
        <f t="shared" si="68"/>
        <v>0.7944635471171575</v>
      </c>
    </row>
    <row r="177" spans="2:16" ht="15.75">
      <c r="B177" s="175">
        <v>2001</v>
      </c>
      <c r="C177" s="34">
        <f t="shared" ref="C177:P177" si="69">C21/C$171</f>
        <v>0.940735183795949</v>
      </c>
      <c r="D177" s="33">
        <f t="shared" si="69"/>
        <v>0.89788488210818296</v>
      </c>
      <c r="E177" s="33">
        <f t="shared" si="69"/>
        <v>0.95583717357910891</v>
      </c>
      <c r="F177" s="33">
        <f t="shared" si="69"/>
        <v>1.0849206349206351</v>
      </c>
      <c r="G177" s="33">
        <f t="shared" si="69"/>
        <v>0.32486486486486482</v>
      </c>
      <c r="H177" s="33"/>
      <c r="I177" s="33">
        <f t="shared" si="69"/>
        <v>0.90795410596880222</v>
      </c>
      <c r="J177" s="33">
        <f t="shared" si="69"/>
        <v>1.0595238095238091</v>
      </c>
      <c r="K177" s="33">
        <f t="shared" si="69"/>
        <v>0.36219274390297213</v>
      </c>
      <c r="L177" s="33">
        <f t="shared" si="69"/>
        <v>0.95372549019607855</v>
      </c>
      <c r="M177" s="33">
        <f t="shared" si="69"/>
        <v>0.98624288425047435</v>
      </c>
      <c r="N177" s="33">
        <f t="shared" si="69"/>
        <v>0.84749425955789159</v>
      </c>
      <c r="O177" s="171">
        <f t="shared" si="69"/>
        <v>0.91559016541896465</v>
      </c>
      <c r="P177" s="35">
        <f t="shared" si="69"/>
        <v>0.88255084713521537</v>
      </c>
    </row>
    <row r="178" spans="2:16" ht="15.75">
      <c r="B178" s="175">
        <v>2002</v>
      </c>
      <c r="C178" s="34">
        <f t="shared" ref="C178:P178" si="70">C31/C$171</f>
        <v>0.93488372093023264</v>
      </c>
      <c r="D178" s="33">
        <f t="shared" si="70"/>
        <v>0.73300970873786397</v>
      </c>
      <c r="E178" s="33">
        <f t="shared" si="70"/>
        <v>0.87499999999999989</v>
      </c>
      <c r="F178" s="33">
        <f t="shared" si="70"/>
        <v>0.93915343915343896</v>
      </c>
      <c r="G178" s="33">
        <f t="shared" si="70"/>
        <v>0.41189189189189185</v>
      </c>
      <c r="H178" s="33"/>
      <c r="I178" s="33">
        <f t="shared" si="70"/>
        <v>0.83056164324695969</v>
      </c>
      <c r="J178" s="33">
        <f t="shared" si="70"/>
        <v>0.98571428571428577</v>
      </c>
      <c r="K178" s="33">
        <f t="shared" si="70"/>
        <v>0.96611547844944412</v>
      </c>
      <c r="L178" s="33">
        <f t="shared" si="70"/>
        <v>0.86470588235294121</v>
      </c>
      <c r="M178" s="33">
        <f t="shared" si="70"/>
        <v>1</v>
      </c>
      <c r="N178" s="33">
        <f t="shared" si="70"/>
        <v>0.95018679950186791</v>
      </c>
      <c r="O178" s="171">
        <f t="shared" si="70"/>
        <v>0.88082423880001992</v>
      </c>
      <c r="P178" s="35">
        <f t="shared" si="70"/>
        <v>0.88082423880001992</v>
      </c>
    </row>
    <row r="179" spans="2:16">
      <c r="B179" s="175">
        <v>2003</v>
      </c>
      <c r="C179" s="34">
        <f t="shared" ref="C179:P179" si="71">C41/C$171</f>
        <v>0.98604651162790691</v>
      </c>
      <c r="D179" s="33">
        <f t="shared" si="71"/>
        <v>1.1407766990291262</v>
      </c>
      <c r="E179" s="33">
        <f t="shared" si="71"/>
        <v>0.89285714285714279</v>
      </c>
      <c r="F179" s="33">
        <f t="shared" si="71"/>
        <v>0.89153439153439151</v>
      </c>
      <c r="G179" s="33">
        <f t="shared" si="71"/>
        <v>0.42432432432432432</v>
      </c>
      <c r="H179" s="33"/>
      <c r="I179" s="33">
        <f t="shared" si="71"/>
        <v>0.94353487172876094</v>
      </c>
      <c r="J179" s="33">
        <f t="shared" si="71"/>
        <v>0.81142857142857139</v>
      </c>
      <c r="K179" s="33">
        <f t="shared" si="71"/>
        <v>1.2100840336134453</v>
      </c>
      <c r="L179" s="33">
        <f t="shared" si="71"/>
        <v>0.86470588235294121</v>
      </c>
      <c r="M179" s="33">
        <f t="shared" si="71"/>
        <v>0.93627450980392168</v>
      </c>
      <c r="N179" s="33">
        <f t="shared" si="71"/>
        <v>0.96157267390144097</v>
      </c>
      <c r="O179" s="33">
        <f t="shared" si="71"/>
        <v>0.95111376887427124</v>
      </c>
      <c r="P179" s="35">
        <f t="shared" si="71"/>
        <v>0.95111376887427124</v>
      </c>
    </row>
    <row r="180" spans="2:16">
      <c r="B180" s="175">
        <v>2004</v>
      </c>
      <c r="C180" s="34">
        <f>C51/C$171</f>
        <v>1.0093023255813953</v>
      </c>
      <c r="D180" s="33">
        <f t="shared" ref="D180:P180" si="72">D51/D$171</f>
        <v>0.884882108183079</v>
      </c>
      <c r="E180" s="33">
        <f t="shared" si="72"/>
        <v>0.97023809523809512</v>
      </c>
      <c r="F180" s="33">
        <f t="shared" si="72"/>
        <v>1.2936507936507937</v>
      </c>
      <c r="G180" s="33">
        <f t="shared" si="72"/>
        <v>1.2086486486486485</v>
      </c>
      <c r="H180" s="33"/>
      <c r="I180" s="33">
        <f t="shared" si="72"/>
        <v>1.031756263160156</v>
      </c>
      <c r="J180" s="33">
        <f t="shared" si="72"/>
        <v>0.74571428571428566</v>
      </c>
      <c r="K180" s="33">
        <f t="shared" si="72"/>
        <v>0.85714285714285698</v>
      </c>
      <c r="L180" s="33">
        <f t="shared" si="72"/>
        <v>0.90588235294117647</v>
      </c>
      <c r="M180" s="33">
        <f t="shared" si="72"/>
        <v>0.99019607843137247</v>
      </c>
      <c r="N180" s="33">
        <f t="shared" si="72"/>
        <v>0.91021763624503349</v>
      </c>
      <c r="O180" s="33">
        <f t="shared" si="72"/>
        <v>0.98878756166841086</v>
      </c>
      <c r="P180" s="35">
        <f t="shared" si="72"/>
        <v>0.98068968954004088</v>
      </c>
    </row>
    <row r="181" spans="2:16">
      <c r="B181" s="175">
        <f>B180+1</f>
        <v>2005</v>
      </c>
      <c r="C181" s="34">
        <f>C61/C$171</f>
        <v>0.87441860465116295</v>
      </c>
      <c r="D181" s="33">
        <f t="shared" ref="D181:P181" si="73">D61/D$171</f>
        <v>1.0922330097087378</v>
      </c>
      <c r="E181" s="33">
        <f t="shared" si="73"/>
        <v>1.0119047619047619</v>
      </c>
      <c r="F181" s="33">
        <f t="shared" si="73"/>
        <v>0.83333333333333337</v>
      </c>
      <c r="G181" s="33">
        <f t="shared" si="73"/>
        <v>0.83513513513513515</v>
      </c>
      <c r="H181" s="33"/>
      <c r="I181" s="33">
        <f t="shared" si="73"/>
        <v>0.94937905547677359</v>
      </c>
      <c r="J181" s="33">
        <f t="shared" si="73"/>
        <v>0.72</v>
      </c>
      <c r="K181" s="33">
        <f t="shared" si="73"/>
        <v>0.79831932773109238</v>
      </c>
      <c r="L181" s="33">
        <f t="shared" si="73"/>
        <v>0.94705882352941184</v>
      </c>
      <c r="M181" s="33">
        <f t="shared" si="73"/>
        <v>0.96078431372549022</v>
      </c>
      <c r="N181" s="33">
        <f t="shared" si="73"/>
        <v>0.89610389610389596</v>
      </c>
      <c r="O181" s="33">
        <f t="shared" si="73"/>
        <v>0.93820700652813072</v>
      </c>
      <c r="P181" s="35">
        <f t="shared" si="73"/>
        <v>0.92699456819654147</v>
      </c>
    </row>
    <row r="182" spans="2:16">
      <c r="B182" s="175">
        <f t="shared" ref="B182:B189" si="74">B181+1</f>
        <v>2006</v>
      </c>
      <c r="C182" s="34">
        <f>C71/C$171</f>
        <v>1.0883720930232559</v>
      </c>
      <c r="D182" s="33">
        <f t="shared" ref="D182:P182" si="75">D71/D$171</f>
        <v>1.0436893203883495</v>
      </c>
      <c r="E182" s="33">
        <f t="shared" si="75"/>
        <v>1.0952380952380951</v>
      </c>
      <c r="F182" s="33">
        <f t="shared" si="75"/>
        <v>0.92063492063492058</v>
      </c>
      <c r="G182" s="33">
        <f t="shared" si="75"/>
        <v>0.65729729729729724</v>
      </c>
      <c r="H182" s="33"/>
      <c r="I182" s="33">
        <f t="shared" si="75"/>
        <v>1.0173176915474194</v>
      </c>
      <c r="J182" s="33">
        <f t="shared" si="75"/>
        <v>0</v>
      </c>
      <c r="K182" s="33">
        <f t="shared" si="75"/>
        <v>0.72268907563025198</v>
      </c>
      <c r="L182" s="33">
        <f t="shared" si="75"/>
        <v>0.79411764705882348</v>
      </c>
      <c r="M182" s="33">
        <f t="shared" si="75"/>
        <v>0.80392156862745101</v>
      </c>
      <c r="N182" s="33">
        <f t="shared" si="75"/>
        <v>0.69975686414042571</v>
      </c>
      <c r="O182" s="33">
        <f t="shared" si="75"/>
        <v>0.90432052623710568</v>
      </c>
      <c r="P182" s="35">
        <f t="shared" si="75"/>
        <v>0.88388897194398763</v>
      </c>
    </row>
    <row r="183" spans="2:16">
      <c r="B183" s="175">
        <f t="shared" si="74"/>
        <v>2007</v>
      </c>
      <c r="C183" s="34">
        <f>C81/C$171</f>
        <v>0.72558139534883714</v>
      </c>
      <c r="D183" s="33">
        <f t="shared" ref="D183:P183" si="76">D81/D$171</f>
        <v>0.76213592233009697</v>
      </c>
      <c r="E183" s="33">
        <f t="shared" si="76"/>
        <v>0.8214285714285714</v>
      </c>
      <c r="F183" s="33">
        <f t="shared" si="76"/>
        <v>0.50793650793650791</v>
      </c>
      <c r="G183" s="33">
        <f t="shared" si="76"/>
        <v>0.56756756756756754</v>
      </c>
      <c r="H183" s="33"/>
      <c r="I183" s="33">
        <f t="shared" si="76"/>
        <v>0.70817756005328514</v>
      </c>
      <c r="J183" s="33">
        <f t="shared" si="76"/>
        <v>0.2</v>
      </c>
      <c r="K183" s="33">
        <f t="shared" si="76"/>
        <v>1</v>
      </c>
      <c r="L183" s="33">
        <f t="shared" si="76"/>
        <v>1.0352941176470589</v>
      </c>
      <c r="M183" s="33">
        <f t="shared" si="76"/>
        <v>0.96078431372549022</v>
      </c>
      <c r="N183" s="33">
        <f t="shared" si="76"/>
        <v>0.91294550198659774</v>
      </c>
      <c r="O183" s="33">
        <f t="shared" si="76"/>
        <v>0.80193850600488359</v>
      </c>
      <c r="P183" s="35">
        <f t="shared" si="76"/>
        <v>0.79421438182089998</v>
      </c>
    </row>
    <row r="184" spans="2:16">
      <c r="B184" s="175">
        <f t="shared" si="74"/>
        <v>2008</v>
      </c>
      <c r="C184" s="34">
        <f>C91/C$171</f>
        <v>0.80465116279069782</v>
      </c>
      <c r="D184" s="33">
        <f t="shared" ref="D184:P184" si="77">D91/D$171</f>
        <v>0.78155339805825241</v>
      </c>
      <c r="E184" s="33">
        <f t="shared" si="77"/>
        <v>0.96428571428571419</v>
      </c>
      <c r="F184" s="33">
        <f t="shared" si="77"/>
        <v>0.94444444444444442</v>
      </c>
      <c r="G184" s="33">
        <f t="shared" si="77"/>
        <v>0.56756756756756754</v>
      </c>
      <c r="H184" s="33"/>
      <c r="I184" s="33">
        <f t="shared" si="77"/>
        <v>0.83851145202182964</v>
      </c>
      <c r="J184" s="33">
        <f t="shared" si="77"/>
        <v>1.1542857142857144</v>
      </c>
      <c r="K184" s="33">
        <f t="shared" si="77"/>
        <v>0.95798319327731096</v>
      </c>
      <c r="L184" s="33">
        <f t="shared" si="77"/>
        <v>0.88235294117647056</v>
      </c>
      <c r="M184" s="33">
        <f t="shared" si="77"/>
        <v>0.92647058823529416</v>
      </c>
      <c r="N184" s="33">
        <f t="shared" si="77"/>
        <v>0.9436636422937793</v>
      </c>
      <c r="O184" s="33">
        <f t="shared" si="77"/>
        <v>0.89141376389096527</v>
      </c>
      <c r="P184" s="35">
        <f t="shared" si="77"/>
        <v>0.88269297852195139</v>
      </c>
    </row>
    <row r="185" spans="2:16">
      <c r="B185" s="175">
        <f t="shared" si="74"/>
        <v>2009</v>
      </c>
      <c r="C185" s="34">
        <f>C101/C$171</f>
        <v>1.1023255813953488</v>
      </c>
      <c r="D185" s="33">
        <f t="shared" ref="D185:P185" si="78">D101/D$171</f>
        <v>0.95631067961165039</v>
      </c>
      <c r="E185" s="33">
        <f t="shared" si="78"/>
        <v>0.95238095238095222</v>
      </c>
      <c r="F185" s="33">
        <f t="shared" si="78"/>
        <v>0.50264550264550267</v>
      </c>
      <c r="G185" s="33">
        <f t="shared" si="78"/>
        <v>0.64864864864864868</v>
      </c>
      <c r="H185" s="33"/>
      <c r="I185" s="33">
        <f t="shared" si="78"/>
        <v>0.89910188646813627</v>
      </c>
      <c r="J185" s="33">
        <f t="shared" si="78"/>
        <v>0.37142857142857144</v>
      </c>
      <c r="K185" s="33">
        <f t="shared" si="78"/>
        <v>0.9303334236920574</v>
      </c>
      <c r="L185" s="33">
        <f t="shared" si="78"/>
        <v>0.78823529411764703</v>
      </c>
      <c r="M185" s="33">
        <f t="shared" si="78"/>
        <v>0.98039215686274517</v>
      </c>
      <c r="N185" s="33">
        <f t="shared" si="78"/>
        <v>0.84812903990986177</v>
      </c>
      <c r="O185" s="33">
        <f t="shared" si="78"/>
        <v>0.88628095878806001</v>
      </c>
      <c r="P185" s="35">
        <f t="shared" si="78"/>
        <v>0.877684756067175</v>
      </c>
    </row>
    <row r="186" spans="2:16">
      <c r="B186" s="175">
        <f t="shared" si="74"/>
        <v>2010</v>
      </c>
      <c r="C186" s="34">
        <f>C111/C$171</f>
        <v>1.1023255813953488</v>
      </c>
      <c r="D186" s="33">
        <f t="shared" ref="D186:P186" si="79">D111/D$171</f>
        <v>1.2378640776699028</v>
      </c>
      <c r="E186" s="33">
        <f t="shared" si="79"/>
        <v>1.1011904761904761</v>
      </c>
      <c r="F186" s="33">
        <f t="shared" si="79"/>
        <v>1.0648148148148149</v>
      </c>
      <c r="G186" s="33">
        <f t="shared" si="79"/>
        <v>0.81081081081081086</v>
      </c>
      <c r="H186" s="33"/>
      <c r="I186" s="33">
        <f t="shared" si="79"/>
        <v>1.106398521765287</v>
      </c>
      <c r="J186" s="33">
        <f t="shared" si="79"/>
        <v>1.2142857142857142</v>
      </c>
      <c r="K186" s="33">
        <f t="shared" si="79"/>
        <v>1.1008403361344536</v>
      </c>
      <c r="L186" s="33">
        <f t="shared" si="79"/>
        <v>0.91176470588235292</v>
      </c>
      <c r="M186" s="33">
        <f t="shared" si="79"/>
        <v>1.215686274509804</v>
      </c>
      <c r="N186" s="33">
        <f t="shared" si="79"/>
        <v>1.0984996738421395</v>
      </c>
      <c r="O186" s="33">
        <f t="shared" si="79"/>
        <v>1.1030796830617433</v>
      </c>
      <c r="P186" s="35">
        <f t="shared" si="79"/>
        <v>1.1030796830617433</v>
      </c>
    </row>
    <row r="187" spans="2:16">
      <c r="B187" s="175">
        <f t="shared" si="74"/>
        <v>2011</v>
      </c>
      <c r="C187" s="34">
        <f>C121/C$171</f>
        <v>0.93023255813953487</v>
      </c>
      <c r="D187" s="33">
        <f t="shared" ref="D187:P187" si="80">D121/D$171</f>
        <v>1.0048543689320388</v>
      </c>
      <c r="E187" s="33">
        <f t="shared" si="80"/>
        <v>0.89285714285714279</v>
      </c>
      <c r="F187" s="33">
        <f t="shared" si="80"/>
        <v>0.62830687830687826</v>
      </c>
      <c r="G187" s="33">
        <f t="shared" si="80"/>
        <v>0.35135135135135137</v>
      </c>
      <c r="H187" s="33"/>
      <c r="I187" s="33">
        <f t="shared" si="80"/>
        <v>0.84530101843496175</v>
      </c>
      <c r="J187" s="33">
        <f t="shared" si="80"/>
        <v>0.4</v>
      </c>
      <c r="K187" s="33">
        <f t="shared" si="80"/>
        <v>0.89509352127947939</v>
      </c>
      <c r="L187" s="33">
        <f t="shared" si="80"/>
        <v>0.9764705882352942</v>
      </c>
      <c r="M187" s="33">
        <f t="shared" si="80"/>
        <v>0.84803921568627461</v>
      </c>
      <c r="N187" s="33">
        <f t="shared" si="80"/>
        <v>0.85067900136393282</v>
      </c>
      <c r="O187" s="33">
        <f t="shared" si="80"/>
        <v>0.84756067174963878</v>
      </c>
      <c r="P187" s="35">
        <f t="shared" si="80"/>
        <v>0.84756067174963878</v>
      </c>
    </row>
    <row r="188" spans="2:16">
      <c r="B188" s="175">
        <f t="shared" si="74"/>
        <v>2012</v>
      </c>
      <c r="C188" s="34">
        <f>C131/C$171</f>
        <v>0.87906976744186038</v>
      </c>
      <c r="D188" s="33">
        <f t="shared" ref="D188:P188" si="81">D131/D$171</f>
        <v>0.67961165048543681</v>
      </c>
      <c r="E188" s="33">
        <f t="shared" si="81"/>
        <v>0.79761904761904756</v>
      </c>
      <c r="F188" s="33">
        <f t="shared" si="81"/>
        <v>0.87962962962962965</v>
      </c>
      <c r="G188" s="33">
        <f t="shared" si="81"/>
        <v>0.43783783783783786</v>
      </c>
      <c r="H188" s="33"/>
      <c r="I188" s="33">
        <f t="shared" si="81"/>
        <v>0.77641699969919631</v>
      </c>
      <c r="J188" s="33">
        <f t="shared" si="81"/>
        <v>0.86857142857142855</v>
      </c>
      <c r="K188" s="33">
        <f t="shared" si="81"/>
        <v>0.89075630252100824</v>
      </c>
      <c r="L188" s="33">
        <f t="shared" si="81"/>
        <v>0.91764705882352937</v>
      </c>
      <c r="M188" s="33">
        <f t="shared" si="81"/>
        <v>0.89215686274509798</v>
      </c>
      <c r="N188" s="33">
        <f t="shared" si="81"/>
        <v>0.8971120203996914</v>
      </c>
      <c r="O188" s="33">
        <f t="shared" si="81"/>
        <v>0.83709572930682208</v>
      </c>
      <c r="P188" s="35">
        <f t="shared" si="81"/>
        <v>0.82712911745652062</v>
      </c>
    </row>
    <row r="189" spans="2:16">
      <c r="B189" s="175">
        <f t="shared" si="74"/>
        <v>2013</v>
      </c>
      <c r="C189" s="34">
        <f>C141/C$171</f>
        <v>0.81395348837209303</v>
      </c>
      <c r="D189" s="33">
        <f t="shared" ref="D189:P189" si="82">D141/D$171</f>
        <v>0.82038834951456285</v>
      </c>
      <c r="E189" s="33">
        <f t="shared" si="82"/>
        <v>1.0654761904761902</v>
      </c>
      <c r="F189" s="33">
        <f t="shared" si="82"/>
        <v>0.89682539682539686</v>
      </c>
      <c r="G189" s="33">
        <f t="shared" si="82"/>
        <v>1.0783783783783785</v>
      </c>
      <c r="H189" s="33"/>
      <c r="I189" s="33">
        <f t="shared" si="82"/>
        <v>0.90632117227450459</v>
      </c>
      <c r="J189" s="33">
        <f t="shared" si="82"/>
        <v>0.97142857142857142</v>
      </c>
      <c r="K189" s="33">
        <f t="shared" si="82"/>
        <v>0.89075630252100824</v>
      </c>
      <c r="L189" s="33">
        <f t="shared" si="82"/>
        <v>0.93529411764705883</v>
      </c>
      <c r="M189" s="33">
        <f t="shared" si="82"/>
        <v>0.89705882352941191</v>
      </c>
      <c r="N189" s="33">
        <f t="shared" si="82"/>
        <v>0.91496175057818885</v>
      </c>
      <c r="O189" s="33">
        <f t="shared" si="82"/>
        <v>0.9298848856331291</v>
      </c>
      <c r="P189" s="35">
        <f t="shared" si="82"/>
        <v>0.90995166193252597</v>
      </c>
    </row>
    <row r="190" spans="2:16">
      <c r="B190" s="175">
        <f>B189+1</f>
        <v>2014</v>
      </c>
      <c r="C190" s="34">
        <f>C151/C$171</f>
        <v>0.86976744186046506</v>
      </c>
      <c r="D190" s="33">
        <f t="shared" ref="D190:P190" si="83">D151/D$171</f>
        <v>0.83495145631067946</v>
      </c>
      <c r="E190" s="33">
        <f t="shared" si="83"/>
        <v>0.77976190476190455</v>
      </c>
      <c r="F190" s="33">
        <f t="shared" si="83"/>
        <v>0.67460317460317465</v>
      </c>
      <c r="G190" s="33">
        <f t="shared" si="83"/>
        <v>1.1383783783783783</v>
      </c>
      <c r="H190" s="33"/>
      <c r="I190" s="33">
        <f t="shared" si="83"/>
        <v>0.83064758712560671</v>
      </c>
      <c r="J190" s="33">
        <f t="shared" si="83"/>
        <v>0.27676190476190471</v>
      </c>
      <c r="K190" s="33">
        <f t="shared" si="83"/>
        <v>0.50402679281910479</v>
      </c>
      <c r="L190" s="33">
        <f t="shared" si="83"/>
        <v>0.82828758169934658</v>
      </c>
      <c r="M190" s="33">
        <f t="shared" si="83"/>
        <v>0.84709044908285902</v>
      </c>
      <c r="N190" s="33">
        <f t="shared" si="83"/>
        <v>0.70716686465692202</v>
      </c>
      <c r="O190" s="33">
        <f t="shared" si="83"/>
        <v>0.77876500819030436</v>
      </c>
      <c r="P190" s="35">
        <f t="shared" si="83"/>
        <v>0.77876500819030436</v>
      </c>
    </row>
    <row r="191" spans="2:16" ht="15.75" thickBot="1">
      <c r="B191" s="176">
        <f>B190+1</f>
        <v>2015</v>
      </c>
      <c r="C191" s="37">
        <f>C161/C$171</f>
        <v>0.84981245311327824</v>
      </c>
      <c r="D191" s="36">
        <f t="shared" ref="D191:O191" si="84">D161/D$171</f>
        <v>1.0683698236576185</v>
      </c>
      <c r="E191" s="36">
        <f t="shared" si="84"/>
        <v>0.86847158218125953</v>
      </c>
      <c r="F191" s="36">
        <f t="shared" si="84"/>
        <v>0.83604938271604934</v>
      </c>
      <c r="G191" s="36">
        <f t="shared" si="84"/>
        <v>0.53984306887532685</v>
      </c>
      <c r="H191" s="36"/>
      <c r="I191" s="36">
        <f t="shared" si="84"/>
        <v>0.88128286222952013</v>
      </c>
      <c r="J191" s="36">
        <f t="shared" si="84"/>
        <v>0</v>
      </c>
      <c r="K191" s="36">
        <f t="shared" si="84"/>
        <v>0</v>
      </c>
      <c r="L191" s="36">
        <f t="shared" si="84"/>
        <v>0</v>
      </c>
      <c r="M191" s="36">
        <f t="shared" si="84"/>
        <v>0</v>
      </c>
      <c r="N191" s="36">
        <f t="shared" si="84"/>
        <v>0</v>
      </c>
      <c r="O191" s="36">
        <f t="shared" si="84"/>
        <v>0.518745539615866</v>
      </c>
      <c r="P191" s="38"/>
    </row>
    <row r="192" spans="2:16" ht="15.75" thickBot="1"/>
    <row r="193" spans="2:16" ht="18.75" thickBot="1">
      <c r="B193" s="181" t="s">
        <v>236</v>
      </c>
      <c r="C193" s="478" t="s">
        <v>12</v>
      </c>
      <c r="D193" s="479"/>
      <c r="E193" s="479"/>
      <c r="F193" s="479"/>
      <c r="G193" s="479"/>
      <c r="H193" s="479"/>
      <c r="I193" s="479"/>
      <c r="J193" s="479"/>
      <c r="K193" s="479"/>
      <c r="L193" s="479"/>
      <c r="M193" s="480"/>
      <c r="N193" s="480"/>
      <c r="O193" s="480"/>
      <c r="P193" s="481"/>
    </row>
    <row r="194" spans="2:16" ht="15.75">
      <c r="B194" s="475" t="s">
        <v>195</v>
      </c>
      <c r="C194" s="456" t="s">
        <v>196</v>
      </c>
      <c r="D194" s="456" t="s">
        <v>197</v>
      </c>
      <c r="E194" s="456" t="s">
        <v>198</v>
      </c>
      <c r="F194" s="456" t="s">
        <v>199</v>
      </c>
      <c r="G194" s="456" t="s">
        <v>200</v>
      </c>
      <c r="H194" s="456" t="s">
        <v>201</v>
      </c>
      <c r="I194" s="467" t="s">
        <v>202</v>
      </c>
      <c r="J194" s="456" t="s">
        <v>203</v>
      </c>
      <c r="K194" s="456" t="s">
        <v>204</v>
      </c>
      <c r="L194" s="456" t="s">
        <v>205</v>
      </c>
      <c r="M194" s="456" t="s">
        <v>206</v>
      </c>
      <c r="N194" s="467" t="s">
        <v>207</v>
      </c>
      <c r="O194" s="456" t="s">
        <v>208</v>
      </c>
      <c r="P194" s="457"/>
    </row>
    <row r="195" spans="2:16" ht="16.5" thickBot="1">
      <c r="B195" s="476"/>
      <c r="C195" s="477"/>
      <c r="D195" s="477"/>
      <c r="E195" s="477"/>
      <c r="F195" s="477"/>
      <c r="G195" s="477"/>
      <c r="H195" s="477"/>
      <c r="I195" s="477"/>
      <c r="J195" s="477"/>
      <c r="K195" s="477"/>
      <c r="L195" s="477"/>
      <c r="M195" s="477"/>
      <c r="N195" s="477"/>
      <c r="O195" s="183" t="s">
        <v>234</v>
      </c>
      <c r="P195" s="30" t="s">
        <v>235</v>
      </c>
    </row>
    <row r="196" spans="2:16">
      <c r="B196" s="174">
        <v>2000</v>
      </c>
      <c r="C196" s="184">
        <f t="shared" ref="C196:P196" si="85">C7/C$167</f>
        <v>0.45032258064516129</v>
      </c>
      <c r="D196" s="182">
        <f t="shared" si="85"/>
        <v>-1.601293103448276</v>
      </c>
      <c r="E196" s="182">
        <f t="shared" si="85"/>
        <v>1.8563049853372433</v>
      </c>
      <c r="F196" s="182">
        <f t="shared" si="85"/>
        <v>1.2705965909090911</v>
      </c>
      <c r="G196" s="182">
        <f t="shared" si="85"/>
        <v>0.95881226053639856</v>
      </c>
      <c r="H196" s="182"/>
      <c r="I196" s="182">
        <f t="shared" si="85"/>
        <v>1.2360211325612316</v>
      </c>
      <c r="J196" s="182">
        <f t="shared" si="85"/>
        <v>0.9838541666666667</v>
      </c>
      <c r="K196" s="182">
        <f t="shared" si="85"/>
        <v>1.295774647887324</v>
      </c>
      <c r="L196" s="182">
        <f t="shared" si="85"/>
        <v>2.3033333333333332</v>
      </c>
      <c r="M196" s="182">
        <f t="shared" si="85"/>
        <v>-0.6036866359447004</v>
      </c>
      <c r="N196" s="182">
        <f t="shared" si="85"/>
        <v>1.2156774392261096</v>
      </c>
      <c r="O196" s="182">
        <f t="shared" si="85"/>
        <v>1.2549355285204344</v>
      </c>
      <c r="P196" s="357">
        <f t="shared" si="85"/>
        <v>1.2241202194032383</v>
      </c>
    </row>
    <row r="197" spans="2:16">
      <c r="B197" s="175">
        <v>2001</v>
      </c>
      <c r="C197" s="87">
        <f t="shared" ref="C197:P197" si="86">C17/C$167</f>
        <v>0.49032258064516132</v>
      </c>
      <c r="D197" s="85">
        <f t="shared" si="86"/>
        <v>-0.31473214285714296</v>
      </c>
      <c r="E197" s="85">
        <f t="shared" si="86"/>
        <v>1.3372434017595309</v>
      </c>
      <c r="F197" s="85">
        <f t="shared" si="86"/>
        <v>0.83281249999999996</v>
      </c>
      <c r="G197" s="85">
        <f t="shared" si="86"/>
        <v>1.1198275862068967</v>
      </c>
      <c r="H197" s="85"/>
      <c r="I197" s="85">
        <f t="shared" si="86"/>
        <v>0.93083394754345916</v>
      </c>
      <c r="J197" s="85">
        <f t="shared" si="86"/>
        <v>0.96527777777777812</v>
      </c>
      <c r="K197" s="85">
        <f t="shared" si="86"/>
        <v>1.7351203998182647</v>
      </c>
      <c r="L197" s="85">
        <f t="shared" si="86"/>
        <v>1.3933333333333333</v>
      </c>
      <c r="M197" s="85">
        <f t="shared" si="86"/>
        <v>0.79953917050691214</v>
      </c>
      <c r="N197" s="85">
        <f t="shared" si="86"/>
        <v>1.2028405652042118</v>
      </c>
      <c r="O197" s="85">
        <f t="shared" si="86"/>
        <v>1.2466289092224434</v>
      </c>
      <c r="P197" s="88">
        <f t="shared" si="86"/>
        <v>1.084124853228756</v>
      </c>
    </row>
    <row r="198" spans="2:16">
      <c r="B198" s="175">
        <v>2002</v>
      </c>
      <c r="C198" s="87">
        <f t="shared" ref="C198:P198" si="87">C27/C$167</f>
        <v>0.44000000000000006</v>
      </c>
      <c r="D198" s="85">
        <f t="shared" si="87"/>
        <v>-2.4375</v>
      </c>
      <c r="E198" s="85">
        <f t="shared" si="87"/>
        <v>1.9545454545454544</v>
      </c>
      <c r="F198" s="85">
        <f t="shared" si="87"/>
        <v>1.1197916666666667</v>
      </c>
      <c r="G198" s="85">
        <f t="shared" si="87"/>
        <v>1.0407523510971788</v>
      </c>
      <c r="H198" s="85"/>
      <c r="I198" s="85">
        <f t="shared" si="87"/>
        <v>1.4387502252256272</v>
      </c>
      <c r="J198" s="85">
        <f t="shared" si="87"/>
        <v>0.86458333333333337</v>
      </c>
      <c r="K198" s="85">
        <f t="shared" si="87"/>
        <v>1.056792367105861</v>
      </c>
      <c r="L198" s="85">
        <f t="shared" si="87"/>
        <v>2.15</v>
      </c>
      <c r="M198" s="85">
        <f t="shared" si="87"/>
        <v>1</v>
      </c>
      <c r="N198" s="85">
        <f t="shared" si="87"/>
        <v>1.0232322526551145</v>
      </c>
      <c r="O198" s="85">
        <f t="shared" si="87"/>
        <v>1.2093023057383645</v>
      </c>
      <c r="P198" s="88">
        <f t="shared" si="87"/>
        <v>1.2093023057383645</v>
      </c>
    </row>
    <row r="199" spans="2:16">
      <c r="B199" s="175">
        <v>2003</v>
      </c>
      <c r="C199" s="87">
        <f t="shared" ref="C199:P199" si="88">C37/C$167</f>
        <v>0.88000000000000012</v>
      </c>
      <c r="D199" s="85">
        <f t="shared" si="88"/>
        <v>2.8125</v>
      </c>
      <c r="E199" s="85">
        <f t="shared" si="88"/>
        <v>1.8181818181818181</v>
      </c>
      <c r="F199" s="85">
        <f t="shared" si="88"/>
        <v>0.86249999999999993</v>
      </c>
      <c r="G199" s="85">
        <f t="shared" si="88"/>
        <v>0.9612068965517242</v>
      </c>
      <c r="H199" s="85"/>
      <c r="I199" s="85">
        <f t="shared" si="88"/>
        <v>0.48606683804627254</v>
      </c>
      <c r="J199" s="85">
        <f t="shared" si="88"/>
        <v>0.9916666666666667</v>
      </c>
      <c r="K199" s="85">
        <f t="shared" si="88"/>
        <v>0.647887323943662</v>
      </c>
      <c r="L199" s="85">
        <f t="shared" si="88"/>
        <v>2.15</v>
      </c>
      <c r="M199" s="85">
        <f t="shared" si="88"/>
        <v>7.1428571428571438E-2</v>
      </c>
      <c r="N199" s="85">
        <f t="shared" si="88"/>
        <v>0.98586101573105478</v>
      </c>
      <c r="O199" s="85">
        <f t="shared" si="88"/>
        <v>0.78596493069863016</v>
      </c>
      <c r="P199" s="88">
        <f t="shared" si="88"/>
        <v>0.78596493069863016</v>
      </c>
    </row>
    <row r="200" spans="2:16">
      <c r="B200" s="175">
        <v>2004</v>
      </c>
      <c r="C200" s="87">
        <f t="shared" ref="C200:P200" si="89">C47/C$167</f>
        <v>1.08</v>
      </c>
      <c r="D200" s="85">
        <f t="shared" si="89"/>
        <v>-0.87499999999999989</v>
      </c>
      <c r="E200" s="85">
        <f t="shared" si="89"/>
        <v>1.2272727272727273</v>
      </c>
      <c r="F200" s="85">
        <f t="shared" si="89"/>
        <v>0.421875</v>
      </c>
      <c r="G200" s="85">
        <f t="shared" si="89"/>
        <v>0.89655172413793105</v>
      </c>
      <c r="H200" s="85"/>
      <c r="I200" s="85">
        <f t="shared" si="89"/>
        <v>0.90363792163278023</v>
      </c>
      <c r="J200" s="85">
        <f t="shared" si="89"/>
        <v>0.85833333333333339</v>
      </c>
      <c r="K200" s="85">
        <f t="shared" si="89"/>
        <v>1.23943661971831</v>
      </c>
      <c r="L200" s="85">
        <f t="shared" si="89"/>
        <v>1.8</v>
      </c>
      <c r="M200" s="85">
        <f t="shared" si="89"/>
        <v>0.85714285714285721</v>
      </c>
      <c r="N200" s="85">
        <f t="shared" si="89"/>
        <v>1.0148153565663476</v>
      </c>
      <c r="O200" s="85">
        <f t="shared" si="89"/>
        <v>0.9989985246049935</v>
      </c>
      <c r="P200" s="88">
        <f t="shared" si="89"/>
        <v>0.95182940666524074</v>
      </c>
    </row>
    <row r="201" spans="2:16">
      <c r="B201" s="175">
        <f>B200+1</f>
        <v>2005</v>
      </c>
      <c r="C201" s="87">
        <f t="shared" ref="C201:P201" si="90">C57/C$167</f>
        <v>-0.08</v>
      </c>
      <c r="D201" s="85">
        <f t="shared" si="90"/>
        <v>2.1875</v>
      </c>
      <c r="E201" s="85">
        <f t="shared" si="90"/>
        <v>0.90909090909090906</v>
      </c>
      <c r="F201" s="85">
        <f t="shared" si="90"/>
        <v>1.328125</v>
      </c>
      <c r="G201" s="85">
        <f t="shared" si="90"/>
        <v>0.75</v>
      </c>
      <c r="H201" s="85"/>
      <c r="I201" s="85">
        <f t="shared" si="90"/>
        <v>0.89284446867994427</v>
      </c>
      <c r="J201" s="85">
        <f t="shared" si="90"/>
        <v>0.8833333333333333</v>
      </c>
      <c r="K201" s="85">
        <f t="shared" si="90"/>
        <v>1.3380281690140845</v>
      </c>
      <c r="L201" s="85">
        <f t="shared" si="90"/>
        <v>1.45</v>
      </c>
      <c r="M201" s="85">
        <f t="shared" si="90"/>
        <v>0.4285714285714286</v>
      </c>
      <c r="N201" s="85">
        <f t="shared" si="90"/>
        <v>1.0633048275285624</v>
      </c>
      <c r="O201" s="85">
        <f t="shared" si="90"/>
        <v>1.0200414511773459</v>
      </c>
      <c r="P201" s="88">
        <f t="shared" si="90"/>
        <v>0.98499784949184588</v>
      </c>
    </row>
    <row r="202" spans="2:16">
      <c r="B202" s="175">
        <f t="shared" ref="B202:B210" si="91">B201+1</f>
        <v>2006</v>
      </c>
      <c r="C202" s="87">
        <f t="shared" ref="C202:P202" si="92">C67/C$167</f>
        <v>1.7600000000000002</v>
      </c>
      <c r="D202" s="85">
        <f t="shared" si="92"/>
        <v>1.5625</v>
      </c>
      <c r="E202" s="85">
        <f t="shared" si="92"/>
        <v>0.27272727272727271</v>
      </c>
      <c r="F202" s="85">
        <f t="shared" si="92"/>
        <v>1.15625</v>
      </c>
      <c r="G202" s="85">
        <f t="shared" si="92"/>
        <v>0.98275862068965525</v>
      </c>
      <c r="H202" s="85"/>
      <c r="I202" s="85">
        <f t="shared" si="92"/>
        <v>0.53969110429869538</v>
      </c>
      <c r="J202" s="85">
        <f t="shared" si="92"/>
        <v>0</v>
      </c>
      <c r="K202" s="85">
        <f t="shared" si="92"/>
        <v>1.4647887323943662</v>
      </c>
      <c r="L202" s="85">
        <f t="shared" si="92"/>
        <v>2.75</v>
      </c>
      <c r="M202" s="85">
        <f t="shared" si="92"/>
        <v>-1.8571428571428574</v>
      </c>
      <c r="N202" s="85">
        <f t="shared" si="92"/>
        <v>1.3459061413954843</v>
      </c>
      <c r="O202" s="85">
        <f t="shared" si="92"/>
        <v>1.0186710388073952</v>
      </c>
      <c r="P202" s="88">
        <f t="shared" si="92"/>
        <v>0.93468977232631645</v>
      </c>
    </row>
    <row r="203" spans="2:16">
      <c r="B203" s="175">
        <f t="shared" si="91"/>
        <v>2007</v>
      </c>
      <c r="C203" s="87">
        <f t="shared" ref="C203:P203" si="93">C77/C$167</f>
        <v>-1.3599999999999999</v>
      </c>
      <c r="D203" s="85">
        <f t="shared" si="93"/>
        <v>-2.0624999999999996</v>
      </c>
      <c r="E203" s="85">
        <f t="shared" si="93"/>
        <v>2.3636363636363633</v>
      </c>
      <c r="F203" s="85">
        <f t="shared" si="93"/>
        <v>1.46875</v>
      </c>
      <c r="G203" s="85">
        <f t="shared" si="93"/>
        <v>1.0344827586206897</v>
      </c>
      <c r="H203" s="85"/>
      <c r="I203" s="85">
        <f t="shared" si="93"/>
        <v>1.9708343070810936</v>
      </c>
      <c r="J203" s="85">
        <f t="shared" si="93"/>
        <v>1</v>
      </c>
      <c r="K203" s="85">
        <f t="shared" si="93"/>
        <v>1</v>
      </c>
      <c r="L203" s="85">
        <f t="shared" si="93"/>
        <v>0.7</v>
      </c>
      <c r="M203" s="85">
        <f t="shared" si="93"/>
        <v>0.4285714285714286</v>
      </c>
      <c r="N203" s="85">
        <f t="shared" si="93"/>
        <v>0.68208928561138216</v>
      </c>
      <c r="O203" s="85">
        <f t="shared" si="93"/>
        <v>1.3096159098153943</v>
      </c>
      <c r="P203" s="88">
        <f t="shared" si="93"/>
        <v>1.260808289110176</v>
      </c>
    </row>
    <row r="204" spans="2:16">
      <c r="B204" s="175">
        <f t="shared" si="91"/>
        <v>2008</v>
      </c>
      <c r="C204" s="87">
        <f t="shared" ref="C204:P204" si="94">C87/C$167</f>
        <v>-0.67999999999999994</v>
      </c>
      <c r="D204" s="85">
        <f t="shared" si="94"/>
        <v>-1.8124999999999998</v>
      </c>
      <c r="E204" s="85">
        <f t="shared" si="94"/>
        <v>1.2727272727272725</v>
      </c>
      <c r="F204" s="85">
        <f t="shared" si="94"/>
        <v>1.1093749999999998</v>
      </c>
      <c r="G204" s="85">
        <f t="shared" si="94"/>
        <v>1.0344827586206897</v>
      </c>
      <c r="H204" s="85"/>
      <c r="I204" s="85">
        <f t="shared" si="94"/>
        <v>1.5404516458501036</v>
      </c>
      <c r="J204" s="85">
        <f t="shared" si="94"/>
        <v>0.7416666666666667</v>
      </c>
      <c r="K204" s="85">
        <f t="shared" si="94"/>
        <v>1.0704225352112675</v>
      </c>
      <c r="L204" s="85">
        <f t="shared" si="94"/>
        <v>2</v>
      </c>
      <c r="M204" s="85">
        <f t="shared" si="94"/>
        <v>-7.1428571428571438E-2</v>
      </c>
      <c r="N204" s="85">
        <f t="shared" si="94"/>
        <v>1.0446428571428572</v>
      </c>
      <c r="O204" s="85">
        <f t="shared" si="94"/>
        <v>1.3046151213267114</v>
      </c>
      <c r="P204" s="88">
        <f t="shared" si="94"/>
        <v>1.2650449390194254</v>
      </c>
    </row>
    <row r="205" spans="2:16">
      <c r="B205" s="175">
        <f t="shared" si="91"/>
        <v>2009</v>
      </c>
      <c r="C205" s="87">
        <f t="shared" ref="C205:P205" si="95">C97/C$167</f>
        <v>1.8800000000000001</v>
      </c>
      <c r="D205" s="85">
        <f t="shared" si="95"/>
        <v>0.43749999999999994</v>
      </c>
      <c r="E205" s="85">
        <f t="shared" si="95"/>
        <v>1.3636363636363635</v>
      </c>
      <c r="F205" s="85">
        <f t="shared" si="95"/>
        <v>1.78125</v>
      </c>
      <c r="G205" s="85">
        <f t="shared" si="95"/>
        <v>0.99137931034482762</v>
      </c>
      <c r="H205" s="85"/>
      <c r="I205" s="85">
        <f t="shared" si="95"/>
        <v>1.0261636360068433</v>
      </c>
      <c r="J205" s="85">
        <f t="shared" si="95"/>
        <v>1.0416666666666667</v>
      </c>
      <c r="K205" s="85">
        <f t="shared" si="95"/>
        <v>0.81690140845070425</v>
      </c>
      <c r="L205" s="85">
        <f t="shared" si="95"/>
        <v>2.8</v>
      </c>
      <c r="M205" s="85">
        <f t="shared" si="95"/>
        <v>0.7142857142857143</v>
      </c>
      <c r="N205" s="85">
        <f t="shared" si="95"/>
        <v>0.92773132487768861</v>
      </c>
      <c r="O205" s="85">
        <f t="shared" si="95"/>
        <v>1.0141854258786802</v>
      </c>
      <c r="P205" s="88">
        <f t="shared" si="95"/>
        <v>0.96435300879193619</v>
      </c>
    </row>
    <row r="206" spans="2:16">
      <c r="B206" s="175">
        <f t="shared" si="91"/>
        <v>2010</v>
      </c>
      <c r="C206" s="87">
        <f t="shared" ref="C206:P206" si="96">C107/C$167</f>
        <v>1.8800000000000001</v>
      </c>
      <c r="D206" s="85">
        <f t="shared" si="96"/>
        <v>4.0625</v>
      </c>
      <c r="E206" s="85">
        <f t="shared" si="96"/>
        <v>0.22727272727272727</v>
      </c>
      <c r="F206" s="85">
        <f t="shared" si="96"/>
        <v>0.45312499999999994</v>
      </c>
      <c r="G206" s="85">
        <f t="shared" si="96"/>
        <v>0.99137931034482762</v>
      </c>
      <c r="H206" s="85"/>
      <c r="I206" s="85">
        <f t="shared" si="96"/>
        <v>-2.4348021777327807E-2</v>
      </c>
      <c r="J206" s="85">
        <f t="shared" si="96"/>
        <v>0.875</v>
      </c>
      <c r="K206" s="85">
        <f t="shared" si="96"/>
        <v>0.83098591549295786</v>
      </c>
      <c r="L206" s="85">
        <f t="shared" si="96"/>
        <v>1.75</v>
      </c>
      <c r="M206" s="85">
        <f t="shared" si="96"/>
        <v>4.1428571428571432</v>
      </c>
      <c r="N206" s="85">
        <f t="shared" si="96"/>
        <v>0.69051611701136573</v>
      </c>
      <c r="O206" s="85">
        <f t="shared" si="96"/>
        <v>0.38899173602677645</v>
      </c>
      <c r="P206" s="88">
        <f t="shared" si="96"/>
        <v>0.38899173602677645</v>
      </c>
    </row>
    <row r="207" spans="2:16">
      <c r="B207" s="175">
        <f t="shared" si="91"/>
        <v>2011</v>
      </c>
      <c r="C207" s="87">
        <f t="shared" ref="C207:P207" si="97">C117/C$167</f>
        <v>0.4</v>
      </c>
      <c r="D207" s="85">
        <f t="shared" si="97"/>
        <v>1.0625</v>
      </c>
      <c r="E207" s="85">
        <f t="shared" si="97"/>
        <v>1.8181818181818181</v>
      </c>
      <c r="F207" s="85">
        <f t="shared" si="97"/>
        <v>1.484375</v>
      </c>
      <c r="G207" s="85">
        <f t="shared" si="97"/>
        <v>0.51724137931034486</v>
      </c>
      <c r="H207" s="85"/>
      <c r="I207" s="85">
        <f t="shared" si="97"/>
        <v>0.88358845524655294</v>
      </c>
      <c r="J207" s="85">
        <f t="shared" si="97"/>
        <v>1</v>
      </c>
      <c r="K207" s="85">
        <f t="shared" si="97"/>
        <v>0.88732394366197187</v>
      </c>
      <c r="L207" s="85">
        <f t="shared" si="97"/>
        <v>1.2</v>
      </c>
      <c r="M207" s="85">
        <f t="shared" si="97"/>
        <v>-1.2142857142857144</v>
      </c>
      <c r="N207" s="85">
        <f t="shared" si="97"/>
        <v>0.91806745691021274</v>
      </c>
      <c r="O207" s="85">
        <f t="shared" si="97"/>
        <v>0.90296400408564559</v>
      </c>
      <c r="P207" s="88">
        <f t="shared" si="97"/>
        <v>0.90296400408564548</v>
      </c>
    </row>
    <row r="208" spans="2:16">
      <c r="B208" s="175">
        <f t="shared" si="91"/>
        <v>2012</v>
      </c>
      <c r="C208" s="87">
        <f t="shared" ref="C208:P208" si="98">C127/C$167</f>
        <v>-0.04</v>
      </c>
      <c r="D208" s="85">
        <f t="shared" si="98"/>
        <v>-3.125</v>
      </c>
      <c r="E208" s="85">
        <f t="shared" si="98"/>
        <v>2.545454545454545</v>
      </c>
      <c r="F208" s="85">
        <f t="shared" si="98"/>
        <v>0.890625</v>
      </c>
      <c r="G208" s="85">
        <f t="shared" si="98"/>
        <v>0.93965517241379315</v>
      </c>
      <c r="H208" s="85"/>
      <c r="I208" s="85">
        <f t="shared" si="98"/>
        <v>1.5403412012152373</v>
      </c>
      <c r="J208" s="85">
        <f t="shared" si="98"/>
        <v>0.95000000000000007</v>
      </c>
      <c r="K208" s="85">
        <f t="shared" si="98"/>
        <v>1.183098591549296</v>
      </c>
      <c r="L208" s="85">
        <f t="shared" si="98"/>
        <v>1.7</v>
      </c>
      <c r="M208" s="85">
        <f t="shared" si="98"/>
        <v>-0.57142857142857151</v>
      </c>
      <c r="N208" s="85">
        <f t="shared" si="98"/>
        <v>1.197436716441747</v>
      </c>
      <c r="O208" s="85">
        <f t="shared" si="98"/>
        <v>1.3899513865208546</v>
      </c>
      <c r="P208" s="88">
        <f t="shared" si="98"/>
        <v>1.3562421974172632</v>
      </c>
    </row>
    <row r="209" spans="2:16">
      <c r="B209" s="175">
        <f t="shared" si="91"/>
        <v>2013</v>
      </c>
      <c r="C209" s="87">
        <f t="shared" ref="C209:P209" si="99">C137/C$167</f>
        <v>-0.6</v>
      </c>
      <c r="D209" s="85">
        <f t="shared" si="99"/>
        <v>-1.3125</v>
      </c>
      <c r="E209" s="85">
        <f t="shared" si="99"/>
        <v>0.5</v>
      </c>
      <c r="F209" s="85">
        <f t="shared" si="99"/>
        <v>1.203125</v>
      </c>
      <c r="G209" s="85">
        <f t="shared" si="99"/>
        <v>0.81896551724137934</v>
      </c>
      <c r="H209" s="85"/>
      <c r="I209" s="85">
        <f t="shared" si="99"/>
        <v>1.3696363072833018</v>
      </c>
      <c r="J209" s="85">
        <f t="shared" si="99"/>
        <v>0.875</v>
      </c>
      <c r="K209" s="85">
        <f t="shared" si="99"/>
        <v>1.183098591549296</v>
      </c>
      <c r="L209" s="85">
        <f t="shared" si="99"/>
        <v>1.55</v>
      </c>
      <c r="M209" s="85">
        <f t="shared" si="99"/>
        <v>-0.5</v>
      </c>
      <c r="N209" s="89">
        <f t="shared" si="99"/>
        <v>1.1388495168889246</v>
      </c>
      <c r="O209" s="85">
        <f t="shared" si="99"/>
        <v>1.3064380199755763</v>
      </c>
      <c r="P209" s="88">
        <f t="shared" si="99"/>
        <v>1.2399823310405753</v>
      </c>
    </row>
    <row r="210" spans="2:16">
      <c r="B210" s="175">
        <f t="shared" si="91"/>
        <v>2014</v>
      </c>
      <c r="C210" s="87">
        <f t="shared" ref="C210:P210" si="100">C147/C$167</f>
        <v>-0.12</v>
      </c>
      <c r="D210" s="85">
        <f t="shared" si="100"/>
        <v>-1.125</v>
      </c>
      <c r="E210" s="85">
        <f t="shared" si="100"/>
        <v>2.6818181818181817</v>
      </c>
      <c r="F210" s="85">
        <f t="shared" si="100"/>
        <v>1.640625</v>
      </c>
      <c r="G210" s="85">
        <f t="shared" si="100"/>
        <v>0.93965517241379315</v>
      </c>
      <c r="H210" s="85"/>
      <c r="I210" s="85">
        <f t="shared" si="100"/>
        <v>1.9519507502393019</v>
      </c>
      <c r="J210" s="85">
        <f t="shared" si="100"/>
        <v>1.1797222222222223</v>
      </c>
      <c r="K210" s="85">
        <f t="shared" si="100"/>
        <v>1.485688323489323</v>
      </c>
      <c r="L210" s="85">
        <f t="shared" si="100"/>
        <v>2.6866666666666656</v>
      </c>
      <c r="M210" s="85">
        <f t="shared" si="100"/>
        <v>-1.2281105990783412</v>
      </c>
      <c r="N210" s="85">
        <f t="shared" si="100"/>
        <v>1.3764183086374326</v>
      </c>
      <c r="O210" s="85">
        <f t="shared" si="100"/>
        <v>1.6234716602123782</v>
      </c>
      <c r="P210" s="88">
        <f t="shared" si="100"/>
        <v>1.6234716602123782</v>
      </c>
    </row>
    <row r="211" spans="2:16" ht="15.75" thickBot="1">
      <c r="B211" s="176">
        <f>B210+1</f>
        <v>2015</v>
      </c>
      <c r="C211" s="93">
        <f>C157/C$167</f>
        <v>-0.29161290322580635</v>
      </c>
      <c r="D211" s="91">
        <f>D157/D$167</f>
        <v>0.5491071428571429</v>
      </c>
      <c r="E211" s="91">
        <f t="shared" ref="E211:O211" si="101">E157/E$167</f>
        <v>2.0043988269794721</v>
      </c>
      <c r="F211" s="91">
        <f t="shared" si="101"/>
        <v>1.2052083333333337</v>
      </c>
      <c r="G211" s="91">
        <f t="shared" si="101"/>
        <v>1.0998331479421581</v>
      </c>
      <c r="H211" s="91"/>
      <c r="I211" s="91">
        <f t="shared" si="101"/>
        <v>1.3657629338890511</v>
      </c>
      <c r="J211" s="91">
        <f t="shared" si="101"/>
        <v>0</v>
      </c>
      <c r="K211" s="91">
        <f t="shared" si="101"/>
        <v>0</v>
      </c>
      <c r="L211" s="91">
        <f t="shared" si="101"/>
        <v>0</v>
      </c>
      <c r="M211" s="91">
        <f t="shared" si="101"/>
        <v>0</v>
      </c>
      <c r="N211" s="91"/>
      <c r="O211" s="91">
        <f t="shared" si="101"/>
        <v>1.3138537044158383</v>
      </c>
      <c r="P211" s="94"/>
    </row>
  </sheetData>
  <customSheetViews>
    <customSheetView guid="{6DA84043-8308-458F-9378-22AB3DF247A3}" scale="80" showPageBreaks="1" fitToPage="1" printArea="1" view="pageBreakPreview" topLeftCell="A181">
      <selection activeCell="B196" activeCellId="1" sqref="B194:P195 B196:B211"/>
      <pageMargins left="0.78740157480314965" right="0.78740157480314965" top="0.98425196850393704" bottom="0.98425196850393704" header="0.51181102362204722" footer="0.51181102362204722"/>
      <printOptions horizontalCentered="1" verticalCentered="1"/>
      <pageSetup paperSize="9" scale="19" orientation="portrait" r:id="rId1"/>
      <headerFooter alignWithMargins="0"/>
    </customSheetView>
  </customSheetViews>
  <mergeCells count="303">
    <mergeCell ref="F4:F5"/>
    <mergeCell ref="G4:G5"/>
    <mergeCell ref="N4:N5"/>
    <mergeCell ref="O4:P4"/>
    <mergeCell ref="L14:L15"/>
    <mergeCell ref="M14:M15"/>
    <mergeCell ref="B3:K3"/>
    <mergeCell ref="L3:P3"/>
    <mergeCell ref="B4:B5"/>
    <mergeCell ref="C4:C5"/>
    <mergeCell ref="D4:D5"/>
    <mergeCell ref="E4:E5"/>
    <mergeCell ref="H4:H5"/>
    <mergeCell ref="I4:I5"/>
    <mergeCell ref="L4:L5"/>
    <mergeCell ref="M4:M5"/>
    <mergeCell ref="J4:J5"/>
    <mergeCell ref="K4:K5"/>
    <mergeCell ref="L13:P13"/>
    <mergeCell ref="N14:N15"/>
    <mergeCell ref="O14:P14"/>
    <mergeCell ref="J14:J15"/>
    <mergeCell ref="K14:K15"/>
    <mergeCell ref="B13:K13"/>
    <mergeCell ref="I14:I15"/>
    <mergeCell ref="H14:H15"/>
    <mergeCell ref="L23:P23"/>
    <mergeCell ref="B24:B25"/>
    <mergeCell ref="C24:C25"/>
    <mergeCell ref="D24:D25"/>
    <mergeCell ref="E24:E25"/>
    <mergeCell ref="F24:F25"/>
    <mergeCell ref="G24:G25"/>
    <mergeCell ref="H24:H25"/>
    <mergeCell ref="I24:I25"/>
    <mergeCell ref="B14:B15"/>
    <mergeCell ref="C14:C15"/>
    <mergeCell ref="D14:D15"/>
    <mergeCell ref="E14:E15"/>
    <mergeCell ref="F14:F15"/>
    <mergeCell ref="G14:G15"/>
    <mergeCell ref="B33:K33"/>
    <mergeCell ref="B23:K23"/>
    <mergeCell ref="J24:J25"/>
    <mergeCell ref="K24:K25"/>
    <mergeCell ref="O24:P24"/>
    <mergeCell ref="L24:L25"/>
    <mergeCell ref="M24:M25"/>
    <mergeCell ref="N24:N25"/>
    <mergeCell ref="L33:P33"/>
    <mergeCell ref="B34:B35"/>
    <mergeCell ref="C34:C35"/>
    <mergeCell ref="D34:D35"/>
    <mergeCell ref="E34:E35"/>
    <mergeCell ref="F34:F35"/>
    <mergeCell ref="O34:P34"/>
    <mergeCell ref="L34:L35"/>
    <mergeCell ref="H34:H35"/>
    <mergeCell ref="I34:I35"/>
    <mergeCell ref="G34:G35"/>
    <mergeCell ref="M34:M35"/>
    <mergeCell ref="N34:N35"/>
    <mergeCell ref="J34:J35"/>
    <mergeCell ref="K34:K35"/>
    <mergeCell ref="B43:K43"/>
    <mergeCell ref="L43:P43"/>
    <mergeCell ref="B44:B45"/>
    <mergeCell ref="C44:C45"/>
    <mergeCell ref="D44:D45"/>
    <mergeCell ref="E44:E45"/>
    <mergeCell ref="F44:F45"/>
    <mergeCell ref="G44:G45"/>
    <mergeCell ref="J44:J45"/>
    <mergeCell ref="K44:K45"/>
    <mergeCell ref="H44:H45"/>
    <mergeCell ref="I44:I45"/>
    <mergeCell ref="L44:L45"/>
    <mergeCell ref="M44:M45"/>
    <mergeCell ref="N44:N45"/>
    <mergeCell ref="L53:P53"/>
    <mergeCell ref="N54:N55"/>
    <mergeCell ref="N64:N65"/>
    <mergeCell ref="O64:P64"/>
    <mergeCell ref="O44:P44"/>
    <mergeCell ref="B53:K53"/>
    <mergeCell ref="B54:B55"/>
    <mergeCell ref="C54:C55"/>
    <mergeCell ref="D54:D55"/>
    <mergeCell ref="E54:E55"/>
    <mergeCell ref="F54:F55"/>
    <mergeCell ref="K54:K55"/>
    <mergeCell ref="I54:I55"/>
    <mergeCell ref="L54:L55"/>
    <mergeCell ref="M54:M55"/>
    <mergeCell ref="B63:K63"/>
    <mergeCell ref="L63:P63"/>
    <mergeCell ref="G54:G55"/>
    <mergeCell ref="H54:H55"/>
    <mergeCell ref="O54:P54"/>
    <mergeCell ref="J54:J55"/>
    <mergeCell ref="E64:E65"/>
    <mergeCell ref="G74:G75"/>
    <mergeCell ref="O84:P84"/>
    <mergeCell ref="B83:K83"/>
    <mergeCell ref="B84:B85"/>
    <mergeCell ref="B64:B65"/>
    <mergeCell ref="C64:C65"/>
    <mergeCell ref="C74:C75"/>
    <mergeCell ref="D74:D75"/>
    <mergeCell ref="E74:E75"/>
    <mergeCell ref="J74:J75"/>
    <mergeCell ref="K74:K75"/>
    <mergeCell ref="C84:C85"/>
    <mergeCell ref="D84:D85"/>
    <mergeCell ref="E84:E85"/>
    <mergeCell ref="F84:F85"/>
    <mergeCell ref="F74:F75"/>
    <mergeCell ref="I74:I75"/>
    <mergeCell ref="J64:J65"/>
    <mergeCell ref="K64:K65"/>
    <mergeCell ref="D64:D65"/>
    <mergeCell ref="B74:B75"/>
    <mergeCell ref="B73:K73"/>
    <mergeCell ref="G84:G85"/>
    <mergeCell ref="N84:N85"/>
    <mergeCell ref="K84:K85"/>
    <mergeCell ref="J84:J85"/>
    <mergeCell ref="H84:H85"/>
    <mergeCell ref="I84:I85"/>
    <mergeCell ref="L84:L85"/>
    <mergeCell ref="M84:M85"/>
    <mergeCell ref="J94:J95"/>
    <mergeCell ref="H94:H95"/>
    <mergeCell ref="I94:I95"/>
    <mergeCell ref="B104:B105"/>
    <mergeCell ref="K94:K95"/>
    <mergeCell ref="F94:F95"/>
    <mergeCell ref="G94:G95"/>
    <mergeCell ref="F104:F105"/>
    <mergeCell ref="G104:G105"/>
    <mergeCell ref="C104:C105"/>
    <mergeCell ref="D104:D105"/>
    <mergeCell ref="B94:B95"/>
    <mergeCell ref="C94:C95"/>
    <mergeCell ref="D94:D95"/>
    <mergeCell ref="E94:E95"/>
    <mergeCell ref="H114:H115"/>
    <mergeCell ref="K104:K105"/>
    <mergeCell ref="L104:L105"/>
    <mergeCell ref="M104:M105"/>
    <mergeCell ref="F64:F65"/>
    <mergeCell ref="G64:G65"/>
    <mergeCell ref="H64:H65"/>
    <mergeCell ref="I64:I65"/>
    <mergeCell ref="L103:P103"/>
    <mergeCell ref="N74:N75"/>
    <mergeCell ref="L83:P83"/>
    <mergeCell ref="M74:M75"/>
    <mergeCell ref="O74:P74"/>
    <mergeCell ref="L74:L75"/>
    <mergeCell ref="L64:L65"/>
    <mergeCell ref="M64:M65"/>
    <mergeCell ref="L73:P73"/>
    <mergeCell ref="H74:H75"/>
    <mergeCell ref="B93:K93"/>
    <mergeCell ref="L94:L95"/>
    <mergeCell ref="L93:P93"/>
    <mergeCell ref="M94:M95"/>
    <mergeCell ref="N94:N95"/>
    <mergeCell ref="O94:P94"/>
    <mergeCell ref="N124:N125"/>
    <mergeCell ref="O124:P124"/>
    <mergeCell ref="L124:L125"/>
    <mergeCell ref="I124:I125"/>
    <mergeCell ref="O104:P104"/>
    <mergeCell ref="B103:K103"/>
    <mergeCell ref="O114:P114"/>
    <mergeCell ref="H104:H105"/>
    <mergeCell ref="I104:I105"/>
    <mergeCell ref="J114:J115"/>
    <mergeCell ref="K114:K115"/>
    <mergeCell ref="B113:K113"/>
    <mergeCell ref="I114:I115"/>
    <mergeCell ref="L114:L115"/>
    <mergeCell ref="N104:N105"/>
    <mergeCell ref="B114:B115"/>
    <mergeCell ref="E104:E105"/>
    <mergeCell ref="M114:M115"/>
    <mergeCell ref="N114:N115"/>
    <mergeCell ref="G114:G115"/>
    <mergeCell ref="F114:F115"/>
    <mergeCell ref="C114:C115"/>
    <mergeCell ref="D114:D115"/>
    <mergeCell ref="E114:E115"/>
    <mergeCell ref="C124:C125"/>
    <mergeCell ref="D124:D125"/>
    <mergeCell ref="E124:E125"/>
    <mergeCell ref="J124:J125"/>
    <mergeCell ref="K124:K125"/>
    <mergeCell ref="F124:F125"/>
    <mergeCell ref="G124:G125"/>
    <mergeCell ref="M124:M125"/>
    <mergeCell ref="H124:H125"/>
    <mergeCell ref="K154:K155"/>
    <mergeCell ref="F154:F155"/>
    <mergeCell ref="G154:G155"/>
    <mergeCell ref="L113:P113"/>
    <mergeCell ref="J104:J105"/>
    <mergeCell ref="F144:F145"/>
    <mergeCell ref="L133:P133"/>
    <mergeCell ref="H134:H135"/>
    <mergeCell ref="I134:I135"/>
    <mergeCell ref="F134:F135"/>
    <mergeCell ref="J134:J135"/>
    <mergeCell ref="K134:K135"/>
    <mergeCell ref="B133:K133"/>
    <mergeCell ref="N144:N145"/>
    <mergeCell ref="O144:P144"/>
    <mergeCell ref="G134:G135"/>
    <mergeCell ref="H144:H145"/>
    <mergeCell ref="I144:I145"/>
    <mergeCell ref="G144:G145"/>
    <mergeCell ref="L134:L135"/>
    <mergeCell ref="M134:M135"/>
    <mergeCell ref="B123:K123"/>
    <mergeCell ref="L123:P123"/>
    <mergeCell ref="B124:B125"/>
    <mergeCell ref="B143:K143"/>
    <mergeCell ref="L143:P143"/>
    <mergeCell ref="N134:N135"/>
    <mergeCell ref="O134:P134"/>
    <mergeCell ref="B134:B135"/>
    <mergeCell ref="C134:C135"/>
    <mergeCell ref="D134:D135"/>
    <mergeCell ref="J144:J145"/>
    <mergeCell ref="K144:K145"/>
    <mergeCell ref="L144:L145"/>
    <mergeCell ref="M144:M145"/>
    <mergeCell ref="B144:B145"/>
    <mergeCell ref="C144:C145"/>
    <mergeCell ref="D144:D145"/>
    <mergeCell ref="E144:E145"/>
    <mergeCell ref="E134:E135"/>
    <mergeCell ref="L163:P163"/>
    <mergeCell ref="J154:J155"/>
    <mergeCell ref="B153:K153"/>
    <mergeCell ref="G164:G165"/>
    <mergeCell ref="L164:L165"/>
    <mergeCell ref="I164:I165"/>
    <mergeCell ref="D164:D165"/>
    <mergeCell ref="O154:P154"/>
    <mergeCell ref="J164:J165"/>
    <mergeCell ref="L154:L155"/>
    <mergeCell ref="M154:M155"/>
    <mergeCell ref="H154:H155"/>
    <mergeCell ref="I154:I155"/>
    <mergeCell ref="K164:K165"/>
    <mergeCell ref="B163:K163"/>
    <mergeCell ref="H164:H165"/>
    <mergeCell ref="B164:B165"/>
    <mergeCell ref="C164:C165"/>
    <mergeCell ref="N154:N155"/>
    <mergeCell ref="L153:P153"/>
    <mergeCell ref="B154:B155"/>
    <mergeCell ref="C154:C155"/>
    <mergeCell ref="D154:D155"/>
    <mergeCell ref="E154:E155"/>
    <mergeCell ref="B174:B175"/>
    <mergeCell ref="C174:C175"/>
    <mergeCell ref="D174:D175"/>
    <mergeCell ref="E174:E175"/>
    <mergeCell ref="E164:E165"/>
    <mergeCell ref="F164:F165"/>
    <mergeCell ref="N174:N175"/>
    <mergeCell ref="O174:P174"/>
    <mergeCell ref="F174:F175"/>
    <mergeCell ref="G174:G175"/>
    <mergeCell ref="H174:H175"/>
    <mergeCell ref="I174:I175"/>
    <mergeCell ref="J174:J175"/>
    <mergeCell ref="K174:K175"/>
    <mergeCell ref="M173:P173"/>
    <mergeCell ref="M174:M175"/>
    <mergeCell ref="C173:L173"/>
    <mergeCell ref="L174:L175"/>
    <mergeCell ref="M164:M165"/>
    <mergeCell ref="N164:N165"/>
    <mergeCell ref="O164:P164"/>
    <mergeCell ref="C193:P193"/>
    <mergeCell ref="B194:B195"/>
    <mergeCell ref="C194:C195"/>
    <mergeCell ref="D194:D195"/>
    <mergeCell ref="E194:E195"/>
    <mergeCell ref="F194:F195"/>
    <mergeCell ref="G194:G195"/>
    <mergeCell ref="H194:H195"/>
    <mergeCell ref="I194:I195"/>
    <mergeCell ref="N194:N195"/>
    <mergeCell ref="O194:P194"/>
    <mergeCell ref="J194:J195"/>
    <mergeCell ref="K194:K195"/>
    <mergeCell ref="L194:L195"/>
    <mergeCell ref="M194:M195"/>
  </mergeCells>
  <phoneticPr fontId="26" type="noConversion"/>
  <printOptions horizontalCentered="1" verticalCentered="1"/>
  <pageMargins left="0.78740157480314965" right="0.78740157480314965" top="0.98425196850393704" bottom="0.98425196850393704" header="0.51181102362204722" footer="0.51181102362204722"/>
  <pageSetup paperSize="9" scale="19" orientation="portrait" r:id="rId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27"/>
  <sheetViews>
    <sheetView zoomScale="70" zoomScaleNormal="70" zoomScaleSheetLayoutView="80" workbookViewId="0">
      <selection activeCell="A11" sqref="A11:B11"/>
    </sheetView>
  </sheetViews>
  <sheetFormatPr defaultRowHeight="12.75"/>
  <sheetData>
    <row r="2" spans="2:16" ht="13.5" thickBot="1"/>
    <row r="3" spans="2:16" ht="24" thickBot="1">
      <c r="B3" s="473" t="s">
        <v>520</v>
      </c>
      <c r="C3" s="474"/>
      <c r="D3" s="474"/>
      <c r="E3" s="474"/>
      <c r="F3" s="474"/>
      <c r="G3" s="474"/>
      <c r="H3" s="474"/>
      <c r="I3" s="474"/>
      <c r="J3" s="474"/>
      <c r="K3" s="474"/>
      <c r="L3" s="470" t="s">
        <v>224</v>
      </c>
      <c r="M3" s="471"/>
      <c r="N3" s="471"/>
      <c r="O3" s="471"/>
      <c r="P3" s="472"/>
    </row>
    <row r="4" spans="2:16" ht="15.75">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6" ht="16.5" thickBot="1">
      <c r="B5" s="466"/>
      <c r="C5" s="462"/>
      <c r="D5" s="462"/>
      <c r="E5" s="462"/>
      <c r="F5" s="462"/>
      <c r="G5" s="462"/>
      <c r="H5" s="462"/>
      <c r="I5" s="462"/>
      <c r="J5" s="462"/>
      <c r="K5" s="462"/>
      <c r="L5" s="462"/>
      <c r="M5" s="462"/>
      <c r="N5" s="462"/>
      <c r="O5" s="145" t="s">
        <v>209</v>
      </c>
      <c r="P5" s="30" t="s">
        <v>210</v>
      </c>
    </row>
    <row r="6" spans="2:16" ht="15">
      <c r="B6" s="148" t="s">
        <v>211</v>
      </c>
      <c r="C6" s="146">
        <v>31</v>
      </c>
      <c r="D6" s="8">
        <v>28</v>
      </c>
      <c r="E6" s="8">
        <v>31</v>
      </c>
      <c r="F6" s="8">
        <v>30</v>
      </c>
      <c r="G6" s="8">
        <v>26</v>
      </c>
      <c r="H6" s="8">
        <v>10</v>
      </c>
      <c r="I6" s="168">
        <f>SUM(C6:G6)</f>
        <v>146</v>
      </c>
      <c r="J6" s="8">
        <v>15</v>
      </c>
      <c r="K6" s="8">
        <v>31</v>
      </c>
      <c r="L6" s="8">
        <v>30</v>
      </c>
      <c r="M6" s="8">
        <v>31</v>
      </c>
      <c r="N6" s="168">
        <f>SUM(J6:M6)</f>
        <v>107</v>
      </c>
      <c r="O6" s="167">
        <f>SUM(C6:H6,J6:M6)</f>
        <v>263</v>
      </c>
      <c r="P6" s="169">
        <f>I6+N6</f>
        <v>253</v>
      </c>
    </row>
    <row r="7" spans="2:16" ht="19.5">
      <c r="B7" s="149" t="s">
        <v>485</v>
      </c>
      <c r="C7" s="147">
        <v>-0.6</v>
      </c>
      <c r="D7" s="10">
        <v>0.1</v>
      </c>
      <c r="E7" s="10">
        <v>1.4</v>
      </c>
      <c r="F7" s="10">
        <v>7.6</v>
      </c>
      <c r="G7" s="10">
        <v>9</v>
      </c>
      <c r="H7" s="10">
        <v>10.1</v>
      </c>
      <c r="I7" s="153">
        <f>(C6*C7+D6*D7+E6*E7+F6*F7+G6*G7)/I6</f>
        <v>3.3534246575342466</v>
      </c>
      <c r="J7" s="10">
        <v>10.7</v>
      </c>
      <c r="K7" s="95">
        <v>4.0999999999999996</v>
      </c>
      <c r="L7" s="95">
        <v>-1.1000000000000001</v>
      </c>
      <c r="M7" s="95">
        <v>-2</v>
      </c>
      <c r="N7" s="153">
        <f>(J6*J7+K6*K7+L6*L7+M6*M7)/N6</f>
        <v>1.8000000000000003</v>
      </c>
      <c r="O7" s="154">
        <f>(C7*C6+D7*D6+E7*E6+F7*F6+G7*G6+H7*H6+J7*J6+K7*K6+L7*L6+M7*M6)/O6</f>
        <v>2.9779467680608365</v>
      </c>
      <c r="P7" s="161">
        <f>(I7*I6+N7*N6)/P6</f>
        <v>2.6964426877470355</v>
      </c>
    </row>
    <row r="8" spans="2:16" ht="19.5">
      <c r="B8" s="149" t="s">
        <v>212</v>
      </c>
      <c r="C8" s="13">
        <f t="shared" ref="C8:H8" si="0">C6*(13-C7)</f>
        <v>421.59999999999997</v>
      </c>
      <c r="D8" s="12">
        <f t="shared" si="0"/>
        <v>361.2</v>
      </c>
      <c r="E8" s="12">
        <f t="shared" si="0"/>
        <v>359.59999999999997</v>
      </c>
      <c r="F8" s="12">
        <f t="shared" si="0"/>
        <v>162</v>
      </c>
      <c r="G8" s="12">
        <f t="shared" si="0"/>
        <v>104</v>
      </c>
      <c r="H8" s="12">
        <f t="shared" si="0"/>
        <v>29.000000000000004</v>
      </c>
      <c r="I8" s="155">
        <f>SUM(C8:G8)</f>
        <v>1408.3999999999999</v>
      </c>
      <c r="J8" s="12">
        <v>35</v>
      </c>
      <c r="K8" s="12">
        <v>277</v>
      </c>
      <c r="L8" s="12">
        <v>423</v>
      </c>
      <c r="M8" s="12">
        <v>464</v>
      </c>
      <c r="N8" s="155">
        <f>SUM(J8:M8)</f>
        <v>1199</v>
      </c>
      <c r="O8" s="156">
        <f>O6*(13-O7)</f>
        <v>2635.8</v>
      </c>
      <c r="P8" s="162">
        <f>P6*(13-P7)</f>
        <v>2606.8000000000002</v>
      </c>
    </row>
    <row r="9" spans="2:16" ht="19.5">
      <c r="B9" s="149" t="s">
        <v>213</v>
      </c>
      <c r="C9" s="13">
        <f t="shared" ref="C9:H9" si="1">C6*(17-C7)</f>
        <v>545.6</v>
      </c>
      <c r="D9" s="12">
        <f t="shared" si="1"/>
        <v>473.19999999999993</v>
      </c>
      <c r="E9" s="12">
        <f t="shared" si="1"/>
        <v>483.59999999999997</v>
      </c>
      <c r="F9" s="12">
        <f t="shared" si="1"/>
        <v>282</v>
      </c>
      <c r="G9" s="12">
        <f t="shared" si="1"/>
        <v>208</v>
      </c>
      <c r="H9" s="12">
        <f t="shared" si="1"/>
        <v>69</v>
      </c>
      <c r="I9" s="155">
        <f>SUM(C9:G9)</f>
        <v>1992.3999999999999</v>
      </c>
      <c r="J9" s="12">
        <v>95</v>
      </c>
      <c r="K9" s="12">
        <v>401</v>
      </c>
      <c r="L9" s="12">
        <v>543</v>
      </c>
      <c r="M9" s="12">
        <v>588</v>
      </c>
      <c r="N9" s="155">
        <f>SUM(J9:M9)</f>
        <v>1627</v>
      </c>
      <c r="O9" s="156">
        <f>O6*(17-O7)</f>
        <v>3687.8</v>
      </c>
      <c r="P9" s="162">
        <f>P6*(17-P7)</f>
        <v>3618.8</v>
      </c>
    </row>
    <row r="10" spans="2:16" ht="19.5">
      <c r="B10" s="149" t="s">
        <v>214</v>
      </c>
      <c r="C10" s="17">
        <f t="shared" ref="C10:H10" si="2">C6*(18-C7)</f>
        <v>576.6</v>
      </c>
      <c r="D10" s="16">
        <f t="shared" si="2"/>
        <v>501.19999999999993</v>
      </c>
      <c r="E10" s="16">
        <f t="shared" si="2"/>
        <v>514.6</v>
      </c>
      <c r="F10" s="16">
        <f t="shared" si="2"/>
        <v>312</v>
      </c>
      <c r="G10" s="16">
        <f t="shared" si="2"/>
        <v>234</v>
      </c>
      <c r="H10" s="16">
        <f t="shared" si="2"/>
        <v>79</v>
      </c>
      <c r="I10" s="155">
        <f>SUM(C10:G10)</f>
        <v>2138.4</v>
      </c>
      <c r="J10" s="16">
        <f>J6*(18-J7)</f>
        <v>109.50000000000001</v>
      </c>
      <c r="K10" s="16">
        <v>432</v>
      </c>
      <c r="L10" s="16">
        <v>573</v>
      </c>
      <c r="M10" s="16">
        <v>619</v>
      </c>
      <c r="N10" s="155">
        <f>SUM(J10:M10)</f>
        <v>1733.5</v>
      </c>
      <c r="O10" s="157">
        <f>O6*(18-O7)</f>
        <v>3950.8</v>
      </c>
      <c r="P10" s="163">
        <f>P6*(18-P7)</f>
        <v>3871.8</v>
      </c>
    </row>
    <row r="11" spans="2:16" ht="20.25" thickBot="1">
      <c r="B11" s="350" t="s">
        <v>215</v>
      </c>
      <c r="C11" s="21">
        <f t="shared" ref="C11:H11" si="3">C6*(19-C7)</f>
        <v>607.6</v>
      </c>
      <c r="D11" s="20">
        <f t="shared" si="3"/>
        <v>529.19999999999993</v>
      </c>
      <c r="E11" s="20">
        <f t="shared" si="3"/>
        <v>545.6</v>
      </c>
      <c r="F11" s="20">
        <f t="shared" si="3"/>
        <v>342</v>
      </c>
      <c r="G11" s="20">
        <f t="shared" si="3"/>
        <v>260</v>
      </c>
      <c r="H11" s="20">
        <f t="shared" si="3"/>
        <v>89</v>
      </c>
      <c r="I11" s="164">
        <f>SUM(C11:G11)</f>
        <v>2284.4</v>
      </c>
      <c r="J11" s="20">
        <f>J6*(19-J7)</f>
        <v>124.50000000000001</v>
      </c>
      <c r="K11" s="20">
        <v>463</v>
      </c>
      <c r="L11" s="20">
        <v>603</v>
      </c>
      <c r="M11" s="20">
        <v>650</v>
      </c>
      <c r="N11" s="164">
        <f>SUM(J11:M11)</f>
        <v>1840.5</v>
      </c>
      <c r="O11" s="165">
        <f>O6*(19-O7)</f>
        <v>4213.8</v>
      </c>
      <c r="P11" s="166">
        <f>P6*(19-P7)</f>
        <v>4124.7999999999993</v>
      </c>
    </row>
    <row r="12" spans="2:16" ht="15.75" thickBot="1">
      <c r="B12" s="4"/>
      <c r="C12" s="4"/>
      <c r="D12" s="4"/>
      <c r="E12" s="4"/>
      <c r="F12" s="4"/>
      <c r="G12" s="4"/>
      <c r="H12" s="4"/>
      <c r="I12" s="4"/>
      <c r="J12" s="4"/>
      <c r="K12" s="4"/>
      <c r="L12" s="4"/>
      <c r="M12" s="4"/>
      <c r="N12" s="4"/>
      <c r="O12" s="4"/>
      <c r="P12" s="4"/>
    </row>
    <row r="13" spans="2:16" ht="24" thickBot="1">
      <c r="B13" s="473" t="s">
        <v>521</v>
      </c>
      <c r="C13" s="474"/>
      <c r="D13" s="474"/>
      <c r="E13" s="474"/>
      <c r="F13" s="474"/>
      <c r="G13" s="474"/>
      <c r="H13" s="474"/>
      <c r="I13" s="474"/>
      <c r="J13" s="474"/>
      <c r="K13" s="474"/>
      <c r="L13" s="470" t="s">
        <v>225</v>
      </c>
      <c r="M13" s="471"/>
      <c r="N13" s="471"/>
      <c r="O13" s="471"/>
      <c r="P13" s="472"/>
    </row>
    <row r="14" spans="2:16" ht="15.75">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6" ht="16.5" thickBot="1">
      <c r="B15" s="466"/>
      <c r="C15" s="462"/>
      <c r="D15" s="462"/>
      <c r="E15" s="462"/>
      <c r="F15" s="462"/>
      <c r="G15" s="462"/>
      <c r="H15" s="462"/>
      <c r="I15" s="462"/>
      <c r="J15" s="462"/>
      <c r="K15" s="462"/>
      <c r="L15" s="462"/>
      <c r="M15" s="462"/>
      <c r="N15" s="462"/>
      <c r="O15" s="145" t="s">
        <v>209</v>
      </c>
      <c r="P15" s="30" t="s">
        <v>210</v>
      </c>
    </row>
    <row r="16" spans="2:16" ht="15">
      <c r="B16" s="148" t="s">
        <v>211</v>
      </c>
      <c r="C16" s="146">
        <v>31</v>
      </c>
      <c r="D16" s="8">
        <v>28</v>
      </c>
      <c r="E16" s="8">
        <v>31</v>
      </c>
      <c r="F16" s="8">
        <v>30</v>
      </c>
      <c r="G16" s="8">
        <v>26</v>
      </c>
      <c r="H16" s="8">
        <v>15</v>
      </c>
      <c r="I16" s="168">
        <f>SUM(C16:G16)</f>
        <v>146</v>
      </c>
      <c r="J16" s="8">
        <v>20</v>
      </c>
      <c r="K16" s="8">
        <v>31</v>
      </c>
      <c r="L16" s="8">
        <v>30</v>
      </c>
      <c r="M16" s="8">
        <v>31</v>
      </c>
      <c r="N16" s="168">
        <f>SUM(J16:M16)</f>
        <v>112</v>
      </c>
      <c r="O16" s="167">
        <f>SUM(C16:H16,J16:M16)</f>
        <v>273</v>
      </c>
      <c r="P16" s="169">
        <f>I16+N16</f>
        <v>258</v>
      </c>
    </row>
    <row r="17" spans="2:16" ht="19.5">
      <c r="B17" s="149" t="s">
        <v>485</v>
      </c>
      <c r="C17" s="147">
        <v>-0.6</v>
      </c>
      <c r="D17" s="10">
        <v>-0.2</v>
      </c>
      <c r="E17" s="10">
        <v>-0.9</v>
      </c>
      <c r="F17" s="10">
        <v>3.7</v>
      </c>
      <c r="G17" s="10">
        <v>9</v>
      </c>
      <c r="H17" s="10">
        <v>10.7</v>
      </c>
      <c r="I17" s="153">
        <f>(C16*C17+D16*D17+E16*E17+F16*F17+G16*G17)/I16</f>
        <v>2.0061643835616438</v>
      </c>
      <c r="J17" s="10">
        <v>5</v>
      </c>
      <c r="K17" s="95">
        <v>6</v>
      </c>
      <c r="L17" s="95">
        <v>2</v>
      </c>
      <c r="M17" s="95">
        <v>-2.4</v>
      </c>
      <c r="N17" s="153">
        <f>(J16*J17+K16*K17+L16*L17+M16*M17)/N16</f>
        <v>2.4250000000000003</v>
      </c>
      <c r="O17" s="154">
        <f>(C17*C16+D17*D16+E17*E16+F17*F16+G17*G16+H17*H16+J17*J16+K17*K16+L17*L16+M17*M16)/O16</f>
        <v>2.6556776556776556</v>
      </c>
      <c r="P17" s="161">
        <f>(I17*I16+N17*N16)/P16</f>
        <v>2.1879844961240309</v>
      </c>
    </row>
    <row r="18" spans="2:16" ht="19.5">
      <c r="B18" s="149" t="s">
        <v>212</v>
      </c>
      <c r="C18" s="13">
        <v>420</v>
      </c>
      <c r="D18" s="12">
        <v>369</v>
      </c>
      <c r="E18" s="12">
        <v>431</v>
      </c>
      <c r="F18" s="12">
        <v>278</v>
      </c>
      <c r="G18" s="12">
        <v>105</v>
      </c>
      <c r="H18" s="12">
        <v>35</v>
      </c>
      <c r="I18" s="155">
        <f>SUM(C18:G18)</f>
        <v>1603</v>
      </c>
      <c r="J18" s="12">
        <v>161</v>
      </c>
      <c r="K18" s="12">
        <v>217</v>
      </c>
      <c r="L18" s="12">
        <v>330</v>
      </c>
      <c r="M18" s="12">
        <v>476</v>
      </c>
      <c r="N18" s="155">
        <f>SUM(J18:M18)</f>
        <v>1184</v>
      </c>
      <c r="O18" s="156">
        <f>O16*(13-O17)</f>
        <v>2824</v>
      </c>
      <c r="P18" s="162">
        <f>P16*(13-P17)</f>
        <v>2789.5</v>
      </c>
    </row>
    <row r="19" spans="2:16" ht="19.5">
      <c r="B19" s="149" t="s">
        <v>213</v>
      </c>
      <c r="C19" s="13">
        <v>544</v>
      </c>
      <c r="D19" s="12">
        <v>481</v>
      </c>
      <c r="E19" s="12">
        <v>555</v>
      </c>
      <c r="F19" s="12">
        <v>398</v>
      </c>
      <c r="G19" s="12">
        <v>209</v>
      </c>
      <c r="H19" s="12">
        <f>H16*(17-H17)</f>
        <v>94.500000000000014</v>
      </c>
      <c r="I19" s="155">
        <f>SUM(C19:G19)</f>
        <v>2187</v>
      </c>
      <c r="J19" s="12">
        <v>241</v>
      </c>
      <c r="K19" s="12">
        <v>341</v>
      </c>
      <c r="L19" s="12">
        <v>450</v>
      </c>
      <c r="M19" s="12">
        <v>600</v>
      </c>
      <c r="N19" s="155">
        <f>SUM(J19:M19)</f>
        <v>1632</v>
      </c>
      <c r="O19" s="156">
        <f>O16*(17-O17)</f>
        <v>3916</v>
      </c>
      <c r="P19" s="162">
        <f>P16*(17-P17)</f>
        <v>3821.5</v>
      </c>
    </row>
    <row r="20" spans="2:16" ht="19.5">
      <c r="B20" s="149" t="s">
        <v>214</v>
      </c>
      <c r="C20" s="17">
        <v>575</v>
      </c>
      <c r="D20" s="16">
        <v>509</v>
      </c>
      <c r="E20" s="16">
        <v>586</v>
      </c>
      <c r="F20" s="16">
        <v>428</v>
      </c>
      <c r="G20" s="16">
        <v>235</v>
      </c>
      <c r="H20" s="16">
        <v>110</v>
      </c>
      <c r="I20" s="155">
        <f>SUM(C20:G20)</f>
        <v>2333</v>
      </c>
      <c r="J20" s="16">
        <v>261</v>
      </c>
      <c r="K20" s="16">
        <v>372</v>
      </c>
      <c r="L20" s="16">
        <v>480</v>
      </c>
      <c r="M20" s="16">
        <v>631</v>
      </c>
      <c r="N20" s="155">
        <f>SUM(J20:M20)</f>
        <v>1744</v>
      </c>
      <c r="O20" s="157">
        <f>O16*(18-O17)</f>
        <v>4189</v>
      </c>
      <c r="P20" s="163">
        <f>P16*(18-P17)</f>
        <v>4079.5</v>
      </c>
    </row>
    <row r="21" spans="2:16" ht="20.25" thickBot="1">
      <c r="B21" s="350" t="s">
        <v>215</v>
      </c>
      <c r="C21" s="21">
        <v>606</v>
      </c>
      <c r="D21" s="20">
        <v>537</v>
      </c>
      <c r="E21" s="20">
        <v>617</v>
      </c>
      <c r="F21" s="20">
        <v>458</v>
      </c>
      <c r="G21" s="20">
        <v>261</v>
      </c>
      <c r="H21" s="20">
        <v>125</v>
      </c>
      <c r="I21" s="164">
        <f>SUM(C21:G21)</f>
        <v>2479</v>
      </c>
      <c r="J21" s="20">
        <v>281</v>
      </c>
      <c r="K21" s="20">
        <v>403</v>
      </c>
      <c r="L21" s="20">
        <v>510</v>
      </c>
      <c r="M21" s="20">
        <v>662</v>
      </c>
      <c r="N21" s="164">
        <f>SUM(J21:M21)</f>
        <v>1856</v>
      </c>
      <c r="O21" s="165">
        <f>O16*(19-O17)</f>
        <v>4462</v>
      </c>
      <c r="P21" s="166">
        <f>P16*(19-P17)</f>
        <v>4337.5</v>
      </c>
    </row>
    <row r="22" spans="2:16" ht="15.75" thickBot="1">
      <c r="B22" s="4"/>
      <c r="C22" s="4"/>
      <c r="D22" s="4"/>
      <c r="E22" s="4"/>
      <c r="F22" s="4"/>
      <c r="G22" s="4"/>
      <c r="H22" s="4"/>
      <c r="I22" s="4"/>
      <c r="J22" s="4"/>
      <c r="K22" s="4"/>
      <c r="L22" s="4"/>
      <c r="M22" s="4"/>
      <c r="N22" s="4"/>
      <c r="O22" s="4"/>
      <c r="P22" s="4"/>
    </row>
    <row r="23" spans="2:16" ht="24" thickBot="1">
      <c r="B23" s="473" t="s">
        <v>522</v>
      </c>
      <c r="C23" s="474"/>
      <c r="D23" s="474"/>
      <c r="E23" s="474"/>
      <c r="F23" s="474"/>
      <c r="G23" s="474"/>
      <c r="H23" s="474"/>
      <c r="I23" s="474"/>
      <c r="J23" s="474"/>
      <c r="K23" s="474"/>
      <c r="L23" s="470" t="s">
        <v>226</v>
      </c>
      <c r="M23" s="471"/>
      <c r="N23" s="471"/>
      <c r="O23" s="471"/>
      <c r="P23" s="472"/>
    </row>
    <row r="24" spans="2:16" ht="15.75">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6" ht="16.5" thickBot="1">
      <c r="B25" s="466"/>
      <c r="C25" s="462"/>
      <c r="D25" s="462"/>
      <c r="E25" s="462"/>
      <c r="F25" s="462"/>
      <c r="G25" s="462"/>
      <c r="H25" s="462"/>
      <c r="I25" s="462"/>
      <c r="J25" s="462"/>
      <c r="K25" s="462"/>
      <c r="L25" s="462"/>
      <c r="M25" s="462"/>
      <c r="N25" s="462"/>
      <c r="O25" s="145" t="s">
        <v>209</v>
      </c>
      <c r="P25" s="30" t="s">
        <v>210</v>
      </c>
    </row>
    <row r="26" spans="2:16" ht="15">
      <c r="B26" s="148" t="s">
        <v>211</v>
      </c>
      <c r="C26" s="146">
        <v>31</v>
      </c>
      <c r="D26" s="8">
        <v>28</v>
      </c>
      <c r="E26" s="8">
        <v>31</v>
      </c>
      <c r="F26" s="8">
        <v>30</v>
      </c>
      <c r="G26" s="8">
        <v>26</v>
      </c>
      <c r="H26" s="8">
        <v>25</v>
      </c>
      <c r="I26" s="168">
        <f>SUM(C26:G26)</f>
        <v>146</v>
      </c>
      <c r="J26" s="8">
        <v>30</v>
      </c>
      <c r="K26" s="8">
        <v>31</v>
      </c>
      <c r="L26" s="8">
        <v>30</v>
      </c>
      <c r="M26" s="8">
        <v>31</v>
      </c>
      <c r="N26" s="168">
        <f>SUM(J26:M26)</f>
        <v>122</v>
      </c>
      <c r="O26" s="167">
        <f>SUM(C26:H26,J26:M26)</f>
        <v>293</v>
      </c>
      <c r="P26" s="169">
        <f>I26+N26</f>
        <v>268</v>
      </c>
    </row>
    <row r="27" spans="2:16" ht="19.5">
      <c r="B27" s="149" t="s">
        <v>485</v>
      </c>
      <c r="C27" s="147">
        <v>-4.2</v>
      </c>
      <c r="D27" s="10">
        <v>-3.7</v>
      </c>
      <c r="E27" s="10">
        <v>-0.7</v>
      </c>
      <c r="F27" s="10">
        <v>8.9</v>
      </c>
      <c r="G27" s="10">
        <v>8.5</v>
      </c>
      <c r="H27" s="10">
        <v>10.3</v>
      </c>
      <c r="I27" s="153">
        <f>(C26*C27+D26*D27+E26*E27+F26*F27+G26*G27)/I26</f>
        <v>1.5924657534246576</v>
      </c>
      <c r="J27" s="10">
        <v>11.1</v>
      </c>
      <c r="K27" s="95">
        <v>4.0999999999999996</v>
      </c>
      <c r="L27" s="95">
        <v>4.0999999999999996</v>
      </c>
      <c r="M27" s="95">
        <v>-3</v>
      </c>
      <c r="N27" s="153">
        <f>(J26*J27+K26*K27+L26*L27+M26*M27)/N26</f>
        <v>4.0172131147540986</v>
      </c>
      <c r="O27" s="154">
        <f>(C27*C26+D27*D26+E27*E26+F27*F26+G27*G26+H27*H26+J27*J26+K27*K26+L27*L26+M27*M26)/O26</f>
        <v>3.3450511945392489</v>
      </c>
      <c r="P27" s="161">
        <f>(I27*I26+N27*N26)/P26</f>
        <v>2.696268656716418</v>
      </c>
    </row>
    <row r="28" spans="2:16" ht="19.5">
      <c r="B28" s="149" t="s">
        <v>212</v>
      </c>
      <c r="C28" s="13">
        <v>533</v>
      </c>
      <c r="D28" s="12">
        <v>469</v>
      </c>
      <c r="E28" s="12">
        <v>425</v>
      </c>
      <c r="F28" s="12">
        <v>122</v>
      </c>
      <c r="G28" s="12">
        <v>117</v>
      </c>
      <c r="H28" s="12">
        <v>68</v>
      </c>
      <c r="I28" s="155">
        <f>SUM(C28:G28)</f>
        <v>1666</v>
      </c>
      <c r="J28" s="12">
        <v>57</v>
      </c>
      <c r="K28" s="12">
        <v>275</v>
      </c>
      <c r="L28" s="12">
        <v>267</v>
      </c>
      <c r="M28" s="12">
        <v>495</v>
      </c>
      <c r="N28" s="155">
        <f>SUM(J28:M28)</f>
        <v>1094</v>
      </c>
      <c r="O28" s="156">
        <f>O26*(13-O27)</f>
        <v>2828.9</v>
      </c>
      <c r="P28" s="162">
        <f>P26*(13-P27)</f>
        <v>2761.4</v>
      </c>
    </row>
    <row r="29" spans="2:16" ht="19.5">
      <c r="B29" s="149" t="s">
        <v>213</v>
      </c>
      <c r="C29" s="13">
        <v>657</v>
      </c>
      <c r="D29" s="12">
        <v>581</v>
      </c>
      <c r="E29" s="12">
        <v>549</v>
      </c>
      <c r="F29" s="12">
        <v>242</v>
      </c>
      <c r="G29" s="12">
        <v>221</v>
      </c>
      <c r="H29" s="12">
        <f>H26*(17-H27)</f>
        <v>167.49999999999997</v>
      </c>
      <c r="I29" s="155">
        <f>SUM(C29:G29)</f>
        <v>2250</v>
      </c>
      <c r="J29" s="12">
        <v>177</v>
      </c>
      <c r="K29" s="12">
        <v>399</v>
      </c>
      <c r="L29" s="12">
        <v>387</v>
      </c>
      <c r="M29" s="12">
        <v>619</v>
      </c>
      <c r="N29" s="155">
        <f>SUM(J29:M29)</f>
        <v>1582</v>
      </c>
      <c r="O29" s="156">
        <f>O26*(17-O27)</f>
        <v>4000.9</v>
      </c>
      <c r="P29" s="162">
        <f>P26*(17-P27)</f>
        <v>3833.4</v>
      </c>
    </row>
    <row r="30" spans="2:16" ht="19.5">
      <c r="B30" s="149" t="s">
        <v>214</v>
      </c>
      <c r="C30" s="17">
        <v>688</v>
      </c>
      <c r="D30" s="16">
        <v>609</v>
      </c>
      <c r="E30" s="16">
        <v>580</v>
      </c>
      <c r="F30" s="16">
        <v>272</v>
      </c>
      <c r="G30" s="16">
        <v>247</v>
      </c>
      <c r="H30" s="16">
        <f>H26*(18-H27)</f>
        <v>192.49999999999997</v>
      </c>
      <c r="I30" s="155">
        <f>SUM(C30:G30)</f>
        <v>2396</v>
      </c>
      <c r="J30" s="16">
        <v>207</v>
      </c>
      <c r="K30" s="16">
        <v>430</v>
      </c>
      <c r="L30" s="16">
        <v>417</v>
      </c>
      <c r="M30" s="16">
        <v>650</v>
      </c>
      <c r="N30" s="155">
        <f>SUM(J30:M30)</f>
        <v>1704</v>
      </c>
      <c r="O30" s="157">
        <f>O26*(18-O27)</f>
        <v>4293.9000000000005</v>
      </c>
      <c r="P30" s="163">
        <f>P26*(18-P27)</f>
        <v>4101.3999999999996</v>
      </c>
    </row>
    <row r="31" spans="2:16" ht="20.25" thickBot="1">
      <c r="B31" s="350" t="s">
        <v>215</v>
      </c>
      <c r="C31" s="21">
        <v>719</v>
      </c>
      <c r="D31" s="20">
        <v>637</v>
      </c>
      <c r="E31" s="20">
        <v>611</v>
      </c>
      <c r="F31" s="20">
        <v>302</v>
      </c>
      <c r="G31" s="20">
        <v>273</v>
      </c>
      <c r="H31" s="20">
        <f>H26*(19-H27)</f>
        <v>217.49999999999997</v>
      </c>
      <c r="I31" s="164">
        <f>SUM(C31:G31)</f>
        <v>2542</v>
      </c>
      <c r="J31" s="20">
        <v>237</v>
      </c>
      <c r="K31" s="20">
        <v>461</v>
      </c>
      <c r="L31" s="20">
        <v>447</v>
      </c>
      <c r="M31" s="20">
        <v>681</v>
      </c>
      <c r="N31" s="164">
        <f>SUM(J31:M31)</f>
        <v>1826</v>
      </c>
      <c r="O31" s="165">
        <f>O26*(19-O27)</f>
        <v>4586.9000000000005</v>
      </c>
      <c r="P31" s="166">
        <f>P26*(19-P27)</f>
        <v>4369.3999999999996</v>
      </c>
    </row>
    <row r="32" spans="2:16" ht="15.75" thickBot="1">
      <c r="B32" s="4"/>
      <c r="C32" s="4"/>
      <c r="D32" s="4"/>
      <c r="E32" s="4"/>
      <c r="F32" s="4"/>
      <c r="G32" s="4"/>
      <c r="H32" s="4"/>
      <c r="I32" s="4"/>
      <c r="J32" s="4"/>
      <c r="K32" s="4"/>
      <c r="L32" s="4"/>
      <c r="M32" s="4"/>
      <c r="N32" s="4"/>
      <c r="O32" s="4"/>
      <c r="P32" s="4"/>
    </row>
    <row r="33" spans="2:16" ht="24" thickBot="1">
      <c r="B33" s="473" t="s">
        <v>523</v>
      </c>
      <c r="C33" s="474"/>
      <c r="D33" s="474"/>
      <c r="E33" s="474"/>
      <c r="F33" s="474"/>
      <c r="G33" s="474"/>
      <c r="H33" s="474"/>
      <c r="I33" s="474"/>
      <c r="J33" s="474"/>
      <c r="K33" s="474"/>
      <c r="L33" s="470" t="s">
        <v>227</v>
      </c>
      <c r="M33" s="471"/>
      <c r="N33" s="471"/>
      <c r="O33" s="471"/>
      <c r="P33" s="472"/>
    </row>
    <row r="34" spans="2:16" ht="15.75">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6" ht="16.5" thickBot="1">
      <c r="B35" s="466"/>
      <c r="C35" s="462"/>
      <c r="D35" s="462"/>
      <c r="E35" s="462"/>
      <c r="F35" s="462"/>
      <c r="G35" s="462"/>
      <c r="H35" s="462"/>
      <c r="I35" s="462"/>
      <c r="J35" s="462"/>
      <c r="K35" s="462"/>
      <c r="L35" s="462"/>
      <c r="M35" s="462"/>
      <c r="N35" s="462"/>
      <c r="O35" s="145" t="s">
        <v>209</v>
      </c>
      <c r="P35" s="30" t="s">
        <v>210</v>
      </c>
    </row>
    <row r="36" spans="2:16" ht="15">
      <c r="B36" s="148" t="s">
        <v>211</v>
      </c>
      <c r="C36" s="146">
        <v>31</v>
      </c>
      <c r="D36" s="8">
        <v>28</v>
      </c>
      <c r="E36" s="8">
        <v>31</v>
      </c>
      <c r="F36" s="8">
        <v>30</v>
      </c>
      <c r="G36" s="8">
        <v>31</v>
      </c>
      <c r="H36" s="8">
        <v>15</v>
      </c>
      <c r="I36" s="168">
        <f>SUM(C36:G36)</f>
        <v>151</v>
      </c>
      <c r="J36" s="8">
        <v>30</v>
      </c>
      <c r="K36" s="8">
        <v>31</v>
      </c>
      <c r="L36" s="8">
        <v>30</v>
      </c>
      <c r="M36" s="8">
        <v>31</v>
      </c>
      <c r="N36" s="168">
        <f>SUM(J36:M36)</f>
        <v>122</v>
      </c>
      <c r="O36" s="167">
        <f>SUM(C36:H36,J36:M36)</f>
        <v>288</v>
      </c>
      <c r="P36" s="169">
        <f>I36+N36</f>
        <v>273</v>
      </c>
    </row>
    <row r="37" spans="2:16" ht="19.5">
      <c r="B37" s="149" t="s">
        <v>485</v>
      </c>
      <c r="C37" s="147">
        <v>-7.3</v>
      </c>
      <c r="D37" s="10">
        <v>-3.9</v>
      </c>
      <c r="E37" s="10">
        <v>-0.9</v>
      </c>
      <c r="F37" s="10">
        <v>4.9000000000000004</v>
      </c>
      <c r="G37" s="10">
        <v>7.4</v>
      </c>
      <c r="H37" s="10">
        <v>9.1999999999999993</v>
      </c>
      <c r="I37" s="153">
        <f>(C36*C37+D36*D37+E36*E37+F36*F37+G36*G37)/I36</f>
        <v>8.6092715231788269E-2</v>
      </c>
      <c r="J37" s="10">
        <v>7.8</v>
      </c>
      <c r="K37" s="95">
        <v>3.8</v>
      </c>
      <c r="L37" s="95">
        <v>1.7</v>
      </c>
      <c r="M37" s="95">
        <v>-5.6</v>
      </c>
      <c r="N37" s="153">
        <f>(J36*J37+K36*K37+L36*L37+M36*M37)/N36</f>
        <v>1.8786885245901641</v>
      </c>
      <c r="O37" s="154">
        <f>(C37*C36+D37*D36+E37*E36+F37*F36+G37*G36+H37*H36+J37*J36+K37*K36+L37*L36+M37*M36)/O36</f>
        <v>1.3201388888888888</v>
      </c>
      <c r="P37" s="161">
        <f>(I37*I36+N37*N36)/P36</f>
        <v>0.88717948717948736</v>
      </c>
    </row>
    <row r="38" spans="2:16" ht="19.5">
      <c r="B38" s="149" t="s">
        <v>212</v>
      </c>
      <c r="C38" s="13">
        <v>630</v>
      </c>
      <c r="D38" s="12">
        <v>472</v>
      </c>
      <c r="E38" s="12">
        <v>431</v>
      </c>
      <c r="F38" s="12">
        <v>245</v>
      </c>
      <c r="G38" s="12">
        <v>173</v>
      </c>
      <c r="H38" s="12">
        <v>57</v>
      </c>
      <c r="I38" s="155">
        <f>SUM(C38:G38)</f>
        <v>1951</v>
      </c>
      <c r="J38" s="12">
        <v>156</v>
      </c>
      <c r="K38" s="12">
        <v>286</v>
      </c>
      <c r="L38" s="12">
        <v>340</v>
      </c>
      <c r="M38" s="12">
        <v>576</v>
      </c>
      <c r="N38" s="155">
        <f>SUM(J38:M38)</f>
        <v>1358</v>
      </c>
      <c r="O38" s="156">
        <f>O36*(13-O37)</f>
        <v>3363.8</v>
      </c>
      <c r="P38" s="162">
        <f>P36*(13-P37)</f>
        <v>3306.7999999999997</v>
      </c>
    </row>
    <row r="39" spans="2:16" ht="19.5">
      <c r="B39" s="149" t="s">
        <v>213</v>
      </c>
      <c r="C39" s="13">
        <v>754</v>
      </c>
      <c r="D39" s="12">
        <v>584</v>
      </c>
      <c r="E39" s="12">
        <v>555</v>
      </c>
      <c r="F39" s="12">
        <v>365</v>
      </c>
      <c r="G39" s="12">
        <v>297</v>
      </c>
      <c r="H39" s="12">
        <v>117</v>
      </c>
      <c r="I39" s="155">
        <f>SUM(C39:G39)</f>
        <v>2555</v>
      </c>
      <c r="J39" s="12">
        <v>276</v>
      </c>
      <c r="K39" s="12">
        <v>410</v>
      </c>
      <c r="L39" s="12">
        <v>460</v>
      </c>
      <c r="M39" s="12">
        <v>700</v>
      </c>
      <c r="N39" s="155">
        <f>SUM(J39:M39)</f>
        <v>1846</v>
      </c>
      <c r="O39" s="156">
        <f>O36*(17-O37)</f>
        <v>4515.8</v>
      </c>
      <c r="P39" s="162">
        <f>P36*(17-P37)</f>
        <v>4398.8</v>
      </c>
    </row>
    <row r="40" spans="2:16" ht="19.5">
      <c r="B40" s="149" t="s">
        <v>214</v>
      </c>
      <c r="C40" s="17">
        <v>785</v>
      </c>
      <c r="D40" s="16">
        <v>612</v>
      </c>
      <c r="E40" s="16">
        <v>586</v>
      </c>
      <c r="F40" s="16">
        <v>395</v>
      </c>
      <c r="G40" s="16">
        <v>328</v>
      </c>
      <c r="H40" s="16">
        <v>132</v>
      </c>
      <c r="I40" s="155">
        <f>SUM(C40:G40)</f>
        <v>2706</v>
      </c>
      <c r="J40" s="16">
        <v>306</v>
      </c>
      <c r="K40" s="16">
        <v>441</v>
      </c>
      <c r="L40" s="16">
        <v>490</v>
      </c>
      <c r="M40" s="16">
        <v>731</v>
      </c>
      <c r="N40" s="155">
        <f>SUM(J40:M40)</f>
        <v>1968</v>
      </c>
      <c r="O40" s="157">
        <f>O36*(18-O37)</f>
        <v>4803.8</v>
      </c>
      <c r="P40" s="163">
        <f>P36*(18-P37)</f>
        <v>4671.8</v>
      </c>
    </row>
    <row r="41" spans="2:16" ht="20.25" thickBot="1">
      <c r="B41" s="350" t="s">
        <v>215</v>
      </c>
      <c r="C41" s="21">
        <v>816</v>
      </c>
      <c r="D41" s="20">
        <v>640</v>
      </c>
      <c r="E41" s="20">
        <v>617</v>
      </c>
      <c r="F41" s="20">
        <v>425</v>
      </c>
      <c r="G41" s="20">
        <v>359</v>
      </c>
      <c r="H41" s="20">
        <v>147</v>
      </c>
      <c r="I41" s="164">
        <f>SUM(C41:G41)</f>
        <v>2857</v>
      </c>
      <c r="J41" s="20">
        <v>336</v>
      </c>
      <c r="K41" s="20">
        <v>472</v>
      </c>
      <c r="L41" s="20">
        <v>520</v>
      </c>
      <c r="M41" s="20">
        <v>762</v>
      </c>
      <c r="N41" s="164">
        <f>SUM(J41:M41)</f>
        <v>2090</v>
      </c>
      <c r="O41" s="165">
        <f>O36*(19-O37)</f>
        <v>5091.8</v>
      </c>
      <c r="P41" s="166">
        <f>P36*(19-P37)</f>
        <v>4944.8</v>
      </c>
    </row>
    <row r="42" spans="2:16" ht="15.75" thickBot="1">
      <c r="B42" s="4"/>
      <c r="C42" s="4"/>
      <c r="D42" s="4"/>
      <c r="E42" s="4"/>
      <c r="F42" s="4"/>
      <c r="G42" s="4"/>
      <c r="H42" s="4"/>
      <c r="I42" s="4"/>
      <c r="J42" s="4"/>
      <c r="K42" s="4"/>
      <c r="L42" s="4"/>
      <c r="M42" s="4"/>
      <c r="N42" s="4"/>
      <c r="O42" s="4"/>
      <c r="P42" s="4"/>
    </row>
    <row r="43" spans="2:16" ht="24" thickBot="1">
      <c r="B43" s="473" t="s">
        <v>524</v>
      </c>
      <c r="C43" s="474"/>
      <c r="D43" s="474"/>
      <c r="E43" s="474"/>
      <c r="F43" s="474"/>
      <c r="G43" s="474"/>
      <c r="H43" s="474"/>
      <c r="I43" s="474"/>
      <c r="J43" s="474"/>
      <c r="K43" s="474"/>
      <c r="L43" s="470" t="s">
        <v>228</v>
      </c>
      <c r="M43" s="471"/>
      <c r="N43" s="471"/>
      <c r="O43" s="471"/>
      <c r="P43" s="472"/>
    </row>
    <row r="44" spans="2:16" ht="15.75">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6" ht="16.5" thickBot="1">
      <c r="B45" s="466"/>
      <c r="C45" s="462"/>
      <c r="D45" s="462"/>
      <c r="E45" s="462"/>
      <c r="F45" s="462"/>
      <c r="G45" s="462"/>
      <c r="H45" s="462"/>
      <c r="I45" s="462"/>
      <c r="J45" s="462"/>
      <c r="K45" s="462"/>
      <c r="L45" s="462"/>
      <c r="M45" s="462"/>
      <c r="N45" s="462"/>
      <c r="O45" s="145" t="s">
        <v>209</v>
      </c>
      <c r="P45" s="30" t="s">
        <v>210</v>
      </c>
    </row>
    <row r="46" spans="2:16" ht="15">
      <c r="B46" s="148" t="s">
        <v>211</v>
      </c>
      <c r="C46" s="146">
        <v>31</v>
      </c>
      <c r="D46" s="8">
        <v>28</v>
      </c>
      <c r="E46" s="8">
        <v>25</v>
      </c>
      <c r="F46" s="8">
        <v>25</v>
      </c>
      <c r="G46" s="8">
        <v>26</v>
      </c>
      <c r="H46" s="8">
        <v>25</v>
      </c>
      <c r="I46" s="168">
        <f>SUM(C46:G46)</f>
        <v>135</v>
      </c>
      <c r="J46" s="8">
        <v>25</v>
      </c>
      <c r="K46" s="8">
        <v>31</v>
      </c>
      <c r="L46" s="8">
        <v>30</v>
      </c>
      <c r="M46" s="8">
        <v>31</v>
      </c>
      <c r="N46" s="168">
        <f>SUM(J46:M46)</f>
        <v>117</v>
      </c>
      <c r="O46" s="167">
        <f>SUM(C46:H46,J46:M46)</f>
        <v>277</v>
      </c>
      <c r="P46" s="169">
        <f>I46+N46</f>
        <v>252</v>
      </c>
    </row>
    <row r="47" spans="2:16" ht="19.5">
      <c r="B47" s="149" t="s">
        <v>485</v>
      </c>
      <c r="C47" s="147">
        <v>-2.8</v>
      </c>
      <c r="D47" s="10">
        <v>-3.5</v>
      </c>
      <c r="E47" s="10">
        <v>0.7</v>
      </c>
      <c r="F47" s="10">
        <v>7.1</v>
      </c>
      <c r="G47" s="10">
        <v>9.1</v>
      </c>
      <c r="H47" s="10">
        <v>12</v>
      </c>
      <c r="I47" s="153">
        <f>(C46*C47+D46*D47+E46*E47+F46*F47+G46*G47)/I46</f>
        <v>1.8281481481481481</v>
      </c>
      <c r="J47" s="10">
        <v>11.1</v>
      </c>
      <c r="K47" s="95">
        <v>5.3</v>
      </c>
      <c r="L47" s="95">
        <v>4</v>
      </c>
      <c r="M47" s="95">
        <v>1.2</v>
      </c>
      <c r="N47" s="153">
        <f>(J46*J47+K46*K47+L46*L47+M46*M47)/N46</f>
        <v>5.1196581196581192</v>
      </c>
      <c r="O47" s="154">
        <f>(C47*C46+D47*D46+E47*E46+F47*F46+G47*G46+H47*H46+J47*J46+K47*K46+L47*L46+M47*M46)/O46</f>
        <v>4.136462093862816</v>
      </c>
      <c r="P47" s="161">
        <f>(I47*I46+N47*N46)/P46</f>
        <v>3.356349206349206</v>
      </c>
    </row>
    <row r="48" spans="2:16" ht="19.5">
      <c r="B48" s="149" t="s">
        <v>212</v>
      </c>
      <c r="C48" s="13">
        <v>491</v>
      </c>
      <c r="D48" s="12">
        <v>463</v>
      </c>
      <c r="E48" s="12">
        <v>307</v>
      </c>
      <c r="F48" s="12">
        <v>148</v>
      </c>
      <c r="G48" s="12">
        <v>101</v>
      </c>
      <c r="H48" s="12">
        <v>29</v>
      </c>
      <c r="I48" s="155">
        <f>SUM(C48:G48)</f>
        <v>1510</v>
      </c>
      <c r="J48" s="12">
        <v>49</v>
      </c>
      <c r="K48" s="12">
        <v>238</v>
      </c>
      <c r="L48" s="12">
        <v>272</v>
      </c>
      <c r="M48" s="12">
        <v>367</v>
      </c>
      <c r="N48" s="155">
        <f>SUM(J48:M48)</f>
        <v>926</v>
      </c>
      <c r="O48" s="156">
        <f>O46*(13-O47)</f>
        <v>2455.1999999999998</v>
      </c>
      <c r="P48" s="162">
        <f>P46*(13-P47)</f>
        <v>2430.2000000000003</v>
      </c>
    </row>
    <row r="49" spans="2:16" ht="19.5">
      <c r="B49" s="149" t="s">
        <v>213</v>
      </c>
      <c r="C49" s="13">
        <v>615</v>
      </c>
      <c r="D49" s="12">
        <v>575</v>
      </c>
      <c r="E49" s="12">
        <v>407</v>
      </c>
      <c r="F49" s="12">
        <v>248</v>
      </c>
      <c r="G49" s="12">
        <v>205</v>
      </c>
      <c r="H49" s="12">
        <v>129</v>
      </c>
      <c r="I49" s="155">
        <f>SUM(C49:G49)</f>
        <v>2050</v>
      </c>
      <c r="J49" s="12">
        <v>149</v>
      </c>
      <c r="K49" s="12">
        <v>362</v>
      </c>
      <c r="L49" s="12">
        <v>392</v>
      </c>
      <c r="M49" s="12">
        <v>491</v>
      </c>
      <c r="N49" s="155">
        <f>SUM(J49:M49)</f>
        <v>1394</v>
      </c>
      <c r="O49" s="156">
        <f>O46*(17-O47)</f>
        <v>3563.2</v>
      </c>
      <c r="P49" s="162">
        <f>P46*(17-P47)</f>
        <v>3438.2000000000003</v>
      </c>
    </row>
    <row r="50" spans="2:16" ht="19.5">
      <c r="B50" s="149" t="s">
        <v>214</v>
      </c>
      <c r="C50" s="17">
        <v>646</v>
      </c>
      <c r="D50" s="16">
        <v>603</v>
      </c>
      <c r="E50" s="16">
        <v>432</v>
      </c>
      <c r="F50" s="16">
        <v>129</v>
      </c>
      <c r="G50" s="16">
        <v>231</v>
      </c>
      <c r="H50" s="16">
        <v>154</v>
      </c>
      <c r="I50" s="155">
        <f>SUM(C50:G50)</f>
        <v>2041</v>
      </c>
      <c r="J50" s="16">
        <v>174</v>
      </c>
      <c r="K50" s="16">
        <v>393</v>
      </c>
      <c r="L50" s="16">
        <v>422</v>
      </c>
      <c r="M50" s="16">
        <v>522</v>
      </c>
      <c r="N50" s="155">
        <f>SUM(J50:M50)</f>
        <v>1511</v>
      </c>
      <c r="O50" s="157">
        <f>O46*(18-O47)</f>
        <v>3840.2</v>
      </c>
      <c r="P50" s="163">
        <f>P46*(18-P47)</f>
        <v>3690.2000000000003</v>
      </c>
    </row>
    <row r="51" spans="2:16" ht="20.25" thickBot="1">
      <c r="B51" s="350" t="s">
        <v>215</v>
      </c>
      <c r="C51" s="21">
        <v>677</v>
      </c>
      <c r="D51" s="20">
        <v>631</v>
      </c>
      <c r="E51" s="20">
        <v>457</v>
      </c>
      <c r="F51" s="20">
        <v>298</v>
      </c>
      <c r="G51" s="20">
        <v>257</v>
      </c>
      <c r="H51" s="20">
        <v>179</v>
      </c>
      <c r="I51" s="164">
        <f>SUM(C51:G51)</f>
        <v>2320</v>
      </c>
      <c r="J51" s="20">
        <v>199</v>
      </c>
      <c r="K51" s="20">
        <v>424</v>
      </c>
      <c r="L51" s="20">
        <v>452</v>
      </c>
      <c r="M51" s="20">
        <v>553</v>
      </c>
      <c r="N51" s="164">
        <f>SUM(J51:M51)</f>
        <v>1628</v>
      </c>
      <c r="O51" s="165">
        <f>O46*(19-O47)</f>
        <v>4117.2</v>
      </c>
      <c r="P51" s="166">
        <f>P46*(19-P47)</f>
        <v>3942.2000000000003</v>
      </c>
    </row>
    <row r="52" spans="2:16" ht="15.75" thickBot="1">
      <c r="B52" s="4"/>
      <c r="C52" s="4"/>
      <c r="D52" s="4"/>
      <c r="E52" s="4"/>
      <c r="F52" s="4"/>
      <c r="G52" s="4"/>
      <c r="H52" s="4"/>
      <c r="I52" s="4"/>
      <c r="J52" s="4"/>
      <c r="K52" s="4"/>
      <c r="L52" s="4"/>
      <c r="M52" s="4"/>
      <c r="N52" s="4"/>
      <c r="O52" s="4"/>
      <c r="P52" s="4"/>
    </row>
    <row r="53" spans="2:16" ht="24" thickBot="1">
      <c r="B53" s="473" t="s">
        <v>525</v>
      </c>
      <c r="C53" s="474"/>
      <c r="D53" s="474"/>
      <c r="E53" s="474"/>
      <c r="F53" s="474"/>
      <c r="G53" s="474"/>
      <c r="H53" s="474"/>
      <c r="I53" s="474"/>
      <c r="J53" s="474"/>
      <c r="K53" s="474"/>
      <c r="L53" s="470" t="s">
        <v>229</v>
      </c>
      <c r="M53" s="471"/>
      <c r="N53" s="471"/>
      <c r="O53" s="471"/>
      <c r="P53" s="472"/>
    </row>
    <row r="54" spans="2:16"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6" ht="16.5" thickBot="1">
      <c r="B55" s="466"/>
      <c r="C55" s="462"/>
      <c r="D55" s="462"/>
      <c r="E55" s="462"/>
      <c r="F55" s="462"/>
      <c r="G55" s="462"/>
      <c r="H55" s="462"/>
      <c r="I55" s="462"/>
      <c r="J55" s="462"/>
      <c r="K55" s="462"/>
      <c r="L55" s="462"/>
      <c r="M55" s="462"/>
      <c r="N55" s="462"/>
      <c r="O55" s="145" t="s">
        <v>209</v>
      </c>
      <c r="P55" s="30" t="s">
        <v>210</v>
      </c>
    </row>
    <row r="56" spans="2:16" ht="15">
      <c r="B56" s="148" t="s">
        <v>211</v>
      </c>
      <c r="C56" s="146">
        <v>31</v>
      </c>
      <c r="D56" s="8">
        <v>28</v>
      </c>
      <c r="E56" s="8">
        <v>31</v>
      </c>
      <c r="F56" s="8">
        <v>25</v>
      </c>
      <c r="G56" s="8">
        <v>26</v>
      </c>
      <c r="H56" s="8">
        <v>15</v>
      </c>
      <c r="I56" s="168">
        <f>SUM(C56:G56)</f>
        <v>141</v>
      </c>
      <c r="J56" s="8">
        <v>30</v>
      </c>
      <c r="K56" s="8">
        <v>31</v>
      </c>
      <c r="L56" s="8">
        <v>30</v>
      </c>
      <c r="M56" s="8">
        <v>31</v>
      </c>
      <c r="N56" s="168">
        <f>SUM(J56:M56)</f>
        <v>122</v>
      </c>
      <c r="O56" s="167">
        <f>SUM(C56:H56,J56:M56)</f>
        <v>278</v>
      </c>
      <c r="P56" s="169">
        <f>I56+N56</f>
        <v>263</v>
      </c>
    </row>
    <row r="57" spans="2:16" ht="19.5">
      <c r="B57" s="149" t="s">
        <v>485</v>
      </c>
      <c r="C57" s="147">
        <v>3.7</v>
      </c>
      <c r="D57" s="10">
        <v>8.5</v>
      </c>
      <c r="E57" s="10">
        <v>2.7</v>
      </c>
      <c r="F57" s="10">
        <v>2.1</v>
      </c>
      <c r="G57" s="10">
        <v>10</v>
      </c>
      <c r="H57" s="10">
        <v>10</v>
      </c>
      <c r="I57" s="153">
        <f>(C56*C57+D56*D57+E56*E57+F56*F57+G56*G57)/I56</f>
        <v>5.3113475177304963</v>
      </c>
      <c r="J57" s="10">
        <v>9.9</v>
      </c>
      <c r="K57" s="95">
        <v>6.9</v>
      </c>
      <c r="L57" s="95">
        <v>3</v>
      </c>
      <c r="M57" s="95">
        <v>2.4</v>
      </c>
      <c r="N57" s="153">
        <f>(J56*J57+K56*K57+L56*L57+M56*M57)/N56</f>
        <v>5.5352459016393443</v>
      </c>
      <c r="O57" s="154">
        <f>(C57*C56+D57*D56+E57*E56+F57*F56+G57*G56+H57*H56+J57*J56+K57*K56+L57*L56+M57*M56)/O56</f>
        <v>5.6625899280575549</v>
      </c>
      <c r="P57" s="161">
        <f>(I57*I56+N57*N56)/P56</f>
        <v>5.4152091254752843</v>
      </c>
    </row>
    <row r="58" spans="2:16" ht="19.5">
      <c r="B58" s="149" t="s">
        <v>212</v>
      </c>
      <c r="C58" s="13">
        <v>288</v>
      </c>
      <c r="D58" s="12">
        <v>126</v>
      </c>
      <c r="E58" s="12">
        <v>319</v>
      </c>
      <c r="F58" s="12">
        <v>272</v>
      </c>
      <c r="G58" s="12">
        <v>79</v>
      </c>
      <c r="H58" s="12">
        <v>48</v>
      </c>
      <c r="I58" s="155">
        <f>SUM(C58:G58)</f>
        <v>1084</v>
      </c>
      <c r="J58" s="12">
        <v>93</v>
      </c>
      <c r="K58" s="12">
        <v>188</v>
      </c>
      <c r="L58" s="12">
        <v>300</v>
      </c>
      <c r="M58" s="12">
        <v>329</v>
      </c>
      <c r="N58" s="155">
        <f>SUM(J58:M58)</f>
        <v>910</v>
      </c>
      <c r="O58" s="156">
        <f>O56*(13-O57)</f>
        <v>2039.7999999999997</v>
      </c>
      <c r="P58" s="162">
        <f>P56*(13-P57)</f>
        <v>1994.8000000000002</v>
      </c>
    </row>
    <row r="59" spans="2:16" ht="19.5">
      <c r="B59" s="149" t="s">
        <v>213</v>
      </c>
      <c r="C59" s="13">
        <v>412</v>
      </c>
      <c r="D59" s="12">
        <v>238</v>
      </c>
      <c r="E59" s="12">
        <v>443</v>
      </c>
      <c r="F59" s="12">
        <v>372</v>
      </c>
      <c r="G59" s="12">
        <v>183</v>
      </c>
      <c r="H59" s="12">
        <v>108</v>
      </c>
      <c r="I59" s="155">
        <f>SUM(C59:G59)</f>
        <v>1648</v>
      </c>
      <c r="J59" s="12">
        <v>213</v>
      </c>
      <c r="K59" s="12">
        <v>312</v>
      </c>
      <c r="L59" s="12">
        <v>420</v>
      </c>
      <c r="M59" s="12">
        <v>453</v>
      </c>
      <c r="N59" s="155">
        <f>SUM(J59:M59)</f>
        <v>1398</v>
      </c>
      <c r="O59" s="156">
        <f>O56*(17-O57)</f>
        <v>3151.7999999999997</v>
      </c>
      <c r="P59" s="162">
        <f>P56*(17-P57)</f>
        <v>3046.8</v>
      </c>
    </row>
    <row r="60" spans="2:16" ht="19.5">
      <c r="B60" s="149" t="s">
        <v>214</v>
      </c>
      <c r="C60" s="17">
        <v>443</v>
      </c>
      <c r="D60" s="16">
        <v>266</v>
      </c>
      <c r="E60" s="16">
        <v>474</v>
      </c>
      <c r="F60" s="16">
        <v>397</v>
      </c>
      <c r="G60" s="16">
        <v>209</v>
      </c>
      <c r="H60" s="16">
        <v>123</v>
      </c>
      <c r="I60" s="155">
        <f>SUM(C60:G60)</f>
        <v>1789</v>
      </c>
      <c r="J60" s="16">
        <v>243</v>
      </c>
      <c r="K60" s="16">
        <v>343</v>
      </c>
      <c r="L60" s="16">
        <v>450</v>
      </c>
      <c r="M60" s="16">
        <v>484</v>
      </c>
      <c r="N60" s="155">
        <f>SUM(J60:M60)</f>
        <v>1520</v>
      </c>
      <c r="O60" s="157">
        <f>O56*(18-O57)</f>
        <v>3429.7999999999997</v>
      </c>
      <c r="P60" s="163">
        <f>P56*(18-P57)</f>
        <v>3309.8</v>
      </c>
    </row>
    <row r="61" spans="2:16" ht="20.25" thickBot="1">
      <c r="B61" s="350" t="s">
        <v>215</v>
      </c>
      <c r="C61" s="21">
        <v>474</v>
      </c>
      <c r="D61" s="20">
        <v>294</v>
      </c>
      <c r="E61" s="20">
        <v>505</v>
      </c>
      <c r="F61" s="20">
        <v>422</v>
      </c>
      <c r="G61" s="20">
        <v>235</v>
      </c>
      <c r="H61" s="20">
        <v>138</v>
      </c>
      <c r="I61" s="164">
        <f>SUM(C61:G61)</f>
        <v>1930</v>
      </c>
      <c r="J61" s="20">
        <v>273</v>
      </c>
      <c r="K61" s="20">
        <v>374</v>
      </c>
      <c r="L61" s="20">
        <v>480</v>
      </c>
      <c r="M61" s="20">
        <v>515</v>
      </c>
      <c r="N61" s="164">
        <f>SUM(J61:M61)</f>
        <v>1642</v>
      </c>
      <c r="O61" s="165">
        <f>O56*(19-O57)</f>
        <v>3707.7999999999997</v>
      </c>
      <c r="P61" s="166">
        <f>P56*(19-P57)</f>
        <v>3572.8</v>
      </c>
    </row>
    <row r="62" spans="2:16" ht="15.75" thickBot="1">
      <c r="B62" s="4"/>
      <c r="C62" s="4"/>
      <c r="D62" s="4"/>
      <c r="E62" s="4"/>
      <c r="F62" s="4"/>
      <c r="G62" s="4"/>
      <c r="H62" s="4"/>
      <c r="I62" s="4"/>
      <c r="J62" s="4"/>
      <c r="K62" s="4"/>
      <c r="L62" s="4"/>
      <c r="M62" s="4"/>
      <c r="N62" s="4"/>
      <c r="O62" s="4"/>
      <c r="P62" s="4"/>
    </row>
    <row r="63" spans="2:16" ht="24" thickBot="1">
      <c r="B63" s="473" t="s">
        <v>523</v>
      </c>
      <c r="C63" s="474"/>
      <c r="D63" s="474"/>
      <c r="E63" s="474"/>
      <c r="F63" s="474"/>
      <c r="G63" s="474"/>
      <c r="H63" s="474"/>
      <c r="I63" s="474"/>
      <c r="J63" s="474"/>
      <c r="K63" s="474"/>
      <c r="L63" s="470" t="s">
        <v>230</v>
      </c>
      <c r="M63" s="471"/>
      <c r="N63" s="471"/>
      <c r="O63" s="471"/>
      <c r="P63" s="472"/>
    </row>
    <row r="64" spans="2:16"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ht="15">
      <c r="B66" s="148" t="s">
        <v>211</v>
      </c>
      <c r="C66" s="146">
        <v>31</v>
      </c>
      <c r="D66" s="8">
        <v>28</v>
      </c>
      <c r="E66" s="8">
        <v>31</v>
      </c>
      <c r="F66" s="8">
        <v>30</v>
      </c>
      <c r="G66" s="8">
        <v>31</v>
      </c>
      <c r="H66" s="8">
        <v>25</v>
      </c>
      <c r="I66" s="168">
        <f>SUM(C66:G66)</f>
        <v>151</v>
      </c>
      <c r="J66" s="8">
        <v>30</v>
      </c>
      <c r="K66" s="8">
        <v>31</v>
      </c>
      <c r="L66" s="8">
        <v>30</v>
      </c>
      <c r="M66" s="8">
        <v>31</v>
      </c>
      <c r="N66" s="168">
        <f>SUM(J66:M66)</f>
        <v>122</v>
      </c>
      <c r="O66" s="167">
        <f>SUM(C66:H66,J66:M66)</f>
        <v>298</v>
      </c>
      <c r="P66" s="169">
        <f>I66+N66</f>
        <v>273</v>
      </c>
    </row>
    <row r="67" spans="2:16" ht="19.5">
      <c r="B67" s="149" t="s">
        <v>485</v>
      </c>
      <c r="C67" s="147">
        <v>3.9</v>
      </c>
      <c r="D67" s="10">
        <v>5.5</v>
      </c>
      <c r="E67" s="10">
        <v>3.3</v>
      </c>
      <c r="F67" s="10">
        <v>4.2</v>
      </c>
      <c r="G67" s="10">
        <v>7.8</v>
      </c>
      <c r="H67" s="10">
        <v>10</v>
      </c>
      <c r="I67" s="153">
        <f>(C66*C67+D66*D67+E66*E67+F66*F67+G66*G67)/I66</f>
        <v>4.9337748344370862</v>
      </c>
      <c r="J67" s="10">
        <v>8.8000000000000007</v>
      </c>
      <c r="K67" s="95">
        <v>6.9</v>
      </c>
      <c r="L67" s="95">
        <v>0.5</v>
      </c>
      <c r="M67" s="95">
        <v>1.4</v>
      </c>
      <c r="N67" s="153">
        <f>(J66*J67+K66*K67+L66*L67+M66*M67)/N66</f>
        <v>4.3959016393442623</v>
      </c>
      <c r="O67" s="154">
        <f>(C67*C66+D67*D66+E67*E66+F67*F66+G67*G66+H67*H66+J67*J66+K67*K66+L67*L66+M67*M66)/O66</f>
        <v>5.1385906040268461</v>
      </c>
      <c r="P67" s="161">
        <f>(I67*I66+N67*N66)/P66</f>
        <v>4.6934065934065936</v>
      </c>
    </row>
    <row r="68" spans="2:16" ht="19.5">
      <c r="B68" s="149" t="s">
        <v>212</v>
      </c>
      <c r="C68" s="13">
        <f>C66*(13-C67)</f>
        <v>282.09999999999997</v>
      </c>
      <c r="D68" s="12">
        <v>210</v>
      </c>
      <c r="E68" s="12">
        <v>301</v>
      </c>
      <c r="F68" s="12">
        <v>265</v>
      </c>
      <c r="G68" s="12">
        <v>161</v>
      </c>
      <c r="H68" s="12">
        <v>75</v>
      </c>
      <c r="I68" s="155">
        <f>SUM(C68:G68)</f>
        <v>1219.0999999999999</v>
      </c>
      <c r="J68" s="12">
        <v>126</v>
      </c>
      <c r="K68" s="12">
        <v>188</v>
      </c>
      <c r="L68" s="12">
        <v>375</v>
      </c>
      <c r="M68" s="12">
        <v>360</v>
      </c>
      <c r="N68" s="155">
        <f>SUM(J68:M68)</f>
        <v>1049</v>
      </c>
      <c r="O68" s="156">
        <f>O66*(13-O67)</f>
        <v>2342.6999999999998</v>
      </c>
      <c r="P68" s="162">
        <f>P66*(13-P67)</f>
        <v>2267.7000000000003</v>
      </c>
    </row>
    <row r="69" spans="2:16" ht="19.5">
      <c r="B69" s="149" t="s">
        <v>213</v>
      </c>
      <c r="C69" s="13">
        <f>C66*(17-C67)</f>
        <v>406.09999999999997</v>
      </c>
      <c r="D69" s="12">
        <v>322</v>
      </c>
      <c r="E69" s="12">
        <v>425</v>
      </c>
      <c r="F69" s="12">
        <v>385</v>
      </c>
      <c r="G69" s="12">
        <v>285</v>
      </c>
      <c r="H69" s="12">
        <v>175</v>
      </c>
      <c r="I69" s="155">
        <f>SUM(C69:G69)</f>
        <v>1823.1</v>
      </c>
      <c r="J69" s="12">
        <v>246</v>
      </c>
      <c r="K69" s="12">
        <v>312</v>
      </c>
      <c r="L69" s="12">
        <v>495</v>
      </c>
      <c r="M69" s="12">
        <v>484</v>
      </c>
      <c r="N69" s="155">
        <f>SUM(J69:M69)</f>
        <v>1537</v>
      </c>
      <c r="O69" s="156">
        <f>O66*(17-O67)</f>
        <v>3534.7000000000003</v>
      </c>
      <c r="P69" s="162">
        <f>P66*(17-P67)</f>
        <v>3359.7000000000003</v>
      </c>
    </row>
    <row r="70" spans="2:16" ht="19.5">
      <c r="B70" s="149" t="s">
        <v>214</v>
      </c>
      <c r="C70" s="17">
        <f>C66*(18-C67)</f>
        <v>437.09999999999997</v>
      </c>
      <c r="D70" s="16">
        <v>350</v>
      </c>
      <c r="E70" s="16">
        <v>456</v>
      </c>
      <c r="F70" s="16">
        <v>415</v>
      </c>
      <c r="G70" s="16">
        <v>316</v>
      </c>
      <c r="H70" s="16">
        <v>200</v>
      </c>
      <c r="I70" s="155">
        <f>SUM(C70:G70)</f>
        <v>1974.1</v>
      </c>
      <c r="J70" s="16">
        <v>276</v>
      </c>
      <c r="K70" s="16">
        <v>343</v>
      </c>
      <c r="L70" s="16">
        <v>525</v>
      </c>
      <c r="M70" s="16">
        <v>515</v>
      </c>
      <c r="N70" s="155">
        <f>SUM(J70:M70)</f>
        <v>1659</v>
      </c>
      <c r="O70" s="157">
        <f>O66*(18-O67)</f>
        <v>3832.7000000000003</v>
      </c>
      <c r="P70" s="163">
        <f>P66*(18-P67)</f>
        <v>3632.7000000000003</v>
      </c>
    </row>
    <row r="71" spans="2:16" ht="20.25" thickBot="1">
      <c r="B71" s="350" t="s">
        <v>215</v>
      </c>
      <c r="C71" s="21">
        <f>C66*(19-C67)</f>
        <v>468.09999999999997</v>
      </c>
      <c r="D71" s="20">
        <v>378</v>
      </c>
      <c r="E71" s="20">
        <v>487</v>
      </c>
      <c r="F71" s="20">
        <v>445</v>
      </c>
      <c r="G71" s="20">
        <v>347</v>
      </c>
      <c r="H71" s="20">
        <v>225</v>
      </c>
      <c r="I71" s="164">
        <f>SUM(C71:G71)</f>
        <v>2125.1</v>
      </c>
      <c r="J71" s="20">
        <v>306</v>
      </c>
      <c r="K71" s="20">
        <v>374</v>
      </c>
      <c r="L71" s="20">
        <v>555</v>
      </c>
      <c r="M71" s="20">
        <v>546</v>
      </c>
      <c r="N71" s="164">
        <f>SUM(J71:M71)</f>
        <v>1781</v>
      </c>
      <c r="O71" s="165">
        <f>O66*(19-O67)</f>
        <v>4130.7</v>
      </c>
      <c r="P71" s="166">
        <f>P66*(19-P67)</f>
        <v>3905.7000000000003</v>
      </c>
    </row>
    <row r="72" spans="2:16" ht="15.75" thickBot="1">
      <c r="B72" s="4"/>
      <c r="C72" s="4"/>
      <c r="D72" s="4"/>
      <c r="E72" s="4"/>
      <c r="F72" s="4"/>
      <c r="G72" s="4"/>
      <c r="H72" s="4"/>
      <c r="I72" s="4"/>
      <c r="J72" s="4"/>
      <c r="K72" s="4"/>
      <c r="L72" s="4"/>
      <c r="M72" s="4"/>
      <c r="N72" s="4"/>
      <c r="O72" s="4"/>
      <c r="P72" s="4"/>
    </row>
    <row r="73" spans="2:16" ht="24" thickBot="1">
      <c r="B73" s="473" t="s">
        <v>526</v>
      </c>
      <c r="C73" s="474"/>
      <c r="D73" s="474"/>
      <c r="E73" s="474"/>
      <c r="F73" s="474"/>
      <c r="G73" s="474"/>
      <c r="H73" s="474"/>
      <c r="I73" s="474"/>
      <c r="J73" s="474"/>
      <c r="K73" s="474"/>
      <c r="L73" s="470" t="s">
        <v>231</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ht="15">
      <c r="B76" s="148" t="s">
        <v>211</v>
      </c>
      <c r="C76" s="146">
        <v>31</v>
      </c>
      <c r="D76" s="8">
        <v>28</v>
      </c>
      <c r="E76" s="8">
        <v>31</v>
      </c>
      <c r="F76" s="8">
        <v>30</v>
      </c>
      <c r="G76" s="8">
        <v>26</v>
      </c>
      <c r="H76" s="8">
        <v>20</v>
      </c>
      <c r="I76" s="168">
        <f>SUM(C76:G76)</f>
        <v>146</v>
      </c>
      <c r="J76" s="8">
        <v>22</v>
      </c>
      <c r="K76" s="8">
        <v>28</v>
      </c>
      <c r="L76" s="8">
        <v>31</v>
      </c>
      <c r="M76" s="8">
        <v>31</v>
      </c>
      <c r="N76" s="168">
        <f>SUM(J76:M76)</f>
        <v>112</v>
      </c>
      <c r="O76" s="167">
        <f>SUM(C76:H76,J76:M76)</f>
        <v>278</v>
      </c>
      <c r="P76" s="169">
        <f>I76+N76</f>
        <v>258</v>
      </c>
    </row>
    <row r="77" spans="2:16" ht="19.5">
      <c r="B77" s="149" t="s">
        <v>485</v>
      </c>
      <c r="C77" s="147">
        <v>0.2</v>
      </c>
      <c r="D77" s="10">
        <v>0.8</v>
      </c>
      <c r="E77" s="10">
        <v>3.5</v>
      </c>
      <c r="F77" s="10">
        <v>6.2</v>
      </c>
      <c r="G77" s="10">
        <v>6.8</v>
      </c>
      <c r="H77" s="10">
        <v>11</v>
      </c>
      <c r="I77" s="153">
        <f>(C76*C77+D76*D77+E76*E77+F76*F77+G76*G77)/I76</f>
        <v>3.4239726027397257</v>
      </c>
      <c r="J77" s="10">
        <v>10.64</v>
      </c>
      <c r="K77" s="95">
        <v>7.8935483870967742</v>
      </c>
      <c r="L77" s="95">
        <v>3.8033333333333328</v>
      </c>
      <c r="M77" s="95">
        <v>-1.8903225806451611</v>
      </c>
      <c r="N77" s="153">
        <f>(J76*J77+K76*K77+L76*L77+M76*M77)/N76</f>
        <v>4.5928811443932407</v>
      </c>
      <c r="O77" s="154">
        <f>(C77*C76+D77*D76+E77*E76+F77*F76+G77*G76+H77*H76+J77*J76+K77*K76+L77*L76+M77*M76)/O76</f>
        <v>4.4399377272375657</v>
      </c>
      <c r="P77" s="161">
        <f>(I77*I76+N77*N76)/P76</f>
        <v>3.9314057681086938</v>
      </c>
    </row>
    <row r="78" spans="2:16" ht="19.5">
      <c r="B78" s="149" t="s">
        <v>212</v>
      </c>
      <c r="C78" s="13">
        <f>C76*(13-C77)</f>
        <v>396.8</v>
      </c>
      <c r="D78" s="12">
        <v>342</v>
      </c>
      <c r="E78" s="12">
        <v>295</v>
      </c>
      <c r="F78" s="12">
        <v>205</v>
      </c>
      <c r="G78" s="12">
        <v>162</v>
      </c>
      <c r="H78" s="12">
        <v>42</v>
      </c>
      <c r="I78" s="155">
        <f>SUM(C78:G78)</f>
        <v>1400.8</v>
      </c>
      <c r="J78" s="12">
        <f>J76*(13-J77)</f>
        <v>51.919999999999987</v>
      </c>
      <c r="K78" s="12">
        <f>K76*(13-K77)</f>
        <v>142.98064516129031</v>
      </c>
      <c r="L78" s="12">
        <f>L76*(13-L77)</f>
        <v>285.09666666666669</v>
      </c>
      <c r="M78" s="12">
        <f>M76*(13-M77)</f>
        <v>461.6</v>
      </c>
      <c r="N78" s="155">
        <f>SUM(J78:M78)</f>
        <v>941.59731182795701</v>
      </c>
      <c r="O78" s="156">
        <f>O76*(13-O77)</f>
        <v>2379.6973118279566</v>
      </c>
      <c r="P78" s="162">
        <f>P76*(13-P77)</f>
        <v>2339.697311827957</v>
      </c>
    </row>
    <row r="79" spans="2:16" ht="19.5">
      <c r="B79" s="149" t="s">
        <v>213</v>
      </c>
      <c r="C79" s="13">
        <f>C76*(17-C77)</f>
        <v>520.80000000000007</v>
      </c>
      <c r="D79" s="12">
        <v>454</v>
      </c>
      <c r="E79" s="12">
        <v>419</v>
      </c>
      <c r="F79" s="12">
        <v>325</v>
      </c>
      <c r="G79" s="12">
        <v>266</v>
      </c>
      <c r="H79" s="12">
        <v>122</v>
      </c>
      <c r="I79" s="155">
        <f>SUM(C79:G79)</f>
        <v>1984.8000000000002</v>
      </c>
      <c r="J79" s="12">
        <f>J76*(17-J77)</f>
        <v>139.91999999999999</v>
      </c>
      <c r="K79" s="12">
        <f>K76*(17-K77)</f>
        <v>254.98064516129028</v>
      </c>
      <c r="L79" s="12">
        <f>L76*(17-L77)</f>
        <v>409.09666666666669</v>
      </c>
      <c r="M79" s="12">
        <f>M76*(17-M77)</f>
        <v>585.6</v>
      </c>
      <c r="N79" s="155">
        <f>SUM(J79:M79)</f>
        <v>1389.5973118279571</v>
      </c>
      <c r="O79" s="156">
        <f>O76*(17-O77)</f>
        <v>3491.6973118279566</v>
      </c>
      <c r="P79" s="162">
        <f>P76*(17-P77)</f>
        <v>3371.697311827957</v>
      </c>
    </row>
    <row r="80" spans="2:16" ht="19.5">
      <c r="B80" s="149" t="s">
        <v>214</v>
      </c>
      <c r="C80" s="17">
        <f>C76*(18-C77)</f>
        <v>551.80000000000007</v>
      </c>
      <c r="D80" s="16">
        <v>482</v>
      </c>
      <c r="E80" s="16">
        <v>450</v>
      </c>
      <c r="F80" s="16">
        <v>355</v>
      </c>
      <c r="G80" s="16">
        <v>292</v>
      </c>
      <c r="H80" s="16">
        <v>142</v>
      </c>
      <c r="I80" s="155">
        <f>SUM(C80:G80)</f>
        <v>2130.8000000000002</v>
      </c>
      <c r="J80" s="16">
        <f>J76*(18-J77)</f>
        <v>161.91999999999999</v>
      </c>
      <c r="K80" s="16">
        <f>K76*(18-K77)</f>
        <v>282.98064516129028</v>
      </c>
      <c r="L80" s="16">
        <f>L76*(18-L77)</f>
        <v>440.09666666666669</v>
      </c>
      <c r="M80" s="16">
        <f>M76*(18-M77)</f>
        <v>616.6</v>
      </c>
      <c r="N80" s="155">
        <f>SUM(J80:M80)</f>
        <v>1501.5973118279571</v>
      </c>
      <c r="O80" s="157">
        <f>O76*(18-O77)</f>
        <v>3769.6973118279566</v>
      </c>
      <c r="P80" s="163">
        <f>P76*(18-P77)</f>
        <v>3629.697311827957</v>
      </c>
    </row>
    <row r="81" spans="2:16" ht="20.25" thickBot="1">
      <c r="B81" s="350" t="s">
        <v>215</v>
      </c>
      <c r="C81" s="21">
        <f>C76*(19-C77)</f>
        <v>582.80000000000007</v>
      </c>
      <c r="D81" s="20">
        <v>510</v>
      </c>
      <c r="E81" s="20">
        <v>481</v>
      </c>
      <c r="F81" s="20">
        <v>385</v>
      </c>
      <c r="G81" s="20">
        <v>318</v>
      </c>
      <c r="H81" s="20">
        <v>162</v>
      </c>
      <c r="I81" s="164">
        <f>SUM(C81:G81)</f>
        <v>2276.8000000000002</v>
      </c>
      <c r="J81" s="20">
        <f>J76*(19-J77)</f>
        <v>183.92</v>
      </c>
      <c r="K81" s="20">
        <f>K76*(19-K77)</f>
        <v>310.98064516129028</v>
      </c>
      <c r="L81" s="20">
        <f>L76*(19-L77)</f>
        <v>471.09666666666669</v>
      </c>
      <c r="M81" s="20">
        <f>M76*(19-M77)</f>
        <v>647.6</v>
      </c>
      <c r="N81" s="164">
        <f>SUM(J81:M81)</f>
        <v>1613.5973118279571</v>
      </c>
      <c r="O81" s="165">
        <f>O76*(19-O77)</f>
        <v>4047.6973118279566</v>
      </c>
      <c r="P81" s="166">
        <f>P76*(19-P77)</f>
        <v>3887.697311827957</v>
      </c>
    </row>
    <row r="82" spans="2:16" ht="15.75" thickBot="1">
      <c r="B82" s="24"/>
      <c r="C82" s="25"/>
      <c r="D82" s="25"/>
      <c r="E82" s="25"/>
      <c r="F82" s="25"/>
      <c r="G82" s="25"/>
      <c r="H82" s="25"/>
      <c r="I82" s="26"/>
      <c r="J82" s="25"/>
      <c r="K82" s="25"/>
      <c r="L82" s="25"/>
      <c r="M82" s="25"/>
      <c r="N82" s="26"/>
      <c r="O82" s="27"/>
      <c r="P82" s="27"/>
    </row>
    <row r="83" spans="2:16" ht="24" thickBot="1">
      <c r="B83" s="473" t="s">
        <v>527</v>
      </c>
      <c r="C83" s="474"/>
      <c r="D83" s="474"/>
      <c r="E83" s="474"/>
      <c r="F83" s="474"/>
      <c r="G83" s="474"/>
      <c r="H83" s="474"/>
      <c r="I83" s="474"/>
      <c r="J83" s="474"/>
      <c r="K83" s="474"/>
      <c r="L83" s="470" t="s">
        <v>145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ht="15">
      <c r="B86" s="148" t="s">
        <v>211</v>
      </c>
      <c r="C86" s="146">
        <v>31</v>
      </c>
      <c r="D86" s="8">
        <v>31</v>
      </c>
      <c r="E86" s="8">
        <v>31</v>
      </c>
      <c r="F86" s="8">
        <v>31</v>
      </c>
      <c r="G86" s="8">
        <v>29</v>
      </c>
      <c r="H86" s="8">
        <v>18</v>
      </c>
      <c r="I86" s="168">
        <f>SUM(C86:G86)</f>
        <v>153</v>
      </c>
      <c r="J86" s="8"/>
      <c r="K86" s="8"/>
      <c r="L86" s="8"/>
      <c r="M86" s="8"/>
      <c r="N86" s="168">
        <f>SUM(J86:M86)</f>
        <v>0</v>
      </c>
      <c r="O86" s="167">
        <f>SUM(C86:H86,J86:M86)</f>
        <v>171</v>
      </c>
      <c r="P86" s="169">
        <f>I86+N86</f>
        <v>153</v>
      </c>
    </row>
    <row r="87" spans="2:16" ht="19.5">
      <c r="B87" s="149" t="s">
        <v>485</v>
      </c>
      <c r="C87" s="147">
        <v>-2.1129032258064515</v>
      </c>
      <c r="D87" s="10">
        <v>-2.7392857142857143</v>
      </c>
      <c r="E87" s="10">
        <v>0.65161290322580656</v>
      </c>
      <c r="F87" s="10">
        <v>4.3266666666666662</v>
      </c>
      <c r="G87" s="10">
        <v>8.8032258064516125</v>
      </c>
      <c r="H87" s="10">
        <v>12.206666666666672</v>
      </c>
      <c r="I87" s="153">
        <f>(C86*C87+D86*D87+E86*E87+F86*F87+G86*G87)/I86</f>
        <v>1.6941330582412173</v>
      </c>
      <c r="J87" s="10"/>
      <c r="K87" s="95"/>
      <c r="L87" s="95"/>
      <c r="M87" s="95"/>
      <c r="N87" s="153"/>
      <c r="O87" s="154">
        <f>(C87*C86+D87*D86+E87*E86+F87*F86+G87*G86+H87*H86+J87*J86+K87*K86+L87*L86+M87*M86)/O86</f>
        <v>2.8007155433386339</v>
      </c>
      <c r="P87" s="161">
        <f>(I87*I86+N87*N86)/P86</f>
        <v>1.6941330582412173</v>
      </c>
    </row>
    <row r="88" spans="2:16" ht="19.5">
      <c r="B88" s="149" t="s">
        <v>212</v>
      </c>
      <c r="C88" s="13">
        <f t="shared" ref="C88:H88" si="4">C86*(13-C87)</f>
        <v>468.5</v>
      </c>
      <c r="D88" s="12">
        <f t="shared" si="4"/>
        <v>487.91785714285714</v>
      </c>
      <c r="E88" s="12">
        <f t="shared" si="4"/>
        <v>382.79999999999995</v>
      </c>
      <c r="F88" s="12">
        <f t="shared" si="4"/>
        <v>268.87333333333333</v>
      </c>
      <c r="G88" s="12">
        <f t="shared" si="4"/>
        <v>121.70645161290324</v>
      </c>
      <c r="H88" s="12">
        <f t="shared" si="4"/>
        <v>14.279999999999898</v>
      </c>
      <c r="I88" s="155">
        <f>SUM(C88:G88)</f>
        <v>1729.7976420890939</v>
      </c>
      <c r="J88" s="12">
        <f>J86*(13-J87)</f>
        <v>0</v>
      </c>
      <c r="K88" s="12">
        <f>K86*(13-K87)</f>
        <v>0</v>
      </c>
      <c r="L88" s="12">
        <f>L86*(13-L87)</f>
        <v>0</v>
      </c>
      <c r="M88" s="12">
        <f>M86*(13-M87)</f>
        <v>0</v>
      </c>
      <c r="N88" s="155">
        <f>SUM(J88:M88)</f>
        <v>0</v>
      </c>
      <c r="O88" s="156">
        <f>O86*(13-O87)</f>
        <v>1744.0776420890938</v>
      </c>
      <c r="P88" s="162">
        <f>P86*(13-P87)</f>
        <v>1729.7976420890939</v>
      </c>
    </row>
    <row r="89" spans="2:16" ht="19.5">
      <c r="B89" s="149" t="s">
        <v>213</v>
      </c>
      <c r="C89" s="13">
        <f t="shared" ref="C89:H89" si="5">C86*(17-C87)</f>
        <v>592.5</v>
      </c>
      <c r="D89" s="12">
        <f t="shared" si="5"/>
        <v>611.91785714285709</v>
      </c>
      <c r="E89" s="12">
        <f t="shared" si="5"/>
        <v>506.79999999999995</v>
      </c>
      <c r="F89" s="12">
        <f t="shared" si="5"/>
        <v>392.87333333333333</v>
      </c>
      <c r="G89" s="12">
        <f t="shared" si="5"/>
        <v>237.70645161290324</v>
      </c>
      <c r="H89" s="12">
        <f t="shared" si="5"/>
        <v>86.279999999999902</v>
      </c>
      <c r="I89" s="155">
        <f>SUM(C89:G89)</f>
        <v>2341.7976420890932</v>
      </c>
      <c r="J89" s="12">
        <f>J86*(17-J87)</f>
        <v>0</v>
      </c>
      <c r="K89" s="12">
        <f>K86*(17-K87)</f>
        <v>0</v>
      </c>
      <c r="L89" s="12">
        <f>L86*(17-L87)</f>
        <v>0</v>
      </c>
      <c r="M89" s="12">
        <f>M86*(17-M87)</f>
        <v>0</v>
      </c>
      <c r="N89" s="155">
        <f>SUM(J89:M89)</f>
        <v>0</v>
      </c>
      <c r="O89" s="156">
        <f>O86*(17-O87)</f>
        <v>2428.0776420890938</v>
      </c>
      <c r="P89" s="162">
        <f>P86*(17-P87)</f>
        <v>2341.7976420890936</v>
      </c>
    </row>
    <row r="90" spans="2:16" ht="19.5">
      <c r="B90" s="149" t="s">
        <v>214</v>
      </c>
      <c r="C90" s="17">
        <f t="shared" ref="C90:H90" si="6">C86*(18-C87)</f>
        <v>623.5</v>
      </c>
      <c r="D90" s="16">
        <f t="shared" si="6"/>
        <v>642.91785714285709</v>
      </c>
      <c r="E90" s="16">
        <f t="shared" si="6"/>
        <v>537.79999999999995</v>
      </c>
      <c r="F90" s="16">
        <f t="shared" si="6"/>
        <v>423.87333333333333</v>
      </c>
      <c r="G90" s="16">
        <f t="shared" si="6"/>
        <v>266.70645161290327</v>
      </c>
      <c r="H90" s="16">
        <f t="shared" si="6"/>
        <v>104.2799999999999</v>
      </c>
      <c r="I90" s="155">
        <f>SUM(C90:G90)</f>
        <v>2494.7976420890936</v>
      </c>
      <c r="J90" s="16">
        <f>J86*(18-J87)</f>
        <v>0</v>
      </c>
      <c r="K90" s="16">
        <f>K86*(18-K87)</f>
        <v>0</v>
      </c>
      <c r="L90" s="16">
        <f>L86*(18-L87)</f>
        <v>0</v>
      </c>
      <c r="M90" s="16">
        <f>M86*(18-M87)</f>
        <v>0</v>
      </c>
      <c r="N90" s="155">
        <f>SUM(J90:M90)</f>
        <v>0</v>
      </c>
      <c r="O90" s="157">
        <f>O86*(18-O87)</f>
        <v>2599.0776420890938</v>
      </c>
      <c r="P90" s="163">
        <f>P86*(18-P87)</f>
        <v>2494.7976420890936</v>
      </c>
    </row>
    <row r="91" spans="2:16" ht="20.25" thickBot="1">
      <c r="B91" s="350" t="s">
        <v>215</v>
      </c>
      <c r="C91" s="21">
        <f t="shared" ref="C91:H91" si="7">C86*(19-C87)</f>
        <v>654.5</v>
      </c>
      <c r="D91" s="20">
        <f t="shared" si="7"/>
        <v>673.91785714285709</v>
      </c>
      <c r="E91" s="20">
        <f t="shared" si="7"/>
        <v>568.79999999999995</v>
      </c>
      <c r="F91" s="20">
        <f t="shared" si="7"/>
        <v>454.87333333333333</v>
      </c>
      <c r="G91" s="20">
        <f t="shared" si="7"/>
        <v>295.70645161290327</v>
      </c>
      <c r="H91" s="20">
        <f t="shared" si="7"/>
        <v>122.2799999999999</v>
      </c>
      <c r="I91" s="164">
        <f>SUM(C91:G91)</f>
        <v>2647.7976420890936</v>
      </c>
      <c r="J91" s="20">
        <f>J86*(19-J87)</f>
        <v>0</v>
      </c>
      <c r="K91" s="20">
        <f>K86*(19-K87)</f>
        <v>0</v>
      </c>
      <c r="L91" s="20">
        <f>L86*(19-L87)</f>
        <v>0</v>
      </c>
      <c r="M91" s="20">
        <f>M86*(19-M87)</f>
        <v>0</v>
      </c>
      <c r="N91" s="164">
        <f>SUM(J91:M91)</f>
        <v>0</v>
      </c>
      <c r="O91" s="165">
        <f>O86*(19-O87)</f>
        <v>2770.0776420890938</v>
      </c>
      <c r="P91" s="166">
        <f>P86*(19-P87)</f>
        <v>2647.7976420890936</v>
      </c>
    </row>
    <row r="92" spans="2:16" ht="15.75" thickBot="1">
      <c r="B92" s="4"/>
      <c r="C92" s="4"/>
      <c r="D92" s="4"/>
      <c r="E92" s="4"/>
      <c r="F92" s="4"/>
      <c r="G92" s="4"/>
      <c r="H92" s="4"/>
      <c r="I92" s="4"/>
      <c r="J92" s="4"/>
      <c r="K92" s="4"/>
      <c r="L92" s="4"/>
      <c r="M92" s="4"/>
      <c r="N92" s="4"/>
      <c r="O92" s="4"/>
      <c r="P92" s="4"/>
    </row>
    <row r="93" spans="2:16" ht="24" thickBot="1">
      <c r="B93" s="473" t="s">
        <v>522</v>
      </c>
      <c r="C93" s="474"/>
      <c r="D93" s="474"/>
      <c r="E93" s="474"/>
      <c r="F93" s="474"/>
      <c r="G93" s="474"/>
      <c r="H93" s="474"/>
      <c r="I93" s="474"/>
      <c r="J93" s="474"/>
      <c r="K93" s="474"/>
      <c r="L93" s="468" t="s">
        <v>233</v>
      </c>
      <c r="M93" s="468"/>
      <c r="N93" s="468"/>
      <c r="O93" s="468"/>
      <c r="P93" s="469"/>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30.75" thickBot="1">
      <c r="B95" s="466"/>
      <c r="C95" s="462"/>
      <c r="D95" s="462"/>
      <c r="E95" s="462"/>
      <c r="F95" s="462"/>
      <c r="G95" s="462"/>
      <c r="H95" s="462"/>
      <c r="I95" s="462"/>
      <c r="J95" s="462"/>
      <c r="K95" s="462"/>
      <c r="L95" s="462"/>
      <c r="M95" s="462"/>
      <c r="N95" s="462"/>
      <c r="O95" s="145" t="s">
        <v>234</v>
      </c>
      <c r="P95" s="30" t="s">
        <v>235</v>
      </c>
    </row>
    <row r="96" spans="2:16" ht="15">
      <c r="B96" s="148" t="s">
        <v>211</v>
      </c>
      <c r="C96" s="146">
        <v>31</v>
      </c>
      <c r="D96" s="8">
        <v>28</v>
      </c>
      <c r="E96" s="8">
        <v>31</v>
      </c>
      <c r="F96" s="8">
        <v>30</v>
      </c>
      <c r="G96" s="8">
        <v>31</v>
      </c>
      <c r="H96" s="8">
        <v>25</v>
      </c>
      <c r="I96" s="168">
        <f>SUM(C96:H96)</f>
        <v>176</v>
      </c>
      <c r="J96" s="8">
        <v>30</v>
      </c>
      <c r="K96" s="8">
        <v>31</v>
      </c>
      <c r="L96" s="8">
        <v>30</v>
      </c>
      <c r="M96" s="8">
        <v>31</v>
      </c>
      <c r="N96" s="168">
        <f>SUM(J96:M96)</f>
        <v>122</v>
      </c>
      <c r="O96" s="167">
        <f>SUM(C96:H96,J96:M96)</f>
        <v>298</v>
      </c>
      <c r="P96" s="169">
        <f>I96+N96</f>
        <v>298</v>
      </c>
    </row>
    <row r="97" spans="2:16" ht="19.5">
      <c r="B97" s="149" t="s">
        <v>485</v>
      </c>
      <c r="C97" s="147">
        <v>-3.8</v>
      </c>
      <c r="D97" s="10">
        <v>-3.1</v>
      </c>
      <c r="E97" s="10">
        <v>0</v>
      </c>
      <c r="F97" s="10">
        <v>4.4000000000000004</v>
      </c>
      <c r="G97" s="10">
        <v>9</v>
      </c>
      <c r="H97" s="10">
        <v>12.1</v>
      </c>
      <c r="I97" s="153">
        <f>(C96*C97+D96*D97+E96*E97+F96*F97+G96*G97)/I96</f>
        <v>1.1727272727272728</v>
      </c>
      <c r="J97" s="10">
        <v>10.7</v>
      </c>
      <c r="K97" s="95">
        <v>6</v>
      </c>
      <c r="L97" s="95">
        <v>1.1000000000000001</v>
      </c>
      <c r="M97" s="95">
        <v>-2</v>
      </c>
      <c r="N97" s="153">
        <f>(J96*J97+K96*K97+L96*L97+M96*M97)/N96</f>
        <v>3.918032786885246</v>
      </c>
      <c r="O97" s="154">
        <f>(C97*C96+D97*D96+E97*E96+F97*F96+G97*G96+H97*H96+J97*J96+K97*K96+L97*L96+M97*M96)/O96</f>
        <v>3.3117449664429532</v>
      </c>
      <c r="P97" s="161">
        <f>(I97*I96+N97*N96)/P96</f>
        <v>2.2966442953020136</v>
      </c>
    </row>
    <row r="98" spans="2:16" ht="19.5">
      <c r="B98" s="149" t="s">
        <v>212</v>
      </c>
      <c r="C98" s="13">
        <v>521</v>
      </c>
      <c r="D98" s="12">
        <v>451</v>
      </c>
      <c r="E98" s="12">
        <v>403</v>
      </c>
      <c r="F98" s="12">
        <f>F96*(13-F97)</f>
        <v>258</v>
      </c>
      <c r="G98" s="12">
        <v>124</v>
      </c>
      <c r="H98" s="12">
        <v>23</v>
      </c>
      <c r="I98" s="155">
        <f>SUM(C98:G98)</f>
        <v>1757</v>
      </c>
      <c r="J98" s="12">
        <v>69</v>
      </c>
      <c r="K98" s="12">
        <v>217</v>
      </c>
      <c r="L98" s="12">
        <v>357</v>
      </c>
      <c r="M98" s="12">
        <v>465</v>
      </c>
      <c r="N98" s="155">
        <f>SUM(J98:M98)</f>
        <v>1108</v>
      </c>
      <c r="O98" s="156">
        <f>O96*(13-O97)</f>
        <v>2887.1</v>
      </c>
      <c r="P98" s="162">
        <f>P96*(13-P97)</f>
        <v>3189.6000000000004</v>
      </c>
    </row>
    <row r="99" spans="2:16" ht="19.5">
      <c r="B99" s="149" t="s">
        <v>213</v>
      </c>
      <c r="C99" s="13">
        <v>645</v>
      </c>
      <c r="D99" s="12">
        <v>563</v>
      </c>
      <c r="E99" s="12">
        <f>E96*(17-E97)</f>
        <v>527</v>
      </c>
      <c r="F99" s="12">
        <f>F96*(17-F97)</f>
        <v>378</v>
      </c>
      <c r="G99" s="12">
        <v>248</v>
      </c>
      <c r="H99" s="12">
        <v>123</v>
      </c>
      <c r="I99" s="155">
        <f>SUM(C99:G99)</f>
        <v>2361</v>
      </c>
      <c r="J99" s="12">
        <v>189</v>
      </c>
      <c r="K99" s="12">
        <v>341</v>
      </c>
      <c r="L99" s="12">
        <v>477</v>
      </c>
      <c r="M99" s="12">
        <v>589</v>
      </c>
      <c r="N99" s="155">
        <f>SUM(J99:M99)</f>
        <v>1596</v>
      </c>
      <c r="O99" s="156">
        <f>O96*(17-O97)</f>
        <v>4079.1</v>
      </c>
      <c r="P99" s="162">
        <f>P96*(17-P97)</f>
        <v>4381.6000000000004</v>
      </c>
    </row>
    <row r="100" spans="2:16" ht="19.5">
      <c r="B100" s="149" t="s">
        <v>214</v>
      </c>
      <c r="C100" s="17">
        <v>676</v>
      </c>
      <c r="D100" s="16">
        <f>D96*(18-D97)</f>
        <v>590.80000000000007</v>
      </c>
      <c r="E100" s="16">
        <f>E96*(18-E97)</f>
        <v>558</v>
      </c>
      <c r="F100" s="16">
        <f>F96*(18-F97)</f>
        <v>408</v>
      </c>
      <c r="G100" s="16">
        <v>279</v>
      </c>
      <c r="H100" s="16">
        <v>148</v>
      </c>
      <c r="I100" s="155">
        <f>SUM(C100:G100)</f>
        <v>2511.8000000000002</v>
      </c>
      <c r="J100" s="16">
        <v>219</v>
      </c>
      <c r="K100" s="16">
        <v>372</v>
      </c>
      <c r="L100" s="16">
        <v>507</v>
      </c>
      <c r="M100" s="16">
        <v>620</v>
      </c>
      <c r="N100" s="155">
        <f>SUM(J100:M100)</f>
        <v>1718</v>
      </c>
      <c r="O100" s="157">
        <f>O96*(18-O97)</f>
        <v>4377.1000000000004</v>
      </c>
      <c r="P100" s="163">
        <f>P96*(18-P97)</f>
        <v>4679.6000000000004</v>
      </c>
    </row>
    <row r="101" spans="2:16" ht="20.25" thickBot="1">
      <c r="B101" s="350" t="s">
        <v>215</v>
      </c>
      <c r="C101" s="21">
        <v>707</v>
      </c>
      <c r="D101" s="20">
        <f>D96*(19-D97)</f>
        <v>618.80000000000007</v>
      </c>
      <c r="E101" s="20">
        <f>E96*(19-E97)</f>
        <v>589</v>
      </c>
      <c r="F101" s="20">
        <f>F96*(19-F97)</f>
        <v>438</v>
      </c>
      <c r="G101" s="20">
        <v>310</v>
      </c>
      <c r="H101" s="20">
        <v>173</v>
      </c>
      <c r="I101" s="164">
        <f>SUM(C101:G101)</f>
        <v>2662.8</v>
      </c>
      <c r="J101" s="20">
        <v>249</v>
      </c>
      <c r="K101" s="20">
        <v>403</v>
      </c>
      <c r="L101" s="20">
        <v>537</v>
      </c>
      <c r="M101" s="20">
        <v>651</v>
      </c>
      <c r="N101" s="164">
        <f>SUM(J101:M101)</f>
        <v>1840</v>
      </c>
      <c r="O101" s="165">
        <f>O96*(19-O97)</f>
        <v>4675.1000000000004</v>
      </c>
      <c r="P101" s="166">
        <f>P96*(19-P97)</f>
        <v>4977.6000000000004</v>
      </c>
    </row>
    <row r="102" spans="2:16" ht="15.75" thickBot="1">
      <c r="B102" s="4"/>
      <c r="C102" s="4"/>
      <c r="D102" s="4"/>
      <c r="E102" s="4"/>
      <c r="F102" s="4"/>
      <c r="G102" s="4"/>
      <c r="H102" s="4"/>
      <c r="I102" s="4"/>
      <c r="J102" s="28"/>
      <c r="K102" s="4"/>
      <c r="L102" s="4"/>
      <c r="M102" s="4"/>
      <c r="N102" s="4"/>
      <c r="O102" s="4"/>
      <c r="P102" s="4"/>
    </row>
    <row r="103" spans="2:16" ht="24" thickBot="1">
      <c r="B103" s="170" t="s">
        <v>236</v>
      </c>
      <c r="C103" s="458" t="s">
        <v>237</v>
      </c>
      <c r="D103" s="458"/>
      <c r="E103" s="458"/>
      <c r="F103" s="458"/>
      <c r="G103" s="458"/>
      <c r="H103" s="458"/>
      <c r="I103" s="458"/>
      <c r="J103" s="458"/>
      <c r="K103" s="458"/>
      <c r="L103" s="458"/>
      <c r="M103" s="459"/>
      <c r="N103" s="459"/>
      <c r="O103" s="459"/>
      <c r="P103" s="460"/>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30.75" thickBot="1">
      <c r="B105" s="466"/>
      <c r="C105" s="462"/>
      <c r="D105" s="462"/>
      <c r="E105" s="462"/>
      <c r="F105" s="462"/>
      <c r="G105" s="462"/>
      <c r="H105" s="462"/>
      <c r="I105" s="462"/>
      <c r="J105" s="462"/>
      <c r="K105" s="462"/>
      <c r="L105" s="462"/>
      <c r="M105" s="462"/>
      <c r="N105" s="462"/>
      <c r="O105" s="145" t="s">
        <v>234</v>
      </c>
      <c r="P105" s="30" t="s">
        <v>235</v>
      </c>
    </row>
    <row r="106" spans="2:16" ht="15">
      <c r="B106" s="174">
        <v>2007</v>
      </c>
      <c r="C106" s="173">
        <f>C11/C$101</f>
        <v>0.85940594059405939</v>
      </c>
      <c r="D106" s="172">
        <f t="shared" ref="D106:P106" si="8">D11/D$101</f>
        <v>0.85520361990950211</v>
      </c>
      <c r="E106" s="172">
        <f t="shared" si="8"/>
        <v>0.9263157894736842</v>
      </c>
      <c r="F106" s="172">
        <f t="shared" si="8"/>
        <v>0.78082191780821919</v>
      </c>
      <c r="G106" s="172">
        <f t="shared" si="8"/>
        <v>0.83870967741935487</v>
      </c>
      <c r="H106" s="172">
        <f t="shared" si="8"/>
        <v>0.51445086705202314</v>
      </c>
      <c r="I106" s="172">
        <f t="shared" si="8"/>
        <v>0.85789394622202186</v>
      </c>
      <c r="J106" s="172">
        <f t="shared" si="8"/>
        <v>0.50000000000000011</v>
      </c>
      <c r="K106" s="172">
        <f t="shared" si="8"/>
        <v>1.1488833746898264</v>
      </c>
      <c r="L106" s="172">
        <f t="shared" si="8"/>
        <v>1.1229050279329609</v>
      </c>
      <c r="M106" s="172">
        <f t="shared" si="8"/>
        <v>0.99846390168970811</v>
      </c>
      <c r="N106" s="172">
        <f t="shared" si="8"/>
        <v>1.0002717391304348</v>
      </c>
      <c r="O106" s="172">
        <f t="shared" si="8"/>
        <v>0.90132831383285916</v>
      </c>
      <c r="P106" s="358">
        <f t="shared" si="8"/>
        <v>0.82867245258759226</v>
      </c>
    </row>
    <row r="107" spans="2:16" ht="15">
      <c r="B107" s="175">
        <f t="shared" ref="B107:B112" si="9">B106+1</f>
        <v>2008</v>
      </c>
      <c r="C107" s="34">
        <f>C21/C$101</f>
        <v>0.8571428571428571</v>
      </c>
      <c r="D107" s="33">
        <f t="shared" ref="D107:P107" si="10">D21/D$101</f>
        <v>0.8678086619263089</v>
      </c>
      <c r="E107" s="33">
        <f t="shared" si="10"/>
        <v>1.0475382003395586</v>
      </c>
      <c r="F107" s="33">
        <f t="shared" si="10"/>
        <v>1.0456621004566211</v>
      </c>
      <c r="G107" s="33">
        <f t="shared" si="10"/>
        <v>0.84193548387096773</v>
      </c>
      <c r="H107" s="33">
        <f t="shared" si="10"/>
        <v>0.7225433526011561</v>
      </c>
      <c r="I107" s="33">
        <f t="shared" si="10"/>
        <v>0.93097491362475582</v>
      </c>
      <c r="J107" s="33">
        <f t="shared" si="10"/>
        <v>1.1285140562248996</v>
      </c>
      <c r="K107" s="33">
        <f t="shared" si="10"/>
        <v>1</v>
      </c>
      <c r="L107" s="33">
        <f t="shared" si="10"/>
        <v>0.94972067039106145</v>
      </c>
      <c r="M107" s="33">
        <f t="shared" si="10"/>
        <v>1.0168970814132103</v>
      </c>
      <c r="N107" s="33">
        <f t="shared" si="10"/>
        <v>1.008695652173913</v>
      </c>
      <c r="O107" s="33">
        <f t="shared" si="10"/>
        <v>0.95441808731364031</v>
      </c>
      <c r="P107" s="35">
        <f t="shared" si="10"/>
        <v>0.87140388942462221</v>
      </c>
    </row>
    <row r="108" spans="2:16" ht="15">
      <c r="B108" s="175">
        <f t="shared" si="9"/>
        <v>2009</v>
      </c>
      <c r="C108" s="34">
        <f>C31/C$101</f>
        <v>1.0169731258840169</v>
      </c>
      <c r="D108" s="33">
        <f t="shared" ref="D108:P108" si="11">D31/D$101</f>
        <v>1.0294117647058822</v>
      </c>
      <c r="E108" s="33">
        <f t="shared" si="11"/>
        <v>1.0373514431239388</v>
      </c>
      <c r="F108" s="33">
        <f t="shared" si="11"/>
        <v>0.68949771689497719</v>
      </c>
      <c r="G108" s="33">
        <f t="shared" si="11"/>
        <v>0.88064516129032255</v>
      </c>
      <c r="H108" s="33">
        <f t="shared" si="11"/>
        <v>1.2572254335260113</v>
      </c>
      <c r="I108" s="33">
        <f t="shared" si="11"/>
        <v>0.95463421961844663</v>
      </c>
      <c r="J108" s="33">
        <f t="shared" si="11"/>
        <v>0.95180722891566261</v>
      </c>
      <c r="K108" s="33">
        <f t="shared" si="11"/>
        <v>1.1439205955334988</v>
      </c>
      <c r="L108" s="33">
        <f t="shared" si="11"/>
        <v>0.83240223463687146</v>
      </c>
      <c r="M108" s="33">
        <f t="shared" si="11"/>
        <v>1.0460829493087558</v>
      </c>
      <c r="N108" s="33">
        <f t="shared" si="11"/>
        <v>0.99239130434782608</v>
      </c>
      <c r="O108" s="33">
        <f t="shared" si="11"/>
        <v>0.98113409338837676</v>
      </c>
      <c r="P108" s="35">
        <f t="shared" si="11"/>
        <v>0.87781260045001597</v>
      </c>
    </row>
    <row r="109" spans="2:16" ht="15">
      <c r="B109" s="175">
        <f t="shared" si="9"/>
        <v>2010</v>
      </c>
      <c r="C109" s="34">
        <f>C41/C$101</f>
        <v>1.1541725601131543</v>
      </c>
      <c r="D109" s="33">
        <f t="shared" ref="D109:P109" si="12">D41/D$101</f>
        <v>1.0342598577892694</v>
      </c>
      <c r="E109" s="33">
        <f t="shared" si="12"/>
        <v>1.0475382003395586</v>
      </c>
      <c r="F109" s="33">
        <f t="shared" si="12"/>
        <v>0.97031963470319638</v>
      </c>
      <c r="G109" s="33">
        <f t="shared" si="12"/>
        <v>1.1580645161290322</v>
      </c>
      <c r="H109" s="33">
        <f t="shared" si="12"/>
        <v>0.8497109826589595</v>
      </c>
      <c r="I109" s="33">
        <f t="shared" si="12"/>
        <v>1.0729307495869009</v>
      </c>
      <c r="J109" s="33">
        <f t="shared" si="12"/>
        <v>1.3493975903614457</v>
      </c>
      <c r="K109" s="33">
        <f t="shared" si="12"/>
        <v>1.1712158808933002</v>
      </c>
      <c r="L109" s="33">
        <f t="shared" si="12"/>
        <v>0.96834264432029793</v>
      </c>
      <c r="M109" s="33">
        <f t="shared" si="12"/>
        <v>1.1705069124423964</v>
      </c>
      <c r="N109" s="33">
        <f t="shared" si="12"/>
        <v>1.1358695652173914</v>
      </c>
      <c r="O109" s="33">
        <f t="shared" si="12"/>
        <v>1.089131783277363</v>
      </c>
      <c r="P109" s="35">
        <f t="shared" si="12"/>
        <v>0.99341047894567658</v>
      </c>
    </row>
    <row r="110" spans="2:16" ht="15">
      <c r="B110" s="175">
        <f t="shared" si="9"/>
        <v>2011</v>
      </c>
      <c r="C110" s="34">
        <f>C51/C$101</f>
        <v>0.95756718528995755</v>
      </c>
      <c r="D110" s="33">
        <f t="shared" ref="D110:P110" si="13">D51/D$101</f>
        <v>1.0197155785391079</v>
      </c>
      <c r="E110" s="33">
        <f t="shared" si="13"/>
        <v>0.77589134125636672</v>
      </c>
      <c r="F110" s="33">
        <f t="shared" si="13"/>
        <v>0.68036529680365299</v>
      </c>
      <c r="G110" s="33">
        <f t="shared" si="13"/>
        <v>0.82903225806451608</v>
      </c>
      <c r="H110" s="33">
        <f t="shared" si="13"/>
        <v>1.0346820809248556</v>
      </c>
      <c r="I110" s="33">
        <f t="shared" si="13"/>
        <v>0.87126333183115512</v>
      </c>
      <c r="J110" s="33">
        <f t="shared" si="13"/>
        <v>0.79919678714859432</v>
      </c>
      <c r="K110" s="33">
        <f t="shared" si="13"/>
        <v>1.0521091811414391</v>
      </c>
      <c r="L110" s="33">
        <f t="shared" si="13"/>
        <v>0.84171322160148976</v>
      </c>
      <c r="M110" s="33">
        <f t="shared" si="13"/>
        <v>0.84946236559139787</v>
      </c>
      <c r="N110" s="33">
        <f t="shared" si="13"/>
        <v>0.88478260869565217</v>
      </c>
      <c r="O110" s="33">
        <f t="shared" si="13"/>
        <v>0.88066565421060505</v>
      </c>
      <c r="P110" s="35">
        <f t="shared" si="13"/>
        <v>0.79198810671809705</v>
      </c>
    </row>
    <row r="111" spans="2:16" ht="15">
      <c r="B111" s="175">
        <f t="shared" si="9"/>
        <v>2012</v>
      </c>
      <c r="C111" s="34">
        <f>C61/C$101</f>
        <v>0.67043847241867038</v>
      </c>
      <c r="D111" s="33">
        <f t="shared" ref="D111:P111" si="14">D61/D$101</f>
        <v>0.47511312217194562</v>
      </c>
      <c r="E111" s="33">
        <f t="shared" si="14"/>
        <v>0.85738539898132426</v>
      </c>
      <c r="F111" s="33">
        <f t="shared" si="14"/>
        <v>0.9634703196347032</v>
      </c>
      <c r="G111" s="33">
        <f t="shared" si="14"/>
        <v>0.75806451612903225</v>
      </c>
      <c r="H111" s="33">
        <f t="shared" si="14"/>
        <v>0.79768786127167635</v>
      </c>
      <c r="I111" s="33">
        <f t="shared" si="14"/>
        <v>0.72480096139402128</v>
      </c>
      <c r="J111" s="33">
        <f t="shared" si="14"/>
        <v>1.0963855421686748</v>
      </c>
      <c r="K111" s="33">
        <f t="shared" si="14"/>
        <v>0.92803970223325061</v>
      </c>
      <c r="L111" s="33">
        <f t="shared" si="14"/>
        <v>0.8938547486033519</v>
      </c>
      <c r="M111" s="33">
        <f t="shared" si="14"/>
        <v>0.7910906298003072</v>
      </c>
      <c r="N111" s="33">
        <f t="shared" si="14"/>
        <v>0.8923913043478261</v>
      </c>
      <c r="O111" s="33">
        <f t="shared" si="14"/>
        <v>0.79309533485914729</v>
      </c>
      <c r="P111" s="35">
        <f t="shared" si="14"/>
        <v>0.71777563484410156</v>
      </c>
    </row>
    <row r="112" spans="2:16" ht="15">
      <c r="B112" s="175">
        <f t="shared" si="9"/>
        <v>2013</v>
      </c>
      <c r="C112" s="34">
        <f>C71/C$101</f>
        <v>0.66209335219236209</v>
      </c>
      <c r="D112" s="33">
        <f t="shared" ref="D112:P112" si="15">D71/D$101</f>
        <v>0.61085972850678727</v>
      </c>
      <c r="E112" s="33">
        <f t="shared" si="15"/>
        <v>0.82682512733446523</v>
      </c>
      <c r="F112" s="33">
        <f t="shared" si="15"/>
        <v>1.0159817351598173</v>
      </c>
      <c r="G112" s="33">
        <f t="shared" si="15"/>
        <v>1.1193548387096774</v>
      </c>
      <c r="H112" s="33">
        <f t="shared" si="15"/>
        <v>1.300578034682081</v>
      </c>
      <c r="I112" s="33">
        <f t="shared" si="15"/>
        <v>0.7980697010665464</v>
      </c>
      <c r="J112" s="33">
        <f t="shared" si="15"/>
        <v>1.2289156626506024</v>
      </c>
      <c r="K112" s="33">
        <f t="shared" si="15"/>
        <v>0.92803970223325061</v>
      </c>
      <c r="L112" s="33">
        <f t="shared" si="15"/>
        <v>1.0335195530726258</v>
      </c>
      <c r="M112" s="33">
        <f t="shared" si="15"/>
        <v>0.83870967741935487</v>
      </c>
      <c r="N112" s="33">
        <f t="shared" si="15"/>
        <v>0.9679347826086957</v>
      </c>
      <c r="O112" s="33">
        <f t="shared" si="15"/>
        <v>0.88355329297769025</v>
      </c>
      <c r="P112" s="35">
        <f t="shared" si="15"/>
        <v>0.78465525554484084</v>
      </c>
    </row>
    <row r="113" spans="2:16" ht="15">
      <c r="B113" s="175">
        <f>B112+1</f>
        <v>2014</v>
      </c>
      <c r="C113" s="34">
        <f>C81/C$101</f>
        <v>0.82432814710042446</v>
      </c>
      <c r="D113" s="33">
        <f t="shared" ref="D113:P113" si="16">D81/D$101</f>
        <v>0.82417582417582413</v>
      </c>
      <c r="E113" s="33">
        <f t="shared" si="16"/>
        <v>0.81663837011884555</v>
      </c>
      <c r="F113" s="33">
        <f t="shared" si="16"/>
        <v>0.87899543378995437</v>
      </c>
      <c r="G113" s="33">
        <f t="shared" si="16"/>
        <v>1.0258064516129033</v>
      </c>
      <c r="H113" s="33">
        <f t="shared" si="16"/>
        <v>0.93641618497109824</v>
      </c>
      <c r="I113" s="33">
        <f t="shared" si="16"/>
        <v>0.8550398077211957</v>
      </c>
      <c r="J113" s="33">
        <f t="shared" si="16"/>
        <v>0.73863453815261038</v>
      </c>
      <c r="K113" s="33">
        <f t="shared" si="16"/>
        <v>0.77166413191387162</v>
      </c>
      <c r="L113" s="33">
        <f t="shared" si="16"/>
        <v>0.87727498448168839</v>
      </c>
      <c r="M113" s="33">
        <f t="shared" si="16"/>
        <v>0.99477726574500769</v>
      </c>
      <c r="N113" s="33">
        <f t="shared" si="16"/>
        <v>0.87695506077606367</v>
      </c>
      <c r="O113" s="33">
        <f t="shared" si="16"/>
        <v>0.86579908704155129</v>
      </c>
      <c r="P113" s="35">
        <f t="shared" si="16"/>
        <v>0.78103851491239895</v>
      </c>
    </row>
    <row r="114" spans="2:16" ht="15.75" thickBot="1">
      <c r="B114" s="176">
        <f>B113+1</f>
        <v>2015</v>
      </c>
      <c r="C114" s="37">
        <f>C91/C$101</f>
        <v>0.92574257425742579</v>
      </c>
      <c r="D114" s="36">
        <f t="shared" ref="D114:O114" si="17">D91/D$101</f>
        <v>1.0890721673284696</v>
      </c>
      <c r="E114" s="36">
        <f t="shared" si="17"/>
        <v>0.96570458404074699</v>
      </c>
      <c r="F114" s="36">
        <f t="shared" si="17"/>
        <v>1.0385235920852358</v>
      </c>
      <c r="G114" s="36">
        <f t="shared" si="17"/>
        <v>0.95389177939646219</v>
      </c>
      <c r="H114" s="36">
        <f t="shared" si="17"/>
        <v>0.70682080924855439</v>
      </c>
      <c r="I114" s="36">
        <f t="shared" si="17"/>
        <v>0.99436594640569831</v>
      </c>
      <c r="J114" s="36">
        <f t="shared" si="17"/>
        <v>0</v>
      </c>
      <c r="K114" s="36">
        <f t="shared" si="17"/>
        <v>0</v>
      </c>
      <c r="L114" s="36">
        <f t="shared" si="17"/>
        <v>0</v>
      </c>
      <c r="M114" s="36">
        <f t="shared" si="17"/>
        <v>0</v>
      </c>
      <c r="N114" s="36">
        <f t="shared" si="17"/>
        <v>0</v>
      </c>
      <c r="O114" s="36">
        <f t="shared" si="17"/>
        <v>0.59251730275054948</v>
      </c>
      <c r="P114" s="38"/>
    </row>
    <row r="115" spans="2:16" ht="13.5" thickBot="1"/>
    <row r="116" spans="2:16" ht="18.75" thickBot="1">
      <c r="B116" s="181" t="s">
        <v>236</v>
      </c>
      <c r="C116" s="478" t="s">
        <v>46</v>
      </c>
      <c r="D116" s="479"/>
      <c r="E116" s="479"/>
      <c r="F116" s="479"/>
      <c r="G116" s="479"/>
      <c r="H116" s="479"/>
      <c r="I116" s="479"/>
      <c r="J116" s="479"/>
      <c r="K116" s="479"/>
      <c r="L116" s="479"/>
      <c r="M116" s="480"/>
      <c r="N116" s="480"/>
      <c r="O116" s="480"/>
      <c r="P116" s="481"/>
    </row>
    <row r="117" spans="2:16" ht="15.75">
      <c r="B117" s="475" t="s">
        <v>195</v>
      </c>
      <c r="C117" s="456" t="s">
        <v>196</v>
      </c>
      <c r="D117" s="456" t="s">
        <v>197</v>
      </c>
      <c r="E117" s="456" t="s">
        <v>198</v>
      </c>
      <c r="F117" s="456" t="s">
        <v>199</v>
      </c>
      <c r="G117" s="456" t="s">
        <v>200</v>
      </c>
      <c r="H117" s="456" t="s">
        <v>201</v>
      </c>
      <c r="I117" s="467" t="s">
        <v>202</v>
      </c>
      <c r="J117" s="456" t="s">
        <v>203</v>
      </c>
      <c r="K117" s="456" t="s">
        <v>204</v>
      </c>
      <c r="L117" s="456" t="s">
        <v>205</v>
      </c>
      <c r="M117" s="456" t="s">
        <v>206</v>
      </c>
      <c r="N117" s="467" t="s">
        <v>207</v>
      </c>
      <c r="O117" s="456" t="s">
        <v>208</v>
      </c>
      <c r="P117" s="457"/>
    </row>
    <row r="118" spans="2:16" ht="32.25" thickBot="1">
      <c r="B118" s="476"/>
      <c r="C118" s="477"/>
      <c r="D118" s="477"/>
      <c r="E118" s="477"/>
      <c r="F118" s="477"/>
      <c r="G118" s="477"/>
      <c r="H118" s="477"/>
      <c r="I118" s="477"/>
      <c r="J118" s="477"/>
      <c r="K118" s="477"/>
      <c r="L118" s="477"/>
      <c r="M118" s="477"/>
      <c r="N118" s="477"/>
      <c r="O118" s="183" t="s">
        <v>234</v>
      </c>
      <c r="P118" s="30" t="s">
        <v>235</v>
      </c>
    </row>
    <row r="119" spans="2:16" ht="15">
      <c r="B119" s="174">
        <v>2007</v>
      </c>
      <c r="C119" s="184">
        <f>C7/C$97</f>
        <v>0.15789473684210525</v>
      </c>
      <c r="D119" s="182">
        <f t="shared" ref="D119:P119" si="18">D7/D$97</f>
        <v>-3.2258064516129031E-2</v>
      </c>
      <c r="E119" s="182"/>
      <c r="F119" s="182">
        <f t="shared" si="18"/>
        <v>1.7272727272727271</v>
      </c>
      <c r="G119" s="182">
        <f t="shared" si="18"/>
        <v>1</v>
      </c>
      <c r="H119" s="182">
        <f t="shared" si="18"/>
        <v>0.83471074380165289</v>
      </c>
      <c r="I119" s="182">
        <f t="shared" si="18"/>
        <v>2.8595093978974191</v>
      </c>
      <c r="J119" s="182">
        <f t="shared" si="18"/>
        <v>1</v>
      </c>
      <c r="K119" s="182">
        <f t="shared" si="18"/>
        <v>0.68333333333333324</v>
      </c>
      <c r="L119" s="182">
        <f t="shared" si="18"/>
        <v>-1</v>
      </c>
      <c r="M119" s="182">
        <f t="shared" si="18"/>
        <v>1</v>
      </c>
      <c r="N119" s="182">
        <f t="shared" si="18"/>
        <v>0.45941422594142267</v>
      </c>
      <c r="O119" s="182">
        <f t="shared" si="18"/>
        <v>0.89920775851872448</v>
      </c>
      <c r="P119" s="357">
        <f t="shared" si="18"/>
        <v>1.1740793701762369</v>
      </c>
    </row>
    <row r="120" spans="2:16" ht="15">
      <c r="B120" s="175">
        <v>2008</v>
      </c>
      <c r="C120" s="87">
        <f>C17/C$97</f>
        <v>0.15789473684210525</v>
      </c>
      <c r="D120" s="85">
        <f t="shared" ref="D120:P120" si="19">D17/D$97</f>
        <v>6.4516129032258063E-2</v>
      </c>
      <c r="E120" s="85"/>
      <c r="F120" s="85">
        <f t="shared" si="19"/>
        <v>0.84090909090909083</v>
      </c>
      <c r="G120" s="85">
        <f t="shared" si="19"/>
        <v>1</v>
      </c>
      <c r="H120" s="85">
        <f t="shared" si="19"/>
        <v>0.88429752066115697</v>
      </c>
      <c r="I120" s="85">
        <f t="shared" si="19"/>
        <v>1.7106828076882232</v>
      </c>
      <c r="J120" s="85">
        <f t="shared" si="19"/>
        <v>0.46728971962616828</v>
      </c>
      <c r="K120" s="85">
        <f t="shared" si="19"/>
        <v>1</v>
      </c>
      <c r="L120" s="85">
        <f t="shared" si="19"/>
        <v>1.8181818181818181</v>
      </c>
      <c r="M120" s="85">
        <f t="shared" si="19"/>
        <v>1.2</v>
      </c>
      <c r="N120" s="85">
        <f t="shared" si="19"/>
        <v>0.61893305439330548</v>
      </c>
      <c r="O120" s="85">
        <f t="shared" si="19"/>
        <v>0.80189678933219299</v>
      </c>
      <c r="P120" s="88">
        <f t="shared" si="19"/>
        <v>0.95268758013582866</v>
      </c>
    </row>
    <row r="121" spans="2:16" ht="15">
      <c r="B121" s="175">
        <v>2009</v>
      </c>
      <c r="C121" s="87">
        <f>C27/C$97</f>
        <v>1.1052631578947369</v>
      </c>
      <c r="D121" s="85">
        <f t="shared" ref="D121:P121" si="20">D27/D$97</f>
        <v>1.1935483870967742</v>
      </c>
      <c r="E121" s="85"/>
      <c r="F121" s="85">
        <f t="shared" si="20"/>
        <v>2.0227272727272725</v>
      </c>
      <c r="G121" s="85">
        <f t="shared" si="20"/>
        <v>0.94444444444444442</v>
      </c>
      <c r="H121" s="85">
        <f t="shared" si="20"/>
        <v>0.85123966942148765</v>
      </c>
      <c r="I121" s="85">
        <f t="shared" si="20"/>
        <v>1.3579165339280024</v>
      </c>
      <c r="J121" s="85">
        <f t="shared" si="20"/>
        <v>1.0373831775700935</v>
      </c>
      <c r="K121" s="85">
        <f t="shared" si="20"/>
        <v>0.68333333333333324</v>
      </c>
      <c r="L121" s="85">
        <f t="shared" si="20"/>
        <v>3.7272727272727266</v>
      </c>
      <c r="M121" s="85">
        <f t="shared" si="20"/>
        <v>1.5</v>
      </c>
      <c r="N121" s="85">
        <f t="shared" si="20"/>
        <v>1.0253138075313808</v>
      </c>
      <c r="O121" s="85">
        <f t="shared" si="20"/>
        <v>1.0100570027081732</v>
      </c>
      <c r="P121" s="88">
        <f t="shared" si="20"/>
        <v>1.1740035939530866</v>
      </c>
    </row>
    <row r="122" spans="2:16" ht="15">
      <c r="B122" s="175">
        <v>2010</v>
      </c>
      <c r="C122" s="87">
        <f>C37/C$97</f>
        <v>1.9210526315789473</v>
      </c>
      <c r="D122" s="85">
        <f t="shared" ref="D122:P122" si="21">D37/D$97</f>
        <v>1.2580645161290323</v>
      </c>
      <c r="E122" s="85"/>
      <c r="F122" s="85">
        <f t="shared" si="21"/>
        <v>1.1136363636363635</v>
      </c>
      <c r="G122" s="85">
        <f t="shared" si="21"/>
        <v>0.8222222222222223</v>
      </c>
      <c r="H122" s="85">
        <f t="shared" si="21"/>
        <v>0.7603305785123966</v>
      </c>
      <c r="I122" s="85">
        <f t="shared" si="21"/>
        <v>7.3412392833307819E-2</v>
      </c>
      <c r="J122" s="85">
        <f t="shared" si="21"/>
        <v>0.72897196261682251</v>
      </c>
      <c r="K122" s="85">
        <f t="shared" si="21"/>
        <v>0.6333333333333333</v>
      </c>
      <c r="L122" s="85">
        <f t="shared" si="21"/>
        <v>1.5454545454545452</v>
      </c>
      <c r="M122" s="85">
        <f t="shared" si="21"/>
        <v>2.8</v>
      </c>
      <c r="N122" s="85">
        <f t="shared" si="21"/>
        <v>0.4794979079497908</v>
      </c>
      <c r="O122" s="85">
        <f t="shared" si="21"/>
        <v>0.39862335483725686</v>
      </c>
      <c r="P122" s="88">
        <f t="shared" si="21"/>
        <v>0.38629381528271073</v>
      </c>
    </row>
    <row r="123" spans="2:16" ht="15">
      <c r="B123" s="175">
        <v>2011</v>
      </c>
      <c r="C123" s="87">
        <f>C47/C$97</f>
        <v>0.73684210526315785</v>
      </c>
      <c r="D123" s="85">
        <f t="shared" ref="D123:O123" si="22">D47/D$97</f>
        <v>1.129032258064516</v>
      </c>
      <c r="E123" s="85"/>
      <c r="F123" s="85">
        <f t="shared" si="22"/>
        <v>1.6136363636363635</v>
      </c>
      <c r="G123" s="85">
        <f t="shared" si="22"/>
        <v>1.0111111111111111</v>
      </c>
      <c r="H123" s="85">
        <f t="shared" si="22"/>
        <v>0.99173553719008267</v>
      </c>
      <c r="I123" s="85">
        <f t="shared" si="22"/>
        <v>1.5588860178007462</v>
      </c>
      <c r="J123" s="85">
        <f t="shared" si="22"/>
        <v>1.0373831775700935</v>
      </c>
      <c r="K123" s="85">
        <f t="shared" si="22"/>
        <v>0.8833333333333333</v>
      </c>
      <c r="L123" s="85">
        <f t="shared" si="22"/>
        <v>3.6363636363636362</v>
      </c>
      <c r="M123" s="85">
        <f t="shared" si="22"/>
        <v>-0.6</v>
      </c>
      <c r="N123" s="85">
        <f t="shared" si="22"/>
        <v>1.3066909845152521</v>
      </c>
      <c r="O123" s="85">
        <f t="shared" si="22"/>
        <v>1.2490279703831382</v>
      </c>
      <c r="P123" s="88">
        <f>P47/P$97</f>
        <v>1.4614144703273864</v>
      </c>
    </row>
    <row r="124" spans="2:16" ht="15">
      <c r="B124" s="175">
        <v>2012</v>
      </c>
      <c r="C124" s="87">
        <f>C57/C$97</f>
        <v>-0.97368421052631593</v>
      </c>
      <c r="D124" s="85">
        <f t="shared" ref="D124:P124" si="23">D57/D$97</f>
        <v>-2.7419354838709675</v>
      </c>
      <c r="E124" s="85"/>
      <c r="F124" s="85">
        <f t="shared" si="23"/>
        <v>0.47727272727272724</v>
      </c>
      <c r="G124" s="85">
        <f t="shared" si="23"/>
        <v>1.1111111111111112</v>
      </c>
      <c r="H124" s="85">
        <f t="shared" si="23"/>
        <v>0.82644628099173556</v>
      </c>
      <c r="I124" s="85">
        <f t="shared" si="23"/>
        <v>4.5290560228709653</v>
      </c>
      <c r="J124" s="85">
        <f t="shared" si="23"/>
        <v>0.92523364485981319</v>
      </c>
      <c r="K124" s="85">
        <f t="shared" si="23"/>
        <v>1.1500000000000001</v>
      </c>
      <c r="L124" s="85">
        <f t="shared" si="23"/>
        <v>2.7272727272727271</v>
      </c>
      <c r="M124" s="85">
        <f t="shared" si="23"/>
        <v>-1.2</v>
      </c>
      <c r="N124" s="85">
        <f t="shared" si="23"/>
        <v>1.4127615062761505</v>
      </c>
      <c r="O124" s="85">
        <f t="shared" si="23"/>
        <v>1.7098508446257485</v>
      </c>
      <c r="P124" s="88">
        <f t="shared" si="23"/>
        <v>2.357878900338449</v>
      </c>
    </row>
    <row r="125" spans="2:16" ht="15">
      <c r="B125" s="175">
        <v>2013</v>
      </c>
      <c r="C125" s="87">
        <f>C67/C$97</f>
        <v>-1.0263157894736843</v>
      </c>
      <c r="D125" s="85">
        <f t="shared" ref="D125:P125" si="24">D67/D$97</f>
        <v>-1.7741935483870968</v>
      </c>
      <c r="E125" s="85"/>
      <c r="F125" s="85">
        <f t="shared" si="24"/>
        <v>0.95454545454545447</v>
      </c>
      <c r="G125" s="85">
        <f t="shared" si="24"/>
        <v>0.8666666666666667</v>
      </c>
      <c r="H125" s="85">
        <f t="shared" si="24"/>
        <v>0.82644628099173556</v>
      </c>
      <c r="I125" s="85">
        <f t="shared" si="24"/>
        <v>4.2070948200626308</v>
      </c>
      <c r="J125" s="85">
        <f t="shared" si="24"/>
        <v>0.82242990654205617</v>
      </c>
      <c r="K125" s="85">
        <f t="shared" si="24"/>
        <v>1.1500000000000001</v>
      </c>
      <c r="L125" s="85">
        <f t="shared" si="24"/>
        <v>0.45454545454545453</v>
      </c>
      <c r="M125" s="85">
        <f t="shared" si="24"/>
        <v>-0.7</v>
      </c>
      <c r="N125" s="85">
        <f t="shared" si="24"/>
        <v>1.1219665271966526</v>
      </c>
      <c r="O125" s="85">
        <f t="shared" si="24"/>
        <v>1.5516263045901308</v>
      </c>
      <c r="P125" s="88">
        <f t="shared" si="24"/>
        <v>2.0435931689584521</v>
      </c>
    </row>
    <row r="126" spans="2:16" ht="15">
      <c r="B126" s="175">
        <f>B125+1</f>
        <v>2014</v>
      </c>
      <c r="C126" s="87">
        <f>C77/C$97</f>
        <v>-5.2631578947368425E-2</v>
      </c>
      <c r="D126" s="85">
        <f t="shared" ref="D126:P126" si="25">D77/D$97</f>
        <v>-0.25806451612903225</v>
      </c>
      <c r="E126" s="85"/>
      <c r="F126" s="85">
        <f t="shared" si="25"/>
        <v>1.4090909090909089</v>
      </c>
      <c r="G126" s="85">
        <f t="shared" si="25"/>
        <v>0.75555555555555554</v>
      </c>
      <c r="H126" s="85">
        <f t="shared" si="25"/>
        <v>0.90909090909090917</v>
      </c>
      <c r="I126" s="85">
        <f t="shared" si="25"/>
        <v>2.919666560475735</v>
      </c>
      <c r="J126" s="85">
        <f t="shared" si="25"/>
        <v>0.99439252336448614</v>
      </c>
      <c r="K126" s="85">
        <f t="shared" si="25"/>
        <v>1.3155913978494624</v>
      </c>
      <c r="L126" s="85">
        <f t="shared" si="25"/>
        <v>3.4575757575757566</v>
      </c>
      <c r="M126" s="85">
        <f t="shared" si="25"/>
        <v>0.94516129032258056</v>
      </c>
      <c r="N126" s="85">
        <f t="shared" si="25"/>
        <v>1.1722416309957644</v>
      </c>
      <c r="O126" s="85">
        <f t="shared" si="25"/>
        <v>1.3406641429899631</v>
      </c>
      <c r="P126" s="88">
        <f t="shared" si="25"/>
        <v>1.7118043817889985</v>
      </c>
    </row>
    <row r="127" spans="2:16" ht="15.75" thickBot="1">
      <c r="B127" s="176">
        <f>B126+1</f>
        <v>2015</v>
      </c>
      <c r="C127" s="93">
        <f>C87/C$97</f>
        <v>0.55602716468590829</v>
      </c>
      <c r="D127" s="91">
        <f t="shared" ref="D127:O127" si="26">D87/D$97</f>
        <v>0.88364055299539168</v>
      </c>
      <c r="E127" s="91"/>
      <c r="F127" s="91">
        <f t="shared" si="26"/>
        <v>0.98333333333333317</v>
      </c>
      <c r="G127" s="91">
        <f t="shared" si="26"/>
        <v>0.97813620071684582</v>
      </c>
      <c r="H127" s="91">
        <f t="shared" si="26"/>
        <v>1.0088154269972456</v>
      </c>
      <c r="I127" s="91">
        <f t="shared" si="26"/>
        <v>1.4446095845467744</v>
      </c>
      <c r="J127" s="91">
        <f t="shared" si="26"/>
        <v>0</v>
      </c>
      <c r="K127" s="91">
        <f t="shared" si="26"/>
        <v>0</v>
      </c>
      <c r="L127" s="91">
        <f t="shared" si="26"/>
        <v>0</v>
      </c>
      <c r="M127" s="91">
        <f t="shared" si="26"/>
        <v>0</v>
      </c>
      <c r="N127" s="91"/>
      <c r="O127" s="91">
        <f t="shared" si="26"/>
        <v>0.84569179442183895</v>
      </c>
      <c r="P127" s="94"/>
    </row>
  </sheetData>
  <customSheetViews>
    <customSheetView guid="{6DA84043-8308-458F-9378-22AB3DF247A3}" scale="80" showPageBreaks="1" view="pageBreakPreview">
      <selection activeCell="B119" activeCellId="1" sqref="B117:P118 B119:B127"/>
      <rowBreaks count="1" manualBreakCount="1">
        <brk id="62" max="16383" man="1"/>
      </rowBreaks>
      <pageMargins left="0.7" right="0.7" top="0.78740157499999996" bottom="0.78740157499999996" header="0.3" footer="0.3"/>
      <pageSetup paperSize="9" scale="60" orientation="portrait" r:id="rId1"/>
    </customSheetView>
  </customSheetViews>
  <mergeCells count="191">
    <mergeCell ref="N104:N105"/>
    <mergeCell ref="O104:P104"/>
    <mergeCell ref="J104:J105"/>
    <mergeCell ref="K104:K105"/>
    <mergeCell ref="H104:H105"/>
    <mergeCell ref="I104:I105"/>
    <mergeCell ref="B104:B105"/>
    <mergeCell ref="C104:C105"/>
    <mergeCell ref="D104:D105"/>
    <mergeCell ref="E104:E105"/>
    <mergeCell ref="L104:L105"/>
    <mergeCell ref="M104:M105"/>
    <mergeCell ref="F104:F105"/>
    <mergeCell ref="G104:G105"/>
    <mergeCell ref="N94:N95"/>
    <mergeCell ref="H74:H75"/>
    <mergeCell ref="I74:I75"/>
    <mergeCell ref="J74:J75"/>
    <mergeCell ref="C103:L103"/>
    <mergeCell ref="M103:P103"/>
    <mergeCell ref="L94:L95"/>
    <mergeCell ref="M94:M95"/>
    <mergeCell ref="L43:P43"/>
    <mergeCell ref="L74:L75"/>
    <mergeCell ref="M74:M75"/>
    <mergeCell ref="G84:G85"/>
    <mergeCell ref="J84:J85"/>
    <mergeCell ref="K84:K85"/>
    <mergeCell ref="H84:H85"/>
    <mergeCell ref="I84:I85"/>
    <mergeCell ref="H54:H55"/>
    <mergeCell ref="I54:I55"/>
    <mergeCell ref="O94:P94"/>
    <mergeCell ref="K44:K45"/>
    <mergeCell ref="N74:N75"/>
    <mergeCell ref="O74:P74"/>
    <mergeCell ref="L84:L85"/>
    <mergeCell ref="M84:M85"/>
    <mergeCell ref="N84:N85"/>
    <mergeCell ref="O84:P84"/>
    <mergeCell ref="L83:P83"/>
    <mergeCell ref="K74:K75"/>
    <mergeCell ref="B23:K23"/>
    <mergeCell ref="L23:P23"/>
    <mergeCell ref="O34:P34"/>
    <mergeCell ref="L34:L35"/>
    <mergeCell ref="M34:M35"/>
    <mergeCell ref="H34:H35"/>
    <mergeCell ref="I34:I35"/>
    <mergeCell ref="F34:F35"/>
    <mergeCell ref="G34:G35"/>
    <mergeCell ref="B34:B35"/>
    <mergeCell ref="E44:E45"/>
    <mergeCell ref="E34:E35"/>
    <mergeCell ref="F44:F45"/>
    <mergeCell ref="G44:G45"/>
    <mergeCell ref="L33:P33"/>
    <mergeCell ref="M44:M45"/>
    <mergeCell ref="N34:N35"/>
    <mergeCell ref="O44:P44"/>
    <mergeCell ref="L44:L45"/>
    <mergeCell ref="N44:N45"/>
    <mergeCell ref="F94:F95"/>
    <mergeCell ref="G94:G95"/>
    <mergeCell ref="K94:K95"/>
    <mergeCell ref="H94:H95"/>
    <mergeCell ref="I94:I95"/>
    <mergeCell ref="L64:L65"/>
    <mergeCell ref="H64:H65"/>
    <mergeCell ref="B73:K73"/>
    <mergeCell ref="I64:I65"/>
    <mergeCell ref="J64:J65"/>
    <mergeCell ref="L93:P93"/>
    <mergeCell ref="D84:D85"/>
    <mergeCell ref="E84:E85"/>
    <mergeCell ref="D94:D95"/>
    <mergeCell ref="E94:E95"/>
    <mergeCell ref="B94:B95"/>
    <mergeCell ref="C94:C95"/>
    <mergeCell ref="B93:K93"/>
    <mergeCell ref="B83:K83"/>
    <mergeCell ref="B84:B85"/>
    <mergeCell ref="C84:C85"/>
    <mergeCell ref="J94:J95"/>
    <mergeCell ref="F84:F85"/>
    <mergeCell ref="B64:B65"/>
    <mergeCell ref="L73:P73"/>
    <mergeCell ref="B74:B75"/>
    <mergeCell ref="C74:C75"/>
    <mergeCell ref="B53:K53"/>
    <mergeCell ref="L53:P53"/>
    <mergeCell ref="B54:B55"/>
    <mergeCell ref="C54:C55"/>
    <mergeCell ref="J54:J55"/>
    <mergeCell ref="K54:K55"/>
    <mergeCell ref="B63:K63"/>
    <mergeCell ref="F64:F65"/>
    <mergeCell ref="G64:G65"/>
    <mergeCell ref="D54:D55"/>
    <mergeCell ref="E54:E55"/>
    <mergeCell ref="C64:C65"/>
    <mergeCell ref="D64:D65"/>
    <mergeCell ref="E64:E65"/>
    <mergeCell ref="M64:M65"/>
    <mergeCell ref="N64:N65"/>
    <mergeCell ref="L63:P63"/>
    <mergeCell ref="D34:D35"/>
    <mergeCell ref="D74:D75"/>
    <mergeCell ref="E74:E75"/>
    <mergeCell ref="F74:F75"/>
    <mergeCell ref="G74:G75"/>
    <mergeCell ref="C34:C35"/>
    <mergeCell ref="F54:F55"/>
    <mergeCell ref="G54:G55"/>
    <mergeCell ref="B43:K43"/>
    <mergeCell ref="H44:H45"/>
    <mergeCell ref="B44:B45"/>
    <mergeCell ref="C44:C45"/>
    <mergeCell ref="I44:I45"/>
    <mergeCell ref="J44:J45"/>
    <mergeCell ref="D44:D45"/>
    <mergeCell ref="K64:K65"/>
    <mergeCell ref="J34:J35"/>
    <mergeCell ref="K34:K35"/>
    <mergeCell ref="N24:N25"/>
    <mergeCell ref="O24:P24"/>
    <mergeCell ref="L24:L25"/>
    <mergeCell ref="M24:M25"/>
    <mergeCell ref="L54:L55"/>
    <mergeCell ref="M54:M55"/>
    <mergeCell ref="N54:N55"/>
    <mergeCell ref="O54:P54"/>
    <mergeCell ref="O64:P64"/>
    <mergeCell ref="B33:K33"/>
    <mergeCell ref="D24:D25"/>
    <mergeCell ref="E24:E25"/>
    <mergeCell ref="F24:F25"/>
    <mergeCell ref="G24:G25"/>
    <mergeCell ref="D4:D5"/>
    <mergeCell ref="E4:E5"/>
    <mergeCell ref="J4:J5"/>
    <mergeCell ref="K4:K5"/>
    <mergeCell ref="B24:B25"/>
    <mergeCell ref="C24:C25"/>
    <mergeCell ref="J24:J25"/>
    <mergeCell ref="K24:K25"/>
    <mergeCell ref="H24:H25"/>
    <mergeCell ref="I24:I25"/>
    <mergeCell ref="B13:K13"/>
    <mergeCell ref="B3:K3"/>
    <mergeCell ref="L3:P3"/>
    <mergeCell ref="B4:B5"/>
    <mergeCell ref="C4:C5"/>
    <mergeCell ref="F4:F5"/>
    <mergeCell ref="G4:G5"/>
    <mergeCell ref="L4:L5"/>
    <mergeCell ref="M4:M5"/>
    <mergeCell ref="H4:H5"/>
    <mergeCell ref="I4:I5"/>
    <mergeCell ref="N4:N5"/>
    <mergeCell ref="O4:P4"/>
    <mergeCell ref="L13:P13"/>
    <mergeCell ref="B14:B15"/>
    <mergeCell ref="C14:C15"/>
    <mergeCell ref="J14:J15"/>
    <mergeCell ref="K14:K15"/>
    <mergeCell ref="L14:L15"/>
    <mergeCell ref="M14:M15"/>
    <mergeCell ref="N14:N15"/>
    <mergeCell ref="O14:P14"/>
    <mergeCell ref="H14:H15"/>
    <mergeCell ref="I14:I15"/>
    <mergeCell ref="D14:D15"/>
    <mergeCell ref="E14:E15"/>
    <mergeCell ref="F14:F15"/>
    <mergeCell ref="G14:G15"/>
    <mergeCell ref="C116:P116"/>
    <mergeCell ref="H117:H118"/>
    <mergeCell ref="I117:I118"/>
    <mergeCell ref="J117:J118"/>
    <mergeCell ref="B117:B118"/>
    <mergeCell ref="C117:C118"/>
    <mergeCell ref="D117:D118"/>
    <mergeCell ref="E117:E118"/>
    <mergeCell ref="F117:F118"/>
    <mergeCell ref="G117:G118"/>
    <mergeCell ref="O117:P117"/>
    <mergeCell ref="K117:K118"/>
    <mergeCell ref="L117:L118"/>
    <mergeCell ref="M117:M118"/>
    <mergeCell ref="N117:N118"/>
  </mergeCells>
  <phoneticPr fontId="26" type="noConversion"/>
  <pageMargins left="0.7" right="0.7" top="0.78740157499999996" bottom="0.78740157499999996" header="0.3" footer="0.3"/>
  <pageSetup paperSize="9" scale="60" orientation="portrait" r:id="rId2"/>
  <rowBreaks count="1" manualBreakCount="1">
    <brk id="62"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27"/>
  <sheetViews>
    <sheetView zoomScale="70" zoomScaleNormal="70" zoomScaleSheetLayoutView="80" workbookViewId="0">
      <selection activeCell="A11" sqref="A11:B11"/>
    </sheetView>
  </sheetViews>
  <sheetFormatPr defaultRowHeight="12.75"/>
  <sheetData>
    <row r="2" spans="2:16" ht="13.5" thickBot="1"/>
    <row r="3" spans="2:16" ht="24" thickBot="1">
      <c r="B3" s="473" t="s">
        <v>528</v>
      </c>
      <c r="C3" s="474"/>
      <c r="D3" s="474"/>
      <c r="E3" s="474"/>
      <c r="F3" s="474"/>
      <c r="G3" s="474"/>
      <c r="H3" s="474"/>
      <c r="I3" s="474"/>
      <c r="J3" s="474"/>
      <c r="K3" s="474"/>
      <c r="L3" s="470" t="s">
        <v>224</v>
      </c>
      <c r="M3" s="471"/>
      <c r="N3" s="471"/>
      <c r="O3" s="471"/>
      <c r="P3" s="472"/>
    </row>
    <row r="4" spans="2:16" ht="15.75">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6" ht="16.5" thickBot="1">
      <c r="B5" s="466"/>
      <c r="C5" s="462"/>
      <c r="D5" s="462"/>
      <c r="E5" s="462"/>
      <c r="F5" s="462"/>
      <c r="G5" s="462"/>
      <c r="H5" s="462"/>
      <c r="I5" s="462"/>
      <c r="J5" s="462"/>
      <c r="K5" s="462"/>
      <c r="L5" s="462"/>
      <c r="M5" s="462"/>
      <c r="N5" s="462"/>
      <c r="O5" s="145" t="s">
        <v>209</v>
      </c>
      <c r="P5" s="30" t="s">
        <v>210</v>
      </c>
    </row>
    <row r="6" spans="2:16" ht="15">
      <c r="B6" s="148" t="s">
        <v>211</v>
      </c>
      <c r="C6" s="146">
        <v>31</v>
      </c>
      <c r="D6" s="8">
        <v>28</v>
      </c>
      <c r="E6" s="8">
        <v>31</v>
      </c>
      <c r="F6" s="8">
        <v>25</v>
      </c>
      <c r="G6" s="8">
        <v>5</v>
      </c>
      <c r="H6" s="8">
        <v>0</v>
      </c>
      <c r="I6" s="168">
        <f>SUM(C6:G6)</f>
        <v>120</v>
      </c>
      <c r="J6" s="8">
        <v>0</v>
      </c>
      <c r="K6" s="8">
        <v>31</v>
      </c>
      <c r="L6" s="8">
        <v>30</v>
      </c>
      <c r="M6" s="8">
        <v>31</v>
      </c>
      <c r="N6" s="168">
        <f>SUM(J6:M6)</f>
        <v>92</v>
      </c>
      <c r="O6" s="167">
        <f>SUM(C6:H6,J6:M6)</f>
        <v>212</v>
      </c>
      <c r="P6" s="169">
        <f>I6+N6</f>
        <v>212</v>
      </c>
    </row>
    <row r="7" spans="2:16" ht="19.5">
      <c r="B7" s="149" t="s">
        <v>485</v>
      </c>
      <c r="C7" s="147">
        <v>5</v>
      </c>
      <c r="D7" s="10">
        <v>3.4</v>
      </c>
      <c r="E7" s="10">
        <v>6.3</v>
      </c>
      <c r="F7" s="10">
        <v>10.5</v>
      </c>
      <c r="G7" s="10">
        <v>11.8</v>
      </c>
      <c r="H7" s="10"/>
      <c r="I7" s="153">
        <f>(C6*C7+D6*D7+E6*E7+F6*F7+G6*G7)/I6</f>
        <v>6.3916666666666666</v>
      </c>
      <c r="J7" s="10"/>
      <c r="K7" s="95">
        <v>8.1999999999999993</v>
      </c>
      <c r="L7" s="95">
        <v>2.8</v>
      </c>
      <c r="M7" s="95">
        <v>0.6</v>
      </c>
      <c r="N7" s="153">
        <f>(J6*J7+K6*K7+L6*L7+M6*M7)/N6</f>
        <v>3.8782608695652177</v>
      </c>
      <c r="O7" s="154">
        <f>(C7*C6+D7*D6+E7*E6+F7*F6+G7*G6+H7*H6+J7*J6+K7*K6+L7*L6+M7*M6)/O6</f>
        <v>5.3009433962264145</v>
      </c>
      <c r="P7" s="161">
        <f>(I7*I6+N7*N6)/P6</f>
        <v>5.3009433962264145</v>
      </c>
    </row>
    <row r="8" spans="2:16" ht="19.5">
      <c r="B8" s="149" t="s">
        <v>212</v>
      </c>
      <c r="C8" s="13">
        <f t="shared" ref="C8:H8" si="0">C6*(13-C7)</f>
        <v>248</v>
      </c>
      <c r="D8" s="12">
        <f t="shared" si="0"/>
        <v>268.8</v>
      </c>
      <c r="E8" s="12">
        <f t="shared" si="0"/>
        <v>207.70000000000002</v>
      </c>
      <c r="F8" s="12">
        <f t="shared" si="0"/>
        <v>62.5</v>
      </c>
      <c r="G8" s="12">
        <f t="shared" si="0"/>
        <v>5.9999999999999964</v>
      </c>
      <c r="H8" s="12">
        <f t="shared" si="0"/>
        <v>0</v>
      </c>
      <c r="I8" s="155">
        <f>SUM(C8:G8)</f>
        <v>793</v>
      </c>
      <c r="J8" s="12">
        <f>J6*(13-J7)</f>
        <v>0</v>
      </c>
      <c r="K8" s="12">
        <v>150</v>
      </c>
      <c r="L8" s="12">
        <v>306</v>
      </c>
      <c r="M8" s="12">
        <v>384</v>
      </c>
      <c r="N8" s="155">
        <f>SUM(J8:M8)</f>
        <v>840</v>
      </c>
      <c r="O8" s="156">
        <f>O6*(13-O7)</f>
        <v>1632.2</v>
      </c>
      <c r="P8" s="162">
        <f>P6*(13-P7)</f>
        <v>1632.2</v>
      </c>
    </row>
    <row r="9" spans="2:16" ht="19.5">
      <c r="B9" s="149" t="s">
        <v>213</v>
      </c>
      <c r="C9" s="13">
        <f t="shared" ref="C9:H9" si="1">C6*(17-C7)</f>
        <v>372</v>
      </c>
      <c r="D9" s="12">
        <f t="shared" si="1"/>
        <v>380.8</v>
      </c>
      <c r="E9" s="12">
        <f t="shared" si="1"/>
        <v>331.7</v>
      </c>
      <c r="F9" s="12">
        <f t="shared" si="1"/>
        <v>162.5</v>
      </c>
      <c r="G9" s="12">
        <f t="shared" si="1"/>
        <v>25.999999999999996</v>
      </c>
      <c r="H9" s="12">
        <f t="shared" si="1"/>
        <v>0</v>
      </c>
      <c r="I9" s="155">
        <f>SUM(C9:G9)</f>
        <v>1273</v>
      </c>
      <c r="J9" s="12">
        <v>0</v>
      </c>
      <c r="K9" s="12">
        <v>274</v>
      </c>
      <c r="L9" s="12">
        <v>426</v>
      </c>
      <c r="M9" s="12">
        <v>508</v>
      </c>
      <c r="N9" s="155">
        <f>SUM(J9:M9)</f>
        <v>1208</v>
      </c>
      <c r="O9" s="156">
        <f>O6*(17-O7)</f>
        <v>2480.1999999999998</v>
      </c>
      <c r="P9" s="162">
        <f>P6*(17-P7)</f>
        <v>2480.1999999999998</v>
      </c>
    </row>
    <row r="10" spans="2:16" ht="19.5">
      <c r="B10" s="149" t="s">
        <v>214</v>
      </c>
      <c r="C10" s="17">
        <f t="shared" ref="C10:H10" si="2">C6*(18-C7)</f>
        <v>403</v>
      </c>
      <c r="D10" s="16">
        <f t="shared" si="2"/>
        <v>408.8</v>
      </c>
      <c r="E10" s="16">
        <f t="shared" si="2"/>
        <v>362.7</v>
      </c>
      <c r="F10" s="16">
        <f t="shared" si="2"/>
        <v>187.5</v>
      </c>
      <c r="G10" s="16">
        <f t="shared" si="2"/>
        <v>30.999999999999996</v>
      </c>
      <c r="H10" s="16">
        <f t="shared" si="2"/>
        <v>0</v>
      </c>
      <c r="I10" s="155">
        <f>SUM(C10:G10)</f>
        <v>1393</v>
      </c>
      <c r="J10" s="16">
        <v>0</v>
      </c>
      <c r="K10" s="16">
        <v>305</v>
      </c>
      <c r="L10" s="16">
        <v>456</v>
      </c>
      <c r="M10" s="16">
        <v>539</v>
      </c>
      <c r="N10" s="155">
        <f>SUM(J10:M10)</f>
        <v>1300</v>
      </c>
      <c r="O10" s="157">
        <f>O6*(18-O7)</f>
        <v>2692.2</v>
      </c>
      <c r="P10" s="163">
        <f>P6*(18-P7)</f>
        <v>2692.2</v>
      </c>
    </row>
    <row r="11" spans="2:16" ht="20.25" thickBot="1">
      <c r="B11" s="350" t="s">
        <v>215</v>
      </c>
      <c r="C11" s="21">
        <f t="shared" ref="C11:H11" si="3">C6*(19-C7)</f>
        <v>434</v>
      </c>
      <c r="D11" s="20">
        <f t="shared" si="3"/>
        <v>436.8</v>
      </c>
      <c r="E11" s="20">
        <f t="shared" si="3"/>
        <v>393.7</v>
      </c>
      <c r="F11" s="20">
        <f t="shared" si="3"/>
        <v>212.5</v>
      </c>
      <c r="G11" s="20">
        <f t="shared" si="3"/>
        <v>36</v>
      </c>
      <c r="H11" s="20">
        <f t="shared" si="3"/>
        <v>0</v>
      </c>
      <c r="I11" s="164">
        <f>SUM(C11:G11)</f>
        <v>1513</v>
      </c>
      <c r="J11" s="20">
        <f>J6*(19-J7)</f>
        <v>0</v>
      </c>
      <c r="K11" s="20">
        <v>336</v>
      </c>
      <c r="L11" s="20">
        <v>486</v>
      </c>
      <c r="M11" s="20">
        <v>570</v>
      </c>
      <c r="N11" s="164">
        <f>SUM(J11:M11)</f>
        <v>1392</v>
      </c>
      <c r="O11" s="165">
        <f>O6*(19-O7)</f>
        <v>2904.2</v>
      </c>
      <c r="P11" s="166">
        <f>P6*(19-P7)</f>
        <v>2904.2</v>
      </c>
    </row>
    <row r="12" spans="2:16" ht="15.75" thickBot="1">
      <c r="B12" s="4"/>
      <c r="C12" s="4"/>
      <c r="D12" s="4"/>
      <c r="E12" s="4"/>
      <c r="F12" s="4"/>
      <c r="G12" s="4"/>
      <c r="H12" s="4"/>
      <c r="I12" s="4"/>
      <c r="J12" s="4"/>
      <c r="K12" s="4"/>
      <c r="L12" s="4"/>
      <c r="M12" s="4"/>
      <c r="N12" s="4"/>
      <c r="O12" s="4"/>
      <c r="P12" s="4"/>
    </row>
    <row r="13" spans="2:16" ht="24" thickBot="1">
      <c r="B13" s="473" t="s">
        <v>529</v>
      </c>
      <c r="C13" s="474"/>
      <c r="D13" s="474"/>
      <c r="E13" s="474"/>
      <c r="F13" s="474"/>
      <c r="G13" s="474"/>
      <c r="H13" s="474"/>
      <c r="I13" s="474"/>
      <c r="J13" s="474"/>
      <c r="K13" s="474"/>
      <c r="L13" s="470" t="s">
        <v>225</v>
      </c>
      <c r="M13" s="471"/>
      <c r="N13" s="471"/>
      <c r="O13" s="471"/>
      <c r="P13" s="472"/>
    </row>
    <row r="14" spans="2:16" ht="15.75">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6" ht="16.5" thickBot="1">
      <c r="B15" s="466"/>
      <c r="C15" s="462"/>
      <c r="D15" s="462"/>
      <c r="E15" s="462"/>
      <c r="F15" s="462"/>
      <c r="G15" s="462"/>
      <c r="H15" s="462"/>
      <c r="I15" s="462"/>
      <c r="J15" s="462"/>
      <c r="K15" s="462"/>
      <c r="L15" s="462"/>
      <c r="M15" s="462"/>
      <c r="N15" s="462"/>
      <c r="O15" s="145" t="s">
        <v>209</v>
      </c>
      <c r="P15" s="30" t="s">
        <v>210</v>
      </c>
    </row>
    <row r="16" spans="2:16" ht="15">
      <c r="B16" s="148" t="s">
        <v>211</v>
      </c>
      <c r="C16" s="146">
        <v>31</v>
      </c>
      <c r="D16" s="8">
        <v>28</v>
      </c>
      <c r="E16" s="8">
        <v>31</v>
      </c>
      <c r="F16" s="8">
        <v>30</v>
      </c>
      <c r="G16" s="8">
        <v>15</v>
      </c>
      <c r="H16" s="8">
        <v>0</v>
      </c>
      <c r="I16" s="168">
        <f>SUM(C16:G16)</f>
        <v>135</v>
      </c>
      <c r="J16" s="8">
        <v>20</v>
      </c>
      <c r="K16" s="8">
        <v>26</v>
      </c>
      <c r="L16" s="8">
        <v>30</v>
      </c>
      <c r="M16" s="8">
        <v>31</v>
      </c>
      <c r="N16" s="168">
        <f>SUM(J16:M16)</f>
        <v>107</v>
      </c>
      <c r="O16" s="167">
        <f>SUM(C16:H16,J16:M16)</f>
        <v>242</v>
      </c>
      <c r="P16" s="169">
        <f>I16+N16</f>
        <v>242</v>
      </c>
    </row>
    <row r="17" spans="2:16" ht="19.5">
      <c r="B17" s="149" t="s">
        <v>485</v>
      </c>
      <c r="C17" s="147">
        <v>3.3</v>
      </c>
      <c r="D17" s="10">
        <v>4.4000000000000004</v>
      </c>
      <c r="E17" s="10">
        <v>4.5999999999999996</v>
      </c>
      <c r="F17" s="10">
        <v>8.8000000000000007</v>
      </c>
      <c r="G17" s="10">
        <v>10.199999999999999</v>
      </c>
      <c r="H17" s="10">
        <v>0</v>
      </c>
      <c r="I17" s="153">
        <f>(C16*C17+D16*D17+E16*E17+F16*F17+G16*G17)/I16</f>
        <v>5.815555555555556</v>
      </c>
      <c r="J17" s="10">
        <v>10.199999999999999</v>
      </c>
      <c r="K17" s="95">
        <v>9.4</v>
      </c>
      <c r="L17" s="95">
        <v>6.5</v>
      </c>
      <c r="M17" s="95">
        <v>2.2999999999999998</v>
      </c>
      <c r="N17" s="153">
        <f>(J16*J17+K16*K17+L16*L17+M16*M17)/N16</f>
        <v>6.6794392523364481</v>
      </c>
      <c r="O17" s="154">
        <f>(C17*C16+D17*D16+E17*E16+F17*F16+G17*G16+H17*H16+J17*J16+K17*K16+L17*L16+M17*M16)/O16</f>
        <v>6.197520661157025</v>
      </c>
      <c r="P17" s="161">
        <f>(I17*I16+N17*N16)/P16</f>
        <v>6.197520661157025</v>
      </c>
    </row>
    <row r="18" spans="2:16" ht="19.5">
      <c r="B18" s="149" t="s">
        <v>212</v>
      </c>
      <c r="C18" s="13">
        <v>302</v>
      </c>
      <c r="D18" s="12">
        <v>240</v>
      </c>
      <c r="E18" s="12">
        <v>261</v>
      </c>
      <c r="F18" s="12">
        <v>126</v>
      </c>
      <c r="G18" s="12">
        <v>42</v>
      </c>
      <c r="H18" s="12">
        <f>H16*(13-H17)</f>
        <v>0</v>
      </c>
      <c r="I18" s="155">
        <f>SUM(C18:G18)</f>
        <v>971</v>
      </c>
      <c r="J18" s="12">
        <v>57</v>
      </c>
      <c r="K18" s="12">
        <v>95</v>
      </c>
      <c r="L18" s="12">
        <v>197</v>
      </c>
      <c r="M18" s="12">
        <v>333</v>
      </c>
      <c r="N18" s="155">
        <f>SUM(J18:M18)</f>
        <v>682</v>
      </c>
      <c r="O18" s="156">
        <f>O16*(13-O17)</f>
        <v>1646.2</v>
      </c>
      <c r="P18" s="162">
        <f>P16*(13-P17)</f>
        <v>1646.2</v>
      </c>
    </row>
    <row r="19" spans="2:16" ht="19.5">
      <c r="B19" s="149" t="s">
        <v>213</v>
      </c>
      <c r="C19" s="13">
        <v>426</v>
      </c>
      <c r="D19" s="12">
        <v>352</v>
      </c>
      <c r="E19" s="12">
        <v>385</v>
      </c>
      <c r="F19" s="12">
        <v>246</v>
      </c>
      <c r="G19" s="12">
        <v>102</v>
      </c>
      <c r="H19" s="12">
        <f>H16*(17-H17)</f>
        <v>0</v>
      </c>
      <c r="I19" s="155">
        <f>SUM(C19:G19)</f>
        <v>1511</v>
      </c>
      <c r="J19" s="12">
        <v>137</v>
      </c>
      <c r="K19" s="12">
        <v>199</v>
      </c>
      <c r="L19" s="12">
        <v>317</v>
      </c>
      <c r="M19" s="12">
        <v>457</v>
      </c>
      <c r="N19" s="155">
        <f>SUM(J19:M19)</f>
        <v>1110</v>
      </c>
      <c r="O19" s="156">
        <f>O16*(17-O17)</f>
        <v>2614.1999999999998</v>
      </c>
      <c r="P19" s="162">
        <f>P16*(17-P17)</f>
        <v>2614.1999999999998</v>
      </c>
    </row>
    <row r="20" spans="2:16" ht="19.5">
      <c r="B20" s="149" t="s">
        <v>214</v>
      </c>
      <c r="C20" s="17">
        <v>457</v>
      </c>
      <c r="D20" s="16">
        <v>380</v>
      </c>
      <c r="E20" s="16">
        <v>416</v>
      </c>
      <c r="F20" s="16">
        <v>276</v>
      </c>
      <c r="G20" s="16">
        <v>117</v>
      </c>
      <c r="H20" s="16">
        <v>0</v>
      </c>
      <c r="I20" s="155">
        <f>SUM(C20:G20)</f>
        <v>1646</v>
      </c>
      <c r="J20" s="16">
        <v>157</v>
      </c>
      <c r="K20" s="16">
        <v>225</v>
      </c>
      <c r="L20" s="16">
        <v>347</v>
      </c>
      <c r="M20" s="16">
        <v>488</v>
      </c>
      <c r="N20" s="155">
        <f>SUM(J20:M20)</f>
        <v>1217</v>
      </c>
      <c r="O20" s="157">
        <f>O16*(18-O17)</f>
        <v>2856.2</v>
      </c>
      <c r="P20" s="163">
        <f>P16*(18-P17)</f>
        <v>2856.2</v>
      </c>
    </row>
    <row r="21" spans="2:16" ht="20.25" thickBot="1">
      <c r="B21" s="350" t="s">
        <v>215</v>
      </c>
      <c r="C21" s="21">
        <v>488</v>
      </c>
      <c r="D21" s="20">
        <v>408</v>
      </c>
      <c r="E21" s="20">
        <v>447</v>
      </c>
      <c r="F21" s="20">
        <v>306</v>
      </c>
      <c r="G21" s="20">
        <v>132</v>
      </c>
      <c r="H21" s="20">
        <f>H16*(19-H17)</f>
        <v>0</v>
      </c>
      <c r="I21" s="164">
        <f>SUM(C21:G21)</f>
        <v>1781</v>
      </c>
      <c r="J21" s="20">
        <v>177</v>
      </c>
      <c r="K21" s="20">
        <v>251</v>
      </c>
      <c r="L21" s="20">
        <v>377</v>
      </c>
      <c r="M21" s="20">
        <v>519</v>
      </c>
      <c r="N21" s="164">
        <f>SUM(J21:M21)</f>
        <v>1324</v>
      </c>
      <c r="O21" s="165">
        <f>O16*(19-O17)</f>
        <v>3098.2</v>
      </c>
      <c r="P21" s="166">
        <f>P16*(19-P17)</f>
        <v>3098.2</v>
      </c>
    </row>
    <row r="22" spans="2:16" ht="15.75" thickBot="1">
      <c r="B22" s="4"/>
      <c r="C22" s="4"/>
      <c r="D22" s="4"/>
      <c r="E22" s="4"/>
      <c r="F22" s="4"/>
      <c r="G22" s="4"/>
      <c r="H22" s="4"/>
      <c r="I22" s="4"/>
      <c r="J22" s="4"/>
      <c r="K22" s="4"/>
      <c r="L22" s="4"/>
      <c r="M22" s="4"/>
      <c r="N22" s="4"/>
      <c r="O22" s="4"/>
      <c r="P22" s="4"/>
    </row>
    <row r="23" spans="2:16" ht="24" thickBot="1">
      <c r="B23" s="473" t="s">
        <v>530</v>
      </c>
      <c r="C23" s="474"/>
      <c r="D23" s="474"/>
      <c r="E23" s="474"/>
      <c r="F23" s="474"/>
      <c r="G23" s="474"/>
      <c r="H23" s="474"/>
      <c r="I23" s="474"/>
      <c r="J23" s="474"/>
      <c r="K23" s="474"/>
      <c r="L23" s="470" t="s">
        <v>226</v>
      </c>
      <c r="M23" s="471"/>
      <c r="N23" s="471"/>
      <c r="O23" s="471"/>
      <c r="P23" s="472"/>
    </row>
    <row r="24" spans="2:16" ht="15.75">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6" ht="16.5" thickBot="1">
      <c r="B25" s="466"/>
      <c r="C25" s="462"/>
      <c r="D25" s="462"/>
      <c r="E25" s="462"/>
      <c r="F25" s="462"/>
      <c r="G25" s="462"/>
      <c r="H25" s="462"/>
      <c r="I25" s="462"/>
      <c r="J25" s="462"/>
      <c r="K25" s="462"/>
      <c r="L25" s="462"/>
      <c r="M25" s="462"/>
      <c r="N25" s="462"/>
      <c r="O25" s="145" t="s">
        <v>209</v>
      </c>
      <c r="P25" s="30" t="s">
        <v>210</v>
      </c>
    </row>
    <row r="26" spans="2:16" ht="15">
      <c r="B26" s="148" t="s">
        <v>211</v>
      </c>
      <c r="C26" s="146">
        <v>31</v>
      </c>
      <c r="D26" s="8">
        <v>28</v>
      </c>
      <c r="E26" s="8">
        <v>31</v>
      </c>
      <c r="F26" s="8">
        <v>20</v>
      </c>
      <c r="G26" s="8">
        <v>10</v>
      </c>
      <c r="H26" s="8">
        <v>5</v>
      </c>
      <c r="I26" s="168">
        <f>SUM(C26:G26)</f>
        <v>120</v>
      </c>
      <c r="J26" s="8">
        <v>0</v>
      </c>
      <c r="K26" s="8">
        <v>31</v>
      </c>
      <c r="L26" s="8">
        <v>30</v>
      </c>
      <c r="M26" s="8">
        <v>31</v>
      </c>
      <c r="N26" s="168">
        <f>SUM(J26:M26)</f>
        <v>92</v>
      </c>
      <c r="O26" s="167">
        <f>SUM(C26:H26,J26:M26)</f>
        <v>217</v>
      </c>
      <c r="P26" s="169">
        <f>I26+N26</f>
        <v>212</v>
      </c>
    </row>
    <row r="27" spans="2:16" ht="19.5">
      <c r="B27" s="149" t="s">
        <v>485</v>
      </c>
      <c r="C27" s="147">
        <v>-1.6</v>
      </c>
      <c r="D27" s="10">
        <v>-0.2</v>
      </c>
      <c r="E27" s="10">
        <v>4.0999999999999996</v>
      </c>
      <c r="F27" s="10">
        <v>11</v>
      </c>
      <c r="G27" s="10">
        <v>11.9</v>
      </c>
      <c r="H27" s="10">
        <v>11.9</v>
      </c>
      <c r="I27" s="153">
        <f>(C26*C27+D26*D27+E26*E27+F26*F27+G26*G27)/I26</f>
        <v>3.4241666666666664</v>
      </c>
      <c r="J27" s="10"/>
      <c r="K27" s="95">
        <v>7.9</v>
      </c>
      <c r="L27" s="95">
        <v>7.6</v>
      </c>
      <c r="M27" s="95">
        <v>-0.3</v>
      </c>
      <c r="N27" s="153">
        <f>(J26*J27+K26*K27+L26*L27+M26*M27)/N26</f>
        <v>5.0391304347826082</v>
      </c>
      <c r="O27" s="154">
        <f>(C27*C26+D27*D26+E27*E26+F27*F26+G27*G26+H27*H26+J27*J26+K27*K26+L27*L26+M27*M26)/O26</f>
        <v>4.3041474654377883</v>
      </c>
      <c r="P27" s="161">
        <f>(I27*I26+N27*N26)/P26</f>
        <v>4.125</v>
      </c>
    </row>
    <row r="28" spans="2:16" ht="19.5">
      <c r="B28" s="149" t="s">
        <v>212</v>
      </c>
      <c r="C28" s="13">
        <v>452</v>
      </c>
      <c r="D28" s="12">
        <v>370</v>
      </c>
      <c r="E28" s="12">
        <v>275</v>
      </c>
      <c r="F28" s="12">
        <v>39</v>
      </c>
      <c r="G28" s="12">
        <v>12</v>
      </c>
      <c r="H28" s="12">
        <v>6</v>
      </c>
      <c r="I28" s="155">
        <f>SUM(C28:G28)</f>
        <v>1148</v>
      </c>
      <c r="J28" s="12">
        <v>0</v>
      </c>
      <c r="K28" s="12">
        <v>159</v>
      </c>
      <c r="L28" s="12">
        <v>163</v>
      </c>
      <c r="M28" s="12">
        <v>412</v>
      </c>
      <c r="N28" s="155">
        <f>SUM(J28:M28)</f>
        <v>734</v>
      </c>
      <c r="O28" s="156">
        <f>O26*(13-O27)</f>
        <v>1887</v>
      </c>
      <c r="P28" s="162">
        <f>P26*(13-P27)</f>
        <v>1881.5</v>
      </c>
    </row>
    <row r="29" spans="2:16" ht="19.5">
      <c r="B29" s="149" t="s">
        <v>213</v>
      </c>
      <c r="C29" s="13">
        <v>576</v>
      </c>
      <c r="D29" s="12">
        <v>482</v>
      </c>
      <c r="E29" s="12">
        <v>399</v>
      </c>
      <c r="F29" s="12">
        <v>119</v>
      </c>
      <c r="G29" s="12">
        <v>52</v>
      </c>
      <c r="H29" s="12">
        <v>26</v>
      </c>
      <c r="I29" s="155">
        <f>SUM(C29:G29)</f>
        <v>1628</v>
      </c>
      <c r="J29" s="12">
        <v>0</v>
      </c>
      <c r="K29" s="12">
        <v>283</v>
      </c>
      <c r="L29" s="12">
        <v>283</v>
      </c>
      <c r="M29" s="12">
        <v>536</v>
      </c>
      <c r="N29" s="155">
        <f>SUM(J29:M29)</f>
        <v>1102</v>
      </c>
      <c r="O29" s="156">
        <f>O26*(17-O27)</f>
        <v>2755</v>
      </c>
      <c r="P29" s="162">
        <f>P26*(17-P27)</f>
        <v>2729.5</v>
      </c>
    </row>
    <row r="30" spans="2:16" ht="19.5">
      <c r="B30" s="149" t="s">
        <v>214</v>
      </c>
      <c r="C30" s="17">
        <v>607</v>
      </c>
      <c r="D30" s="16">
        <v>510</v>
      </c>
      <c r="E30" s="16">
        <v>430</v>
      </c>
      <c r="F30" s="16">
        <v>139</v>
      </c>
      <c r="G30" s="16">
        <v>62</v>
      </c>
      <c r="H30" s="16">
        <v>31</v>
      </c>
      <c r="I30" s="155">
        <f>SUM(C30:G30)</f>
        <v>1748</v>
      </c>
      <c r="J30" s="16">
        <v>0</v>
      </c>
      <c r="K30" s="16">
        <v>314</v>
      </c>
      <c r="L30" s="16">
        <v>313</v>
      </c>
      <c r="M30" s="16">
        <v>567</v>
      </c>
      <c r="N30" s="155">
        <f>SUM(J30:M30)</f>
        <v>1194</v>
      </c>
      <c r="O30" s="157">
        <f>O26*(18-O27)</f>
        <v>2972</v>
      </c>
      <c r="P30" s="163">
        <f>P26*(18-P27)</f>
        <v>2941.5</v>
      </c>
    </row>
    <row r="31" spans="2:16" ht="20.25" thickBot="1">
      <c r="B31" s="350" t="s">
        <v>215</v>
      </c>
      <c r="C31" s="21">
        <v>638</v>
      </c>
      <c r="D31" s="20">
        <v>538</v>
      </c>
      <c r="E31" s="20">
        <v>461</v>
      </c>
      <c r="F31" s="20">
        <v>159</v>
      </c>
      <c r="G31" s="20">
        <v>72</v>
      </c>
      <c r="H31" s="20">
        <v>36</v>
      </c>
      <c r="I31" s="164">
        <f>SUM(C31:G31)</f>
        <v>1868</v>
      </c>
      <c r="J31" s="20">
        <v>0</v>
      </c>
      <c r="K31" s="20">
        <v>345</v>
      </c>
      <c r="L31" s="20">
        <v>343</v>
      </c>
      <c r="M31" s="20">
        <v>598</v>
      </c>
      <c r="N31" s="164">
        <f>SUM(J31:M31)</f>
        <v>1286</v>
      </c>
      <c r="O31" s="165">
        <f>O26*(19-O27)</f>
        <v>3189</v>
      </c>
      <c r="P31" s="166">
        <f>P26*(19-P27)</f>
        <v>3153.5</v>
      </c>
    </row>
    <row r="32" spans="2:16" ht="15.75" thickBot="1">
      <c r="B32" s="4"/>
      <c r="C32" s="4"/>
      <c r="D32" s="4"/>
      <c r="E32" s="4"/>
      <c r="F32" s="4"/>
      <c r="G32" s="4"/>
      <c r="H32" s="4"/>
      <c r="I32" s="4"/>
      <c r="J32" s="4"/>
      <c r="K32" s="4"/>
      <c r="L32" s="4"/>
      <c r="M32" s="4"/>
      <c r="N32" s="4"/>
      <c r="O32" s="4"/>
      <c r="P32" s="4"/>
    </row>
    <row r="33" spans="2:16" ht="24" thickBot="1">
      <c r="B33" s="473" t="s">
        <v>531</v>
      </c>
      <c r="C33" s="474"/>
      <c r="D33" s="474"/>
      <c r="E33" s="474"/>
      <c r="F33" s="474"/>
      <c r="G33" s="474"/>
      <c r="H33" s="474"/>
      <c r="I33" s="474"/>
      <c r="J33" s="474"/>
      <c r="K33" s="474"/>
      <c r="L33" s="470" t="s">
        <v>227</v>
      </c>
      <c r="M33" s="471"/>
      <c r="N33" s="471"/>
      <c r="O33" s="471"/>
      <c r="P33" s="472"/>
    </row>
    <row r="34" spans="2:16" ht="15.75">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6" ht="16.5" thickBot="1">
      <c r="B35" s="466"/>
      <c r="C35" s="462"/>
      <c r="D35" s="462"/>
      <c r="E35" s="462"/>
      <c r="F35" s="462"/>
      <c r="G35" s="462"/>
      <c r="H35" s="462"/>
      <c r="I35" s="462"/>
      <c r="J35" s="462"/>
      <c r="K35" s="462"/>
      <c r="L35" s="462"/>
      <c r="M35" s="462"/>
      <c r="N35" s="462"/>
      <c r="O35" s="145" t="s">
        <v>209</v>
      </c>
      <c r="P35" s="30" t="s">
        <v>210</v>
      </c>
    </row>
    <row r="36" spans="2:16" ht="15">
      <c r="B36" s="148" t="s">
        <v>211</v>
      </c>
      <c r="C36" s="146">
        <v>31</v>
      </c>
      <c r="D36" s="8">
        <v>28</v>
      </c>
      <c r="E36" s="8">
        <v>31</v>
      </c>
      <c r="F36" s="8">
        <v>25</v>
      </c>
      <c r="G36" s="8">
        <v>20</v>
      </c>
      <c r="H36" s="8">
        <v>0</v>
      </c>
      <c r="I36" s="168">
        <f>SUM(C36:G36)</f>
        <v>135</v>
      </c>
      <c r="J36" s="8">
        <v>20</v>
      </c>
      <c r="K36" s="8">
        <v>31</v>
      </c>
      <c r="L36" s="8">
        <v>30</v>
      </c>
      <c r="M36" s="8">
        <v>31</v>
      </c>
      <c r="N36" s="168">
        <f>SUM(J36:M36)</f>
        <v>112</v>
      </c>
      <c r="O36" s="167">
        <f>SUM(C36:H36,J36:M36)</f>
        <v>247</v>
      </c>
      <c r="P36" s="169">
        <f>I36+N36</f>
        <v>247</v>
      </c>
    </row>
    <row r="37" spans="2:16" ht="19.5">
      <c r="B37" s="149" t="s">
        <v>485</v>
      </c>
      <c r="C37" s="147">
        <v>-5.7</v>
      </c>
      <c r="D37" s="10">
        <v>-0.2</v>
      </c>
      <c r="E37" s="10">
        <v>4.5999999999999996</v>
      </c>
      <c r="F37" s="10">
        <v>8.1999999999999993</v>
      </c>
      <c r="G37" s="10">
        <v>10.8</v>
      </c>
      <c r="H37" s="10">
        <v>0</v>
      </c>
      <c r="I37" s="153">
        <f>(C36*C37+D36*D37+E36*E37+F36*F37+G36*G37)/I36</f>
        <v>2.8244444444444441</v>
      </c>
      <c r="J37" s="10">
        <v>11.4</v>
      </c>
      <c r="K37" s="95">
        <v>7.2</v>
      </c>
      <c r="L37" s="95">
        <v>6</v>
      </c>
      <c r="M37" s="95">
        <v>-4.0999999999999996</v>
      </c>
      <c r="N37" s="153">
        <f>(J36*J37+K36*K37+L36*L37+M36*M37)/N36</f>
        <v>4.5008928571428575</v>
      </c>
      <c r="O37" s="154">
        <f>(C37*C36+D37*D36+E37*E36+F37*F36+G37*G36+H37*H36+J37*J36+K37*K36+L37*L36+M37*M36)/O36</f>
        <v>3.5846153846153843</v>
      </c>
      <c r="P37" s="161">
        <f>(I37*I36+N37*N36)/P36</f>
        <v>3.5846153846153843</v>
      </c>
    </row>
    <row r="38" spans="2:16" ht="19.5">
      <c r="B38" s="149" t="s">
        <v>212</v>
      </c>
      <c r="C38" s="13">
        <v>580</v>
      </c>
      <c r="D38" s="12">
        <v>370</v>
      </c>
      <c r="E38" s="12">
        <v>262</v>
      </c>
      <c r="F38" s="12">
        <v>121</v>
      </c>
      <c r="G38" s="12">
        <v>44</v>
      </c>
      <c r="H38" s="12">
        <v>0</v>
      </c>
      <c r="I38" s="155">
        <f>SUM(C38:G38)</f>
        <v>1377</v>
      </c>
      <c r="J38" s="12">
        <v>33</v>
      </c>
      <c r="K38" s="12">
        <v>179</v>
      </c>
      <c r="L38" s="12">
        <v>211</v>
      </c>
      <c r="M38" s="12">
        <v>531</v>
      </c>
      <c r="N38" s="155">
        <f>SUM(J38:M38)</f>
        <v>954</v>
      </c>
      <c r="O38" s="156">
        <f>O36*(13-O37)</f>
        <v>2325.6</v>
      </c>
      <c r="P38" s="162">
        <f>P36*(13-P37)</f>
        <v>2325.6</v>
      </c>
    </row>
    <row r="39" spans="2:16" ht="19.5">
      <c r="B39" s="149" t="s">
        <v>213</v>
      </c>
      <c r="C39" s="13">
        <v>704</v>
      </c>
      <c r="D39" s="12">
        <v>482</v>
      </c>
      <c r="E39" s="12">
        <v>386</v>
      </c>
      <c r="F39" s="12">
        <v>221</v>
      </c>
      <c r="G39" s="12">
        <v>124</v>
      </c>
      <c r="H39" s="12">
        <f>H36*(17-H37)</f>
        <v>0</v>
      </c>
      <c r="I39" s="155">
        <f>SUM(C39:G39)</f>
        <v>1917</v>
      </c>
      <c r="J39" s="12">
        <v>113</v>
      </c>
      <c r="K39" s="12">
        <v>356</v>
      </c>
      <c r="L39" s="12">
        <v>331</v>
      </c>
      <c r="M39" s="12">
        <v>655</v>
      </c>
      <c r="N39" s="155">
        <f>SUM(J39:M39)</f>
        <v>1455</v>
      </c>
      <c r="O39" s="156">
        <f>O36*(17-O37)</f>
        <v>3313.6</v>
      </c>
      <c r="P39" s="162">
        <f>P36*(17-P37)</f>
        <v>3313.6</v>
      </c>
    </row>
    <row r="40" spans="2:16" ht="19.5">
      <c r="B40" s="149" t="s">
        <v>214</v>
      </c>
      <c r="C40" s="17">
        <v>735</v>
      </c>
      <c r="D40" s="16">
        <v>510</v>
      </c>
      <c r="E40" s="16">
        <v>417</v>
      </c>
      <c r="F40" s="16">
        <v>246</v>
      </c>
      <c r="G40" s="16">
        <v>144</v>
      </c>
      <c r="H40" s="16">
        <f>H36*(18-H37)</f>
        <v>0</v>
      </c>
      <c r="I40" s="155">
        <f>SUM(C40:G40)</f>
        <v>2052</v>
      </c>
      <c r="J40" s="16">
        <v>133</v>
      </c>
      <c r="K40" s="16">
        <v>334</v>
      </c>
      <c r="L40" s="16">
        <v>361</v>
      </c>
      <c r="M40" s="16">
        <v>686</v>
      </c>
      <c r="N40" s="155">
        <f>SUM(J40:M40)</f>
        <v>1514</v>
      </c>
      <c r="O40" s="157">
        <f>O36*(18-O37)</f>
        <v>3560.6</v>
      </c>
      <c r="P40" s="163">
        <f>P36*(18-P37)</f>
        <v>3560.6</v>
      </c>
    </row>
    <row r="41" spans="2:16" ht="20.25" thickBot="1">
      <c r="B41" s="350" t="s">
        <v>215</v>
      </c>
      <c r="C41" s="21">
        <v>766</v>
      </c>
      <c r="D41" s="20">
        <v>538</v>
      </c>
      <c r="E41" s="20">
        <v>448</v>
      </c>
      <c r="F41" s="20">
        <v>271</v>
      </c>
      <c r="G41" s="20">
        <v>164</v>
      </c>
      <c r="H41" s="20">
        <f>H36*(19-H37)</f>
        <v>0</v>
      </c>
      <c r="I41" s="164">
        <f>SUM(C41:G41)</f>
        <v>2187</v>
      </c>
      <c r="J41" s="20">
        <v>153</v>
      </c>
      <c r="K41" s="20">
        <v>365</v>
      </c>
      <c r="L41" s="20">
        <v>391</v>
      </c>
      <c r="M41" s="20">
        <v>717</v>
      </c>
      <c r="N41" s="164">
        <f>SUM(J41:M41)</f>
        <v>1626</v>
      </c>
      <c r="O41" s="165">
        <f>O36*(19-O37)</f>
        <v>3807.6</v>
      </c>
      <c r="P41" s="166">
        <f>P36*(19-P37)</f>
        <v>3807.6</v>
      </c>
    </row>
    <row r="42" spans="2:16" ht="15.75" thickBot="1">
      <c r="B42" s="4"/>
      <c r="C42" s="4"/>
      <c r="D42" s="4"/>
      <c r="E42" s="4"/>
      <c r="F42" s="4"/>
      <c r="G42" s="4"/>
      <c r="H42" s="4"/>
      <c r="I42" s="4"/>
      <c r="J42" s="4"/>
      <c r="K42" s="4"/>
      <c r="L42" s="4"/>
      <c r="M42" s="4"/>
      <c r="N42" s="4"/>
      <c r="O42" s="4"/>
      <c r="P42" s="4"/>
    </row>
    <row r="43" spans="2:16" ht="24" thickBot="1">
      <c r="B43" s="473" t="s">
        <v>532</v>
      </c>
      <c r="C43" s="474"/>
      <c r="D43" s="474"/>
      <c r="E43" s="474"/>
      <c r="F43" s="474"/>
      <c r="G43" s="474"/>
      <c r="H43" s="474"/>
      <c r="I43" s="474"/>
      <c r="J43" s="474"/>
      <c r="K43" s="474"/>
      <c r="L43" s="470" t="s">
        <v>228</v>
      </c>
      <c r="M43" s="471"/>
      <c r="N43" s="471"/>
      <c r="O43" s="471"/>
      <c r="P43" s="472"/>
    </row>
    <row r="44" spans="2:16" ht="15.75">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6" ht="16.5" thickBot="1">
      <c r="B45" s="466"/>
      <c r="C45" s="462"/>
      <c r="D45" s="462"/>
      <c r="E45" s="462"/>
      <c r="F45" s="462"/>
      <c r="G45" s="462"/>
      <c r="H45" s="462"/>
      <c r="I45" s="462"/>
      <c r="J45" s="462"/>
      <c r="K45" s="462"/>
      <c r="L45" s="462"/>
      <c r="M45" s="462"/>
      <c r="N45" s="462"/>
      <c r="O45" s="145" t="s">
        <v>209</v>
      </c>
      <c r="P45" s="30" t="s">
        <v>210</v>
      </c>
    </row>
    <row r="46" spans="2:16" ht="15">
      <c r="B46" s="148" t="s">
        <v>211</v>
      </c>
      <c r="C46" s="146">
        <v>31</v>
      </c>
      <c r="D46" s="8">
        <v>28</v>
      </c>
      <c r="E46" s="8">
        <v>31</v>
      </c>
      <c r="F46" s="8">
        <v>25</v>
      </c>
      <c r="G46" s="8">
        <v>5</v>
      </c>
      <c r="H46" s="8">
        <v>0</v>
      </c>
      <c r="I46" s="168">
        <f>SUM(C46:G46)</f>
        <v>120</v>
      </c>
      <c r="J46" s="8">
        <v>0</v>
      </c>
      <c r="K46" s="8">
        <v>26</v>
      </c>
      <c r="L46" s="8">
        <v>30</v>
      </c>
      <c r="M46" s="8">
        <v>31</v>
      </c>
      <c r="N46" s="168">
        <f>SUM(J46:M46)</f>
        <v>87</v>
      </c>
      <c r="O46" s="167">
        <f>SUM(C46:H46,J46:M46)</f>
        <v>207</v>
      </c>
      <c r="P46" s="169">
        <f>I46+N46</f>
        <v>207</v>
      </c>
    </row>
    <row r="47" spans="2:16" ht="19.5">
      <c r="B47" s="149" t="s">
        <v>485</v>
      </c>
      <c r="C47" s="147">
        <v>0.3</v>
      </c>
      <c r="D47" s="10">
        <v>-1.6</v>
      </c>
      <c r="E47" s="10">
        <v>5</v>
      </c>
      <c r="F47" s="10">
        <v>10.5</v>
      </c>
      <c r="G47" s="10">
        <v>6.7</v>
      </c>
      <c r="H47" s="10">
        <v>0</v>
      </c>
      <c r="I47" s="153">
        <f>(C46*C47+D46*D47+E46*E47+F46*F47+G46*G47)/I46</f>
        <v>3.4624999999999999</v>
      </c>
      <c r="J47" s="10">
        <v>0</v>
      </c>
      <c r="K47" s="95">
        <v>8.1999999999999993</v>
      </c>
      <c r="L47" s="95">
        <v>3.8</v>
      </c>
      <c r="M47" s="95">
        <v>3.7</v>
      </c>
      <c r="N47" s="153">
        <f>(J46*J47+K46*K47+L46*L47+M46*M47)/N46</f>
        <v>5.0793103448275856</v>
      </c>
      <c r="O47" s="154">
        <f>(C47*C46+D47*D46+E47*E46+F47*F46+G47*G46+H47*H46+J47*J46+K47*K46+L47*L46+M47*M46)/O46</f>
        <v>4.1420289855072472</v>
      </c>
      <c r="P47" s="161">
        <f>(I47*I46+N47*N46)/P46</f>
        <v>4.1420289855072454</v>
      </c>
    </row>
    <row r="48" spans="2:16" ht="19.5">
      <c r="B48" s="149" t="s">
        <v>212</v>
      </c>
      <c r="C48" s="13">
        <v>392</v>
      </c>
      <c r="D48" s="12">
        <v>408</v>
      </c>
      <c r="E48" s="12">
        <v>248</v>
      </c>
      <c r="F48" s="12">
        <v>64</v>
      </c>
      <c r="G48" s="12">
        <v>32</v>
      </c>
      <c r="H48" s="12">
        <f>H46*(13-H47)</f>
        <v>0</v>
      </c>
      <c r="I48" s="155">
        <f>SUM(C48:G48)</f>
        <v>1144</v>
      </c>
      <c r="J48" s="12">
        <v>0</v>
      </c>
      <c r="K48" s="12">
        <v>124</v>
      </c>
      <c r="L48" s="12">
        <v>277</v>
      </c>
      <c r="M48" s="12">
        <v>287</v>
      </c>
      <c r="N48" s="155">
        <f>SUM(J48:M48)</f>
        <v>688</v>
      </c>
      <c r="O48" s="156">
        <f>O46*(13-O47)</f>
        <v>1833.6</v>
      </c>
      <c r="P48" s="162">
        <f>P46*(13-P47)</f>
        <v>1833.6000000000001</v>
      </c>
    </row>
    <row r="49" spans="2:16" ht="19.5">
      <c r="B49" s="149" t="s">
        <v>213</v>
      </c>
      <c r="C49" s="13">
        <v>516</v>
      </c>
      <c r="D49" s="12">
        <v>520</v>
      </c>
      <c r="E49" s="12">
        <v>372</v>
      </c>
      <c r="F49" s="12">
        <v>164</v>
      </c>
      <c r="G49" s="12">
        <v>52</v>
      </c>
      <c r="H49" s="12">
        <f>H46*(17-H47)</f>
        <v>0</v>
      </c>
      <c r="I49" s="155">
        <f>SUM(C49:G49)</f>
        <v>1624</v>
      </c>
      <c r="J49" s="12">
        <v>0</v>
      </c>
      <c r="K49" s="12">
        <v>228</v>
      </c>
      <c r="L49" s="12">
        <v>397</v>
      </c>
      <c r="M49" s="12">
        <v>411</v>
      </c>
      <c r="N49" s="155">
        <f>SUM(J49:M49)</f>
        <v>1036</v>
      </c>
      <c r="O49" s="156">
        <f>O46*(17-O47)</f>
        <v>2661.6</v>
      </c>
      <c r="P49" s="162">
        <f>P46*(17-P47)</f>
        <v>2661.6000000000004</v>
      </c>
    </row>
    <row r="50" spans="2:16" ht="19.5">
      <c r="B50" s="149" t="s">
        <v>214</v>
      </c>
      <c r="C50" s="17">
        <v>547</v>
      </c>
      <c r="D50" s="16">
        <v>548</v>
      </c>
      <c r="E50" s="16">
        <v>403</v>
      </c>
      <c r="F50" s="16">
        <v>189</v>
      </c>
      <c r="G50" s="16">
        <v>57</v>
      </c>
      <c r="H50" s="16">
        <f>H46*(18-H47)</f>
        <v>0</v>
      </c>
      <c r="I50" s="155">
        <f>SUM(C50:G50)</f>
        <v>1744</v>
      </c>
      <c r="J50" s="16">
        <v>0</v>
      </c>
      <c r="K50" s="16">
        <v>254</v>
      </c>
      <c r="L50" s="16">
        <v>427</v>
      </c>
      <c r="M50" s="16">
        <v>442</v>
      </c>
      <c r="N50" s="155">
        <f>SUM(J50:M50)</f>
        <v>1123</v>
      </c>
      <c r="O50" s="157">
        <f>O46*(18-O47)</f>
        <v>2868.6</v>
      </c>
      <c r="P50" s="163">
        <f>P46*(18-P47)</f>
        <v>2868.6000000000004</v>
      </c>
    </row>
    <row r="51" spans="2:16" ht="20.25" thickBot="1">
      <c r="B51" s="350" t="s">
        <v>215</v>
      </c>
      <c r="C51" s="21">
        <v>578</v>
      </c>
      <c r="D51" s="20">
        <v>576</v>
      </c>
      <c r="E51" s="20">
        <v>434</v>
      </c>
      <c r="F51" s="20">
        <v>514</v>
      </c>
      <c r="G51" s="20">
        <v>62</v>
      </c>
      <c r="H51" s="20">
        <f>H46*(19-H47)</f>
        <v>0</v>
      </c>
      <c r="I51" s="164">
        <f>SUM(C51:G51)</f>
        <v>2164</v>
      </c>
      <c r="J51" s="20">
        <v>0</v>
      </c>
      <c r="K51" s="20">
        <v>280</v>
      </c>
      <c r="L51" s="20">
        <v>457</v>
      </c>
      <c r="M51" s="20">
        <v>473</v>
      </c>
      <c r="N51" s="164">
        <f>SUM(J51:M51)</f>
        <v>1210</v>
      </c>
      <c r="O51" s="165">
        <f>O46*(19-O47)</f>
        <v>3075.6</v>
      </c>
      <c r="P51" s="166">
        <f>P46*(19-P47)</f>
        <v>3075.6000000000004</v>
      </c>
    </row>
    <row r="52" spans="2:16" ht="15.75" thickBot="1">
      <c r="B52" s="4"/>
      <c r="C52" s="4"/>
      <c r="D52" s="4"/>
      <c r="E52" s="4"/>
      <c r="F52" s="4"/>
      <c r="G52" s="4"/>
      <c r="H52" s="4"/>
      <c r="I52" s="4"/>
      <c r="J52" s="4"/>
      <c r="K52" s="4"/>
      <c r="L52" s="4"/>
      <c r="M52" s="4"/>
      <c r="N52" s="4"/>
      <c r="O52" s="4"/>
      <c r="P52" s="4"/>
    </row>
    <row r="53" spans="2:16" ht="24" thickBot="1">
      <c r="B53" s="473" t="s">
        <v>533</v>
      </c>
      <c r="C53" s="474"/>
      <c r="D53" s="474"/>
      <c r="E53" s="474"/>
      <c r="F53" s="474"/>
      <c r="G53" s="474"/>
      <c r="H53" s="474"/>
      <c r="I53" s="474"/>
      <c r="J53" s="474"/>
      <c r="K53" s="474"/>
      <c r="L53" s="470" t="s">
        <v>229</v>
      </c>
      <c r="M53" s="471"/>
      <c r="N53" s="471"/>
      <c r="O53" s="471"/>
      <c r="P53" s="472"/>
    </row>
    <row r="54" spans="2:16"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6" ht="16.5" thickBot="1">
      <c r="B55" s="466"/>
      <c r="C55" s="462"/>
      <c r="D55" s="462"/>
      <c r="E55" s="462"/>
      <c r="F55" s="462"/>
      <c r="G55" s="462"/>
      <c r="H55" s="462"/>
      <c r="I55" s="462"/>
      <c r="J55" s="462"/>
      <c r="K55" s="462"/>
      <c r="L55" s="462"/>
      <c r="M55" s="462"/>
      <c r="N55" s="462"/>
      <c r="O55" s="145" t="s">
        <v>209</v>
      </c>
      <c r="P55" s="30" t="s">
        <v>210</v>
      </c>
    </row>
    <row r="56" spans="2:16" ht="15">
      <c r="B56" s="148" t="s">
        <v>211</v>
      </c>
      <c r="C56" s="146">
        <v>31</v>
      </c>
      <c r="D56" s="8">
        <v>28</v>
      </c>
      <c r="E56" s="8">
        <v>31</v>
      </c>
      <c r="F56" s="8">
        <v>25</v>
      </c>
      <c r="G56" s="8">
        <v>10</v>
      </c>
      <c r="H56" s="8">
        <v>5</v>
      </c>
      <c r="I56" s="168">
        <f>SUM(C56:G56)</f>
        <v>125</v>
      </c>
      <c r="J56" s="8">
        <v>10</v>
      </c>
      <c r="K56" s="8">
        <v>20</v>
      </c>
      <c r="L56" s="8">
        <v>30</v>
      </c>
      <c r="M56" s="8">
        <v>31</v>
      </c>
      <c r="N56" s="168">
        <f>SUM(J56:M56)</f>
        <v>91</v>
      </c>
      <c r="O56" s="167">
        <f>SUM(C56:H56,J56:M56)</f>
        <v>221</v>
      </c>
      <c r="P56" s="169">
        <f>I56+N56</f>
        <v>216</v>
      </c>
    </row>
    <row r="57" spans="2:16" ht="19.5">
      <c r="B57" s="149" t="s">
        <v>485</v>
      </c>
      <c r="C57" s="147">
        <v>0.3</v>
      </c>
      <c r="D57" s="10">
        <v>4.4000000000000004</v>
      </c>
      <c r="E57" s="10">
        <v>6.6</v>
      </c>
      <c r="F57" s="10">
        <v>7.7</v>
      </c>
      <c r="G57" s="10">
        <v>12.6</v>
      </c>
      <c r="H57" s="10">
        <v>13</v>
      </c>
      <c r="I57" s="153">
        <f>(C56*C57+D56*D57+E56*E57+F56*F57+G56*G57)/I56</f>
        <v>5.2448000000000006</v>
      </c>
      <c r="J57" s="10">
        <v>12.5</v>
      </c>
      <c r="K57" s="95">
        <v>9.8000000000000007</v>
      </c>
      <c r="L57" s="95">
        <v>6.2</v>
      </c>
      <c r="M57" s="95">
        <v>0.3</v>
      </c>
      <c r="N57" s="153">
        <f>(J56*J57+K56*K57+L56*L57+M56*M57)/N56</f>
        <v>5.673626373626373</v>
      </c>
      <c r="O57" s="154">
        <f>(C57*C56+D57*D56+E57*E56+F57*F56+G57*G56+H57*H56+J57*J56+K57*K56+L57*L56+M57*M56)/O56</f>
        <v>5.59683257918552</v>
      </c>
      <c r="P57" s="161">
        <f>(I57*I56+N57*N56)/P56</f>
        <v>5.4254629629629632</v>
      </c>
    </row>
    <row r="58" spans="2:16" ht="19.5">
      <c r="B58" s="149" t="s">
        <v>212</v>
      </c>
      <c r="C58" s="13">
        <v>394</v>
      </c>
      <c r="D58" s="12">
        <v>241</v>
      </c>
      <c r="E58" s="12">
        <v>198</v>
      </c>
      <c r="F58" s="12">
        <v>134</v>
      </c>
      <c r="G58" s="12">
        <v>4</v>
      </c>
      <c r="H58" s="12">
        <v>1</v>
      </c>
      <c r="I58" s="155">
        <f>SUM(C58:G58)</f>
        <v>971</v>
      </c>
      <c r="J58" s="12">
        <v>5</v>
      </c>
      <c r="K58" s="12">
        <v>63</v>
      </c>
      <c r="L58" s="12">
        <v>204</v>
      </c>
      <c r="M58" s="12">
        <f>M56*(13-M57)</f>
        <v>393.7</v>
      </c>
      <c r="N58" s="155">
        <f>SUM(J58:M58)</f>
        <v>665.7</v>
      </c>
      <c r="O58" s="156">
        <f>O56*(13-O57)</f>
        <v>1636.1000000000001</v>
      </c>
      <c r="P58" s="162">
        <f>P56*(13-P57)</f>
        <v>1636.1</v>
      </c>
    </row>
    <row r="59" spans="2:16" ht="19.5">
      <c r="B59" s="149" t="s">
        <v>213</v>
      </c>
      <c r="C59" s="13">
        <v>518</v>
      </c>
      <c r="D59" s="12">
        <v>353</v>
      </c>
      <c r="E59" s="12">
        <v>322</v>
      </c>
      <c r="F59" s="12">
        <v>234</v>
      </c>
      <c r="G59" s="12">
        <v>44</v>
      </c>
      <c r="H59" s="12">
        <v>21</v>
      </c>
      <c r="I59" s="155">
        <f>SUM(C59:G59)</f>
        <v>1471</v>
      </c>
      <c r="J59" s="12">
        <v>45</v>
      </c>
      <c r="K59" s="12">
        <v>143</v>
      </c>
      <c r="L59" s="12">
        <v>234</v>
      </c>
      <c r="M59" s="12">
        <v>518</v>
      </c>
      <c r="N59" s="155">
        <f>SUM(J59:M59)</f>
        <v>940</v>
      </c>
      <c r="O59" s="156">
        <f>O56*(17-O57)</f>
        <v>2520.1</v>
      </c>
      <c r="P59" s="162">
        <f>P56*(17-P57)</f>
        <v>2500.1</v>
      </c>
    </row>
    <row r="60" spans="2:16" ht="19.5">
      <c r="B60" s="149" t="s">
        <v>214</v>
      </c>
      <c r="C60" s="17">
        <v>549</v>
      </c>
      <c r="D60" s="16">
        <v>381</v>
      </c>
      <c r="E60" s="16">
        <v>353</v>
      </c>
      <c r="F60" s="16">
        <v>259</v>
      </c>
      <c r="G60" s="16">
        <v>54</v>
      </c>
      <c r="H60" s="16">
        <v>26</v>
      </c>
      <c r="I60" s="155">
        <f>SUM(C60:G60)</f>
        <v>1596</v>
      </c>
      <c r="J60" s="16">
        <v>55</v>
      </c>
      <c r="K60" s="16">
        <v>163</v>
      </c>
      <c r="L60" s="16">
        <v>354</v>
      </c>
      <c r="M60" s="16">
        <v>549</v>
      </c>
      <c r="N60" s="155">
        <f>SUM(J60:M60)</f>
        <v>1121</v>
      </c>
      <c r="O60" s="157">
        <f>O56*(18-O57)</f>
        <v>2741.1</v>
      </c>
      <c r="P60" s="163">
        <f>P56*(18-P57)</f>
        <v>2716.1</v>
      </c>
    </row>
    <row r="61" spans="2:16" ht="20.25" thickBot="1">
      <c r="B61" s="350" t="s">
        <v>215</v>
      </c>
      <c r="C61" s="21">
        <v>580</v>
      </c>
      <c r="D61" s="20">
        <v>409</v>
      </c>
      <c r="E61" s="20">
        <v>384</v>
      </c>
      <c r="F61" s="20">
        <v>284</v>
      </c>
      <c r="G61" s="20">
        <v>64</v>
      </c>
      <c r="H61" s="20">
        <v>31</v>
      </c>
      <c r="I61" s="164">
        <f>SUM(C61:G61)</f>
        <v>1721</v>
      </c>
      <c r="J61" s="20">
        <v>65</v>
      </c>
      <c r="K61" s="20">
        <v>183</v>
      </c>
      <c r="L61" s="20">
        <v>384</v>
      </c>
      <c r="M61" s="20">
        <v>580</v>
      </c>
      <c r="N61" s="164">
        <f>SUM(J61:M61)</f>
        <v>1212</v>
      </c>
      <c r="O61" s="165">
        <f>O56*(19-O57)</f>
        <v>2962.1</v>
      </c>
      <c r="P61" s="166">
        <f>P56*(19-P57)</f>
        <v>2932.1</v>
      </c>
    </row>
    <row r="62" spans="2:16" ht="15.75" thickBot="1">
      <c r="B62" s="4"/>
      <c r="C62" s="4"/>
      <c r="D62" s="4"/>
      <c r="E62" s="4"/>
      <c r="F62" s="4"/>
      <c r="G62" s="4"/>
      <c r="H62" s="4"/>
      <c r="I62" s="4"/>
      <c r="J62" s="4"/>
      <c r="K62" s="4"/>
      <c r="L62" s="4"/>
      <c r="M62" s="4"/>
      <c r="N62" s="4"/>
      <c r="O62" s="4"/>
      <c r="P62" s="4"/>
    </row>
    <row r="63" spans="2:16" ht="24" thickBot="1">
      <c r="B63" s="473" t="s">
        <v>532</v>
      </c>
      <c r="C63" s="474"/>
      <c r="D63" s="474"/>
      <c r="E63" s="474"/>
      <c r="F63" s="474"/>
      <c r="G63" s="474"/>
      <c r="H63" s="474"/>
      <c r="I63" s="474"/>
      <c r="J63" s="474"/>
      <c r="K63" s="474"/>
      <c r="L63" s="470" t="s">
        <v>230</v>
      </c>
      <c r="M63" s="471"/>
      <c r="N63" s="471"/>
      <c r="O63" s="471"/>
      <c r="P63" s="472"/>
    </row>
    <row r="64" spans="2:16"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ht="15">
      <c r="B66" s="148" t="s">
        <v>211</v>
      </c>
      <c r="C66" s="146">
        <v>31</v>
      </c>
      <c r="D66" s="8">
        <v>28</v>
      </c>
      <c r="E66" s="8">
        <v>31</v>
      </c>
      <c r="F66" s="8">
        <v>15</v>
      </c>
      <c r="G66" s="8">
        <v>21</v>
      </c>
      <c r="H66" s="8">
        <v>5</v>
      </c>
      <c r="I66" s="168">
        <f>SUM(C66:G66)</f>
        <v>126</v>
      </c>
      <c r="J66" s="8">
        <v>15</v>
      </c>
      <c r="K66" s="8">
        <v>20</v>
      </c>
      <c r="L66" s="8">
        <v>30</v>
      </c>
      <c r="M66" s="8">
        <v>31</v>
      </c>
      <c r="N66" s="168">
        <f>SUM(J66:M66)</f>
        <v>96</v>
      </c>
      <c r="O66" s="167">
        <f>SUM(C66:H66,J66:M66)</f>
        <v>227</v>
      </c>
      <c r="P66" s="169">
        <f>I66+N66</f>
        <v>222</v>
      </c>
    </row>
    <row r="67" spans="2:16" ht="19.5">
      <c r="B67" s="149" t="s">
        <v>485</v>
      </c>
      <c r="C67" s="147">
        <v>1.6</v>
      </c>
      <c r="D67" s="10">
        <v>0.7</v>
      </c>
      <c r="E67" s="10">
        <v>0.5</v>
      </c>
      <c r="F67" s="10">
        <v>4.2</v>
      </c>
      <c r="G67" s="10">
        <v>11.7</v>
      </c>
      <c r="H67" s="10">
        <v>12</v>
      </c>
      <c r="I67" s="153">
        <f>(C66*C67+D66*D67+E66*E67+F66*F67+G66*G67)/I66</f>
        <v>3.1222222222222222</v>
      </c>
      <c r="J67" s="10">
        <v>10.7</v>
      </c>
      <c r="K67" s="95">
        <v>9.8000000000000007</v>
      </c>
      <c r="L67" s="95">
        <v>5.8</v>
      </c>
      <c r="M67" s="95">
        <v>4</v>
      </c>
      <c r="N67" s="153">
        <f>(J66*J67+K66*K67+L66*L67+M66*M67)/N66</f>
        <v>6.817708333333333</v>
      </c>
      <c r="O67" s="154">
        <f>(C67*C66+D67*D66+E67*E66+F67*F66+G67*G66+H67*H66+J67*J66+K67*K66+L67*L66+M67*M66)/O66</f>
        <v>4.8806167400881062</v>
      </c>
      <c r="P67" s="161">
        <f>(I67*I66+N67*N66)/P66</f>
        <v>4.7202702702702704</v>
      </c>
    </row>
    <row r="68" spans="2:16" ht="19.5">
      <c r="B68" s="149" t="s">
        <v>212</v>
      </c>
      <c r="C68" s="13">
        <v>353</v>
      </c>
      <c r="D68" s="12">
        <v>344</v>
      </c>
      <c r="E68" s="12">
        <v>388</v>
      </c>
      <c r="F68" s="12">
        <v>133</v>
      </c>
      <c r="G68" s="12">
        <v>28</v>
      </c>
      <c r="H68" s="12">
        <v>4</v>
      </c>
      <c r="I68" s="155">
        <f>SUM(C68:G68)</f>
        <v>1246</v>
      </c>
      <c r="J68" s="12">
        <v>35</v>
      </c>
      <c r="K68" s="12">
        <v>63</v>
      </c>
      <c r="L68" s="12">
        <v>216</v>
      </c>
      <c r="M68" s="12">
        <v>279</v>
      </c>
      <c r="N68" s="155">
        <f>SUM(J68:M68)</f>
        <v>593</v>
      </c>
      <c r="O68" s="156">
        <f>O66*(13-O67)</f>
        <v>1843.1</v>
      </c>
      <c r="P68" s="162">
        <f>P66*(13-P67)</f>
        <v>1838.1000000000001</v>
      </c>
    </row>
    <row r="69" spans="2:16" ht="19.5">
      <c r="B69" s="149" t="s">
        <v>213</v>
      </c>
      <c r="C69" s="13">
        <v>477</v>
      </c>
      <c r="D69" s="12">
        <v>456</v>
      </c>
      <c r="E69" s="12">
        <v>512</v>
      </c>
      <c r="F69" s="12">
        <v>193</v>
      </c>
      <c r="G69" s="12">
        <v>112</v>
      </c>
      <c r="H69" s="12">
        <v>24</v>
      </c>
      <c r="I69" s="155">
        <f>SUM(C69:G69)</f>
        <v>1750</v>
      </c>
      <c r="J69" s="12">
        <v>95</v>
      </c>
      <c r="K69" s="12">
        <v>143</v>
      </c>
      <c r="L69" s="12">
        <v>336</v>
      </c>
      <c r="M69" s="12">
        <v>403</v>
      </c>
      <c r="N69" s="155">
        <f>SUM(J69:M69)</f>
        <v>977</v>
      </c>
      <c r="O69" s="156">
        <f>O66*(17-O67)</f>
        <v>2751.1</v>
      </c>
      <c r="P69" s="162">
        <f>P66*(17-P67)</f>
        <v>2726.1000000000004</v>
      </c>
    </row>
    <row r="70" spans="2:16" ht="19.5">
      <c r="B70" s="149" t="s">
        <v>214</v>
      </c>
      <c r="C70" s="17">
        <v>508</v>
      </c>
      <c r="D70" s="16">
        <v>484</v>
      </c>
      <c r="E70" s="16">
        <v>543</v>
      </c>
      <c r="F70" s="16">
        <v>208</v>
      </c>
      <c r="G70" s="16">
        <v>133</v>
      </c>
      <c r="H70" s="16">
        <v>29</v>
      </c>
      <c r="I70" s="155">
        <f>SUM(C70:G70)</f>
        <v>1876</v>
      </c>
      <c r="J70" s="16">
        <v>110</v>
      </c>
      <c r="K70" s="16">
        <v>163</v>
      </c>
      <c r="L70" s="16">
        <v>366</v>
      </c>
      <c r="M70" s="16">
        <v>434</v>
      </c>
      <c r="N70" s="155">
        <f>SUM(J70:M70)</f>
        <v>1073</v>
      </c>
      <c r="O70" s="157">
        <f>O66*(18-O67)</f>
        <v>2978.1</v>
      </c>
      <c r="P70" s="163">
        <f>P66*(18-P67)</f>
        <v>2948.1000000000004</v>
      </c>
    </row>
    <row r="71" spans="2:16" ht="20.25" thickBot="1">
      <c r="B71" s="350" t="s">
        <v>215</v>
      </c>
      <c r="C71" s="21">
        <v>537</v>
      </c>
      <c r="D71" s="20">
        <v>512</v>
      </c>
      <c r="E71" s="20">
        <f>E66*(19-E67)</f>
        <v>573.5</v>
      </c>
      <c r="F71" s="20">
        <v>223</v>
      </c>
      <c r="G71" s="20">
        <v>154</v>
      </c>
      <c r="H71" s="20">
        <v>34</v>
      </c>
      <c r="I71" s="164">
        <f>SUM(C71:G71)</f>
        <v>1999.5</v>
      </c>
      <c r="J71" s="20">
        <v>125</v>
      </c>
      <c r="K71" s="20">
        <v>183</v>
      </c>
      <c r="L71" s="20">
        <v>396</v>
      </c>
      <c r="M71" s="20">
        <v>465</v>
      </c>
      <c r="N71" s="164">
        <f>SUM(J71:M71)</f>
        <v>1169</v>
      </c>
      <c r="O71" s="165">
        <f>O66*(19-O67)</f>
        <v>3205.1</v>
      </c>
      <c r="P71" s="166">
        <f>P66*(19-P67)</f>
        <v>3170.1000000000004</v>
      </c>
    </row>
    <row r="72" spans="2:16" ht="15.75" thickBot="1">
      <c r="B72" s="4"/>
      <c r="C72" s="4"/>
      <c r="D72" s="4"/>
      <c r="E72" s="4"/>
      <c r="F72" s="4"/>
      <c r="G72" s="4"/>
      <c r="H72" s="4"/>
      <c r="I72" s="4"/>
      <c r="J72" s="4"/>
      <c r="K72" s="4"/>
      <c r="L72" s="4"/>
      <c r="M72" s="4"/>
      <c r="N72" s="4"/>
      <c r="O72" s="4"/>
      <c r="P72" s="4"/>
    </row>
    <row r="73" spans="2:16" ht="24" thickBot="1">
      <c r="B73" s="473" t="s">
        <v>530</v>
      </c>
      <c r="C73" s="474"/>
      <c r="D73" s="474"/>
      <c r="E73" s="474"/>
      <c r="F73" s="474"/>
      <c r="G73" s="474"/>
      <c r="H73" s="474"/>
      <c r="I73" s="474"/>
      <c r="J73" s="474"/>
      <c r="K73" s="474"/>
      <c r="L73" s="470" t="s">
        <v>231</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ht="15">
      <c r="B76" s="148" t="s">
        <v>211</v>
      </c>
      <c r="C76" s="146">
        <v>31</v>
      </c>
      <c r="D76" s="8">
        <v>28</v>
      </c>
      <c r="E76" s="8">
        <v>31</v>
      </c>
      <c r="F76" s="8">
        <v>25</v>
      </c>
      <c r="G76" s="8">
        <v>15</v>
      </c>
      <c r="H76" s="8">
        <v>5</v>
      </c>
      <c r="I76" s="168">
        <f>SUM(C76:G76)</f>
        <v>130</v>
      </c>
      <c r="J76" s="8">
        <v>13</v>
      </c>
      <c r="K76" s="8">
        <v>23</v>
      </c>
      <c r="L76" s="8">
        <v>29</v>
      </c>
      <c r="M76" s="8">
        <v>31</v>
      </c>
      <c r="N76" s="168">
        <f>SUM(J76:M76)</f>
        <v>96</v>
      </c>
      <c r="O76" s="167">
        <f>SUM(C76:H76,J76:M76)</f>
        <v>231</v>
      </c>
      <c r="P76" s="169">
        <f>I76+N76</f>
        <v>226</v>
      </c>
    </row>
    <row r="77" spans="2:16" ht="19.5">
      <c r="B77" s="149" t="s">
        <v>485</v>
      </c>
      <c r="C77" s="147">
        <v>1.1000000000000001</v>
      </c>
      <c r="D77" s="10">
        <v>4.5999999999999996</v>
      </c>
      <c r="E77" s="10">
        <v>7.4</v>
      </c>
      <c r="F77" s="10">
        <v>10.1</v>
      </c>
      <c r="G77" s="10">
        <v>9.9</v>
      </c>
      <c r="H77" s="10">
        <v>13</v>
      </c>
      <c r="I77" s="153">
        <f>(C76*C77+D76*D77+E76*E77+F76*F77+G76*G77)/I76</f>
        <v>6.1023076923076918</v>
      </c>
      <c r="J77" s="10">
        <v>13.736666666666663</v>
      </c>
      <c r="K77" s="95">
        <v>10.077419354838712</v>
      </c>
      <c r="L77" s="95">
        <v>5.9333333333333318</v>
      </c>
      <c r="M77" s="95">
        <v>1.6483870967741934</v>
      </c>
      <c r="N77" s="153">
        <f>(J76*J77+K76*K77+L76*L77+M76*M77)/N76</f>
        <v>6.5992081093189965</v>
      </c>
      <c r="O77" s="154">
        <f>(C77*C76+D77*D76+E77*E76+F77*F76+G77*G76+H77*H76+J77*J76+K77*K76+L77*L76+M77*M76)/O76</f>
        <v>6.4581124610156859</v>
      </c>
      <c r="P77" s="161">
        <f>(I77*I76+N77*N76)/P76</f>
        <v>6.3133804358169181</v>
      </c>
    </row>
    <row r="78" spans="2:16" ht="19.5">
      <c r="B78" s="149" t="s">
        <v>212</v>
      </c>
      <c r="C78" s="13">
        <v>369</v>
      </c>
      <c r="D78" s="12">
        <v>235</v>
      </c>
      <c r="E78" s="12">
        <v>174</v>
      </c>
      <c r="F78" s="12">
        <v>73</v>
      </c>
      <c r="G78" s="12">
        <v>46</v>
      </c>
      <c r="H78" s="12">
        <v>2</v>
      </c>
      <c r="I78" s="155">
        <f>SUM(C78:G78)</f>
        <v>897</v>
      </c>
      <c r="J78" s="12">
        <f>J76*(13-J77)</f>
        <v>-9.5766666666666165</v>
      </c>
      <c r="K78" s="12">
        <f>K76*(13-K77)</f>
        <v>67.21935483870962</v>
      </c>
      <c r="L78" s="12">
        <f>L76*(13-L77)</f>
        <v>204.93333333333337</v>
      </c>
      <c r="M78" s="12">
        <f>M76*(13-M77)</f>
        <v>351.9</v>
      </c>
      <c r="N78" s="155">
        <f>SUM(J78:M78)</f>
        <v>614.47602150537637</v>
      </c>
      <c r="O78" s="156">
        <f>O76*(13-O77)</f>
        <v>1511.1760215053766</v>
      </c>
      <c r="P78" s="162">
        <f>P76*(13-P77)</f>
        <v>1511.1760215053764</v>
      </c>
    </row>
    <row r="79" spans="2:16" ht="19.5">
      <c r="B79" s="149" t="s">
        <v>213</v>
      </c>
      <c r="C79" s="13">
        <v>493</v>
      </c>
      <c r="D79" s="12">
        <v>347</v>
      </c>
      <c r="E79" s="12">
        <v>298</v>
      </c>
      <c r="F79" s="12">
        <v>173</v>
      </c>
      <c r="G79" s="12">
        <v>106</v>
      </c>
      <c r="H79" s="12">
        <v>22</v>
      </c>
      <c r="I79" s="155">
        <f>SUM(C79:G79)</f>
        <v>1417</v>
      </c>
      <c r="J79" s="12">
        <f>J76*(17-J77)</f>
        <v>42.423333333333382</v>
      </c>
      <c r="K79" s="12">
        <f>K76*(17-K77)</f>
        <v>159.21935483870962</v>
      </c>
      <c r="L79" s="12">
        <f>L76*(17-L77)</f>
        <v>320.93333333333339</v>
      </c>
      <c r="M79" s="12">
        <f>M76*(17-M77)</f>
        <v>475.9</v>
      </c>
      <c r="N79" s="155">
        <f>SUM(J79:M79)</f>
        <v>998.47602150537637</v>
      </c>
      <c r="O79" s="156">
        <f>O76*(17-O77)</f>
        <v>2435.1760215053764</v>
      </c>
      <c r="P79" s="162">
        <f>P76*(17-P77)</f>
        <v>2415.1760215053769</v>
      </c>
    </row>
    <row r="80" spans="2:16" ht="19.5">
      <c r="B80" s="149" t="s">
        <v>214</v>
      </c>
      <c r="C80" s="17">
        <v>524</v>
      </c>
      <c r="D80" s="16">
        <v>375</v>
      </c>
      <c r="E80" s="16">
        <v>329</v>
      </c>
      <c r="F80" s="16">
        <v>198</v>
      </c>
      <c r="G80" s="16">
        <v>121</v>
      </c>
      <c r="H80" s="16">
        <v>27</v>
      </c>
      <c r="I80" s="155">
        <f>SUM(C80:G80)</f>
        <v>1547</v>
      </c>
      <c r="J80" s="16">
        <f>J76*(18-J77)</f>
        <v>55.423333333333382</v>
      </c>
      <c r="K80" s="16">
        <f>K76*(18-K77)</f>
        <v>182.21935483870962</v>
      </c>
      <c r="L80" s="16">
        <f>L76*(18-L77)</f>
        <v>349.93333333333339</v>
      </c>
      <c r="M80" s="16">
        <f>M76*(18-M77)</f>
        <v>506.9</v>
      </c>
      <c r="N80" s="155">
        <f>SUM(J80:M80)</f>
        <v>1094.4760215053764</v>
      </c>
      <c r="O80" s="157">
        <f>O76*(18-O77)</f>
        <v>2666.1760215053764</v>
      </c>
      <c r="P80" s="163">
        <f>P76*(18-P77)</f>
        <v>2641.1760215053769</v>
      </c>
    </row>
    <row r="81" spans="2:16" ht="20.25" thickBot="1">
      <c r="B81" s="350" t="s">
        <v>215</v>
      </c>
      <c r="C81" s="21">
        <v>555</v>
      </c>
      <c r="D81" s="20">
        <v>403</v>
      </c>
      <c r="E81" s="20">
        <v>360</v>
      </c>
      <c r="F81" s="20">
        <v>223</v>
      </c>
      <c r="G81" s="20">
        <v>136</v>
      </c>
      <c r="H81" s="20">
        <v>32</v>
      </c>
      <c r="I81" s="164">
        <f>SUM(C81:G81)</f>
        <v>1677</v>
      </c>
      <c r="J81" s="20">
        <f>J76*(19-J77)</f>
        <v>68.423333333333389</v>
      </c>
      <c r="K81" s="20">
        <f>K76*(19-K77)</f>
        <v>205.21935483870962</v>
      </c>
      <c r="L81" s="20">
        <f>L76*(19-L77)</f>
        <v>378.93333333333339</v>
      </c>
      <c r="M81" s="20">
        <f>M76*(19-M77)</f>
        <v>537.9</v>
      </c>
      <c r="N81" s="164">
        <f>SUM(J81:M81)</f>
        <v>1190.4760215053764</v>
      </c>
      <c r="O81" s="165">
        <f>O76*(19-O77)</f>
        <v>2897.1760215053764</v>
      </c>
      <c r="P81" s="166">
        <f>P76*(19-P77)</f>
        <v>2867.1760215053769</v>
      </c>
    </row>
    <row r="82" spans="2:16" ht="15.75" thickBot="1">
      <c r="B82" s="24"/>
      <c r="C82" s="25"/>
      <c r="D82" s="25"/>
      <c r="E82" s="25"/>
      <c r="F82" s="25"/>
      <c r="G82" s="25"/>
      <c r="H82" s="25"/>
      <c r="I82" s="26"/>
      <c r="J82" s="25"/>
      <c r="K82" s="25"/>
      <c r="L82" s="25"/>
      <c r="M82" s="25"/>
      <c r="N82" s="26"/>
      <c r="O82" s="27"/>
      <c r="P82" s="27"/>
    </row>
    <row r="83" spans="2:16" ht="24" thickBot="1">
      <c r="B83" s="473" t="s">
        <v>532</v>
      </c>
      <c r="C83" s="474"/>
      <c r="D83" s="474"/>
      <c r="E83" s="474"/>
      <c r="F83" s="474"/>
      <c r="G83" s="474"/>
      <c r="H83" s="474"/>
      <c r="I83" s="474"/>
      <c r="J83" s="474"/>
      <c r="K83" s="474"/>
      <c r="L83" s="470" t="s">
        <v>145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ht="15">
      <c r="B86" s="148" t="s">
        <v>211</v>
      </c>
      <c r="C86" s="146">
        <v>31</v>
      </c>
      <c r="D86" s="8">
        <v>31</v>
      </c>
      <c r="E86" s="8">
        <v>31</v>
      </c>
      <c r="F86" s="8">
        <v>27</v>
      </c>
      <c r="G86" s="8">
        <v>22</v>
      </c>
      <c r="H86" s="8">
        <v>11</v>
      </c>
      <c r="I86" s="168">
        <f>SUM(C86:G86)</f>
        <v>142</v>
      </c>
      <c r="J86" s="8"/>
      <c r="K86" s="8"/>
      <c r="L86" s="8"/>
      <c r="M86" s="8"/>
      <c r="N86" s="168">
        <f>SUM(J86:M86)</f>
        <v>0</v>
      </c>
      <c r="O86" s="167">
        <f>SUM(C86:H86,J86:M86)</f>
        <v>153</v>
      </c>
      <c r="P86" s="169">
        <f>I86+N86</f>
        <v>142</v>
      </c>
    </row>
    <row r="87" spans="2:16" ht="19.5">
      <c r="B87" s="149" t="s">
        <v>485</v>
      </c>
      <c r="C87" s="147">
        <v>1.3774193548387097</v>
      </c>
      <c r="D87" s="10">
        <v>0.28928571428571431</v>
      </c>
      <c r="E87" s="10">
        <v>3.8161290322580657</v>
      </c>
      <c r="F87" s="10">
        <v>7.99</v>
      </c>
      <c r="G87" s="10">
        <v>11.912903225806453</v>
      </c>
      <c r="H87" s="10">
        <v>15.363333333333332</v>
      </c>
      <c r="I87" s="153">
        <f>(C86*C87+D86*D87+E86*E87+F86*F87+G86*G87)/I86</f>
        <v>4.5618431557084449</v>
      </c>
      <c r="J87" s="10"/>
      <c r="K87" s="95"/>
      <c r="L87" s="95"/>
      <c r="M87" s="95"/>
      <c r="N87" s="153"/>
      <c r="O87" s="154">
        <f>(C87*C86+D87*D86+E87*E86+F87*F86+G87*G86+H87*H86+J87*J86+K87*K86+L87*L86+M87*M86)/O86</f>
        <v>5.3384208808971625</v>
      </c>
      <c r="P87" s="161">
        <f>(I87*I86+N87*N86)/P86</f>
        <v>4.5618431557084449</v>
      </c>
    </row>
    <row r="88" spans="2:16" ht="19.5">
      <c r="B88" s="149" t="s">
        <v>212</v>
      </c>
      <c r="C88" s="13">
        <f t="shared" ref="C88:H88" si="4">C86*(13-C87)</f>
        <v>360.3</v>
      </c>
      <c r="D88" s="12">
        <f t="shared" si="4"/>
        <v>394.03214285714284</v>
      </c>
      <c r="E88" s="12">
        <f t="shared" si="4"/>
        <v>284.7</v>
      </c>
      <c r="F88" s="12">
        <f t="shared" si="4"/>
        <v>135.26999999999998</v>
      </c>
      <c r="G88" s="12">
        <f t="shared" si="4"/>
        <v>23.916129032258041</v>
      </c>
      <c r="H88" s="12">
        <f t="shared" si="4"/>
        <v>-25.996666666666648</v>
      </c>
      <c r="I88" s="155">
        <f>SUM(C88:G88)</f>
        <v>1198.218271889401</v>
      </c>
      <c r="J88" s="12">
        <f>J86*(13-J87)</f>
        <v>0</v>
      </c>
      <c r="K88" s="12">
        <f>K86*(13-K87)</f>
        <v>0</v>
      </c>
      <c r="L88" s="12">
        <f>L86*(13-L87)</f>
        <v>0</v>
      </c>
      <c r="M88" s="12">
        <f>M86*(13-M87)</f>
        <v>0</v>
      </c>
      <c r="N88" s="155">
        <f>SUM(J88:M88)</f>
        <v>0</v>
      </c>
      <c r="O88" s="156">
        <f>O86*(13-O87)</f>
        <v>1172.2216052227341</v>
      </c>
      <c r="P88" s="162">
        <f>P86*(13-P87)</f>
        <v>1198.2182718894007</v>
      </c>
    </row>
    <row r="89" spans="2:16" ht="19.5">
      <c r="B89" s="149" t="s">
        <v>213</v>
      </c>
      <c r="C89" s="13">
        <f t="shared" ref="C89:H89" si="5">C86*(17-C87)</f>
        <v>484.3</v>
      </c>
      <c r="D89" s="12">
        <f t="shared" si="5"/>
        <v>518.03214285714284</v>
      </c>
      <c r="E89" s="12">
        <f t="shared" si="5"/>
        <v>408.7</v>
      </c>
      <c r="F89" s="12">
        <f t="shared" si="5"/>
        <v>243.26999999999998</v>
      </c>
      <c r="G89" s="12">
        <f t="shared" si="5"/>
        <v>111.91612903225804</v>
      </c>
      <c r="H89" s="12">
        <f t="shared" si="5"/>
        <v>18.003333333333352</v>
      </c>
      <c r="I89" s="155">
        <f>SUM(C89:G89)</f>
        <v>1766.218271889401</v>
      </c>
      <c r="J89" s="12">
        <f>J86*(17-J87)</f>
        <v>0</v>
      </c>
      <c r="K89" s="12">
        <f>K86*(17-K87)</f>
        <v>0</v>
      </c>
      <c r="L89" s="12">
        <f>L86*(17-L87)</f>
        <v>0</v>
      </c>
      <c r="M89" s="12">
        <f>M86*(17-M87)</f>
        <v>0</v>
      </c>
      <c r="N89" s="155">
        <f>SUM(J89:M89)</f>
        <v>0</v>
      </c>
      <c r="O89" s="156">
        <f>O86*(17-O87)</f>
        <v>1784.2216052227341</v>
      </c>
      <c r="P89" s="162">
        <f>P86*(17-P87)</f>
        <v>1766.2182718894007</v>
      </c>
    </row>
    <row r="90" spans="2:16" ht="19.5">
      <c r="B90" s="149" t="s">
        <v>214</v>
      </c>
      <c r="C90" s="17">
        <f t="shared" ref="C90:H90" si="6">C86*(18-C87)</f>
        <v>515.29999999999995</v>
      </c>
      <c r="D90" s="16">
        <f t="shared" si="6"/>
        <v>549.03214285714284</v>
      </c>
      <c r="E90" s="16">
        <f t="shared" si="6"/>
        <v>439.7</v>
      </c>
      <c r="F90" s="16">
        <f t="shared" si="6"/>
        <v>270.27</v>
      </c>
      <c r="G90" s="16">
        <f t="shared" si="6"/>
        <v>133.91612903225803</v>
      </c>
      <c r="H90" s="16">
        <f t="shared" si="6"/>
        <v>29.003333333333352</v>
      </c>
      <c r="I90" s="155">
        <f>SUM(C90:G90)</f>
        <v>1908.218271889401</v>
      </c>
      <c r="J90" s="16">
        <f>J86*(18-J87)</f>
        <v>0</v>
      </c>
      <c r="K90" s="16">
        <f>K86*(18-K87)</f>
        <v>0</v>
      </c>
      <c r="L90" s="16">
        <f>L86*(18-L87)</f>
        <v>0</v>
      </c>
      <c r="M90" s="16">
        <f>M86*(18-M87)</f>
        <v>0</v>
      </c>
      <c r="N90" s="155">
        <f>SUM(J90:M90)</f>
        <v>0</v>
      </c>
      <c r="O90" s="157">
        <f>O86*(18-O87)</f>
        <v>1937.2216052227341</v>
      </c>
      <c r="P90" s="163">
        <f>P86*(18-P87)</f>
        <v>1908.2182718894007</v>
      </c>
    </row>
    <row r="91" spans="2:16" ht="20.25" thickBot="1">
      <c r="B91" s="350" t="s">
        <v>215</v>
      </c>
      <c r="C91" s="21">
        <f t="shared" ref="C91:H91" si="7">C86*(19-C87)</f>
        <v>546.29999999999995</v>
      </c>
      <c r="D91" s="20">
        <f t="shared" si="7"/>
        <v>580.03214285714284</v>
      </c>
      <c r="E91" s="20">
        <f t="shared" si="7"/>
        <v>470.7</v>
      </c>
      <c r="F91" s="20">
        <f t="shared" si="7"/>
        <v>297.27</v>
      </c>
      <c r="G91" s="20">
        <f t="shared" si="7"/>
        <v>155.91612903225803</v>
      </c>
      <c r="H91" s="20">
        <f t="shared" si="7"/>
        <v>40.003333333333352</v>
      </c>
      <c r="I91" s="164">
        <f>SUM(C91:G91)</f>
        <v>2050.218271889401</v>
      </c>
      <c r="J91" s="20">
        <f>J86*(19-J87)</f>
        <v>0</v>
      </c>
      <c r="K91" s="20">
        <f>K86*(19-K87)</f>
        <v>0</v>
      </c>
      <c r="L91" s="20">
        <f>L86*(19-L87)</f>
        <v>0</v>
      </c>
      <c r="M91" s="20">
        <f>M86*(19-M87)</f>
        <v>0</v>
      </c>
      <c r="N91" s="164">
        <f>SUM(J91:M91)</f>
        <v>0</v>
      </c>
      <c r="O91" s="165">
        <f>O86*(19-O87)</f>
        <v>2090.2216052227341</v>
      </c>
      <c r="P91" s="166">
        <f>P86*(19-P87)</f>
        <v>2050.218271889401</v>
      </c>
    </row>
    <row r="92" spans="2:16" ht="15.75" thickBot="1">
      <c r="B92" s="4"/>
      <c r="C92" s="4"/>
      <c r="D92" s="4"/>
      <c r="E92" s="4"/>
      <c r="F92" s="4"/>
      <c r="G92" s="4"/>
      <c r="H92" s="4"/>
      <c r="I92" s="4"/>
      <c r="J92" s="4"/>
      <c r="K92" s="4"/>
      <c r="L92" s="4"/>
      <c r="M92" s="4"/>
      <c r="N92" s="4"/>
      <c r="O92" s="4"/>
      <c r="P92" s="4"/>
    </row>
    <row r="93" spans="2:16" ht="24" thickBot="1">
      <c r="B93" s="473" t="s">
        <v>532</v>
      </c>
      <c r="C93" s="474"/>
      <c r="D93" s="474"/>
      <c r="E93" s="474"/>
      <c r="F93" s="474"/>
      <c r="G93" s="474"/>
      <c r="H93" s="474"/>
      <c r="I93" s="474"/>
      <c r="J93" s="474"/>
      <c r="K93" s="474"/>
      <c r="L93" s="468" t="s">
        <v>233</v>
      </c>
      <c r="M93" s="468"/>
      <c r="N93" s="468"/>
      <c r="O93" s="468"/>
      <c r="P93" s="469"/>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30.75" thickBot="1">
      <c r="B95" s="466"/>
      <c r="C95" s="462"/>
      <c r="D95" s="462"/>
      <c r="E95" s="462"/>
      <c r="F95" s="462"/>
      <c r="G95" s="462"/>
      <c r="H95" s="462"/>
      <c r="I95" s="462"/>
      <c r="J95" s="462"/>
      <c r="K95" s="462"/>
      <c r="L95" s="462"/>
      <c r="M95" s="462"/>
      <c r="N95" s="462"/>
      <c r="O95" s="145" t="s">
        <v>234</v>
      </c>
      <c r="P95" s="30" t="s">
        <v>235</v>
      </c>
    </row>
    <row r="96" spans="2:16" ht="15">
      <c r="B96" s="148" t="s">
        <v>211</v>
      </c>
      <c r="C96" s="146">
        <v>31</v>
      </c>
      <c r="D96" s="8">
        <v>28</v>
      </c>
      <c r="E96" s="8">
        <v>31</v>
      </c>
      <c r="F96" s="8">
        <v>30</v>
      </c>
      <c r="G96" s="8">
        <v>20</v>
      </c>
      <c r="H96" s="8">
        <v>0</v>
      </c>
      <c r="I96" s="168">
        <f>SUM(C96:H96)</f>
        <v>140</v>
      </c>
      <c r="J96" s="8">
        <v>10</v>
      </c>
      <c r="K96" s="8">
        <v>31</v>
      </c>
      <c r="L96" s="8">
        <v>30</v>
      </c>
      <c r="M96" s="8">
        <v>31</v>
      </c>
      <c r="N96" s="168">
        <f>SUM(J96:M96)</f>
        <v>102</v>
      </c>
      <c r="O96" s="167">
        <f>SUM(C96:H96,J96:M96)</f>
        <v>242</v>
      </c>
      <c r="P96" s="169">
        <f>I96+N96</f>
        <v>242</v>
      </c>
    </row>
    <row r="97" spans="2:16" ht="19.5">
      <c r="B97" s="149" t="s">
        <v>485</v>
      </c>
      <c r="C97" s="147">
        <v>-2.7</v>
      </c>
      <c r="D97" s="10">
        <v>-1.6</v>
      </c>
      <c r="E97" s="10">
        <v>2.4</v>
      </c>
      <c r="F97" s="10">
        <v>7.7</v>
      </c>
      <c r="G97" s="10">
        <v>12.7</v>
      </c>
      <c r="H97" s="10">
        <v>0</v>
      </c>
      <c r="I97" s="153">
        <f>(C96*C97+D96*D97+E96*E97+F96*F97+G96*G97)/I96</f>
        <v>3.0778571428571428</v>
      </c>
      <c r="J97" s="10">
        <v>10.8</v>
      </c>
      <c r="K97" s="95">
        <v>7.5</v>
      </c>
      <c r="L97" s="95">
        <v>3.7</v>
      </c>
      <c r="M97" s="95">
        <v>-0.2</v>
      </c>
      <c r="N97" s="153">
        <f>(J96*J97+K96*K97+L96*L97+M96*M97)/N96</f>
        <v>4.3656862745098044</v>
      </c>
      <c r="O97" s="154">
        <f>(C97*C96+D97*D96+E97*E96+F97*F96+G97*G96+H97*H96+J97*J96+K97*K96+L97*L96+M97*M96)/O96</f>
        <v>3.6206611570247933</v>
      </c>
      <c r="P97" s="161">
        <f>(I97*I96+N97*N96)/P96</f>
        <v>3.6206611570247937</v>
      </c>
    </row>
    <row r="98" spans="2:16" ht="19.5">
      <c r="B98" s="149" t="s">
        <v>212</v>
      </c>
      <c r="C98" s="13">
        <v>487</v>
      </c>
      <c r="D98" s="12">
        <v>409</v>
      </c>
      <c r="E98" s="12">
        <v>329</v>
      </c>
      <c r="F98" s="12">
        <v>159</v>
      </c>
      <c r="G98" s="12">
        <v>6</v>
      </c>
      <c r="H98" s="12">
        <f>H96*(13-H97)</f>
        <v>0</v>
      </c>
      <c r="I98" s="155">
        <f>SUM(C98:G98)</f>
        <v>1390</v>
      </c>
      <c r="J98" s="12">
        <v>22</v>
      </c>
      <c r="K98" s="12">
        <v>171</v>
      </c>
      <c r="L98" s="12">
        <f>L96*(13-L97)</f>
        <v>279</v>
      </c>
      <c r="M98" s="12">
        <f>M96*(13-M97)</f>
        <v>409.2</v>
      </c>
      <c r="N98" s="155">
        <f>SUM(J98:M98)</f>
        <v>881.2</v>
      </c>
      <c r="O98" s="156">
        <f>O96*(13-O97)</f>
        <v>2269.8000000000002</v>
      </c>
      <c r="P98" s="162">
        <f>P96*(13-P97)</f>
        <v>2269.8000000000002</v>
      </c>
    </row>
    <row r="99" spans="2:16" ht="19.5">
      <c r="B99" s="149" t="s">
        <v>213</v>
      </c>
      <c r="C99" s="13">
        <v>611</v>
      </c>
      <c r="D99" s="12">
        <f>D96*(17-D97)</f>
        <v>520.80000000000007</v>
      </c>
      <c r="E99" s="12">
        <v>453</v>
      </c>
      <c r="F99" s="12">
        <v>279</v>
      </c>
      <c r="G99" s="12">
        <v>86</v>
      </c>
      <c r="H99" s="12">
        <f>H96*(17-H97)</f>
        <v>0</v>
      </c>
      <c r="I99" s="155">
        <f>SUM(C99:G99)</f>
        <v>1949.8000000000002</v>
      </c>
      <c r="J99" s="12">
        <v>62</v>
      </c>
      <c r="K99" s="12">
        <f>K96*(17-K97)</f>
        <v>294.5</v>
      </c>
      <c r="L99" s="12">
        <f>L96*(17-L97)</f>
        <v>399</v>
      </c>
      <c r="M99" s="12">
        <f>M96*(17-M97)</f>
        <v>533.19999999999993</v>
      </c>
      <c r="N99" s="155">
        <f>SUM(J99:M99)</f>
        <v>1288.6999999999998</v>
      </c>
      <c r="O99" s="156">
        <f>O96*(17-O97)</f>
        <v>3237.8</v>
      </c>
      <c r="P99" s="162">
        <f>P96*(17-P97)</f>
        <v>3237.8</v>
      </c>
    </row>
    <row r="100" spans="2:16" ht="19.5">
      <c r="B100" s="149" t="s">
        <v>214</v>
      </c>
      <c r="C100" s="17">
        <v>642</v>
      </c>
      <c r="D100" s="16">
        <f>D96*(18-D97)</f>
        <v>548.80000000000007</v>
      </c>
      <c r="E100" s="16">
        <v>484</v>
      </c>
      <c r="F100" s="16">
        <v>309</v>
      </c>
      <c r="G100" s="16">
        <v>106</v>
      </c>
      <c r="H100" s="16">
        <f>H96*(18-H97)</f>
        <v>0</v>
      </c>
      <c r="I100" s="155">
        <f>SUM(C100:G100)</f>
        <v>2089.8000000000002</v>
      </c>
      <c r="J100" s="16">
        <v>72</v>
      </c>
      <c r="K100" s="16">
        <f>K96*(18-K97)</f>
        <v>325.5</v>
      </c>
      <c r="L100" s="16">
        <f>L96*(18-L97)</f>
        <v>429</v>
      </c>
      <c r="M100" s="16">
        <f>M96*(18-M97)</f>
        <v>564.19999999999993</v>
      </c>
      <c r="N100" s="155">
        <f>SUM(J100:M100)</f>
        <v>1390.6999999999998</v>
      </c>
      <c r="O100" s="157">
        <f>O96*(18-O97)</f>
        <v>3479.8</v>
      </c>
      <c r="P100" s="163">
        <f>P96*(18-P97)</f>
        <v>3479.8</v>
      </c>
    </row>
    <row r="101" spans="2:16" ht="20.25" thickBot="1">
      <c r="B101" s="350" t="s">
        <v>215</v>
      </c>
      <c r="C101" s="21">
        <v>673</v>
      </c>
      <c r="D101" s="20">
        <f>D96*(19-D97)</f>
        <v>576.80000000000007</v>
      </c>
      <c r="E101" s="20">
        <v>515</v>
      </c>
      <c r="F101" s="20">
        <v>339</v>
      </c>
      <c r="G101" s="20">
        <v>126</v>
      </c>
      <c r="H101" s="20">
        <f>H96*(19-H97)</f>
        <v>0</v>
      </c>
      <c r="I101" s="164">
        <f>SUM(C101:G101)</f>
        <v>2229.8000000000002</v>
      </c>
      <c r="J101" s="20">
        <v>82</v>
      </c>
      <c r="K101" s="20">
        <f>K96*(19-K97)</f>
        <v>356.5</v>
      </c>
      <c r="L101" s="20">
        <f>L96*(19-L97)</f>
        <v>459</v>
      </c>
      <c r="M101" s="20">
        <f>M96*(19-M97)</f>
        <v>595.19999999999993</v>
      </c>
      <c r="N101" s="164">
        <f>SUM(J101:M101)</f>
        <v>1492.6999999999998</v>
      </c>
      <c r="O101" s="165">
        <f>O96*(19-O97)</f>
        <v>3721.8</v>
      </c>
      <c r="P101" s="166">
        <f>P96*(19-P97)</f>
        <v>3721.8</v>
      </c>
    </row>
    <row r="102" spans="2:16" ht="15.75" thickBot="1">
      <c r="B102" s="4"/>
      <c r="C102" s="4"/>
      <c r="D102" s="4"/>
      <c r="E102" s="4"/>
      <c r="F102" s="4"/>
      <c r="G102" s="4"/>
      <c r="H102" s="4"/>
      <c r="I102" s="4"/>
      <c r="J102" s="28"/>
      <c r="K102" s="4"/>
      <c r="L102" s="4"/>
      <c r="M102" s="4"/>
      <c r="N102" s="4"/>
      <c r="O102" s="4"/>
      <c r="P102" s="4"/>
    </row>
    <row r="103" spans="2:16" ht="24" thickBot="1">
      <c r="B103" s="170" t="s">
        <v>236</v>
      </c>
      <c r="C103" s="458" t="s">
        <v>237</v>
      </c>
      <c r="D103" s="458"/>
      <c r="E103" s="458"/>
      <c r="F103" s="458"/>
      <c r="G103" s="458"/>
      <c r="H103" s="458"/>
      <c r="I103" s="458"/>
      <c r="J103" s="458"/>
      <c r="K103" s="458"/>
      <c r="L103" s="458"/>
      <c r="M103" s="459"/>
      <c r="N103" s="459"/>
      <c r="O103" s="459"/>
      <c r="P103" s="460"/>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30.75" thickBot="1">
      <c r="B105" s="466"/>
      <c r="C105" s="462"/>
      <c r="D105" s="462"/>
      <c r="E105" s="462"/>
      <c r="F105" s="462"/>
      <c r="G105" s="462"/>
      <c r="H105" s="462"/>
      <c r="I105" s="462"/>
      <c r="J105" s="462"/>
      <c r="K105" s="462"/>
      <c r="L105" s="462"/>
      <c r="M105" s="462"/>
      <c r="N105" s="462"/>
      <c r="O105" s="145" t="s">
        <v>234</v>
      </c>
      <c r="P105" s="30" t="s">
        <v>235</v>
      </c>
    </row>
    <row r="106" spans="2:16" ht="15">
      <c r="B106" s="174">
        <v>2007</v>
      </c>
      <c r="C106" s="173">
        <f>C11/C$101</f>
        <v>0.64487369985141163</v>
      </c>
      <c r="D106" s="172">
        <f t="shared" ref="D106:P106" si="8">D11/D$101</f>
        <v>0.75728155339805814</v>
      </c>
      <c r="E106" s="172">
        <f t="shared" si="8"/>
        <v>0.76446601941747572</v>
      </c>
      <c r="F106" s="172">
        <f t="shared" si="8"/>
        <v>0.62684365781710916</v>
      </c>
      <c r="G106" s="172">
        <f t="shared" si="8"/>
        <v>0.2857142857142857</v>
      </c>
      <c r="H106" s="172"/>
      <c r="I106" s="172">
        <f t="shared" si="8"/>
        <v>0.67853619158668932</v>
      </c>
      <c r="J106" s="172">
        <f t="shared" si="8"/>
        <v>0</v>
      </c>
      <c r="K106" s="172">
        <f t="shared" si="8"/>
        <v>0.94249649368863953</v>
      </c>
      <c r="L106" s="172">
        <f t="shared" si="8"/>
        <v>1.0588235294117647</v>
      </c>
      <c r="M106" s="172">
        <f t="shared" si="8"/>
        <v>0.95766129032258074</v>
      </c>
      <c r="N106" s="172">
        <f t="shared" si="8"/>
        <v>0.93253835331948831</v>
      </c>
      <c r="O106" s="172">
        <f t="shared" si="8"/>
        <v>0.78032134988446444</v>
      </c>
      <c r="P106" s="358">
        <f t="shared" si="8"/>
        <v>0.78032134988446444</v>
      </c>
    </row>
    <row r="107" spans="2:16" ht="15">
      <c r="B107" s="175">
        <f t="shared" ref="B107:B112" si="9">B106+1</f>
        <v>2008</v>
      </c>
      <c r="C107" s="34">
        <f>C21/C$101</f>
        <v>0.72511144130757799</v>
      </c>
      <c r="D107" s="33">
        <f t="shared" ref="D107:P107" si="10">D21/D$101</f>
        <v>0.70735090152565872</v>
      </c>
      <c r="E107" s="33">
        <f t="shared" si="10"/>
        <v>0.8679611650485437</v>
      </c>
      <c r="F107" s="33">
        <f t="shared" si="10"/>
        <v>0.90265486725663713</v>
      </c>
      <c r="G107" s="33">
        <f t="shared" si="10"/>
        <v>1.0476190476190477</v>
      </c>
      <c r="H107" s="33"/>
      <c r="I107" s="33">
        <f t="shared" si="10"/>
        <v>0.79872634316979096</v>
      </c>
      <c r="J107" s="33">
        <f t="shared" si="10"/>
        <v>2.1585365853658538</v>
      </c>
      <c r="K107" s="33">
        <f t="shared" si="10"/>
        <v>0.70406732117812065</v>
      </c>
      <c r="L107" s="33">
        <f t="shared" si="10"/>
        <v>0.82135076252723316</v>
      </c>
      <c r="M107" s="33">
        <f t="shared" si="10"/>
        <v>0.87197580645161299</v>
      </c>
      <c r="N107" s="33">
        <f t="shared" si="10"/>
        <v>0.88698331881824888</v>
      </c>
      <c r="O107" s="33">
        <f t="shared" si="10"/>
        <v>0.83244666559191782</v>
      </c>
      <c r="P107" s="35">
        <f t="shared" si="10"/>
        <v>0.83244666559191782</v>
      </c>
    </row>
    <row r="108" spans="2:16" ht="15">
      <c r="B108" s="175">
        <f t="shared" si="9"/>
        <v>2009</v>
      </c>
      <c r="C108" s="34">
        <f>C31/C$101</f>
        <v>0.9479940564635958</v>
      </c>
      <c r="D108" s="33">
        <f t="shared" ref="D108:P108" si="11">D31/D$101</f>
        <v>0.93273231622746178</v>
      </c>
      <c r="E108" s="33">
        <f t="shared" si="11"/>
        <v>0.89514563106796119</v>
      </c>
      <c r="F108" s="33">
        <f t="shared" si="11"/>
        <v>0.46902654867256638</v>
      </c>
      <c r="G108" s="33">
        <f t="shared" si="11"/>
        <v>0.5714285714285714</v>
      </c>
      <c r="H108" s="33"/>
      <c r="I108" s="33">
        <f t="shared" si="11"/>
        <v>0.83774329536281278</v>
      </c>
      <c r="J108" s="33">
        <f t="shared" si="11"/>
        <v>0</v>
      </c>
      <c r="K108" s="33">
        <f t="shared" si="11"/>
        <v>0.967741935483871</v>
      </c>
      <c r="L108" s="33">
        <f t="shared" si="11"/>
        <v>0.74727668845315909</v>
      </c>
      <c r="M108" s="33">
        <f t="shared" si="11"/>
        <v>1.004704301075269</v>
      </c>
      <c r="N108" s="33">
        <f t="shared" si="11"/>
        <v>0.86152609365579158</v>
      </c>
      <c r="O108" s="33">
        <f t="shared" si="11"/>
        <v>0.85684346284056101</v>
      </c>
      <c r="P108" s="35">
        <f t="shared" si="11"/>
        <v>0.84730506744048573</v>
      </c>
    </row>
    <row r="109" spans="2:16" ht="15">
      <c r="B109" s="175">
        <f t="shared" si="9"/>
        <v>2010</v>
      </c>
      <c r="C109" s="34">
        <f>C41/C$101</f>
        <v>1.138187221396731</v>
      </c>
      <c r="D109" s="33">
        <f t="shared" ref="D109:O109" si="12">D41/D$101</f>
        <v>0.93273231622746178</v>
      </c>
      <c r="E109" s="33">
        <f t="shared" si="12"/>
        <v>0.86990291262135921</v>
      </c>
      <c r="F109" s="33">
        <f t="shared" si="12"/>
        <v>0.79941002949852502</v>
      </c>
      <c r="G109" s="33">
        <f t="shared" si="12"/>
        <v>1.3015873015873016</v>
      </c>
      <c r="H109" s="33"/>
      <c r="I109" s="33">
        <f t="shared" si="12"/>
        <v>0.98080545340389269</v>
      </c>
      <c r="J109" s="33">
        <f t="shared" si="12"/>
        <v>1.8658536585365855</v>
      </c>
      <c r="K109" s="33">
        <f t="shared" si="12"/>
        <v>1.0238429172510519</v>
      </c>
      <c r="L109" s="33">
        <f t="shared" si="12"/>
        <v>0.85185185185185186</v>
      </c>
      <c r="M109" s="33">
        <f t="shared" si="12"/>
        <v>1.2046370967741937</v>
      </c>
      <c r="N109" s="33">
        <f t="shared" si="12"/>
        <v>1.0893012661619885</v>
      </c>
      <c r="O109" s="33">
        <f t="shared" si="12"/>
        <v>1.0230533612768016</v>
      </c>
      <c r="P109" s="35">
        <f>P41/P$101</f>
        <v>1.0230533612768016</v>
      </c>
    </row>
    <row r="110" spans="2:16" ht="15">
      <c r="B110" s="175">
        <f t="shared" si="9"/>
        <v>2011</v>
      </c>
      <c r="C110" s="34">
        <f>C51/C$101</f>
        <v>0.85884101040118865</v>
      </c>
      <c r="D110" s="33">
        <f t="shared" ref="D110:P110" si="13">D51/D$101</f>
        <v>0.99861303744798879</v>
      </c>
      <c r="E110" s="33">
        <f t="shared" si="13"/>
        <v>0.84271844660194173</v>
      </c>
      <c r="F110" s="33">
        <f t="shared" si="13"/>
        <v>1.5162241887905605</v>
      </c>
      <c r="G110" s="33">
        <f t="shared" si="13"/>
        <v>0.49206349206349204</v>
      </c>
      <c r="H110" s="33"/>
      <c r="I110" s="33">
        <f t="shared" si="13"/>
        <v>0.97049062696205934</v>
      </c>
      <c r="J110" s="33">
        <f t="shared" si="13"/>
        <v>0</v>
      </c>
      <c r="K110" s="33">
        <f t="shared" si="13"/>
        <v>0.78541374474053294</v>
      </c>
      <c r="L110" s="33">
        <f t="shared" si="13"/>
        <v>0.99564270152505452</v>
      </c>
      <c r="M110" s="33">
        <f t="shared" si="13"/>
        <v>0.79469086021505386</v>
      </c>
      <c r="N110" s="33">
        <f t="shared" si="13"/>
        <v>0.81061164333087699</v>
      </c>
      <c r="O110" s="33">
        <f t="shared" si="13"/>
        <v>0.82637433499919388</v>
      </c>
      <c r="P110" s="35">
        <f t="shared" si="13"/>
        <v>0.82637433499919399</v>
      </c>
    </row>
    <row r="111" spans="2:16" ht="15">
      <c r="B111" s="175">
        <f t="shared" si="9"/>
        <v>2012</v>
      </c>
      <c r="C111" s="34">
        <f>C61/C$101</f>
        <v>0.86181277860326899</v>
      </c>
      <c r="D111" s="33">
        <f t="shared" ref="D111:P111" si="14">D61/D$101</f>
        <v>0.70908460471567258</v>
      </c>
      <c r="E111" s="33">
        <f t="shared" si="14"/>
        <v>0.74563106796116507</v>
      </c>
      <c r="F111" s="33">
        <f t="shared" si="14"/>
        <v>0.83775811209439532</v>
      </c>
      <c r="G111" s="33">
        <f t="shared" si="14"/>
        <v>0.50793650793650791</v>
      </c>
      <c r="H111" s="33"/>
      <c r="I111" s="33">
        <f t="shared" si="14"/>
        <v>0.77181810027805176</v>
      </c>
      <c r="J111" s="33">
        <f t="shared" si="14"/>
        <v>0.79268292682926833</v>
      </c>
      <c r="K111" s="33">
        <f t="shared" si="14"/>
        <v>0.51332398316970551</v>
      </c>
      <c r="L111" s="33">
        <f t="shared" si="14"/>
        <v>0.83660130718954251</v>
      </c>
      <c r="M111" s="33">
        <f t="shared" si="14"/>
        <v>0.97446236559139798</v>
      </c>
      <c r="N111" s="33">
        <f t="shared" si="14"/>
        <v>0.81195149728679583</v>
      </c>
      <c r="O111" s="33">
        <f t="shared" si="14"/>
        <v>0.79587833843838995</v>
      </c>
      <c r="P111" s="35">
        <f t="shared" si="14"/>
        <v>0.78781772260734051</v>
      </c>
    </row>
    <row r="112" spans="2:16" ht="15">
      <c r="B112" s="175">
        <f t="shared" si="9"/>
        <v>2013</v>
      </c>
      <c r="C112" s="34">
        <f>C71/C$101</f>
        <v>0.79791976225854389</v>
      </c>
      <c r="D112" s="33">
        <f t="shared" ref="D112:P112" si="15">D71/D$101</f>
        <v>0.88765603328710119</v>
      </c>
      <c r="E112" s="33">
        <f t="shared" si="15"/>
        <v>1.1135922330097088</v>
      </c>
      <c r="F112" s="33">
        <f t="shared" si="15"/>
        <v>0.65781710914454272</v>
      </c>
      <c r="G112" s="33">
        <f t="shared" si="15"/>
        <v>1.2222222222222223</v>
      </c>
      <c r="H112" s="33"/>
      <c r="I112" s="33">
        <f t="shared" si="15"/>
        <v>0.89671719436720776</v>
      </c>
      <c r="J112" s="33">
        <f t="shared" si="15"/>
        <v>1.524390243902439</v>
      </c>
      <c r="K112" s="33">
        <f t="shared" si="15"/>
        <v>0.51332398316970551</v>
      </c>
      <c r="L112" s="33">
        <f t="shared" si="15"/>
        <v>0.86274509803921573</v>
      </c>
      <c r="M112" s="33">
        <f t="shared" si="15"/>
        <v>0.78125000000000011</v>
      </c>
      <c r="N112" s="33">
        <f t="shared" si="15"/>
        <v>0.78314463723454153</v>
      </c>
      <c r="O112" s="33">
        <f t="shared" si="15"/>
        <v>0.86116932666989088</v>
      </c>
      <c r="P112" s="35">
        <f t="shared" si="15"/>
        <v>0.85176527486699993</v>
      </c>
    </row>
    <row r="113" spans="2:16" ht="15">
      <c r="B113" s="175">
        <f>B112+1</f>
        <v>2014</v>
      </c>
      <c r="C113" s="34">
        <f>C81/C$101</f>
        <v>0.82466567607726593</v>
      </c>
      <c r="D113" s="33">
        <f t="shared" ref="D113:P113" si="16">D81/D$101</f>
        <v>0.69868238557558937</v>
      </c>
      <c r="E113" s="33">
        <f t="shared" si="16"/>
        <v>0.69902912621359226</v>
      </c>
      <c r="F113" s="33">
        <f t="shared" si="16"/>
        <v>0.65781710914454272</v>
      </c>
      <c r="G113" s="33">
        <f t="shared" si="16"/>
        <v>1.0793650793650793</v>
      </c>
      <c r="H113" s="33"/>
      <c r="I113" s="33">
        <f t="shared" si="16"/>
        <v>0.75208538882410969</v>
      </c>
      <c r="J113" s="33">
        <f t="shared" si="16"/>
        <v>0.83443089430894379</v>
      </c>
      <c r="K113" s="33">
        <f t="shared" si="16"/>
        <v>0.5756503642039541</v>
      </c>
      <c r="L113" s="33">
        <f t="shared" si="16"/>
        <v>0.82556281771968054</v>
      </c>
      <c r="M113" s="33">
        <f t="shared" si="16"/>
        <v>0.90372983870967749</v>
      </c>
      <c r="N113" s="33">
        <f t="shared" si="16"/>
        <v>0.79753200342022945</v>
      </c>
      <c r="O113" s="33">
        <f t="shared" si="16"/>
        <v>0.77843409680944065</v>
      </c>
      <c r="P113" s="35">
        <f t="shared" si="16"/>
        <v>0.77037348097839131</v>
      </c>
    </row>
    <row r="114" spans="2:16" ht="15.75" thickBot="1">
      <c r="B114" s="176">
        <f>B113+1</f>
        <v>2015</v>
      </c>
      <c r="C114" s="37">
        <f>C91/C$101</f>
        <v>0.81173848439821683</v>
      </c>
      <c r="D114" s="36">
        <f t="shared" ref="D114:O114" si="17">D91/D$101</f>
        <v>1.005603576382009</v>
      </c>
      <c r="E114" s="36">
        <f t="shared" si="17"/>
        <v>0.91398058252427183</v>
      </c>
      <c r="F114" s="36">
        <f t="shared" si="17"/>
        <v>0.8769026548672566</v>
      </c>
      <c r="G114" s="36">
        <f t="shared" si="17"/>
        <v>1.2374295954941112</v>
      </c>
      <c r="H114" s="36"/>
      <c r="I114" s="36">
        <f t="shared" si="17"/>
        <v>0.91946285401802885</v>
      </c>
      <c r="J114" s="36">
        <f t="shared" si="17"/>
        <v>0</v>
      </c>
      <c r="K114" s="36">
        <f t="shared" si="17"/>
        <v>0</v>
      </c>
      <c r="L114" s="36">
        <f t="shared" si="17"/>
        <v>0</v>
      </c>
      <c r="M114" s="36">
        <f t="shared" si="17"/>
        <v>0</v>
      </c>
      <c r="N114" s="36">
        <f t="shared" si="17"/>
        <v>0</v>
      </c>
      <c r="O114" s="36">
        <f t="shared" si="17"/>
        <v>0.56161577871533508</v>
      </c>
      <c r="P114" s="38"/>
    </row>
    <row r="115" spans="2:16" ht="13.5" thickBot="1"/>
    <row r="116" spans="2:16" ht="18.75" thickBot="1">
      <c r="B116" s="181" t="s">
        <v>236</v>
      </c>
      <c r="C116" s="478" t="s">
        <v>47</v>
      </c>
      <c r="D116" s="479"/>
      <c r="E116" s="479"/>
      <c r="F116" s="479"/>
      <c r="G116" s="479"/>
      <c r="H116" s="479"/>
      <c r="I116" s="479"/>
      <c r="J116" s="479"/>
      <c r="K116" s="479"/>
      <c r="L116" s="479"/>
      <c r="M116" s="480"/>
      <c r="N116" s="480"/>
      <c r="O116" s="480"/>
      <c r="P116" s="481"/>
    </row>
    <row r="117" spans="2:16" ht="15.75">
      <c r="B117" s="475" t="s">
        <v>195</v>
      </c>
      <c r="C117" s="456" t="s">
        <v>196</v>
      </c>
      <c r="D117" s="456" t="s">
        <v>197</v>
      </c>
      <c r="E117" s="456" t="s">
        <v>198</v>
      </c>
      <c r="F117" s="456" t="s">
        <v>199</v>
      </c>
      <c r="G117" s="456" t="s">
        <v>200</v>
      </c>
      <c r="H117" s="456" t="s">
        <v>201</v>
      </c>
      <c r="I117" s="467" t="s">
        <v>202</v>
      </c>
      <c r="J117" s="456" t="s">
        <v>203</v>
      </c>
      <c r="K117" s="456" t="s">
        <v>204</v>
      </c>
      <c r="L117" s="456" t="s">
        <v>205</v>
      </c>
      <c r="M117" s="456" t="s">
        <v>206</v>
      </c>
      <c r="N117" s="467" t="s">
        <v>207</v>
      </c>
      <c r="O117" s="456" t="s">
        <v>208</v>
      </c>
      <c r="P117" s="457"/>
    </row>
    <row r="118" spans="2:16" ht="32.25" thickBot="1">
      <c r="B118" s="476"/>
      <c r="C118" s="477"/>
      <c r="D118" s="477"/>
      <c r="E118" s="477"/>
      <c r="F118" s="477"/>
      <c r="G118" s="477"/>
      <c r="H118" s="477"/>
      <c r="I118" s="477"/>
      <c r="J118" s="477"/>
      <c r="K118" s="477"/>
      <c r="L118" s="477"/>
      <c r="M118" s="477"/>
      <c r="N118" s="477"/>
      <c r="O118" s="183" t="s">
        <v>234</v>
      </c>
      <c r="P118" s="30" t="s">
        <v>235</v>
      </c>
    </row>
    <row r="119" spans="2:16" ht="15">
      <c r="B119" s="174">
        <v>2007</v>
      </c>
      <c r="C119" s="184">
        <f>C7/C$97</f>
        <v>-1.8518518518518516</v>
      </c>
      <c r="D119" s="182">
        <f t="shared" ref="D119:P119" si="18">D7/D$97</f>
        <v>-2.125</v>
      </c>
      <c r="E119" s="182">
        <f t="shared" si="18"/>
        <v>2.625</v>
      </c>
      <c r="F119" s="182">
        <f t="shared" si="18"/>
        <v>1.3636363636363635</v>
      </c>
      <c r="G119" s="182">
        <f t="shared" si="18"/>
        <v>0.92913385826771666</v>
      </c>
      <c r="H119" s="182"/>
      <c r="I119" s="182">
        <f t="shared" si="18"/>
        <v>2.0766612516438463</v>
      </c>
      <c r="J119" s="182">
        <f t="shared" si="18"/>
        <v>0</v>
      </c>
      <c r="K119" s="182">
        <f t="shared" si="18"/>
        <v>1.0933333333333333</v>
      </c>
      <c r="L119" s="182">
        <f t="shared" si="18"/>
        <v>0.75675675675675669</v>
      </c>
      <c r="M119" s="182">
        <f t="shared" si="18"/>
        <v>-2.9999999999999996</v>
      </c>
      <c r="N119" s="182">
        <f t="shared" si="18"/>
        <v>0.88835079428621644</v>
      </c>
      <c r="O119" s="182">
        <f t="shared" si="18"/>
        <v>1.4640816045272682</v>
      </c>
      <c r="P119" s="357">
        <f t="shared" si="18"/>
        <v>1.464081604527268</v>
      </c>
    </row>
    <row r="120" spans="2:16" ht="15">
      <c r="B120" s="175">
        <v>2008</v>
      </c>
      <c r="C120" s="87">
        <f>C17/C$97</f>
        <v>-1.2222222222222221</v>
      </c>
      <c r="D120" s="85">
        <f t="shared" ref="D120:P120" si="19">D17/D$97</f>
        <v>-2.75</v>
      </c>
      <c r="E120" s="85">
        <f t="shared" si="19"/>
        <v>1.9166666666666665</v>
      </c>
      <c r="F120" s="85">
        <f t="shared" si="19"/>
        <v>1.142857142857143</v>
      </c>
      <c r="G120" s="85">
        <f t="shared" si="19"/>
        <v>0.80314960629921262</v>
      </c>
      <c r="H120" s="85"/>
      <c r="I120" s="85">
        <f t="shared" si="19"/>
        <v>1.8894819628168436</v>
      </c>
      <c r="J120" s="85">
        <f t="shared" si="19"/>
        <v>0.94444444444444431</v>
      </c>
      <c r="K120" s="85">
        <f t="shared" si="19"/>
        <v>1.2533333333333334</v>
      </c>
      <c r="L120" s="85">
        <f t="shared" si="19"/>
        <v>1.7567567567567566</v>
      </c>
      <c r="M120" s="85">
        <f t="shared" si="19"/>
        <v>-11.499999999999998</v>
      </c>
      <c r="N120" s="85">
        <f t="shared" si="19"/>
        <v>1.52998608519721</v>
      </c>
      <c r="O120" s="85">
        <f t="shared" si="19"/>
        <v>1.7117096553298334</v>
      </c>
      <c r="P120" s="88">
        <f t="shared" si="19"/>
        <v>1.7117096553298332</v>
      </c>
    </row>
    <row r="121" spans="2:16" ht="15">
      <c r="B121" s="175">
        <v>2009</v>
      </c>
      <c r="C121" s="87">
        <f>C27/C$97</f>
        <v>0.59259259259259256</v>
      </c>
      <c r="D121" s="85">
        <f t="shared" ref="D121:P121" si="20">D27/D$97</f>
        <v>0.125</v>
      </c>
      <c r="E121" s="85">
        <f t="shared" si="20"/>
        <v>1.7083333333333333</v>
      </c>
      <c r="F121" s="85">
        <f t="shared" si="20"/>
        <v>1.4285714285714286</v>
      </c>
      <c r="G121" s="85">
        <f t="shared" si="20"/>
        <v>0.93700787401574814</v>
      </c>
      <c r="H121" s="85"/>
      <c r="I121" s="85">
        <f t="shared" si="20"/>
        <v>1.1125164384621333</v>
      </c>
      <c r="J121" s="85">
        <f t="shared" si="20"/>
        <v>0</v>
      </c>
      <c r="K121" s="85">
        <f t="shared" si="20"/>
        <v>1.0533333333333335</v>
      </c>
      <c r="L121" s="85">
        <f t="shared" si="20"/>
        <v>2.0540540540540539</v>
      </c>
      <c r="M121" s="85">
        <f t="shared" si="20"/>
        <v>1.4999999999999998</v>
      </c>
      <c r="N121" s="85">
        <f t="shared" si="20"/>
        <v>1.1542584871947585</v>
      </c>
      <c r="O121" s="85">
        <f t="shared" si="20"/>
        <v>1.1887738948139064</v>
      </c>
      <c r="P121" s="88">
        <f t="shared" si="20"/>
        <v>1.1392946815795479</v>
      </c>
    </row>
    <row r="122" spans="2:16" ht="15">
      <c r="B122" s="175">
        <v>2010</v>
      </c>
      <c r="C122" s="87">
        <f>C37/C$97</f>
        <v>2.1111111111111112</v>
      </c>
      <c r="D122" s="85">
        <f t="shared" ref="D122:P122" si="21">D37/D$97</f>
        <v>0.125</v>
      </c>
      <c r="E122" s="85">
        <f t="shared" si="21"/>
        <v>1.9166666666666665</v>
      </c>
      <c r="F122" s="85">
        <f t="shared" si="21"/>
        <v>1.0649350649350648</v>
      </c>
      <c r="G122" s="85">
        <f t="shared" si="21"/>
        <v>0.85039370078740173</v>
      </c>
      <c r="H122" s="85"/>
      <c r="I122" s="85">
        <f t="shared" si="21"/>
        <v>0.91766586730615496</v>
      </c>
      <c r="J122" s="85">
        <f t="shared" si="21"/>
        <v>1.0555555555555556</v>
      </c>
      <c r="K122" s="85">
        <f t="shared" si="21"/>
        <v>0.96000000000000008</v>
      </c>
      <c r="L122" s="85">
        <f t="shared" si="21"/>
        <v>1.6216216216216215</v>
      </c>
      <c r="M122" s="85">
        <f t="shared" si="21"/>
        <v>20.499999999999996</v>
      </c>
      <c r="N122" s="85">
        <f t="shared" si="21"/>
        <v>1.0309702929004523</v>
      </c>
      <c r="O122" s="85">
        <f t="shared" si="21"/>
        <v>0.99004442259406877</v>
      </c>
      <c r="P122" s="88">
        <f t="shared" si="21"/>
        <v>0.99004442259406866</v>
      </c>
    </row>
    <row r="123" spans="2:16" ht="15">
      <c r="B123" s="175">
        <v>2011</v>
      </c>
      <c r="C123" s="87">
        <f>C47/C$97</f>
        <v>-0.1111111111111111</v>
      </c>
      <c r="D123" s="85">
        <f t="shared" ref="D123:O123" si="22">D47/D$97</f>
        <v>1</v>
      </c>
      <c r="E123" s="85">
        <f t="shared" si="22"/>
        <v>2.0833333333333335</v>
      </c>
      <c r="F123" s="85">
        <f t="shared" si="22"/>
        <v>1.3636363636363635</v>
      </c>
      <c r="G123" s="85">
        <f t="shared" si="22"/>
        <v>0.5275590551181103</v>
      </c>
      <c r="H123" s="85"/>
      <c r="I123" s="85">
        <f t="shared" si="22"/>
        <v>1.1249709909491761</v>
      </c>
      <c r="J123" s="85">
        <f t="shared" si="22"/>
        <v>0</v>
      </c>
      <c r="K123" s="85">
        <f t="shared" si="22"/>
        <v>1.0933333333333333</v>
      </c>
      <c r="L123" s="85">
        <f t="shared" si="22"/>
        <v>1.027027027027027</v>
      </c>
      <c r="M123" s="85">
        <f t="shared" si="22"/>
        <v>-18.5</v>
      </c>
      <c r="N123" s="85">
        <f t="shared" si="22"/>
        <v>1.16346205967306</v>
      </c>
      <c r="O123" s="85">
        <f t="shared" si="22"/>
        <v>1.1439979622149667</v>
      </c>
      <c r="P123" s="88">
        <f>P47/P$97</f>
        <v>1.1439979622149661</v>
      </c>
    </row>
    <row r="124" spans="2:16" ht="15">
      <c r="B124" s="175">
        <v>2012</v>
      </c>
      <c r="C124" s="87">
        <f>C57/C$97</f>
        <v>-0.1111111111111111</v>
      </c>
      <c r="D124" s="85">
        <f t="shared" ref="D124:P124" si="23">D57/D$97</f>
        <v>-2.75</v>
      </c>
      <c r="E124" s="85">
        <f t="shared" si="23"/>
        <v>2.75</v>
      </c>
      <c r="F124" s="85">
        <f t="shared" si="23"/>
        <v>1</v>
      </c>
      <c r="G124" s="85">
        <f t="shared" si="23"/>
        <v>0.99212598425196852</v>
      </c>
      <c r="H124" s="85"/>
      <c r="I124" s="85">
        <f t="shared" si="23"/>
        <v>1.704042701322813</v>
      </c>
      <c r="J124" s="85">
        <f t="shared" si="23"/>
        <v>1.1574074074074074</v>
      </c>
      <c r="K124" s="85">
        <f t="shared" si="23"/>
        <v>1.3066666666666669</v>
      </c>
      <c r="L124" s="85">
        <f t="shared" si="23"/>
        <v>1.6756756756756757</v>
      </c>
      <c r="M124" s="85">
        <f t="shared" si="23"/>
        <v>-1.4999999999999998</v>
      </c>
      <c r="N124" s="85">
        <f t="shared" si="23"/>
        <v>1.2995955313494048</v>
      </c>
      <c r="O124" s="85">
        <f t="shared" si="23"/>
        <v>1.545804022098717</v>
      </c>
      <c r="P124" s="88">
        <f t="shared" si="23"/>
        <v>1.498472993651035</v>
      </c>
    </row>
    <row r="125" spans="2:16" ht="15">
      <c r="B125" s="175">
        <v>2013</v>
      </c>
      <c r="C125" s="87">
        <f>C67/C$97</f>
        <v>-0.59259259259259256</v>
      </c>
      <c r="D125" s="85">
        <f t="shared" ref="D125:P125" si="24">D67/D$97</f>
        <v>-0.43749999999999994</v>
      </c>
      <c r="E125" s="85">
        <f t="shared" si="24"/>
        <v>0.20833333333333334</v>
      </c>
      <c r="F125" s="85">
        <f t="shared" si="24"/>
        <v>0.54545454545454541</v>
      </c>
      <c r="G125" s="85">
        <f t="shared" si="24"/>
        <v>0.92125984251968507</v>
      </c>
      <c r="H125" s="85"/>
      <c r="I125" s="85">
        <f t="shared" si="24"/>
        <v>1.0144142750315877</v>
      </c>
      <c r="J125" s="85">
        <f t="shared" si="24"/>
        <v>0.99074074074074059</v>
      </c>
      <c r="K125" s="85">
        <f t="shared" si="24"/>
        <v>1.3066666666666669</v>
      </c>
      <c r="L125" s="85">
        <f t="shared" si="24"/>
        <v>1.5675675675675675</v>
      </c>
      <c r="M125" s="85">
        <f t="shared" si="24"/>
        <v>-20</v>
      </c>
      <c r="N125" s="85">
        <f t="shared" si="24"/>
        <v>1.5616578710981359</v>
      </c>
      <c r="O125" s="85">
        <f t="shared" si="24"/>
        <v>1.3479904714692099</v>
      </c>
      <c r="P125" s="88">
        <f t="shared" si="24"/>
        <v>1.3037039550392666</v>
      </c>
    </row>
    <row r="126" spans="2:16" ht="15">
      <c r="B126" s="175">
        <f>B125+1</f>
        <v>2014</v>
      </c>
      <c r="C126" s="87">
        <f>C77/C$97</f>
        <v>-0.40740740740740744</v>
      </c>
      <c r="D126" s="85">
        <f t="shared" ref="D126:P126" si="25">D77/D$97</f>
        <v>-2.8749999999999996</v>
      </c>
      <c r="E126" s="85">
        <f t="shared" si="25"/>
        <v>3.0833333333333335</v>
      </c>
      <c r="F126" s="85">
        <f t="shared" si="25"/>
        <v>1.3116883116883116</v>
      </c>
      <c r="G126" s="85">
        <f t="shared" si="25"/>
        <v>0.77952755905511817</v>
      </c>
      <c r="H126" s="85"/>
      <c r="I126" s="85">
        <f t="shared" si="25"/>
        <v>1.9826481246764374</v>
      </c>
      <c r="J126" s="85">
        <f t="shared" si="25"/>
        <v>1.271913580246913</v>
      </c>
      <c r="K126" s="85">
        <f t="shared" si="25"/>
        <v>1.3436559139784949</v>
      </c>
      <c r="L126" s="85">
        <f t="shared" si="25"/>
        <v>1.6036036036036032</v>
      </c>
      <c r="M126" s="85">
        <f t="shared" si="25"/>
        <v>-8.2419354838709662</v>
      </c>
      <c r="N126" s="85">
        <f t="shared" si="25"/>
        <v>1.5116084148900462</v>
      </c>
      <c r="O126" s="85">
        <f t="shared" si="25"/>
        <v>1.7836831951218854</v>
      </c>
      <c r="P126" s="88">
        <f t="shared" si="25"/>
        <v>1.7437092735308082</v>
      </c>
    </row>
    <row r="127" spans="2:16" ht="15.75" thickBot="1">
      <c r="B127" s="176">
        <f>B126+1</f>
        <v>2015</v>
      </c>
      <c r="C127" s="93">
        <f>C87/C$97</f>
        <v>-0.51015531660692948</v>
      </c>
      <c r="D127" s="91">
        <f t="shared" ref="D127:O127" si="26">D87/D$97</f>
        <v>-0.18080357142857142</v>
      </c>
      <c r="E127" s="91">
        <f t="shared" si="26"/>
        <v>1.5900537634408607</v>
      </c>
      <c r="F127" s="91">
        <f t="shared" si="26"/>
        <v>1.0376623376623377</v>
      </c>
      <c r="G127" s="91">
        <f t="shared" si="26"/>
        <v>0.93802387604775228</v>
      </c>
      <c r="H127" s="91"/>
      <c r="I127" s="91">
        <f t="shared" si="26"/>
        <v>1.4821490874893997</v>
      </c>
      <c r="J127" s="91">
        <f t="shared" si="26"/>
        <v>0</v>
      </c>
      <c r="K127" s="91">
        <f t="shared" si="26"/>
        <v>0</v>
      </c>
      <c r="L127" s="91">
        <f t="shared" si="26"/>
        <v>0</v>
      </c>
      <c r="M127" s="91">
        <f t="shared" si="26"/>
        <v>0</v>
      </c>
      <c r="N127" s="91"/>
      <c r="O127" s="91">
        <f t="shared" si="26"/>
        <v>1.4744326103368104</v>
      </c>
      <c r="P127" s="94"/>
    </row>
  </sheetData>
  <customSheetViews>
    <customSheetView guid="{6DA84043-8308-458F-9378-22AB3DF247A3}" scale="80" showPageBreaks="1" view="pageBreakPreview" topLeftCell="A97">
      <selection activeCell="B114" sqref="B114"/>
      <rowBreaks count="1" manualBreakCount="1">
        <brk id="62" max="16383" man="1"/>
      </rowBreaks>
      <pageMargins left="0.7" right="0.7" top="0.78740157499999996" bottom="0.78740157499999996" header="0.3" footer="0.3"/>
      <pageSetup paperSize="9" scale="60" orientation="portrait" r:id="rId1"/>
    </customSheetView>
  </customSheetViews>
  <mergeCells count="191">
    <mergeCell ref="O94:P94"/>
    <mergeCell ref="D94:D95"/>
    <mergeCell ref="E94:E95"/>
    <mergeCell ref="F94:F95"/>
    <mergeCell ref="G94:G95"/>
    <mergeCell ref="L104:L105"/>
    <mergeCell ref="M104:M105"/>
    <mergeCell ref="C94:C95"/>
    <mergeCell ref="N104:N105"/>
    <mergeCell ref="J104:J105"/>
    <mergeCell ref="K104:K105"/>
    <mergeCell ref="J94:J95"/>
    <mergeCell ref="K94:K95"/>
    <mergeCell ref="H94:H95"/>
    <mergeCell ref="I94:I95"/>
    <mergeCell ref="L94:L95"/>
    <mergeCell ref="F104:F105"/>
    <mergeCell ref="G104:G105"/>
    <mergeCell ref="H104:H105"/>
    <mergeCell ref="I104:I105"/>
    <mergeCell ref="N94:N95"/>
    <mergeCell ref="B104:B105"/>
    <mergeCell ref="C104:C105"/>
    <mergeCell ref="D104:D105"/>
    <mergeCell ref="E104:E105"/>
    <mergeCell ref="O104:P104"/>
    <mergeCell ref="C103:L103"/>
    <mergeCell ref="B83:K83"/>
    <mergeCell ref="E84:E85"/>
    <mergeCell ref="F84:F85"/>
    <mergeCell ref="L93:P93"/>
    <mergeCell ref="O84:P84"/>
    <mergeCell ref="M94:M95"/>
    <mergeCell ref="B93:K93"/>
    <mergeCell ref="B94:B95"/>
    <mergeCell ref="N84:N85"/>
    <mergeCell ref="B84:B85"/>
    <mergeCell ref="C84:C85"/>
    <mergeCell ref="D84:D85"/>
    <mergeCell ref="G84:G85"/>
    <mergeCell ref="J84:J85"/>
    <mergeCell ref="H84:H85"/>
    <mergeCell ref="I84:I85"/>
    <mergeCell ref="K84:K85"/>
    <mergeCell ref="M103:P103"/>
    <mergeCell ref="L83:P83"/>
    <mergeCell ref="L84:L85"/>
    <mergeCell ref="M84:M85"/>
    <mergeCell ref="O74:P74"/>
    <mergeCell ref="B73:K73"/>
    <mergeCell ref="L74:L75"/>
    <mergeCell ref="M74:M75"/>
    <mergeCell ref="N74:N75"/>
    <mergeCell ref="J74:J75"/>
    <mergeCell ref="K74:K75"/>
    <mergeCell ref="H74:H75"/>
    <mergeCell ref="I74:I75"/>
    <mergeCell ref="D64:D65"/>
    <mergeCell ref="L73:P73"/>
    <mergeCell ref="B74:B75"/>
    <mergeCell ref="C74:C75"/>
    <mergeCell ref="D74:D75"/>
    <mergeCell ref="I64:I65"/>
    <mergeCell ref="L64:L65"/>
    <mergeCell ref="M64:M65"/>
    <mergeCell ref="J64:J65"/>
    <mergeCell ref="K64:K65"/>
    <mergeCell ref="O64:P64"/>
    <mergeCell ref="E64:E65"/>
    <mergeCell ref="F64:F65"/>
    <mergeCell ref="G64:G65"/>
    <mergeCell ref="B64:B65"/>
    <mergeCell ref="C64:C65"/>
    <mergeCell ref="H64:H65"/>
    <mergeCell ref="N64:N65"/>
    <mergeCell ref="E74:E75"/>
    <mergeCell ref="F74:F75"/>
    <mergeCell ref="G74:G75"/>
    <mergeCell ref="L63:P63"/>
    <mergeCell ref="B54:B55"/>
    <mergeCell ref="C54:C55"/>
    <mergeCell ref="D54:D55"/>
    <mergeCell ref="E54:E55"/>
    <mergeCell ref="G54:G55"/>
    <mergeCell ref="B43:K43"/>
    <mergeCell ref="L43:P43"/>
    <mergeCell ref="B44:B45"/>
    <mergeCell ref="C44:C45"/>
    <mergeCell ref="D44:D45"/>
    <mergeCell ref="E44:E45"/>
    <mergeCell ref="F44:F45"/>
    <mergeCell ref="G44:G45"/>
    <mergeCell ref="J54:J55"/>
    <mergeCell ref="K54:K55"/>
    <mergeCell ref="H54:H55"/>
    <mergeCell ref="I54:I55"/>
    <mergeCell ref="F54:F55"/>
    <mergeCell ref="N44:N45"/>
    <mergeCell ref="L54:L55"/>
    <mergeCell ref="M54:M55"/>
    <mergeCell ref="M44:M45"/>
    <mergeCell ref="B63:K63"/>
    <mergeCell ref="N54:N55"/>
    <mergeCell ref="K44:K45"/>
    <mergeCell ref="H44:H45"/>
    <mergeCell ref="I44:I45"/>
    <mergeCell ref="L44:L45"/>
    <mergeCell ref="B53:K53"/>
    <mergeCell ref="L53:P53"/>
    <mergeCell ref="O44:P44"/>
    <mergeCell ref="J44:J45"/>
    <mergeCell ref="O54:P54"/>
    <mergeCell ref="N24:N25"/>
    <mergeCell ref="O24:P24"/>
    <mergeCell ref="B33:K33"/>
    <mergeCell ref="L33:P33"/>
    <mergeCell ref="L24:L25"/>
    <mergeCell ref="M24:M25"/>
    <mergeCell ref="B24:B25"/>
    <mergeCell ref="C24:C25"/>
    <mergeCell ref="D24:D25"/>
    <mergeCell ref="E24:E25"/>
    <mergeCell ref="B34:B35"/>
    <mergeCell ref="C34:C35"/>
    <mergeCell ref="L34:L35"/>
    <mergeCell ref="M34:M35"/>
    <mergeCell ref="D34:D35"/>
    <mergeCell ref="E34:E35"/>
    <mergeCell ref="J34:J35"/>
    <mergeCell ref="K34:K35"/>
    <mergeCell ref="H34:H35"/>
    <mergeCell ref="I34:I35"/>
    <mergeCell ref="F34:F35"/>
    <mergeCell ref="G34:G35"/>
    <mergeCell ref="N34:N35"/>
    <mergeCell ref="O34:P34"/>
    <mergeCell ref="B13:K13"/>
    <mergeCell ref="L13:P13"/>
    <mergeCell ref="D14:D15"/>
    <mergeCell ref="E14:E15"/>
    <mergeCell ref="F14:F15"/>
    <mergeCell ref="G14:G15"/>
    <mergeCell ref="J24:J25"/>
    <mergeCell ref="K24:K25"/>
    <mergeCell ref="L14:L15"/>
    <mergeCell ref="M14:M15"/>
    <mergeCell ref="B23:K23"/>
    <mergeCell ref="L23:P23"/>
    <mergeCell ref="N14:N15"/>
    <mergeCell ref="O14:P14"/>
    <mergeCell ref="J14:J15"/>
    <mergeCell ref="K14:K15"/>
    <mergeCell ref="H24:H25"/>
    <mergeCell ref="I24:I25"/>
    <mergeCell ref="B14:B15"/>
    <mergeCell ref="C14:C15"/>
    <mergeCell ref="F24:F25"/>
    <mergeCell ref="G24:G25"/>
    <mergeCell ref="N4:N5"/>
    <mergeCell ref="O4:P4"/>
    <mergeCell ref="H14:H15"/>
    <mergeCell ref="I14:I15"/>
    <mergeCell ref="H4:H5"/>
    <mergeCell ref="I4:I5"/>
    <mergeCell ref="L4:L5"/>
    <mergeCell ref="M4:M5"/>
    <mergeCell ref="B3:K3"/>
    <mergeCell ref="L3:P3"/>
    <mergeCell ref="B4:B5"/>
    <mergeCell ref="C4:C5"/>
    <mergeCell ref="D4:D5"/>
    <mergeCell ref="E4:E5"/>
    <mergeCell ref="F4:F5"/>
    <mergeCell ref="G4:G5"/>
    <mergeCell ref="J4:J5"/>
    <mergeCell ref="K4:K5"/>
    <mergeCell ref="C116:P116"/>
    <mergeCell ref="H117:H118"/>
    <mergeCell ref="I117:I118"/>
    <mergeCell ref="J117:J118"/>
    <mergeCell ref="B117:B118"/>
    <mergeCell ref="C117:C118"/>
    <mergeCell ref="D117:D118"/>
    <mergeCell ref="E117:E118"/>
    <mergeCell ref="F117:F118"/>
    <mergeCell ref="G117:G118"/>
    <mergeCell ref="O117:P117"/>
    <mergeCell ref="K117:K118"/>
    <mergeCell ref="L117:L118"/>
    <mergeCell ref="M117:M118"/>
    <mergeCell ref="N117:N118"/>
  </mergeCells>
  <phoneticPr fontId="26" type="noConversion"/>
  <pageMargins left="0.7" right="0.7" top="0.78740157499999996" bottom="0.78740157499999996" header="0.3" footer="0.3"/>
  <pageSetup paperSize="9" scale="60" orientation="portrait" r:id="rId2"/>
  <rowBreaks count="1" manualBreakCount="1">
    <brk id="62"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27"/>
  <sheetViews>
    <sheetView zoomScale="70" zoomScaleNormal="70" zoomScaleSheetLayoutView="80" workbookViewId="0">
      <selection activeCell="A11" sqref="A11:B11"/>
    </sheetView>
  </sheetViews>
  <sheetFormatPr defaultRowHeight="12.75"/>
  <sheetData>
    <row r="2" spans="2:16" ht="13.5" thickBot="1"/>
    <row r="3" spans="2:16" ht="24" thickBot="1">
      <c r="B3" s="473" t="s">
        <v>534</v>
      </c>
      <c r="C3" s="474"/>
      <c r="D3" s="474"/>
      <c r="E3" s="474"/>
      <c r="F3" s="474"/>
      <c r="G3" s="474"/>
      <c r="H3" s="474"/>
      <c r="I3" s="474"/>
      <c r="J3" s="474"/>
      <c r="K3" s="474"/>
      <c r="L3" s="470" t="s">
        <v>224</v>
      </c>
      <c r="M3" s="471"/>
      <c r="N3" s="471"/>
      <c r="O3" s="471"/>
      <c r="P3" s="472"/>
    </row>
    <row r="4" spans="2:16" ht="15.75">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6" ht="16.5" thickBot="1">
      <c r="B5" s="466"/>
      <c r="C5" s="462"/>
      <c r="D5" s="462"/>
      <c r="E5" s="462"/>
      <c r="F5" s="462"/>
      <c r="G5" s="462"/>
      <c r="H5" s="462"/>
      <c r="I5" s="462"/>
      <c r="J5" s="462"/>
      <c r="K5" s="462"/>
      <c r="L5" s="462"/>
      <c r="M5" s="462"/>
      <c r="N5" s="462"/>
      <c r="O5" s="145" t="s">
        <v>209</v>
      </c>
      <c r="P5" s="30" t="s">
        <v>210</v>
      </c>
    </row>
    <row r="6" spans="2:16" ht="15">
      <c r="B6" s="148" t="s">
        <v>211</v>
      </c>
      <c r="C6" s="146">
        <v>31</v>
      </c>
      <c r="D6" s="8">
        <v>28</v>
      </c>
      <c r="E6" s="8">
        <v>31</v>
      </c>
      <c r="F6" s="8">
        <v>30</v>
      </c>
      <c r="G6" s="8">
        <v>15</v>
      </c>
      <c r="H6" s="8">
        <v>0</v>
      </c>
      <c r="I6" s="168">
        <f>SUM(C6:G6)</f>
        <v>135</v>
      </c>
      <c r="J6" s="8">
        <v>5</v>
      </c>
      <c r="K6" s="8">
        <v>31</v>
      </c>
      <c r="L6" s="8">
        <v>30</v>
      </c>
      <c r="M6" s="8">
        <v>31</v>
      </c>
      <c r="N6" s="168">
        <f>SUM(J6:M6)</f>
        <v>97</v>
      </c>
      <c r="O6" s="167">
        <f>SUM(C6:H6,J6:M6)</f>
        <v>232</v>
      </c>
      <c r="P6" s="169">
        <f>I6+N6</f>
        <v>232</v>
      </c>
    </row>
    <row r="7" spans="2:16" ht="19.5">
      <c r="B7" s="149" t="s">
        <v>485</v>
      </c>
      <c r="C7" s="147">
        <v>3.4</v>
      </c>
      <c r="D7" s="10">
        <v>2.2000000000000002</v>
      </c>
      <c r="E7" s="10">
        <v>3.7</v>
      </c>
      <c r="F7" s="10">
        <v>8.4</v>
      </c>
      <c r="G7" s="10">
        <v>10.7</v>
      </c>
      <c r="H7" s="10"/>
      <c r="I7" s="153">
        <f>(C6*C7+D6*D7+E6*E7+F6*F7+G6*G7)/I6</f>
        <v>5.1422222222222222</v>
      </c>
      <c r="J7" s="10">
        <v>11.4</v>
      </c>
      <c r="K7" s="95">
        <v>6.9</v>
      </c>
      <c r="L7" s="95">
        <v>1.3</v>
      </c>
      <c r="M7" s="95">
        <v>-1.2</v>
      </c>
      <c r="N7" s="153">
        <f>(J6*J7+K6*K7+L6*L7+M6*M7)/N6</f>
        <v>2.8113402061855668</v>
      </c>
      <c r="O7" s="154">
        <f>(C7*C6+D7*D6+E7*E6+F7*F6+G7*G6+H7*H6+J7*J6+K7*K6+L7*L6+M7*M6)/O6</f>
        <v>4.1676724137931034</v>
      </c>
      <c r="P7" s="161">
        <f>(I7*I6+N7*N6)/P6</f>
        <v>4.1676724137931043</v>
      </c>
    </row>
    <row r="8" spans="2:16" ht="19.5">
      <c r="B8" s="149" t="s">
        <v>212</v>
      </c>
      <c r="C8" s="13">
        <f t="shared" ref="C8:H8" si="0">C6*(13-C7)</f>
        <v>297.59999999999997</v>
      </c>
      <c r="D8" s="12">
        <f t="shared" si="0"/>
        <v>302.40000000000003</v>
      </c>
      <c r="E8" s="12">
        <f t="shared" si="0"/>
        <v>288.3</v>
      </c>
      <c r="F8" s="12">
        <f t="shared" si="0"/>
        <v>138</v>
      </c>
      <c r="G8" s="12">
        <f t="shared" si="0"/>
        <v>34.500000000000014</v>
      </c>
      <c r="H8" s="12">
        <f t="shared" si="0"/>
        <v>0</v>
      </c>
      <c r="I8" s="155">
        <f>SUM(C8:G8)</f>
        <v>1060.8</v>
      </c>
      <c r="J8" s="12">
        <v>8</v>
      </c>
      <c r="K8" s="12">
        <v>191</v>
      </c>
      <c r="L8" s="12">
        <v>351</v>
      </c>
      <c r="M8" s="12">
        <v>440</v>
      </c>
      <c r="N8" s="155">
        <f>SUM(J8:M8)</f>
        <v>990</v>
      </c>
      <c r="O8" s="156">
        <f>O6*(13-O7)</f>
        <v>2049.1000000000004</v>
      </c>
      <c r="P8" s="162">
        <f>P6*(13-P7)</f>
        <v>2049.1</v>
      </c>
    </row>
    <row r="9" spans="2:16" ht="19.5">
      <c r="B9" s="149" t="s">
        <v>213</v>
      </c>
      <c r="C9" s="13">
        <f t="shared" ref="C9:H9" si="1">C6*(17-C7)</f>
        <v>421.59999999999997</v>
      </c>
      <c r="D9" s="12">
        <f t="shared" si="1"/>
        <v>414.40000000000003</v>
      </c>
      <c r="E9" s="12">
        <f t="shared" si="1"/>
        <v>412.3</v>
      </c>
      <c r="F9" s="12">
        <f t="shared" si="1"/>
        <v>258</v>
      </c>
      <c r="G9" s="12">
        <f t="shared" si="1"/>
        <v>94.500000000000014</v>
      </c>
      <c r="H9" s="12">
        <f t="shared" si="1"/>
        <v>0</v>
      </c>
      <c r="I9" s="155">
        <f>SUM(C9:G9)</f>
        <v>1600.8</v>
      </c>
      <c r="J9" s="12">
        <v>28</v>
      </c>
      <c r="K9" s="12">
        <v>315</v>
      </c>
      <c r="L9" s="12">
        <v>471</v>
      </c>
      <c r="M9" s="12">
        <v>564</v>
      </c>
      <c r="N9" s="155">
        <f>SUM(J9:M9)</f>
        <v>1378</v>
      </c>
      <c r="O9" s="156">
        <f>O6*(17-O7)</f>
        <v>2977.1000000000004</v>
      </c>
      <c r="P9" s="162">
        <f>P6*(17-P7)</f>
        <v>2977.1</v>
      </c>
    </row>
    <row r="10" spans="2:16" ht="19.5">
      <c r="B10" s="149" t="s">
        <v>214</v>
      </c>
      <c r="C10" s="17">
        <f t="shared" ref="C10:H10" si="2">C6*(18-C7)</f>
        <v>452.59999999999997</v>
      </c>
      <c r="D10" s="16">
        <f t="shared" si="2"/>
        <v>442.40000000000003</v>
      </c>
      <c r="E10" s="16">
        <f t="shared" si="2"/>
        <v>443.3</v>
      </c>
      <c r="F10" s="16">
        <f t="shared" si="2"/>
        <v>288</v>
      </c>
      <c r="G10" s="16">
        <f t="shared" si="2"/>
        <v>109.50000000000001</v>
      </c>
      <c r="H10" s="16">
        <f t="shared" si="2"/>
        <v>0</v>
      </c>
      <c r="I10" s="155">
        <f>SUM(C10:G10)</f>
        <v>1735.8</v>
      </c>
      <c r="J10" s="16">
        <v>33</v>
      </c>
      <c r="K10" s="16">
        <v>346</v>
      </c>
      <c r="L10" s="16">
        <v>501</v>
      </c>
      <c r="M10" s="16">
        <v>595</v>
      </c>
      <c r="N10" s="155">
        <f>SUM(J10:M10)</f>
        <v>1475</v>
      </c>
      <c r="O10" s="157">
        <f>O6*(18-O7)</f>
        <v>3209.1000000000004</v>
      </c>
      <c r="P10" s="163">
        <f>P6*(18-P7)</f>
        <v>3209.1</v>
      </c>
    </row>
    <row r="11" spans="2:16" ht="20.25" thickBot="1">
      <c r="B11" s="350" t="s">
        <v>215</v>
      </c>
      <c r="C11" s="21">
        <f t="shared" ref="C11:H11" si="3">C6*(19-C7)</f>
        <v>483.59999999999997</v>
      </c>
      <c r="D11" s="20">
        <f t="shared" si="3"/>
        <v>470.40000000000003</v>
      </c>
      <c r="E11" s="20">
        <f t="shared" si="3"/>
        <v>474.3</v>
      </c>
      <c r="F11" s="20">
        <f t="shared" si="3"/>
        <v>318</v>
      </c>
      <c r="G11" s="20">
        <f t="shared" si="3"/>
        <v>124.50000000000001</v>
      </c>
      <c r="H11" s="20">
        <f t="shared" si="3"/>
        <v>0</v>
      </c>
      <c r="I11" s="164">
        <f>SUM(C11:G11)</f>
        <v>1870.8</v>
      </c>
      <c r="J11" s="20">
        <f>J6*(19-J7)</f>
        <v>38</v>
      </c>
      <c r="K11" s="20">
        <v>377</v>
      </c>
      <c r="L11" s="20">
        <v>531</v>
      </c>
      <c r="M11" s="20">
        <v>626</v>
      </c>
      <c r="N11" s="164">
        <f>SUM(J11:M11)</f>
        <v>1572</v>
      </c>
      <c r="O11" s="165">
        <f>O6*(19-O7)</f>
        <v>3441.1000000000004</v>
      </c>
      <c r="P11" s="166">
        <f>P6*(19-P7)</f>
        <v>3441.1</v>
      </c>
    </row>
    <row r="12" spans="2:16" ht="15.75" thickBot="1">
      <c r="B12" s="4"/>
      <c r="C12" s="4"/>
      <c r="D12" s="4"/>
      <c r="E12" s="4"/>
      <c r="F12" s="4"/>
      <c r="G12" s="4"/>
      <c r="H12" s="4"/>
      <c r="I12" s="4"/>
      <c r="J12" s="4"/>
      <c r="K12" s="4"/>
      <c r="L12" s="4"/>
      <c r="M12" s="4"/>
      <c r="N12" s="4"/>
      <c r="O12" s="4"/>
      <c r="P12" s="4"/>
    </row>
    <row r="13" spans="2:16" ht="24" thickBot="1">
      <c r="B13" s="473" t="s">
        <v>535</v>
      </c>
      <c r="C13" s="474"/>
      <c r="D13" s="474"/>
      <c r="E13" s="474"/>
      <c r="F13" s="474"/>
      <c r="G13" s="474"/>
      <c r="H13" s="474"/>
      <c r="I13" s="474"/>
      <c r="J13" s="474"/>
      <c r="K13" s="474"/>
      <c r="L13" s="470" t="s">
        <v>225</v>
      </c>
      <c r="M13" s="471"/>
      <c r="N13" s="471"/>
      <c r="O13" s="471"/>
      <c r="P13" s="472"/>
    </row>
    <row r="14" spans="2:16" ht="15.75">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6" ht="16.5" thickBot="1">
      <c r="B15" s="466"/>
      <c r="C15" s="462"/>
      <c r="D15" s="462"/>
      <c r="E15" s="462"/>
      <c r="F15" s="462"/>
      <c r="G15" s="462"/>
      <c r="H15" s="462"/>
      <c r="I15" s="462"/>
      <c r="J15" s="462"/>
      <c r="K15" s="462"/>
      <c r="L15" s="462"/>
      <c r="M15" s="462"/>
      <c r="N15" s="462"/>
      <c r="O15" s="145" t="s">
        <v>209</v>
      </c>
      <c r="P15" s="30" t="s">
        <v>210</v>
      </c>
    </row>
    <row r="16" spans="2:16" ht="15">
      <c r="B16" s="148" t="s">
        <v>211</v>
      </c>
      <c r="C16" s="146">
        <v>31</v>
      </c>
      <c r="D16" s="8">
        <v>28</v>
      </c>
      <c r="E16" s="8">
        <v>31</v>
      </c>
      <c r="F16" s="8">
        <v>30</v>
      </c>
      <c r="G16" s="8">
        <v>25</v>
      </c>
      <c r="H16" s="8">
        <v>5</v>
      </c>
      <c r="I16" s="168">
        <f>SUM(C16:G16)</f>
        <v>145</v>
      </c>
      <c r="J16" s="8">
        <v>20</v>
      </c>
      <c r="K16" s="8">
        <v>31</v>
      </c>
      <c r="L16" s="8">
        <v>25</v>
      </c>
      <c r="M16" s="8">
        <v>31</v>
      </c>
      <c r="N16" s="168">
        <f>SUM(J16:M16)</f>
        <v>107</v>
      </c>
      <c r="O16" s="167">
        <f>SUM(C16:H16,J16:M16)</f>
        <v>257</v>
      </c>
      <c r="P16" s="169">
        <f>I16+N16</f>
        <v>252</v>
      </c>
    </row>
    <row r="17" spans="2:16" ht="19.5">
      <c r="B17" s="149" t="s">
        <v>485</v>
      </c>
      <c r="C17" s="147">
        <v>2</v>
      </c>
      <c r="D17" s="10">
        <v>2.6</v>
      </c>
      <c r="E17" s="10">
        <v>2.5</v>
      </c>
      <c r="F17" s="10">
        <v>6.8</v>
      </c>
      <c r="G17" s="10">
        <v>8.3000000000000007</v>
      </c>
      <c r="H17" s="10">
        <v>11.4</v>
      </c>
      <c r="I17" s="153">
        <f>(C16*C17+D16*D17+E16*E17+F16*F17+G16*G17)/I16</f>
        <v>4.3020689655172415</v>
      </c>
      <c r="J17" s="10">
        <v>8.3000000000000007</v>
      </c>
      <c r="K17" s="95">
        <v>8.5</v>
      </c>
      <c r="L17" s="95">
        <v>4.4000000000000004</v>
      </c>
      <c r="M17" s="95">
        <v>1.8</v>
      </c>
      <c r="N17" s="153">
        <f>(J16*J17+K16*K17+L16*L17+M16*M17)/N16</f>
        <v>5.5635514018691588</v>
      </c>
      <c r="O17" s="154">
        <f>(C17*C16+D17*D16+E17*E16+F17*F16+G17*G16+H17*H16+J17*J16+K17*K16+L17*L16+M17*M16)/O16</f>
        <v>4.9653696498054476</v>
      </c>
      <c r="P17" s="161">
        <f>(I17*I16+N17*N16)/P16</f>
        <v>4.8376984126984119</v>
      </c>
    </row>
    <row r="18" spans="2:16" ht="19.5">
      <c r="B18" s="149" t="s">
        <v>212</v>
      </c>
      <c r="C18" s="13">
        <v>340</v>
      </c>
      <c r="D18" s="12">
        <v>290</v>
      </c>
      <c r="E18" s="12">
        <v>324</v>
      </c>
      <c r="F18" s="12">
        <v>187</v>
      </c>
      <c r="G18" s="12">
        <v>117</v>
      </c>
      <c r="H18" s="12">
        <v>8</v>
      </c>
      <c r="I18" s="155">
        <f>SUM(C18:G18)</f>
        <v>1258</v>
      </c>
      <c r="J18" s="12">
        <v>95</v>
      </c>
      <c r="K18" s="12">
        <v>140</v>
      </c>
      <c r="L18" s="12">
        <v>215</v>
      </c>
      <c r="M18" s="12">
        <v>349</v>
      </c>
      <c r="N18" s="155">
        <f>SUM(J18:M18)</f>
        <v>799</v>
      </c>
      <c r="O18" s="156">
        <f>O16*(13-O17)</f>
        <v>2064.9</v>
      </c>
      <c r="P18" s="162">
        <f>P16*(13-P17)</f>
        <v>2056.9</v>
      </c>
    </row>
    <row r="19" spans="2:16" ht="19.5">
      <c r="B19" s="149" t="s">
        <v>213</v>
      </c>
      <c r="C19" s="13">
        <v>464</v>
      </c>
      <c r="D19" s="12">
        <v>402</v>
      </c>
      <c r="E19" s="12">
        <v>448</v>
      </c>
      <c r="F19" s="12">
        <v>307</v>
      </c>
      <c r="G19" s="12">
        <v>217</v>
      </c>
      <c r="H19" s="12">
        <v>28</v>
      </c>
      <c r="I19" s="155">
        <f>SUM(C19:G19)</f>
        <v>1838</v>
      </c>
      <c r="J19" s="12">
        <v>175</v>
      </c>
      <c r="K19" s="12">
        <v>264</v>
      </c>
      <c r="L19" s="12">
        <v>315</v>
      </c>
      <c r="M19" s="12">
        <v>473</v>
      </c>
      <c r="N19" s="155">
        <f>SUM(J19:M19)</f>
        <v>1227</v>
      </c>
      <c r="O19" s="156">
        <f>O16*(17-O17)</f>
        <v>3092.9</v>
      </c>
      <c r="P19" s="162">
        <f>P16*(17-P17)</f>
        <v>3064.9</v>
      </c>
    </row>
    <row r="20" spans="2:16" ht="19.5">
      <c r="B20" s="149" t="s">
        <v>214</v>
      </c>
      <c r="C20" s="17">
        <v>495</v>
      </c>
      <c r="D20" s="16">
        <v>430</v>
      </c>
      <c r="E20" s="16">
        <v>479</v>
      </c>
      <c r="F20" s="16">
        <v>337</v>
      </c>
      <c r="G20" s="16">
        <v>242</v>
      </c>
      <c r="H20" s="16">
        <v>33</v>
      </c>
      <c r="I20" s="155">
        <f>SUM(C20:G20)</f>
        <v>1983</v>
      </c>
      <c r="J20" s="16">
        <v>195</v>
      </c>
      <c r="K20" s="16">
        <v>295</v>
      </c>
      <c r="L20" s="16">
        <v>340</v>
      </c>
      <c r="M20" s="16">
        <v>504</v>
      </c>
      <c r="N20" s="155">
        <f>SUM(J20:M20)</f>
        <v>1334</v>
      </c>
      <c r="O20" s="157">
        <f>O16*(18-O17)</f>
        <v>3349.9</v>
      </c>
      <c r="P20" s="163">
        <f>P16*(18-P17)</f>
        <v>3316.9</v>
      </c>
    </row>
    <row r="21" spans="2:16" ht="20.25" thickBot="1">
      <c r="B21" s="350" t="s">
        <v>215</v>
      </c>
      <c r="C21" s="21">
        <v>526</v>
      </c>
      <c r="D21" s="20">
        <v>458</v>
      </c>
      <c r="E21" s="20">
        <v>510</v>
      </c>
      <c r="F21" s="20">
        <v>367</v>
      </c>
      <c r="G21" s="20">
        <v>267</v>
      </c>
      <c r="H21" s="20">
        <f>H16*(19-H17)</f>
        <v>38</v>
      </c>
      <c r="I21" s="164">
        <f>SUM(C21:G21)</f>
        <v>2128</v>
      </c>
      <c r="J21" s="20">
        <v>215</v>
      </c>
      <c r="K21" s="20">
        <v>326</v>
      </c>
      <c r="L21" s="20">
        <v>365</v>
      </c>
      <c r="M21" s="20">
        <v>535</v>
      </c>
      <c r="N21" s="164">
        <f>SUM(J21:M21)</f>
        <v>1441</v>
      </c>
      <c r="O21" s="165">
        <f>O16*(19-O17)</f>
        <v>3606.9</v>
      </c>
      <c r="P21" s="166">
        <f>P16*(19-P17)</f>
        <v>3568.9</v>
      </c>
    </row>
    <row r="22" spans="2:16" ht="15.75" thickBot="1">
      <c r="B22" s="4"/>
      <c r="C22" s="4"/>
      <c r="D22" s="4"/>
      <c r="E22" s="4"/>
      <c r="F22" s="4"/>
      <c r="G22" s="4"/>
      <c r="H22" s="4"/>
      <c r="I22" s="4"/>
      <c r="J22" s="4"/>
      <c r="K22" s="4"/>
      <c r="L22" s="4"/>
      <c r="M22" s="4"/>
      <c r="N22" s="4"/>
      <c r="O22" s="4"/>
      <c r="P22" s="4"/>
    </row>
    <row r="23" spans="2:16" ht="24" thickBot="1">
      <c r="B23" s="473" t="s">
        <v>536</v>
      </c>
      <c r="C23" s="474"/>
      <c r="D23" s="474"/>
      <c r="E23" s="474"/>
      <c r="F23" s="474"/>
      <c r="G23" s="474"/>
      <c r="H23" s="474"/>
      <c r="I23" s="474"/>
      <c r="J23" s="474"/>
      <c r="K23" s="474"/>
      <c r="L23" s="470" t="s">
        <v>226</v>
      </c>
      <c r="M23" s="471"/>
      <c r="N23" s="471"/>
      <c r="O23" s="471"/>
      <c r="P23" s="472"/>
    </row>
    <row r="24" spans="2:16" ht="15.75">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6" ht="16.5" thickBot="1">
      <c r="B25" s="466"/>
      <c r="C25" s="462"/>
      <c r="D25" s="462"/>
      <c r="E25" s="462"/>
      <c r="F25" s="462"/>
      <c r="G25" s="462"/>
      <c r="H25" s="462"/>
      <c r="I25" s="462"/>
      <c r="J25" s="462"/>
      <c r="K25" s="462"/>
      <c r="L25" s="462"/>
      <c r="M25" s="462"/>
      <c r="N25" s="462"/>
      <c r="O25" s="145" t="s">
        <v>209</v>
      </c>
      <c r="P25" s="30" t="s">
        <v>210</v>
      </c>
    </row>
    <row r="26" spans="2:16" ht="15">
      <c r="B26" s="148" t="s">
        <v>211</v>
      </c>
      <c r="C26" s="146">
        <v>31</v>
      </c>
      <c r="D26" s="8">
        <v>28</v>
      </c>
      <c r="E26" s="8">
        <v>31</v>
      </c>
      <c r="F26" s="8">
        <v>25</v>
      </c>
      <c r="G26" s="8">
        <v>16</v>
      </c>
      <c r="H26" s="8">
        <v>5</v>
      </c>
      <c r="I26" s="168">
        <f>SUM(C26:G26)</f>
        <v>131</v>
      </c>
      <c r="J26" s="8">
        <v>20</v>
      </c>
      <c r="K26" s="8">
        <v>31</v>
      </c>
      <c r="L26" s="8">
        <v>30</v>
      </c>
      <c r="M26" s="8">
        <v>31</v>
      </c>
      <c r="N26" s="168">
        <f>SUM(J26:M26)</f>
        <v>112</v>
      </c>
      <c r="O26" s="167">
        <f>SUM(C26:H26,J26:M26)</f>
        <v>248</v>
      </c>
      <c r="P26" s="169">
        <f>I26+N26</f>
        <v>243</v>
      </c>
    </row>
    <row r="27" spans="2:16" ht="19.5">
      <c r="B27" s="149" t="s">
        <v>485</v>
      </c>
      <c r="C27" s="147">
        <v>-3.2</v>
      </c>
      <c r="D27" s="10">
        <v>-0.7</v>
      </c>
      <c r="E27" s="10">
        <v>2.4</v>
      </c>
      <c r="F27" s="10">
        <v>8.8000000000000007</v>
      </c>
      <c r="G27" s="10">
        <v>10.199999999999999</v>
      </c>
      <c r="H27" s="10">
        <v>9.9</v>
      </c>
      <c r="I27" s="153">
        <f>(C26*C27+D26*D27+E26*E27+F26*F27+G26*G27)/I26</f>
        <v>2.5862595419847327</v>
      </c>
      <c r="J27" s="10">
        <v>12.3</v>
      </c>
      <c r="K27" s="95">
        <v>6.4</v>
      </c>
      <c r="L27" s="95">
        <v>5.7</v>
      </c>
      <c r="M27" s="95">
        <v>-1.1000000000000001</v>
      </c>
      <c r="N27" s="153">
        <f>(J26*J27+K26*K27+L26*L27+M26*M27)/N26</f>
        <v>5.1901785714285706</v>
      </c>
      <c r="O27" s="154">
        <f>(C27*C26+D27*D26+E27*E26+F27*F26+G27*G26+H27*H26+J27*J26+K27*K26+L27*L26+M27*M26)/O26</f>
        <v>3.9096774193548383</v>
      </c>
      <c r="P27" s="161">
        <f>(I27*I26+N27*N26)/P26</f>
        <v>3.7864197530864194</v>
      </c>
    </row>
    <row r="28" spans="2:16" ht="19.5">
      <c r="B28" s="149" t="s">
        <v>212</v>
      </c>
      <c r="C28" s="13">
        <v>501</v>
      </c>
      <c r="D28" s="12">
        <v>384</v>
      </c>
      <c r="E28" s="12">
        <v>329</v>
      </c>
      <c r="F28" s="12">
        <v>106</v>
      </c>
      <c r="G28" s="12">
        <v>45</v>
      </c>
      <c r="H28" s="12">
        <v>16</v>
      </c>
      <c r="I28" s="155">
        <f>SUM(C28:G28)</f>
        <v>1365</v>
      </c>
      <c r="J28" s="12">
        <v>15</v>
      </c>
      <c r="K28" s="12">
        <v>203</v>
      </c>
      <c r="L28" s="12">
        <v>220</v>
      </c>
      <c r="M28" s="12">
        <v>438</v>
      </c>
      <c r="N28" s="155">
        <f>SUM(J28:M28)</f>
        <v>876</v>
      </c>
      <c r="O28" s="156">
        <f>O26*(13-O27)</f>
        <v>2254.4</v>
      </c>
      <c r="P28" s="162">
        <f>P26*(13-P27)</f>
        <v>2238.8999999999996</v>
      </c>
    </row>
    <row r="29" spans="2:16" ht="19.5">
      <c r="B29" s="149" t="s">
        <v>213</v>
      </c>
      <c r="C29" s="13">
        <v>625</v>
      </c>
      <c r="D29" s="12">
        <v>496</v>
      </c>
      <c r="E29" s="12">
        <v>453</v>
      </c>
      <c r="F29" s="12">
        <v>206</v>
      </c>
      <c r="G29" s="12">
        <v>109</v>
      </c>
      <c r="H29" s="12">
        <v>36</v>
      </c>
      <c r="I29" s="155">
        <f>SUM(C29:G29)</f>
        <v>1889</v>
      </c>
      <c r="J29" s="12">
        <v>95</v>
      </c>
      <c r="K29" s="12">
        <v>327</v>
      </c>
      <c r="L29" s="12">
        <v>340</v>
      </c>
      <c r="M29" s="12">
        <v>562</v>
      </c>
      <c r="N29" s="155">
        <f>SUM(J29:M29)</f>
        <v>1324</v>
      </c>
      <c r="O29" s="156">
        <f>O26*(17-O27)</f>
        <v>3246.4</v>
      </c>
      <c r="P29" s="162">
        <f>P26*(17-P27)</f>
        <v>3210.8999999999996</v>
      </c>
    </row>
    <row r="30" spans="2:16" ht="19.5">
      <c r="B30" s="149" t="s">
        <v>214</v>
      </c>
      <c r="C30" s="17">
        <v>656</v>
      </c>
      <c r="D30" s="16">
        <v>524</v>
      </c>
      <c r="E30" s="16">
        <v>484</v>
      </c>
      <c r="F30" s="16">
        <v>231</v>
      </c>
      <c r="G30" s="16">
        <v>125</v>
      </c>
      <c r="H30" s="16">
        <v>41</v>
      </c>
      <c r="I30" s="155">
        <f>SUM(C30:G30)</f>
        <v>2020</v>
      </c>
      <c r="J30" s="16">
        <v>115</v>
      </c>
      <c r="K30" s="16">
        <v>358</v>
      </c>
      <c r="L30" s="16">
        <v>370</v>
      </c>
      <c r="M30" s="16">
        <v>593</v>
      </c>
      <c r="N30" s="155">
        <f>SUM(J30:M30)</f>
        <v>1436</v>
      </c>
      <c r="O30" s="157">
        <f>O26*(18-O27)</f>
        <v>3494.4</v>
      </c>
      <c r="P30" s="163">
        <f>P26*(18-P27)</f>
        <v>3453.8999999999996</v>
      </c>
    </row>
    <row r="31" spans="2:16" ht="20.25" thickBot="1">
      <c r="B31" s="350" t="s">
        <v>215</v>
      </c>
      <c r="C31" s="21">
        <v>687</v>
      </c>
      <c r="D31" s="20">
        <v>552</v>
      </c>
      <c r="E31" s="20">
        <v>515</v>
      </c>
      <c r="F31" s="20">
        <v>256</v>
      </c>
      <c r="G31" s="20">
        <v>141</v>
      </c>
      <c r="H31" s="20">
        <v>46</v>
      </c>
      <c r="I31" s="164">
        <f>SUM(C31:G31)</f>
        <v>2151</v>
      </c>
      <c r="J31" s="20">
        <v>135</v>
      </c>
      <c r="K31" s="20">
        <v>389</v>
      </c>
      <c r="L31" s="20">
        <v>400</v>
      </c>
      <c r="M31" s="20">
        <v>624</v>
      </c>
      <c r="N31" s="164">
        <f>SUM(J31:M31)</f>
        <v>1548</v>
      </c>
      <c r="O31" s="165">
        <f>O26*(19-O27)</f>
        <v>3742.4</v>
      </c>
      <c r="P31" s="166">
        <f>P26*(19-P27)</f>
        <v>3696.8999999999996</v>
      </c>
    </row>
    <row r="32" spans="2:16" ht="15.75" thickBot="1">
      <c r="B32" s="4"/>
      <c r="C32" s="4"/>
      <c r="D32" s="4"/>
      <c r="E32" s="4"/>
      <c r="F32" s="4"/>
      <c r="G32" s="4"/>
      <c r="H32" s="4"/>
      <c r="I32" s="4"/>
      <c r="J32" s="4"/>
      <c r="K32" s="4"/>
      <c r="L32" s="4"/>
      <c r="M32" s="4"/>
      <c r="N32" s="4"/>
      <c r="O32" s="4"/>
      <c r="P32" s="4"/>
    </row>
    <row r="33" spans="2:16" ht="24" thickBot="1">
      <c r="B33" s="473" t="s">
        <v>536</v>
      </c>
      <c r="C33" s="474"/>
      <c r="D33" s="474"/>
      <c r="E33" s="474"/>
      <c r="F33" s="474"/>
      <c r="G33" s="474"/>
      <c r="H33" s="474"/>
      <c r="I33" s="474"/>
      <c r="J33" s="474"/>
      <c r="K33" s="474"/>
      <c r="L33" s="470" t="s">
        <v>227</v>
      </c>
      <c r="M33" s="471"/>
      <c r="N33" s="471"/>
      <c r="O33" s="471"/>
      <c r="P33" s="472"/>
    </row>
    <row r="34" spans="2:16" ht="15.75">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6" ht="16.5" thickBot="1">
      <c r="B35" s="466"/>
      <c r="C35" s="462"/>
      <c r="D35" s="462"/>
      <c r="E35" s="462"/>
      <c r="F35" s="462"/>
      <c r="G35" s="462"/>
      <c r="H35" s="462"/>
      <c r="I35" s="462"/>
      <c r="J35" s="462"/>
      <c r="K35" s="462"/>
      <c r="L35" s="462"/>
      <c r="M35" s="462"/>
      <c r="N35" s="462"/>
      <c r="O35" s="145" t="s">
        <v>209</v>
      </c>
      <c r="P35" s="30" t="s">
        <v>210</v>
      </c>
    </row>
    <row r="36" spans="2:16" ht="15">
      <c r="B36" s="148" t="s">
        <v>211</v>
      </c>
      <c r="C36" s="146">
        <v>31</v>
      </c>
      <c r="D36" s="8">
        <v>28</v>
      </c>
      <c r="E36" s="8">
        <v>31</v>
      </c>
      <c r="F36" s="8">
        <v>25</v>
      </c>
      <c r="G36" s="8">
        <v>31</v>
      </c>
      <c r="H36" s="8">
        <v>5</v>
      </c>
      <c r="I36" s="168">
        <f>SUM(C36:G36)</f>
        <v>146</v>
      </c>
      <c r="J36" s="8">
        <v>25</v>
      </c>
      <c r="K36" s="8">
        <v>31</v>
      </c>
      <c r="L36" s="8">
        <v>30</v>
      </c>
      <c r="M36" s="8">
        <v>31</v>
      </c>
      <c r="N36" s="168">
        <f>SUM(J36:M36)</f>
        <v>117</v>
      </c>
      <c r="O36" s="167">
        <f>SUM(C36:H36,J36:M36)</f>
        <v>268</v>
      </c>
      <c r="P36" s="169">
        <f>I36+N36</f>
        <v>263</v>
      </c>
    </row>
    <row r="37" spans="2:16" ht="19.5">
      <c r="B37" s="149" t="s">
        <v>485</v>
      </c>
      <c r="C37" s="147">
        <v>-6.5</v>
      </c>
      <c r="D37" s="10">
        <v>-1.4</v>
      </c>
      <c r="E37" s="10">
        <v>2.2999999999999998</v>
      </c>
      <c r="F37" s="10">
        <v>5.9</v>
      </c>
      <c r="G37" s="10">
        <v>10.7</v>
      </c>
      <c r="H37" s="10">
        <v>12.6</v>
      </c>
      <c r="I37" s="153">
        <f>(C36*C37+D36*D37+E36*E37+F36*F37+G36*G37)/I36</f>
        <v>2.1219178082191781</v>
      </c>
      <c r="J37" s="10">
        <v>10.1</v>
      </c>
      <c r="K37" s="95">
        <v>5.5</v>
      </c>
      <c r="L37" s="95">
        <v>5.5</v>
      </c>
      <c r="M37" s="95">
        <v>-5.2</v>
      </c>
      <c r="N37" s="153">
        <f>(J36*J37+K36*K37+L36*L37+M36*M37)/N36</f>
        <v>3.6478632478632473</v>
      </c>
      <c r="O37" s="154">
        <f>(C37*C36+D37*D36+E37*E36+F37*F36+G37*G36+H37*H36+J37*J36+K37*K36+L37*L36+M37*M36)/O36</f>
        <v>2.9835820895522382</v>
      </c>
      <c r="P37" s="161">
        <f>(I37*I36+N37*N36)/P36</f>
        <v>2.800760456273764</v>
      </c>
    </row>
    <row r="38" spans="2:16" ht="19.5">
      <c r="B38" s="149" t="s">
        <v>212</v>
      </c>
      <c r="C38" s="13">
        <v>604</v>
      </c>
      <c r="D38" s="12">
        <v>403</v>
      </c>
      <c r="E38" s="12">
        <v>330</v>
      </c>
      <c r="F38" s="12">
        <v>178</v>
      </c>
      <c r="G38" s="12">
        <v>72</v>
      </c>
      <c r="H38" s="12">
        <v>2</v>
      </c>
      <c r="I38" s="155">
        <f>SUM(C38:G38)</f>
        <v>1587</v>
      </c>
      <c r="J38" s="12">
        <v>72</v>
      </c>
      <c r="K38" s="12">
        <v>232</v>
      </c>
      <c r="L38" s="12">
        <v>226</v>
      </c>
      <c r="M38" s="12">
        <v>564</v>
      </c>
      <c r="N38" s="155">
        <f>SUM(J38:M38)</f>
        <v>1094</v>
      </c>
      <c r="O38" s="156">
        <f>O36*(13-O37)</f>
        <v>2684.4</v>
      </c>
      <c r="P38" s="162">
        <f>P36*(13-P37)</f>
        <v>2682.4</v>
      </c>
    </row>
    <row r="39" spans="2:16" ht="19.5">
      <c r="B39" s="149" t="s">
        <v>213</v>
      </c>
      <c r="C39" s="13">
        <v>728</v>
      </c>
      <c r="D39" s="12">
        <v>515</v>
      </c>
      <c r="E39" s="12">
        <v>454</v>
      </c>
      <c r="F39" s="12">
        <v>278</v>
      </c>
      <c r="G39" s="12">
        <v>196</v>
      </c>
      <c r="H39" s="12">
        <v>22</v>
      </c>
      <c r="I39" s="155">
        <f>SUM(C39:G39)</f>
        <v>2171</v>
      </c>
      <c r="J39" s="12">
        <v>172</v>
      </c>
      <c r="K39" s="12">
        <v>356</v>
      </c>
      <c r="L39" s="12">
        <v>346</v>
      </c>
      <c r="M39" s="12">
        <v>688</v>
      </c>
      <c r="N39" s="155">
        <f>SUM(J39:M39)</f>
        <v>1562</v>
      </c>
      <c r="O39" s="156">
        <f>O36*(17-O37)</f>
        <v>3756.4</v>
      </c>
      <c r="P39" s="162">
        <f>P36*(17-P37)</f>
        <v>3734.4</v>
      </c>
    </row>
    <row r="40" spans="2:16" ht="19.5">
      <c r="B40" s="149" t="s">
        <v>214</v>
      </c>
      <c r="C40" s="17">
        <v>759</v>
      </c>
      <c r="D40" s="16">
        <v>543</v>
      </c>
      <c r="E40" s="16">
        <v>485</v>
      </c>
      <c r="F40" s="16">
        <v>303</v>
      </c>
      <c r="G40" s="16">
        <v>227</v>
      </c>
      <c r="H40" s="16">
        <v>27</v>
      </c>
      <c r="I40" s="155">
        <f>SUM(C40:G40)</f>
        <v>2317</v>
      </c>
      <c r="J40" s="16">
        <v>197</v>
      </c>
      <c r="K40" s="16">
        <v>387</v>
      </c>
      <c r="L40" s="16">
        <v>376</v>
      </c>
      <c r="M40" s="16">
        <v>719</v>
      </c>
      <c r="N40" s="155">
        <f>SUM(J40:M40)</f>
        <v>1679</v>
      </c>
      <c r="O40" s="157">
        <f>O36*(18-O37)</f>
        <v>4024.4</v>
      </c>
      <c r="P40" s="163">
        <f>P36*(18-P37)</f>
        <v>3997.4</v>
      </c>
    </row>
    <row r="41" spans="2:16" ht="20.25" thickBot="1">
      <c r="B41" s="350" t="s">
        <v>215</v>
      </c>
      <c r="C41" s="21">
        <v>790</v>
      </c>
      <c r="D41" s="20">
        <v>571</v>
      </c>
      <c r="E41" s="20">
        <v>516</v>
      </c>
      <c r="F41" s="20">
        <v>328</v>
      </c>
      <c r="G41" s="20">
        <v>258</v>
      </c>
      <c r="H41" s="20">
        <v>32</v>
      </c>
      <c r="I41" s="164">
        <f>SUM(C41:G41)</f>
        <v>2463</v>
      </c>
      <c r="J41" s="20">
        <v>222</v>
      </c>
      <c r="K41" s="20">
        <v>418</v>
      </c>
      <c r="L41" s="20">
        <v>406</v>
      </c>
      <c r="M41" s="20">
        <v>750</v>
      </c>
      <c r="N41" s="164">
        <f>SUM(J41:M41)</f>
        <v>1796</v>
      </c>
      <c r="O41" s="165">
        <f>O36*(19-O37)</f>
        <v>4292.3999999999996</v>
      </c>
      <c r="P41" s="166">
        <f>P36*(19-P37)</f>
        <v>4260.3999999999996</v>
      </c>
    </row>
    <row r="42" spans="2:16" ht="15.75" thickBot="1">
      <c r="B42" s="4"/>
      <c r="C42" s="4"/>
      <c r="D42" s="4"/>
      <c r="E42" s="4"/>
      <c r="F42" s="4"/>
      <c r="G42" s="4"/>
      <c r="H42" s="4"/>
      <c r="I42" s="4"/>
      <c r="J42" s="4"/>
      <c r="K42" s="4"/>
      <c r="L42" s="4"/>
      <c r="M42" s="4"/>
      <c r="N42" s="4"/>
      <c r="O42" s="4"/>
      <c r="P42" s="4"/>
    </row>
    <row r="43" spans="2:16" ht="24" thickBot="1">
      <c r="B43" s="473" t="s">
        <v>537</v>
      </c>
      <c r="C43" s="474"/>
      <c r="D43" s="474"/>
      <c r="E43" s="474"/>
      <c r="F43" s="474"/>
      <c r="G43" s="474"/>
      <c r="H43" s="474"/>
      <c r="I43" s="474"/>
      <c r="J43" s="474"/>
      <c r="K43" s="474"/>
      <c r="L43" s="470" t="s">
        <v>228</v>
      </c>
      <c r="M43" s="471"/>
      <c r="N43" s="471"/>
      <c r="O43" s="471"/>
      <c r="P43" s="472"/>
    </row>
    <row r="44" spans="2:16" ht="15.75">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6" ht="16.5" thickBot="1">
      <c r="B45" s="466"/>
      <c r="C45" s="462"/>
      <c r="D45" s="462"/>
      <c r="E45" s="462"/>
      <c r="F45" s="462"/>
      <c r="G45" s="462"/>
      <c r="H45" s="462"/>
      <c r="I45" s="462"/>
      <c r="J45" s="462"/>
      <c r="K45" s="462"/>
      <c r="L45" s="462"/>
      <c r="M45" s="462"/>
      <c r="N45" s="462"/>
      <c r="O45" s="145" t="s">
        <v>209</v>
      </c>
      <c r="P45" s="30" t="s">
        <v>210</v>
      </c>
    </row>
    <row r="46" spans="2:16" ht="15">
      <c r="B46" s="148" t="s">
        <v>211</v>
      </c>
      <c r="C46" s="146">
        <v>31</v>
      </c>
      <c r="D46" s="8">
        <v>28</v>
      </c>
      <c r="E46" s="8">
        <v>31</v>
      </c>
      <c r="F46" s="8">
        <v>15</v>
      </c>
      <c r="G46" s="8">
        <v>15</v>
      </c>
      <c r="H46" s="8">
        <v>0</v>
      </c>
      <c r="I46" s="168">
        <f>SUM(C46:G46)</f>
        <v>120</v>
      </c>
      <c r="J46" s="8">
        <v>20</v>
      </c>
      <c r="K46" s="8">
        <v>31</v>
      </c>
      <c r="L46" s="8">
        <v>30</v>
      </c>
      <c r="M46" s="8">
        <v>31</v>
      </c>
      <c r="N46" s="168">
        <f>SUM(J46:M46)</f>
        <v>112</v>
      </c>
      <c r="O46" s="167">
        <f>SUM(C46:H46,J46:M46)</f>
        <v>232</v>
      </c>
      <c r="P46" s="169">
        <f>I46+N46</f>
        <v>232</v>
      </c>
    </row>
    <row r="47" spans="2:16" ht="19.5">
      <c r="B47" s="149" t="s">
        <v>485</v>
      </c>
      <c r="C47" s="147">
        <v>-1.6</v>
      </c>
      <c r="D47" s="10">
        <v>-2.9</v>
      </c>
      <c r="E47" s="10">
        <v>2.8</v>
      </c>
      <c r="F47" s="10">
        <v>9</v>
      </c>
      <c r="G47" s="10">
        <v>9.1</v>
      </c>
      <c r="H47" s="10">
        <v>0</v>
      </c>
      <c r="I47" s="153">
        <f>(C46*C47+D46*D47+E46*E47+F46*F47+G46*G47)/I46</f>
        <v>1.8958333333333333</v>
      </c>
      <c r="J47" s="10">
        <v>12.5</v>
      </c>
      <c r="K47" s="95">
        <v>7.4</v>
      </c>
      <c r="L47" s="95">
        <v>2.9</v>
      </c>
      <c r="M47" s="95">
        <v>1.5</v>
      </c>
      <c r="N47" s="153">
        <f>(J46*J47+K46*K47+L46*L47+M46*M47)/N46</f>
        <v>5.4723214285714281</v>
      </c>
      <c r="O47" s="154">
        <f>(C47*C46+D47*D46+E47*E46+F47*F46+G47*G46+H47*H46+J47*J46+K47*K46+L47*L46+M47*M46)/O46</f>
        <v>3.6224137931034481</v>
      </c>
      <c r="P47" s="161">
        <f>(I47*I46+N47*N46)/P46</f>
        <v>3.6224137931034481</v>
      </c>
    </row>
    <row r="48" spans="2:16" ht="19.5">
      <c r="B48" s="149" t="s">
        <v>212</v>
      </c>
      <c r="C48" s="13">
        <v>451</v>
      </c>
      <c r="D48" s="12">
        <v>445</v>
      </c>
      <c r="E48" s="12">
        <v>316</v>
      </c>
      <c r="F48" s="12">
        <v>60</v>
      </c>
      <c r="G48" s="12">
        <v>59</v>
      </c>
      <c r="H48" s="12">
        <f>H46*(13-H47)</f>
        <v>0</v>
      </c>
      <c r="I48" s="155">
        <f>SUM(C48:G48)</f>
        <v>1331</v>
      </c>
      <c r="J48" s="12">
        <v>11</v>
      </c>
      <c r="K48" s="12">
        <v>174</v>
      </c>
      <c r="L48" s="12">
        <v>304</v>
      </c>
      <c r="M48" s="12">
        <f>M46*(13-M47)</f>
        <v>356.5</v>
      </c>
      <c r="N48" s="155">
        <f>SUM(J48:M48)</f>
        <v>845.5</v>
      </c>
      <c r="O48" s="156">
        <f>O46*(13-O47)</f>
        <v>2175.6000000000004</v>
      </c>
      <c r="P48" s="162">
        <f>P46*(13-P47)</f>
        <v>2175.6000000000004</v>
      </c>
    </row>
    <row r="49" spans="2:16" ht="19.5">
      <c r="B49" s="149" t="s">
        <v>213</v>
      </c>
      <c r="C49" s="13">
        <v>575</v>
      </c>
      <c r="D49" s="12">
        <v>557</v>
      </c>
      <c r="E49" s="12">
        <v>440</v>
      </c>
      <c r="F49" s="12">
        <v>120</v>
      </c>
      <c r="G49" s="12">
        <v>119</v>
      </c>
      <c r="H49" s="12">
        <f>H46*(17-H47)</f>
        <v>0</v>
      </c>
      <c r="I49" s="155">
        <f>SUM(C49:G49)</f>
        <v>1811</v>
      </c>
      <c r="J49" s="12">
        <v>91</v>
      </c>
      <c r="K49" s="12">
        <v>298</v>
      </c>
      <c r="L49" s="12">
        <v>424</v>
      </c>
      <c r="M49" s="12">
        <f>M46*(17-M47)</f>
        <v>480.5</v>
      </c>
      <c r="N49" s="155">
        <f>SUM(J49:M49)</f>
        <v>1293.5</v>
      </c>
      <c r="O49" s="156">
        <f>O46*(17-O47)</f>
        <v>3103.6000000000004</v>
      </c>
      <c r="P49" s="162">
        <f>P46*(17-P47)</f>
        <v>3103.6000000000004</v>
      </c>
    </row>
    <row r="50" spans="2:16" ht="19.5">
      <c r="B50" s="149" t="s">
        <v>214</v>
      </c>
      <c r="C50" s="17">
        <v>606</v>
      </c>
      <c r="D50" s="16">
        <v>585</v>
      </c>
      <c r="E50" s="16">
        <v>471</v>
      </c>
      <c r="F50" s="16">
        <v>135</v>
      </c>
      <c r="G50" s="16">
        <v>134</v>
      </c>
      <c r="H50" s="16">
        <f>H46*(18-H47)</f>
        <v>0</v>
      </c>
      <c r="I50" s="155">
        <f>SUM(C50:G50)</f>
        <v>1931</v>
      </c>
      <c r="J50" s="16">
        <v>111</v>
      </c>
      <c r="K50" s="16">
        <v>329</v>
      </c>
      <c r="L50" s="16">
        <v>454</v>
      </c>
      <c r="M50" s="16">
        <f>M46*(18-M47)</f>
        <v>511.5</v>
      </c>
      <c r="N50" s="155">
        <f>SUM(J50:M50)</f>
        <v>1405.5</v>
      </c>
      <c r="O50" s="157">
        <f>O46*(18-O47)</f>
        <v>3335.6000000000004</v>
      </c>
      <c r="P50" s="163">
        <f>P46*(18-P47)</f>
        <v>3335.6000000000004</v>
      </c>
    </row>
    <row r="51" spans="2:16" ht="20.25" thickBot="1">
      <c r="B51" s="350" t="s">
        <v>215</v>
      </c>
      <c r="C51" s="21">
        <v>637</v>
      </c>
      <c r="D51" s="20">
        <v>613</v>
      </c>
      <c r="E51" s="20">
        <v>502</v>
      </c>
      <c r="F51" s="20">
        <v>150</v>
      </c>
      <c r="G51" s="20">
        <v>149</v>
      </c>
      <c r="H51" s="20">
        <f>H46*(19-H47)</f>
        <v>0</v>
      </c>
      <c r="I51" s="164">
        <f>SUM(C51:G51)</f>
        <v>2051</v>
      </c>
      <c r="J51" s="20">
        <v>131</v>
      </c>
      <c r="K51" s="20">
        <v>360</v>
      </c>
      <c r="L51" s="20">
        <v>484</v>
      </c>
      <c r="M51" s="20">
        <f>M46*(19-M47)</f>
        <v>542.5</v>
      </c>
      <c r="N51" s="164">
        <f>SUM(J51:M51)</f>
        <v>1517.5</v>
      </c>
      <c r="O51" s="165">
        <f>O46*(19-O47)</f>
        <v>3567.6000000000004</v>
      </c>
      <c r="P51" s="166">
        <f>P46*(19-P47)</f>
        <v>3567.6000000000004</v>
      </c>
    </row>
    <row r="52" spans="2:16" ht="15.75" thickBot="1">
      <c r="B52" s="4"/>
      <c r="C52" s="4"/>
      <c r="D52" s="4"/>
      <c r="E52" s="4"/>
      <c r="F52" s="4"/>
      <c r="G52" s="4"/>
      <c r="H52" s="4"/>
      <c r="I52" s="4"/>
      <c r="J52" s="4"/>
      <c r="K52" s="4"/>
      <c r="L52" s="4"/>
      <c r="M52" s="4"/>
      <c r="N52" s="4"/>
      <c r="O52" s="4"/>
      <c r="P52" s="4"/>
    </row>
    <row r="53" spans="2:16" ht="24" thickBot="1">
      <c r="B53" s="473" t="s">
        <v>538</v>
      </c>
      <c r="C53" s="474"/>
      <c r="D53" s="474"/>
      <c r="E53" s="474"/>
      <c r="F53" s="474"/>
      <c r="G53" s="474"/>
      <c r="H53" s="474"/>
      <c r="I53" s="474"/>
      <c r="J53" s="474"/>
      <c r="K53" s="474"/>
      <c r="L53" s="470" t="s">
        <v>229</v>
      </c>
      <c r="M53" s="471"/>
      <c r="N53" s="471"/>
      <c r="O53" s="471"/>
      <c r="P53" s="472"/>
    </row>
    <row r="54" spans="2:16"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6" ht="16.5" thickBot="1">
      <c r="B55" s="466"/>
      <c r="C55" s="462"/>
      <c r="D55" s="462"/>
      <c r="E55" s="462"/>
      <c r="F55" s="462"/>
      <c r="G55" s="462"/>
      <c r="H55" s="462"/>
      <c r="I55" s="462"/>
      <c r="J55" s="462"/>
      <c r="K55" s="462"/>
      <c r="L55" s="462"/>
      <c r="M55" s="462"/>
      <c r="N55" s="462"/>
      <c r="O55" s="145" t="s">
        <v>209</v>
      </c>
      <c r="P55" s="30" t="s">
        <v>210</v>
      </c>
    </row>
    <row r="56" spans="2:16" ht="15">
      <c r="B56" s="148" t="s">
        <v>211</v>
      </c>
      <c r="C56" s="146">
        <v>31</v>
      </c>
      <c r="D56" s="8">
        <v>28</v>
      </c>
      <c r="E56" s="8">
        <v>31</v>
      </c>
      <c r="F56" s="8">
        <v>25</v>
      </c>
      <c r="G56" s="8">
        <v>15</v>
      </c>
      <c r="H56" s="8">
        <v>10</v>
      </c>
      <c r="I56" s="168">
        <f>SUM(C56:G56)</f>
        <v>130</v>
      </c>
      <c r="J56" s="8">
        <v>20</v>
      </c>
      <c r="K56" s="8">
        <v>26</v>
      </c>
      <c r="L56" s="8">
        <v>30</v>
      </c>
      <c r="M56" s="8">
        <v>31</v>
      </c>
      <c r="N56" s="168">
        <f>SUM(J56:M56)</f>
        <v>107</v>
      </c>
      <c r="O56" s="167">
        <f>SUM(C56:H56,J56:M56)</f>
        <v>247</v>
      </c>
      <c r="P56" s="169">
        <f>I56+N56</f>
        <v>237</v>
      </c>
    </row>
    <row r="57" spans="2:16" ht="19.5">
      <c r="B57" s="149" t="s">
        <v>485</v>
      </c>
      <c r="C57" s="147">
        <v>1.5</v>
      </c>
      <c r="D57" s="10">
        <v>6.9</v>
      </c>
      <c r="E57" s="10">
        <v>3.6</v>
      </c>
      <c r="F57" s="10">
        <v>5.7</v>
      </c>
      <c r="G57" s="10">
        <v>11</v>
      </c>
      <c r="H57" s="10">
        <v>12</v>
      </c>
      <c r="I57" s="153">
        <f>(C56*C57+D56*D57+E56*E57+F56*F57+G56*G57)/I56</f>
        <v>5.0676923076923073</v>
      </c>
      <c r="J57" s="10">
        <v>11.4</v>
      </c>
      <c r="K57" s="95">
        <v>8.9</v>
      </c>
      <c r="L57" s="95">
        <v>5.3</v>
      </c>
      <c r="M57" s="95">
        <v>1.5</v>
      </c>
      <c r="N57" s="153">
        <f>(J56*J57+K56*K57+L56*L57+M56*M57)/N56</f>
        <v>6.2140186915887847</v>
      </c>
      <c r="O57" s="154">
        <f>(C57*C56+D57*D56+E57*E56+F57*F56+G57*G56+H57*H56+J57*J56+K57*K56+L57*L56+M57*M56)/O56</f>
        <v>5.8449392712550612</v>
      </c>
      <c r="P57" s="161">
        <f>(I57*I56+N57*N56)/P56</f>
        <v>5.5852320675105478</v>
      </c>
    </row>
    <row r="58" spans="2:16" ht="19.5">
      <c r="B58" s="149" t="s">
        <v>212</v>
      </c>
      <c r="C58" s="13">
        <v>357</v>
      </c>
      <c r="D58" s="12">
        <v>171</v>
      </c>
      <c r="E58" s="12">
        <v>291</v>
      </c>
      <c r="F58" s="12">
        <v>182</v>
      </c>
      <c r="G58" s="12">
        <v>30</v>
      </c>
      <c r="H58" s="12">
        <v>5</v>
      </c>
      <c r="I58" s="155">
        <f>SUM(C58:G58)</f>
        <v>1031</v>
      </c>
      <c r="J58" s="12">
        <v>33</v>
      </c>
      <c r="K58" s="12">
        <v>106</v>
      </c>
      <c r="L58" s="12">
        <v>231</v>
      </c>
      <c r="M58" s="12">
        <v>357</v>
      </c>
      <c r="N58" s="155">
        <f>SUM(J58:M58)</f>
        <v>727</v>
      </c>
      <c r="O58" s="156">
        <f>O56*(13-O57)</f>
        <v>1767.3</v>
      </c>
      <c r="P58" s="162">
        <f>P56*(13-P57)</f>
        <v>1757.3000000000002</v>
      </c>
    </row>
    <row r="59" spans="2:16" ht="19.5">
      <c r="B59" s="149" t="s">
        <v>213</v>
      </c>
      <c r="C59" s="13">
        <v>481</v>
      </c>
      <c r="D59" s="12">
        <v>283</v>
      </c>
      <c r="E59" s="12">
        <v>415</v>
      </c>
      <c r="F59" s="12">
        <v>282</v>
      </c>
      <c r="G59" s="12">
        <v>90</v>
      </c>
      <c r="H59" s="12">
        <v>45</v>
      </c>
      <c r="I59" s="155">
        <f>SUM(C59:G59)</f>
        <v>1551</v>
      </c>
      <c r="J59" s="12">
        <v>113</v>
      </c>
      <c r="K59" s="12">
        <v>210</v>
      </c>
      <c r="L59" s="12">
        <v>351</v>
      </c>
      <c r="M59" s="12">
        <v>481</v>
      </c>
      <c r="N59" s="155">
        <f>SUM(J59:M59)</f>
        <v>1155</v>
      </c>
      <c r="O59" s="156">
        <f>O56*(17-O57)</f>
        <v>2755.2999999999997</v>
      </c>
      <c r="P59" s="162">
        <f>P56*(17-P57)</f>
        <v>2705.3</v>
      </c>
    </row>
    <row r="60" spans="2:16" ht="19.5">
      <c r="B60" s="149" t="s">
        <v>214</v>
      </c>
      <c r="C60" s="17">
        <v>512</v>
      </c>
      <c r="D60" s="16">
        <v>311</v>
      </c>
      <c r="E60" s="16">
        <v>446</v>
      </c>
      <c r="F60" s="16">
        <v>307</v>
      </c>
      <c r="G60" s="16">
        <v>105</v>
      </c>
      <c r="H60" s="16">
        <v>55</v>
      </c>
      <c r="I60" s="155">
        <f>SUM(C60:G60)</f>
        <v>1681</v>
      </c>
      <c r="J60" s="16">
        <v>133</v>
      </c>
      <c r="K60" s="16">
        <v>236</v>
      </c>
      <c r="L60" s="16">
        <v>381</v>
      </c>
      <c r="M60" s="16">
        <v>512</v>
      </c>
      <c r="N60" s="155">
        <f>SUM(J60:M60)</f>
        <v>1262</v>
      </c>
      <c r="O60" s="157">
        <f>O56*(18-O57)</f>
        <v>3002.2999999999997</v>
      </c>
      <c r="P60" s="163">
        <f>P56*(18-P57)</f>
        <v>2942.3</v>
      </c>
    </row>
    <row r="61" spans="2:16" ht="20.25" thickBot="1">
      <c r="B61" s="350" t="s">
        <v>215</v>
      </c>
      <c r="C61" s="21">
        <v>543</v>
      </c>
      <c r="D61" s="20">
        <v>339</v>
      </c>
      <c r="E61" s="20">
        <v>477</v>
      </c>
      <c r="F61" s="20">
        <v>332</v>
      </c>
      <c r="G61" s="20">
        <v>120</v>
      </c>
      <c r="H61" s="20">
        <v>65</v>
      </c>
      <c r="I61" s="164">
        <f>SUM(C61:G61)</f>
        <v>1811</v>
      </c>
      <c r="J61" s="20">
        <v>153</v>
      </c>
      <c r="K61" s="20">
        <v>262</v>
      </c>
      <c r="L61" s="20">
        <f>L56*(19-L57)</f>
        <v>411</v>
      </c>
      <c r="M61" s="20">
        <v>543</v>
      </c>
      <c r="N61" s="164">
        <f>SUM(J61:M61)</f>
        <v>1369</v>
      </c>
      <c r="O61" s="165">
        <f>O56*(19-O57)</f>
        <v>3249.2999999999997</v>
      </c>
      <c r="P61" s="166">
        <f>P56*(19-P57)</f>
        <v>3179.3</v>
      </c>
    </row>
    <row r="62" spans="2:16" ht="15.75" thickBot="1">
      <c r="B62" s="4"/>
      <c r="C62" s="4"/>
      <c r="D62" s="4"/>
      <c r="E62" s="4"/>
      <c r="F62" s="4"/>
      <c r="G62" s="4"/>
      <c r="H62" s="4"/>
      <c r="I62" s="4"/>
      <c r="J62" s="4"/>
      <c r="K62" s="4"/>
      <c r="L62" s="4"/>
      <c r="M62" s="4"/>
      <c r="N62" s="4"/>
      <c r="O62" s="4"/>
      <c r="P62" s="4"/>
    </row>
    <row r="63" spans="2:16" ht="24" thickBot="1">
      <c r="B63" s="473" t="s">
        <v>539</v>
      </c>
      <c r="C63" s="474"/>
      <c r="D63" s="474"/>
      <c r="E63" s="474"/>
      <c r="F63" s="474"/>
      <c r="G63" s="474"/>
      <c r="H63" s="474"/>
      <c r="I63" s="474"/>
      <c r="J63" s="474"/>
      <c r="K63" s="474"/>
      <c r="L63" s="470" t="s">
        <v>230</v>
      </c>
      <c r="M63" s="471"/>
      <c r="N63" s="471"/>
      <c r="O63" s="471"/>
      <c r="P63" s="472"/>
    </row>
    <row r="64" spans="2:16"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ht="15">
      <c r="B66" s="148" t="s">
        <v>211</v>
      </c>
      <c r="C66" s="146">
        <v>31</v>
      </c>
      <c r="D66" s="8">
        <v>28</v>
      </c>
      <c r="E66" s="8">
        <v>31</v>
      </c>
      <c r="F66" s="8">
        <v>30</v>
      </c>
      <c r="G66" s="8">
        <v>21</v>
      </c>
      <c r="H66" s="8">
        <v>10</v>
      </c>
      <c r="I66" s="168">
        <f>SUM(C66:G66)</f>
        <v>141</v>
      </c>
      <c r="J66" s="8">
        <v>25</v>
      </c>
      <c r="K66" s="8">
        <v>26</v>
      </c>
      <c r="L66" s="8">
        <v>30</v>
      </c>
      <c r="M66" s="8">
        <v>31</v>
      </c>
      <c r="N66" s="168">
        <f>SUM(J66:M66)</f>
        <v>112</v>
      </c>
      <c r="O66" s="167">
        <f>SUM(C66:H66,J66:M66)</f>
        <v>263</v>
      </c>
      <c r="P66" s="169">
        <f>I66+N66</f>
        <v>253</v>
      </c>
    </row>
    <row r="67" spans="2:16" ht="19.5">
      <c r="B67" s="149" t="s">
        <v>485</v>
      </c>
      <c r="C67" s="147">
        <v>3</v>
      </c>
      <c r="D67" s="10">
        <v>1.5</v>
      </c>
      <c r="E67" s="10">
        <v>1.8</v>
      </c>
      <c r="F67" s="10">
        <v>6.8</v>
      </c>
      <c r="G67" s="10">
        <v>9.8000000000000007</v>
      </c>
      <c r="H67" s="10">
        <v>11</v>
      </c>
      <c r="I67" s="153">
        <f>(C66*C67+D66*D67+E66*E67+F66*F67+G66*G67)/I66</f>
        <v>4.2595744680851064</v>
      </c>
      <c r="J67" s="10">
        <v>10</v>
      </c>
      <c r="K67" s="95">
        <v>8.9</v>
      </c>
      <c r="L67" s="95">
        <v>4.4000000000000004</v>
      </c>
      <c r="M67" s="95">
        <v>1.7</v>
      </c>
      <c r="N67" s="153">
        <f>(J66*J67+K66*K67+L66*L67+M66*M67)/N66</f>
        <v>5.9473214285714286</v>
      </c>
      <c r="O67" s="154">
        <f>(C67*C66+D67*D66+E67*E66+F67*F66+G67*G66+H67*H66+J67*J66+K67*K66+L67*L66+M67*M66)/O66</f>
        <v>5.2346007604562743</v>
      </c>
      <c r="P67" s="161">
        <f>(I67*I66+N67*N66)/P66</f>
        <v>5.006719367588933</v>
      </c>
    </row>
    <row r="68" spans="2:16" ht="19.5">
      <c r="B68" s="149" t="s">
        <v>212</v>
      </c>
      <c r="C68" s="13">
        <v>310</v>
      </c>
      <c r="D68" s="12">
        <v>322</v>
      </c>
      <c r="E68" s="12">
        <v>347</v>
      </c>
      <c r="F68" s="12">
        <v>185</v>
      </c>
      <c r="G68" s="12">
        <v>66</v>
      </c>
      <c r="H68" s="12">
        <v>21</v>
      </c>
      <c r="I68" s="155">
        <f>SUM(C68:G68)</f>
        <v>1230</v>
      </c>
      <c r="J68" s="12">
        <v>76</v>
      </c>
      <c r="K68" s="12">
        <v>106</v>
      </c>
      <c r="L68" s="12">
        <v>258</v>
      </c>
      <c r="M68" s="12">
        <v>350</v>
      </c>
      <c r="N68" s="155">
        <f>SUM(J68:M68)</f>
        <v>790</v>
      </c>
      <c r="O68" s="156">
        <f>O66*(13-O67)</f>
        <v>2042.3</v>
      </c>
      <c r="P68" s="162">
        <f>P66*(13-P67)</f>
        <v>2022.3</v>
      </c>
    </row>
    <row r="69" spans="2:16" ht="19.5">
      <c r="B69" s="149" t="s">
        <v>213</v>
      </c>
      <c r="C69" s="13">
        <v>434</v>
      </c>
      <c r="D69" s="12">
        <v>434</v>
      </c>
      <c r="E69" s="12">
        <v>471</v>
      </c>
      <c r="F69" s="12">
        <v>305</v>
      </c>
      <c r="G69" s="12">
        <v>150</v>
      </c>
      <c r="H69" s="12">
        <v>61</v>
      </c>
      <c r="I69" s="155">
        <f>SUM(C69:G69)</f>
        <v>1794</v>
      </c>
      <c r="J69" s="12">
        <v>176</v>
      </c>
      <c r="K69" s="12">
        <v>210</v>
      </c>
      <c r="L69" s="12">
        <v>378</v>
      </c>
      <c r="M69" s="12">
        <v>474</v>
      </c>
      <c r="N69" s="155">
        <f>SUM(J69:M69)</f>
        <v>1238</v>
      </c>
      <c r="O69" s="156">
        <f>O66*(17-O67)</f>
        <v>3094.2999999999997</v>
      </c>
      <c r="P69" s="162">
        <f>P66*(17-P67)</f>
        <v>3034.3</v>
      </c>
    </row>
    <row r="70" spans="2:16" ht="19.5">
      <c r="B70" s="149" t="s">
        <v>214</v>
      </c>
      <c r="C70" s="17">
        <v>465</v>
      </c>
      <c r="D70" s="16">
        <v>462</v>
      </c>
      <c r="E70" s="16">
        <v>502</v>
      </c>
      <c r="F70" s="16">
        <v>335</v>
      </c>
      <c r="G70" s="16">
        <v>171</v>
      </c>
      <c r="H70" s="16">
        <v>71</v>
      </c>
      <c r="I70" s="155">
        <f>SUM(C70:G70)</f>
        <v>1935</v>
      </c>
      <c r="J70" s="16">
        <v>201</v>
      </c>
      <c r="K70" s="16">
        <v>236</v>
      </c>
      <c r="L70" s="16">
        <v>408</v>
      </c>
      <c r="M70" s="16">
        <v>505</v>
      </c>
      <c r="N70" s="155">
        <f>SUM(J70:M70)</f>
        <v>1350</v>
      </c>
      <c r="O70" s="157">
        <f>O66*(18-O67)</f>
        <v>3357.2999999999997</v>
      </c>
      <c r="P70" s="163">
        <f>P66*(18-P67)</f>
        <v>3287.3</v>
      </c>
    </row>
    <row r="71" spans="2:16" ht="20.25" thickBot="1">
      <c r="B71" s="350" t="s">
        <v>215</v>
      </c>
      <c r="C71" s="21">
        <f>C66*(19-C67)</f>
        <v>496</v>
      </c>
      <c r="D71" s="20">
        <f>D66*(19-D67)</f>
        <v>490</v>
      </c>
      <c r="E71" s="20">
        <v>533</v>
      </c>
      <c r="F71" s="20">
        <v>365</v>
      </c>
      <c r="G71" s="20">
        <v>192</v>
      </c>
      <c r="H71" s="20">
        <v>81</v>
      </c>
      <c r="I71" s="164">
        <f>SUM(C71:G71)</f>
        <v>2076</v>
      </c>
      <c r="J71" s="20">
        <v>226</v>
      </c>
      <c r="K71" s="20">
        <v>262</v>
      </c>
      <c r="L71" s="20">
        <v>438</v>
      </c>
      <c r="M71" s="20">
        <v>536</v>
      </c>
      <c r="N71" s="164">
        <f>SUM(J71:M71)</f>
        <v>1462</v>
      </c>
      <c r="O71" s="165">
        <f>O66*(19-O67)</f>
        <v>3620.2999999999997</v>
      </c>
      <c r="P71" s="166">
        <f>P66*(19-P67)</f>
        <v>3540.3</v>
      </c>
    </row>
    <row r="72" spans="2:16" ht="15.75" thickBot="1">
      <c r="B72" s="4"/>
      <c r="C72" s="4"/>
      <c r="D72" s="4"/>
      <c r="E72" s="4"/>
      <c r="F72" s="4"/>
      <c r="G72" s="4"/>
      <c r="H72" s="4"/>
      <c r="I72" s="4"/>
      <c r="J72" s="4"/>
      <c r="K72" s="4"/>
      <c r="L72" s="4"/>
      <c r="M72" s="4"/>
      <c r="N72" s="4"/>
      <c r="O72" s="4"/>
      <c r="P72" s="4"/>
    </row>
    <row r="73" spans="2:16" ht="24" thickBot="1">
      <c r="B73" s="473" t="s">
        <v>536</v>
      </c>
      <c r="C73" s="474"/>
      <c r="D73" s="474"/>
      <c r="E73" s="474"/>
      <c r="F73" s="474"/>
      <c r="G73" s="474"/>
      <c r="H73" s="474"/>
      <c r="I73" s="474"/>
      <c r="J73" s="474"/>
      <c r="K73" s="474"/>
      <c r="L73" s="470" t="s">
        <v>231</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ht="15">
      <c r="B76" s="148" t="s">
        <v>211</v>
      </c>
      <c r="C76" s="146">
        <v>31</v>
      </c>
      <c r="D76" s="8">
        <v>28</v>
      </c>
      <c r="E76" s="8">
        <v>31</v>
      </c>
      <c r="F76" s="8">
        <v>30</v>
      </c>
      <c r="G76" s="8">
        <v>26</v>
      </c>
      <c r="H76" s="8">
        <v>5</v>
      </c>
      <c r="I76" s="168">
        <f>SUM(C76:G76)</f>
        <v>146</v>
      </c>
      <c r="J76" s="8">
        <v>12</v>
      </c>
      <c r="K76" s="8">
        <v>26</v>
      </c>
      <c r="L76" s="8">
        <v>28</v>
      </c>
      <c r="M76" s="8">
        <v>31</v>
      </c>
      <c r="N76" s="168">
        <f>SUM(J76:M76)</f>
        <v>97</v>
      </c>
      <c r="O76" s="167">
        <f>SUM(C76:H76,J76:M76)</f>
        <v>248</v>
      </c>
      <c r="P76" s="169">
        <f>I76+N76</f>
        <v>243</v>
      </c>
    </row>
    <row r="77" spans="2:16" ht="19.5">
      <c r="B77" s="149" t="s">
        <v>485</v>
      </c>
      <c r="C77" s="147">
        <v>0.2</v>
      </c>
      <c r="D77" s="10">
        <v>3.1</v>
      </c>
      <c r="E77" s="10">
        <v>5.3</v>
      </c>
      <c r="F77" s="10">
        <v>8.6</v>
      </c>
      <c r="G77" s="10">
        <v>10.5</v>
      </c>
      <c r="H77" s="10">
        <v>12</v>
      </c>
      <c r="I77" s="153">
        <f>(C76*C77+D76*D77+E76*E77+F76*F77+G76*G77)/I76</f>
        <v>5.3993150684931503</v>
      </c>
      <c r="J77" s="10">
        <v>13.49</v>
      </c>
      <c r="K77" s="95">
        <v>9.1354838709677413</v>
      </c>
      <c r="L77" s="95">
        <v>6.32</v>
      </c>
      <c r="M77" s="95">
        <v>1.4645161290322579</v>
      </c>
      <c r="N77" s="153">
        <f>(J76*J77+K76*K77+L76*L77+M76*M77)/N76</f>
        <v>6.4099235118057862</v>
      </c>
      <c r="O77" s="154">
        <f>(C77*C76+D77*D76+E77*E76+F77*F76+G77*G76+H77*H76+J77*J76+K77*K76+L77*L76+M77*M76)/O76</f>
        <v>5.9276716961498437</v>
      </c>
      <c r="P77" s="161">
        <f>(I77*I76+N77*N76)/P76</f>
        <v>5.8027266693216513</v>
      </c>
    </row>
    <row r="78" spans="2:16" ht="19.5">
      <c r="B78" s="149" t="s">
        <v>212</v>
      </c>
      <c r="C78" s="13">
        <v>397</v>
      </c>
      <c r="D78" s="12">
        <v>277</v>
      </c>
      <c r="E78" s="12">
        <f>E76*(13-E77)</f>
        <v>238.70000000000002</v>
      </c>
      <c r="F78" s="12">
        <v>133</v>
      </c>
      <c r="G78" s="12">
        <v>65</v>
      </c>
      <c r="H78" s="12">
        <v>4</v>
      </c>
      <c r="I78" s="155">
        <f>SUM(C78:G78)</f>
        <v>1110.7</v>
      </c>
      <c r="J78" s="12">
        <f>J76*(13-J77)</f>
        <v>-5.8800000000000026</v>
      </c>
      <c r="K78" s="12">
        <f>K76*(13-K77)</f>
        <v>100.47741935483873</v>
      </c>
      <c r="L78" s="12">
        <f>L76*(13-L77)</f>
        <v>187.04</v>
      </c>
      <c r="M78" s="12">
        <f>M76*(13-M77)</f>
        <v>357.59999999999997</v>
      </c>
      <c r="N78" s="155">
        <f>SUM(J78:M78)</f>
        <v>639.23741935483872</v>
      </c>
      <c r="O78" s="156">
        <f>O76*(13-O77)</f>
        <v>1753.9374193548388</v>
      </c>
      <c r="P78" s="162">
        <f>P76*(13-P77)</f>
        <v>1748.9374193548388</v>
      </c>
    </row>
    <row r="79" spans="2:16" ht="19.5">
      <c r="B79" s="149" t="s">
        <v>213</v>
      </c>
      <c r="C79" s="13">
        <v>521</v>
      </c>
      <c r="D79" s="12">
        <v>389</v>
      </c>
      <c r="E79" s="12">
        <f>E76*(17-E77)</f>
        <v>362.7</v>
      </c>
      <c r="F79" s="12">
        <v>253</v>
      </c>
      <c r="G79" s="12">
        <v>169</v>
      </c>
      <c r="H79" s="12">
        <v>24</v>
      </c>
      <c r="I79" s="155">
        <f>SUM(C79:G79)</f>
        <v>1694.7</v>
      </c>
      <c r="J79" s="12">
        <f>J76*(17-J77)</f>
        <v>42.12</v>
      </c>
      <c r="K79" s="12">
        <f>K76*(17-K77)</f>
        <v>204.47741935483873</v>
      </c>
      <c r="L79" s="12">
        <f>L76*(17-L77)</f>
        <v>299.03999999999996</v>
      </c>
      <c r="M79" s="12">
        <f>M76*(17-M77)</f>
        <v>481.59999999999997</v>
      </c>
      <c r="N79" s="155">
        <f>SUM(J79:M79)</f>
        <v>1027.2374193548387</v>
      </c>
      <c r="O79" s="156">
        <f>O76*(17-O77)</f>
        <v>2745.9374193548388</v>
      </c>
      <c r="P79" s="162">
        <f>P76*(17-P77)</f>
        <v>2720.9374193548388</v>
      </c>
    </row>
    <row r="80" spans="2:16" ht="19.5">
      <c r="B80" s="149" t="s">
        <v>214</v>
      </c>
      <c r="C80" s="17">
        <v>552</v>
      </c>
      <c r="D80" s="16">
        <v>417</v>
      </c>
      <c r="E80" s="16">
        <f>E76*(18-E77)</f>
        <v>393.7</v>
      </c>
      <c r="F80" s="16">
        <v>283</v>
      </c>
      <c r="G80" s="16">
        <v>195</v>
      </c>
      <c r="H80" s="16">
        <v>29</v>
      </c>
      <c r="I80" s="155">
        <f>SUM(C80:G80)</f>
        <v>1840.7</v>
      </c>
      <c r="J80" s="16">
        <f>J76*(18-J77)</f>
        <v>54.12</v>
      </c>
      <c r="K80" s="16">
        <f>K76*(18-K77)</f>
        <v>230.47741935483873</v>
      </c>
      <c r="L80" s="16">
        <f>L76*(18-L77)</f>
        <v>327.03999999999996</v>
      </c>
      <c r="M80" s="16">
        <f>M76*(18-M77)</f>
        <v>512.6</v>
      </c>
      <c r="N80" s="155">
        <f>SUM(J80:M80)</f>
        <v>1124.2374193548387</v>
      </c>
      <c r="O80" s="157">
        <f>O76*(18-O77)</f>
        <v>2993.9374193548388</v>
      </c>
      <c r="P80" s="163">
        <f>P76*(18-P77)</f>
        <v>2963.9374193548388</v>
      </c>
    </row>
    <row r="81" spans="2:16" ht="20.25" thickBot="1">
      <c r="B81" s="350" t="s">
        <v>215</v>
      </c>
      <c r="C81" s="21">
        <v>583</v>
      </c>
      <c r="D81" s="20">
        <v>445</v>
      </c>
      <c r="E81" s="20">
        <f>E76*(19-E77)</f>
        <v>424.7</v>
      </c>
      <c r="F81" s="20">
        <v>313</v>
      </c>
      <c r="G81" s="20">
        <f>G76*(19-G77)</f>
        <v>221</v>
      </c>
      <c r="H81" s="20">
        <v>34</v>
      </c>
      <c r="I81" s="164">
        <f>SUM(C81:G81)</f>
        <v>1986.7</v>
      </c>
      <c r="J81" s="20">
        <f>J76*(19-J77)</f>
        <v>66.12</v>
      </c>
      <c r="K81" s="20">
        <f>K76*(19-K77)</f>
        <v>256.47741935483873</v>
      </c>
      <c r="L81" s="20">
        <f>L76*(19-L77)</f>
        <v>355.03999999999996</v>
      </c>
      <c r="M81" s="20">
        <f>M76*(19-M77)</f>
        <v>543.6</v>
      </c>
      <c r="N81" s="164">
        <f>SUM(J81:M81)</f>
        <v>1221.2374193548387</v>
      </c>
      <c r="O81" s="165">
        <f>O76*(19-O77)</f>
        <v>3241.9374193548388</v>
      </c>
      <c r="P81" s="166">
        <f>P76*(19-P77)</f>
        <v>3206.9374193548388</v>
      </c>
    </row>
    <row r="82" spans="2:16" ht="15.75" thickBot="1">
      <c r="B82" s="24"/>
      <c r="C82" s="25"/>
      <c r="D82" s="25"/>
      <c r="E82" s="25"/>
      <c r="F82" s="25"/>
      <c r="G82" s="25"/>
      <c r="H82" s="25"/>
      <c r="I82" s="26"/>
      <c r="J82" s="25"/>
      <c r="K82" s="25"/>
      <c r="L82" s="25"/>
      <c r="M82" s="25"/>
      <c r="N82" s="26"/>
      <c r="O82" s="27"/>
      <c r="P82" s="27"/>
    </row>
    <row r="83" spans="2:16" ht="24" thickBot="1">
      <c r="B83" s="473" t="s">
        <v>537</v>
      </c>
      <c r="C83" s="474"/>
      <c r="D83" s="474"/>
      <c r="E83" s="474"/>
      <c r="F83" s="474"/>
      <c r="G83" s="474"/>
      <c r="H83" s="474"/>
      <c r="I83" s="474"/>
      <c r="J83" s="474"/>
      <c r="K83" s="474"/>
      <c r="L83" s="470" t="s">
        <v>145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ht="15">
      <c r="B86" s="148" t="s">
        <v>211</v>
      </c>
      <c r="C86" s="146">
        <v>31</v>
      </c>
      <c r="D86" s="8">
        <v>31</v>
      </c>
      <c r="E86" s="8">
        <v>31</v>
      </c>
      <c r="F86" s="8">
        <v>28</v>
      </c>
      <c r="G86" s="8">
        <v>20</v>
      </c>
      <c r="H86" s="8">
        <v>9</v>
      </c>
      <c r="I86" s="168">
        <f>SUM(C86:G86)</f>
        <v>141</v>
      </c>
      <c r="J86" s="8"/>
      <c r="K86" s="8"/>
      <c r="L86" s="8"/>
      <c r="M86" s="8"/>
      <c r="N86" s="168">
        <f>SUM(J86:M86)</f>
        <v>0</v>
      </c>
      <c r="O86" s="167">
        <f>SUM(C86:H86,J86:M86)</f>
        <v>150</v>
      </c>
      <c r="P86" s="169">
        <f>I86+N86</f>
        <v>141</v>
      </c>
    </row>
    <row r="87" spans="2:16" ht="19.5">
      <c r="B87" s="149" t="s">
        <v>485</v>
      </c>
      <c r="C87" s="147">
        <v>0.78387096774193588</v>
      </c>
      <c r="D87" s="10">
        <v>0.15357142857142855</v>
      </c>
      <c r="E87" s="10">
        <v>3.0580645161290323</v>
      </c>
      <c r="F87" s="10">
        <v>7.2266666666666692</v>
      </c>
      <c r="G87" s="10">
        <v>11.86451612903226</v>
      </c>
      <c r="H87" s="10">
        <v>15.17</v>
      </c>
      <c r="I87" s="153">
        <f>(C86*C87+D86*D87+E86*E87+F86*F87+G86*G87)/I86</f>
        <v>3.9964376137094066</v>
      </c>
      <c r="J87" s="10"/>
      <c r="K87" s="95"/>
      <c r="L87" s="95"/>
      <c r="M87" s="95"/>
      <c r="N87" s="153"/>
      <c r="O87" s="154">
        <f>(C87*C86+D87*D86+E87*E86+F87*F86+G87*G86+H87*H86+J87*J86+K87*K86+L87*L86+M87*M86)/O86</f>
        <v>4.6668513568868422</v>
      </c>
      <c r="P87" s="161">
        <f>(I87*I86+N87*N86)/P86</f>
        <v>3.9964376137094066</v>
      </c>
    </row>
    <row r="88" spans="2:16" ht="19.5">
      <c r="B88" s="149" t="s">
        <v>212</v>
      </c>
      <c r="C88" s="13">
        <f t="shared" ref="C88:H88" si="4">C86*(13-C87)</f>
        <v>378.7</v>
      </c>
      <c r="D88" s="12">
        <f t="shared" si="4"/>
        <v>398.2392857142857</v>
      </c>
      <c r="E88" s="12">
        <f t="shared" si="4"/>
        <v>308.2</v>
      </c>
      <c r="F88" s="12">
        <f t="shared" si="4"/>
        <v>161.65333333333325</v>
      </c>
      <c r="G88" s="12">
        <f t="shared" si="4"/>
        <v>22.70967741935479</v>
      </c>
      <c r="H88" s="12">
        <f t="shared" si="4"/>
        <v>-19.53</v>
      </c>
      <c r="I88" s="155">
        <f>SUM(C88:G88)</f>
        <v>1269.5022964669738</v>
      </c>
      <c r="J88" s="12">
        <f>J86*(13-J87)</f>
        <v>0</v>
      </c>
      <c r="K88" s="12">
        <f>K86*(13-K87)</f>
        <v>0</v>
      </c>
      <c r="L88" s="12">
        <f>L86*(13-L87)</f>
        <v>0</v>
      </c>
      <c r="M88" s="12">
        <f>M86*(13-M87)</f>
        <v>0</v>
      </c>
      <c r="N88" s="155">
        <f>SUM(J88:M88)</f>
        <v>0</v>
      </c>
      <c r="O88" s="156">
        <f>O86*(13-O87)</f>
        <v>1249.9722964669738</v>
      </c>
      <c r="P88" s="162">
        <f>P86*(13-P87)</f>
        <v>1269.5022964669736</v>
      </c>
    </row>
    <row r="89" spans="2:16" ht="19.5">
      <c r="B89" s="149" t="s">
        <v>213</v>
      </c>
      <c r="C89" s="13">
        <f t="shared" ref="C89:H89" si="5">C86*(17-C87)</f>
        <v>502.7</v>
      </c>
      <c r="D89" s="12">
        <f t="shared" si="5"/>
        <v>522.23928571428576</v>
      </c>
      <c r="E89" s="12">
        <f t="shared" si="5"/>
        <v>432.2</v>
      </c>
      <c r="F89" s="12">
        <f t="shared" si="5"/>
        <v>273.65333333333325</v>
      </c>
      <c r="G89" s="12">
        <f t="shared" si="5"/>
        <v>102.70967741935479</v>
      </c>
      <c r="H89" s="12">
        <f t="shared" si="5"/>
        <v>16.47</v>
      </c>
      <c r="I89" s="155">
        <f>SUM(C89:G89)</f>
        <v>1833.5022964669738</v>
      </c>
      <c r="J89" s="12">
        <f>J86*(17-J87)</f>
        <v>0</v>
      </c>
      <c r="K89" s="12">
        <f>K86*(17-K87)</f>
        <v>0</v>
      </c>
      <c r="L89" s="12">
        <f>L86*(17-L87)</f>
        <v>0</v>
      </c>
      <c r="M89" s="12">
        <f>M86*(17-M87)</f>
        <v>0</v>
      </c>
      <c r="N89" s="155">
        <f>SUM(J89:M89)</f>
        <v>0</v>
      </c>
      <c r="O89" s="156">
        <f>O86*(17-O87)</f>
        <v>1849.9722964669738</v>
      </c>
      <c r="P89" s="162">
        <f>P86*(17-P87)</f>
        <v>1833.5022964669736</v>
      </c>
    </row>
    <row r="90" spans="2:16" ht="19.5">
      <c r="B90" s="149" t="s">
        <v>214</v>
      </c>
      <c r="C90" s="17">
        <f t="shared" ref="C90:H90" si="6">C86*(18-C87)</f>
        <v>533.69999999999993</v>
      </c>
      <c r="D90" s="16">
        <f t="shared" si="6"/>
        <v>553.23928571428576</v>
      </c>
      <c r="E90" s="16">
        <f t="shared" si="6"/>
        <v>463.2</v>
      </c>
      <c r="F90" s="16">
        <f t="shared" si="6"/>
        <v>301.65333333333325</v>
      </c>
      <c r="G90" s="16">
        <f t="shared" si="6"/>
        <v>122.70967741935479</v>
      </c>
      <c r="H90" s="16">
        <f t="shared" si="6"/>
        <v>25.47</v>
      </c>
      <c r="I90" s="155">
        <f>SUM(C90:G90)</f>
        <v>1974.5022964669738</v>
      </c>
      <c r="J90" s="16">
        <f>J86*(18-J87)</f>
        <v>0</v>
      </c>
      <c r="K90" s="16">
        <f>K86*(18-K87)</f>
        <v>0</v>
      </c>
      <c r="L90" s="16">
        <f>L86*(18-L87)</f>
        <v>0</v>
      </c>
      <c r="M90" s="16">
        <f>M86*(18-M87)</f>
        <v>0</v>
      </c>
      <c r="N90" s="155">
        <f>SUM(J90:M90)</f>
        <v>0</v>
      </c>
      <c r="O90" s="157">
        <f>O86*(18-O87)</f>
        <v>1999.9722964669738</v>
      </c>
      <c r="P90" s="163">
        <f>P86*(18-P87)</f>
        <v>1974.5022964669736</v>
      </c>
    </row>
    <row r="91" spans="2:16" ht="20.25" thickBot="1">
      <c r="B91" s="350" t="s">
        <v>215</v>
      </c>
      <c r="C91" s="21">
        <f t="shared" ref="C91:H91" si="7">C86*(19-C87)</f>
        <v>564.69999999999993</v>
      </c>
      <c r="D91" s="20">
        <f t="shared" si="7"/>
        <v>584.23928571428576</v>
      </c>
      <c r="E91" s="20">
        <f t="shared" si="7"/>
        <v>494.2</v>
      </c>
      <c r="F91" s="20">
        <f t="shared" si="7"/>
        <v>329.65333333333325</v>
      </c>
      <c r="G91" s="20">
        <f t="shared" si="7"/>
        <v>142.70967741935479</v>
      </c>
      <c r="H91" s="20">
        <f t="shared" si="7"/>
        <v>34.47</v>
      </c>
      <c r="I91" s="164">
        <f>SUM(C91:G91)</f>
        <v>2115.5022964669738</v>
      </c>
      <c r="J91" s="20">
        <f>J86*(19-J87)</f>
        <v>0</v>
      </c>
      <c r="K91" s="20">
        <f>K86*(19-K87)</f>
        <v>0</v>
      </c>
      <c r="L91" s="20">
        <f>L86*(19-L87)</f>
        <v>0</v>
      </c>
      <c r="M91" s="20">
        <f>M86*(19-M87)</f>
        <v>0</v>
      </c>
      <c r="N91" s="164">
        <f>SUM(J91:M91)</f>
        <v>0</v>
      </c>
      <c r="O91" s="165">
        <f>O86*(19-O87)</f>
        <v>2149.9722964669736</v>
      </c>
      <c r="P91" s="166">
        <f>P86*(19-P87)</f>
        <v>2115.5022964669738</v>
      </c>
    </row>
    <row r="92" spans="2:16" ht="15.75" thickBot="1">
      <c r="B92" s="4"/>
      <c r="C92" s="4"/>
      <c r="D92" s="4"/>
      <c r="E92" s="4"/>
      <c r="F92" s="4"/>
      <c r="G92" s="4"/>
      <c r="H92" s="4"/>
      <c r="I92" s="4"/>
      <c r="J92" s="4"/>
      <c r="K92" s="4"/>
      <c r="L92" s="4"/>
      <c r="M92" s="4"/>
      <c r="N92" s="4"/>
      <c r="O92" s="4"/>
      <c r="P92" s="4"/>
    </row>
    <row r="93" spans="2:16" ht="24" thickBot="1">
      <c r="B93" s="473" t="s">
        <v>537</v>
      </c>
      <c r="C93" s="474"/>
      <c r="D93" s="474"/>
      <c r="E93" s="474"/>
      <c r="F93" s="474"/>
      <c r="G93" s="474"/>
      <c r="H93" s="474"/>
      <c r="I93" s="474"/>
      <c r="J93" s="474"/>
      <c r="K93" s="474"/>
      <c r="L93" s="468" t="s">
        <v>233</v>
      </c>
      <c r="M93" s="468"/>
      <c r="N93" s="468"/>
      <c r="O93" s="468"/>
      <c r="P93" s="469"/>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30.75" thickBot="1">
      <c r="B95" s="466"/>
      <c r="C95" s="462"/>
      <c r="D95" s="462"/>
      <c r="E95" s="462"/>
      <c r="F95" s="462"/>
      <c r="G95" s="462"/>
      <c r="H95" s="462"/>
      <c r="I95" s="462"/>
      <c r="J95" s="462"/>
      <c r="K95" s="462"/>
      <c r="L95" s="462"/>
      <c r="M95" s="462"/>
      <c r="N95" s="462"/>
      <c r="O95" s="145" t="s">
        <v>234</v>
      </c>
      <c r="P95" s="30" t="s">
        <v>235</v>
      </c>
    </row>
    <row r="96" spans="2:16" ht="15">
      <c r="B96" s="148" t="s">
        <v>211</v>
      </c>
      <c r="C96" s="146">
        <v>31</v>
      </c>
      <c r="D96" s="8">
        <v>28</v>
      </c>
      <c r="E96" s="8">
        <v>31</v>
      </c>
      <c r="F96" s="8">
        <v>30</v>
      </c>
      <c r="G96" s="8">
        <v>31</v>
      </c>
      <c r="H96" s="8">
        <v>5</v>
      </c>
      <c r="I96" s="168">
        <f>SUM(C96:H96)</f>
        <v>156</v>
      </c>
      <c r="J96" s="8">
        <v>25</v>
      </c>
      <c r="K96" s="8">
        <v>31</v>
      </c>
      <c r="L96" s="8">
        <v>30</v>
      </c>
      <c r="M96" s="8">
        <v>31</v>
      </c>
      <c r="N96" s="168">
        <f>SUM(J96:M96)</f>
        <v>117</v>
      </c>
      <c r="O96" s="167">
        <f>SUM(C96:H96,J96:M96)</f>
        <v>273</v>
      </c>
      <c r="P96" s="169">
        <f>I96+N96</f>
        <v>273</v>
      </c>
    </row>
    <row r="97" spans="2:16" ht="19.5">
      <c r="B97" s="149" t="s">
        <v>485</v>
      </c>
      <c r="C97" s="147">
        <v>-4.2</v>
      </c>
      <c r="D97" s="10">
        <v>-3.3</v>
      </c>
      <c r="E97" s="10">
        <v>0.4</v>
      </c>
      <c r="F97" s="10">
        <v>5.3</v>
      </c>
      <c r="G97" s="10">
        <v>10.6</v>
      </c>
      <c r="H97" s="10">
        <v>12.8</v>
      </c>
      <c r="I97" s="153">
        <f>(C96*C97+D96*D97+E96*E97+F96*F97+G96*G97)/I96</f>
        <v>1.7782051282051281</v>
      </c>
      <c r="J97" s="10">
        <v>11.2</v>
      </c>
      <c r="K97" s="95">
        <v>6.2</v>
      </c>
      <c r="L97" s="95">
        <v>1.3</v>
      </c>
      <c r="M97" s="95">
        <v>-2.5</v>
      </c>
      <c r="N97" s="153">
        <f>(J96*J97+K96*K97+L96*L97+M96*M97)/N96</f>
        <v>3.7068376068376074</v>
      </c>
      <c r="O97" s="154">
        <f>(C97*C96+D97*D96+E97*E96+F97*F96+G97*G96+H97*H96+J97*J96+K97*K96+L97*L96+M97*M96)/O96</f>
        <v>2.8391941391941393</v>
      </c>
      <c r="P97" s="161">
        <f>(I97*I96+N97*N96)/P96</f>
        <v>2.6047619047619048</v>
      </c>
    </row>
    <row r="98" spans="2:16" ht="19.5">
      <c r="B98" s="149" t="s">
        <v>212</v>
      </c>
      <c r="C98" s="13">
        <v>533</v>
      </c>
      <c r="D98" s="12">
        <v>456</v>
      </c>
      <c r="E98" s="12">
        <v>391</v>
      </c>
      <c r="F98" s="12">
        <v>231</v>
      </c>
      <c r="G98" s="12">
        <v>74</v>
      </c>
      <c r="H98" s="12">
        <v>1</v>
      </c>
      <c r="I98" s="155">
        <f>SUM(C98:G98)</f>
        <v>1685</v>
      </c>
      <c r="J98" s="12">
        <v>45</v>
      </c>
      <c r="K98" s="12">
        <f>K96*(13-K97)</f>
        <v>210.79999999999998</v>
      </c>
      <c r="L98" s="12">
        <f>L96*(13-L97)</f>
        <v>351</v>
      </c>
      <c r="M98" s="12">
        <v>481</v>
      </c>
      <c r="N98" s="155">
        <f>SUM(J98:M98)</f>
        <v>1087.8</v>
      </c>
      <c r="O98" s="156">
        <f>O96*(13-O97)</f>
        <v>2773.8999999999996</v>
      </c>
      <c r="P98" s="162">
        <f>P96*(13-P97)</f>
        <v>2837.9</v>
      </c>
    </row>
    <row r="99" spans="2:16" ht="19.5">
      <c r="B99" s="149" t="s">
        <v>213</v>
      </c>
      <c r="C99" s="13">
        <v>657</v>
      </c>
      <c r="D99" s="12">
        <v>568</v>
      </c>
      <c r="E99" s="12">
        <f>E96*(17-E97)</f>
        <v>514.6</v>
      </c>
      <c r="F99" s="12">
        <v>351</v>
      </c>
      <c r="G99" s="12">
        <v>198</v>
      </c>
      <c r="H99" s="12">
        <v>21</v>
      </c>
      <c r="I99" s="155">
        <f>SUM(C99:G99)</f>
        <v>2288.6</v>
      </c>
      <c r="J99" s="12">
        <v>145</v>
      </c>
      <c r="K99" s="12">
        <f>K96*(17-K97)</f>
        <v>334.8</v>
      </c>
      <c r="L99" s="12">
        <f>L96*(17-L97)</f>
        <v>471</v>
      </c>
      <c r="M99" s="12">
        <v>605</v>
      </c>
      <c r="N99" s="155">
        <f>SUM(J99:M99)</f>
        <v>1555.8</v>
      </c>
      <c r="O99" s="156">
        <f>O96*(17-O97)</f>
        <v>3865.8999999999996</v>
      </c>
      <c r="P99" s="162">
        <f>P96*(17-P97)</f>
        <v>3929.9</v>
      </c>
    </row>
    <row r="100" spans="2:16" ht="19.5">
      <c r="B100" s="149" t="s">
        <v>214</v>
      </c>
      <c r="C100" s="17">
        <f t="shared" ref="C100:H100" si="8">C96*(18-C97)</f>
        <v>688.19999999999993</v>
      </c>
      <c r="D100" s="16">
        <v>596</v>
      </c>
      <c r="E100" s="16">
        <f t="shared" si="8"/>
        <v>545.6</v>
      </c>
      <c r="F100" s="16">
        <v>381</v>
      </c>
      <c r="G100" s="16">
        <v>229</v>
      </c>
      <c r="H100" s="16">
        <f t="shared" si="8"/>
        <v>25.999999999999996</v>
      </c>
      <c r="I100" s="155">
        <f>SUM(C100:G100)</f>
        <v>2439.7999999999997</v>
      </c>
      <c r="J100" s="16">
        <v>170</v>
      </c>
      <c r="K100" s="16">
        <f>K96*(18-K97)</f>
        <v>365.8</v>
      </c>
      <c r="L100" s="16">
        <f>L96*(18-L97)</f>
        <v>501</v>
      </c>
      <c r="M100" s="16">
        <v>636</v>
      </c>
      <c r="N100" s="155">
        <f>SUM(J100:M100)</f>
        <v>1672.8</v>
      </c>
      <c r="O100" s="157">
        <f>O96*(18-O97)</f>
        <v>4138.8999999999996</v>
      </c>
      <c r="P100" s="163">
        <f>P96*(18-P97)</f>
        <v>4202.9000000000005</v>
      </c>
    </row>
    <row r="101" spans="2:16" ht="20.25" thickBot="1">
      <c r="B101" s="350" t="s">
        <v>215</v>
      </c>
      <c r="C101" s="21">
        <f t="shared" ref="C101:H101" si="9">C96*(19-C97)</f>
        <v>719.19999999999993</v>
      </c>
      <c r="D101" s="20">
        <f t="shared" si="9"/>
        <v>624.4</v>
      </c>
      <c r="E101" s="20">
        <f t="shared" si="9"/>
        <v>576.6</v>
      </c>
      <c r="F101" s="20">
        <v>411</v>
      </c>
      <c r="G101" s="20">
        <v>260</v>
      </c>
      <c r="H101" s="20">
        <f t="shared" si="9"/>
        <v>30.999999999999996</v>
      </c>
      <c r="I101" s="164">
        <f>SUM(C101:G101)</f>
        <v>2591.1999999999998</v>
      </c>
      <c r="J101" s="20">
        <v>195</v>
      </c>
      <c r="K101" s="20">
        <f>K96*(19-K97)</f>
        <v>396.8</v>
      </c>
      <c r="L101" s="20">
        <f>L96*(19-L97)</f>
        <v>531</v>
      </c>
      <c r="M101" s="20">
        <v>667</v>
      </c>
      <c r="N101" s="164">
        <f>SUM(J101:M101)</f>
        <v>1789.8</v>
      </c>
      <c r="O101" s="165">
        <f>O96*(19-O97)</f>
        <v>4411.9000000000005</v>
      </c>
      <c r="P101" s="166">
        <f>P96*(19-P97)</f>
        <v>4475.9000000000005</v>
      </c>
    </row>
    <row r="102" spans="2:16" ht="15.75" thickBot="1">
      <c r="B102" s="4"/>
      <c r="C102" s="4"/>
      <c r="D102" s="4"/>
      <c r="E102" s="4"/>
      <c r="F102" s="4"/>
      <c r="G102" s="4"/>
      <c r="H102" s="4"/>
      <c r="I102" s="4"/>
      <c r="J102" s="28"/>
      <c r="K102" s="4"/>
      <c r="L102" s="4"/>
      <c r="M102" s="4"/>
      <c r="N102" s="4"/>
      <c r="O102" s="4"/>
      <c r="P102" s="4"/>
    </row>
    <row r="103" spans="2:16" ht="24" thickBot="1">
      <c r="B103" s="170" t="s">
        <v>236</v>
      </c>
      <c r="C103" s="458" t="s">
        <v>237</v>
      </c>
      <c r="D103" s="458"/>
      <c r="E103" s="458"/>
      <c r="F103" s="458"/>
      <c r="G103" s="458"/>
      <c r="H103" s="458"/>
      <c r="I103" s="458"/>
      <c r="J103" s="458"/>
      <c r="K103" s="458"/>
      <c r="L103" s="458"/>
      <c r="M103" s="459"/>
      <c r="N103" s="459"/>
      <c r="O103" s="459"/>
      <c r="P103" s="460"/>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30.75" thickBot="1">
      <c r="B105" s="466"/>
      <c r="C105" s="462"/>
      <c r="D105" s="462"/>
      <c r="E105" s="462"/>
      <c r="F105" s="462"/>
      <c r="G105" s="462"/>
      <c r="H105" s="462"/>
      <c r="I105" s="462"/>
      <c r="J105" s="462"/>
      <c r="K105" s="462"/>
      <c r="L105" s="462"/>
      <c r="M105" s="462"/>
      <c r="N105" s="462"/>
      <c r="O105" s="145" t="s">
        <v>234</v>
      </c>
      <c r="P105" s="30" t="s">
        <v>235</v>
      </c>
    </row>
    <row r="106" spans="2:16" ht="15">
      <c r="B106" s="174">
        <v>2007</v>
      </c>
      <c r="C106" s="173">
        <f>C11/C$101</f>
        <v>0.67241379310344829</v>
      </c>
      <c r="D106" s="172">
        <f t="shared" ref="D106:P106" si="10">D11/D$101</f>
        <v>0.75336322869955163</v>
      </c>
      <c r="E106" s="172">
        <f t="shared" si="10"/>
        <v>0.82258064516129026</v>
      </c>
      <c r="F106" s="172">
        <f t="shared" si="10"/>
        <v>0.77372262773722633</v>
      </c>
      <c r="G106" s="172">
        <f t="shared" si="10"/>
        <v>0.47884615384615392</v>
      </c>
      <c r="H106" s="172">
        <f t="shared" si="10"/>
        <v>0</v>
      </c>
      <c r="I106" s="172">
        <f t="shared" si="10"/>
        <v>0.72198209323865392</v>
      </c>
      <c r="J106" s="172">
        <f t="shared" si="10"/>
        <v>0.19487179487179487</v>
      </c>
      <c r="K106" s="172">
        <f t="shared" si="10"/>
        <v>0.95010080645161288</v>
      </c>
      <c r="L106" s="172">
        <f t="shared" si="10"/>
        <v>1</v>
      </c>
      <c r="M106" s="172">
        <f t="shared" si="10"/>
        <v>0.93853073463268366</v>
      </c>
      <c r="N106" s="172">
        <f t="shared" si="10"/>
        <v>0.87831042574589346</v>
      </c>
      <c r="O106" s="172">
        <f t="shared" si="10"/>
        <v>0.77995874793173003</v>
      </c>
      <c r="P106" s="358">
        <f t="shared" si="10"/>
        <v>0.76880627359860576</v>
      </c>
    </row>
    <row r="107" spans="2:16" ht="15">
      <c r="B107" s="175">
        <f t="shared" ref="B107:B112" si="11">B106+1</f>
        <v>2008</v>
      </c>
      <c r="C107" s="34">
        <f>C21/C$101</f>
        <v>0.73136818687430483</v>
      </c>
      <c r="D107" s="33">
        <f t="shared" ref="D107:P107" si="12">D21/D$101</f>
        <v>0.73350416399743756</v>
      </c>
      <c r="E107" s="33">
        <f t="shared" si="12"/>
        <v>0.88449531737773146</v>
      </c>
      <c r="F107" s="33">
        <f t="shared" si="12"/>
        <v>0.89294403892944041</v>
      </c>
      <c r="G107" s="33">
        <f t="shared" si="12"/>
        <v>1.0269230769230768</v>
      </c>
      <c r="H107" s="33">
        <f t="shared" si="12"/>
        <v>1.2258064516129035</v>
      </c>
      <c r="I107" s="33">
        <f t="shared" si="12"/>
        <v>0.82124112380364311</v>
      </c>
      <c r="J107" s="33">
        <f t="shared" si="12"/>
        <v>1.1025641025641026</v>
      </c>
      <c r="K107" s="33">
        <f t="shared" si="12"/>
        <v>0.82157258064516125</v>
      </c>
      <c r="L107" s="33">
        <f t="shared" si="12"/>
        <v>0.68738229755178903</v>
      </c>
      <c r="M107" s="33">
        <f t="shared" si="12"/>
        <v>0.80209895052473767</v>
      </c>
      <c r="N107" s="33">
        <f t="shared" si="12"/>
        <v>0.80511789026706893</v>
      </c>
      <c r="O107" s="33">
        <f t="shared" si="12"/>
        <v>0.81753892880618317</v>
      </c>
      <c r="P107" s="35">
        <f t="shared" si="12"/>
        <v>0.79735919033043623</v>
      </c>
    </row>
    <row r="108" spans="2:16" ht="15">
      <c r="B108" s="175">
        <f t="shared" si="11"/>
        <v>2009</v>
      </c>
      <c r="C108" s="34">
        <f>C31/C$101</f>
        <v>0.95522803114571753</v>
      </c>
      <c r="D108" s="33">
        <f t="shared" ref="D108:P108" si="13">D31/D$101</f>
        <v>0.88404868673926973</v>
      </c>
      <c r="E108" s="33">
        <f t="shared" si="13"/>
        <v>0.893166840097121</v>
      </c>
      <c r="F108" s="33">
        <f t="shared" si="13"/>
        <v>0.62287104622871048</v>
      </c>
      <c r="G108" s="33">
        <f t="shared" si="13"/>
        <v>0.54230769230769227</v>
      </c>
      <c r="H108" s="33">
        <f t="shared" si="13"/>
        <v>1.4838709677419357</v>
      </c>
      <c r="I108" s="33">
        <f t="shared" si="13"/>
        <v>0.8301173201605434</v>
      </c>
      <c r="J108" s="33">
        <f t="shared" si="13"/>
        <v>0.69230769230769229</v>
      </c>
      <c r="K108" s="33">
        <f t="shared" si="13"/>
        <v>0.98034274193548387</v>
      </c>
      <c r="L108" s="33">
        <f t="shared" si="13"/>
        <v>0.75329566854990582</v>
      </c>
      <c r="M108" s="33">
        <f t="shared" si="13"/>
        <v>0.93553223388305851</v>
      </c>
      <c r="N108" s="33">
        <f t="shared" si="13"/>
        <v>0.86490110626885686</v>
      </c>
      <c r="O108" s="33">
        <f t="shared" si="13"/>
        <v>0.84825132029284422</v>
      </c>
      <c r="P108" s="35">
        <f t="shared" si="13"/>
        <v>0.82595679081302065</v>
      </c>
    </row>
    <row r="109" spans="2:16" ht="15">
      <c r="B109" s="175">
        <f t="shared" si="11"/>
        <v>2010</v>
      </c>
      <c r="C109" s="34">
        <f>C41/C$101</f>
        <v>1.0984427141268076</v>
      </c>
      <c r="D109" s="33">
        <f t="shared" ref="D109:O109" si="14">D41/D$101</f>
        <v>0.91447789878283159</v>
      </c>
      <c r="E109" s="33">
        <f t="shared" si="14"/>
        <v>0.8949011446409989</v>
      </c>
      <c r="F109" s="33">
        <f t="shared" si="14"/>
        <v>0.7980535279805353</v>
      </c>
      <c r="G109" s="33">
        <f t="shared" si="14"/>
        <v>0.99230769230769234</v>
      </c>
      <c r="H109" s="33">
        <f t="shared" si="14"/>
        <v>1.0322580645161292</v>
      </c>
      <c r="I109" s="33">
        <f t="shared" si="14"/>
        <v>0.95052485334979941</v>
      </c>
      <c r="J109" s="33">
        <f t="shared" si="14"/>
        <v>1.1384615384615384</v>
      </c>
      <c r="K109" s="33">
        <f t="shared" si="14"/>
        <v>1.0534274193548387</v>
      </c>
      <c r="L109" s="33">
        <f t="shared" si="14"/>
        <v>0.76459510357815441</v>
      </c>
      <c r="M109" s="33">
        <f t="shared" si="14"/>
        <v>1.1244377811094453</v>
      </c>
      <c r="N109" s="33">
        <f t="shared" si="14"/>
        <v>1.0034640741982344</v>
      </c>
      <c r="O109" s="33">
        <f t="shared" si="14"/>
        <v>0.97291416396563823</v>
      </c>
      <c r="P109" s="35">
        <f>P41/P$101</f>
        <v>0.95185325856252356</v>
      </c>
    </row>
    <row r="110" spans="2:16" ht="15">
      <c r="B110" s="175">
        <f t="shared" si="11"/>
        <v>2011</v>
      </c>
      <c r="C110" s="34">
        <f>C51/C$101</f>
        <v>0.88570634037819806</v>
      </c>
      <c r="D110" s="33">
        <f t="shared" ref="D110:P110" si="15">D51/D$101</f>
        <v>0.98174247277386295</v>
      </c>
      <c r="E110" s="33">
        <f t="shared" si="15"/>
        <v>0.8706208810267082</v>
      </c>
      <c r="F110" s="33">
        <f t="shared" si="15"/>
        <v>0.36496350364963503</v>
      </c>
      <c r="G110" s="33">
        <f t="shared" si="15"/>
        <v>0.57307692307692304</v>
      </c>
      <c r="H110" s="33">
        <f t="shared" si="15"/>
        <v>0</v>
      </c>
      <c r="I110" s="33">
        <f t="shared" si="15"/>
        <v>0.79152516208706392</v>
      </c>
      <c r="J110" s="33">
        <f t="shared" si="15"/>
        <v>0.67179487179487174</v>
      </c>
      <c r="K110" s="33">
        <f t="shared" si="15"/>
        <v>0.907258064516129</v>
      </c>
      <c r="L110" s="33">
        <f t="shared" si="15"/>
        <v>0.91148775894538603</v>
      </c>
      <c r="M110" s="33">
        <f t="shared" si="15"/>
        <v>0.81334332833583212</v>
      </c>
      <c r="N110" s="33">
        <f t="shared" si="15"/>
        <v>0.84786009610012292</v>
      </c>
      <c r="O110" s="33">
        <f t="shared" si="15"/>
        <v>0.80863120197647276</v>
      </c>
      <c r="P110" s="35">
        <f t="shared" si="15"/>
        <v>0.79706874595053512</v>
      </c>
    </row>
    <row r="111" spans="2:16" ht="15">
      <c r="B111" s="175">
        <f t="shared" si="11"/>
        <v>2012</v>
      </c>
      <c r="C111" s="34">
        <f>C61/C$101</f>
        <v>0.75500556173526145</v>
      </c>
      <c r="D111" s="33">
        <f t="shared" ref="D111:P111" si="16">D61/D$101</f>
        <v>0.54292120435618196</v>
      </c>
      <c r="E111" s="33">
        <f t="shared" si="16"/>
        <v>0.82726326742976064</v>
      </c>
      <c r="F111" s="33">
        <f t="shared" si="16"/>
        <v>0.80778588807785889</v>
      </c>
      <c r="G111" s="33">
        <f t="shared" si="16"/>
        <v>0.46153846153846156</v>
      </c>
      <c r="H111" s="33">
        <f t="shared" si="16"/>
        <v>2.0967741935483875</v>
      </c>
      <c r="I111" s="33">
        <f t="shared" si="16"/>
        <v>0.69890398271071319</v>
      </c>
      <c r="J111" s="33">
        <f t="shared" si="16"/>
        <v>0.7846153846153846</v>
      </c>
      <c r="K111" s="33">
        <f t="shared" si="16"/>
        <v>0.66028225806451613</v>
      </c>
      <c r="L111" s="33">
        <f t="shared" si="16"/>
        <v>0.77401129943502822</v>
      </c>
      <c r="M111" s="33">
        <f t="shared" si="16"/>
        <v>0.81409295352323841</v>
      </c>
      <c r="N111" s="33">
        <f t="shared" si="16"/>
        <v>0.76488993183595932</v>
      </c>
      <c r="O111" s="33">
        <f t="shared" si="16"/>
        <v>0.7364854144472901</v>
      </c>
      <c r="P111" s="35">
        <f t="shared" si="16"/>
        <v>0.71031524386156975</v>
      </c>
    </row>
    <row r="112" spans="2:16" ht="15">
      <c r="B112" s="175">
        <f t="shared" si="11"/>
        <v>2013</v>
      </c>
      <c r="C112" s="34">
        <f>C71/C$101</f>
        <v>0.68965517241379315</v>
      </c>
      <c r="D112" s="33">
        <f t="shared" ref="D112:P112" si="17">D71/D$101</f>
        <v>0.7847533632286996</v>
      </c>
      <c r="E112" s="33">
        <f t="shared" si="17"/>
        <v>0.92438432188692332</v>
      </c>
      <c r="F112" s="33">
        <f t="shared" si="17"/>
        <v>0.88807785888077861</v>
      </c>
      <c r="G112" s="33">
        <f t="shared" si="17"/>
        <v>0.7384615384615385</v>
      </c>
      <c r="H112" s="33">
        <f t="shared" si="17"/>
        <v>2.612903225806452</v>
      </c>
      <c r="I112" s="33">
        <f t="shared" si="17"/>
        <v>0.80117320160543382</v>
      </c>
      <c r="J112" s="33">
        <f t="shared" si="17"/>
        <v>1.1589743589743591</v>
      </c>
      <c r="K112" s="33">
        <f t="shared" si="17"/>
        <v>0.66028225806451613</v>
      </c>
      <c r="L112" s="33">
        <f t="shared" si="17"/>
        <v>0.82485875706214684</v>
      </c>
      <c r="M112" s="33">
        <f t="shared" si="17"/>
        <v>0.80359820089955025</v>
      </c>
      <c r="N112" s="33">
        <f t="shared" si="17"/>
        <v>0.8168510448094759</v>
      </c>
      <c r="O112" s="33">
        <f t="shared" si="17"/>
        <v>0.82057616899748387</v>
      </c>
      <c r="P112" s="35">
        <f t="shared" si="17"/>
        <v>0.79096941397260878</v>
      </c>
    </row>
    <row r="113" spans="2:16" ht="15">
      <c r="B113" s="175">
        <f>B112+1</f>
        <v>2014</v>
      </c>
      <c r="C113" s="34">
        <f>C81/C$101</f>
        <v>0.81062291434927702</v>
      </c>
      <c r="D113" s="33">
        <f t="shared" ref="D113:P113" si="18">D81/D$101</f>
        <v>0.71268417680973739</v>
      </c>
      <c r="E113" s="33">
        <f t="shared" si="18"/>
        <v>0.73655913978494614</v>
      </c>
      <c r="F113" s="33">
        <f t="shared" si="18"/>
        <v>0.76155717761557173</v>
      </c>
      <c r="G113" s="33">
        <f t="shared" si="18"/>
        <v>0.85</v>
      </c>
      <c r="H113" s="33">
        <f t="shared" si="18"/>
        <v>1.0967741935483872</v>
      </c>
      <c r="I113" s="33">
        <f t="shared" si="18"/>
        <v>0.76671040444581673</v>
      </c>
      <c r="J113" s="33">
        <f t="shared" si="18"/>
        <v>0.33907692307692311</v>
      </c>
      <c r="K113" s="33">
        <f t="shared" si="18"/>
        <v>0.64636446409989601</v>
      </c>
      <c r="L113" s="33">
        <f t="shared" si="18"/>
        <v>0.66862523540489638</v>
      </c>
      <c r="M113" s="33">
        <f t="shared" si="18"/>
        <v>0.81499250374812593</v>
      </c>
      <c r="N113" s="33">
        <f t="shared" si="18"/>
        <v>0.68233177972669501</v>
      </c>
      <c r="O113" s="33">
        <f t="shared" si="18"/>
        <v>0.73481661401093368</v>
      </c>
      <c r="P113" s="35">
        <f t="shared" si="18"/>
        <v>0.71648996165125189</v>
      </c>
    </row>
    <row r="114" spans="2:16" ht="15.75" thickBot="1">
      <c r="B114" s="176">
        <f>B113+1</f>
        <v>2015</v>
      </c>
      <c r="C114" s="37">
        <f>C91/C$101</f>
        <v>0.78517797552836488</v>
      </c>
      <c r="D114" s="36">
        <f t="shared" ref="D114:O114" si="19">D91/D$101</f>
        <v>0.9356811110094263</v>
      </c>
      <c r="E114" s="36">
        <f t="shared" si="19"/>
        <v>0.85709330558446062</v>
      </c>
      <c r="F114" s="36">
        <f t="shared" si="19"/>
        <v>0.80207623682076212</v>
      </c>
      <c r="G114" s="36">
        <f t="shared" si="19"/>
        <v>0.54888337468982606</v>
      </c>
      <c r="H114" s="36">
        <f t="shared" si="19"/>
        <v>1.1119354838709679</v>
      </c>
      <c r="I114" s="36">
        <f t="shared" si="19"/>
        <v>0.8164179903006229</v>
      </c>
      <c r="J114" s="36">
        <f t="shared" si="19"/>
        <v>0</v>
      </c>
      <c r="K114" s="36">
        <f t="shared" si="19"/>
        <v>0</v>
      </c>
      <c r="L114" s="36">
        <f t="shared" si="19"/>
        <v>0</v>
      </c>
      <c r="M114" s="36">
        <f t="shared" si="19"/>
        <v>0</v>
      </c>
      <c r="N114" s="36">
        <f t="shared" si="19"/>
        <v>0</v>
      </c>
      <c r="O114" s="36">
        <f t="shared" si="19"/>
        <v>0.48731210962781868</v>
      </c>
      <c r="P114" s="38"/>
    </row>
    <row r="115" spans="2:16" ht="13.5" thickBot="1"/>
    <row r="116" spans="2:16" ht="18.75" thickBot="1">
      <c r="B116" s="181" t="s">
        <v>236</v>
      </c>
      <c r="C116" s="478" t="s">
        <v>48</v>
      </c>
      <c r="D116" s="479"/>
      <c r="E116" s="479"/>
      <c r="F116" s="479"/>
      <c r="G116" s="479"/>
      <c r="H116" s="479"/>
      <c r="I116" s="479"/>
      <c r="J116" s="479"/>
      <c r="K116" s="479"/>
      <c r="L116" s="479"/>
      <c r="M116" s="480"/>
      <c r="N116" s="480"/>
      <c r="O116" s="480"/>
      <c r="P116" s="481"/>
    </row>
    <row r="117" spans="2:16" ht="15.75">
      <c r="B117" s="475" t="s">
        <v>195</v>
      </c>
      <c r="C117" s="456" t="s">
        <v>196</v>
      </c>
      <c r="D117" s="456" t="s">
        <v>197</v>
      </c>
      <c r="E117" s="456" t="s">
        <v>198</v>
      </c>
      <c r="F117" s="456" t="s">
        <v>199</v>
      </c>
      <c r="G117" s="456" t="s">
        <v>200</v>
      </c>
      <c r="H117" s="456" t="s">
        <v>201</v>
      </c>
      <c r="I117" s="467" t="s">
        <v>202</v>
      </c>
      <c r="J117" s="456" t="s">
        <v>203</v>
      </c>
      <c r="K117" s="456" t="s">
        <v>204</v>
      </c>
      <c r="L117" s="456" t="s">
        <v>205</v>
      </c>
      <c r="M117" s="456" t="s">
        <v>206</v>
      </c>
      <c r="N117" s="467" t="s">
        <v>207</v>
      </c>
      <c r="O117" s="456" t="s">
        <v>208</v>
      </c>
      <c r="P117" s="457"/>
    </row>
    <row r="118" spans="2:16" ht="32.25" thickBot="1">
      <c r="B118" s="476"/>
      <c r="C118" s="477"/>
      <c r="D118" s="477"/>
      <c r="E118" s="477"/>
      <c r="F118" s="477"/>
      <c r="G118" s="477"/>
      <c r="H118" s="477"/>
      <c r="I118" s="477"/>
      <c r="J118" s="477"/>
      <c r="K118" s="477"/>
      <c r="L118" s="477"/>
      <c r="M118" s="477"/>
      <c r="N118" s="477"/>
      <c r="O118" s="183" t="s">
        <v>234</v>
      </c>
      <c r="P118" s="30" t="s">
        <v>235</v>
      </c>
    </row>
    <row r="119" spans="2:16" ht="15">
      <c r="B119" s="174">
        <v>2007</v>
      </c>
      <c r="C119" s="184">
        <f>C7/C$97</f>
        <v>-0.80952380952380942</v>
      </c>
      <c r="D119" s="182">
        <f t="shared" ref="D119:P119" si="20">D7/D$97</f>
        <v>-0.66666666666666674</v>
      </c>
      <c r="E119" s="182">
        <f t="shared" si="20"/>
        <v>9.25</v>
      </c>
      <c r="F119" s="182">
        <f t="shared" si="20"/>
        <v>1.5849056603773586</v>
      </c>
      <c r="G119" s="182">
        <f t="shared" si="20"/>
        <v>1.0094339622641508</v>
      </c>
      <c r="H119" s="182">
        <f t="shared" si="20"/>
        <v>0</v>
      </c>
      <c r="I119" s="182">
        <f t="shared" si="20"/>
        <v>2.8918048546022592</v>
      </c>
      <c r="J119" s="182">
        <f t="shared" si="20"/>
        <v>1.017857142857143</v>
      </c>
      <c r="K119" s="182">
        <f t="shared" si="20"/>
        <v>1.1129032258064517</v>
      </c>
      <c r="L119" s="182">
        <f t="shared" si="20"/>
        <v>1</v>
      </c>
      <c r="M119" s="182">
        <f t="shared" si="20"/>
        <v>0.48</v>
      </c>
      <c r="N119" s="182">
        <f t="shared" si="20"/>
        <v>0.75842011557231093</v>
      </c>
      <c r="O119" s="182">
        <f t="shared" si="20"/>
        <v>1.4679068106896105</v>
      </c>
      <c r="P119" s="357">
        <f t="shared" si="20"/>
        <v>1.6000204879278828</v>
      </c>
    </row>
    <row r="120" spans="2:16" ht="15">
      <c r="B120" s="175">
        <v>2008</v>
      </c>
      <c r="C120" s="87">
        <f>C17/C$97</f>
        <v>-0.47619047619047616</v>
      </c>
      <c r="D120" s="85">
        <f t="shared" ref="D120:P120" si="21">D17/D$97</f>
        <v>-0.78787878787878796</v>
      </c>
      <c r="E120" s="85">
        <f t="shared" si="21"/>
        <v>6.25</v>
      </c>
      <c r="F120" s="85">
        <f t="shared" si="21"/>
        <v>1.2830188679245282</v>
      </c>
      <c r="G120" s="85">
        <f t="shared" si="21"/>
        <v>0.78301886792452835</v>
      </c>
      <c r="H120" s="85">
        <f t="shared" si="21"/>
        <v>0.890625</v>
      </c>
      <c r="I120" s="85">
        <f t="shared" si="21"/>
        <v>2.4193322228575691</v>
      </c>
      <c r="J120" s="85">
        <f t="shared" si="21"/>
        <v>0.74107142857142871</v>
      </c>
      <c r="K120" s="85">
        <f t="shared" si="21"/>
        <v>1.3709677419354838</v>
      </c>
      <c r="L120" s="85">
        <f t="shared" si="21"/>
        <v>3.3846153846153846</v>
      </c>
      <c r="M120" s="85">
        <f t="shared" si="21"/>
        <v>-0.72</v>
      </c>
      <c r="N120" s="85">
        <f t="shared" si="21"/>
        <v>1.5008888955930171</v>
      </c>
      <c r="O120" s="85">
        <f t="shared" si="21"/>
        <v>1.7488658423389074</v>
      </c>
      <c r="P120" s="88">
        <f t="shared" si="21"/>
        <v>1.8572516758074342</v>
      </c>
    </row>
    <row r="121" spans="2:16" ht="15">
      <c r="B121" s="175">
        <v>2009</v>
      </c>
      <c r="C121" s="87">
        <f>C27/C$97</f>
        <v>0.76190476190476186</v>
      </c>
      <c r="D121" s="85">
        <f t="shared" ref="D121:P121" si="22">D27/D$97</f>
        <v>0.21212121212121213</v>
      </c>
      <c r="E121" s="85">
        <f t="shared" si="22"/>
        <v>5.9999999999999991</v>
      </c>
      <c r="F121" s="85">
        <f t="shared" si="22"/>
        <v>1.6603773584905663</v>
      </c>
      <c r="G121" s="85">
        <f t="shared" si="22"/>
        <v>0.96226415094339623</v>
      </c>
      <c r="H121" s="85">
        <f t="shared" si="22"/>
        <v>0.7734375</v>
      </c>
      <c r="I121" s="85">
        <f t="shared" si="22"/>
        <v>1.4544213718443342</v>
      </c>
      <c r="J121" s="85">
        <f t="shared" si="22"/>
        <v>1.0982142857142858</v>
      </c>
      <c r="K121" s="85">
        <f t="shared" si="22"/>
        <v>1.032258064516129</v>
      </c>
      <c r="L121" s="85">
        <f t="shared" si="22"/>
        <v>4.384615384615385</v>
      </c>
      <c r="M121" s="85">
        <f t="shared" si="22"/>
        <v>0.44000000000000006</v>
      </c>
      <c r="N121" s="85">
        <f t="shared" si="22"/>
        <v>1.4001634605882929</v>
      </c>
      <c r="O121" s="85">
        <f t="shared" si="22"/>
        <v>1.3770377183381122</v>
      </c>
      <c r="P121" s="88">
        <f t="shared" si="22"/>
        <v>1.4536529216602341</v>
      </c>
    </row>
    <row r="122" spans="2:16" ht="15">
      <c r="B122" s="175">
        <v>2010</v>
      </c>
      <c r="C122" s="87">
        <f>C37/C$97</f>
        <v>1.5476190476190474</v>
      </c>
      <c r="D122" s="85">
        <f t="shared" ref="D122:P122" si="23">D37/D$97</f>
        <v>0.42424242424242425</v>
      </c>
      <c r="E122" s="85">
        <f t="shared" si="23"/>
        <v>5.7499999999999991</v>
      </c>
      <c r="F122" s="85">
        <f t="shared" si="23"/>
        <v>1.1132075471698115</v>
      </c>
      <c r="G122" s="85">
        <f t="shared" si="23"/>
        <v>1.0094339622641508</v>
      </c>
      <c r="H122" s="85">
        <f t="shared" si="23"/>
        <v>0.98437499999999989</v>
      </c>
      <c r="I122" s="85">
        <f t="shared" si="23"/>
        <v>1.1932919181045125</v>
      </c>
      <c r="J122" s="85">
        <f t="shared" si="23"/>
        <v>0.9017857142857143</v>
      </c>
      <c r="K122" s="85">
        <f t="shared" si="23"/>
        <v>0.88709677419354838</v>
      </c>
      <c r="L122" s="85">
        <f t="shared" si="23"/>
        <v>4.2307692307692308</v>
      </c>
      <c r="M122" s="85">
        <f t="shared" si="23"/>
        <v>2.08</v>
      </c>
      <c r="N122" s="85">
        <f t="shared" si="23"/>
        <v>0.98409038505879609</v>
      </c>
      <c r="O122" s="85">
        <f t="shared" si="23"/>
        <v>1.0508552579638253</v>
      </c>
      <c r="P122" s="88">
        <f t="shared" si="23"/>
        <v>1.0752462446389222</v>
      </c>
    </row>
    <row r="123" spans="2:16" ht="15">
      <c r="B123" s="175">
        <v>2011</v>
      </c>
      <c r="C123" s="87">
        <f>C47/C$97</f>
        <v>0.38095238095238093</v>
      </c>
      <c r="D123" s="85">
        <f t="shared" ref="D123:O123" si="24">D47/D$97</f>
        <v>0.87878787878787878</v>
      </c>
      <c r="E123" s="85">
        <f t="shared" si="24"/>
        <v>6.9999999999999991</v>
      </c>
      <c r="F123" s="85">
        <f t="shared" si="24"/>
        <v>1.6981132075471699</v>
      </c>
      <c r="G123" s="85">
        <f t="shared" si="24"/>
        <v>0.85849056603773588</v>
      </c>
      <c r="H123" s="85">
        <f t="shared" si="24"/>
        <v>0</v>
      </c>
      <c r="I123" s="85">
        <f t="shared" si="24"/>
        <v>1.0661499639509733</v>
      </c>
      <c r="J123" s="85">
        <f t="shared" si="24"/>
        <v>1.1160714285714286</v>
      </c>
      <c r="K123" s="85">
        <f t="shared" si="24"/>
        <v>1.1935483870967742</v>
      </c>
      <c r="L123" s="85">
        <f t="shared" si="24"/>
        <v>2.2307692307692308</v>
      </c>
      <c r="M123" s="85">
        <f t="shared" si="24"/>
        <v>-0.6</v>
      </c>
      <c r="N123" s="85">
        <f t="shared" si="24"/>
        <v>1.4762776277215979</v>
      </c>
      <c r="O123" s="85">
        <f t="shared" si="24"/>
        <v>1.2758598445584328</v>
      </c>
      <c r="P123" s="88">
        <f>P47/P$97</f>
        <v>1.3906890247746326</v>
      </c>
    </row>
    <row r="124" spans="2:16" ht="15">
      <c r="B124" s="175">
        <v>2012</v>
      </c>
      <c r="C124" s="87">
        <f>C57/C$97</f>
        <v>-0.35714285714285715</v>
      </c>
      <c r="D124" s="85">
        <f t="shared" ref="D124:P124" si="25">D57/D$97</f>
        <v>-2.0909090909090913</v>
      </c>
      <c r="E124" s="85">
        <f t="shared" si="25"/>
        <v>9</v>
      </c>
      <c r="F124" s="85">
        <f t="shared" si="25"/>
        <v>1.0754716981132075</v>
      </c>
      <c r="G124" s="85">
        <f t="shared" si="25"/>
        <v>1.0377358490566038</v>
      </c>
      <c r="H124" s="85">
        <f t="shared" si="25"/>
        <v>0.9375</v>
      </c>
      <c r="I124" s="85">
        <f t="shared" si="25"/>
        <v>2.849891852919971</v>
      </c>
      <c r="J124" s="85">
        <f t="shared" si="25"/>
        <v>1.017857142857143</v>
      </c>
      <c r="K124" s="85">
        <f t="shared" si="25"/>
        <v>1.435483870967742</v>
      </c>
      <c r="L124" s="85">
        <f t="shared" si="25"/>
        <v>4.0769230769230766</v>
      </c>
      <c r="M124" s="85">
        <f t="shared" si="25"/>
        <v>-0.6</v>
      </c>
      <c r="N124" s="85">
        <f t="shared" si="25"/>
        <v>1.6763665826974583</v>
      </c>
      <c r="O124" s="85">
        <f t="shared" si="25"/>
        <v>2.0586613611825979</v>
      </c>
      <c r="P124" s="88">
        <f t="shared" si="25"/>
        <v>2.1442390021521298</v>
      </c>
    </row>
    <row r="125" spans="2:16" ht="15">
      <c r="B125" s="175">
        <v>2013</v>
      </c>
      <c r="C125" s="87">
        <f>C67/C$97</f>
        <v>-0.7142857142857143</v>
      </c>
      <c r="D125" s="85">
        <f t="shared" ref="D125:P125" si="26">D67/D$97</f>
        <v>-0.45454545454545459</v>
      </c>
      <c r="E125" s="85">
        <f t="shared" si="26"/>
        <v>4.5</v>
      </c>
      <c r="F125" s="85">
        <f t="shared" si="26"/>
        <v>1.2830188679245282</v>
      </c>
      <c r="G125" s="85">
        <f t="shared" si="26"/>
        <v>0.92452830188679258</v>
      </c>
      <c r="H125" s="85">
        <f t="shared" si="26"/>
        <v>0.859375</v>
      </c>
      <c r="I125" s="85">
        <f t="shared" si="26"/>
        <v>2.3954348126217613</v>
      </c>
      <c r="J125" s="85">
        <f t="shared" si="26"/>
        <v>0.8928571428571429</v>
      </c>
      <c r="K125" s="85">
        <f t="shared" si="26"/>
        <v>1.435483870967742</v>
      </c>
      <c r="L125" s="85">
        <f t="shared" si="26"/>
        <v>3.3846153846153846</v>
      </c>
      <c r="M125" s="85">
        <f t="shared" si="26"/>
        <v>-0.67999999999999994</v>
      </c>
      <c r="N125" s="85">
        <f t="shared" si="26"/>
        <v>1.6044192002371618</v>
      </c>
      <c r="O125" s="85">
        <f t="shared" si="26"/>
        <v>1.843692436594714</v>
      </c>
      <c r="P125" s="88">
        <f t="shared" si="26"/>
        <v>1.9221408906648554</v>
      </c>
    </row>
    <row r="126" spans="2:16" ht="15">
      <c r="B126" s="175">
        <f>B125+1</f>
        <v>2014</v>
      </c>
      <c r="C126" s="87">
        <f>C77/C$97</f>
        <v>-4.7619047619047616E-2</v>
      </c>
      <c r="D126" s="85">
        <f t="shared" ref="D126:P126" si="27">D77/D$97</f>
        <v>-0.93939393939393945</v>
      </c>
      <c r="E126" s="85">
        <f t="shared" si="27"/>
        <v>13.249999999999998</v>
      </c>
      <c r="F126" s="85">
        <f t="shared" si="27"/>
        <v>1.6226415094339623</v>
      </c>
      <c r="G126" s="85">
        <f t="shared" si="27"/>
        <v>0.99056603773584906</v>
      </c>
      <c r="H126" s="85">
        <f t="shared" si="27"/>
        <v>0.9375</v>
      </c>
      <c r="I126" s="85">
        <f t="shared" si="27"/>
        <v>3.0363848258288808</v>
      </c>
      <c r="J126" s="85">
        <f t="shared" si="27"/>
        <v>1.2044642857142858</v>
      </c>
      <c r="K126" s="85">
        <f t="shared" si="27"/>
        <v>1.4734651404786678</v>
      </c>
      <c r="L126" s="85">
        <f t="shared" si="27"/>
        <v>4.861538461538462</v>
      </c>
      <c r="M126" s="85">
        <f t="shared" si="27"/>
        <v>-0.58580645161290312</v>
      </c>
      <c r="N126" s="85">
        <f t="shared" si="27"/>
        <v>1.7292161652784803</v>
      </c>
      <c r="O126" s="85">
        <f t="shared" si="27"/>
        <v>2.0878007651256705</v>
      </c>
      <c r="P126" s="88">
        <f t="shared" si="27"/>
        <v>2.2277378437980744</v>
      </c>
    </row>
    <row r="127" spans="2:16" ht="15.75" thickBot="1">
      <c r="B127" s="176">
        <f>B126+1</f>
        <v>2015</v>
      </c>
      <c r="C127" s="93">
        <f>C87/C$97</f>
        <v>-0.18663594470046091</v>
      </c>
      <c r="D127" s="91">
        <f t="shared" ref="D127:O127" si="28">D87/D$97</f>
        <v>-4.6536796536796536E-2</v>
      </c>
      <c r="E127" s="91">
        <f t="shared" si="28"/>
        <v>7.6451612903225801</v>
      </c>
      <c r="F127" s="91">
        <f t="shared" si="28"/>
        <v>1.3635220125786169</v>
      </c>
      <c r="G127" s="91">
        <f t="shared" si="28"/>
        <v>1.1192939744370058</v>
      </c>
      <c r="H127" s="91">
        <f t="shared" si="28"/>
        <v>1.1851562499999999</v>
      </c>
      <c r="I127" s="91">
        <f t="shared" si="28"/>
        <v>2.2474559038884911</v>
      </c>
      <c r="J127" s="91">
        <f t="shared" si="28"/>
        <v>0</v>
      </c>
      <c r="K127" s="91">
        <f t="shared" si="28"/>
        <v>0</v>
      </c>
      <c r="L127" s="91">
        <f t="shared" si="28"/>
        <v>0</v>
      </c>
      <c r="M127" s="91">
        <f t="shared" si="28"/>
        <v>0</v>
      </c>
      <c r="N127" s="91"/>
      <c r="O127" s="91">
        <f t="shared" si="28"/>
        <v>1.6437239329507263</v>
      </c>
      <c r="P127" s="94"/>
    </row>
  </sheetData>
  <customSheetViews>
    <customSheetView guid="{6DA84043-8308-458F-9378-22AB3DF247A3}" scale="80" showPageBreaks="1" view="pageBreakPreview" topLeftCell="A100">
      <selection activeCell="B119" activeCellId="1" sqref="B117:P118 B119:B127"/>
      <rowBreaks count="1" manualBreakCount="1">
        <brk id="62" max="16383" man="1"/>
      </rowBreaks>
      <pageMargins left="0.7" right="0.7" top="0.78740157499999996" bottom="0.78740157499999996" header="0.3" footer="0.3"/>
      <pageSetup paperSize="9" scale="60" orientation="portrait" r:id="rId1"/>
    </customSheetView>
  </customSheetViews>
  <mergeCells count="191">
    <mergeCell ref="O94:P94"/>
    <mergeCell ref="D94:D95"/>
    <mergeCell ref="E94:E95"/>
    <mergeCell ref="F94:F95"/>
    <mergeCell ref="G94:G95"/>
    <mergeCell ref="L104:L105"/>
    <mergeCell ref="M104:M105"/>
    <mergeCell ref="C94:C95"/>
    <mergeCell ref="N104:N105"/>
    <mergeCell ref="J104:J105"/>
    <mergeCell ref="K104:K105"/>
    <mergeCell ref="J94:J95"/>
    <mergeCell ref="K94:K95"/>
    <mergeCell ref="H94:H95"/>
    <mergeCell ref="I94:I95"/>
    <mergeCell ref="L94:L95"/>
    <mergeCell ref="F104:F105"/>
    <mergeCell ref="G104:G105"/>
    <mergeCell ref="H104:H105"/>
    <mergeCell ref="I104:I105"/>
    <mergeCell ref="N94:N95"/>
    <mergeCell ref="B104:B105"/>
    <mergeCell ref="C104:C105"/>
    <mergeCell ref="D104:D105"/>
    <mergeCell ref="E104:E105"/>
    <mergeCell ref="O104:P104"/>
    <mergeCell ref="C103:L103"/>
    <mergeCell ref="B83:K83"/>
    <mergeCell ref="E84:E85"/>
    <mergeCell ref="F84:F85"/>
    <mergeCell ref="L93:P93"/>
    <mergeCell ref="O84:P84"/>
    <mergeCell ref="M94:M95"/>
    <mergeCell ref="B93:K93"/>
    <mergeCell ref="B94:B95"/>
    <mergeCell ref="N84:N85"/>
    <mergeCell ref="B84:B85"/>
    <mergeCell ref="C84:C85"/>
    <mergeCell ref="D84:D85"/>
    <mergeCell ref="G84:G85"/>
    <mergeCell ref="J84:J85"/>
    <mergeCell ref="H84:H85"/>
    <mergeCell ref="I84:I85"/>
    <mergeCell ref="K84:K85"/>
    <mergeCell ref="M103:P103"/>
    <mergeCell ref="L83:P83"/>
    <mergeCell ref="L84:L85"/>
    <mergeCell ref="M84:M85"/>
    <mergeCell ref="O74:P74"/>
    <mergeCell ref="B73:K73"/>
    <mergeCell ref="L74:L75"/>
    <mergeCell ref="M74:M75"/>
    <mergeCell ref="N74:N75"/>
    <mergeCell ref="J74:J75"/>
    <mergeCell ref="K74:K75"/>
    <mergeCell ref="H74:H75"/>
    <mergeCell ref="I74:I75"/>
    <mergeCell ref="D64:D65"/>
    <mergeCell ref="L73:P73"/>
    <mergeCell ref="B74:B75"/>
    <mergeCell ref="C74:C75"/>
    <mergeCell ref="D74:D75"/>
    <mergeCell ref="I64:I65"/>
    <mergeCell ref="L64:L65"/>
    <mergeCell ref="M64:M65"/>
    <mergeCell ref="J64:J65"/>
    <mergeCell ref="K64:K65"/>
    <mergeCell ref="O64:P64"/>
    <mergeCell ref="E64:E65"/>
    <mergeCell ref="F64:F65"/>
    <mergeCell ref="G64:G65"/>
    <mergeCell ref="B64:B65"/>
    <mergeCell ref="C64:C65"/>
    <mergeCell ref="H64:H65"/>
    <mergeCell ref="N64:N65"/>
    <mergeCell ref="E74:E75"/>
    <mergeCell ref="F74:F75"/>
    <mergeCell ref="G74:G75"/>
    <mergeCell ref="L63:P63"/>
    <mergeCell ref="B54:B55"/>
    <mergeCell ref="C54:C55"/>
    <mergeCell ref="D54:D55"/>
    <mergeCell ref="E54:E55"/>
    <mergeCell ref="G54:G55"/>
    <mergeCell ref="B43:K43"/>
    <mergeCell ref="L43:P43"/>
    <mergeCell ref="B44:B45"/>
    <mergeCell ref="C44:C45"/>
    <mergeCell ref="D44:D45"/>
    <mergeCell ref="E44:E45"/>
    <mergeCell ref="F44:F45"/>
    <mergeCell ref="G44:G45"/>
    <mergeCell ref="J54:J55"/>
    <mergeCell ref="K54:K55"/>
    <mergeCell ref="H54:H55"/>
    <mergeCell ref="I54:I55"/>
    <mergeCell ref="F54:F55"/>
    <mergeCell ref="N44:N45"/>
    <mergeCell ref="L54:L55"/>
    <mergeCell ref="M54:M55"/>
    <mergeCell ref="M44:M45"/>
    <mergeCell ref="B63:K63"/>
    <mergeCell ref="N54:N55"/>
    <mergeCell ref="K44:K45"/>
    <mergeCell ref="H44:H45"/>
    <mergeCell ref="I44:I45"/>
    <mergeCell ref="L44:L45"/>
    <mergeCell ref="B53:K53"/>
    <mergeCell ref="L53:P53"/>
    <mergeCell ref="O44:P44"/>
    <mergeCell ref="J44:J45"/>
    <mergeCell ref="O54:P54"/>
    <mergeCell ref="N24:N25"/>
    <mergeCell ref="O24:P24"/>
    <mergeCell ref="B33:K33"/>
    <mergeCell ref="L33:P33"/>
    <mergeCell ref="L24:L25"/>
    <mergeCell ref="M24:M25"/>
    <mergeCell ref="B24:B25"/>
    <mergeCell ref="C24:C25"/>
    <mergeCell ref="D24:D25"/>
    <mergeCell ref="E24:E25"/>
    <mergeCell ref="B34:B35"/>
    <mergeCell ref="C34:C35"/>
    <mergeCell ref="L34:L35"/>
    <mergeCell ref="M34:M35"/>
    <mergeCell ref="D34:D35"/>
    <mergeCell ref="E34:E35"/>
    <mergeCell ref="J34:J35"/>
    <mergeCell ref="K34:K35"/>
    <mergeCell ref="H34:H35"/>
    <mergeCell ref="I34:I35"/>
    <mergeCell ref="F34:F35"/>
    <mergeCell ref="G34:G35"/>
    <mergeCell ref="N34:N35"/>
    <mergeCell ref="O34:P34"/>
    <mergeCell ref="B13:K13"/>
    <mergeCell ref="L13:P13"/>
    <mergeCell ref="D14:D15"/>
    <mergeCell ref="E14:E15"/>
    <mergeCell ref="F14:F15"/>
    <mergeCell ref="G14:G15"/>
    <mergeCell ref="J24:J25"/>
    <mergeCell ref="K24:K25"/>
    <mergeCell ref="L14:L15"/>
    <mergeCell ref="M14:M15"/>
    <mergeCell ref="B23:K23"/>
    <mergeCell ref="L23:P23"/>
    <mergeCell ref="N14:N15"/>
    <mergeCell ref="O14:P14"/>
    <mergeCell ref="J14:J15"/>
    <mergeCell ref="K14:K15"/>
    <mergeCell ref="H24:H25"/>
    <mergeCell ref="I24:I25"/>
    <mergeCell ref="B14:B15"/>
    <mergeCell ref="C14:C15"/>
    <mergeCell ref="F24:F25"/>
    <mergeCell ref="G24:G25"/>
    <mergeCell ref="N4:N5"/>
    <mergeCell ref="O4:P4"/>
    <mergeCell ref="H14:H15"/>
    <mergeCell ref="I14:I15"/>
    <mergeCell ref="H4:H5"/>
    <mergeCell ref="I4:I5"/>
    <mergeCell ref="L4:L5"/>
    <mergeCell ref="M4:M5"/>
    <mergeCell ref="B3:K3"/>
    <mergeCell ref="L3:P3"/>
    <mergeCell ref="B4:B5"/>
    <mergeCell ref="C4:C5"/>
    <mergeCell ref="D4:D5"/>
    <mergeCell ref="E4:E5"/>
    <mergeCell ref="F4:F5"/>
    <mergeCell ref="G4:G5"/>
    <mergeCell ref="J4:J5"/>
    <mergeCell ref="K4:K5"/>
    <mergeCell ref="C116:P116"/>
    <mergeCell ref="H117:H118"/>
    <mergeCell ref="I117:I118"/>
    <mergeCell ref="J117:J118"/>
    <mergeCell ref="B117:B118"/>
    <mergeCell ref="C117:C118"/>
    <mergeCell ref="D117:D118"/>
    <mergeCell ref="E117:E118"/>
    <mergeCell ref="F117:F118"/>
    <mergeCell ref="G117:G118"/>
    <mergeCell ref="O117:P117"/>
    <mergeCell ref="K117:K118"/>
    <mergeCell ref="L117:L118"/>
    <mergeCell ref="M117:M118"/>
    <mergeCell ref="N117:N118"/>
  </mergeCells>
  <phoneticPr fontId="26" type="noConversion"/>
  <pageMargins left="0.7" right="0.7" top="0.78740157499999996" bottom="0.78740157499999996" header="0.3" footer="0.3"/>
  <pageSetup paperSize="9" scale="60" orientation="portrait" r:id="rId2"/>
  <rowBreaks count="1" manualBreakCount="1">
    <brk id="62"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27"/>
  <sheetViews>
    <sheetView zoomScale="70" zoomScaleNormal="70" zoomScaleSheetLayoutView="80" workbookViewId="0">
      <selection activeCell="A11" sqref="A11:B11"/>
    </sheetView>
  </sheetViews>
  <sheetFormatPr defaultRowHeight="12.75"/>
  <sheetData>
    <row r="2" spans="2:16" ht="13.5" thickBot="1"/>
    <row r="3" spans="2:16" ht="24" thickBot="1">
      <c r="B3" s="473" t="s">
        <v>540</v>
      </c>
      <c r="C3" s="474"/>
      <c r="D3" s="474"/>
      <c r="E3" s="474"/>
      <c r="F3" s="474"/>
      <c r="G3" s="474"/>
      <c r="H3" s="474"/>
      <c r="I3" s="474"/>
      <c r="J3" s="474"/>
      <c r="K3" s="474"/>
      <c r="L3" s="470" t="s">
        <v>224</v>
      </c>
      <c r="M3" s="471"/>
      <c r="N3" s="471"/>
      <c r="O3" s="471"/>
      <c r="P3" s="472"/>
    </row>
    <row r="4" spans="2:16" ht="15.75">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6" ht="16.5" thickBot="1">
      <c r="B5" s="466"/>
      <c r="C5" s="462"/>
      <c r="D5" s="462"/>
      <c r="E5" s="462"/>
      <c r="F5" s="462"/>
      <c r="G5" s="462"/>
      <c r="H5" s="462"/>
      <c r="I5" s="462"/>
      <c r="J5" s="462"/>
      <c r="K5" s="462"/>
      <c r="L5" s="462"/>
      <c r="M5" s="462"/>
      <c r="N5" s="462"/>
      <c r="O5" s="145" t="s">
        <v>209</v>
      </c>
      <c r="P5" s="30" t="s">
        <v>210</v>
      </c>
    </row>
    <row r="6" spans="2:16" ht="15">
      <c r="B6" s="148" t="s">
        <v>211</v>
      </c>
      <c r="C6" s="146">
        <v>31</v>
      </c>
      <c r="D6" s="8">
        <v>28</v>
      </c>
      <c r="E6" s="8">
        <v>31</v>
      </c>
      <c r="F6" s="8">
        <v>20</v>
      </c>
      <c r="G6" s="8">
        <v>10</v>
      </c>
      <c r="H6" s="8">
        <v>0</v>
      </c>
      <c r="I6" s="168">
        <f>SUM(C6:G6)</f>
        <v>120</v>
      </c>
      <c r="J6" s="8">
        <v>0</v>
      </c>
      <c r="K6" s="8">
        <v>31</v>
      </c>
      <c r="L6" s="8">
        <v>30</v>
      </c>
      <c r="M6" s="8">
        <v>31</v>
      </c>
      <c r="N6" s="168">
        <f>SUM(J6:M6)</f>
        <v>92</v>
      </c>
      <c r="O6" s="167">
        <f>SUM(C6:H6,J6:M6)</f>
        <v>212</v>
      </c>
      <c r="P6" s="169">
        <f>I6+N6</f>
        <v>212</v>
      </c>
    </row>
    <row r="7" spans="2:16" ht="19.5">
      <c r="B7" s="149" t="s">
        <v>485</v>
      </c>
      <c r="C7" s="147">
        <v>3.9</v>
      </c>
      <c r="D7" s="10">
        <v>3.6</v>
      </c>
      <c r="E7" s="10">
        <v>6.5</v>
      </c>
      <c r="F7" s="10">
        <v>10.1</v>
      </c>
      <c r="G7" s="10">
        <v>13</v>
      </c>
      <c r="H7" s="10"/>
      <c r="I7" s="153">
        <f>(C6*C7+D6*D7+E6*E7+F6*F7+G6*G7)/I6</f>
        <v>6.2933333333333339</v>
      </c>
      <c r="J7" s="10"/>
      <c r="K7" s="95">
        <v>8.1</v>
      </c>
      <c r="L7" s="95">
        <v>2.2000000000000002</v>
      </c>
      <c r="M7" s="95">
        <v>-0.1</v>
      </c>
      <c r="N7" s="153">
        <f>(J6*J7+K6*K7+L6*L7+M6*M7)/N6</f>
        <v>3.4130434782608696</v>
      </c>
      <c r="O7" s="154">
        <f>(C7*C6+D7*D6+E7*E6+F7*F6+G7*G6+H7*H6+J7*J6+K7*K6+L7*L6+M7*M6)/O6</f>
        <v>5.043396226415096</v>
      </c>
      <c r="P7" s="161">
        <f>(I7*I6+N7*N6)/P6</f>
        <v>5.0433962264150942</v>
      </c>
    </row>
    <row r="8" spans="2:16" ht="19.5">
      <c r="B8" s="149" t="s">
        <v>212</v>
      </c>
      <c r="C8" s="13">
        <f t="shared" ref="C8:H8" si="0">C6*(13-C7)</f>
        <v>282.09999999999997</v>
      </c>
      <c r="D8" s="12">
        <f t="shared" si="0"/>
        <v>263.2</v>
      </c>
      <c r="E8" s="12">
        <f t="shared" si="0"/>
        <v>201.5</v>
      </c>
      <c r="F8" s="12">
        <f t="shared" si="0"/>
        <v>58.000000000000007</v>
      </c>
      <c r="G8" s="12">
        <f t="shared" si="0"/>
        <v>0</v>
      </c>
      <c r="H8" s="12">
        <f t="shared" si="0"/>
        <v>0</v>
      </c>
      <c r="I8" s="155">
        <f>SUM(C8:G8)</f>
        <v>804.8</v>
      </c>
      <c r="J8" s="12">
        <f>J6*(13-J7)</f>
        <v>0</v>
      </c>
      <c r="K8" s="12">
        <v>153</v>
      </c>
      <c r="L8" s="12">
        <v>325</v>
      </c>
      <c r="M8" s="12">
        <v>406</v>
      </c>
      <c r="N8" s="155">
        <f>SUM(J8:M8)</f>
        <v>884</v>
      </c>
      <c r="O8" s="156">
        <f>O6*(13-O7)</f>
        <v>1686.7999999999997</v>
      </c>
      <c r="P8" s="162">
        <f>P6*(13-P7)</f>
        <v>1686.8</v>
      </c>
    </row>
    <row r="9" spans="2:16" ht="19.5">
      <c r="B9" s="149" t="s">
        <v>213</v>
      </c>
      <c r="C9" s="13">
        <f t="shared" ref="C9:H9" si="1">C6*(17-C7)</f>
        <v>406.09999999999997</v>
      </c>
      <c r="D9" s="12">
        <f t="shared" si="1"/>
        <v>375.2</v>
      </c>
      <c r="E9" s="12">
        <f t="shared" si="1"/>
        <v>325.5</v>
      </c>
      <c r="F9" s="12">
        <f t="shared" si="1"/>
        <v>138</v>
      </c>
      <c r="G9" s="12">
        <f t="shared" si="1"/>
        <v>40</v>
      </c>
      <c r="H9" s="12">
        <f t="shared" si="1"/>
        <v>0</v>
      </c>
      <c r="I9" s="155">
        <f>SUM(C9:G9)</f>
        <v>1284.8</v>
      </c>
      <c r="J9" s="12">
        <f>J6*(17-J7)</f>
        <v>0</v>
      </c>
      <c r="K9" s="12">
        <v>277</v>
      </c>
      <c r="L9" s="12">
        <v>445</v>
      </c>
      <c r="M9" s="12">
        <v>530</v>
      </c>
      <c r="N9" s="155">
        <f>SUM(J9:M9)</f>
        <v>1252</v>
      </c>
      <c r="O9" s="156">
        <f>O6*(17-O7)</f>
        <v>2534.7999999999997</v>
      </c>
      <c r="P9" s="162">
        <f>P6*(17-P7)</f>
        <v>2534.8000000000002</v>
      </c>
    </row>
    <row r="10" spans="2:16" ht="19.5">
      <c r="B10" s="149" t="s">
        <v>214</v>
      </c>
      <c r="C10" s="17">
        <f t="shared" ref="C10:H10" si="2">C6*(18-C7)</f>
        <v>437.09999999999997</v>
      </c>
      <c r="D10" s="16">
        <f t="shared" si="2"/>
        <v>403.2</v>
      </c>
      <c r="E10" s="16">
        <f t="shared" si="2"/>
        <v>356.5</v>
      </c>
      <c r="F10" s="16">
        <f t="shared" si="2"/>
        <v>158</v>
      </c>
      <c r="G10" s="16">
        <f t="shared" si="2"/>
        <v>50</v>
      </c>
      <c r="H10" s="16">
        <f t="shared" si="2"/>
        <v>0</v>
      </c>
      <c r="I10" s="155">
        <f>SUM(C10:G10)</f>
        <v>1404.8</v>
      </c>
      <c r="J10" s="16">
        <f>J6*(18-J7)</f>
        <v>0</v>
      </c>
      <c r="K10" s="16">
        <v>308</v>
      </c>
      <c r="L10" s="16">
        <v>475</v>
      </c>
      <c r="M10" s="16">
        <v>561</v>
      </c>
      <c r="N10" s="155">
        <f>SUM(J10:M10)</f>
        <v>1344</v>
      </c>
      <c r="O10" s="157">
        <f>O6*(18-O7)</f>
        <v>2746.7999999999997</v>
      </c>
      <c r="P10" s="163">
        <f>P6*(18-P7)</f>
        <v>2746.8</v>
      </c>
    </row>
    <row r="11" spans="2:16" ht="20.25" thickBot="1">
      <c r="B11" s="350" t="s">
        <v>215</v>
      </c>
      <c r="C11" s="21">
        <f t="shared" ref="C11:H11" si="3">C6*(19-C7)</f>
        <v>468.09999999999997</v>
      </c>
      <c r="D11" s="20">
        <f t="shared" si="3"/>
        <v>431.2</v>
      </c>
      <c r="E11" s="20">
        <f t="shared" si="3"/>
        <v>387.5</v>
      </c>
      <c r="F11" s="20">
        <f t="shared" si="3"/>
        <v>178</v>
      </c>
      <c r="G11" s="20">
        <f t="shared" si="3"/>
        <v>60</v>
      </c>
      <c r="H11" s="20">
        <f t="shared" si="3"/>
        <v>0</v>
      </c>
      <c r="I11" s="164">
        <f>SUM(C11:G11)</f>
        <v>1524.8</v>
      </c>
      <c r="J11" s="20">
        <f>J6*(19-J7)</f>
        <v>0</v>
      </c>
      <c r="K11" s="20">
        <v>339</v>
      </c>
      <c r="L11" s="20">
        <v>505</v>
      </c>
      <c r="M11" s="20">
        <v>592</v>
      </c>
      <c r="N11" s="164">
        <f>SUM(J11:M11)</f>
        <v>1436</v>
      </c>
      <c r="O11" s="165">
        <f>O6*(19-O7)</f>
        <v>2958.7999999999997</v>
      </c>
      <c r="P11" s="166">
        <f>P6*(19-P7)</f>
        <v>2958.8</v>
      </c>
    </row>
    <row r="12" spans="2:16" ht="15.75" thickBot="1">
      <c r="B12" s="4"/>
      <c r="C12" s="4"/>
      <c r="D12" s="4"/>
      <c r="E12" s="4"/>
      <c r="F12" s="4"/>
      <c r="G12" s="4"/>
      <c r="H12" s="4"/>
      <c r="I12" s="4"/>
      <c r="J12" s="4"/>
      <c r="K12" s="4"/>
      <c r="L12" s="4"/>
      <c r="M12" s="4"/>
      <c r="N12" s="4"/>
      <c r="O12" s="4"/>
      <c r="P12" s="4"/>
    </row>
    <row r="13" spans="2:16" ht="24" thickBot="1">
      <c r="B13" s="473" t="s">
        <v>541</v>
      </c>
      <c r="C13" s="474"/>
      <c r="D13" s="474"/>
      <c r="E13" s="474"/>
      <c r="F13" s="474"/>
      <c r="G13" s="474"/>
      <c r="H13" s="474"/>
      <c r="I13" s="474"/>
      <c r="J13" s="474"/>
      <c r="K13" s="474"/>
      <c r="L13" s="470" t="s">
        <v>225</v>
      </c>
      <c r="M13" s="471"/>
      <c r="N13" s="471"/>
      <c r="O13" s="471"/>
      <c r="P13" s="472"/>
    </row>
    <row r="14" spans="2:16" ht="15.75">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6" ht="16.5" thickBot="1">
      <c r="B15" s="466"/>
      <c r="C15" s="462"/>
      <c r="D15" s="462"/>
      <c r="E15" s="462"/>
      <c r="F15" s="462"/>
      <c r="G15" s="462"/>
      <c r="H15" s="462"/>
      <c r="I15" s="462"/>
      <c r="J15" s="462"/>
      <c r="K15" s="462"/>
      <c r="L15" s="462"/>
      <c r="M15" s="462"/>
      <c r="N15" s="462"/>
      <c r="O15" s="145" t="s">
        <v>209</v>
      </c>
      <c r="P15" s="30" t="s">
        <v>210</v>
      </c>
    </row>
    <row r="16" spans="2:16" ht="15">
      <c r="B16" s="148" t="s">
        <v>211</v>
      </c>
      <c r="C16" s="146">
        <v>31</v>
      </c>
      <c r="D16" s="8">
        <v>28</v>
      </c>
      <c r="E16" s="8">
        <v>31</v>
      </c>
      <c r="F16" s="8">
        <v>30</v>
      </c>
      <c r="G16" s="8">
        <v>10</v>
      </c>
      <c r="H16" s="8">
        <v>0</v>
      </c>
      <c r="I16" s="168">
        <f>SUM(C16:G16)</f>
        <v>130</v>
      </c>
      <c r="J16" s="8">
        <v>15</v>
      </c>
      <c r="K16" s="8">
        <v>31</v>
      </c>
      <c r="L16" s="8">
        <v>30</v>
      </c>
      <c r="M16" s="8">
        <v>31</v>
      </c>
      <c r="N16" s="168">
        <f>SUM(J16:M16)</f>
        <v>107</v>
      </c>
      <c r="O16" s="167">
        <f>SUM(C16:H16,J16:M16)</f>
        <v>237</v>
      </c>
      <c r="P16" s="169">
        <f>I16+N16</f>
        <v>237</v>
      </c>
    </row>
    <row r="17" spans="2:16" ht="19.5">
      <c r="B17" s="149" t="s">
        <v>485</v>
      </c>
      <c r="C17" s="147">
        <v>2</v>
      </c>
      <c r="D17" s="10">
        <v>3.1</v>
      </c>
      <c r="E17" s="10">
        <v>3.8</v>
      </c>
      <c r="F17" s="10">
        <v>9.1999999999999993</v>
      </c>
      <c r="G17" s="10">
        <v>13</v>
      </c>
      <c r="H17" s="10">
        <v>0</v>
      </c>
      <c r="I17" s="153">
        <f>(C16*C17+D16*D17+E16*E17+F16*F17+G16*G17)/I16</f>
        <v>5.1738461538461538</v>
      </c>
      <c r="J17" s="10">
        <v>9.8000000000000007</v>
      </c>
      <c r="K17" s="95">
        <v>8.6</v>
      </c>
      <c r="L17" s="95">
        <v>5.5</v>
      </c>
      <c r="M17" s="95">
        <v>2</v>
      </c>
      <c r="N17" s="153">
        <f>(J16*J17+K16*K17+L16*L17+M16*M17)/N16</f>
        <v>5.9869158878504667</v>
      </c>
      <c r="O17" s="154">
        <f>(C17*C16+D17*D16+E17*E16+F17*F16+G17*G16+H17*H16+J17*J16+K17*K16+L17*L16+M17*M16)/O16</f>
        <v>5.540928270042194</v>
      </c>
      <c r="P17" s="161">
        <f>(I17*I16+N17*N16)/P16</f>
        <v>5.5409282700421931</v>
      </c>
    </row>
    <row r="18" spans="2:16" ht="19.5">
      <c r="B18" s="149" t="s">
        <v>212</v>
      </c>
      <c r="C18" s="13">
        <v>341</v>
      </c>
      <c r="D18" s="12">
        <v>276</v>
      </c>
      <c r="E18" s="12">
        <v>284</v>
      </c>
      <c r="F18" s="12">
        <v>116</v>
      </c>
      <c r="G18" s="12">
        <v>1</v>
      </c>
      <c r="H18" s="12">
        <f>H16*(13-H17)</f>
        <v>0</v>
      </c>
      <c r="I18" s="155">
        <f>SUM(C18:G18)</f>
        <v>1018</v>
      </c>
      <c r="J18" s="12">
        <v>48</v>
      </c>
      <c r="K18" s="12">
        <v>138</v>
      </c>
      <c r="L18" s="12">
        <v>225</v>
      </c>
      <c r="M18" s="12">
        <v>340</v>
      </c>
      <c r="N18" s="155">
        <f>SUM(J18:M18)</f>
        <v>751</v>
      </c>
      <c r="O18" s="156">
        <f>O16*(13-O17)</f>
        <v>1767.8</v>
      </c>
      <c r="P18" s="162">
        <f>P16*(13-P17)</f>
        <v>1767.8000000000002</v>
      </c>
    </row>
    <row r="19" spans="2:16" ht="19.5">
      <c r="B19" s="149" t="s">
        <v>213</v>
      </c>
      <c r="C19" s="13">
        <v>465</v>
      </c>
      <c r="D19" s="12">
        <v>388</v>
      </c>
      <c r="E19" s="12">
        <v>408</v>
      </c>
      <c r="F19" s="12">
        <v>236</v>
      </c>
      <c r="G19" s="12">
        <v>41</v>
      </c>
      <c r="H19" s="12">
        <f>H16*(17-H17)</f>
        <v>0</v>
      </c>
      <c r="I19" s="155">
        <f>SUM(C19:G19)</f>
        <v>1538</v>
      </c>
      <c r="J19" s="12">
        <v>108</v>
      </c>
      <c r="K19" s="12">
        <v>262</v>
      </c>
      <c r="L19" s="12">
        <v>345</v>
      </c>
      <c r="M19" s="12">
        <v>464</v>
      </c>
      <c r="N19" s="155">
        <f>SUM(J19:M19)</f>
        <v>1179</v>
      </c>
      <c r="O19" s="156">
        <f>O16*(17-O17)</f>
        <v>2715.8</v>
      </c>
      <c r="P19" s="162">
        <f>P16*(17-P17)</f>
        <v>2715.8</v>
      </c>
    </row>
    <row r="20" spans="2:16" ht="19.5">
      <c r="B20" s="149" t="s">
        <v>214</v>
      </c>
      <c r="C20" s="17">
        <v>496</v>
      </c>
      <c r="D20" s="16">
        <v>416</v>
      </c>
      <c r="E20" s="16">
        <v>439</v>
      </c>
      <c r="F20" s="16">
        <v>266</v>
      </c>
      <c r="G20" s="16">
        <v>51</v>
      </c>
      <c r="H20" s="16">
        <v>0</v>
      </c>
      <c r="I20" s="155">
        <f>SUM(C20:G20)</f>
        <v>1668</v>
      </c>
      <c r="J20" s="16">
        <v>123</v>
      </c>
      <c r="K20" s="16">
        <v>293</v>
      </c>
      <c r="L20" s="16">
        <v>375</v>
      </c>
      <c r="M20" s="16">
        <v>495</v>
      </c>
      <c r="N20" s="155">
        <f>SUM(J20:M20)</f>
        <v>1286</v>
      </c>
      <c r="O20" s="157">
        <f>O16*(18-O17)</f>
        <v>2952.8</v>
      </c>
      <c r="P20" s="163">
        <f>P16*(18-P17)</f>
        <v>2952.8</v>
      </c>
    </row>
    <row r="21" spans="2:16" ht="20.25" thickBot="1">
      <c r="B21" s="350" t="s">
        <v>215</v>
      </c>
      <c r="C21" s="21">
        <v>527</v>
      </c>
      <c r="D21" s="20">
        <v>444</v>
      </c>
      <c r="E21" s="20">
        <v>470</v>
      </c>
      <c r="F21" s="20">
        <v>296</v>
      </c>
      <c r="G21" s="20">
        <v>61</v>
      </c>
      <c r="H21" s="20">
        <f>H16*(19-H17)</f>
        <v>0</v>
      </c>
      <c r="I21" s="164">
        <f>SUM(C21:G21)</f>
        <v>1798</v>
      </c>
      <c r="J21" s="20">
        <v>138</v>
      </c>
      <c r="K21" s="20">
        <v>324</v>
      </c>
      <c r="L21" s="20">
        <v>405</v>
      </c>
      <c r="M21" s="20">
        <v>526</v>
      </c>
      <c r="N21" s="164">
        <f>SUM(J21:M21)</f>
        <v>1393</v>
      </c>
      <c r="O21" s="165">
        <f>O16*(19-O17)</f>
        <v>3189.8</v>
      </c>
      <c r="P21" s="166">
        <f>P16*(19-P17)</f>
        <v>3189.8</v>
      </c>
    </row>
    <row r="22" spans="2:16" ht="15.75" thickBot="1">
      <c r="B22" s="4"/>
      <c r="C22" s="4"/>
      <c r="D22" s="4"/>
      <c r="E22" s="4"/>
      <c r="F22" s="4"/>
      <c r="G22" s="4"/>
      <c r="H22" s="4"/>
      <c r="I22" s="4"/>
      <c r="J22" s="4"/>
      <c r="K22" s="4"/>
      <c r="L22" s="4"/>
      <c r="M22" s="4"/>
      <c r="N22" s="4"/>
      <c r="O22" s="4"/>
      <c r="P22" s="4"/>
    </row>
    <row r="23" spans="2:16" ht="24" thickBot="1">
      <c r="B23" s="473" t="s">
        <v>542</v>
      </c>
      <c r="C23" s="474"/>
      <c r="D23" s="474"/>
      <c r="E23" s="474"/>
      <c r="F23" s="474"/>
      <c r="G23" s="474"/>
      <c r="H23" s="474"/>
      <c r="I23" s="474"/>
      <c r="J23" s="474"/>
      <c r="K23" s="474"/>
      <c r="L23" s="470" t="s">
        <v>226</v>
      </c>
      <c r="M23" s="471"/>
      <c r="N23" s="471"/>
      <c r="O23" s="471"/>
      <c r="P23" s="472"/>
    </row>
    <row r="24" spans="2:16" ht="15.75">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6" ht="16.5" thickBot="1">
      <c r="B25" s="466"/>
      <c r="C25" s="462"/>
      <c r="D25" s="462"/>
      <c r="E25" s="462"/>
      <c r="F25" s="462"/>
      <c r="G25" s="462"/>
      <c r="H25" s="462"/>
      <c r="I25" s="462"/>
      <c r="J25" s="462"/>
      <c r="K25" s="462"/>
      <c r="L25" s="462"/>
      <c r="M25" s="462"/>
      <c r="N25" s="462"/>
      <c r="O25" s="145" t="s">
        <v>209</v>
      </c>
      <c r="P25" s="30" t="s">
        <v>210</v>
      </c>
    </row>
    <row r="26" spans="2:16" ht="15">
      <c r="B26" s="148" t="s">
        <v>211</v>
      </c>
      <c r="C26" s="146">
        <v>31</v>
      </c>
      <c r="D26" s="8">
        <v>28</v>
      </c>
      <c r="E26" s="8">
        <v>31</v>
      </c>
      <c r="F26" s="8">
        <v>15</v>
      </c>
      <c r="G26" s="8">
        <v>10</v>
      </c>
      <c r="H26" s="8">
        <v>5</v>
      </c>
      <c r="I26" s="168">
        <f>SUM(C26:G26)</f>
        <v>115</v>
      </c>
      <c r="J26" s="8">
        <v>0</v>
      </c>
      <c r="K26" s="8">
        <v>26</v>
      </c>
      <c r="L26" s="8">
        <v>30</v>
      </c>
      <c r="M26" s="8">
        <v>31</v>
      </c>
      <c r="N26" s="168">
        <f>SUM(J26:M26)</f>
        <v>87</v>
      </c>
      <c r="O26" s="167">
        <f>SUM(C26:H26,J26:M26)</f>
        <v>207</v>
      </c>
      <c r="P26" s="169">
        <f>I26+N26</f>
        <v>202</v>
      </c>
    </row>
    <row r="27" spans="2:16" ht="19.5">
      <c r="B27" s="149" t="s">
        <v>485</v>
      </c>
      <c r="C27" s="147">
        <v>-3.8</v>
      </c>
      <c r="D27" s="10">
        <v>0.2</v>
      </c>
      <c r="E27" s="10">
        <v>4.5</v>
      </c>
      <c r="F27" s="10">
        <v>12.3</v>
      </c>
      <c r="G27" s="10">
        <v>12.8</v>
      </c>
      <c r="H27" s="10">
        <v>12.5</v>
      </c>
      <c r="I27" s="153">
        <f>(C26*C27+D26*D27+E26*E27+F26*F27+G26*G27)/I26</f>
        <v>2.9547826086956523</v>
      </c>
      <c r="J27" s="10"/>
      <c r="K27" s="95">
        <v>6.8</v>
      </c>
      <c r="L27" s="95">
        <v>6.3</v>
      </c>
      <c r="M27" s="95">
        <v>-0.2</v>
      </c>
      <c r="N27" s="153">
        <f>(J26*J27+K26*K27+L26*L27+M26*M27)/N26</f>
        <v>4.1333333333333329</v>
      </c>
      <c r="O27" s="154">
        <f>(C27*C26+D27*D26+E27*E26+F27*F26+G27*G26+H27*H26+J27*J26+K27*K26+L27*L26+M27*M26)/O26</f>
        <v>3.6806763285024156</v>
      </c>
      <c r="P27" s="161">
        <f>(I27*I26+N27*N26)/P26</f>
        <v>3.4623762376237623</v>
      </c>
    </row>
    <row r="28" spans="2:16" ht="19.5">
      <c r="B28" s="149" t="s">
        <v>212</v>
      </c>
      <c r="C28" s="13">
        <v>520</v>
      </c>
      <c r="D28" s="12">
        <v>358</v>
      </c>
      <c r="E28" s="12">
        <v>262</v>
      </c>
      <c r="F28" s="12">
        <v>11</v>
      </c>
      <c r="G28" s="12">
        <v>3</v>
      </c>
      <c r="H28" s="12">
        <v>3</v>
      </c>
      <c r="I28" s="155">
        <f>SUM(C28:G28)</f>
        <v>1154</v>
      </c>
      <c r="J28" s="12">
        <v>0</v>
      </c>
      <c r="K28" s="12">
        <v>161</v>
      </c>
      <c r="L28" s="12">
        <v>202</v>
      </c>
      <c r="M28" s="12">
        <v>410</v>
      </c>
      <c r="N28" s="155">
        <f>SUM(J28:M28)</f>
        <v>773</v>
      </c>
      <c r="O28" s="156">
        <f>O26*(13-O27)</f>
        <v>1929.1000000000001</v>
      </c>
      <c r="P28" s="162">
        <f>P26*(13-P27)</f>
        <v>1926.6000000000001</v>
      </c>
    </row>
    <row r="29" spans="2:16" ht="19.5">
      <c r="B29" s="149" t="s">
        <v>213</v>
      </c>
      <c r="C29" s="13">
        <v>644</v>
      </c>
      <c r="D29" s="12">
        <v>470</v>
      </c>
      <c r="E29" s="12">
        <v>386</v>
      </c>
      <c r="F29" s="12">
        <v>71</v>
      </c>
      <c r="G29" s="12">
        <v>43</v>
      </c>
      <c r="H29" s="12">
        <v>23</v>
      </c>
      <c r="I29" s="155">
        <f>SUM(C29:G29)</f>
        <v>1614</v>
      </c>
      <c r="J29" s="12">
        <v>0</v>
      </c>
      <c r="K29" s="12">
        <v>265</v>
      </c>
      <c r="L29" s="12">
        <v>322</v>
      </c>
      <c r="M29" s="12">
        <v>534</v>
      </c>
      <c r="N29" s="155">
        <f>SUM(J29:M29)</f>
        <v>1121</v>
      </c>
      <c r="O29" s="156">
        <f>O26*(17-O27)</f>
        <v>2757.1000000000004</v>
      </c>
      <c r="P29" s="162">
        <f>P26*(17-P27)</f>
        <v>2734.6000000000004</v>
      </c>
    </row>
    <row r="30" spans="2:16" ht="19.5">
      <c r="B30" s="149" t="s">
        <v>214</v>
      </c>
      <c r="C30" s="17">
        <v>675</v>
      </c>
      <c r="D30" s="16">
        <v>498</v>
      </c>
      <c r="E30" s="16">
        <v>417</v>
      </c>
      <c r="F30" s="16">
        <v>86</v>
      </c>
      <c r="G30" s="16">
        <v>53</v>
      </c>
      <c r="H30" s="16">
        <v>28</v>
      </c>
      <c r="I30" s="155">
        <f>SUM(C30:G30)</f>
        <v>1729</v>
      </c>
      <c r="J30" s="16">
        <v>0</v>
      </c>
      <c r="K30" s="16">
        <v>291</v>
      </c>
      <c r="L30" s="16">
        <v>352</v>
      </c>
      <c r="M30" s="16">
        <v>565</v>
      </c>
      <c r="N30" s="155">
        <f>SUM(J30:M30)</f>
        <v>1208</v>
      </c>
      <c r="O30" s="157">
        <f>O26*(18-O27)</f>
        <v>2964.1000000000004</v>
      </c>
      <c r="P30" s="163">
        <f>P26*(18-P27)</f>
        <v>2936.6000000000004</v>
      </c>
    </row>
    <row r="31" spans="2:16" ht="20.25" thickBot="1">
      <c r="B31" s="350" t="s">
        <v>215</v>
      </c>
      <c r="C31" s="21">
        <v>706</v>
      </c>
      <c r="D31" s="20">
        <v>526</v>
      </c>
      <c r="E31" s="20">
        <v>448</v>
      </c>
      <c r="F31" s="20">
        <v>101</v>
      </c>
      <c r="G31" s="20">
        <v>63</v>
      </c>
      <c r="H31" s="20">
        <v>33</v>
      </c>
      <c r="I31" s="164">
        <f>SUM(C31:G31)</f>
        <v>1844</v>
      </c>
      <c r="J31" s="20">
        <v>0</v>
      </c>
      <c r="K31" s="20">
        <v>317</v>
      </c>
      <c r="L31" s="20">
        <v>382</v>
      </c>
      <c r="M31" s="20">
        <v>596</v>
      </c>
      <c r="N31" s="164">
        <f>SUM(J31:M31)</f>
        <v>1295</v>
      </c>
      <c r="O31" s="165">
        <f>O26*(19-O27)</f>
        <v>3171.1000000000004</v>
      </c>
      <c r="P31" s="166">
        <f>P26*(19-P27)</f>
        <v>3138.6000000000004</v>
      </c>
    </row>
    <row r="32" spans="2:16" ht="15.75" thickBot="1">
      <c r="B32" s="4"/>
      <c r="C32" s="4"/>
      <c r="D32" s="4"/>
      <c r="E32" s="4"/>
      <c r="F32" s="4"/>
      <c r="G32" s="4"/>
      <c r="H32" s="4"/>
      <c r="I32" s="4"/>
      <c r="J32" s="4"/>
      <c r="K32" s="4"/>
      <c r="L32" s="4"/>
      <c r="M32" s="4"/>
      <c r="N32" s="4"/>
      <c r="O32" s="4"/>
      <c r="P32" s="4"/>
    </row>
    <row r="33" spans="2:16" ht="24" thickBot="1">
      <c r="B33" s="473" t="s">
        <v>543</v>
      </c>
      <c r="C33" s="474"/>
      <c r="D33" s="474"/>
      <c r="E33" s="474"/>
      <c r="F33" s="474"/>
      <c r="G33" s="474"/>
      <c r="H33" s="474"/>
      <c r="I33" s="474"/>
      <c r="J33" s="474"/>
      <c r="K33" s="474"/>
      <c r="L33" s="470" t="s">
        <v>227</v>
      </c>
      <c r="M33" s="471"/>
      <c r="N33" s="471"/>
      <c r="O33" s="471"/>
      <c r="P33" s="472"/>
    </row>
    <row r="34" spans="2:16" ht="15.75">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6" ht="16.5" thickBot="1">
      <c r="B35" s="466"/>
      <c r="C35" s="462"/>
      <c r="D35" s="462"/>
      <c r="E35" s="462"/>
      <c r="F35" s="462"/>
      <c r="G35" s="462"/>
      <c r="H35" s="462"/>
      <c r="I35" s="462"/>
      <c r="J35" s="462"/>
      <c r="K35" s="462"/>
      <c r="L35" s="462"/>
      <c r="M35" s="462"/>
      <c r="N35" s="462"/>
      <c r="O35" s="145" t="s">
        <v>209</v>
      </c>
      <c r="P35" s="30" t="s">
        <v>210</v>
      </c>
    </row>
    <row r="36" spans="2:16" ht="15">
      <c r="B36" s="148" t="s">
        <v>211</v>
      </c>
      <c r="C36" s="146">
        <v>31</v>
      </c>
      <c r="D36" s="8">
        <v>28</v>
      </c>
      <c r="E36" s="8">
        <v>31</v>
      </c>
      <c r="F36" s="8">
        <v>25</v>
      </c>
      <c r="G36" s="8">
        <v>20</v>
      </c>
      <c r="H36" s="8">
        <v>0</v>
      </c>
      <c r="I36" s="168">
        <f>SUM(C36:G36)</f>
        <v>135</v>
      </c>
      <c r="J36" s="8">
        <v>15</v>
      </c>
      <c r="K36" s="8">
        <v>31</v>
      </c>
      <c r="L36" s="8">
        <v>30</v>
      </c>
      <c r="M36" s="8">
        <v>31</v>
      </c>
      <c r="N36" s="168">
        <f>SUM(J36:M36)</f>
        <v>107</v>
      </c>
      <c r="O36" s="167">
        <f>SUM(C36:H36,J36:M36)</f>
        <v>242</v>
      </c>
      <c r="P36" s="169">
        <f>I36+N36</f>
        <v>242</v>
      </c>
    </row>
    <row r="37" spans="2:16" ht="19.5">
      <c r="B37" s="149" t="s">
        <v>485</v>
      </c>
      <c r="C37" s="147">
        <v>-4.4000000000000004</v>
      </c>
      <c r="D37" s="10">
        <v>-0.7</v>
      </c>
      <c r="E37" s="10">
        <v>3.8</v>
      </c>
      <c r="F37" s="10">
        <v>8.6</v>
      </c>
      <c r="G37" s="10">
        <v>11.8</v>
      </c>
      <c r="H37" s="10">
        <v>0</v>
      </c>
      <c r="I37" s="153">
        <f>(C36*C37+D36*D37+E36*E37+F36*F37+G36*G37)/I36</f>
        <v>3.0577777777777779</v>
      </c>
      <c r="J37" s="10">
        <v>10.5</v>
      </c>
      <c r="K37" s="95">
        <v>7.3</v>
      </c>
      <c r="L37" s="95">
        <v>6</v>
      </c>
      <c r="M37" s="95">
        <v>-4.4000000000000004</v>
      </c>
      <c r="N37" s="153">
        <f>(J36*J37+K36*K37+L36*L37+M36*M37)/N36</f>
        <v>3.9943925233644859</v>
      </c>
      <c r="O37" s="154">
        <f>(C37*C36+D37*D36+E37*E36+F37*F36+G37*G36+H37*H36+J37*J36+K37*K36+L37*L36+M37*M36)/O36</f>
        <v>3.4719008264462805</v>
      </c>
      <c r="P37" s="161">
        <f>(I37*I36+N37*N36)/P36</f>
        <v>3.4719008264462814</v>
      </c>
    </row>
    <row r="38" spans="2:16" ht="19.5">
      <c r="B38" s="149" t="s">
        <v>212</v>
      </c>
      <c r="C38" s="13">
        <v>540</v>
      </c>
      <c r="D38" s="12">
        <v>384</v>
      </c>
      <c r="E38" s="12">
        <v>284</v>
      </c>
      <c r="F38" s="12">
        <v>111</v>
      </c>
      <c r="G38" s="12">
        <v>25</v>
      </c>
      <c r="H38" s="12">
        <v>0</v>
      </c>
      <c r="I38" s="155">
        <f>SUM(C38:G38)</f>
        <v>1344</v>
      </c>
      <c r="J38" s="12">
        <v>38</v>
      </c>
      <c r="K38" s="12">
        <v>176</v>
      </c>
      <c r="L38" s="12">
        <v>210</v>
      </c>
      <c r="M38" s="12">
        <v>539</v>
      </c>
      <c r="N38" s="155">
        <f>SUM(J38:M38)</f>
        <v>963</v>
      </c>
      <c r="O38" s="156">
        <f>O36*(13-O37)</f>
        <v>2305.8000000000002</v>
      </c>
      <c r="P38" s="162">
        <f>P36*(13-P37)</f>
        <v>2305.7999999999997</v>
      </c>
    </row>
    <row r="39" spans="2:16" ht="19.5">
      <c r="B39" s="149" t="s">
        <v>213</v>
      </c>
      <c r="C39" s="13">
        <v>664</v>
      </c>
      <c r="D39" s="12">
        <v>496</v>
      </c>
      <c r="E39" s="12">
        <v>408</v>
      </c>
      <c r="F39" s="12">
        <v>211</v>
      </c>
      <c r="G39" s="12">
        <v>105</v>
      </c>
      <c r="H39" s="12">
        <f>H36*(17-H37)</f>
        <v>0</v>
      </c>
      <c r="I39" s="155">
        <f>SUM(C39:G39)</f>
        <v>1884</v>
      </c>
      <c r="J39" s="12">
        <v>98</v>
      </c>
      <c r="K39" s="12">
        <v>300</v>
      </c>
      <c r="L39" s="12">
        <v>330</v>
      </c>
      <c r="M39" s="12">
        <v>663</v>
      </c>
      <c r="N39" s="155">
        <f>SUM(J39:M39)</f>
        <v>1391</v>
      </c>
      <c r="O39" s="156">
        <f>O36*(17-O37)</f>
        <v>3273.8</v>
      </c>
      <c r="P39" s="162">
        <f>P36*(17-P37)</f>
        <v>3273.7999999999997</v>
      </c>
    </row>
    <row r="40" spans="2:16" ht="20.25" thickBot="1">
      <c r="B40" s="350" t="s">
        <v>214</v>
      </c>
      <c r="C40" s="17">
        <v>695</v>
      </c>
      <c r="D40" s="16">
        <v>524</v>
      </c>
      <c r="E40" s="16">
        <v>439</v>
      </c>
      <c r="F40" s="16">
        <v>236</v>
      </c>
      <c r="G40" s="16">
        <v>125</v>
      </c>
      <c r="H40" s="16">
        <f>H36*(18-H37)</f>
        <v>0</v>
      </c>
      <c r="I40" s="155">
        <f>SUM(C40:G40)</f>
        <v>2019</v>
      </c>
      <c r="J40" s="16">
        <v>113</v>
      </c>
      <c r="K40" s="16">
        <v>331</v>
      </c>
      <c r="L40" s="16">
        <v>360</v>
      </c>
      <c r="M40" s="16">
        <v>694</v>
      </c>
      <c r="N40" s="155">
        <f>SUM(J40:M40)</f>
        <v>1498</v>
      </c>
      <c r="O40" s="157">
        <f>O36*(18-O37)</f>
        <v>3515.8</v>
      </c>
      <c r="P40" s="163">
        <f>P36*(18-P37)</f>
        <v>3515.7999999999997</v>
      </c>
    </row>
    <row r="41" spans="2:16" ht="20.25" thickBot="1">
      <c r="B41" s="349" t="s">
        <v>215</v>
      </c>
      <c r="C41" s="20">
        <v>726</v>
      </c>
      <c r="D41" s="20">
        <v>552</v>
      </c>
      <c r="E41" s="20">
        <v>470</v>
      </c>
      <c r="F41" s="20">
        <v>261</v>
      </c>
      <c r="G41" s="20">
        <v>145</v>
      </c>
      <c r="H41" s="20">
        <f>H36*(19-H37)</f>
        <v>0</v>
      </c>
      <c r="I41" s="164">
        <f>SUM(C41:G41)</f>
        <v>2154</v>
      </c>
      <c r="J41" s="20">
        <v>128</v>
      </c>
      <c r="K41" s="20">
        <v>362</v>
      </c>
      <c r="L41" s="20">
        <v>390</v>
      </c>
      <c r="M41" s="20">
        <v>725</v>
      </c>
      <c r="N41" s="164">
        <f>SUM(J41:M41)</f>
        <v>1605</v>
      </c>
      <c r="O41" s="165">
        <f>O36*(19-O37)</f>
        <v>3757.8</v>
      </c>
      <c r="P41" s="166">
        <f>P36*(19-P37)</f>
        <v>3757.7999999999997</v>
      </c>
    </row>
    <row r="42" spans="2:16" ht="15.75" thickBot="1">
      <c r="B42" s="4"/>
      <c r="C42" s="4"/>
      <c r="D42" s="4"/>
      <c r="E42" s="4"/>
      <c r="F42" s="4"/>
      <c r="G42" s="4"/>
      <c r="H42" s="4"/>
      <c r="I42" s="4"/>
      <c r="J42" s="4"/>
      <c r="K42" s="4"/>
      <c r="L42" s="4"/>
      <c r="M42" s="4"/>
      <c r="N42" s="4"/>
      <c r="O42" s="4"/>
      <c r="P42" s="4"/>
    </row>
    <row r="43" spans="2:16" ht="24" thickBot="1">
      <c r="B43" s="473" t="s">
        <v>544</v>
      </c>
      <c r="C43" s="474"/>
      <c r="D43" s="474"/>
      <c r="E43" s="474"/>
      <c r="F43" s="474"/>
      <c r="G43" s="474"/>
      <c r="H43" s="474"/>
      <c r="I43" s="474"/>
      <c r="J43" s="474"/>
      <c r="K43" s="474"/>
      <c r="L43" s="470" t="s">
        <v>228</v>
      </c>
      <c r="M43" s="471"/>
      <c r="N43" s="471"/>
      <c r="O43" s="471"/>
      <c r="P43" s="472"/>
    </row>
    <row r="44" spans="2:16" ht="15.75">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6" ht="16.5" thickBot="1">
      <c r="B45" s="466"/>
      <c r="C45" s="462"/>
      <c r="D45" s="462"/>
      <c r="E45" s="462"/>
      <c r="F45" s="462"/>
      <c r="G45" s="462"/>
      <c r="H45" s="462"/>
      <c r="I45" s="462"/>
      <c r="J45" s="462"/>
      <c r="K45" s="462"/>
      <c r="L45" s="462"/>
      <c r="M45" s="462"/>
      <c r="N45" s="462"/>
      <c r="O45" s="145" t="s">
        <v>209</v>
      </c>
      <c r="P45" s="30" t="s">
        <v>210</v>
      </c>
    </row>
    <row r="46" spans="2:16" ht="15">
      <c r="B46" s="148" t="s">
        <v>211</v>
      </c>
      <c r="C46" s="146">
        <v>31</v>
      </c>
      <c r="D46" s="8">
        <v>28</v>
      </c>
      <c r="E46" s="8">
        <v>31</v>
      </c>
      <c r="F46" s="8">
        <v>25</v>
      </c>
      <c r="G46" s="8">
        <v>5</v>
      </c>
      <c r="H46" s="8">
        <v>0</v>
      </c>
      <c r="I46" s="168">
        <f>SUM(C46:G46)</f>
        <v>120</v>
      </c>
      <c r="J46" s="8">
        <v>0</v>
      </c>
      <c r="K46" s="8">
        <v>26</v>
      </c>
      <c r="L46" s="8">
        <v>30</v>
      </c>
      <c r="M46" s="8">
        <v>31</v>
      </c>
      <c r="N46" s="168">
        <f>SUM(J46:M46)</f>
        <v>87</v>
      </c>
      <c r="O46" s="167">
        <f>SUM(C46:H46,J46:M46)</f>
        <v>207</v>
      </c>
      <c r="P46" s="169">
        <f>I46+N46</f>
        <v>207</v>
      </c>
    </row>
    <row r="47" spans="2:16" ht="19.5">
      <c r="B47" s="149" t="s">
        <v>485</v>
      </c>
      <c r="C47" s="147">
        <v>-0.5</v>
      </c>
      <c r="D47" s="10">
        <v>-0.9</v>
      </c>
      <c r="E47" s="10">
        <v>5</v>
      </c>
      <c r="F47" s="10">
        <v>10.6</v>
      </c>
      <c r="G47" s="10">
        <v>7.3</v>
      </c>
      <c r="H47" s="10">
        <v>0</v>
      </c>
      <c r="I47" s="153">
        <f>(C46*C47+D46*D47+E46*E47+F46*F47+G46*G47)/I46</f>
        <v>3.4650000000000003</v>
      </c>
      <c r="J47" s="10">
        <v>0</v>
      </c>
      <c r="K47" s="95">
        <v>7.4</v>
      </c>
      <c r="L47" s="95">
        <v>3.2</v>
      </c>
      <c r="M47" s="95">
        <v>2.9</v>
      </c>
      <c r="N47" s="153">
        <f>(J46*J47+K46*K47+L46*L47+M46*M47)/N46</f>
        <v>4.3482758620689648</v>
      </c>
      <c r="O47" s="154">
        <f>(C47*C46+D47*D46+E47*E46+F47*F46+G47*G46+H47*H46+J47*J46+K47*K46+L47*L46+M47*M46)/O46</f>
        <v>3.836231884057971</v>
      </c>
      <c r="P47" s="161">
        <f>(I47*I46+N47*N46)/P46</f>
        <v>3.8362318840579706</v>
      </c>
    </row>
    <row r="48" spans="2:16" ht="19.5">
      <c r="B48" s="149" t="s">
        <v>212</v>
      </c>
      <c r="C48" s="13">
        <v>420</v>
      </c>
      <c r="D48" s="12">
        <v>389</v>
      </c>
      <c r="E48" s="12">
        <v>248</v>
      </c>
      <c r="F48" s="12">
        <v>61</v>
      </c>
      <c r="G48" s="12">
        <v>29</v>
      </c>
      <c r="H48" s="12">
        <f>H46*(13-H47)</f>
        <v>0</v>
      </c>
      <c r="I48" s="155">
        <f>SUM(C48:G48)</f>
        <v>1147</v>
      </c>
      <c r="J48" s="12">
        <v>0</v>
      </c>
      <c r="K48" s="12">
        <v>145</v>
      </c>
      <c r="L48" s="12">
        <v>293</v>
      </c>
      <c r="M48" s="12">
        <v>314</v>
      </c>
      <c r="N48" s="155">
        <f>SUM(J48:M48)</f>
        <v>752</v>
      </c>
      <c r="O48" s="156">
        <f>O46*(13-O47)</f>
        <v>1896.8999999999999</v>
      </c>
      <c r="P48" s="162">
        <f>P46*(13-P47)</f>
        <v>1896.9000000000003</v>
      </c>
    </row>
    <row r="49" spans="2:16" ht="19.5">
      <c r="B49" s="149" t="s">
        <v>213</v>
      </c>
      <c r="C49" s="13">
        <v>544</v>
      </c>
      <c r="D49" s="12">
        <v>501</v>
      </c>
      <c r="E49" s="12">
        <v>372</v>
      </c>
      <c r="F49" s="12">
        <v>161</v>
      </c>
      <c r="G49" s="12">
        <v>49</v>
      </c>
      <c r="H49" s="12">
        <f>H46*(17-H47)</f>
        <v>0</v>
      </c>
      <c r="I49" s="155">
        <f>SUM(C49:G49)</f>
        <v>1627</v>
      </c>
      <c r="J49" s="12">
        <v>0</v>
      </c>
      <c r="K49" s="12">
        <v>249</v>
      </c>
      <c r="L49" s="12">
        <v>413</v>
      </c>
      <c r="M49" s="12">
        <v>438</v>
      </c>
      <c r="N49" s="155">
        <f>SUM(J49:M49)</f>
        <v>1100</v>
      </c>
      <c r="O49" s="156">
        <f>O46*(17-O47)</f>
        <v>2724.9</v>
      </c>
      <c r="P49" s="162">
        <f>P46*(17-P47)</f>
        <v>2724.9</v>
      </c>
    </row>
    <row r="50" spans="2:16" ht="19.5">
      <c r="B50" s="149" t="s">
        <v>214</v>
      </c>
      <c r="C50" s="17">
        <v>575</v>
      </c>
      <c r="D50" s="16">
        <v>529</v>
      </c>
      <c r="E50" s="16">
        <v>403</v>
      </c>
      <c r="F50" s="16">
        <v>186</v>
      </c>
      <c r="G50" s="16">
        <v>54</v>
      </c>
      <c r="H50" s="16">
        <f>H46*(18-H47)</f>
        <v>0</v>
      </c>
      <c r="I50" s="155">
        <f>SUM(C50:G50)</f>
        <v>1747</v>
      </c>
      <c r="J50" s="16">
        <v>0</v>
      </c>
      <c r="K50" s="16">
        <v>275</v>
      </c>
      <c r="L50" s="16">
        <v>443</v>
      </c>
      <c r="M50" s="16">
        <v>469</v>
      </c>
      <c r="N50" s="155">
        <f>SUM(J50:M50)</f>
        <v>1187</v>
      </c>
      <c r="O50" s="157">
        <f>O46*(18-O47)</f>
        <v>2931.9</v>
      </c>
      <c r="P50" s="163">
        <f>P46*(18-P47)</f>
        <v>2931.9</v>
      </c>
    </row>
    <row r="51" spans="2:16" ht="20.25" thickBot="1">
      <c r="B51" s="350" t="s">
        <v>215</v>
      </c>
      <c r="C51" s="21">
        <v>606</v>
      </c>
      <c r="D51" s="20">
        <v>557</v>
      </c>
      <c r="E51" s="20">
        <v>434</v>
      </c>
      <c r="F51" s="20">
        <v>211</v>
      </c>
      <c r="G51" s="20">
        <v>59</v>
      </c>
      <c r="H51" s="20">
        <f>H46*(19-H47)</f>
        <v>0</v>
      </c>
      <c r="I51" s="164">
        <f>SUM(C51:G51)</f>
        <v>1867</v>
      </c>
      <c r="J51" s="20">
        <v>0</v>
      </c>
      <c r="K51" s="20">
        <v>301</v>
      </c>
      <c r="L51" s="20">
        <v>473</v>
      </c>
      <c r="M51" s="20">
        <v>500</v>
      </c>
      <c r="N51" s="164">
        <f>SUM(J51:M51)</f>
        <v>1274</v>
      </c>
      <c r="O51" s="165">
        <f>O46*(19-O47)</f>
        <v>3138.9</v>
      </c>
      <c r="P51" s="166">
        <f>P46*(19-P47)</f>
        <v>3138.9</v>
      </c>
    </row>
    <row r="52" spans="2:16" ht="15.75" thickBot="1">
      <c r="B52" s="4"/>
      <c r="C52" s="4"/>
      <c r="D52" s="4"/>
      <c r="E52" s="4"/>
      <c r="F52" s="4"/>
      <c r="G52" s="4"/>
      <c r="H52" s="4"/>
      <c r="I52" s="4"/>
      <c r="J52" s="4"/>
      <c r="K52" s="4"/>
      <c r="L52" s="4"/>
      <c r="M52" s="4"/>
      <c r="N52" s="4"/>
      <c r="O52" s="4"/>
      <c r="P52" s="4"/>
    </row>
    <row r="53" spans="2:16" ht="24" thickBot="1">
      <c r="B53" s="473" t="s">
        <v>545</v>
      </c>
      <c r="C53" s="474"/>
      <c r="D53" s="474"/>
      <c r="E53" s="474"/>
      <c r="F53" s="474"/>
      <c r="G53" s="474"/>
      <c r="H53" s="474"/>
      <c r="I53" s="474"/>
      <c r="J53" s="474"/>
      <c r="K53" s="474"/>
      <c r="L53" s="470" t="s">
        <v>229</v>
      </c>
      <c r="M53" s="471"/>
      <c r="N53" s="471"/>
      <c r="O53" s="471"/>
      <c r="P53" s="472"/>
    </row>
    <row r="54" spans="2:16"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6" ht="16.5" thickBot="1">
      <c r="B55" s="466"/>
      <c r="C55" s="462"/>
      <c r="D55" s="462"/>
      <c r="E55" s="462"/>
      <c r="F55" s="462"/>
      <c r="G55" s="462"/>
      <c r="H55" s="462"/>
      <c r="I55" s="462"/>
      <c r="J55" s="462"/>
      <c r="K55" s="462"/>
      <c r="L55" s="462"/>
      <c r="M55" s="462"/>
      <c r="N55" s="462"/>
      <c r="O55" s="145" t="s">
        <v>209</v>
      </c>
      <c r="P55" s="30" t="s">
        <v>210</v>
      </c>
    </row>
    <row r="56" spans="2:16" ht="15">
      <c r="B56" s="148" t="s">
        <v>211</v>
      </c>
      <c r="C56" s="146">
        <v>31</v>
      </c>
      <c r="D56" s="8">
        <v>28</v>
      </c>
      <c r="E56" s="8">
        <v>31</v>
      </c>
      <c r="F56" s="8">
        <v>25</v>
      </c>
      <c r="G56" s="8">
        <v>5</v>
      </c>
      <c r="H56" s="8">
        <v>5</v>
      </c>
      <c r="I56" s="168">
        <f>SUM(C56:G56)</f>
        <v>120</v>
      </c>
      <c r="J56" s="8">
        <v>10</v>
      </c>
      <c r="K56" s="8">
        <v>28</v>
      </c>
      <c r="L56" s="8">
        <v>30</v>
      </c>
      <c r="M56" s="8">
        <v>31</v>
      </c>
      <c r="N56" s="168">
        <f>SUM(J56:M56)</f>
        <v>99</v>
      </c>
      <c r="O56" s="167">
        <f>SUM(C56:H56,J56:M56)</f>
        <v>224</v>
      </c>
      <c r="P56" s="169">
        <f>I56+N56</f>
        <v>219</v>
      </c>
    </row>
    <row r="57" spans="2:16" ht="19.5">
      <c r="B57" s="149" t="s">
        <v>485</v>
      </c>
      <c r="C57" s="147">
        <v>0.7</v>
      </c>
      <c r="D57" s="10">
        <v>4.4000000000000004</v>
      </c>
      <c r="E57" s="10">
        <v>6</v>
      </c>
      <c r="F57" s="10">
        <v>7.6</v>
      </c>
      <c r="G57" s="10">
        <v>12.9</v>
      </c>
      <c r="H57" s="10">
        <v>13</v>
      </c>
      <c r="I57" s="153">
        <f>(C56*C57+D56*D57+E56*E57+F56*F57+G56*G57)/I56</f>
        <v>4.878333333333333</v>
      </c>
      <c r="J57" s="10">
        <v>12.1</v>
      </c>
      <c r="K57" s="95">
        <v>9.5</v>
      </c>
      <c r="L57" s="95">
        <v>6</v>
      </c>
      <c r="M57" s="95">
        <v>1</v>
      </c>
      <c r="N57" s="153">
        <f>(J56*J57+K56*K57+L56*L57+M56*M57)/N56</f>
        <v>6.0404040404040407</v>
      </c>
      <c r="O57" s="154">
        <f>(C57*C56+D57*D56+E57*E56+F57*F56+G57*G56+H57*H56+J57*J56+K57*K56+L57*L56+M57*M56)/O56</f>
        <v>5.5732142857142861</v>
      </c>
      <c r="P57" s="161">
        <f>(I57*I56+N57*N56)/P56</f>
        <v>5.4036529680365302</v>
      </c>
    </row>
    <row r="58" spans="2:16" ht="19.5">
      <c r="B58" s="149" t="s">
        <v>212</v>
      </c>
      <c r="C58" s="13">
        <v>381</v>
      </c>
      <c r="D58" s="12">
        <v>241</v>
      </c>
      <c r="E58" s="12">
        <v>217</v>
      </c>
      <c r="F58" s="12">
        <v>136</v>
      </c>
      <c r="G58" s="12">
        <v>0</v>
      </c>
      <c r="H58" s="12">
        <v>2</v>
      </c>
      <c r="I58" s="155">
        <f>SUM(C58:G58)</f>
        <v>975</v>
      </c>
      <c r="J58" s="12">
        <v>9</v>
      </c>
      <c r="K58" s="12">
        <v>92</v>
      </c>
      <c r="L58" s="12">
        <v>210</v>
      </c>
      <c r="M58" s="12">
        <v>372</v>
      </c>
      <c r="N58" s="155">
        <f>SUM(J58:M58)</f>
        <v>683</v>
      </c>
      <c r="O58" s="156">
        <f>O56*(13-O57)</f>
        <v>1663.6</v>
      </c>
      <c r="P58" s="162">
        <f>P56*(13-P57)</f>
        <v>1663.6</v>
      </c>
    </row>
    <row r="59" spans="2:16" ht="19.5">
      <c r="B59" s="149" t="s">
        <v>213</v>
      </c>
      <c r="C59" s="13">
        <v>505</v>
      </c>
      <c r="D59" s="12">
        <v>353</v>
      </c>
      <c r="E59" s="12">
        <v>341</v>
      </c>
      <c r="F59" s="12">
        <v>236</v>
      </c>
      <c r="G59" s="12">
        <v>21</v>
      </c>
      <c r="H59" s="12">
        <v>22</v>
      </c>
      <c r="I59" s="155">
        <f>SUM(C59:G59)</f>
        <v>1456</v>
      </c>
      <c r="J59" s="12">
        <v>50</v>
      </c>
      <c r="K59" s="12">
        <v>196</v>
      </c>
      <c r="L59" s="12">
        <v>330</v>
      </c>
      <c r="M59" s="12">
        <v>496</v>
      </c>
      <c r="N59" s="155">
        <f>SUM(J59:M59)</f>
        <v>1072</v>
      </c>
      <c r="O59" s="156">
        <f>O56*(17-O57)</f>
        <v>2559.6</v>
      </c>
      <c r="P59" s="162">
        <f>P56*(17-P57)</f>
        <v>2539.6</v>
      </c>
    </row>
    <row r="60" spans="2:16" ht="19.5">
      <c r="B60" s="149" t="s">
        <v>214</v>
      </c>
      <c r="C60" s="17">
        <v>536</v>
      </c>
      <c r="D60" s="16">
        <v>381</v>
      </c>
      <c r="E60" s="16">
        <v>372</v>
      </c>
      <c r="F60" s="16">
        <v>261</v>
      </c>
      <c r="G60" s="16">
        <v>26</v>
      </c>
      <c r="H60" s="16">
        <v>27</v>
      </c>
      <c r="I60" s="155">
        <f>SUM(C60:G60)</f>
        <v>1576</v>
      </c>
      <c r="J60" s="16">
        <v>60</v>
      </c>
      <c r="K60" s="16">
        <v>222</v>
      </c>
      <c r="L60" s="16">
        <v>360</v>
      </c>
      <c r="M60" s="16">
        <v>527</v>
      </c>
      <c r="N60" s="155">
        <f>SUM(J60:M60)</f>
        <v>1169</v>
      </c>
      <c r="O60" s="157">
        <f>O56*(18-O57)</f>
        <v>2783.6</v>
      </c>
      <c r="P60" s="163">
        <f>P56*(18-P57)</f>
        <v>2758.6</v>
      </c>
    </row>
    <row r="61" spans="2:16" ht="20.25" thickBot="1">
      <c r="B61" s="350" t="s">
        <v>215</v>
      </c>
      <c r="C61" s="21">
        <v>567</v>
      </c>
      <c r="D61" s="20">
        <v>409</v>
      </c>
      <c r="E61" s="20">
        <v>403</v>
      </c>
      <c r="F61" s="20">
        <v>286</v>
      </c>
      <c r="G61" s="20">
        <v>31</v>
      </c>
      <c r="H61" s="20">
        <v>32</v>
      </c>
      <c r="I61" s="164">
        <f>SUM(C61:G61)</f>
        <v>1696</v>
      </c>
      <c r="J61" s="20">
        <v>70</v>
      </c>
      <c r="K61" s="20">
        <v>248</v>
      </c>
      <c r="L61" s="20">
        <v>390</v>
      </c>
      <c r="M61" s="20">
        <v>558</v>
      </c>
      <c r="N61" s="164">
        <f>SUM(J61:M61)</f>
        <v>1266</v>
      </c>
      <c r="O61" s="165">
        <f>O56*(19-O57)</f>
        <v>3007.6</v>
      </c>
      <c r="P61" s="166">
        <f>P56*(19-P57)</f>
        <v>2977.6</v>
      </c>
    </row>
    <row r="62" spans="2:16" ht="15.75" thickBot="1">
      <c r="B62" s="4"/>
      <c r="C62" s="4"/>
      <c r="D62" s="4"/>
      <c r="E62" s="4"/>
      <c r="F62" s="4"/>
      <c r="G62" s="4"/>
      <c r="H62" s="4"/>
      <c r="I62" s="4"/>
      <c r="J62" s="4"/>
      <c r="K62" s="4"/>
      <c r="L62" s="4"/>
      <c r="M62" s="4"/>
      <c r="N62" s="4"/>
      <c r="O62" s="4"/>
      <c r="P62" s="4"/>
    </row>
    <row r="63" spans="2:16" ht="24" thickBot="1">
      <c r="B63" s="473" t="s">
        <v>546</v>
      </c>
      <c r="C63" s="474"/>
      <c r="D63" s="474"/>
      <c r="E63" s="474"/>
      <c r="F63" s="474"/>
      <c r="G63" s="474"/>
      <c r="H63" s="474"/>
      <c r="I63" s="474"/>
      <c r="J63" s="474"/>
      <c r="K63" s="474"/>
      <c r="L63" s="470" t="s">
        <v>230</v>
      </c>
      <c r="M63" s="471"/>
      <c r="N63" s="471"/>
      <c r="O63" s="471"/>
      <c r="P63" s="472"/>
    </row>
    <row r="64" spans="2:16"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ht="15">
      <c r="B66" s="148" t="s">
        <v>211</v>
      </c>
      <c r="C66" s="146">
        <v>31</v>
      </c>
      <c r="D66" s="8">
        <v>28</v>
      </c>
      <c r="E66" s="8">
        <v>31</v>
      </c>
      <c r="F66" s="8">
        <v>15</v>
      </c>
      <c r="G66" s="8">
        <v>16</v>
      </c>
      <c r="H66" s="8">
        <v>5</v>
      </c>
      <c r="I66" s="168">
        <f>SUM(C66:G66)</f>
        <v>121</v>
      </c>
      <c r="J66" s="8">
        <v>15</v>
      </c>
      <c r="K66" s="8">
        <v>26</v>
      </c>
      <c r="L66" s="8">
        <v>30</v>
      </c>
      <c r="M66" s="8">
        <v>31</v>
      </c>
      <c r="N66" s="168">
        <f>SUM(J66:M66)</f>
        <v>102</v>
      </c>
      <c r="O66" s="167">
        <f>SUM(C66:H66,J66:M66)</f>
        <v>228</v>
      </c>
      <c r="P66" s="169">
        <f>I66+N66</f>
        <v>223</v>
      </c>
    </row>
    <row r="67" spans="2:16" ht="19.5">
      <c r="B67" s="149" t="s">
        <v>485</v>
      </c>
      <c r="C67" s="147">
        <v>1.1000000000000001</v>
      </c>
      <c r="D67" s="10">
        <v>0.1</v>
      </c>
      <c r="E67" s="10">
        <v>0.3</v>
      </c>
      <c r="F67" s="10">
        <v>4.9000000000000004</v>
      </c>
      <c r="G67" s="10">
        <v>11.2</v>
      </c>
      <c r="H67" s="10">
        <v>13</v>
      </c>
      <c r="I67" s="153">
        <f>(C66*C67+D66*D67+E66*E67+F66*F67+G66*G67)/I66</f>
        <v>2.4702479338842975</v>
      </c>
      <c r="J67" s="10">
        <v>10.6</v>
      </c>
      <c r="K67" s="95">
        <v>9.5</v>
      </c>
      <c r="L67" s="95">
        <v>4.9000000000000004</v>
      </c>
      <c r="M67" s="95">
        <v>2.2999999999999998</v>
      </c>
      <c r="N67" s="153">
        <f>(J66*J67+K66*K67+L66*L67+M66*M67)/N66</f>
        <v>6.1205882352941172</v>
      </c>
      <c r="O67" s="154">
        <f>(C67*C66+D67*D66+E67*E66+F67*F66+G67*G66+H67*H66+J67*J66+K67*K66+L67*L66+M67*M66)/O66</f>
        <v>4.3342105263157888</v>
      </c>
      <c r="P67" s="161">
        <f>(I67*I66+N67*N66)/P66</f>
        <v>4.1399103139013453</v>
      </c>
    </row>
    <row r="68" spans="2:16" ht="19.5">
      <c r="B68" s="149" t="s">
        <v>212</v>
      </c>
      <c r="C68" s="13">
        <v>369</v>
      </c>
      <c r="D68" s="12">
        <v>361</v>
      </c>
      <c r="E68" s="12">
        <v>394</v>
      </c>
      <c r="F68" s="12">
        <v>122</v>
      </c>
      <c r="G68" s="12">
        <v>30</v>
      </c>
      <c r="H68" s="12">
        <v>2</v>
      </c>
      <c r="I68" s="155">
        <f>SUM(C68:G68)</f>
        <v>1276</v>
      </c>
      <c r="J68" s="12">
        <v>36</v>
      </c>
      <c r="K68" s="12">
        <v>92</v>
      </c>
      <c r="L68" s="12">
        <v>243</v>
      </c>
      <c r="M68" s="12">
        <v>332</v>
      </c>
      <c r="N68" s="155">
        <f>SUM(J68:M68)</f>
        <v>703</v>
      </c>
      <c r="O68" s="156">
        <f>O66*(13-O67)</f>
        <v>1975.8</v>
      </c>
      <c r="P68" s="162">
        <f>P66*(13-P67)</f>
        <v>1975.7999999999997</v>
      </c>
    </row>
    <row r="69" spans="2:16" ht="19.5">
      <c r="B69" s="149" t="s">
        <v>213</v>
      </c>
      <c r="C69" s="13">
        <v>493</v>
      </c>
      <c r="D69" s="12">
        <v>473</v>
      </c>
      <c r="E69" s="12">
        <v>518</v>
      </c>
      <c r="F69" s="12">
        <v>182</v>
      </c>
      <c r="G69" s="12">
        <v>94</v>
      </c>
      <c r="H69" s="12">
        <v>22</v>
      </c>
      <c r="I69" s="155">
        <f>SUM(C69:G69)</f>
        <v>1760</v>
      </c>
      <c r="J69" s="12">
        <v>96</v>
      </c>
      <c r="K69" s="12">
        <v>196</v>
      </c>
      <c r="L69" s="12">
        <v>363</v>
      </c>
      <c r="M69" s="12">
        <v>456</v>
      </c>
      <c r="N69" s="155">
        <f>SUM(J69:M69)</f>
        <v>1111</v>
      </c>
      <c r="O69" s="156">
        <f>O66*(17-O67)</f>
        <v>2887.7999999999997</v>
      </c>
      <c r="P69" s="162">
        <f>P66*(17-P67)</f>
        <v>2867.7999999999997</v>
      </c>
    </row>
    <row r="70" spans="2:16" ht="19.5">
      <c r="B70" s="149" t="s">
        <v>214</v>
      </c>
      <c r="C70" s="17">
        <f>C66*(18-C67)</f>
        <v>523.9</v>
      </c>
      <c r="D70" s="16">
        <v>501</v>
      </c>
      <c r="E70" s="16">
        <v>549</v>
      </c>
      <c r="F70" s="16">
        <v>197</v>
      </c>
      <c r="G70" s="16">
        <v>110</v>
      </c>
      <c r="H70" s="16">
        <v>27</v>
      </c>
      <c r="I70" s="155">
        <f>SUM(C70:G70)</f>
        <v>1880.9</v>
      </c>
      <c r="J70" s="16">
        <v>111</v>
      </c>
      <c r="K70" s="16">
        <v>222</v>
      </c>
      <c r="L70" s="16">
        <v>393</v>
      </c>
      <c r="M70" s="16">
        <f>M66*(18-M67)</f>
        <v>486.7</v>
      </c>
      <c r="N70" s="155">
        <f>SUM(J70:M70)</f>
        <v>1212.7</v>
      </c>
      <c r="O70" s="157">
        <f>O66*(18-O67)</f>
        <v>3115.7999999999997</v>
      </c>
      <c r="P70" s="163">
        <f>P66*(18-P67)</f>
        <v>3090.7999999999997</v>
      </c>
    </row>
    <row r="71" spans="2:16" ht="20.25" thickBot="1">
      <c r="B71" s="350" t="s">
        <v>215</v>
      </c>
      <c r="C71" s="21">
        <f>C66*(19-C67)</f>
        <v>554.9</v>
      </c>
      <c r="D71" s="20">
        <v>529</v>
      </c>
      <c r="E71" s="20">
        <v>580</v>
      </c>
      <c r="F71" s="20">
        <v>212</v>
      </c>
      <c r="G71" s="20">
        <v>126</v>
      </c>
      <c r="H71" s="20">
        <v>32</v>
      </c>
      <c r="I71" s="164">
        <f>SUM(C71:G71)</f>
        <v>2001.9</v>
      </c>
      <c r="J71" s="20">
        <v>126</v>
      </c>
      <c r="K71" s="20">
        <v>248</v>
      </c>
      <c r="L71" s="20">
        <v>423</v>
      </c>
      <c r="M71" s="20">
        <f>M66*(19-M67)</f>
        <v>517.69999999999993</v>
      </c>
      <c r="N71" s="164">
        <f>SUM(J71:M71)</f>
        <v>1314.6999999999998</v>
      </c>
      <c r="O71" s="165">
        <f>O66*(19-O67)</f>
        <v>3343.7999999999997</v>
      </c>
      <c r="P71" s="166">
        <f>P66*(19-P67)</f>
        <v>3313.7999999999997</v>
      </c>
    </row>
    <row r="72" spans="2:16" ht="15.75" thickBot="1">
      <c r="B72" s="4"/>
      <c r="C72" s="4"/>
      <c r="D72" s="4"/>
      <c r="E72" s="4"/>
      <c r="F72" s="4"/>
      <c r="G72" s="4"/>
      <c r="H72" s="4"/>
      <c r="I72" s="4"/>
      <c r="J72" s="4"/>
      <c r="K72" s="4"/>
      <c r="L72" s="4"/>
      <c r="M72" s="4"/>
      <c r="N72" s="4"/>
      <c r="O72" s="4"/>
      <c r="P72" s="4"/>
    </row>
    <row r="73" spans="2:16" ht="24" thickBot="1">
      <c r="B73" s="473" t="s">
        <v>543</v>
      </c>
      <c r="C73" s="474"/>
      <c r="D73" s="474"/>
      <c r="E73" s="474"/>
      <c r="F73" s="474"/>
      <c r="G73" s="474"/>
      <c r="H73" s="474"/>
      <c r="I73" s="474"/>
      <c r="J73" s="474"/>
      <c r="K73" s="474"/>
      <c r="L73" s="470" t="s">
        <v>231</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ht="15">
      <c r="B76" s="148" t="s">
        <v>211</v>
      </c>
      <c r="C76" s="146">
        <v>31</v>
      </c>
      <c r="D76" s="8">
        <v>28</v>
      </c>
      <c r="E76" s="8">
        <v>31</v>
      </c>
      <c r="F76" s="8">
        <v>20</v>
      </c>
      <c r="G76" s="8">
        <v>10</v>
      </c>
      <c r="H76" s="8">
        <v>0</v>
      </c>
      <c r="I76" s="168">
        <f>SUM(C76:G76)</f>
        <v>120</v>
      </c>
      <c r="J76" s="8">
        <v>8</v>
      </c>
      <c r="K76" s="8">
        <v>22</v>
      </c>
      <c r="L76" s="8">
        <v>30</v>
      </c>
      <c r="M76" s="8">
        <v>31</v>
      </c>
      <c r="N76" s="168">
        <f>SUM(J76:M76)</f>
        <v>91</v>
      </c>
      <c r="O76" s="167">
        <f>SUM(C76:H76,J76:M76)</f>
        <v>211</v>
      </c>
      <c r="P76" s="169">
        <f>I76+N76</f>
        <v>211</v>
      </c>
    </row>
    <row r="77" spans="2:16" ht="19.5">
      <c r="B77" s="149" t="s">
        <v>485</v>
      </c>
      <c r="C77" s="147">
        <v>1.3</v>
      </c>
      <c r="D77" s="10">
        <v>2.9</v>
      </c>
      <c r="E77" s="10">
        <v>7.4</v>
      </c>
      <c r="F77" s="10">
        <v>9.6999999999999993</v>
      </c>
      <c r="G77" s="10">
        <v>9.8000000000000007</v>
      </c>
      <c r="H77" s="10">
        <v>0</v>
      </c>
      <c r="I77" s="153">
        <f>(C76*C77+D76*D77+E76*E77+F76*F77+G76*G77)/I76</f>
        <v>5.3574999999999999</v>
      </c>
      <c r="J77" s="10">
        <v>15.483333333333333</v>
      </c>
      <c r="K77" s="95">
        <v>10.91612903225807</v>
      </c>
      <c r="L77" s="95">
        <v>7.3466666666666667</v>
      </c>
      <c r="M77" s="95">
        <v>2.4903225806451612</v>
      </c>
      <c r="N77" s="153">
        <f>(J76*J77+K76*K77+L76*L77+M76*M77)/N76</f>
        <v>7.27056599314664</v>
      </c>
      <c r="O77" s="154">
        <f>(C77*C76+D77*D76+E77*E76+F77*F76+G77*G76+H77*H76+J77*J76+K77*K76+L77*L76+M77*M76)/O76</f>
        <v>6.1825663761912049</v>
      </c>
      <c r="P77" s="161">
        <f>(I77*I76+N77*N76)/P76</f>
        <v>6.182566376191204</v>
      </c>
    </row>
    <row r="78" spans="2:16" ht="19.5">
      <c r="B78" s="149" t="s">
        <v>212</v>
      </c>
      <c r="C78" s="13">
        <v>363</v>
      </c>
      <c r="D78" s="12">
        <v>283</v>
      </c>
      <c r="E78" s="12">
        <v>174</v>
      </c>
      <c r="F78" s="12">
        <v>65</v>
      </c>
      <c r="G78" s="12">
        <v>32</v>
      </c>
      <c r="H78" s="12">
        <v>0</v>
      </c>
      <c r="I78" s="155">
        <f>SUM(C78:G78)</f>
        <v>917</v>
      </c>
      <c r="J78" s="12">
        <f>J76*(13-J77)</f>
        <v>-19.86666666666666</v>
      </c>
      <c r="K78" s="12">
        <f>K76*(13-K77)</f>
        <v>45.845161290322466</v>
      </c>
      <c r="L78" s="12">
        <f>L76*(13-L77)</f>
        <v>169.6</v>
      </c>
      <c r="M78" s="12">
        <f>M76*(13-M77)</f>
        <v>325.8</v>
      </c>
      <c r="N78" s="155">
        <f>SUM(J78:M78)</f>
        <v>521.3784946236558</v>
      </c>
      <c r="O78" s="156">
        <f>O76*(13-O77)</f>
        <v>1438.4784946236557</v>
      </c>
      <c r="P78" s="162">
        <f>P76*(13-P77)</f>
        <v>1438.4784946236559</v>
      </c>
    </row>
    <row r="79" spans="2:16" ht="19.5">
      <c r="B79" s="149" t="s">
        <v>213</v>
      </c>
      <c r="C79" s="13">
        <v>487</v>
      </c>
      <c r="D79" s="12">
        <v>395</v>
      </c>
      <c r="E79" s="12">
        <v>298</v>
      </c>
      <c r="F79" s="12">
        <v>145</v>
      </c>
      <c r="G79" s="12">
        <v>72</v>
      </c>
      <c r="H79" s="12">
        <f>H76*(17-H77)</f>
        <v>0</v>
      </c>
      <c r="I79" s="155">
        <f>SUM(C79:G79)</f>
        <v>1397</v>
      </c>
      <c r="J79" s="12">
        <f>J76*(17-J77)</f>
        <v>12.13333333333334</v>
      </c>
      <c r="K79" s="12">
        <f>K76*(17-K77)</f>
        <v>133.84516129032247</v>
      </c>
      <c r="L79" s="12">
        <f>L76*(17-L77)</f>
        <v>289.59999999999997</v>
      </c>
      <c r="M79" s="12">
        <f>M76*(17-M77)</f>
        <v>449.8</v>
      </c>
      <c r="N79" s="155">
        <f>SUM(J79:M79)</f>
        <v>885.3784946236558</v>
      </c>
      <c r="O79" s="156">
        <f>O76*(17-O77)</f>
        <v>2282.4784946236559</v>
      </c>
      <c r="P79" s="162">
        <f>P76*(17-P77)</f>
        <v>2282.4784946236559</v>
      </c>
    </row>
    <row r="80" spans="2:16" ht="19.5">
      <c r="B80" s="149" t="s">
        <v>214</v>
      </c>
      <c r="C80" s="17">
        <v>518</v>
      </c>
      <c r="D80" s="16">
        <v>423</v>
      </c>
      <c r="E80" s="16">
        <v>329</v>
      </c>
      <c r="F80" s="16">
        <v>165</v>
      </c>
      <c r="G80" s="16">
        <v>82</v>
      </c>
      <c r="H80" s="16">
        <f>H76*(18-H77)</f>
        <v>0</v>
      </c>
      <c r="I80" s="155">
        <f>SUM(C80:G80)</f>
        <v>1517</v>
      </c>
      <c r="J80" s="16">
        <f>J76*(18-J77)</f>
        <v>20.13333333333334</v>
      </c>
      <c r="K80" s="16">
        <f>K76*(18-K77)</f>
        <v>155.84516129032247</v>
      </c>
      <c r="L80" s="16">
        <f>L76*(18-L77)</f>
        <v>319.59999999999997</v>
      </c>
      <c r="M80" s="16">
        <f>M76*(18-M77)</f>
        <v>480.8</v>
      </c>
      <c r="N80" s="155">
        <f>SUM(J80:M80)</f>
        <v>976.3784946236558</v>
      </c>
      <c r="O80" s="157">
        <f>O76*(18-O77)</f>
        <v>2493.4784946236559</v>
      </c>
      <c r="P80" s="163">
        <f>P76*(18-P77)</f>
        <v>2493.4784946236559</v>
      </c>
    </row>
    <row r="81" spans="2:16" ht="20.25" thickBot="1">
      <c r="B81" s="350" t="s">
        <v>215</v>
      </c>
      <c r="C81" s="21">
        <v>549</v>
      </c>
      <c r="D81" s="20">
        <v>451</v>
      </c>
      <c r="E81" s="20">
        <v>360</v>
      </c>
      <c r="F81" s="20">
        <v>185</v>
      </c>
      <c r="G81" s="20">
        <v>92</v>
      </c>
      <c r="H81" s="20">
        <f>H76*(19-H77)</f>
        <v>0</v>
      </c>
      <c r="I81" s="164">
        <f>SUM(C81:G81)</f>
        <v>1637</v>
      </c>
      <c r="J81" s="20">
        <f>J76*(19-J77)</f>
        <v>28.13333333333334</v>
      </c>
      <c r="K81" s="20">
        <f>K76*(19-K77)</f>
        <v>177.84516129032247</v>
      </c>
      <c r="L81" s="20">
        <f>L76*(19-L77)</f>
        <v>349.59999999999997</v>
      </c>
      <c r="M81" s="20">
        <f>M76*(19-M77)</f>
        <v>511.79999999999995</v>
      </c>
      <c r="N81" s="164">
        <f>SUM(J81:M81)</f>
        <v>1067.3784946236558</v>
      </c>
      <c r="O81" s="165">
        <f>O76*(19-O77)</f>
        <v>2704.4784946236559</v>
      </c>
      <c r="P81" s="166">
        <f>P76*(19-P77)</f>
        <v>2704.4784946236559</v>
      </c>
    </row>
    <row r="82" spans="2:16" ht="15.75" thickBot="1">
      <c r="B82" s="24"/>
      <c r="C82" s="25"/>
      <c r="D82" s="25"/>
      <c r="E82" s="25"/>
      <c r="F82" s="25"/>
      <c r="G82" s="25"/>
      <c r="H82" s="25"/>
      <c r="I82" s="26"/>
      <c r="J82" s="25"/>
      <c r="K82" s="25"/>
      <c r="L82" s="25"/>
      <c r="M82" s="25"/>
      <c r="N82" s="26"/>
      <c r="O82" s="27"/>
      <c r="P82" s="27"/>
    </row>
    <row r="83" spans="2:16" ht="24" thickBot="1">
      <c r="B83" s="473" t="s">
        <v>545</v>
      </c>
      <c r="C83" s="474"/>
      <c r="D83" s="474"/>
      <c r="E83" s="474"/>
      <c r="F83" s="474"/>
      <c r="G83" s="474"/>
      <c r="H83" s="474"/>
      <c r="I83" s="474"/>
      <c r="J83" s="474"/>
      <c r="K83" s="474"/>
      <c r="L83" s="470" t="s">
        <v>145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ht="15">
      <c r="B86" s="148" t="s">
        <v>211</v>
      </c>
      <c r="C86" s="146">
        <v>31</v>
      </c>
      <c r="D86" s="8">
        <v>31</v>
      </c>
      <c r="E86" s="8">
        <v>31</v>
      </c>
      <c r="F86" s="8">
        <v>24</v>
      </c>
      <c r="G86" s="8">
        <v>14</v>
      </c>
      <c r="H86" s="8">
        <v>6</v>
      </c>
      <c r="I86" s="168">
        <f>SUM(C86:G86)</f>
        <v>131</v>
      </c>
      <c r="J86" s="8"/>
      <c r="K86" s="8"/>
      <c r="L86" s="8"/>
      <c r="M86" s="8"/>
      <c r="N86" s="168">
        <f>SUM(J86:M86)</f>
        <v>0</v>
      </c>
      <c r="O86" s="167">
        <f>SUM(C86:H86,J86:M86)</f>
        <v>137</v>
      </c>
      <c r="P86" s="169">
        <f>I86+N86</f>
        <v>131</v>
      </c>
    </row>
    <row r="87" spans="2:16" ht="19.5">
      <c r="B87" s="149" t="s">
        <v>485</v>
      </c>
      <c r="C87" s="147">
        <v>1.9096774193548387</v>
      </c>
      <c r="D87" s="10">
        <v>0.95</v>
      </c>
      <c r="E87" s="10">
        <v>5.2548387096774203</v>
      </c>
      <c r="F87" s="10">
        <v>8.76</v>
      </c>
      <c r="G87" s="10">
        <v>13.474193548387101</v>
      </c>
      <c r="H87" s="10">
        <v>17.166666666666668</v>
      </c>
      <c r="I87" s="153">
        <f>(C86*C87+D86*D87+E86*E87+F86*F87+G86*G87)/I86</f>
        <v>4.9651046540261028</v>
      </c>
      <c r="J87" s="10"/>
      <c r="K87" s="95"/>
      <c r="L87" s="95"/>
      <c r="M87" s="95"/>
      <c r="N87" s="153"/>
      <c r="O87" s="154">
        <f>(C87*C86+D87*D86+E87*E86+F87*F86+G87*G86+H87*H86+J87*J86+K87*K86+L87*L86+M87*M86)/O86</f>
        <v>5.4994796326818935</v>
      </c>
      <c r="P87" s="161">
        <f>(I87*I86+N87*N86)/P86</f>
        <v>4.9651046540261028</v>
      </c>
    </row>
    <row r="88" spans="2:16" ht="19.5">
      <c r="B88" s="149" t="s">
        <v>212</v>
      </c>
      <c r="C88" s="13">
        <f t="shared" ref="C88:H88" si="4">C86*(13-C87)</f>
        <v>343.8</v>
      </c>
      <c r="D88" s="12">
        <f t="shared" si="4"/>
        <v>373.55</v>
      </c>
      <c r="E88" s="12">
        <f t="shared" si="4"/>
        <v>240.09999999999997</v>
      </c>
      <c r="F88" s="12">
        <f t="shared" si="4"/>
        <v>101.76</v>
      </c>
      <c r="G88" s="12">
        <f t="shared" si="4"/>
        <v>-6.6387096774194099</v>
      </c>
      <c r="H88" s="12">
        <f t="shared" si="4"/>
        <v>-25.000000000000007</v>
      </c>
      <c r="I88" s="155">
        <f>SUM(C88:G88)</f>
        <v>1052.5712903225806</v>
      </c>
      <c r="J88" s="12">
        <f>J86*(13-J87)</f>
        <v>0</v>
      </c>
      <c r="K88" s="12">
        <f>K86*(13-K87)</f>
        <v>0</v>
      </c>
      <c r="L88" s="12">
        <f>L86*(13-L87)</f>
        <v>0</v>
      </c>
      <c r="M88" s="12">
        <f>M86*(13-M87)</f>
        <v>0</v>
      </c>
      <c r="N88" s="155">
        <f>SUM(J88:M88)</f>
        <v>0</v>
      </c>
      <c r="O88" s="156">
        <f>O86*(13-O87)</f>
        <v>1027.5712903225806</v>
      </c>
      <c r="P88" s="162">
        <f>P86*(13-P87)</f>
        <v>1052.5712903225806</v>
      </c>
    </row>
    <row r="89" spans="2:16" ht="19.5">
      <c r="B89" s="149" t="s">
        <v>213</v>
      </c>
      <c r="C89" s="13">
        <f t="shared" ref="C89:H89" si="5">C86*(17-C87)</f>
        <v>467.8</v>
      </c>
      <c r="D89" s="12">
        <f t="shared" si="5"/>
        <v>497.55</v>
      </c>
      <c r="E89" s="12">
        <f t="shared" si="5"/>
        <v>364.09999999999997</v>
      </c>
      <c r="F89" s="12">
        <f t="shared" si="5"/>
        <v>197.76</v>
      </c>
      <c r="G89" s="12">
        <f t="shared" si="5"/>
        <v>49.361290322580587</v>
      </c>
      <c r="H89" s="12">
        <f t="shared" si="5"/>
        <v>-1.0000000000000071</v>
      </c>
      <c r="I89" s="155">
        <f>SUM(C89:G89)</f>
        <v>1576.5712903225806</v>
      </c>
      <c r="J89" s="12">
        <f>J86*(17-J87)</f>
        <v>0</v>
      </c>
      <c r="K89" s="12">
        <f>K86*(17-K87)</f>
        <v>0</v>
      </c>
      <c r="L89" s="12">
        <f>L86*(17-L87)</f>
        <v>0</v>
      </c>
      <c r="M89" s="12">
        <f>M86*(17-M87)</f>
        <v>0</v>
      </c>
      <c r="N89" s="155">
        <f>SUM(J89:M89)</f>
        <v>0</v>
      </c>
      <c r="O89" s="156">
        <f>O86*(17-O87)</f>
        <v>1575.5712903225806</v>
      </c>
      <c r="P89" s="162">
        <f>P86*(17-P87)</f>
        <v>1576.5712903225806</v>
      </c>
    </row>
    <row r="90" spans="2:16" ht="19.5">
      <c r="B90" s="149" t="s">
        <v>214</v>
      </c>
      <c r="C90" s="17">
        <f t="shared" ref="C90:H90" si="6">C86*(18-C87)</f>
        <v>498.8</v>
      </c>
      <c r="D90" s="16">
        <f t="shared" si="6"/>
        <v>528.55000000000007</v>
      </c>
      <c r="E90" s="16">
        <f t="shared" si="6"/>
        <v>395.09999999999997</v>
      </c>
      <c r="F90" s="16">
        <f t="shared" si="6"/>
        <v>221.76</v>
      </c>
      <c r="G90" s="16">
        <f t="shared" si="6"/>
        <v>63.361290322580587</v>
      </c>
      <c r="H90" s="16">
        <f t="shared" si="6"/>
        <v>4.9999999999999929</v>
      </c>
      <c r="I90" s="155">
        <f>SUM(C90:G90)</f>
        <v>1707.5712903225806</v>
      </c>
      <c r="J90" s="16">
        <f>J86*(18-J87)</f>
        <v>0</v>
      </c>
      <c r="K90" s="16">
        <f>K86*(18-K87)</f>
        <v>0</v>
      </c>
      <c r="L90" s="16">
        <f>L86*(18-L87)</f>
        <v>0</v>
      </c>
      <c r="M90" s="16">
        <f>M86*(18-M87)</f>
        <v>0</v>
      </c>
      <c r="N90" s="155">
        <f>SUM(J90:M90)</f>
        <v>0</v>
      </c>
      <c r="O90" s="157">
        <f>O86*(18-O87)</f>
        <v>1712.5712903225806</v>
      </c>
      <c r="P90" s="163">
        <f>P86*(18-P87)</f>
        <v>1707.5712903225806</v>
      </c>
    </row>
    <row r="91" spans="2:16" ht="20.25" thickBot="1">
      <c r="B91" s="350" t="s">
        <v>215</v>
      </c>
      <c r="C91" s="21">
        <f t="shared" ref="C91:H91" si="7">C86*(19-C87)</f>
        <v>529.79999999999995</v>
      </c>
      <c r="D91" s="20">
        <f t="shared" si="7"/>
        <v>559.55000000000007</v>
      </c>
      <c r="E91" s="20">
        <f t="shared" si="7"/>
        <v>426.09999999999997</v>
      </c>
      <c r="F91" s="20">
        <f t="shared" si="7"/>
        <v>245.76</v>
      </c>
      <c r="G91" s="20">
        <f t="shared" si="7"/>
        <v>77.361290322580587</v>
      </c>
      <c r="H91" s="20">
        <f t="shared" si="7"/>
        <v>10.999999999999993</v>
      </c>
      <c r="I91" s="164">
        <f>SUM(C91:G91)</f>
        <v>1838.5712903225804</v>
      </c>
      <c r="J91" s="20">
        <f>J86*(19-J87)</f>
        <v>0</v>
      </c>
      <c r="K91" s="20">
        <f>K86*(19-K87)</f>
        <v>0</v>
      </c>
      <c r="L91" s="20">
        <f>L86*(19-L87)</f>
        <v>0</v>
      </c>
      <c r="M91" s="20">
        <f>M86*(19-M87)</f>
        <v>0</v>
      </c>
      <c r="N91" s="164">
        <f>SUM(J91:M91)</f>
        <v>0</v>
      </c>
      <c r="O91" s="165">
        <f>O86*(19-O87)</f>
        <v>1849.5712903225806</v>
      </c>
      <c r="P91" s="166">
        <f>P86*(19-P87)</f>
        <v>1838.5712903225806</v>
      </c>
    </row>
    <row r="92" spans="2:16" ht="15.75" thickBot="1">
      <c r="B92" s="4"/>
      <c r="C92" s="4"/>
      <c r="D92" s="4"/>
      <c r="E92" s="4"/>
      <c r="F92" s="4"/>
      <c r="G92" s="4"/>
      <c r="H92" s="4"/>
      <c r="I92" s="4"/>
      <c r="J92" s="4"/>
      <c r="K92" s="4"/>
      <c r="L92" s="4"/>
      <c r="M92" s="4"/>
      <c r="N92" s="4"/>
      <c r="O92" s="4"/>
      <c r="P92" s="4"/>
    </row>
    <row r="93" spans="2:16" ht="24" thickBot="1">
      <c r="B93" s="473" t="s">
        <v>545</v>
      </c>
      <c r="C93" s="474"/>
      <c r="D93" s="474"/>
      <c r="E93" s="474"/>
      <c r="F93" s="474"/>
      <c r="G93" s="474"/>
      <c r="H93" s="474"/>
      <c r="I93" s="474"/>
      <c r="J93" s="474"/>
      <c r="K93" s="474"/>
      <c r="L93" s="468" t="s">
        <v>233</v>
      </c>
      <c r="M93" s="468"/>
      <c r="N93" s="468"/>
      <c r="O93" s="468"/>
      <c r="P93" s="469"/>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30.75" thickBot="1">
      <c r="B95" s="466"/>
      <c r="C95" s="462"/>
      <c r="D95" s="462"/>
      <c r="E95" s="462"/>
      <c r="F95" s="462"/>
      <c r="G95" s="462"/>
      <c r="H95" s="462"/>
      <c r="I95" s="462"/>
      <c r="J95" s="462"/>
      <c r="K95" s="462"/>
      <c r="L95" s="462"/>
      <c r="M95" s="462"/>
      <c r="N95" s="462"/>
      <c r="O95" s="145" t="s">
        <v>234</v>
      </c>
      <c r="P95" s="30" t="s">
        <v>235</v>
      </c>
    </row>
    <row r="96" spans="2:16" ht="15">
      <c r="B96" s="148" t="s">
        <v>211</v>
      </c>
      <c r="C96" s="146">
        <v>31</v>
      </c>
      <c r="D96" s="8">
        <v>28</v>
      </c>
      <c r="E96" s="8">
        <v>31</v>
      </c>
      <c r="F96" s="8">
        <v>30</v>
      </c>
      <c r="G96" s="8">
        <v>15</v>
      </c>
      <c r="H96" s="8">
        <v>0</v>
      </c>
      <c r="I96" s="168">
        <f>SUM(C96:H96)</f>
        <v>135</v>
      </c>
      <c r="J96" s="8">
        <v>20</v>
      </c>
      <c r="K96" s="8">
        <v>31</v>
      </c>
      <c r="L96" s="8">
        <v>30</v>
      </c>
      <c r="M96" s="8">
        <v>31</v>
      </c>
      <c r="N96" s="168">
        <f>SUM(J96:M96)</f>
        <v>112</v>
      </c>
      <c r="O96" s="167">
        <f>SUM(C96:H96,J96:M96)</f>
        <v>247</v>
      </c>
      <c r="P96" s="169">
        <f>I96+N96</f>
        <v>247</v>
      </c>
    </row>
    <row r="97" spans="2:16" ht="19.5">
      <c r="B97" s="149" t="s">
        <v>485</v>
      </c>
      <c r="C97" s="147">
        <v>-2.4</v>
      </c>
      <c r="D97" s="10">
        <v>-1.3</v>
      </c>
      <c r="E97" s="10">
        <v>2.8</v>
      </c>
      <c r="F97" s="10">
        <v>8.1</v>
      </c>
      <c r="G97" s="10">
        <v>12</v>
      </c>
      <c r="H97" s="10">
        <v>0</v>
      </c>
      <c r="I97" s="153">
        <f>(C96*C97+D96*D97+E96*E97+F96*F97+G96*G97)/I96</f>
        <v>2.9555555555555557</v>
      </c>
      <c r="J97" s="10">
        <v>12.1</v>
      </c>
      <c r="K97" s="95">
        <v>8.3000000000000007</v>
      </c>
      <c r="L97" s="95">
        <v>3.5</v>
      </c>
      <c r="M97" s="95">
        <v>-0.3</v>
      </c>
      <c r="N97" s="153">
        <f>(J96*J97+K96*K97+L96*L97+M96*M97)/N96</f>
        <v>5.3125</v>
      </c>
      <c r="O97" s="154">
        <f>(C97*C96+D97*D96+E97*E96+F97*F96+G97*G96+H97*H96+J97*J96+K97*K96+L97*L96+M97*M96)/O96</f>
        <v>4.0242914979757085</v>
      </c>
      <c r="P97" s="161">
        <f>(I97*I96+N97*N96)/P96</f>
        <v>4.0242914979757085</v>
      </c>
    </row>
    <row r="98" spans="2:16" ht="19.5">
      <c r="B98" s="149" t="s">
        <v>212</v>
      </c>
      <c r="C98" s="13">
        <v>477</v>
      </c>
      <c r="D98" s="12">
        <v>400</v>
      </c>
      <c r="E98" s="12">
        <f>E96*(13-E97)</f>
        <v>316.2</v>
      </c>
      <c r="F98" s="12">
        <v>147</v>
      </c>
      <c r="G98" s="12">
        <f>G96*(13-G97)</f>
        <v>15</v>
      </c>
      <c r="H98" s="12">
        <f>H96*(13-H97)</f>
        <v>0</v>
      </c>
      <c r="I98" s="155">
        <f>SUM(C98:G98)</f>
        <v>1355.2</v>
      </c>
      <c r="J98" s="12">
        <v>9</v>
      </c>
      <c r="K98" s="12">
        <v>144</v>
      </c>
      <c r="L98" s="12">
        <v>285</v>
      </c>
      <c r="M98" s="12">
        <f>M96*(13-M97)</f>
        <v>412.3</v>
      </c>
      <c r="N98" s="155">
        <f>SUM(J98:M98)</f>
        <v>850.3</v>
      </c>
      <c r="O98" s="156">
        <f>O96*(13-O97)</f>
        <v>2217</v>
      </c>
      <c r="P98" s="162">
        <f>P96*(13-P97)</f>
        <v>2217</v>
      </c>
    </row>
    <row r="99" spans="2:16" ht="19.5">
      <c r="B99" s="149" t="s">
        <v>213</v>
      </c>
      <c r="C99" s="13">
        <v>601</v>
      </c>
      <c r="D99" s="12">
        <f>D96*(17-D97)</f>
        <v>512.4</v>
      </c>
      <c r="E99" s="12">
        <f>E96*(17-E97)</f>
        <v>440.2</v>
      </c>
      <c r="F99" s="12">
        <f>F96*(17-F97)</f>
        <v>267</v>
      </c>
      <c r="G99" s="12">
        <f>G96*(17-G97)</f>
        <v>75</v>
      </c>
      <c r="H99" s="12">
        <f>H96*(17-H97)</f>
        <v>0</v>
      </c>
      <c r="I99" s="155">
        <f>SUM(C99:G99)</f>
        <v>1895.6000000000001</v>
      </c>
      <c r="J99" s="12">
        <v>50</v>
      </c>
      <c r="K99" s="12">
        <v>268</v>
      </c>
      <c r="L99" s="12">
        <v>405</v>
      </c>
      <c r="M99" s="12">
        <f>M96*(17-M97)</f>
        <v>536.30000000000007</v>
      </c>
      <c r="N99" s="155">
        <f>SUM(J99:M99)</f>
        <v>1259.3000000000002</v>
      </c>
      <c r="O99" s="156">
        <f>O96*(17-O97)</f>
        <v>3205</v>
      </c>
      <c r="P99" s="162">
        <f>P96*(17-P97)</f>
        <v>3205</v>
      </c>
    </row>
    <row r="100" spans="2:16" ht="19.5">
      <c r="B100" s="149" t="s">
        <v>214</v>
      </c>
      <c r="C100" s="17">
        <v>632</v>
      </c>
      <c r="D100" s="16">
        <f>D96*(18-D97)</f>
        <v>540.4</v>
      </c>
      <c r="E100" s="16">
        <f>E96*(18-E97)</f>
        <v>471.2</v>
      </c>
      <c r="F100" s="16">
        <f>F96*(18-F97)</f>
        <v>297</v>
      </c>
      <c r="G100" s="16">
        <f>G96*(18-G97)</f>
        <v>90</v>
      </c>
      <c r="H100" s="16">
        <f>H96*(18-H97)</f>
        <v>0</v>
      </c>
      <c r="I100" s="155">
        <f>SUM(C100:G100)</f>
        <v>2030.6000000000001</v>
      </c>
      <c r="J100" s="16">
        <v>60</v>
      </c>
      <c r="K100" s="16">
        <v>299</v>
      </c>
      <c r="L100" s="16">
        <v>435</v>
      </c>
      <c r="M100" s="16">
        <f>M96*(18-M97)</f>
        <v>567.30000000000007</v>
      </c>
      <c r="N100" s="155">
        <f>SUM(J100:M100)</f>
        <v>1361.3000000000002</v>
      </c>
      <c r="O100" s="157">
        <f>O96*(18-O97)</f>
        <v>3452</v>
      </c>
      <c r="P100" s="163">
        <f>P96*(18-P97)</f>
        <v>3452</v>
      </c>
    </row>
    <row r="101" spans="2:16" ht="20.25" thickBot="1">
      <c r="B101" s="350" t="s">
        <v>215</v>
      </c>
      <c r="C101" s="21">
        <v>663</v>
      </c>
      <c r="D101" s="20">
        <f>D96*(19-D97)</f>
        <v>568.4</v>
      </c>
      <c r="E101" s="20">
        <f>E96*(19-E97)</f>
        <v>502.2</v>
      </c>
      <c r="F101" s="20">
        <f>F96*(19-F97)</f>
        <v>327</v>
      </c>
      <c r="G101" s="20">
        <f>G96*(19-G97)</f>
        <v>105</v>
      </c>
      <c r="H101" s="20">
        <f>H96*(19-H97)</f>
        <v>0</v>
      </c>
      <c r="I101" s="164">
        <f>SUM(C101:G101)</f>
        <v>2165.6000000000004</v>
      </c>
      <c r="J101" s="20">
        <v>70</v>
      </c>
      <c r="K101" s="20">
        <v>330</v>
      </c>
      <c r="L101" s="20">
        <v>465</v>
      </c>
      <c r="M101" s="20">
        <f>M96*(19-M97)</f>
        <v>598.30000000000007</v>
      </c>
      <c r="N101" s="164">
        <f>SUM(J101:M101)</f>
        <v>1463.3000000000002</v>
      </c>
      <c r="O101" s="165">
        <f>O96*(19-O97)</f>
        <v>3699</v>
      </c>
      <c r="P101" s="166">
        <f>P96*(19-P97)</f>
        <v>3699</v>
      </c>
    </row>
    <row r="102" spans="2:16" ht="15.75" thickBot="1">
      <c r="B102" s="4"/>
      <c r="C102" s="4"/>
      <c r="D102" s="4"/>
      <c r="E102" s="4"/>
      <c r="F102" s="4"/>
      <c r="G102" s="4"/>
      <c r="H102" s="4"/>
      <c r="I102" s="4"/>
      <c r="J102" s="28"/>
      <c r="K102" s="4"/>
      <c r="L102" s="4"/>
      <c r="M102" s="4"/>
      <c r="N102" s="4"/>
      <c r="O102" s="4"/>
      <c r="P102" s="4"/>
    </row>
    <row r="103" spans="2:16" ht="24" thickBot="1">
      <c r="B103" s="170" t="s">
        <v>236</v>
      </c>
      <c r="C103" s="458" t="s">
        <v>237</v>
      </c>
      <c r="D103" s="458"/>
      <c r="E103" s="458"/>
      <c r="F103" s="458"/>
      <c r="G103" s="458"/>
      <c r="H103" s="458"/>
      <c r="I103" s="458"/>
      <c r="J103" s="458"/>
      <c r="K103" s="458"/>
      <c r="L103" s="458"/>
      <c r="M103" s="459"/>
      <c r="N103" s="459"/>
      <c r="O103" s="459"/>
      <c r="P103" s="460"/>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30.75" thickBot="1">
      <c r="B105" s="466"/>
      <c r="C105" s="462"/>
      <c r="D105" s="462"/>
      <c r="E105" s="462"/>
      <c r="F105" s="462"/>
      <c r="G105" s="462"/>
      <c r="H105" s="462"/>
      <c r="I105" s="462"/>
      <c r="J105" s="462"/>
      <c r="K105" s="462"/>
      <c r="L105" s="462"/>
      <c r="M105" s="462"/>
      <c r="N105" s="462"/>
      <c r="O105" s="145" t="s">
        <v>234</v>
      </c>
      <c r="P105" s="30" t="s">
        <v>235</v>
      </c>
    </row>
    <row r="106" spans="2:16" ht="15">
      <c r="B106" s="174">
        <v>2007</v>
      </c>
      <c r="C106" s="173">
        <f>C11/C$101</f>
        <v>0.70603318250377067</v>
      </c>
      <c r="D106" s="172">
        <f t="shared" ref="D106:P106" si="8">D11/D$101</f>
        <v>0.75862068965517238</v>
      </c>
      <c r="E106" s="172">
        <f t="shared" si="8"/>
        <v>0.77160493827160492</v>
      </c>
      <c r="F106" s="172">
        <f t="shared" si="8"/>
        <v>0.54434250764525993</v>
      </c>
      <c r="G106" s="172">
        <f t="shared" si="8"/>
        <v>0.5714285714285714</v>
      </c>
      <c r="H106" s="172"/>
      <c r="I106" s="172">
        <f t="shared" si="8"/>
        <v>0.70410048023642391</v>
      </c>
      <c r="J106" s="172">
        <f t="shared" si="8"/>
        <v>0</v>
      </c>
      <c r="K106" s="172">
        <f t="shared" si="8"/>
        <v>1.0272727272727273</v>
      </c>
      <c r="L106" s="172">
        <f t="shared" si="8"/>
        <v>1.086021505376344</v>
      </c>
      <c r="M106" s="172">
        <f t="shared" si="8"/>
        <v>0.98947016546882827</v>
      </c>
      <c r="N106" s="172">
        <f t="shared" si="8"/>
        <v>0.98134353857718848</v>
      </c>
      <c r="O106" s="172">
        <f t="shared" si="8"/>
        <v>0.79989186266558521</v>
      </c>
      <c r="P106" s="358">
        <f t="shared" si="8"/>
        <v>0.79989186266558532</v>
      </c>
    </row>
    <row r="107" spans="2:16" ht="15">
      <c r="B107" s="175">
        <f t="shared" ref="B107:B112" si="9">B106+1</f>
        <v>2008</v>
      </c>
      <c r="C107" s="34">
        <f>C21/C$101</f>
        <v>0.79487179487179482</v>
      </c>
      <c r="D107" s="33">
        <f t="shared" ref="D107:P107" si="10">D21/D$101</f>
        <v>0.78114004222378608</v>
      </c>
      <c r="E107" s="33">
        <f t="shared" si="10"/>
        <v>0.93588211867781768</v>
      </c>
      <c r="F107" s="33">
        <f t="shared" si="10"/>
        <v>0.90519877675840976</v>
      </c>
      <c r="G107" s="33">
        <f t="shared" si="10"/>
        <v>0.580952380952381</v>
      </c>
      <c r="H107" s="33"/>
      <c r="I107" s="33">
        <f t="shared" si="10"/>
        <v>0.83025489471739922</v>
      </c>
      <c r="J107" s="33">
        <f t="shared" si="10"/>
        <v>1.9714285714285715</v>
      </c>
      <c r="K107" s="33">
        <f t="shared" si="10"/>
        <v>0.98181818181818181</v>
      </c>
      <c r="L107" s="33">
        <f t="shared" si="10"/>
        <v>0.87096774193548387</v>
      </c>
      <c r="M107" s="33">
        <f t="shared" si="10"/>
        <v>0.87915761323750619</v>
      </c>
      <c r="N107" s="33">
        <f t="shared" si="10"/>
        <v>0.95195790336909714</v>
      </c>
      <c r="O107" s="33">
        <f t="shared" si="10"/>
        <v>0.86234117329007842</v>
      </c>
      <c r="P107" s="35">
        <f t="shared" si="10"/>
        <v>0.86234117329007842</v>
      </c>
    </row>
    <row r="108" spans="2:16" ht="15">
      <c r="B108" s="175">
        <f t="shared" si="9"/>
        <v>2009</v>
      </c>
      <c r="C108" s="34">
        <f>C31/C$101</f>
        <v>1.0648567119155354</v>
      </c>
      <c r="D108" s="33">
        <f t="shared" ref="D108:P108" si="11">D31/D$101</f>
        <v>0.92540464461646732</v>
      </c>
      <c r="E108" s="33">
        <f t="shared" si="11"/>
        <v>0.89207487056949419</v>
      </c>
      <c r="F108" s="33">
        <f t="shared" si="11"/>
        <v>0.30886850152905199</v>
      </c>
      <c r="G108" s="33">
        <f t="shared" si="11"/>
        <v>0.6</v>
      </c>
      <c r="H108" s="33"/>
      <c r="I108" s="33">
        <f t="shared" si="11"/>
        <v>0.85149612116734374</v>
      </c>
      <c r="J108" s="33">
        <f t="shared" si="11"/>
        <v>0</v>
      </c>
      <c r="K108" s="33">
        <f t="shared" si="11"/>
        <v>0.96060606060606057</v>
      </c>
      <c r="L108" s="33">
        <f t="shared" si="11"/>
        <v>0.82150537634408605</v>
      </c>
      <c r="M108" s="33">
        <f t="shared" si="11"/>
        <v>0.99615577469496897</v>
      </c>
      <c r="N108" s="33">
        <f t="shared" si="11"/>
        <v>0.88498599056926119</v>
      </c>
      <c r="O108" s="33">
        <f t="shared" si="11"/>
        <v>0.85728575290619091</v>
      </c>
      <c r="P108" s="35">
        <f t="shared" si="11"/>
        <v>0.84849959448499601</v>
      </c>
    </row>
    <row r="109" spans="2:16" ht="15">
      <c r="B109" s="175">
        <f t="shared" si="9"/>
        <v>2010</v>
      </c>
      <c r="C109" s="34">
        <f>C41/C$101</f>
        <v>1.0950226244343892</v>
      </c>
      <c r="D109" s="33">
        <f t="shared" ref="D109:P109" si="12">D41/D$101</f>
        <v>0.97114707952146384</v>
      </c>
      <c r="E109" s="33">
        <f t="shared" si="12"/>
        <v>0.93588211867781768</v>
      </c>
      <c r="F109" s="33">
        <f t="shared" si="12"/>
        <v>0.79816513761467889</v>
      </c>
      <c r="G109" s="33">
        <f t="shared" si="12"/>
        <v>1.3809523809523809</v>
      </c>
      <c r="H109" s="33"/>
      <c r="I109" s="33">
        <f t="shared" si="12"/>
        <v>0.99464351680827467</v>
      </c>
      <c r="J109" s="33">
        <f t="shared" si="12"/>
        <v>1.8285714285714285</v>
      </c>
      <c r="K109" s="33">
        <f t="shared" si="12"/>
        <v>1.0969696969696969</v>
      </c>
      <c r="L109" s="33">
        <f t="shared" si="12"/>
        <v>0.83870967741935487</v>
      </c>
      <c r="M109" s="33">
        <f t="shared" si="12"/>
        <v>1.2117666722380076</v>
      </c>
      <c r="N109" s="33">
        <f t="shared" si="12"/>
        <v>1.0968359188136403</v>
      </c>
      <c r="O109" s="33">
        <f t="shared" si="12"/>
        <v>1.0158961881589619</v>
      </c>
      <c r="P109" s="35">
        <f t="shared" si="12"/>
        <v>1.0158961881589619</v>
      </c>
    </row>
    <row r="110" spans="2:16" ht="15">
      <c r="B110" s="175">
        <f t="shared" si="9"/>
        <v>2011</v>
      </c>
      <c r="C110" s="34">
        <f>C51/C$101</f>
        <v>0.91402714932126694</v>
      </c>
      <c r="D110" s="33">
        <f t="shared" ref="D110:P110" si="13">D51/D$101</f>
        <v>0.97994370161857847</v>
      </c>
      <c r="E110" s="33">
        <f t="shared" si="13"/>
        <v>0.86419753086419759</v>
      </c>
      <c r="F110" s="33">
        <f t="shared" si="13"/>
        <v>0.64525993883792054</v>
      </c>
      <c r="G110" s="33">
        <f t="shared" si="13"/>
        <v>0.56190476190476191</v>
      </c>
      <c r="H110" s="33"/>
      <c r="I110" s="33">
        <f t="shared" si="13"/>
        <v>0.86211673439231606</v>
      </c>
      <c r="J110" s="33">
        <f t="shared" si="13"/>
        <v>0</v>
      </c>
      <c r="K110" s="33">
        <f t="shared" si="13"/>
        <v>0.91212121212121211</v>
      </c>
      <c r="L110" s="33">
        <f t="shared" si="13"/>
        <v>1.0172043010752687</v>
      </c>
      <c r="M110" s="33">
        <f t="shared" si="13"/>
        <v>0.83570115326759142</v>
      </c>
      <c r="N110" s="33">
        <f t="shared" si="13"/>
        <v>0.87063486639786769</v>
      </c>
      <c r="O110" s="33">
        <f t="shared" si="13"/>
        <v>0.848580697485807</v>
      </c>
      <c r="P110" s="35">
        <f t="shared" si="13"/>
        <v>0.848580697485807</v>
      </c>
    </row>
    <row r="111" spans="2:16" ht="15">
      <c r="B111" s="175">
        <f t="shared" si="9"/>
        <v>2012</v>
      </c>
      <c r="C111" s="34">
        <f>C61/C$101</f>
        <v>0.85520361990950222</v>
      </c>
      <c r="D111" s="33">
        <f t="shared" ref="D111:P111" si="14">D61/D$101</f>
        <v>0.71956368754398314</v>
      </c>
      <c r="E111" s="33">
        <f t="shared" si="14"/>
        <v>0.80246913580246915</v>
      </c>
      <c r="F111" s="33">
        <f t="shared" si="14"/>
        <v>0.87461773700305812</v>
      </c>
      <c r="G111" s="33">
        <f t="shared" si="14"/>
        <v>0.29523809523809524</v>
      </c>
      <c r="H111" s="33"/>
      <c r="I111" s="33">
        <f t="shared" si="14"/>
        <v>0.78315478389360904</v>
      </c>
      <c r="J111" s="33">
        <f t="shared" si="14"/>
        <v>1</v>
      </c>
      <c r="K111" s="33">
        <f t="shared" si="14"/>
        <v>0.75151515151515147</v>
      </c>
      <c r="L111" s="33">
        <f t="shared" si="14"/>
        <v>0.83870967741935487</v>
      </c>
      <c r="M111" s="33">
        <f t="shared" si="14"/>
        <v>0.932642487046632</v>
      </c>
      <c r="N111" s="33">
        <f t="shared" si="14"/>
        <v>0.86516777147543211</v>
      </c>
      <c r="O111" s="33">
        <f t="shared" si="14"/>
        <v>0.81308461746417948</v>
      </c>
      <c r="P111" s="35">
        <f t="shared" si="14"/>
        <v>0.80497431738307645</v>
      </c>
    </row>
    <row r="112" spans="2:16" ht="15">
      <c r="B112" s="175">
        <f t="shared" si="9"/>
        <v>2013</v>
      </c>
      <c r="C112" s="34">
        <f>C71/C$101</f>
        <v>0.83695324283559569</v>
      </c>
      <c r="D112" s="33">
        <f t="shared" ref="D112:P112" si="15">D71/D$101</f>
        <v>0.93068261787473616</v>
      </c>
      <c r="E112" s="33">
        <f t="shared" si="15"/>
        <v>1.1549183592194345</v>
      </c>
      <c r="F112" s="33">
        <f t="shared" si="15"/>
        <v>0.64831804281345562</v>
      </c>
      <c r="G112" s="33">
        <f t="shared" si="15"/>
        <v>1.2</v>
      </c>
      <c r="H112" s="33"/>
      <c r="I112" s="33">
        <f t="shared" si="15"/>
        <v>0.92440893978574057</v>
      </c>
      <c r="J112" s="33">
        <f t="shared" si="15"/>
        <v>1.8</v>
      </c>
      <c r="K112" s="33">
        <f t="shared" si="15"/>
        <v>0.75151515151515147</v>
      </c>
      <c r="L112" s="33">
        <f t="shared" si="15"/>
        <v>0.9096774193548387</v>
      </c>
      <c r="M112" s="33">
        <f t="shared" si="15"/>
        <v>0.86528497409326399</v>
      </c>
      <c r="N112" s="33">
        <f t="shared" si="15"/>
        <v>0.89844871181575869</v>
      </c>
      <c r="O112" s="33">
        <f t="shared" si="15"/>
        <v>0.90397404703974038</v>
      </c>
      <c r="P112" s="35">
        <f t="shared" si="15"/>
        <v>0.89586374695863735</v>
      </c>
    </row>
    <row r="113" spans="2:16" ht="15">
      <c r="B113" s="175">
        <f>B112+1</f>
        <v>2014</v>
      </c>
      <c r="C113" s="34">
        <f>C81/C$101</f>
        <v>0.82805429864253388</v>
      </c>
      <c r="D113" s="33">
        <f t="shared" ref="D113:P113" si="16">D81/D$101</f>
        <v>0.79345531315974671</v>
      </c>
      <c r="E113" s="33">
        <f t="shared" si="16"/>
        <v>0.71684587813620071</v>
      </c>
      <c r="F113" s="33">
        <f t="shared" si="16"/>
        <v>0.56574923547400613</v>
      </c>
      <c r="G113" s="33">
        <f t="shared" si="16"/>
        <v>0.87619047619047619</v>
      </c>
      <c r="H113" s="33"/>
      <c r="I113" s="33">
        <f t="shared" si="16"/>
        <v>0.7559106021425932</v>
      </c>
      <c r="J113" s="33">
        <f t="shared" si="16"/>
        <v>0.40190476190476199</v>
      </c>
      <c r="K113" s="33">
        <f t="shared" si="16"/>
        <v>0.53892473118279538</v>
      </c>
      <c r="L113" s="33">
        <f t="shared" si="16"/>
        <v>0.7518279569892472</v>
      </c>
      <c r="M113" s="33">
        <f t="shared" si="16"/>
        <v>0.85542370048470651</v>
      </c>
      <c r="N113" s="33">
        <f t="shared" si="16"/>
        <v>0.72943244353424153</v>
      </c>
      <c r="O113" s="33">
        <f t="shared" si="16"/>
        <v>0.73113773847625196</v>
      </c>
      <c r="P113" s="35">
        <f t="shared" si="16"/>
        <v>0.73113773847625196</v>
      </c>
    </row>
    <row r="114" spans="2:16" ht="15.75" thickBot="1">
      <c r="B114" s="176">
        <f>B113+1</f>
        <v>2015</v>
      </c>
      <c r="C114" s="37">
        <f>C91/C$101</f>
        <v>0.79909502262443433</v>
      </c>
      <c r="D114" s="36">
        <f t="shared" ref="D114:O114" si="17">D91/D$101</f>
        <v>0.98442997888810713</v>
      </c>
      <c r="E114" s="36">
        <f t="shared" si="17"/>
        <v>0.84846674631620866</v>
      </c>
      <c r="F114" s="36">
        <f t="shared" si="17"/>
        <v>0.75155963302752293</v>
      </c>
      <c r="G114" s="36">
        <f t="shared" si="17"/>
        <v>0.73677419354838658</v>
      </c>
      <c r="H114" s="36"/>
      <c r="I114" s="36">
        <f t="shared" si="17"/>
        <v>0.84898932874149424</v>
      </c>
      <c r="J114" s="36">
        <f t="shared" si="17"/>
        <v>0</v>
      </c>
      <c r="K114" s="36">
        <f t="shared" si="17"/>
        <v>0</v>
      </c>
      <c r="L114" s="36">
        <f t="shared" si="17"/>
        <v>0</v>
      </c>
      <c r="M114" s="36">
        <f t="shared" si="17"/>
        <v>0</v>
      </c>
      <c r="N114" s="36">
        <f t="shared" si="17"/>
        <v>0</v>
      </c>
      <c r="O114" s="36">
        <f t="shared" si="17"/>
        <v>0.50001927286363357</v>
      </c>
      <c r="P114" s="38"/>
    </row>
    <row r="115" spans="2:16" ht="13.5" thickBot="1"/>
    <row r="116" spans="2:16" ht="18.75" thickBot="1">
      <c r="B116" s="181" t="s">
        <v>236</v>
      </c>
      <c r="C116" s="478" t="s">
        <v>49</v>
      </c>
      <c r="D116" s="479"/>
      <c r="E116" s="479"/>
      <c r="F116" s="479"/>
      <c r="G116" s="479"/>
      <c r="H116" s="479"/>
      <c r="I116" s="479"/>
      <c r="J116" s="479"/>
      <c r="K116" s="479"/>
      <c r="L116" s="479"/>
      <c r="M116" s="480"/>
      <c r="N116" s="480"/>
      <c r="O116" s="480"/>
      <c r="P116" s="481"/>
    </row>
    <row r="117" spans="2:16" ht="15.75">
      <c r="B117" s="475" t="s">
        <v>195</v>
      </c>
      <c r="C117" s="456" t="s">
        <v>196</v>
      </c>
      <c r="D117" s="456" t="s">
        <v>197</v>
      </c>
      <c r="E117" s="456" t="s">
        <v>198</v>
      </c>
      <c r="F117" s="456" t="s">
        <v>199</v>
      </c>
      <c r="G117" s="456" t="s">
        <v>200</v>
      </c>
      <c r="H117" s="456" t="s">
        <v>201</v>
      </c>
      <c r="I117" s="467" t="s">
        <v>202</v>
      </c>
      <c r="J117" s="456" t="s">
        <v>203</v>
      </c>
      <c r="K117" s="456" t="s">
        <v>204</v>
      </c>
      <c r="L117" s="456" t="s">
        <v>205</v>
      </c>
      <c r="M117" s="456" t="s">
        <v>206</v>
      </c>
      <c r="N117" s="467" t="s">
        <v>207</v>
      </c>
      <c r="O117" s="456" t="s">
        <v>208</v>
      </c>
      <c r="P117" s="457"/>
    </row>
    <row r="118" spans="2:16" ht="32.25" thickBot="1">
      <c r="B118" s="476"/>
      <c r="C118" s="477"/>
      <c r="D118" s="477"/>
      <c r="E118" s="477"/>
      <c r="F118" s="477"/>
      <c r="G118" s="477"/>
      <c r="H118" s="477"/>
      <c r="I118" s="477"/>
      <c r="J118" s="477"/>
      <c r="K118" s="477"/>
      <c r="L118" s="477"/>
      <c r="M118" s="477"/>
      <c r="N118" s="477"/>
      <c r="O118" s="183" t="s">
        <v>234</v>
      </c>
      <c r="P118" s="30" t="s">
        <v>235</v>
      </c>
    </row>
    <row r="119" spans="2:16" ht="15">
      <c r="B119" s="174">
        <v>2007</v>
      </c>
      <c r="C119" s="184">
        <f>C7/C$97</f>
        <v>-1.625</v>
      </c>
      <c r="D119" s="182">
        <f t="shared" ref="D119:P119" si="18">D7/D$97</f>
        <v>-2.7692307692307692</v>
      </c>
      <c r="E119" s="182">
        <f t="shared" si="18"/>
        <v>2.3214285714285716</v>
      </c>
      <c r="F119" s="182">
        <f t="shared" si="18"/>
        <v>1.2469135802469136</v>
      </c>
      <c r="G119" s="182">
        <f t="shared" si="18"/>
        <v>1.0833333333333333</v>
      </c>
      <c r="H119" s="182"/>
      <c r="I119" s="182">
        <f t="shared" si="18"/>
        <v>2.1293233082706768</v>
      </c>
      <c r="J119" s="182">
        <f t="shared" si="18"/>
        <v>0</v>
      </c>
      <c r="K119" s="182">
        <f t="shared" si="18"/>
        <v>0.97590361445783125</v>
      </c>
      <c r="L119" s="182">
        <f t="shared" si="18"/>
        <v>0.62857142857142867</v>
      </c>
      <c r="M119" s="182">
        <f t="shared" si="18"/>
        <v>0.33333333333333337</v>
      </c>
      <c r="N119" s="182">
        <f t="shared" si="18"/>
        <v>0.64245524296675194</v>
      </c>
      <c r="O119" s="182">
        <f t="shared" si="18"/>
        <v>1.2532382977107934</v>
      </c>
      <c r="P119" s="357">
        <f t="shared" si="18"/>
        <v>1.253238297710793</v>
      </c>
    </row>
    <row r="120" spans="2:16" ht="15">
      <c r="B120" s="175">
        <v>2008</v>
      </c>
      <c r="C120" s="87">
        <f>C17/C$97</f>
        <v>-0.83333333333333337</v>
      </c>
      <c r="D120" s="85">
        <f t="shared" ref="D120:P120" si="19">D17/D$97</f>
        <v>-2.3846153846153846</v>
      </c>
      <c r="E120" s="85">
        <f t="shared" si="19"/>
        <v>1.3571428571428572</v>
      </c>
      <c r="F120" s="85">
        <f t="shared" si="19"/>
        <v>1.1358024691358024</v>
      </c>
      <c r="G120" s="85">
        <f t="shared" si="19"/>
        <v>1.0833333333333333</v>
      </c>
      <c r="H120" s="85"/>
      <c r="I120" s="85">
        <f t="shared" si="19"/>
        <v>1.7505494505494503</v>
      </c>
      <c r="J120" s="85">
        <f t="shared" si="19"/>
        <v>0.8099173553719009</v>
      </c>
      <c r="K120" s="85">
        <f t="shared" si="19"/>
        <v>1.0361445783132528</v>
      </c>
      <c r="L120" s="85">
        <f t="shared" si="19"/>
        <v>1.5714285714285714</v>
      </c>
      <c r="M120" s="85">
        <f t="shared" si="19"/>
        <v>-6.666666666666667</v>
      </c>
      <c r="N120" s="85">
        <f t="shared" si="19"/>
        <v>1.1269488730071466</v>
      </c>
      <c r="O120" s="85">
        <f t="shared" si="19"/>
        <v>1.3768705057348309</v>
      </c>
      <c r="P120" s="88">
        <f t="shared" si="19"/>
        <v>1.3768705057348307</v>
      </c>
    </row>
    <row r="121" spans="2:16" ht="15">
      <c r="B121" s="175">
        <v>2009</v>
      </c>
      <c r="C121" s="87">
        <f>C27/C$97</f>
        <v>1.5833333333333333</v>
      </c>
      <c r="D121" s="85">
        <f t="shared" ref="D121:P121" si="20">D27/D$97</f>
        <v>-0.15384615384615385</v>
      </c>
      <c r="E121" s="85">
        <f t="shared" si="20"/>
        <v>1.6071428571428572</v>
      </c>
      <c r="F121" s="85">
        <f t="shared" si="20"/>
        <v>1.5185185185185186</v>
      </c>
      <c r="G121" s="85">
        <f t="shared" si="20"/>
        <v>1.0666666666666667</v>
      </c>
      <c r="H121" s="85"/>
      <c r="I121" s="85">
        <f t="shared" si="20"/>
        <v>0.99973847662634852</v>
      </c>
      <c r="J121" s="85">
        <f t="shared" si="20"/>
        <v>0</v>
      </c>
      <c r="K121" s="85">
        <f t="shared" si="20"/>
        <v>0.8192771084337348</v>
      </c>
      <c r="L121" s="85">
        <f t="shared" si="20"/>
        <v>1.8</v>
      </c>
      <c r="M121" s="85">
        <f t="shared" si="20"/>
        <v>0.66666666666666674</v>
      </c>
      <c r="N121" s="85">
        <f t="shared" si="20"/>
        <v>0.77803921568627443</v>
      </c>
      <c r="O121" s="85">
        <f t="shared" si="20"/>
        <v>0.91461474158963441</v>
      </c>
      <c r="P121" s="88">
        <f t="shared" si="20"/>
        <v>0.86036914556646815</v>
      </c>
    </row>
    <row r="122" spans="2:16" ht="15">
      <c r="B122" s="175">
        <v>2010</v>
      </c>
      <c r="C122" s="87">
        <f>C37/C$97</f>
        <v>1.8333333333333335</v>
      </c>
      <c r="D122" s="85">
        <f t="shared" ref="D122:P122" si="21">D37/D$97</f>
        <v>0.53846153846153844</v>
      </c>
      <c r="E122" s="85">
        <f t="shared" si="21"/>
        <v>1.3571428571428572</v>
      </c>
      <c r="F122" s="85">
        <f t="shared" si="21"/>
        <v>1.0617283950617284</v>
      </c>
      <c r="G122" s="85">
        <f t="shared" si="21"/>
        <v>0.98333333333333339</v>
      </c>
      <c r="H122" s="85"/>
      <c r="I122" s="85">
        <f t="shared" si="21"/>
        <v>1.0345864661654136</v>
      </c>
      <c r="J122" s="85">
        <f t="shared" si="21"/>
        <v>0.86776859504132231</v>
      </c>
      <c r="K122" s="85">
        <f t="shared" si="21"/>
        <v>0.87951807228915657</v>
      </c>
      <c r="L122" s="85">
        <f t="shared" si="21"/>
        <v>1.7142857142857142</v>
      </c>
      <c r="M122" s="85">
        <f t="shared" si="21"/>
        <v>14.666666666666668</v>
      </c>
      <c r="N122" s="85">
        <f t="shared" si="21"/>
        <v>0.75188565145684438</v>
      </c>
      <c r="O122" s="85">
        <f t="shared" si="21"/>
        <v>0.86273591965013208</v>
      </c>
      <c r="P122" s="88">
        <f t="shared" si="21"/>
        <v>0.8627359196501323</v>
      </c>
    </row>
    <row r="123" spans="2:16" ht="15">
      <c r="B123" s="175">
        <v>2011</v>
      </c>
      <c r="C123" s="87">
        <f>C47/C$97</f>
        <v>0.20833333333333334</v>
      </c>
      <c r="D123" s="85">
        <f t="shared" ref="D123:O123" si="22">D47/D$97</f>
        <v>0.69230769230769229</v>
      </c>
      <c r="E123" s="85">
        <f t="shared" si="22"/>
        <v>1.7857142857142858</v>
      </c>
      <c r="F123" s="85">
        <f t="shared" si="22"/>
        <v>1.308641975308642</v>
      </c>
      <c r="G123" s="85">
        <f t="shared" si="22"/>
        <v>0.60833333333333328</v>
      </c>
      <c r="H123" s="85"/>
      <c r="I123" s="85">
        <f t="shared" si="22"/>
        <v>1.1723684210526317</v>
      </c>
      <c r="J123" s="85">
        <f t="shared" si="22"/>
        <v>0</v>
      </c>
      <c r="K123" s="85">
        <f t="shared" si="22"/>
        <v>0.89156626506024095</v>
      </c>
      <c r="L123" s="85">
        <f t="shared" si="22"/>
        <v>0.91428571428571437</v>
      </c>
      <c r="M123" s="85">
        <f t="shared" si="22"/>
        <v>-9.6666666666666661</v>
      </c>
      <c r="N123" s="85">
        <f t="shared" si="22"/>
        <v>0.81849898580121694</v>
      </c>
      <c r="O123" s="85">
        <f t="shared" si="22"/>
        <v>0.95326888869448578</v>
      </c>
      <c r="P123" s="88">
        <f>P47/P$97</f>
        <v>0.95326888869448567</v>
      </c>
    </row>
    <row r="124" spans="2:16" ht="15">
      <c r="B124" s="175">
        <v>2012</v>
      </c>
      <c r="C124" s="87">
        <f>C57/C$97</f>
        <v>-0.29166666666666669</v>
      </c>
      <c r="D124" s="85">
        <f t="shared" ref="D124:P124" si="23">D57/D$97</f>
        <v>-3.3846153846153846</v>
      </c>
      <c r="E124" s="85">
        <f t="shared" si="23"/>
        <v>2.1428571428571428</v>
      </c>
      <c r="F124" s="85">
        <f t="shared" si="23"/>
        <v>0.93827160493827155</v>
      </c>
      <c r="G124" s="85">
        <f t="shared" si="23"/>
        <v>1.075</v>
      </c>
      <c r="H124" s="85"/>
      <c r="I124" s="85">
        <f t="shared" si="23"/>
        <v>1.6505639097744358</v>
      </c>
      <c r="J124" s="85">
        <f t="shared" si="23"/>
        <v>1</v>
      </c>
      <c r="K124" s="85">
        <f t="shared" si="23"/>
        <v>1.1445783132530118</v>
      </c>
      <c r="L124" s="85">
        <f t="shared" si="23"/>
        <v>1.7142857142857142</v>
      </c>
      <c r="M124" s="85">
        <f t="shared" si="23"/>
        <v>-3.3333333333333335</v>
      </c>
      <c r="N124" s="85">
        <f t="shared" si="23"/>
        <v>1.1370172311348783</v>
      </c>
      <c r="O124" s="85">
        <f t="shared" si="23"/>
        <v>1.3848932883012361</v>
      </c>
      <c r="P124" s="88">
        <f t="shared" si="23"/>
        <v>1.3427588361217535</v>
      </c>
    </row>
    <row r="125" spans="2:16" ht="15">
      <c r="B125" s="175">
        <v>2013</v>
      </c>
      <c r="C125" s="87">
        <f>C67/C$97</f>
        <v>-0.45833333333333337</v>
      </c>
      <c r="D125" s="85">
        <f t="shared" ref="D125:P125" si="24">D67/D$97</f>
        <v>-7.6923076923076927E-2</v>
      </c>
      <c r="E125" s="85">
        <f t="shared" si="24"/>
        <v>0.10714285714285715</v>
      </c>
      <c r="F125" s="85">
        <f t="shared" si="24"/>
        <v>0.60493827160493829</v>
      </c>
      <c r="G125" s="85">
        <f t="shared" si="24"/>
        <v>0.93333333333333324</v>
      </c>
      <c r="H125" s="85"/>
      <c r="I125" s="85">
        <f t="shared" si="24"/>
        <v>0.83579817311874727</v>
      </c>
      <c r="J125" s="85">
        <f t="shared" si="24"/>
        <v>0.87603305785123964</v>
      </c>
      <c r="K125" s="85">
        <f t="shared" si="24"/>
        <v>1.1445783132530118</v>
      </c>
      <c r="L125" s="85">
        <f t="shared" si="24"/>
        <v>1.4000000000000001</v>
      </c>
      <c r="M125" s="85">
        <f t="shared" si="24"/>
        <v>-7.6666666666666661</v>
      </c>
      <c r="N125" s="85">
        <f t="shared" si="24"/>
        <v>1.1521107266435986</v>
      </c>
      <c r="O125" s="85">
        <f t="shared" si="24"/>
        <v>1.0770120724346075</v>
      </c>
      <c r="P125" s="88">
        <f t="shared" si="24"/>
        <v>1.0287302289070748</v>
      </c>
    </row>
    <row r="126" spans="2:16" ht="15">
      <c r="B126" s="175">
        <f>B125+1</f>
        <v>2014</v>
      </c>
      <c r="C126" s="87">
        <f>C77/C$97</f>
        <v>-0.54166666666666674</v>
      </c>
      <c r="D126" s="85">
        <f t="shared" ref="D126:P126" si="25">D77/D$97</f>
        <v>-2.2307692307692308</v>
      </c>
      <c r="E126" s="85">
        <f t="shared" si="25"/>
        <v>2.6428571428571432</v>
      </c>
      <c r="F126" s="85">
        <f t="shared" si="25"/>
        <v>1.1975308641975309</v>
      </c>
      <c r="G126" s="85">
        <f t="shared" si="25"/>
        <v>0.81666666666666676</v>
      </c>
      <c r="H126" s="85"/>
      <c r="I126" s="85">
        <f t="shared" si="25"/>
        <v>1.812687969924812</v>
      </c>
      <c r="J126" s="85">
        <f t="shared" si="25"/>
        <v>1.2796143250688705</v>
      </c>
      <c r="K126" s="85">
        <f t="shared" si="25"/>
        <v>1.3151962689467553</v>
      </c>
      <c r="L126" s="85">
        <f t="shared" si="25"/>
        <v>2.0990476190476191</v>
      </c>
      <c r="M126" s="85">
        <f t="shared" si="25"/>
        <v>-8.301075268817204</v>
      </c>
      <c r="N126" s="85">
        <f t="shared" si="25"/>
        <v>1.3685771281217205</v>
      </c>
      <c r="O126" s="85">
        <f t="shared" si="25"/>
        <v>1.5363117655123013</v>
      </c>
      <c r="P126" s="88">
        <f t="shared" si="25"/>
        <v>1.5363117655123011</v>
      </c>
    </row>
    <row r="127" spans="2:16" ht="15.75" thickBot="1">
      <c r="B127" s="176">
        <f>B126+1</f>
        <v>2015</v>
      </c>
      <c r="C127" s="93">
        <f>C87/C$97</f>
        <v>-0.79569892473118287</v>
      </c>
      <c r="D127" s="91">
        <f t="shared" ref="D127:O127" si="26">D87/D$97</f>
        <v>-0.73076923076923073</v>
      </c>
      <c r="E127" s="91">
        <f t="shared" si="26"/>
        <v>1.8767281105990787</v>
      </c>
      <c r="F127" s="91">
        <f t="shared" si="26"/>
        <v>1.0814814814814815</v>
      </c>
      <c r="G127" s="91">
        <f t="shared" si="26"/>
        <v>1.1228494623655918</v>
      </c>
      <c r="H127" s="91"/>
      <c r="I127" s="91">
        <f t="shared" si="26"/>
        <v>1.6799226273020649</v>
      </c>
      <c r="J127" s="91">
        <f t="shared" si="26"/>
        <v>0</v>
      </c>
      <c r="K127" s="91">
        <f t="shared" si="26"/>
        <v>0</v>
      </c>
      <c r="L127" s="91">
        <f t="shared" si="26"/>
        <v>0</v>
      </c>
      <c r="M127" s="91">
        <f t="shared" si="26"/>
        <v>0</v>
      </c>
      <c r="N127" s="91"/>
      <c r="O127" s="91">
        <f t="shared" si="26"/>
        <v>1.3665708946402693</v>
      </c>
      <c r="P127" s="94"/>
    </row>
  </sheetData>
  <customSheetViews>
    <customSheetView guid="{6DA84043-8308-458F-9378-22AB3DF247A3}" scale="80" showPageBreaks="1" view="pageBreakPreview" topLeftCell="A100">
      <selection activeCell="B119" activeCellId="1" sqref="B117:P118 B119:B127"/>
      <rowBreaks count="1" manualBreakCount="1">
        <brk id="62" max="16383" man="1"/>
      </rowBreaks>
      <pageMargins left="0.7" right="0.7" top="0.78740157499999996" bottom="0.78740157499999996" header="0.3" footer="0.3"/>
      <pageSetup paperSize="9" scale="60" orientation="portrait" r:id="rId1"/>
    </customSheetView>
  </customSheetViews>
  <mergeCells count="191">
    <mergeCell ref="O94:P94"/>
    <mergeCell ref="D94:D95"/>
    <mergeCell ref="E94:E95"/>
    <mergeCell ref="F94:F95"/>
    <mergeCell ref="G94:G95"/>
    <mergeCell ref="L104:L105"/>
    <mergeCell ref="M104:M105"/>
    <mergeCell ref="C94:C95"/>
    <mergeCell ref="N104:N105"/>
    <mergeCell ref="J104:J105"/>
    <mergeCell ref="K104:K105"/>
    <mergeCell ref="J94:J95"/>
    <mergeCell ref="K94:K95"/>
    <mergeCell ref="H94:H95"/>
    <mergeCell ref="I94:I95"/>
    <mergeCell ref="L94:L95"/>
    <mergeCell ref="F104:F105"/>
    <mergeCell ref="G104:G105"/>
    <mergeCell ref="H104:H105"/>
    <mergeCell ref="I104:I105"/>
    <mergeCell ref="N94:N95"/>
    <mergeCell ref="B104:B105"/>
    <mergeCell ref="C104:C105"/>
    <mergeCell ref="D104:D105"/>
    <mergeCell ref="E104:E105"/>
    <mergeCell ref="O104:P104"/>
    <mergeCell ref="C103:L103"/>
    <mergeCell ref="B83:K83"/>
    <mergeCell ref="E84:E85"/>
    <mergeCell ref="F84:F85"/>
    <mergeCell ref="L93:P93"/>
    <mergeCell ref="O84:P84"/>
    <mergeCell ref="M94:M95"/>
    <mergeCell ref="B93:K93"/>
    <mergeCell ref="B94:B95"/>
    <mergeCell ref="N84:N85"/>
    <mergeCell ref="B84:B85"/>
    <mergeCell ref="C84:C85"/>
    <mergeCell ref="D84:D85"/>
    <mergeCell ref="G84:G85"/>
    <mergeCell ref="J84:J85"/>
    <mergeCell ref="H84:H85"/>
    <mergeCell ref="I84:I85"/>
    <mergeCell ref="K84:K85"/>
    <mergeCell ref="M103:P103"/>
    <mergeCell ref="L83:P83"/>
    <mergeCell ref="L84:L85"/>
    <mergeCell ref="M84:M85"/>
    <mergeCell ref="O74:P74"/>
    <mergeCell ref="B73:K73"/>
    <mergeCell ref="L74:L75"/>
    <mergeCell ref="M74:M75"/>
    <mergeCell ref="N74:N75"/>
    <mergeCell ref="J74:J75"/>
    <mergeCell ref="K74:K75"/>
    <mergeCell ref="H74:H75"/>
    <mergeCell ref="I74:I75"/>
    <mergeCell ref="D64:D65"/>
    <mergeCell ref="L73:P73"/>
    <mergeCell ref="B74:B75"/>
    <mergeCell ref="C74:C75"/>
    <mergeCell ref="D74:D75"/>
    <mergeCell ref="I64:I65"/>
    <mergeCell ref="L64:L65"/>
    <mergeCell ref="M64:M65"/>
    <mergeCell ref="J64:J65"/>
    <mergeCell ref="K64:K65"/>
    <mergeCell ref="O64:P64"/>
    <mergeCell ref="E64:E65"/>
    <mergeCell ref="F64:F65"/>
    <mergeCell ref="G64:G65"/>
    <mergeCell ref="B64:B65"/>
    <mergeCell ref="C64:C65"/>
    <mergeCell ref="H64:H65"/>
    <mergeCell ref="N64:N65"/>
    <mergeCell ref="E74:E75"/>
    <mergeCell ref="F74:F75"/>
    <mergeCell ref="G74:G75"/>
    <mergeCell ref="L63:P63"/>
    <mergeCell ref="B54:B55"/>
    <mergeCell ref="C54:C55"/>
    <mergeCell ref="D54:D55"/>
    <mergeCell ref="E54:E55"/>
    <mergeCell ref="G54:G55"/>
    <mergeCell ref="B43:K43"/>
    <mergeCell ref="L43:P43"/>
    <mergeCell ref="B44:B45"/>
    <mergeCell ref="C44:C45"/>
    <mergeCell ref="D44:D45"/>
    <mergeCell ref="E44:E45"/>
    <mergeCell ref="F44:F45"/>
    <mergeCell ref="G44:G45"/>
    <mergeCell ref="J54:J55"/>
    <mergeCell ref="K54:K55"/>
    <mergeCell ref="H54:H55"/>
    <mergeCell ref="I54:I55"/>
    <mergeCell ref="F54:F55"/>
    <mergeCell ref="N44:N45"/>
    <mergeCell ref="L54:L55"/>
    <mergeCell ref="M54:M55"/>
    <mergeCell ref="M44:M45"/>
    <mergeCell ref="B63:K63"/>
    <mergeCell ref="N54:N55"/>
    <mergeCell ref="K44:K45"/>
    <mergeCell ref="H44:H45"/>
    <mergeCell ref="I44:I45"/>
    <mergeCell ref="L44:L45"/>
    <mergeCell ref="B53:K53"/>
    <mergeCell ref="L53:P53"/>
    <mergeCell ref="O44:P44"/>
    <mergeCell ref="J44:J45"/>
    <mergeCell ref="O54:P54"/>
    <mergeCell ref="N24:N25"/>
    <mergeCell ref="O24:P24"/>
    <mergeCell ref="B33:K33"/>
    <mergeCell ref="L33:P33"/>
    <mergeCell ref="L24:L25"/>
    <mergeCell ref="M24:M25"/>
    <mergeCell ref="B24:B25"/>
    <mergeCell ref="C24:C25"/>
    <mergeCell ref="D24:D25"/>
    <mergeCell ref="E24:E25"/>
    <mergeCell ref="B34:B35"/>
    <mergeCell ref="C34:C35"/>
    <mergeCell ref="L34:L35"/>
    <mergeCell ref="M34:M35"/>
    <mergeCell ref="D34:D35"/>
    <mergeCell ref="E34:E35"/>
    <mergeCell ref="J34:J35"/>
    <mergeCell ref="K34:K35"/>
    <mergeCell ref="H34:H35"/>
    <mergeCell ref="I34:I35"/>
    <mergeCell ref="F34:F35"/>
    <mergeCell ref="G34:G35"/>
    <mergeCell ref="N34:N35"/>
    <mergeCell ref="O34:P34"/>
    <mergeCell ref="B13:K13"/>
    <mergeCell ref="L13:P13"/>
    <mergeCell ref="D14:D15"/>
    <mergeCell ref="E14:E15"/>
    <mergeCell ref="F14:F15"/>
    <mergeCell ref="G14:G15"/>
    <mergeCell ref="J24:J25"/>
    <mergeCell ref="K24:K25"/>
    <mergeCell ref="L14:L15"/>
    <mergeCell ref="M14:M15"/>
    <mergeCell ref="B23:K23"/>
    <mergeCell ref="L23:P23"/>
    <mergeCell ref="N14:N15"/>
    <mergeCell ref="O14:P14"/>
    <mergeCell ref="J14:J15"/>
    <mergeCell ref="K14:K15"/>
    <mergeCell ref="H24:H25"/>
    <mergeCell ref="I24:I25"/>
    <mergeCell ref="B14:B15"/>
    <mergeCell ref="C14:C15"/>
    <mergeCell ref="F24:F25"/>
    <mergeCell ref="G24:G25"/>
    <mergeCell ref="N4:N5"/>
    <mergeCell ref="O4:P4"/>
    <mergeCell ref="H14:H15"/>
    <mergeCell ref="I14:I15"/>
    <mergeCell ref="H4:H5"/>
    <mergeCell ref="I4:I5"/>
    <mergeCell ref="L4:L5"/>
    <mergeCell ref="M4:M5"/>
    <mergeCell ref="B3:K3"/>
    <mergeCell ref="L3:P3"/>
    <mergeCell ref="B4:B5"/>
    <mergeCell ref="C4:C5"/>
    <mergeCell ref="D4:D5"/>
    <mergeCell ref="E4:E5"/>
    <mergeCell ref="F4:F5"/>
    <mergeCell ref="G4:G5"/>
    <mergeCell ref="J4:J5"/>
    <mergeCell ref="K4:K5"/>
    <mergeCell ref="C116:P116"/>
    <mergeCell ref="H117:H118"/>
    <mergeCell ref="I117:I118"/>
    <mergeCell ref="J117:J118"/>
    <mergeCell ref="B117:B118"/>
    <mergeCell ref="C117:C118"/>
    <mergeCell ref="D117:D118"/>
    <mergeCell ref="E117:E118"/>
    <mergeCell ref="F117:F118"/>
    <mergeCell ref="G117:G118"/>
    <mergeCell ref="O117:P117"/>
    <mergeCell ref="K117:K118"/>
    <mergeCell ref="L117:L118"/>
    <mergeCell ref="M117:M118"/>
    <mergeCell ref="N117:N118"/>
  </mergeCells>
  <phoneticPr fontId="26" type="noConversion"/>
  <pageMargins left="0.7" right="0.7" top="0.78740157499999996" bottom="0.78740157499999996" header="0.3" footer="0.3"/>
  <pageSetup paperSize="9" scale="60" orientation="portrait" r:id="rId2"/>
  <rowBreaks count="1" manualBreakCount="1">
    <brk id="62"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211"/>
  <sheetViews>
    <sheetView zoomScale="70" zoomScaleNormal="70" zoomScaleSheetLayoutView="80" workbookViewId="0">
      <selection activeCell="A11" sqref="A11:B11"/>
    </sheetView>
  </sheetViews>
  <sheetFormatPr defaultColWidth="9.140625" defaultRowHeight="15"/>
  <cols>
    <col min="1" max="1" width="9.140625" style="29"/>
    <col min="2" max="2" width="10.7109375" style="29" customWidth="1"/>
    <col min="3" max="3" width="11.140625" style="29" customWidth="1"/>
    <col min="4" max="7" width="9" style="29" customWidth="1"/>
    <col min="8" max="8" width="11.42578125" style="29" customWidth="1"/>
    <col min="9" max="9" width="9.7109375" style="29" customWidth="1"/>
    <col min="10" max="13" width="9" style="29" customWidth="1"/>
    <col min="14" max="14" width="9.7109375" style="29" customWidth="1"/>
    <col min="15" max="16" width="12.42578125" style="29" customWidth="1"/>
    <col min="17" max="16384" width="9.140625" style="29"/>
  </cols>
  <sheetData>
    <row r="1" spans="2:17" ht="15.95" customHeight="1">
      <c r="B1" s="24"/>
      <c r="C1" s="24"/>
      <c r="D1" s="53"/>
      <c r="E1" s="53"/>
      <c r="F1" s="53"/>
      <c r="G1" s="53"/>
      <c r="H1" s="3"/>
      <c r="I1" s="3"/>
      <c r="J1" s="53"/>
      <c r="K1" s="53"/>
      <c r="L1" s="53"/>
      <c r="M1" s="53"/>
      <c r="N1" s="24"/>
      <c r="O1" s="24"/>
    </row>
    <row r="2" spans="2:17" ht="15.95" customHeight="1" thickBot="1"/>
    <row r="3" spans="2:17" ht="39.950000000000003" customHeight="1" thickBot="1">
      <c r="B3" s="473" t="s">
        <v>270</v>
      </c>
      <c r="C3" s="474"/>
      <c r="D3" s="474"/>
      <c r="E3" s="474"/>
      <c r="F3" s="474"/>
      <c r="G3" s="474"/>
      <c r="H3" s="474"/>
      <c r="I3" s="474"/>
      <c r="J3" s="474"/>
      <c r="K3" s="474"/>
      <c r="L3" s="470" t="s">
        <v>239</v>
      </c>
      <c r="M3" s="471"/>
      <c r="N3" s="471"/>
      <c r="O3" s="471"/>
      <c r="P3" s="472"/>
    </row>
    <row r="4" spans="2:17" ht="20.100000000000001" customHeight="1">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7" ht="20.100000000000001" customHeight="1" thickBot="1">
      <c r="B5" s="466"/>
      <c r="C5" s="462"/>
      <c r="D5" s="462"/>
      <c r="E5" s="462"/>
      <c r="F5" s="462"/>
      <c r="G5" s="462"/>
      <c r="H5" s="462"/>
      <c r="I5" s="462"/>
      <c r="J5" s="462"/>
      <c r="K5" s="462"/>
      <c r="L5" s="462"/>
      <c r="M5" s="462"/>
      <c r="N5" s="462"/>
      <c r="O5" s="145" t="s">
        <v>209</v>
      </c>
      <c r="P5" s="30" t="s">
        <v>210</v>
      </c>
    </row>
    <row r="6" spans="2:17" ht="20.100000000000001" customHeight="1">
      <c r="B6" s="148" t="s">
        <v>211</v>
      </c>
      <c r="C6" s="146">
        <v>31</v>
      </c>
      <c r="D6" s="8">
        <v>29</v>
      </c>
      <c r="E6" s="8">
        <v>31</v>
      </c>
      <c r="F6" s="8">
        <v>20</v>
      </c>
      <c r="G6" s="8">
        <v>5</v>
      </c>
      <c r="H6" s="8">
        <v>0</v>
      </c>
      <c r="I6" s="168">
        <f>SUM(C6:G6)</f>
        <v>116</v>
      </c>
      <c r="J6" s="8">
        <v>19</v>
      </c>
      <c r="K6" s="8">
        <v>21</v>
      </c>
      <c r="L6" s="8">
        <v>30</v>
      </c>
      <c r="M6" s="8">
        <v>31</v>
      </c>
      <c r="N6" s="168">
        <f>SUM(J6:M6)</f>
        <v>101</v>
      </c>
      <c r="O6" s="167">
        <f>SUM(C6:H6,J6:M6)</f>
        <v>217</v>
      </c>
      <c r="P6" s="169">
        <f>I6+N6</f>
        <v>217</v>
      </c>
    </row>
    <row r="7" spans="2:17" ht="20.100000000000001" customHeight="1">
      <c r="B7" s="149" t="s">
        <v>485</v>
      </c>
      <c r="C7" s="147">
        <v>-3.2064516129032254</v>
      </c>
      <c r="D7" s="10">
        <v>1.9655172413793103</v>
      </c>
      <c r="E7" s="10">
        <v>2.9258064516129032</v>
      </c>
      <c r="F7" s="10">
        <v>8.1999999999999993</v>
      </c>
      <c r="G7" s="10">
        <v>12.52</v>
      </c>
      <c r="H7" s="10">
        <v>17.309999999999999</v>
      </c>
      <c r="I7" s="153">
        <f>(C6*C7+D6*D7+E6*E7+F6*F7+G6*G7)/I6</f>
        <v>2.3698275862068963</v>
      </c>
      <c r="J7" s="10">
        <v>11.036842105263158</v>
      </c>
      <c r="K7" s="95">
        <v>9.1190476190476186</v>
      </c>
      <c r="L7" s="95">
        <v>5.0966666666666658</v>
      </c>
      <c r="M7" s="95">
        <v>8.0645161290322495E-2</v>
      </c>
      <c r="N7" s="153">
        <f>(J6*J7+K6*K7+L6*L7+M6*M7)/N6</f>
        <v>5.5108910891089113</v>
      </c>
      <c r="O7" s="154">
        <f>(C7*C6+D7*D6+E7*E6+F7*F6+G7*G6+H7*H6+J7*J6+K7*K6+L7*L6+M7*M6)/O6</f>
        <v>3.8317972350230414</v>
      </c>
      <c r="P7" s="161">
        <f>(I7*I6+N7*N6)/P6</f>
        <v>3.8317972350230414</v>
      </c>
    </row>
    <row r="8" spans="2:17" ht="19.5" customHeight="1">
      <c r="B8" s="149" t="s">
        <v>212</v>
      </c>
      <c r="C8" s="13">
        <f t="shared" ref="C8:H8" si="0">C6*(13-C7)</f>
        <v>502.40000000000003</v>
      </c>
      <c r="D8" s="12">
        <f t="shared" si="0"/>
        <v>320</v>
      </c>
      <c r="E8" s="12">
        <f t="shared" si="0"/>
        <v>312.3</v>
      </c>
      <c r="F8" s="12">
        <f t="shared" si="0"/>
        <v>96.000000000000014</v>
      </c>
      <c r="G8" s="12">
        <f t="shared" si="0"/>
        <v>2.4000000000000021</v>
      </c>
      <c r="H8" s="12">
        <f t="shared" si="0"/>
        <v>0</v>
      </c>
      <c r="I8" s="155">
        <f>SUM(C8:G8)</f>
        <v>1233.1000000000001</v>
      </c>
      <c r="J8" s="12">
        <f>J6*(13-J7)</f>
        <v>37.299999999999997</v>
      </c>
      <c r="K8" s="12">
        <f>K6*(13-K7)</f>
        <v>81.500000000000014</v>
      </c>
      <c r="L8" s="12">
        <f>L6*(13-L7)</f>
        <v>237.10000000000002</v>
      </c>
      <c r="M8" s="12">
        <f>M6*(13-M7)</f>
        <v>400.5</v>
      </c>
      <c r="N8" s="155">
        <f>SUM(J8:M8)</f>
        <v>756.40000000000009</v>
      </c>
      <c r="O8" s="156">
        <f>O6*(13-O7)</f>
        <v>1989.5000000000002</v>
      </c>
      <c r="P8" s="162">
        <f>P6*(13-P7)</f>
        <v>1989.5000000000002</v>
      </c>
    </row>
    <row r="9" spans="2:17" ht="20.100000000000001" customHeight="1">
      <c r="B9" s="149" t="s">
        <v>213</v>
      </c>
      <c r="C9" s="13">
        <f t="shared" ref="C9:H9" si="1">C6*(17-C7)</f>
        <v>626.4</v>
      </c>
      <c r="D9" s="12">
        <f t="shared" si="1"/>
        <v>436</v>
      </c>
      <c r="E9" s="12">
        <f t="shared" si="1"/>
        <v>436.3</v>
      </c>
      <c r="F9" s="12">
        <f t="shared" si="1"/>
        <v>176</v>
      </c>
      <c r="G9" s="12">
        <f t="shared" si="1"/>
        <v>22.400000000000002</v>
      </c>
      <c r="H9" s="12">
        <f t="shared" si="1"/>
        <v>0</v>
      </c>
      <c r="I9" s="155">
        <f>SUM(C9:G9)</f>
        <v>1697.1000000000001</v>
      </c>
      <c r="J9" s="12">
        <f>J6*(17-J7)</f>
        <v>113.3</v>
      </c>
      <c r="K9" s="12">
        <f>K6*(17-K7)</f>
        <v>165.5</v>
      </c>
      <c r="L9" s="12">
        <f>L6*(17-L7)</f>
        <v>357.1</v>
      </c>
      <c r="M9" s="12">
        <f>M6*(17-M7)</f>
        <v>524.5</v>
      </c>
      <c r="N9" s="155">
        <f>SUM(J9:M9)</f>
        <v>1160.4000000000001</v>
      </c>
      <c r="O9" s="156">
        <f>O6*(17-O7)</f>
        <v>2857.5</v>
      </c>
      <c r="P9" s="162">
        <f>P6*(17-P7)</f>
        <v>2857.5</v>
      </c>
    </row>
    <row r="10" spans="2:17" ht="20.100000000000001" customHeight="1">
      <c r="B10" s="149" t="s">
        <v>249</v>
      </c>
      <c r="C10" s="17">
        <f t="shared" ref="C10:H10" si="2">C6*(18-C7)</f>
        <v>657.4</v>
      </c>
      <c r="D10" s="16">
        <f t="shared" si="2"/>
        <v>465</v>
      </c>
      <c r="E10" s="16">
        <f t="shared" si="2"/>
        <v>467.3</v>
      </c>
      <c r="F10" s="16">
        <f t="shared" si="2"/>
        <v>196</v>
      </c>
      <c r="G10" s="16">
        <f t="shared" si="2"/>
        <v>27.400000000000002</v>
      </c>
      <c r="H10" s="16">
        <f t="shared" si="2"/>
        <v>0</v>
      </c>
      <c r="I10" s="155">
        <f>SUM(C10:G10)</f>
        <v>1813.1000000000001</v>
      </c>
      <c r="J10" s="16">
        <f>J6*(18-J7)</f>
        <v>132.29999999999998</v>
      </c>
      <c r="K10" s="16">
        <f>K6*(18-K7)</f>
        <v>186.5</v>
      </c>
      <c r="L10" s="16">
        <f>L6*(18-L7)</f>
        <v>387.1</v>
      </c>
      <c r="M10" s="16">
        <f>M6*(18-M7)</f>
        <v>555.5</v>
      </c>
      <c r="N10" s="155">
        <f>SUM(J10:M10)</f>
        <v>1261.4000000000001</v>
      </c>
      <c r="O10" s="157">
        <f>O6*(18-O7)</f>
        <v>3074.5</v>
      </c>
      <c r="P10" s="163">
        <f>P6*(18-P7)</f>
        <v>3074.5</v>
      </c>
    </row>
    <row r="11" spans="2:17" ht="20.100000000000001" customHeight="1" thickBot="1">
      <c r="B11" s="350" t="s">
        <v>215</v>
      </c>
      <c r="C11" s="21">
        <f t="shared" ref="C11:H11" si="3">C6*(19-C7)</f>
        <v>688.4</v>
      </c>
      <c r="D11" s="20">
        <f t="shared" si="3"/>
        <v>494</v>
      </c>
      <c r="E11" s="20">
        <f t="shared" si="3"/>
        <v>498.3</v>
      </c>
      <c r="F11" s="20">
        <f t="shared" si="3"/>
        <v>216</v>
      </c>
      <c r="G11" s="20">
        <f t="shared" si="3"/>
        <v>32.400000000000006</v>
      </c>
      <c r="H11" s="20">
        <f t="shared" si="3"/>
        <v>0</v>
      </c>
      <c r="I11" s="164">
        <f>SUM(C11:G11)</f>
        <v>1929.1000000000001</v>
      </c>
      <c r="J11" s="20">
        <f>J6*(19-J7)</f>
        <v>151.29999999999998</v>
      </c>
      <c r="K11" s="20">
        <f>K6*(19-K7)</f>
        <v>207.5</v>
      </c>
      <c r="L11" s="20">
        <f>L6*(19-L7)</f>
        <v>417.1</v>
      </c>
      <c r="M11" s="20">
        <f>M6*(19-M7)</f>
        <v>586.5</v>
      </c>
      <c r="N11" s="164">
        <f>SUM(J11:M11)</f>
        <v>1362.4</v>
      </c>
      <c r="O11" s="165">
        <f>O6*(19-O7)</f>
        <v>3291.5</v>
      </c>
      <c r="P11" s="166">
        <f>P6*(19-P7)</f>
        <v>3291.5</v>
      </c>
    </row>
    <row r="12" spans="2:17" ht="15.95" customHeight="1" thickBot="1">
      <c r="B12" s="24"/>
      <c r="C12" s="24"/>
      <c r="D12" s="53"/>
      <c r="E12" s="53"/>
      <c r="F12" s="53"/>
      <c r="G12" s="24"/>
      <c r="H12" s="53"/>
      <c r="I12" s="24"/>
      <c r="J12" s="53"/>
      <c r="K12" s="24"/>
      <c r="L12" s="53"/>
      <c r="M12" s="24"/>
      <c r="N12" s="53"/>
      <c r="O12" s="24"/>
      <c r="P12" s="24"/>
    </row>
    <row r="13" spans="2:17" ht="39.950000000000003" customHeight="1" thickBot="1">
      <c r="B13" s="473" t="s">
        <v>270</v>
      </c>
      <c r="C13" s="474"/>
      <c r="D13" s="474"/>
      <c r="E13" s="474"/>
      <c r="F13" s="474"/>
      <c r="G13" s="474"/>
      <c r="H13" s="474"/>
      <c r="I13" s="474"/>
      <c r="J13" s="474"/>
      <c r="K13" s="474"/>
      <c r="L13" s="470" t="s">
        <v>240</v>
      </c>
      <c r="M13" s="471"/>
      <c r="N13" s="471"/>
      <c r="O13" s="471"/>
      <c r="P13" s="472"/>
    </row>
    <row r="14" spans="2:17" ht="20.100000000000001" customHeight="1">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7" ht="20.100000000000001" customHeight="1" thickBot="1">
      <c r="B15" s="466"/>
      <c r="C15" s="462"/>
      <c r="D15" s="462"/>
      <c r="E15" s="462"/>
      <c r="F15" s="462"/>
      <c r="G15" s="462"/>
      <c r="H15" s="462"/>
      <c r="I15" s="462"/>
      <c r="J15" s="462"/>
      <c r="K15" s="462"/>
      <c r="L15" s="462"/>
      <c r="M15" s="462"/>
      <c r="N15" s="462"/>
      <c r="O15" s="145" t="s">
        <v>209</v>
      </c>
      <c r="P15" s="30" t="s">
        <v>210</v>
      </c>
      <c r="Q15" s="24"/>
    </row>
    <row r="16" spans="2:17" ht="20.100000000000001" customHeight="1">
      <c r="B16" s="148" t="s">
        <v>211</v>
      </c>
      <c r="C16" s="146">
        <v>31</v>
      </c>
      <c r="D16" s="8">
        <v>28</v>
      </c>
      <c r="E16" s="8">
        <v>31</v>
      </c>
      <c r="F16" s="8">
        <v>30</v>
      </c>
      <c r="G16" s="8">
        <v>18</v>
      </c>
      <c r="H16" s="8">
        <v>10</v>
      </c>
      <c r="I16" s="168">
        <f>SUM(C16:G16)</f>
        <v>138</v>
      </c>
      <c r="J16" s="8">
        <v>28</v>
      </c>
      <c r="K16" s="8">
        <v>21</v>
      </c>
      <c r="L16" s="8">
        <v>30</v>
      </c>
      <c r="M16" s="8">
        <v>31</v>
      </c>
      <c r="N16" s="168">
        <f>SUM(J16:M16)</f>
        <v>110</v>
      </c>
      <c r="O16" s="167">
        <f>SUM(C16:H16,J16:M16)</f>
        <v>258</v>
      </c>
      <c r="P16" s="169">
        <f>I16+N16</f>
        <v>248</v>
      </c>
      <c r="Q16" s="24"/>
    </row>
    <row r="17" spans="2:17" ht="19.5" customHeight="1">
      <c r="B17" s="149" t="s">
        <v>485</v>
      </c>
      <c r="C17" s="147">
        <v>-2.5225806451612902</v>
      </c>
      <c r="D17" s="10">
        <v>-0.30357142857142866</v>
      </c>
      <c r="E17" s="10">
        <v>3.4</v>
      </c>
      <c r="F17" s="10">
        <v>6.4966666666666661</v>
      </c>
      <c r="G17" s="10">
        <v>13.1</v>
      </c>
      <c r="H17" s="10">
        <v>11.32</v>
      </c>
      <c r="I17" s="153">
        <f>(C16*C17+D16*D17+E16*E17+F16*F17+G16*G17)/I16</f>
        <v>3.2565217391304344</v>
      </c>
      <c r="J17" s="10">
        <v>10.926666666666669</v>
      </c>
      <c r="K17" s="95">
        <v>11.825806451612909</v>
      </c>
      <c r="L17" s="95">
        <v>1.6133333333333333</v>
      </c>
      <c r="M17" s="95">
        <v>-3.3709677419354849</v>
      </c>
      <c r="N17" s="153">
        <f>(J16*J17+K16*K17+L16*L17+M16*M17)/N16</f>
        <v>4.5289872922776162</v>
      </c>
      <c r="O17" s="154">
        <f>(C17*C16+D17*D16+E17*E16+F17*F16+G17*G16+H17*H16+J17*J16+K17*K16+L17*L16+M17*M16)/O16</f>
        <v>4.1115837292656501</v>
      </c>
      <c r="P17" s="161">
        <f>(I17*I16+N17*N16)/P16</f>
        <v>3.8209217828650717</v>
      </c>
      <c r="Q17" s="24"/>
    </row>
    <row r="18" spans="2:17" ht="20.100000000000001" customHeight="1">
      <c r="B18" s="149" t="s">
        <v>212</v>
      </c>
      <c r="C18" s="13">
        <f t="shared" ref="C18:H18" si="4">C16*(13-C17)</f>
        <v>481.20000000000005</v>
      </c>
      <c r="D18" s="12">
        <f t="shared" si="4"/>
        <v>372.5</v>
      </c>
      <c r="E18" s="12">
        <f t="shared" si="4"/>
        <v>297.59999999999997</v>
      </c>
      <c r="F18" s="12">
        <f t="shared" si="4"/>
        <v>195.10000000000002</v>
      </c>
      <c r="G18" s="12">
        <f t="shared" si="4"/>
        <v>-1.7999999999999936</v>
      </c>
      <c r="H18" s="12">
        <f t="shared" si="4"/>
        <v>16.799999999999997</v>
      </c>
      <c r="I18" s="155">
        <f>SUM(C18:G18)</f>
        <v>1344.6000000000001</v>
      </c>
      <c r="J18" s="12">
        <f>J16*(13-J17)</f>
        <v>58.053333333333256</v>
      </c>
      <c r="K18" s="12">
        <f>K16*(13-K17)</f>
        <v>24.658064516128913</v>
      </c>
      <c r="L18" s="12">
        <f>L16*(13-L17)</f>
        <v>341.6</v>
      </c>
      <c r="M18" s="12">
        <f>M16*(13-M17)</f>
        <v>507.5</v>
      </c>
      <c r="N18" s="155">
        <f>SUM(J18:M18)</f>
        <v>931.8113978494622</v>
      </c>
      <c r="O18" s="156">
        <f>O16*(13-O17)</f>
        <v>2293.2113978494622</v>
      </c>
      <c r="P18" s="162">
        <f>P16*(13-P17)</f>
        <v>2276.4113978494624</v>
      </c>
      <c r="Q18" s="24"/>
    </row>
    <row r="19" spans="2:17" ht="20.100000000000001" customHeight="1">
      <c r="B19" s="149" t="s">
        <v>213</v>
      </c>
      <c r="C19" s="13">
        <f t="shared" ref="C19:H19" si="5">C16*(17-C17)</f>
        <v>605.20000000000005</v>
      </c>
      <c r="D19" s="12">
        <f t="shared" si="5"/>
        <v>484.49999999999994</v>
      </c>
      <c r="E19" s="12">
        <f t="shared" si="5"/>
        <v>421.59999999999997</v>
      </c>
      <c r="F19" s="12">
        <f t="shared" si="5"/>
        <v>315.10000000000002</v>
      </c>
      <c r="G19" s="12">
        <f t="shared" si="5"/>
        <v>70.2</v>
      </c>
      <c r="H19" s="12">
        <f t="shared" si="5"/>
        <v>56.8</v>
      </c>
      <c r="I19" s="155">
        <f>SUM(C19:G19)</f>
        <v>1896.6000000000001</v>
      </c>
      <c r="J19" s="12">
        <f>J16*(17-J17)</f>
        <v>170.05333333333326</v>
      </c>
      <c r="K19" s="12">
        <f>K16*(17-K17)</f>
        <v>108.65806451612892</v>
      </c>
      <c r="L19" s="12">
        <f>L16*(17-L17)</f>
        <v>461.6</v>
      </c>
      <c r="M19" s="12">
        <f>M16*(17-M17)</f>
        <v>631.5</v>
      </c>
      <c r="N19" s="155">
        <f>SUM(J19:M19)</f>
        <v>1371.8113978494621</v>
      </c>
      <c r="O19" s="156">
        <f>O16*(17-O17)</f>
        <v>3325.2113978494622</v>
      </c>
      <c r="P19" s="162">
        <f>P16*(17-P17)</f>
        <v>3268.4113978494624</v>
      </c>
      <c r="Q19" s="24"/>
    </row>
    <row r="20" spans="2:17" ht="20.100000000000001" customHeight="1">
      <c r="B20" s="149" t="s">
        <v>249</v>
      </c>
      <c r="C20" s="17">
        <f t="shared" ref="C20:H20" si="6">C16*(18-C17)</f>
        <v>636.20000000000005</v>
      </c>
      <c r="D20" s="16">
        <f t="shared" si="6"/>
        <v>512.5</v>
      </c>
      <c r="E20" s="16">
        <f t="shared" si="6"/>
        <v>452.59999999999997</v>
      </c>
      <c r="F20" s="16">
        <f t="shared" si="6"/>
        <v>345.1</v>
      </c>
      <c r="G20" s="16">
        <f t="shared" si="6"/>
        <v>88.2</v>
      </c>
      <c r="H20" s="16">
        <f t="shared" si="6"/>
        <v>66.8</v>
      </c>
      <c r="I20" s="155">
        <f>SUM(C20:G20)</f>
        <v>2034.6000000000001</v>
      </c>
      <c r="J20" s="16">
        <f>J16*(18-J17)</f>
        <v>198.05333333333326</v>
      </c>
      <c r="K20" s="16">
        <f>K16*(18-K17)</f>
        <v>129.65806451612892</v>
      </c>
      <c r="L20" s="16">
        <f>L16*(18-L17)</f>
        <v>491.6</v>
      </c>
      <c r="M20" s="16">
        <f>M16*(18-M17)</f>
        <v>662.5</v>
      </c>
      <c r="N20" s="155">
        <f>SUM(J20:M20)</f>
        <v>1481.8113978494621</v>
      </c>
      <c r="O20" s="157">
        <f>O16*(18-O17)</f>
        <v>3583.2113978494622</v>
      </c>
      <c r="P20" s="163">
        <f>P16*(18-P17)</f>
        <v>3516.4113978494624</v>
      </c>
      <c r="Q20" s="24"/>
    </row>
    <row r="21" spans="2:17" ht="20.100000000000001" customHeight="1" thickBot="1">
      <c r="B21" s="350" t="s">
        <v>215</v>
      </c>
      <c r="C21" s="21">
        <f t="shared" ref="C21:H21" si="7">C16*(19-C17)</f>
        <v>667.2</v>
      </c>
      <c r="D21" s="20">
        <f t="shared" si="7"/>
        <v>540.5</v>
      </c>
      <c r="E21" s="20">
        <f t="shared" si="7"/>
        <v>483.59999999999997</v>
      </c>
      <c r="F21" s="20">
        <f t="shared" si="7"/>
        <v>375.1</v>
      </c>
      <c r="G21" s="20">
        <f t="shared" si="7"/>
        <v>106.2</v>
      </c>
      <c r="H21" s="20">
        <f t="shared" si="7"/>
        <v>76.8</v>
      </c>
      <c r="I21" s="164">
        <f>SUM(C21:G21)</f>
        <v>2172.6</v>
      </c>
      <c r="J21" s="20">
        <f>J16*(19-J17)</f>
        <v>226.05333333333326</v>
      </c>
      <c r="K21" s="20">
        <f>K16*(19-K17)</f>
        <v>150.65806451612892</v>
      </c>
      <c r="L21" s="20">
        <f>L16*(19-L17)</f>
        <v>521.6</v>
      </c>
      <c r="M21" s="20">
        <f>M16*(19-M17)</f>
        <v>693.5</v>
      </c>
      <c r="N21" s="164">
        <f>SUM(J21:M21)</f>
        <v>1591.8113978494621</v>
      </c>
      <c r="O21" s="165">
        <f>O16*(19-O17)</f>
        <v>3841.2113978494622</v>
      </c>
      <c r="P21" s="166">
        <f>P16*(19-P17)</f>
        <v>3764.4113978494624</v>
      </c>
      <c r="Q21" s="24"/>
    </row>
    <row r="22" spans="2:17" ht="15.95" customHeight="1" thickBot="1">
      <c r="B22" s="24"/>
      <c r="C22" s="24"/>
      <c r="D22" s="53"/>
      <c r="E22" s="53"/>
      <c r="F22" s="53"/>
      <c r="G22" s="24"/>
      <c r="H22" s="54"/>
      <c r="I22" s="24"/>
      <c r="J22" s="54"/>
      <c r="K22" s="24"/>
      <c r="L22" s="2"/>
      <c r="M22" s="24"/>
      <c r="N22" s="53"/>
      <c r="O22" s="24"/>
      <c r="P22" s="24"/>
    </row>
    <row r="23" spans="2:17" ht="39.6" customHeight="1" thickBot="1">
      <c r="B23" s="473" t="s">
        <v>271</v>
      </c>
      <c r="C23" s="474"/>
      <c r="D23" s="474"/>
      <c r="E23" s="474"/>
      <c r="F23" s="474"/>
      <c r="G23" s="474"/>
      <c r="H23" s="474"/>
      <c r="I23" s="474"/>
      <c r="J23" s="474"/>
      <c r="K23" s="474"/>
      <c r="L23" s="470" t="s">
        <v>218</v>
      </c>
      <c r="M23" s="471"/>
      <c r="N23" s="471"/>
      <c r="O23" s="471"/>
      <c r="P23" s="472"/>
    </row>
    <row r="24" spans="2:17" ht="15.95" customHeight="1">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7" ht="15.95" customHeight="1" thickBot="1">
      <c r="B25" s="466"/>
      <c r="C25" s="462"/>
      <c r="D25" s="462"/>
      <c r="E25" s="462"/>
      <c r="F25" s="462"/>
      <c r="G25" s="462"/>
      <c r="H25" s="462"/>
      <c r="I25" s="462"/>
      <c r="J25" s="462"/>
      <c r="K25" s="462"/>
      <c r="L25" s="462"/>
      <c r="M25" s="462"/>
      <c r="N25" s="462"/>
      <c r="O25" s="145" t="s">
        <v>209</v>
      </c>
      <c r="P25" s="30" t="s">
        <v>210</v>
      </c>
    </row>
    <row r="26" spans="2:17" ht="19.149999999999999" customHeight="1">
      <c r="B26" s="148" t="s">
        <v>211</v>
      </c>
      <c r="C26" s="396">
        <v>31</v>
      </c>
      <c r="D26" s="397">
        <v>28</v>
      </c>
      <c r="E26" s="397">
        <v>31</v>
      </c>
      <c r="F26" s="397">
        <v>30</v>
      </c>
      <c r="G26" s="397">
        <v>6</v>
      </c>
      <c r="H26" s="399">
        <v>0</v>
      </c>
      <c r="I26" s="168">
        <f>SUM(C26:G26)</f>
        <v>126</v>
      </c>
      <c r="J26" s="400">
        <v>20</v>
      </c>
      <c r="K26" s="397">
        <v>31</v>
      </c>
      <c r="L26" s="397">
        <v>30</v>
      </c>
      <c r="M26" s="397">
        <v>31</v>
      </c>
      <c r="N26" s="168">
        <f>SUM(J26:M26)</f>
        <v>112</v>
      </c>
      <c r="O26" s="167">
        <f>SUM(C26:H26,J26:M26)</f>
        <v>238</v>
      </c>
      <c r="P26" s="169">
        <f>I26+N26</f>
        <v>238</v>
      </c>
    </row>
    <row r="27" spans="2:17" ht="19.149999999999999" customHeight="1">
      <c r="B27" s="149" t="s">
        <v>485</v>
      </c>
      <c r="C27" s="395">
        <v>-1.8</v>
      </c>
      <c r="D27" s="44">
        <v>2.7</v>
      </c>
      <c r="E27" s="44">
        <v>3.1</v>
      </c>
      <c r="F27" s="44">
        <v>3.9666666666666668</v>
      </c>
      <c r="G27" s="44">
        <v>13</v>
      </c>
      <c r="H27" s="10">
        <v>0</v>
      </c>
      <c r="I27" s="153">
        <f>(C26*C27+D26*D27+E26*E27+F26*F27+G26*G27)/I26</f>
        <v>2.4833333333333329</v>
      </c>
      <c r="J27" s="46">
        <v>8.6750000000000007</v>
      </c>
      <c r="K27" s="44">
        <v>5.806451612903226</v>
      </c>
      <c r="L27" s="44">
        <v>4.2</v>
      </c>
      <c r="M27" s="44">
        <v>-3.2</v>
      </c>
      <c r="N27" s="153">
        <f>(J26*J27+K26*K27+L26*L27+M26*M27)/N26</f>
        <v>3.3955357142857143</v>
      </c>
      <c r="O27" s="154">
        <f>(C27*C26+D27*D26+E27*E26+F27*F26+G27*G26+H27*H26+J27*J26+K27*K26+L27*L26+M27*M26)/O26</f>
        <v>2.9126050420168066</v>
      </c>
      <c r="P27" s="161">
        <f>(I27*I26+N27*N26)/P26</f>
        <v>2.912605042016807</v>
      </c>
    </row>
    <row r="28" spans="2:17" ht="19.149999999999999" customHeight="1">
      <c r="B28" s="149" t="s">
        <v>212</v>
      </c>
      <c r="C28" s="13">
        <f t="shared" ref="C28:H28" si="8">C26*(13-C27)</f>
        <v>458.8</v>
      </c>
      <c r="D28" s="12">
        <f t="shared" si="8"/>
        <v>288.40000000000003</v>
      </c>
      <c r="E28" s="12">
        <f t="shared" si="8"/>
        <v>306.90000000000003</v>
      </c>
      <c r="F28" s="12">
        <f t="shared" si="8"/>
        <v>271</v>
      </c>
      <c r="G28" s="12">
        <f t="shared" si="8"/>
        <v>0</v>
      </c>
      <c r="H28" s="12">
        <f t="shared" si="8"/>
        <v>0</v>
      </c>
      <c r="I28" s="155">
        <f>SUM(C28:G28)</f>
        <v>1325.1000000000001</v>
      </c>
      <c r="J28" s="12">
        <f>J26*(13-J27)</f>
        <v>86.499999999999986</v>
      </c>
      <c r="K28" s="12">
        <f>K26*(13-K27)</f>
        <v>223</v>
      </c>
      <c r="L28" s="12">
        <f>L26*(13-L27)</f>
        <v>264</v>
      </c>
      <c r="M28" s="12">
        <f>M26*(13-M27)</f>
        <v>502.2</v>
      </c>
      <c r="N28" s="155">
        <f>SUM(J28:M28)</f>
        <v>1075.7</v>
      </c>
      <c r="O28" s="156">
        <f>O26*(13-O27)</f>
        <v>2400.7999999999997</v>
      </c>
      <c r="P28" s="162">
        <f>P26*(13-P27)</f>
        <v>2400.7999999999997</v>
      </c>
    </row>
    <row r="29" spans="2:17" ht="19.149999999999999" customHeight="1">
      <c r="B29" s="149" t="s">
        <v>213</v>
      </c>
      <c r="C29" s="13">
        <f t="shared" ref="C29:H29" si="9">C26*(17-C27)</f>
        <v>582.80000000000007</v>
      </c>
      <c r="D29" s="12">
        <f t="shared" si="9"/>
        <v>400.40000000000003</v>
      </c>
      <c r="E29" s="12">
        <f t="shared" si="9"/>
        <v>430.90000000000003</v>
      </c>
      <c r="F29" s="12">
        <f t="shared" si="9"/>
        <v>391</v>
      </c>
      <c r="G29" s="12">
        <f t="shared" si="9"/>
        <v>24</v>
      </c>
      <c r="H29" s="12">
        <f t="shared" si="9"/>
        <v>0</v>
      </c>
      <c r="I29" s="155">
        <f>SUM(C29:G29)</f>
        <v>1829.1000000000001</v>
      </c>
      <c r="J29" s="12">
        <f>J26*(17-J27)</f>
        <v>166.5</v>
      </c>
      <c r="K29" s="12">
        <f>K26*(17-K27)</f>
        <v>347</v>
      </c>
      <c r="L29" s="12">
        <f>L26*(17-L27)</f>
        <v>384</v>
      </c>
      <c r="M29" s="12">
        <f>M26*(17-M27)</f>
        <v>626.19999999999993</v>
      </c>
      <c r="N29" s="155">
        <f>SUM(J29:M29)</f>
        <v>1523.6999999999998</v>
      </c>
      <c r="O29" s="156">
        <f>O26*(17-O27)</f>
        <v>3352.7999999999997</v>
      </c>
      <c r="P29" s="162">
        <f>P26*(17-P27)</f>
        <v>3352.7999999999997</v>
      </c>
    </row>
    <row r="30" spans="2:17" ht="19.149999999999999" customHeight="1">
      <c r="B30" s="149" t="s">
        <v>249</v>
      </c>
      <c r="C30" s="17">
        <f t="shared" ref="C30:H30" si="10">C26*(18-C27)</f>
        <v>613.80000000000007</v>
      </c>
      <c r="D30" s="16">
        <f t="shared" si="10"/>
        <v>428.40000000000003</v>
      </c>
      <c r="E30" s="16">
        <f t="shared" si="10"/>
        <v>461.90000000000003</v>
      </c>
      <c r="F30" s="16">
        <f t="shared" si="10"/>
        <v>421</v>
      </c>
      <c r="G30" s="16">
        <f t="shared" si="10"/>
        <v>30</v>
      </c>
      <c r="H30" s="16">
        <f t="shared" si="10"/>
        <v>0</v>
      </c>
      <c r="I30" s="155">
        <f>SUM(C30:G30)</f>
        <v>1955.1000000000001</v>
      </c>
      <c r="J30" s="16">
        <f>J26*(18-J27)</f>
        <v>186.5</v>
      </c>
      <c r="K30" s="16">
        <f>K26*(18-K27)</f>
        <v>378</v>
      </c>
      <c r="L30" s="16">
        <f>L26*(18-L27)</f>
        <v>414</v>
      </c>
      <c r="M30" s="16">
        <f>M26*(18-M27)</f>
        <v>657.19999999999993</v>
      </c>
      <c r="N30" s="155">
        <f>SUM(J30:M30)</f>
        <v>1635.6999999999998</v>
      </c>
      <c r="O30" s="157">
        <f>O26*(18-O27)</f>
        <v>3590.7999999999997</v>
      </c>
      <c r="P30" s="163">
        <f>P26*(18-P27)</f>
        <v>3590.7999999999997</v>
      </c>
    </row>
    <row r="31" spans="2:17" ht="19.149999999999999" customHeight="1" thickBot="1">
      <c r="B31" s="350" t="s">
        <v>215</v>
      </c>
      <c r="C31" s="21">
        <f t="shared" ref="C31:H31" si="11">C26*(19-C27)</f>
        <v>644.80000000000007</v>
      </c>
      <c r="D31" s="20">
        <f t="shared" si="11"/>
        <v>456.40000000000003</v>
      </c>
      <c r="E31" s="20">
        <f t="shared" si="11"/>
        <v>492.90000000000003</v>
      </c>
      <c r="F31" s="20">
        <f t="shared" si="11"/>
        <v>451</v>
      </c>
      <c r="G31" s="20">
        <f t="shared" si="11"/>
        <v>36</v>
      </c>
      <c r="H31" s="20">
        <f t="shared" si="11"/>
        <v>0</v>
      </c>
      <c r="I31" s="164">
        <f>SUM(C31:G31)</f>
        <v>2081.1000000000004</v>
      </c>
      <c r="J31" s="20">
        <f>J26*(19-J27)</f>
        <v>206.5</v>
      </c>
      <c r="K31" s="20">
        <f>K26*(19-K27)</f>
        <v>409</v>
      </c>
      <c r="L31" s="20">
        <f>L26*(19-L27)</f>
        <v>444</v>
      </c>
      <c r="M31" s="20">
        <f>M26*(19-M27)</f>
        <v>688.19999999999993</v>
      </c>
      <c r="N31" s="164">
        <f>SUM(J31:M31)</f>
        <v>1747.6999999999998</v>
      </c>
      <c r="O31" s="165">
        <f>O26*(19-O27)</f>
        <v>3828.7999999999997</v>
      </c>
      <c r="P31" s="166">
        <f>P26*(19-P27)</f>
        <v>3828.7999999999997</v>
      </c>
    </row>
    <row r="32" spans="2:17" ht="15.95" customHeight="1" thickBot="1">
      <c r="B32" s="24"/>
      <c r="C32" s="24"/>
      <c r="D32" s="53"/>
      <c r="E32" s="53"/>
      <c r="F32" s="53"/>
      <c r="G32" s="24"/>
      <c r="H32" s="54"/>
      <c r="I32" s="24"/>
      <c r="J32" s="54"/>
      <c r="K32" s="24"/>
      <c r="L32" s="2"/>
      <c r="M32" s="24"/>
      <c r="N32" s="53"/>
      <c r="O32" s="24"/>
      <c r="P32" s="24"/>
    </row>
    <row r="33" spans="2:17" ht="39.6" customHeight="1" thickBot="1">
      <c r="B33" s="473" t="s">
        <v>271</v>
      </c>
      <c r="C33" s="474"/>
      <c r="D33" s="474"/>
      <c r="E33" s="474"/>
      <c r="F33" s="474"/>
      <c r="G33" s="474"/>
      <c r="H33" s="474"/>
      <c r="I33" s="474"/>
      <c r="J33" s="474"/>
      <c r="K33" s="474"/>
      <c r="L33" s="470" t="s">
        <v>220</v>
      </c>
      <c r="M33" s="471"/>
      <c r="N33" s="471"/>
      <c r="O33" s="471"/>
      <c r="P33" s="472"/>
    </row>
    <row r="34" spans="2:17" ht="15.95" customHeight="1">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7" ht="15.95" customHeight="1" thickBot="1">
      <c r="B35" s="466"/>
      <c r="C35" s="462"/>
      <c r="D35" s="462"/>
      <c r="E35" s="462"/>
      <c r="F35" s="462"/>
      <c r="G35" s="462"/>
      <c r="H35" s="462"/>
      <c r="I35" s="462"/>
      <c r="J35" s="462"/>
      <c r="K35" s="462"/>
      <c r="L35" s="462"/>
      <c r="M35" s="462"/>
      <c r="N35" s="462"/>
      <c r="O35" s="145" t="s">
        <v>209</v>
      </c>
      <c r="P35" s="30" t="s">
        <v>210</v>
      </c>
    </row>
    <row r="36" spans="2:17" ht="19.149999999999999" customHeight="1">
      <c r="B36" s="148" t="s">
        <v>211</v>
      </c>
      <c r="C36" s="396">
        <v>31</v>
      </c>
      <c r="D36" s="397">
        <v>28</v>
      </c>
      <c r="E36" s="398">
        <v>31</v>
      </c>
      <c r="F36" s="398">
        <v>25</v>
      </c>
      <c r="G36" s="398">
        <v>10</v>
      </c>
      <c r="H36" s="398">
        <v>0</v>
      </c>
      <c r="I36" s="168">
        <f>SUM(C36:G36)</f>
        <v>125</v>
      </c>
      <c r="J36" s="8">
        <v>20</v>
      </c>
      <c r="K36" s="8">
        <v>31</v>
      </c>
      <c r="L36" s="8">
        <v>30</v>
      </c>
      <c r="M36" s="8">
        <v>31</v>
      </c>
      <c r="N36" s="168">
        <f>SUM(J36:M36)</f>
        <v>112</v>
      </c>
      <c r="O36" s="167">
        <f>SUM(C36:H36,J36:M36)</f>
        <v>237</v>
      </c>
      <c r="P36" s="169">
        <f>I36+N36</f>
        <v>237</v>
      </c>
    </row>
    <row r="37" spans="2:17" ht="19.149999999999999" customHeight="1">
      <c r="B37" s="149" t="s">
        <v>485</v>
      </c>
      <c r="C37" s="395">
        <v>-3.1</v>
      </c>
      <c r="D37" s="44">
        <v>-5.0999999999999996</v>
      </c>
      <c r="E37" s="63">
        <v>3.1</v>
      </c>
      <c r="F37" s="63">
        <v>4.8600000000000003</v>
      </c>
      <c r="G37" s="63">
        <v>11.4</v>
      </c>
      <c r="H37" s="10">
        <v>0</v>
      </c>
      <c r="I37" s="153">
        <f>(C36*C37+D36*D37+E36*E37+F36*F37+G36*G37)/I36</f>
        <v>0.74160000000000048</v>
      </c>
      <c r="J37" s="10">
        <v>10.9</v>
      </c>
      <c r="K37" s="95">
        <v>4.0999999999999996</v>
      </c>
      <c r="L37" s="95">
        <v>4</v>
      </c>
      <c r="M37" s="95">
        <v>-1.7</v>
      </c>
      <c r="N37" s="153">
        <f>(J36*J37+K36*K37+L36*L37+M36*M37)/N36</f>
        <v>3.6821428571428574</v>
      </c>
      <c r="O37" s="154">
        <f>(C37*C36+D37*D36+E37*E36+F37*F36+G37*G36+H37*H36+J37*J36+K37*K36+L37*L36+M37*M36)/O36</f>
        <v>2.1312236286919837</v>
      </c>
      <c r="P37" s="161">
        <f>(I37*I36+N37*N36)/P36</f>
        <v>2.1312236286919837</v>
      </c>
    </row>
    <row r="38" spans="2:17" ht="19.149999999999999" customHeight="1">
      <c r="B38" s="149" t="s">
        <v>212</v>
      </c>
      <c r="C38" s="13">
        <f t="shared" ref="C38:H38" si="12">C36*(13-C37)</f>
        <v>499.1</v>
      </c>
      <c r="D38" s="12">
        <f t="shared" si="12"/>
        <v>506.80000000000007</v>
      </c>
      <c r="E38" s="12">
        <f t="shared" si="12"/>
        <v>306.90000000000003</v>
      </c>
      <c r="F38" s="12">
        <f t="shared" si="12"/>
        <v>203.5</v>
      </c>
      <c r="G38" s="12">
        <f t="shared" si="12"/>
        <v>15.999999999999996</v>
      </c>
      <c r="H38" s="12">
        <f t="shared" si="12"/>
        <v>0</v>
      </c>
      <c r="I38" s="155">
        <f>SUM(C38:G38)</f>
        <v>1532.3000000000002</v>
      </c>
      <c r="J38" s="12">
        <f>J36*(13-J37)</f>
        <v>41.999999999999993</v>
      </c>
      <c r="K38" s="12">
        <f>K36*(13-K37)</f>
        <v>275.90000000000003</v>
      </c>
      <c r="L38" s="12">
        <f>L36*(13-L37)</f>
        <v>270</v>
      </c>
      <c r="M38" s="12">
        <f>M36*(13-M37)</f>
        <v>455.7</v>
      </c>
      <c r="N38" s="155">
        <f>SUM(J38:M38)</f>
        <v>1043.6000000000001</v>
      </c>
      <c r="O38" s="156">
        <f>O36*(13-O37)</f>
        <v>2575.8999999999996</v>
      </c>
      <c r="P38" s="162">
        <f>P36*(13-P37)</f>
        <v>2575.8999999999996</v>
      </c>
    </row>
    <row r="39" spans="2:17" ht="19.149999999999999" customHeight="1">
      <c r="B39" s="149" t="s">
        <v>213</v>
      </c>
      <c r="C39" s="13">
        <f t="shared" ref="C39:H39" si="13">C36*(17-C37)</f>
        <v>623.1</v>
      </c>
      <c r="D39" s="12">
        <f t="shared" si="13"/>
        <v>618.80000000000007</v>
      </c>
      <c r="E39" s="12">
        <f t="shared" si="13"/>
        <v>430.90000000000003</v>
      </c>
      <c r="F39" s="12">
        <f t="shared" si="13"/>
        <v>303.5</v>
      </c>
      <c r="G39" s="12">
        <f t="shared" si="13"/>
        <v>56</v>
      </c>
      <c r="H39" s="12">
        <f t="shared" si="13"/>
        <v>0</v>
      </c>
      <c r="I39" s="155">
        <f>SUM(C39:G39)</f>
        <v>2032.3000000000002</v>
      </c>
      <c r="J39" s="12">
        <f>J36*(17-J37)</f>
        <v>122</v>
      </c>
      <c r="K39" s="12">
        <f>K36*(17-K37)</f>
        <v>399.90000000000003</v>
      </c>
      <c r="L39" s="12">
        <f>L36*(17-L37)</f>
        <v>390</v>
      </c>
      <c r="M39" s="12">
        <f>M36*(17-M37)</f>
        <v>579.69999999999993</v>
      </c>
      <c r="N39" s="155">
        <f>SUM(J39:M39)</f>
        <v>1491.6</v>
      </c>
      <c r="O39" s="156">
        <f>O36*(17-O37)</f>
        <v>3523.8999999999996</v>
      </c>
      <c r="P39" s="162">
        <f>P36*(17-P37)</f>
        <v>3523.8999999999996</v>
      </c>
    </row>
    <row r="40" spans="2:17" ht="19.149999999999999" customHeight="1">
      <c r="B40" s="149" t="s">
        <v>249</v>
      </c>
      <c r="C40" s="17">
        <f t="shared" ref="C40:H40" si="14">C36*(18-C37)</f>
        <v>654.1</v>
      </c>
      <c r="D40" s="16">
        <f t="shared" si="14"/>
        <v>646.80000000000007</v>
      </c>
      <c r="E40" s="16">
        <f t="shared" si="14"/>
        <v>461.90000000000003</v>
      </c>
      <c r="F40" s="16">
        <f t="shared" si="14"/>
        <v>328.5</v>
      </c>
      <c r="G40" s="16">
        <f t="shared" si="14"/>
        <v>66</v>
      </c>
      <c r="H40" s="16">
        <f t="shared" si="14"/>
        <v>0</v>
      </c>
      <c r="I40" s="155">
        <f>SUM(C40:G40)</f>
        <v>2157.3000000000002</v>
      </c>
      <c r="J40" s="16">
        <f>J36*(18-J37)</f>
        <v>142</v>
      </c>
      <c r="K40" s="16">
        <f>K36*(18-K37)</f>
        <v>430.90000000000003</v>
      </c>
      <c r="L40" s="16">
        <f>L36*(18-L37)</f>
        <v>420</v>
      </c>
      <c r="M40" s="16">
        <f>M36*(18-M37)</f>
        <v>610.69999999999993</v>
      </c>
      <c r="N40" s="155">
        <f>SUM(J40:M40)</f>
        <v>1603.6</v>
      </c>
      <c r="O40" s="157">
        <f>O36*(18-O37)</f>
        <v>3760.8999999999996</v>
      </c>
      <c r="P40" s="163">
        <f>P36*(18-P37)</f>
        <v>3760.8999999999996</v>
      </c>
    </row>
    <row r="41" spans="2:17" ht="19.149999999999999" customHeight="1" thickBot="1">
      <c r="B41" s="350" t="s">
        <v>215</v>
      </c>
      <c r="C41" s="21">
        <f t="shared" ref="C41:H41" si="15">C36*(19-C37)</f>
        <v>685.1</v>
      </c>
      <c r="D41" s="20">
        <f t="shared" si="15"/>
        <v>674.80000000000007</v>
      </c>
      <c r="E41" s="20">
        <f t="shared" si="15"/>
        <v>492.90000000000003</v>
      </c>
      <c r="F41" s="20">
        <f t="shared" si="15"/>
        <v>353.5</v>
      </c>
      <c r="G41" s="20">
        <f t="shared" si="15"/>
        <v>76</v>
      </c>
      <c r="H41" s="20">
        <f t="shared" si="15"/>
        <v>0</v>
      </c>
      <c r="I41" s="164">
        <f>SUM(C41:G41)</f>
        <v>2282.3000000000002</v>
      </c>
      <c r="J41" s="20">
        <f>J36*(19-J37)</f>
        <v>162</v>
      </c>
      <c r="K41" s="20">
        <f>K36*(19-K37)</f>
        <v>461.90000000000003</v>
      </c>
      <c r="L41" s="20">
        <f>L36*(19-L37)</f>
        <v>450</v>
      </c>
      <c r="M41" s="20">
        <f>M36*(19-M37)</f>
        <v>641.69999999999993</v>
      </c>
      <c r="N41" s="164">
        <f>SUM(J41:M41)</f>
        <v>1715.6</v>
      </c>
      <c r="O41" s="165">
        <f>O36*(19-O37)</f>
        <v>3997.8999999999996</v>
      </c>
      <c r="P41" s="166">
        <f>P36*(19-P37)</f>
        <v>3997.8999999999996</v>
      </c>
    </row>
    <row r="42" spans="2:17" ht="15.95" customHeight="1" thickBot="1">
      <c r="B42" s="1"/>
      <c r="C42" s="1"/>
      <c r="D42" s="2"/>
      <c r="E42" s="2"/>
      <c r="F42" s="2"/>
      <c r="G42" s="1"/>
      <c r="H42" s="3"/>
      <c r="I42" s="2"/>
      <c r="J42" s="3"/>
      <c r="K42" s="2"/>
      <c r="L42" s="2"/>
      <c r="M42" s="1"/>
      <c r="N42" s="2"/>
      <c r="O42" s="1"/>
      <c r="P42" s="4"/>
    </row>
    <row r="43" spans="2:17" ht="51" customHeight="1" thickBot="1">
      <c r="B43" s="473" t="s">
        <v>272</v>
      </c>
      <c r="C43" s="474"/>
      <c r="D43" s="474"/>
      <c r="E43" s="474"/>
      <c r="F43" s="474"/>
      <c r="G43" s="474"/>
      <c r="H43" s="474"/>
      <c r="I43" s="474"/>
      <c r="J43" s="474"/>
      <c r="K43" s="474"/>
      <c r="L43" s="470" t="s">
        <v>221</v>
      </c>
      <c r="M43" s="471"/>
      <c r="N43" s="471"/>
      <c r="O43" s="471"/>
      <c r="P43" s="472"/>
    </row>
    <row r="44" spans="2:17" ht="20.100000000000001" customHeight="1">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7" ht="20.100000000000001" customHeight="1" thickBot="1">
      <c r="B45" s="466"/>
      <c r="C45" s="462"/>
      <c r="D45" s="462"/>
      <c r="E45" s="462"/>
      <c r="F45" s="462"/>
      <c r="G45" s="462"/>
      <c r="H45" s="462"/>
      <c r="I45" s="462"/>
      <c r="J45" s="462"/>
      <c r="K45" s="462"/>
      <c r="L45" s="462"/>
      <c r="M45" s="462"/>
      <c r="N45" s="462"/>
      <c r="O45" s="145" t="s">
        <v>209</v>
      </c>
      <c r="P45" s="30" t="s">
        <v>210</v>
      </c>
    </row>
    <row r="46" spans="2:17" ht="20.100000000000001" customHeight="1">
      <c r="B46" s="148" t="s">
        <v>211</v>
      </c>
      <c r="C46" s="146">
        <v>31</v>
      </c>
      <c r="D46" s="8">
        <v>29</v>
      </c>
      <c r="E46" s="8">
        <v>31</v>
      </c>
      <c r="F46" s="8">
        <v>30</v>
      </c>
      <c r="G46" s="8">
        <v>31</v>
      </c>
      <c r="H46" s="8">
        <v>10</v>
      </c>
      <c r="I46" s="168">
        <f>SUM(C46:G46)</f>
        <v>152</v>
      </c>
      <c r="J46" s="8">
        <v>15</v>
      </c>
      <c r="K46" s="8">
        <v>31</v>
      </c>
      <c r="L46" s="8">
        <v>30</v>
      </c>
      <c r="M46" s="8">
        <v>31</v>
      </c>
      <c r="N46" s="168">
        <f>SUM(J46:M46)</f>
        <v>107</v>
      </c>
      <c r="O46" s="167">
        <f>SUM(C46:H46,J46:M46)</f>
        <v>269</v>
      </c>
      <c r="P46" s="169">
        <f>I46+N46</f>
        <v>259</v>
      </c>
    </row>
    <row r="47" spans="2:17" ht="20.100000000000001" customHeight="1">
      <c r="B47" s="149" t="s">
        <v>485</v>
      </c>
      <c r="C47" s="147">
        <v>-4.7</v>
      </c>
      <c r="D47" s="10">
        <v>-0.3</v>
      </c>
      <c r="E47" s="10">
        <v>1</v>
      </c>
      <c r="F47" s="10">
        <v>7.6</v>
      </c>
      <c r="G47" s="10">
        <v>9.9</v>
      </c>
      <c r="H47" s="10">
        <v>12.6</v>
      </c>
      <c r="I47" s="153">
        <f>(C46*C47+D46*D47+E46*E47+F46*F47+G46*G47)/I46</f>
        <v>2.7072368421052633</v>
      </c>
      <c r="J47" s="10">
        <v>9.6999999999999993</v>
      </c>
      <c r="K47" s="95">
        <v>8.1</v>
      </c>
      <c r="L47" s="95">
        <v>2.5</v>
      </c>
      <c r="M47" s="95">
        <v>-2</v>
      </c>
      <c r="N47" s="153">
        <f>(J46*J47+K46*K47+L46*L47+M46*M47)/N46</f>
        <v>3.8280373831775703</v>
      </c>
      <c r="O47" s="154">
        <f>(C47*C46+D47*D46+E47*E46+F47*F46+G47*G46+H47*H46+J47*J46+K47*K46+L47*L46+M47*M46)/O46</f>
        <v>3.5208178438661712</v>
      </c>
      <c r="P47" s="161">
        <f>(I47*I46+N47*N46)/P46</f>
        <v>3.1702702702702705</v>
      </c>
    </row>
    <row r="48" spans="2:17" ht="20.100000000000001" customHeight="1">
      <c r="B48" s="149" t="s">
        <v>212</v>
      </c>
      <c r="C48" s="13">
        <f t="shared" ref="C48:H48" si="16">C46*(13-C47)</f>
        <v>548.69999999999993</v>
      </c>
      <c r="D48" s="12">
        <f t="shared" si="16"/>
        <v>385.70000000000005</v>
      </c>
      <c r="E48" s="12">
        <f t="shared" si="16"/>
        <v>372</v>
      </c>
      <c r="F48" s="12">
        <f t="shared" si="16"/>
        <v>162</v>
      </c>
      <c r="G48" s="12">
        <f t="shared" si="16"/>
        <v>96.1</v>
      </c>
      <c r="H48" s="12">
        <f t="shared" si="16"/>
        <v>4.0000000000000036</v>
      </c>
      <c r="I48" s="155">
        <f>SUM(C48:G48)</f>
        <v>1564.5</v>
      </c>
      <c r="J48" s="12">
        <f>J46*(13-J47)</f>
        <v>49.500000000000014</v>
      </c>
      <c r="K48" s="12">
        <f>K46*(13-K47)</f>
        <v>151.9</v>
      </c>
      <c r="L48" s="12">
        <f>L46*(13-L47)</f>
        <v>315</v>
      </c>
      <c r="M48" s="12">
        <f>M46*(13-M47)</f>
        <v>465</v>
      </c>
      <c r="N48" s="155">
        <f>SUM(J48:M48)</f>
        <v>981.40000000000009</v>
      </c>
      <c r="O48" s="156">
        <f>O46*(13-O47)</f>
        <v>2549.9</v>
      </c>
      <c r="P48" s="162">
        <f>P46*(13-P47)</f>
        <v>2545.9</v>
      </c>
      <c r="Q48" s="56"/>
    </row>
    <row r="49" spans="2:17" ht="20.100000000000001" customHeight="1">
      <c r="B49" s="149" t="s">
        <v>213</v>
      </c>
      <c r="C49" s="13">
        <f t="shared" ref="C49:H49" si="17">C46*(17-C47)</f>
        <v>672.69999999999993</v>
      </c>
      <c r="D49" s="12">
        <f t="shared" si="17"/>
        <v>501.70000000000005</v>
      </c>
      <c r="E49" s="12">
        <f t="shared" si="17"/>
        <v>496</v>
      </c>
      <c r="F49" s="12">
        <f t="shared" si="17"/>
        <v>282</v>
      </c>
      <c r="G49" s="12">
        <f t="shared" si="17"/>
        <v>220.1</v>
      </c>
      <c r="H49" s="12">
        <f t="shared" si="17"/>
        <v>44</v>
      </c>
      <c r="I49" s="155">
        <f>SUM(C49:G49)</f>
        <v>2172.5</v>
      </c>
      <c r="J49" s="12">
        <f>J46*(17-J47)</f>
        <v>109.50000000000001</v>
      </c>
      <c r="K49" s="12">
        <f>K46*(17-K47)</f>
        <v>275.90000000000003</v>
      </c>
      <c r="L49" s="12">
        <f>L46*(17-L47)</f>
        <v>435</v>
      </c>
      <c r="M49" s="12">
        <f>M46*(17-M47)</f>
        <v>589</v>
      </c>
      <c r="N49" s="155">
        <f>SUM(J49:M49)</f>
        <v>1409.4</v>
      </c>
      <c r="O49" s="156">
        <f>O46*(17-O47)</f>
        <v>3625.9</v>
      </c>
      <c r="P49" s="162">
        <f>P46*(17-P47)</f>
        <v>3581.9</v>
      </c>
      <c r="Q49" s="56"/>
    </row>
    <row r="50" spans="2:17" ht="20.100000000000001" customHeight="1">
      <c r="B50" s="149" t="s">
        <v>214</v>
      </c>
      <c r="C50" s="17">
        <f t="shared" ref="C50:H50" si="18">C46*(18-C47)</f>
        <v>703.69999999999993</v>
      </c>
      <c r="D50" s="16">
        <f t="shared" si="18"/>
        <v>530.70000000000005</v>
      </c>
      <c r="E50" s="16">
        <f t="shared" si="18"/>
        <v>527</v>
      </c>
      <c r="F50" s="16">
        <f t="shared" si="18"/>
        <v>312</v>
      </c>
      <c r="G50" s="16">
        <f t="shared" si="18"/>
        <v>251.1</v>
      </c>
      <c r="H50" s="16">
        <f t="shared" si="18"/>
        <v>54</v>
      </c>
      <c r="I50" s="155">
        <f>SUM(C50:G50)</f>
        <v>2324.5</v>
      </c>
      <c r="J50" s="16">
        <f>J46*(18-J47)</f>
        <v>124.50000000000001</v>
      </c>
      <c r="K50" s="16">
        <f>K46*(18-K47)</f>
        <v>306.90000000000003</v>
      </c>
      <c r="L50" s="16">
        <f>L46*(18-L47)</f>
        <v>465</v>
      </c>
      <c r="M50" s="16">
        <f>M46*(18-M47)</f>
        <v>620</v>
      </c>
      <c r="N50" s="155">
        <f>SUM(J50:M50)</f>
        <v>1516.4</v>
      </c>
      <c r="O50" s="157">
        <f>O46*(18-O47)</f>
        <v>3894.9</v>
      </c>
      <c r="P50" s="163">
        <f>P46*(18-P47)</f>
        <v>3840.9</v>
      </c>
      <c r="Q50" s="56"/>
    </row>
    <row r="51" spans="2:17" ht="20.100000000000001" customHeight="1" thickBot="1">
      <c r="B51" s="350" t="s">
        <v>215</v>
      </c>
      <c r="C51" s="21">
        <f t="shared" ref="C51:H51" si="19">C46*(19-C47)</f>
        <v>734.69999999999993</v>
      </c>
      <c r="D51" s="20">
        <f t="shared" si="19"/>
        <v>559.70000000000005</v>
      </c>
      <c r="E51" s="20">
        <f t="shared" si="19"/>
        <v>558</v>
      </c>
      <c r="F51" s="20">
        <f t="shared" si="19"/>
        <v>342</v>
      </c>
      <c r="G51" s="20">
        <f t="shared" si="19"/>
        <v>282.09999999999997</v>
      </c>
      <c r="H51" s="20">
        <f t="shared" si="19"/>
        <v>64</v>
      </c>
      <c r="I51" s="164">
        <f>SUM(C51:G51)</f>
        <v>2476.5</v>
      </c>
      <c r="J51" s="20">
        <f>J46*(19-J47)</f>
        <v>139.5</v>
      </c>
      <c r="K51" s="20">
        <f>K46*(19-K47)</f>
        <v>337.90000000000003</v>
      </c>
      <c r="L51" s="20">
        <f>L46*(19-L47)</f>
        <v>495</v>
      </c>
      <c r="M51" s="20">
        <f>M46*(19-M47)</f>
        <v>651</v>
      </c>
      <c r="N51" s="164">
        <f>SUM(J51:M51)</f>
        <v>1623.4</v>
      </c>
      <c r="O51" s="165">
        <f>O46*(19-O47)</f>
        <v>4163.8999999999996</v>
      </c>
      <c r="P51" s="166">
        <f>P46*(19-P47)</f>
        <v>4099.8999999999996</v>
      </c>
      <c r="Q51" s="56"/>
    </row>
    <row r="52" spans="2:17" ht="15.75" thickBot="1">
      <c r="B52" s="1"/>
      <c r="C52" s="1"/>
      <c r="D52" s="2"/>
      <c r="E52" s="2"/>
      <c r="F52" s="2"/>
      <c r="G52" s="1"/>
      <c r="H52" s="3"/>
      <c r="I52" s="2"/>
      <c r="J52" s="3"/>
      <c r="K52" s="2"/>
      <c r="L52" s="2"/>
      <c r="M52" s="1"/>
      <c r="N52" s="2"/>
      <c r="O52" s="1"/>
      <c r="P52" s="4"/>
    </row>
    <row r="53" spans="2:17" ht="24" thickBot="1">
      <c r="B53" s="473" t="s">
        <v>272</v>
      </c>
      <c r="C53" s="474"/>
      <c r="D53" s="474"/>
      <c r="E53" s="474"/>
      <c r="F53" s="474"/>
      <c r="G53" s="474"/>
      <c r="H53" s="474"/>
      <c r="I53" s="474"/>
      <c r="J53" s="474"/>
      <c r="K53" s="474"/>
      <c r="L53" s="470" t="s">
        <v>222</v>
      </c>
      <c r="M53" s="471"/>
      <c r="N53" s="471"/>
      <c r="O53" s="471"/>
      <c r="P53" s="472"/>
    </row>
    <row r="54" spans="2:17" s="4" customFormat="1"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7" s="4" customFormat="1" ht="16.5" thickBot="1">
      <c r="B55" s="466"/>
      <c r="C55" s="462"/>
      <c r="D55" s="462"/>
      <c r="E55" s="462"/>
      <c r="F55" s="462"/>
      <c r="G55" s="462"/>
      <c r="H55" s="462"/>
      <c r="I55" s="462"/>
      <c r="J55" s="462"/>
      <c r="K55" s="462"/>
      <c r="L55" s="462"/>
      <c r="M55" s="462"/>
      <c r="N55" s="462"/>
      <c r="O55" s="145" t="s">
        <v>209</v>
      </c>
      <c r="P55" s="30" t="s">
        <v>210</v>
      </c>
    </row>
    <row r="56" spans="2:17" ht="19.5" customHeight="1">
      <c r="B56" s="148" t="s">
        <v>211</v>
      </c>
      <c r="C56" s="146">
        <v>31</v>
      </c>
      <c r="D56" s="8">
        <v>28</v>
      </c>
      <c r="E56" s="8">
        <v>31</v>
      </c>
      <c r="F56" s="8">
        <v>30</v>
      </c>
      <c r="G56" s="8">
        <v>15</v>
      </c>
      <c r="H56" s="8">
        <v>5</v>
      </c>
      <c r="I56" s="168">
        <f>SUM(C56:G56)</f>
        <v>135</v>
      </c>
      <c r="J56" s="8">
        <v>15</v>
      </c>
      <c r="K56" s="8">
        <v>31</v>
      </c>
      <c r="L56" s="8">
        <v>30</v>
      </c>
      <c r="M56" s="8">
        <v>31</v>
      </c>
      <c r="N56" s="168">
        <f>SUM(J56:M56)</f>
        <v>107</v>
      </c>
      <c r="O56" s="167">
        <f>SUM(C56:H56,J56:M56)</f>
        <v>247</v>
      </c>
      <c r="P56" s="169">
        <f>I56+N56</f>
        <v>242</v>
      </c>
    </row>
    <row r="57" spans="2:17" ht="19.5" customHeight="1">
      <c r="B57" s="149" t="s">
        <v>485</v>
      </c>
      <c r="C57" s="147">
        <v>-1.8</v>
      </c>
      <c r="D57" s="10">
        <v>-4.9000000000000004</v>
      </c>
      <c r="E57" s="10">
        <v>0.2</v>
      </c>
      <c r="F57" s="10">
        <v>8.1999999999999993</v>
      </c>
      <c r="G57" s="10">
        <v>7.8</v>
      </c>
      <c r="H57" s="10">
        <v>8.8000000000000007</v>
      </c>
      <c r="I57" s="153">
        <f>(C56*C57+D56*D57+E56*E57+F56*F57+G56*G57)/I56</f>
        <v>1.3051851851851848</v>
      </c>
      <c r="J57" s="10">
        <v>10</v>
      </c>
      <c r="K57" s="95">
        <v>8.5</v>
      </c>
      <c r="L57" s="95">
        <v>0.8</v>
      </c>
      <c r="M57" s="95">
        <v>-1.9</v>
      </c>
      <c r="N57" s="153">
        <f>(J56*J57+K56*K57+L56*L57+M56*M57)/N56</f>
        <v>3.538317757009346</v>
      </c>
      <c r="O57" s="154">
        <f>(C57*C56+D57*D56+E57*E56+F57*F56+G57*G56+H57*H56+J57*J56+K57*K56+L57*L56+M57*M56)/O56</f>
        <v>2.4242914979757084</v>
      </c>
      <c r="P57" s="161">
        <f>(I57*I56+N57*N56)/P56</f>
        <v>2.292561983471074</v>
      </c>
    </row>
    <row r="58" spans="2:17" ht="19.5" customHeight="1">
      <c r="B58" s="149" t="s">
        <v>212</v>
      </c>
      <c r="C58" s="13">
        <f t="shared" ref="C58:H58" si="20">C56*(13-C57)</f>
        <v>458.8</v>
      </c>
      <c r="D58" s="12">
        <f t="shared" si="20"/>
        <v>501.19999999999993</v>
      </c>
      <c r="E58" s="12">
        <f t="shared" si="20"/>
        <v>396.8</v>
      </c>
      <c r="F58" s="12">
        <f t="shared" si="20"/>
        <v>144.00000000000003</v>
      </c>
      <c r="G58" s="12">
        <f t="shared" si="20"/>
        <v>78</v>
      </c>
      <c r="H58" s="12">
        <f t="shared" si="20"/>
        <v>20.999999999999996</v>
      </c>
      <c r="I58" s="155">
        <f>SUM(C58:G58)</f>
        <v>1578.8</v>
      </c>
      <c r="J58" s="12">
        <f>J56*(13-J57)</f>
        <v>45</v>
      </c>
      <c r="K58" s="12">
        <f>K56*(13-K57)</f>
        <v>139.5</v>
      </c>
      <c r="L58" s="12">
        <f>L56*(13-L57)</f>
        <v>366</v>
      </c>
      <c r="M58" s="12">
        <f>M56*(13-M57)</f>
        <v>461.90000000000003</v>
      </c>
      <c r="N58" s="155">
        <f>SUM(J58:M58)</f>
        <v>1012.4000000000001</v>
      </c>
      <c r="O58" s="156">
        <f>O56*(13-O57)</f>
        <v>2612.1999999999998</v>
      </c>
      <c r="P58" s="162">
        <f>P56*(13-P57)</f>
        <v>2591.1999999999998</v>
      </c>
    </row>
    <row r="59" spans="2:17" ht="19.5" customHeight="1">
      <c r="B59" s="149" t="s">
        <v>213</v>
      </c>
      <c r="C59" s="13">
        <f t="shared" ref="C59:H59" si="21">C56*(17-C57)</f>
        <v>582.80000000000007</v>
      </c>
      <c r="D59" s="12">
        <f t="shared" si="21"/>
        <v>613.19999999999993</v>
      </c>
      <c r="E59" s="12">
        <f t="shared" si="21"/>
        <v>520.80000000000007</v>
      </c>
      <c r="F59" s="12">
        <f t="shared" si="21"/>
        <v>264</v>
      </c>
      <c r="G59" s="12">
        <f t="shared" si="21"/>
        <v>138</v>
      </c>
      <c r="H59" s="12">
        <f t="shared" si="21"/>
        <v>41</v>
      </c>
      <c r="I59" s="155">
        <f>SUM(C59:G59)</f>
        <v>2118.8000000000002</v>
      </c>
      <c r="J59" s="12">
        <f>J56*(17-J57)</f>
        <v>105</v>
      </c>
      <c r="K59" s="12">
        <f>K56*(17-K57)</f>
        <v>263.5</v>
      </c>
      <c r="L59" s="12">
        <f>L56*(17-L57)</f>
        <v>486</v>
      </c>
      <c r="M59" s="12">
        <f>M56*(17-M57)</f>
        <v>585.9</v>
      </c>
      <c r="N59" s="155">
        <f>SUM(J59:M59)</f>
        <v>1440.4</v>
      </c>
      <c r="O59" s="156">
        <f>O56*(17-O57)</f>
        <v>3600.2</v>
      </c>
      <c r="P59" s="162">
        <f>P56*(17-P57)</f>
        <v>3559.2</v>
      </c>
    </row>
    <row r="60" spans="2:17" ht="19.5">
      <c r="B60" s="149" t="s">
        <v>214</v>
      </c>
      <c r="C60" s="17">
        <f t="shared" ref="C60:H60" si="22">C56*(18-C57)</f>
        <v>613.80000000000007</v>
      </c>
      <c r="D60" s="16">
        <f t="shared" si="22"/>
        <v>641.19999999999993</v>
      </c>
      <c r="E60" s="16">
        <f t="shared" si="22"/>
        <v>551.80000000000007</v>
      </c>
      <c r="F60" s="16">
        <f t="shared" si="22"/>
        <v>294</v>
      </c>
      <c r="G60" s="16">
        <f t="shared" si="22"/>
        <v>153</v>
      </c>
      <c r="H60" s="16">
        <f t="shared" si="22"/>
        <v>46</v>
      </c>
      <c r="I60" s="155">
        <f>SUM(C60:G60)</f>
        <v>2253.8000000000002</v>
      </c>
      <c r="J60" s="16">
        <f>J56*(18-J57)</f>
        <v>120</v>
      </c>
      <c r="K60" s="16">
        <f>K56*(18-K57)</f>
        <v>294.5</v>
      </c>
      <c r="L60" s="16">
        <f>L56*(18-L57)</f>
        <v>516</v>
      </c>
      <c r="M60" s="16">
        <f>M56*(18-M57)</f>
        <v>616.9</v>
      </c>
      <c r="N60" s="155">
        <f>SUM(J60:M60)</f>
        <v>1547.4</v>
      </c>
      <c r="O60" s="157">
        <f>O56*(18-O57)</f>
        <v>3847.2</v>
      </c>
      <c r="P60" s="163">
        <f>P56*(18-P57)</f>
        <v>3801.2</v>
      </c>
    </row>
    <row r="61" spans="2:17" ht="20.25" thickBot="1">
      <c r="B61" s="350" t="s">
        <v>215</v>
      </c>
      <c r="C61" s="21">
        <f t="shared" ref="C61:H61" si="23">C56*(19-C57)</f>
        <v>644.80000000000007</v>
      </c>
      <c r="D61" s="20">
        <f t="shared" si="23"/>
        <v>669.19999999999993</v>
      </c>
      <c r="E61" s="20">
        <f t="shared" si="23"/>
        <v>582.80000000000007</v>
      </c>
      <c r="F61" s="20">
        <f t="shared" si="23"/>
        <v>324</v>
      </c>
      <c r="G61" s="20">
        <f t="shared" si="23"/>
        <v>168</v>
      </c>
      <c r="H61" s="20">
        <f t="shared" si="23"/>
        <v>51</v>
      </c>
      <c r="I61" s="164">
        <f>SUM(C61:G61)</f>
        <v>2388.8000000000002</v>
      </c>
      <c r="J61" s="20">
        <f>J56*(19-J57)</f>
        <v>135</v>
      </c>
      <c r="K61" s="20">
        <f>K56*(19-K57)</f>
        <v>325.5</v>
      </c>
      <c r="L61" s="20">
        <f>L56*(19-L57)</f>
        <v>546</v>
      </c>
      <c r="M61" s="20">
        <f>M56*(19-M57)</f>
        <v>647.9</v>
      </c>
      <c r="N61" s="164">
        <f>SUM(J61:M61)</f>
        <v>1654.4</v>
      </c>
      <c r="O61" s="165">
        <f>O56*(19-O57)</f>
        <v>4094.2</v>
      </c>
      <c r="P61" s="166">
        <f>P56*(19-P57)</f>
        <v>4043.2</v>
      </c>
    </row>
    <row r="62" spans="2:17" ht="15.75" thickBot="1">
      <c r="B62" s="1"/>
      <c r="C62" s="1"/>
      <c r="D62" s="2"/>
      <c r="E62" s="2"/>
      <c r="F62" s="2"/>
      <c r="G62" s="1"/>
      <c r="H62" s="3"/>
      <c r="I62" s="2"/>
      <c r="J62" s="3"/>
      <c r="K62" s="2"/>
      <c r="L62" s="2"/>
      <c r="M62" s="1"/>
      <c r="N62" s="2"/>
      <c r="O62" s="1"/>
      <c r="P62" s="4"/>
    </row>
    <row r="63" spans="2:17" ht="24" thickBot="1">
      <c r="B63" s="473" t="s">
        <v>272</v>
      </c>
      <c r="C63" s="474"/>
      <c r="D63" s="474"/>
      <c r="E63" s="474"/>
      <c r="F63" s="474"/>
      <c r="G63" s="474"/>
      <c r="H63" s="474"/>
      <c r="I63" s="474"/>
      <c r="J63" s="474"/>
      <c r="K63" s="474"/>
      <c r="L63" s="470" t="s">
        <v>223</v>
      </c>
      <c r="M63" s="471"/>
      <c r="N63" s="471"/>
      <c r="O63" s="471"/>
      <c r="P63" s="472"/>
    </row>
    <row r="64" spans="2:17"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c r="B66" s="148" t="s">
        <v>211</v>
      </c>
      <c r="C66" s="146">
        <v>31</v>
      </c>
      <c r="D66" s="8">
        <v>28</v>
      </c>
      <c r="E66" s="8">
        <v>31</v>
      </c>
      <c r="F66" s="8">
        <v>30</v>
      </c>
      <c r="G66" s="8">
        <v>26</v>
      </c>
      <c r="H66" s="8">
        <v>10</v>
      </c>
      <c r="I66" s="168">
        <f>SUM(C66:G66)</f>
        <v>146</v>
      </c>
      <c r="J66" s="8">
        <v>5</v>
      </c>
      <c r="K66" s="8">
        <v>31</v>
      </c>
      <c r="L66" s="8">
        <v>30</v>
      </c>
      <c r="M66" s="8">
        <v>31</v>
      </c>
      <c r="N66" s="168">
        <f>SUM(J66:M66)</f>
        <v>97</v>
      </c>
      <c r="O66" s="167">
        <f>SUM(C66:H66,J66:M66)</f>
        <v>253</v>
      </c>
      <c r="P66" s="169">
        <f>I66+N66</f>
        <v>243</v>
      </c>
    </row>
    <row r="67" spans="2:16" ht="19.5">
      <c r="B67" s="149" t="s">
        <v>485</v>
      </c>
      <c r="C67" s="147">
        <v>-6.1</v>
      </c>
      <c r="D67" s="10">
        <v>-4.0999999999999996</v>
      </c>
      <c r="E67" s="10">
        <v>-0.9</v>
      </c>
      <c r="F67" s="10">
        <v>7</v>
      </c>
      <c r="G67" s="10">
        <v>11.5</v>
      </c>
      <c r="H67" s="10">
        <v>9.6</v>
      </c>
      <c r="I67" s="153">
        <f>(C66*C67+D66*D67+E66*E67+F66*F67+G66*G67)/I66</f>
        <v>1.2136986301369865</v>
      </c>
      <c r="J67" s="10">
        <v>12.9</v>
      </c>
      <c r="K67" s="95">
        <v>9.1999999999999993</v>
      </c>
      <c r="L67" s="95">
        <v>4.7</v>
      </c>
      <c r="M67" s="95">
        <v>1.3</v>
      </c>
      <c r="N67" s="153">
        <f>(J66*J67+K66*K67+L66*L67+M66*M67)/N66</f>
        <v>5.4742268041237114</v>
      </c>
      <c r="O67" s="154">
        <f>(C67*C66+D67*D66+E67*E66+F67*F66+G67*G66+H67*H66+J67*J66+K67*K66+L67*L66+M67*M66)/O66</f>
        <v>3.1786561264822137</v>
      </c>
      <c r="P67" s="161">
        <f>(I67*I66+N67*N66)/P66</f>
        <v>2.9144032921810701</v>
      </c>
    </row>
    <row r="68" spans="2:16" ht="19.5">
      <c r="B68" s="149" t="s">
        <v>212</v>
      </c>
      <c r="C68" s="13">
        <f t="shared" ref="C68:H68" si="24">C66*(13-C67)</f>
        <v>592.1</v>
      </c>
      <c r="D68" s="12">
        <f t="shared" si="24"/>
        <v>478.80000000000007</v>
      </c>
      <c r="E68" s="12">
        <f t="shared" si="24"/>
        <v>430.90000000000003</v>
      </c>
      <c r="F68" s="12">
        <f t="shared" si="24"/>
        <v>180</v>
      </c>
      <c r="G68" s="12">
        <f t="shared" si="24"/>
        <v>39</v>
      </c>
      <c r="H68" s="12">
        <f t="shared" si="24"/>
        <v>34</v>
      </c>
      <c r="I68" s="155">
        <f>SUM(C68:G68)</f>
        <v>1720.8000000000002</v>
      </c>
      <c r="J68" s="12">
        <f>J66*(13-J67)</f>
        <v>0.49999999999999822</v>
      </c>
      <c r="K68" s="12">
        <f>K66*(13-K67)</f>
        <v>117.80000000000003</v>
      </c>
      <c r="L68" s="12">
        <f>L66*(13-L67)</f>
        <v>249.00000000000003</v>
      </c>
      <c r="M68" s="12">
        <f>M66*(13-M67)</f>
        <v>362.7</v>
      </c>
      <c r="N68" s="155">
        <f>SUM(J68:M68)</f>
        <v>730</v>
      </c>
      <c r="O68" s="156">
        <f>O66*(13-O67)</f>
        <v>2484.8000000000002</v>
      </c>
      <c r="P68" s="162">
        <f>P66*(13-P67)</f>
        <v>2450.7999999999997</v>
      </c>
    </row>
    <row r="69" spans="2:16" ht="19.5">
      <c r="B69" s="149" t="s">
        <v>213</v>
      </c>
      <c r="C69" s="13">
        <f t="shared" ref="C69:H69" si="25">C66*(17-C67)</f>
        <v>716.1</v>
      </c>
      <c r="D69" s="12">
        <f t="shared" si="25"/>
        <v>590.80000000000007</v>
      </c>
      <c r="E69" s="12">
        <f t="shared" si="25"/>
        <v>554.9</v>
      </c>
      <c r="F69" s="12">
        <f t="shared" si="25"/>
        <v>300</v>
      </c>
      <c r="G69" s="12">
        <f t="shared" si="25"/>
        <v>143</v>
      </c>
      <c r="H69" s="12">
        <f t="shared" si="25"/>
        <v>74</v>
      </c>
      <c r="I69" s="155">
        <f>SUM(C69:G69)</f>
        <v>2304.8000000000002</v>
      </c>
      <c r="J69" s="12">
        <f>J66*(17-J67)</f>
        <v>20.5</v>
      </c>
      <c r="K69" s="12">
        <f>K66*(17-K67)</f>
        <v>241.8</v>
      </c>
      <c r="L69" s="12">
        <f>L66*(17-L67)</f>
        <v>369</v>
      </c>
      <c r="M69" s="12">
        <f>M66*(17-M67)</f>
        <v>486.7</v>
      </c>
      <c r="N69" s="155">
        <f>SUM(J69:M69)</f>
        <v>1118</v>
      </c>
      <c r="O69" s="156">
        <f>O66*(17-O67)</f>
        <v>3496.8</v>
      </c>
      <c r="P69" s="162">
        <f>P66*(17-P67)</f>
        <v>3422.7999999999997</v>
      </c>
    </row>
    <row r="70" spans="2:16" ht="19.5">
      <c r="B70" s="149" t="s">
        <v>214</v>
      </c>
      <c r="C70" s="17">
        <f t="shared" ref="C70:H70" si="26">C66*(18-C67)</f>
        <v>747.1</v>
      </c>
      <c r="D70" s="16">
        <f t="shared" si="26"/>
        <v>618.80000000000007</v>
      </c>
      <c r="E70" s="16">
        <f t="shared" si="26"/>
        <v>585.9</v>
      </c>
      <c r="F70" s="16">
        <f t="shared" si="26"/>
        <v>330</v>
      </c>
      <c r="G70" s="16">
        <f t="shared" si="26"/>
        <v>169</v>
      </c>
      <c r="H70" s="16">
        <f t="shared" si="26"/>
        <v>84</v>
      </c>
      <c r="I70" s="155">
        <f>SUM(C70:G70)</f>
        <v>2450.8000000000002</v>
      </c>
      <c r="J70" s="16">
        <f>J66*(18-J67)</f>
        <v>25.5</v>
      </c>
      <c r="K70" s="16">
        <f>K66*(18-K67)</f>
        <v>272.8</v>
      </c>
      <c r="L70" s="16">
        <f>L66*(18-L67)</f>
        <v>399</v>
      </c>
      <c r="M70" s="16">
        <f>M66*(18-M67)</f>
        <v>517.69999999999993</v>
      </c>
      <c r="N70" s="155">
        <f>SUM(J70:M70)</f>
        <v>1215</v>
      </c>
      <c r="O70" s="157">
        <f>O66*(18-O67)</f>
        <v>3749.8</v>
      </c>
      <c r="P70" s="163">
        <f>P66*(18-P67)</f>
        <v>3665.7999999999997</v>
      </c>
    </row>
    <row r="71" spans="2:16" ht="20.25" thickBot="1">
      <c r="B71" s="350" t="s">
        <v>215</v>
      </c>
      <c r="C71" s="21">
        <f t="shared" ref="C71:H71" si="27">C66*(19-C67)</f>
        <v>778.1</v>
      </c>
      <c r="D71" s="20">
        <f t="shared" si="27"/>
        <v>646.80000000000007</v>
      </c>
      <c r="E71" s="20">
        <f t="shared" si="27"/>
        <v>616.9</v>
      </c>
      <c r="F71" s="20">
        <f t="shared" si="27"/>
        <v>360</v>
      </c>
      <c r="G71" s="20">
        <f t="shared" si="27"/>
        <v>195</v>
      </c>
      <c r="H71" s="20">
        <f t="shared" si="27"/>
        <v>94</v>
      </c>
      <c r="I71" s="164">
        <f>SUM(C71:G71)</f>
        <v>2596.8000000000002</v>
      </c>
      <c r="J71" s="20">
        <f>J66*(19-J67)</f>
        <v>30.5</v>
      </c>
      <c r="K71" s="20">
        <f>K66*(19-K67)</f>
        <v>303.8</v>
      </c>
      <c r="L71" s="20">
        <f>L66*(19-L67)</f>
        <v>429</v>
      </c>
      <c r="M71" s="20">
        <f>M66*(19-M67)</f>
        <v>548.69999999999993</v>
      </c>
      <c r="N71" s="164">
        <f>SUM(J71:M71)</f>
        <v>1312</v>
      </c>
      <c r="O71" s="165">
        <f>O66*(19-O67)</f>
        <v>4002.8</v>
      </c>
      <c r="P71" s="166">
        <f>P66*(19-P67)</f>
        <v>3908.7999999999997</v>
      </c>
    </row>
    <row r="72" spans="2:16" ht="15.75" thickBot="1">
      <c r="B72" s="1"/>
      <c r="C72" s="1"/>
      <c r="D72" s="2"/>
      <c r="E72" s="2"/>
      <c r="F72" s="2"/>
      <c r="G72" s="1"/>
      <c r="H72" s="3"/>
      <c r="I72" s="2"/>
      <c r="J72" s="3"/>
      <c r="K72" s="2"/>
      <c r="L72" s="2"/>
      <c r="M72" s="1"/>
      <c r="N72" s="2"/>
      <c r="O72" s="1"/>
      <c r="P72" s="4"/>
    </row>
    <row r="73" spans="2:16" ht="24" thickBot="1">
      <c r="B73" s="473" t="s">
        <v>272</v>
      </c>
      <c r="C73" s="474"/>
      <c r="D73" s="474"/>
      <c r="E73" s="474"/>
      <c r="F73" s="474"/>
      <c r="G73" s="474"/>
      <c r="H73" s="474"/>
      <c r="I73" s="474"/>
      <c r="J73" s="474"/>
      <c r="K73" s="474"/>
      <c r="L73" s="470" t="s">
        <v>224</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c r="B76" s="148" t="s">
        <v>211</v>
      </c>
      <c r="C76" s="146">
        <v>31</v>
      </c>
      <c r="D76" s="8">
        <v>28</v>
      </c>
      <c r="E76" s="8">
        <v>31</v>
      </c>
      <c r="F76" s="8">
        <v>30</v>
      </c>
      <c r="G76" s="8">
        <v>15</v>
      </c>
      <c r="H76" s="8">
        <v>5</v>
      </c>
      <c r="I76" s="168">
        <f>SUM(C76:G76)</f>
        <v>135</v>
      </c>
      <c r="J76" s="8">
        <v>5</v>
      </c>
      <c r="K76" s="8">
        <v>31</v>
      </c>
      <c r="L76" s="8">
        <v>30</v>
      </c>
      <c r="M76" s="8">
        <v>31</v>
      </c>
      <c r="N76" s="168">
        <f>SUM(J76:M76)</f>
        <v>97</v>
      </c>
      <c r="O76" s="167">
        <f>SUM(C76:H76,J76:M76)</f>
        <v>237</v>
      </c>
      <c r="P76" s="169">
        <f>I76+N76</f>
        <v>232</v>
      </c>
    </row>
    <row r="77" spans="2:16" ht="19.5">
      <c r="B77" s="149" t="s">
        <v>485</v>
      </c>
      <c r="C77" s="147">
        <v>2.2999999999999998</v>
      </c>
      <c r="D77" s="10">
        <v>1.8</v>
      </c>
      <c r="E77" s="10">
        <v>4</v>
      </c>
      <c r="F77" s="10">
        <v>9.5</v>
      </c>
      <c r="G77" s="10">
        <v>10.3</v>
      </c>
      <c r="H77" s="10">
        <v>12.6</v>
      </c>
      <c r="I77" s="153">
        <f>(C76*C77+D76*D77+E76*E77+F76*F77+G76*G77)/I76</f>
        <v>5.0755555555555558</v>
      </c>
      <c r="J77" s="10">
        <v>12.3</v>
      </c>
      <c r="K77" s="95">
        <v>6</v>
      </c>
      <c r="L77" s="95">
        <v>0</v>
      </c>
      <c r="M77" s="95">
        <v>-2.2000000000000002</v>
      </c>
      <c r="N77" s="153">
        <f>(J76*J77+K76*K77+L76*L77+M76*M77)/N76</f>
        <v>1.8484536082474228</v>
      </c>
      <c r="O77" s="154">
        <f>(C77*C76+D77*D76+E77*E76+F77*F76+G77*G76+H77*H76+J77*J76+K77*K76+L77*L76+M77*M76)/O76</f>
        <v>3.9135021097046412</v>
      </c>
      <c r="P77" s="161">
        <f>(I77*I76+N77*N76)/P76</f>
        <v>3.7262931034482758</v>
      </c>
    </row>
    <row r="78" spans="2:16" ht="19.5">
      <c r="B78" s="149" t="s">
        <v>212</v>
      </c>
      <c r="C78" s="13">
        <f t="shared" ref="C78:H78" si="28">C76*(13-C77)</f>
        <v>331.7</v>
      </c>
      <c r="D78" s="12">
        <f t="shared" si="28"/>
        <v>313.59999999999997</v>
      </c>
      <c r="E78" s="12">
        <f t="shared" si="28"/>
        <v>279</v>
      </c>
      <c r="F78" s="12">
        <f t="shared" si="28"/>
        <v>105</v>
      </c>
      <c r="G78" s="12">
        <f t="shared" si="28"/>
        <v>40.499999999999986</v>
      </c>
      <c r="H78" s="12">
        <f t="shared" si="28"/>
        <v>2.0000000000000018</v>
      </c>
      <c r="I78" s="155">
        <f>SUM(C78:G78)</f>
        <v>1069.8</v>
      </c>
      <c r="J78" s="12">
        <f>J76*(13-J77)</f>
        <v>3.4999999999999964</v>
      </c>
      <c r="K78" s="12">
        <f>K76*(13-K77)</f>
        <v>217</v>
      </c>
      <c r="L78" s="12">
        <f>L76*(13-L77)</f>
        <v>390</v>
      </c>
      <c r="M78" s="12">
        <f>M76*(13-M77)</f>
        <v>471.2</v>
      </c>
      <c r="N78" s="155">
        <f>SUM(J78:M78)</f>
        <v>1081.7</v>
      </c>
      <c r="O78" s="156">
        <f>O76*(13-O77)</f>
        <v>2153.5</v>
      </c>
      <c r="P78" s="162">
        <f>P76*(13-P77)</f>
        <v>2151.5</v>
      </c>
    </row>
    <row r="79" spans="2:16" ht="19.5">
      <c r="B79" s="149" t="s">
        <v>213</v>
      </c>
      <c r="C79" s="13">
        <f t="shared" ref="C79:H79" si="29">C76*(17-C77)</f>
        <v>455.7</v>
      </c>
      <c r="D79" s="12">
        <f t="shared" si="29"/>
        <v>425.59999999999997</v>
      </c>
      <c r="E79" s="12">
        <f t="shared" si="29"/>
        <v>403</v>
      </c>
      <c r="F79" s="12">
        <f t="shared" si="29"/>
        <v>225</v>
      </c>
      <c r="G79" s="12">
        <f t="shared" si="29"/>
        <v>100.49999999999999</v>
      </c>
      <c r="H79" s="12">
        <f t="shared" si="29"/>
        <v>22</v>
      </c>
      <c r="I79" s="155">
        <f>SUM(C79:G79)</f>
        <v>1609.8</v>
      </c>
      <c r="J79" s="12">
        <f>J76*(17-J77)</f>
        <v>23.499999999999996</v>
      </c>
      <c r="K79" s="12">
        <f>K76*(17-K77)</f>
        <v>341</v>
      </c>
      <c r="L79" s="12">
        <f>L76*(17-L77)</f>
        <v>510</v>
      </c>
      <c r="M79" s="12">
        <f>M76*(17-M77)</f>
        <v>595.19999999999993</v>
      </c>
      <c r="N79" s="155">
        <f>SUM(J79:M79)</f>
        <v>1469.6999999999998</v>
      </c>
      <c r="O79" s="156">
        <f>O76*(17-O77)</f>
        <v>3101.5</v>
      </c>
      <c r="P79" s="162">
        <f>P76*(17-P77)</f>
        <v>3079.5</v>
      </c>
    </row>
    <row r="80" spans="2:16" ht="19.5">
      <c r="B80" s="149" t="s">
        <v>214</v>
      </c>
      <c r="C80" s="17">
        <f t="shared" ref="C80:H80" si="30">C76*(18-C77)</f>
        <v>486.7</v>
      </c>
      <c r="D80" s="16">
        <f t="shared" si="30"/>
        <v>453.59999999999997</v>
      </c>
      <c r="E80" s="16">
        <f t="shared" si="30"/>
        <v>434</v>
      </c>
      <c r="F80" s="16">
        <f t="shared" si="30"/>
        <v>255</v>
      </c>
      <c r="G80" s="16">
        <f t="shared" si="30"/>
        <v>115.49999999999999</v>
      </c>
      <c r="H80" s="16">
        <f t="shared" si="30"/>
        <v>27</v>
      </c>
      <c r="I80" s="155">
        <f>SUM(C80:G80)</f>
        <v>1744.8</v>
      </c>
      <c r="J80" s="16">
        <f>J76*(18-J77)</f>
        <v>28.499999999999996</v>
      </c>
      <c r="K80" s="16">
        <f>K76*(18-K77)</f>
        <v>372</v>
      </c>
      <c r="L80" s="16">
        <f>L76*(18-L77)</f>
        <v>540</v>
      </c>
      <c r="M80" s="16">
        <f>M76*(18-M77)</f>
        <v>626.19999999999993</v>
      </c>
      <c r="N80" s="155">
        <f>SUM(J80:M80)</f>
        <v>1566.6999999999998</v>
      </c>
      <c r="O80" s="157">
        <f>O76*(18-O77)</f>
        <v>3338.5</v>
      </c>
      <c r="P80" s="163">
        <f>P76*(18-P77)</f>
        <v>3311.5</v>
      </c>
    </row>
    <row r="81" spans="2:16" ht="20.25" thickBot="1">
      <c r="B81" s="350" t="s">
        <v>215</v>
      </c>
      <c r="C81" s="21">
        <f t="shared" ref="C81:H81" si="31">C76*(19-C77)</f>
        <v>517.69999999999993</v>
      </c>
      <c r="D81" s="20">
        <f t="shared" si="31"/>
        <v>481.59999999999997</v>
      </c>
      <c r="E81" s="20">
        <f t="shared" si="31"/>
        <v>465</v>
      </c>
      <c r="F81" s="20">
        <f t="shared" si="31"/>
        <v>285</v>
      </c>
      <c r="G81" s="20">
        <f t="shared" si="31"/>
        <v>130.5</v>
      </c>
      <c r="H81" s="20">
        <f t="shared" si="31"/>
        <v>32</v>
      </c>
      <c r="I81" s="164">
        <f>SUM(C81:G81)</f>
        <v>1879.8</v>
      </c>
      <c r="J81" s="20">
        <f>J76*(19-J77)</f>
        <v>33.5</v>
      </c>
      <c r="K81" s="20">
        <f>K76*(19-K77)</f>
        <v>403</v>
      </c>
      <c r="L81" s="20">
        <f>L76*(19-L77)</f>
        <v>570</v>
      </c>
      <c r="M81" s="20">
        <f>M76*(19-M77)</f>
        <v>657.19999999999993</v>
      </c>
      <c r="N81" s="164">
        <f>SUM(J81:M81)</f>
        <v>1663.6999999999998</v>
      </c>
      <c r="O81" s="165">
        <f>O76*(19-O77)</f>
        <v>3575.5</v>
      </c>
      <c r="P81" s="166">
        <f>P76*(19-P77)</f>
        <v>3543.5</v>
      </c>
    </row>
    <row r="82" spans="2:16" ht="15.75" thickBot="1">
      <c r="B82" s="1"/>
      <c r="C82" s="1"/>
      <c r="D82" s="2"/>
      <c r="E82" s="2"/>
      <c r="F82" s="2"/>
      <c r="G82" s="1"/>
      <c r="H82" s="3"/>
      <c r="I82" s="2"/>
      <c r="J82" s="3"/>
      <c r="K82" s="2"/>
      <c r="L82" s="2"/>
      <c r="M82" s="1"/>
      <c r="N82" s="2"/>
      <c r="O82" s="1"/>
      <c r="P82" s="4"/>
    </row>
    <row r="83" spans="2:16" ht="24" thickBot="1">
      <c r="B83" s="473" t="s">
        <v>272</v>
      </c>
      <c r="C83" s="474"/>
      <c r="D83" s="474"/>
      <c r="E83" s="474"/>
      <c r="F83" s="474"/>
      <c r="G83" s="474"/>
      <c r="H83" s="474"/>
      <c r="I83" s="474"/>
      <c r="J83" s="474"/>
      <c r="K83" s="474"/>
      <c r="L83" s="470" t="s">
        <v>225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c r="B86" s="148" t="s">
        <v>211</v>
      </c>
      <c r="C86" s="146">
        <v>31</v>
      </c>
      <c r="D86" s="8">
        <v>28</v>
      </c>
      <c r="E86" s="8">
        <v>31</v>
      </c>
      <c r="F86" s="8">
        <v>30</v>
      </c>
      <c r="G86" s="8">
        <v>15</v>
      </c>
      <c r="H86" s="8">
        <v>5</v>
      </c>
      <c r="I86" s="168">
        <f>SUM(C86:G86)</f>
        <v>135</v>
      </c>
      <c r="J86" s="8">
        <v>20</v>
      </c>
      <c r="K86" s="8">
        <v>31</v>
      </c>
      <c r="L86" s="8">
        <v>30</v>
      </c>
      <c r="M86" s="8">
        <v>31</v>
      </c>
      <c r="N86" s="168">
        <f>SUM(J86:M86)</f>
        <v>112</v>
      </c>
      <c r="O86" s="167">
        <f>SUM(C86:H86,J86:M86)</f>
        <v>252</v>
      </c>
      <c r="P86" s="169">
        <f>I86+N86</f>
        <v>247</v>
      </c>
    </row>
    <row r="87" spans="2:16" ht="19.5">
      <c r="B87" s="149" t="s">
        <v>485</v>
      </c>
      <c r="C87" s="147">
        <v>0.1</v>
      </c>
      <c r="D87" s="10">
        <v>1.3</v>
      </c>
      <c r="E87" s="10">
        <v>2</v>
      </c>
      <c r="F87" s="10">
        <v>7</v>
      </c>
      <c r="G87" s="10">
        <v>10.3</v>
      </c>
      <c r="H87" s="10">
        <v>12.3</v>
      </c>
      <c r="I87" s="153">
        <f>(C86*C87+D86*D87+E86*E87+F86*F87+G86*G87)/I86</f>
        <v>3.4518518518518517</v>
      </c>
      <c r="J87" s="10">
        <v>8.1</v>
      </c>
      <c r="K87" s="95">
        <v>7.3</v>
      </c>
      <c r="L87" s="95">
        <v>3.6</v>
      </c>
      <c r="M87" s="95">
        <v>-0.5</v>
      </c>
      <c r="N87" s="153">
        <f>(J86*J87+K86*K87+L86*L87+M86*M87)/N86</f>
        <v>4.2928571428571427</v>
      </c>
      <c r="O87" s="154">
        <f>(C87*C86+D87*D86+E87*E86+F87*F86+G87*G86+H87*H86+J87*J86+K87*K86+L87*L86+M87*M86)/O86</f>
        <v>4.0011904761904757</v>
      </c>
      <c r="P87" s="161">
        <f>(I87*I86+N87*N86)/P86</f>
        <v>3.8331983805668015</v>
      </c>
    </row>
    <row r="88" spans="2:16" ht="19.5">
      <c r="B88" s="149" t="s">
        <v>212</v>
      </c>
      <c r="C88" s="13">
        <f t="shared" ref="C88:H88" si="32">C86*(13-C87)</f>
        <v>399.90000000000003</v>
      </c>
      <c r="D88" s="12">
        <f t="shared" si="32"/>
        <v>327.59999999999997</v>
      </c>
      <c r="E88" s="12">
        <f t="shared" si="32"/>
        <v>341</v>
      </c>
      <c r="F88" s="12">
        <f t="shared" si="32"/>
        <v>180</v>
      </c>
      <c r="G88" s="12">
        <f t="shared" si="32"/>
        <v>40.499999999999986</v>
      </c>
      <c r="H88" s="12">
        <f t="shared" si="32"/>
        <v>3.4999999999999964</v>
      </c>
      <c r="I88" s="155">
        <f>SUM(C88:G88)</f>
        <v>1289</v>
      </c>
      <c r="J88" s="12">
        <f>J86*(13-J87)</f>
        <v>98</v>
      </c>
      <c r="K88" s="12">
        <f>K86*(13-K87)</f>
        <v>176.70000000000002</v>
      </c>
      <c r="L88" s="12">
        <f>L86*(13-L87)</f>
        <v>282</v>
      </c>
      <c r="M88" s="12">
        <f>M86*(13-M87)</f>
        <v>418.5</v>
      </c>
      <c r="N88" s="155">
        <f>SUM(J88:M88)</f>
        <v>975.2</v>
      </c>
      <c r="O88" s="156">
        <f>O86*(13-O87)</f>
        <v>2267.6999999999998</v>
      </c>
      <c r="P88" s="162">
        <f>P86*(13-P87)</f>
        <v>2264.1999999999998</v>
      </c>
    </row>
    <row r="89" spans="2:16" ht="19.5">
      <c r="B89" s="149" t="s">
        <v>213</v>
      </c>
      <c r="C89" s="13">
        <f t="shared" ref="C89:H89" si="33">C86*(17-C87)</f>
        <v>523.9</v>
      </c>
      <c r="D89" s="12">
        <f t="shared" si="33"/>
        <v>439.59999999999997</v>
      </c>
      <c r="E89" s="12">
        <f t="shared" si="33"/>
        <v>465</v>
      </c>
      <c r="F89" s="12">
        <f t="shared" si="33"/>
        <v>300</v>
      </c>
      <c r="G89" s="12">
        <f t="shared" si="33"/>
        <v>100.49999999999999</v>
      </c>
      <c r="H89" s="12">
        <f t="shared" si="33"/>
        <v>23.499999999999996</v>
      </c>
      <c r="I89" s="155">
        <f>SUM(C89:G89)</f>
        <v>1829</v>
      </c>
      <c r="J89" s="12">
        <f>J86*(17-J87)</f>
        <v>178</v>
      </c>
      <c r="K89" s="12">
        <f>K86*(17-K87)</f>
        <v>300.7</v>
      </c>
      <c r="L89" s="12">
        <f>L86*(17-L87)</f>
        <v>402</v>
      </c>
      <c r="M89" s="12">
        <f>M86*(17-M87)</f>
        <v>542.5</v>
      </c>
      <c r="N89" s="155">
        <f>SUM(J89:M89)</f>
        <v>1423.2</v>
      </c>
      <c r="O89" s="156">
        <f>O86*(17-O87)</f>
        <v>3275.7</v>
      </c>
      <c r="P89" s="162">
        <f>P86*(17-P87)</f>
        <v>3252.2</v>
      </c>
    </row>
    <row r="90" spans="2:16" ht="19.5">
      <c r="B90" s="149" t="s">
        <v>214</v>
      </c>
      <c r="C90" s="17">
        <f t="shared" ref="C90:H90" si="34">C86*(18-C87)</f>
        <v>554.9</v>
      </c>
      <c r="D90" s="16">
        <f t="shared" si="34"/>
        <v>467.59999999999997</v>
      </c>
      <c r="E90" s="16">
        <f t="shared" si="34"/>
        <v>496</v>
      </c>
      <c r="F90" s="16">
        <f t="shared" si="34"/>
        <v>330</v>
      </c>
      <c r="G90" s="16">
        <f t="shared" si="34"/>
        <v>115.49999999999999</v>
      </c>
      <c r="H90" s="16">
        <f t="shared" si="34"/>
        <v>28.499999999999996</v>
      </c>
      <c r="I90" s="155">
        <f>SUM(C90:G90)</f>
        <v>1964</v>
      </c>
      <c r="J90" s="16">
        <f>J86*(18-J87)</f>
        <v>198</v>
      </c>
      <c r="K90" s="16">
        <f>K86*(18-K87)</f>
        <v>331.7</v>
      </c>
      <c r="L90" s="16">
        <f>L86*(18-L87)</f>
        <v>432</v>
      </c>
      <c r="M90" s="16">
        <f>M86*(18-M87)</f>
        <v>573.5</v>
      </c>
      <c r="N90" s="155">
        <f>SUM(J90:M90)</f>
        <v>1535.2</v>
      </c>
      <c r="O90" s="157">
        <f>O86*(18-O87)</f>
        <v>3527.7</v>
      </c>
      <c r="P90" s="163">
        <f>P86*(18-P87)</f>
        <v>3499.2</v>
      </c>
    </row>
    <row r="91" spans="2:16" ht="20.25" thickBot="1">
      <c r="B91" s="350" t="s">
        <v>215</v>
      </c>
      <c r="C91" s="21">
        <f t="shared" ref="C91:H91" si="35">C86*(19-C87)</f>
        <v>585.9</v>
      </c>
      <c r="D91" s="20">
        <f t="shared" si="35"/>
        <v>495.59999999999997</v>
      </c>
      <c r="E91" s="20">
        <f t="shared" si="35"/>
        <v>527</v>
      </c>
      <c r="F91" s="20">
        <f t="shared" si="35"/>
        <v>360</v>
      </c>
      <c r="G91" s="20">
        <f t="shared" si="35"/>
        <v>130.5</v>
      </c>
      <c r="H91" s="20">
        <f t="shared" si="35"/>
        <v>33.5</v>
      </c>
      <c r="I91" s="164">
        <f>SUM(C91:G91)</f>
        <v>2099</v>
      </c>
      <c r="J91" s="20">
        <f>J86*(19-J87)</f>
        <v>218</v>
      </c>
      <c r="K91" s="20">
        <f>K86*(19-K87)</f>
        <v>362.7</v>
      </c>
      <c r="L91" s="20">
        <f>L86*(19-L87)</f>
        <v>462</v>
      </c>
      <c r="M91" s="20">
        <f>M86*(19-M87)</f>
        <v>604.5</v>
      </c>
      <c r="N91" s="164">
        <f>SUM(J91:M91)</f>
        <v>1647.2</v>
      </c>
      <c r="O91" s="165">
        <f>O86*(19-O87)</f>
        <v>3779.7</v>
      </c>
      <c r="P91" s="166">
        <f>P86*(19-P87)</f>
        <v>3746.2</v>
      </c>
    </row>
    <row r="92" spans="2:16" ht="15.75" thickBot="1">
      <c r="B92" s="1"/>
      <c r="C92" s="1"/>
      <c r="D92" s="2"/>
      <c r="E92" s="2"/>
      <c r="F92" s="2"/>
      <c r="G92" s="1"/>
      <c r="H92" s="3"/>
      <c r="I92" s="2"/>
      <c r="J92" s="3"/>
      <c r="K92" s="2"/>
      <c r="L92" s="2"/>
      <c r="M92" s="1"/>
      <c r="N92" s="2"/>
      <c r="O92" s="1"/>
      <c r="P92" s="4"/>
    </row>
    <row r="93" spans="2:16" ht="24" thickBot="1">
      <c r="B93" s="473" t="s">
        <v>272</v>
      </c>
      <c r="C93" s="474"/>
      <c r="D93" s="474"/>
      <c r="E93" s="474"/>
      <c r="F93" s="474"/>
      <c r="G93" s="474"/>
      <c r="H93" s="474"/>
      <c r="I93" s="474"/>
      <c r="J93" s="474"/>
      <c r="K93" s="474"/>
      <c r="L93" s="470" t="s">
        <v>226</v>
      </c>
      <c r="M93" s="471"/>
      <c r="N93" s="471"/>
      <c r="O93" s="471"/>
      <c r="P93" s="472"/>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16.5" thickBot="1">
      <c r="B95" s="466"/>
      <c r="C95" s="462"/>
      <c r="D95" s="462"/>
      <c r="E95" s="462"/>
      <c r="F95" s="462"/>
      <c r="G95" s="462"/>
      <c r="H95" s="462"/>
      <c r="I95" s="462"/>
      <c r="J95" s="462"/>
      <c r="K95" s="462"/>
      <c r="L95" s="462"/>
      <c r="M95" s="462"/>
      <c r="N95" s="462"/>
      <c r="O95" s="145" t="s">
        <v>209</v>
      </c>
      <c r="P95" s="30" t="s">
        <v>210</v>
      </c>
    </row>
    <row r="96" spans="2:16">
      <c r="B96" s="148" t="s">
        <v>211</v>
      </c>
      <c r="C96" s="146">
        <v>31</v>
      </c>
      <c r="D96" s="8">
        <v>28</v>
      </c>
      <c r="E96" s="8">
        <v>31</v>
      </c>
      <c r="F96" s="8">
        <v>30</v>
      </c>
      <c r="G96" s="8">
        <v>21</v>
      </c>
      <c r="H96" s="8">
        <v>10</v>
      </c>
      <c r="I96" s="168">
        <f>SUM(C96:G96)</f>
        <v>141</v>
      </c>
      <c r="J96" s="8">
        <v>15</v>
      </c>
      <c r="K96" s="8">
        <v>31</v>
      </c>
      <c r="L96" s="8">
        <v>30</v>
      </c>
      <c r="M96" s="8">
        <v>31</v>
      </c>
      <c r="N96" s="168">
        <f>SUM(J96:M96)</f>
        <v>107</v>
      </c>
      <c r="O96" s="167">
        <f>SUM(C96:H96,J96:M96)</f>
        <v>258</v>
      </c>
      <c r="P96" s="169">
        <f>I96+N96</f>
        <v>248</v>
      </c>
    </row>
    <row r="97" spans="2:16" ht="19.5">
      <c r="B97" s="149" t="s">
        <v>485</v>
      </c>
      <c r="C97" s="147">
        <v>-4.7</v>
      </c>
      <c r="D97" s="10">
        <v>-2.1</v>
      </c>
      <c r="E97" s="10">
        <v>1.9</v>
      </c>
      <c r="F97" s="10">
        <v>11.3</v>
      </c>
      <c r="G97" s="10">
        <v>10.7</v>
      </c>
      <c r="H97" s="10">
        <v>11.3</v>
      </c>
      <c r="I97" s="153">
        <f>(C96*C97+D96*D97+E96*E97+F96*F97+G96*G97)/I96</f>
        <v>2.9652482269503544</v>
      </c>
      <c r="J97" s="10">
        <v>12.4</v>
      </c>
      <c r="K97" s="95">
        <v>6.1</v>
      </c>
      <c r="L97" s="95">
        <v>4.5</v>
      </c>
      <c r="M97" s="95">
        <v>-1.7</v>
      </c>
      <c r="N97" s="153">
        <f>(J96*J97+K96*K97+L96*L97+M96*M97)/N96</f>
        <v>4.2747663551401871</v>
      </c>
      <c r="O97" s="154">
        <f>(C97*C96+D97*D96+E97*E96+F97*F96+G97*G96+H97*H96+J97*J96+K97*K96+L97*L96+M97*M96)/O96</f>
        <v>3.8313953488372086</v>
      </c>
      <c r="P97" s="161">
        <f>(I97*I96+N97*N96)/P96</f>
        <v>3.530241935483871</v>
      </c>
    </row>
    <row r="98" spans="2:16" ht="19.5">
      <c r="B98" s="149" t="s">
        <v>212</v>
      </c>
      <c r="C98" s="13">
        <f t="shared" ref="C98:H98" si="36">C96*(13-C97)</f>
        <v>548.69999999999993</v>
      </c>
      <c r="D98" s="12">
        <f t="shared" si="36"/>
        <v>422.8</v>
      </c>
      <c r="E98" s="12">
        <f t="shared" si="36"/>
        <v>344.09999999999997</v>
      </c>
      <c r="F98" s="12">
        <f t="shared" si="36"/>
        <v>50.999999999999979</v>
      </c>
      <c r="G98" s="12">
        <f t="shared" si="36"/>
        <v>48.300000000000011</v>
      </c>
      <c r="H98" s="12">
        <f t="shared" si="36"/>
        <v>16.999999999999993</v>
      </c>
      <c r="I98" s="155">
        <f>SUM(C98:G98)</f>
        <v>1414.8999999999999</v>
      </c>
      <c r="J98" s="12">
        <f>J96*(13-J97)</f>
        <v>8.9999999999999947</v>
      </c>
      <c r="K98" s="12">
        <f>K96*(13-K97)</f>
        <v>213.9</v>
      </c>
      <c r="L98" s="12">
        <f>L96*(13-L97)</f>
        <v>255</v>
      </c>
      <c r="M98" s="12">
        <f>M96*(13-M97)</f>
        <v>455.7</v>
      </c>
      <c r="N98" s="155">
        <f>SUM(J98:M98)</f>
        <v>933.59999999999991</v>
      </c>
      <c r="O98" s="156">
        <f>O96*(13-O97)</f>
        <v>2365.5</v>
      </c>
      <c r="P98" s="162">
        <f>P96*(13-P97)</f>
        <v>2348.5</v>
      </c>
    </row>
    <row r="99" spans="2:16" ht="19.5">
      <c r="B99" s="149" t="s">
        <v>213</v>
      </c>
      <c r="C99" s="13">
        <f t="shared" ref="C99:H99" si="37">C96*(17-C97)</f>
        <v>672.69999999999993</v>
      </c>
      <c r="D99" s="12">
        <f t="shared" si="37"/>
        <v>534.80000000000007</v>
      </c>
      <c r="E99" s="12">
        <f t="shared" si="37"/>
        <v>468.09999999999997</v>
      </c>
      <c r="F99" s="12">
        <f t="shared" si="37"/>
        <v>170.99999999999997</v>
      </c>
      <c r="G99" s="12">
        <f t="shared" si="37"/>
        <v>132.30000000000001</v>
      </c>
      <c r="H99" s="12">
        <f t="shared" si="37"/>
        <v>56.999999999999993</v>
      </c>
      <c r="I99" s="155">
        <f>SUM(C99:G99)</f>
        <v>1978.8999999999999</v>
      </c>
      <c r="J99" s="12">
        <f>J96*(17-J97)</f>
        <v>69</v>
      </c>
      <c r="K99" s="12">
        <f>K96*(17-K97)</f>
        <v>337.90000000000003</v>
      </c>
      <c r="L99" s="12">
        <f>L96*(17-L97)</f>
        <v>375</v>
      </c>
      <c r="M99" s="12">
        <f>M96*(17-M97)</f>
        <v>579.69999999999993</v>
      </c>
      <c r="N99" s="155">
        <f>SUM(J99:M99)</f>
        <v>1361.6</v>
      </c>
      <c r="O99" s="156">
        <f>O96*(17-O97)</f>
        <v>3397.5</v>
      </c>
      <c r="P99" s="162">
        <f>P96*(17-P97)</f>
        <v>3340.5</v>
      </c>
    </row>
    <row r="100" spans="2:16" ht="19.5">
      <c r="B100" s="149" t="s">
        <v>214</v>
      </c>
      <c r="C100" s="17">
        <f t="shared" ref="C100:H100" si="38">C96*(18-C97)</f>
        <v>703.69999999999993</v>
      </c>
      <c r="D100" s="16">
        <f t="shared" si="38"/>
        <v>562.80000000000007</v>
      </c>
      <c r="E100" s="16">
        <f t="shared" si="38"/>
        <v>499.1</v>
      </c>
      <c r="F100" s="16">
        <f t="shared" si="38"/>
        <v>200.99999999999997</v>
      </c>
      <c r="G100" s="16">
        <f t="shared" si="38"/>
        <v>153.30000000000001</v>
      </c>
      <c r="H100" s="16">
        <f t="shared" si="38"/>
        <v>67</v>
      </c>
      <c r="I100" s="155">
        <f>SUM(C100:G100)</f>
        <v>2119.9</v>
      </c>
      <c r="J100" s="16">
        <f>J96*(18-J97)</f>
        <v>84</v>
      </c>
      <c r="K100" s="16">
        <f>K96*(18-K97)</f>
        <v>368.90000000000003</v>
      </c>
      <c r="L100" s="16">
        <f>L96*(18-L97)</f>
        <v>405</v>
      </c>
      <c r="M100" s="16">
        <f>M96*(18-M97)</f>
        <v>610.69999999999993</v>
      </c>
      <c r="N100" s="155">
        <f>SUM(J100:M100)</f>
        <v>1468.6</v>
      </c>
      <c r="O100" s="157">
        <f>O96*(18-O97)</f>
        <v>3655.5</v>
      </c>
      <c r="P100" s="163">
        <f>P96*(18-P97)</f>
        <v>3588.5</v>
      </c>
    </row>
    <row r="101" spans="2:16" ht="20.25" thickBot="1">
      <c r="B101" s="350" t="s">
        <v>215</v>
      </c>
      <c r="C101" s="21">
        <f t="shared" ref="C101:H101" si="39">C96*(19-C97)</f>
        <v>734.69999999999993</v>
      </c>
      <c r="D101" s="20">
        <f t="shared" si="39"/>
        <v>590.80000000000007</v>
      </c>
      <c r="E101" s="20">
        <f t="shared" si="39"/>
        <v>530.1</v>
      </c>
      <c r="F101" s="20">
        <f t="shared" si="39"/>
        <v>230.99999999999997</v>
      </c>
      <c r="G101" s="20">
        <f t="shared" si="39"/>
        <v>174.3</v>
      </c>
      <c r="H101" s="20">
        <f t="shared" si="39"/>
        <v>77</v>
      </c>
      <c r="I101" s="164">
        <f>SUM(C101:G101)</f>
        <v>2260.9</v>
      </c>
      <c r="J101" s="20">
        <f>J96*(19-J97)</f>
        <v>99</v>
      </c>
      <c r="K101" s="20">
        <f>K96*(19-K97)</f>
        <v>399.90000000000003</v>
      </c>
      <c r="L101" s="20">
        <f>L96*(19-L97)</f>
        <v>435</v>
      </c>
      <c r="M101" s="20">
        <f>M96*(19-M97)</f>
        <v>641.69999999999993</v>
      </c>
      <c r="N101" s="164">
        <f>SUM(J101:M101)</f>
        <v>1575.6</v>
      </c>
      <c r="O101" s="165">
        <f>O96*(19-O97)</f>
        <v>3913.5</v>
      </c>
      <c r="P101" s="166">
        <f>P96*(19-P97)</f>
        <v>3836.5</v>
      </c>
    </row>
    <row r="102" spans="2:16" ht="15.75" thickBot="1">
      <c r="B102" s="1"/>
      <c r="C102" s="1"/>
      <c r="D102" s="2"/>
      <c r="E102" s="2"/>
      <c r="F102" s="2"/>
      <c r="G102" s="1"/>
      <c r="H102" s="3"/>
      <c r="I102" s="2"/>
      <c r="J102" s="3"/>
      <c r="K102" s="2"/>
      <c r="L102" s="2"/>
      <c r="M102" s="1"/>
      <c r="N102" s="2"/>
      <c r="O102" s="1"/>
      <c r="P102" s="4"/>
    </row>
    <row r="103" spans="2:16" ht="24" thickBot="1">
      <c r="B103" s="473" t="s">
        <v>272</v>
      </c>
      <c r="C103" s="474"/>
      <c r="D103" s="474"/>
      <c r="E103" s="474"/>
      <c r="F103" s="474"/>
      <c r="G103" s="474"/>
      <c r="H103" s="474"/>
      <c r="I103" s="474"/>
      <c r="J103" s="474"/>
      <c r="K103" s="474"/>
      <c r="L103" s="470" t="s">
        <v>227</v>
      </c>
      <c r="M103" s="471"/>
      <c r="N103" s="471"/>
      <c r="O103" s="471"/>
      <c r="P103" s="472"/>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16.5" thickBot="1">
      <c r="B105" s="466"/>
      <c r="C105" s="462"/>
      <c r="D105" s="462"/>
      <c r="E105" s="462"/>
      <c r="F105" s="462"/>
      <c r="G105" s="462"/>
      <c r="H105" s="462"/>
      <c r="I105" s="462"/>
      <c r="J105" s="462"/>
      <c r="K105" s="462"/>
      <c r="L105" s="462"/>
      <c r="M105" s="462"/>
      <c r="N105" s="462"/>
      <c r="O105" s="145" t="s">
        <v>209</v>
      </c>
      <c r="P105" s="30" t="s">
        <v>210</v>
      </c>
    </row>
    <row r="106" spans="2:16">
      <c r="B106" s="148" t="s">
        <v>211</v>
      </c>
      <c r="C106" s="146">
        <v>31</v>
      </c>
      <c r="D106" s="8">
        <v>28</v>
      </c>
      <c r="E106" s="8">
        <v>31</v>
      </c>
      <c r="F106" s="8">
        <v>30</v>
      </c>
      <c r="G106" s="8">
        <v>26</v>
      </c>
      <c r="H106" s="8">
        <v>10</v>
      </c>
      <c r="I106" s="168">
        <f>SUM(C106:G106)</f>
        <v>146</v>
      </c>
      <c r="J106" s="8">
        <v>30</v>
      </c>
      <c r="K106" s="8">
        <v>31</v>
      </c>
      <c r="L106" s="8">
        <v>30</v>
      </c>
      <c r="M106" s="8">
        <v>31</v>
      </c>
      <c r="N106" s="168">
        <f>SUM(J106:M106)</f>
        <v>122</v>
      </c>
      <c r="O106" s="167">
        <f>SUM(C106:H106,J106:M106)</f>
        <v>278</v>
      </c>
      <c r="P106" s="169">
        <f>I106+N106</f>
        <v>268</v>
      </c>
    </row>
    <row r="107" spans="2:16" ht="19.5">
      <c r="B107" s="149" t="s">
        <v>485</v>
      </c>
      <c r="C107" s="147">
        <v>-5.4</v>
      </c>
      <c r="D107" s="10">
        <v>-2.4</v>
      </c>
      <c r="E107" s="10">
        <v>1.1000000000000001</v>
      </c>
      <c r="F107" s="10">
        <v>7</v>
      </c>
      <c r="G107" s="10">
        <v>10.3</v>
      </c>
      <c r="H107" s="10">
        <v>12.1</v>
      </c>
      <c r="I107" s="153">
        <f>(C106*C107+D106*D107+E106*E107+F106*F107+G106*G107)/I106</f>
        <v>1.8993150684931503</v>
      </c>
      <c r="J107" s="10">
        <v>10.199999999999999</v>
      </c>
      <c r="K107" s="95">
        <v>4.9000000000000004</v>
      </c>
      <c r="L107" s="95">
        <v>4.0999999999999996</v>
      </c>
      <c r="M107" s="95">
        <v>-5.5</v>
      </c>
      <c r="N107" s="153">
        <f>(J106*J107+K106*K107+L106*L107+M106*M107)/N106</f>
        <v>3.3639344262295081</v>
      </c>
      <c r="O107" s="154">
        <f>(C107*C106+D107*D106+E107*E106+F107*F106+G107*G106+H107*H106+J107*J106+K107*K106+L107*L106+M107*M106)/O106</f>
        <v>2.9089928057553953</v>
      </c>
      <c r="P107" s="161">
        <f>(I107*I106+N107*N106)/P106</f>
        <v>2.5660447761194027</v>
      </c>
    </row>
    <row r="108" spans="2:16" ht="19.5">
      <c r="B108" s="149" t="s">
        <v>212</v>
      </c>
      <c r="C108" s="13">
        <f t="shared" ref="C108:H108" si="40">C106*(13-C107)</f>
        <v>570.4</v>
      </c>
      <c r="D108" s="12">
        <f t="shared" si="40"/>
        <v>431.2</v>
      </c>
      <c r="E108" s="12">
        <f t="shared" si="40"/>
        <v>368.90000000000003</v>
      </c>
      <c r="F108" s="12">
        <f t="shared" si="40"/>
        <v>180</v>
      </c>
      <c r="G108" s="12">
        <f t="shared" si="40"/>
        <v>70.199999999999989</v>
      </c>
      <c r="H108" s="12">
        <f t="shared" si="40"/>
        <v>9.0000000000000036</v>
      </c>
      <c r="I108" s="155">
        <f>SUM(C108:G108)</f>
        <v>1620.7</v>
      </c>
      <c r="J108" s="12">
        <f>J106*(13-J107)</f>
        <v>84.000000000000028</v>
      </c>
      <c r="K108" s="12">
        <f>K106*(13-K107)</f>
        <v>251.1</v>
      </c>
      <c r="L108" s="12">
        <f>L106*(13-L107)</f>
        <v>267</v>
      </c>
      <c r="M108" s="12">
        <f>M106*(13-M107)</f>
        <v>573.5</v>
      </c>
      <c r="N108" s="155">
        <f>SUM(J108:M108)</f>
        <v>1175.5999999999999</v>
      </c>
      <c r="O108" s="156">
        <f>O106*(13-O107)</f>
        <v>2805.2999999999997</v>
      </c>
      <c r="P108" s="162">
        <f>P106*(13-P107)</f>
        <v>2796.2999999999997</v>
      </c>
    </row>
    <row r="109" spans="2:16" ht="19.5">
      <c r="B109" s="149" t="s">
        <v>213</v>
      </c>
      <c r="C109" s="13">
        <f t="shared" ref="C109:H109" si="41">C106*(17-C107)</f>
        <v>694.4</v>
      </c>
      <c r="D109" s="12">
        <f t="shared" si="41"/>
        <v>543.19999999999993</v>
      </c>
      <c r="E109" s="12">
        <f t="shared" si="41"/>
        <v>492.90000000000003</v>
      </c>
      <c r="F109" s="12">
        <f t="shared" si="41"/>
        <v>300</v>
      </c>
      <c r="G109" s="12">
        <f t="shared" si="41"/>
        <v>174.2</v>
      </c>
      <c r="H109" s="12">
        <f t="shared" si="41"/>
        <v>49</v>
      </c>
      <c r="I109" s="155">
        <f>SUM(C109:G109)</f>
        <v>2204.6999999999998</v>
      </c>
      <c r="J109" s="12">
        <f>J106*(17-J107)</f>
        <v>204.00000000000003</v>
      </c>
      <c r="K109" s="12">
        <f>K106*(17-K107)</f>
        <v>375.09999999999997</v>
      </c>
      <c r="L109" s="12">
        <f>L106*(17-L107)</f>
        <v>387</v>
      </c>
      <c r="M109" s="12">
        <f>M106*(17-M107)</f>
        <v>697.5</v>
      </c>
      <c r="N109" s="155">
        <f>SUM(J109:M109)</f>
        <v>1663.6</v>
      </c>
      <c r="O109" s="156">
        <f>O106*(17-O107)</f>
        <v>3917.2999999999997</v>
      </c>
      <c r="P109" s="162">
        <f>P106*(17-P107)</f>
        <v>3868.2999999999997</v>
      </c>
    </row>
    <row r="110" spans="2:16" ht="19.5">
      <c r="B110" s="149" t="s">
        <v>214</v>
      </c>
      <c r="C110" s="17">
        <f t="shared" ref="C110:H110" si="42">C106*(18-C107)</f>
        <v>725.4</v>
      </c>
      <c r="D110" s="16">
        <f t="shared" si="42"/>
        <v>571.19999999999993</v>
      </c>
      <c r="E110" s="16">
        <f t="shared" si="42"/>
        <v>523.9</v>
      </c>
      <c r="F110" s="16">
        <f t="shared" si="42"/>
        <v>330</v>
      </c>
      <c r="G110" s="16">
        <f t="shared" si="42"/>
        <v>200.2</v>
      </c>
      <c r="H110" s="16">
        <f t="shared" si="42"/>
        <v>59</v>
      </c>
      <c r="I110" s="155">
        <f>SUM(C110:G110)</f>
        <v>2350.6999999999998</v>
      </c>
      <c r="J110" s="16">
        <f>J106*(18-J107)</f>
        <v>234.00000000000003</v>
      </c>
      <c r="K110" s="16">
        <f>K106*(18-K107)</f>
        <v>406.09999999999997</v>
      </c>
      <c r="L110" s="16">
        <f>L106*(18-L107)</f>
        <v>417</v>
      </c>
      <c r="M110" s="16">
        <f>M106*(18-M107)</f>
        <v>728.5</v>
      </c>
      <c r="N110" s="155">
        <f>SUM(J110:M110)</f>
        <v>1785.6</v>
      </c>
      <c r="O110" s="157">
        <f>O106*(18-O107)</f>
        <v>4195.3</v>
      </c>
      <c r="P110" s="163">
        <f>P106*(18-P107)</f>
        <v>4136.3</v>
      </c>
    </row>
    <row r="111" spans="2:16" ht="20.25" thickBot="1">
      <c r="B111" s="350" t="s">
        <v>215</v>
      </c>
      <c r="C111" s="21">
        <f t="shared" ref="C111:H111" si="43">C106*(19-C107)</f>
        <v>756.4</v>
      </c>
      <c r="D111" s="20">
        <f t="shared" si="43"/>
        <v>599.19999999999993</v>
      </c>
      <c r="E111" s="20">
        <f t="shared" si="43"/>
        <v>554.9</v>
      </c>
      <c r="F111" s="20">
        <f t="shared" si="43"/>
        <v>360</v>
      </c>
      <c r="G111" s="20">
        <f t="shared" si="43"/>
        <v>226.2</v>
      </c>
      <c r="H111" s="20">
        <f t="shared" si="43"/>
        <v>69</v>
      </c>
      <c r="I111" s="164">
        <f>SUM(C111:G111)</f>
        <v>2496.6999999999998</v>
      </c>
      <c r="J111" s="20">
        <f>J106*(19-J107)</f>
        <v>264</v>
      </c>
      <c r="K111" s="20">
        <f>K106*(19-K107)</f>
        <v>437.09999999999997</v>
      </c>
      <c r="L111" s="20">
        <f>L106*(19-L107)</f>
        <v>447</v>
      </c>
      <c r="M111" s="20">
        <f>M106*(19-M107)</f>
        <v>759.5</v>
      </c>
      <c r="N111" s="164">
        <f>SUM(J111:M111)</f>
        <v>1907.6</v>
      </c>
      <c r="O111" s="165">
        <f>O106*(19-O107)</f>
        <v>4473.3</v>
      </c>
      <c r="P111" s="166">
        <f>P106*(19-P107)</f>
        <v>4404.3</v>
      </c>
    </row>
    <row r="112" spans="2:16" ht="15.75" thickBot="1">
      <c r="B112" s="1"/>
      <c r="C112" s="1"/>
      <c r="D112" s="2"/>
      <c r="E112" s="2"/>
      <c r="F112" s="2"/>
      <c r="G112" s="1"/>
      <c r="H112" s="3"/>
      <c r="I112" s="2"/>
      <c r="J112" s="3"/>
      <c r="K112" s="2"/>
      <c r="L112" s="2"/>
      <c r="M112" s="1"/>
      <c r="N112" s="2"/>
      <c r="O112" s="1"/>
      <c r="P112" s="4"/>
    </row>
    <row r="113" spans="2:16" ht="24" thickBot="1">
      <c r="B113" s="473" t="s">
        <v>272</v>
      </c>
      <c r="C113" s="474"/>
      <c r="D113" s="474"/>
      <c r="E113" s="474"/>
      <c r="F113" s="474"/>
      <c r="G113" s="474"/>
      <c r="H113" s="474"/>
      <c r="I113" s="474"/>
      <c r="J113" s="474"/>
      <c r="K113" s="474"/>
      <c r="L113" s="470" t="s">
        <v>228</v>
      </c>
      <c r="M113" s="471"/>
      <c r="N113" s="471"/>
      <c r="O113" s="471"/>
      <c r="P113" s="472"/>
    </row>
    <row r="114" spans="2:16" ht="15.75">
      <c r="B114" s="465" t="s">
        <v>195</v>
      </c>
      <c r="C114" s="461" t="s">
        <v>196</v>
      </c>
      <c r="D114" s="461" t="s">
        <v>197</v>
      </c>
      <c r="E114" s="461" t="s">
        <v>198</v>
      </c>
      <c r="F114" s="461" t="s">
        <v>199</v>
      </c>
      <c r="G114" s="461" t="s">
        <v>200</v>
      </c>
      <c r="H114" s="461" t="s">
        <v>201</v>
      </c>
      <c r="I114" s="467" t="s">
        <v>202</v>
      </c>
      <c r="J114" s="461" t="s">
        <v>203</v>
      </c>
      <c r="K114" s="461" t="s">
        <v>204</v>
      </c>
      <c r="L114" s="461" t="s">
        <v>205</v>
      </c>
      <c r="M114" s="461" t="s">
        <v>206</v>
      </c>
      <c r="N114" s="467" t="s">
        <v>207</v>
      </c>
      <c r="O114" s="456" t="s">
        <v>208</v>
      </c>
      <c r="P114" s="457"/>
    </row>
    <row r="115" spans="2:16" ht="16.5" thickBot="1">
      <c r="B115" s="466"/>
      <c r="C115" s="462"/>
      <c r="D115" s="462"/>
      <c r="E115" s="462"/>
      <c r="F115" s="462"/>
      <c r="G115" s="462"/>
      <c r="H115" s="462"/>
      <c r="I115" s="462"/>
      <c r="J115" s="462"/>
      <c r="K115" s="462"/>
      <c r="L115" s="462"/>
      <c r="M115" s="462"/>
      <c r="N115" s="462"/>
      <c r="O115" s="145" t="s">
        <v>209</v>
      </c>
      <c r="P115" s="30" t="s">
        <v>210</v>
      </c>
    </row>
    <row r="116" spans="2:16">
      <c r="B116" s="148" t="s">
        <v>211</v>
      </c>
      <c r="C116" s="146">
        <v>31</v>
      </c>
      <c r="D116" s="8">
        <v>28</v>
      </c>
      <c r="E116" s="8">
        <v>31</v>
      </c>
      <c r="F116" s="8">
        <v>25</v>
      </c>
      <c r="G116" s="8">
        <v>15</v>
      </c>
      <c r="H116" s="8">
        <v>0</v>
      </c>
      <c r="I116" s="168">
        <f>SUM(C116:G116)</f>
        <v>130</v>
      </c>
      <c r="J116" s="8">
        <v>10</v>
      </c>
      <c r="K116" s="8">
        <v>26</v>
      </c>
      <c r="L116" s="8">
        <v>30</v>
      </c>
      <c r="M116" s="8">
        <v>31</v>
      </c>
      <c r="N116" s="168">
        <f>SUM(J116:M116)</f>
        <v>97</v>
      </c>
      <c r="O116" s="167">
        <f>SUM(C116:H116,J116:M116)</f>
        <v>227</v>
      </c>
      <c r="P116" s="169">
        <f>I116+N116</f>
        <v>227</v>
      </c>
    </row>
    <row r="117" spans="2:16" ht="19.5">
      <c r="B117" s="149" t="s">
        <v>485</v>
      </c>
      <c r="C117" s="147">
        <v>-1.8</v>
      </c>
      <c r="D117" s="10">
        <v>-3</v>
      </c>
      <c r="E117" s="10">
        <v>3.1</v>
      </c>
      <c r="F117" s="10">
        <v>9.5</v>
      </c>
      <c r="G117" s="10">
        <v>9.6</v>
      </c>
      <c r="H117" s="10">
        <v>0</v>
      </c>
      <c r="I117" s="153">
        <f>(C116*C117+D116*D117+E116*E117+F116*F117+G116*G117)/I116</f>
        <v>2.5984615384615384</v>
      </c>
      <c r="J117" s="10">
        <v>11.7</v>
      </c>
      <c r="K117" s="95">
        <v>5.4</v>
      </c>
      <c r="L117" s="95">
        <v>1.7</v>
      </c>
      <c r="M117" s="95">
        <v>0.8</v>
      </c>
      <c r="N117" s="153">
        <f>(J116*J117+K116*K117+L116*L117+M116*M117)/N116</f>
        <v>3.4350515463917524</v>
      </c>
      <c r="O117" s="154">
        <f>(C117*C116+D117*D116+E117*E116+F117*F116+G117*G116+H117*H116+J117*J116+K117*K116+L117*L116+M117*M116)/O116</f>
        <v>2.9559471365638768</v>
      </c>
      <c r="P117" s="161">
        <f>(I117*I116+N117*N116)/P116</f>
        <v>2.9559471365638768</v>
      </c>
    </row>
    <row r="118" spans="2:16" ht="19.5">
      <c r="B118" s="149" t="s">
        <v>212</v>
      </c>
      <c r="C118" s="13">
        <f t="shared" ref="C118:H118" si="44">C116*(13-C117)</f>
        <v>458.8</v>
      </c>
      <c r="D118" s="12">
        <f t="shared" si="44"/>
        <v>448</v>
      </c>
      <c r="E118" s="12">
        <f t="shared" si="44"/>
        <v>306.90000000000003</v>
      </c>
      <c r="F118" s="12">
        <f t="shared" si="44"/>
        <v>87.5</v>
      </c>
      <c r="G118" s="12">
        <f t="shared" si="44"/>
        <v>51.000000000000007</v>
      </c>
      <c r="H118" s="12">
        <f t="shared" si="44"/>
        <v>0</v>
      </c>
      <c r="I118" s="155">
        <f>SUM(C118:G118)</f>
        <v>1352.2</v>
      </c>
      <c r="J118" s="12">
        <f>J116*(13-J117)</f>
        <v>13.000000000000007</v>
      </c>
      <c r="K118" s="12">
        <f>K116*(13-K117)</f>
        <v>197.6</v>
      </c>
      <c r="L118" s="12">
        <f>L116*(13-L117)</f>
        <v>339</v>
      </c>
      <c r="M118" s="12">
        <f>M116*(13-M117)</f>
        <v>378.2</v>
      </c>
      <c r="N118" s="155">
        <f>SUM(J118:M118)</f>
        <v>927.8</v>
      </c>
      <c r="O118" s="156">
        <f>O116*(13-O117)</f>
        <v>2280</v>
      </c>
      <c r="P118" s="162">
        <f>P116*(13-P117)</f>
        <v>2280</v>
      </c>
    </row>
    <row r="119" spans="2:16" ht="19.5">
      <c r="B119" s="149" t="s">
        <v>213</v>
      </c>
      <c r="C119" s="13">
        <f t="shared" ref="C119:H119" si="45">C116*(17-C117)</f>
        <v>582.80000000000007</v>
      </c>
      <c r="D119" s="12">
        <f t="shared" si="45"/>
        <v>560</v>
      </c>
      <c r="E119" s="12">
        <f t="shared" si="45"/>
        <v>430.90000000000003</v>
      </c>
      <c r="F119" s="12">
        <f t="shared" si="45"/>
        <v>187.5</v>
      </c>
      <c r="G119" s="12">
        <f t="shared" si="45"/>
        <v>111</v>
      </c>
      <c r="H119" s="12">
        <f t="shared" si="45"/>
        <v>0</v>
      </c>
      <c r="I119" s="155">
        <f>SUM(C119:G119)</f>
        <v>1872.2000000000003</v>
      </c>
      <c r="J119" s="12">
        <f>J116*(17-J117)</f>
        <v>53.000000000000007</v>
      </c>
      <c r="K119" s="12">
        <f>K116*(17-K117)</f>
        <v>301.59999999999997</v>
      </c>
      <c r="L119" s="12">
        <f>L116*(17-L117)</f>
        <v>459</v>
      </c>
      <c r="M119" s="12">
        <f>M116*(17-M117)</f>
        <v>502.2</v>
      </c>
      <c r="N119" s="155">
        <f>SUM(J119:M119)</f>
        <v>1315.8</v>
      </c>
      <c r="O119" s="156">
        <f>O116*(17-O117)</f>
        <v>3188</v>
      </c>
      <c r="P119" s="162">
        <f>P116*(17-P117)</f>
        <v>3188</v>
      </c>
    </row>
    <row r="120" spans="2:16" ht="19.5">
      <c r="B120" s="149" t="s">
        <v>214</v>
      </c>
      <c r="C120" s="17">
        <f t="shared" ref="C120:H120" si="46">C116*(18-C117)</f>
        <v>613.80000000000007</v>
      </c>
      <c r="D120" s="16">
        <f t="shared" si="46"/>
        <v>588</v>
      </c>
      <c r="E120" s="16">
        <f t="shared" si="46"/>
        <v>461.90000000000003</v>
      </c>
      <c r="F120" s="16">
        <f t="shared" si="46"/>
        <v>212.5</v>
      </c>
      <c r="G120" s="16">
        <f t="shared" si="46"/>
        <v>126</v>
      </c>
      <c r="H120" s="16">
        <f t="shared" si="46"/>
        <v>0</v>
      </c>
      <c r="I120" s="155">
        <f>SUM(C120:G120)</f>
        <v>2002.2000000000003</v>
      </c>
      <c r="J120" s="16">
        <f>J116*(18-J117)</f>
        <v>63.000000000000007</v>
      </c>
      <c r="K120" s="16">
        <f>K116*(18-K117)</f>
        <v>327.59999999999997</v>
      </c>
      <c r="L120" s="16">
        <f>L116*(18-L117)</f>
        <v>489</v>
      </c>
      <c r="M120" s="16">
        <f>M116*(18-M117)</f>
        <v>533.19999999999993</v>
      </c>
      <c r="N120" s="155">
        <f>SUM(J120:M120)</f>
        <v>1412.7999999999997</v>
      </c>
      <c r="O120" s="157">
        <f>O116*(18-O117)</f>
        <v>3415</v>
      </c>
      <c r="P120" s="163">
        <f>P116*(18-P117)</f>
        <v>3415</v>
      </c>
    </row>
    <row r="121" spans="2:16" ht="20.25" thickBot="1">
      <c r="B121" s="350" t="s">
        <v>215</v>
      </c>
      <c r="C121" s="21">
        <f t="shared" ref="C121:H121" si="47">C116*(19-C117)</f>
        <v>644.80000000000007</v>
      </c>
      <c r="D121" s="20">
        <f t="shared" si="47"/>
        <v>616</v>
      </c>
      <c r="E121" s="20">
        <f t="shared" si="47"/>
        <v>492.90000000000003</v>
      </c>
      <c r="F121" s="20">
        <f t="shared" si="47"/>
        <v>237.5</v>
      </c>
      <c r="G121" s="20">
        <f t="shared" si="47"/>
        <v>141</v>
      </c>
      <c r="H121" s="20">
        <f t="shared" si="47"/>
        <v>0</v>
      </c>
      <c r="I121" s="164">
        <f>SUM(C121:G121)</f>
        <v>2132.2000000000003</v>
      </c>
      <c r="J121" s="20">
        <f>J116*(19-J117)</f>
        <v>73</v>
      </c>
      <c r="K121" s="20">
        <f>K116*(19-K117)</f>
        <v>353.59999999999997</v>
      </c>
      <c r="L121" s="20">
        <f>L116*(19-L117)</f>
        <v>519</v>
      </c>
      <c r="M121" s="20">
        <f>M116*(19-M117)</f>
        <v>564.19999999999993</v>
      </c>
      <c r="N121" s="164">
        <f>SUM(J121:M121)</f>
        <v>1509.7999999999997</v>
      </c>
      <c r="O121" s="165">
        <f>O116*(19-O117)</f>
        <v>3641.9999999999995</v>
      </c>
      <c r="P121" s="166">
        <f>P116*(19-P117)</f>
        <v>3641.9999999999995</v>
      </c>
    </row>
    <row r="122" spans="2:16" ht="15.75" thickBot="1">
      <c r="B122" s="1"/>
      <c r="C122" s="1"/>
      <c r="D122" s="2"/>
      <c r="E122" s="2"/>
      <c r="F122" s="2"/>
      <c r="G122" s="1"/>
      <c r="H122" s="3"/>
      <c r="I122" s="2"/>
      <c r="J122" s="3"/>
      <c r="K122" s="2"/>
      <c r="L122" s="2"/>
      <c r="M122" s="1"/>
      <c r="N122" s="2"/>
      <c r="O122" s="1"/>
      <c r="P122" s="4"/>
    </row>
    <row r="123" spans="2:16" ht="24" thickBot="1">
      <c r="B123" s="473" t="s">
        <v>272</v>
      </c>
      <c r="C123" s="474"/>
      <c r="D123" s="474"/>
      <c r="E123" s="474"/>
      <c r="F123" s="474"/>
      <c r="G123" s="474"/>
      <c r="H123" s="474"/>
      <c r="I123" s="474"/>
      <c r="J123" s="474"/>
      <c r="K123" s="474"/>
      <c r="L123" s="470" t="s">
        <v>229</v>
      </c>
      <c r="M123" s="471"/>
      <c r="N123" s="471"/>
      <c r="O123" s="471"/>
      <c r="P123" s="472"/>
    </row>
    <row r="124" spans="2:16" ht="15.75">
      <c r="B124" s="465" t="s">
        <v>195</v>
      </c>
      <c r="C124" s="461" t="s">
        <v>196</v>
      </c>
      <c r="D124" s="461" t="s">
        <v>197</v>
      </c>
      <c r="E124" s="461" t="s">
        <v>198</v>
      </c>
      <c r="F124" s="461" t="s">
        <v>199</v>
      </c>
      <c r="G124" s="461" t="s">
        <v>200</v>
      </c>
      <c r="H124" s="461" t="s">
        <v>201</v>
      </c>
      <c r="I124" s="467" t="s">
        <v>202</v>
      </c>
      <c r="J124" s="461" t="s">
        <v>203</v>
      </c>
      <c r="K124" s="461" t="s">
        <v>204</v>
      </c>
      <c r="L124" s="461" t="s">
        <v>205</v>
      </c>
      <c r="M124" s="461" t="s">
        <v>206</v>
      </c>
      <c r="N124" s="467" t="s">
        <v>207</v>
      </c>
      <c r="O124" s="456" t="s">
        <v>208</v>
      </c>
      <c r="P124" s="457"/>
    </row>
    <row r="125" spans="2:16" ht="16.5" thickBot="1">
      <c r="B125" s="466"/>
      <c r="C125" s="462"/>
      <c r="D125" s="462"/>
      <c r="E125" s="462"/>
      <c r="F125" s="462"/>
      <c r="G125" s="462"/>
      <c r="H125" s="462"/>
      <c r="I125" s="462"/>
      <c r="J125" s="462"/>
      <c r="K125" s="462"/>
      <c r="L125" s="462"/>
      <c r="M125" s="462"/>
      <c r="N125" s="462"/>
      <c r="O125" s="145" t="s">
        <v>209</v>
      </c>
      <c r="P125" s="30" t="s">
        <v>210</v>
      </c>
    </row>
    <row r="126" spans="2:16">
      <c r="B126" s="148" t="s">
        <v>211</v>
      </c>
      <c r="C126" s="146">
        <v>31</v>
      </c>
      <c r="D126" s="8">
        <v>28</v>
      </c>
      <c r="E126" s="8">
        <v>31</v>
      </c>
      <c r="F126" s="8">
        <v>25</v>
      </c>
      <c r="G126" s="8">
        <v>15</v>
      </c>
      <c r="H126" s="8">
        <v>5</v>
      </c>
      <c r="I126" s="168">
        <f>SUM(C126:G126)</f>
        <v>130</v>
      </c>
      <c r="J126" s="8">
        <v>20</v>
      </c>
      <c r="K126" s="8">
        <v>31</v>
      </c>
      <c r="L126" s="8">
        <v>30</v>
      </c>
      <c r="M126" s="8">
        <v>31</v>
      </c>
      <c r="N126" s="168">
        <f>SUM(J126:M126)</f>
        <v>112</v>
      </c>
      <c r="O126" s="167">
        <f>SUM(C126:H126,J126:M126)</f>
        <v>247</v>
      </c>
      <c r="P126" s="169">
        <f>I126+N126</f>
        <v>242</v>
      </c>
    </row>
    <row r="127" spans="2:16" ht="19.5">
      <c r="B127" s="149" t="s">
        <v>485</v>
      </c>
      <c r="C127" s="147">
        <v>1.3</v>
      </c>
      <c r="D127" s="10">
        <v>6.5</v>
      </c>
      <c r="E127" s="10">
        <v>4.4000000000000004</v>
      </c>
      <c r="F127" s="10">
        <v>5.0999999999999996</v>
      </c>
      <c r="G127" s="10">
        <v>11.2</v>
      </c>
      <c r="H127" s="10">
        <v>12</v>
      </c>
      <c r="I127" s="153">
        <f>(C126*C127+D126*D127+E126*E127+F126*F127+G126*G127)/I126</f>
        <v>5.0323076923076924</v>
      </c>
      <c r="J127" s="10">
        <v>11</v>
      </c>
      <c r="K127" s="95">
        <v>8.1</v>
      </c>
      <c r="L127" s="95">
        <v>4</v>
      </c>
      <c r="M127" s="95">
        <v>1.9</v>
      </c>
      <c r="N127" s="153">
        <f>(J126*J127+K126*K127+L126*L127+M126*M127)/N126</f>
        <v>5.8035714285714288</v>
      </c>
      <c r="O127" s="154">
        <f>(C127*C126+D127*D126+E127*E126+F127*F126+G127*G126+H127*H126+J127*J126+K127*K126+L127*L126+M127*M126)/O126</f>
        <v>5.523076923076923</v>
      </c>
      <c r="P127" s="161">
        <f>(I127*I126+N127*N126)/P126</f>
        <v>5.3892561983471072</v>
      </c>
    </row>
    <row r="128" spans="2:16" ht="19.5">
      <c r="B128" s="149" t="s">
        <v>212</v>
      </c>
      <c r="C128" s="13">
        <f t="shared" ref="C128:H128" si="48">C126*(13-C127)</f>
        <v>362.7</v>
      </c>
      <c r="D128" s="12">
        <f t="shared" si="48"/>
        <v>182</v>
      </c>
      <c r="E128" s="12">
        <f t="shared" si="48"/>
        <v>266.59999999999997</v>
      </c>
      <c r="F128" s="12">
        <f t="shared" si="48"/>
        <v>197.5</v>
      </c>
      <c r="G128" s="12">
        <f t="shared" si="48"/>
        <v>27.000000000000011</v>
      </c>
      <c r="H128" s="12">
        <f t="shared" si="48"/>
        <v>5</v>
      </c>
      <c r="I128" s="155">
        <f>SUM(C128:G128)</f>
        <v>1035.8</v>
      </c>
      <c r="J128" s="12">
        <f>J126*(13-J127)</f>
        <v>40</v>
      </c>
      <c r="K128" s="12">
        <f>K126*(13-K127)</f>
        <v>151.9</v>
      </c>
      <c r="L128" s="12">
        <f>L126*(13-L127)</f>
        <v>270</v>
      </c>
      <c r="M128" s="12">
        <f>M126*(13-M127)</f>
        <v>344.09999999999997</v>
      </c>
      <c r="N128" s="155">
        <f>SUM(J128:M128)</f>
        <v>806</v>
      </c>
      <c r="O128" s="156">
        <f>O126*(13-O127)</f>
        <v>1846.8</v>
      </c>
      <c r="P128" s="162">
        <f>P126*(13-P127)</f>
        <v>1841.8</v>
      </c>
    </row>
    <row r="129" spans="2:16" ht="19.5">
      <c r="B129" s="149" t="s">
        <v>213</v>
      </c>
      <c r="C129" s="13">
        <f t="shared" ref="C129:H129" si="49">C126*(17-C127)</f>
        <v>486.7</v>
      </c>
      <c r="D129" s="12">
        <f t="shared" si="49"/>
        <v>294</v>
      </c>
      <c r="E129" s="12">
        <f t="shared" si="49"/>
        <v>390.59999999999997</v>
      </c>
      <c r="F129" s="12">
        <f t="shared" si="49"/>
        <v>297.5</v>
      </c>
      <c r="G129" s="12">
        <f t="shared" si="49"/>
        <v>87.000000000000014</v>
      </c>
      <c r="H129" s="12">
        <f t="shared" si="49"/>
        <v>25</v>
      </c>
      <c r="I129" s="155">
        <f>SUM(C129:G129)</f>
        <v>1555.8</v>
      </c>
      <c r="J129" s="12">
        <f>J126*(17-J127)</f>
        <v>120</v>
      </c>
      <c r="K129" s="12">
        <f>K126*(17-K127)</f>
        <v>275.90000000000003</v>
      </c>
      <c r="L129" s="12">
        <f>L126*(17-L127)</f>
        <v>390</v>
      </c>
      <c r="M129" s="12">
        <f>M126*(17-M127)</f>
        <v>468.09999999999997</v>
      </c>
      <c r="N129" s="155">
        <f>SUM(J129:M129)</f>
        <v>1254</v>
      </c>
      <c r="O129" s="156">
        <f>O126*(17-O127)</f>
        <v>2834.8</v>
      </c>
      <c r="P129" s="162">
        <f>P126*(17-P127)</f>
        <v>2809.8</v>
      </c>
    </row>
    <row r="130" spans="2:16" ht="19.5">
      <c r="B130" s="149" t="s">
        <v>214</v>
      </c>
      <c r="C130" s="17">
        <f t="shared" ref="C130:H130" si="50">C126*(18-C127)</f>
        <v>517.69999999999993</v>
      </c>
      <c r="D130" s="16">
        <f t="shared" si="50"/>
        <v>322</v>
      </c>
      <c r="E130" s="16">
        <f t="shared" si="50"/>
        <v>421.59999999999997</v>
      </c>
      <c r="F130" s="16">
        <f t="shared" si="50"/>
        <v>322.5</v>
      </c>
      <c r="G130" s="16">
        <f t="shared" si="50"/>
        <v>102.00000000000001</v>
      </c>
      <c r="H130" s="16">
        <f t="shared" si="50"/>
        <v>30</v>
      </c>
      <c r="I130" s="155">
        <f>SUM(C130:G130)</f>
        <v>1685.8</v>
      </c>
      <c r="J130" s="16">
        <f>J126*(18-J127)</f>
        <v>140</v>
      </c>
      <c r="K130" s="16">
        <f>K126*(18-K127)</f>
        <v>306.90000000000003</v>
      </c>
      <c r="L130" s="16">
        <f>L126*(18-L127)</f>
        <v>420</v>
      </c>
      <c r="M130" s="16">
        <f>M126*(18-M127)</f>
        <v>499.1</v>
      </c>
      <c r="N130" s="155">
        <f>SUM(J130:M130)</f>
        <v>1366</v>
      </c>
      <c r="O130" s="157">
        <f>O126*(18-O127)</f>
        <v>3081.8</v>
      </c>
      <c r="P130" s="163">
        <f>P126*(18-P127)</f>
        <v>3051.8</v>
      </c>
    </row>
    <row r="131" spans="2:16" ht="20.25" thickBot="1">
      <c r="B131" s="350" t="s">
        <v>215</v>
      </c>
      <c r="C131" s="21">
        <f t="shared" ref="C131:H131" si="51">C126*(19-C127)</f>
        <v>548.69999999999993</v>
      </c>
      <c r="D131" s="20">
        <f t="shared" si="51"/>
        <v>350</v>
      </c>
      <c r="E131" s="20">
        <f t="shared" si="51"/>
        <v>452.59999999999997</v>
      </c>
      <c r="F131" s="20">
        <f t="shared" si="51"/>
        <v>347.5</v>
      </c>
      <c r="G131" s="20">
        <f t="shared" si="51"/>
        <v>117.00000000000001</v>
      </c>
      <c r="H131" s="20">
        <f t="shared" si="51"/>
        <v>35</v>
      </c>
      <c r="I131" s="164">
        <f>SUM(C131:G131)</f>
        <v>1815.8</v>
      </c>
      <c r="J131" s="20">
        <f>J126*(19-J127)</f>
        <v>160</v>
      </c>
      <c r="K131" s="20">
        <f>K126*(19-K127)</f>
        <v>337.90000000000003</v>
      </c>
      <c r="L131" s="20">
        <f>L126*(19-L127)</f>
        <v>450</v>
      </c>
      <c r="M131" s="20">
        <f>M126*(19-M127)</f>
        <v>530.1</v>
      </c>
      <c r="N131" s="164">
        <f>SUM(J131:M131)</f>
        <v>1478</v>
      </c>
      <c r="O131" s="165">
        <f>O126*(19-O127)</f>
        <v>3328.8</v>
      </c>
      <c r="P131" s="166">
        <f>P126*(19-P127)</f>
        <v>3293.8</v>
      </c>
    </row>
    <row r="132" spans="2:16" ht="15.75" thickBot="1">
      <c r="B132" s="4"/>
      <c r="C132" s="4"/>
      <c r="D132" s="4"/>
      <c r="E132" s="4"/>
      <c r="F132" s="4"/>
      <c r="G132" s="4"/>
      <c r="H132" s="4"/>
      <c r="I132" s="4"/>
      <c r="J132" s="4"/>
      <c r="K132" s="4"/>
      <c r="L132" s="4"/>
      <c r="M132" s="4"/>
      <c r="N132" s="4"/>
      <c r="O132" s="4"/>
      <c r="P132" s="4"/>
    </row>
    <row r="133" spans="2:16" ht="24" thickBot="1">
      <c r="B133" s="473" t="s">
        <v>272</v>
      </c>
      <c r="C133" s="474"/>
      <c r="D133" s="474"/>
      <c r="E133" s="474"/>
      <c r="F133" s="474"/>
      <c r="G133" s="474"/>
      <c r="H133" s="474"/>
      <c r="I133" s="474"/>
      <c r="J133" s="474"/>
      <c r="K133" s="474"/>
      <c r="L133" s="470" t="s">
        <v>230</v>
      </c>
      <c r="M133" s="471"/>
      <c r="N133" s="471"/>
      <c r="O133" s="471"/>
      <c r="P133" s="472"/>
    </row>
    <row r="134" spans="2:16" ht="15.75">
      <c r="B134" s="465" t="s">
        <v>195</v>
      </c>
      <c r="C134" s="461" t="s">
        <v>196</v>
      </c>
      <c r="D134" s="461" t="s">
        <v>197</v>
      </c>
      <c r="E134" s="461" t="s">
        <v>198</v>
      </c>
      <c r="F134" s="461" t="s">
        <v>199</v>
      </c>
      <c r="G134" s="461" t="s">
        <v>200</v>
      </c>
      <c r="H134" s="461" t="s">
        <v>201</v>
      </c>
      <c r="I134" s="467" t="s">
        <v>202</v>
      </c>
      <c r="J134" s="461" t="s">
        <v>203</v>
      </c>
      <c r="K134" s="461" t="s">
        <v>204</v>
      </c>
      <c r="L134" s="461" t="s">
        <v>205</v>
      </c>
      <c r="M134" s="461" t="s">
        <v>206</v>
      </c>
      <c r="N134" s="467" t="s">
        <v>207</v>
      </c>
      <c r="O134" s="456" t="s">
        <v>208</v>
      </c>
      <c r="P134" s="457"/>
    </row>
    <row r="135" spans="2:16" ht="16.5" thickBot="1">
      <c r="B135" s="466"/>
      <c r="C135" s="462"/>
      <c r="D135" s="462"/>
      <c r="E135" s="462"/>
      <c r="F135" s="462"/>
      <c r="G135" s="462"/>
      <c r="H135" s="462"/>
      <c r="I135" s="462"/>
      <c r="J135" s="462"/>
      <c r="K135" s="462"/>
      <c r="L135" s="462"/>
      <c r="M135" s="462"/>
      <c r="N135" s="462"/>
      <c r="O135" s="145" t="s">
        <v>209</v>
      </c>
      <c r="P135" s="30" t="s">
        <v>210</v>
      </c>
    </row>
    <row r="136" spans="2:16">
      <c r="B136" s="148" t="s">
        <v>211</v>
      </c>
      <c r="C136" s="146">
        <v>31</v>
      </c>
      <c r="D136" s="8">
        <v>28</v>
      </c>
      <c r="E136" s="8">
        <v>31</v>
      </c>
      <c r="F136" s="8">
        <v>30</v>
      </c>
      <c r="G136" s="8">
        <v>21</v>
      </c>
      <c r="H136" s="8">
        <v>10</v>
      </c>
      <c r="I136" s="168">
        <f>SUM(C136:G136)</f>
        <v>141</v>
      </c>
      <c r="J136" s="8">
        <v>20</v>
      </c>
      <c r="K136" s="8">
        <v>31</v>
      </c>
      <c r="L136" s="8">
        <v>30</v>
      </c>
      <c r="M136" s="8">
        <v>31</v>
      </c>
      <c r="N136" s="168">
        <f>SUM(J136:M136)</f>
        <v>112</v>
      </c>
      <c r="O136" s="167">
        <f>SUM(C136:H136,J136:M136)</f>
        <v>263</v>
      </c>
      <c r="P136" s="169">
        <f>I136+N136</f>
        <v>253</v>
      </c>
    </row>
    <row r="137" spans="2:16" ht="19.5">
      <c r="B137" s="149" t="s">
        <v>485</v>
      </c>
      <c r="C137" s="147">
        <v>2.4</v>
      </c>
      <c r="D137" s="10">
        <v>2.2999999999999998</v>
      </c>
      <c r="E137" s="10">
        <v>1.4</v>
      </c>
      <c r="F137" s="10">
        <v>7.1</v>
      </c>
      <c r="G137" s="10">
        <v>9.5</v>
      </c>
      <c r="H137" s="10">
        <v>10</v>
      </c>
      <c r="I137" s="153">
        <f>(C136*C137+D136*D137+E136*E137+F136*F137+G136*G137)/I136</f>
        <v>4.2177304964539006</v>
      </c>
      <c r="J137" s="10">
        <v>9.8000000000000007</v>
      </c>
      <c r="K137" s="95">
        <v>8.9</v>
      </c>
      <c r="L137" s="95">
        <v>3.8</v>
      </c>
      <c r="M137" s="95">
        <v>0.9</v>
      </c>
      <c r="N137" s="153">
        <f>(J136*J137+K136*K137+L136*L137+M136*M137)/N136</f>
        <v>5.4803571428571436</v>
      </c>
      <c r="O137" s="154">
        <f>(C137*C136+D137*D136+E137*E136+F137*F136+G137*G136+H137*H136+J137*J136+K137*K136+L137*L136+M137*M136)/O136</f>
        <v>4.9752851711026622</v>
      </c>
      <c r="P137" s="161">
        <f>(I137*I136+N137*N136)/P136</f>
        <v>4.7766798418972334</v>
      </c>
    </row>
    <row r="138" spans="2:16" ht="19.5">
      <c r="B138" s="149" t="s">
        <v>212</v>
      </c>
      <c r="C138" s="13">
        <f t="shared" ref="C138:H138" si="52">C136*(13-C137)</f>
        <v>328.59999999999997</v>
      </c>
      <c r="D138" s="12">
        <f t="shared" si="52"/>
        <v>299.59999999999997</v>
      </c>
      <c r="E138" s="12">
        <f t="shared" si="52"/>
        <v>359.59999999999997</v>
      </c>
      <c r="F138" s="12">
        <f t="shared" si="52"/>
        <v>177</v>
      </c>
      <c r="G138" s="12">
        <f t="shared" si="52"/>
        <v>73.5</v>
      </c>
      <c r="H138" s="12">
        <f t="shared" si="52"/>
        <v>30</v>
      </c>
      <c r="I138" s="155">
        <f>SUM(C138:G138)</f>
        <v>1238.3</v>
      </c>
      <c r="J138" s="12">
        <f>J136*(13-J137)</f>
        <v>63.999999999999986</v>
      </c>
      <c r="K138" s="12">
        <f>K136*(13-K137)</f>
        <v>127.1</v>
      </c>
      <c r="L138" s="12">
        <f>L136*(13-L137)</f>
        <v>276</v>
      </c>
      <c r="M138" s="12">
        <f>M136*(13-M137)</f>
        <v>375.09999999999997</v>
      </c>
      <c r="N138" s="155">
        <f>SUM(J138:M138)</f>
        <v>842.19999999999993</v>
      </c>
      <c r="O138" s="156">
        <f>O136*(13-O137)</f>
        <v>2110.5</v>
      </c>
      <c r="P138" s="162">
        <f>P136*(13-P137)</f>
        <v>2080.4999999999995</v>
      </c>
    </row>
    <row r="139" spans="2:16" ht="19.5">
      <c r="B139" s="149" t="s">
        <v>213</v>
      </c>
      <c r="C139" s="13">
        <f t="shared" ref="C139:H139" si="53">C136*(17-C137)</f>
        <v>452.59999999999997</v>
      </c>
      <c r="D139" s="12">
        <f t="shared" si="53"/>
        <v>411.59999999999997</v>
      </c>
      <c r="E139" s="12">
        <f t="shared" si="53"/>
        <v>483.59999999999997</v>
      </c>
      <c r="F139" s="12">
        <f t="shared" si="53"/>
        <v>297</v>
      </c>
      <c r="G139" s="12">
        <f t="shared" si="53"/>
        <v>157.5</v>
      </c>
      <c r="H139" s="12">
        <f t="shared" si="53"/>
        <v>70</v>
      </c>
      <c r="I139" s="155">
        <f>SUM(C139:G139)</f>
        <v>1802.3</v>
      </c>
      <c r="J139" s="12">
        <f>J136*(17-J137)</f>
        <v>144</v>
      </c>
      <c r="K139" s="12">
        <f>K136*(17-K137)</f>
        <v>251.1</v>
      </c>
      <c r="L139" s="12">
        <f>L136*(17-L137)</f>
        <v>396</v>
      </c>
      <c r="M139" s="12">
        <f>M136*(17-M137)</f>
        <v>499.1</v>
      </c>
      <c r="N139" s="155">
        <f>SUM(J139:M139)</f>
        <v>1290.2</v>
      </c>
      <c r="O139" s="156">
        <f>O136*(17-O137)</f>
        <v>3162.5</v>
      </c>
      <c r="P139" s="162">
        <f>P136*(17-P137)</f>
        <v>3092.4999999999995</v>
      </c>
    </row>
    <row r="140" spans="2:16" ht="19.5">
      <c r="B140" s="149" t="s">
        <v>214</v>
      </c>
      <c r="C140" s="17">
        <f t="shared" ref="C140:H140" si="54">C136*(18-C137)</f>
        <v>483.59999999999997</v>
      </c>
      <c r="D140" s="16">
        <f t="shared" si="54"/>
        <v>439.59999999999997</v>
      </c>
      <c r="E140" s="16">
        <f t="shared" si="54"/>
        <v>514.6</v>
      </c>
      <c r="F140" s="16">
        <f t="shared" si="54"/>
        <v>327</v>
      </c>
      <c r="G140" s="16">
        <f t="shared" si="54"/>
        <v>178.5</v>
      </c>
      <c r="H140" s="16">
        <f t="shared" si="54"/>
        <v>80</v>
      </c>
      <c r="I140" s="155">
        <f>SUM(C140:G140)</f>
        <v>1943.3</v>
      </c>
      <c r="J140" s="16">
        <f>J136*(18-J137)</f>
        <v>164</v>
      </c>
      <c r="K140" s="16">
        <f>K136*(18-K137)</f>
        <v>282.09999999999997</v>
      </c>
      <c r="L140" s="16">
        <f>L136*(18-L137)</f>
        <v>426</v>
      </c>
      <c r="M140" s="16">
        <f>M136*(18-M137)</f>
        <v>530.1</v>
      </c>
      <c r="N140" s="155">
        <f>SUM(J140:M140)</f>
        <v>1402.1999999999998</v>
      </c>
      <c r="O140" s="157">
        <f>O136*(18-O137)</f>
        <v>3425.5</v>
      </c>
      <c r="P140" s="163">
        <f>P136*(18-P137)</f>
        <v>3345.4999999999995</v>
      </c>
    </row>
    <row r="141" spans="2:16" ht="20.25" thickBot="1">
      <c r="B141" s="350" t="s">
        <v>215</v>
      </c>
      <c r="C141" s="21">
        <f t="shared" ref="C141:H141" si="55">C136*(19-C137)</f>
        <v>514.6</v>
      </c>
      <c r="D141" s="20">
        <f t="shared" si="55"/>
        <v>467.59999999999997</v>
      </c>
      <c r="E141" s="20">
        <f t="shared" si="55"/>
        <v>545.6</v>
      </c>
      <c r="F141" s="20">
        <f t="shared" si="55"/>
        <v>357</v>
      </c>
      <c r="G141" s="20">
        <f t="shared" si="55"/>
        <v>199.5</v>
      </c>
      <c r="H141" s="20">
        <f t="shared" si="55"/>
        <v>90</v>
      </c>
      <c r="I141" s="164">
        <f>SUM(C141:G141)</f>
        <v>2084.3000000000002</v>
      </c>
      <c r="J141" s="20">
        <f>J136*(19-J137)</f>
        <v>184</v>
      </c>
      <c r="K141" s="20">
        <f>K136*(19-K137)</f>
        <v>313.09999999999997</v>
      </c>
      <c r="L141" s="20">
        <f>L136*(19-L137)</f>
        <v>456</v>
      </c>
      <c r="M141" s="20">
        <f>M136*(19-M137)</f>
        <v>561.1</v>
      </c>
      <c r="N141" s="164">
        <f>SUM(J141:M141)</f>
        <v>1514.1999999999998</v>
      </c>
      <c r="O141" s="165">
        <f>O136*(19-O137)</f>
        <v>3688.5</v>
      </c>
      <c r="P141" s="166">
        <f>P136*(19-P137)</f>
        <v>3598.4999999999995</v>
      </c>
    </row>
    <row r="142" spans="2:16" ht="15.75" thickBot="1">
      <c r="B142" s="1"/>
      <c r="C142" s="1"/>
      <c r="D142" s="2"/>
      <c r="E142" s="2"/>
      <c r="F142" s="2"/>
      <c r="G142" s="1"/>
      <c r="H142" s="3"/>
      <c r="I142" s="2"/>
      <c r="J142" s="3"/>
      <c r="K142" s="2"/>
      <c r="L142" s="2"/>
      <c r="M142" s="1"/>
      <c r="N142" s="2"/>
      <c r="O142" s="1"/>
      <c r="P142" s="4"/>
    </row>
    <row r="143" spans="2:16" ht="24" thickBot="1">
      <c r="B143" s="473" t="s">
        <v>272</v>
      </c>
      <c r="C143" s="474"/>
      <c r="D143" s="474"/>
      <c r="E143" s="474"/>
      <c r="F143" s="474"/>
      <c r="G143" s="474"/>
      <c r="H143" s="474"/>
      <c r="I143" s="474"/>
      <c r="J143" s="474"/>
      <c r="K143" s="474"/>
      <c r="L143" s="470" t="s">
        <v>231</v>
      </c>
      <c r="M143" s="471"/>
      <c r="N143" s="471"/>
      <c r="O143" s="471"/>
      <c r="P143" s="472"/>
    </row>
    <row r="144" spans="2:16" ht="15.75">
      <c r="B144" s="465" t="s">
        <v>195</v>
      </c>
      <c r="C144" s="461" t="s">
        <v>196</v>
      </c>
      <c r="D144" s="461" t="s">
        <v>197</v>
      </c>
      <c r="E144" s="461" t="s">
        <v>198</v>
      </c>
      <c r="F144" s="461" t="s">
        <v>199</v>
      </c>
      <c r="G144" s="461" t="s">
        <v>200</v>
      </c>
      <c r="H144" s="461" t="s">
        <v>201</v>
      </c>
      <c r="I144" s="467" t="s">
        <v>202</v>
      </c>
      <c r="J144" s="461" t="s">
        <v>203</v>
      </c>
      <c r="K144" s="461" t="s">
        <v>204</v>
      </c>
      <c r="L144" s="461" t="s">
        <v>205</v>
      </c>
      <c r="M144" s="461" t="s">
        <v>206</v>
      </c>
      <c r="N144" s="467" t="s">
        <v>207</v>
      </c>
      <c r="O144" s="456" t="s">
        <v>208</v>
      </c>
      <c r="P144" s="457"/>
    </row>
    <row r="145" spans="2:16" ht="16.5" thickBot="1">
      <c r="B145" s="466"/>
      <c r="C145" s="462"/>
      <c r="D145" s="462"/>
      <c r="E145" s="462"/>
      <c r="F145" s="462"/>
      <c r="G145" s="462"/>
      <c r="H145" s="462"/>
      <c r="I145" s="462"/>
      <c r="J145" s="462"/>
      <c r="K145" s="462"/>
      <c r="L145" s="462"/>
      <c r="M145" s="462"/>
      <c r="N145" s="462"/>
      <c r="O145" s="145" t="s">
        <v>209</v>
      </c>
      <c r="P145" s="30" t="s">
        <v>210</v>
      </c>
    </row>
    <row r="146" spans="2:16">
      <c r="B146" s="148" t="s">
        <v>211</v>
      </c>
      <c r="C146" s="146">
        <v>31</v>
      </c>
      <c r="D146" s="8">
        <v>28</v>
      </c>
      <c r="E146" s="8">
        <v>31</v>
      </c>
      <c r="F146" s="8">
        <v>30</v>
      </c>
      <c r="G146" s="8">
        <v>26</v>
      </c>
      <c r="H146" s="8">
        <v>10</v>
      </c>
      <c r="I146" s="168">
        <f>SUM(C146:G146)</f>
        <v>146</v>
      </c>
      <c r="J146" s="8">
        <v>13</v>
      </c>
      <c r="K146" s="8">
        <v>28</v>
      </c>
      <c r="L146" s="8">
        <v>31</v>
      </c>
      <c r="M146" s="8">
        <v>31</v>
      </c>
      <c r="N146" s="168">
        <f>SUM(J146:M146)</f>
        <v>103</v>
      </c>
      <c r="O146" s="167">
        <f>SUM(C146:H146,J146:M146)</f>
        <v>259</v>
      </c>
      <c r="P146" s="169">
        <f>I146+N146</f>
        <v>249</v>
      </c>
    </row>
    <row r="147" spans="2:16" ht="19.5">
      <c r="B147" s="149" t="s">
        <v>485</v>
      </c>
      <c r="C147" s="147">
        <v>0.1</v>
      </c>
      <c r="D147" s="10">
        <v>1.7</v>
      </c>
      <c r="E147" s="10">
        <v>5.8</v>
      </c>
      <c r="F147" s="10">
        <v>9.3000000000000007</v>
      </c>
      <c r="G147" s="10">
        <v>10.1</v>
      </c>
      <c r="H147" s="10">
        <v>13</v>
      </c>
      <c r="I147" s="153">
        <f>(C146*C147+D146*D147+E146*E147+F146*F147+G146*G147)/I146</f>
        <v>5.2883561643835613</v>
      </c>
      <c r="J147" s="10">
        <v>13.02</v>
      </c>
      <c r="K147" s="95">
        <v>9.1258064516129007</v>
      </c>
      <c r="L147" s="95">
        <v>4.97</v>
      </c>
      <c r="M147" s="95">
        <v>0.73225806451612896</v>
      </c>
      <c r="N147" s="153">
        <f>(J146*J147+K146*K147+L146*L147+M146*M147)/N146</f>
        <v>5.840316316943313</v>
      </c>
      <c r="O147" s="154">
        <f>(C147*C146+D147*D146+E147*E146+F147*F146+G147*G146+H147*H146+J147*J146+K147*K146+L147*L146+M147*M146)/O146</f>
        <v>5.8056084194793867</v>
      </c>
      <c r="P147" s="161">
        <f>(I147*I146+N147*N146)/P146</f>
        <v>5.5166770307034581</v>
      </c>
    </row>
    <row r="148" spans="2:16" ht="19.5">
      <c r="B148" s="149" t="s">
        <v>212</v>
      </c>
      <c r="C148" s="13">
        <f t="shared" ref="C148:H148" si="56">C146*(13-C147)</f>
        <v>399.90000000000003</v>
      </c>
      <c r="D148" s="12">
        <f t="shared" si="56"/>
        <v>316.40000000000003</v>
      </c>
      <c r="E148" s="12">
        <f t="shared" si="56"/>
        <v>223.20000000000002</v>
      </c>
      <c r="F148" s="12">
        <f t="shared" si="56"/>
        <v>110.99999999999997</v>
      </c>
      <c r="G148" s="12">
        <f t="shared" si="56"/>
        <v>75.400000000000006</v>
      </c>
      <c r="H148" s="12">
        <f t="shared" si="56"/>
        <v>0</v>
      </c>
      <c r="I148" s="155">
        <f>SUM(C148:G148)</f>
        <v>1125.9000000000001</v>
      </c>
      <c r="J148" s="12">
        <f>J146*(13-J147)</f>
        <v>-0.25999999999999446</v>
      </c>
      <c r="K148" s="12">
        <f>K146*(13-K147)</f>
        <v>108.47741935483879</v>
      </c>
      <c r="L148" s="12">
        <f>L146*(13-L147)</f>
        <v>248.93000000000004</v>
      </c>
      <c r="M148" s="12">
        <f>M146*(13-M147)</f>
        <v>380.3</v>
      </c>
      <c r="N148" s="155">
        <f>SUM(J148:M148)</f>
        <v>737.44741935483876</v>
      </c>
      <c r="O148" s="156">
        <f>O146*(13-O147)</f>
        <v>1863.3474193548388</v>
      </c>
      <c r="P148" s="162">
        <f>P146*(13-P147)</f>
        <v>1863.3474193548388</v>
      </c>
    </row>
    <row r="149" spans="2:16" ht="19.5">
      <c r="B149" s="149" t="s">
        <v>213</v>
      </c>
      <c r="C149" s="13">
        <f t="shared" ref="C149:H149" si="57">C146*(17-C147)</f>
        <v>523.9</v>
      </c>
      <c r="D149" s="12">
        <f t="shared" si="57"/>
        <v>428.40000000000003</v>
      </c>
      <c r="E149" s="12">
        <f t="shared" si="57"/>
        <v>347.2</v>
      </c>
      <c r="F149" s="12">
        <f t="shared" si="57"/>
        <v>230.99999999999997</v>
      </c>
      <c r="G149" s="12">
        <f t="shared" si="57"/>
        <v>179.4</v>
      </c>
      <c r="H149" s="12">
        <f t="shared" si="57"/>
        <v>40</v>
      </c>
      <c r="I149" s="155">
        <f>SUM(C149:G149)</f>
        <v>1709.9</v>
      </c>
      <c r="J149" s="12">
        <f>J146*(17-J147)</f>
        <v>51.740000000000009</v>
      </c>
      <c r="K149" s="12">
        <f>K146*(17-K147)</f>
        <v>220.47741935483879</v>
      </c>
      <c r="L149" s="12">
        <f>L146*(17-L147)</f>
        <v>372.93000000000006</v>
      </c>
      <c r="M149" s="12">
        <f>M146*(17-M147)</f>
        <v>504.30000000000007</v>
      </c>
      <c r="N149" s="155">
        <f>SUM(J149:M149)</f>
        <v>1149.447419354839</v>
      </c>
      <c r="O149" s="156">
        <f>O146*(17-O147)</f>
        <v>2899.3474193548386</v>
      </c>
      <c r="P149" s="162">
        <f>P146*(17-P147)</f>
        <v>2859.3474193548386</v>
      </c>
    </row>
    <row r="150" spans="2:16" ht="19.5">
      <c r="B150" s="149" t="s">
        <v>214</v>
      </c>
      <c r="C150" s="17">
        <f t="shared" ref="C150:H150" si="58">C146*(18-C147)</f>
        <v>554.9</v>
      </c>
      <c r="D150" s="16">
        <f t="shared" si="58"/>
        <v>456.40000000000003</v>
      </c>
      <c r="E150" s="16">
        <f t="shared" si="58"/>
        <v>378.2</v>
      </c>
      <c r="F150" s="16">
        <f t="shared" si="58"/>
        <v>261</v>
      </c>
      <c r="G150" s="16">
        <f t="shared" si="58"/>
        <v>205.4</v>
      </c>
      <c r="H150" s="16">
        <f t="shared" si="58"/>
        <v>50</v>
      </c>
      <c r="I150" s="155">
        <f>SUM(C150:G150)</f>
        <v>1855.9</v>
      </c>
      <c r="J150" s="16">
        <f>J146*(18-J147)</f>
        <v>64.740000000000009</v>
      </c>
      <c r="K150" s="16">
        <f>K146*(18-K147)</f>
        <v>248.47741935483879</v>
      </c>
      <c r="L150" s="16">
        <f>L146*(18-L147)</f>
        <v>403.93000000000006</v>
      </c>
      <c r="M150" s="16">
        <f>M146*(18-M147)</f>
        <v>535.30000000000007</v>
      </c>
      <c r="N150" s="155">
        <f>SUM(J150:M150)</f>
        <v>1252.447419354839</v>
      </c>
      <c r="O150" s="157">
        <f>O146*(18-O147)</f>
        <v>3158.3474193548386</v>
      </c>
      <c r="P150" s="163">
        <f>P146*(18-P147)</f>
        <v>3108.3474193548386</v>
      </c>
    </row>
    <row r="151" spans="2:16" ht="20.25" thickBot="1">
      <c r="B151" s="350" t="s">
        <v>215</v>
      </c>
      <c r="C151" s="21">
        <f t="shared" ref="C151:H151" si="59">C146*(19-C147)</f>
        <v>585.9</v>
      </c>
      <c r="D151" s="20">
        <f t="shared" si="59"/>
        <v>484.40000000000003</v>
      </c>
      <c r="E151" s="20">
        <f t="shared" si="59"/>
        <v>409.2</v>
      </c>
      <c r="F151" s="20">
        <f t="shared" si="59"/>
        <v>291</v>
      </c>
      <c r="G151" s="20">
        <f t="shared" si="59"/>
        <v>231.4</v>
      </c>
      <c r="H151" s="20">
        <f t="shared" si="59"/>
        <v>60</v>
      </c>
      <c r="I151" s="164">
        <f>SUM(C151:G151)</f>
        <v>2001.9</v>
      </c>
      <c r="J151" s="20">
        <f>J146*(19-J147)</f>
        <v>77.740000000000009</v>
      </c>
      <c r="K151" s="20">
        <f>K146*(19-K147)</f>
        <v>276.47741935483879</v>
      </c>
      <c r="L151" s="20">
        <f>L146*(19-L147)</f>
        <v>434.93000000000006</v>
      </c>
      <c r="M151" s="20">
        <f>M146*(19-M147)</f>
        <v>566.30000000000007</v>
      </c>
      <c r="N151" s="164">
        <f>SUM(J151:M151)</f>
        <v>1355.447419354839</v>
      </c>
      <c r="O151" s="165">
        <f>O146*(19-O147)</f>
        <v>3417.3474193548386</v>
      </c>
      <c r="P151" s="166">
        <f>P146*(19-P147)</f>
        <v>3357.3474193548386</v>
      </c>
    </row>
    <row r="152" spans="2:16" ht="15.75" thickBot="1">
      <c r="B152" s="24"/>
      <c r="C152" s="25"/>
      <c r="D152" s="25"/>
      <c r="E152" s="25"/>
      <c r="F152" s="25"/>
      <c r="G152" s="25"/>
      <c r="H152" s="25"/>
      <c r="I152" s="26"/>
      <c r="J152" s="25"/>
      <c r="K152" s="25"/>
      <c r="L152" s="25"/>
      <c r="M152" s="25"/>
      <c r="N152" s="26"/>
      <c r="O152" s="27"/>
      <c r="P152" s="27"/>
    </row>
    <row r="153" spans="2:16" ht="24" thickBot="1">
      <c r="B153" s="473" t="s">
        <v>272</v>
      </c>
      <c r="C153" s="474"/>
      <c r="D153" s="474"/>
      <c r="E153" s="474"/>
      <c r="F153" s="474"/>
      <c r="G153" s="474"/>
      <c r="H153" s="474"/>
      <c r="I153" s="474"/>
      <c r="J153" s="474"/>
      <c r="K153" s="474"/>
      <c r="L153" s="470" t="s">
        <v>145</v>
      </c>
      <c r="M153" s="471"/>
      <c r="N153" s="471"/>
      <c r="O153" s="471"/>
      <c r="P153" s="472"/>
    </row>
    <row r="154" spans="2:16" ht="15.75">
      <c r="B154" s="465" t="s">
        <v>195</v>
      </c>
      <c r="C154" s="461" t="s">
        <v>196</v>
      </c>
      <c r="D154" s="461" t="s">
        <v>197</v>
      </c>
      <c r="E154" s="461" t="s">
        <v>198</v>
      </c>
      <c r="F154" s="461" t="s">
        <v>199</v>
      </c>
      <c r="G154" s="461" t="s">
        <v>200</v>
      </c>
      <c r="H154" s="461" t="s">
        <v>201</v>
      </c>
      <c r="I154" s="467" t="s">
        <v>202</v>
      </c>
      <c r="J154" s="461" t="s">
        <v>203</v>
      </c>
      <c r="K154" s="461" t="s">
        <v>204</v>
      </c>
      <c r="L154" s="461" t="s">
        <v>205</v>
      </c>
      <c r="M154" s="461" t="s">
        <v>206</v>
      </c>
      <c r="N154" s="467" t="s">
        <v>207</v>
      </c>
      <c r="O154" s="456" t="s">
        <v>208</v>
      </c>
      <c r="P154" s="457"/>
    </row>
    <row r="155" spans="2:16" ht="16.5" thickBot="1">
      <c r="B155" s="466"/>
      <c r="C155" s="462"/>
      <c r="D155" s="462"/>
      <c r="E155" s="462"/>
      <c r="F155" s="462"/>
      <c r="G155" s="462"/>
      <c r="H155" s="462"/>
      <c r="I155" s="462"/>
      <c r="J155" s="462"/>
      <c r="K155" s="462"/>
      <c r="L155" s="462"/>
      <c r="M155" s="462"/>
      <c r="N155" s="462"/>
      <c r="O155" s="145" t="s">
        <v>209</v>
      </c>
      <c r="P155" s="30" t="s">
        <v>210</v>
      </c>
    </row>
    <row r="156" spans="2:16">
      <c r="B156" s="148" t="s">
        <v>211</v>
      </c>
      <c r="C156" s="146">
        <v>31</v>
      </c>
      <c r="D156" s="8">
        <v>31</v>
      </c>
      <c r="E156" s="8">
        <v>31</v>
      </c>
      <c r="F156" s="8">
        <v>28</v>
      </c>
      <c r="G156" s="8">
        <v>21</v>
      </c>
      <c r="H156" s="8">
        <v>11</v>
      </c>
      <c r="I156" s="168">
        <f>SUM(C156:G156)</f>
        <v>142</v>
      </c>
      <c r="J156" s="8"/>
      <c r="K156" s="8"/>
      <c r="L156" s="8"/>
      <c r="M156" s="8"/>
      <c r="N156" s="168">
        <f>SUM(J156:M156)</f>
        <v>0</v>
      </c>
      <c r="O156" s="167">
        <f>SUM(C156:H156,J156:M156)</f>
        <v>153</v>
      </c>
      <c r="P156" s="169">
        <f>I156+N156</f>
        <v>142</v>
      </c>
    </row>
    <row r="157" spans="2:16" ht="19.5">
      <c r="B157" s="149" t="s">
        <v>485</v>
      </c>
      <c r="C157" s="147">
        <v>5.1612903225806514E-2</v>
      </c>
      <c r="D157" s="10">
        <v>-1.1785714285714288</v>
      </c>
      <c r="E157" s="10">
        <v>2.9967741935483874</v>
      </c>
      <c r="F157" s="10">
        <v>6.7733333333333317</v>
      </c>
      <c r="G157" s="10">
        <v>11.312903225806449</v>
      </c>
      <c r="H157" s="10">
        <v>15.226666666666663</v>
      </c>
      <c r="I157" s="153">
        <f>(C156*C157+D156*D157+E156*E157+F156*F157+G156*G157)/I156</f>
        <v>3.4168210337292568</v>
      </c>
      <c r="J157" s="10"/>
      <c r="K157" s="95"/>
      <c r="L157" s="95"/>
      <c r="M157" s="95"/>
      <c r="N157" s="153"/>
      <c r="O157" s="154">
        <f>(C157*C156+D157*D156+E157*E156+F157*F156+G157*G156+H157*H156+J157*J156+K157*K156+L157*L156+M157*M156)/O156</f>
        <v>4.2658949027639723</v>
      </c>
      <c r="P157" s="161">
        <f>(I157*I156+N157*N156)/P156</f>
        <v>3.4168210337292568</v>
      </c>
    </row>
    <row r="158" spans="2:16" ht="19.5">
      <c r="B158" s="149" t="s">
        <v>212</v>
      </c>
      <c r="C158" s="13">
        <f t="shared" ref="C158:H158" si="60">C156*(13-C157)</f>
        <v>401.40000000000003</v>
      </c>
      <c r="D158" s="12">
        <f t="shared" si="60"/>
        <v>439.53571428571428</v>
      </c>
      <c r="E158" s="12">
        <f t="shared" si="60"/>
        <v>310.10000000000002</v>
      </c>
      <c r="F158" s="12">
        <f t="shared" si="60"/>
        <v>174.34666666666672</v>
      </c>
      <c r="G158" s="12">
        <f t="shared" si="60"/>
        <v>35.429032258064559</v>
      </c>
      <c r="H158" s="12">
        <f t="shared" si="60"/>
        <v>-24.493333333333293</v>
      </c>
      <c r="I158" s="155">
        <f>SUM(C158:G158)</f>
        <v>1360.8114132104456</v>
      </c>
      <c r="J158" s="12">
        <f>J156*(13-J157)</f>
        <v>0</v>
      </c>
      <c r="K158" s="12">
        <f>K156*(13-K157)</f>
        <v>0</v>
      </c>
      <c r="L158" s="12">
        <f>L156*(13-L157)</f>
        <v>0</v>
      </c>
      <c r="M158" s="12">
        <f>M156*(13-M157)</f>
        <v>0</v>
      </c>
      <c r="N158" s="155">
        <f>SUM(J158:M158)</f>
        <v>0</v>
      </c>
      <c r="O158" s="156">
        <f>O156*(13-O157)</f>
        <v>1336.3180798771123</v>
      </c>
      <c r="P158" s="162">
        <f>P156*(13-P157)</f>
        <v>1360.8114132104456</v>
      </c>
    </row>
    <row r="159" spans="2:16" ht="19.5">
      <c r="B159" s="149" t="s">
        <v>213</v>
      </c>
      <c r="C159" s="13">
        <f t="shared" ref="C159:H159" si="61">C156*(17-C157)</f>
        <v>525.4</v>
      </c>
      <c r="D159" s="12">
        <f t="shared" si="61"/>
        <v>563.53571428571433</v>
      </c>
      <c r="E159" s="12">
        <f t="shared" si="61"/>
        <v>434.1</v>
      </c>
      <c r="F159" s="12">
        <f t="shared" si="61"/>
        <v>286.34666666666669</v>
      </c>
      <c r="G159" s="12">
        <f t="shared" si="61"/>
        <v>119.42903225806457</v>
      </c>
      <c r="H159" s="12">
        <f t="shared" si="61"/>
        <v>19.506666666666707</v>
      </c>
      <c r="I159" s="155">
        <f>SUM(C159:G159)</f>
        <v>1928.8114132104456</v>
      </c>
      <c r="J159" s="12">
        <f>J156*(17-J157)</f>
        <v>0</v>
      </c>
      <c r="K159" s="12">
        <f>K156*(17-K157)</f>
        <v>0</v>
      </c>
      <c r="L159" s="12">
        <f>L156*(17-L157)</f>
        <v>0</v>
      </c>
      <c r="M159" s="12">
        <f>M156*(17-M157)</f>
        <v>0</v>
      </c>
      <c r="N159" s="155">
        <f>SUM(J159:M159)</f>
        <v>0</v>
      </c>
      <c r="O159" s="156">
        <f>O156*(17-O157)</f>
        <v>1948.3180798771123</v>
      </c>
      <c r="P159" s="162">
        <f>P156*(17-P157)</f>
        <v>1928.8114132104456</v>
      </c>
    </row>
    <row r="160" spans="2:16" ht="19.5">
      <c r="B160" s="149" t="s">
        <v>214</v>
      </c>
      <c r="C160" s="17">
        <f t="shared" ref="C160:H160" si="62">C156*(18-C157)</f>
        <v>556.4</v>
      </c>
      <c r="D160" s="16">
        <f t="shared" si="62"/>
        <v>594.53571428571433</v>
      </c>
      <c r="E160" s="16">
        <f t="shared" si="62"/>
        <v>465.1</v>
      </c>
      <c r="F160" s="16">
        <f t="shared" si="62"/>
        <v>314.34666666666669</v>
      </c>
      <c r="G160" s="16">
        <f t="shared" si="62"/>
        <v>140.42903225806455</v>
      </c>
      <c r="H160" s="16">
        <f t="shared" si="62"/>
        <v>30.506666666666707</v>
      </c>
      <c r="I160" s="155">
        <f>SUM(C160:G160)</f>
        <v>2070.8114132104456</v>
      </c>
      <c r="J160" s="16">
        <f>J156*(18-J157)</f>
        <v>0</v>
      </c>
      <c r="K160" s="16">
        <f>K156*(18-K157)</f>
        <v>0</v>
      </c>
      <c r="L160" s="16">
        <f>L156*(18-L157)</f>
        <v>0</v>
      </c>
      <c r="M160" s="16">
        <f>M156*(18-M157)</f>
        <v>0</v>
      </c>
      <c r="N160" s="155">
        <f>SUM(J160:M160)</f>
        <v>0</v>
      </c>
      <c r="O160" s="157">
        <f>O156*(18-O157)</f>
        <v>2101.3180798771123</v>
      </c>
      <c r="P160" s="163">
        <f>P156*(18-P157)</f>
        <v>2070.8114132104456</v>
      </c>
    </row>
    <row r="161" spans="2:16" ht="20.25" thickBot="1">
      <c r="B161" s="350" t="s">
        <v>215</v>
      </c>
      <c r="C161" s="21">
        <f t="shared" ref="C161:H161" si="63">C156*(19-C157)</f>
        <v>587.4</v>
      </c>
      <c r="D161" s="20">
        <f t="shared" si="63"/>
        <v>625.53571428571433</v>
      </c>
      <c r="E161" s="20">
        <f t="shared" si="63"/>
        <v>496.1</v>
      </c>
      <c r="F161" s="20">
        <f t="shared" si="63"/>
        <v>342.34666666666669</v>
      </c>
      <c r="G161" s="20">
        <f t="shared" si="63"/>
        <v>161.42903225806455</v>
      </c>
      <c r="H161" s="20">
        <f t="shared" si="63"/>
        <v>41.506666666666703</v>
      </c>
      <c r="I161" s="164">
        <f>SUM(C161:G161)</f>
        <v>2212.8114132104456</v>
      </c>
      <c r="J161" s="20">
        <f>J156*(19-J157)</f>
        <v>0</v>
      </c>
      <c r="K161" s="20">
        <f>K156*(19-K157)</f>
        <v>0</v>
      </c>
      <c r="L161" s="20">
        <f>L156*(19-L157)</f>
        <v>0</v>
      </c>
      <c r="M161" s="20">
        <f>M156*(19-M157)</f>
        <v>0</v>
      </c>
      <c r="N161" s="164">
        <f>SUM(J161:M161)</f>
        <v>0</v>
      </c>
      <c r="O161" s="165">
        <f>O156*(19-O157)</f>
        <v>2254.3180798771123</v>
      </c>
      <c r="P161" s="166">
        <f>P156*(19-P157)</f>
        <v>2212.8114132104456</v>
      </c>
    </row>
    <row r="162" spans="2:16" ht="15.75" thickBot="1"/>
    <row r="163" spans="2:16" ht="24" thickBot="1">
      <c r="B163" s="463" t="s">
        <v>273</v>
      </c>
      <c r="C163" s="464"/>
      <c r="D163" s="464"/>
      <c r="E163" s="464"/>
      <c r="F163" s="464"/>
      <c r="G163" s="464"/>
      <c r="H163" s="464"/>
      <c r="I163" s="464"/>
      <c r="J163" s="464"/>
      <c r="K163" s="464"/>
      <c r="L163" s="470" t="s">
        <v>146</v>
      </c>
      <c r="M163" s="471"/>
      <c r="N163" s="471"/>
      <c r="O163" s="471" t="s">
        <v>253</v>
      </c>
      <c r="P163" s="472"/>
    </row>
    <row r="164" spans="2:16" ht="15.75">
      <c r="B164" s="465" t="s">
        <v>195</v>
      </c>
      <c r="C164" s="461" t="s">
        <v>196</v>
      </c>
      <c r="D164" s="461" t="s">
        <v>197</v>
      </c>
      <c r="E164" s="461" t="s">
        <v>198</v>
      </c>
      <c r="F164" s="461" t="s">
        <v>199</v>
      </c>
      <c r="G164" s="461" t="s">
        <v>200</v>
      </c>
      <c r="H164" s="461" t="s">
        <v>201</v>
      </c>
      <c r="I164" s="467" t="s">
        <v>202</v>
      </c>
      <c r="J164" s="461" t="s">
        <v>203</v>
      </c>
      <c r="K164" s="461" t="s">
        <v>204</v>
      </c>
      <c r="L164" s="461" t="s">
        <v>205</v>
      </c>
      <c r="M164" s="461" t="s">
        <v>206</v>
      </c>
      <c r="N164" s="467" t="s">
        <v>207</v>
      </c>
      <c r="O164" s="456" t="s">
        <v>208</v>
      </c>
      <c r="P164" s="457"/>
    </row>
    <row r="165" spans="2:16" ht="16.5" thickBot="1">
      <c r="B165" s="466"/>
      <c r="C165" s="462"/>
      <c r="D165" s="462"/>
      <c r="E165" s="462"/>
      <c r="F165" s="462"/>
      <c r="G165" s="462"/>
      <c r="H165" s="462"/>
      <c r="I165" s="462"/>
      <c r="J165" s="462"/>
      <c r="K165" s="462"/>
      <c r="L165" s="462"/>
      <c r="M165" s="462"/>
      <c r="N165" s="462"/>
      <c r="O165" s="145" t="s">
        <v>234</v>
      </c>
      <c r="P165" s="30" t="s">
        <v>235</v>
      </c>
    </row>
    <row r="166" spans="2:16">
      <c r="B166" s="148" t="s">
        <v>211</v>
      </c>
      <c r="C166" s="146">
        <v>31</v>
      </c>
      <c r="D166" s="8">
        <v>28</v>
      </c>
      <c r="E166" s="8">
        <v>31</v>
      </c>
      <c r="F166" s="8">
        <v>30</v>
      </c>
      <c r="G166" s="8">
        <v>22</v>
      </c>
      <c r="H166" s="8">
        <v>0</v>
      </c>
      <c r="I166" s="168">
        <f>SUM(C166:H166)</f>
        <v>142</v>
      </c>
      <c r="J166" s="8">
        <v>23</v>
      </c>
      <c r="K166" s="8">
        <v>31</v>
      </c>
      <c r="L166" s="8">
        <v>30</v>
      </c>
      <c r="M166" s="8">
        <v>31</v>
      </c>
      <c r="N166" s="168">
        <f>SUM(J166:M166)</f>
        <v>115</v>
      </c>
      <c r="O166" s="167">
        <f>SUM(C166:H166,J166:M166)</f>
        <v>257</v>
      </c>
      <c r="P166" s="169">
        <f>I166+N166</f>
        <v>257</v>
      </c>
    </row>
    <row r="167" spans="2:16" ht="19.5">
      <c r="B167" s="149" t="s">
        <v>485</v>
      </c>
      <c r="C167" s="147">
        <v>-2.9</v>
      </c>
      <c r="D167" s="10">
        <v>-1.9</v>
      </c>
      <c r="E167" s="10">
        <v>2</v>
      </c>
      <c r="F167" s="10">
        <v>6.8</v>
      </c>
      <c r="G167" s="10">
        <v>12</v>
      </c>
      <c r="H167" s="10">
        <v>0</v>
      </c>
      <c r="I167" s="153">
        <f>(C166*C167+D166*D167+E166*E167+F166*F167+G166*G167)/I166</f>
        <v>2.7246478873239437</v>
      </c>
      <c r="J167" s="10">
        <v>12</v>
      </c>
      <c r="K167" s="95">
        <v>7.1</v>
      </c>
      <c r="L167" s="95">
        <v>2.1</v>
      </c>
      <c r="M167" s="95">
        <v>-1.4</v>
      </c>
      <c r="N167" s="153">
        <f>(J166*J167+K166*K167+L166*L167+M166*M167)/N166</f>
        <v>4.4843478260869567</v>
      </c>
      <c r="O167" s="154">
        <f>(C167*C166+D167*D166+E167*E166+F167*F166+G167*G166+H167*H166+J167*J166+K167*K166+L167*L166+M167*M166)/O166</f>
        <v>3.5120622568093385</v>
      </c>
      <c r="P167" s="161">
        <f>(I167*I166+N167*N166)/P166</f>
        <v>3.5120622568093385</v>
      </c>
    </row>
    <row r="168" spans="2:16" ht="19.5">
      <c r="B168" s="149" t="s">
        <v>212</v>
      </c>
      <c r="C168" s="13">
        <f t="shared" ref="C168:H168" si="64">C166*(13-C167)</f>
        <v>492.90000000000003</v>
      </c>
      <c r="D168" s="12">
        <f t="shared" si="64"/>
        <v>417.2</v>
      </c>
      <c r="E168" s="12">
        <f t="shared" si="64"/>
        <v>341</v>
      </c>
      <c r="F168" s="12">
        <f t="shared" si="64"/>
        <v>186</v>
      </c>
      <c r="G168" s="12">
        <f t="shared" si="64"/>
        <v>22</v>
      </c>
      <c r="H168" s="12">
        <f t="shared" si="64"/>
        <v>0</v>
      </c>
      <c r="I168" s="155">
        <f>SUM(C168:G168)</f>
        <v>1459.1</v>
      </c>
      <c r="J168" s="12">
        <f>J166*(13-J167)</f>
        <v>23</v>
      </c>
      <c r="K168" s="12">
        <f>K166*(13-K167)</f>
        <v>182.9</v>
      </c>
      <c r="L168" s="12">
        <f>L166*(13-L167)</f>
        <v>327</v>
      </c>
      <c r="M168" s="12">
        <f>M166*(13-M167)</f>
        <v>446.40000000000003</v>
      </c>
      <c r="N168" s="155">
        <f>SUM(J168:M168)</f>
        <v>979.3</v>
      </c>
      <c r="O168" s="156">
        <f>O166*(13-O167)</f>
        <v>2438.4</v>
      </c>
      <c r="P168" s="162">
        <f>P166*(13-P167)</f>
        <v>2438.4</v>
      </c>
    </row>
    <row r="169" spans="2:16" ht="19.5">
      <c r="B169" s="149" t="s">
        <v>213</v>
      </c>
      <c r="C169" s="13">
        <f t="shared" ref="C169:H169" si="65">C166*(17-C167)</f>
        <v>616.9</v>
      </c>
      <c r="D169" s="12">
        <f t="shared" si="65"/>
        <v>529.19999999999993</v>
      </c>
      <c r="E169" s="12">
        <f t="shared" si="65"/>
        <v>465</v>
      </c>
      <c r="F169" s="12">
        <f t="shared" si="65"/>
        <v>306</v>
      </c>
      <c r="G169" s="12">
        <f t="shared" si="65"/>
        <v>110</v>
      </c>
      <c r="H169" s="12">
        <f t="shared" si="65"/>
        <v>0</v>
      </c>
      <c r="I169" s="155">
        <f>SUM(C169:G169)</f>
        <v>2027.1</v>
      </c>
      <c r="J169" s="12">
        <f>J166*(17-J167)</f>
        <v>115</v>
      </c>
      <c r="K169" s="12">
        <f>K166*(17-K167)</f>
        <v>306.90000000000003</v>
      </c>
      <c r="L169" s="12">
        <f>L166*(17-L167)</f>
        <v>447</v>
      </c>
      <c r="M169" s="12">
        <f>M166*(17-M167)</f>
        <v>570.4</v>
      </c>
      <c r="N169" s="155">
        <f>SUM(J169:M169)</f>
        <v>1439.3000000000002</v>
      </c>
      <c r="O169" s="156">
        <f>O166*(17-O167)</f>
        <v>3466.4</v>
      </c>
      <c r="P169" s="162">
        <f>P166*(17-P167)</f>
        <v>3466.4</v>
      </c>
    </row>
    <row r="170" spans="2:16" ht="19.5">
      <c r="B170" s="149" t="s">
        <v>249</v>
      </c>
      <c r="C170" s="17">
        <f t="shared" ref="C170:H170" si="66">C166*(18-C167)</f>
        <v>647.9</v>
      </c>
      <c r="D170" s="16">
        <f t="shared" si="66"/>
        <v>557.19999999999993</v>
      </c>
      <c r="E170" s="16">
        <f t="shared" si="66"/>
        <v>496</v>
      </c>
      <c r="F170" s="16">
        <f t="shared" si="66"/>
        <v>336</v>
      </c>
      <c r="G170" s="16">
        <f t="shared" si="66"/>
        <v>132</v>
      </c>
      <c r="H170" s="16">
        <f t="shared" si="66"/>
        <v>0</v>
      </c>
      <c r="I170" s="155">
        <f>SUM(C170:G170)</f>
        <v>2169.1</v>
      </c>
      <c r="J170" s="16">
        <f>J166*(18-J167)</f>
        <v>138</v>
      </c>
      <c r="K170" s="16">
        <f>K166*(18-K167)</f>
        <v>337.90000000000003</v>
      </c>
      <c r="L170" s="16">
        <f>L166*(18-L167)</f>
        <v>477</v>
      </c>
      <c r="M170" s="16">
        <f>M166*(18-M167)</f>
        <v>601.4</v>
      </c>
      <c r="N170" s="155">
        <f>SUM(J170:M170)</f>
        <v>1554.3000000000002</v>
      </c>
      <c r="O170" s="157">
        <f>O166*(18-O167)</f>
        <v>3723.4</v>
      </c>
      <c r="P170" s="163">
        <f>P166*(18-P167)</f>
        <v>3723.4</v>
      </c>
    </row>
    <row r="171" spans="2:16" ht="20.25" thickBot="1">
      <c r="B171" s="350" t="s">
        <v>215</v>
      </c>
      <c r="C171" s="21">
        <f t="shared" ref="C171:H171" si="67">C166*(19-C167)</f>
        <v>678.9</v>
      </c>
      <c r="D171" s="20">
        <f t="shared" si="67"/>
        <v>585.19999999999993</v>
      </c>
      <c r="E171" s="20">
        <f t="shared" si="67"/>
        <v>527</v>
      </c>
      <c r="F171" s="20">
        <f t="shared" si="67"/>
        <v>366</v>
      </c>
      <c r="G171" s="20">
        <f t="shared" si="67"/>
        <v>154</v>
      </c>
      <c r="H171" s="20">
        <f t="shared" si="67"/>
        <v>0</v>
      </c>
      <c r="I171" s="164">
        <f>SUM(C171:G171)</f>
        <v>2311.1</v>
      </c>
      <c r="J171" s="20">
        <f>J166*(19-J167)</f>
        <v>161</v>
      </c>
      <c r="K171" s="20">
        <f>K166*(19-K167)</f>
        <v>368.90000000000003</v>
      </c>
      <c r="L171" s="20">
        <f>L166*(19-L167)</f>
        <v>506.99999999999994</v>
      </c>
      <c r="M171" s="20">
        <f>M166*(19-M167)</f>
        <v>632.4</v>
      </c>
      <c r="N171" s="164">
        <f>SUM(J171:M171)</f>
        <v>1669.3000000000002</v>
      </c>
      <c r="O171" s="165">
        <f>O166*(19-O167)</f>
        <v>3980.4</v>
      </c>
      <c r="P171" s="166">
        <f>P166*(19-P167)</f>
        <v>3980.4</v>
      </c>
    </row>
    <row r="172" spans="2:16" ht="15.75" thickBot="1">
      <c r="J172" s="56"/>
    </row>
    <row r="173" spans="2:16" ht="24" thickBot="1">
      <c r="B173" s="170" t="s">
        <v>236</v>
      </c>
      <c r="C173" s="458" t="s">
        <v>237</v>
      </c>
      <c r="D173" s="458"/>
      <c r="E173" s="458"/>
      <c r="F173" s="458"/>
      <c r="G173" s="458"/>
      <c r="H173" s="458"/>
      <c r="I173" s="458"/>
      <c r="J173" s="458"/>
      <c r="K173" s="458"/>
      <c r="L173" s="458"/>
      <c r="M173" s="459"/>
      <c r="N173" s="459"/>
      <c r="O173" s="459"/>
      <c r="P173" s="460"/>
    </row>
    <row r="174" spans="2:16" ht="15.75">
      <c r="B174" s="465" t="s">
        <v>195</v>
      </c>
      <c r="C174" s="461" t="s">
        <v>196</v>
      </c>
      <c r="D174" s="461" t="s">
        <v>197</v>
      </c>
      <c r="E174" s="461" t="s">
        <v>198</v>
      </c>
      <c r="F174" s="461" t="s">
        <v>199</v>
      </c>
      <c r="G174" s="461" t="s">
        <v>200</v>
      </c>
      <c r="H174" s="461" t="s">
        <v>201</v>
      </c>
      <c r="I174" s="467" t="s">
        <v>202</v>
      </c>
      <c r="J174" s="461" t="s">
        <v>203</v>
      </c>
      <c r="K174" s="461" t="s">
        <v>204</v>
      </c>
      <c r="L174" s="461" t="s">
        <v>205</v>
      </c>
      <c r="M174" s="461" t="s">
        <v>206</v>
      </c>
      <c r="N174" s="467" t="s">
        <v>207</v>
      </c>
      <c r="O174" s="456" t="s">
        <v>208</v>
      </c>
      <c r="P174" s="457"/>
    </row>
    <row r="175" spans="2:16" ht="16.5" thickBot="1">
      <c r="B175" s="466"/>
      <c r="C175" s="462"/>
      <c r="D175" s="462"/>
      <c r="E175" s="462"/>
      <c r="F175" s="462"/>
      <c r="G175" s="462"/>
      <c r="H175" s="462"/>
      <c r="I175" s="462"/>
      <c r="J175" s="462"/>
      <c r="K175" s="462"/>
      <c r="L175" s="462"/>
      <c r="M175" s="462"/>
      <c r="N175" s="462"/>
      <c r="O175" s="145" t="s">
        <v>234</v>
      </c>
      <c r="P175" s="30" t="s">
        <v>235</v>
      </c>
    </row>
    <row r="176" spans="2:16" ht="15.75">
      <c r="B176" s="174">
        <v>2000</v>
      </c>
      <c r="C176" s="173">
        <f t="shared" ref="C176:P176" si="68">C11/C$171</f>
        <v>1.0139932243334806</v>
      </c>
      <c r="D176" s="172">
        <f t="shared" si="68"/>
        <v>0.84415584415584421</v>
      </c>
      <c r="E176" s="172">
        <f t="shared" si="68"/>
        <v>0.94554079696394688</v>
      </c>
      <c r="F176" s="172">
        <f t="shared" si="68"/>
        <v>0.5901639344262295</v>
      </c>
      <c r="G176" s="172">
        <f t="shared" si="68"/>
        <v>0.21038961038961043</v>
      </c>
      <c r="H176" s="172"/>
      <c r="I176" s="172">
        <f t="shared" si="68"/>
        <v>0.834710743801653</v>
      </c>
      <c r="J176" s="172">
        <f t="shared" si="68"/>
        <v>0.93975155279503098</v>
      </c>
      <c r="K176" s="172">
        <f t="shared" si="68"/>
        <v>0.56248305773922469</v>
      </c>
      <c r="L176" s="172">
        <f t="shared" si="68"/>
        <v>0.822682445759369</v>
      </c>
      <c r="M176" s="172">
        <f t="shared" si="68"/>
        <v>0.92741935483870974</v>
      </c>
      <c r="N176" s="172">
        <f t="shared" si="68"/>
        <v>0.81615048223806386</v>
      </c>
      <c r="O176" s="360">
        <f t="shared" si="68"/>
        <v>0.8269269420158778</v>
      </c>
      <c r="P176" s="358">
        <f t="shared" si="68"/>
        <v>0.8269269420158778</v>
      </c>
    </row>
    <row r="177" spans="2:16" ht="15.75">
      <c r="B177" s="175">
        <v>2001</v>
      </c>
      <c r="C177" s="34">
        <f t="shared" ref="C177:P177" si="69">C21/C$171</f>
        <v>0.9827662395050818</v>
      </c>
      <c r="D177" s="33">
        <f t="shared" si="69"/>
        <v>0.92361585782638422</v>
      </c>
      <c r="E177" s="33">
        <f t="shared" si="69"/>
        <v>0.91764705882352937</v>
      </c>
      <c r="F177" s="33">
        <f t="shared" si="69"/>
        <v>1.0248633879781421</v>
      </c>
      <c r="G177" s="33">
        <f t="shared" si="69"/>
        <v>0.68961038961038967</v>
      </c>
      <c r="H177" s="33"/>
      <c r="I177" s="33">
        <f t="shared" si="69"/>
        <v>0.94007182726840033</v>
      </c>
      <c r="J177" s="33">
        <f t="shared" si="69"/>
        <v>1.4040579710144923</v>
      </c>
      <c r="K177" s="33">
        <f t="shared" si="69"/>
        <v>0.40839811470894255</v>
      </c>
      <c r="L177" s="33">
        <f t="shared" si="69"/>
        <v>1.0287968441814597</v>
      </c>
      <c r="M177" s="33">
        <f t="shared" si="69"/>
        <v>1.0966160657811512</v>
      </c>
      <c r="N177" s="33">
        <f t="shared" si="69"/>
        <v>0.95358018202208228</v>
      </c>
      <c r="O177" s="171">
        <f t="shared" si="69"/>
        <v>0.96503150383113812</v>
      </c>
      <c r="P177" s="35">
        <f t="shared" si="69"/>
        <v>0.94573696056915446</v>
      </c>
    </row>
    <row r="178" spans="2:16" ht="15.75">
      <c r="B178" s="175">
        <v>2002</v>
      </c>
      <c r="C178" s="34">
        <f t="shared" ref="C178:P178" si="70">C31/C$171</f>
        <v>0.94977168949771706</v>
      </c>
      <c r="D178" s="33">
        <f t="shared" si="70"/>
        <v>0.77990430622009588</v>
      </c>
      <c r="E178" s="33">
        <f t="shared" si="70"/>
        <v>0.93529411764705894</v>
      </c>
      <c r="F178" s="33">
        <f t="shared" si="70"/>
        <v>1.2322404371584699</v>
      </c>
      <c r="G178" s="33">
        <f t="shared" si="70"/>
        <v>0.23376623376623376</v>
      </c>
      <c r="H178" s="33"/>
      <c r="I178" s="33">
        <f t="shared" si="70"/>
        <v>0.90048029077062886</v>
      </c>
      <c r="J178" s="33">
        <f t="shared" si="70"/>
        <v>1.2826086956521738</v>
      </c>
      <c r="K178" s="33">
        <f t="shared" si="70"/>
        <v>1.1087015451341826</v>
      </c>
      <c r="L178" s="33">
        <f t="shared" si="70"/>
        <v>0.87573964497041434</v>
      </c>
      <c r="M178" s="33">
        <f t="shared" si="70"/>
        <v>1.088235294117647</v>
      </c>
      <c r="N178" s="33">
        <f t="shared" si="70"/>
        <v>1.046965794045408</v>
      </c>
      <c r="O178" s="171">
        <f t="shared" si="70"/>
        <v>0.96191337554014666</v>
      </c>
      <c r="P178" s="35">
        <f t="shared" si="70"/>
        <v>0.96191337554014666</v>
      </c>
    </row>
    <row r="179" spans="2:16">
      <c r="B179" s="175">
        <v>2003</v>
      </c>
      <c r="C179" s="34">
        <f t="shared" ref="C179:P179" si="71">C41/C$171</f>
        <v>1.0091324200913243</v>
      </c>
      <c r="D179" s="33">
        <f t="shared" si="71"/>
        <v>1.1531100478468903</v>
      </c>
      <c r="E179" s="33">
        <f t="shared" si="71"/>
        <v>0.93529411764705894</v>
      </c>
      <c r="F179" s="33">
        <f t="shared" si="71"/>
        <v>0.96584699453551914</v>
      </c>
      <c r="G179" s="33">
        <f t="shared" si="71"/>
        <v>0.4935064935064935</v>
      </c>
      <c r="H179" s="33"/>
      <c r="I179" s="33">
        <f t="shared" si="71"/>
        <v>0.98753840162693096</v>
      </c>
      <c r="J179" s="33">
        <f t="shared" si="71"/>
        <v>1.0062111801242235</v>
      </c>
      <c r="K179" s="33">
        <f t="shared" si="71"/>
        <v>1.2521008403361344</v>
      </c>
      <c r="L179" s="33">
        <f t="shared" si="71"/>
        <v>0.88757396449704151</v>
      </c>
      <c r="M179" s="33">
        <f t="shared" si="71"/>
        <v>1.0147058823529411</v>
      </c>
      <c r="N179" s="33">
        <f t="shared" si="71"/>
        <v>1.0277361768405917</v>
      </c>
      <c r="O179" s="33">
        <f t="shared" si="71"/>
        <v>1.0043965430609987</v>
      </c>
      <c r="P179" s="35">
        <f t="shared" si="71"/>
        <v>1.0043965430609987</v>
      </c>
    </row>
    <row r="180" spans="2:16">
      <c r="B180" s="175">
        <v>2004</v>
      </c>
      <c r="C180" s="34">
        <f>C51/C$171</f>
        <v>1.0821917808219177</v>
      </c>
      <c r="D180" s="33">
        <f t="shared" ref="D180:P180" si="72">D51/D$171</f>
        <v>0.95642515379357507</v>
      </c>
      <c r="E180" s="33">
        <f t="shared" si="72"/>
        <v>1.0588235294117647</v>
      </c>
      <c r="F180" s="33">
        <f t="shared" si="72"/>
        <v>0.93442622950819676</v>
      </c>
      <c r="G180" s="33">
        <f t="shared" si="72"/>
        <v>1.8318181818181816</v>
      </c>
      <c r="H180" s="33"/>
      <c r="I180" s="33">
        <f t="shared" si="72"/>
        <v>1.0715676517675565</v>
      </c>
      <c r="J180" s="33">
        <f t="shared" si="72"/>
        <v>0.86645962732919257</v>
      </c>
      <c r="K180" s="33">
        <f t="shared" si="72"/>
        <v>0.91596638655462181</v>
      </c>
      <c r="L180" s="33">
        <f t="shared" si="72"/>
        <v>0.97633136094674566</v>
      </c>
      <c r="M180" s="33">
        <f t="shared" si="72"/>
        <v>1.0294117647058825</v>
      </c>
      <c r="N180" s="33">
        <f t="shared" si="72"/>
        <v>0.97250344455759896</v>
      </c>
      <c r="O180" s="33">
        <f t="shared" si="72"/>
        <v>1.0461008943824741</v>
      </c>
      <c r="P180" s="35">
        <f t="shared" si="72"/>
        <v>1.030022108330821</v>
      </c>
    </row>
    <row r="181" spans="2:16">
      <c r="B181" s="175">
        <f>B180+1</f>
        <v>2005</v>
      </c>
      <c r="C181" s="34">
        <f>C61/C$171</f>
        <v>0.94977168949771706</v>
      </c>
      <c r="D181" s="33">
        <f t="shared" ref="D181:P181" si="73">D61/D$171</f>
        <v>1.1435406698564594</v>
      </c>
      <c r="E181" s="33">
        <f t="shared" si="73"/>
        <v>1.1058823529411765</v>
      </c>
      <c r="F181" s="33">
        <f t="shared" si="73"/>
        <v>0.88524590163934425</v>
      </c>
      <c r="G181" s="33">
        <f t="shared" si="73"/>
        <v>1.0909090909090908</v>
      </c>
      <c r="H181" s="33"/>
      <c r="I181" s="33">
        <f t="shared" si="73"/>
        <v>1.0336203539440094</v>
      </c>
      <c r="J181" s="33">
        <f t="shared" si="73"/>
        <v>0.83850931677018636</v>
      </c>
      <c r="K181" s="33">
        <f t="shared" si="73"/>
        <v>0.88235294117647056</v>
      </c>
      <c r="L181" s="33">
        <f t="shared" si="73"/>
        <v>1.0769230769230771</v>
      </c>
      <c r="M181" s="33">
        <f t="shared" si="73"/>
        <v>1.0245098039215685</v>
      </c>
      <c r="N181" s="33">
        <f t="shared" si="73"/>
        <v>0.99107410291739051</v>
      </c>
      <c r="O181" s="33">
        <f t="shared" si="73"/>
        <v>1.0285900914480957</v>
      </c>
      <c r="P181" s="35">
        <f t="shared" si="73"/>
        <v>1.0157773088131845</v>
      </c>
    </row>
    <row r="182" spans="2:16">
      <c r="B182" s="175">
        <f t="shared" ref="B182:B189" si="74">B181+1</f>
        <v>2006</v>
      </c>
      <c r="C182" s="34">
        <f>C71/C$171</f>
        <v>1.1461187214611872</v>
      </c>
      <c r="D182" s="33">
        <f t="shared" ref="D182:P182" si="75">D71/D$171</f>
        <v>1.1052631578947372</v>
      </c>
      <c r="E182" s="33">
        <f t="shared" si="75"/>
        <v>1.1705882352941177</v>
      </c>
      <c r="F182" s="33">
        <f t="shared" si="75"/>
        <v>0.98360655737704916</v>
      </c>
      <c r="G182" s="33">
        <f t="shared" si="75"/>
        <v>1.2662337662337662</v>
      </c>
      <c r="H182" s="33"/>
      <c r="I182" s="33">
        <f t="shared" si="75"/>
        <v>1.1236207866383974</v>
      </c>
      <c r="J182" s="33">
        <f t="shared" si="75"/>
        <v>0.18944099378881987</v>
      </c>
      <c r="K182" s="33">
        <f t="shared" si="75"/>
        <v>0.82352941176470584</v>
      </c>
      <c r="L182" s="33">
        <f t="shared" si="75"/>
        <v>0.84615384615384626</v>
      </c>
      <c r="M182" s="33">
        <f t="shared" si="75"/>
        <v>0.86764705882352933</v>
      </c>
      <c r="N182" s="33">
        <f t="shared" si="75"/>
        <v>0.78595818606601564</v>
      </c>
      <c r="O182" s="33">
        <f t="shared" si="75"/>
        <v>1.0056275751180785</v>
      </c>
      <c r="P182" s="35">
        <f t="shared" si="75"/>
        <v>0.98201185810471303</v>
      </c>
    </row>
    <row r="183" spans="2:16">
      <c r="B183" s="175">
        <f t="shared" si="74"/>
        <v>2007</v>
      </c>
      <c r="C183" s="34">
        <f>C81/C$171</f>
        <v>0.76255707762557068</v>
      </c>
      <c r="D183" s="33">
        <f t="shared" ref="D183:P183" si="76">D81/D$171</f>
        <v>0.82296650717703357</v>
      </c>
      <c r="E183" s="33">
        <f t="shared" si="76"/>
        <v>0.88235294117647056</v>
      </c>
      <c r="F183" s="33">
        <f t="shared" si="76"/>
        <v>0.77868852459016391</v>
      </c>
      <c r="G183" s="33">
        <f t="shared" si="76"/>
        <v>0.84740259740259738</v>
      </c>
      <c r="H183" s="33"/>
      <c r="I183" s="33">
        <f t="shared" si="76"/>
        <v>0.81337891047553113</v>
      </c>
      <c r="J183" s="33">
        <f t="shared" si="76"/>
        <v>0.20807453416149069</v>
      </c>
      <c r="K183" s="33">
        <f t="shared" si="76"/>
        <v>1.0924369747899159</v>
      </c>
      <c r="L183" s="33">
        <f t="shared" si="76"/>
        <v>1.124260355029586</v>
      </c>
      <c r="M183" s="33">
        <f t="shared" si="76"/>
        <v>1.0392156862745097</v>
      </c>
      <c r="N183" s="33">
        <f t="shared" si="76"/>
        <v>0.99664530042532773</v>
      </c>
      <c r="O183" s="33">
        <f t="shared" si="76"/>
        <v>0.89827655512008842</v>
      </c>
      <c r="P183" s="35">
        <f t="shared" si="76"/>
        <v>0.89023716209426185</v>
      </c>
    </row>
    <row r="184" spans="2:16">
      <c r="B184" s="175">
        <f t="shared" si="74"/>
        <v>2008</v>
      </c>
      <c r="C184" s="34">
        <f>C91/C$171</f>
        <v>0.86301369863013699</v>
      </c>
      <c r="D184" s="33">
        <f t="shared" ref="D184:P184" si="77">D91/D$171</f>
        <v>0.84688995215311014</v>
      </c>
      <c r="E184" s="33">
        <f t="shared" si="77"/>
        <v>1</v>
      </c>
      <c r="F184" s="33">
        <f t="shared" si="77"/>
        <v>0.98360655737704916</v>
      </c>
      <c r="G184" s="33">
        <f t="shared" si="77"/>
        <v>0.84740259740259738</v>
      </c>
      <c r="H184" s="33"/>
      <c r="I184" s="33">
        <f t="shared" si="77"/>
        <v>0.90822552031500159</v>
      </c>
      <c r="J184" s="33">
        <f t="shared" si="77"/>
        <v>1.3540372670807452</v>
      </c>
      <c r="K184" s="33">
        <f t="shared" si="77"/>
        <v>0.98319327731092421</v>
      </c>
      <c r="L184" s="33">
        <f t="shared" si="77"/>
        <v>0.91124260355029596</v>
      </c>
      <c r="M184" s="33">
        <f t="shared" si="77"/>
        <v>0.95588235294117652</v>
      </c>
      <c r="N184" s="33">
        <f t="shared" si="77"/>
        <v>0.986760917749955</v>
      </c>
      <c r="O184" s="33">
        <f t="shared" si="77"/>
        <v>0.94957793186614403</v>
      </c>
      <c r="P184" s="35">
        <f t="shared" si="77"/>
        <v>0.9411616922922319</v>
      </c>
    </row>
    <row r="185" spans="2:16">
      <c r="B185" s="175">
        <f t="shared" si="74"/>
        <v>2009</v>
      </c>
      <c r="C185" s="34">
        <f>C101/C$171</f>
        <v>1.0821917808219177</v>
      </c>
      <c r="D185" s="33">
        <f t="shared" ref="D185:P185" si="78">D101/D$171</f>
        <v>1.0095693779904309</v>
      </c>
      <c r="E185" s="33">
        <f t="shared" si="78"/>
        <v>1.0058823529411764</v>
      </c>
      <c r="F185" s="33">
        <f t="shared" si="78"/>
        <v>0.63114754098360648</v>
      </c>
      <c r="G185" s="33">
        <f t="shared" si="78"/>
        <v>1.1318181818181818</v>
      </c>
      <c r="H185" s="33"/>
      <c r="I185" s="33">
        <f t="shared" si="78"/>
        <v>0.97827874172471996</v>
      </c>
      <c r="J185" s="33">
        <f t="shared" si="78"/>
        <v>0.6149068322981367</v>
      </c>
      <c r="K185" s="33">
        <f t="shared" si="78"/>
        <v>1.0840336134453781</v>
      </c>
      <c r="L185" s="33">
        <f t="shared" si="78"/>
        <v>0.85798816568047342</v>
      </c>
      <c r="M185" s="33">
        <f t="shared" si="78"/>
        <v>1.0147058823529411</v>
      </c>
      <c r="N185" s="33">
        <f t="shared" si="78"/>
        <v>0.94386868747379127</v>
      </c>
      <c r="O185" s="33">
        <f t="shared" si="78"/>
        <v>0.98319264395538131</v>
      </c>
      <c r="P185" s="35">
        <f t="shared" si="78"/>
        <v>0.96384785448698618</v>
      </c>
    </row>
    <row r="186" spans="2:16">
      <c r="B186" s="175">
        <f t="shared" si="74"/>
        <v>2010</v>
      </c>
      <c r="C186" s="34">
        <f>C111/C$171</f>
        <v>1.1141552511415524</v>
      </c>
      <c r="D186" s="33">
        <f t="shared" ref="D186:P186" si="79">D111/D$171</f>
        <v>1.0239234449760766</v>
      </c>
      <c r="E186" s="33">
        <f t="shared" si="79"/>
        <v>1.0529411764705883</v>
      </c>
      <c r="F186" s="33">
        <f t="shared" si="79"/>
        <v>0.98360655737704916</v>
      </c>
      <c r="G186" s="33">
        <f t="shared" si="79"/>
        <v>1.4688311688311688</v>
      </c>
      <c r="H186" s="33"/>
      <c r="I186" s="33">
        <f t="shared" si="79"/>
        <v>1.0803080784042232</v>
      </c>
      <c r="J186" s="33">
        <f t="shared" si="79"/>
        <v>1.639751552795031</v>
      </c>
      <c r="K186" s="33">
        <f t="shared" si="79"/>
        <v>1.1848739495798317</v>
      </c>
      <c r="L186" s="33">
        <f t="shared" si="79"/>
        <v>0.88165680473372787</v>
      </c>
      <c r="M186" s="33">
        <f t="shared" si="79"/>
        <v>1.2009803921568627</v>
      </c>
      <c r="N186" s="33">
        <f t="shared" si="79"/>
        <v>1.1427544479722038</v>
      </c>
      <c r="O186" s="33">
        <f t="shared" si="79"/>
        <v>1.1238317757009346</v>
      </c>
      <c r="P186" s="35">
        <f t="shared" si="79"/>
        <v>1.1064968344889961</v>
      </c>
    </row>
    <row r="187" spans="2:16">
      <c r="B187" s="175">
        <f t="shared" si="74"/>
        <v>2011</v>
      </c>
      <c r="C187" s="34">
        <f>C121/C$171</f>
        <v>0.94977168949771706</v>
      </c>
      <c r="D187" s="33">
        <f t="shared" ref="D187:P187" si="80">D121/D$171</f>
        <v>1.0526315789473686</v>
      </c>
      <c r="E187" s="33">
        <f t="shared" si="80"/>
        <v>0.93529411764705894</v>
      </c>
      <c r="F187" s="33">
        <f t="shared" si="80"/>
        <v>0.64890710382513661</v>
      </c>
      <c r="G187" s="33">
        <f t="shared" si="80"/>
        <v>0.91558441558441561</v>
      </c>
      <c r="H187" s="33"/>
      <c r="I187" s="33">
        <f t="shared" si="80"/>
        <v>0.9225909739950674</v>
      </c>
      <c r="J187" s="33">
        <f t="shared" si="80"/>
        <v>0.453416149068323</v>
      </c>
      <c r="K187" s="33">
        <f t="shared" si="80"/>
        <v>0.95852534562211966</v>
      </c>
      <c r="L187" s="33">
        <f t="shared" si="80"/>
        <v>1.0236686390532546</v>
      </c>
      <c r="M187" s="33">
        <f t="shared" si="80"/>
        <v>0.89215686274509798</v>
      </c>
      <c r="N187" s="33">
        <f t="shared" si="80"/>
        <v>0.90445096747139497</v>
      </c>
      <c r="O187" s="33">
        <f t="shared" si="80"/>
        <v>0.91498341875188405</v>
      </c>
      <c r="P187" s="35">
        <f t="shared" si="80"/>
        <v>0.91498341875188405</v>
      </c>
    </row>
    <row r="188" spans="2:16">
      <c r="B188" s="175">
        <f t="shared" si="74"/>
        <v>2012</v>
      </c>
      <c r="C188" s="34">
        <f>C131/C$171</f>
        <v>0.80821917808219168</v>
      </c>
      <c r="D188" s="33">
        <f t="shared" ref="D188:P188" si="81">D131/D$171</f>
        <v>0.598086124401914</v>
      </c>
      <c r="E188" s="33">
        <f t="shared" si="81"/>
        <v>0.85882352941176465</v>
      </c>
      <c r="F188" s="33">
        <f t="shared" si="81"/>
        <v>0.94945355191256831</v>
      </c>
      <c r="G188" s="33">
        <f t="shared" si="81"/>
        <v>0.75974025974025983</v>
      </c>
      <c r="H188" s="33"/>
      <c r="I188" s="33">
        <f t="shared" si="81"/>
        <v>0.78568646964648869</v>
      </c>
      <c r="J188" s="33">
        <f t="shared" si="81"/>
        <v>0.99378881987577639</v>
      </c>
      <c r="K188" s="33">
        <f t="shared" si="81"/>
        <v>0.91596638655462181</v>
      </c>
      <c r="L188" s="33">
        <f t="shared" si="81"/>
        <v>0.88757396449704151</v>
      </c>
      <c r="M188" s="33">
        <f t="shared" si="81"/>
        <v>0.83823529411764708</v>
      </c>
      <c r="N188" s="33">
        <f t="shared" si="81"/>
        <v>0.88540106631522186</v>
      </c>
      <c r="O188" s="33">
        <f t="shared" si="81"/>
        <v>0.83629785951160684</v>
      </c>
      <c r="P188" s="35">
        <f t="shared" si="81"/>
        <v>0.82750477338960915</v>
      </c>
    </row>
    <row r="189" spans="2:16">
      <c r="B189" s="175">
        <f t="shared" si="74"/>
        <v>2013</v>
      </c>
      <c r="C189" s="34">
        <f>C141/C$171</f>
        <v>0.75799086757990874</v>
      </c>
      <c r="D189" s="33">
        <f t="shared" ref="D189:P189" si="82">D141/D$171</f>
        <v>0.799043062200957</v>
      </c>
      <c r="E189" s="33">
        <f t="shared" si="82"/>
        <v>1.0352941176470589</v>
      </c>
      <c r="F189" s="33">
        <f t="shared" si="82"/>
        <v>0.97540983606557374</v>
      </c>
      <c r="G189" s="33">
        <f t="shared" si="82"/>
        <v>1.2954545454545454</v>
      </c>
      <c r="H189" s="33"/>
      <c r="I189" s="33">
        <f t="shared" si="82"/>
        <v>0.90186491281208092</v>
      </c>
      <c r="J189" s="33">
        <f t="shared" si="82"/>
        <v>1.1428571428571428</v>
      </c>
      <c r="K189" s="33">
        <f t="shared" si="82"/>
        <v>0.8487394957983192</v>
      </c>
      <c r="L189" s="33">
        <f t="shared" si="82"/>
        <v>0.89940828402366879</v>
      </c>
      <c r="M189" s="33">
        <f t="shared" si="82"/>
        <v>0.88725490196078438</v>
      </c>
      <c r="N189" s="33">
        <f t="shared" si="82"/>
        <v>0.90708680285149446</v>
      </c>
      <c r="O189" s="33">
        <f t="shared" si="82"/>
        <v>0.92666566174253839</v>
      </c>
      <c r="P189" s="35">
        <f t="shared" si="82"/>
        <v>0.90405486885740116</v>
      </c>
    </row>
    <row r="190" spans="2:16">
      <c r="B190" s="175">
        <f>B189+1</f>
        <v>2014</v>
      </c>
      <c r="C190" s="34">
        <f>C151/C$171</f>
        <v>0.86301369863013699</v>
      </c>
      <c r="D190" s="33">
        <f t="shared" ref="D190:P190" si="83">D151/D$171</f>
        <v>0.8277511961722489</v>
      </c>
      <c r="E190" s="33">
        <f t="shared" si="83"/>
        <v>0.77647058823529413</v>
      </c>
      <c r="F190" s="33">
        <f t="shared" si="83"/>
        <v>0.79508196721311475</v>
      </c>
      <c r="G190" s="33">
        <f t="shared" si="83"/>
        <v>1.5025974025974027</v>
      </c>
      <c r="H190" s="33"/>
      <c r="I190" s="33">
        <f t="shared" si="83"/>
        <v>0.86621089524468875</v>
      </c>
      <c r="J190" s="33">
        <f t="shared" si="83"/>
        <v>0.48285714285714293</v>
      </c>
      <c r="K190" s="33">
        <f t="shared" si="83"/>
        <v>0.74946440594968489</v>
      </c>
      <c r="L190" s="33">
        <f t="shared" si="83"/>
        <v>0.85785009861932959</v>
      </c>
      <c r="M190" s="33">
        <f t="shared" si="83"/>
        <v>0.89547754585705264</v>
      </c>
      <c r="N190" s="33">
        <f t="shared" si="83"/>
        <v>0.81198551449999334</v>
      </c>
      <c r="O190" s="33">
        <f t="shared" si="83"/>
        <v>0.85854371906211402</v>
      </c>
      <c r="P190" s="35">
        <f t="shared" si="83"/>
        <v>0.84346985713868916</v>
      </c>
    </row>
    <row r="191" spans="2:16" ht="15.75" thickBot="1">
      <c r="B191" s="176">
        <f>B190+1</f>
        <v>2015</v>
      </c>
      <c r="C191" s="37">
        <f>C161/C$171</f>
        <v>0.8652231551038444</v>
      </c>
      <c r="D191" s="36">
        <f t="shared" ref="D191:O191" si="84">D161/D$171</f>
        <v>1.0689263743775024</v>
      </c>
      <c r="E191" s="36">
        <f t="shared" si="84"/>
        <v>0.94136622390891844</v>
      </c>
      <c r="F191" s="36">
        <f t="shared" si="84"/>
        <v>0.9353734061930784</v>
      </c>
      <c r="G191" s="36">
        <f t="shared" si="84"/>
        <v>1.0482404692082115</v>
      </c>
      <c r="H191" s="36"/>
      <c r="I191" s="36">
        <f t="shared" si="84"/>
        <v>0.95747108009625104</v>
      </c>
      <c r="J191" s="36">
        <f t="shared" si="84"/>
        <v>0</v>
      </c>
      <c r="K191" s="36">
        <f t="shared" si="84"/>
        <v>0</v>
      </c>
      <c r="L191" s="36">
        <f t="shared" si="84"/>
        <v>0</v>
      </c>
      <c r="M191" s="36">
        <f t="shared" si="84"/>
        <v>0</v>
      </c>
      <c r="N191" s="36">
        <f t="shared" si="84"/>
        <v>0</v>
      </c>
      <c r="O191" s="36">
        <f t="shared" si="84"/>
        <v>0.56635465779246108</v>
      </c>
      <c r="P191" s="38"/>
    </row>
    <row r="192" spans="2:16" ht="15.75" thickBot="1"/>
    <row r="193" spans="2:16" ht="18.75" thickBot="1">
      <c r="B193" s="181" t="s">
        <v>236</v>
      </c>
      <c r="C193" s="478" t="s">
        <v>13</v>
      </c>
      <c r="D193" s="479"/>
      <c r="E193" s="479"/>
      <c r="F193" s="479"/>
      <c r="G193" s="479"/>
      <c r="H193" s="479"/>
      <c r="I193" s="479"/>
      <c r="J193" s="479"/>
      <c r="K193" s="479"/>
      <c r="L193" s="479"/>
      <c r="M193" s="480"/>
      <c r="N193" s="480"/>
      <c r="O193" s="480"/>
      <c r="P193" s="481"/>
    </row>
    <row r="194" spans="2:16" ht="15.75">
      <c r="B194" s="475" t="s">
        <v>195</v>
      </c>
      <c r="C194" s="456" t="s">
        <v>196</v>
      </c>
      <c r="D194" s="456" t="s">
        <v>197</v>
      </c>
      <c r="E194" s="456" t="s">
        <v>198</v>
      </c>
      <c r="F194" s="456" t="s">
        <v>199</v>
      </c>
      <c r="G194" s="456" t="s">
        <v>200</v>
      </c>
      <c r="H194" s="456" t="s">
        <v>201</v>
      </c>
      <c r="I194" s="467" t="s">
        <v>202</v>
      </c>
      <c r="J194" s="456" t="s">
        <v>203</v>
      </c>
      <c r="K194" s="456" t="s">
        <v>204</v>
      </c>
      <c r="L194" s="456" t="s">
        <v>205</v>
      </c>
      <c r="M194" s="456" t="s">
        <v>206</v>
      </c>
      <c r="N194" s="467" t="s">
        <v>207</v>
      </c>
      <c r="O194" s="456" t="s">
        <v>208</v>
      </c>
      <c r="P194" s="457"/>
    </row>
    <row r="195" spans="2:16" ht="16.5" thickBot="1">
      <c r="B195" s="476"/>
      <c r="C195" s="477"/>
      <c r="D195" s="477"/>
      <c r="E195" s="477"/>
      <c r="F195" s="477"/>
      <c r="G195" s="477"/>
      <c r="H195" s="477"/>
      <c r="I195" s="477"/>
      <c r="J195" s="477"/>
      <c r="K195" s="477"/>
      <c r="L195" s="477"/>
      <c r="M195" s="477"/>
      <c r="N195" s="477"/>
      <c r="O195" s="183" t="s">
        <v>234</v>
      </c>
      <c r="P195" s="30" t="s">
        <v>235</v>
      </c>
    </row>
    <row r="196" spans="2:16">
      <c r="B196" s="174">
        <v>2000</v>
      </c>
      <c r="C196" s="184">
        <f t="shared" ref="C196:P196" si="85">C7/C$167</f>
        <v>1.1056729699666294</v>
      </c>
      <c r="D196" s="182">
        <f t="shared" si="85"/>
        <v>-1.0344827586206897</v>
      </c>
      <c r="E196" s="182">
        <f t="shared" si="85"/>
        <v>1.4629032258064516</v>
      </c>
      <c r="F196" s="182">
        <f t="shared" si="85"/>
        <v>1.2058823529411764</v>
      </c>
      <c r="G196" s="182">
        <f t="shared" si="85"/>
        <v>1.0433333333333332</v>
      </c>
      <c r="H196" s="182"/>
      <c r="I196" s="182">
        <f t="shared" si="85"/>
        <v>0.86977388793326249</v>
      </c>
      <c r="J196" s="182">
        <f t="shared" si="85"/>
        <v>0.91973684210526319</v>
      </c>
      <c r="K196" s="182">
        <f t="shared" si="85"/>
        <v>1.284372904091214</v>
      </c>
      <c r="L196" s="182">
        <f t="shared" si="85"/>
        <v>2.4269841269841264</v>
      </c>
      <c r="M196" s="182">
        <f t="shared" si="85"/>
        <v>-5.7603686635944645E-2</v>
      </c>
      <c r="N196" s="182">
        <f t="shared" si="85"/>
        <v>1.2289169580134278</v>
      </c>
      <c r="O196" s="182">
        <f t="shared" si="85"/>
        <v>1.0910390974971433</v>
      </c>
      <c r="P196" s="357">
        <f t="shared" si="85"/>
        <v>1.0910390974971433</v>
      </c>
    </row>
    <row r="197" spans="2:16">
      <c r="B197" s="175">
        <v>2001</v>
      </c>
      <c r="C197" s="87">
        <f t="shared" ref="C197:P197" si="86">C17/C$167</f>
        <v>0.86985539488320351</v>
      </c>
      <c r="D197" s="85">
        <f t="shared" si="86"/>
        <v>0.15977443609022562</v>
      </c>
      <c r="E197" s="85">
        <f t="shared" si="86"/>
        <v>1.7</v>
      </c>
      <c r="F197" s="85">
        <f t="shared" si="86"/>
        <v>0.95539215686274503</v>
      </c>
      <c r="G197" s="85">
        <f t="shared" si="86"/>
        <v>1.0916666666666666</v>
      </c>
      <c r="H197" s="85"/>
      <c r="I197" s="85">
        <f t="shared" si="86"/>
        <v>1.1952082888511804</v>
      </c>
      <c r="J197" s="85">
        <f t="shared" si="86"/>
        <v>0.91055555555555578</v>
      </c>
      <c r="K197" s="85">
        <f t="shared" si="86"/>
        <v>1.6656065424806914</v>
      </c>
      <c r="L197" s="85">
        <f t="shared" si="86"/>
        <v>0.76825396825396819</v>
      </c>
      <c r="M197" s="85">
        <f t="shared" si="86"/>
        <v>2.4078341013824893</v>
      </c>
      <c r="N197" s="85">
        <f t="shared" si="86"/>
        <v>1.0099545057435055</v>
      </c>
      <c r="O197" s="85">
        <f t="shared" si="86"/>
        <v>1.1707035435644495</v>
      </c>
      <c r="P197" s="88">
        <f t="shared" si="86"/>
        <v>1.0879424974477325</v>
      </c>
    </row>
    <row r="198" spans="2:16">
      <c r="B198" s="175">
        <v>2002</v>
      </c>
      <c r="C198" s="87">
        <f t="shared" ref="C198:P198" si="87">C27/C$167</f>
        <v>0.62068965517241381</v>
      </c>
      <c r="D198" s="85">
        <f t="shared" si="87"/>
        <v>-1.4210526315789476</v>
      </c>
      <c r="E198" s="85">
        <f t="shared" si="87"/>
        <v>1.55</v>
      </c>
      <c r="F198" s="85">
        <f t="shared" si="87"/>
        <v>0.58333333333333337</v>
      </c>
      <c r="G198" s="85">
        <f t="shared" si="87"/>
        <v>1.0833333333333333</v>
      </c>
      <c r="H198" s="85"/>
      <c r="I198" s="85">
        <f t="shared" si="87"/>
        <v>0.91143275609545948</v>
      </c>
      <c r="J198" s="85">
        <f t="shared" si="87"/>
        <v>0.72291666666666676</v>
      </c>
      <c r="K198" s="85">
        <f t="shared" si="87"/>
        <v>0.81781008632439811</v>
      </c>
      <c r="L198" s="85">
        <f t="shared" si="87"/>
        <v>2</v>
      </c>
      <c r="M198" s="85">
        <f t="shared" si="87"/>
        <v>2.285714285714286</v>
      </c>
      <c r="N198" s="85">
        <f t="shared" si="87"/>
        <v>0.75719722152968227</v>
      </c>
      <c r="O198" s="85">
        <f t="shared" si="87"/>
        <v>0.82931475271251864</v>
      </c>
      <c r="P198" s="88">
        <f t="shared" si="87"/>
        <v>0.82931475271251875</v>
      </c>
    </row>
    <row r="199" spans="2:16">
      <c r="B199" s="175">
        <v>2003</v>
      </c>
      <c r="C199" s="87">
        <f t="shared" ref="C199:P199" si="88">C37/C$167</f>
        <v>1.0689655172413794</v>
      </c>
      <c r="D199" s="85">
        <f t="shared" si="88"/>
        <v>2.6842105263157894</v>
      </c>
      <c r="E199" s="85">
        <f t="shared" si="88"/>
        <v>1.55</v>
      </c>
      <c r="F199" s="85">
        <f t="shared" si="88"/>
        <v>0.71470588235294119</v>
      </c>
      <c r="G199" s="85">
        <f t="shared" si="88"/>
        <v>0.95000000000000007</v>
      </c>
      <c r="H199" s="85"/>
      <c r="I199" s="85">
        <f t="shared" si="88"/>
        <v>0.27218195916257448</v>
      </c>
      <c r="J199" s="85">
        <f t="shared" si="88"/>
        <v>0.90833333333333333</v>
      </c>
      <c r="K199" s="85">
        <f t="shared" si="88"/>
        <v>0.57746478873239437</v>
      </c>
      <c r="L199" s="85">
        <f t="shared" si="88"/>
        <v>1.9047619047619047</v>
      </c>
      <c r="M199" s="85">
        <f t="shared" si="88"/>
        <v>1.2142857142857144</v>
      </c>
      <c r="N199" s="85">
        <f t="shared" si="88"/>
        <v>0.82111000304717585</v>
      </c>
      <c r="O199" s="85">
        <f t="shared" si="88"/>
        <v>0.60682968377336566</v>
      </c>
      <c r="P199" s="88">
        <f t="shared" si="88"/>
        <v>0.60682968377336566</v>
      </c>
    </row>
    <row r="200" spans="2:16">
      <c r="B200" s="175">
        <v>2004</v>
      </c>
      <c r="C200" s="87">
        <f t="shared" ref="C200:P200" si="89">C47/C$167</f>
        <v>1.6206896551724139</v>
      </c>
      <c r="D200" s="85">
        <f t="shared" si="89"/>
        <v>0.15789473684210525</v>
      </c>
      <c r="E200" s="85">
        <f t="shared" si="89"/>
        <v>0.5</v>
      </c>
      <c r="F200" s="85">
        <f t="shared" si="89"/>
        <v>1.1176470588235294</v>
      </c>
      <c r="G200" s="85">
        <f t="shared" si="89"/>
        <v>0.82500000000000007</v>
      </c>
      <c r="H200" s="85"/>
      <c r="I200" s="85">
        <f t="shared" si="89"/>
        <v>0.99360979989389342</v>
      </c>
      <c r="J200" s="85">
        <f t="shared" si="89"/>
        <v>0.80833333333333324</v>
      </c>
      <c r="K200" s="85">
        <f t="shared" si="89"/>
        <v>1.1408450704225352</v>
      </c>
      <c r="L200" s="85">
        <f t="shared" si="89"/>
        <v>1.1904761904761905</v>
      </c>
      <c r="M200" s="85">
        <f t="shared" si="89"/>
        <v>1.4285714285714286</v>
      </c>
      <c r="N200" s="85">
        <f t="shared" si="89"/>
        <v>0.85364417115652624</v>
      </c>
      <c r="O200" s="85">
        <f t="shared" si="89"/>
        <v>1.0024930045131908</v>
      </c>
      <c r="P200" s="88">
        <f t="shared" si="89"/>
        <v>0.9026805444930861</v>
      </c>
    </row>
    <row r="201" spans="2:16">
      <c r="B201" s="175">
        <f>B200+1</f>
        <v>2005</v>
      </c>
      <c r="C201" s="87">
        <f t="shared" ref="C201:P201" si="90">C57/C$167</f>
        <v>0.62068965517241381</v>
      </c>
      <c r="D201" s="85">
        <f t="shared" si="90"/>
        <v>2.5789473684210531</v>
      </c>
      <c r="E201" s="85">
        <f t="shared" si="90"/>
        <v>0.1</v>
      </c>
      <c r="F201" s="85">
        <f t="shared" si="90"/>
        <v>1.2058823529411764</v>
      </c>
      <c r="G201" s="85">
        <f t="shared" si="90"/>
        <v>0.65</v>
      </c>
      <c r="H201" s="85"/>
      <c r="I201" s="85">
        <f t="shared" si="90"/>
        <v>0.47902893847582384</v>
      </c>
      <c r="J201" s="85">
        <f t="shared" si="90"/>
        <v>0.83333333333333337</v>
      </c>
      <c r="K201" s="85">
        <f t="shared" si="90"/>
        <v>1.1971830985915493</v>
      </c>
      <c r="L201" s="85">
        <f t="shared" si="90"/>
        <v>0.38095238095238093</v>
      </c>
      <c r="M201" s="85">
        <f t="shared" si="90"/>
        <v>1.3571428571428572</v>
      </c>
      <c r="N201" s="85">
        <f t="shared" si="90"/>
        <v>0.78903731249966025</v>
      </c>
      <c r="O201" s="85">
        <f t="shared" si="90"/>
        <v>0.69027577551490926</v>
      </c>
      <c r="P201" s="88">
        <f t="shared" si="90"/>
        <v>0.65276803650793935</v>
      </c>
    </row>
    <row r="202" spans="2:16">
      <c r="B202" s="175">
        <f t="shared" ref="B202:B210" si="91">B201+1</f>
        <v>2006</v>
      </c>
      <c r="C202" s="87">
        <f t="shared" ref="C202:P202" si="92">C67/C$167</f>
        <v>2.103448275862069</v>
      </c>
      <c r="D202" s="85">
        <f t="shared" si="92"/>
        <v>2.1578947368421053</v>
      </c>
      <c r="E202" s="85">
        <f t="shared" si="92"/>
        <v>-0.45</v>
      </c>
      <c r="F202" s="85">
        <f t="shared" si="92"/>
        <v>1.0294117647058825</v>
      </c>
      <c r="G202" s="85">
        <f t="shared" si="92"/>
        <v>0.95833333333333337</v>
      </c>
      <c r="H202" s="85"/>
      <c r="I202" s="85">
        <f t="shared" si="92"/>
        <v>0.44545155202753189</v>
      </c>
      <c r="J202" s="85">
        <f t="shared" si="92"/>
        <v>1.075</v>
      </c>
      <c r="K202" s="85">
        <f t="shared" si="92"/>
        <v>1.295774647887324</v>
      </c>
      <c r="L202" s="85">
        <f t="shared" si="92"/>
        <v>2.2380952380952381</v>
      </c>
      <c r="M202" s="85">
        <f t="shared" si="92"/>
        <v>-0.92857142857142871</v>
      </c>
      <c r="N202" s="85">
        <f t="shared" si="92"/>
        <v>1.2207409006674943</v>
      </c>
      <c r="O202" s="85">
        <f t="shared" si="92"/>
        <v>0.9050682744359948</v>
      </c>
      <c r="P202" s="88">
        <f t="shared" si="92"/>
        <v>0.82982677386498449</v>
      </c>
    </row>
    <row r="203" spans="2:16">
      <c r="B203" s="175">
        <f t="shared" si="91"/>
        <v>2007</v>
      </c>
      <c r="C203" s="87">
        <f t="shared" ref="C203:P203" si="93">C77/C$167</f>
        <v>-0.79310344827586199</v>
      </c>
      <c r="D203" s="85">
        <f t="shared" si="93"/>
        <v>-0.94736842105263164</v>
      </c>
      <c r="E203" s="85">
        <f t="shared" si="93"/>
        <v>2</v>
      </c>
      <c r="F203" s="85">
        <f t="shared" si="93"/>
        <v>1.3970588235294119</v>
      </c>
      <c r="G203" s="85">
        <f t="shared" si="93"/>
        <v>0.85833333333333339</v>
      </c>
      <c r="H203" s="85"/>
      <c r="I203" s="85">
        <f t="shared" si="93"/>
        <v>1.8628299014962235</v>
      </c>
      <c r="J203" s="85">
        <f t="shared" si="93"/>
        <v>1.0250000000000001</v>
      </c>
      <c r="K203" s="85">
        <f t="shared" si="93"/>
        <v>0.84507042253521136</v>
      </c>
      <c r="L203" s="85">
        <f t="shared" si="93"/>
        <v>0</v>
      </c>
      <c r="M203" s="85">
        <f t="shared" si="93"/>
        <v>1.5714285714285716</v>
      </c>
      <c r="N203" s="85">
        <f t="shared" si="93"/>
        <v>0.41220121184497499</v>
      </c>
      <c r="O203" s="85">
        <f t="shared" si="93"/>
        <v>1.1143031710548337</v>
      </c>
      <c r="P203" s="88">
        <f t="shared" si="93"/>
        <v>1.0609985902794226</v>
      </c>
    </row>
    <row r="204" spans="2:16">
      <c r="B204" s="175">
        <f t="shared" si="91"/>
        <v>2008</v>
      </c>
      <c r="C204" s="87">
        <f t="shared" ref="C204:P204" si="94">C87/C$167</f>
        <v>-3.4482758620689655E-2</v>
      </c>
      <c r="D204" s="85">
        <f t="shared" si="94"/>
        <v>-0.68421052631578949</v>
      </c>
      <c r="E204" s="85">
        <f t="shared" si="94"/>
        <v>1</v>
      </c>
      <c r="F204" s="85">
        <f t="shared" si="94"/>
        <v>1.0294117647058825</v>
      </c>
      <c r="G204" s="85">
        <f t="shared" si="94"/>
        <v>0.85833333333333339</v>
      </c>
      <c r="H204" s="85"/>
      <c r="I204" s="85">
        <f t="shared" si="94"/>
        <v>1.2668983276375367</v>
      </c>
      <c r="J204" s="85">
        <f t="shared" si="94"/>
        <v>0.67499999999999993</v>
      </c>
      <c r="K204" s="85">
        <f t="shared" si="94"/>
        <v>1.028169014084507</v>
      </c>
      <c r="L204" s="85">
        <f t="shared" si="94"/>
        <v>1.7142857142857142</v>
      </c>
      <c r="M204" s="85">
        <f t="shared" si="94"/>
        <v>0.35714285714285715</v>
      </c>
      <c r="N204" s="85">
        <f t="shared" si="94"/>
        <v>0.95729798609379757</v>
      </c>
      <c r="O204" s="85">
        <f t="shared" si="94"/>
        <v>1.1392709421459697</v>
      </c>
      <c r="P204" s="88">
        <f t="shared" si="94"/>
        <v>1.0914380498622513</v>
      </c>
    </row>
    <row r="205" spans="2:16">
      <c r="B205" s="175">
        <f t="shared" si="91"/>
        <v>2009</v>
      </c>
      <c r="C205" s="87">
        <f t="shared" ref="C205:P205" si="95">C97/C$167</f>
        <v>1.6206896551724139</v>
      </c>
      <c r="D205" s="85">
        <f t="shared" si="95"/>
        <v>1.1052631578947369</v>
      </c>
      <c r="E205" s="85">
        <f t="shared" si="95"/>
        <v>0.95</v>
      </c>
      <c r="F205" s="85">
        <f t="shared" si="95"/>
        <v>1.661764705882353</v>
      </c>
      <c r="G205" s="85">
        <f t="shared" si="95"/>
        <v>0.89166666666666661</v>
      </c>
      <c r="H205" s="85"/>
      <c r="I205" s="85">
        <f t="shared" si="95"/>
        <v>1.0883051130187396</v>
      </c>
      <c r="J205" s="85">
        <f t="shared" si="95"/>
        <v>1.0333333333333334</v>
      </c>
      <c r="K205" s="85">
        <f t="shared" si="95"/>
        <v>0.85915492957746475</v>
      </c>
      <c r="L205" s="85">
        <f t="shared" si="95"/>
        <v>2.1428571428571428</v>
      </c>
      <c r="M205" s="85">
        <f t="shared" si="95"/>
        <v>1.2142857142857144</v>
      </c>
      <c r="N205" s="85">
        <f t="shared" si="95"/>
        <v>0.95326377902098414</v>
      </c>
      <c r="O205" s="85">
        <f t="shared" si="95"/>
        <v>1.0909246672403752</v>
      </c>
      <c r="P205" s="88">
        <f t="shared" si="95"/>
        <v>1.0051763543312153</v>
      </c>
    </row>
    <row r="206" spans="2:16">
      <c r="B206" s="175">
        <f t="shared" si="91"/>
        <v>2010</v>
      </c>
      <c r="C206" s="87">
        <f t="shared" ref="C206:P206" si="96">C107/C$167</f>
        <v>1.8620689655172415</v>
      </c>
      <c r="D206" s="85">
        <f t="shared" si="96"/>
        <v>1.263157894736842</v>
      </c>
      <c r="E206" s="85">
        <f t="shared" si="96"/>
        <v>0.55000000000000004</v>
      </c>
      <c r="F206" s="85">
        <f t="shared" si="96"/>
        <v>1.0294117647058825</v>
      </c>
      <c r="G206" s="85">
        <f t="shared" si="96"/>
        <v>0.85833333333333339</v>
      </c>
      <c r="H206" s="85"/>
      <c r="I206" s="85">
        <f t="shared" si="96"/>
        <v>0.69708642989410019</v>
      </c>
      <c r="J206" s="85">
        <f t="shared" si="96"/>
        <v>0.85</v>
      </c>
      <c r="K206" s="85">
        <f t="shared" si="96"/>
        <v>0.69014084507042261</v>
      </c>
      <c r="L206" s="85">
        <f t="shared" si="96"/>
        <v>1.9523809523809521</v>
      </c>
      <c r="M206" s="85">
        <f t="shared" si="96"/>
        <v>3.9285714285714288</v>
      </c>
      <c r="N206" s="85">
        <f t="shared" si="96"/>
        <v>0.75015020169942492</v>
      </c>
      <c r="O206" s="85">
        <f t="shared" si="96"/>
        <v>0.82828622986831002</v>
      </c>
      <c r="P206" s="88">
        <f t="shared" si="96"/>
        <v>0.73063761074970812</v>
      </c>
    </row>
    <row r="207" spans="2:16">
      <c r="B207" s="175">
        <f t="shared" si="91"/>
        <v>2011</v>
      </c>
      <c r="C207" s="87">
        <f t="shared" ref="C207:P207" si="97">C117/C$167</f>
        <v>0.62068965517241381</v>
      </c>
      <c r="D207" s="85">
        <f t="shared" si="97"/>
        <v>1.5789473684210527</v>
      </c>
      <c r="E207" s="85">
        <f t="shared" si="97"/>
        <v>1.55</v>
      </c>
      <c r="F207" s="85">
        <f t="shared" si="97"/>
        <v>1.3970588235294119</v>
      </c>
      <c r="G207" s="85">
        <f t="shared" si="97"/>
        <v>0.79999999999999993</v>
      </c>
      <c r="H207" s="85"/>
      <c r="I207" s="85">
        <f t="shared" si="97"/>
        <v>0.95368709863411327</v>
      </c>
      <c r="J207" s="85">
        <f t="shared" si="97"/>
        <v>0.97499999999999998</v>
      </c>
      <c r="K207" s="85">
        <f t="shared" si="97"/>
        <v>0.76056338028169024</v>
      </c>
      <c r="L207" s="85">
        <f t="shared" si="97"/>
        <v>0.80952380952380942</v>
      </c>
      <c r="M207" s="85">
        <f t="shared" si="97"/>
        <v>-0.57142857142857151</v>
      </c>
      <c r="N207" s="85">
        <f t="shared" si="97"/>
        <v>0.76600916780114703</v>
      </c>
      <c r="O207" s="85">
        <f t="shared" si="97"/>
        <v>0.84165567704067845</v>
      </c>
      <c r="P207" s="88">
        <f t="shared" si="97"/>
        <v>0.84165567704067845</v>
      </c>
    </row>
    <row r="208" spans="2:16">
      <c r="B208" s="175">
        <f t="shared" si="91"/>
        <v>2012</v>
      </c>
      <c r="C208" s="87">
        <f t="shared" ref="C208:P208" si="98">C127/C$167</f>
        <v>-0.44827586206896552</v>
      </c>
      <c r="D208" s="85">
        <f t="shared" si="98"/>
        <v>-3.4210526315789473</v>
      </c>
      <c r="E208" s="85">
        <f t="shared" si="98"/>
        <v>2.2000000000000002</v>
      </c>
      <c r="F208" s="85">
        <f t="shared" si="98"/>
        <v>0.75</v>
      </c>
      <c r="G208" s="85">
        <f t="shared" si="98"/>
        <v>0.93333333333333324</v>
      </c>
      <c r="H208" s="85"/>
      <c r="I208" s="85">
        <f t="shared" si="98"/>
        <v>1.8469570749746507</v>
      </c>
      <c r="J208" s="85">
        <f t="shared" si="98"/>
        <v>0.91666666666666663</v>
      </c>
      <c r="K208" s="85">
        <f t="shared" si="98"/>
        <v>1.1408450704225352</v>
      </c>
      <c r="L208" s="85">
        <f t="shared" si="98"/>
        <v>1.9047619047619047</v>
      </c>
      <c r="M208" s="85">
        <f t="shared" si="98"/>
        <v>-1.3571428571428572</v>
      </c>
      <c r="N208" s="85">
        <f t="shared" si="98"/>
        <v>1.2941840494196515</v>
      </c>
      <c r="O208" s="85">
        <f t="shared" si="98"/>
        <v>1.5726022260478276</v>
      </c>
      <c r="P208" s="88">
        <f t="shared" si="98"/>
        <v>1.534499050493249</v>
      </c>
    </row>
    <row r="209" spans="2:16">
      <c r="B209" s="175">
        <f t="shared" si="91"/>
        <v>2013</v>
      </c>
      <c r="C209" s="87">
        <f t="shared" ref="C209:P209" si="99">C137/C$167</f>
        <v>-0.82758620689655171</v>
      </c>
      <c r="D209" s="85">
        <f t="shared" si="99"/>
        <v>-1.2105263157894737</v>
      </c>
      <c r="E209" s="85">
        <f t="shared" si="99"/>
        <v>0.7</v>
      </c>
      <c r="F209" s="85">
        <f t="shared" si="99"/>
        <v>1.0441176470588236</v>
      </c>
      <c r="G209" s="85">
        <f t="shared" si="99"/>
        <v>0.79166666666666663</v>
      </c>
      <c r="H209" s="85"/>
      <c r="I209" s="85">
        <f t="shared" si="99"/>
        <v>1.5479910325573891</v>
      </c>
      <c r="J209" s="85">
        <f t="shared" si="99"/>
        <v>0.81666666666666676</v>
      </c>
      <c r="K209" s="85">
        <f t="shared" si="99"/>
        <v>1.2535211267605635</v>
      </c>
      <c r="L209" s="85">
        <f t="shared" si="99"/>
        <v>1.8095238095238093</v>
      </c>
      <c r="M209" s="85">
        <f t="shared" si="99"/>
        <v>-0.6428571428571429</v>
      </c>
      <c r="N209" s="89">
        <f t="shared" si="99"/>
        <v>1.2221079531288956</v>
      </c>
      <c r="O209" s="85">
        <f t="shared" si="99"/>
        <v>1.4166278406529849</v>
      </c>
      <c r="P209" s="88">
        <f t="shared" si="99"/>
        <v>1.3600783507285497</v>
      </c>
    </row>
    <row r="210" spans="2:16">
      <c r="B210" s="175">
        <f t="shared" si="91"/>
        <v>2014</v>
      </c>
      <c r="C210" s="87">
        <f t="shared" ref="C210:P210" si="100">C147/C$167</f>
        <v>-3.4482758620689655E-2</v>
      </c>
      <c r="D210" s="85">
        <f t="shared" si="100"/>
        <v>-0.89473684210526316</v>
      </c>
      <c r="E210" s="85">
        <f t="shared" si="100"/>
        <v>2.9</v>
      </c>
      <c r="F210" s="85">
        <f t="shared" si="100"/>
        <v>1.3676470588235297</v>
      </c>
      <c r="G210" s="85">
        <f t="shared" si="100"/>
        <v>0.84166666666666667</v>
      </c>
      <c r="H210" s="85"/>
      <c r="I210" s="85">
        <f t="shared" si="100"/>
        <v>1.9409319600477273</v>
      </c>
      <c r="J210" s="85">
        <f t="shared" si="100"/>
        <v>1.085</v>
      </c>
      <c r="K210" s="85">
        <f t="shared" si="100"/>
        <v>1.2853248523398453</v>
      </c>
      <c r="L210" s="85">
        <f t="shared" si="100"/>
        <v>2.3666666666666663</v>
      </c>
      <c r="M210" s="85">
        <f t="shared" si="100"/>
        <v>-0.52304147465437789</v>
      </c>
      <c r="N210" s="85">
        <f t="shared" si="100"/>
        <v>1.302378081148887</v>
      </c>
      <c r="O210" s="85">
        <f t="shared" si="100"/>
        <v>1.6530482647974767</v>
      </c>
      <c r="P210" s="88">
        <f t="shared" si="100"/>
        <v>1.5707799655337789</v>
      </c>
    </row>
    <row r="211" spans="2:16" ht="15.75" thickBot="1">
      <c r="B211" s="176">
        <f>B210+1</f>
        <v>2015</v>
      </c>
      <c r="C211" s="93">
        <f>C157/C$167</f>
        <v>-1.7797552836485004E-2</v>
      </c>
      <c r="D211" s="91">
        <f>D157/D$167</f>
        <v>0.62030075187969946</v>
      </c>
      <c r="E211" s="91">
        <f t="shared" ref="E211:O211" si="101">E157/E$167</f>
        <v>1.4983870967741937</v>
      </c>
      <c r="F211" s="91">
        <f t="shared" si="101"/>
        <v>0.99607843137254881</v>
      </c>
      <c r="G211" s="91">
        <f t="shared" si="101"/>
        <v>0.94274193548387075</v>
      </c>
      <c r="H211" s="91"/>
      <c r="I211" s="91">
        <f t="shared" si="101"/>
        <v>1.2540413202107896</v>
      </c>
      <c r="J211" s="91">
        <f t="shared" si="101"/>
        <v>0</v>
      </c>
      <c r="K211" s="91">
        <f t="shared" si="101"/>
        <v>0</v>
      </c>
      <c r="L211" s="91">
        <f t="shared" si="101"/>
        <v>0</v>
      </c>
      <c r="M211" s="91">
        <f t="shared" si="101"/>
        <v>0</v>
      </c>
      <c r="N211" s="91"/>
      <c r="O211" s="91">
        <f t="shared" si="101"/>
        <v>1.2146410259365621</v>
      </c>
      <c r="P211" s="94"/>
    </row>
  </sheetData>
  <customSheetViews>
    <customSheetView guid="{6DA84043-8308-458F-9378-22AB3DF247A3}" scale="80" showPageBreaks="1" fitToPage="1" printArea="1" view="pageBreakPreview" topLeftCell="A184">
      <selection activeCell="B196" activeCellId="1" sqref="B194:P195 B196:B211"/>
      <pageMargins left="0.78740157480314965" right="0.78740157480314965" top="0.98425196850393704" bottom="0.98425196850393704" header="0.51181102362204722" footer="0.51181102362204722"/>
      <pageSetup paperSize="9" scale="18" orientation="portrait" r:id="rId1"/>
      <headerFooter alignWithMargins="0"/>
    </customSheetView>
  </customSheetViews>
  <mergeCells count="303">
    <mergeCell ref="F4:F5"/>
    <mergeCell ref="G4:G5"/>
    <mergeCell ref="N4:N5"/>
    <mergeCell ref="O4:P4"/>
    <mergeCell ref="L14:L15"/>
    <mergeCell ref="M14:M15"/>
    <mergeCell ref="B3:K3"/>
    <mergeCell ref="L3:P3"/>
    <mergeCell ref="B4:B5"/>
    <mergeCell ref="C4:C5"/>
    <mergeCell ref="D4:D5"/>
    <mergeCell ref="E4:E5"/>
    <mergeCell ref="H4:H5"/>
    <mergeCell ref="I4:I5"/>
    <mergeCell ref="L4:L5"/>
    <mergeCell ref="M4:M5"/>
    <mergeCell ref="J4:J5"/>
    <mergeCell ref="K4:K5"/>
    <mergeCell ref="L13:P13"/>
    <mergeCell ref="N14:N15"/>
    <mergeCell ref="O14:P14"/>
    <mergeCell ref="J14:J15"/>
    <mergeCell ref="K14:K15"/>
    <mergeCell ref="B13:K13"/>
    <mergeCell ref="I14:I15"/>
    <mergeCell ref="H14:H15"/>
    <mergeCell ref="L23:P23"/>
    <mergeCell ref="B24:B25"/>
    <mergeCell ref="C24:C25"/>
    <mergeCell ref="D24:D25"/>
    <mergeCell ref="E24:E25"/>
    <mergeCell ref="F24:F25"/>
    <mergeCell ref="G24:G25"/>
    <mergeCell ref="H24:H25"/>
    <mergeCell ref="I24:I25"/>
    <mergeCell ref="B14:B15"/>
    <mergeCell ref="C14:C15"/>
    <mergeCell ref="D14:D15"/>
    <mergeCell ref="E14:E15"/>
    <mergeCell ref="F14:F15"/>
    <mergeCell ref="G14:G15"/>
    <mergeCell ref="B33:K33"/>
    <mergeCell ref="B23:K23"/>
    <mergeCell ref="J24:J25"/>
    <mergeCell ref="K24:K25"/>
    <mergeCell ref="O24:P24"/>
    <mergeCell ref="L24:L25"/>
    <mergeCell ref="M24:M25"/>
    <mergeCell ref="N24:N25"/>
    <mergeCell ref="L33:P33"/>
    <mergeCell ref="B34:B35"/>
    <mergeCell ref="C34:C35"/>
    <mergeCell ref="D34:D35"/>
    <mergeCell ref="E34:E35"/>
    <mergeCell ref="F34:F35"/>
    <mergeCell ref="O34:P34"/>
    <mergeCell ref="L34:L35"/>
    <mergeCell ref="H34:H35"/>
    <mergeCell ref="I34:I35"/>
    <mergeCell ref="G34:G35"/>
    <mergeCell ref="M34:M35"/>
    <mergeCell ref="N34:N35"/>
    <mergeCell ref="J34:J35"/>
    <mergeCell ref="K34:K35"/>
    <mergeCell ref="B43:K43"/>
    <mergeCell ref="L43:P43"/>
    <mergeCell ref="B44:B45"/>
    <mergeCell ref="C44:C45"/>
    <mergeCell ref="D44:D45"/>
    <mergeCell ref="E44:E45"/>
    <mergeCell ref="F44:F45"/>
    <mergeCell ref="G44:G45"/>
    <mergeCell ref="J44:J45"/>
    <mergeCell ref="K44:K45"/>
    <mergeCell ref="H44:H45"/>
    <mergeCell ref="I44:I45"/>
    <mergeCell ref="L44:L45"/>
    <mergeCell ref="M44:M45"/>
    <mergeCell ref="N44:N45"/>
    <mergeCell ref="L53:P53"/>
    <mergeCell ref="N54:N55"/>
    <mergeCell ref="N64:N65"/>
    <mergeCell ref="O64:P64"/>
    <mergeCell ref="O44:P44"/>
    <mergeCell ref="B53:K53"/>
    <mergeCell ref="B54:B55"/>
    <mergeCell ref="C54:C55"/>
    <mergeCell ref="D54:D55"/>
    <mergeCell ref="E54:E55"/>
    <mergeCell ref="F54:F55"/>
    <mergeCell ref="K54:K55"/>
    <mergeCell ref="I54:I55"/>
    <mergeCell ref="L54:L55"/>
    <mergeCell ref="M54:M55"/>
    <mergeCell ref="B63:K63"/>
    <mergeCell ref="L63:P63"/>
    <mergeCell ref="G54:G55"/>
    <mergeCell ref="H54:H55"/>
    <mergeCell ref="O54:P54"/>
    <mergeCell ref="J54:J55"/>
    <mergeCell ref="E64:E65"/>
    <mergeCell ref="G74:G75"/>
    <mergeCell ref="O84:P84"/>
    <mergeCell ref="B83:K83"/>
    <mergeCell ref="B84:B85"/>
    <mergeCell ref="B64:B65"/>
    <mergeCell ref="C64:C65"/>
    <mergeCell ref="C74:C75"/>
    <mergeCell ref="D74:D75"/>
    <mergeCell ref="E74:E75"/>
    <mergeCell ref="J74:J75"/>
    <mergeCell ref="K74:K75"/>
    <mergeCell ref="C84:C85"/>
    <mergeCell ref="D84:D85"/>
    <mergeCell ref="E84:E85"/>
    <mergeCell ref="F84:F85"/>
    <mergeCell ref="F74:F75"/>
    <mergeCell ref="I74:I75"/>
    <mergeCell ref="J64:J65"/>
    <mergeCell ref="K64:K65"/>
    <mergeCell ref="D64:D65"/>
    <mergeCell ref="B74:B75"/>
    <mergeCell ref="B73:K73"/>
    <mergeCell ref="G84:G85"/>
    <mergeCell ref="N84:N85"/>
    <mergeCell ref="K84:K85"/>
    <mergeCell ref="J84:J85"/>
    <mergeCell ref="H84:H85"/>
    <mergeCell ref="I84:I85"/>
    <mergeCell ref="L84:L85"/>
    <mergeCell ref="M84:M85"/>
    <mergeCell ref="J94:J95"/>
    <mergeCell ref="H94:H95"/>
    <mergeCell ref="I94:I95"/>
    <mergeCell ref="B104:B105"/>
    <mergeCell ref="K94:K95"/>
    <mergeCell ref="F94:F95"/>
    <mergeCell ref="G94:G95"/>
    <mergeCell ref="F104:F105"/>
    <mergeCell ref="G104:G105"/>
    <mergeCell ref="C104:C105"/>
    <mergeCell ref="D104:D105"/>
    <mergeCell ref="B94:B95"/>
    <mergeCell ref="C94:C95"/>
    <mergeCell ref="D94:D95"/>
    <mergeCell ref="E94:E95"/>
    <mergeCell ref="H114:H115"/>
    <mergeCell ref="K104:K105"/>
    <mergeCell ref="L104:L105"/>
    <mergeCell ref="M104:M105"/>
    <mergeCell ref="F64:F65"/>
    <mergeCell ref="G64:G65"/>
    <mergeCell ref="H64:H65"/>
    <mergeCell ref="I64:I65"/>
    <mergeCell ref="L103:P103"/>
    <mergeCell ref="N74:N75"/>
    <mergeCell ref="L83:P83"/>
    <mergeCell ref="M74:M75"/>
    <mergeCell ref="O74:P74"/>
    <mergeCell ref="L74:L75"/>
    <mergeCell ref="L64:L65"/>
    <mergeCell ref="M64:M65"/>
    <mergeCell ref="L73:P73"/>
    <mergeCell ref="H74:H75"/>
    <mergeCell ref="B93:K93"/>
    <mergeCell ref="L94:L95"/>
    <mergeCell ref="L93:P93"/>
    <mergeCell ref="M94:M95"/>
    <mergeCell ref="N94:N95"/>
    <mergeCell ref="O94:P94"/>
    <mergeCell ref="N124:N125"/>
    <mergeCell ref="O124:P124"/>
    <mergeCell ref="L124:L125"/>
    <mergeCell ref="I124:I125"/>
    <mergeCell ref="O104:P104"/>
    <mergeCell ref="B103:K103"/>
    <mergeCell ref="O114:P114"/>
    <mergeCell ref="H104:H105"/>
    <mergeCell ref="I104:I105"/>
    <mergeCell ref="J114:J115"/>
    <mergeCell ref="K114:K115"/>
    <mergeCell ref="B113:K113"/>
    <mergeCell ref="I114:I115"/>
    <mergeCell ref="L114:L115"/>
    <mergeCell ref="N104:N105"/>
    <mergeCell ref="B114:B115"/>
    <mergeCell ref="E104:E105"/>
    <mergeCell ref="M114:M115"/>
    <mergeCell ref="N114:N115"/>
    <mergeCell ref="G114:G115"/>
    <mergeCell ref="F114:F115"/>
    <mergeCell ref="C114:C115"/>
    <mergeCell ref="D114:D115"/>
    <mergeCell ref="E114:E115"/>
    <mergeCell ref="C124:C125"/>
    <mergeCell ref="D124:D125"/>
    <mergeCell ref="E124:E125"/>
    <mergeCell ref="J124:J125"/>
    <mergeCell ref="K124:K125"/>
    <mergeCell ref="F124:F125"/>
    <mergeCell ref="G124:G125"/>
    <mergeCell ref="M124:M125"/>
    <mergeCell ref="H124:H125"/>
    <mergeCell ref="K154:K155"/>
    <mergeCell ref="F154:F155"/>
    <mergeCell ref="G154:G155"/>
    <mergeCell ref="L113:P113"/>
    <mergeCell ref="J104:J105"/>
    <mergeCell ref="F144:F145"/>
    <mergeCell ref="L133:P133"/>
    <mergeCell ref="H134:H135"/>
    <mergeCell ref="I134:I135"/>
    <mergeCell ref="F134:F135"/>
    <mergeCell ref="J134:J135"/>
    <mergeCell ref="K134:K135"/>
    <mergeCell ref="B133:K133"/>
    <mergeCell ref="N144:N145"/>
    <mergeCell ref="O144:P144"/>
    <mergeCell ref="G134:G135"/>
    <mergeCell ref="H144:H145"/>
    <mergeCell ref="I144:I145"/>
    <mergeCell ref="G144:G145"/>
    <mergeCell ref="L134:L135"/>
    <mergeCell ref="M134:M135"/>
    <mergeCell ref="B123:K123"/>
    <mergeCell ref="L123:P123"/>
    <mergeCell ref="B124:B125"/>
    <mergeCell ref="B143:K143"/>
    <mergeCell ref="L143:P143"/>
    <mergeCell ref="N134:N135"/>
    <mergeCell ref="O134:P134"/>
    <mergeCell ref="B134:B135"/>
    <mergeCell ref="C134:C135"/>
    <mergeCell ref="D134:D135"/>
    <mergeCell ref="J144:J145"/>
    <mergeCell ref="K144:K145"/>
    <mergeCell ref="L144:L145"/>
    <mergeCell ref="M144:M145"/>
    <mergeCell ref="B144:B145"/>
    <mergeCell ref="C144:C145"/>
    <mergeCell ref="D144:D145"/>
    <mergeCell ref="E144:E145"/>
    <mergeCell ref="E134:E135"/>
    <mergeCell ref="L163:P163"/>
    <mergeCell ref="J154:J155"/>
    <mergeCell ref="B153:K153"/>
    <mergeCell ref="G164:G165"/>
    <mergeCell ref="L164:L165"/>
    <mergeCell ref="I164:I165"/>
    <mergeCell ref="D164:D165"/>
    <mergeCell ref="O154:P154"/>
    <mergeCell ref="J164:J165"/>
    <mergeCell ref="L154:L155"/>
    <mergeCell ref="M154:M155"/>
    <mergeCell ref="H154:H155"/>
    <mergeCell ref="I154:I155"/>
    <mergeCell ref="K164:K165"/>
    <mergeCell ref="B163:K163"/>
    <mergeCell ref="H164:H165"/>
    <mergeCell ref="B164:B165"/>
    <mergeCell ref="C164:C165"/>
    <mergeCell ref="N154:N155"/>
    <mergeCell ref="L153:P153"/>
    <mergeCell ref="B154:B155"/>
    <mergeCell ref="C154:C155"/>
    <mergeCell ref="D154:D155"/>
    <mergeCell ref="E154:E155"/>
    <mergeCell ref="B174:B175"/>
    <mergeCell ref="C174:C175"/>
    <mergeCell ref="D174:D175"/>
    <mergeCell ref="E174:E175"/>
    <mergeCell ref="E164:E165"/>
    <mergeCell ref="F164:F165"/>
    <mergeCell ref="N174:N175"/>
    <mergeCell ref="O174:P174"/>
    <mergeCell ref="F174:F175"/>
    <mergeCell ref="G174:G175"/>
    <mergeCell ref="H174:H175"/>
    <mergeCell ref="I174:I175"/>
    <mergeCell ref="J174:J175"/>
    <mergeCell ref="K174:K175"/>
    <mergeCell ref="M173:P173"/>
    <mergeCell ref="M174:M175"/>
    <mergeCell ref="C173:L173"/>
    <mergeCell ref="L174:L175"/>
    <mergeCell ref="M164:M165"/>
    <mergeCell ref="N164:N165"/>
    <mergeCell ref="O164:P164"/>
    <mergeCell ref="C193:P193"/>
    <mergeCell ref="B194:B195"/>
    <mergeCell ref="C194:C195"/>
    <mergeCell ref="D194:D195"/>
    <mergeCell ref="E194:E195"/>
    <mergeCell ref="F194:F195"/>
    <mergeCell ref="G194:G195"/>
    <mergeCell ref="H194:H195"/>
    <mergeCell ref="I194:I195"/>
    <mergeCell ref="N194:N195"/>
    <mergeCell ref="O194:P194"/>
    <mergeCell ref="J194:J195"/>
    <mergeCell ref="K194:K195"/>
    <mergeCell ref="L194:L195"/>
    <mergeCell ref="M194:M195"/>
  </mergeCells>
  <phoneticPr fontId="26" type="noConversion"/>
  <pageMargins left="0.78740157480314965" right="0.78740157480314965" top="0.98425196850393704" bottom="0.98425196850393704" header="0.51181102362204722" footer="0.51181102362204722"/>
  <pageSetup paperSize="9" scale="18" orientation="portrait" r:id="rId2"/>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211"/>
  <sheetViews>
    <sheetView zoomScale="70" zoomScaleNormal="70" zoomScaleSheetLayoutView="80" workbookViewId="0">
      <selection activeCell="A11" sqref="A11:B11"/>
    </sheetView>
  </sheetViews>
  <sheetFormatPr defaultColWidth="9.140625" defaultRowHeight="15"/>
  <cols>
    <col min="1" max="1" width="9.140625" style="4"/>
    <col min="2" max="2" width="10.7109375" style="4" customWidth="1"/>
    <col min="3" max="7" width="9" style="4" customWidth="1"/>
    <col min="8" max="8" width="11.42578125" style="4" customWidth="1"/>
    <col min="9" max="9" width="9.7109375" style="4" customWidth="1"/>
    <col min="10" max="13" width="9" style="4" customWidth="1"/>
    <col min="14" max="14" width="9.7109375" style="4" customWidth="1"/>
    <col min="15" max="15" width="10.7109375" style="4" customWidth="1"/>
    <col min="16" max="16" width="14.7109375" style="4" customWidth="1"/>
    <col min="17" max="16384" width="9.140625" style="4"/>
  </cols>
  <sheetData>
    <row r="1" spans="2:17" ht="15.95" customHeight="1">
      <c r="B1" s="1"/>
      <c r="C1" s="1"/>
      <c r="D1" s="2"/>
      <c r="E1" s="2"/>
      <c r="F1" s="2"/>
      <c r="G1" s="2"/>
      <c r="H1" s="3"/>
      <c r="I1" s="3"/>
      <c r="J1" s="2"/>
      <c r="K1" s="2"/>
      <c r="L1" s="2"/>
      <c r="M1" s="2"/>
      <c r="N1" s="1"/>
      <c r="O1" s="1"/>
    </row>
    <row r="2" spans="2:17" ht="15.95" customHeight="1" thickBot="1"/>
    <row r="3" spans="2:17" ht="39.950000000000003" customHeight="1" thickBot="1">
      <c r="B3" s="473" t="s">
        <v>274</v>
      </c>
      <c r="C3" s="474"/>
      <c r="D3" s="474"/>
      <c r="E3" s="474"/>
      <c r="F3" s="474"/>
      <c r="G3" s="474"/>
      <c r="H3" s="474"/>
      <c r="I3" s="474"/>
      <c r="J3" s="474"/>
      <c r="K3" s="474"/>
      <c r="L3" s="470" t="s">
        <v>239</v>
      </c>
      <c r="M3" s="471"/>
      <c r="N3" s="471"/>
      <c r="O3" s="471"/>
      <c r="P3" s="472"/>
    </row>
    <row r="4" spans="2:17" ht="20.100000000000001" customHeight="1">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7" ht="20.100000000000001" customHeight="1" thickBot="1">
      <c r="B5" s="466"/>
      <c r="C5" s="462"/>
      <c r="D5" s="462"/>
      <c r="E5" s="462"/>
      <c r="F5" s="462"/>
      <c r="G5" s="462"/>
      <c r="H5" s="462"/>
      <c r="I5" s="462"/>
      <c r="J5" s="462"/>
      <c r="K5" s="462"/>
      <c r="L5" s="462"/>
      <c r="M5" s="462"/>
      <c r="N5" s="462"/>
      <c r="O5" s="145" t="s">
        <v>209</v>
      </c>
      <c r="P5" s="30" t="s">
        <v>210</v>
      </c>
    </row>
    <row r="6" spans="2:17" ht="20.100000000000001" customHeight="1">
      <c r="B6" s="148" t="s">
        <v>211</v>
      </c>
      <c r="C6" s="146">
        <v>31</v>
      </c>
      <c r="D6" s="8">
        <v>29</v>
      </c>
      <c r="E6" s="8">
        <v>31</v>
      </c>
      <c r="F6" s="8">
        <v>21</v>
      </c>
      <c r="G6" s="8">
        <v>6</v>
      </c>
      <c r="H6" s="8">
        <v>3</v>
      </c>
      <c r="I6" s="168">
        <f>SUM(C6:G6)</f>
        <v>118</v>
      </c>
      <c r="J6" s="8">
        <v>19</v>
      </c>
      <c r="K6" s="8">
        <v>20</v>
      </c>
      <c r="L6" s="8">
        <v>30</v>
      </c>
      <c r="M6" s="8">
        <v>31</v>
      </c>
      <c r="N6" s="168">
        <f>SUM(J6:M6)</f>
        <v>100</v>
      </c>
      <c r="O6" s="167">
        <f>SUM(C6:H6,J6:M6)</f>
        <v>221</v>
      </c>
      <c r="P6" s="169">
        <f>I6+N6</f>
        <v>218</v>
      </c>
    </row>
    <row r="7" spans="2:17" ht="20.100000000000001" customHeight="1">
      <c r="B7" s="149" t="s">
        <v>485</v>
      </c>
      <c r="C7" s="147">
        <v>-3.5290322580645159</v>
      </c>
      <c r="D7" s="10">
        <v>1.5517241379310343</v>
      </c>
      <c r="E7" s="10">
        <v>3.229032258064517</v>
      </c>
      <c r="F7" s="10">
        <v>8.3476190476190446</v>
      </c>
      <c r="G7" s="10">
        <v>11.983333333333334</v>
      </c>
      <c r="H7" s="10">
        <v>15.866666666666667</v>
      </c>
      <c r="I7" s="153">
        <f>(C6*C7+D6*D7+E6*E7+F6*F7+G6*G7)/I6</f>
        <v>2.3974576271186439</v>
      </c>
      <c r="J7" s="10">
        <v>11.442105263157893</v>
      </c>
      <c r="K7" s="95">
        <v>9.1349999999999998</v>
      </c>
      <c r="L7" s="95">
        <v>4.5566666666666666</v>
      </c>
      <c r="M7" s="95">
        <v>-0.17741935483870919</v>
      </c>
      <c r="N7" s="153">
        <f>(J6*J7+K6*K7+L6*L7+M6*M7)/N6</f>
        <v>5.3129999999999997</v>
      </c>
      <c r="O7" s="154">
        <f>(C7*C6+D7*D6+E7*E6+F7*F6+G7*G6+H7*H6+J7*J6+K7*K6+L7*L6+M7*M6)/O6</f>
        <v>3.8995475113122171</v>
      </c>
      <c r="P7" s="161">
        <f>(I7*I6+N7*N6)/P6</f>
        <v>3.7348623853211005</v>
      </c>
    </row>
    <row r="8" spans="2:17" ht="20.100000000000001" customHeight="1">
      <c r="B8" s="149" t="s">
        <v>212</v>
      </c>
      <c r="C8" s="13">
        <f t="shared" ref="C8:H8" si="0">C6*(13-C7)</f>
        <v>512.4</v>
      </c>
      <c r="D8" s="12">
        <f t="shared" si="0"/>
        <v>332</v>
      </c>
      <c r="E8" s="12">
        <f t="shared" si="0"/>
        <v>302.89999999999998</v>
      </c>
      <c r="F8" s="12">
        <f t="shared" si="0"/>
        <v>97.70000000000006</v>
      </c>
      <c r="G8" s="12">
        <f t="shared" si="0"/>
        <v>6.0999999999999943</v>
      </c>
      <c r="H8" s="12">
        <f t="shared" si="0"/>
        <v>-8.6000000000000014</v>
      </c>
      <c r="I8" s="155">
        <f>SUM(C8:G8)</f>
        <v>1251.0999999999999</v>
      </c>
      <c r="J8" s="12">
        <f>J6*(13-J7)</f>
        <v>29.600000000000023</v>
      </c>
      <c r="K8" s="12">
        <f>K6*(13-K7)</f>
        <v>77.300000000000011</v>
      </c>
      <c r="L8" s="12">
        <f>L6*(13-L7)</f>
        <v>253.3</v>
      </c>
      <c r="M8" s="12">
        <f>M6*(13-M7)</f>
        <v>408.5</v>
      </c>
      <c r="N8" s="155">
        <f>SUM(J8:M8)</f>
        <v>768.7</v>
      </c>
      <c r="O8" s="156">
        <f>O6*(13-O7)</f>
        <v>2011.1999999999998</v>
      </c>
      <c r="P8" s="162">
        <f>P6*(13-P7)</f>
        <v>2019.8</v>
      </c>
    </row>
    <row r="9" spans="2:17" ht="20.100000000000001" customHeight="1">
      <c r="B9" s="149" t="s">
        <v>213</v>
      </c>
      <c r="C9" s="13">
        <f t="shared" ref="C9:H9" si="1">C6*(17-C7)</f>
        <v>636.4</v>
      </c>
      <c r="D9" s="12">
        <f t="shared" si="1"/>
        <v>448</v>
      </c>
      <c r="E9" s="12">
        <f t="shared" si="1"/>
        <v>426.9</v>
      </c>
      <c r="F9" s="12">
        <f t="shared" si="1"/>
        <v>181.70000000000007</v>
      </c>
      <c r="G9" s="12">
        <f t="shared" si="1"/>
        <v>30.099999999999994</v>
      </c>
      <c r="H9" s="12">
        <f t="shared" si="1"/>
        <v>3.3999999999999986</v>
      </c>
      <c r="I9" s="155">
        <f>SUM(C9:G9)</f>
        <v>1723.1000000000001</v>
      </c>
      <c r="J9" s="12">
        <f>J6*(17-J7)</f>
        <v>105.60000000000002</v>
      </c>
      <c r="K9" s="12">
        <f>K6*(17-K7)</f>
        <v>157.30000000000001</v>
      </c>
      <c r="L9" s="12">
        <f>L6*(17-L7)</f>
        <v>373.3</v>
      </c>
      <c r="M9" s="12">
        <f>M6*(17-M7)</f>
        <v>532.5</v>
      </c>
      <c r="N9" s="155">
        <f>SUM(J9:M9)</f>
        <v>1168.7</v>
      </c>
      <c r="O9" s="156">
        <f>O6*(17-O7)</f>
        <v>2895.2</v>
      </c>
      <c r="P9" s="162">
        <f>P6*(17-P7)</f>
        <v>2891.8</v>
      </c>
    </row>
    <row r="10" spans="2:17" ht="20.100000000000001" customHeight="1">
      <c r="B10" s="149" t="s">
        <v>214</v>
      </c>
      <c r="C10" s="17">
        <f t="shared" ref="C10:H10" si="2">C6*(18-C7)</f>
        <v>667.4</v>
      </c>
      <c r="D10" s="16">
        <f t="shared" si="2"/>
        <v>476.99999999999994</v>
      </c>
      <c r="E10" s="16">
        <f t="shared" si="2"/>
        <v>457.9</v>
      </c>
      <c r="F10" s="16">
        <f t="shared" si="2"/>
        <v>202.70000000000007</v>
      </c>
      <c r="G10" s="16">
        <f t="shared" si="2"/>
        <v>36.099999999999994</v>
      </c>
      <c r="H10" s="16">
        <f t="shared" si="2"/>
        <v>6.3999999999999986</v>
      </c>
      <c r="I10" s="155">
        <f>SUM(C10:G10)</f>
        <v>1841.0999999999997</v>
      </c>
      <c r="J10" s="16">
        <f>J6*(18-J7)</f>
        <v>124.60000000000002</v>
      </c>
      <c r="K10" s="16">
        <f>K6*(18-K7)</f>
        <v>177.3</v>
      </c>
      <c r="L10" s="16">
        <f>L6*(18-L7)</f>
        <v>403.3</v>
      </c>
      <c r="M10" s="16">
        <f>M6*(18-M7)</f>
        <v>563.5</v>
      </c>
      <c r="N10" s="155">
        <f>SUM(J10:M10)</f>
        <v>1268.7</v>
      </c>
      <c r="O10" s="157">
        <f>O6*(18-O7)</f>
        <v>3116.2</v>
      </c>
      <c r="P10" s="163">
        <f>P6*(18-P7)</f>
        <v>3109.8</v>
      </c>
    </row>
    <row r="11" spans="2:17" ht="20.100000000000001" customHeight="1" thickBot="1">
      <c r="B11" s="350" t="s">
        <v>215</v>
      </c>
      <c r="C11" s="21">
        <f t="shared" ref="C11:H11" si="3">C6*(19-C7)</f>
        <v>698.4</v>
      </c>
      <c r="D11" s="20">
        <f t="shared" si="3"/>
        <v>505.99999999999994</v>
      </c>
      <c r="E11" s="20">
        <f t="shared" si="3"/>
        <v>488.9</v>
      </c>
      <c r="F11" s="20">
        <f t="shared" si="3"/>
        <v>223.70000000000007</v>
      </c>
      <c r="G11" s="20">
        <f t="shared" si="3"/>
        <v>42.099999999999994</v>
      </c>
      <c r="H11" s="20">
        <f t="shared" si="3"/>
        <v>9.3999999999999986</v>
      </c>
      <c r="I11" s="164">
        <f>SUM(C11:G11)</f>
        <v>1959.0999999999997</v>
      </c>
      <c r="J11" s="20">
        <f>J6*(19-J7)</f>
        <v>143.60000000000002</v>
      </c>
      <c r="K11" s="20">
        <f>K6*(19-K7)</f>
        <v>197.3</v>
      </c>
      <c r="L11" s="20">
        <f>L6*(19-L7)</f>
        <v>433.3</v>
      </c>
      <c r="M11" s="20">
        <f>M6*(19-M7)</f>
        <v>594.5</v>
      </c>
      <c r="N11" s="164">
        <f>SUM(J11:M11)</f>
        <v>1368.7</v>
      </c>
      <c r="O11" s="165">
        <f>O6*(19-O7)</f>
        <v>3337.2</v>
      </c>
      <c r="P11" s="166">
        <f>P6*(19-P7)</f>
        <v>3327.8</v>
      </c>
    </row>
    <row r="12" spans="2:17" ht="15.95" customHeight="1" thickBot="1">
      <c r="B12" s="1"/>
      <c r="C12" s="1"/>
      <c r="D12" s="2"/>
      <c r="E12" s="2"/>
      <c r="F12" s="2"/>
      <c r="G12" s="1"/>
      <c r="H12" s="2"/>
      <c r="I12" s="1"/>
      <c r="J12" s="2"/>
      <c r="K12" s="1"/>
      <c r="L12" s="2"/>
      <c r="M12" s="1"/>
      <c r="N12" s="2"/>
      <c r="O12" s="1"/>
      <c r="P12" s="1"/>
    </row>
    <row r="13" spans="2:17" ht="39.950000000000003" customHeight="1" thickBot="1">
      <c r="B13" s="473" t="s">
        <v>274</v>
      </c>
      <c r="C13" s="474"/>
      <c r="D13" s="474"/>
      <c r="E13" s="474"/>
      <c r="F13" s="474"/>
      <c r="G13" s="474"/>
      <c r="H13" s="474"/>
      <c r="I13" s="474"/>
      <c r="J13" s="474"/>
      <c r="K13" s="474"/>
      <c r="L13" s="470" t="s">
        <v>240</v>
      </c>
      <c r="M13" s="471"/>
      <c r="N13" s="471"/>
      <c r="O13" s="471"/>
      <c r="P13" s="472"/>
    </row>
    <row r="14" spans="2:17" ht="20.100000000000001" customHeight="1">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7" ht="20.100000000000001" customHeight="1" thickBot="1">
      <c r="B15" s="466"/>
      <c r="C15" s="462"/>
      <c r="D15" s="462"/>
      <c r="E15" s="462"/>
      <c r="F15" s="462"/>
      <c r="G15" s="462"/>
      <c r="H15" s="462"/>
      <c r="I15" s="462"/>
      <c r="J15" s="462"/>
      <c r="K15" s="462"/>
      <c r="L15" s="462"/>
      <c r="M15" s="462"/>
      <c r="N15" s="462"/>
      <c r="O15" s="145" t="s">
        <v>209</v>
      </c>
      <c r="P15" s="30" t="s">
        <v>210</v>
      </c>
      <c r="Q15" s="1"/>
    </row>
    <row r="16" spans="2:17" ht="20.100000000000001" customHeight="1">
      <c r="B16" s="148" t="s">
        <v>211</v>
      </c>
      <c r="C16" s="146">
        <v>31</v>
      </c>
      <c r="D16" s="8">
        <v>28</v>
      </c>
      <c r="E16" s="8">
        <v>31</v>
      </c>
      <c r="F16" s="8">
        <v>30</v>
      </c>
      <c r="G16" s="8">
        <v>14</v>
      </c>
      <c r="H16" s="8">
        <v>22</v>
      </c>
      <c r="I16" s="168">
        <f>SUM(C16:G16)</f>
        <v>134</v>
      </c>
      <c r="J16" s="8">
        <v>28</v>
      </c>
      <c r="K16" s="8">
        <v>24</v>
      </c>
      <c r="L16" s="8">
        <v>30</v>
      </c>
      <c r="M16" s="8">
        <v>31</v>
      </c>
      <c r="N16" s="168">
        <f>SUM(J16:M16)</f>
        <v>113</v>
      </c>
      <c r="O16" s="167">
        <f>SUM(C16:H16,J16:M16)</f>
        <v>269</v>
      </c>
      <c r="P16" s="169">
        <f>I16+N16</f>
        <v>247</v>
      </c>
      <c r="Q16" s="1"/>
    </row>
    <row r="17" spans="2:17" ht="20.100000000000001" customHeight="1">
      <c r="B17" s="149" t="s">
        <v>485</v>
      </c>
      <c r="C17" s="147">
        <v>-2.6838709677419357</v>
      </c>
      <c r="D17" s="10">
        <v>-2.499999999999988E-2</v>
      </c>
      <c r="E17" s="10">
        <v>3.661290322580645</v>
      </c>
      <c r="F17" s="10">
        <v>6.583333333333333</v>
      </c>
      <c r="G17" s="10">
        <v>13.257142857142854</v>
      </c>
      <c r="H17" s="10">
        <v>12.418181818181818</v>
      </c>
      <c r="I17" s="153">
        <f>(C16*C17+D16*D17+E16*E17+F16*F17+G16*G17)/I16</f>
        <v>3.0798507462686562</v>
      </c>
      <c r="J17" s="10">
        <v>10.666666666666664</v>
      </c>
      <c r="K17" s="95">
        <v>11.064516129032256</v>
      </c>
      <c r="L17" s="95">
        <v>1.023333333333333</v>
      </c>
      <c r="M17" s="95">
        <v>-4.0129032258064514</v>
      </c>
      <c r="N17" s="153">
        <f>(J16*J17+K16*K17+L16*L17+M16*M17)/N16</f>
        <v>4.1638500333047856</v>
      </c>
      <c r="O17" s="154">
        <f>(C17*C16+D17*D16+E17*E16+F17*F16+G17*G16+H17*H16+J17*J16+K17*K16+L17*L16+M17*M16)/O16</f>
        <v>4.2989407203101884</v>
      </c>
      <c r="P17" s="161">
        <f>(I17*I16+N17*N16)/P16</f>
        <v>3.5757694484349822</v>
      </c>
      <c r="Q17" s="1"/>
    </row>
    <row r="18" spans="2:17" ht="20.100000000000001" customHeight="1">
      <c r="B18" s="149" t="s">
        <v>212</v>
      </c>
      <c r="C18" s="13">
        <f t="shared" ref="C18:H18" si="4">C16*(13-C17)</f>
        <v>486.2</v>
      </c>
      <c r="D18" s="12">
        <f t="shared" si="4"/>
        <v>364.7</v>
      </c>
      <c r="E18" s="12">
        <f t="shared" si="4"/>
        <v>289.50000000000006</v>
      </c>
      <c r="F18" s="12">
        <f t="shared" si="4"/>
        <v>192.5</v>
      </c>
      <c r="G18" s="12">
        <f t="shared" si="4"/>
        <v>-3.5999999999999623</v>
      </c>
      <c r="H18" s="12">
        <f t="shared" si="4"/>
        <v>12.800000000000004</v>
      </c>
      <c r="I18" s="155">
        <f>SUM(C18:G18)</f>
        <v>1329.3000000000002</v>
      </c>
      <c r="J18" s="12">
        <f>J16*(13-J17)</f>
        <v>65.3333333333334</v>
      </c>
      <c r="K18" s="12">
        <f>K16*(13-K17)</f>
        <v>46.45161290322585</v>
      </c>
      <c r="L18" s="12">
        <f>L16*(13-L17)</f>
        <v>359.3</v>
      </c>
      <c r="M18" s="12">
        <f>M16*(13-M17)</f>
        <v>527.4</v>
      </c>
      <c r="N18" s="155">
        <f>SUM(J18:M18)</f>
        <v>998.48494623655927</v>
      </c>
      <c r="O18" s="156">
        <f>O16*(13-O17)</f>
        <v>2340.5849462365595</v>
      </c>
      <c r="P18" s="162">
        <f>P16*(13-P17)</f>
        <v>2327.7849462365593</v>
      </c>
      <c r="Q18" s="1"/>
    </row>
    <row r="19" spans="2:17" ht="20.100000000000001" customHeight="1">
      <c r="B19" s="149" t="s">
        <v>213</v>
      </c>
      <c r="C19" s="13">
        <f t="shared" ref="C19:H19" si="5">C16*(17-C17)</f>
        <v>610.20000000000005</v>
      </c>
      <c r="D19" s="12">
        <f t="shared" si="5"/>
        <v>476.69999999999993</v>
      </c>
      <c r="E19" s="12">
        <f t="shared" si="5"/>
        <v>413.50000000000006</v>
      </c>
      <c r="F19" s="12">
        <f t="shared" si="5"/>
        <v>312.50000000000006</v>
      </c>
      <c r="G19" s="12">
        <f t="shared" si="5"/>
        <v>52.400000000000034</v>
      </c>
      <c r="H19" s="12">
        <f t="shared" si="5"/>
        <v>100.80000000000001</v>
      </c>
      <c r="I19" s="155">
        <f>SUM(C19:G19)</f>
        <v>1865.3000000000002</v>
      </c>
      <c r="J19" s="12">
        <f>J16*(17-J17)</f>
        <v>177.3333333333334</v>
      </c>
      <c r="K19" s="12">
        <f>K16*(17-K17)</f>
        <v>142.45161290322585</v>
      </c>
      <c r="L19" s="12">
        <f>L16*(17-L17)</f>
        <v>479.3</v>
      </c>
      <c r="M19" s="12">
        <f>M16*(17-M17)</f>
        <v>651.4</v>
      </c>
      <c r="N19" s="155">
        <f>SUM(J19:M19)</f>
        <v>1450.4849462365592</v>
      </c>
      <c r="O19" s="156">
        <f>O16*(17-O17)</f>
        <v>3416.5849462365595</v>
      </c>
      <c r="P19" s="162">
        <f>P16*(17-P17)</f>
        <v>3315.7849462365593</v>
      </c>
      <c r="Q19" s="1"/>
    </row>
    <row r="20" spans="2:17" ht="20.100000000000001" customHeight="1">
      <c r="B20" s="149" t="s">
        <v>214</v>
      </c>
      <c r="C20" s="17">
        <f t="shared" ref="C20:H20" si="6">C16*(18-C17)</f>
        <v>641.20000000000005</v>
      </c>
      <c r="D20" s="16">
        <f t="shared" si="6"/>
        <v>504.69999999999993</v>
      </c>
      <c r="E20" s="16">
        <f t="shared" si="6"/>
        <v>444.50000000000006</v>
      </c>
      <c r="F20" s="16">
        <f t="shared" si="6"/>
        <v>342.50000000000006</v>
      </c>
      <c r="G20" s="16">
        <f t="shared" si="6"/>
        <v>66.400000000000034</v>
      </c>
      <c r="H20" s="16">
        <f t="shared" si="6"/>
        <v>122.80000000000001</v>
      </c>
      <c r="I20" s="155">
        <f>SUM(C20:G20)</f>
        <v>1999.3000000000002</v>
      </c>
      <c r="J20" s="16">
        <f>J16*(18-J17)</f>
        <v>205.3333333333334</v>
      </c>
      <c r="K20" s="16">
        <f>K16*(18-K17)</f>
        <v>166.45161290322585</v>
      </c>
      <c r="L20" s="16">
        <f>L16*(18-L17)</f>
        <v>509.3</v>
      </c>
      <c r="M20" s="16">
        <f>M16*(18-M17)</f>
        <v>682.4</v>
      </c>
      <c r="N20" s="155">
        <f>SUM(J20:M20)</f>
        <v>1563.4849462365592</v>
      </c>
      <c r="O20" s="157">
        <f>O16*(18-O17)</f>
        <v>3685.5849462365595</v>
      </c>
      <c r="P20" s="163">
        <f>P16*(18-P17)</f>
        <v>3562.7849462365593</v>
      </c>
      <c r="Q20" s="1"/>
    </row>
    <row r="21" spans="2:17" ht="20.100000000000001" customHeight="1" thickBot="1">
      <c r="B21" s="350" t="s">
        <v>215</v>
      </c>
      <c r="C21" s="21">
        <f t="shared" ref="C21:H21" si="7">C16*(19-C17)</f>
        <v>672.2</v>
      </c>
      <c r="D21" s="20">
        <f t="shared" si="7"/>
        <v>532.69999999999993</v>
      </c>
      <c r="E21" s="20">
        <f t="shared" si="7"/>
        <v>475.50000000000006</v>
      </c>
      <c r="F21" s="20">
        <f t="shared" si="7"/>
        <v>372.50000000000006</v>
      </c>
      <c r="G21" s="20">
        <f t="shared" si="7"/>
        <v>80.400000000000034</v>
      </c>
      <c r="H21" s="20">
        <f t="shared" si="7"/>
        <v>144.80000000000001</v>
      </c>
      <c r="I21" s="164">
        <f>SUM(C21:G21)</f>
        <v>2133.3000000000002</v>
      </c>
      <c r="J21" s="20">
        <f>J16*(19-J17)</f>
        <v>233.3333333333334</v>
      </c>
      <c r="K21" s="20">
        <f>K16*(19-K17)</f>
        <v>190.45161290322585</v>
      </c>
      <c r="L21" s="20">
        <f>L16*(19-L17)</f>
        <v>539.29999999999995</v>
      </c>
      <c r="M21" s="20">
        <f>M16*(19-M17)</f>
        <v>713.4</v>
      </c>
      <c r="N21" s="164">
        <f>SUM(J21:M21)</f>
        <v>1676.4849462365592</v>
      </c>
      <c r="O21" s="165">
        <f>O16*(19-O17)</f>
        <v>3954.5849462365595</v>
      </c>
      <c r="P21" s="166">
        <f>P16*(19-P17)</f>
        <v>3809.7849462365593</v>
      </c>
      <c r="Q21" s="1"/>
    </row>
    <row r="22" spans="2:17" ht="15.95" customHeight="1" thickBot="1">
      <c r="B22" s="1"/>
      <c r="C22" s="1"/>
      <c r="D22" s="2"/>
      <c r="E22" s="2"/>
      <c r="F22" s="2"/>
      <c r="G22" s="1"/>
      <c r="H22" s="3"/>
      <c r="I22" s="1"/>
      <c r="J22" s="3"/>
      <c r="K22" s="1"/>
      <c r="L22" s="2"/>
      <c r="M22" s="1"/>
      <c r="N22" s="2"/>
      <c r="O22" s="1"/>
      <c r="P22" s="1"/>
    </row>
    <row r="23" spans="2:17" ht="39.6" customHeight="1" thickBot="1">
      <c r="B23" s="473" t="s">
        <v>274</v>
      </c>
      <c r="C23" s="474"/>
      <c r="D23" s="474"/>
      <c r="E23" s="474"/>
      <c r="F23" s="474"/>
      <c r="G23" s="474"/>
      <c r="H23" s="474"/>
      <c r="I23" s="474"/>
      <c r="J23" s="474"/>
      <c r="K23" s="474"/>
      <c r="L23" s="470" t="s">
        <v>218</v>
      </c>
      <c r="M23" s="471"/>
      <c r="N23" s="471"/>
      <c r="O23" s="471"/>
      <c r="P23" s="472"/>
    </row>
    <row r="24" spans="2:17" ht="15.95" customHeight="1">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7" ht="15.95" customHeight="1" thickBot="1">
      <c r="B25" s="466"/>
      <c r="C25" s="462"/>
      <c r="D25" s="462"/>
      <c r="E25" s="462"/>
      <c r="F25" s="462"/>
      <c r="G25" s="462"/>
      <c r="H25" s="462"/>
      <c r="I25" s="462"/>
      <c r="J25" s="462"/>
      <c r="K25" s="462"/>
      <c r="L25" s="462"/>
      <c r="M25" s="462"/>
      <c r="N25" s="462"/>
      <c r="O25" s="145" t="s">
        <v>209</v>
      </c>
      <c r="P25" s="30" t="s">
        <v>210</v>
      </c>
    </row>
    <row r="26" spans="2:17" ht="19.149999999999999" customHeight="1">
      <c r="B26" s="148" t="s">
        <v>211</v>
      </c>
      <c r="C26" s="146">
        <v>31</v>
      </c>
      <c r="D26" s="8">
        <v>28</v>
      </c>
      <c r="E26" s="8">
        <v>31</v>
      </c>
      <c r="F26" s="8">
        <v>30</v>
      </c>
      <c r="G26" s="8">
        <v>0</v>
      </c>
      <c r="H26" s="8">
        <v>0</v>
      </c>
      <c r="I26" s="168">
        <f>SUM(C26:G26)</f>
        <v>120</v>
      </c>
      <c r="J26" s="8">
        <v>20</v>
      </c>
      <c r="K26" s="8">
        <v>31</v>
      </c>
      <c r="L26" s="8">
        <v>30</v>
      </c>
      <c r="M26" s="8">
        <v>31</v>
      </c>
      <c r="N26" s="168">
        <f>SUM(J26:M26)</f>
        <v>112</v>
      </c>
      <c r="O26" s="167">
        <f>SUM(C26:H26,J26:M26)</f>
        <v>232</v>
      </c>
      <c r="P26" s="169">
        <f>I26+N26</f>
        <v>232</v>
      </c>
    </row>
    <row r="27" spans="2:17" ht="19.149999999999999" customHeight="1">
      <c r="B27" s="149" t="s">
        <v>485</v>
      </c>
      <c r="C27" s="147">
        <v>-1.9</v>
      </c>
      <c r="D27" s="10">
        <v>3.2</v>
      </c>
      <c r="E27" s="10">
        <v>3.8</v>
      </c>
      <c r="F27" s="10">
        <v>7.2333333333333334</v>
      </c>
      <c r="G27" s="10">
        <v>0</v>
      </c>
      <c r="H27" s="10">
        <v>0</v>
      </c>
      <c r="I27" s="153">
        <f>(C26*C27+D26*D27+E26*E27+F26*F27+G26*G27)/I26</f>
        <v>3.0458333333333334</v>
      </c>
      <c r="J27" s="10">
        <v>9.25</v>
      </c>
      <c r="K27" s="95">
        <v>6.5419354838709678</v>
      </c>
      <c r="L27" s="95">
        <v>4.4000000000000004</v>
      </c>
      <c r="M27" s="95">
        <v>-2.5</v>
      </c>
      <c r="N27" s="153">
        <f>(J26*J27+K26*K27+L26*L27+M26*M27)/N26</f>
        <v>3.9491071428571423</v>
      </c>
      <c r="O27" s="154">
        <f>(C27*C26+D27*D26+E27*E26+F27*F26+G27*G26+H27*H26+J27*J26+K27*K26+L27*L26+M27*M26)/O26</f>
        <v>3.4818965517241378</v>
      </c>
      <c r="P27" s="161">
        <f>(I27*I26+N27*N26)/P26</f>
        <v>3.4818965517241378</v>
      </c>
    </row>
    <row r="28" spans="2:17" ht="19.149999999999999" customHeight="1">
      <c r="B28" s="149" t="s">
        <v>212</v>
      </c>
      <c r="C28" s="13">
        <f t="shared" ref="C28:H28" si="8">C26*(13-C27)</f>
        <v>461.90000000000003</v>
      </c>
      <c r="D28" s="12">
        <f t="shared" si="8"/>
        <v>274.40000000000003</v>
      </c>
      <c r="E28" s="12">
        <f t="shared" si="8"/>
        <v>285.2</v>
      </c>
      <c r="F28" s="12">
        <f t="shared" si="8"/>
        <v>173</v>
      </c>
      <c r="G28" s="12">
        <f t="shared" si="8"/>
        <v>0</v>
      </c>
      <c r="H28" s="12">
        <f t="shared" si="8"/>
        <v>0</v>
      </c>
      <c r="I28" s="155">
        <f>SUM(C28:G28)</f>
        <v>1194.5</v>
      </c>
      <c r="J28" s="12">
        <f>J26*(13-J27)</f>
        <v>75</v>
      </c>
      <c r="K28" s="12">
        <f>K26*(13-K27)</f>
        <v>200.2</v>
      </c>
      <c r="L28" s="12">
        <f>L26*(13-L27)</f>
        <v>258</v>
      </c>
      <c r="M28" s="12">
        <f>M26*(13-M27)</f>
        <v>480.5</v>
      </c>
      <c r="N28" s="155">
        <f>SUM(J28:M28)</f>
        <v>1013.7</v>
      </c>
      <c r="O28" s="156">
        <f>O26*(13-O27)</f>
        <v>2208.2000000000003</v>
      </c>
      <c r="P28" s="162">
        <f>P26*(13-P27)</f>
        <v>2208.2000000000003</v>
      </c>
    </row>
    <row r="29" spans="2:17" ht="19.149999999999999" customHeight="1">
      <c r="B29" s="149" t="s">
        <v>213</v>
      </c>
      <c r="C29" s="13">
        <f t="shared" ref="C29:H29" si="9">C26*(17-C27)</f>
        <v>585.9</v>
      </c>
      <c r="D29" s="12">
        <f t="shared" si="9"/>
        <v>386.40000000000003</v>
      </c>
      <c r="E29" s="12">
        <f t="shared" si="9"/>
        <v>409.2</v>
      </c>
      <c r="F29" s="12">
        <f t="shared" si="9"/>
        <v>293</v>
      </c>
      <c r="G29" s="12">
        <f t="shared" si="9"/>
        <v>0</v>
      </c>
      <c r="H29" s="12">
        <f t="shared" si="9"/>
        <v>0</v>
      </c>
      <c r="I29" s="155">
        <f>SUM(C29:G29)</f>
        <v>1674.5</v>
      </c>
      <c r="J29" s="12">
        <f>J26*(17-J27)</f>
        <v>155</v>
      </c>
      <c r="K29" s="12">
        <f>K26*(17-K27)</f>
        <v>324.2</v>
      </c>
      <c r="L29" s="12">
        <f>L26*(17-L27)</f>
        <v>378</v>
      </c>
      <c r="M29" s="12">
        <f>M26*(17-M27)</f>
        <v>604.5</v>
      </c>
      <c r="N29" s="155">
        <f>SUM(J29:M29)</f>
        <v>1461.7</v>
      </c>
      <c r="O29" s="156">
        <f>O26*(17-O27)</f>
        <v>3136.2000000000003</v>
      </c>
      <c r="P29" s="162">
        <f>P26*(17-P27)</f>
        <v>3136.2000000000003</v>
      </c>
    </row>
    <row r="30" spans="2:17" ht="19.149999999999999" customHeight="1">
      <c r="B30" s="149" t="s">
        <v>214</v>
      </c>
      <c r="C30" s="17">
        <f t="shared" ref="C30:H30" si="10">C26*(18-C27)</f>
        <v>616.9</v>
      </c>
      <c r="D30" s="16">
        <f t="shared" si="10"/>
        <v>414.40000000000003</v>
      </c>
      <c r="E30" s="16">
        <f t="shared" si="10"/>
        <v>440.2</v>
      </c>
      <c r="F30" s="16">
        <f t="shared" si="10"/>
        <v>323</v>
      </c>
      <c r="G30" s="16">
        <f t="shared" si="10"/>
        <v>0</v>
      </c>
      <c r="H30" s="16">
        <f t="shared" si="10"/>
        <v>0</v>
      </c>
      <c r="I30" s="155">
        <f>SUM(C30:G30)</f>
        <v>1794.5</v>
      </c>
      <c r="J30" s="16">
        <f>J26*(18-J27)</f>
        <v>175</v>
      </c>
      <c r="K30" s="16">
        <f>K26*(18-K27)</f>
        <v>355.2</v>
      </c>
      <c r="L30" s="16">
        <f>L26*(18-L27)</f>
        <v>408</v>
      </c>
      <c r="M30" s="16">
        <f>M26*(18-M27)</f>
        <v>635.5</v>
      </c>
      <c r="N30" s="155">
        <f>SUM(J30:M30)</f>
        <v>1573.7</v>
      </c>
      <c r="O30" s="157">
        <f>O26*(18-O27)</f>
        <v>3368.2000000000003</v>
      </c>
      <c r="P30" s="163">
        <f>P26*(18-P27)</f>
        <v>3368.2000000000003</v>
      </c>
    </row>
    <row r="31" spans="2:17" ht="19.149999999999999" customHeight="1" thickBot="1">
      <c r="B31" s="350" t="s">
        <v>215</v>
      </c>
      <c r="C31" s="21">
        <f t="shared" ref="C31:H31" si="11">C26*(19-C27)</f>
        <v>647.9</v>
      </c>
      <c r="D31" s="20">
        <f t="shared" si="11"/>
        <v>442.40000000000003</v>
      </c>
      <c r="E31" s="20">
        <f t="shared" si="11"/>
        <v>471.2</v>
      </c>
      <c r="F31" s="20">
        <f t="shared" si="11"/>
        <v>353</v>
      </c>
      <c r="G31" s="20">
        <f t="shared" si="11"/>
        <v>0</v>
      </c>
      <c r="H31" s="20">
        <f t="shared" si="11"/>
        <v>0</v>
      </c>
      <c r="I31" s="164">
        <f>SUM(C31:G31)</f>
        <v>1914.5</v>
      </c>
      <c r="J31" s="20">
        <f>J26*(19-J27)</f>
        <v>195</v>
      </c>
      <c r="K31" s="20">
        <f>K26*(19-K27)</f>
        <v>386.2</v>
      </c>
      <c r="L31" s="20">
        <f>L26*(19-L27)</f>
        <v>438</v>
      </c>
      <c r="M31" s="20">
        <f>M26*(19-M27)</f>
        <v>666.5</v>
      </c>
      <c r="N31" s="164">
        <f>SUM(J31:M31)</f>
        <v>1685.7</v>
      </c>
      <c r="O31" s="165">
        <f>O26*(19-O27)</f>
        <v>3600.2000000000003</v>
      </c>
      <c r="P31" s="166">
        <f>P26*(19-P27)</f>
        <v>3600.2000000000003</v>
      </c>
    </row>
    <row r="32" spans="2:17" ht="15.95" customHeight="1" thickBot="1">
      <c r="B32" s="1"/>
      <c r="C32" s="1"/>
      <c r="D32" s="2"/>
      <c r="E32" s="2"/>
      <c r="F32" s="2"/>
      <c r="G32" s="1"/>
      <c r="H32" s="3"/>
      <c r="I32" s="1"/>
      <c r="J32" s="3"/>
      <c r="K32" s="1"/>
      <c r="L32" s="2"/>
      <c r="M32" s="1"/>
      <c r="N32" s="2"/>
      <c r="O32" s="1"/>
      <c r="P32" s="1"/>
    </row>
    <row r="33" spans="2:17" ht="39.6" customHeight="1" thickBot="1">
      <c r="B33" s="473" t="s">
        <v>274</v>
      </c>
      <c r="C33" s="474"/>
      <c r="D33" s="474"/>
      <c r="E33" s="474"/>
      <c r="F33" s="474"/>
      <c r="G33" s="474"/>
      <c r="H33" s="474"/>
      <c r="I33" s="474"/>
      <c r="J33" s="474"/>
      <c r="K33" s="474"/>
      <c r="L33" s="470" t="s">
        <v>220</v>
      </c>
      <c r="M33" s="471"/>
      <c r="N33" s="471"/>
      <c r="O33" s="471"/>
      <c r="P33" s="472"/>
    </row>
    <row r="34" spans="2:17" ht="15.95" customHeight="1">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7" ht="15.95" customHeight="1" thickBot="1">
      <c r="B35" s="466"/>
      <c r="C35" s="462"/>
      <c r="D35" s="462"/>
      <c r="E35" s="462"/>
      <c r="F35" s="462"/>
      <c r="G35" s="462"/>
      <c r="H35" s="462"/>
      <c r="I35" s="462"/>
      <c r="J35" s="462"/>
      <c r="K35" s="462"/>
      <c r="L35" s="462"/>
      <c r="M35" s="462"/>
      <c r="N35" s="462"/>
      <c r="O35" s="145" t="s">
        <v>209</v>
      </c>
      <c r="P35" s="30" t="s">
        <v>210</v>
      </c>
    </row>
    <row r="36" spans="2:17" ht="19.149999999999999" customHeight="1">
      <c r="B36" s="148" t="s">
        <v>211</v>
      </c>
      <c r="C36" s="146">
        <v>31</v>
      </c>
      <c r="D36" s="8">
        <v>28</v>
      </c>
      <c r="E36" s="8">
        <v>31</v>
      </c>
      <c r="F36" s="8">
        <v>25</v>
      </c>
      <c r="G36" s="8">
        <v>10</v>
      </c>
      <c r="H36" s="8">
        <v>0</v>
      </c>
      <c r="I36" s="168">
        <f>SUM(C36:G36)</f>
        <v>125</v>
      </c>
      <c r="J36" s="8">
        <v>15</v>
      </c>
      <c r="K36" s="8">
        <v>31</v>
      </c>
      <c r="L36" s="8">
        <v>30</v>
      </c>
      <c r="M36" s="8">
        <v>31</v>
      </c>
      <c r="N36" s="168">
        <f>SUM(J36:M36)</f>
        <v>107</v>
      </c>
      <c r="O36" s="167">
        <f>SUM(C36:H36,J36:M36)</f>
        <v>232</v>
      </c>
      <c r="P36" s="169">
        <f>I36+N36</f>
        <v>232</v>
      </c>
    </row>
    <row r="37" spans="2:17" ht="19.149999999999999" customHeight="1">
      <c r="B37" s="149" t="s">
        <v>485</v>
      </c>
      <c r="C37" s="147">
        <v>-2.9</v>
      </c>
      <c r="D37" s="10">
        <v>-4.5</v>
      </c>
      <c r="E37" s="10">
        <v>3.8</v>
      </c>
      <c r="F37" s="10">
        <v>5.56</v>
      </c>
      <c r="G37" s="10">
        <v>11.95</v>
      </c>
      <c r="H37" s="10">
        <v>0</v>
      </c>
      <c r="I37" s="153">
        <f>(C36*C37+D36*D37+E36*E37+F36*F37+G36*G37)/I36</f>
        <v>1.2832000000000003</v>
      </c>
      <c r="J37" s="10">
        <v>11.2</v>
      </c>
      <c r="K37" s="95">
        <v>4.7</v>
      </c>
      <c r="L37" s="95">
        <v>4.0999999999999996</v>
      </c>
      <c r="M37" s="95">
        <v>-1.6</v>
      </c>
      <c r="N37" s="153">
        <f>(J36*J37+K36*K37+L36*L37+M36*M37)/N36</f>
        <v>3.6177570093457945</v>
      </c>
      <c r="O37" s="154">
        <f>(C37*C36+D37*D36+E37*E36+F37*F36+G37*G36+H37*H36+J37*J36+K37*K36+L37*L36+M37*M36)/O36</f>
        <v>2.3599137931034484</v>
      </c>
      <c r="P37" s="161">
        <f>(I37*I36+N37*N36)/P36</f>
        <v>2.3599137931034484</v>
      </c>
    </row>
    <row r="38" spans="2:17" ht="19.149999999999999" customHeight="1">
      <c r="B38" s="149" t="s">
        <v>212</v>
      </c>
      <c r="C38" s="13">
        <f t="shared" ref="C38:H38" si="12">C36*(13-C37)</f>
        <v>492.90000000000003</v>
      </c>
      <c r="D38" s="12">
        <f t="shared" si="12"/>
        <v>490</v>
      </c>
      <c r="E38" s="12">
        <f t="shared" si="12"/>
        <v>285.2</v>
      </c>
      <c r="F38" s="12">
        <f t="shared" si="12"/>
        <v>186</v>
      </c>
      <c r="G38" s="12">
        <f t="shared" si="12"/>
        <v>10.500000000000007</v>
      </c>
      <c r="H38" s="12">
        <f t="shared" si="12"/>
        <v>0</v>
      </c>
      <c r="I38" s="155">
        <f>SUM(C38:G38)</f>
        <v>1464.6000000000001</v>
      </c>
      <c r="J38" s="12">
        <f>J36*(13-J37)</f>
        <v>27.000000000000011</v>
      </c>
      <c r="K38" s="12">
        <f>K36*(13-K37)</f>
        <v>257.3</v>
      </c>
      <c r="L38" s="12">
        <f>L36*(13-L37)</f>
        <v>267</v>
      </c>
      <c r="M38" s="12">
        <f>M36*(13-M37)</f>
        <v>452.59999999999997</v>
      </c>
      <c r="N38" s="155">
        <f>SUM(J38:M38)</f>
        <v>1003.8999999999999</v>
      </c>
      <c r="O38" s="156">
        <f>O36*(13-O37)</f>
        <v>2468.5</v>
      </c>
      <c r="P38" s="162">
        <f>P36*(13-P37)</f>
        <v>2468.5</v>
      </c>
    </row>
    <row r="39" spans="2:17" ht="19.149999999999999" customHeight="1">
      <c r="B39" s="149" t="s">
        <v>213</v>
      </c>
      <c r="C39" s="13">
        <f t="shared" ref="C39:H39" si="13">C36*(17-C37)</f>
        <v>616.9</v>
      </c>
      <c r="D39" s="12">
        <f t="shared" si="13"/>
        <v>602</v>
      </c>
      <c r="E39" s="12">
        <f t="shared" si="13"/>
        <v>409.2</v>
      </c>
      <c r="F39" s="12">
        <f t="shared" si="13"/>
        <v>286.00000000000006</v>
      </c>
      <c r="G39" s="12">
        <f t="shared" si="13"/>
        <v>50.500000000000007</v>
      </c>
      <c r="H39" s="12">
        <f t="shared" si="13"/>
        <v>0</v>
      </c>
      <c r="I39" s="155">
        <f>SUM(C39:G39)</f>
        <v>1964.6000000000001</v>
      </c>
      <c r="J39" s="12">
        <f>J36*(17-J37)</f>
        <v>87.000000000000014</v>
      </c>
      <c r="K39" s="12">
        <f>K36*(17-K37)</f>
        <v>381.3</v>
      </c>
      <c r="L39" s="12">
        <f>L36*(17-L37)</f>
        <v>387</v>
      </c>
      <c r="M39" s="12">
        <f>M36*(17-M37)</f>
        <v>576.6</v>
      </c>
      <c r="N39" s="155">
        <f>SUM(J39:M39)</f>
        <v>1431.9</v>
      </c>
      <c r="O39" s="156">
        <f>O36*(17-O37)</f>
        <v>3396.5</v>
      </c>
      <c r="P39" s="162">
        <f>P36*(17-P37)</f>
        <v>3396.5</v>
      </c>
    </row>
    <row r="40" spans="2:17" ht="19.149999999999999" customHeight="1">
      <c r="B40" s="149" t="s">
        <v>214</v>
      </c>
      <c r="C40" s="17">
        <f t="shared" ref="C40:H40" si="14">C36*(18-C37)</f>
        <v>647.9</v>
      </c>
      <c r="D40" s="16">
        <f t="shared" si="14"/>
        <v>630</v>
      </c>
      <c r="E40" s="16">
        <f t="shared" si="14"/>
        <v>440.2</v>
      </c>
      <c r="F40" s="16">
        <f t="shared" si="14"/>
        <v>311.00000000000006</v>
      </c>
      <c r="G40" s="16">
        <f t="shared" si="14"/>
        <v>60.500000000000007</v>
      </c>
      <c r="H40" s="16">
        <f t="shared" si="14"/>
        <v>0</v>
      </c>
      <c r="I40" s="155">
        <f>SUM(C40:G40)</f>
        <v>2089.6000000000004</v>
      </c>
      <c r="J40" s="16">
        <f>J36*(18-J37)</f>
        <v>102.00000000000001</v>
      </c>
      <c r="K40" s="16">
        <f>K36*(18-K37)</f>
        <v>412.3</v>
      </c>
      <c r="L40" s="16">
        <f>L36*(18-L37)</f>
        <v>417</v>
      </c>
      <c r="M40" s="16">
        <f>M36*(18-M37)</f>
        <v>607.6</v>
      </c>
      <c r="N40" s="155">
        <f>SUM(J40:M40)</f>
        <v>1538.9</v>
      </c>
      <c r="O40" s="157">
        <f>O36*(18-O37)</f>
        <v>3628.5</v>
      </c>
      <c r="P40" s="163">
        <f>P36*(18-P37)</f>
        <v>3628.5</v>
      </c>
    </row>
    <row r="41" spans="2:17" ht="19.149999999999999" customHeight="1" thickBot="1">
      <c r="B41" s="350" t="s">
        <v>215</v>
      </c>
      <c r="C41" s="21">
        <f t="shared" ref="C41:H41" si="15">C36*(19-C37)</f>
        <v>678.9</v>
      </c>
      <c r="D41" s="20">
        <f t="shared" si="15"/>
        <v>658</v>
      </c>
      <c r="E41" s="20">
        <f t="shared" si="15"/>
        <v>471.2</v>
      </c>
      <c r="F41" s="20">
        <f t="shared" si="15"/>
        <v>336.00000000000006</v>
      </c>
      <c r="G41" s="20">
        <f t="shared" si="15"/>
        <v>70.5</v>
      </c>
      <c r="H41" s="20">
        <f t="shared" si="15"/>
        <v>0</v>
      </c>
      <c r="I41" s="164">
        <f>SUM(C41:G41)</f>
        <v>2214.6000000000004</v>
      </c>
      <c r="J41" s="20">
        <f>J36*(19-J37)</f>
        <v>117.00000000000001</v>
      </c>
      <c r="K41" s="20">
        <f>K36*(19-K37)</f>
        <v>443.3</v>
      </c>
      <c r="L41" s="20">
        <f>L36*(19-L37)</f>
        <v>447</v>
      </c>
      <c r="M41" s="20">
        <f>M36*(19-M37)</f>
        <v>638.6</v>
      </c>
      <c r="N41" s="164">
        <f>SUM(J41:M41)</f>
        <v>1645.9</v>
      </c>
      <c r="O41" s="165">
        <f>O36*(19-O37)</f>
        <v>3860.5</v>
      </c>
      <c r="P41" s="166">
        <f>P36*(19-P37)</f>
        <v>3860.5</v>
      </c>
    </row>
    <row r="42" spans="2:17" ht="15.95" customHeight="1" thickBot="1">
      <c r="B42" s="1"/>
      <c r="C42" s="1"/>
      <c r="D42" s="2"/>
      <c r="E42" s="2"/>
      <c r="F42" s="2"/>
      <c r="G42" s="1"/>
      <c r="H42" s="3"/>
      <c r="I42" s="2"/>
      <c r="J42" s="3"/>
      <c r="K42" s="2"/>
      <c r="L42" s="2"/>
      <c r="M42" s="1"/>
      <c r="N42" s="2"/>
      <c r="O42" s="1"/>
    </row>
    <row r="43" spans="2:17" ht="54.75" customHeight="1" thickBot="1">
      <c r="B43" s="473" t="s">
        <v>275</v>
      </c>
      <c r="C43" s="474"/>
      <c r="D43" s="474"/>
      <c r="E43" s="474"/>
      <c r="F43" s="474"/>
      <c r="G43" s="474"/>
      <c r="H43" s="474"/>
      <c r="I43" s="474"/>
      <c r="J43" s="474"/>
      <c r="K43" s="474"/>
      <c r="L43" s="470" t="s">
        <v>221</v>
      </c>
      <c r="M43" s="471"/>
      <c r="N43" s="471"/>
      <c r="O43" s="471"/>
      <c r="P43" s="472"/>
    </row>
    <row r="44" spans="2:17" ht="20.100000000000001" customHeight="1">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7" ht="20.100000000000001" customHeight="1" thickBot="1">
      <c r="B45" s="466"/>
      <c r="C45" s="462"/>
      <c r="D45" s="462"/>
      <c r="E45" s="462"/>
      <c r="F45" s="462"/>
      <c r="G45" s="462"/>
      <c r="H45" s="462"/>
      <c r="I45" s="462"/>
      <c r="J45" s="462"/>
      <c r="K45" s="462"/>
      <c r="L45" s="462"/>
      <c r="M45" s="462"/>
      <c r="N45" s="462"/>
      <c r="O45" s="145" t="s">
        <v>209</v>
      </c>
      <c r="P45" s="30" t="s">
        <v>210</v>
      </c>
    </row>
    <row r="46" spans="2:17" ht="20.100000000000001" customHeight="1">
      <c r="B46" s="148" t="s">
        <v>211</v>
      </c>
      <c r="C46" s="146">
        <v>31</v>
      </c>
      <c r="D46" s="8">
        <v>29</v>
      </c>
      <c r="E46" s="8">
        <v>31</v>
      </c>
      <c r="F46" s="8">
        <v>30</v>
      </c>
      <c r="G46" s="8">
        <v>31</v>
      </c>
      <c r="H46" s="8">
        <v>10</v>
      </c>
      <c r="I46" s="168">
        <f>SUM(C46:G46)</f>
        <v>152</v>
      </c>
      <c r="J46" s="8">
        <v>15</v>
      </c>
      <c r="K46" s="8">
        <v>31</v>
      </c>
      <c r="L46" s="8">
        <v>30</v>
      </c>
      <c r="M46" s="8">
        <v>31</v>
      </c>
      <c r="N46" s="168">
        <f>SUM(J46:M46)</f>
        <v>107</v>
      </c>
      <c r="O46" s="167">
        <f>SUM(C46:H46,J46:M46)</f>
        <v>269</v>
      </c>
      <c r="P46" s="169">
        <f>I46+N46</f>
        <v>259</v>
      </c>
    </row>
    <row r="47" spans="2:17" ht="20.100000000000001" customHeight="1">
      <c r="B47" s="149" t="s">
        <v>485</v>
      </c>
      <c r="C47" s="147">
        <v>-4.5</v>
      </c>
      <c r="D47" s="10">
        <v>0</v>
      </c>
      <c r="E47" s="10">
        <v>1.4</v>
      </c>
      <c r="F47" s="10">
        <v>7.7</v>
      </c>
      <c r="G47" s="10">
        <v>4</v>
      </c>
      <c r="H47" s="10">
        <v>12</v>
      </c>
      <c r="I47" s="153">
        <f>(C46*C47+D46*D47+E46*E47+F46*F47+G46*G47)/I46</f>
        <v>1.7032894736842104</v>
      </c>
      <c r="J47" s="10">
        <v>10.7</v>
      </c>
      <c r="K47" s="95">
        <v>8.8000000000000007</v>
      </c>
      <c r="L47" s="95">
        <v>3.3</v>
      </c>
      <c r="M47" s="95">
        <v>-1.2</v>
      </c>
      <c r="N47" s="153">
        <f>(J46*J47+K46*K47+L46*L47+M46*M47)/N46</f>
        <v>4.6271028037383175</v>
      </c>
      <c r="O47" s="154">
        <f>(C47*C46+D47*D46+E47*E46+F47*F46+G47*G46+H47*H46+J47*J46+K47*K46+L47*L46+M47*M46)/O46</f>
        <v>3.2490706319702602</v>
      </c>
      <c r="P47" s="161">
        <f>(I47*I46+N47*N46)/P46</f>
        <v>2.9111969111969112</v>
      </c>
    </row>
    <row r="48" spans="2:17" ht="20.100000000000001" customHeight="1">
      <c r="B48" s="149" t="s">
        <v>212</v>
      </c>
      <c r="C48" s="13">
        <f t="shared" ref="C48:H48" si="16">C46*(13-C47)</f>
        <v>542.5</v>
      </c>
      <c r="D48" s="12">
        <f t="shared" si="16"/>
        <v>377</v>
      </c>
      <c r="E48" s="12">
        <f t="shared" si="16"/>
        <v>359.59999999999997</v>
      </c>
      <c r="F48" s="12">
        <f t="shared" si="16"/>
        <v>159</v>
      </c>
      <c r="G48" s="12">
        <f t="shared" si="16"/>
        <v>279</v>
      </c>
      <c r="H48" s="12">
        <f t="shared" si="16"/>
        <v>10</v>
      </c>
      <c r="I48" s="155">
        <f>SUM(C48:G48)</f>
        <v>1717.1</v>
      </c>
      <c r="J48" s="12">
        <f>J46*(13-J47)</f>
        <v>34.500000000000014</v>
      </c>
      <c r="K48" s="12">
        <f>K46*(13-K47)</f>
        <v>130.19999999999999</v>
      </c>
      <c r="L48" s="12">
        <f>L46*(13-L47)</f>
        <v>291</v>
      </c>
      <c r="M48" s="12">
        <f>M46*(13-M47)</f>
        <v>440.2</v>
      </c>
      <c r="N48" s="155">
        <f>SUM(J48:M48)</f>
        <v>895.9</v>
      </c>
      <c r="O48" s="156">
        <f>O46*(13-O47)</f>
        <v>2623</v>
      </c>
      <c r="P48" s="162">
        <f>P46*(13-P47)</f>
        <v>2613.0000000000005</v>
      </c>
      <c r="Q48" s="28"/>
    </row>
    <row r="49" spans="2:17" ht="20.100000000000001" customHeight="1">
      <c r="B49" s="149" t="s">
        <v>213</v>
      </c>
      <c r="C49" s="13">
        <f t="shared" ref="C49:H49" si="17">C46*(17-C47)</f>
        <v>666.5</v>
      </c>
      <c r="D49" s="12">
        <f t="shared" si="17"/>
        <v>493</v>
      </c>
      <c r="E49" s="12">
        <f t="shared" si="17"/>
        <v>483.59999999999997</v>
      </c>
      <c r="F49" s="12">
        <f t="shared" si="17"/>
        <v>279</v>
      </c>
      <c r="G49" s="12">
        <f t="shared" si="17"/>
        <v>403</v>
      </c>
      <c r="H49" s="12">
        <f t="shared" si="17"/>
        <v>50</v>
      </c>
      <c r="I49" s="155">
        <f>SUM(C49:G49)</f>
        <v>2325.1</v>
      </c>
      <c r="J49" s="12">
        <f>J46*(17-J47)</f>
        <v>94.500000000000014</v>
      </c>
      <c r="K49" s="12">
        <f>K46*(17-K47)</f>
        <v>254.2</v>
      </c>
      <c r="L49" s="12">
        <f>L46*(17-L47)</f>
        <v>411</v>
      </c>
      <c r="M49" s="12">
        <f>M46*(17-M47)</f>
        <v>564.19999999999993</v>
      </c>
      <c r="N49" s="155">
        <f>SUM(J49:M49)</f>
        <v>1323.9</v>
      </c>
      <c r="O49" s="156">
        <f>O46*(17-O47)</f>
        <v>3699</v>
      </c>
      <c r="P49" s="162">
        <f>P46*(17-P47)</f>
        <v>3649.0000000000005</v>
      </c>
      <c r="Q49" s="28"/>
    </row>
    <row r="50" spans="2:17" ht="20.100000000000001" customHeight="1">
      <c r="B50" s="149" t="s">
        <v>214</v>
      </c>
      <c r="C50" s="17">
        <f t="shared" ref="C50:H50" si="18">C46*(18-C47)</f>
        <v>697.5</v>
      </c>
      <c r="D50" s="16">
        <f t="shared" si="18"/>
        <v>522</v>
      </c>
      <c r="E50" s="16">
        <f t="shared" si="18"/>
        <v>514.6</v>
      </c>
      <c r="F50" s="16">
        <f t="shared" si="18"/>
        <v>309</v>
      </c>
      <c r="G50" s="16">
        <f t="shared" si="18"/>
        <v>434</v>
      </c>
      <c r="H50" s="16">
        <f t="shared" si="18"/>
        <v>60</v>
      </c>
      <c r="I50" s="155">
        <f>SUM(C50:G50)</f>
        <v>2477.1</v>
      </c>
      <c r="J50" s="16">
        <f>J46*(18-J47)</f>
        <v>109.50000000000001</v>
      </c>
      <c r="K50" s="16">
        <f>K46*(18-K47)</f>
        <v>285.2</v>
      </c>
      <c r="L50" s="16">
        <f>L46*(18-L47)</f>
        <v>441</v>
      </c>
      <c r="M50" s="16">
        <f>M46*(18-M47)</f>
        <v>595.19999999999993</v>
      </c>
      <c r="N50" s="155">
        <f>SUM(J50:M50)</f>
        <v>1430.9</v>
      </c>
      <c r="O50" s="157">
        <f>O46*(18-O47)</f>
        <v>3968</v>
      </c>
      <c r="P50" s="163">
        <f>P46*(18-P47)</f>
        <v>3908.0000000000005</v>
      </c>
      <c r="Q50" s="28"/>
    </row>
    <row r="51" spans="2:17" ht="20.100000000000001" customHeight="1" thickBot="1">
      <c r="B51" s="350" t="s">
        <v>215</v>
      </c>
      <c r="C51" s="21">
        <f t="shared" ref="C51:H51" si="19">C46*(19-C47)</f>
        <v>728.5</v>
      </c>
      <c r="D51" s="20">
        <f t="shared" si="19"/>
        <v>551</v>
      </c>
      <c r="E51" s="20">
        <f t="shared" si="19"/>
        <v>545.6</v>
      </c>
      <c r="F51" s="20">
        <f t="shared" si="19"/>
        <v>339</v>
      </c>
      <c r="G51" s="20">
        <f t="shared" si="19"/>
        <v>465</v>
      </c>
      <c r="H51" s="20">
        <f t="shared" si="19"/>
        <v>70</v>
      </c>
      <c r="I51" s="164">
        <f>SUM(C51:G51)</f>
        <v>2629.1</v>
      </c>
      <c r="J51" s="20">
        <f>J46*(19-J47)</f>
        <v>124.50000000000001</v>
      </c>
      <c r="K51" s="20">
        <f>K46*(19-K47)</f>
        <v>316.2</v>
      </c>
      <c r="L51" s="20">
        <f>L46*(19-L47)</f>
        <v>471</v>
      </c>
      <c r="M51" s="20">
        <f>M46*(19-M47)</f>
        <v>626.19999999999993</v>
      </c>
      <c r="N51" s="164">
        <f>SUM(J51:M51)</f>
        <v>1537.9</v>
      </c>
      <c r="O51" s="165">
        <f>O46*(19-O47)</f>
        <v>4237</v>
      </c>
      <c r="P51" s="166">
        <f>P46*(19-P47)</f>
        <v>4167</v>
      </c>
      <c r="Q51" s="28"/>
    </row>
    <row r="52" spans="2:17" s="57" customFormat="1" ht="15.75" thickBot="1">
      <c r="B52" s="1"/>
      <c r="C52" s="1"/>
      <c r="D52" s="2"/>
      <c r="E52" s="2"/>
      <c r="F52" s="2"/>
      <c r="G52" s="1"/>
      <c r="H52" s="3"/>
      <c r="I52" s="2"/>
      <c r="J52" s="3"/>
      <c r="K52" s="2"/>
      <c r="L52" s="2"/>
      <c r="M52" s="1"/>
      <c r="N52" s="2"/>
      <c r="O52" s="1"/>
      <c r="P52" s="4"/>
    </row>
    <row r="53" spans="2:17" ht="24" thickBot="1">
      <c r="B53" s="473" t="s">
        <v>275</v>
      </c>
      <c r="C53" s="474"/>
      <c r="D53" s="474"/>
      <c r="E53" s="474"/>
      <c r="F53" s="474"/>
      <c r="G53" s="474"/>
      <c r="H53" s="474"/>
      <c r="I53" s="474"/>
      <c r="J53" s="474"/>
      <c r="K53" s="474"/>
      <c r="L53" s="470" t="s">
        <v>222</v>
      </c>
      <c r="M53" s="471"/>
      <c r="N53" s="471"/>
      <c r="O53" s="471"/>
      <c r="P53" s="472"/>
    </row>
    <row r="54" spans="2:17"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7" ht="16.5" thickBot="1">
      <c r="B55" s="466"/>
      <c r="C55" s="462"/>
      <c r="D55" s="462"/>
      <c r="E55" s="462"/>
      <c r="F55" s="462"/>
      <c r="G55" s="462"/>
      <c r="H55" s="462"/>
      <c r="I55" s="462"/>
      <c r="J55" s="462"/>
      <c r="K55" s="462"/>
      <c r="L55" s="462"/>
      <c r="M55" s="462"/>
      <c r="N55" s="462"/>
      <c r="O55" s="145" t="s">
        <v>209</v>
      </c>
      <c r="P55" s="30" t="s">
        <v>210</v>
      </c>
    </row>
    <row r="56" spans="2:17" ht="19.5" customHeight="1">
      <c r="B56" s="148" t="s">
        <v>211</v>
      </c>
      <c r="C56" s="146">
        <v>31</v>
      </c>
      <c r="D56" s="8">
        <v>28</v>
      </c>
      <c r="E56" s="8">
        <v>31</v>
      </c>
      <c r="F56" s="8">
        <v>30</v>
      </c>
      <c r="G56" s="8">
        <v>15</v>
      </c>
      <c r="H56" s="8">
        <v>5</v>
      </c>
      <c r="I56" s="168">
        <f>SUM(C56:G56)</f>
        <v>135</v>
      </c>
      <c r="J56" s="8">
        <v>15</v>
      </c>
      <c r="K56" s="8">
        <v>31</v>
      </c>
      <c r="L56" s="8">
        <v>30</v>
      </c>
      <c r="M56" s="8">
        <v>31</v>
      </c>
      <c r="N56" s="168">
        <f>SUM(J56:M56)</f>
        <v>107</v>
      </c>
      <c r="O56" s="167">
        <f>SUM(C56:H56,J56:M56)</f>
        <v>247</v>
      </c>
      <c r="P56" s="169">
        <f>I56+N56</f>
        <v>242</v>
      </c>
    </row>
    <row r="57" spans="2:17" ht="19.5" customHeight="1">
      <c r="B57" s="149" t="s">
        <v>485</v>
      </c>
      <c r="C57" s="147">
        <v>-0.7</v>
      </c>
      <c r="D57" s="10">
        <v>-4.2</v>
      </c>
      <c r="E57" s="10">
        <v>0.9</v>
      </c>
      <c r="F57" s="10">
        <v>9</v>
      </c>
      <c r="G57" s="10">
        <v>8.8000000000000007</v>
      </c>
      <c r="H57" s="10">
        <v>9.8000000000000007</v>
      </c>
      <c r="I57" s="153">
        <f>(C56*C57+D56*D57+E56*E57+F56*F57+G56*G57)/I56</f>
        <v>2.1525925925925926</v>
      </c>
      <c r="J57" s="10">
        <v>11.1</v>
      </c>
      <c r="K57" s="95">
        <v>9.1999999999999993</v>
      </c>
      <c r="L57" s="95">
        <v>1.4</v>
      </c>
      <c r="M57" s="95">
        <v>-1.9</v>
      </c>
      <c r="N57" s="153">
        <f>(J56*J57+K56*K57+L56*L57+M56*M57)/N56</f>
        <v>4.0635514018691588</v>
      </c>
      <c r="O57" s="154">
        <f>(C57*C56+D57*D56+E57*E56+F57*F56+G57*G56+H57*H56+J57*J56+K57*K56+L57*L56+M57*M56)/O56</f>
        <v>3.1352226720647773</v>
      </c>
      <c r="P57" s="161">
        <f>(I57*I56+N57*N56)/P56</f>
        <v>2.9975206611570253</v>
      </c>
    </row>
    <row r="58" spans="2:17" ht="19.5" customHeight="1">
      <c r="B58" s="149" t="s">
        <v>212</v>
      </c>
      <c r="C58" s="13">
        <f t="shared" ref="C58:H58" si="20">C56*(13-C57)</f>
        <v>424.7</v>
      </c>
      <c r="D58" s="12">
        <f t="shared" si="20"/>
        <v>481.59999999999997</v>
      </c>
      <c r="E58" s="12">
        <f t="shared" si="20"/>
        <v>375.09999999999997</v>
      </c>
      <c r="F58" s="12">
        <f t="shared" si="20"/>
        <v>120</v>
      </c>
      <c r="G58" s="12">
        <f t="shared" si="20"/>
        <v>62.999999999999986</v>
      </c>
      <c r="H58" s="12">
        <f t="shared" si="20"/>
        <v>15.999999999999996</v>
      </c>
      <c r="I58" s="155">
        <f>SUM(C58:G58)</f>
        <v>1464.3999999999999</v>
      </c>
      <c r="J58" s="12">
        <f>J56*(13-J57)</f>
        <v>28.500000000000007</v>
      </c>
      <c r="K58" s="12">
        <f>K56*(13-K57)</f>
        <v>117.80000000000003</v>
      </c>
      <c r="L58" s="12">
        <f>L56*(13-L57)</f>
        <v>348</v>
      </c>
      <c r="M58" s="12">
        <f>M56*(13-M57)</f>
        <v>461.90000000000003</v>
      </c>
      <c r="N58" s="155">
        <f>SUM(J58:M58)</f>
        <v>956.2</v>
      </c>
      <c r="O58" s="156">
        <f>O56*(13-O57)</f>
        <v>2436.6</v>
      </c>
      <c r="P58" s="162">
        <f>P56*(13-P57)</f>
        <v>2420.6</v>
      </c>
    </row>
    <row r="59" spans="2:17" ht="19.5" customHeight="1">
      <c r="B59" s="149" t="s">
        <v>213</v>
      </c>
      <c r="C59" s="13">
        <f t="shared" ref="C59:H59" si="21">C56*(17-C57)</f>
        <v>548.69999999999993</v>
      </c>
      <c r="D59" s="12">
        <f t="shared" si="21"/>
        <v>593.6</v>
      </c>
      <c r="E59" s="12">
        <f t="shared" si="21"/>
        <v>499.1</v>
      </c>
      <c r="F59" s="12">
        <f t="shared" si="21"/>
        <v>240</v>
      </c>
      <c r="G59" s="12">
        <f t="shared" si="21"/>
        <v>122.99999999999999</v>
      </c>
      <c r="H59" s="12">
        <f t="shared" si="21"/>
        <v>36</v>
      </c>
      <c r="I59" s="155">
        <f>SUM(C59:G59)</f>
        <v>2004.4</v>
      </c>
      <c r="J59" s="12">
        <f>J56*(17-J57)</f>
        <v>88.5</v>
      </c>
      <c r="K59" s="12">
        <f>K56*(17-K57)</f>
        <v>241.8</v>
      </c>
      <c r="L59" s="12">
        <f>L56*(17-L57)</f>
        <v>468</v>
      </c>
      <c r="M59" s="12">
        <f>M56*(17-M57)</f>
        <v>585.9</v>
      </c>
      <c r="N59" s="155">
        <f>SUM(J59:M59)</f>
        <v>1384.1999999999998</v>
      </c>
      <c r="O59" s="156">
        <f>O56*(17-O57)</f>
        <v>3424.6</v>
      </c>
      <c r="P59" s="162">
        <f>P56*(17-P57)</f>
        <v>3388.6</v>
      </c>
    </row>
    <row r="60" spans="2:17" ht="19.5">
      <c r="B60" s="149" t="s">
        <v>214</v>
      </c>
      <c r="C60" s="17">
        <f t="shared" ref="C60:H60" si="22">C56*(18-C57)</f>
        <v>579.69999999999993</v>
      </c>
      <c r="D60" s="16">
        <f t="shared" si="22"/>
        <v>621.6</v>
      </c>
      <c r="E60" s="16">
        <f t="shared" si="22"/>
        <v>530.1</v>
      </c>
      <c r="F60" s="16">
        <f t="shared" si="22"/>
        <v>270</v>
      </c>
      <c r="G60" s="16">
        <f t="shared" si="22"/>
        <v>138</v>
      </c>
      <c r="H60" s="16">
        <f t="shared" si="22"/>
        <v>41</v>
      </c>
      <c r="I60" s="155">
        <f>SUM(C60:G60)</f>
        <v>2139.4</v>
      </c>
      <c r="J60" s="16">
        <f>J56*(18-J57)</f>
        <v>103.5</v>
      </c>
      <c r="K60" s="16">
        <f>K56*(18-K57)</f>
        <v>272.8</v>
      </c>
      <c r="L60" s="16">
        <f>L56*(18-L57)</f>
        <v>498.00000000000006</v>
      </c>
      <c r="M60" s="16">
        <f>M56*(18-M57)</f>
        <v>616.9</v>
      </c>
      <c r="N60" s="155">
        <f>SUM(J60:M60)</f>
        <v>1491.2</v>
      </c>
      <c r="O60" s="157">
        <f>O56*(18-O57)</f>
        <v>3671.6</v>
      </c>
      <c r="P60" s="163">
        <f>P56*(18-P57)</f>
        <v>3630.6</v>
      </c>
    </row>
    <row r="61" spans="2:17" ht="20.25" thickBot="1">
      <c r="B61" s="350" t="s">
        <v>215</v>
      </c>
      <c r="C61" s="21">
        <f t="shared" ref="C61:H61" si="23">C56*(19-C57)</f>
        <v>610.69999999999993</v>
      </c>
      <c r="D61" s="20">
        <f t="shared" si="23"/>
        <v>649.6</v>
      </c>
      <c r="E61" s="20">
        <f t="shared" si="23"/>
        <v>561.1</v>
      </c>
      <c r="F61" s="20">
        <f t="shared" si="23"/>
        <v>300</v>
      </c>
      <c r="G61" s="20">
        <f t="shared" si="23"/>
        <v>153</v>
      </c>
      <c r="H61" s="20">
        <f t="shared" si="23"/>
        <v>46</v>
      </c>
      <c r="I61" s="164">
        <f>SUM(C61:G61)</f>
        <v>2274.4</v>
      </c>
      <c r="J61" s="20">
        <f>J56*(19-J57)</f>
        <v>118.5</v>
      </c>
      <c r="K61" s="20">
        <f>K56*(19-K57)</f>
        <v>303.8</v>
      </c>
      <c r="L61" s="20">
        <f>L56*(19-L57)</f>
        <v>528</v>
      </c>
      <c r="M61" s="20">
        <f>M56*(19-M57)</f>
        <v>647.9</v>
      </c>
      <c r="N61" s="164">
        <f>SUM(J61:M61)</f>
        <v>1598.1999999999998</v>
      </c>
      <c r="O61" s="165">
        <f>O56*(19-O57)</f>
        <v>3918.6</v>
      </c>
      <c r="P61" s="166">
        <f>P56*(19-P57)</f>
        <v>3872.6</v>
      </c>
    </row>
    <row r="62" spans="2:17" ht="15.75" thickBot="1">
      <c r="B62" s="1"/>
      <c r="C62" s="1"/>
      <c r="D62" s="2"/>
      <c r="E62" s="2"/>
      <c r="F62" s="2"/>
      <c r="G62" s="1"/>
      <c r="H62" s="3"/>
      <c r="I62" s="2"/>
      <c r="J62" s="3"/>
      <c r="K62" s="2"/>
      <c r="L62" s="2"/>
      <c r="M62" s="1"/>
      <c r="N62" s="2"/>
      <c r="O62" s="1"/>
    </row>
    <row r="63" spans="2:17" ht="24" thickBot="1">
      <c r="B63" s="473" t="s">
        <v>275</v>
      </c>
      <c r="C63" s="474"/>
      <c r="D63" s="474"/>
      <c r="E63" s="474"/>
      <c r="F63" s="474"/>
      <c r="G63" s="474"/>
      <c r="H63" s="474"/>
      <c r="I63" s="474"/>
      <c r="J63" s="474"/>
      <c r="K63" s="474"/>
      <c r="L63" s="470" t="s">
        <v>223</v>
      </c>
      <c r="M63" s="471"/>
      <c r="N63" s="471"/>
      <c r="O63" s="471"/>
      <c r="P63" s="472"/>
    </row>
    <row r="64" spans="2:17"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c r="B66" s="148" t="s">
        <v>211</v>
      </c>
      <c r="C66" s="146">
        <v>31</v>
      </c>
      <c r="D66" s="8">
        <v>28</v>
      </c>
      <c r="E66" s="8">
        <v>31</v>
      </c>
      <c r="F66" s="8">
        <v>30</v>
      </c>
      <c r="G66" s="8">
        <v>11</v>
      </c>
      <c r="H66" s="8">
        <v>10</v>
      </c>
      <c r="I66" s="168">
        <f>SUM(C66:G66)</f>
        <v>131</v>
      </c>
      <c r="J66" s="8">
        <v>0</v>
      </c>
      <c r="K66" s="8">
        <v>31</v>
      </c>
      <c r="L66" s="8">
        <v>30</v>
      </c>
      <c r="M66" s="8">
        <v>31</v>
      </c>
      <c r="N66" s="168">
        <f>SUM(J66:M66)</f>
        <v>92</v>
      </c>
      <c r="O66" s="167">
        <f>SUM(C66:H66,J66:M66)</f>
        <v>233</v>
      </c>
      <c r="P66" s="169">
        <f>I66+N66</f>
        <v>223</v>
      </c>
    </row>
    <row r="67" spans="2:16" ht="19.5">
      <c r="B67" s="149" t="s">
        <v>485</v>
      </c>
      <c r="C67" s="147">
        <v>-6</v>
      </c>
      <c r="D67" s="10">
        <v>-3.5</v>
      </c>
      <c r="E67" s="10">
        <v>0</v>
      </c>
      <c r="F67" s="10">
        <v>7.8</v>
      </c>
      <c r="G67" s="10">
        <v>10.8</v>
      </c>
      <c r="H67" s="10">
        <v>10.8</v>
      </c>
      <c r="I67" s="153">
        <f>(C66*C67+D66*D67+E66*E67+F66*F67+G66*G67)/I66</f>
        <v>0.52519083969465663</v>
      </c>
      <c r="J67" s="10"/>
      <c r="K67" s="95">
        <v>10.4</v>
      </c>
      <c r="L67" s="95">
        <v>5.6</v>
      </c>
      <c r="M67" s="95">
        <v>2</v>
      </c>
      <c r="N67" s="153">
        <f>(J66*J67+K66*K67+L66*L67+M66*M67)/N66</f>
        <v>6.0043478260869572</v>
      </c>
      <c r="O67" s="154">
        <f>(C67*C66+D67*D66+E67*E66+F67*F66+G67*G66+H67*H66+J67*J66+K67*K66+L67*L66+M67*M66)/O66</f>
        <v>3.1296137339055794</v>
      </c>
      <c r="P67" s="161">
        <f>(I67*I66+N67*N66)/P66</f>
        <v>2.7856502242152472</v>
      </c>
    </row>
    <row r="68" spans="2:16" ht="19.5">
      <c r="B68" s="149" t="s">
        <v>212</v>
      </c>
      <c r="C68" s="13">
        <f t="shared" ref="C68:H68" si="24">C66*(13-C67)</f>
        <v>589</v>
      </c>
      <c r="D68" s="12">
        <f t="shared" si="24"/>
        <v>462</v>
      </c>
      <c r="E68" s="12">
        <f t="shared" si="24"/>
        <v>403</v>
      </c>
      <c r="F68" s="12">
        <f t="shared" si="24"/>
        <v>156</v>
      </c>
      <c r="G68" s="12">
        <f t="shared" si="24"/>
        <v>24.199999999999992</v>
      </c>
      <c r="H68" s="12">
        <f t="shared" si="24"/>
        <v>21.999999999999993</v>
      </c>
      <c r="I68" s="155">
        <f>SUM(C68:G68)</f>
        <v>1634.2</v>
      </c>
      <c r="J68" s="12">
        <f>J66*(13-J67)</f>
        <v>0</v>
      </c>
      <c r="K68" s="12">
        <f>K66*(13-K67)</f>
        <v>80.599999999999994</v>
      </c>
      <c r="L68" s="12">
        <f>L66*(13-L67)</f>
        <v>222</v>
      </c>
      <c r="M68" s="12">
        <f>M66*(13-M67)</f>
        <v>341</v>
      </c>
      <c r="N68" s="155">
        <f>SUM(J68:M68)</f>
        <v>643.6</v>
      </c>
      <c r="O68" s="156">
        <f>O66*(13-O67)</f>
        <v>2299.8000000000002</v>
      </c>
      <c r="P68" s="162">
        <f>P66*(13-P67)</f>
        <v>2277.7999999999997</v>
      </c>
    </row>
    <row r="69" spans="2:16" ht="19.5">
      <c r="B69" s="149" t="s">
        <v>213</v>
      </c>
      <c r="C69" s="13">
        <f t="shared" ref="C69:H69" si="25">C66*(17-C67)</f>
        <v>713</v>
      </c>
      <c r="D69" s="12">
        <f t="shared" si="25"/>
        <v>574</v>
      </c>
      <c r="E69" s="12">
        <f t="shared" si="25"/>
        <v>527</v>
      </c>
      <c r="F69" s="12">
        <f t="shared" si="25"/>
        <v>276</v>
      </c>
      <c r="G69" s="12">
        <f t="shared" si="25"/>
        <v>68.199999999999989</v>
      </c>
      <c r="H69" s="12">
        <f t="shared" si="25"/>
        <v>61.999999999999993</v>
      </c>
      <c r="I69" s="155">
        <f>SUM(C69:G69)</f>
        <v>2158.1999999999998</v>
      </c>
      <c r="J69" s="12">
        <f>J66*(17-J67)</f>
        <v>0</v>
      </c>
      <c r="K69" s="12">
        <f>K66*(17-K67)</f>
        <v>204.6</v>
      </c>
      <c r="L69" s="12">
        <f>L66*(17-L67)</f>
        <v>342</v>
      </c>
      <c r="M69" s="12">
        <f>M66*(17-M67)</f>
        <v>465</v>
      </c>
      <c r="N69" s="155">
        <f>SUM(J69:M69)</f>
        <v>1011.6</v>
      </c>
      <c r="O69" s="156">
        <f>O66*(17-O67)</f>
        <v>3231.8</v>
      </c>
      <c r="P69" s="162">
        <f>P66*(17-P67)</f>
        <v>3169.7999999999997</v>
      </c>
    </row>
    <row r="70" spans="2:16" ht="19.5">
      <c r="B70" s="149" t="s">
        <v>214</v>
      </c>
      <c r="C70" s="17">
        <f t="shared" ref="C70:H70" si="26">C66*(18-C67)</f>
        <v>744</v>
      </c>
      <c r="D70" s="16">
        <f t="shared" si="26"/>
        <v>602</v>
      </c>
      <c r="E70" s="16">
        <f t="shared" si="26"/>
        <v>558</v>
      </c>
      <c r="F70" s="16">
        <f t="shared" si="26"/>
        <v>306</v>
      </c>
      <c r="G70" s="16">
        <f t="shared" si="26"/>
        <v>79.199999999999989</v>
      </c>
      <c r="H70" s="16">
        <f t="shared" si="26"/>
        <v>72</v>
      </c>
      <c r="I70" s="155">
        <f>SUM(C70:G70)</f>
        <v>2289.1999999999998</v>
      </c>
      <c r="J70" s="16">
        <f>J66*(18-J67)</f>
        <v>0</v>
      </c>
      <c r="K70" s="16">
        <f>K66*(18-K67)</f>
        <v>235.6</v>
      </c>
      <c r="L70" s="16">
        <f>L66*(18-L67)</f>
        <v>372</v>
      </c>
      <c r="M70" s="16">
        <f>M66*(18-M67)</f>
        <v>496</v>
      </c>
      <c r="N70" s="155">
        <f>SUM(J70:M70)</f>
        <v>1103.5999999999999</v>
      </c>
      <c r="O70" s="157">
        <f>O66*(18-O67)</f>
        <v>3464.8</v>
      </c>
      <c r="P70" s="163">
        <f>P66*(18-P67)</f>
        <v>3392.7999999999997</v>
      </c>
    </row>
    <row r="71" spans="2:16" ht="20.25" thickBot="1">
      <c r="B71" s="350" t="s">
        <v>215</v>
      </c>
      <c r="C71" s="21">
        <f t="shared" ref="C71:H71" si="27">C66*(19-C67)</f>
        <v>775</v>
      </c>
      <c r="D71" s="20">
        <f t="shared" si="27"/>
        <v>630</v>
      </c>
      <c r="E71" s="20">
        <f t="shared" si="27"/>
        <v>589</v>
      </c>
      <c r="F71" s="20">
        <f t="shared" si="27"/>
        <v>336</v>
      </c>
      <c r="G71" s="20">
        <f t="shared" si="27"/>
        <v>90.199999999999989</v>
      </c>
      <c r="H71" s="20">
        <f t="shared" si="27"/>
        <v>82</v>
      </c>
      <c r="I71" s="164">
        <f>SUM(C71:G71)</f>
        <v>2420.1999999999998</v>
      </c>
      <c r="J71" s="20">
        <f>J66*(19-J67)</f>
        <v>0</v>
      </c>
      <c r="K71" s="20">
        <f>K66*(19-K67)</f>
        <v>266.59999999999997</v>
      </c>
      <c r="L71" s="20">
        <f>L66*(19-L67)</f>
        <v>402</v>
      </c>
      <c r="M71" s="20">
        <f>M66*(19-M67)</f>
        <v>527</v>
      </c>
      <c r="N71" s="164">
        <f>SUM(J71:M71)</f>
        <v>1195.5999999999999</v>
      </c>
      <c r="O71" s="165">
        <f>O66*(19-O67)</f>
        <v>3697.8</v>
      </c>
      <c r="P71" s="166">
        <f>P66*(19-P67)</f>
        <v>3615.8</v>
      </c>
    </row>
    <row r="72" spans="2:16" ht="15.75" thickBot="1">
      <c r="B72" s="1"/>
      <c r="C72" s="1"/>
      <c r="D72" s="2"/>
      <c r="E72" s="2"/>
      <c r="F72" s="2"/>
      <c r="G72" s="1"/>
      <c r="H72" s="3"/>
      <c r="I72" s="2"/>
      <c r="J72" s="3"/>
      <c r="K72" s="2"/>
      <c r="L72" s="2"/>
      <c r="M72" s="1"/>
      <c r="N72" s="2"/>
      <c r="O72" s="1"/>
    </row>
    <row r="73" spans="2:16" ht="24" thickBot="1">
      <c r="B73" s="473" t="s">
        <v>275</v>
      </c>
      <c r="C73" s="474"/>
      <c r="D73" s="474"/>
      <c r="E73" s="474"/>
      <c r="F73" s="474"/>
      <c r="G73" s="474"/>
      <c r="H73" s="474"/>
      <c r="I73" s="474"/>
      <c r="J73" s="474"/>
      <c r="K73" s="474"/>
      <c r="L73" s="470" t="s">
        <v>224</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c r="B76" s="148" t="s">
        <v>211</v>
      </c>
      <c r="C76" s="146">
        <v>31</v>
      </c>
      <c r="D76" s="8">
        <v>28</v>
      </c>
      <c r="E76" s="8">
        <v>31</v>
      </c>
      <c r="F76" s="8">
        <v>20</v>
      </c>
      <c r="G76" s="8">
        <v>15</v>
      </c>
      <c r="H76" s="8">
        <v>0</v>
      </c>
      <c r="I76" s="168">
        <f>SUM(C76:G76)</f>
        <v>125</v>
      </c>
      <c r="J76" s="8">
        <v>5</v>
      </c>
      <c r="K76" s="8">
        <v>26</v>
      </c>
      <c r="L76" s="8">
        <v>30</v>
      </c>
      <c r="M76" s="8">
        <v>31</v>
      </c>
      <c r="N76" s="168">
        <f>SUM(J76:M76)</f>
        <v>92</v>
      </c>
      <c r="O76" s="167">
        <f>SUM(C76:H76,J76:M76)</f>
        <v>217</v>
      </c>
      <c r="P76" s="169">
        <f>I76+N76</f>
        <v>217</v>
      </c>
    </row>
    <row r="77" spans="2:16" ht="19.5">
      <c r="B77" s="149" t="s">
        <v>485</v>
      </c>
      <c r="C77" s="147">
        <v>3.2</v>
      </c>
      <c r="D77" s="10">
        <v>3</v>
      </c>
      <c r="E77" s="10">
        <v>4.9000000000000004</v>
      </c>
      <c r="F77" s="10">
        <v>9.5</v>
      </c>
      <c r="G77" s="10">
        <v>11.2</v>
      </c>
      <c r="H77" s="10">
        <v>0</v>
      </c>
      <c r="I77" s="153">
        <f>(C76*C77+D76*D77+E76*E77+F76*F77+G76*G77)/I76</f>
        <v>5.5448000000000004</v>
      </c>
      <c r="J77" s="10">
        <v>12.8</v>
      </c>
      <c r="K77" s="95">
        <v>6</v>
      </c>
      <c r="L77" s="95">
        <v>0.9</v>
      </c>
      <c r="M77" s="95">
        <v>-1.3</v>
      </c>
      <c r="N77" s="153">
        <f>(J76*J77+K76*K77+L76*L77+M76*M77)/N76</f>
        <v>2.2467391304347823</v>
      </c>
      <c r="O77" s="154">
        <f>(C77*C76+D77*D76+E77*E76+F77*F76+G77*G76+H77*H76+J77*J76+K77*K76+L77*L76+M77*M76)/O76</f>
        <v>4.1465437788018438</v>
      </c>
      <c r="P77" s="161">
        <f>(I77*I76+N77*N76)/P76</f>
        <v>4.1465437788018429</v>
      </c>
    </row>
    <row r="78" spans="2:16" ht="19.5">
      <c r="B78" s="149" t="s">
        <v>212</v>
      </c>
      <c r="C78" s="13">
        <f t="shared" ref="C78:H78" si="28">C76*(13-C77)</f>
        <v>303.8</v>
      </c>
      <c r="D78" s="12">
        <f t="shared" si="28"/>
        <v>280</v>
      </c>
      <c r="E78" s="12">
        <f t="shared" si="28"/>
        <v>251.1</v>
      </c>
      <c r="F78" s="12">
        <f t="shared" si="28"/>
        <v>70</v>
      </c>
      <c r="G78" s="12">
        <f t="shared" si="28"/>
        <v>27.000000000000011</v>
      </c>
      <c r="H78" s="12">
        <f t="shared" si="28"/>
        <v>0</v>
      </c>
      <c r="I78" s="155">
        <f>SUM(C78:G78)</f>
        <v>931.9</v>
      </c>
      <c r="J78" s="12">
        <f>J76*(13-J77)</f>
        <v>0.99999999999999645</v>
      </c>
      <c r="K78" s="12">
        <f>K76*(13-K77)</f>
        <v>182</v>
      </c>
      <c r="L78" s="12">
        <f>L76*(13-L77)</f>
        <v>363</v>
      </c>
      <c r="M78" s="12">
        <f>M76*(13-M77)</f>
        <v>443.3</v>
      </c>
      <c r="N78" s="155">
        <f>SUM(J78:M78)</f>
        <v>989.3</v>
      </c>
      <c r="O78" s="156">
        <f>O76*(13-O77)</f>
        <v>1921.1999999999998</v>
      </c>
      <c r="P78" s="162">
        <f>P76*(13-P77)</f>
        <v>1921.2000000000003</v>
      </c>
    </row>
    <row r="79" spans="2:16" ht="19.5">
      <c r="B79" s="149" t="s">
        <v>213</v>
      </c>
      <c r="C79" s="13">
        <f t="shared" ref="C79:H79" si="29">C76*(17-C77)</f>
        <v>427.8</v>
      </c>
      <c r="D79" s="12">
        <f t="shared" si="29"/>
        <v>392</v>
      </c>
      <c r="E79" s="12">
        <f t="shared" si="29"/>
        <v>375.09999999999997</v>
      </c>
      <c r="F79" s="12">
        <f t="shared" si="29"/>
        <v>150</v>
      </c>
      <c r="G79" s="12">
        <f t="shared" si="29"/>
        <v>87.000000000000014</v>
      </c>
      <c r="H79" s="12">
        <f t="shared" si="29"/>
        <v>0</v>
      </c>
      <c r="I79" s="155">
        <f>SUM(C79:G79)</f>
        <v>1431.8999999999999</v>
      </c>
      <c r="J79" s="12">
        <f>J76*(17-J77)</f>
        <v>20.999999999999996</v>
      </c>
      <c r="K79" s="12">
        <f>K76*(17-K77)</f>
        <v>286</v>
      </c>
      <c r="L79" s="12">
        <f>L76*(17-L77)</f>
        <v>483.00000000000006</v>
      </c>
      <c r="M79" s="12">
        <f>M76*(17-M77)</f>
        <v>567.30000000000007</v>
      </c>
      <c r="N79" s="155">
        <f>SUM(J79:M79)</f>
        <v>1357.3000000000002</v>
      </c>
      <c r="O79" s="156">
        <f>O76*(17-O77)</f>
        <v>2789.2</v>
      </c>
      <c r="P79" s="162">
        <f>P76*(17-P77)</f>
        <v>2789.2000000000003</v>
      </c>
    </row>
    <row r="80" spans="2:16" ht="19.5">
      <c r="B80" s="149" t="s">
        <v>214</v>
      </c>
      <c r="C80" s="17">
        <f t="shared" ref="C80:H80" si="30">C76*(18-C77)</f>
        <v>458.8</v>
      </c>
      <c r="D80" s="16">
        <f t="shared" si="30"/>
        <v>420</v>
      </c>
      <c r="E80" s="16">
        <f t="shared" si="30"/>
        <v>406.09999999999997</v>
      </c>
      <c r="F80" s="16">
        <f t="shared" si="30"/>
        <v>170</v>
      </c>
      <c r="G80" s="16">
        <f t="shared" si="30"/>
        <v>102.00000000000001</v>
      </c>
      <c r="H80" s="16">
        <f t="shared" si="30"/>
        <v>0</v>
      </c>
      <c r="I80" s="155">
        <f>SUM(C80:G80)</f>
        <v>1556.8999999999999</v>
      </c>
      <c r="J80" s="16">
        <f>J76*(18-J77)</f>
        <v>25.999999999999996</v>
      </c>
      <c r="K80" s="16">
        <f>K76*(18-K77)</f>
        <v>312</v>
      </c>
      <c r="L80" s="16">
        <f>L76*(18-L77)</f>
        <v>513</v>
      </c>
      <c r="M80" s="16">
        <f>M76*(18-M77)</f>
        <v>598.30000000000007</v>
      </c>
      <c r="N80" s="155">
        <f>SUM(J80:M80)</f>
        <v>1449.3000000000002</v>
      </c>
      <c r="O80" s="157">
        <f>O76*(18-O77)</f>
        <v>3006.2</v>
      </c>
      <c r="P80" s="163">
        <f>P76*(18-P77)</f>
        <v>3006.2000000000003</v>
      </c>
    </row>
    <row r="81" spans="2:16" ht="20.25" thickBot="1">
      <c r="B81" s="350" t="s">
        <v>215</v>
      </c>
      <c r="C81" s="21">
        <f t="shared" ref="C81:H81" si="31">C76*(19-C77)</f>
        <v>489.8</v>
      </c>
      <c r="D81" s="20">
        <f t="shared" si="31"/>
        <v>448</v>
      </c>
      <c r="E81" s="20">
        <f t="shared" si="31"/>
        <v>437.09999999999997</v>
      </c>
      <c r="F81" s="20">
        <f t="shared" si="31"/>
        <v>190</v>
      </c>
      <c r="G81" s="20">
        <f t="shared" si="31"/>
        <v>117.00000000000001</v>
      </c>
      <c r="H81" s="20">
        <f t="shared" si="31"/>
        <v>0</v>
      </c>
      <c r="I81" s="164">
        <f>SUM(C81:G81)</f>
        <v>1681.8999999999999</v>
      </c>
      <c r="J81" s="20">
        <f>J76*(19-J77)</f>
        <v>30.999999999999996</v>
      </c>
      <c r="K81" s="20">
        <f>K76*(19-K77)</f>
        <v>338</v>
      </c>
      <c r="L81" s="20">
        <f>L76*(19-L77)</f>
        <v>543</v>
      </c>
      <c r="M81" s="20">
        <f>M76*(19-M77)</f>
        <v>629.30000000000007</v>
      </c>
      <c r="N81" s="164">
        <f>SUM(J81:M81)</f>
        <v>1541.3000000000002</v>
      </c>
      <c r="O81" s="165">
        <f>O76*(19-O77)</f>
        <v>3223.2</v>
      </c>
      <c r="P81" s="166">
        <f>P76*(19-P77)</f>
        <v>3223.2000000000003</v>
      </c>
    </row>
    <row r="82" spans="2:16" ht="15.75" thickBot="1">
      <c r="B82" s="1"/>
      <c r="C82" s="1"/>
      <c r="D82" s="2"/>
      <c r="E82" s="2"/>
      <c r="F82" s="2"/>
      <c r="G82" s="1"/>
      <c r="H82" s="3"/>
      <c r="I82" s="2"/>
      <c r="J82" s="3"/>
      <c r="K82" s="2"/>
      <c r="L82" s="2"/>
      <c r="M82" s="1"/>
      <c r="N82" s="2"/>
      <c r="O82" s="1"/>
    </row>
    <row r="83" spans="2:16" ht="24" thickBot="1">
      <c r="B83" s="473" t="s">
        <v>275</v>
      </c>
      <c r="C83" s="474"/>
      <c r="D83" s="474"/>
      <c r="E83" s="474"/>
      <c r="F83" s="474"/>
      <c r="G83" s="474"/>
      <c r="H83" s="474"/>
      <c r="I83" s="474"/>
      <c r="J83" s="474"/>
      <c r="K83" s="474"/>
      <c r="L83" s="470" t="s">
        <v>225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c r="B86" s="148" t="s">
        <v>211</v>
      </c>
      <c r="C86" s="146">
        <v>31</v>
      </c>
      <c r="D86" s="8">
        <v>28</v>
      </c>
      <c r="E86" s="8">
        <v>31</v>
      </c>
      <c r="F86" s="8">
        <v>30</v>
      </c>
      <c r="G86" s="8">
        <v>15</v>
      </c>
      <c r="H86" s="8">
        <v>5</v>
      </c>
      <c r="I86" s="168">
        <f>SUM(C86:G86)</f>
        <v>135</v>
      </c>
      <c r="J86" s="8">
        <v>20</v>
      </c>
      <c r="K86" s="8">
        <v>31</v>
      </c>
      <c r="L86" s="8">
        <v>30</v>
      </c>
      <c r="M86" s="8">
        <v>31</v>
      </c>
      <c r="N86" s="168">
        <f>SUM(J86:M86)</f>
        <v>112</v>
      </c>
      <c r="O86" s="167">
        <f>SUM(C86:H86,J86:M86)</f>
        <v>252</v>
      </c>
      <c r="P86" s="169">
        <f>I86+N86</f>
        <v>247</v>
      </c>
    </row>
    <row r="87" spans="2:16" ht="19.5">
      <c r="B87" s="149" t="s">
        <v>485</v>
      </c>
      <c r="C87" s="147">
        <v>0.9</v>
      </c>
      <c r="D87" s="10">
        <v>2.1</v>
      </c>
      <c r="E87" s="10">
        <v>3.2</v>
      </c>
      <c r="F87" s="10">
        <v>8.1</v>
      </c>
      <c r="G87" s="10">
        <v>11.2</v>
      </c>
      <c r="H87" s="10">
        <v>12.8</v>
      </c>
      <c r="I87" s="153">
        <f>(C86*C87+D86*D87+E86*E87+F86*F87+G86*G87)/I86</f>
        <v>4.4214814814814813</v>
      </c>
      <c r="J87" s="10">
        <v>9.1999999999999993</v>
      </c>
      <c r="K87" s="95">
        <v>8.1999999999999993</v>
      </c>
      <c r="L87" s="95">
        <v>4.3</v>
      </c>
      <c r="M87" s="95">
        <v>0.3</v>
      </c>
      <c r="N87" s="153">
        <f>(J86*J87+K86*K87+L86*L87+M86*M87)/N86</f>
        <v>5.1473214285714288</v>
      </c>
      <c r="O87" s="154">
        <f>(C87*C86+D87*D86+E87*E86+F87*F86+G87*G86+H87*H86+J87*J86+K87*K86+L87*L86+M87*M86)/O86</f>
        <v>4.9103174603174597</v>
      </c>
      <c r="P87" s="161">
        <f>(I87*I86+N87*N86)/P86</f>
        <v>4.7506072874493928</v>
      </c>
    </row>
    <row r="88" spans="2:16" ht="19.5">
      <c r="B88" s="149" t="s">
        <v>212</v>
      </c>
      <c r="C88" s="13">
        <f t="shared" ref="C88:H88" si="32">C86*(13-C87)</f>
        <v>375.09999999999997</v>
      </c>
      <c r="D88" s="12">
        <f t="shared" si="32"/>
        <v>305.2</v>
      </c>
      <c r="E88" s="12">
        <f t="shared" si="32"/>
        <v>303.8</v>
      </c>
      <c r="F88" s="12">
        <f t="shared" si="32"/>
        <v>147</v>
      </c>
      <c r="G88" s="12">
        <f t="shared" si="32"/>
        <v>27.000000000000011</v>
      </c>
      <c r="H88" s="12">
        <f t="shared" si="32"/>
        <v>0.99999999999999645</v>
      </c>
      <c r="I88" s="155">
        <f>SUM(C88:G88)</f>
        <v>1158.0999999999999</v>
      </c>
      <c r="J88" s="12">
        <f>J86*(13-J87)</f>
        <v>76.000000000000014</v>
      </c>
      <c r="K88" s="12">
        <f>K86*(13-K87)</f>
        <v>148.80000000000001</v>
      </c>
      <c r="L88" s="12">
        <f>L86*(13-L87)</f>
        <v>261</v>
      </c>
      <c r="M88" s="12">
        <f>M86*(13-M87)</f>
        <v>393.7</v>
      </c>
      <c r="N88" s="155">
        <f>SUM(J88:M88)</f>
        <v>879.5</v>
      </c>
      <c r="O88" s="156">
        <f>O86*(13-O87)</f>
        <v>2038.6000000000001</v>
      </c>
      <c r="P88" s="162">
        <f>P86*(13-P87)</f>
        <v>2037.6</v>
      </c>
    </row>
    <row r="89" spans="2:16" ht="19.5">
      <c r="B89" s="149" t="s">
        <v>213</v>
      </c>
      <c r="C89" s="13">
        <f t="shared" ref="C89:H89" si="33">C86*(17-C87)</f>
        <v>499.1</v>
      </c>
      <c r="D89" s="12">
        <f t="shared" si="33"/>
        <v>417.2</v>
      </c>
      <c r="E89" s="12">
        <f t="shared" si="33"/>
        <v>427.8</v>
      </c>
      <c r="F89" s="12">
        <f t="shared" si="33"/>
        <v>267</v>
      </c>
      <c r="G89" s="12">
        <f t="shared" si="33"/>
        <v>87.000000000000014</v>
      </c>
      <c r="H89" s="12">
        <f t="shared" si="33"/>
        <v>20.999999999999996</v>
      </c>
      <c r="I89" s="155">
        <f>SUM(C89:G89)</f>
        <v>1698.1</v>
      </c>
      <c r="J89" s="12">
        <f>J86*(17-J87)</f>
        <v>156</v>
      </c>
      <c r="K89" s="12">
        <f>K86*(17-K87)</f>
        <v>272.8</v>
      </c>
      <c r="L89" s="12">
        <f>L86*(17-L87)</f>
        <v>381</v>
      </c>
      <c r="M89" s="12">
        <f>M86*(17-M87)</f>
        <v>517.69999999999993</v>
      </c>
      <c r="N89" s="155">
        <f>SUM(J89:M89)</f>
        <v>1327.5</v>
      </c>
      <c r="O89" s="156">
        <f>O86*(17-O87)</f>
        <v>3046.6000000000004</v>
      </c>
      <c r="P89" s="162">
        <f>P86*(17-P87)</f>
        <v>3025.6</v>
      </c>
    </row>
    <row r="90" spans="2:16" ht="19.5">
      <c r="B90" s="149" t="s">
        <v>214</v>
      </c>
      <c r="C90" s="17">
        <f t="shared" ref="C90:H90" si="34">C86*(18-C87)</f>
        <v>530.1</v>
      </c>
      <c r="D90" s="16">
        <f t="shared" si="34"/>
        <v>445.2</v>
      </c>
      <c r="E90" s="16">
        <f t="shared" si="34"/>
        <v>458.8</v>
      </c>
      <c r="F90" s="16">
        <f t="shared" si="34"/>
        <v>297</v>
      </c>
      <c r="G90" s="16">
        <f t="shared" si="34"/>
        <v>102.00000000000001</v>
      </c>
      <c r="H90" s="16">
        <f t="shared" si="34"/>
        <v>25.999999999999996</v>
      </c>
      <c r="I90" s="155">
        <f>SUM(C90:G90)</f>
        <v>1833.1</v>
      </c>
      <c r="J90" s="16">
        <f>J86*(18-J87)</f>
        <v>176</v>
      </c>
      <c r="K90" s="16">
        <f>K86*(18-K87)</f>
        <v>303.8</v>
      </c>
      <c r="L90" s="16">
        <f>L86*(18-L87)</f>
        <v>411</v>
      </c>
      <c r="M90" s="16">
        <f>M86*(18-M87)</f>
        <v>548.69999999999993</v>
      </c>
      <c r="N90" s="155">
        <f>SUM(J90:M90)</f>
        <v>1439.5</v>
      </c>
      <c r="O90" s="157">
        <f>O86*(18-O87)</f>
        <v>3298.6000000000004</v>
      </c>
      <c r="P90" s="163">
        <f>P86*(18-P87)</f>
        <v>3272.6</v>
      </c>
    </row>
    <row r="91" spans="2:16" ht="20.25" thickBot="1">
      <c r="B91" s="350" t="s">
        <v>215</v>
      </c>
      <c r="C91" s="21">
        <f t="shared" ref="C91:H91" si="35">C86*(19-C87)</f>
        <v>561.1</v>
      </c>
      <c r="D91" s="20">
        <f t="shared" si="35"/>
        <v>473.19999999999993</v>
      </c>
      <c r="E91" s="20">
        <f t="shared" si="35"/>
        <v>489.8</v>
      </c>
      <c r="F91" s="20">
        <f t="shared" si="35"/>
        <v>327</v>
      </c>
      <c r="G91" s="20">
        <f t="shared" si="35"/>
        <v>117.00000000000001</v>
      </c>
      <c r="H91" s="20">
        <f t="shared" si="35"/>
        <v>30.999999999999996</v>
      </c>
      <c r="I91" s="164">
        <f>SUM(C91:G91)</f>
        <v>1968.1</v>
      </c>
      <c r="J91" s="20">
        <f>J86*(19-J87)</f>
        <v>196</v>
      </c>
      <c r="K91" s="20">
        <f>K86*(19-K87)</f>
        <v>334.8</v>
      </c>
      <c r="L91" s="20">
        <f>L86*(19-L87)</f>
        <v>441</v>
      </c>
      <c r="M91" s="20">
        <f>M86*(19-M87)</f>
        <v>579.69999999999993</v>
      </c>
      <c r="N91" s="164">
        <f>SUM(J91:M91)</f>
        <v>1551.5</v>
      </c>
      <c r="O91" s="165">
        <f>O86*(19-O87)</f>
        <v>3550.6000000000004</v>
      </c>
      <c r="P91" s="166">
        <f>P86*(19-P87)</f>
        <v>3519.6</v>
      </c>
    </row>
    <row r="92" spans="2:16" ht="15.75" thickBot="1">
      <c r="B92" s="1"/>
      <c r="C92" s="1"/>
      <c r="D92" s="2"/>
      <c r="E92" s="2"/>
      <c r="F92" s="2"/>
      <c r="G92" s="1"/>
      <c r="H92" s="3"/>
      <c r="I92" s="2"/>
      <c r="J92" s="3"/>
      <c r="K92" s="2"/>
      <c r="L92" s="2"/>
      <c r="M92" s="1"/>
      <c r="N92" s="2"/>
      <c r="O92" s="1"/>
    </row>
    <row r="93" spans="2:16" ht="24" thickBot="1">
      <c r="B93" s="473" t="s">
        <v>275</v>
      </c>
      <c r="C93" s="474"/>
      <c r="D93" s="474"/>
      <c r="E93" s="474"/>
      <c r="F93" s="474"/>
      <c r="G93" s="474"/>
      <c r="H93" s="474"/>
      <c r="I93" s="474"/>
      <c r="J93" s="474"/>
      <c r="K93" s="474"/>
      <c r="L93" s="470" t="s">
        <v>226</v>
      </c>
      <c r="M93" s="471"/>
      <c r="N93" s="471"/>
      <c r="O93" s="471"/>
      <c r="P93" s="472"/>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16.5" thickBot="1">
      <c r="B95" s="466"/>
      <c r="C95" s="462"/>
      <c r="D95" s="462"/>
      <c r="E95" s="462"/>
      <c r="F95" s="462"/>
      <c r="G95" s="462"/>
      <c r="H95" s="462"/>
      <c r="I95" s="462"/>
      <c r="J95" s="462"/>
      <c r="K95" s="462"/>
      <c r="L95" s="462"/>
      <c r="M95" s="462"/>
      <c r="N95" s="462"/>
      <c r="O95" s="145" t="s">
        <v>209</v>
      </c>
      <c r="P95" s="30" t="s">
        <v>210</v>
      </c>
    </row>
    <row r="96" spans="2:16">
      <c r="B96" s="148" t="s">
        <v>211</v>
      </c>
      <c r="C96" s="146">
        <v>31</v>
      </c>
      <c r="D96" s="8">
        <v>28</v>
      </c>
      <c r="E96" s="8">
        <v>31</v>
      </c>
      <c r="F96" s="8">
        <v>15</v>
      </c>
      <c r="G96" s="8">
        <v>16</v>
      </c>
      <c r="H96" s="8">
        <v>5</v>
      </c>
      <c r="I96" s="168">
        <f>SUM(C96:G96)</f>
        <v>121</v>
      </c>
      <c r="J96" s="8">
        <v>0</v>
      </c>
      <c r="K96" s="8">
        <v>26</v>
      </c>
      <c r="L96" s="8">
        <v>30</v>
      </c>
      <c r="M96" s="8">
        <v>31</v>
      </c>
      <c r="N96" s="168">
        <f>SUM(J96:M96)</f>
        <v>87</v>
      </c>
      <c r="O96" s="167">
        <f>SUM(C96:H96,J96:M96)</f>
        <v>213</v>
      </c>
      <c r="P96" s="169">
        <f>I96+N96</f>
        <v>208</v>
      </c>
    </row>
    <row r="97" spans="2:16" ht="19.5">
      <c r="B97" s="149" t="s">
        <v>485</v>
      </c>
      <c r="C97" s="147">
        <v>-4.0999999999999996</v>
      </c>
      <c r="D97" s="10">
        <v>-1.4</v>
      </c>
      <c r="E97" s="10">
        <v>3.1</v>
      </c>
      <c r="F97" s="10">
        <v>11.8</v>
      </c>
      <c r="G97" s="10">
        <v>11.3</v>
      </c>
      <c r="H97" s="10">
        <v>12</v>
      </c>
      <c r="I97" s="153">
        <f>(C96*C97+D96*D97+E96*E97+F96*F97+G96*G97)/I96</f>
        <v>2.3768595041322316</v>
      </c>
      <c r="J97" s="10"/>
      <c r="K97" s="95">
        <v>6.1</v>
      </c>
      <c r="L97" s="95">
        <v>5.8</v>
      </c>
      <c r="M97" s="95">
        <v>-1.2</v>
      </c>
      <c r="N97" s="153">
        <f>(J96*J97+K96*K97+L96*L97+M96*M97)/N96</f>
        <v>3.3954022988505752</v>
      </c>
      <c r="O97" s="154">
        <f>(C97*C96+D97*D96+E97*E96+F97*F96+G97*G96+H97*H96+J97*J96+K97*K96+L97*L96+M97*M96)/O96</f>
        <v>3.0187793427230045</v>
      </c>
      <c r="P97" s="161">
        <f>(I97*I96+N97*N96)/P96</f>
        <v>2.8028846153846154</v>
      </c>
    </row>
    <row r="98" spans="2:16" ht="19.5">
      <c r="B98" s="149" t="s">
        <v>212</v>
      </c>
      <c r="C98" s="13">
        <f t="shared" ref="C98:H98" si="36">C96*(13-C97)</f>
        <v>530.1</v>
      </c>
      <c r="D98" s="12">
        <f t="shared" si="36"/>
        <v>403.2</v>
      </c>
      <c r="E98" s="12">
        <f t="shared" si="36"/>
        <v>306.90000000000003</v>
      </c>
      <c r="F98" s="12">
        <f t="shared" si="36"/>
        <v>17.999999999999989</v>
      </c>
      <c r="G98" s="12">
        <f t="shared" si="36"/>
        <v>27.199999999999989</v>
      </c>
      <c r="H98" s="12">
        <f t="shared" si="36"/>
        <v>5</v>
      </c>
      <c r="I98" s="155">
        <f>SUM(C98:G98)</f>
        <v>1285.4000000000001</v>
      </c>
      <c r="J98" s="12">
        <f>J96*(13-J97)</f>
        <v>0</v>
      </c>
      <c r="K98" s="12">
        <f>K96*(13-K97)</f>
        <v>179.4</v>
      </c>
      <c r="L98" s="12">
        <f>L96*(13-L97)</f>
        <v>216</v>
      </c>
      <c r="M98" s="12">
        <f>M96*(13-M97)</f>
        <v>440.2</v>
      </c>
      <c r="N98" s="155">
        <f>SUM(J98:M98)</f>
        <v>835.59999999999991</v>
      </c>
      <c r="O98" s="156">
        <f>O96*(13-O97)</f>
        <v>2126</v>
      </c>
      <c r="P98" s="162">
        <f>P96*(13-P97)</f>
        <v>2121</v>
      </c>
    </row>
    <row r="99" spans="2:16" ht="19.5">
      <c r="B99" s="149" t="s">
        <v>213</v>
      </c>
      <c r="C99" s="13">
        <f t="shared" ref="C99:H99" si="37">C96*(17-C97)</f>
        <v>654.1</v>
      </c>
      <c r="D99" s="12">
        <f t="shared" si="37"/>
        <v>515.19999999999993</v>
      </c>
      <c r="E99" s="12">
        <f t="shared" si="37"/>
        <v>430.90000000000003</v>
      </c>
      <c r="F99" s="12">
        <f t="shared" si="37"/>
        <v>77.999999999999986</v>
      </c>
      <c r="G99" s="12">
        <f t="shared" si="37"/>
        <v>91.199999999999989</v>
      </c>
      <c r="H99" s="12">
        <f t="shared" si="37"/>
        <v>25</v>
      </c>
      <c r="I99" s="155">
        <f>SUM(C99:G99)</f>
        <v>1769.4</v>
      </c>
      <c r="J99" s="12">
        <f>J96*(17-J97)</f>
        <v>0</v>
      </c>
      <c r="K99" s="12">
        <f>K96*(17-K97)</f>
        <v>283.40000000000003</v>
      </c>
      <c r="L99" s="12">
        <f>L96*(17-L97)</f>
        <v>336</v>
      </c>
      <c r="M99" s="12">
        <f>M96*(17-M97)</f>
        <v>564.19999999999993</v>
      </c>
      <c r="N99" s="155">
        <f>SUM(J99:M99)</f>
        <v>1183.5999999999999</v>
      </c>
      <c r="O99" s="156">
        <f>O96*(17-O97)</f>
        <v>2978</v>
      </c>
      <c r="P99" s="162">
        <f>P96*(17-P97)</f>
        <v>2953</v>
      </c>
    </row>
    <row r="100" spans="2:16" ht="19.5">
      <c r="B100" s="149" t="s">
        <v>214</v>
      </c>
      <c r="C100" s="17">
        <f t="shared" ref="C100:H100" si="38">C96*(18-C97)</f>
        <v>685.1</v>
      </c>
      <c r="D100" s="16">
        <f t="shared" si="38"/>
        <v>543.19999999999993</v>
      </c>
      <c r="E100" s="16">
        <f t="shared" si="38"/>
        <v>461.90000000000003</v>
      </c>
      <c r="F100" s="16">
        <f t="shared" si="38"/>
        <v>92.999999999999986</v>
      </c>
      <c r="G100" s="16">
        <f t="shared" si="38"/>
        <v>107.19999999999999</v>
      </c>
      <c r="H100" s="16">
        <f t="shared" si="38"/>
        <v>30</v>
      </c>
      <c r="I100" s="155">
        <f>SUM(C100:G100)</f>
        <v>1890.4</v>
      </c>
      <c r="J100" s="16">
        <f>J96*(18-J97)</f>
        <v>0</v>
      </c>
      <c r="K100" s="16">
        <f>K96*(18-K97)</f>
        <v>309.40000000000003</v>
      </c>
      <c r="L100" s="16">
        <f>L96*(18-L97)</f>
        <v>366</v>
      </c>
      <c r="M100" s="16">
        <f>M96*(18-M97)</f>
        <v>595.19999999999993</v>
      </c>
      <c r="N100" s="155">
        <f>SUM(J100:M100)</f>
        <v>1270.5999999999999</v>
      </c>
      <c r="O100" s="157">
        <f>O96*(18-O97)</f>
        <v>3191</v>
      </c>
      <c r="P100" s="163">
        <f>P96*(18-P97)</f>
        <v>3161</v>
      </c>
    </row>
    <row r="101" spans="2:16" ht="20.25" thickBot="1">
      <c r="B101" s="350" t="s">
        <v>215</v>
      </c>
      <c r="C101" s="21">
        <f t="shared" ref="C101:H101" si="39">C96*(19-C97)</f>
        <v>716.1</v>
      </c>
      <c r="D101" s="20">
        <f t="shared" si="39"/>
        <v>571.19999999999993</v>
      </c>
      <c r="E101" s="20">
        <f t="shared" si="39"/>
        <v>492.90000000000003</v>
      </c>
      <c r="F101" s="20">
        <f t="shared" si="39"/>
        <v>107.99999999999999</v>
      </c>
      <c r="G101" s="20">
        <f t="shared" si="39"/>
        <v>123.19999999999999</v>
      </c>
      <c r="H101" s="20">
        <f t="shared" si="39"/>
        <v>35</v>
      </c>
      <c r="I101" s="164">
        <f>SUM(C101:G101)</f>
        <v>2011.4</v>
      </c>
      <c r="J101" s="20">
        <f>J96*(19-J97)</f>
        <v>0</v>
      </c>
      <c r="K101" s="20">
        <f>K96*(19-K97)</f>
        <v>335.40000000000003</v>
      </c>
      <c r="L101" s="20">
        <f>L96*(19-L97)</f>
        <v>396</v>
      </c>
      <c r="M101" s="20">
        <f>M96*(19-M97)</f>
        <v>626.19999999999993</v>
      </c>
      <c r="N101" s="164">
        <f>SUM(J101:M101)</f>
        <v>1357.6</v>
      </c>
      <c r="O101" s="165">
        <f>O96*(19-O97)</f>
        <v>3404</v>
      </c>
      <c r="P101" s="166">
        <f>P96*(19-P97)</f>
        <v>3368.9999999999995</v>
      </c>
    </row>
    <row r="102" spans="2:16" ht="15.75" thickBot="1">
      <c r="B102" s="1"/>
      <c r="C102" s="1"/>
      <c r="D102" s="2"/>
      <c r="E102" s="2"/>
      <c r="F102" s="2"/>
      <c r="G102" s="1"/>
      <c r="H102" s="3"/>
      <c r="I102" s="2"/>
      <c r="J102" s="3"/>
      <c r="K102" s="2"/>
      <c r="L102" s="2"/>
      <c r="M102" s="1"/>
      <c r="N102" s="2"/>
      <c r="O102" s="1"/>
    </row>
    <row r="103" spans="2:16" ht="24" thickBot="1">
      <c r="B103" s="473" t="s">
        <v>275</v>
      </c>
      <c r="C103" s="474"/>
      <c r="D103" s="474"/>
      <c r="E103" s="474"/>
      <c r="F103" s="474"/>
      <c r="G103" s="474"/>
      <c r="H103" s="474"/>
      <c r="I103" s="474"/>
      <c r="J103" s="474"/>
      <c r="K103" s="474"/>
      <c r="L103" s="470" t="s">
        <v>227</v>
      </c>
      <c r="M103" s="471"/>
      <c r="N103" s="471"/>
      <c r="O103" s="471"/>
      <c r="P103" s="472"/>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16.5" thickBot="1">
      <c r="B105" s="466"/>
      <c r="C105" s="462"/>
      <c r="D105" s="462"/>
      <c r="E105" s="462"/>
      <c r="F105" s="462"/>
      <c r="G105" s="462"/>
      <c r="H105" s="462"/>
      <c r="I105" s="462"/>
      <c r="J105" s="462"/>
      <c r="K105" s="462"/>
      <c r="L105" s="462"/>
      <c r="M105" s="462"/>
      <c r="N105" s="462"/>
      <c r="O105" s="145" t="s">
        <v>209</v>
      </c>
      <c r="P105" s="30" t="s">
        <v>210</v>
      </c>
    </row>
    <row r="106" spans="2:16">
      <c r="B106" s="148" t="s">
        <v>211</v>
      </c>
      <c r="C106" s="146">
        <v>31</v>
      </c>
      <c r="D106" s="8">
        <v>28</v>
      </c>
      <c r="E106" s="8">
        <v>31</v>
      </c>
      <c r="F106" s="8">
        <v>25</v>
      </c>
      <c r="G106" s="8">
        <v>20</v>
      </c>
      <c r="H106" s="8">
        <v>5</v>
      </c>
      <c r="I106" s="168">
        <f>SUM(C106:G106)</f>
        <v>135</v>
      </c>
      <c r="J106" s="8">
        <v>25</v>
      </c>
      <c r="K106" s="8">
        <v>31</v>
      </c>
      <c r="L106" s="8">
        <v>30</v>
      </c>
      <c r="M106" s="8">
        <v>31</v>
      </c>
      <c r="N106" s="168">
        <f>SUM(J106:M106)</f>
        <v>117</v>
      </c>
      <c r="O106" s="167">
        <f>SUM(C106:H106,J106:M106)</f>
        <v>257</v>
      </c>
      <c r="P106" s="169">
        <f>I106+N106</f>
        <v>252</v>
      </c>
    </row>
    <row r="107" spans="2:16" ht="19.5">
      <c r="B107" s="149" t="s">
        <v>485</v>
      </c>
      <c r="C107" s="147">
        <v>-4.5999999999999996</v>
      </c>
      <c r="D107" s="10">
        <v>-2</v>
      </c>
      <c r="E107" s="10">
        <v>2.6</v>
      </c>
      <c r="F107" s="10">
        <v>7.3</v>
      </c>
      <c r="G107" s="10">
        <v>11.1</v>
      </c>
      <c r="H107" s="10">
        <v>12.5</v>
      </c>
      <c r="I107" s="153">
        <f>(C106*C107+D106*D107+E106*E107+F106*F107+G106*G107)/I106</f>
        <v>2.1222222222222222</v>
      </c>
      <c r="J107" s="10">
        <v>10.7</v>
      </c>
      <c r="K107" s="95">
        <v>6</v>
      </c>
      <c r="L107" s="95">
        <v>4.7</v>
      </c>
      <c r="M107" s="95">
        <v>-4.7</v>
      </c>
      <c r="N107" s="153">
        <f>(J106*J107+K106*K107+L106*L107+M106*M107)/N106</f>
        <v>3.8358974358974356</v>
      </c>
      <c r="O107" s="154">
        <f>(C107*C106+D107*D106+E107*E106+F107*F106+G107*G106+H107*H106+J107*J106+K107*K106+L107*L106+M107*M106)/O106</f>
        <v>3.104280155642023</v>
      </c>
      <c r="P107" s="161">
        <f>(I107*I106+N107*N106)/P106</f>
        <v>2.9178571428571427</v>
      </c>
    </row>
    <row r="108" spans="2:16" ht="19.5">
      <c r="B108" s="149" t="s">
        <v>212</v>
      </c>
      <c r="C108" s="13">
        <f t="shared" ref="C108:H108" si="40">C106*(13-C107)</f>
        <v>545.6</v>
      </c>
      <c r="D108" s="12">
        <f t="shared" si="40"/>
        <v>420</v>
      </c>
      <c r="E108" s="12">
        <f t="shared" si="40"/>
        <v>322.40000000000003</v>
      </c>
      <c r="F108" s="12">
        <f t="shared" si="40"/>
        <v>142.5</v>
      </c>
      <c r="G108" s="12">
        <f t="shared" si="40"/>
        <v>38.000000000000007</v>
      </c>
      <c r="H108" s="12">
        <f t="shared" si="40"/>
        <v>2.5</v>
      </c>
      <c r="I108" s="155">
        <f>SUM(C108:G108)</f>
        <v>1468.5</v>
      </c>
      <c r="J108" s="12">
        <f>J106*(13-J107)</f>
        <v>57.500000000000014</v>
      </c>
      <c r="K108" s="12">
        <f>K106*(13-K107)</f>
        <v>217</v>
      </c>
      <c r="L108" s="12">
        <f>L106*(13-L107)</f>
        <v>249.00000000000003</v>
      </c>
      <c r="M108" s="12">
        <f>M106*(13-M107)</f>
        <v>548.69999999999993</v>
      </c>
      <c r="N108" s="155">
        <f>SUM(J108:M108)</f>
        <v>1072.1999999999998</v>
      </c>
      <c r="O108" s="156">
        <f>O106*(13-O107)</f>
        <v>2543.2000000000003</v>
      </c>
      <c r="P108" s="162">
        <f>P106*(13-P107)</f>
        <v>2540.6999999999998</v>
      </c>
    </row>
    <row r="109" spans="2:16" ht="19.5">
      <c r="B109" s="149" t="s">
        <v>213</v>
      </c>
      <c r="C109" s="13">
        <f t="shared" ref="C109:H109" si="41">C106*(17-C107)</f>
        <v>669.6</v>
      </c>
      <c r="D109" s="12">
        <f t="shared" si="41"/>
        <v>532</v>
      </c>
      <c r="E109" s="12">
        <f t="shared" si="41"/>
        <v>446.40000000000003</v>
      </c>
      <c r="F109" s="12">
        <f t="shared" si="41"/>
        <v>242.49999999999997</v>
      </c>
      <c r="G109" s="12">
        <f t="shared" si="41"/>
        <v>118</v>
      </c>
      <c r="H109" s="12">
        <f t="shared" si="41"/>
        <v>22.5</v>
      </c>
      <c r="I109" s="155">
        <f>SUM(C109:G109)</f>
        <v>2008.5</v>
      </c>
      <c r="J109" s="12">
        <f>J106*(17-J107)</f>
        <v>157.50000000000003</v>
      </c>
      <c r="K109" s="12">
        <f>K106*(17-K107)</f>
        <v>341</v>
      </c>
      <c r="L109" s="12">
        <f>L106*(17-L107)</f>
        <v>369</v>
      </c>
      <c r="M109" s="12">
        <f>M106*(17-M107)</f>
        <v>672.69999999999993</v>
      </c>
      <c r="N109" s="155">
        <f>SUM(J109:M109)</f>
        <v>1540.1999999999998</v>
      </c>
      <c r="O109" s="156">
        <f>O106*(17-O107)</f>
        <v>3571.2000000000003</v>
      </c>
      <c r="P109" s="162">
        <f>P106*(17-P107)</f>
        <v>3548.7</v>
      </c>
    </row>
    <row r="110" spans="2:16" ht="19.5">
      <c r="B110" s="149" t="s">
        <v>214</v>
      </c>
      <c r="C110" s="17">
        <f t="shared" ref="C110:H110" si="42">C106*(18-C107)</f>
        <v>700.6</v>
      </c>
      <c r="D110" s="16">
        <f t="shared" si="42"/>
        <v>560</v>
      </c>
      <c r="E110" s="16">
        <f t="shared" si="42"/>
        <v>477.40000000000003</v>
      </c>
      <c r="F110" s="16">
        <f t="shared" si="42"/>
        <v>267.5</v>
      </c>
      <c r="G110" s="16">
        <f t="shared" si="42"/>
        <v>138</v>
      </c>
      <c r="H110" s="16">
        <f t="shared" si="42"/>
        <v>27.5</v>
      </c>
      <c r="I110" s="155">
        <f>SUM(C110:G110)</f>
        <v>2143.5</v>
      </c>
      <c r="J110" s="16">
        <f>J106*(18-J107)</f>
        <v>182.50000000000003</v>
      </c>
      <c r="K110" s="16">
        <f>K106*(18-K107)</f>
        <v>372</v>
      </c>
      <c r="L110" s="16">
        <f>L106*(18-L107)</f>
        <v>399</v>
      </c>
      <c r="M110" s="16">
        <f>M106*(18-M107)</f>
        <v>703.69999999999993</v>
      </c>
      <c r="N110" s="155">
        <f>SUM(J110:M110)</f>
        <v>1657.1999999999998</v>
      </c>
      <c r="O110" s="157">
        <f>O106*(18-O107)</f>
        <v>3828.2000000000003</v>
      </c>
      <c r="P110" s="163">
        <f>P106*(18-P107)</f>
        <v>3800.7</v>
      </c>
    </row>
    <row r="111" spans="2:16" ht="20.25" thickBot="1">
      <c r="B111" s="350" t="s">
        <v>215</v>
      </c>
      <c r="C111" s="21">
        <f t="shared" ref="C111:H111" si="43">C106*(19-C107)</f>
        <v>731.6</v>
      </c>
      <c r="D111" s="20">
        <f t="shared" si="43"/>
        <v>588</v>
      </c>
      <c r="E111" s="20">
        <f t="shared" si="43"/>
        <v>508.4</v>
      </c>
      <c r="F111" s="20">
        <f t="shared" si="43"/>
        <v>292.5</v>
      </c>
      <c r="G111" s="20">
        <f t="shared" si="43"/>
        <v>158</v>
      </c>
      <c r="H111" s="20">
        <f t="shared" si="43"/>
        <v>32.5</v>
      </c>
      <c r="I111" s="164">
        <f>SUM(C111:G111)</f>
        <v>2278.5</v>
      </c>
      <c r="J111" s="20">
        <f>J106*(19-J107)</f>
        <v>207.50000000000003</v>
      </c>
      <c r="K111" s="20">
        <f>K106*(19-K107)</f>
        <v>403</v>
      </c>
      <c r="L111" s="20">
        <f>L106*(19-L107)</f>
        <v>429</v>
      </c>
      <c r="M111" s="20">
        <f>M106*(19-M107)</f>
        <v>734.69999999999993</v>
      </c>
      <c r="N111" s="164">
        <f>SUM(J111:M111)</f>
        <v>1774.1999999999998</v>
      </c>
      <c r="O111" s="165">
        <f>O106*(19-O107)</f>
        <v>4085.2000000000003</v>
      </c>
      <c r="P111" s="166">
        <f>P106*(19-P107)</f>
        <v>4052.7</v>
      </c>
    </row>
    <row r="112" spans="2:16" ht="15.75" thickBot="1">
      <c r="B112" s="1"/>
      <c r="C112" s="1"/>
      <c r="D112" s="2"/>
      <c r="E112" s="2"/>
      <c r="F112" s="2"/>
      <c r="G112" s="1"/>
      <c r="H112" s="3"/>
      <c r="I112" s="2"/>
      <c r="J112" s="3"/>
      <c r="K112" s="2"/>
      <c r="L112" s="2"/>
      <c r="M112" s="1"/>
      <c r="N112" s="2"/>
      <c r="O112" s="1"/>
    </row>
    <row r="113" spans="2:16" ht="24" thickBot="1">
      <c r="B113" s="473" t="s">
        <v>275</v>
      </c>
      <c r="C113" s="474"/>
      <c r="D113" s="474"/>
      <c r="E113" s="474"/>
      <c r="F113" s="474"/>
      <c r="G113" s="474"/>
      <c r="H113" s="474"/>
      <c r="I113" s="474"/>
      <c r="J113" s="474"/>
      <c r="K113" s="474"/>
      <c r="L113" s="470" t="s">
        <v>228</v>
      </c>
      <c r="M113" s="471"/>
      <c r="N113" s="471"/>
      <c r="O113" s="471"/>
      <c r="P113" s="472"/>
    </row>
    <row r="114" spans="2:16" ht="15.75">
      <c r="B114" s="465" t="s">
        <v>195</v>
      </c>
      <c r="C114" s="461" t="s">
        <v>196</v>
      </c>
      <c r="D114" s="461" t="s">
        <v>197</v>
      </c>
      <c r="E114" s="461" t="s">
        <v>198</v>
      </c>
      <c r="F114" s="461" t="s">
        <v>199</v>
      </c>
      <c r="G114" s="461" t="s">
        <v>200</v>
      </c>
      <c r="H114" s="461" t="s">
        <v>201</v>
      </c>
      <c r="I114" s="467" t="s">
        <v>202</v>
      </c>
      <c r="J114" s="461" t="s">
        <v>203</v>
      </c>
      <c r="K114" s="461" t="s">
        <v>204</v>
      </c>
      <c r="L114" s="461" t="s">
        <v>205</v>
      </c>
      <c r="M114" s="461" t="s">
        <v>206</v>
      </c>
      <c r="N114" s="467" t="s">
        <v>207</v>
      </c>
      <c r="O114" s="456" t="s">
        <v>208</v>
      </c>
      <c r="P114" s="457"/>
    </row>
    <row r="115" spans="2:16" ht="16.5" thickBot="1">
      <c r="B115" s="466"/>
      <c r="C115" s="462"/>
      <c r="D115" s="462"/>
      <c r="E115" s="462"/>
      <c r="F115" s="462"/>
      <c r="G115" s="462"/>
      <c r="H115" s="462"/>
      <c r="I115" s="462"/>
      <c r="J115" s="462"/>
      <c r="K115" s="462"/>
      <c r="L115" s="462"/>
      <c r="M115" s="462"/>
      <c r="N115" s="462"/>
      <c r="O115" s="145" t="s">
        <v>209</v>
      </c>
      <c r="P115" s="30" t="s">
        <v>210</v>
      </c>
    </row>
    <row r="116" spans="2:16">
      <c r="B116" s="148" t="s">
        <v>211</v>
      </c>
      <c r="C116" s="146">
        <v>31</v>
      </c>
      <c r="D116" s="8">
        <v>28</v>
      </c>
      <c r="E116" s="8">
        <v>26</v>
      </c>
      <c r="F116" s="8">
        <v>20</v>
      </c>
      <c r="G116" s="8">
        <v>15</v>
      </c>
      <c r="H116" s="8">
        <v>0</v>
      </c>
      <c r="I116" s="168">
        <f>SUM(C116:G116)</f>
        <v>120</v>
      </c>
      <c r="J116" s="8">
        <v>5</v>
      </c>
      <c r="K116" s="8">
        <v>26</v>
      </c>
      <c r="L116" s="8">
        <v>30</v>
      </c>
      <c r="M116" s="8">
        <v>31</v>
      </c>
      <c r="N116" s="168">
        <f>SUM(J116:M116)</f>
        <v>92</v>
      </c>
      <c r="O116" s="167">
        <f>SUM(C116:H116,J116:M116)</f>
        <v>212</v>
      </c>
      <c r="P116" s="169">
        <f>I116+N116</f>
        <v>212</v>
      </c>
    </row>
    <row r="117" spans="2:16" ht="19.5">
      <c r="B117" s="149" t="s">
        <v>485</v>
      </c>
      <c r="C117" s="147">
        <v>-1.3</v>
      </c>
      <c r="D117" s="10">
        <v>-2</v>
      </c>
      <c r="E117" s="10">
        <v>3.9</v>
      </c>
      <c r="F117" s="10">
        <v>10.9</v>
      </c>
      <c r="G117" s="10">
        <v>10.6</v>
      </c>
      <c r="H117" s="10">
        <v>0</v>
      </c>
      <c r="I117" s="153">
        <f>(C116*C117+D116*D117+E116*E117+F116*F117+G116*G117)/I116</f>
        <v>3.1841666666666666</v>
      </c>
      <c r="J117" s="10">
        <v>12.3</v>
      </c>
      <c r="K117" s="95">
        <v>6.4</v>
      </c>
      <c r="L117" s="95">
        <v>2.2999999999999998</v>
      </c>
      <c r="M117" s="95">
        <v>1.9</v>
      </c>
      <c r="N117" s="153">
        <f>(J116*J117+K116*K117+L116*L117+M116*M117)/N116</f>
        <v>3.8673913043478256</v>
      </c>
      <c r="O117" s="154">
        <f>(C117*C116+D117*D116+E117*E116+F117*F116+G117*G116+H117*H116+J117*J116+K117*K116+L117*L116+M117*M116)/O116</f>
        <v>3.4806603773584905</v>
      </c>
      <c r="P117" s="161">
        <f>(I117*I116+N117*N116)/P116</f>
        <v>3.4806603773584901</v>
      </c>
    </row>
    <row r="118" spans="2:16" ht="19.5">
      <c r="B118" s="149" t="s">
        <v>212</v>
      </c>
      <c r="C118" s="13">
        <f t="shared" ref="C118:H118" si="44">C116*(13-C117)</f>
        <v>443.3</v>
      </c>
      <c r="D118" s="12">
        <f t="shared" si="44"/>
        <v>420</v>
      </c>
      <c r="E118" s="12">
        <f t="shared" si="44"/>
        <v>236.6</v>
      </c>
      <c r="F118" s="12">
        <f t="shared" si="44"/>
        <v>41.999999999999993</v>
      </c>
      <c r="G118" s="12">
        <f t="shared" si="44"/>
        <v>36.000000000000007</v>
      </c>
      <c r="H118" s="12">
        <f t="shared" si="44"/>
        <v>0</v>
      </c>
      <c r="I118" s="155">
        <f>SUM(C118:G118)</f>
        <v>1177.8999999999999</v>
      </c>
      <c r="J118" s="12">
        <f>J116*(13-J117)</f>
        <v>3.4999999999999964</v>
      </c>
      <c r="K118" s="12">
        <f>K116*(13-K117)</f>
        <v>171.6</v>
      </c>
      <c r="L118" s="12">
        <f>L116*(13-L117)</f>
        <v>321</v>
      </c>
      <c r="M118" s="12">
        <f>M116*(13-M117)</f>
        <v>344.09999999999997</v>
      </c>
      <c r="N118" s="155">
        <f>SUM(J118:M118)</f>
        <v>840.2</v>
      </c>
      <c r="O118" s="156">
        <f>O116*(13-O117)</f>
        <v>2018.1000000000001</v>
      </c>
      <c r="P118" s="162">
        <f>P116*(13-P117)</f>
        <v>2018.1000000000001</v>
      </c>
    </row>
    <row r="119" spans="2:16" ht="19.5">
      <c r="B119" s="149" t="s">
        <v>213</v>
      </c>
      <c r="C119" s="13">
        <f t="shared" ref="C119:H119" si="45">C116*(17-C117)</f>
        <v>567.30000000000007</v>
      </c>
      <c r="D119" s="12">
        <f t="shared" si="45"/>
        <v>532</v>
      </c>
      <c r="E119" s="12">
        <f t="shared" si="45"/>
        <v>340.59999999999997</v>
      </c>
      <c r="F119" s="12">
        <f t="shared" si="45"/>
        <v>122</v>
      </c>
      <c r="G119" s="12">
        <f t="shared" si="45"/>
        <v>96</v>
      </c>
      <c r="H119" s="12">
        <f t="shared" si="45"/>
        <v>0</v>
      </c>
      <c r="I119" s="155">
        <f>SUM(C119:G119)</f>
        <v>1657.9</v>
      </c>
      <c r="J119" s="12">
        <f>J116*(17-J117)</f>
        <v>23.499999999999996</v>
      </c>
      <c r="K119" s="12">
        <f>K116*(17-K117)</f>
        <v>275.59999999999997</v>
      </c>
      <c r="L119" s="12">
        <f>L116*(17-L117)</f>
        <v>441</v>
      </c>
      <c r="M119" s="12">
        <f>M116*(17-M117)</f>
        <v>468.09999999999997</v>
      </c>
      <c r="N119" s="155">
        <f>SUM(J119:M119)</f>
        <v>1208.1999999999998</v>
      </c>
      <c r="O119" s="156">
        <f>O116*(17-O117)</f>
        <v>2866.1000000000004</v>
      </c>
      <c r="P119" s="162">
        <f>P116*(17-P117)</f>
        <v>2866.1000000000004</v>
      </c>
    </row>
    <row r="120" spans="2:16" ht="19.5">
      <c r="B120" s="149" t="s">
        <v>214</v>
      </c>
      <c r="C120" s="17">
        <f t="shared" ref="C120:H120" si="46">C116*(18-C117)</f>
        <v>598.30000000000007</v>
      </c>
      <c r="D120" s="16">
        <f t="shared" si="46"/>
        <v>560</v>
      </c>
      <c r="E120" s="16">
        <f t="shared" si="46"/>
        <v>366.59999999999997</v>
      </c>
      <c r="F120" s="16">
        <f t="shared" si="46"/>
        <v>142</v>
      </c>
      <c r="G120" s="16">
        <f t="shared" si="46"/>
        <v>111</v>
      </c>
      <c r="H120" s="16">
        <f t="shared" si="46"/>
        <v>0</v>
      </c>
      <c r="I120" s="155">
        <f>SUM(C120:G120)</f>
        <v>1777.9</v>
      </c>
      <c r="J120" s="16">
        <f>J116*(18-J117)</f>
        <v>28.499999999999996</v>
      </c>
      <c r="K120" s="16">
        <f>K116*(18-K117)</f>
        <v>301.59999999999997</v>
      </c>
      <c r="L120" s="16">
        <f>L116*(18-L117)</f>
        <v>471</v>
      </c>
      <c r="M120" s="16">
        <f>M116*(18-M117)</f>
        <v>499.1</v>
      </c>
      <c r="N120" s="155">
        <f>SUM(J120:M120)</f>
        <v>1300.1999999999998</v>
      </c>
      <c r="O120" s="157">
        <f>O116*(18-O117)</f>
        <v>3078.1000000000004</v>
      </c>
      <c r="P120" s="163">
        <f>P116*(18-P117)</f>
        <v>3078.1000000000004</v>
      </c>
    </row>
    <row r="121" spans="2:16" ht="20.25" thickBot="1">
      <c r="B121" s="350" t="s">
        <v>215</v>
      </c>
      <c r="C121" s="21">
        <f t="shared" ref="C121:H121" si="47">C116*(19-C117)</f>
        <v>629.30000000000007</v>
      </c>
      <c r="D121" s="20">
        <f t="shared" si="47"/>
        <v>588</v>
      </c>
      <c r="E121" s="20">
        <f t="shared" si="47"/>
        <v>392.59999999999997</v>
      </c>
      <c r="F121" s="20">
        <f t="shared" si="47"/>
        <v>162</v>
      </c>
      <c r="G121" s="20">
        <f t="shared" si="47"/>
        <v>126</v>
      </c>
      <c r="H121" s="20">
        <f t="shared" si="47"/>
        <v>0</v>
      </c>
      <c r="I121" s="164">
        <f>SUM(C121:G121)</f>
        <v>1897.9</v>
      </c>
      <c r="J121" s="20">
        <f>J116*(19-J117)</f>
        <v>33.5</v>
      </c>
      <c r="K121" s="20">
        <f>K116*(19-K117)</f>
        <v>327.59999999999997</v>
      </c>
      <c r="L121" s="20">
        <f>L116*(19-L117)</f>
        <v>501</v>
      </c>
      <c r="M121" s="20">
        <f>M116*(19-M117)</f>
        <v>530.1</v>
      </c>
      <c r="N121" s="164">
        <f>SUM(J121:M121)</f>
        <v>1392.1999999999998</v>
      </c>
      <c r="O121" s="165">
        <f>O116*(19-O117)</f>
        <v>3290.1000000000004</v>
      </c>
      <c r="P121" s="166">
        <f>P116*(19-P117)</f>
        <v>3290.1000000000004</v>
      </c>
    </row>
    <row r="122" spans="2:16" ht="15.75" thickBot="1">
      <c r="B122" s="1"/>
      <c r="C122" s="1"/>
      <c r="D122" s="2"/>
      <c r="E122" s="2"/>
      <c r="F122" s="2"/>
      <c r="G122" s="1"/>
      <c r="H122" s="3"/>
      <c r="I122" s="2"/>
      <c r="J122" s="3"/>
      <c r="K122" s="2"/>
      <c r="L122" s="2"/>
      <c r="M122" s="1"/>
      <c r="N122" s="2"/>
      <c r="O122" s="1"/>
    </row>
    <row r="123" spans="2:16" ht="24" thickBot="1">
      <c r="B123" s="473" t="s">
        <v>275</v>
      </c>
      <c r="C123" s="474"/>
      <c r="D123" s="474"/>
      <c r="E123" s="474"/>
      <c r="F123" s="474"/>
      <c r="G123" s="474"/>
      <c r="H123" s="474"/>
      <c r="I123" s="474"/>
      <c r="J123" s="474"/>
      <c r="K123" s="474"/>
      <c r="L123" s="470" t="s">
        <v>229</v>
      </c>
      <c r="M123" s="471"/>
      <c r="N123" s="471"/>
      <c r="O123" s="471"/>
      <c r="P123" s="472"/>
    </row>
    <row r="124" spans="2:16" ht="15.75">
      <c r="B124" s="465" t="s">
        <v>195</v>
      </c>
      <c r="C124" s="461" t="s">
        <v>196</v>
      </c>
      <c r="D124" s="461" t="s">
        <v>197</v>
      </c>
      <c r="E124" s="461" t="s">
        <v>198</v>
      </c>
      <c r="F124" s="461" t="s">
        <v>199</v>
      </c>
      <c r="G124" s="461" t="s">
        <v>200</v>
      </c>
      <c r="H124" s="461" t="s">
        <v>201</v>
      </c>
      <c r="I124" s="467" t="s">
        <v>202</v>
      </c>
      <c r="J124" s="461" t="s">
        <v>203</v>
      </c>
      <c r="K124" s="461" t="s">
        <v>204</v>
      </c>
      <c r="L124" s="461" t="s">
        <v>205</v>
      </c>
      <c r="M124" s="461" t="s">
        <v>206</v>
      </c>
      <c r="N124" s="467" t="s">
        <v>207</v>
      </c>
      <c r="O124" s="456" t="s">
        <v>208</v>
      </c>
      <c r="P124" s="457"/>
    </row>
    <row r="125" spans="2:16" ht="16.5" thickBot="1">
      <c r="B125" s="466"/>
      <c r="C125" s="462"/>
      <c r="D125" s="462"/>
      <c r="E125" s="462"/>
      <c r="F125" s="462"/>
      <c r="G125" s="462"/>
      <c r="H125" s="462"/>
      <c r="I125" s="462"/>
      <c r="J125" s="462"/>
      <c r="K125" s="462"/>
      <c r="L125" s="462"/>
      <c r="M125" s="462"/>
      <c r="N125" s="462"/>
      <c r="O125" s="145" t="s">
        <v>209</v>
      </c>
      <c r="P125" s="30" t="s">
        <v>210</v>
      </c>
    </row>
    <row r="126" spans="2:16">
      <c r="B126" s="148" t="s">
        <v>211</v>
      </c>
      <c r="C126" s="146">
        <v>31</v>
      </c>
      <c r="D126" s="8">
        <v>28</v>
      </c>
      <c r="E126" s="8">
        <v>31</v>
      </c>
      <c r="F126" s="8">
        <v>25</v>
      </c>
      <c r="G126" s="8">
        <v>10</v>
      </c>
      <c r="H126" s="8">
        <v>5</v>
      </c>
      <c r="I126" s="168">
        <f>SUM(C126:G126)</f>
        <v>125</v>
      </c>
      <c r="J126" s="8">
        <v>20</v>
      </c>
      <c r="K126" s="8">
        <v>31</v>
      </c>
      <c r="L126" s="8">
        <v>30</v>
      </c>
      <c r="M126" s="8">
        <v>31</v>
      </c>
      <c r="N126" s="168">
        <f>SUM(J126:M126)</f>
        <v>112</v>
      </c>
      <c r="O126" s="167">
        <f>SUM(C126:H126,J126:M126)</f>
        <v>242</v>
      </c>
      <c r="P126" s="169">
        <f>I126+N126</f>
        <v>237</v>
      </c>
    </row>
    <row r="127" spans="2:16" ht="19.5">
      <c r="B127" s="149" t="s">
        <v>485</v>
      </c>
      <c r="C127" s="147">
        <v>0.3</v>
      </c>
      <c r="D127" s="10">
        <v>5.4</v>
      </c>
      <c r="E127" s="10">
        <v>5.6</v>
      </c>
      <c r="F127" s="10">
        <v>6.2</v>
      </c>
      <c r="G127" s="10">
        <v>10.6</v>
      </c>
      <c r="H127" s="10">
        <v>13</v>
      </c>
      <c r="I127" s="153">
        <f>(C126*C127+D126*D127+E126*E127+F126*F127+G126*G127)/I126</f>
        <v>4.7608000000000006</v>
      </c>
      <c r="J127" s="10">
        <v>12</v>
      </c>
      <c r="K127" s="95">
        <v>8.8000000000000007</v>
      </c>
      <c r="L127" s="95">
        <v>4.5</v>
      </c>
      <c r="M127" s="95">
        <v>1.1000000000000001</v>
      </c>
      <c r="N127" s="153">
        <f>(J126*J127+K126*K127+L126*L127+M126*M127)/N126</f>
        <v>6.0883928571428569</v>
      </c>
      <c r="O127" s="154">
        <f>(C127*C126+D127*D126+E127*E126+F127*F126+G127*G126+H127*H126+J127*J126+K127*K126+L127*L126+M127*M126)/O126</f>
        <v>5.5454545454545459</v>
      </c>
      <c r="P127" s="161">
        <f>(I127*I126+N127*N126)/P126</f>
        <v>5.3881856540084385</v>
      </c>
    </row>
    <row r="128" spans="2:16" ht="19.5">
      <c r="B128" s="149" t="s">
        <v>212</v>
      </c>
      <c r="C128" s="13">
        <f t="shared" ref="C128:H128" si="48">C126*(13-C127)</f>
        <v>393.7</v>
      </c>
      <c r="D128" s="12">
        <f t="shared" si="48"/>
        <v>212.79999999999998</v>
      </c>
      <c r="E128" s="12">
        <f t="shared" si="48"/>
        <v>229.4</v>
      </c>
      <c r="F128" s="12">
        <f t="shared" si="48"/>
        <v>170</v>
      </c>
      <c r="G128" s="12">
        <f t="shared" si="48"/>
        <v>24.000000000000004</v>
      </c>
      <c r="H128" s="12">
        <f t="shared" si="48"/>
        <v>0</v>
      </c>
      <c r="I128" s="155">
        <f>SUM(C128:G128)</f>
        <v>1029.9000000000001</v>
      </c>
      <c r="J128" s="12">
        <f>J126*(13-J127)</f>
        <v>20</v>
      </c>
      <c r="K128" s="12">
        <f>K126*(13-K127)</f>
        <v>130.19999999999999</v>
      </c>
      <c r="L128" s="12">
        <f>L126*(13-L127)</f>
        <v>255</v>
      </c>
      <c r="M128" s="12">
        <f>M126*(13-M127)</f>
        <v>368.90000000000003</v>
      </c>
      <c r="N128" s="155">
        <f>SUM(J128:M128)</f>
        <v>774.1</v>
      </c>
      <c r="O128" s="156">
        <f>O126*(13-O127)</f>
        <v>1804</v>
      </c>
      <c r="P128" s="162">
        <f>P126*(13-P127)</f>
        <v>1804</v>
      </c>
    </row>
    <row r="129" spans="2:16" ht="19.5">
      <c r="B129" s="149" t="s">
        <v>213</v>
      </c>
      <c r="C129" s="13">
        <f t="shared" ref="C129:H129" si="49">C126*(17-C127)</f>
        <v>517.69999999999993</v>
      </c>
      <c r="D129" s="12">
        <f t="shared" si="49"/>
        <v>324.8</v>
      </c>
      <c r="E129" s="12">
        <f t="shared" si="49"/>
        <v>353.40000000000003</v>
      </c>
      <c r="F129" s="12">
        <f t="shared" si="49"/>
        <v>270</v>
      </c>
      <c r="G129" s="12">
        <f t="shared" si="49"/>
        <v>64</v>
      </c>
      <c r="H129" s="12">
        <f t="shared" si="49"/>
        <v>20</v>
      </c>
      <c r="I129" s="155">
        <f>SUM(C129:G129)</f>
        <v>1529.9</v>
      </c>
      <c r="J129" s="12">
        <f>J126*(17-J127)</f>
        <v>100</v>
      </c>
      <c r="K129" s="12">
        <f>K126*(17-K127)</f>
        <v>254.2</v>
      </c>
      <c r="L129" s="12">
        <f>L126*(17-L127)</f>
        <v>375</v>
      </c>
      <c r="M129" s="12">
        <f>M126*(17-M127)</f>
        <v>492.90000000000003</v>
      </c>
      <c r="N129" s="155">
        <f>SUM(J129:M129)</f>
        <v>1222.1000000000001</v>
      </c>
      <c r="O129" s="156">
        <f>O126*(17-O127)</f>
        <v>2771.9999999999995</v>
      </c>
      <c r="P129" s="162">
        <f>P126*(17-P127)</f>
        <v>2752</v>
      </c>
    </row>
    <row r="130" spans="2:16" ht="19.5">
      <c r="B130" s="149" t="s">
        <v>214</v>
      </c>
      <c r="C130" s="17">
        <f t="shared" ref="C130:H130" si="50">C126*(18-C127)</f>
        <v>548.69999999999993</v>
      </c>
      <c r="D130" s="16">
        <f t="shared" si="50"/>
        <v>352.8</v>
      </c>
      <c r="E130" s="16">
        <f t="shared" si="50"/>
        <v>384.40000000000003</v>
      </c>
      <c r="F130" s="16">
        <f t="shared" si="50"/>
        <v>295</v>
      </c>
      <c r="G130" s="16">
        <f t="shared" si="50"/>
        <v>74</v>
      </c>
      <c r="H130" s="16">
        <f t="shared" si="50"/>
        <v>25</v>
      </c>
      <c r="I130" s="155">
        <f>SUM(C130:G130)</f>
        <v>1654.9</v>
      </c>
      <c r="J130" s="16">
        <f>J126*(18-J127)</f>
        <v>120</v>
      </c>
      <c r="K130" s="16">
        <f>K126*(18-K127)</f>
        <v>285.2</v>
      </c>
      <c r="L130" s="16">
        <f>L126*(18-L127)</f>
        <v>405</v>
      </c>
      <c r="M130" s="16">
        <f>M126*(18-M127)</f>
        <v>523.9</v>
      </c>
      <c r="N130" s="155">
        <f>SUM(J130:M130)</f>
        <v>1334.1</v>
      </c>
      <c r="O130" s="157">
        <f>O126*(18-O127)</f>
        <v>3013.9999999999995</v>
      </c>
      <c r="P130" s="163">
        <f>P126*(18-P127)</f>
        <v>2989</v>
      </c>
    </row>
    <row r="131" spans="2:16" ht="20.25" thickBot="1">
      <c r="B131" s="350" t="s">
        <v>215</v>
      </c>
      <c r="C131" s="21">
        <f t="shared" ref="C131:H131" si="51">C126*(19-C127)</f>
        <v>579.69999999999993</v>
      </c>
      <c r="D131" s="20">
        <f t="shared" si="51"/>
        <v>380.8</v>
      </c>
      <c r="E131" s="20">
        <f t="shared" si="51"/>
        <v>415.40000000000003</v>
      </c>
      <c r="F131" s="20">
        <f t="shared" si="51"/>
        <v>320</v>
      </c>
      <c r="G131" s="20">
        <f t="shared" si="51"/>
        <v>84</v>
      </c>
      <c r="H131" s="20">
        <f t="shared" si="51"/>
        <v>30</v>
      </c>
      <c r="I131" s="164">
        <f>SUM(C131:G131)</f>
        <v>1779.9</v>
      </c>
      <c r="J131" s="20">
        <f>J126*(19-J127)</f>
        <v>140</v>
      </c>
      <c r="K131" s="20">
        <f>K126*(19-K127)</f>
        <v>316.2</v>
      </c>
      <c r="L131" s="20">
        <f>L126*(19-L127)</f>
        <v>435</v>
      </c>
      <c r="M131" s="20">
        <f>M126*(19-M127)</f>
        <v>554.9</v>
      </c>
      <c r="N131" s="164">
        <f>SUM(J131:M131)</f>
        <v>1446.1</v>
      </c>
      <c r="O131" s="165">
        <f>O126*(19-O127)</f>
        <v>3255.9999999999995</v>
      </c>
      <c r="P131" s="166">
        <f>P126*(19-P127)</f>
        <v>3226</v>
      </c>
    </row>
    <row r="132" spans="2:16" ht="15.75" thickBot="1"/>
    <row r="133" spans="2:16" ht="24" thickBot="1">
      <c r="B133" s="473" t="s">
        <v>275</v>
      </c>
      <c r="C133" s="474"/>
      <c r="D133" s="474"/>
      <c r="E133" s="474"/>
      <c r="F133" s="474"/>
      <c r="G133" s="474"/>
      <c r="H133" s="474"/>
      <c r="I133" s="474"/>
      <c r="J133" s="474"/>
      <c r="K133" s="474"/>
      <c r="L133" s="470" t="s">
        <v>230</v>
      </c>
      <c r="M133" s="471"/>
      <c r="N133" s="471"/>
      <c r="O133" s="471"/>
      <c r="P133" s="472"/>
    </row>
    <row r="134" spans="2:16" ht="15.75">
      <c r="B134" s="465" t="s">
        <v>195</v>
      </c>
      <c r="C134" s="461" t="s">
        <v>196</v>
      </c>
      <c r="D134" s="461" t="s">
        <v>197</v>
      </c>
      <c r="E134" s="461" t="s">
        <v>198</v>
      </c>
      <c r="F134" s="461" t="s">
        <v>199</v>
      </c>
      <c r="G134" s="461" t="s">
        <v>200</v>
      </c>
      <c r="H134" s="461" t="s">
        <v>201</v>
      </c>
      <c r="I134" s="467" t="s">
        <v>202</v>
      </c>
      <c r="J134" s="461" t="s">
        <v>203</v>
      </c>
      <c r="K134" s="461" t="s">
        <v>204</v>
      </c>
      <c r="L134" s="461" t="s">
        <v>205</v>
      </c>
      <c r="M134" s="461" t="s">
        <v>206</v>
      </c>
      <c r="N134" s="467" t="s">
        <v>207</v>
      </c>
      <c r="O134" s="456" t="s">
        <v>208</v>
      </c>
      <c r="P134" s="457"/>
    </row>
    <row r="135" spans="2:16" ht="16.5" thickBot="1">
      <c r="B135" s="466"/>
      <c r="C135" s="462"/>
      <c r="D135" s="462"/>
      <c r="E135" s="462"/>
      <c r="F135" s="462"/>
      <c r="G135" s="462"/>
      <c r="H135" s="462"/>
      <c r="I135" s="462"/>
      <c r="J135" s="462"/>
      <c r="K135" s="462"/>
      <c r="L135" s="462"/>
      <c r="M135" s="462"/>
      <c r="N135" s="462"/>
      <c r="O135" s="145" t="s">
        <v>209</v>
      </c>
      <c r="P135" s="30" t="s">
        <v>210</v>
      </c>
    </row>
    <row r="136" spans="2:16">
      <c r="B136" s="148" t="s">
        <v>211</v>
      </c>
      <c r="C136" s="146">
        <v>31</v>
      </c>
      <c r="D136" s="8">
        <v>28</v>
      </c>
      <c r="E136" s="8">
        <v>31</v>
      </c>
      <c r="F136" s="8">
        <v>25</v>
      </c>
      <c r="G136" s="8">
        <v>21</v>
      </c>
      <c r="H136" s="8">
        <v>10</v>
      </c>
      <c r="I136" s="168">
        <f>SUM(C136:G136)</f>
        <v>136</v>
      </c>
      <c r="J136" s="8">
        <v>20</v>
      </c>
      <c r="K136" s="8">
        <v>31</v>
      </c>
      <c r="L136" s="8">
        <v>30</v>
      </c>
      <c r="M136" s="8">
        <v>31</v>
      </c>
      <c r="N136" s="168">
        <f>SUM(J136:M136)</f>
        <v>112</v>
      </c>
      <c r="O136" s="167">
        <f>SUM(C136:H136,J136:M136)</f>
        <v>258</v>
      </c>
      <c r="P136" s="169">
        <f>I136+N136</f>
        <v>248</v>
      </c>
    </row>
    <row r="137" spans="2:16" ht="19.5">
      <c r="B137" s="149" t="s">
        <v>485</v>
      </c>
      <c r="C137" s="147">
        <v>1.9</v>
      </c>
      <c r="D137" s="10">
        <v>1.8</v>
      </c>
      <c r="E137" s="10">
        <v>0.2</v>
      </c>
      <c r="F137" s="10">
        <v>7.3</v>
      </c>
      <c r="G137" s="10">
        <v>10.199999999999999</v>
      </c>
      <c r="H137" s="10">
        <v>11</v>
      </c>
      <c r="I137" s="153">
        <f>(C136*C137+D136*D137+E136*E137+F136*F137+G136*G137)/I136</f>
        <v>3.7661764705882357</v>
      </c>
      <c r="J137" s="10">
        <v>10.5</v>
      </c>
      <c r="K137" s="95">
        <v>8.8000000000000007</v>
      </c>
      <c r="L137" s="95">
        <v>3.8</v>
      </c>
      <c r="M137" s="95">
        <v>0.8</v>
      </c>
      <c r="N137" s="153">
        <f>(J136*J137+K136*K137+L136*L137+M136*M137)/N136</f>
        <v>5.5499999999999989</v>
      </c>
      <c r="O137" s="154">
        <f>(C137*C136+D137*D136+E137*E136+F137*F136+G137*G136+H137*H136+J137*J136+K137*K136+L137*L136+M137*M136)/O136</f>
        <v>4.8209302325581396</v>
      </c>
      <c r="P137" s="161">
        <f>(I137*I136+N137*N136)/P136</f>
        <v>4.5717741935483867</v>
      </c>
    </row>
    <row r="138" spans="2:16" ht="19.5">
      <c r="B138" s="149" t="s">
        <v>212</v>
      </c>
      <c r="C138" s="13">
        <f t="shared" ref="C138:H138" si="52">C136*(13-C137)</f>
        <v>344.09999999999997</v>
      </c>
      <c r="D138" s="12">
        <f t="shared" si="52"/>
        <v>313.59999999999997</v>
      </c>
      <c r="E138" s="12">
        <f t="shared" si="52"/>
        <v>396.8</v>
      </c>
      <c r="F138" s="12">
        <f t="shared" si="52"/>
        <v>142.5</v>
      </c>
      <c r="G138" s="12">
        <f t="shared" si="52"/>
        <v>58.800000000000011</v>
      </c>
      <c r="H138" s="12">
        <f t="shared" si="52"/>
        <v>20</v>
      </c>
      <c r="I138" s="155">
        <f>SUM(C138:G138)</f>
        <v>1255.8</v>
      </c>
      <c r="J138" s="12">
        <f>J136*(13-J137)</f>
        <v>50</v>
      </c>
      <c r="K138" s="12">
        <f>K136*(13-K137)</f>
        <v>130.19999999999999</v>
      </c>
      <c r="L138" s="12">
        <f>L136*(13-L137)</f>
        <v>276</v>
      </c>
      <c r="M138" s="12">
        <f>M136*(13-M137)</f>
        <v>378.2</v>
      </c>
      <c r="N138" s="155">
        <f>SUM(J138:M138)</f>
        <v>834.4</v>
      </c>
      <c r="O138" s="156">
        <f>O136*(13-O137)</f>
        <v>2110.1999999999998</v>
      </c>
      <c r="P138" s="162">
        <f>P136*(13-P137)</f>
        <v>2090.2000000000003</v>
      </c>
    </row>
    <row r="139" spans="2:16" ht="19.5">
      <c r="B139" s="149" t="s">
        <v>213</v>
      </c>
      <c r="C139" s="13">
        <f t="shared" ref="C139:H139" si="53">C136*(17-C137)</f>
        <v>468.09999999999997</v>
      </c>
      <c r="D139" s="12">
        <f t="shared" si="53"/>
        <v>425.59999999999997</v>
      </c>
      <c r="E139" s="12">
        <f t="shared" si="53"/>
        <v>520.80000000000007</v>
      </c>
      <c r="F139" s="12">
        <f t="shared" si="53"/>
        <v>242.49999999999997</v>
      </c>
      <c r="G139" s="12">
        <f t="shared" si="53"/>
        <v>142.80000000000001</v>
      </c>
      <c r="H139" s="12">
        <f t="shared" si="53"/>
        <v>60</v>
      </c>
      <c r="I139" s="155">
        <f>SUM(C139:G139)</f>
        <v>1799.8</v>
      </c>
      <c r="J139" s="12">
        <f>J136*(17-J137)</f>
        <v>130</v>
      </c>
      <c r="K139" s="12">
        <f>K136*(17-K137)</f>
        <v>254.2</v>
      </c>
      <c r="L139" s="12">
        <f>L136*(17-L137)</f>
        <v>396</v>
      </c>
      <c r="M139" s="12">
        <f>M136*(17-M137)</f>
        <v>502.2</v>
      </c>
      <c r="N139" s="155">
        <f>SUM(J139:M139)</f>
        <v>1282.4000000000001</v>
      </c>
      <c r="O139" s="156">
        <f>O136*(17-O137)</f>
        <v>3142.2</v>
      </c>
      <c r="P139" s="162">
        <f>P136*(17-P137)</f>
        <v>3082.2000000000003</v>
      </c>
    </row>
    <row r="140" spans="2:16" ht="19.5">
      <c r="B140" s="149" t="s">
        <v>214</v>
      </c>
      <c r="C140" s="17">
        <f t="shared" ref="C140:H140" si="54">C136*(18-C137)</f>
        <v>499.1</v>
      </c>
      <c r="D140" s="16">
        <f t="shared" si="54"/>
        <v>453.59999999999997</v>
      </c>
      <c r="E140" s="16">
        <f t="shared" si="54"/>
        <v>551.80000000000007</v>
      </c>
      <c r="F140" s="16">
        <f t="shared" si="54"/>
        <v>267.5</v>
      </c>
      <c r="G140" s="16">
        <f t="shared" si="54"/>
        <v>163.80000000000001</v>
      </c>
      <c r="H140" s="16">
        <f t="shared" si="54"/>
        <v>70</v>
      </c>
      <c r="I140" s="155">
        <f>SUM(C140:G140)</f>
        <v>1935.8</v>
      </c>
      <c r="J140" s="16">
        <f>J136*(18-J137)</f>
        <v>150</v>
      </c>
      <c r="K140" s="16">
        <f>K136*(18-K137)</f>
        <v>285.2</v>
      </c>
      <c r="L140" s="16">
        <f>L136*(18-L137)</f>
        <v>426</v>
      </c>
      <c r="M140" s="16">
        <f>M136*(18-M137)</f>
        <v>533.19999999999993</v>
      </c>
      <c r="N140" s="155">
        <f>SUM(J140:M140)</f>
        <v>1394.4</v>
      </c>
      <c r="O140" s="157">
        <f>O136*(18-O137)</f>
        <v>3400.2</v>
      </c>
      <c r="P140" s="163">
        <f>P136*(18-P137)</f>
        <v>3330.2000000000003</v>
      </c>
    </row>
    <row r="141" spans="2:16" ht="20.25" thickBot="1">
      <c r="B141" s="350" t="s">
        <v>215</v>
      </c>
      <c r="C141" s="21">
        <f t="shared" ref="C141:H141" si="55">C136*(19-C137)</f>
        <v>530.1</v>
      </c>
      <c r="D141" s="20">
        <f t="shared" si="55"/>
        <v>481.59999999999997</v>
      </c>
      <c r="E141" s="20">
        <f t="shared" si="55"/>
        <v>582.80000000000007</v>
      </c>
      <c r="F141" s="20">
        <f t="shared" si="55"/>
        <v>292.5</v>
      </c>
      <c r="G141" s="20">
        <f t="shared" si="55"/>
        <v>184.8</v>
      </c>
      <c r="H141" s="20">
        <f t="shared" si="55"/>
        <v>80</v>
      </c>
      <c r="I141" s="164">
        <f>SUM(C141:G141)</f>
        <v>2071.8000000000002</v>
      </c>
      <c r="J141" s="20">
        <f>J136*(19-J137)</f>
        <v>170</v>
      </c>
      <c r="K141" s="20">
        <f>K136*(19-K137)</f>
        <v>316.2</v>
      </c>
      <c r="L141" s="20">
        <f>L136*(19-L137)</f>
        <v>456</v>
      </c>
      <c r="M141" s="20">
        <f>M136*(19-M137)</f>
        <v>564.19999999999993</v>
      </c>
      <c r="N141" s="164">
        <f>SUM(J141:M141)</f>
        <v>1506.4</v>
      </c>
      <c r="O141" s="165">
        <f>O136*(19-O137)</f>
        <v>3658.2</v>
      </c>
      <c r="P141" s="166">
        <f>P136*(19-P137)</f>
        <v>3578.2000000000003</v>
      </c>
    </row>
    <row r="142" spans="2:16" ht="15.75" thickBot="1">
      <c r="B142" s="1"/>
      <c r="C142" s="1"/>
      <c r="D142" s="2"/>
      <c r="E142" s="2"/>
      <c r="F142" s="2"/>
      <c r="G142" s="1"/>
      <c r="H142" s="3"/>
      <c r="I142" s="2"/>
      <c r="J142" s="3"/>
      <c r="K142" s="2"/>
      <c r="L142" s="2"/>
      <c r="M142" s="1"/>
      <c r="N142" s="2"/>
      <c r="O142" s="1"/>
    </row>
    <row r="143" spans="2:16" ht="24" thickBot="1">
      <c r="B143" s="473" t="s">
        <v>275</v>
      </c>
      <c r="C143" s="474"/>
      <c r="D143" s="474"/>
      <c r="E143" s="474"/>
      <c r="F143" s="474"/>
      <c r="G143" s="474"/>
      <c r="H143" s="474"/>
      <c r="I143" s="474"/>
      <c r="J143" s="474"/>
      <c r="K143" s="474"/>
      <c r="L143" s="470" t="s">
        <v>231</v>
      </c>
      <c r="M143" s="471"/>
      <c r="N143" s="471"/>
      <c r="O143" s="471"/>
      <c r="P143" s="472"/>
    </row>
    <row r="144" spans="2:16" ht="15.75">
      <c r="B144" s="465" t="s">
        <v>195</v>
      </c>
      <c r="C144" s="461" t="s">
        <v>196</v>
      </c>
      <c r="D144" s="461" t="s">
        <v>197</v>
      </c>
      <c r="E144" s="461" t="s">
        <v>198</v>
      </c>
      <c r="F144" s="461" t="s">
        <v>199</v>
      </c>
      <c r="G144" s="461" t="s">
        <v>200</v>
      </c>
      <c r="H144" s="461" t="s">
        <v>201</v>
      </c>
      <c r="I144" s="467" t="s">
        <v>202</v>
      </c>
      <c r="J144" s="461" t="s">
        <v>203</v>
      </c>
      <c r="K144" s="461" t="s">
        <v>204</v>
      </c>
      <c r="L144" s="461" t="s">
        <v>205</v>
      </c>
      <c r="M144" s="461" t="s">
        <v>206</v>
      </c>
      <c r="N144" s="467" t="s">
        <v>207</v>
      </c>
      <c r="O144" s="456" t="s">
        <v>208</v>
      </c>
      <c r="P144" s="457"/>
    </row>
    <row r="145" spans="2:16" ht="16.5" thickBot="1">
      <c r="B145" s="466"/>
      <c r="C145" s="462"/>
      <c r="D145" s="462"/>
      <c r="E145" s="462"/>
      <c r="F145" s="462"/>
      <c r="G145" s="462"/>
      <c r="H145" s="462"/>
      <c r="I145" s="462"/>
      <c r="J145" s="462"/>
      <c r="K145" s="462"/>
      <c r="L145" s="462"/>
      <c r="M145" s="462"/>
      <c r="N145" s="462"/>
      <c r="O145" s="145" t="s">
        <v>209</v>
      </c>
      <c r="P145" s="30" t="s">
        <v>210</v>
      </c>
    </row>
    <row r="146" spans="2:16">
      <c r="B146" s="148" t="s">
        <v>211</v>
      </c>
      <c r="C146" s="146">
        <v>31</v>
      </c>
      <c r="D146" s="8">
        <v>28</v>
      </c>
      <c r="E146" s="8">
        <v>31</v>
      </c>
      <c r="F146" s="8">
        <v>30</v>
      </c>
      <c r="G146" s="8">
        <v>26</v>
      </c>
      <c r="H146" s="8">
        <v>0</v>
      </c>
      <c r="I146" s="168">
        <f>SUM(C146:G146)</f>
        <v>146</v>
      </c>
      <c r="J146" s="8">
        <v>13</v>
      </c>
      <c r="K146" s="8">
        <v>23</v>
      </c>
      <c r="L146" s="8">
        <v>31</v>
      </c>
      <c r="M146" s="8">
        <v>31</v>
      </c>
      <c r="N146" s="168">
        <f>SUM(J146:M146)</f>
        <v>98</v>
      </c>
      <c r="O146" s="167">
        <f>SUM(C146:H146,J146:M146)</f>
        <v>244</v>
      </c>
      <c r="P146" s="169">
        <f>I146+N146</f>
        <v>244</v>
      </c>
    </row>
    <row r="147" spans="2:16" ht="19.5">
      <c r="B147" s="149" t="s">
        <v>485</v>
      </c>
      <c r="C147" s="147">
        <v>0.2</v>
      </c>
      <c r="D147" s="10">
        <v>1.2</v>
      </c>
      <c r="E147" s="10">
        <v>6.3</v>
      </c>
      <c r="F147" s="10">
        <v>9.5</v>
      </c>
      <c r="G147" s="10">
        <v>10.4</v>
      </c>
      <c r="H147" s="10">
        <v>0</v>
      </c>
      <c r="I147" s="153">
        <f>(C146*C147+D146*D147+E146*E147+F146*F147+G146*G147)/I146</f>
        <v>5.4143835616438354</v>
      </c>
      <c r="J147" s="10">
        <v>13.75</v>
      </c>
      <c r="K147" s="95">
        <v>9.9032258064516121</v>
      </c>
      <c r="L147" s="95">
        <v>5.64</v>
      </c>
      <c r="M147" s="95">
        <v>1.4774193548387096</v>
      </c>
      <c r="N147" s="153">
        <f>(J146*J147+K146*K147+L146*L147+M146*M147)/N146</f>
        <v>6.3996346280447662</v>
      </c>
      <c r="O147" s="154">
        <f>(C147*C146+D147*D146+E147*E146+F147*F146+G147*G146+H147*H146+J147*J146+K147*K146+L147*L146+M147*M146)/O146</f>
        <v>5.8100991538868314</v>
      </c>
      <c r="P147" s="161">
        <f>(I147*I146+N147*N146)/P146</f>
        <v>5.8100991538868323</v>
      </c>
    </row>
    <row r="148" spans="2:16" ht="19.5">
      <c r="B148" s="149" t="s">
        <v>212</v>
      </c>
      <c r="C148" s="13">
        <f t="shared" ref="C148:H148" si="56">C146*(13-C147)</f>
        <v>396.8</v>
      </c>
      <c r="D148" s="12">
        <f t="shared" si="56"/>
        <v>330.40000000000003</v>
      </c>
      <c r="E148" s="12">
        <f t="shared" si="56"/>
        <v>207.70000000000002</v>
      </c>
      <c r="F148" s="12">
        <f t="shared" si="56"/>
        <v>105</v>
      </c>
      <c r="G148" s="12">
        <f t="shared" si="56"/>
        <v>67.599999999999994</v>
      </c>
      <c r="H148" s="12">
        <f t="shared" si="56"/>
        <v>0</v>
      </c>
      <c r="I148" s="155">
        <f>SUM(C148:G148)</f>
        <v>1107.5</v>
      </c>
      <c r="J148" s="12">
        <f>J146*(13-J147)</f>
        <v>-9.75</v>
      </c>
      <c r="K148" s="12">
        <f>K146*(13-K147)</f>
        <v>71.225806451612925</v>
      </c>
      <c r="L148" s="12">
        <f>L146*(13-L147)</f>
        <v>228.16</v>
      </c>
      <c r="M148" s="12">
        <f>M146*(13-M147)</f>
        <v>357.20000000000005</v>
      </c>
      <c r="N148" s="155">
        <f>SUM(J148:M148)</f>
        <v>646.83580645161294</v>
      </c>
      <c r="O148" s="156">
        <f>O146*(13-O147)</f>
        <v>1754.3358064516131</v>
      </c>
      <c r="P148" s="162">
        <f>P146*(13-P147)</f>
        <v>1754.3358064516128</v>
      </c>
    </row>
    <row r="149" spans="2:16" ht="19.5">
      <c r="B149" s="149" t="s">
        <v>213</v>
      </c>
      <c r="C149" s="13">
        <f t="shared" ref="C149:H149" si="57">C146*(17-C147)</f>
        <v>520.80000000000007</v>
      </c>
      <c r="D149" s="12">
        <f t="shared" si="57"/>
        <v>442.40000000000003</v>
      </c>
      <c r="E149" s="12">
        <f t="shared" si="57"/>
        <v>331.7</v>
      </c>
      <c r="F149" s="12">
        <f t="shared" si="57"/>
        <v>225</v>
      </c>
      <c r="G149" s="12">
        <f t="shared" si="57"/>
        <v>171.6</v>
      </c>
      <c r="H149" s="12">
        <f t="shared" si="57"/>
        <v>0</v>
      </c>
      <c r="I149" s="155">
        <f>SUM(C149:G149)</f>
        <v>1691.5</v>
      </c>
      <c r="J149" s="12">
        <f>J146*(17-J147)</f>
        <v>42.25</v>
      </c>
      <c r="K149" s="12">
        <f>K146*(17-K147)</f>
        <v>163.22580645161293</v>
      </c>
      <c r="L149" s="12">
        <f>L146*(17-L147)</f>
        <v>352.15999999999997</v>
      </c>
      <c r="M149" s="12">
        <f>M146*(17-M147)</f>
        <v>481.20000000000005</v>
      </c>
      <c r="N149" s="155">
        <f>SUM(J149:M149)</f>
        <v>1038.8358064516128</v>
      </c>
      <c r="O149" s="156">
        <f>O146*(17-O147)</f>
        <v>2730.3358064516133</v>
      </c>
      <c r="P149" s="162">
        <f>P146*(17-P147)</f>
        <v>2730.3358064516133</v>
      </c>
    </row>
    <row r="150" spans="2:16" ht="19.5">
      <c r="B150" s="149" t="s">
        <v>214</v>
      </c>
      <c r="C150" s="17">
        <f t="shared" ref="C150:H150" si="58">C146*(18-C147)</f>
        <v>551.80000000000007</v>
      </c>
      <c r="D150" s="16">
        <f t="shared" si="58"/>
        <v>470.40000000000003</v>
      </c>
      <c r="E150" s="16">
        <f t="shared" si="58"/>
        <v>362.7</v>
      </c>
      <c r="F150" s="16">
        <f t="shared" si="58"/>
        <v>255</v>
      </c>
      <c r="G150" s="16">
        <f t="shared" si="58"/>
        <v>197.6</v>
      </c>
      <c r="H150" s="16">
        <f t="shared" si="58"/>
        <v>0</v>
      </c>
      <c r="I150" s="155">
        <f>SUM(C150:G150)</f>
        <v>1837.5</v>
      </c>
      <c r="J150" s="16">
        <f>J146*(18-J147)</f>
        <v>55.25</v>
      </c>
      <c r="K150" s="16">
        <f>K146*(18-K147)</f>
        <v>186.22580645161293</v>
      </c>
      <c r="L150" s="16">
        <f>L146*(18-L147)</f>
        <v>383.15999999999997</v>
      </c>
      <c r="M150" s="16">
        <f>M146*(18-M147)</f>
        <v>512.20000000000005</v>
      </c>
      <c r="N150" s="155">
        <f>SUM(J150:M150)</f>
        <v>1136.8358064516128</v>
      </c>
      <c r="O150" s="157">
        <f>O146*(18-O147)</f>
        <v>2974.3358064516133</v>
      </c>
      <c r="P150" s="163">
        <f>P146*(18-P147)</f>
        <v>2974.3358064516133</v>
      </c>
    </row>
    <row r="151" spans="2:16" ht="20.25" thickBot="1">
      <c r="B151" s="350" t="s">
        <v>215</v>
      </c>
      <c r="C151" s="21">
        <f t="shared" ref="C151:H151" si="59">C146*(19-C147)</f>
        <v>582.80000000000007</v>
      </c>
      <c r="D151" s="20">
        <f t="shared" si="59"/>
        <v>498.40000000000003</v>
      </c>
      <c r="E151" s="20">
        <f t="shared" si="59"/>
        <v>393.7</v>
      </c>
      <c r="F151" s="20">
        <f t="shared" si="59"/>
        <v>285</v>
      </c>
      <c r="G151" s="20">
        <f t="shared" si="59"/>
        <v>223.6</v>
      </c>
      <c r="H151" s="20">
        <f t="shared" si="59"/>
        <v>0</v>
      </c>
      <c r="I151" s="164">
        <f>SUM(C151:G151)</f>
        <v>1983.5</v>
      </c>
      <c r="J151" s="20">
        <f>J146*(19-J147)</f>
        <v>68.25</v>
      </c>
      <c r="K151" s="20">
        <f>K146*(19-K147)</f>
        <v>209.22580645161293</v>
      </c>
      <c r="L151" s="20">
        <f>L146*(19-L147)</f>
        <v>414.15999999999997</v>
      </c>
      <c r="M151" s="20">
        <f>M146*(19-M147)</f>
        <v>543.20000000000005</v>
      </c>
      <c r="N151" s="164">
        <f>SUM(J151:M151)</f>
        <v>1234.8358064516128</v>
      </c>
      <c r="O151" s="165">
        <f>O146*(19-O147)</f>
        <v>3218.3358064516133</v>
      </c>
      <c r="P151" s="166">
        <f>P146*(19-P147)</f>
        <v>3218.3358064516133</v>
      </c>
    </row>
    <row r="152" spans="2:16" ht="15.75" thickBot="1">
      <c r="B152" s="24"/>
      <c r="C152" s="25"/>
      <c r="D152" s="25"/>
      <c r="E152" s="25"/>
      <c r="F152" s="25"/>
      <c r="G152" s="25"/>
      <c r="H152" s="25"/>
      <c r="I152" s="26"/>
      <c r="J152" s="25"/>
      <c r="K152" s="25"/>
      <c r="L152" s="25"/>
      <c r="M152" s="25"/>
      <c r="N152" s="26"/>
      <c r="O152" s="27"/>
      <c r="P152" s="27"/>
    </row>
    <row r="153" spans="2:16" ht="24" thickBot="1">
      <c r="B153" s="473" t="s">
        <v>275</v>
      </c>
      <c r="C153" s="474"/>
      <c r="D153" s="474"/>
      <c r="E153" s="474"/>
      <c r="F153" s="474"/>
      <c r="G153" s="474"/>
      <c r="H153" s="474"/>
      <c r="I153" s="474"/>
      <c r="J153" s="474"/>
      <c r="K153" s="474"/>
      <c r="L153" s="470" t="s">
        <v>145</v>
      </c>
      <c r="M153" s="471"/>
      <c r="N153" s="471"/>
      <c r="O153" s="471"/>
      <c r="P153" s="472"/>
    </row>
    <row r="154" spans="2:16" ht="15.75">
      <c r="B154" s="465" t="s">
        <v>195</v>
      </c>
      <c r="C154" s="461" t="s">
        <v>196</v>
      </c>
      <c r="D154" s="461" t="s">
        <v>197</v>
      </c>
      <c r="E154" s="461" t="s">
        <v>198</v>
      </c>
      <c r="F154" s="461" t="s">
        <v>199</v>
      </c>
      <c r="G154" s="461" t="s">
        <v>200</v>
      </c>
      <c r="H154" s="461" t="s">
        <v>201</v>
      </c>
      <c r="I154" s="467" t="s">
        <v>202</v>
      </c>
      <c r="J154" s="461" t="s">
        <v>203</v>
      </c>
      <c r="K154" s="461" t="s">
        <v>204</v>
      </c>
      <c r="L154" s="461" t="s">
        <v>205</v>
      </c>
      <c r="M154" s="461" t="s">
        <v>206</v>
      </c>
      <c r="N154" s="467" t="s">
        <v>207</v>
      </c>
      <c r="O154" s="456" t="s">
        <v>208</v>
      </c>
      <c r="P154" s="457"/>
    </row>
    <row r="155" spans="2:16" ht="16.5" thickBot="1">
      <c r="B155" s="466"/>
      <c r="C155" s="462"/>
      <c r="D155" s="462"/>
      <c r="E155" s="462"/>
      <c r="F155" s="462"/>
      <c r="G155" s="462"/>
      <c r="H155" s="462"/>
      <c r="I155" s="462"/>
      <c r="J155" s="462"/>
      <c r="K155" s="462"/>
      <c r="L155" s="462"/>
      <c r="M155" s="462"/>
      <c r="N155" s="462"/>
      <c r="O155" s="145" t="s">
        <v>209</v>
      </c>
      <c r="P155" s="30" t="s">
        <v>210</v>
      </c>
    </row>
    <row r="156" spans="2:16">
      <c r="B156" s="148" t="s">
        <v>211</v>
      </c>
      <c r="C156" s="146">
        <v>31</v>
      </c>
      <c r="D156" s="8">
        <v>31</v>
      </c>
      <c r="E156" s="8">
        <v>31</v>
      </c>
      <c r="F156" s="8">
        <v>26</v>
      </c>
      <c r="G156" s="8">
        <v>21</v>
      </c>
      <c r="H156" s="8">
        <v>9</v>
      </c>
      <c r="I156" s="168">
        <f>SUM(C156:G156)</f>
        <v>140</v>
      </c>
      <c r="J156" s="8"/>
      <c r="K156" s="8"/>
      <c r="L156" s="8"/>
      <c r="M156" s="8"/>
      <c r="N156" s="168">
        <f>SUM(J156:M156)</f>
        <v>0</v>
      </c>
      <c r="O156" s="167">
        <f>SUM(C156:H156,J156:M156)</f>
        <v>149</v>
      </c>
      <c r="P156" s="169">
        <f>I156+N156</f>
        <v>140</v>
      </c>
    </row>
    <row r="157" spans="2:16" ht="19.5">
      <c r="B157" s="149" t="s">
        <v>485</v>
      </c>
      <c r="C157" s="147">
        <v>0.71935483870967754</v>
      </c>
      <c r="D157" s="10">
        <v>-0.60714285714285732</v>
      </c>
      <c r="E157" s="10">
        <v>3.8064516129032255</v>
      </c>
      <c r="F157" s="10">
        <v>7.77</v>
      </c>
      <c r="G157" s="10">
        <v>12.077419354838709</v>
      </c>
      <c r="H157" s="10">
        <v>16.126666666666665</v>
      </c>
      <c r="I157" s="153">
        <f>(C156*C157+D156*D157+E156*E157+F156*F157+G156*G157)/I156</f>
        <v>4.1223169848584593</v>
      </c>
      <c r="J157" s="10"/>
      <c r="K157" s="95"/>
      <c r="L157" s="95"/>
      <c r="M157" s="95"/>
      <c r="N157" s="153"/>
      <c r="O157" s="154">
        <f>(C157*C156+D157*D156+E157*E156+F157*F156+G157*G156+H157*H156+J157*J156+K157*K156+L157*L156+M157*M156)/O156</f>
        <v>4.8474119320817737</v>
      </c>
      <c r="P157" s="161">
        <f>(I157*I156+N157*N156)/P156</f>
        <v>4.1223169848584593</v>
      </c>
    </row>
    <row r="158" spans="2:16" ht="19.5">
      <c r="B158" s="149" t="s">
        <v>212</v>
      </c>
      <c r="C158" s="13">
        <f t="shared" ref="C158:H158" si="60">C156*(13-C157)</f>
        <v>380.70000000000005</v>
      </c>
      <c r="D158" s="12">
        <f t="shared" si="60"/>
        <v>421.82142857142861</v>
      </c>
      <c r="E158" s="12">
        <f t="shared" si="60"/>
        <v>285</v>
      </c>
      <c r="F158" s="12">
        <f t="shared" si="60"/>
        <v>135.98000000000002</v>
      </c>
      <c r="G158" s="12">
        <f t="shared" si="60"/>
        <v>19.374193548387119</v>
      </c>
      <c r="H158" s="12">
        <f t="shared" si="60"/>
        <v>-28.139999999999986</v>
      </c>
      <c r="I158" s="155">
        <f>SUM(C158:G158)</f>
        <v>1242.8756221198159</v>
      </c>
      <c r="J158" s="12">
        <f>J156*(13-J157)</f>
        <v>0</v>
      </c>
      <c r="K158" s="12">
        <f>K156*(13-K157)</f>
        <v>0</v>
      </c>
      <c r="L158" s="12">
        <f>L156*(13-L157)</f>
        <v>0</v>
      </c>
      <c r="M158" s="12">
        <f>M156*(13-M157)</f>
        <v>0</v>
      </c>
      <c r="N158" s="155">
        <f>SUM(J158:M158)</f>
        <v>0</v>
      </c>
      <c r="O158" s="156">
        <f>O156*(13-O157)</f>
        <v>1214.7356221198158</v>
      </c>
      <c r="P158" s="162">
        <f>P156*(13-P157)</f>
        <v>1242.8756221198157</v>
      </c>
    </row>
    <row r="159" spans="2:16" ht="19.5">
      <c r="B159" s="149" t="s">
        <v>213</v>
      </c>
      <c r="C159" s="13">
        <f t="shared" ref="C159:H159" si="61">C156*(17-C157)</f>
        <v>504.70000000000005</v>
      </c>
      <c r="D159" s="12">
        <f t="shared" si="61"/>
        <v>545.82142857142856</v>
      </c>
      <c r="E159" s="12">
        <f t="shared" si="61"/>
        <v>409</v>
      </c>
      <c r="F159" s="12">
        <f t="shared" si="61"/>
        <v>239.98000000000002</v>
      </c>
      <c r="G159" s="12">
        <f t="shared" si="61"/>
        <v>103.37419354838713</v>
      </c>
      <c r="H159" s="12">
        <f t="shared" si="61"/>
        <v>7.8600000000000136</v>
      </c>
      <c r="I159" s="155">
        <f>SUM(C159:G159)</f>
        <v>1802.8756221198159</v>
      </c>
      <c r="J159" s="12">
        <f>J156*(17-J157)</f>
        <v>0</v>
      </c>
      <c r="K159" s="12">
        <f>K156*(17-K157)</f>
        <v>0</v>
      </c>
      <c r="L159" s="12">
        <f>L156*(17-L157)</f>
        <v>0</v>
      </c>
      <c r="M159" s="12">
        <f>M156*(17-M157)</f>
        <v>0</v>
      </c>
      <c r="N159" s="155">
        <f>SUM(J159:M159)</f>
        <v>0</v>
      </c>
      <c r="O159" s="156">
        <f>O156*(17-O157)</f>
        <v>1810.7356221198158</v>
      </c>
      <c r="P159" s="162">
        <f>P156*(17-P157)</f>
        <v>1802.8756221198157</v>
      </c>
    </row>
    <row r="160" spans="2:16" ht="19.5">
      <c r="B160" s="149" t="s">
        <v>214</v>
      </c>
      <c r="C160" s="17">
        <f t="shared" ref="C160:H160" si="62">C156*(18-C157)</f>
        <v>535.70000000000005</v>
      </c>
      <c r="D160" s="16">
        <f t="shared" si="62"/>
        <v>576.82142857142856</v>
      </c>
      <c r="E160" s="16">
        <f t="shared" si="62"/>
        <v>440</v>
      </c>
      <c r="F160" s="16">
        <f t="shared" si="62"/>
        <v>265.98</v>
      </c>
      <c r="G160" s="16">
        <f t="shared" si="62"/>
        <v>124.37419354838713</v>
      </c>
      <c r="H160" s="16">
        <f t="shared" si="62"/>
        <v>16.860000000000014</v>
      </c>
      <c r="I160" s="155">
        <f>SUM(C160:G160)</f>
        <v>1942.8756221198159</v>
      </c>
      <c r="J160" s="16">
        <f>J156*(18-J157)</f>
        <v>0</v>
      </c>
      <c r="K160" s="16">
        <f>K156*(18-K157)</f>
        <v>0</v>
      </c>
      <c r="L160" s="16">
        <f>L156*(18-L157)</f>
        <v>0</v>
      </c>
      <c r="M160" s="16">
        <f>M156*(18-M157)</f>
        <v>0</v>
      </c>
      <c r="N160" s="155">
        <f>SUM(J160:M160)</f>
        <v>0</v>
      </c>
      <c r="O160" s="157">
        <f>O156*(18-O157)</f>
        <v>1959.7356221198158</v>
      </c>
      <c r="P160" s="163">
        <f>P156*(18-P157)</f>
        <v>1942.8756221198157</v>
      </c>
    </row>
    <row r="161" spans="2:16" ht="20.25" thickBot="1">
      <c r="B161" s="350" t="s">
        <v>215</v>
      </c>
      <c r="C161" s="21">
        <f t="shared" ref="C161:H161" si="63">C156*(19-C157)</f>
        <v>566.70000000000005</v>
      </c>
      <c r="D161" s="20">
        <f t="shared" si="63"/>
        <v>607.82142857142856</v>
      </c>
      <c r="E161" s="20">
        <f t="shared" si="63"/>
        <v>471</v>
      </c>
      <c r="F161" s="20">
        <f t="shared" si="63"/>
        <v>291.98</v>
      </c>
      <c r="G161" s="20">
        <f t="shared" si="63"/>
        <v>145.37419354838713</v>
      </c>
      <c r="H161" s="20">
        <f t="shared" si="63"/>
        <v>25.860000000000014</v>
      </c>
      <c r="I161" s="164">
        <f>SUM(C161:G161)</f>
        <v>2082.8756221198159</v>
      </c>
      <c r="J161" s="20">
        <f>J156*(19-J157)</f>
        <v>0</v>
      </c>
      <c r="K161" s="20">
        <f>K156*(19-K157)</f>
        <v>0</v>
      </c>
      <c r="L161" s="20">
        <f>L156*(19-L157)</f>
        <v>0</v>
      </c>
      <c r="M161" s="20">
        <f>M156*(19-M157)</f>
        <v>0</v>
      </c>
      <c r="N161" s="164">
        <f>SUM(J161:M161)</f>
        <v>0</v>
      </c>
      <c r="O161" s="165">
        <f>O156*(19-O157)</f>
        <v>2108.7356221198161</v>
      </c>
      <c r="P161" s="166">
        <f>P156*(19-P157)</f>
        <v>2082.8756221198155</v>
      </c>
    </row>
    <row r="162" spans="2:16" ht="15.75" thickBot="1"/>
    <row r="163" spans="2:16" ht="24" thickBot="1">
      <c r="B163" s="516" t="s">
        <v>276</v>
      </c>
      <c r="C163" s="517"/>
      <c r="D163" s="517"/>
      <c r="E163" s="517"/>
      <c r="F163" s="517"/>
      <c r="G163" s="517"/>
      <c r="H163" s="517"/>
      <c r="I163" s="517"/>
      <c r="J163" s="517"/>
      <c r="K163" s="517"/>
      <c r="L163" s="517"/>
      <c r="M163" s="351"/>
      <c r="N163" s="521" t="s">
        <v>233</v>
      </c>
      <c r="O163" s="521"/>
      <c r="P163" s="522"/>
    </row>
    <row r="164" spans="2:16" ht="15.75">
      <c r="B164" s="492" t="s">
        <v>195</v>
      </c>
      <c r="C164" s="489" t="s">
        <v>196</v>
      </c>
      <c r="D164" s="489" t="s">
        <v>197</v>
      </c>
      <c r="E164" s="489" t="s">
        <v>198</v>
      </c>
      <c r="F164" s="489" t="s">
        <v>199</v>
      </c>
      <c r="G164" s="489" t="s">
        <v>200</v>
      </c>
      <c r="H164" s="489" t="s">
        <v>201</v>
      </c>
      <c r="I164" s="491" t="s">
        <v>202</v>
      </c>
      <c r="J164" s="489" t="s">
        <v>203</v>
      </c>
      <c r="K164" s="489" t="s">
        <v>204</v>
      </c>
      <c r="L164" s="489" t="s">
        <v>205</v>
      </c>
      <c r="M164" s="489" t="s">
        <v>206</v>
      </c>
      <c r="N164" s="491" t="s">
        <v>207</v>
      </c>
      <c r="O164" s="519" t="s">
        <v>208</v>
      </c>
      <c r="P164" s="520"/>
    </row>
    <row r="165" spans="2:16" ht="16.5" thickBot="1">
      <c r="B165" s="518"/>
      <c r="C165" s="514"/>
      <c r="D165" s="514"/>
      <c r="E165" s="514"/>
      <c r="F165" s="514"/>
      <c r="G165" s="514"/>
      <c r="H165" s="514"/>
      <c r="I165" s="515"/>
      <c r="J165" s="514"/>
      <c r="K165" s="514"/>
      <c r="L165" s="514"/>
      <c r="M165" s="514"/>
      <c r="N165" s="515"/>
      <c r="O165" s="389" t="s">
        <v>234</v>
      </c>
      <c r="P165" s="390" t="s">
        <v>235</v>
      </c>
    </row>
    <row r="166" spans="2:16">
      <c r="B166" s="391" t="s">
        <v>211</v>
      </c>
      <c r="C166" s="65">
        <v>31</v>
      </c>
      <c r="D166" s="64">
        <v>28</v>
      </c>
      <c r="E166" s="64">
        <v>31</v>
      </c>
      <c r="F166" s="64">
        <v>30</v>
      </c>
      <c r="G166" s="64">
        <v>22</v>
      </c>
      <c r="H166" s="386"/>
      <c r="I166" s="387">
        <f>SUM(C166:H166)</f>
        <v>142</v>
      </c>
      <c r="J166" s="64">
        <v>22</v>
      </c>
      <c r="K166" s="64">
        <v>31</v>
      </c>
      <c r="L166" s="64">
        <v>30</v>
      </c>
      <c r="M166" s="64">
        <v>31</v>
      </c>
      <c r="N166" s="387">
        <f>SUM(J166:M166)</f>
        <v>114</v>
      </c>
      <c r="O166" s="363">
        <f>SUM(C166:H166,J166:M166)</f>
        <v>256</v>
      </c>
      <c r="P166" s="388">
        <f>I166+N166</f>
        <v>256</v>
      </c>
    </row>
    <row r="167" spans="2:16" ht="19.5">
      <c r="B167" s="149" t="s">
        <v>485</v>
      </c>
      <c r="C167" s="67">
        <v>-2.9</v>
      </c>
      <c r="D167" s="66">
        <v>-1.9</v>
      </c>
      <c r="E167" s="66">
        <v>2.2000000000000002</v>
      </c>
      <c r="F167" s="66">
        <v>6.5</v>
      </c>
      <c r="G167" s="66">
        <v>11.7</v>
      </c>
      <c r="H167" s="379"/>
      <c r="I167" s="374">
        <f>(C166*C167+D166*D167+E166*E167+F166*F167+G166*G167)/I166</f>
        <v>2.658450704225352</v>
      </c>
      <c r="J167" s="66">
        <v>12.4</v>
      </c>
      <c r="K167" s="66">
        <v>7.4</v>
      </c>
      <c r="L167" s="66">
        <v>2.2999999999999998</v>
      </c>
      <c r="M167" s="66">
        <v>-1.3</v>
      </c>
      <c r="N167" s="374">
        <f>(J166*J167+K166*K167+L166*L167+M166*M167)/N166</f>
        <v>4.6570175438596495</v>
      </c>
      <c r="O167" s="375">
        <f>(C167*C166+D167*D166+E167*E166+F167*F166+G167*G166+H167*H166+J167*J166+K167*K166+L167*L166+M167*M166)/O166</f>
        <v>3.5484374999999999</v>
      </c>
      <c r="P167" s="380">
        <f>(I167*I166+N167*N166)/P166</f>
        <v>3.5484375000000004</v>
      </c>
    </row>
    <row r="168" spans="2:16" ht="19.5">
      <c r="B168" s="392" t="s">
        <v>212</v>
      </c>
      <c r="C168" s="48">
        <f t="shared" ref="C168:H168" si="64">C166*(13-C167)</f>
        <v>492.90000000000003</v>
      </c>
      <c r="D168" s="47">
        <f t="shared" si="64"/>
        <v>417.2</v>
      </c>
      <c r="E168" s="47">
        <f t="shared" si="64"/>
        <v>334.8</v>
      </c>
      <c r="F168" s="47">
        <f t="shared" si="64"/>
        <v>195</v>
      </c>
      <c r="G168" s="47">
        <f t="shared" si="64"/>
        <v>28.600000000000016</v>
      </c>
      <c r="H168" s="47">
        <f t="shared" si="64"/>
        <v>0</v>
      </c>
      <c r="I168" s="376">
        <f>SUM(C168:G168)</f>
        <v>1468.5</v>
      </c>
      <c r="J168" s="47">
        <f>J166*(13-J167)</f>
        <v>13.199999999999992</v>
      </c>
      <c r="K168" s="47">
        <f>K166*(13-K167)</f>
        <v>173.6</v>
      </c>
      <c r="L168" s="47">
        <f>L166*(13-L167)</f>
        <v>321</v>
      </c>
      <c r="M168" s="47">
        <f>M166*(13-M167)</f>
        <v>443.3</v>
      </c>
      <c r="N168" s="376">
        <f>SUM(J168:M168)</f>
        <v>951.09999999999991</v>
      </c>
      <c r="O168" s="377">
        <f>O166*(13-O167)</f>
        <v>2419.6</v>
      </c>
      <c r="P168" s="381">
        <f>P166*(13-P167)</f>
        <v>2419.6</v>
      </c>
    </row>
    <row r="169" spans="2:16" ht="19.5">
      <c r="B169" s="392" t="s">
        <v>213</v>
      </c>
      <c r="C169" s="48">
        <f t="shared" ref="C169:H169" si="65">C166*(17-C167)</f>
        <v>616.9</v>
      </c>
      <c r="D169" s="47">
        <f t="shared" si="65"/>
        <v>529.19999999999993</v>
      </c>
      <c r="E169" s="47">
        <f t="shared" si="65"/>
        <v>458.8</v>
      </c>
      <c r="F169" s="47">
        <f t="shared" si="65"/>
        <v>315</v>
      </c>
      <c r="G169" s="47">
        <f t="shared" si="65"/>
        <v>116.60000000000002</v>
      </c>
      <c r="H169" s="47">
        <f t="shared" si="65"/>
        <v>0</v>
      </c>
      <c r="I169" s="376">
        <f>SUM(C169:G169)</f>
        <v>2036.5</v>
      </c>
      <c r="J169" s="47">
        <f>J166*(17-J167)</f>
        <v>101.19999999999999</v>
      </c>
      <c r="K169" s="47">
        <f>K166*(17-K167)</f>
        <v>297.59999999999997</v>
      </c>
      <c r="L169" s="47">
        <f>L166*(17-L167)</f>
        <v>441</v>
      </c>
      <c r="M169" s="47">
        <f>M166*(17-M167)</f>
        <v>567.30000000000007</v>
      </c>
      <c r="N169" s="376">
        <f>SUM(J169:M169)</f>
        <v>1407.1</v>
      </c>
      <c r="O169" s="377">
        <f>O166*(17-O167)</f>
        <v>3443.6</v>
      </c>
      <c r="P169" s="381">
        <f>P166*(17-P167)</f>
        <v>3443.6</v>
      </c>
    </row>
    <row r="170" spans="2:16" ht="19.5">
      <c r="B170" s="392" t="s">
        <v>214</v>
      </c>
      <c r="C170" s="50">
        <f t="shared" ref="C170:H170" si="66">C166*(18-C167)</f>
        <v>647.9</v>
      </c>
      <c r="D170" s="49">
        <f t="shared" si="66"/>
        <v>557.19999999999993</v>
      </c>
      <c r="E170" s="49">
        <f t="shared" si="66"/>
        <v>489.8</v>
      </c>
      <c r="F170" s="49">
        <f t="shared" si="66"/>
        <v>345</v>
      </c>
      <c r="G170" s="49">
        <f t="shared" si="66"/>
        <v>138.60000000000002</v>
      </c>
      <c r="H170" s="49">
        <f t="shared" si="66"/>
        <v>0</v>
      </c>
      <c r="I170" s="376">
        <f>SUM(C170:G170)</f>
        <v>2178.5</v>
      </c>
      <c r="J170" s="49">
        <f>J166*(18-J167)</f>
        <v>123.19999999999999</v>
      </c>
      <c r="K170" s="49">
        <f>K166*(18-K167)</f>
        <v>328.59999999999997</v>
      </c>
      <c r="L170" s="49">
        <f>L166*(18-L167)</f>
        <v>471</v>
      </c>
      <c r="M170" s="49">
        <f>M166*(18-M167)</f>
        <v>598.30000000000007</v>
      </c>
      <c r="N170" s="376">
        <f>SUM(J170:M170)</f>
        <v>1521.1</v>
      </c>
      <c r="O170" s="378">
        <f>O166*(18-O167)</f>
        <v>3699.6</v>
      </c>
      <c r="P170" s="382">
        <f>P166*(18-P167)</f>
        <v>3699.6</v>
      </c>
    </row>
    <row r="171" spans="2:16" ht="20.25" thickBot="1">
      <c r="B171" s="405" t="s">
        <v>215</v>
      </c>
      <c r="C171" s="52">
        <f t="shared" ref="C171:H171" si="67">C166*(19-C167)</f>
        <v>678.9</v>
      </c>
      <c r="D171" s="51">
        <f t="shared" si="67"/>
        <v>585.19999999999993</v>
      </c>
      <c r="E171" s="51">
        <f t="shared" si="67"/>
        <v>520.80000000000007</v>
      </c>
      <c r="F171" s="51">
        <f t="shared" si="67"/>
        <v>375</v>
      </c>
      <c r="G171" s="51">
        <f t="shared" si="67"/>
        <v>160.60000000000002</v>
      </c>
      <c r="H171" s="51">
        <f t="shared" si="67"/>
        <v>0</v>
      </c>
      <c r="I171" s="383">
        <f>SUM(C171:G171)</f>
        <v>2320.5</v>
      </c>
      <c r="J171" s="51">
        <f>J166*(19-J167)</f>
        <v>145.19999999999999</v>
      </c>
      <c r="K171" s="51">
        <f>K166*(19-K167)</f>
        <v>359.59999999999997</v>
      </c>
      <c r="L171" s="51">
        <f>L166*(19-L167)</f>
        <v>501</v>
      </c>
      <c r="M171" s="51">
        <f>M166*(19-M167)</f>
        <v>629.30000000000007</v>
      </c>
      <c r="N171" s="383">
        <f>SUM(J171:M171)</f>
        <v>1635.1</v>
      </c>
      <c r="O171" s="384">
        <f>O166*(19-O167)</f>
        <v>3955.6</v>
      </c>
      <c r="P171" s="385">
        <f>P166*(19-P167)</f>
        <v>3955.6</v>
      </c>
    </row>
    <row r="172" spans="2:16" ht="15.75" thickBot="1">
      <c r="B172" s="57"/>
      <c r="C172" s="57"/>
      <c r="D172" s="57"/>
      <c r="E172" s="57"/>
      <c r="F172" s="57"/>
      <c r="G172" s="57"/>
      <c r="H172" s="57"/>
      <c r="I172" s="57"/>
      <c r="J172" s="62"/>
      <c r="K172" s="57"/>
      <c r="L172" s="57"/>
      <c r="M172" s="57"/>
      <c r="N172" s="57"/>
      <c r="O172" s="57"/>
      <c r="P172" s="57"/>
    </row>
    <row r="173" spans="2:16" ht="24" thickBot="1">
      <c r="B173" s="170" t="s">
        <v>236</v>
      </c>
      <c r="C173" s="458" t="s">
        <v>237</v>
      </c>
      <c r="D173" s="458"/>
      <c r="E173" s="458"/>
      <c r="F173" s="458"/>
      <c r="G173" s="458"/>
      <c r="H173" s="458"/>
      <c r="I173" s="458"/>
      <c r="J173" s="458"/>
      <c r="K173" s="458"/>
      <c r="L173" s="458"/>
      <c r="M173" s="459"/>
      <c r="N173" s="459"/>
      <c r="O173" s="459"/>
      <c r="P173" s="460"/>
    </row>
    <row r="174" spans="2:16" ht="15.75">
      <c r="B174" s="465" t="s">
        <v>195</v>
      </c>
      <c r="C174" s="461" t="s">
        <v>196</v>
      </c>
      <c r="D174" s="461" t="s">
        <v>197</v>
      </c>
      <c r="E174" s="461" t="s">
        <v>198</v>
      </c>
      <c r="F174" s="461" t="s">
        <v>199</v>
      </c>
      <c r="G174" s="461" t="s">
        <v>200</v>
      </c>
      <c r="H174" s="461" t="s">
        <v>201</v>
      </c>
      <c r="I174" s="467" t="s">
        <v>202</v>
      </c>
      <c r="J174" s="461" t="s">
        <v>203</v>
      </c>
      <c r="K174" s="461" t="s">
        <v>204</v>
      </c>
      <c r="L174" s="461" t="s">
        <v>205</v>
      </c>
      <c r="M174" s="461" t="s">
        <v>206</v>
      </c>
      <c r="N174" s="467" t="s">
        <v>207</v>
      </c>
      <c r="O174" s="456" t="s">
        <v>208</v>
      </c>
      <c r="P174" s="457"/>
    </row>
    <row r="175" spans="2:16" ht="16.5" thickBot="1">
      <c r="B175" s="466"/>
      <c r="C175" s="462"/>
      <c r="D175" s="462"/>
      <c r="E175" s="462"/>
      <c r="F175" s="462"/>
      <c r="G175" s="462"/>
      <c r="H175" s="462"/>
      <c r="I175" s="462"/>
      <c r="J175" s="462"/>
      <c r="K175" s="462"/>
      <c r="L175" s="462"/>
      <c r="M175" s="462"/>
      <c r="N175" s="462"/>
      <c r="O175" s="145" t="s">
        <v>234</v>
      </c>
      <c r="P175" s="30" t="s">
        <v>235</v>
      </c>
    </row>
    <row r="176" spans="2:16" ht="15.75">
      <c r="B176" s="174">
        <v>2000</v>
      </c>
      <c r="C176" s="173">
        <f t="shared" ref="C176:P176" si="68">C11/C$171</f>
        <v>1.0287229341581972</v>
      </c>
      <c r="D176" s="172">
        <f t="shared" si="68"/>
        <v>0.86466165413533835</v>
      </c>
      <c r="E176" s="172">
        <f t="shared" si="68"/>
        <v>0.93874807987711195</v>
      </c>
      <c r="F176" s="172">
        <f t="shared" si="68"/>
        <v>0.59653333333333358</v>
      </c>
      <c r="G176" s="172">
        <f t="shared" si="68"/>
        <v>0.26214196762141961</v>
      </c>
      <c r="H176" s="172"/>
      <c r="I176" s="172">
        <f t="shared" si="68"/>
        <v>0.84425770308123238</v>
      </c>
      <c r="J176" s="172">
        <f t="shared" si="68"/>
        <v>0.98898071625344375</v>
      </c>
      <c r="K176" s="172">
        <f t="shared" si="68"/>
        <v>0.54866518353726368</v>
      </c>
      <c r="L176" s="172">
        <f t="shared" si="68"/>
        <v>0.86487025948103791</v>
      </c>
      <c r="M176" s="172">
        <f t="shared" si="68"/>
        <v>0.94470046082949299</v>
      </c>
      <c r="N176" s="172">
        <f t="shared" si="68"/>
        <v>0.83707418506513376</v>
      </c>
      <c r="O176" s="360">
        <f t="shared" si="68"/>
        <v>0.84366467792496713</v>
      </c>
      <c r="P176" s="358">
        <f t="shared" si="68"/>
        <v>0.84128830013145928</v>
      </c>
    </row>
    <row r="177" spans="2:16" ht="15.75">
      <c r="B177" s="175">
        <v>2001</v>
      </c>
      <c r="C177" s="34">
        <f t="shared" ref="C177:P177" si="69">C21/C$171</f>
        <v>0.99013109441744007</v>
      </c>
      <c r="D177" s="33">
        <f t="shared" si="69"/>
        <v>0.91028708133971292</v>
      </c>
      <c r="E177" s="33">
        <f t="shared" si="69"/>
        <v>0.91301843317972353</v>
      </c>
      <c r="F177" s="33">
        <f t="shared" si="69"/>
        <v>0.99333333333333351</v>
      </c>
      <c r="G177" s="33">
        <f t="shared" si="69"/>
        <v>0.50062266500622676</v>
      </c>
      <c r="H177" s="33"/>
      <c r="I177" s="33">
        <f t="shared" si="69"/>
        <v>0.91932773109243704</v>
      </c>
      <c r="J177" s="33">
        <f t="shared" si="69"/>
        <v>1.6069788797061531</v>
      </c>
      <c r="K177" s="33">
        <f t="shared" si="69"/>
        <v>0.52962072553733552</v>
      </c>
      <c r="L177" s="33">
        <f t="shared" si="69"/>
        <v>1.0764471057884231</v>
      </c>
      <c r="M177" s="33">
        <f t="shared" si="69"/>
        <v>1.1336405529953915</v>
      </c>
      <c r="N177" s="33">
        <f t="shared" si="69"/>
        <v>1.0253103456892907</v>
      </c>
      <c r="O177" s="171">
        <f t="shared" si="69"/>
        <v>0.9997433881678025</v>
      </c>
      <c r="P177" s="35">
        <f t="shared" si="69"/>
        <v>0.96313705790185045</v>
      </c>
    </row>
    <row r="178" spans="2:16" ht="15.75">
      <c r="B178" s="175">
        <v>2002</v>
      </c>
      <c r="C178" s="34">
        <f t="shared" ref="C178:P178" si="70">C31/C$171</f>
        <v>0.954337899543379</v>
      </c>
      <c r="D178" s="33">
        <f t="shared" si="70"/>
        <v>0.75598086124401931</v>
      </c>
      <c r="E178" s="33">
        <f t="shared" si="70"/>
        <v>0.90476190476190466</v>
      </c>
      <c r="F178" s="33">
        <f t="shared" si="70"/>
        <v>0.94133333333333336</v>
      </c>
      <c r="G178" s="33">
        <f t="shared" si="70"/>
        <v>0</v>
      </c>
      <c r="H178" s="33"/>
      <c r="I178" s="33">
        <f t="shared" si="70"/>
        <v>0.82503770739064852</v>
      </c>
      <c r="J178" s="33">
        <f t="shared" si="70"/>
        <v>1.3429752066115703</v>
      </c>
      <c r="K178" s="33">
        <f t="shared" si="70"/>
        <v>1.0739710789766408</v>
      </c>
      <c r="L178" s="33">
        <f t="shared" si="70"/>
        <v>0.87425149700598803</v>
      </c>
      <c r="M178" s="33">
        <f t="shared" si="70"/>
        <v>1.0591133004926108</v>
      </c>
      <c r="N178" s="33">
        <f t="shared" si="70"/>
        <v>1.0309461195033944</v>
      </c>
      <c r="O178" s="171">
        <f t="shared" si="70"/>
        <v>0.91015269491354034</v>
      </c>
      <c r="P178" s="35">
        <f t="shared" si="70"/>
        <v>0.91015269491354034</v>
      </c>
    </row>
    <row r="179" spans="2:16">
      <c r="B179" s="175">
        <v>2003</v>
      </c>
      <c r="C179" s="34">
        <f t="shared" ref="C179:P179" si="71">C41/C$171</f>
        <v>1</v>
      </c>
      <c r="D179" s="33">
        <f t="shared" si="71"/>
        <v>1.1244019138755983</v>
      </c>
      <c r="E179" s="33">
        <f t="shared" si="71"/>
        <v>0.90476190476190466</v>
      </c>
      <c r="F179" s="33">
        <f t="shared" si="71"/>
        <v>0.89600000000000013</v>
      </c>
      <c r="G179" s="33">
        <f t="shared" si="71"/>
        <v>0.43897882938978822</v>
      </c>
      <c r="H179" s="33"/>
      <c r="I179" s="33">
        <f t="shared" si="71"/>
        <v>0.95436328377504864</v>
      </c>
      <c r="J179" s="33">
        <f t="shared" si="71"/>
        <v>0.80578512396694235</v>
      </c>
      <c r="K179" s="33">
        <f t="shared" si="71"/>
        <v>1.2327586206896552</v>
      </c>
      <c r="L179" s="33">
        <f t="shared" si="71"/>
        <v>0.89221556886227549</v>
      </c>
      <c r="M179" s="33">
        <f t="shared" si="71"/>
        <v>1.0147783251231526</v>
      </c>
      <c r="N179" s="33">
        <f t="shared" si="71"/>
        <v>1.0066051006054677</v>
      </c>
      <c r="O179" s="33">
        <f t="shared" si="71"/>
        <v>0.9759581353018506</v>
      </c>
      <c r="P179" s="35">
        <f t="shared" si="71"/>
        <v>0.9759581353018506</v>
      </c>
    </row>
    <row r="180" spans="2:16">
      <c r="B180" s="175">
        <v>2004</v>
      </c>
      <c r="C180" s="34">
        <f>C51/C$171</f>
        <v>1.0730593607305936</v>
      </c>
      <c r="D180" s="33">
        <f t="shared" ref="D180:P180" si="72">D51/D$171</f>
        <v>0.94155844155844171</v>
      </c>
      <c r="E180" s="33">
        <f t="shared" si="72"/>
        <v>1.0476190476190474</v>
      </c>
      <c r="F180" s="33">
        <f t="shared" si="72"/>
        <v>0.90400000000000003</v>
      </c>
      <c r="G180" s="33">
        <f t="shared" si="72"/>
        <v>2.8953922789539224</v>
      </c>
      <c r="H180" s="33"/>
      <c r="I180" s="33">
        <f t="shared" si="72"/>
        <v>1.1329885800474035</v>
      </c>
      <c r="J180" s="33">
        <f t="shared" si="72"/>
        <v>0.85743801652892582</v>
      </c>
      <c r="K180" s="33">
        <f t="shared" si="72"/>
        <v>0.8793103448275863</v>
      </c>
      <c r="L180" s="33">
        <f t="shared" si="72"/>
        <v>0.94011976047904189</v>
      </c>
      <c r="M180" s="33">
        <f t="shared" si="72"/>
        <v>0.99507389162561555</v>
      </c>
      <c r="N180" s="33">
        <f t="shared" si="72"/>
        <v>0.94055409455079209</v>
      </c>
      <c r="O180" s="33">
        <f t="shared" si="72"/>
        <v>1.0711396501162909</v>
      </c>
      <c r="P180" s="35">
        <f t="shared" si="72"/>
        <v>1.0534432197391042</v>
      </c>
    </row>
    <row r="181" spans="2:16">
      <c r="B181" s="175">
        <f>B180+1</f>
        <v>2005</v>
      </c>
      <c r="C181" s="34">
        <f>C61/C$171</f>
        <v>0.89954337899543368</v>
      </c>
      <c r="D181" s="33">
        <f t="shared" ref="D181:P181" si="73">D61/D$171</f>
        <v>1.1100478468899524</v>
      </c>
      <c r="E181" s="33">
        <f t="shared" si="73"/>
        <v>1.0773809523809523</v>
      </c>
      <c r="F181" s="33">
        <f t="shared" si="73"/>
        <v>0.8</v>
      </c>
      <c r="G181" s="33">
        <f t="shared" si="73"/>
        <v>0.95267745952677441</v>
      </c>
      <c r="H181" s="33"/>
      <c r="I181" s="33">
        <f t="shared" si="73"/>
        <v>0.98013359189829785</v>
      </c>
      <c r="J181" s="33">
        <f t="shared" si="73"/>
        <v>0.81611570247933896</v>
      </c>
      <c r="K181" s="33">
        <f t="shared" si="73"/>
        <v>0.84482758620689669</v>
      </c>
      <c r="L181" s="33">
        <f t="shared" si="73"/>
        <v>1.0538922155688624</v>
      </c>
      <c r="M181" s="33">
        <f t="shared" si="73"/>
        <v>1.0295566502463052</v>
      </c>
      <c r="N181" s="33">
        <f t="shared" si="73"/>
        <v>0.97743257293131913</v>
      </c>
      <c r="O181" s="33">
        <f t="shared" si="73"/>
        <v>0.9906461725149156</v>
      </c>
      <c r="P181" s="35">
        <f t="shared" si="73"/>
        <v>0.9790170896956214</v>
      </c>
    </row>
    <row r="182" spans="2:16">
      <c r="B182" s="175">
        <f t="shared" ref="B182:B189" si="74">B181+1</f>
        <v>2006</v>
      </c>
      <c r="C182" s="34">
        <f>C71/C$171</f>
        <v>1.1415525114155252</v>
      </c>
      <c r="D182" s="33">
        <f t="shared" ref="D182:P182" si="75">D71/D$171</f>
        <v>1.0765550239234452</v>
      </c>
      <c r="E182" s="33">
        <f t="shared" si="75"/>
        <v>1.1309523809523807</v>
      </c>
      <c r="F182" s="33">
        <f t="shared" si="75"/>
        <v>0.89600000000000002</v>
      </c>
      <c r="G182" s="33">
        <f t="shared" si="75"/>
        <v>0.56164383561643816</v>
      </c>
      <c r="H182" s="33"/>
      <c r="I182" s="33">
        <f t="shared" si="75"/>
        <v>1.0429648782589958</v>
      </c>
      <c r="J182" s="33">
        <f t="shared" si="75"/>
        <v>0</v>
      </c>
      <c r="K182" s="33">
        <f t="shared" si="75"/>
        <v>0.74137931034482751</v>
      </c>
      <c r="L182" s="33">
        <f t="shared" si="75"/>
        <v>0.80239520958083832</v>
      </c>
      <c r="M182" s="33">
        <f t="shared" si="75"/>
        <v>0.83743842364532006</v>
      </c>
      <c r="N182" s="33">
        <f t="shared" si="75"/>
        <v>0.7312091003608342</v>
      </c>
      <c r="O182" s="33">
        <f t="shared" si="75"/>
        <v>0.93482657498230359</v>
      </c>
      <c r="P182" s="35">
        <f t="shared" si="75"/>
        <v>0.91409647082617052</v>
      </c>
    </row>
    <row r="183" spans="2:16">
      <c r="B183" s="175">
        <f t="shared" si="74"/>
        <v>2007</v>
      </c>
      <c r="C183" s="34">
        <f>C81/C$171</f>
        <v>0.72146118721461194</v>
      </c>
      <c r="D183" s="33">
        <f t="shared" ref="D183:P183" si="76">D81/D$171</f>
        <v>0.76555023923444987</v>
      </c>
      <c r="E183" s="33">
        <f t="shared" si="76"/>
        <v>0.83928571428571408</v>
      </c>
      <c r="F183" s="33">
        <f t="shared" si="76"/>
        <v>0.50666666666666671</v>
      </c>
      <c r="G183" s="33">
        <f t="shared" si="76"/>
        <v>0.7285180572851806</v>
      </c>
      <c r="H183" s="33"/>
      <c r="I183" s="33">
        <f t="shared" si="76"/>
        <v>0.72480068950657184</v>
      </c>
      <c r="J183" s="33">
        <f t="shared" si="76"/>
        <v>0.21349862258953167</v>
      </c>
      <c r="K183" s="33">
        <f t="shared" si="76"/>
        <v>0.93993325917686332</v>
      </c>
      <c r="L183" s="33">
        <f t="shared" si="76"/>
        <v>1.0838323353293413</v>
      </c>
      <c r="M183" s="33">
        <f t="shared" si="76"/>
        <v>1</v>
      </c>
      <c r="N183" s="33">
        <f t="shared" si="76"/>
        <v>0.94263347807473563</v>
      </c>
      <c r="O183" s="33">
        <f t="shared" si="76"/>
        <v>0.81484477702497726</v>
      </c>
      <c r="P183" s="35">
        <f t="shared" si="76"/>
        <v>0.81484477702497737</v>
      </c>
    </row>
    <row r="184" spans="2:16">
      <c r="B184" s="175">
        <f t="shared" si="74"/>
        <v>2008</v>
      </c>
      <c r="C184" s="34">
        <f>C91/C$171</f>
        <v>0.82648401826484019</v>
      </c>
      <c r="D184" s="33">
        <f t="shared" ref="D184:P184" si="77">D91/D$171</f>
        <v>0.80861244019138756</v>
      </c>
      <c r="E184" s="33">
        <f t="shared" si="77"/>
        <v>0.94047619047619035</v>
      </c>
      <c r="F184" s="33">
        <f t="shared" si="77"/>
        <v>0.872</v>
      </c>
      <c r="G184" s="33">
        <f t="shared" si="77"/>
        <v>0.7285180572851806</v>
      </c>
      <c r="H184" s="33"/>
      <c r="I184" s="33">
        <f t="shared" si="77"/>
        <v>0.84813617754794224</v>
      </c>
      <c r="J184" s="33">
        <f t="shared" si="77"/>
        <v>1.3498622589531681</v>
      </c>
      <c r="K184" s="33">
        <f t="shared" si="77"/>
        <v>0.93103448275862077</v>
      </c>
      <c r="L184" s="33">
        <f t="shared" si="77"/>
        <v>0.88023952095808389</v>
      </c>
      <c r="M184" s="33">
        <f t="shared" si="77"/>
        <v>0.92118226600985198</v>
      </c>
      <c r="N184" s="33">
        <f t="shared" si="77"/>
        <v>0.94887162864656605</v>
      </c>
      <c r="O184" s="33">
        <f t="shared" si="77"/>
        <v>0.89761350996056233</v>
      </c>
      <c r="P184" s="35">
        <f t="shared" si="77"/>
        <v>0.88977651936495095</v>
      </c>
    </row>
    <row r="185" spans="2:16">
      <c r="B185" s="175">
        <f t="shared" si="74"/>
        <v>2009</v>
      </c>
      <c r="C185" s="34">
        <f>C101/C$171</f>
        <v>1.0547945205479452</v>
      </c>
      <c r="D185" s="33">
        <f t="shared" ref="D185:P185" si="78">D101/D$171</f>
        <v>0.97607655502392343</v>
      </c>
      <c r="E185" s="33">
        <f t="shared" si="78"/>
        <v>0.9464285714285714</v>
      </c>
      <c r="F185" s="33">
        <f t="shared" si="78"/>
        <v>0.28799999999999998</v>
      </c>
      <c r="G185" s="33">
        <f t="shared" si="78"/>
        <v>0.76712328767123272</v>
      </c>
      <c r="H185" s="33"/>
      <c r="I185" s="33">
        <f t="shared" si="78"/>
        <v>0.86679594914889035</v>
      </c>
      <c r="J185" s="33">
        <f t="shared" si="78"/>
        <v>0</v>
      </c>
      <c r="K185" s="33">
        <f t="shared" si="78"/>
        <v>0.93270300333704137</v>
      </c>
      <c r="L185" s="33">
        <f t="shared" si="78"/>
        <v>0.79041916167664672</v>
      </c>
      <c r="M185" s="33">
        <f t="shared" si="78"/>
        <v>0.99507389162561555</v>
      </c>
      <c r="N185" s="33">
        <f t="shared" si="78"/>
        <v>0.83028560944284757</v>
      </c>
      <c r="O185" s="33">
        <f t="shared" si="78"/>
        <v>0.8605521286277682</v>
      </c>
      <c r="P185" s="35">
        <f t="shared" si="78"/>
        <v>0.85170391343917473</v>
      </c>
    </row>
    <row r="186" spans="2:16">
      <c r="B186" s="175">
        <f t="shared" si="74"/>
        <v>2010</v>
      </c>
      <c r="C186" s="34">
        <f>C111/C$171</f>
        <v>1.0776255707762559</v>
      </c>
      <c r="D186" s="33">
        <f t="shared" ref="D186:P186" si="79">D111/D$171</f>
        <v>1.0047846889952154</v>
      </c>
      <c r="E186" s="33">
        <f t="shared" si="79"/>
        <v>0.97619047619047605</v>
      </c>
      <c r="F186" s="33">
        <f t="shared" si="79"/>
        <v>0.78</v>
      </c>
      <c r="G186" s="33">
        <f t="shared" si="79"/>
        <v>0.98381070983810692</v>
      </c>
      <c r="H186" s="33"/>
      <c r="I186" s="33">
        <f t="shared" si="79"/>
        <v>0.98190045248868774</v>
      </c>
      <c r="J186" s="33">
        <f t="shared" si="79"/>
        <v>1.4290633608815431</v>
      </c>
      <c r="K186" s="33">
        <f t="shared" si="79"/>
        <v>1.1206896551724139</v>
      </c>
      <c r="L186" s="33">
        <f t="shared" si="79"/>
        <v>0.85628742514970058</v>
      </c>
      <c r="M186" s="33">
        <f t="shared" si="79"/>
        <v>1.1674876847290638</v>
      </c>
      <c r="N186" s="33">
        <f t="shared" si="79"/>
        <v>1.0850712494648644</v>
      </c>
      <c r="O186" s="33">
        <f t="shared" si="79"/>
        <v>1.0327636768126203</v>
      </c>
      <c r="P186" s="35">
        <f t="shared" si="79"/>
        <v>1.0245474769946405</v>
      </c>
    </row>
    <row r="187" spans="2:16">
      <c r="B187" s="175">
        <f t="shared" si="74"/>
        <v>2011</v>
      </c>
      <c r="C187" s="34">
        <f>C121/C$171</f>
        <v>0.92694063926940651</v>
      </c>
      <c r="D187" s="33">
        <f t="shared" ref="D187:P187" si="80">D121/D$171</f>
        <v>1.0047846889952154</v>
      </c>
      <c r="E187" s="33">
        <f t="shared" si="80"/>
        <v>0.7538402457757295</v>
      </c>
      <c r="F187" s="33">
        <f t="shared" si="80"/>
        <v>0.432</v>
      </c>
      <c r="G187" s="33">
        <f t="shared" si="80"/>
        <v>0.78455790784557899</v>
      </c>
      <c r="H187" s="33"/>
      <c r="I187" s="33">
        <f t="shared" si="80"/>
        <v>0.81788407670760621</v>
      </c>
      <c r="J187" s="33">
        <f t="shared" si="80"/>
        <v>0.2307162534435262</v>
      </c>
      <c r="K187" s="33">
        <f t="shared" si="80"/>
        <v>0.91101223581757507</v>
      </c>
      <c r="L187" s="33">
        <f t="shared" si="80"/>
        <v>1</v>
      </c>
      <c r="M187" s="33">
        <f t="shared" si="80"/>
        <v>0.8423645320197044</v>
      </c>
      <c r="N187" s="33">
        <f t="shared" si="80"/>
        <v>0.85144639471591943</v>
      </c>
      <c r="O187" s="33">
        <f t="shared" si="80"/>
        <v>0.83175750834260298</v>
      </c>
      <c r="P187" s="35">
        <f t="shared" si="80"/>
        <v>0.83175750834260298</v>
      </c>
    </row>
    <row r="188" spans="2:16">
      <c r="B188" s="175">
        <f t="shared" si="74"/>
        <v>2012</v>
      </c>
      <c r="C188" s="34">
        <f>C131/C$171</f>
        <v>0.85388127853881268</v>
      </c>
      <c r="D188" s="33">
        <f t="shared" ref="D188:P188" si="81">D131/D$171</f>
        <v>0.65071770334928236</v>
      </c>
      <c r="E188" s="33">
        <f t="shared" si="81"/>
        <v>0.79761904761904756</v>
      </c>
      <c r="F188" s="33">
        <f t="shared" si="81"/>
        <v>0.85333333333333339</v>
      </c>
      <c r="G188" s="33">
        <f t="shared" si="81"/>
        <v>0.52303860523038603</v>
      </c>
      <c r="H188" s="33"/>
      <c r="I188" s="33">
        <f t="shared" si="81"/>
        <v>0.76703296703296708</v>
      </c>
      <c r="J188" s="33">
        <f t="shared" si="81"/>
        <v>0.96418732782369154</v>
      </c>
      <c r="K188" s="33">
        <f t="shared" si="81"/>
        <v>0.8793103448275863</v>
      </c>
      <c r="L188" s="33">
        <f t="shared" si="81"/>
        <v>0.86826347305389218</v>
      </c>
      <c r="M188" s="33">
        <f t="shared" si="81"/>
        <v>0.88177339901477825</v>
      </c>
      <c r="N188" s="33">
        <f t="shared" si="81"/>
        <v>0.8844107394043178</v>
      </c>
      <c r="O188" s="33">
        <f t="shared" si="81"/>
        <v>0.82313681868743038</v>
      </c>
      <c r="P188" s="35">
        <f t="shared" si="81"/>
        <v>0.81555263424006474</v>
      </c>
    </row>
    <row r="189" spans="2:16">
      <c r="B189" s="175">
        <f t="shared" si="74"/>
        <v>2013</v>
      </c>
      <c r="C189" s="34">
        <f>C141/C$171</f>
        <v>0.78082191780821919</v>
      </c>
      <c r="D189" s="33">
        <f t="shared" ref="D189:P189" si="82">D141/D$171</f>
        <v>0.82296650717703357</v>
      </c>
      <c r="E189" s="33">
        <f t="shared" si="82"/>
        <v>1.1190476190476191</v>
      </c>
      <c r="F189" s="33">
        <f t="shared" si="82"/>
        <v>0.78</v>
      </c>
      <c r="G189" s="33">
        <f t="shared" si="82"/>
        <v>1.1506849315068493</v>
      </c>
      <c r="H189" s="33"/>
      <c r="I189" s="33">
        <f t="shared" si="82"/>
        <v>0.89282482223658699</v>
      </c>
      <c r="J189" s="33">
        <f t="shared" si="82"/>
        <v>1.1707988980716255</v>
      </c>
      <c r="K189" s="33">
        <f t="shared" si="82"/>
        <v>0.8793103448275863</v>
      </c>
      <c r="L189" s="33">
        <f t="shared" si="82"/>
        <v>0.91017964071856283</v>
      </c>
      <c r="M189" s="33">
        <f t="shared" si="82"/>
        <v>0.89655172413793083</v>
      </c>
      <c r="N189" s="33">
        <f t="shared" si="82"/>
        <v>0.92128921778484507</v>
      </c>
      <c r="O189" s="33">
        <f t="shared" si="82"/>
        <v>0.9248154515117808</v>
      </c>
      <c r="P189" s="35">
        <f t="shared" si="82"/>
        <v>0.90459095965213887</v>
      </c>
    </row>
    <row r="190" spans="2:16">
      <c r="B190" s="175">
        <f>B189+1</f>
        <v>2014</v>
      </c>
      <c r="C190" s="34">
        <f>C151/C$171</f>
        <v>0.85844748858447506</v>
      </c>
      <c r="D190" s="33">
        <f t="shared" ref="D190:P190" si="83">D151/D$171</f>
        <v>0.85167464114832547</v>
      </c>
      <c r="E190" s="33">
        <f t="shared" si="83"/>
        <v>0.75595238095238082</v>
      </c>
      <c r="F190" s="33">
        <f t="shared" si="83"/>
        <v>0.76</v>
      </c>
      <c r="G190" s="33">
        <f t="shared" si="83"/>
        <v>1.3922789539227893</v>
      </c>
      <c r="H190" s="33"/>
      <c r="I190" s="33">
        <f t="shared" si="83"/>
        <v>0.85477267830209003</v>
      </c>
      <c r="J190" s="33">
        <f t="shared" si="83"/>
        <v>0.4700413223140496</v>
      </c>
      <c r="K190" s="33">
        <f t="shared" si="83"/>
        <v>0.58182927266855655</v>
      </c>
      <c r="L190" s="33">
        <f t="shared" si="83"/>
        <v>0.82666666666666655</v>
      </c>
      <c r="M190" s="33">
        <f t="shared" si="83"/>
        <v>0.86318131256952169</v>
      </c>
      <c r="N190" s="33">
        <f t="shared" si="83"/>
        <v>0.75520506785616348</v>
      </c>
      <c r="O190" s="33">
        <f t="shared" si="83"/>
        <v>0.81361507898968888</v>
      </c>
      <c r="P190" s="35">
        <f t="shared" si="83"/>
        <v>0.81361507898968888</v>
      </c>
    </row>
    <row r="191" spans="2:16" ht="15.75" thickBot="1">
      <c r="B191" s="176">
        <f>B190+1</f>
        <v>2015</v>
      </c>
      <c r="C191" s="37">
        <f>C161/C$171</f>
        <v>0.83473265576668154</v>
      </c>
      <c r="D191" s="36">
        <f t="shared" ref="D191:O191" si="84">D161/D$171</f>
        <v>1.0386558929792014</v>
      </c>
      <c r="E191" s="36">
        <f t="shared" si="84"/>
        <v>0.90437788018433163</v>
      </c>
      <c r="F191" s="36">
        <f t="shared" si="84"/>
        <v>0.77861333333333338</v>
      </c>
      <c r="G191" s="36">
        <f t="shared" si="84"/>
        <v>0.90519423131000687</v>
      </c>
      <c r="H191" s="36"/>
      <c r="I191" s="36">
        <f t="shared" si="84"/>
        <v>0.8975977686359905</v>
      </c>
      <c r="J191" s="36">
        <f t="shared" si="84"/>
        <v>0</v>
      </c>
      <c r="K191" s="36">
        <f t="shared" si="84"/>
        <v>0</v>
      </c>
      <c r="L191" s="36">
        <f t="shared" si="84"/>
        <v>0</v>
      </c>
      <c r="M191" s="36">
        <f t="shared" si="84"/>
        <v>0</v>
      </c>
      <c r="N191" s="36">
        <f t="shared" si="84"/>
        <v>0</v>
      </c>
      <c r="O191" s="36">
        <f t="shared" si="84"/>
        <v>0.53310133029624229</v>
      </c>
      <c r="P191" s="38"/>
    </row>
    <row r="192" spans="2:16" ht="15.75" thickBot="1"/>
    <row r="193" spans="2:16" ht="18.75" thickBot="1">
      <c r="B193" s="181" t="s">
        <v>236</v>
      </c>
      <c r="C193" s="478" t="s">
        <v>14</v>
      </c>
      <c r="D193" s="479"/>
      <c r="E193" s="479"/>
      <c r="F193" s="479"/>
      <c r="G193" s="479"/>
      <c r="H193" s="479"/>
      <c r="I193" s="479"/>
      <c r="J193" s="479"/>
      <c r="K193" s="479"/>
      <c r="L193" s="479"/>
      <c r="M193" s="480"/>
      <c r="N193" s="480"/>
      <c r="O193" s="480"/>
      <c r="P193" s="481"/>
    </row>
    <row r="194" spans="2:16" ht="15.75">
      <c r="B194" s="475" t="s">
        <v>195</v>
      </c>
      <c r="C194" s="456" t="s">
        <v>196</v>
      </c>
      <c r="D194" s="456" t="s">
        <v>197</v>
      </c>
      <c r="E194" s="456" t="s">
        <v>198</v>
      </c>
      <c r="F194" s="456" t="s">
        <v>199</v>
      </c>
      <c r="G194" s="456" t="s">
        <v>200</v>
      </c>
      <c r="H194" s="456" t="s">
        <v>201</v>
      </c>
      <c r="I194" s="467" t="s">
        <v>202</v>
      </c>
      <c r="J194" s="456" t="s">
        <v>203</v>
      </c>
      <c r="K194" s="456" t="s">
        <v>204</v>
      </c>
      <c r="L194" s="456" t="s">
        <v>205</v>
      </c>
      <c r="M194" s="456" t="s">
        <v>206</v>
      </c>
      <c r="N194" s="467" t="s">
        <v>207</v>
      </c>
      <c r="O194" s="456" t="s">
        <v>208</v>
      </c>
      <c r="P194" s="457"/>
    </row>
    <row r="195" spans="2:16" ht="16.5" thickBot="1">
      <c r="B195" s="476"/>
      <c r="C195" s="477"/>
      <c r="D195" s="477"/>
      <c r="E195" s="477"/>
      <c r="F195" s="477"/>
      <c r="G195" s="477"/>
      <c r="H195" s="477"/>
      <c r="I195" s="477"/>
      <c r="J195" s="477"/>
      <c r="K195" s="477"/>
      <c r="L195" s="477"/>
      <c r="M195" s="477"/>
      <c r="N195" s="477"/>
      <c r="O195" s="183" t="s">
        <v>234</v>
      </c>
      <c r="P195" s="30" t="s">
        <v>235</v>
      </c>
    </row>
    <row r="196" spans="2:16">
      <c r="B196" s="174">
        <v>2000</v>
      </c>
      <c r="C196" s="184">
        <f t="shared" ref="C196:P196" si="85">C7/C$167</f>
        <v>1.2169076751946608</v>
      </c>
      <c r="D196" s="182">
        <f t="shared" si="85"/>
        <v>-0.8166969147005444</v>
      </c>
      <c r="E196" s="182">
        <f t="shared" si="85"/>
        <v>1.4677419354838712</v>
      </c>
      <c r="F196" s="182">
        <f t="shared" si="85"/>
        <v>1.2842490842490837</v>
      </c>
      <c r="G196" s="182">
        <f t="shared" si="85"/>
        <v>1.0242165242165244</v>
      </c>
      <c r="H196" s="182"/>
      <c r="I196" s="182">
        <f t="shared" si="85"/>
        <v>0.90182512066449649</v>
      </c>
      <c r="J196" s="182">
        <f t="shared" si="85"/>
        <v>0.9227504244482172</v>
      </c>
      <c r="K196" s="182">
        <f t="shared" si="85"/>
        <v>1.2344594594594593</v>
      </c>
      <c r="L196" s="182">
        <f t="shared" si="85"/>
        <v>1.9811594202898553</v>
      </c>
      <c r="M196" s="182">
        <f t="shared" si="85"/>
        <v>0.13647642679900707</v>
      </c>
      <c r="N196" s="182">
        <f t="shared" si="85"/>
        <v>1.1408589188171028</v>
      </c>
      <c r="O196" s="182">
        <f t="shared" si="85"/>
        <v>1.0989477794979388</v>
      </c>
      <c r="P196" s="357">
        <f t="shared" si="85"/>
        <v>1.0525371759601516</v>
      </c>
    </row>
    <row r="197" spans="2:16">
      <c r="B197" s="175">
        <v>2001</v>
      </c>
      <c r="C197" s="87">
        <f t="shared" ref="C197:P197" si="86">C17/C$167</f>
        <v>0.92547274749721919</v>
      </c>
      <c r="D197" s="85">
        <f t="shared" si="86"/>
        <v>1.3157894736842042E-2</v>
      </c>
      <c r="E197" s="85">
        <f t="shared" si="86"/>
        <v>1.6642228739002931</v>
      </c>
      <c r="F197" s="85">
        <f t="shared" si="86"/>
        <v>1.0128205128205128</v>
      </c>
      <c r="G197" s="85">
        <f t="shared" si="86"/>
        <v>1.1330891330891328</v>
      </c>
      <c r="H197" s="85"/>
      <c r="I197" s="85">
        <f t="shared" si="86"/>
        <v>1.1585133932984084</v>
      </c>
      <c r="J197" s="85">
        <f t="shared" si="86"/>
        <v>0.86021505376344065</v>
      </c>
      <c r="K197" s="85">
        <f t="shared" si="86"/>
        <v>1.4952048823016562</v>
      </c>
      <c r="L197" s="85">
        <f t="shared" si="86"/>
        <v>0.44492753623188391</v>
      </c>
      <c r="M197" s="85">
        <f t="shared" si="86"/>
        <v>3.0868486352357318</v>
      </c>
      <c r="N197" s="85">
        <f t="shared" si="86"/>
        <v>0.89410228630014221</v>
      </c>
      <c r="O197" s="85">
        <f t="shared" si="86"/>
        <v>1.2115024487003614</v>
      </c>
      <c r="P197" s="88">
        <f t="shared" si="86"/>
        <v>1.0077025306025489</v>
      </c>
    </row>
    <row r="198" spans="2:16">
      <c r="B198" s="175">
        <v>2002</v>
      </c>
      <c r="C198" s="87">
        <f t="shared" ref="C198:P198" si="87">C27/C$167</f>
        <v>0.65517241379310343</v>
      </c>
      <c r="D198" s="85">
        <f t="shared" si="87"/>
        <v>-1.6842105263157896</v>
      </c>
      <c r="E198" s="85">
        <f t="shared" si="87"/>
        <v>1.7272727272727271</v>
      </c>
      <c r="F198" s="85">
        <f t="shared" si="87"/>
        <v>1.1128205128205129</v>
      </c>
      <c r="G198" s="85">
        <f t="shared" si="87"/>
        <v>0</v>
      </c>
      <c r="H198" s="85"/>
      <c r="I198" s="85">
        <f t="shared" si="87"/>
        <v>1.1457174392935983</v>
      </c>
      <c r="J198" s="85">
        <f t="shared" si="87"/>
        <v>0.74596774193548387</v>
      </c>
      <c r="K198" s="85">
        <f t="shared" si="87"/>
        <v>0.88404533565823884</v>
      </c>
      <c r="L198" s="85">
        <f t="shared" si="87"/>
        <v>1.9130434782608698</v>
      </c>
      <c r="M198" s="85">
        <f t="shared" si="87"/>
        <v>1.9230769230769229</v>
      </c>
      <c r="N198" s="85">
        <f t="shared" si="87"/>
        <v>0.84799060893899825</v>
      </c>
      <c r="O198" s="85">
        <f t="shared" si="87"/>
        <v>0.98124781730667032</v>
      </c>
      <c r="P198" s="88">
        <f t="shared" si="87"/>
        <v>0.98124781730667021</v>
      </c>
    </row>
    <row r="199" spans="2:16">
      <c r="B199" s="175">
        <v>2003</v>
      </c>
      <c r="C199" s="87">
        <f t="shared" ref="C199:P199" si="88">C37/C$167</f>
        <v>1</v>
      </c>
      <c r="D199" s="85">
        <f t="shared" si="88"/>
        <v>2.3684210526315792</v>
      </c>
      <c r="E199" s="85">
        <f t="shared" si="88"/>
        <v>1.7272727272727271</v>
      </c>
      <c r="F199" s="85">
        <f t="shared" si="88"/>
        <v>0.8553846153846153</v>
      </c>
      <c r="G199" s="85">
        <f t="shared" si="88"/>
        <v>1.0213675213675213</v>
      </c>
      <c r="H199" s="85"/>
      <c r="I199" s="85">
        <f t="shared" si="88"/>
        <v>0.48268715231788095</v>
      </c>
      <c r="J199" s="85">
        <f t="shared" si="88"/>
        <v>0.90322580645161277</v>
      </c>
      <c r="K199" s="85">
        <f t="shared" si="88"/>
        <v>0.63513513513513509</v>
      </c>
      <c r="L199" s="85">
        <f t="shared" si="88"/>
        <v>1.7826086956521738</v>
      </c>
      <c r="M199" s="85">
        <f t="shared" si="88"/>
        <v>1.2307692307692308</v>
      </c>
      <c r="N199" s="85">
        <f t="shared" si="88"/>
        <v>0.77683989275837362</v>
      </c>
      <c r="O199" s="85">
        <f t="shared" si="88"/>
        <v>0.66505716758529587</v>
      </c>
      <c r="P199" s="88">
        <f t="shared" si="88"/>
        <v>0.66505716758529587</v>
      </c>
    </row>
    <row r="200" spans="2:16">
      <c r="B200" s="175">
        <v>2004</v>
      </c>
      <c r="C200" s="87">
        <f t="shared" ref="C200:P200" si="89">C47/C$167</f>
        <v>1.5517241379310345</v>
      </c>
      <c r="D200" s="85">
        <f t="shared" si="89"/>
        <v>0</v>
      </c>
      <c r="E200" s="85">
        <f t="shared" si="89"/>
        <v>0.63636363636363624</v>
      </c>
      <c r="F200" s="85">
        <f t="shared" si="89"/>
        <v>1.1846153846153846</v>
      </c>
      <c r="G200" s="85">
        <f t="shared" si="89"/>
        <v>0.34188034188034189</v>
      </c>
      <c r="H200" s="85"/>
      <c r="I200" s="85">
        <f t="shared" si="89"/>
        <v>0.64070756361101422</v>
      </c>
      <c r="J200" s="85">
        <f t="shared" si="89"/>
        <v>0.86290322580645151</v>
      </c>
      <c r="K200" s="85">
        <f t="shared" si="89"/>
        <v>1.1891891891891893</v>
      </c>
      <c r="L200" s="85">
        <f t="shared" si="89"/>
        <v>1.4347826086956521</v>
      </c>
      <c r="M200" s="85">
        <f t="shared" si="89"/>
        <v>0.92307692307692302</v>
      </c>
      <c r="N200" s="85">
        <f t="shared" si="89"/>
        <v>0.9935764167002602</v>
      </c>
      <c r="O200" s="85">
        <f t="shared" si="89"/>
        <v>0.91563417193349472</v>
      </c>
      <c r="P200" s="88">
        <f t="shared" si="89"/>
        <v>0.82041656678380581</v>
      </c>
    </row>
    <row r="201" spans="2:16">
      <c r="B201" s="175">
        <f>B200+1</f>
        <v>2005</v>
      </c>
      <c r="C201" s="87">
        <f t="shared" ref="C201:P201" si="90">C57/C$167</f>
        <v>0.24137931034482757</v>
      </c>
      <c r="D201" s="85">
        <f t="shared" si="90"/>
        <v>2.2105263157894739</v>
      </c>
      <c r="E201" s="85">
        <f t="shared" si="90"/>
        <v>0.40909090909090906</v>
      </c>
      <c r="F201" s="85">
        <f t="shared" si="90"/>
        <v>1.3846153846153846</v>
      </c>
      <c r="G201" s="85">
        <f t="shared" si="90"/>
        <v>0.75213675213675224</v>
      </c>
      <c r="H201" s="85"/>
      <c r="I201" s="85">
        <f t="shared" si="90"/>
        <v>0.80971694873681632</v>
      </c>
      <c r="J201" s="85">
        <f t="shared" si="90"/>
        <v>0.89516129032258063</v>
      </c>
      <c r="K201" s="85">
        <f t="shared" si="90"/>
        <v>1.243243243243243</v>
      </c>
      <c r="L201" s="85">
        <f t="shared" si="90"/>
        <v>0.60869565217391308</v>
      </c>
      <c r="M201" s="85">
        <f t="shared" si="90"/>
        <v>1.4615384615384615</v>
      </c>
      <c r="N201" s="85">
        <f t="shared" si="90"/>
        <v>0.87256519083270678</v>
      </c>
      <c r="O201" s="85">
        <f t="shared" si="90"/>
        <v>0.88355020260742301</v>
      </c>
      <c r="P201" s="88">
        <f t="shared" si="90"/>
        <v>0.84474382348766885</v>
      </c>
    </row>
    <row r="202" spans="2:16">
      <c r="B202" s="175">
        <f t="shared" ref="B202:B210" si="91">B201+1</f>
        <v>2006</v>
      </c>
      <c r="C202" s="87">
        <f t="shared" ref="C202:P202" si="92">C67/C$167</f>
        <v>2.0689655172413794</v>
      </c>
      <c r="D202" s="85">
        <f t="shared" si="92"/>
        <v>1.8421052631578949</v>
      </c>
      <c r="E202" s="85">
        <f t="shared" si="92"/>
        <v>0</v>
      </c>
      <c r="F202" s="85">
        <f t="shared" si="92"/>
        <v>1.2</v>
      </c>
      <c r="G202" s="85">
        <f t="shared" si="92"/>
        <v>0.92307692307692324</v>
      </c>
      <c r="H202" s="85"/>
      <c r="I202" s="85">
        <f t="shared" si="92"/>
        <v>0.19755522976593706</v>
      </c>
      <c r="J202" s="85">
        <f t="shared" si="92"/>
        <v>0</v>
      </c>
      <c r="K202" s="85">
        <f t="shared" si="92"/>
        <v>1.4054054054054055</v>
      </c>
      <c r="L202" s="85">
        <f t="shared" si="92"/>
        <v>2.4347826086956523</v>
      </c>
      <c r="M202" s="85">
        <f t="shared" si="92"/>
        <v>-1.5384615384615383</v>
      </c>
      <c r="N202" s="85">
        <f t="shared" si="92"/>
        <v>1.2893118330644435</v>
      </c>
      <c r="O202" s="85">
        <f t="shared" si="92"/>
        <v>0.88196952430628395</v>
      </c>
      <c r="P202" s="88">
        <f t="shared" si="92"/>
        <v>0.78503573029403706</v>
      </c>
    </row>
    <row r="203" spans="2:16">
      <c r="B203" s="175">
        <f t="shared" si="91"/>
        <v>2007</v>
      </c>
      <c r="C203" s="87">
        <f t="shared" ref="C203:P203" si="93">C77/C$167</f>
        <v>-1.103448275862069</v>
      </c>
      <c r="D203" s="85">
        <f t="shared" si="93"/>
        <v>-1.5789473684210527</v>
      </c>
      <c r="E203" s="85">
        <f t="shared" si="93"/>
        <v>2.2272727272727271</v>
      </c>
      <c r="F203" s="85">
        <f t="shared" si="93"/>
        <v>1.4615384615384615</v>
      </c>
      <c r="G203" s="85">
        <f t="shared" si="93"/>
        <v>0.95726495726495731</v>
      </c>
      <c r="H203" s="85"/>
      <c r="I203" s="85">
        <f t="shared" si="93"/>
        <v>2.0857260927152321</v>
      </c>
      <c r="J203" s="85">
        <f t="shared" si="93"/>
        <v>1.032258064516129</v>
      </c>
      <c r="K203" s="85">
        <f t="shared" si="93"/>
        <v>0.81081081081081074</v>
      </c>
      <c r="L203" s="85">
        <f t="shared" si="93"/>
        <v>0.39130434782608697</v>
      </c>
      <c r="M203" s="85">
        <f t="shared" si="93"/>
        <v>1</v>
      </c>
      <c r="N203" s="85">
        <f t="shared" si="93"/>
        <v>0.48244162906303478</v>
      </c>
      <c r="O203" s="85">
        <f t="shared" si="93"/>
        <v>1.1685548297812329</v>
      </c>
      <c r="P203" s="88">
        <f t="shared" si="93"/>
        <v>1.1685548297812325</v>
      </c>
    </row>
    <row r="204" spans="2:16">
      <c r="B204" s="175">
        <f t="shared" si="91"/>
        <v>2008</v>
      </c>
      <c r="C204" s="87">
        <f t="shared" ref="C204:P204" si="94">C87/C$167</f>
        <v>-0.31034482758620691</v>
      </c>
      <c r="D204" s="85">
        <f t="shared" si="94"/>
        <v>-1.1052631578947369</v>
      </c>
      <c r="E204" s="85">
        <f t="shared" si="94"/>
        <v>1.4545454545454546</v>
      </c>
      <c r="F204" s="85">
        <f t="shared" si="94"/>
        <v>1.2461538461538462</v>
      </c>
      <c r="G204" s="85">
        <f t="shared" si="94"/>
        <v>0.95726495726495731</v>
      </c>
      <c r="H204" s="85"/>
      <c r="I204" s="85">
        <f t="shared" si="94"/>
        <v>1.6631797890605837</v>
      </c>
      <c r="J204" s="85">
        <f t="shared" si="94"/>
        <v>0.74193548387096764</v>
      </c>
      <c r="K204" s="85">
        <f t="shared" si="94"/>
        <v>1.1081081081081079</v>
      </c>
      <c r="L204" s="85">
        <f t="shared" si="94"/>
        <v>1.8695652173913044</v>
      </c>
      <c r="M204" s="85">
        <f t="shared" si="94"/>
        <v>-0.23076923076923075</v>
      </c>
      <c r="N204" s="85">
        <f t="shared" si="94"/>
        <v>1.1052828081694157</v>
      </c>
      <c r="O204" s="85">
        <f t="shared" si="94"/>
        <v>1.3837970826081789</v>
      </c>
      <c r="P204" s="88">
        <f t="shared" si="94"/>
        <v>1.3387884913992123</v>
      </c>
    </row>
    <row r="205" spans="2:16">
      <c r="B205" s="175">
        <f t="shared" si="91"/>
        <v>2009</v>
      </c>
      <c r="C205" s="87">
        <f t="shared" ref="C205:P205" si="95">C97/C$167</f>
        <v>1.4137931034482758</v>
      </c>
      <c r="D205" s="85">
        <f t="shared" si="95"/>
        <v>0.73684210526315785</v>
      </c>
      <c r="E205" s="85">
        <f t="shared" si="95"/>
        <v>1.4090909090909089</v>
      </c>
      <c r="F205" s="85">
        <f t="shared" si="95"/>
        <v>1.8153846153846156</v>
      </c>
      <c r="G205" s="85">
        <f t="shared" si="95"/>
        <v>0.96581196581196593</v>
      </c>
      <c r="H205" s="85"/>
      <c r="I205" s="85">
        <f t="shared" si="95"/>
        <v>0.89407695254775332</v>
      </c>
      <c r="J205" s="85">
        <f t="shared" si="95"/>
        <v>0</v>
      </c>
      <c r="K205" s="85">
        <f t="shared" si="95"/>
        <v>0.82432432432432423</v>
      </c>
      <c r="L205" s="85">
        <f t="shared" si="95"/>
        <v>2.5217391304347827</v>
      </c>
      <c r="M205" s="85">
        <f t="shared" si="95"/>
        <v>0.92307692307692302</v>
      </c>
      <c r="N205" s="85">
        <f t="shared" si="95"/>
        <v>0.72909373152941337</v>
      </c>
      <c r="O205" s="85">
        <f t="shared" si="95"/>
        <v>0.85073482137504308</v>
      </c>
      <c r="P205" s="88">
        <f t="shared" si="95"/>
        <v>0.7898926260881346</v>
      </c>
    </row>
    <row r="206" spans="2:16">
      <c r="B206" s="175">
        <f t="shared" si="91"/>
        <v>2010</v>
      </c>
      <c r="C206" s="87">
        <f t="shared" ref="C206:P206" si="96">C107/C$167</f>
        <v>1.586206896551724</v>
      </c>
      <c r="D206" s="85">
        <f t="shared" si="96"/>
        <v>1.0526315789473684</v>
      </c>
      <c r="E206" s="85">
        <f t="shared" si="96"/>
        <v>1.1818181818181817</v>
      </c>
      <c r="F206" s="85">
        <f t="shared" si="96"/>
        <v>1.1230769230769231</v>
      </c>
      <c r="G206" s="85">
        <f t="shared" si="96"/>
        <v>0.94871794871794879</v>
      </c>
      <c r="H206" s="85"/>
      <c r="I206" s="85">
        <f t="shared" si="96"/>
        <v>0.79829286239882269</v>
      </c>
      <c r="J206" s="85">
        <f t="shared" si="96"/>
        <v>0.86290322580645151</v>
      </c>
      <c r="K206" s="85">
        <f t="shared" si="96"/>
        <v>0.81081081081081074</v>
      </c>
      <c r="L206" s="85">
        <f t="shared" si="96"/>
        <v>2.0434782608695654</v>
      </c>
      <c r="M206" s="85">
        <f t="shared" si="96"/>
        <v>3.6153846153846154</v>
      </c>
      <c r="N206" s="85">
        <f t="shared" si="96"/>
        <v>0.82368112204239519</v>
      </c>
      <c r="O206" s="85">
        <f t="shared" si="96"/>
        <v>0.8748301627524856</v>
      </c>
      <c r="P206" s="88">
        <f t="shared" si="96"/>
        <v>0.82229351449959098</v>
      </c>
    </row>
    <row r="207" spans="2:16">
      <c r="B207" s="175">
        <f t="shared" si="91"/>
        <v>2011</v>
      </c>
      <c r="C207" s="87">
        <f t="shared" ref="C207:P207" si="97">C117/C$167</f>
        <v>0.44827586206896552</v>
      </c>
      <c r="D207" s="85">
        <f t="shared" si="97"/>
        <v>1.0526315789473684</v>
      </c>
      <c r="E207" s="85">
        <f t="shared" si="97"/>
        <v>1.7727272727272725</v>
      </c>
      <c r="F207" s="85">
        <f t="shared" si="97"/>
        <v>1.676923076923077</v>
      </c>
      <c r="G207" s="85">
        <f t="shared" si="97"/>
        <v>0.90598290598290598</v>
      </c>
      <c r="H207" s="85"/>
      <c r="I207" s="85">
        <f t="shared" si="97"/>
        <v>1.1977527593818984</v>
      </c>
      <c r="J207" s="85">
        <f t="shared" si="97"/>
        <v>0.99193548387096775</v>
      </c>
      <c r="K207" s="85">
        <f t="shared" si="97"/>
        <v>0.86486486486486491</v>
      </c>
      <c r="L207" s="85">
        <f t="shared" si="97"/>
        <v>1</v>
      </c>
      <c r="M207" s="85">
        <f t="shared" si="97"/>
        <v>-1.4615384615384615</v>
      </c>
      <c r="N207" s="85">
        <f t="shared" si="97"/>
        <v>0.83044379110124711</v>
      </c>
      <c r="O207" s="85">
        <f t="shared" si="97"/>
        <v>0.9808994458429916</v>
      </c>
      <c r="P207" s="88">
        <f t="shared" si="97"/>
        <v>0.98089944584299138</v>
      </c>
    </row>
    <row r="208" spans="2:16">
      <c r="B208" s="175">
        <f t="shared" si="91"/>
        <v>2012</v>
      </c>
      <c r="C208" s="87">
        <f t="shared" ref="C208:P208" si="98">C127/C$167</f>
        <v>-0.10344827586206896</v>
      </c>
      <c r="D208" s="85">
        <f t="shared" si="98"/>
        <v>-2.8421052631578951</v>
      </c>
      <c r="E208" s="85">
        <f t="shared" si="98"/>
        <v>2.545454545454545</v>
      </c>
      <c r="F208" s="85">
        <f t="shared" si="98"/>
        <v>0.9538461538461539</v>
      </c>
      <c r="G208" s="85">
        <f t="shared" si="98"/>
        <v>0.90598290598290598</v>
      </c>
      <c r="H208" s="85"/>
      <c r="I208" s="85">
        <f t="shared" si="98"/>
        <v>1.7908174834437089</v>
      </c>
      <c r="J208" s="85">
        <f t="shared" si="98"/>
        <v>0.96774193548387089</v>
      </c>
      <c r="K208" s="85">
        <f t="shared" si="98"/>
        <v>1.1891891891891893</v>
      </c>
      <c r="L208" s="85">
        <f t="shared" si="98"/>
        <v>1.956521739130435</v>
      </c>
      <c r="M208" s="85">
        <f t="shared" si="98"/>
        <v>-0.84615384615384615</v>
      </c>
      <c r="N208" s="85">
        <f t="shared" si="98"/>
        <v>1.3073587977289238</v>
      </c>
      <c r="O208" s="85">
        <f t="shared" si="98"/>
        <v>1.5627877186661865</v>
      </c>
      <c r="P208" s="88">
        <f t="shared" si="98"/>
        <v>1.5184671151763101</v>
      </c>
    </row>
    <row r="209" spans="2:16">
      <c r="B209" s="175">
        <f t="shared" si="91"/>
        <v>2013</v>
      </c>
      <c r="C209" s="87">
        <f t="shared" ref="C209:P209" si="99">C137/C$167</f>
        <v>-0.65517241379310343</v>
      </c>
      <c r="D209" s="85">
        <f t="shared" si="99"/>
        <v>-0.94736842105263164</v>
      </c>
      <c r="E209" s="85">
        <f t="shared" si="99"/>
        <v>9.0909090909090912E-2</v>
      </c>
      <c r="F209" s="85">
        <f t="shared" si="99"/>
        <v>1.1230769230769231</v>
      </c>
      <c r="G209" s="85">
        <f t="shared" si="99"/>
        <v>0.87179487179487181</v>
      </c>
      <c r="H209" s="85"/>
      <c r="I209" s="85">
        <f t="shared" si="99"/>
        <v>1.4166809505259059</v>
      </c>
      <c r="J209" s="85">
        <f t="shared" si="99"/>
        <v>0.84677419354838712</v>
      </c>
      <c r="K209" s="85">
        <f t="shared" si="99"/>
        <v>1.1891891891891893</v>
      </c>
      <c r="L209" s="85">
        <f t="shared" si="99"/>
        <v>1.6521739130434783</v>
      </c>
      <c r="M209" s="85">
        <f t="shared" si="99"/>
        <v>-0.61538461538461542</v>
      </c>
      <c r="N209" s="89">
        <f t="shared" si="99"/>
        <v>1.1917498587304574</v>
      </c>
      <c r="O209" s="85">
        <f t="shared" si="99"/>
        <v>1.3586064944241345</v>
      </c>
      <c r="P209" s="88">
        <f t="shared" si="99"/>
        <v>1.2883907899035523</v>
      </c>
    </row>
    <row r="210" spans="2:16">
      <c r="B210" s="175">
        <f t="shared" si="91"/>
        <v>2014</v>
      </c>
      <c r="C210" s="87">
        <f t="shared" ref="C210:P210" si="100">C147/C$167</f>
        <v>-6.8965517241379309E-2</v>
      </c>
      <c r="D210" s="85">
        <f t="shared" si="100"/>
        <v>-0.63157894736842102</v>
      </c>
      <c r="E210" s="85">
        <f t="shared" si="100"/>
        <v>2.8636363636363633</v>
      </c>
      <c r="F210" s="85">
        <f t="shared" si="100"/>
        <v>1.4615384615384615</v>
      </c>
      <c r="G210" s="85">
        <f t="shared" si="100"/>
        <v>0.88888888888888895</v>
      </c>
      <c r="H210" s="85"/>
      <c r="I210" s="85">
        <f t="shared" si="100"/>
        <v>2.0366687834527806</v>
      </c>
      <c r="J210" s="85">
        <f t="shared" si="100"/>
        <v>1.1088709677419355</v>
      </c>
      <c r="K210" s="85">
        <f t="shared" si="100"/>
        <v>1.3382737576285961</v>
      </c>
      <c r="L210" s="85">
        <f t="shared" si="100"/>
        <v>2.4521739130434783</v>
      </c>
      <c r="M210" s="85">
        <f t="shared" si="100"/>
        <v>-1.1364764267990073</v>
      </c>
      <c r="N210" s="85">
        <f t="shared" si="100"/>
        <v>1.3741916511529539</v>
      </c>
      <c r="O210" s="85">
        <f t="shared" si="100"/>
        <v>1.6373683216589927</v>
      </c>
      <c r="P210" s="88">
        <f t="shared" si="100"/>
        <v>1.6373683216589927</v>
      </c>
    </row>
    <row r="211" spans="2:16" ht="15.75" thickBot="1">
      <c r="B211" s="176">
        <f>B210+1</f>
        <v>2015</v>
      </c>
      <c r="C211" s="93">
        <f>C157/C$167</f>
        <v>-0.24805339265850951</v>
      </c>
      <c r="D211" s="91">
        <f>D157/D$167</f>
        <v>0.31954887218045125</v>
      </c>
      <c r="E211" s="91">
        <f t="shared" ref="E211:O211" si="101">E157/E$167</f>
        <v>1.7302052785923752</v>
      </c>
      <c r="F211" s="91">
        <f t="shared" si="101"/>
        <v>1.1953846153846153</v>
      </c>
      <c r="G211" s="91">
        <f t="shared" si="101"/>
        <v>1.032258064516129</v>
      </c>
      <c r="H211" s="91"/>
      <c r="I211" s="91">
        <f t="shared" si="101"/>
        <v>1.5506463890063609</v>
      </c>
      <c r="J211" s="91">
        <f t="shared" si="101"/>
        <v>0</v>
      </c>
      <c r="K211" s="91">
        <f t="shared" si="101"/>
        <v>0</v>
      </c>
      <c r="L211" s="91">
        <f t="shared" si="101"/>
        <v>0</v>
      </c>
      <c r="M211" s="91">
        <f t="shared" si="101"/>
        <v>0</v>
      </c>
      <c r="N211" s="91"/>
      <c r="O211" s="91">
        <f t="shared" si="101"/>
        <v>1.3660694128279767</v>
      </c>
      <c r="P211" s="94"/>
    </row>
  </sheetData>
  <customSheetViews>
    <customSheetView guid="{6DA84043-8308-458F-9378-22AB3DF247A3}" scale="80" showPageBreaks="1" fitToPage="1" printArea="1" view="pageBreakPreview" topLeftCell="A181">
      <selection activeCell="B196" activeCellId="1" sqref="B194:P195 B196:B211"/>
      <pageMargins left="0.98425196850393704" right="0.98425196850393704" top="0.98425196850393704" bottom="0.98425196850393704" header="0.51181102362204722" footer="0.51181102362204722"/>
      <printOptions horizontalCentered="1" verticalCentered="1"/>
      <pageSetup paperSize="9" scale="18" orientation="portrait" r:id="rId1"/>
      <headerFooter alignWithMargins="0"/>
    </customSheetView>
  </customSheetViews>
  <mergeCells count="303">
    <mergeCell ref="F4:F5"/>
    <mergeCell ref="G4:G5"/>
    <mergeCell ref="J4:J5"/>
    <mergeCell ref="K4:K5"/>
    <mergeCell ref="L4:L5"/>
    <mergeCell ref="M4:M5"/>
    <mergeCell ref="H4:H5"/>
    <mergeCell ref="I4:I5"/>
    <mergeCell ref="B3:K3"/>
    <mergeCell ref="L3:P3"/>
    <mergeCell ref="B4:B5"/>
    <mergeCell ref="C4:C5"/>
    <mergeCell ref="D4:D5"/>
    <mergeCell ref="E4:E5"/>
    <mergeCell ref="N4:N5"/>
    <mergeCell ref="O4:P4"/>
    <mergeCell ref="L13:P13"/>
    <mergeCell ref="B14:B15"/>
    <mergeCell ref="C14:C15"/>
    <mergeCell ref="D14:D15"/>
    <mergeCell ref="E14:E15"/>
    <mergeCell ref="F14:F15"/>
    <mergeCell ref="G14:G15"/>
    <mergeCell ref="H14:H15"/>
    <mergeCell ref="M14:M15"/>
    <mergeCell ref="B13:K13"/>
    <mergeCell ref="B23:K23"/>
    <mergeCell ref="L23:P23"/>
    <mergeCell ref="I14:I15"/>
    <mergeCell ref="N14:N15"/>
    <mergeCell ref="O14:P14"/>
    <mergeCell ref="J14:J15"/>
    <mergeCell ref="K14:K15"/>
    <mergeCell ref="B24:B25"/>
    <mergeCell ref="C24:C25"/>
    <mergeCell ref="D24:D25"/>
    <mergeCell ref="E24:E25"/>
    <mergeCell ref="L14:L15"/>
    <mergeCell ref="F24:F25"/>
    <mergeCell ref="G24:G25"/>
    <mergeCell ref="L33:P33"/>
    <mergeCell ref="B33:K33"/>
    <mergeCell ref="H24:H25"/>
    <mergeCell ref="I24:I25"/>
    <mergeCell ref="J24:J25"/>
    <mergeCell ref="K24:K25"/>
    <mergeCell ref="N24:N25"/>
    <mergeCell ref="O24:P24"/>
    <mergeCell ref="L24:L25"/>
    <mergeCell ref="M24:M25"/>
    <mergeCell ref="O34:P34"/>
    <mergeCell ref="L34:L35"/>
    <mergeCell ref="J34:J35"/>
    <mergeCell ref="K34:K35"/>
    <mergeCell ref="M34:M35"/>
    <mergeCell ref="N34:N35"/>
    <mergeCell ref="B43:K43"/>
    <mergeCell ref="L43:P43"/>
    <mergeCell ref="B44:B45"/>
    <mergeCell ref="C44:C45"/>
    <mergeCell ref="D44:D45"/>
    <mergeCell ref="E44:E45"/>
    <mergeCell ref="H44:H45"/>
    <mergeCell ref="I44:I45"/>
    <mergeCell ref="J44:J45"/>
    <mergeCell ref="K44:K45"/>
    <mergeCell ref="B34:B35"/>
    <mergeCell ref="C34:C35"/>
    <mergeCell ref="D34:D35"/>
    <mergeCell ref="E34:E35"/>
    <mergeCell ref="F34:F35"/>
    <mergeCell ref="G34:G35"/>
    <mergeCell ref="H34:H35"/>
    <mergeCell ref="I34:I35"/>
    <mergeCell ref="L44:L45"/>
    <mergeCell ref="M44:M45"/>
    <mergeCell ref="N44:N45"/>
    <mergeCell ref="O44:P44"/>
    <mergeCell ref="F44:F45"/>
    <mergeCell ref="M54:M55"/>
    <mergeCell ref="N54:N55"/>
    <mergeCell ref="J54:J55"/>
    <mergeCell ref="K54:K55"/>
    <mergeCell ref="L54:L55"/>
    <mergeCell ref="G54:G55"/>
    <mergeCell ref="H54:H55"/>
    <mergeCell ref="B53:K53"/>
    <mergeCell ref="L53:P53"/>
    <mergeCell ref="F54:F55"/>
    <mergeCell ref="I54:I55"/>
    <mergeCell ref="O54:P54"/>
    <mergeCell ref="G44:G45"/>
    <mergeCell ref="B64:B65"/>
    <mergeCell ref="L74:L75"/>
    <mergeCell ref="G74:G75"/>
    <mergeCell ref="H74:H75"/>
    <mergeCell ref="I74:I75"/>
    <mergeCell ref="B54:B55"/>
    <mergeCell ref="C54:C55"/>
    <mergeCell ref="D54:D55"/>
    <mergeCell ref="E54:E55"/>
    <mergeCell ref="B63:K63"/>
    <mergeCell ref="L63:P63"/>
    <mergeCell ref="D74:D75"/>
    <mergeCell ref="E74:E75"/>
    <mergeCell ref="F74:F75"/>
    <mergeCell ref="C64:C65"/>
    <mergeCell ref="D64:D65"/>
    <mergeCell ref="E64:E65"/>
    <mergeCell ref="F64:F65"/>
    <mergeCell ref="G64:G65"/>
    <mergeCell ref="J64:J65"/>
    <mergeCell ref="B94:B95"/>
    <mergeCell ref="C94:C95"/>
    <mergeCell ref="D94:D95"/>
    <mergeCell ref="E94:E95"/>
    <mergeCell ref="F94:F95"/>
    <mergeCell ref="O94:P94"/>
    <mergeCell ref="L94:L95"/>
    <mergeCell ref="O84:P84"/>
    <mergeCell ref="L84:L85"/>
    <mergeCell ref="M84:M85"/>
    <mergeCell ref="B93:K93"/>
    <mergeCell ref="G94:G95"/>
    <mergeCell ref="M94:M95"/>
    <mergeCell ref="N94:N95"/>
    <mergeCell ref="N84:N85"/>
    <mergeCell ref="B84:B85"/>
    <mergeCell ref="H84:H85"/>
    <mergeCell ref="I84:I85"/>
    <mergeCell ref="C84:C85"/>
    <mergeCell ref="D84:D85"/>
    <mergeCell ref="E84:E85"/>
    <mergeCell ref="F84:F85"/>
    <mergeCell ref="G84:G85"/>
    <mergeCell ref="J84:J85"/>
    <mergeCell ref="H94:H95"/>
    <mergeCell ref="I94:I95"/>
    <mergeCell ref="J94:J95"/>
    <mergeCell ref="K94:K95"/>
    <mergeCell ref="M74:M75"/>
    <mergeCell ref="N74:N75"/>
    <mergeCell ref="O74:P74"/>
    <mergeCell ref="H64:H65"/>
    <mergeCell ref="I64:I65"/>
    <mergeCell ref="J74:J75"/>
    <mergeCell ref="L93:P93"/>
    <mergeCell ref="B83:K83"/>
    <mergeCell ref="L83:P83"/>
    <mergeCell ref="K84:K85"/>
    <mergeCell ref="K74:K75"/>
    <mergeCell ref="B73:K73"/>
    <mergeCell ref="N64:N65"/>
    <mergeCell ref="K64:K65"/>
    <mergeCell ref="L64:L65"/>
    <mergeCell ref="M64:M65"/>
    <mergeCell ref="O64:P64"/>
    <mergeCell ref="L73:P73"/>
    <mergeCell ref="B74:B75"/>
    <mergeCell ref="C74:C75"/>
    <mergeCell ref="B113:K113"/>
    <mergeCell ref="L113:P113"/>
    <mergeCell ref="N104:N105"/>
    <mergeCell ref="O104:P104"/>
    <mergeCell ref="M104:M105"/>
    <mergeCell ref="L104:L105"/>
    <mergeCell ref="I104:I105"/>
    <mergeCell ref="H104:H105"/>
    <mergeCell ref="B103:K103"/>
    <mergeCell ref="L103:P103"/>
    <mergeCell ref="F104:F105"/>
    <mergeCell ref="G104:G105"/>
    <mergeCell ref="J104:J105"/>
    <mergeCell ref="K104:K105"/>
    <mergeCell ref="B104:B105"/>
    <mergeCell ref="C104:C105"/>
    <mergeCell ref="D104:D105"/>
    <mergeCell ref="E104:E105"/>
    <mergeCell ref="I114:I115"/>
    <mergeCell ref="L114:L115"/>
    <mergeCell ref="B114:B115"/>
    <mergeCell ref="C114:C115"/>
    <mergeCell ref="D114:D115"/>
    <mergeCell ref="E114:E115"/>
    <mergeCell ref="B123:K123"/>
    <mergeCell ref="L123:P123"/>
    <mergeCell ref="G114:G115"/>
    <mergeCell ref="H114:H115"/>
    <mergeCell ref="O114:P114"/>
    <mergeCell ref="J114:J115"/>
    <mergeCell ref="K114:K115"/>
    <mergeCell ref="F114:F115"/>
    <mergeCell ref="M114:M115"/>
    <mergeCell ref="N114:N115"/>
    <mergeCell ref="D124:D125"/>
    <mergeCell ref="E124:E125"/>
    <mergeCell ref="H124:H125"/>
    <mergeCell ref="I124:I125"/>
    <mergeCell ref="N124:N125"/>
    <mergeCell ref="K124:K125"/>
    <mergeCell ref="L124:L125"/>
    <mergeCell ref="M124:M125"/>
    <mergeCell ref="L143:P143"/>
    <mergeCell ref="O124:P124"/>
    <mergeCell ref="F124:F125"/>
    <mergeCell ref="G124:G125"/>
    <mergeCell ref="L133:P133"/>
    <mergeCell ref="B133:K133"/>
    <mergeCell ref="J124:J125"/>
    <mergeCell ref="B124:B125"/>
    <mergeCell ref="C124:C125"/>
    <mergeCell ref="O134:P134"/>
    <mergeCell ref="J134:J135"/>
    <mergeCell ref="K134:K135"/>
    <mergeCell ref="F134:F135"/>
    <mergeCell ref="G134:G135"/>
    <mergeCell ref="H134:H135"/>
    <mergeCell ref="B143:K143"/>
    <mergeCell ref="E144:E145"/>
    <mergeCell ref="F144:F145"/>
    <mergeCell ref="G144:G145"/>
    <mergeCell ref="J144:J145"/>
    <mergeCell ref="L134:L135"/>
    <mergeCell ref="M134:M135"/>
    <mergeCell ref="N134:N135"/>
    <mergeCell ref="I134:I135"/>
    <mergeCell ref="B134:B135"/>
    <mergeCell ref="C134:C135"/>
    <mergeCell ref="D134:D135"/>
    <mergeCell ref="E134:E135"/>
    <mergeCell ref="N144:N145"/>
    <mergeCell ref="B174:B175"/>
    <mergeCell ref="C174:C175"/>
    <mergeCell ref="D174:D175"/>
    <mergeCell ref="E174:E175"/>
    <mergeCell ref="B164:B165"/>
    <mergeCell ref="K174:K175"/>
    <mergeCell ref="O144:P144"/>
    <mergeCell ref="L144:L145"/>
    <mergeCell ref="M144:M145"/>
    <mergeCell ref="L153:P153"/>
    <mergeCell ref="B144:B145"/>
    <mergeCell ref="C144:C145"/>
    <mergeCell ref="D144:D145"/>
    <mergeCell ref="M154:M155"/>
    <mergeCell ref="O164:P164"/>
    <mergeCell ref="H144:H145"/>
    <mergeCell ref="I144:I145"/>
    <mergeCell ref="J164:J165"/>
    <mergeCell ref="K144:K145"/>
    <mergeCell ref="H154:H155"/>
    <mergeCell ref="I164:I165"/>
    <mergeCell ref="L164:L165"/>
    <mergeCell ref="N154:N155"/>
    <mergeCell ref="N163:P163"/>
    <mergeCell ref="M164:M165"/>
    <mergeCell ref="N164:N165"/>
    <mergeCell ref="K164:K165"/>
    <mergeCell ref="B163:L163"/>
    <mergeCell ref="B153:K153"/>
    <mergeCell ref="E154:E155"/>
    <mergeCell ref="F154:F155"/>
    <mergeCell ref="G154:G155"/>
    <mergeCell ref="B154:B155"/>
    <mergeCell ref="L174:L175"/>
    <mergeCell ref="O154:P154"/>
    <mergeCell ref="I154:I155"/>
    <mergeCell ref="J154:J155"/>
    <mergeCell ref="K154:K155"/>
    <mergeCell ref="L154:L155"/>
    <mergeCell ref="O174:P174"/>
    <mergeCell ref="C173:L173"/>
    <mergeCell ref="M173:P173"/>
    <mergeCell ref="F174:F175"/>
    <mergeCell ref="G174:G175"/>
    <mergeCell ref="H174:H175"/>
    <mergeCell ref="N174:N175"/>
    <mergeCell ref="M174:M175"/>
    <mergeCell ref="I174:I175"/>
    <mergeCell ref="J174:J175"/>
    <mergeCell ref="H164:H165"/>
    <mergeCell ref="C164:C165"/>
    <mergeCell ref="D164:D165"/>
    <mergeCell ref="E164:E165"/>
    <mergeCell ref="F164:F165"/>
    <mergeCell ref="G164:G165"/>
    <mergeCell ref="C154:C155"/>
    <mergeCell ref="D154:D155"/>
    <mergeCell ref="C193:P193"/>
    <mergeCell ref="B194:B195"/>
    <mergeCell ref="C194:C195"/>
    <mergeCell ref="D194:D195"/>
    <mergeCell ref="E194:E195"/>
    <mergeCell ref="F194:F195"/>
    <mergeCell ref="G194:G195"/>
    <mergeCell ref="H194:H195"/>
    <mergeCell ref="I194:I195"/>
    <mergeCell ref="N194:N195"/>
    <mergeCell ref="O194:P194"/>
    <mergeCell ref="J194:J195"/>
    <mergeCell ref="K194:K195"/>
    <mergeCell ref="L194:L195"/>
    <mergeCell ref="M194:M195"/>
  </mergeCells>
  <phoneticPr fontId="26" type="noConversion"/>
  <printOptions horizontalCentered="1" verticalCentered="1"/>
  <pageMargins left="0.98425196850393704" right="0.98425196850393704" top="0.98425196850393704" bottom="0.98425196850393704" header="0.51181102362204722" footer="0.51181102362204722"/>
  <pageSetup paperSize="9" scale="18" orientation="portrait" r:id="rId2"/>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27"/>
  <sheetViews>
    <sheetView zoomScale="70" zoomScaleNormal="70" zoomScaleSheetLayoutView="80" workbookViewId="0">
      <selection activeCell="A11" sqref="A11:B11"/>
    </sheetView>
  </sheetViews>
  <sheetFormatPr defaultRowHeight="12.75"/>
  <sheetData>
    <row r="2" spans="2:16" ht="13.5" thickBot="1"/>
    <row r="3" spans="2:16" ht="24" thickBot="1">
      <c r="B3" s="473" t="s">
        <v>547</v>
      </c>
      <c r="C3" s="474"/>
      <c r="D3" s="474"/>
      <c r="E3" s="474"/>
      <c r="F3" s="474"/>
      <c r="G3" s="474"/>
      <c r="H3" s="474"/>
      <c r="I3" s="474"/>
      <c r="J3" s="474"/>
      <c r="K3" s="474"/>
      <c r="L3" s="470" t="s">
        <v>224</v>
      </c>
      <c r="M3" s="471"/>
      <c r="N3" s="471"/>
      <c r="O3" s="471"/>
      <c r="P3" s="472"/>
    </row>
    <row r="4" spans="2:16" ht="15.75">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6" ht="16.5" thickBot="1">
      <c r="B5" s="466"/>
      <c r="C5" s="462"/>
      <c r="D5" s="462"/>
      <c r="E5" s="462"/>
      <c r="F5" s="462"/>
      <c r="G5" s="462"/>
      <c r="H5" s="462"/>
      <c r="I5" s="462"/>
      <c r="J5" s="462"/>
      <c r="K5" s="462"/>
      <c r="L5" s="462"/>
      <c r="M5" s="462"/>
      <c r="N5" s="462"/>
      <c r="O5" s="145" t="s">
        <v>209</v>
      </c>
      <c r="P5" s="30" t="s">
        <v>210</v>
      </c>
    </row>
    <row r="6" spans="2:16" ht="15">
      <c r="B6" s="148" t="s">
        <v>211</v>
      </c>
      <c r="C6" s="146">
        <v>31</v>
      </c>
      <c r="D6" s="8">
        <v>28</v>
      </c>
      <c r="E6" s="8">
        <v>31</v>
      </c>
      <c r="F6" s="8">
        <v>20</v>
      </c>
      <c r="G6" s="8">
        <v>5</v>
      </c>
      <c r="H6" s="8">
        <v>0</v>
      </c>
      <c r="I6" s="168">
        <f>SUM(C6:G6)</f>
        <v>115</v>
      </c>
      <c r="J6" s="8">
        <v>5</v>
      </c>
      <c r="K6" s="8">
        <v>31</v>
      </c>
      <c r="L6" s="8">
        <v>30</v>
      </c>
      <c r="M6" s="8">
        <v>31</v>
      </c>
      <c r="N6" s="168">
        <f>SUM(J6:M6)</f>
        <v>97</v>
      </c>
      <c r="O6" s="167">
        <f>SUM(C6:H6,J6:M6)</f>
        <v>212</v>
      </c>
      <c r="P6" s="169">
        <f>I6+N6</f>
        <v>212</v>
      </c>
    </row>
    <row r="7" spans="2:16" ht="19.5">
      <c r="B7" s="149" t="s">
        <v>485</v>
      </c>
      <c r="C7" s="147">
        <v>5</v>
      </c>
      <c r="D7" s="10">
        <v>4.2</v>
      </c>
      <c r="E7" s="10">
        <v>6.2</v>
      </c>
      <c r="F7" s="10">
        <v>10.6</v>
      </c>
      <c r="G7" s="10">
        <v>12.8</v>
      </c>
      <c r="H7" s="10"/>
      <c r="I7" s="153">
        <f>(C6*C7+D6*D7+E6*E7+F6*F7+G6*G7)/I6</f>
        <v>6.4417391304347831</v>
      </c>
      <c r="J7" s="10">
        <v>13</v>
      </c>
      <c r="K7" s="95">
        <v>7.8</v>
      </c>
      <c r="L7" s="95">
        <v>2.8</v>
      </c>
      <c r="M7" s="95">
        <v>0.3</v>
      </c>
      <c r="N7" s="153">
        <f>(J6*J7+K6*K7+L6*L7+M6*M7)/N6</f>
        <v>4.1247422680412367</v>
      </c>
      <c r="O7" s="154">
        <f>(C7*C6+D7*D6+E7*E6+F7*F6+G7*G6+H7*H6+J7*J6+K7*K6+L7*L6+M7*M6)/O6</f>
        <v>5.3816037735849065</v>
      </c>
      <c r="P7" s="161">
        <f>(I7*I6+N7*N6)/P6</f>
        <v>5.3816037735849065</v>
      </c>
    </row>
    <row r="8" spans="2:16" ht="19.5">
      <c r="B8" s="149" t="s">
        <v>212</v>
      </c>
      <c r="C8" s="13">
        <f t="shared" ref="C8:H8" si="0">C6*(13-C7)</f>
        <v>248</v>
      </c>
      <c r="D8" s="12">
        <f t="shared" si="0"/>
        <v>246.40000000000003</v>
      </c>
      <c r="E8" s="12">
        <f t="shared" si="0"/>
        <v>210.79999999999998</v>
      </c>
      <c r="F8" s="12">
        <f t="shared" si="0"/>
        <v>48.000000000000007</v>
      </c>
      <c r="G8" s="12">
        <f t="shared" si="0"/>
        <v>0.99999999999999645</v>
      </c>
      <c r="H8" s="12">
        <f t="shared" si="0"/>
        <v>0</v>
      </c>
      <c r="I8" s="155">
        <f>SUM(C8:G8)</f>
        <v>754.2</v>
      </c>
      <c r="J8" s="12">
        <v>0</v>
      </c>
      <c r="K8" s="12">
        <v>163</v>
      </c>
      <c r="L8" s="12">
        <v>306</v>
      </c>
      <c r="M8" s="12">
        <v>394</v>
      </c>
      <c r="N8" s="155">
        <f>SUM(J8:M8)</f>
        <v>863</v>
      </c>
      <c r="O8" s="156">
        <f>O6*(13-O7)</f>
        <v>1615.1</v>
      </c>
      <c r="P8" s="162">
        <f>P6*(13-P7)</f>
        <v>1615.1</v>
      </c>
    </row>
    <row r="9" spans="2:16" ht="19.5">
      <c r="B9" s="149" t="s">
        <v>213</v>
      </c>
      <c r="C9" s="13">
        <f t="shared" ref="C9:H9" si="1">C6*(17-C7)</f>
        <v>372</v>
      </c>
      <c r="D9" s="12">
        <f t="shared" si="1"/>
        <v>358.40000000000003</v>
      </c>
      <c r="E9" s="12">
        <f t="shared" si="1"/>
        <v>334.8</v>
      </c>
      <c r="F9" s="12">
        <f t="shared" si="1"/>
        <v>128</v>
      </c>
      <c r="G9" s="12">
        <f t="shared" si="1"/>
        <v>20.999999999999996</v>
      </c>
      <c r="H9" s="12">
        <f t="shared" si="1"/>
        <v>0</v>
      </c>
      <c r="I9" s="155">
        <f>SUM(C9:G9)</f>
        <v>1214.2</v>
      </c>
      <c r="J9" s="12">
        <v>20</v>
      </c>
      <c r="K9" s="12">
        <v>287</v>
      </c>
      <c r="L9" s="12">
        <v>426</v>
      </c>
      <c r="M9" s="12">
        <v>518</v>
      </c>
      <c r="N9" s="155">
        <f>SUM(J9:M9)</f>
        <v>1251</v>
      </c>
      <c r="O9" s="156">
        <f>O6*(17-O7)</f>
        <v>2463.1</v>
      </c>
      <c r="P9" s="162">
        <f>P6*(17-P7)</f>
        <v>2463.1</v>
      </c>
    </row>
    <row r="10" spans="2:16" ht="19.5">
      <c r="B10" s="149" t="s">
        <v>214</v>
      </c>
      <c r="C10" s="17">
        <f t="shared" ref="C10:H10" si="2">C6*(18-C7)</f>
        <v>403</v>
      </c>
      <c r="D10" s="16">
        <f t="shared" si="2"/>
        <v>386.40000000000003</v>
      </c>
      <c r="E10" s="16">
        <f t="shared" si="2"/>
        <v>365.8</v>
      </c>
      <c r="F10" s="16">
        <f t="shared" si="2"/>
        <v>148</v>
      </c>
      <c r="G10" s="16">
        <f t="shared" si="2"/>
        <v>25.999999999999996</v>
      </c>
      <c r="H10" s="16">
        <f t="shared" si="2"/>
        <v>0</v>
      </c>
      <c r="I10" s="155">
        <f>SUM(C10:G10)</f>
        <v>1329.2</v>
      </c>
      <c r="J10" s="16">
        <v>25</v>
      </c>
      <c r="K10" s="16">
        <v>318</v>
      </c>
      <c r="L10" s="16">
        <v>456</v>
      </c>
      <c r="M10" s="16">
        <v>549</v>
      </c>
      <c r="N10" s="155">
        <f>SUM(J10:M10)</f>
        <v>1348</v>
      </c>
      <c r="O10" s="157">
        <f>O6*(18-O7)</f>
        <v>2675.1</v>
      </c>
      <c r="P10" s="163">
        <f>P6*(18-P7)</f>
        <v>2675.1</v>
      </c>
    </row>
    <row r="11" spans="2:16" ht="20.25" thickBot="1">
      <c r="B11" s="350" t="s">
        <v>215</v>
      </c>
      <c r="C11" s="21">
        <f t="shared" ref="C11:H11" si="3">C6*(19-C7)</f>
        <v>434</v>
      </c>
      <c r="D11" s="20">
        <f t="shared" si="3"/>
        <v>414.40000000000003</v>
      </c>
      <c r="E11" s="20">
        <f t="shared" si="3"/>
        <v>396.8</v>
      </c>
      <c r="F11" s="20">
        <f t="shared" si="3"/>
        <v>168</v>
      </c>
      <c r="G11" s="20">
        <f t="shared" si="3"/>
        <v>30.999999999999996</v>
      </c>
      <c r="H11" s="20">
        <f t="shared" si="3"/>
        <v>0</v>
      </c>
      <c r="I11" s="164">
        <f>SUM(C11:G11)</f>
        <v>1444.2</v>
      </c>
      <c r="J11" s="20">
        <v>30</v>
      </c>
      <c r="K11" s="20">
        <v>349</v>
      </c>
      <c r="L11" s="20">
        <v>486</v>
      </c>
      <c r="M11" s="20">
        <v>580</v>
      </c>
      <c r="N11" s="164">
        <f>SUM(J11:M11)</f>
        <v>1445</v>
      </c>
      <c r="O11" s="165">
        <f>O6*(19-O7)</f>
        <v>2887.1</v>
      </c>
      <c r="P11" s="166">
        <f>P6*(19-P7)</f>
        <v>2887.1</v>
      </c>
    </row>
    <row r="12" spans="2:16" ht="15.75" thickBot="1">
      <c r="B12" s="4"/>
      <c r="C12" s="4"/>
      <c r="D12" s="4"/>
      <c r="E12" s="4"/>
      <c r="F12" s="4"/>
      <c r="G12" s="4"/>
      <c r="H12" s="4"/>
      <c r="I12" s="4"/>
      <c r="J12" s="4"/>
      <c r="K12" s="4"/>
      <c r="L12" s="4"/>
      <c r="M12" s="4"/>
      <c r="N12" s="4"/>
      <c r="O12" s="4"/>
      <c r="P12" s="4"/>
    </row>
    <row r="13" spans="2:16" ht="24" thickBot="1">
      <c r="B13" s="473" t="s">
        <v>548</v>
      </c>
      <c r="C13" s="474"/>
      <c r="D13" s="474"/>
      <c r="E13" s="474"/>
      <c r="F13" s="474"/>
      <c r="G13" s="474"/>
      <c r="H13" s="474"/>
      <c r="I13" s="474"/>
      <c r="J13" s="474"/>
      <c r="K13" s="474"/>
      <c r="L13" s="470" t="s">
        <v>225</v>
      </c>
      <c r="M13" s="471"/>
      <c r="N13" s="471"/>
      <c r="O13" s="471"/>
      <c r="P13" s="472"/>
    </row>
    <row r="14" spans="2:16" ht="15.75">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6" ht="16.5" thickBot="1">
      <c r="B15" s="466"/>
      <c r="C15" s="462"/>
      <c r="D15" s="462"/>
      <c r="E15" s="462"/>
      <c r="F15" s="462"/>
      <c r="G15" s="462"/>
      <c r="H15" s="462"/>
      <c r="I15" s="462"/>
      <c r="J15" s="462"/>
      <c r="K15" s="462"/>
      <c r="L15" s="462"/>
      <c r="M15" s="462"/>
      <c r="N15" s="462"/>
      <c r="O15" s="145" t="s">
        <v>209</v>
      </c>
      <c r="P15" s="30" t="s">
        <v>210</v>
      </c>
    </row>
    <row r="16" spans="2:16" ht="15">
      <c r="B16" s="148" t="s">
        <v>211</v>
      </c>
      <c r="C16" s="146">
        <v>31</v>
      </c>
      <c r="D16" s="8">
        <v>28</v>
      </c>
      <c r="E16" s="8">
        <v>31</v>
      </c>
      <c r="F16" s="8">
        <v>30</v>
      </c>
      <c r="G16" s="8">
        <v>5</v>
      </c>
      <c r="H16" s="8">
        <v>5</v>
      </c>
      <c r="I16" s="168">
        <f>SUM(C16:G16)</f>
        <v>125</v>
      </c>
      <c r="J16" s="8">
        <v>15</v>
      </c>
      <c r="K16" s="8">
        <v>31</v>
      </c>
      <c r="L16" s="8">
        <v>30</v>
      </c>
      <c r="M16" s="8">
        <v>31</v>
      </c>
      <c r="N16" s="168">
        <f>SUM(J16:M16)</f>
        <v>107</v>
      </c>
      <c r="O16" s="167">
        <f>SUM(C16:H16,J16:M16)</f>
        <v>237</v>
      </c>
      <c r="P16" s="169">
        <f>I16+N16</f>
        <v>232</v>
      </c>
    </row>
    <row r="17" spans="2:16" ht="19.5">
      <c r="B17" s="149" t="s">
        <v>485</v>
      </c>
      <c r="C17" s="147">
        <v>2.2000000000000002</v>
      </c>
      <c r="D17" s="10">
        <v>4.0999999999999996</v>
      </c>
      <c r="E17" s="10">
        <v>4.0999999999999996</v>
      </c>
      <c r="F17" s="10">
        <v>8.3000000000000007</v>
      </c>
      <c r="G17" s="10">
        <v>12.8</v>
      </c>
      <c r="H17" s="10">
        <v>13</v>
      </c>
      <c r="I17" s="153">
        <f>(C16*C17+D16*D17+E16*E17+F16*F17+G16*G17)/I16</f>
        <v>4.9847999999999999</v>
      </c>
      <c r="J17" s="10">
        <v>9.1</v>
      </c>
      <c r="K17" s="95">
        <v>8.3000000000000007</v>
      </c>
      <c r="L17" s="95">
        <v>4.5999999999999996</v>
      </c>
      <c r="M17" s="95">
        <v>1.1000000000000001</v>
      </c>
      <c r="N17" s="153">
        <f>(J16*J17+K16*K17+L16*L17+M16*M17)/N16</f>
        <v>5.2887850467289717</v>
      </c>
      <c r="O17" s="154">
        <f>(C17*C16+D17*D16+E17*E16+F17*F16+G17*G16+H17*H16+J17*J16+K17*K16+L17*L16+M17*M16)/O16</f>
        <v>5.2911392405063289</v>
      </c>
      <c r="P17" s="161">
        <f>(I17*I16+N17*N16)/P16</f>
        <v>5.125</v>
      </c>
    </row>
    <row r="18" spans="2:16" ht="19.5">
      <c r="B18" s="149" t="s">
        <v>212</v>
      </c>
      <c r="C18" s="13">
        <v>334</v>
      </c>
      <c r="D18" s="12">
        <v>249</v>
      </c>
      <c r="E18" s="12">
        <v>275</v>
      </c>
      <c r="F18" s="12">
        <v>143</v>
      </c>
      <c r="G18" s="12">
        <v>1</v>
      </c>
      <c r="H18" s="12">
        <v>0</v>
      </c>
      <c r="I18" s="155">
        <f>SUM(C18:G18)</f>
        <v>1002</v>
      </c>
      <c r="J18" s="12">
        <v>58</v>
      </c>
      <c r="K18" s="12">
        <v>145</v>
      </c>
      <c r="L18" s="12">
        <v>252</v>
      </c>
      <c r="M18" s="12">
        <f>M16*(13-M17)</f>
        <v>368.90000000000003</v>
      </c>
      <c r="N18" s="155">
        <f>SUM(J18:M18)</f>
        <v>823.90000000000009</v>
      </c>
      <c r="O18" s="156">
        <f>O16*(13-O17)</f>
        <v>1827</v>
      </c>
      <c r="P18" s="162">
        <f>P16*(13-P17)</f>
        <v>1827</v>
      </c>
    </row>
    <row r="19" spans="2:16" ht="19.5">
      <c r="B19" s="149" t="s">
        <v>213</v>
      </c>
      <c r="C19" s="13">
        <v>458</v>
      </c>
      <c r="D19" s="12">
        <v>361</v>
      </c>
      <c r="E19" s="12">
        <v>399</v>
      </c>
      <c r="F19" s="12">
        <v>263</v>
      </c>
      <c r="G19" s="12">
        <v>21</v>
      </c>
      <c r="H19" s="12">
        <v>20</v>
      </c>
      <c r="I19" s="155">
        <f>SUM(C19:G19)</f>
        <v>1502</v>
      </c>
      <c r="J19" s="12">
        <v>118</v>
      </c>
      <c r="K19" s="12">
        <v>269</v>
      </c>
      <c r="L19" s="12">
        <v>372</v>
      </c>
      <c r="M19" s="12">
        <f>M16*(17-M17)</f>
        <v>492.90000000000003</v>
      </c>
      <c r="N19" s="155">
        <f>SUM(J19:M19)</f>
        <v>1251.9000000000001</v>
      </c>
      <c r="O19" s="156">
        <f>O16*(17-O17)</f>
        <v>2775</v>
      </c>
      <c r="P19" s="162">
        <f>P16*(17-P17)</f>
        <v>2755</v>
      </c>
    </row>
    <row r="20" spans="2:16" ht="19.5">
      <c r="B20" s="149" t="s">
        <v>214</v>
      </c>
      <c r="C20" s="17">
        <v>489</v>
      </c>
      <c r="D20" s="16">
        <v>389</v>
      </c>
      <c r="E20" s="16">
        <v>430</v>
      </c>
      <c r="F20" s="16">
        <v>293</v>
      </c>
      <c r="G20" s="16">
        <v>26</v>
      </c>
      <c r="H20" s="16">
        <v>25</v>
      </c>
      <c r="I20" s="155">
        <f>SUM(C20:G20)</f>
        <v>1627</v>
      </c>
      <c r="J20" s="16">
        <v>133</v>
      </c>
      <c r="K20" s="16">
        <v>300</v>
      </c>
      <c r="L20" s="16">
        <v>402</v>
      </c>
      <c r="M20" s="16">
        <v>530</v>
      </c>
      <c r="N20" s="155">
        <f>SUM(J20:M20)</f>
        <v>1365</v>
      </c>
      <c r="O20" s="157">
        <f>O16*(18-O17)</f>
        <v>3012</v>
      </c>
      <c r="P20" s="163">
        <f>P16*(18-P17)</f>
        <v>2987</v>
      </c>
    </row>
    <row r="21" spans="2:16" ht="20.25" thickBot="1">
      <c r="B21" s="350" t="s">
        <v>215</v>
      </c>
      <c r="C21" s="21">
        <v>520</v>
      </c>
      <c r="D21" s="20">
        <v>417</v>
      </c>
      <c r="E21" s="20">
        <v>461</v>
      </c>
      <c r="F21" s="20">
        <v>323</v>
      </c>
      <c r="G21" s="20">
        <v>31</v>
      </c>
      <c r="H21" s="20">
        <v>30</v>
      </c>
      <c r="I21" s="164">
        <f>SUM(C21:G21)</f>
        <v>1752</v>
      </c>
      <c r="J21" s="20">
        <v>148</v>
      </c>
      <c r="K21" s="20">
        <v>331</v>
      </c>
      <c r="L21" s="20">
        <v>432</v>
      </c>
      <c r="M21" s="20">
        <f>M16*(19-M17)</f>
        <v>554.9</v>
      </c>
      <c r="N21" s="164">
        <f>SUM(J21:M21)</f>
        <v>1465.9</v>
      </c>
      <c r="O21" s="165">
        <f>O16*(19-O17)</f>
        <v>3249</v>
      </c>
      <c r="P21" s="166">
        <f>P16*(19-P17)</f>
        <v>3219</v>
      </c>
    </row>
    <row r="22" spans="2:16" ht="15.75" thickBot="1">
      <c r="B22" s="4"/>
      <c r="C22" s="4"/>
      <c r="D22" s="4"/>
      <c r="E22" s="4"/>
      <c r="F22" s="4"/>
      <c r="G22" s="4"/>
      <c r="H22" s="4"/>
      <c r="I22" s="4"/>
      <c r="J22" s="4"/>
      <c r="K22" s="4"/>
      <c r="L22" s="4"/>
      <c r="M22" s="4"/>
      <c r="N22" s="4"/>
      <c r="O22" s="4"/>
      <c r="P22" s="4"/>
    </row>
    <row r="23" spans="2:16" ht="24" thickBot="1">
      <c r="B23" s="473" t="s">
        <v>549</v>
      </c>
      <c r="C23" s="474"/>
      <c r="D23" s="474"/>
      <c r="E23" s="474"/>
      <c r="F23" s="474"/>
      <c r="G23" s="474"/>
      <c r="H23" s="474"/>
      <c r="I23" s="474"/>
      <c r="J23" s="474"/>
      <c r="K23" s="474"/>
      <c r="L23" s="470" t="s">
        <v>226</v>
      </c>
      <c r="M23" s="471"/>
      <c r="N23" s="471"/>
      <c r="O23" s="471"/>
      <c r="P23" s="472"/>
    </row>
    <row r="24" spans="2:16" ht="15.75">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6" ht="16.5" thickBot="1">
      <c r="B25" s="466"/>
      <c r="C25" s="462"/>
      <c r="D25" s="462"/>
      <c r="E25" s="462"/>
      <c r="F25" s="462"/>
      <c r="G25" s="462"/>
      <c r="H25" s="462"/>
      <c r="I25" s="462"/>
      <c r="J25" s="462"/>
      <c r="K25" s="462"/>
      <c r="L25" s="462"/>
      <c r="M25" s="462"/>
      <c r="N25" s="462"/>
      <c r="O25" s="145" t="s">
        <v>209</v>
      </c>
      <c r="P25" s="30" t="s">
        <v>210</v>
      </c>
    </row>
    <row r="26" spans="2:16" ht="15">
      <c r="B26" s="148" t="s">
        <v>211</v>
      </c>
      <c r="C26" s="146">
        <v>31</v>
      </c>
      <c r="D26" s="8">
        <v>28</v>
      </c>
      <c r="E26" s="8">
        <v>31</v>
      </c>
      <c r="F26" s="8">
        <v>15</v>
      </c>
      <c r="G26" s="8">
        <v>10</v>
      </c>
      <c r="H26" s="8">
        <v>5</v>
      </c>
      <c r="I26" s="168">
        <f>SUM(C26:G26)</f>
        <v>115</v>
      </c>
      <c r="J26" s="8">
        <v>0</v>
      </c>
      <c r="K26" s="8">
        <v>26</v>
      </c>
      <c r="L26" s="8">
        <v>30</v>
      </c>
      <c r="M26" s="8">
        <v>31</v>
      </c>
      <c r="N26" s="168">
        <f>SUM(J26:M26)</f>
        <v>87</v>
      </c>
      <c r="O26" s="167">
        <f>SUM(C26:H26,J26:M26)</f>
        <v>207</v>
      </c>
      <c r="P26" s="169">
        <f>I26+N26</f>
        <v>202</v>
      </c>
    </row>
    <row r="27" spans="2:16" ht="19.5">
      <c r="B27" s="149" t="s">
        <v>485</v>
      </c>
      <c r="C27" s="147">
        <v>-3.3</v>
      </c>
      <c r="D27" s="10">
        <v>0.5</v>
      </c>
      <c r="E27" s="10">
        <v>4.7</v>
      </c>
      <c r="F27" s="10">
        <v>11.5</v>
      </c>
      <c r="G27" s="10">
        <v>12</v>
      </c>
      <c r="H27" s="10">
        <v>12.8</v>
      </c>
      <c r="I27" s="153">
        <f>(C26*C27+D26*D27+E26*E27+F26*F27+G26*G27)/I26</f>
        <v>3.0426086956521741</v>
      </c>
      <c r="J27" s="10"/>
      <c r="K27" s="95">
        <v>7.2</v>
      </c>
      <c r="L27" s="95">
        <v>5.9</v>
      </c>
      <c r="M27" s="95">
        <v>-0.9</v>
      </c>
      <c r="N27" s="153">
        <f>(J26*J27+K26*K27+L26*L27+M26*M27)/N26</f>
        <v>3.8655172413793113</v>
      </c>
      <c r="O27" s="154">
        <f>(C27*C26+D27*D26+E27*E26+F27*F26+G27*G26+H27*H26+J27*J26+K27*K26+L27*L26+M27*M26)/O26</f>
        <v>3.6241545893719809</v>
      </c>
      <c r="P27" s="161">
        <f>(I27*I26+N27*N26)/P26</f>
        <v>3.3970297029702974</v>
      </c>
    </row>
    <row r="28" spans="2:16" ht="19.5">
      <c r="B28" s="149" t="s">
        <v>212</v>
      </c>
      <c r="C28" s="13">
        <v>507</v>
      </c>
      <c r="D28" s="12">
        <v>351</v>
      </c>
      <c r="E28" s="12">
        <v>257</v>
      </c>
      <c r="F28" s="12">
        <v>23</v>
      </c>
      <c r="G28" s="12">
        <v>11</v>
      </c>
      <c r="H28" s="12">
        <v>1</v>
      </c>
      <c r="I28" s="155">
        <f>SUM(C28:G28)</f>
        <v>1149</v>
      </c>
      <c r="J28" s="12">
        <v>0</v>
      </c>
      <c r="K28" s="12">
        <v>151</v>
      </c>
      <c r="L28" s="12">
        <v>214</v>
      </c>
      <c r="M28" s="12">
        <v>430</v>
      </c>
      <c r="N28" s="155">
        <f>SUM(J28:M28)</f>
        <v>795</v>
      </c>
      <c r="O28" s="156">
        <f>O26*(13-O27)</f>
        <v>1940.8</v>
      </c>
      <c r="P28" s="162">
        <f>P26*(13-P27)</f>
        <v>1939.8</v>
      </c>
    </row>
    <row r="29" spans="2:16" ht="19.5">
      <c r="B29" s="149" t="s">
        <v>213</v>
      </c>
      <c r="C29" s="13">
        <v>631</v>
      </c>
      <c r="D29" s="12">
        <v>43</v>
      </c>
      <c r="E29" s="12">
        <v>381</v>
      </c>
      <c r="F29" s="12">
        <v>83</v>
      </c>
      <c r="G29" s="12">
        <v>51</v>
      </c>
      <c r="H29" s="12">
        <v>21</v>
      </c>
      <c r="I29" s="155">
        <f>SUM(C29:G29)</f>
        <v>1189</v>
      </c>
      <c r="J29" s="12">
        <v>0</v>
      </c>
      <c r="K29" s="12">
        <v>255</v>
      </c>
      <c r="L29" s="12">
        <v>334</v>
      </c>
      <c r="M29" s="12">
        <v>554</v>
      </c>
      <c r="N29" s="155">
        <f>SUM(J29:M29)</f>
        <v>1143</v>
      </c>
      <c r="O29" s="156">
        <f>O26*(17-O27)</f>
        <v>2768.7999999999997</v>
      </c>
      <c r="P29" s="162">
        <f>P26*(17-P27)</f>
        <v>2747.8</v>
      </c>
    </row>
    <row r="30" spans="2:16" ht="20.25" thickBot="1">
      <c r="B30" s="350" t="s">
        <v>214</v>
      </c>
      <c r="C30" s="17">
        <v>662</v>
      </c>
      <c r="D30" s="16">
        <v>491</v>
      </c>
      <c r="E30" s="16">
        <v>412</v>
      </c>
      <c r="F30" s="16">
        <v>98</v>
      </c>
      <c r="G30" s="16">
        <v>61</v>
      </c>
      <c r="H30" s="16">
        <v>26</v>
      </c>
      <c r="I30" s="155">
        <f>SUM(C30:G30)</f>
        <v>1724</v>
      </c>
      <c r="J30" s="16">
        <v>0</v>
      </c>
      <c r="K30" s="16">
        <v>281</v>
      </c>
      <c r="L30" s="16">
        <v>364</v>
      </c>
      <c r="M30" s="16">
        <v>585</v>
      </c>
      <c r="N30" s="155">
        <f>SUM(J30:M30)</f>
        <v>1230</v>
      </c>
      <c r="O30" s="157">
        <f>O26*(18-O27)</f>
        <v>2975.7999999999997</v>
      </c>
      <c r="P30" s="163">
        <f>P26*(18-P27)</f>
        <v>2949.8</v>
      </c>
    </row>
    <row r="31" spans="2:16" ht="20.25" thickBot="1">
      <c r="B31" s="349" t="s">
        <v>215</v>
      </c>
      <c r="C31" s="20">
        <v>693</v>
      </c>
      <c r="D31" s="20">
        <v>519</v>
      </c>
      <c r="E31" s="20">
        <v>443</v>
      </c>
      <c r="F31" s="20">
        <v>113</v>
      </c>
      <c r="G31" s="20">
        <v>71</v>
      </c>
      <c r="H31" s="20">
        <v>31</v>
      </c>
      <c r="I31" s="164">
        <f>SUM(C31:G31)</f>
        <v>1839</v>
      </c>
      <c r="J31" s="20">
        <v>0</v>
      </c>
      <c r="K31" s="20">
        <v>307</v>
      </c>
      <c r="L31" s="20">
        <v>394</v>
      </c>
      <c r="M31" s="20">
        <v>616</v>
      </c>
      <c r="N31" s="164">
        <f>SUM(J31:M31)</f>
        <v>1317</v>
      </c>
      <c r="O31" s="165">
        <f>O26*(19-O27)</f>
        <v>3182.7999999999997</v>
      </c>
      <c r="P31" s="166">
        <f>P26*(19-P27)</f>
        <v>3151.8</v>
      </c>
    </row>
    <row r="32" spans="2:16" ht="15.75" thickBot="1">
      <c r="B32" s="4"/>
      <c r="C32" s="4"/>
      <c r="D32" s="4"/>
      <c r="E32" s="4"/>
      <c r="F32" s="4"/>
      <c r="G32" s="4"/>
      <c r="H32" s="4"/>
      <c r="I32" s="4"/>
      <c r="J32" s="4"/>
      <c r="K32" s="4"/>
      <c r="L32" s="4"/>
      <c r="M32" s="4"/>
      <c r="N32" s="4"/>
      <c r="O32" s="4"/>
      <c r="P32" s="4"/>
    </row>
    <row r="33" spans="2:16" ht="24" thickBot="1">
      <c r="B33" s="473" t="s">
        <v>550</v>
      </c>
      <c r="C33" s="474"/>
      <c r="D33" s="474"/>
      <c r="E33" s="474"/>
      <c r="F33" s="474"/>
      <c r="G33" s="474"/>
      <c r="H33" s="474"/>
      <c r="I33" s="474"/>
      <c r="J33" s="474"/>
      <c r="K33" s="474"/>
      <c r="L33" s="470" t="s">
        <v>227</v>
      </c>
      <c r="M33" s="471"/>
      <c r="N33" s="471"/>
      <c r="O33" s="471"/>
      <c r="P33" s="472"/>
    </row>
    <row r="34" spans="2:16" ht="15.75">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6" ht="16.5" thickBot="1">
      <c r="B35" s="466"/>
      <c r="C35" s="462"/>
      <c r="D35" s="462"/>
      <c r="E35" s="462"/>
      <c r="F35" s="462"/>
      <c r="G35" s="462"/>
      <c r="H35" s="462"/>
      <c r="I35" s="462"/>
      <c r="J35" s="462"/>
      <c r="K35" s="462"/>
      <c r="L35" s="462"/>
      <c r="M35" s="462"/>
      <c r="N35" s="462"/>
      <c r="O35" s="145" t="s">
        <v>209</v>
      </c>
      <c r="P35" s="30" t="s">
        <v>210</v>
      </c>
    </row>
    <row r="36" spans="2:16" ht="15">
      <c r="B36" s="148" t="s">
        <v>211</v>
      </c>
      <c r="C36" s="146">
        <v>31</v>
      </c>
      <c r="D36" s="8">
        <v>28</v>
      </c>
      <c r="E36" s="8">
        <v>31</v>
      </c>
      <c r="F36" s="8">
        <v>25</v>
      </c>
      <c r="G36" s="8">
        <v>20</v>
      </c>
      <c r="H36" s="8">
        <v>0</v>
      </c>
      <c r="I36" s="168">
        <f>SUM(C36:G36)</f>
        <v>135</v>
      </c>
      <c r="J36" s="8">
        <v>20</v>
      </c>
      <c r="K36" s="8">
        <v>31</v>
      </c>
      <c r="L36" s="8">
        <v>30</v>
      </c>
      <c r="M36" s="8">
        <v>31</v>
      </c>
      <c r="N36" s="168">
        <f>SUM(J36:M36)</f>
        <v>112</v>
      </c>
      <c r="O36" s="167">
        <f>SUM(C36:H36,J36:M36)</f>
        <v>247</v>
      </c>
      <c r="P36" s="169">
        <f>I36+N36</f>
        <v>247</v>
      </c>
    </row>
    <row r="37" spans="2:16" ht="19.5">
      <c r="B37" s="149" t="s">
        <v>485</v>
      </c>
      <c r="C37" s="147">
        <v>-4.0999999999999996</v>
      </c>
      <c r="D37" s="10">
        <v>-1.5</v>
      </c>
      <c r="E37" s="10">
        <v>3.8</v>
      </c>
      <c r="F37" s="10">
        <v>7.8</v>
      </c>
      <c r="G37" s="10">
        <v>10.5</v>
      </c>
      <c r="H37" s="10">
        <v>0</v>
      </c>
      <c r="I37" s="153">
        <f>(C36*C37+D36*D37+E36*E37+F36*F37+G36*G37)/I36</f>
        <v>2.62</v>
      </c>
      <c r="J37" s="10">
        <v>11.1</v>
      </c>
      <c r="K37" s="95">
        <v>6.9</v>
      </c>
      <c r="L37" s="95">
        <v>5</v>
      </c>
      <c r="M37" s="95">
        <v>-4.9000000000000004</v>
      </c>
      <c r="N37" s="153">
        <f>(J36*J37+K36*K37+L36*L37+M36*M37)/N36</f>
        <v>3.875</v>
      </c>
      <c r="O37" s="154">
        <f>(C37*C36+D37*D36+E37*E36+F37*F36+G37*G36+H37*H36+J37*J36+K37*K36+L37*L36+M37*M36)/O36</f>
        <v>3.1890688259109314</v>
      </c>
      <c r="P37" s="161">
        <f>(I37*I36+N37*N36)/P36</f>
        <v>3.1890688259109314</v>
      </c>
    </row>
    <row r="38" spans="2:16" ht="19.5">
      <c r="B38" s="149" t="s">
        <v>212</v>
      </c>
      <c r="C38" s="13">
        <v>530</v>
      </c>
      <c r="D38" s="12">
        <v>406</v>
      </c>
      <c r="E38" s="12">
        <v>285</v>
      </c>
      <c r="F38" s="12">
        <v>131</v>
      </c>
      <c r="G38" s="12">
        <v>51</v>
      </c>
      <c r="H38" s="12">
        <v>0</v>
      </c>
      <c r="I38" s="155">
        <f>SUM(C38:G38)</f>
        <v>1403</v>
      </c>
      <c r="J38" s="12">
        <v>38</v>
      </c>
      <c r="K38" s="12">
        <v>191</v>
      </c>
      <c r="L38" s="12">
        <v>240</v>
      </c>
      <c r="M38" s="12">
        <v>554</v>
      </c>
      <c r="N38" s="155">
        <f>SUM(J38:M38)</f>
        <v>1023</v>
      </c>
      <c r="O38" s="156">
        <f>O36*(13-O37)</f>
        <v>2423.2999999999997</v>
      </c>
      <c r="P38" s="162">
        <f>P36*(13-P37)</f>
        <v>2423.2999999999997</v>
      </c>
    </row>
    <row r="39" spans="2:16" ht="19.5">
      <c r="B39" s="149" t="s">
        <v>213</v>
      </c>
      <c r="C39" s="13">
        <v>654</v>
      </c>
      <c r="D39" s="12">
        <v>518</v>
      </c>
      <c r="E39" s="12">
        <v>409</v>
      </c>
      <c r="F39" s="12">
        <v>231</v>
      </c>
      <c r="G39" s="12">
        <v>131</v>
      </c>
      <c r="H39" s="12">
        <f>H36*(17-H37)</f>
        <v>0</v>
      </c>
      <c r="I39" s="155">
        <f>SUM(C39:G39)</f>
        <v>1943</v>
      </c>
      <c r="J39" s="12">
        <v>118</v>
      </c>
      <c r="K39" s="12">
        <v>315</v>
      </c>
      <c r="L39" s="12">
        <v>360</v>
      </c>
      <c r="M39" s="12">
        <v>678</v>
      </c>
      <c r="N39" s="155">
        <f>SUM(J39:M39)</f>
        <v>1471</v>
      </c>
      <c r="O39" s="156">
        <f>O36*(17-O37)</f>
        <v>3411.2999999999997</v>
      </c>
      <c r="P39" s="162">
        <f>P36*(17-P37)</f>
        <v>3411.2999999999997</v>
      </c>
    </row>
    <row r="40" spans="2:16" ht="19.5">
      <c r="B40" s="149" t="s">
        <v>214</v>
      </c>
      <c r="C40" s="17">
        <v>685</v>
      </c>
      <c r="D40" s="16">
        <v>546</v>
      </c>
      <c r="E40" s="16">
        <v>440</v>
      </c>
      <c r="F40" s="16">
        <v>256</v>
      </c>
      <c r="G40" s="16">
        <v>151</v>
      </c>
      <c r="H40" s="16">
        <f>H36*(18-H37)</f>
        <v>0</v>
      </c>
      <c r="I40" s="155">
        <f>SUM(C40:G40)</f>
        <v>2078</v>
      </c>
      <c r="J40" s="16">
        <v>138</v>
      </c>
      <c r="K40" s="16">
        <v>346</v>
      </c>
      <c r="L40" s="16">
        <v>390</v>
      </c>
      <c r="M40" s="16">
        <v>709</v>
      </c>
      <c r="N40" s="155">
        <f>SUM(J40:M40)</f>
        <v>1583</v>
      </c>
      <c r="O40" s="157">
        <f>O36*(18-O37)</f>
        <v>3658.2999999999997</v>
      </c>
      <c r="P40" s="163">
        <f>P36*(18-P37)</f>
        <v>3658.2999999999997</v>
      </c>
    </row>
    <row r="41" spans="2:16" ht="20.25" thickBot="1">
      <c r="B41" s="350" t="s">
        <v>215</v>
      </c>
      <c r="C41" s="21">
        <v>716</v>
      </c>
      <c r="D41" s="20">
        <v>574</v>
      </c>
      <c r="E41" s="20">
        <v>471</v>
      </c>
      <c r="F41" s="20">
        <v>281</v>
      </c>
      <c r="G41" s="20">
        <v>171</v>
      </c>
      <c r="H41" s="20">
        <f>H36*(19-H37)</f>
        <v>0</v>
      </c>
      <c r="I41" s="164">
        <f>SUM(C41:G41)</f>
        <v>2213</v>
      </c>
      <c r="J41" s="20">
        <v>158</v>
      </c>
      <c r="K41" s="20">
        <v>377</v>
      </c>
      <c r="L41" s="20">
        <v>420</v>
      </c>
      <c r="M41" s="20">
        <v>740</v>
      </c>
      <c r="N41" s="164">
        <f>SUM(J41:M41)</f>
        <v>1695</v>
      </c>
      <c r="O41" s="165">
        <f>O36*(19-O37)</f>
        <v>3905.2999999999997</v>
      </c>
      <c r="P41" s="166">
        <f>P36*(19-P37)</f>
        <v>3905.2999999999997</v>
      </c>
    </row>
    <row r="42" spans="2:16" ht="15.75" thickBot="1">
      <c r="B42" s="4"/>
      <c r="C42" s="4"/>
      <c r="D42" s="4"/>
      <c r="E42" s="4"/>
      <c r="F42" s="4"/>
      <c r="G42" s="4"/>
      <c r="H42" s="4"/>
      <c r="I42" s="4"/>
      <c r="J42" s="4"/>
      <c r="K42" s="4"/>
      <c r="L42" s="4"/>
      <c r="M42" s="4"/>
      <c r="N42" s="4"/>
      <c r="O42" s="4"/>
      <c r="P42" s="4"/>
    </row>
    <row r="43" spans="2:16" ht="24" thickBot="1">
      <c r="B43" s="473" t="s">
        <v>551</v>
      </c>
      <c r="C43" s="474"/>
      <c r="D43" s="474"/>
      <c r="E43" s="474"/>
      <c r="F43" s="474"/>
      <c r="G43" s="474"/>
      <c r="H43" s="474"/>
      <c r="I43" s="474"/>
      <c r="J43" s="474"/>
      <c r="K43" s="474"/>
      <c r="L43" s="470" t="s">
        <v>228</v>
      </c>
      <c r="M43" s="471"/>
      <c r="N43" s="471"/>
      <c r="O43" s="471"/>
      <c r="P43" s="472"/>
    </row>
    <row r="44" spans="2:16" ht="15.75">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6" ht="16.5" thickBot="1">
      <c r="B45" s="466"/>
      <c r="C45" s="462"/>
      <c r="D45" s="462"/>
      <c r="E45" s="462"/>
      <c r="F45" s="462"/>
      <c r="G45" s="462"/>
      <c r="H45" s="462"/>
      <c r="I45" s="462"/>
      <c r="J45" s="462"/>
      <c r="K45" s="462"/>
      <c r="L45" s="462"/>
      <c r="M45" s="462"/>
      <c r="N45" s="462"/>
      <c r="O45" s="145" t="s">
        <v>209</v>
      </c>
      <c r="P45" s="30" t="s">
        <v>210</v>
      </c>
    </row>
    <row r="46" spans="2:16" ht="15">
      <c r="B46" s="148" t="s">
        <v>211</v>
      </c>
      <c r="C46" s="146">
        <v>31</v>
      </c>
      <c r="D46" s="8">
        <v>28</v>
      </c>
      <c r="E46" s="8">
        <v>31</v>
      </c>
      <c r="F46" s="8">
        <v>25</v>
      </c>
      <c r="G46" s="8">
        <v>5</v>
      </c>
      <c r="H46" s="8">
        <v>0</v>
      </c>
      <c r="I46" s="168">
        <f>SUM(C46:G46)</f>
        <v>120</v>
      </c>
      <c r="J46" s="8">
        <v>10</v>
      </c>
      <c r="K46" s="8">
        <v>26</v>
      </c>
      <c r="L46" s="8">
        <v>30</v>
      </c>
      <c r="M46" s="8">
        <v>31</v>
      </c>
      <c r="N46" s="168">
        <f>SUM(J46:M46)</f>
        <v>97</v>
      </c>
      <c r="O46" s="167">
        <f>SUM(C46:H46,J46:M46)</f>
        <v>217</v>
      </c>
      <c r="P46" s="169">
        <f>I46+N46</f>
        <v>217</v>
      </c>
    </row>
    <row r="47" spans="2:16" ht="19.5">
      <c r="B47" s="149" t="s">
        <v>485</v>
      </c>
      <c r="C47" s="147">
        <v>-0.2</v>
      </c>
      <c r="D47" s="10">
        <v>-0.9</v>
      </c>
      <c r="E47" s="10">
        <v>4.7</v>
      </c>
      <c r="F47" s="10">
        <v>11.2</v>
      </c>
      <c r="G47" s="10">
        <v>7</v>
      </c>
      <c r="H47" s="10">
        <v>0</v>
      </c>
      <c r="I47" s="153">
        <f>(C46*C47+D46*D47+E46*E47+F46*F47+G46*G47)/I46</f>
        <v>3.5775000000000001</v>
      </c>
      <c r="J47" s="10">
        <v>12.6</v>
      </c>
      <c r="K47" s="95">
        <v>7.1</v>
      </c>
      <c r="L47" s="95">
        <v>3</v>
      </c>
      <c r="M47" s="95">
        <v>3.2</v>
      </c>
      <c r="N47" s="153">
        <f>(J46*J47+K46*K47+L46*L47+M46*M47)/N46</f>
        <v>5.1525773195876292</v>
      </c>
      <c r="O47" s="154">
        <f>(C47*C46+D47*D46+E47*E46+F47*F46+G47*G46+H47*H46+J47*J46+K47*K46+L47*L46+M47*M46)/O46</f>
        <v>4.281566820276498</v>
      </c>
      <c r="P47" s="161">
        <f>(I47*I46+N47*N46)/P46</f>
        <v>4.281566820276498</v>
      </c>
    </row>
    <row r="48" spans="2:16" ht="19.5">
      <c r="B48" s="149" t="s">
        <v>212</v>
      </c>
      <c r="C48" s="13">
        <v>410</v>
      </c>
      <c r="D48" s="12">
        <v>389</v>
      </c>
      <c r="E48" s="12">
        <v>256</v>
      </c>
      <c r="F48" s="12">
        <v>46</v>
      </c>
      <c r="G48" s="12">
        <v>30</v>
      </c>
      <c r="H48" s="12">
        <f>H46*(13-H47)</f>
        <v>0</v>
      </c>
      <c r="I48" s="155">
        <f>SUM(C48:G48)</f>
        <v>1131</v>
      </c>
      <c r="J48" s="12">
        <v>4</v>
      </c>
      <c r="K48" s="12">
        <v>152</v>
      </c>
      <c r="L48" s="12">
        <v>299</v>
      </c>
      <c r="M48" s="12">
        <v>304</v>
      </c>
      <c r="N48" s="155">
        <f>SUM(J48:M48)</f>
        <v>759</v>
      </c>
      <c r="O48" s="156">
        <f>O46*(13-O47)</f>
        <v>1891.8999999999996</v>
      </c>
      <c r="P48" s="162">
        <f>P46*(13-P47)</f>
        <v>1891.8999999999996</v>
      </c>
    </row>
    <row r="49" spans="2:16" ht="19.5">
      <c r="B49" s="149" t="s">
        <v>213</v>
      </c>
      <c r="C49" s="13">
        <v>534</v>
      </c>
      <c r="D49" s="12">
        <v>501</v>
      </c>
      <c r="E49" s="12">
        <v>380</v>
      </c>
      <c r="F49" s="12">
        <v>146</v>
      </c>
      <c r="G49" s="12">
        <v>50</v>
      </c>
      <c r="H49" s="12">
        <f>H46*(17-H47)</f>
        <v>0</v>
      </c>
      <c r="I49" s="155">
        <f>SUM(C49:G49)</f>
        <v>1611</v>
      </c>
      <c r="J49" s="12">
        <v>45</v>
      </c>
      <c r="K49" s="12">
        <v>256</v>
      </c>
      <c r="L49" s="12">
        <v>419</v>
      </c>
      <c r="M49" s="12">
        <v>428</v>
      </c>
      <c r="N49" s="155">
        <f>SUM(J49:M49)</f>
        <v>1148</v>
      </c>
      <c r="O49" s="156">
        <f>O46*(17-O47)</f>
        <v>2759.8999999999996</v>
      </c>
      <c r="P49" s="162">
        <f>P46*(17-P47)</f>
        <v>2759.8999999999996</v>
      </c>
    </row>
    <row r="50" spans="2:16" ht="19.5">
      <c r="B50" s="149" t="s">
        <v>214</v>
      </c>
      <c r="C50" s="17">
        <v>565</v>
      </c>
      <c r="D50" s="16">
        <v>529</v>
      </c>
      <c r="E50" s="16">
        <v>411</v>
      </c>
      <c r="F50" s="16">
        <v>171</v>
      </c>
      <c r="G50" s="16">
        <v>55</v>
      </c>
      <c r="H50" s="16">
        <f>H46*(18-H47)</f>
        <v>0</v>
      </c>
      <c r="I50" s="155">
        <f>SUM(C50:G50)</f>
        <v>1731</v>
      </c>
      <c r="J50" s="16">
        <v>55</v>
      </c>
      <c r="K50" s="16">
        <v>282</v>
      </c>
      <c r="L50" s="16">
        <v>449</v>
      </c>
      <c r="M50" s="16">
        <v>459</v>
      </c>
      <c r="N50" s="155">
        <f>SUM(J50:M50)</f>
        <v>1245</v>
      </c>
      <c r="O50" s="157">
        <f>O46*(18-O47)</f>
        <v>2976.8999999999996</v>
      </c>
      <c r="P50" s="163">
        <f>P46*(18-P47)</f>
        <v>2976.8999999999996</v>
      </c>
    </row>
    <row r="51" spans="2:16" ht="20.25" thickBot="1">
      <c r="B51" s="350" t="s">
        <v>215</v>
      </c>
      <c r="C51" s="21">
        <v>596</v>
      </c>
      <c r="D51" s="20">
        <v>557</v>
      </c>
      <c r="E51" s="20">
        <v>442</v>
      </c>
      <c r="F51" s="20">
        <v>196</v>
      </c>
      <c r="G51" s="20">
        <v>60</v>
      </c>
      <c r="H51" s="20">
        <f>H46*(19-H47)</f>
        <v>0</v>
      </c>
      <c r="I51" s="164">
        <f>SUM(C51:G51)</f>
        <v>1851</v>
      </c>
      <c r="J51" s="20">
        <v>65</v>
      </c>
      <c r="K51" s="20">
        <v>308</v>
      </c>
      <c r="L51" s="20">
        <v>479</v>
      </c>
      <c r="M51" s="20">
        <v>490</v>
      </c>
      <c r="N51" s="164">
        <f>SUM(J51:M51)</f>
        <v>1342</v>
      </c>
      <c r="O51" s="165">
        <f>O46*(19-O47)</f>
        <v>3193.8999999999996</v>
      </c>
      <c r="P51" s="166">
        <f>P46*(19-P47)</f>
        <v>3193.8999999999996</v>
      </c>
    </row>
    <row r="52" spans="2:16" ht="15.75" thickBot="1">
      <c r="B52" s="4"/>
      <c r="C52" s="4"/>
      <c r="D52" s="4"/>
      <c r="E52" s="4"/>
      <c r="F52" s="4"/>
      <c r="G52" s="4"/>
      <c r="H52" s="4"/>
      <c r="I52" s="4"/>
      <c r="J52" s="4"/>
      <c r="K52" s="4"/>
      <c r="L52" s="4"/>
      <c r="M52" s="4"/>
      <c r="N52" s="4"/>
      <c r="O52" s="4"/>
      <c r="P52" s="4"/>
    </row>
    <row r="53" spans="2:16" ht="24" thickBot="1">
      <c r="B53" s="473" t="s">
        <v>552</v>
      </c>
      <c r="C53" s="474"/>
      <c r="D53" s="474"/>
      <c r="E53" s="474"/>
      <c r="F53" s="474"/>
      <c r="G53" s="474"/>
      <c r="H53" s="474"/>
      <c r="I53" s="474"/>
      <c r="J53" s="474"/>
      <c r="K53" s="474"/>
      <c r="L53" s="470" t="s">
        <v>229</v>
      </c>
      <c r="M53" s="471"/>
      <c r="N53" s="471"/>
      <c r="O53" s="471"/>
      <c r="P53" s="472"/>
    </row>
    <row r="54" spans="2:16"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6" ht="16.5" thickBot="1">
      <c r="B55" s="466"/>
      <c r="C55" s="462"/>
      <c r="D55" s="462"/>
      <c r="E55" s="462"/>
      <c r="F55" s="462"/>
      <c r="G55" s="462"/>
      <c r="H55" s="462"/>
      <c r="I55" s="462"/>
      <c r="J55" s="462"/>
      <c r="K55" s="462"/>
      <c r="L55" s="462"/>
      <c r="M55" s="462"/>
      <c r="N55" s="462"/>
      <c r="O55" s="145" t="s">
        <v>209</v>
      </c>
      <c r="P55" s="30" t="s">
        <v>210</v>
      </c>
    </row>
    <row r="56" spans="2:16" ht="15">
      <c r="B56" s="148" t="s">
        <v>211</v>
      </c>
      <c r="C56" s="146">
        <v>31</v>
      </c>
      <c r="D56" s="8">
        <v>28</v>
      </c>
      <c r="E56" s="8">
        <v>31</v>
      </c>
      <c r="F56" s="8">
        <v>25</v>
      </c>
      <c r="G56" s="8">
        <v>10</v>
      </c>
      <c r="H56" s="8">
        <v>5</v>
      </c>
      <c r="I56" s="168">
        <f>SUM(C56:G56)</f>
        <v>125</v>
      </c>
      <c r="J56" s="8">
        <v>20</v>
      </c>
      <c r="K56" s="8">
        <v>31</v>
      </c>
      <c r="L56" s="8">
        <v>30</v>
      </c>
      <c r="M56" s="8">
        <v>31</v>
      </c>
      <c r="N56" s="168">
        <f>SUM(J56:M56)</f>
        <v>112</v>
      </c>
      <c r="O56" s="167">
        <f>SUM(C56:H56,J56:M56)</f>
        <v>242</v>
      </c>
      <c r="P56" s="169">
        <f>I56+N56</f>
        <v>237</v>
      </c>
    </row>
    <row r="57" spans="2:16" ht="19.5">
      <c r="B57" s="149" t="s">
        <v>485</v>
      </c>
      <c r="C57" s="147">
        <v>2</v>
      </c>
      <c r="D57" s="10">
        <v>2.7</v>
      </c>
      <c r="E57" s="10">
        <v>6.7</v>
      </c>
      <c r="F57" s="10">
        <v>7.1</v>
      </c>
      <c r="G57" s="10">
        <v>11.6</v>
      </c>
      <c r="H57" s="10">
        <v>12</v>
      </c>
      <c r="I57" s="153">
        <f>(C56*C57+D56*D57+E56*E57+F56*F57+G56*G57)/I56</f>
        <v>5.1104000000000003</v>
      </c>
      <c r="J57" s="10">
        <v>12</v>
      </c>
      <c r="K57" s="95">
        <v>9</v>
      </c>
      <c r="L57" s="95">
        <v>4.5</v>
      </c>
      <c r="M57" s="95">
        <v>0.4</v>
      </c>
      <c r="N57" s="153">
        <f>(J56*J57+K56*K57+L56*L57+M56*M57)/N56</f>
        <v>5.95</v>
      </c>
      <c r="O57" s="154">
        <f>(C57*C56+D57*D56+E57*E56+F57*F56+G57*G56+H57*H56+J57*J56+K57*K56+L57*L56+M57*M56)/O56</f>
        <v>5.6413223140495878</v>
      </c>
      <c r="P57" s="161">
        <f>(I57*I56+N57*N56)/P56</f>
        <v>5.5071729957805911</v>
      </c>
    </row>
    <row r="58" spans="2:16" ht="19.5">
      <c r="B58" s="149" t="s">
        <v>212</v>
      </c>
      <c r="C58" s="13">
        <v>341</v>
      </c>
      <c r="D58" s="12">
        <v>288</v>
      </c>
      <c r="E58" s="12">
        <v>195</v>
      </c>
      <c r="F58" s="12">
        <v>147</v>
      </c>
      <c r="G58" s="12">
        <v>14</v>
      </c>
      <c r="H58" s="12">
        <v>5</v>
      </c>
      <c r="I58" s="155">
        <f>SUM(C58:G58)</f>
        <v>985</v>
      </c>
      <c r="J58" s="12">
        <v>19</v>
      </c>
      <c r="K58" s="12">
        <v>126</v>
      </c>
      <c r="L58" s="12">
        <v>255</v>
      </c>
      <c r="M58" s="12">
        <v>391</v>
      </c>
      <c r="N58" s="155">
        <f>SUM(J58:M58)</f>
        <v>791</v>
      </c>
      <c r="O58" s="156">
        <f>O56*(13-O57)</f>
        <v>1780.7999999999997</v>
      </c>
      <c r="P58" s="162">
        <f>P56*(13-P57)</f>
        <v>1775.8</v>
      </c>
    </row>
    <row r="59" spans="2:16" ht="19.5">
      <c r="B59" s="149" t="s">
        <v>213</v>
      </c>
      <c r="C59" s="13">
        <v>465</v>
      </c>
      <c r="D59" s="12">
        <v>400</v>
      </c>
      <c r="E59" s="12">
        <v>319</v>
      </c>
      <c r="F59" s="12">
        <v>247</v>
      </c>
      <c r="G59" s="12">
        <v>54</v>
      </c>
      <c r="H59" s="12">
        <v>25</v>
      </c>
      <c r="I59" s="155">
        <f>SUM(C59:G59)</f>
        <v>1485</v>
      </c>
      <c r="J59" s="12">
        <v>99</v>
      </c>
      <c r="K59" s="12">
        <v>250</v>
      </c>
      <c r="L59" s="12">
        <v>375</v>
      </c>
      <c r="M59" s="12">
        <v>515</v>
      </c>
      <c r="N59" s="155">
        <f>SUM(J59:M59)</f>
        <v>1239</v>
      </c>
      <c r="O59" s="156">
        <f>O56*(17-O57)</f>
        <v>2748.7999999999997</v>
      </c>
      <c r="P59" s="162">
        <f>P56*(17-P57)</f>
        <v>2723.7999999999997</v>
      </c>
    </row>
    <row r="60" spans="2:16" ht="19.5">
      <c r="B60" s="149" t="s">
        <v>214</v>
      </c>
      <c r="C60" s="17">
        <v>496</v>
      </c>
      <c r="D60" s="16">
        <v>428</v>
      </c>
      <c r="E60" s="16">
        <v>350</v>
      </c>
      <c r="F60" s="16">
        <v>272</v>
      </c>
      <c r="G60" s="16">
        <v>64</v>
      </c>
      <c r="H60" s="16">
        <v>30</v>
      </c>
      <c r="I60" s="155">
        <f>SUM(C60:G60)</f>
        <v>1610</v>
      </c>
      <c r="J60" s="16">
        <v>119</v>
      </c>
      <c r="K60" s="16">
        <v>281</v>
      </c>
      <c r="L60" s="16">
        <v>405</v>
      </c>
      <c r="M60" s="16">
        <v>546</v>
      </c>
      <c r="N60" s="155">
        <f>SUM(J60:M60)</f>
        <v>1351</v>
      </c>
      <c r="O60" s="157">
        <f>O56*(18-O57)</f>
        <v>2990.7999999999997</v>
      </c>
      <c r="P60" s="163">
        <f>P56*(18-P57)</f>
        <v>2960.7999999999997</v>
      </c>
    </row>
    <row r="61" spans="2:16" ht="20.25" thickBot="1">
      <c r="B61" s="350" t="s">
        <v>215</v>
      </c>
      <c r="C61" s="21">
        <v>527</v>
      </c>
      <c r="D61" s="20">
        <v>456</v>
      </c>
      <c r="E61" s="20">
        <v>381</v>
      </c>
      <c r="F61" s="20">
        <v>297</v>
      </c>
      <c r="G61" s="20">
        <v>74</v>
      </c>
      <c r="H61" s="20">
        <v>35</v>
      </c>
      <c r="I61" s="164">
        <f>SUM(C61:G61)</f>
        <v>1735</v>
      </c>
      <c r="J61" s="20">
        <v>139</v>
      </c>
      <c r="K61" s="20">
        <v>312</v>
      </c>
      <c r="L61" s="20">
        <v>435</v>
      </c>
      <c r="M61" s="20">
        <v>577</v>
      </c>
      <c r="N61" s="164">
        <f>SUM(J61:M61)</f>
        <v>1463</v>
      </c>
      <c r="O61" s="165">
        <f>O56*(19-O57)</f>
        <v>3232.7999999999997</v>
      </c>
      <c r="P61" s="166">
        <f>P56*(19-P57)</f>
        <v>3197.7999999999997</v>
      </c>
    </row>
    <row r="62" spans="2:16" ht="15.75" thickBot="1">
      <c r="B62" s="4"/>
      <c r="C62" s="4"/>
      <c r="D62" s="4"/>
      <c r="E62" s="4"/>
      <c r="F62" s="4"/>
      <c r="G62" s="4"/>
      <c r="H62" s="4"/>
      <c r="I62" s="4"/>
      <c r="J62" s="4"/>
      <c r="K62" s="4"/>
      <c r="L62" s="4"/>
      <c r="M62" s="4"/>
      <c r="N62" s="4"/>
      <c r="O62" s="4"/>
      <c r="P62" s="4"/>
    </row>
    <row r="63" spans="2:16" ht="24" thickBot="1">
      <c r="B63" s="473" t="s">
        <v>553</v>
      </c>
      <c r="C63" s="474"/>
      <c r="D63" s="474"/>
      <c r="E63" s="474"/>
      <c r="F63" s="474"/>
      <c r="G63" s="474"/>
      <c r="H63" s="474"/>
      <c r="I63" s="474"/>
      <c r="J63" s="474"/>
      <c r="K63" s="474"/>
      <c r="L63" s="470" t="s">
        <v>230</v>
      </c>
      <c r="M63" s="471"/>
      <c r="N63" s="471"/>
      <c r="O63" s="471"/>
      <c r="P63" s="472"/>
    </row>
    <row r="64" spans="2:16"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ht="15">
      <c r="B66" s="148" t="s">
        <v>211</v>
      </c>
      <c r="C66" s="146">
        <v>31</v>
      </c>
      <c r="D66" s="8">
        <v>28</v>
      </c>
      <c r="E66" s="8">
        <v>31</v>
      </c>
      <c r="F66" s="8">
        <v>20</v>
      </c>
      <c r="G66" s="8">
        <v>21</v>
      </c>
      <c r="H66" s="8">
        <v>10</v>
      </c>
      <c r="I66" s="168">
        <f>SUM(C66:G66)</f>
        <v>131</v>
      </c>
      <c r="J66" s="8">
        <v>10</v>
      </c>
      <c r="K66" s="8">
        <v>31</v>
      </c>
      <c r="L66" s="8">
        <v>30</v>
      </c>
      <c r="M66" s="8">
        <v>31</v>
      </c>
      <c r="N66" s="168">
        <f>SUM(J66:M66)</f>
        <v>102</v>
      </c>
      <c r="O66" s="167">
        <f>SUM(C66:H66,J66:M66)</f>
        <v>243</v>
      </c>
      <c r="P66" s="169">
        <f>I66+N66</f>
        <v>233</v>
      </c>
    </row>
    <row r="67" spans="2:16" ht="19.5">
      <c r="B67" s="149" t="s">
        <v>485</v>
      </c>
      <c r="C67" s="147">
        <v>0.1</v>
      </c>
      <c r="D67" s="10">
        <v>0.4</v>
      </c>
      <c r="E67" s="10">
        <v>0.4</v>
      </c>
      <c r="F67" s="10">
        <v>6.4</v>
      </c>
      <c r="G67" s="10">
        <v>11</v>
      </c>
      <c r="H67" s="10">
        <v>12</v>
      </c>
      <c r="I67" s="153">
        <f>(C66*C67+D66*D67+E66*E67+F66*F67+G66*G67)/I66</f>
        <v>2.944274809160305</v>
      </c>
      <c r="J67" s="10">
        <v>9.6</v>
      </c>
      <c r="K67" s="95">
        <v>9</v>
      </c>
      <c r="L67" s="95">
        <v>4.5999999999999996</v>
      </c>
      <c r="M67" s="95">
        <v>1.5</v>
      </c>
      <c r="N67" s="153">
        <f>(J66*J67+K66*K67+L66*L67+M66*M67)/N66</f>
        <v>5.4852941176470589</v>
      </c>
      <c r="O67" s="154">
        <f>(C67*C66+D67*D66+E67*E66+F67*F66+G67*G66+H67*H66+J67*J66+K67*K66+L67*L66+M67*M66)/O66</f>
        <v>4.3835390946502057</v>
      </c>
      <c r="P67" s="161">
        <f>(I67*I66+N67*N66)/P66</f>
        <v>4.0566523605150211</v>
      </c>
    </row>
    <row r="68" spans="2:16" ht="19.5">
      <c r="B68" s="149" t="s">
        <v>212</v>
      </c>
      <c r="C68" s="13">
        <v>400</v>
      </c>
      <c r="D68" s="12">
        <v>353</v>
      </c>
      <c r="E68" s="12">
        <v>391</v>
      </c>
      <c r="F68" s="12">
        <v>131</v>
      </c>
      <c r="G68" s="12">
        <v>43</v>
      </c>
      <c r="H68" s="12">
        <v>7</v>
      </c>
      <c r="I68" s="155">
        <f>SUM(C68:G68)</f>
        <v>1318</v>
      </c>
      <c r="J68" s="12">
        <v>34</v>
      </c>
      <c r="K68" s="12">
        <v>126</v>
      </c>
      <c r="L68" s="12">
        <v>252</v>
      </c>
      <c r="M68" s="12">
        <f>M66*(13-M67)</f>
        <v>356.5</v>
      </c>
      <c r="N68" s="155">
        <f>SUM(J68:M68)</f>
        <v>768.5</v>
      </c>
      <c r="O68" s="156">
        <f>O66*(13-O67)</f>
        <v>2093.7999999999997</v>
      </c>
      <c r="P68" s="162">
        <f>P66*(13-P67)</f>
        <v>2083.8000000000002</v>
      </c>
    </row>
    <row r="69" spans="2:16" ht="19.5">
      <c r="B69" s="149" t="s">
        <v>213</v>
      </c>
      <c r="C69" s="13">
        <v>524</v>
      </c>
      <c r="D69" s="12">
        <v>465</v>
      </c>
      <c r="E69" s="12">
        <v>515</v>
      </c>
      <c r="F69" s="12">
        <v>211</v>
      </c>
      <c r="G69" s="12">
        <v>127</v>
      </c>
      <c r="H69" s="12">
        <v>47</v>
      </c>
      <c r="I69" s="155">
        <f>SUM(C69:G69)</f>
        <v>1842</v>
      </c>
      <c r="J69" s="12">
        <v>74</v>
      </c>
      <c r="K69" s="12">
        <v>250</v>
      </c>
      <c r="L69" s="12">
        <v>372</v>
      </c>
      <c r="M69" s="12">
        <f>M66*(17-M67)</f>
        <v>480.5</v>
      </c>
      <c r="N69" s="155">
        <f>SUM(J69:M69)</f>
        <v>1176.5</v>
      </c>
      <c r="O69" s="156">
        <f>O66*(17-O67)</f>
        <v>3065.7999999999997</v>
      </c>
      <c r="P69" s="162">
        <f>P66*(17-P67)</f>
        <v>3015.8</v>
      </c>
    </row>
    <row r="70" spans="2:16" ht="19.5">
      <c r="B70" s="149" t="s">
        <v>214</v>
      </c>
      <c r="C70" s="17">
        <v>555</v>
      </c>
      <c r="D70" s="16">
        <v>493</v>
      </c>
      <c r="E70" s="16">
        <f>E66*(18-E67)</f>
        <v>545.6</v>
      </c>
      <c r="F70" s="16">
        <v>231</v>
      </c>
      <c r="G70" s="16">
        <v>148</v>
      </c>
      <c r="H70" s="16">
        <v>57</v>
      </c>
      <c r="I70" s="155">
        <f>SUM(C70:G70)</f>
        <v>1972.6</v>
      </c>
      <c r="J70" s="16">
        <v>84</v>
      </c>
      <c r="K70" s="16">
        <v>281</v>
      </c>
      <c r="L70" s="16">
        <v>402</v>
      </c>
      <c r="M70" s="16">
        <f>M66*(18-M67)</f>
        <v>511.5</v>
      </c>
      <c r="N70" s="155">
        <f>SUM(J70:M70)</f>
        <v>1278.5</v>
      </c>
      <c r="O70" s="157">
        <f>O66*(18-O67)</f>
        <v>3308.7999999999997</v>
      </c>
      <c r="P70" s="163">
        <f>P66*(18-P67)</f>
        <v>3248.8</v>
      </c>
    </row>
    <row r="71" spans="2:16" ht="20.25" thickBot="1">
      <c r="B71" s="350" t="s">
        <v>215</v>
      </c>
      <c r="C71" s="21">
        <v>586</v>
      </c>
      <c r="D71" s="20">
        <f>D66*(19-D67)</f>
        <v>520.80000000000007</v>
      </c>
      <c r="E71" s="20">
        <f>E66*(19-E67)</f>
        <v>576.6</v>
      </c>
      <c r="F71" s="20">
        <v>251</v>
      </c>
      <c r="G71" s="20">
        <v>169</v>
      </c>
      <c r="H71" s="20">
        <v>67</v>
      </c>
      <c r="I71" s="164">
        <f>SUM(C71:G71)</f>
        <v>2103.4</v>
      </c>
      <c r="J71" s="20">
        <v>94</v>
      </c>
      <c r="K71" s="20">
        <v>312</v>
      </c>
      <c r="L71" s="20">
        <v>432</v>
      </c>
      <c r="M71" s="20">
        <f>M66*(19-M67)</f>
        <v>542.5</v>
      </c>
      <c r="N71" s="164">
        <f>SUM(J71:M71)</f>
        <v>1380.5</v>
      </c>
      <c r="O71" s="165">
        <f>O66*(19-O67)</f>
        <v>3551.7999999999997</v>
      </c>
      <c r="P71" s="166">
        <f>P66*(19-P67)</f>
        <v>3481.8</v>
      </c>
    </row>
    <row r="72" spans="2:16" ht="15.75" thickBot="1">
      <c r="B72" s="4"/>
      <c r="C72" s="4"/>
      <c r="D72" s="4"/>
      <c r="E72" s="4"/>
      <c r="F72" s="4"/>
      <c r="G72" s="4"/>
      <c r="H72" s="4"/>
      <c r="I72" s="4"/>
      <c r="J72" s="4"/>
      <c r="K72" s="4"/>
      <c r="L72" s="4"/>
      <c r="M72" s="4"/>
      <c r="N72" s="4"/>
      <c r="O72" s="4"/>
      <c r="P72" s="4"/>
    </row>
    <row r="73" spans="2:16" ht="24" thickBot="1">
      <c r="B73" s="473" t="s">
        <v>548</v>
      </c>
      <c r="C73" s="474"/>
      <c r="D73" s="474"/>
      <c r="E73" s="474"/>
      <c r="F73" s="474"/>
      <c r="G73" s="474"/>
      <c r="H73" s="474"/>
      <c r="I73" s="474"/>
      <c r="J73" s="474"/>
      <c r="K73" s="474"/>
      <c r="L73" s="470" t="s">
        <v>231</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ht="15">
      <c r="B76" s="148" t="s">
        <v>211</v>
      </c>
      <c r="C76" s="146">
        <v>31</v>
      </c>
      <c r="D76" s="8">
        <v>28</v>
      </c>
      <c r="E76" s="8">
        <v>31</v>
      </c>
      <c r="F76" s="8">
        <v>20</v>
      </c>
      <c r="G76" s="8">
        <v>15</v>
      </c>
      <c r="H76" s="8">
        <v>0</v>
      </c>
      <c r="I76" s="168">
        <f>SUM(C76:G76)</f>
        <v>125</v>
      </c>
      <c r="J76" s="8">
        <v>7</v>
      </c>
      <c r="K76" s="8">
        <v>22</v>
      </c>
      <c r="L76" s="8">
        <v>31</v>
      </c>
      <c r="M76" s="8">
        <v>31</v>
      </c>
      <c r="N76" s="168">
        <f>SUM(J76:M76)</f>
        <v>91</v>
      </c>
      <c r="O76" s="167">
        <f>SUM(C76:H76,J76:M76)</f>
        <v>216</v>
      </c>
      <c r="P76" s="169">
        <f>I76+N76</f>
        <v>216</v>
      </c>
    </row>
    <row r="77" spans="2:16" ht="19.5">
      <c r="B77" s="149" t="s">
        <v>485</v>
      </c>
      <c r="C77" s="147">
        <v>0.6</v>
      </c>
      <c r="D77" s="10">
        <v>1.9</v>
      </c>
      <c r="E77" s="10">
        <v>6.9</v>
      </c>
      <c r="F77" s="10">
        <v>10.1</v>
      </c>
      <c r="G77" s="10">
        <v>10.199999999999999</v>
      </c>
      <c r="H77" s="10">
        <v>0</v>
      </c>
      <c r="I77" s="153">
        <f>(C76*C77+D76*D77+E76*E77+F76*F77+G76*G77)/I76</f>
        <v>5.1256000000000004</v>
      </c>
      <c r="J77" s="10">
        <v>14.713333333333335</v>
      </c>
      <c r="K77" s="95">
        <v>10.570967741935481</v>
      </c>
      <c r="L77" s="95">
        <v>6.1566666666666681</v>
      </c>
      <c r="M77" s="95">
        <v>2.9</v>
      </c>
      <c r="N77" s="153">
        <f>(J76*J77+K76*K77+L76*L77+M76*M77)/N76</f>
        <v>6.77265154200638</v>
      </c>
      <c r="O77" s="154">
        <f>(C77*C76+D77*D76+E77*E76+F77*F76+G77*G76+H77*H76+J77*J76+K77*K76+L77*L76+M77*M76)/O76</f>
        <v>5.8194967144563927</v>
      </c>
      <c r="P77" s="161">
        <f>(I77*I76+N77*N76)/P76</f>
        <v>5.8194967144563918</v>
      </c>
    </row>
    <row r="78" spans="2:16" ht="19.5">
      <c r="B78" s="149" t="s">
        <v>212</v>
      </c>
      <c r="C78" s="13">
        <v>384</v>
      </c>
      <c r="D78" s="12">
        <v>311</v>
      </c>
      <c r="E78" s="12">
        <v>189</v>
      </c>
      <c r="F78" s="12">
        <v>58</v>
      </c>
      <c r="G78" s="12">
        <v>42</v>
      </c>
      <c r="H78" s="12">
        <v>0</v>
      </c>
      <c r="I78" s="155">
        <f>SUM(C78:G78)</f>
        <v>984</v>
      </c>
      <c r="J78" s="12">
        <f>J76*(13-J77)</f>
        <v>-11.993333333333343</v>
      </c>
      <c r="K78" s="12">
        <f>K76*(13-K77)</f>
        <v>53.438709677419411</v>
      </c>
      <c r="L78" s="12">
        <f>L76*(13-L77)</f>
        <v>212.14333333333329</v>
      </c>
      <c r="M78" s="12">
        <f>M76*(13-M77)</f>
        <v>313.09999999999997</v>
      </c>
      <c r="N78" s="155">
        <f>SUM(J78:M78)</f>
        <v>566.6887096774193</v>
      </c>
      <c r="O78" s="156">
        <f>O76*(13-O77)</f>
        <v>1550.9887096774191</v>
      </c>
      <c r="P78" s="162">
        <f>P76*(13-P77)</f>
        <v>1550.9887096774194</v>
      </c>
    </row>
    <row r="79" spans="2:16" ht="19.5">
      <c r="B79" s="149" t="s">
        <v>213</v>
      </c>
      <c r="C79" s="13">
        <v>508</v>
      </c>
      <c r="D79" s="12">
        <v>423</v>
      </c>
      <c r="E79" s="12">
        <v>313</v>
      </c>
      <c r="F79" s="12">
        <v>138</v>
      </c>
      <c r="G79" s="12">
        <v>102</v>
      </c>
      <c r="H79" s="12">
        <f>H76*(17-H77)</f>
        <v>0</v>
      </c>
      <c r="I79" s="155">
        <f>SUM(C79:G79)</f>
        <v>1484</v>
      </c>
      <c r="J79" s="12">
        <f>J76*(17-J77)</f>
        <v>16.006666666666657</v>
      </c>
      <c r="K79" s="12">
        <f>K76*(17-K77)</f>
        <v>141.43870967741941</v>
      </c>
      <c r="L79" s="12">
        <f>L76*(17-L77)</f>
        <v>336.14333333333332</v>
      </c>
      <c r="M79" s="12">
        <f>M76*(17-M77)</f>
        <v>437.09999999999997</v>
      </c>
      <c r="N79" s="155">
        <f>SUM(J79:M79)</f>
        <v>930.68870967741941</v>
      </c>
      <c r="O79" s="156">
        <f>O76*(17-O77)</f>
        <v>2414.9887096774191</v>
      </c>
      <c r="P79" s="162">
        <f>P76*(17-P77)</f>
        <v>2414.9887096774191</v>
      </c>
    </row>
    <row r="80" spans="2:16" ht="19.5">
      <c r="B80" s="149" t="s">
        <v>214</v>
      </c>
      <c r="C80" s="17">
        <v>539</v>
      </c>
      <c r="D80" s="16">
        <v>451</v>
      </c>
      <c r="E80" s="16">
        <v>344</v>
      </c>
      <c r="F80" s="16">
        <v>158</v>
      </c>
      <c r="G80" s="16">
        <v>117</v>
      </c>
      <c r="H80" s="16">
        <f>H76*(18-H77)</f>
        <v>0</v>
      </c>
      <c r="I80" s="155">
        <f>SUM(C80:G80)</f>
        <v>1609</v>
      </c>
      <c r="J80" s="16">
        <f>J76*(18-J77)</f>
        <v>23.006666666666657</v>
      </c>
      <c r="K80" s="16">
        <f>K76*(18-K77)</f>
        <v>163.43870967741941</v>
      </c>
      <c r="L80" s="16">
        <f>L76*(18-L77)</f>
        <v>367.14333333333332</v>
      </c>
      <c r="M80" s="16">
        <f>M76*(18-M77)</f>
        <v>468.09999999999997</v>
      </c>
      <c r="N80" s="155">
        <f>SUM(J80:M80)</f>
        <v>1021.6887096774194</v>
      </c>
      <c r="O80" s="157">
        <f>O76*(18-O77)</f>
        <v>2630.9887096774191</v>
      </c>
      <c r="P80" s="163">
        <f>P76*(18-P77)</f>
        <v>2630.9887096774191</v>
      </c>
    </row>
    <row r="81" spans="2:16" ht="20.25" thickBot="1">
      <c r="B81" s="350" t="s">
        <v>215</v>
      </c>
      <c r="C81" s="21">
        <v>570</v>
      </c>
      <c r="D81" s="20">
        <v>479</v>
      </c>
      <c r="E81" s="20">
        <v>375</v>
      </c>
      <c r="F81" s="20">
        <v>178</v>
      </c>
      <c r="G81" s="20">
        <v>132</v>
      </c>
      <c r="H81" s="20">
        <f>H76*(19-H77)</f>
        <v>0</v>
      </c>
      <c r="I81" s="164">
        <f>SUM(C81:G81)</f>
        <v>1734</v>
      </c>
      <c r="J81" s="20">
        <f>J76*(19-J77)</f>
        <v>30.006666666666657</v>
      </c>
      <c r="K81" s="20">
        <f>K76*(19-K77)</f>
        <v>185.43870967741941</v>
      </c>
      <c r="L81" s="20">
        <f>L76*(19-L77)</f>
        <v>398.14333333333332</v>
      </c>
      <c r="M81" s="20">
        <f>M76*(19-M77)</f>
        <v>499.1</v>
      </c>
      <c r="N81" s="164">
        <f>SUM(J81:M81)</f>
        <v>1112.6887096774194</v>
      </c>
      <c r="O81" s="165">
        <f>O76*(19-O77)</f>
        <v>2846.9887096774191</v>
      </c>
      <c r="P81" s="166">
        <f>P76*(19-P77)</f>
        <v>2846.9887096774191</v>
      </c>
    </row>
    <row r="82" spans="2:16" ht="15.75" thickBot="1">
      <c r="B82" s="24"/>
      <c r="C82" s="25"/>
      <c r="D82" s="25"/>
      <c r="E82" s="25"/>
      <c r="F82" s="25"/>
      <c r="G82" s="25"/>
      <c r="H82" s="25"/>
      <c r="I82" s="26"/>
      <c r="J82" s="25"/>
      <c r="K82" s="25"/>
      <c r="L82" s="25"/>
      <c r="M82" s="25"/>
      <c r="N82" s="26"/>
      <c r="O82" s="27"/>
      <c r="P82" s="27"/>
    </row>
    <row r="83" spans="2:16" ht="24" thickBot="1">
      <c r="B83" s="473" t="s">
        <v>551</v>
      </c>
      <c r="C83" s="474"/>
      <c r="D83" s="474"/>
      <c r="E83" s="474"/>
      <c r="F83" s="474"/>
      <c r="G83" s="474"/>
      <c r="H83" s="474"/>
      <c r="I83" s="474"/>
      <c r="J83" s="474"/>
      <c r="K83" s="474"/>
      <c r="L83" s="470" t="s">
        <v>145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ht="15">
      <c r="B86" s="148" t="s">
        <v>211</v>
      </c>
      <c r="C86" s="146">
        <v>31</v>
      </c>
      <c r="D86" s="8">
        <v>31</v>
      </c>
      <c r="E86" s="8">
        <v>31</v>
      </c>
      <c r="F86" s="8">
        <v>25</v>
      </c>
      <c r="G86" s="8">
        <v>14</v>
      </c>
      <c r="H86" s="8">
        <v>5</v>
      </c>
      <c r="I86" s="168">
        <f>SUM(C86:G86)</f>
        <v>132</v>
      </c>
      <c r="J86" s="8"/>
      <c r="K86" s="8"/>
      <c r="L86" s="8"/>
      <c r="M86" s="8"/>
      <c r="N86" s="168">
        <f>SUM(J86:M86)</f>
        <v>0</v>
      </c>
      <c r="O86" s="167">
        <f>SUM(C86:H86,J86:M86)</f>
        <v>137</v>
      </c>
      <c r="P86" s="169">
        <f>I86+N86</f>
        <v>132</v>
      </c>
    </row>
    <row r="87" spans="2:16" ht="19.5">
      <c r="B87" s="149" t="s">
        <v>485</v>
      </c>
      <c r="C87" s="147">
        <v>2.4225806451612901</v>
      </c>
      <c r="D87" s="10">
        <v>0.62142857142857166</v>
      </c>
      <c r="E87" s="10">
        <v>5.0387096774193543</v>
      </c>
      <c r="F87" s="10">
        <v>8.9499999999999993</v>
      </c>
      <c r="G87" s="10">
        <v>13.280645161290321</v>
      </c>
      <c r="H87" s="10">
        <v>16.266666666666666</v>
      </c>
      <c r="I87" s="153">
        <f>(C86*C87+D86*D87+E86*E87+F86*F87+G86*G87)/I86</f>
        <v>5.0018433179723498</v>
      </c>
      <c r="J87" s="10"/>
      <c r="K87" s="95"/>
      <c r="L87" s="95"/>
      <c r="M87" s="95"/>
      <c r="N87" s="153"/>
      <c r="O87" s="154">
        <f>(C87*C86+D87*D86+E87*E86+F87*F86+G87*G86+H87*H86+J87*J86+K87*K86+L87*L86+M87*M86)/O86</f>
        <v>5.4129682577057192</v>
      </c>
      <c r="P87" s="161">
        <f>(I87*I86+N87*N86)/P86</f>
        <v>5.0018433179723498</v>
      </c>
    </row>
    <row r="88" spans="2:16" ht="19.5">
      <c r="B88" s="149" t="s">
        <v>212</v>
      </c>
      <c r="C88" s="13">
        <f t="shared" ref="C88:H88" si="4">C86*(13-C87)</f>
        <v>327.90000000000003</v>
      </c>
      <c r="D88" s="12">
        <f t="shared" si="4"/>
        <v>383.73571428571427</v>
      </c>
      <c r="E88" s="12">
        <f t="shared" si="4"/>
        <v>246.8</v>
      </c>
      <c r="F88" s="12">
        <f t="shared" si="4"/>
        <v>101.25000000000001</v>
      </c>
      <c r="G88" s="12">
        <f t="shared" si="4"/>
        <v>-3.929032258064499</v>
      </c>
      <c r="H88" s="12">
        <f t="shared" si="4"/>
        <v>-16.333333333333329</v>
      </c>
      <c r="I88" s="155">
        <f>SUM(C88:G88)</f>
        <v>1055.7566820276497</v>
      </c>
      <c r="J88" s="12">
        <f>J86*(13-J87)</f>
        <v>0</v>
      </c>
      <c r="K88" s="12">
        <f>K86*(13-K87)</f>
        <v>0</v>
      </c>
      <c r="L88" s="12">
        <f>L86*(13-L87)</f>
        <v>0</v>
      </c>
      <c r="M88" s="12">
        <f>M86*(13-M87)</f>
        <v>0</v>
      </c>
      <c r="N88" s="155">
        <f>SUM(J88:M88)</f>
        <v>0</v>
      </c>
      <c r="O88" s="156">
        <f>O86*(13-O87)</f>
        <v>1039.4233486943165</v>
      </c>
      <c r="P88" s="162">
        <f>P86*(13-P87)</f>
        <v>1055.7566820276497</v>
      </c>
    </row>
    <row r="89" spans="2:16" ht="19.5">
      <c r="B89" s="149" t="s">
        <v>213</v>
      </c>
      <c r="C89" s="13">
        <f t="shared" ref="C89:H89" si="5">C86*(17-C87)</f>
        <v>451.90000000000003</v>
      </c>
      <c r="D89" s="12">
        <f t="shared" si="5"/>
        <v>507.73571428571432</v>
      </c>
      <c r="E89" s="12">
        <f t="shared" si="5"/>
        <v>370.8</v>
      </c>
      <c r="F89" s="12">
        <f t="shared" si="5"/>
        <v>201.25000000000003</v>
      </c>
      <c r="G89" s="12">
        <f t="shared" si="5"/>
        <v>52.070967741935505</v>
      </c>
      <c r="H89" s="12">
        <f t="shared" si="5"/>
        <v>3.6666666666666714</v>
      </c>
      <c r="I89" s="155">
        <f>SUM(C89:G89)</f>
        <v>1583.7566820276497</v>
      </c>
      <c r="J89" s="12">
        <f>J86*(17-J87)</f>
        <v>0</v>
      </c>
      <c r="K89" s="12">
        <f>K86*(17-K87)</f>
        <v>0</v>
      </c>
      <c r="L89" s="12">
        <f>L86*(17-L87)</f>
        <v>0</v>
      </c>
      <c r="M89" s="12">
        <f>M86*(17-M87)</f>
        <v>0</v>
      </c>
      <c r="N89" s="155">
        <f>SUM(J89:M89)</f>
        <v>0</v>
      </c>
      <c r="O89" s="156">
        <f>O86*(17-O87)</f>
        <v>1587.4233486943165</v>
      </c>
      <c r="P89" s="162">
        <f>P86*(17-P87)</f>
        <v>1583.7566820276497</v>
      </c>
    </row>
    <row r="90" spans="2:16" ht="19.5">
      <c r="B90" s="149" t="s">
        <v>214</v>
      </c>
      <c r="C90" s="17">
        <f t="shared" ref="C90:H90" si="6">C86*(18-C87)</f>
        <v>482.90000000000003</v>
      </c>
      <c r="D90" s="16">
        <f t="shared" si="6"/>
        <v>538.73571428571438</v>
      </c>
      <c r="E90" s="16">
        <f t="shared" si="6"/>
        <v>401.8</v>
      </c>
      <c r="F90" s="16">
        <f t="shared" si="6"/>
        <v>226.25000000000003</v>
      </c>
      <c r="G90" s="16">
        <f t="shared" si="6"/>
        <v>66.070967741935505</v>
      </c>
      <c r="H90" s="16">
        <f t="shared" si="6"/>
        <v>8.6666666666666714</v>
      </c>
      <c r="I90" s="155">
        <f>SUM(C90:G90)</f>
        <v>1715.7566820276497</v>
      </c>
      <c r="J90" s="16">
        <f>J86*(18-J87)</f>
        <v>0</v>
      </c>
      <c r="K90" s="16">
        <f>K86*(18-K87)</f>
        <v>0</v>
      </c>
      <c r="L90" s="16">
        <f>L86*(18-L87)</f>
        <v>0</v>
      </c>
      <c r="M90" s="16">
        <f>M86*(18-M87)</f>
        <v>0</v>
      </c>
      <c r="N90" s="155">
        <f>SUM(J90:M90)</f>
        <v>0</v>
      </c>
      <c r="O90" s="157">
        <f>O86*(18-O87)</f>
        <v>1724.4233486943165</v>
      </c>
      <c r="P90" s="163">
        <f>P86*(18-P87)</f>
        <v>1715.7566820276497</v>
      </c>
    </row>
    <row r="91" spans="2:16" ht="20.25" thickBot="1">
      <c r="B91" s="350" t="s">
        <v>215</v>
      </c>
      <c r="C91" s="21">
        <f t="shared" ref="C91:H91" si="7">C86*(19-C87)</f>
        <v>513.9</v>
      </c>
      <c r="D91" s="20">
        <f t="shared" si="7"/>
        <v>569.73571428571438</v>
      </c>
      <c r="E91" s="20">
        <f t="shared" si="7"/>
        <v>432.8</v>
      </c>
      <c r="F91" s="20">
        <f t="shared" si="7"/>
        <v>251.25000000000003</v>
      </c>
      <c r="G91" s="20">
        <f t="shared" si="7"/>
        <v>80.070967741935505</v>
      </c>
      <c r="H91" s="20">
        <f t="shared" si="7"/>
        <v>13.666666666666671</v>
      </c>
      <c r="I91" s="164">
        <f>SUM(C91:G91)</f>
        <v>1847.7566820276497</v>
      </c>
      <c r="J91" s="20">
        <f>J86*(19-J87)</f>
        <v>0</v>
      </c>
      <c r="K91" s="20">
        <f>K86*(19-K87)</f>
        <v>0</v>
      </c>
      <c r="L91" s="20">
        <f>L86*(19-L87)</f>
        <v>0</v>
      </c>
      <c r="M91" s="20">
        <f>M86*(19-M87)</f>
        <v>0</v>
      </c>
      <c r="N91" s="164">
        <f>SUM(J91:M91)</f>
        <v>0</v>
      </c>
      <c r="O91" s="165">
        <f>O86*(19-O87)</f>
        <v>1861.4233486943165</v>
      </c>
      <c r="P91" s="166">
        <f>P86*(19-P87)</f>
        <v>1847.7566820276497</v>
      </c>
    </row>
    <row r="92" spans="2:16" ht="15.75" thickBot="1">
      <c r="B92" s="4"/>
      <c r="C92" s="4"/>
      <c r="D92" s="4"/>
      <c r="E92" s="4"/>
      <c r="F92" s="4"/>
      <c r="G92" s="4"/>
      <c r="H92" s="4"/>
      <c r="I92" s="4"/>
      <c r="J92" s="4"/>
      <c r="K92" s="4"/>
      <c r="L92" s="4"/>
      <c r="M92" s="4"/>
      <c r="N92" s="4"/>
      <c r="O92" s="4"/>
      <c r="P92" s="4"/>
    </row>
    <row r="93" spans="2:16" ht="24" thickBot="1">
      <c r="B93" s="473" t="s">
        <v>552</v>
      </c>
      <c r="C93" s="474"/>
      <c r="D93" s="474"/>
      <c r="E93" s="474"/>
      <c r="F93" s="474"/>
      <c r="G93" s="474"/>
      <c r="H93" s="474"/>
      <c r="I93" s="474"/>
      <c r="J93" s="474"/>
      <c r="K93" s="474"/>
      <c r="L93" s="468" t="s">
        <v>233</v>
      </c>
      <c r="M93" s="468"/>
      <c r="N93" s="468"/>
      <c r="O93" s="468"/>
      <c r="P93" s="469"/>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30.75" thickBot="1">
      <c r="B95" s="466"/>
      <c r="C95" s="462"/>
      <c r="D95" s="462"/>
      <c r="E95" s="462"/>
      <c r="F95" s="462"/>
      <c r="G95" s="462"/>
      <c r="H95" s="462"/>
      <c r="I95" s="462"/>
      <c r="J95" s="462"/>
      <c r="K95" s="462"/>
      <c r="L95" s="462"/>
      <c r="M95" s="462"/>
      <c r="N95" s="462"/>
      <c r="O95" s="145" t="s">
        <v>234</v>
      </c>
      <c r="P95" s="30" t="s">
        <v>235</v>
      </c>
    </row>
    <row r="96" spans="2:16" ht="15">
      <c r="B96" s="148" t="s">
        <v>211</v>
      </c>
      <c r="C96" s="146">
        <v>31</v>
      </c>
      <c r="D96" s="8">
        <v>28</v>
      </c>
      <c r="E96" s="8">
        <v>31</v>
      </c>
      <c r="F96" s="8">
        <v>30</v>
      </c>
      <c r="G96" s="8">
        <v>20</v>
      </c>
      <c r="H96" s="8">
        <v>0</v>
      </c>
      <c r="I96" s="168">
        <f>SUM(C96:H96)</f>
        <v>140</v>
      </c>
      <c r="J96" s="8">
        <v>10</v>
      </c>
      <c r="K96" s="8">
        <v>31</v>
      </c>
      <c r="L96" s="8">
        <v>30</v>
      </c>
      <c r="M96" s="8">
        <v>31</v>
      </c>
      <c r="N96" s="168">
        <f>SUM(J96:M96)</f>
        <v>102</v>
      </c>
      <c r="O96" s="167">
        <f>SUM(C96:H96,J96:M96)</f>
        <v>242</v>
      </c>
      <c r="P96" s="169">
        <f>I96+N96</f>
        <v>242</v>
      </c>
    </row>
    <row r="97" spans="2:16" ht="19.5">
      <c r="B97" s="149" t="s">
        <v>485</v>
      </c>
      <c r="C97" s="147">
        <v>-1.8</v>
      </c>
      <c r="D97" s="10">
        <v>-0.8</v>
      </c>
      <c r="E97" s="10">
        <v>2.9</v>
      </c>
      <c r="F97" s="10">
        <v>8.1999999999999993</v>
      </c>
      <c r="G97" s="10">
        <v>10.1</v>
      </c>
      <c r="H97" s="10">
        <v>0</v>
      </c>
      <c r="I97" s="153">
        <f>(C96*C97+D96*D97+E96*E97+F96*F97+G96*G97)/I96</f>
        <v>3.2835714285714279</v>
      </c>
      <c r="J97" s="10">
        <v>11.8</v>
      </c>
      <c r="K97" s="95">
        <v>8.1</v>
      </c>
      <c r="L97" s="95">
        <v>3.6</v>
      </c>
      <c r="M97" s="95">
        <v>-0.2</v>
      </c>
      <c r="N97" s="153">
        <f>(J96*J97+K96*K97+L96*L97+M96*M97)/N96</f>
        <v>4.6166666666666671</v>
      </c>
      <c r="O97" s="154">
        <f>(C97*C96+D97*D96+E97*E96+F97*F96+G97*G96+H97*H96+J97*J96+K97*K96+L97*L96+M97*M96)/O96</f>
        <v>3.8454545454545452</v>
      </c>
      <c r="P97" s="161">
        <f>(I97*I96+N97*N96)/P96</f>
        <v>3.8454545454545452</v>
      </c>
    </row>
    <row r="98" spans="2:16" ht="19.5">
      <c r="B98" s="149" t="s">
        <v>212</v>
      </c>
      <c r="C98" s="13">
        <v>459</v>
      </c>
      <c r="D98" s="12">
        <f>D96*(13-D97)</f>
        <v>386.40000000000003</v>
      </c>
      <c r="E98" s="12">
        <f>E96*(13-E97)</f>
        <v>313.09999999999997</v>
      </c>
      <c r="F98" s="12">
        <f>F96*(13-F97)</f>
        <v>144.00000000000003</v>
      </c>
      <c r="G98" s="12">
        <f>G96*(13-G97)</f>
        <v>58.000000000000007</v>
      </c>
      <c r="H98" s="12">
        <f>H96*(13-H97)</f>
        <v>0</v>
      </c>
      <c r="I98" s="155">
        <f>SUM(C98:G98)</f>
        <v>1360.5</v>
      </c>
      <c r="J98" s="12">
        <f>J96*(13-J97)</f>
        <v>11.999999999999993</v>
      </c>
      <c r="K98" s="12">
        <f>K96*(13-K97)</f>
        <v>151.9</v>
      </c>
      <c r="L98" s="12">
        <f>L96*(13-L97)</f>
        <v>282</v>
      </c>
      <c r="M98" s="12">
        <f>M96*(13-M97)</f>
        <v>409.2</v>
      </c>
      <c r="N98" s="155">
        <f>SUM(J98:M98)</f>
        <v>855.09999999999991</v>
      </c>
      <c r="O98" s="156">
        <f>O96*(13-O97)</f>
        <v>2215.4</v>
      </c>
      <c r="P98" s="162">
        <f>P96*(13-P97)</f>
        <v>2215.4</v>
      </c>
    </row>
    <row r="99" spans="2:16" ht="19.5">
      <c r="B99" s="149" t="s">
        <v>213</v>
      </c>
      <c r="C99" s="13">
        <f t="shared" ref="C99:H99" si="8">C96*(17-C97)</f>
        <v>582.80000000000007</v>
      </c>
      <c r="D99" s="12">
        <f t="shared" si="8"/>
        <v>498.40000000000003</v>
      </c>
      <c r="E99" s="12">
        <f t="shared" si="8"/>
        <v>437.09999999999997</v>
      </c>
      <c r="F99" s="12">
        <f t="shared" si="8"/>
        <v>264</v>
      </c>
      <c r="G99" s="12">
        <f t="shared" si="8"/>
        <v>138</v>
      </c>
      <c r="H99" s="12">
        <f t="shared" si="8"/>
        <v>0</v>
      </c>
      <c r="I99" s="155">
        <f>SUM(C99:G99)</f>
        <v>1920.3</v>
      </c>
      <c r="J99" s="12">
        <f>J96*(17-J97)</f>
        <v>51.999999999999993</v>
      </c>
      <c r="K99" s="12">
        <f>K96*(17-K97)</f>
        <v>275.90000000000003</v>
      </c>
      <c r="L99" s="12">
        <f>L96*(17-L97)</f>
        <v>402</v>
      </c>
      <c r="M99" s="12">
        <f>M96*(17-M97)</f>
        <v>533.19999999999993</v>
      </c>
      <c r="N99" s="155">
        <f>SUM(J99:M99)</f>
        <v>1263.0999999999999</v>
      </c>
      <c r="O99" s="156">
        <f>O96*(17-O97)</f>
        <v>3183.4</v>
      </c>
      <c r="P99" s="162">
        <f>P96*(17-P97)</f>
        <v>3183.4</v>
      </c>
    </row>
    <row r="100" spans="2:16" ht="19.5">
      <c r="B100" s="149" t="s">
        <v>214</v>
      </c>
      <c r="C100" s="17">
        <f t="shared" ref="C100:H100" si="9">C96*(18-C97)</f>
        <v>613.80000000000007</v>
      </c>
      <c r="D100" s="16">
        <f t="shared" si="9"/>
        <v>526.4</v>
      </c>
      <c r="E100" s="16">
        <f t="shared" si="9"/>
        <v>468.09999999999997</v>
      </c>
      <c r="F100" s="16">
        <f t="shared" si="9"/>
        <v>294</v>
      </c>
      <c r="G100" s="16">
        <f t="shared" si="9"/>
        <v>158</v>
      </c>
      <c r="H100" s="16">
        <f t="shared" si="9"/>
        <v>0</v>
      </c>
      <c r="I100" s="155">
        <f>SUM(C100:G100)</f>
        <v>2060.3000000000002</v>
      </c>
      <c r="J100" s="16">
        <f>J96*(18-J97)</f>
        <v>61.999999999999993</v>
      </c>
      <c r="K100" s="16">
        <f>K96*(18-K97)</f>
        <v>306.90000000000003</v>
      </c>
      <c r="L100" s="16">
        <f>L96*(18-L97)</f>
        <v>432</v>
      </c>
      <c r="M100" s="16">
        <f>M96*(18-M97)</f>
        <v>564.19999999999993</v>
      </c>
      <c r="N100" s="155">
        <f>SUM(J100:M100)</f>
        <v>1365.1</v>
      </c>
      <c r="O100" s="157">
        <f>O96*(18-O97)</f>
        <v>3425.4</v>
      </c>
      <c r="P100" s="163">
        <f>P96*(18-P97)</f>
        <v>3425.4</v>
      </c>
    </row>
    <row r="101" spans="2:16" ht="20.25" thickBot="1">
      <c r="B101" s="350" t="s">
        <v>215</v>
      </c>
      <c r="C101" s="21">
        <f t="shared" ref="C101:H101" si="10">C96*(19-C97)</f>
        <v>644.80000000000007</v>
      </c>
      <c r="D101" s="20">
        <f t="shared" si="10"/>
        <v>554.4</v>
      </c>
      <c r="E101" s="20">
        <f t="shared" si="10"/>
        <v>499.1</v>
      </c>
      <c r="F101" s="20">
        <f t="shared" si="10"/>
        <v>324</v>
      </c>
      <c r="G101" s="20">
        <f t="shared" si="10"/>
        <v>178</v>
      </c>
      <c r="H101" s="20">
        <f t="shared" si="10"/>
        <v>0</v>
      </c>
      <c r="I101" s="164">
        <f>SUM(C101:G101)</f>
        <v>2200.3000000000002</v>
      </c>
      <c r="J101" s="20">
        <f>J96*(19-J97)</f>
        <v>72</v>
      </c>
      <c r="K101" s="20">
        <f>K96*(19-K97)</f>
        <v>337.90000000000003</v>
      </c>
      <c r="L101" s="20">
        <f>L96*(19-L97)</f>
        <v>462</v>
      </c>
      <c r="M101" s="20">
        <f>M96*(19-M97)</f>
        <v>595.19999999999993</v>
      </c>
      <c r="N101" s="164">
        <f>SUM(J101:M101)</f>
        <v>1467.1</v>
      </c>
      <c r="O101" s="165">
        <f>O96*(19-O97)</f>
        <v>3667.4</v>
      </c>
      <c r="P101" s="166">
        <f>P96*(19-P97)</f>
        <v>3667.4</v>
      </c>
    </row>
    <row r="102" spans="2:16" ht="15.75" thickBot="1">
      <c r="B102" s="4"/>
      <c r="C102" s="4"/>
      <c r="D102" s="4"/>
      <c r="E102" s="4"/>
      <c r="F102" s="4"/>
      <c r="G102" s="4"/>
      <c r="H102" s="4"/>
      <c r="I102" s="4"/>
      <c r="J102" s="28"/>
      <c r="K102" s="4"/>
      <c r="L102" s="4"/>
      <c r="M102" s="4"/>
      <c r="N102" s="4"/>
      <c r="O102" s="4"/>
      <c r="P102" s="4"/>
    </row>
    <row r="103" spans="2:16" ht="24" thickBot="1">
      <c r="B103" s="170" t="s">
        <v>236</v>
      </c>
      <c r="C103" s="458" t="s">
        <v>237</v>
      </c>
      <c r="D103" s="458"/>
      <c r="E103" s="458"/>
      <c r="F103" s="458"/>
      <c r="G103" s="458"/>
      <c r="H103" s="458"/>
      <c r="I103" s="458"/>
      <c r="J103" s="458"/>
      <c r="K103" s="458"/>
      <c r="L103" s="458"/>
      <c r="M103" s="459"/>
      <c r="N103" s="459"/>
      <c r="O103" s="459"/>
      <c r="P103" s="460"/>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30.75" thickBot="1">
      <c r="B105" s="466"/>
      <c r="C105" s="462"/>
      <c r="D105" s="462"/>
      <c r="E105" s="462"/>
      <c r="F105" s="462"/>
      <c r="G105" s="462"/>
      <c r="H105" s="462"/>
      <c r="I105" s="462"/>
      <c r="J105" s="462"/>
      <c r="K105" s="462"/>
      <c r="L105" s="462"/>
      <c r="M105" s="462"/>
      <c r="N105" s="462"/>
      <c r="O105" s="145" t="s">
        <v>234</v>
      </c>
      <c r="P105" s="30" t="s">
        <v>235</v>
      </c>
    </row>
    <row r="106" spans="2:16" ht="15">
      <c r="B106" s="174">
        <v>2007</v>
      </c>
      <c r="C106" s="173">
        <f>C11/C$101</f>
        <v>0.67307692307692302</v>
      </c>
      <c r="D106" s="172">
        <f t="shared" ref="D106:P106" si="11">D11/D$101</f>
        <v>0.74747474747474751</v>
      </c>
      <c r="E106" s="172">
        <f t="shared" si="11"/>
        <v>0.79503105590062106</v>
      </c>
      <c r="F106" s="172">
        <f t="shared" si="11"/>
        <v>0.51851851851851849</v>
      </c>
      <c r="G106" s="172">
        <f t="shared" si="11"/>
        <v>0.1741573033707865</v>
      </c>
      <c r="H106" s="172"/>
      <c r="I106" s="172">
        <f t="shared" si="11"/>
        <v>0.65636504113075489</v>
      </c>
      <c r="J106" s="172">
        <f t="shared" si="11"/>
        <v>0.41666666666666669</v>
      </c>
      <c r="K106" s="172">
        <f t="shared" si="11"/>
        <v>1.0328499556081681</v>
      </c>
      <c r="L106" s="172">
        <f t="shared" si="11"/>
        <v>1.051948051948052</v>
      </c>
      <c r="M106" s="172">
        <f t="shared" si="11"/>
        <v>0.97446236559139798</v>
      </c>
      <c r="N106" s="172">
        <f t="shared" si="11"/>
        <v>0.98493626882966401</v>
      </c>
      <c r="O106" s="172">
        <f t="shared" si="11"/>
        <v>0.7872334623984294</v>
      </c>
      <c r="P106" s="358">
        <f t="shared" si="11"/>
        <v>0.7872334623984294</v>
      </c>
    </row>
    <row r="107" spans="2:16" ht="15">
      <c r="B107" s="175">
        <f t="shared" ref="B107:B112" si="12">B106+1</f>
        <v>2008</v>
      </c>
      <c r="C107" s="34">
        <f>C21/C$101</f>
        <v>0.80645161290322576</v>
      </c>
      <c r="D107" s="33">
        <f t="shared" ref="D107:P107" si="13">D21/D$101</f>
        <v>0.75216450216450215</v>
      </c>
      <c r="E107" s="33">
        <f t="shared" si="13"/>
        <v>0.92366259266680018</v>
      </c>
      <c r="F107" s="33">
        <f t="shared" si="13"/>
        <v>0.99691358024691357</v>
      </c>
      <c r="G107" s="33">
        <f t="shared" si="13"/>
        <v>0.17415730337078653</v>
      </c>
      <c r="H107" s="33"/>
      <c r="I107" s="33">
        <f t="shared" si="13"/>
        <v>0.79625505612870962</v>
      </c>
      <c r="J107" s="33">
        <f t="shared" si="13"/>
        <v>2.0555555555555554</v>
      </c>
      <c r="K107" s="33">
        <f t="shared" si="13"/>
        <v>0.97957975732465219</v>
      </c>
      <c r="L107" s="33">
        <f t="shared" si="13"/>
        <v>0.93506493506493504</v>
      </c>
      <c r="M107" s="33">
        <f t="shared" si="13"/>
        <v>0.93229166666666674</v>
      </c>
      <c r="N107" s="33">
        <f t="shared" si="13"/>
        <v>0.99918205984595476</v>
      </c>
      <c r="O107" s="33">
        <f t="shared" si="13"/>
        <v>0.88591372634563992</v>
      </c>
      <c r="P107" s="35">
        <f t="shared" si="13"/>
        <v>0.87773354420025085</v>
      </c>
    </row>
    <row r="108" spans="2:16" ht="15">
      <c r="B108" s="175">
        <f t="shared" si="12"/>
        <v>2009</v>
      </c>
      <c r="C108" s="34">
        <f>C31/C$101</f>
        <v>1.0747518610421836</v>
      </c>
      <c r="D108" s="33">
        <f t="shared" ref="D108:P108" si="14">D31/D$101</f>
        <v>0.93614718614718617</v>
      </c>
      <c r="E108" s="33">
        <f t="shared" si="14"/>
        <v>0.88759767581646964</v>
      </c>
      <c r="F108" s="33">
        <f t="shared" si="14"/>
        <v>0.34876543209876543</v>
      </c>
      <c r="G108" s="33">
        <f t="shared" si="14"/>
        <v>0.398876404494382</v>
      </c>
      <c r="H108" s="33"/>
      <c r="I108" s="33">
        <f t="shared" si="14"/>
        <v>0.83579511884742985</v>
      </c>
      <c r="J108" s="33">
        <f t="shared" si="14"/>
        <v>0</v>
      </c>
      <c r="K108" s="33">
        <f t="shared" si="14"/>
        <v>0.90855282627996437</v>
      </c>
      <c r="L108" s="33">
        <f t="shared" si="14"/>
        <v>0.8528138528138528</v>
      </c>
      <c r="M108" s="33">
        <f t="shared" si="14"/>
        <v>1.03494623655914</v>
      </c>
      <c r="N108" s="33">
        <f t="shared" si="14"/>
        <v>0.89768931906482186</v>
      </c>
      <c r="O108" s="33">
        <f t="shared" si="14"/>
        <v>0.8678627910781479</v>
      </c>
      <c r="P108" s="35">
        <f t="shared" si="14"/>
        <v>0.85940993619457928</v>
      </c>
    </row>
    <row r="109" spans="2:16" ht="15">
      <c r="B109" s="175">
        <f t="shared" si="12"/>
        <v>2010</v>
      </c>
      <c r="C109" s="34">
        <f>C41/C$101</f>
        <v>1.1104218362282878</v>
      </c>
      <c r="D109" s="33">
        <f t="shared" ref="D109:O109" si="15">D41/D$101</f>
        <v>1.0353535353535355</v>
      </c>
      <c r="E109" s="33">
        <f t="shared" si="15"/>
        <v>0.94369865758365057</v>
      </c>
      <c r="F109" s="33">
        <f t="shared" si="15"/>
        <v>0.86728395061728392</v>
      </c>
      <c r="G109" s="33">
        <f t="shared" si="15"/>
        <v>0.9606741573033708</v>
      </c>
      <c r="H109" s="33"/>
      <c r="I109" s="33">
        <f t="shared" si="15"/>
        <v>1.0057719401899741</v>
      </c>
      <c r="J109" s="33">
        <f t="shared" si="15"/>
        <v>2.1944444444444446</v>
      </c>
      <c r="K109" s="33">
        <f t="shared" si="15"/>
        <v>1.115714708493637</v>
      </c>
      <c r="L109" s="33">
        <f t="shared" si="15"/>
        <v>0.90909090909090906</v>
      </c>
      <c r="M109" s="33">
        <f t="shared" si="15"/>
        <v>1.2432795698924732</v>
      </c>
      <c r="N109" s="33">
        <f t="shared" si="15"/>
        <v>1.1553404675891215</v>
      </c>
      <c r="O109" s="33">
        <f t="shared" si="15"/>
        <v>1.0648688444129355</v>
      </c>
      <c r="P109" s="35">
        <f>P41/P$101</f>
        <v>1.0648688444129355</v>
      </c>
    </row>
    <row r="110" spans="2:16" ht="15">
      <c r="B110" s="175">
        <f t="shared" si="12"/>
        <v>2011</v>
      </c>
      <c r="C110" s="34">
        <f>C51/C$101</f>
        <v>0.92431761786600486</v>
      </c>
      <c r="D110" s="33">
        <f t="shared" ref="D110:P110" si="16">D51/D$101</f>
        <v>1.0046897546897546</v>
      </c>
      <c r="E110" s="33">
        <f t="shared" si="16"/>
        <v>0.88559406932478457</v>
      </c>
      <c r="F110" s="33">
        <f t="shared" si="16"/>
        <v>0.60493827160493829</v>
      </c>
      <c r="G110" s="33">
        <f t="shared" si="16"/>
        <v>0.33707865168539325</v>
      </c>
      <c r="H110" s="33"/>
      <c r="I110" s="33">
        <f t="shared" si="16"/>
        <v>0.84124892060173606</v>
      </c>
      <c r="J110" s="33">
        <f t="shared" si="16"/>
        <v>0.90277777777777779</v>
      </c>
      <c r="K110" s="33">
        <f t="shared" si="16"/>
        <v>0.91151228174015975</v>
      </c>
      <c r="L110" s="33">
        <f t="shared" si="16"/>
        <v>1.0367965367965368</v>
      </c>
      <c r="M110" s="33">
        <f t="shared" si="16"/>
        <v>0.82325268817204311</v>
      </c>
      <c r="N110" s="33">
        <f t="shared" si="16"/>
        <v>0.91472973894076759</v>
      </c>
      <c r="O110" s="33">
        <f t="shared" si="16"/>
        <v>0.87088945847194188</v>
      </c>
      <c r="P110" s="35">
        <f t="shared" si="16"/>
        <v>0.87088945847194188</v>
      </c>
    </row>
    <row r="111" spans="2:16" ht="15">
      <c r="B111" s="175">
        <f t="shared" si="12"/>
        <v>2012</v>
      </c>
      <c r="C111" s="34">
        <f>C61/C$101</f>
        <v>0.81730769230769218</v>
      </c>
      <c r="D111" s="33">
        <f t="shared" ref="D111:P111" si="17">D61/D$101</f>
        <v>0.82251082251082253</v>
      </c>
      <c r="E111" s="33">
        <f t="shared" si="17"/>
        <v>0.76337407333199758</v>
      </c>
      <c r="F111" s="33">
        <f t="shared" si="17"/>
        <v>0.91666666666666663</v>
      </c>
      <c r="G111" s="33">
        <f t="shared" si="17"/>
        <v>0.4157303370786517</v>
      </c>
      <c r="H111" s="33"/>
      <c r="I111" s="33">
        <f t="shared" si="17"/>
        <v>0.78852883697677578</v>
      </c>
      <c r="J111" s="33">
        <f t="shared" si="17"/>
        <v>1.9305555555555556</v>
      </c>
      <c r="K111" s="33">
        <f t="shared" si="17"/>
        <v>0.92335010358094105</v>
      </c>
      <c r="L111" s="33">
        <f t="shared" si="17"/>
        <v>0.94155844155844159</v>
      </c>
      <c r="M111" s="33">
        <f t="shared" si="17"/>
        <v>0.96942204301075285</v>
      </c>
      <c r="N111" s="33">
        <f t="shared" si="17"/>
        <v>0.99720537114034491</v>
      </c>
      <c r="O111" s="33">
        <f t="shared" si="17"/>
        <v>0.88149642798712979</v>
      </c>
      <c r="P111" s="35">
        <f t="shared" si="17"/>
        <v>0.87195288215084243</v>
      </c>
    </row>
    <row r="112" spans="2:16" ht="15">
      <c r="B112" s="175">
        <f t="shared" si="12"/>
        <v>2013</v>
      </c>
      <c r="C112" s="34">
        <f>C71/C$101</f>
        <v>0.90880893300248133</v>
      </c>
      <c r="D112" s="33">
        <f t="shared" ref="D112:P112" si="18">D71/D$101</f>
        <v>0.93939393939393956</v>
      </c>
      <c r="E112" s="33">
        <f t="shared" si="18"/>
        <v>1.15527950310559</v>
      </c>
      <c r="F112" s="33">
        <f t="shared" si="18"/>
        <v>0.77469135802469136</v>
      </c>
      <c r="G112" s="33">
        <f t="shared" si="18"/>
        <v>0.949438202247191</v>
      </c>
      <c r="H112" s="33"/>
      <c r="I112" s="33">
        <f t="shared" si="18"/>
        <v>0.95596055083397713</v>
      </c>
      <c r="J112" s="33">
        <f t="shared" si="18"/>
        <v>1.3055555555555556</v>
      </c>
      <c r="K112" s="33">
        <f t="shared" si="18"/>
        <v>0.92335010358094105</v>
      </c>
      <c r="L112" s="33">
        <f t="shared" si="18"/>
        <v>0.93506493506493504</v>
      </c>
      <c r="M112" s="33">
        <f t="shared" si="18"/>
        <v>0.91145833333333348</v>
      </c>
      <c r="N112" s="33">
        <f t="shared" si="18"/>
        <v>0.94097198554972405</v>
      </c>
      <c r="O112" s="33">
        <f t="shared" si="18"/>
        <v>0.96847903146643388</v>
      </c>
      <c r="P112" s="35">
        <f t="shared" si="18"/>
        <v>0.94939193979385939</v>
      </c>
    </row>
    <row r="113" spans="2:16" ht="15">
      <c r="B113" s="175">
        <f>B112+1</f>
        <v>2014</v>
      </c>
      <c r="C113" s="34">
        <f>C81/C$101</f>
        <v>0.8839950372208436</v>
      </c>
      <c r="D113" s="33">
        <f t="shared" ref="D113:P113" si="19">D81/D$101</f>
        <v>0.86399711399711399</v>
      </c>
      <c r="E113" s="33">
        <f t="shared" si="19"/>
        <v>0.75135243438188737</v>
      </c>
      <c r="F113" s="33">
        <f t="shared" si="19"/>
        <v>0.54938271604938271</v>
      </c>
      <c r="G113" s="33">
        <f t="shared" si="19"/>
        <v>0.7415730337078652</v>
      </c>
      <c r="H113" s="33"/>
      <c r="I113" s="33">
        <f t="shared" si="19"/>
        <v>0.7880743534972503</v>
      </c>
      <c r="J113" s="33">
        <f t="shared" si="19"/>
        <v>0.41675925925925911</v>
      </c>
      <c r="K113" s="33">
        <f t="shared" si="19"/>
        <v>0.54879760188641435</v>
      </c>
      <c r="L113" s="33">
        <f t="shared" si="19"/>
        <v>0.86178210678210676</v>
      </c>
      <c r="M113" s="33">
        <f t="shared" si="19"/>
        <v>0.83854166666666685</v>
      </c>
      <c r="N113" s="33">
        <f t="shared" si="19"/>
        <v>0.75842731216510084</v>
      </c>
      <c r="O113" s="33">
        <f t="shared" si="19"/>
        <v>0.77629620703425295</v>
      </c>
      <c r="P113" s="35">
        <f t="shared" si="19"/>
        <v>0.77629620703425295</v>
      </c>
    </row>
    <row r="114" spans="2:16" ht="15.75" thickBot="1">
      <c r="B114" s="176">
        <f>B113+1</f>
        <v>2015</v>
      </c>
      <c r="C114" s="37">
        <f>C91/C$101</f>
        <v>0.79699131513647625</v>
      </c>
      <c r="D114" s="36">
        <f t="shared" ref="D114:O114" si="20">D91/D$101</f>
        <v>1.0276618223046796</v>
      </c>
      <c r="E114" s="36">
        <f t="shared" si="20"/>
        <v>0.86716088960128224</v>
      </c>
      <c r="F114" s="36">
        <f t="shared" si="20"/>
        <v>0.77546296296296302</v>
      </c>
      <c r="G114" s="36">
        <f t="shared" si="20"/>
        <v>0.44983689742660393</v>
      </c>
      <c r="H114" s="36"/>
      <c r="I114" s="36">
        <f t="shared" si="20"/>
        <v>0.83977488616445461</v>
      </c>
      <c r="J114" s="36">
        <f t="shared" si="20"/>
        <v>0</v>
      </c>
      <c r="K114" s="36">
        <f t="shared" si="20"/>
        <v>0</v>
      </c>
      <c r="L114" s="36">
        <f t="shared" si="20"/>
        <v>0</v>
      </c>
      <c r="M114" s="36">
        <f t="shared" si="20"/>
        <v>0</v>
      </c>
      <c r="N114" s="36">
        <f t="shared" si="20"/>
        <v>0</v>
      </c>
      <c r="O114" s="36">
        <f t="shared" si="20"/>
        <v>0.50755940139998812</v>
      </c>
      <c r="P114" s="38"/>
    </row>
    <row r="115" spans="2:16" ht="13.5" thickBot="1"/>
    <row r="116" spans="2:16" ht="18.75" thickBot="1">
      <c r="B116" s="181" t="s">
        <v>236</v>
      </c>
      <c r="C116" s="478" t="s">
        <v>50</v>
      </c>
      <c r="D116" s="479"/>
      <c r="E116" s="479"/>
      <c r="F116" s="479"/>
      <c r="G116" s="479"/>
      <c r="H116" s="479"/>
      <c r="I116" s="479"/>
      <c r="J116" s="479"/>
      <c r="K116" s="479"/>
      <c r="L116" s="479"/>
      <c r="M116" s="480"/>
      <c r="N116" s="480"/>
      <c r="O116" s="480"/>
      <c r="P116" s="481"/>
    </row>
    <row r="117" spans="2:16" ht="15.75">
      <c r="B117" s="475" t="s">
        <v>195</v>
      </c>
      <c r="C117" s="456" t="s">
        <v>196</v>
      </c>
      <c r="D117" s="456" t="s">
        <v>197</v>
      </c>
      <c r="E117" s="456" t="s">
        <v>198</v>
      </c>
      <c r="F117" s="456" t="s">
        <v>199</v>
      </c>
      <c r="G117" s="456" t="s">
        <v>200</v>
      </c>
      <c r="H117" s="456" t="s">
        <v>201</v>
      </c>
      <c r="I117" s="467" t="s">
        <v>202</v>
      </c>
      <c r="J117" s="456" t="s">
        <v>203</v>
      </c>
      <c r="K117" s="456" t="s">
        <v>204</v>
      </c>
      <c r="L117" s="456" t="s">
        <v>205</v>
      </c>
      <c r="M117" s="456" t="s">
        <v>206</v>
      </c>
      <c r="N117" s="467" t="s">
        <v>207</v>
      </c>
      <c r="O117" s="456" t="s">
        <v>208</v>
      </c>
      <c r="P117" s="457"/>
    </row>
    <row r="118" spans="2:16" ht="32.25" thickBot="1">
      <c r="B118" s="476"/>
      <c r="C118" s="477"/>
      <c r="D118" s="477"/>
      <c r="E118" s="477"/>
      <c r="F118" s="477"/>
      <c r="G118" s="477"/>
      <c r="H118" s="477"/>
      <c r="I118" s="477"/>
      <c r="J118" s="477"/>
      <c r="K118" s="477"/>
      <c r="L118" s="477"/>
      <c r="M118" s="477"/>
      <c r="N118" s="477"/>
      <c r="O118" s="183" t="s">
        <v>234</v>
      </c>
      <c r="P118" s="30" t="s">
        <v>235</v>
      </c>
    </row>
    <row r="119" spans="2:16" ht="15">
      <c r="B119" s="174">
        <v>2007</v>
      </c>
      <c r="C119" s="184">
        <f>C7/C$97</f>
        <v>-2.7777777777777777</v>
      </c>
      <c r="D119" s="182">
        <f t="shared" ref="D119:P119" si="21">D7/D$97</f>
        <v>-5.25</v>
      </c>
      <c r="E119" s="182">
        <f t="shared" si="21"/>
        <v>2.1379310344827589</v>
      </c>
      <c r="F119" s="182">
        <f t="shared" si="21"/>
        <v>1.2926829268292683</v>
      </c>
      <c r="G119" s="182">
        <f t="shared" si="21"/>
        <v>1.2673267326732673</v>
      </c>
      <c r="H119" s="182"/>
      <c r="I119" s="182">
        <f t="shared" si="21"/>
        <v>1.9618087410504019</v>
      </c>
      <c r="J119" s="182">
        <f t="shared" si="21"/>
        <v>1.1016949152542372</v>
      </c>
      <c r="K119" s="182">
        <f t="shared" si="21"/>
        <v>0.96296296296296302</v>
      </c>
      <c r="L119" s="182">
        <f t="shared" si="21"/>
        <v>0.77777777777777768</v>
      </c>
      <c r="M119" s="182">
        <f t="shared" si="21"/>
        <v>-1.4999999999999998</v>
      </c>
      <c r="N119" s="182">
        <f t="shared" si="21"/>
        <v>0.89344597863709085</v>
      </c>
      <c r="O119" s="182">
        <f t="shared" si="21"/>
        <v>1.3994714304830727</v>
      </c>
      <c r="P119" s="182">
        <f t="shared" si="21"/>
        <v>1.3994714304830727</v>
      </c>
    </row>
    <row r="120" spans="2:16" ht="15">
      <c r="B120" s="175">
        <v>2008</v>
      </c>
      <c r="C120" s="87">
        <f>C17/C$97</f>
        <v>-1.2222222222222223</v>
      </c>
      <c r="D120" s="85">
        <f t="shared" ref="D120:P120" si="22">D17/D$97</f>
        <v>-5.1249999999999991</v>
      </c>
      <c r="E120" s="85">
        <f t="shared" si="22"/>
        <v>1.4137931034482758</v>
      </c>
      <c r="F120" s="85">
        <f t="shared" si="22"/>
        <v>1.0121951219512197</v>
      </c>
      <c r="G120" s="85">
        <f t="shared" si="22"/>
        <v>1.2673267326732673</v>
      </c>
      <c r="H120" s="85"/>
      <c r="I120" s="85">
        <f t="shared" si="22"/>
        <v>1.5181031107243856</v>
      </c>
      <c r="J120" s="85">
        <f t="shared" si="22"/>
        <v>0.77118644067796605</v>
      </c>
      <c r="K120" s="85">
        <f t="shared" si="22"/>
        <v>1.0246913580246915</v>
      </c>
      <c r="L120" s="85">
        <f t="shared" si="22"/>
        <v>1.2777777777777777</v>
      </c>
      <c r="M120" s="85">
        <f t="shared" si="22"/>
        <v>-5.5</v>
      </c>
      <c r="N120" s="85">
        <f t="shared" si="22"/>
        <v>1.1455852086777554</v>
      </c>
      <c r="O120" s="85">
        <f t="shared" si="22"/>
        <v>1.3759463745997547</v>
      </c>
      <c r="P120" s="85">
        <f t="shared" si="22"/>
        <v>1.33274231678487</v>
      </c>
    </row>
    <row r="121" spans="2:16" ht="15">
      <c r="B121" s="175">
        <v>2009</v>
      </c>
      <c r="C121" s="87">
        <f>C27/C$97</f>
        <v>1.8333333333333333</v>
      </c>
      <c r="D121" s="85">
        <f t="shared" ref="D121:P121" si="23">D27/D$97</f>
        <v>-0.625</v>
      </c>
      <c r="E121" s="85">
        <f t="shared" si="23"/>
        <v>1.6206896551724139</v>
      </c>
      <c r="F121" s="85">
        <f t="shared" si="23"/>
        <v>1.402439024390244</v>
      </c>
      <c r="G121" s="85">
        <f t="shared" si="23"/>
        <v>1.1881188118811881</v>
      </c>
      <c r="H121" s="85"/>
      <c r="I121" s="85">
        <f t="shared" si="23"/>
        <v>0.92661565671373602</v>
      </c>
      <c r="J121" s="85">
        <f t="shared" si="23"/>
        <v>0</v>
      </c>
      <c r="K121" s="85">
        <f t="shared" si="23"/>
        <v>0.88888888888888895</v>
      </c>
      <c r="L121" s="85">
        <f t="shared" si="23"/>
        <v>1.6388888888888888</v>
      </c>
      <c r="M121" s="85">
        <f t="shared" si="23"/>
        <v>4.5</v>
      </c>
      <c r="N121" s="85">
        <f t="shared" si="23"/>
        <v>0.83729615336735974</v>
      </c>
      <c r="O121" s="85">
        <f t="shared" si="23"/>
        <v>0.94245154806363574</v>
      </c>
      <c r="P121" s="85">
        <f t="shared" si="23"/>
        <v>0.88338833883388357</v>
      </c>
    </row>
    <row r="122" spans="2:16" ht="15">
      <c r="B122" s="175">
        <v>2010</v>
      </c>
      <c r="C122" s="87">
        <f>C37/C$97</f>
        <v>2.2777777777777777</v>
      </c>
      <c r="D122" s="85">
        <f t="shared" ref="D122:P122" si="24">D37/D$97</f>
        <v>1.875</v>
      </c>
      <c r="E122" s="85">
        <f t="shared" si="24"/>
        <v>1.3103448275862069</v>
      </c>
      <c r="F122" s="85">
        <f t="shared" si="24"/>
        <v>0.95121951219512202</v>
      </c>
      <c r="G122" s="85">
        <f t="shared" si="24"/>
        <v>1.0396039603960396</v>
      </c>
      <c r="H122" s="85"/>
      <c r="I122" s="85">
        <f t="shared" si="24"/>
        <v>0.79791168153143377</v>
      </c>
      <c r="J122" s="85">
        <f t="shared" si="24"/>
        <v>0.94067796610169485</v>
      </c>
      <c r="K122" s="85">
        <f t="shared" si="24"/>
        <v>0.85185185185185197</v>
      </c>
      <c r="L122" s="85">
        <f t="shared" si="24"/>
        <v>1.3888888888888888</v>
      </c>
      <c r="M122" s="85">
        <f t="shared" si="24"/>
        <v>24.5</v>
      </c>
      <c r="N122" s="85">
        <f t="shared" si="24"/>
        <v>0.8393501805054151</v>
      </c>
      <c r="O122" s="85">
        <f t="shared" si="24"/>
        <v>0.82930867813286635</v>
      </c>
      <c r="P122" s="85">
        <f t="shared" si="24"/>
        <v>0.82930867813286635</v>
      </c>
    </row>
    <row r="123" spans="2:16" ht="15">
      <c r="B123" s="175">
        <v>2011</v>
      </c>
      <c r="C123" s="87">
        <f>C47/C$97</f>
        <v>0.11111111111111112</v>
      </c>
      <c r="D123" s="85">
        <f t="shared" ref="D123:O123" si="25">D47/D$97</f>
        <v>1.125</v>
      </c>
      <c r="E123" s="85">
        <f t="shared" si="25"/>
        <v>1.6206896551724139</v>
      </c>
      <c r="F123" s="85">
        <f t="shared" si="25"/>
        <v>1.3658536585365855</v>
      </c>
      <c r="G123" s="85">
        <f t="shared" si="25"/>
        <v>0.69306930693069313</v>
      </c>
      <c r="H123" s="85"/>
      <c r="I123" s="85">
        <f t="shared" si="25"/>
        <v>1.0895149010224061</v>
      </c>
      <c r="J123" s="85">
        <f t="shared" si="25"/>
        <v>1.0677966101694913</v>
      </c>
      <c r="K123" s="85">
        <f t="shared" si="25"/>
        <v>0.87654320987654322</v>
      </c>
      <c r="L123" s="85">
        <f t="shared" si="25"/>
        <v>0.83333333333333326</v>
      </c>
      <c r="M123" s="85">
        <f t="shared" si="25"/>
        <v>-16</v>
      </c>
      <c r="N123" s="85">
        <f t="shared" si="25"/>
        <v>1.1160817298745767</v>
      </c>
      <c r="O123" s="85">
        <f t="shared" si="25"/>
        <v>1.1134098114194204</v>
      </c>
      <c r="P123" s="85">
        <f>P47/P$97</f>
        <v>1.1134098114194204</v>
      </c>
    </row>
    <row r="124" spans="2:16" ht="15">
      <c r="B124" s="175">
        <v>2012</v>
      </c>
      <c r="C124" s="87">
        <f>C57/C$97</f>
        <v>-1.1111111111111112</v>
      </c>
      <c r="D124" s="85">
        <f t="shared" ref="D124:P124" si="26">D57/D$97</f>
        <v>-3.375</v>
      </c>
      <c r="E124" s="85">
        <f t="shared" si="26"/>
        <v>2.3103448275862069</v>
      </c>
      <c r="F124" s="85">
        <f t="shared" si="26"/>
        <v>0.86585365853658536</v>
      </c>
      <c r="G124" s="85">
        <f t="shared" si="26"/>
        <v>1.1485148514851484</v>
      </c>
      <c r="H124" s="85"/>
      <c r="I124" s="85">
        <f t="shared" si="26"/>
        <v>1.5563541440069615</v>
      </c>
      <c r="J124" s="85">
        <f t="shared" si="26"/>
        <v>1.0169491525423728</v>
      </c>
      <c r="K124" s="85">
        <f t="shared" si="26"/>
        <v>1.1111111111111112</v>
      </c>
      <c r="L124" s="85">
        <f t="shared" si="26"/>
        <v>1.25</v>
      </c>
      <c r="M124" s="85">
        <f t="shared" si="26"/>
        <v>-2</v>
      </c>
      <c r="N124" s="85">
        <f t="shared" si="26"/>
        <v>1.2888086642599277</v>
      </c>
      <c r="O124" s="85">
        <f t="shared" si="26"/>
        <v>1.4670105308403185</v>
      </c>
      <c r="P124" s="85">
        <f t="shared" si="26"/>
        <v>1.4321253653330144</v>
      </c>
    </row>
    <row r="125" spans="2:16" ht="15">
      <c r="B125" s="175">
        <v>2013</v>
      </c>
      <c r="C125" s="87">
        <f>C67/C$97</f>
        <v>-5.5555555555555559E-2</v>
      </c>
      <c r="D125" s="85">
        <f t="shared" ref="D125:P125" si="27">D67/D$97</f>
        <v>-0.5</v>
      </c>
      <c r="E125" s="85">
        <f t="shared" si="27"/>
        <v>0.13793103448275862</v>
      </c>
      <c r="F125" s="85">
        <f t="shared" si="27"/>
        <v>0.78048780487804892</v>
      </c>
      <c r="G125" s="85">
        <f t="shared" si="27"/>
        <v>1.0891089108910892</v>
      </c>
      <c r="H125" s="85"/>
      <c r="I125" s="85">
        <f t="shared" si="27"/>
        <v>0.89666842132356495</v>
      </c>
      <c r="J125" s="85">
        <f t="shared" si="27"/>
        <v>0.81355932203389825</v>
      </c>
      <c r="K125" s="85">
        <f t="shared" si="27"/>
        <v>1.1111111111111112</v>
      </c>
      <c r="L125" s="85">
        <f t="shared" si="27"/>
        <v>1.2777777777777777</v>
      </c>
      <c r="M125" s="85">
        <f t="shared" si="27"/>
        <v>-7.5</v>
      </c>
      <c r="N125" s="85">
        <f t="shared" si="27"/>
        <v>1.1881503503928645</v>
      </c>
      <c r="O125" s="85">
        <f t="shared" si="27"/>
        <v>1.1399274241407156</v>
      </c>
      <c r="P125" s="85">
        <f t="shared" si="27"/>
        <v>1.0549214176280197</v>
      </c>
    </row>
    <row r="126" spans="2:16" ht="15">
      <c r="B126" s="175">
        <f>B125+1</f>
        <v>2014</v>
      </c>
      <c r="C126" s="87">
        <f>C77/C$97</f>
        <v>-0.33333333333333331</v>
      </c>
      <c r="D126" s="85">
        <f t="shared" ref="D126:P126" si="28">D77/D$97</f>
        <v>-2.3749999999999996</v>
      </c>
      <c r="E126" s="85">
        <f t="shared" si="28"/>
        <v>2.3793103448275863</v>
      </c>
      <c r="F126" s="85">
        <f t="shared" si="28"/>
        <v>1.2317073170731707</v>
      </c>
      <c r="G126" s="85">
        <f t="shared" si="28"/>
        <v>1.0099009900990099</v>
      </c>
      <c r="H126" s="85"/>
      <c r="I126" s="85">
        <f t="shared" si="28"/>
        <v>1.5609832499456171</v>
      </c>
      <c r="J126" s="85">
        <f t="shared" si="28"/>
        <v>1.2468926553672317</v>
      </c>
      <c r="K126" s="85">
        <f t="shared" si="28"/>
        <v>1.3050577459179606</v>
      </c>
      <c r="L126" s="85">
        <f t="shared" si="28"/>
        <v>1.7101851851851855</v>
      </c>
      <c r="M126" s="85">
        <f t="shared" si="28"/>
        <v>-14.499999999999998</v>
      </c>
      <c r="N126" s="85">
        <f t="shared" si="28"/>
        <v>1.467000334008602</v>
      </c>
      <c r="O126" s="85">
        <f t="shared" si="28"/>
        <v>1.51334429926762</v>
      </c>
      <c r="P126" s="85">
        <f t="shared" si="28"/>
        <v>1.5133442992676198</v>
      </c>
    </row>
    <row r="127" spans="2:16" ht="15.75" thickBot="1">
      <c r="B127" s="176">
        <f>B126+1</f>
        <v>2015</v>
      </c>
      <c r="C127" s="87">
        <f>C87/C$97</f>
        <v>-1.3458781362007166</v>
      </c>
      <c r="D127" s="85">
        <f t="shared" ref="D127:O127" si="29">D87/D$97</f>
        <v>-0.77678571428571452</v>
      </c>
      <c r="E127" s="85">
        <f t="shared" si="29"/>
        <v>1.7374860956618463</v>
      </c>
      <c r="F127" s="85">
        <f t="shared" si="29"/>
        <v>1.0914634146341464</v>
      </c>
      <c r="G127" s="85">
        <f t="shared" si="29"/>
        <v>1.3149153625039922</v>
      </c>
      <c r="H127" s="85"/>
      <c r="I127" s="85">
        <f t="shared" si="29"/>
        <v>1.5232935925954516</v>
      </c>
      <c r="J127" s="85">
        <f t="shared" si="29"/>
        <v>0</v>
      </c>
      <c r="K127" s="85">
        <f t="shared" si="29"/>
        <v>0</v>
      </c>
      <c r="L127" s="85">
        <f t="shared" si="29"/>
        <v>0</v>
      </c>
      <c r="M127" s="85">
        <f t="shared" si="29"/>
        <v>0</v>
      </c>
      <c r="N127" s="85"/>
      <c r="O127" s="85">
        <f t="shared" si="29"/>
        <v>1.407627679308816</v>
      </c>
      <c r="P127" s="85"/>
    </row>
  </sheetData>
  <customSheetViews>
    <customSheetView guid="{6DA84043-8308-458F-9378-22AB3DF247A3}" scale="80" showPageBreaks="1" view="pageBreakPreview" topLeftCell="A100">
      <selection activeCell="B119" activeCellId="1" sqref="B117:P118 B119:B127"/>
      <rowBreaks count="1" manualBreakCount="1">
        <brk id="62" max="16383" man="1"/>
      </rowBreaks>
      <pageMargins left="0.7" right="0.7" top="0.78740157499999996" bottom="0.78740157499999996" header="0.3" footer="0.3"/>
      <pageSetup paperSize="9" scale="60" orientation="portrait" r:id="rId1"/>
    </customSheetView>
  </customSheetViews>
  <mergeCells count="191">
    <mergeCell ref="O94:P94"/>
    <mergeCell ref="D94:D95"/>
    <mergeCell ref="E94:E95"/>
    <mergeCell ref="F94:F95"/>
    <mergeCell ref="G94:G95"/>
    <mergeCell ref="L104:L105"/>
    <mergeCell ref="M104:M105"/>
    <mergeCell ref="C94:C95"/>
    <mergeCell ref="N104:N105"/>
    <mergeCell ref="J104:J105"/>
    <mergeCell ref="K104:K105"/>
    <mergeCell ref="J94:J95"/>
    <mergeCell ref="K94:K95"/>
    <mergeCell ref="H94:H95"/>
    <mergeCell ref="I94:I95"/>
    <mergeCell ref="L94:L95"/>
    <mergeCell ref="F104:F105"/>
    <mergeCell ref="G104:G105"/>
    <mergeCell ref="H104:H105"/>
    <mergeCell ref="I104:I105"/>
    <mergeCell ref="N94:N95"/>
    <mergeCell ref="B104:B105"/>
    <mergeCell ref="C104:C105"/>
    <mergeCell ref="D104:D105"/>
    <mergeCell ref="E104:E105"/>
    <mergeCell ref="O104:P104"/>
    <mergeCell ref="C103:L103"/>
    <mergeCell ref="B83:K83"/>
    <mergeCell ref="E84:E85"/>
    <mergeCell ref="F84:F85"/>
    <mergeCell ref="L93:P93"/>
    <mergeCell ref="O84:P84"/>
    <mergeCell ref="M94:M95"/>
    <mergeCell ref="B93:K93"/>
    <mergeCell ref="B94:B95"/>
    <mergeCell ref="N84:N85"/>
    <mergeCell ref="B84:B85"/>
    <mergeCell ref="C84:C85"/>
    <mergeCell ref="D84:D85"/>
    <mergeCell ref="G84:G85"/>
    <mergeCell ref="J84:J85"/>
    <mergeCell ref="H84:H85"/>
    <mergeCell ref="I84:I85"/>
    <mergeCell ref="K84:K85"/>
    <mergeCell ref="M103:P103"/>
    <mergeCell ref="L83:P83"/>
    <mergeCell ref="L84:L85"/>
    <mergeCell ref="M84:M85"/>
    <mergeCell ref="O74:P74"/>
    <mergeCell ref="B73:K73"/>
    <mergeCell ref="L74:L75"/>
    <mergeCell ref="M74:M75"/>
    <mergeCell ref="N74:N75"/>
    <mergeCell ref="J74:J75"/>
    <mergeCell ref="K74:K75"/>
    <mergeCell ref="H74:H75"/>
    <mergeCell ref="I74:I75"/>
    <mergeCell ref="D64:D65"/>
    <mergeCell ref="L73:P73"/>
    <mergeCell ref="B74:B75"/>
    <mergeCell ref="C74:C75"/>
    <mergeCell ref="D74:D75"/>
    <mergeCell ref="I64:I65"/>
    <mergeCell ref="L64:L65"/>
    <mergeCell ref="M64:M65"/>
    <mergeCell ref="J64:J65"/>
    <mergeCell ref="K64:K65"/>
    <mergeCell ref="O64:P64"/>
    <mergeCell ref="E64:E65"/>
    <mergeCell ref="F64:F65"/>
    <mergeCell ref="G64:G65"/>
    <mergeCell ref="B64:B65"/>
    <mergeCell ref="C64:C65"/>
    <mergeCell ref="H64:H65"/>
    <mergeCell ref="N64:N65"/>
    <mergeCell ref="E74:E75"/>
    <mergeCell ref="F74:F75"/>
    <mergeCell ref="G74:G75"/>
    <mergeCell ref="L63:P63"/>
    <mergeCell ref="B54:B55"/>
    <mergeCell ref="C54:C55"/>
    <mergeCell ref="D54:D55"/>
    <mergeCell ref="E54:E55"/>
    <mergeCell ref="G54:G55"/>
    <mergeCell ref="B43:K43"/>
    <mergeCell ref="L43:P43"/>
    <mergeCell ref="B44:B45"/>
    <mergeCell ref="C44:C45"/>
    <mergeCell ref="D44:D45"/>
    <mergeCell ref="E44:E45"/>
    <mergeCell ref="F44:F45"/>
    <mergeCell ref="G44:G45"/>
    <mergeCell ref="J54:J55"/>
    <mergeCell ref="K54:K55"/>
    <mergeCell ref="H54:H55"/>
    <mergeCell ref="I54:I55"/>
    <mergeCell ref="F54:F55"/>
    <mergeCell ref="N44:N45"/>
    <mergeCell ref="L54:L55"/>
    <mergeCell ref="M54:M55"/>
    <mergeCell ref="M44:M45"/>
    <mergeCell ref="B63:K63"/>
    <mergeCell ref="N54:N55"/>
    <mergeCell ref="K44:K45"/>
    <mergeCell ref="H44:H45"/>
    <mergeCell ref="I44:I45"/>
    <mergeCell ref="L44:L45"/>
    <mergeCell ref="B53:K53"/>
    <mergeCell ref="L53:P53"/>
    <mergeCell ref="O44:P44"/>
    <mergeCell ref="J44:J45"/>
    <mergeCell ref="O54:P54"/>
    <mergeCell ref="N24:N25"/>
    <mergeCell ref="O24:P24"/>
    <mergeCell ref="B33:K33"/>
    <mergeCell ref="L33:P33"/>
    <mergeCell ref="L24:L25"/>
    <mergeCell ref="M24:M25"/>
    <mergeCell ref="B24:B25"/>
    <mergeCell ref="C24:C25"/>
    <mergeCell ref="D24:D25"/>
    <mergeCell ref="E24:E25"/>
    <mergeCell ref="B34:B35"/>
    <mergeCell ref="C34:C35"/>
    <mergeCell ref="L34:L35"/>
    <mergeCell ref="M34:M35"/>
    <mergeCell ref="D34:D35"/>
    <mergeCell ref="E34:E35"/>
    <mergeCell ref="J34:J35"/>
    <mergeCell ref="K34:K35"/>
    <mergeCell ref="H34:H35"/>
    <mergeCell ref="I34:I35"/>
    <mergeCell ref="F34:F35"/>
    <mergeCell ref="G34:G35"/>
    <mergeCell ref="N34:N35"/>
    <mergeCell ref="O34:P34"/>
    <mergeCell ref="B13:K13"/>
    <mergeCell ref="L13:P13"/>
    <mergeCell ref="D14:D15"/>
    <mergeCell ref="E14:E15"/>
    <mergeCell ref="F14:F15"/>
    <mergeCell ref="G14:G15"/>
    <mergeCell ref="J24:J25"/>
    <mergeCell ref="K24:K25"/>
    <mergeCell ref="L14:L15"/>
    <mergeCell ref="M14:M15"/>
    <mergeCell ref="B23:K23"/>
    <mergeCell ref="L23:P23"/>
    <mergeCell ref="N14:N15"/>
    <mergeCell ref="O14:P14"/>
    <mergeCell ref="J14:J15"/>
    <mergeCell ref="K14:K15"/>
    <mergeCell ref="H24:H25"/>
    <mergeCell ref="I24:I25"/>
    <mergeCell ref="B14:B15"/>
    <mergeCell ref="C14:C15"/>
    <mergeCell ref="F24:F25"/>
    <mergeCell ref="G24:G25"/>
    <mergeCell ref="N4:N5"/>
    <mergeCell ref="O4:P4"/>
    <mergeCell ref="H14:H15"/>
    <mergeCell ref="I14:I15"/>
    <mergeCell ref="H4:H5"/>
    <mergeCell ref="I4:I5"/>
    <mergeCell ref="L4:L5"/>
    <mergeCell ref="M4:M5"/>
    <mergeCell ref="B3:K3"/>
    <mergeCell ref="L3:P3"/>
    <mergeCell ref="B4:B5"/>
    <mergeCell ref="C4:C5"/>
    <mergeCell ref="D4:D5"/>
    <mergeCell ref="E4:E5"/>
    <mergeCell ref="F4:F5"/>
    <mergeCell ref="G4:G5"/>
    <mergeCell ref="J4:J5"/>
    <mergeCell ref="K4:K5"/>
    <mergeCell ref="C116:P116"/>
    <mergeCell ref="H117:H118"/>
    <mergeCell ref="I117:I118"/>
    <mergeCell ref="J117:J118"/>
    <mergeCell ref="B117:B118"/>
    <mergeCell ref="C117:C118"/>
    <mergeCell ref="D117:D118"/>
    <mergeCell ref="E117:E118"/>
    <mergeCell ref="F117:F118"/>
    <mergeCell ref="G117:G118"/>
    <mergeCell ref="O117:P117"/>
    <mergeCell ref="K117:K118"/>
    <mergeCell ref="L117:L118"/>
    <mergeCell ref="M117:M118"/>
    <mergeCell ref="N117:N118"/>
  </mergeCells>
  <phoneticPr fontId="26" type="noConversion"/>
  <pageMargins left="0.7" right="0.7" top="0.78740157499999996" bottom="0.78740157499999996" header="0.3" footer="0.3"/>
  <pageSetup paperSize="9" scale="60" orientation="portrait" r:id="rId2"/>
  <rowBreaks count="1" manualBreakCount="1">
    <brk id="62"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211"/>
  <sheetViews>
    <sheetView zoomScale="70" zoomScaleNormal="70" zoomScaleSheetLayoutView="80" workbookViewId="0">
      <selection activeCell="A11" sqref="A11:B11"/>
    </sheetView>
  </sheetViews>
  <sheetFormatPr defaultColWidth="9.140625" defaultRowHeight="15"/>
  <cols>
    <col min="1" max="1" width="9.140625" style="29"/>
    <col min="2" max="2" width="10.7109375" style="29" customWidth="1"/>
    <col min="3" max="3" width="11.140625" style="29" customWidth="1"/>
    <col min="4" max="7" width="9" style="29" customWidth="1"/>
    <col min="8" max="8" width="11.5703125" style="29" customWidth="1"/>
    <col min="9" max="9" width="9.7109375" style="29" customWidth="1"/>
    <col min="10" max="13" width="9" style="29" customWidth="1"/>
    <col min="14" max="14" width="9.7109375" style="29" customWidth="1"/>
    <col min="15" max="15" width="10.7109375" style="29" customWidth="1"/>
    <col min="16" max="16" width="13.28515625" style="29" customWidth="1"/>
    <col min="17" max="16384" width="9.140625" style="29"/>
  </cols>
  <sheetData>
    <row r="1" spans="2:18" ht="15.95" customHeight="1">
      <c r="B1" s="24"/>
      <c r="C1" s="24"/>
      <c r="D1" s="53"/>
      <c r="E1" s="53"/>
      <c r="F1" s="53"/>
      <c r="G1" s="53"/>
      <c r="H1" s="3"/>
      <c r="I1" s="3"/>
      <c r="J1" s="53"/>
      <c r="K1" s="53"/>
      <c r="L1" s="53"/>
      <c r="M1" s="53"/>
      <c r="N1" s="24"/>
      <c r="O1" s="24"/>
    </row>
    <row r="2" spans="2:18" ht="15.95" customHeight="1" thickBot="1"/>
    <row r="3" spans="2:18" ht="39.950000000000003" customHeight="1" thickBot="1">
      <c r="B3" s="473" t="s">
        <v>277</v>
      </c>
      <c r="C3" s="474"/>
      <c r="D3" s="474"/>
      <c r="E3" s="474"/>
      <c r="F3" s="474"/>
      <c r="G3" s="474"/>
      <c r="H3" s="474"/>
      <c r="I3" s="474"/>
      <c r="J3" s="474"/>
      <c r="K3" s="474"/>
      <c r="L3" s="470" t="s">
        <v>239</v>
      </c>
      <c r="M3" s="471"/>
      <c r="N3" s="471"/>
      <c r="O3" s="471"/>
      <c r="P3" s="472"/>
      <c r="R3" s="29" t="s">
        <v>278</v>
      </c>
    </row>
    <row r="4" spans="2:18" ht="20.100000000000001" customHeight="1">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8" ht="20.100000000000001" customHeight="1" thickBot="1">
      <c r="B5" s="466"/>
      <c r="C5" s="462"/>
      <c r="D5" s="462"/>
      <c r="E5" s="462"/>
      <c r="F5" s="462"/>
      <c r="G5" s="462"/>
      <c r="H5" s="462"/>
      <c r="I5" s="462"/>
      <c r="J5" s="462"/>
      <c r="K5" s="462"/>
      <c r="L5" s="462"/>
      <c r="M5" s="462"/>
      <c r="N5" s="462"/>
      <c r="O5" s="145" t="s">
        <v>209</v>
      </c>
      <c r="P5" s="30" t="s">
        <v>210</v>
      </c>
    </row>
    <row r="6" spans="2:18" ht="20.100000000000001" customHeight="1">
      <c r="B6" s="148" t="s">
        <v>211</v>
      </c>
      <c r="C6" s="146">
        <v>31</v>
      </c>
      <c r="D6" s="8">
        <v>29</v>
      </c>
      <c r="E6" s="8">
        <v>31</v>
      </c>
      <c r="F6" s="8">
        <v>21</v>
      </c>
      <c r="G6" s="8">
        <v>5</v>
      </c>
      <c r="H6" s="8">
        <v>2</v>
      </c>
      <c r="I6" s="168">
        <f>SUM(C6:G6)</f>
        <v>117</v>
      </c>
      <c r="J6" s="8">
        <v>11</v>
      </c>
      <c r="K6" s="8">
        <v>24</v>
      </c>
      <c r="L6" s="8">
        <v>30</v>
      </c>
      <c r="M6" s="8">
        <v>31</v>
      </c>
      <c r="N6" s="168">
        <f>SUM(J6:M6)</f>
        <v>96</v>
      </c>
      <c r="O6" s="167">
        <f>SUM(C6:H6,J6:M6)</f>
        <v>215</v>
      </c>
      <c r="P6" s="167">
        <f>I6+N6</f>
        <v>213</v>
      </c>
    </row>
    <row r="7" spans="2:18" ht="20.100000000000001" customHeight="1">
      <c r="B7" s="149" t="s">
        <v>485</v>
      </c>
      <c r="C7" s="147">
        <v>-0.79677419354838697</v>
      </c>
      <c r="D7" s="10">
        <v>2.8413793103448279</v>
      </c>
      <c r="E7" s="10">
        <v>4.9774193548387098</v>
      </c>
      <c r="F7" s="10">
        <v>8.519047619047619</v>
      </c>
      <c r="G7" s="10">
        <v>12.4</v>
      </c>
      <c r="H7" s="10">
        <v>16.45</v>
      </c>
      <c r="I7" s="153">
        <f>(C6*C7+D6*D7+E6*E7+F6*F7+G6*G7)/I6</f>
        <v>3.8709401709401714</v>
      </c>
      <c r="J7" s="10">
        <v>11.109090909090911</v>
      </c>
      <c r="K7" s="95">
        <v>9.875</v>
      </c>
      <c r="L7" s="95">
        <v>4.8166666666666664</v>
      </c>
      <c r="M7" s="95">
        <v>1.1258064516129034</v>
      </c>
      <c r="N7" s="153">
        <f>(J6*J7+K6*K7+L6*L7+M6*M7)/N6</f>
        <v>5.6104166666666666</v>
      </c>
      <c r="O7" s="154">
        <f>(C7*C6+D7*D6+E7*E6+F7*F6+G7*G6+H7*H6+J7*J6+K7*K6+L7*L6+M7*M6)/O6</f>
        <v>4.764651162790698</v>
      </c>
      <c r="P7" s="154">
        <f>(I7*I6+N7*N6)/P6</f>
        <v>4.654929577464789</v>
      </c>
    </row>
    <row r="8" spans="2:18" ht="20.100000000000001" customHeight="1">
      <c r="B8" s="149" t="s">
        <v>212</v>
      </c>
      <c r="C8" s="13">
        <f t="shared" ref="C8:H8" si="0">C6*(13-C7)</f>
        <v>427.7</v>
      </c>
      <c r="D8" s="12">
        <f t="shared" si="0"/>
        <v>294.60000000000002</v>
      </c>
      <c r="E8" s="12">
        <f t="shared" si="0"/>
        <v>248.70000000000002</v>
      </c>
      <c r="F8" s="12">
        <f t="shared" si="0"/>
        <v>94.1</v>
      </c>
      <c r="G8" s="12">
        <f t="shared" si="0"/>
        <v>2.9999999999999982</v>
      </c>
      <c r="H8" s="12">
        <f t="shared" si="0"/>
        <v>-6.8999999999999986</v>
      </c>
      <c r="I8" s="155">
        <f>SUM(C8:G8)</f>
        <v>1068.0999999999999</v>
      </c>
      <c r="J8" s="12">
        <f>J6*(13-J7)</f>
        <v>20.799999999999976</v>
      </c>
      <c r="K8" s="12">
        <f>K6*(13-K7)</f>
        <v>75</v>
      </c>
      <c r="L8" s="12">
        <f>L6*(13-L7)</f>
        <v>245.5</v>
      </c>
      <c r="M8" s="12">
        <f>M6*(13-M7)</f>
        <v>368.1</v>
      </c>
      <c r="N8" s="155">
        <f>SUM(J8:M8)</f>
        <v>709.4</v>
      </c>
      <c r="O8" s="156">
        <f>O6*(13-O7)</f>
        <v>1770.5999999999997</v>
      </c>
      <c r="P8" s="156">
        <f>P6*(13-P7)</f>
        <v>1777.5000000000002</v>
      </c>
    </row>
    <row r="9" spans="2:18" ht="20.100000000000001" customHeight="1">
      <c r="B9" s="149" t="s">
        <v>213</v>
      </c>
      <c r="C9" s="13">
        <f t="shared" ref="C9:H9" si="1">C6*(17-C7)</f>
        <v>551.70000000000005</v>
      </c>
      <c r="D9" s="12">
        <f t="shared" si="1"/>
        <v>410.6</v>
      </c>
      <c r="E9" s="12">
        <f t="shared" si="1"/>
        <v>372.70000000000005</v>
      </c>
      <c r="F9" s="12">
        <f t="shared" si="1"/>
        <v>178.1</v>
      </c>
      <c r="G9" s="12">
        <f t="shared" si="1"/>
        <v>23</v>
      </c>
      <c r="H9" s="12">
        <f t="shared" si="1"/>
        <v>1.1000000000000014</v>
      </c>
      <c r="I9" s="155">
        <f>SUM(C9:G9)</f>
        <v>1536.1</v>
      </c>
      <c r="J9" s="12">
        <f>J6*(17-J7)</f>
        <v>64.799999999999983</v>
      </c>
      <c r="K9" s="12">
        <f>K6*(17-K7)</f>
        <v>171</v>
      </c>
      <c r="L9" s="12">
        <f>L6*(17-L7)</f>
        <v>365.5</v>
      </c>
      <c r="M9" s="12">
        <f>M6*(17-M7)</f>
        <v>492.1</v>
      </c>
      <c r="N9" s="155">
        <f>SUM(J9:M9)</f>
        <v>1093.4000000000001</v>
      </c>
      <c r="O9" s="156">
        <f>O6*(17-O7)</f>
        <v>2630.6</v>
      </c>
      <c r="P9" s="156">
        <f>P6*(17-P7)</f>
        <v>2629.5</v>
      </c>
    </row>
    <row r="10" spans="2:18" ht="20.100000000000001" customHeight="1">
      <c r="B10" s="149" t="s">
        <v>249</v>
      </c>
      <c r="C10" s="17">
        <f t="shared" ref="C10:H10" si="2">C6*(18-C7)</f>
        <v>582.70000000000005</v>
      </c>
      <c r="D10" s="16">
        <f t="shared" si="2"/>
        <v>439.6</v>
      </c>
      <c r="E10" s="16">
        <f t="shared" si="2"/>
        <v>403.70000000000005</v>
      </c>
      <c r="F10" s="16">
        <f t="shared" si="2"/>
        <v>199.1</v>
      </c>
      <c r="G10" s="16">
        <f t="shared" si="2"/>
        <v>28</v>
      </c>
      <c r="H10" s="16">
        <f t="shared" si="2"/>
        <v>3.1000000000000014</v>
      </c>
      <c r="I10" s="155">
        <f>SUM(C10:G10)</f>
        <v>1653.1</v>
      </c>
      <c r="J10" s="16">
        <f>J6*(18-J7)</f>
        <v>75.799999999999983</v>
      </c>
      <c r="K10" s="16">
        <f>K6*(18-K7)</f>
        <v>195</v>
      </c>
      <c r="L10" s="16">
        <f>L6*(18-L7)</f>
        <v>395.5</v>
      </c>
      <c r="M10" s="16">
        <f>M6*(18-M7)</f>
        <v>523.1</v>
      </c>
      <c r="N10" s="155">
        <f>SUM(J10:M10)</f>
        <v>1189.4000000000001</v>
      </c>
      <c r="O10" s="157">
        <f>O6*(18-O7)</f>
        <v>2845.6</v>
      </c>
      <c r="P10" s="157">
        <f>P6*(18-P7)</f>
        <v>2842.5</v>
      </c>
    </row>
    <row r="11" spans="2:18" ht="19.5" customHeight="1" thickBot="1">
      <c r="B11" s="350" t="s">
        <v>215</v>
      </c>
      <c r="C11" s="13">
        <f t="shared" ref="C11:H11" si="3">C6*(19-C7)</f>
        <v>613.70000000000005</v>
      </c>
      <c r="D11" s="12">
        <f t="shared" si="3"/>
        <v>468.6</v>
      </c>
      <c r="E11" s="12">
        <f t="shared" si="3"/>
        <v>434.70000000000005</v>
      </c>
      <c r="F11" s="12">
        <f t="shared" si="3"/>
        <v>220.1</v>
      </c>
      <c r="G11" s="12">
        <f t="shared" si="3"/>
        <v>33</v>
      </c>
      <c r="H11" s="12">
        <f t="shared" si="3"/>
        <v>5.1000000000000014</v>
      </c>
      <c r="I11" s="155">
        <f>SUM(C11:G11)</f>
        <v>1770.1000000000001</v>
      </c>
      <c r="J11" s="12">
        <f>J6*(19-J7)</f>
        <v>86.799999999999983</v>
      </c>
      <c r="K11" s="12">
        <f>K6*(19-K7)</f>
        <v>219</v>
      </c>
      <c r="L11" s="12">
        <f>L6*(19-L7)</f>
        <v>425.5</v>
      </c>
      <c r="M11" s="12">
        <f>M6*(19-M7)</f>
        <v>554.1</v>
      </c>
      <c r="N11" s="155">
        <f>SUM(J11:M11)</f>
        <v>1285.4000000000001</v>
      </c>
      <c r="O11" s="156">
        <f>O6*(19-O7)</f>
        <v>3060.6</v>
      </c>
      <c r="P11" s="156">
        <f>P6*(19-P7)</f>
        <v>3055.5</v>
      </c>
    </row>
    <row r="12" spans="2:18" ht="15.95" customHeight="1" thickBot="1">
      <c r="B12" s="1"/>
      <c r="C12" s="1"/>
      <c r="D12" s="2"/>
      <c r="E12" s="2"/>
      <c r="F12" s="2"/>
      <c r="G12" s="1"/>
      <c r="H12" s="2"/>
      <c r="I12" s="1"/>
      <c r="J12" s="2"/>
      <c r="K12" s="1"/>
      <c r="L12" s="2"/>
      <c r="M12" s="1"/>
      <c r="N12" s="2"/>
      <c r="O12" s="1"/>
      <c r="P12" s="1"/>
    </row>
    <row r="13" spans="2:18" ht="39.950000000000003" customHeight="1" thickBot="1">
      <c r="B13" s="473" t="s">
        <v>277</v>
      </c>
      <c r="C13" s="474"/>
      <c r="D13" s="474"/>
      <c r="E13" s="474"/>
      <c r="F13" s="474"/>
      <c r="G13" s="474"/>
      <c r="H13" s="474"/>
      <c r="I13" s="474"/>
      <c r="J13" s="474"/>
      <c r="K13" s="474"/>
      <c r="L13" s="470" t="s">
        <v>240</v>
      </c>
      <c r="M13" s="471"/>
      <c r="N13" s="471"/>
      <c r="O13" s="471"/>
      <c r="P13" s="472"/>
    </row>
    <row r="14" spans="2:18" ht="20.100000000000001" customHeight="1">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8" ht="20.100000000000001" customHeight="1" thickBot="1">
      <c r="B15" s="466"/>
      <c r="C15" s="462"/>
      <c r="D15" s="462"/>
      <c r="E15" s="462"/>
      <c r="F15" s="462"/>
      <c r="G15" s="462"/>
      <c r="H15" s="462"/>
      <c r="I15" s="462"/>
      <c r="J15" s="462"/>
      <c r="K15" s="462"/>
      <c r="L15" s="462"/>
      <c r="M15" s="462"/>
      <c r="N15" s="462"/>
      <c r="O15" s="145" t="s">
        <v>209</v>
      </c>
      <c r="P15" s="30" t="s">
        <v>210</v>
      </c>
      <c r="Q15" s="24"/>
    </row>
    <row r="16" spans="2:18" ht="20.100000000000001" customHeight="1">
      <c r="B16" s="148" t="s">
        <v>211</v>
      </c>
      <c r="C16" s="146">
        <v>31</v>
      </c>
      <c r="D16" s="8">
        <v>28</v>
      </c>
      <c r="E16" s="8">
        <v>31</v>
      </c>
      <c r="F16" s="8">
        <v>30</v>
      </c>
      <c r="G16" s="8">
        <v>5</v>
      </c>
      <c r="H16" s="8">
        <v>11</v>
      </c>
      <c r="I16" s="168">
        <f>SUM(C16:G16)</f>
        <v>125</v>
      </c>
      <c r="J16" s="8">
        <v>24</v>
      </c>
      <c r="K16" s="8">
        <v>21</v>
      </c>
      <c r="L16" s="8">
        <v>30</v>
      </c>
      <c r="M16" s="8">
        <v>31</v>
      </c>
      <c r="N16" s="168">
        <f>SUM(J16:M16)</f>
        <v>106</v>
      </c>
      <c r="O16" s="167">
        <f>SUM(C16:H16,J16:M16)</f>
        <v>242</v>
      </c>
      <c r="P16" s="169">
        <f>I16+N16</f>
        <v>231</v>
      </c>
      <c r="Q16" s="24"/>
    </row>
    <row r="17" spans="2:17" ht="20.100000000000001" customHeight="1">
      <c r="B17" s="149" t="s">
        <v>485</v>
      </c>
      <c r="C17" s="147">
        <v>-1.3709677419354831</v>
      </c>
      <c r="D17" s="10">
        <v>0.45357142857142846</v>
      </c>
      <c r="E17" s="10">
        <v>3.6677419354838712</v>
      </c>
      <c r="F17" s="10">
        <v>6.8633333333333315</v>
      </c>
      <c r="G17" s="10">
        <v>14.7</v>
      </c>
      <c r="H17" s="10">
        <v>12.263636363636362</v>
      </c>
      <c r="I17" s="153">
        <f>(C16*C17+D16*D17+E16*E17+F16*F17+G16*G17)/I16</f>
        <v>2.9063999999999997</v>
      </c>
      <c r="J17" s="10">
        <v>11.406666666666668</v>
      </c>
      <c r="K17" s="95">
        <v>11.483870967741932</v>
      </c>
      <c r="L17" s="95">
        <v>2.67</v>
      </c>
      <c r="M17" s="95">
        <v>-2.0032258064516126</v>
      </c>
      <c r="N17" s="153">
        <f>(J16*J17+K16*K17+L16*L17+M16*M17)/N16</f>
        <v>5.0275593426658549</v>
      </c>
      <c r="O17" s="154">
        <f>(C17*C16+D17*D16+E17*E16+F17*F16+G17*G16+H17*H16+J17*J16+K17*K16+L17*L16+M17*M16)/O16</f>
        <v>4.2608317781924825</v>
      </c>
      <c r="P17" s="161">
        <f>(I17*I16+N17*N16)/P16</f>
        <v>3.8797458455522968</v>
      </c>
      <c r="Q17" s="24"/>
    </row>
    <row r="18" spans="2:17" ht="20.100000000000001" customHeight="1">
      <c r="B18" s="149" t="s">
        <v>212</v>
      </c>
      <c r="C18" s="13">
        <f t="shared" ref="C18:H18" si="4">C16*(13-C17)</f>
        <v>445.5</v>
      </c>
      <c r="D18" s="12">
        <f t="shared" si="4"/>
        <v>351.29999999999995</v>
      </c>
      <c r="E18" s="12">
        <f t="shared" si="4"/>
        <v>289.3</v>
      </c>
      <c r="F18" s="12">
        <f t="shared" si="4"/>
        <v>184.10000000000005</v>
      </c>
      <c r="G18" s="12">
        <f t="shared" si="4"/>
        <v>-8.4999999999999964</v>
      </c>
      <c r="H18" s="12">
        <f t="shared" si="4"/>
        <v>8.1000000000000192</v>
      </c>
      <c r="I18" s="155">
        <f>SUM(C18:G18)</f>
        <v>1261.7</v>
      </c>
      <c r="J18" s="12">
        <f>J16*(13-J17)</f>
        <v>38.239999999999966</v>
      </c>
      <c r="K18" s="12">
        <f>K16*(13-K17)</f>
        <v>31.83870967741942</v>
      </c>
      <c r="L18" s="12">
        <f>L16*(13-L17)</f>
        <v>309.89999999999998</v>
      </c>
      <c r="M18" s="12">
        <f>M16*(13-M17)</f>
        <v>465.1</v>
      </c>
      <c r="N18" s="155">
        <f>SUM(J18:M18)</f>
        <v>845.0787096774194</v>
      </c>
      <c r="O18" s="156">
        <f>O16*(13-O17)</f>
        <v>2114.8787096774195</v>
      </c>
      <c r="P18" s="162">
        <f>P16*(13-P17)</f>
        <v>2106.7787096774196</v>
      </c>
      <c r="Q18" s="24"/>
    </row>
    <row r="19" spans="2:17" ht="20.100000000000001" customHeight="1">
      <c r="B19" s="149" t="s">
        <v>213</v>
      </c>
      <c r="C19" s="13">
        <f t="shared" ref="C19:H19" si="5">C16*(17-C17)</f>
        <v>569.5</v>
      </c>
      <c r="D19" s="12">
        <f t="shared" si="5"/>
        <v>463.29999999999995</v>
      </c>
      <c r="E19" s="12">
        <f t="shared" si="5"/>
        <v>413.3</v>
      </c>
      <c r="F19" s="12">
        <f t="shared" si="5"/>
        <v>304.10000000000008</v>
      </c>
      <c r="G19" s="12">
        <f t="shared" si="5"/>
        <v>11.500000000000004</v>
      </c>
      <c r="H19" s="12">
        <f t="shared" si="5"/>
        <v>52.100000000000023</v>
      </c>
      <c r="I19" s="155">
        <f>SUM(C19:G19)</f>
        <v>1761.7</v>
      </c>
      <c r="J19" s="12">
        <f>J16*(17-J17)</f>
        <v>134.23999999999995</v>
      </c>
      <c r="K19" s="12">
        <f>K16*(17-K17)</f>
        <v>115.83870967741942</v>
      </c>
      <c r="L19" s="12">
        <f>L16*(17-L17)</f>
        <v>429.9</v>
      </c>
      <c r="M19" s="12">
        <f>M16*(17-M17)</f>
        <v>589.1</v>
      </c>
      <c r="N19" s="155">
        <f>SUM(J19:M19)</f>
        <v>1269.0787096774193</v>
      </c>
      <c r="O19" s="156">
        <f>O16*(17-O17)</f>
        <v>3082.8787096774195</v>
      </c>
      <c r="P19" s="162">
        <f>P16*(17-P17)</f>
        <v>3030.7787096774196</v>
      </c>
      <c r="Q19" s="24"/>
    </row>
    <row r="20" spans="2:17" ht="20.100000000000001" customHeight="1">
      <c r="B20" s="149" t="s">
        <v>249</v>
      </c>
      <c r="C20" s="17">
        <f t="shared" ref="C20:H20" si="6">C16*(18-C17)</f>
        <v>600.5</v>
      </c>
      <c r="D20" s="16">
        <f t="shared" si="6"/>
        <v>491.29999999999995</v>
      </c>
      <c r="E20" s="16">
        <f t="shared" si="6"/>
        <v>444.3</v>
      </c>
      <c r="F20" s="16">
        <f t="shared" si="6"/>
        <v>334.10000000000008</v>
      </c>
      <c r="G20" s="16">
        <f t="shared" si="6"/>
        <v>16.500000000000004</v>
      </c>
      <c r="H20" s="16">
        <f t="shared" si="6"/>
        <v>63.100000000000023</v>
      </c>
      <c r="I20" s="155">
        <f>SUM(C20:G20)</f>
        <v>1886.7</v>
      </c>
      <c r="J20" s="16">
        <f>J16*(18-J17)</f>
        <v>158.23999999999995</v>
      </c>
      <c r="K20" s="16">
        <f>K16*(18-K17)</f>
        <v>136.83870967741942</v>
      </c>
      <c r="L20" s="16">
        <f>L16*(18-L17)</f>
        <v>459.9</v>
      </c>
      <c r="M20" s="16">
        <f>M16*(18-M17)</f>
        <v>620.1</v>
      </c>
      <c r="N20" s="155">
        <f>SUM(J20:M20)</f>
        <v>1375.0787096774193</v>
      </c>
      <c r="O20" s="157">
        <f>O16*(18-O17)</f>
        <v>3324.8787096774195</v>
      </c>
      <c r="P20" s="163">
        <f>P16*(18-P17)</f>
        <v>3261.7787096774196</v>
      </c>
      <c r="Q20" s="24"/>
    </row>
    <row r="21" spans="2:17" ht="19.5" customHeight="1" thickBot="1">
      <c r="B21" s="350" t="s">
        <v>215</v>
      </c>
      <c r="C21" s="21">
        <f t="shared" ref="C21:H21" si="7">C16*(19-C17)</f>
        <v>631.5</v>
      </c>
      <c r="D21" s="20">
        <f t="shared" si="7"/>
        <v>519.29999999999995</v>
      </c>
      <c r="E21" s="20">
        <f t="shared" si="7"/>
        <v>475.3</v>
      </c>
      <c r="F21" s="20">
        <f t="shared" si="7"/>
        <v>364.10000000000008</v>
      </c>
      <c r="G21" s="20">
        <f t="shared" si="7"/>
        <v>21.500000000000004</v>
      </c>
      <c r="H21" s="20">
        <f t="shared" si="7"/>
        <v>74.100000000000023</v>
      </c>
      <c r="I21" s="164">
        <f>SUM(C21:G21)</f>
        <v>2011.7</v>
      </c>
      <c r="J21" s="20">
        <f>J16*(19-J17)</f>
        <v>182.23999999999995</v>
      </c>
      <c r="K21" s="20">
        <f>K16*(19-K17)</f>
        <v>157.83870967741942</v>
      </c>
      <c r="L21" s="20">
        <f>L16*(19-L17)</f>
        <v>489.9</v>
      </c>
      <c r="M21" s="20">
        <f>M16*(19-M17)</f>
        <v>651.1</v>
      </c>
      <c r="N21" s="164">
        <f>SUM(J21:M21)</f>
        <v>1481.0787096774193</v>
      </c>
      <c r="O21" s="165">
        <f>O16*(19-O17)</f>
        <v>3566.8787096774195</v>
      </c>
      <c r="P21" s="166">
        <f>P16*(19-P17)</f>
        <v>3492.7787096774196</v>
      </c>
      <c r="Q21" s="24"/>
    </row>
    <row r="22" spans="2:17" ht="17.25" customHeight="1" thickBot="1">
      <c r="B22" s="1"/>
      <c r="C22" s="1"/>
      <c r="D22" s="2"/>
      <c r="E22" s="2"/>
      <c r="F22" s="2"/>
      <c r="G22" s="1"/>
      <c r="H22" s="3"/>
      <c r="I22" s="1"/>
      <c r="J22" s="3"/>
      <c r="K22" s="1"/>
      <c r="L22" s="2"/>
      <c r="M22" s="1"/>
      <c r="N22" s="2"/>
      <c r="O22" s="1"/>
      <c r="P22" s="1"/>
    </row>
    <row r="23" spans="2:17" ht="37.5" customHeight="1" thickBot="1">
      <c r="B23" s="473" t="s">
        <v>277</v>
      </c>
      <c r="C23" s="474"/>
      <c r="D23" s="474"/>
      <c r="E23" s="474"/>
      <c r="F23" s="474"/>
      <c r="G23" s="474"/>
      <c r="H23" s="474"/>
      <c r="I23" s="474"/>
      <c r="J23" s="474"/>
      <c r="K23" s="474"/>
      <c r="L23" s="470" t="s">
        <v>218</v>
      </c>
      <c r="M23" s="471"/>
      <c r="N23" s="471"/>
      <c r="O23" s="471"/>
      <c r="P23" s="472"/>
    </row>
    <row r="24" spans="2:17" ht="17.25" customHeight="1">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7" ht="17.25" customHeight="1" thickBot="1">
      <c r="B25" s="466"/>
      <c r="C25" s="462"/>
      <c r="D25" s="462"/>
      <c r="E25" s="462"/>
      <c r="F25" s="462"/>
      <c r="G25" s="462"/>
      <c r="H25" s="462"/>
      <c r="I25" s="462"/>
      <c r="J25" s="462"/>
      <c r="K25" s="462"/>
      <c r="L25" s="462"/>
      <c r="M25" s="462"/>
      <c r="N25" s="462"/>
      <c r="O25" s="145" t="s">
        <v>209</v>
      </c>
      <c r="P25" s="30" t="s">
        <v>210</v>
      </c>
    </row>
    <row r="26" spans="2:17" ht="19.5" customHeight="1">
      <c r="B26" s="148" t="s">
        <v>211</v>
      </c>
      <c r="C26" s="146">
        <v>31</v>
      </c>
      <c r="D26" s="8">
        <v>28</v>
      </c>
      <c r="E26" s="8">
        <v>31</v>
      </c>
      <c r="F26" s="8">
        <v>30</v>
      </c>
      <c r="G26" s="8">
        <v>11</v>
      </c>
      <c r="H26" s="8">
        <v>0</v>
      </c>
      <c r="I26" s="168">
        <f>SUM(C26:G26)</f>
        <v>131</v>
      </c>
      <c r="J26" s="8">
        <v>20</v>
      </c>
      <c r="K26" s="8">
        <v>31</v>
      </c>
      <c r="L26" s="8">
        <v>30</v>
      </c>
      <c r="M26" s="8">
        <v>31</v>
      </c>
      <c r="N26" s="168">
        <f>SUM(J26:M26)</f>
        <v>112</v>
      </c>
      <c r="O26" s="167">
        <f>SUM(C26:H26,J26:M26)</f>
        <v>243</v>
      </c>
      <c r="P26" s="169">
        <f>I26+N26</f>
        <v>243</v>
      </c>
    </row>
    <row r="27" spans="2:17" ht="19.5" customHeight="1">
      <c r="B27" s="149" t="s">
        <v>485</v>
      </c>
      <c r="C27" s="147">
        <v>-1.6</v>
      </c>
      <c r="D27" s="10">
        <v>2.6</v>
      </c>
      <c r="E27" s="10">
        <v>3.2</v>
      </c>
      <c r="F27" s="10">
        <v>6.1333333333333337</v>
      </c>
      <c r="G27" s="10">
        <v>12.081818181818182</v>
      </c>
      <c r="H27" s="10">
        <v>0</v>
      </c>
      <c r="I27" s="153">
        <f>(C26*C27+D26*D27+E26*E27+F26*F27+G26*G27)/I26</f>
        <v>3.3534351145038164</v>
      </c>
      <c r="J27" s="10">
        <v>9.0250000000000004</v>
      </c>
      <c r="K27" s="95">
        <v>6.3451612903225802</v>
      </c>
      <c r="L27" s="95">
        <v>3</v>
      </c>
      <c r="M27" s="95">
        <v>-3</v>
      </c>
      <c r="N27" s="153">
        <f>(J26*J27+K26*K27+L26*L27+M26*M27)/N26</f>
        <v>3.3410714285714285</v>
      </c>
      <c r="O27" s="154">
        <f>(C27*C26+D27*D26+E27*E26+F27*F26+G27*G26+H27*H26+J27*J26+K27*K26+L27*L26+M27*M26)/O26</f>
        <v>3.3477366255144032</v>
      </c>
      <c r="P27" s="161">
        <f>(I27*I26+N27*N26)/P26</f>
        <v>3.3477366255144032</v>
      </c>
    </row>
    <row r="28" spans="2:17" ht="19.5" customHeight="1">
      <c r="B28" s="149" t="s">
        <v>212</v>
      </c>
      <c r="C28" s="13">
        <f t="shared" ref="C28:H28" si="8">C26*(13-C27)</f>
        <v>452.59999999999997</v>
      </c>
      <c r="D28" s="12">
        <f t="shared" si="8"/>
        <v>291.2</v>
      </c>
      <c r="E28" s="12">
        <f t="shared" si="8"/>
        <v>303.8</v>
      </c>
      <c r="F28" s="12">
        <f t="shared" si="8"/>
        <v>206</v>
      </c>
      <c r="G28" s="12">
        <f t="shared" si="8"/>
        <v>10.099999999999998</v>
      </c>
      <c r="H28" s="12">
        <f t="shared" si="8"/>
        <v>0</v>
      </c>
      <c r="I28" s="155">
        <f>SUM(C28:G28)</f>
        <v>1263.6999999999998</v>
      </c>
      <c r="J28" s="12">
        <f>J26*(13-J27)</f>
        <v>79.5</v>
      </c>
      <c r="K28" s="12">
        <f>K26*(13-K27)</f>
        <v>206.3</v>
      </c>
      <c r="L28" s="12">
        <f>L26*(13-L27)</f>
        <v>300</v>
      </c>
      <c r="M28" s="12">
        <f>M26*(13-M27)</f>
        <v>496</v>
      </c>
      <c r="N28" s="155">
        <f>SUM(J28:M28)</f>
        <v>1081.8</v>
      </c>
      <c r="O28" s="156">
        <f>O26*(13-O27)</f>
        <v>2345.5</v>
      </c>
      <c r="P28" s="162">
        <f>P26*(13-P27)</f>
        <v>2345.5</v>
      </c>
    </row>
    <row r="29" spans="2:17" ht="19.5" customHeight="1">
      <c r="B29" s="149" t="s">
        <v>213</v>
      </c>
      <c r="C29" s="13">
        <f t="shared" ref="C29:H29" si="9">C26*(17-C27)</f>
        <v>576.6</v>
      </c>
      <c r="D29" s="12">
        <f t="shared" si="9"/>
        <v>403.2</v>
      </c>
      <c r="E29" s="12">
        <f t="shared" si="9"/>
        <v>427.8</v>
      </c>
      <c r="F29" s="12">
        <f t="shared" si="9"/>
        <v>326</v>
      </c>
      <c r="G29" s="12">
        <f t="shared" si="9"/>
        <v>54.099999999999994</v>
      </c>
      <c r="H29" s="12">
        <f t="shared" si="9"/>
        <v>0</v>
      </c>
      <c r="I29" s="155">
        <f>SUM(C29:G29)</f>
        <v>1787.6999999999998</v>
      </c>
      <c r="J29" s="12">
        <f>J26*(17-J27)</f>
        <v>159.5</v>
      </c>
      <c r="K29" s="12">
        <f>K26*(17-K27)</f>
        <v>330.30000000000007</v>
      </c>
      <c r="L29" s="12">
        <f>L26*(17-L27)</f>
        <v>420</v>
      </c>
      <c r="M29" s="12">
        <f>M26*(17-M27)</f>
        <v>620</v>
      </c>
      <c r="N29" s="155">
        <f>SUM(J29:M29)</f>
        <v>1529.8000000000002</v>
      </c>
      <c r="O29" s="156">
        <f>O26*(17-O27)</f>
        <v>3317.5</v>
      </c>
      <c r="P29" s="162">
        <f>P26*(17-P27)</f>
        <v>3317.5</v>
      </c>
    </row>
    <row r="30" spans="2:17" ht="19.5" customHeight="1">
      <c r="B30" s="149" t="s">
        <v>249</v>
      </c>
      <c r="C30" s="17">
        <f t="shared" ref="C30:H30" si="10">C26*(18-C27)</f>
        <v>607.6</v>
      </c>
      <c r="D30" s="16">
        <f t="shared" si="10"/>
        <v>431.2</v>
      </c>
      <c r="E30" s="16">
        <f t="shared" si="10"/>
        <v>458.8</v>
      </c>
      <c r="F30" s="16">
        <f t="shared" si="10"/>
        <v>356</v>
      </c>
      <c r="G30" s="16">
        <f t="shared" si="10"/>
        <v>65.099999999999994</v>
      </c>
      <c r="H30" s="16">
        <f t="shared" si="10"/>
        <v>0</v>
      </c>
      <c r="I30" s="155">
        <f>SUM(C30:G30)</f>
        <v>1918.6999999999998</v>
      </c>
      <c r="J30" s="16">
        <f>J26*(18-J27)</f>
        <v>179.5</v>
      </c>
      <c r="K30" s="16">
        <f>K26*(18-K27)</f>
        <v>361.30000000000007</v>
      </c>
      <c r="L30" s="16">
        <f>L26*(18-L27)</f>
        <v>450</v>
      </c>
      <c r="M30" s="16">
        <f>M26*(18-M27)</f>
        <v>651</v>
      </c>
      <c r="N30" s="155">
        <f>SUM(J30:M30)</f>
        <v>1641.8000000000002</v>
      </c>
      <c r="O30" s="157">
        <f>O26*(18-O27)</f>
        <v>3560.5</v>
      </c>
      <c r="P30" s="163">
        <f>P26*(18-P27)</f>
        <v>3560.5</v>
      </c>
    </row>
    <row r="31" spans="2:17" ht="19.5" customHeight="1" thickBot="1">
      <c r="B31" s="350" t="s">
        <v>215</v>
      </c>
      <c r="C31" s="21">
        <f t="shared" ref="C31:H31" si="11">C26*(19-C27)</f>
        <v>638.6</v>
      </c>
      <c r="D31" s="20">
        <f t="shared" si="11"/>
        <v>459.19999999999993</v>
      </c>
      <c r="E31" s="20">
        <f t="shared" si="11"/>
        <v>489.8</v>
      </c>
      <c r="F31" s="20">
        <f t="shared" si="11"/>
        <v>386</v>
      </c>
      <c r="G31" s="20">
        <f t="shared" si="11"/>
        <v>76.099999999999994</v>
      </c>
      <c r="H31" s="20">
        <f t="shared" si="11"/>
        <v>0</v>
      </c>
      <c r="I31" s="164">
        <f>SUM(C31:G31)</f>
        <v>2049.6999999999998</v>
      </c>
      <c r="J31" s="20">
        <f>J26*(19-J27)</f>
        <v>199.5</v>
      </c>
      <c r="K31" s="20">
        <f>K26*(19-K27)</f>
        <v>392.30000000000007</v>
      </c>
      <c r="L31" s="20">
        <f>L26*(19-L27)</f>
        <v>480</v>
      </c>
      <c r="M31" s="20">
        <f>M26*(19-M27)</f>
        <v>682</v>
      </c>
      <c r="N31" s="164">
        <f>SUM(J31:M31)</f>
        <v>1753.8000000000002</v>
      </c>
      <c r="O31" s="165">
        <f>O26*(19-O27)</f>
        <v>3803.5</v>
      </c>
      <c r="P31" s="166">
        <f>P26*(19-P27)</f>
        <v>3803.5</v>
      </c>
    </row>
    <row r="32" spans="2:17" ht="17.25" customHeight="1" thickBot="1">
      <c r="B32" s="1"/>
      <c r="C32" s="1"/>
      <c r="D32" s="2"/>
      <c r="E32" s="2"/>
      <c r="F32" s="2"/>
      <c r="G32" s="1"/>
      <c r="H32" s="3"/>
      <c r="I32" s="1"/>
      <c r="J32" s="3"/>
      <c r="K32" s="1"/>
      <c r="L32" s="2"/>
      <c r="M32" s="1"/>
      <c r="N32" s="2"/>
      <c r="O32" s="1"/>
      <c r="P32" s="1"/>
    </row>
    <row r="33" spans="2:17" ht="41.25" customHeight="1" thickBot="1">
      <c r="B33" s="473" t="s">
        <v>277</v>
      </c>
      <c r="C33" s="474"/>
      <c r="D33" s="474"/>
      <c r="E33" s="474"/>
      <c r="F33" s="474"/>
      <c r="G33" s="474"/>
      <c r="H33" s="474"/>
      <c r="I33" s="474"/>
      <c r="J33" s="474"/>
      <c r="K33" s="474"/>
      <c r="L33" s="470" t="s">
        <v>220</v>
      </c>
      <c r="M33" s="471"/>
      <c r="N33" s="471"/>
      <c r="O33" s="471"/>
      <c r="P33" s="472"/>
    </row>
    <row r="34" spans="2:17" ht="17.25" customHeight="1">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7" ht="17.25" customHeight="1" thickBot="1">
      <c r="B35" s="466"/>
      <c r="C35" s="462"/>
      <c r="D35" s="462"/>
      <c r="E35" s="462"/>
      <c r="F35" s="462"/>
      <c r="G35" s="462"/>
      <c r="H35" s="462"/>
      <c r="I35" s="462"/>
      <c r="J35" s="462"/>
      <c r="K35" s="462"/>
      <c r="L35" s="462"/>
      <c r="M35" s="462"/>
      <c r="N35" s="462"/>
      <c r="O35" s="145" t="s">
        <v>209</v>
      </c>
      <c r="P35" s="30" t="s">
        <v>210</v>
      </c>
    </row>
    <row r="36" spans="2:17" ht="21" customHeight="1">
      <c r="B36" s="148" t="s">
        <v>211</v>
      </c>
      <c r="C36" s="146">
        <v>31</v>
      </c>
      <c r="D36" s="8">
        <v>28</v>
      </c>
      <c r="E36" s="8">
        <v>31</v>
      </c>
      <c r="F36" s="8">
        <v>30</v>
      </c>
      <c r="G36" s="8">
        <v>10</v>
      </c>
      <c r="H36" s="8">
        <v>0</v>
      </c>
      <c r="I36" s="168">
        <f>SUM(C36:G36)</f>
        <v>130</v>
      </c>
      <c r="J36" s="8">
        <v>20</v>
      </c>
      <c r="K36" s="8">
        <v>31</v>
      </c>
      <c r="L36" s="8">
        <v>30</v>
      </c>
      <c r="M36" s="8">
        <v>31</v>
      </c>
      <c r="N36" s="168">
        <f>SUM(J36:M36)</f>
        <v>112</v>
      </c>
      <c r="O36" s="167">
        <f>SUM(C36:H36,J36:M36)</f>
        <v>242</v>
      </c>
      <c r="P36" s="169">
        <f>I36+N36</f>
        <v>242</v>
      </c>
    </row>
    <row r="37" spans="2:17" ht="21" customHeight="1">
      <c r="B37" s="149" t="s">
        <v>485</v>
      </c>
      <c r="C37" s="147">
        <v>-2.7</v>
      </c>
      <c r="D37" s="10">
        <v>-4.7</v>
      </c>
      <c r="E37" s="10">
        <v>3.3</v>
      </c>
      <c r="F37" s="10">
        <v>6.35</v>
      </c>
      <c r="G37" s="10">
        <v>10.6</v>
      </c>
      <c r="H37" s="10">
        <v>0</v>
      </c>
      <c r="I37" s="153">
        <f>(C36*C37+D36*D37+E36*E37+F36*F37+G36*G37)/I36</f>
        <v>1.4115384615384616</v>
      </c>
      <c r="J37" s="10">
        <v>11</v>
      </c>
      <c r="K37" s="95">
        <v>3.4</v>
      </c>
      <c r="L37" s="95">
        <v>3.3</v>
      </c>
      <c r="M37" s="95">
        <v>-1.5</v>
      </c>
      <c r="N37" s="153">
        <f>(J36*J37+K36*K37+L36*L37+M36*M37)/N36</f>
        <v>3.3741071428571425</v>
      </c>
      <c r="O37" s="154">
        <f>(C37*C36+D37*D36+E37*E36+F37*F36+G37*G36+H37*H36+J37*J36+K37*K36+L37*L36+M37*M36)/O36</f>
        <v>2.3198347107438018</v>
      </c>
      <c r="P37" s="161">
        <f>(I37*I36+N37*N36)/P36</f>
        <v>2.3198347107438018</v>
      </c>
    </row>
    <row r="38" spans="2:17" ht="21" customHeight="1">
      <c r="B38" s="149" t="s">
        <v>212</v>
      </c>
      <c r="C38" s="13">
        <f t="shared" ref="C38:H38" si="12">C36*(13-C37)</f>
        <v>486.7</v>
      </c>
      <c r="D38" s="12">
        <f t="shared" si="12"/>
        <v>495.59999999999997</v>
      </c>
      <c r="E38" s="12">
        <f t="shared" si="12"/>
        <v>300.7</v>
      </c>
      <c r="F38" s="12">
        <f t="shared" si="12"/>
        <v>199.5</v>
      </c>
      <c r="G38" s="12">
        <f t="shared" si="12"/>
        <v>24.000000000000004</v>
      </c>
      <c r="H38" s="12">
        <f t="shared" si="12"/>
        <v>0</v>
      </c>
      <c r="I38" s="155">
        <f>SUM(C38:G38)</f>
        <v>1506.5</v>
      </c>
      <c r="J38" s="12">
        <f>J36*(13-J37)</f>
        <v>40</v>
      </c>
      <c r="K38" s="12">
        <f>K36*(13-K37)</f>
        <v>297.59999999999997</v>
      </c>
      <c r="L38" s="12">
        <f>L36*(13-L37)</f>
        <v>291</v>
      </c>
      <c r="M38" s="12">
        <f>M36*(13-M37)</f>
        <v>449.5</v>
      </c>
      <c r="N38" s="155">
        <f>SUM(J38:M38)</f>
        <v>1078.0999999999999</v>
      </c>
      <c r="O38" s="156">
        <f>O36*(13-O37)</f>
        <v>2584.6</v>
      </c>
      <c r="P38" s="162">
        <f>P36*(13-P37)</f>
        <v>2584.6</v>
      </c>
    </row>
    <row r="39" spans="2:17" ht="21" customHeight="1">
      <c r="B39" s="149" t="s">
        <v>213</v>
      </c>
      <c r="C39" s="13">
        <f t="shared" ref="C39:H39" si="13">C36*(17-C37)</f>
        <v>610.69999999999993</v>
      </c>
      <c r="D39" s="12">
        <f t="shared" si="13"/>
        <v>607.6</v>
      </c>
      <c r="E39" s="12">
        <f t="shared" si="13"/>
        <v>424.7</v>
      </c>
      <c r="F39" s="12">
        <f t="shared" si="13"/>
        <v>319.5</v>
      </c>
      <c r="G39" s="12">
        <f t="shared" si="13"/>
        <v>64</v>
      </c>
      <c r="H39" s="12">
        <f t="shared" si="13"/>
        <v>0</v>
      </c>
      <c r="I39" s="155">
        <f>SUM(C39:G39)</f>
        <v>2026.5</v>
      </c>
      <c r="J39" s="12">
        <f>J36*(17-J37)</f>
        <v>120</v>
      </c>
      <c r="K39" s="12">
        <f>K36*(17-K37)</f>
        <v>421.59999999999997</v>
      </c>
      <c r="L39" s="12">
        <f>L36*(17-L37)</f>
        <v>411</v>
      </c>
      <c r="M39" s="12">
        <f>M36*(17-M37)</f>
        <v>573.5</v>
      </c>
      <c r="N39" s="155">
        <f>SUM(J39:M39)</f>
        <v>1526.1</v>
      </c>
      <c r="O39" s="156">
        <f>O36*(17-O37)</f>
        <v>3552.6</v>
      </c>
      <c r="P39" s="162">
        <f>P36*(17-P37)</f>
        <v>3552.6</v>
      </c>
    </row>
    <row r="40" spans="2:17" ht="21" customHeight="1">
      <c r="B40" s="149" t="s">
        <v>249</v>
      </c>
      <c r="C40" s="17">
        <f t="shared" ref="C40:H40" si="14">C36*(18-C37)</f>
        <v>641.69999999999993</v>
      </c>
      <c r="D40" s="16">
        <f t="shared" si="14"/>
        <v>635.6</v>
      </c>
      <c r="E40" s="16">
        <f t="shared" si="14"/>
        <v>455.7</v>
      </c>
      <c r="F40" s="16">
        <f t="shared" si="14"/>
        <v>349.5</v>
      </c>
      <c r="G40" s="16">
        <f t="shared" si="14"/>
        <v>74</v>
      </c>
      <c r="H40" s="16">
        <f t="shared" si="14"/>
        <v>0</v>
      </c>
      <c r="I40" s="155">
        <f>SUM(C40:G40)</f>
        <v>2156.5</v>
      </c>
      <c r="J40" s="16">
        <f>J36*(18-J37)</f>
        <v>140</v>
      </c>
      <c r="K40" s="16">
        <f>K36*(18-K37)</f>
        <v>452.59999999999997</v>
      </c>
      <c r="L40" s="16">
        <f>L36*(18-L37)</f>
        <v>441</v>
      </c>
      <c r="M40" s="16">
        <f>M36*(18-M37)</f>
        <v>604.5</v>
      </c>
      <c r="N40" s="155">
        <f>SUM(J40:M40)</f>
        <v>1638.1</v>
      </c>
      <c r="O40" s="157">
        <f>O36*(18-O37)</f>
        <v>3794.6</v>
      </c>
      <c r="P40" s="163">
        <f>P36*(18-P37)</f>
        <v>3794.6</v>
      </c>
    </row>
    <row r="41" spans="2:17" ht="21" customHeight="1" thickBot="1">
      <c r="B41" s="350" t="s">
        <v>215</v>
      </c>
      <c r="C41" s="21">
        <f t="shared" ref="C41:H41" si="15">C36*(19-C37)</f>
        <v>672.69999999999993</v>
      </c>
      <c r="D41" s="20">
        <f t="shared" si="15"/>
        <v>663.6</v>
      </c>
      <c r="E41" s="20">
        <f t="shared" si="15"/>
        <v>486.7</v>
      </c>
      <c r="F41" s="20">
        <f t="shared" si="15"/>
        <v>379.5</v>
      </c>
      <c r="G41" s="20">
        <f t="shared" si="15"/>
        <v>84</v>
      </c>
      <c r="H41" s="20">
        <f t="shared" si="15"/>
        <v>0</v>
      </c>
      <c r="I41" s="164">
        <f>SUM(C41:G41)</f>
        <v>2286.5</v>
      </c>
      <c r="J41" s="20">
        <f>J36*(19-J37)</f>
        <v>160</v>
      </c>
      <c r="K41" s="20">
        <f>K36*(19-K37)</f>
        <v>483.59999999999997</v>
      </c>
      <c r="L41" s="20">
        <f>L36*(19-L37)</f>
        <v>471</v>
      </c>
      <c r="M41" s="20">
        <f>M36*(19-M37)</f>
        <v>635.5</v>
      </c>
      <c r="N41" s="164">
        <f>SUM(J41:M41)</f>
        <v>1750.1</v>
      </c>
      <c r="O41" s="165">
        <f>O36*(19-O37)</f>
        <v>4036.6</v>
      </c>
      <c r="P41" s="166">
        <f>P36*(19-P37)</f>
        <v>4036.6</v>
      </c>
    </row>
    <row r="42" spans="2:17" ht="17.25" customHeight="1" thickBot="1">
      <c r="B42" s="1"/>
      <c r="C42" s="1"/>
      <c r="D42" s="2"/>
      <c r="E42" s="2"/>
      <c r="F42" s="2"/>
      <c r="G42" s="1"/>
      <c r="H42" s="3"/>
      <c r="I42" s="2"/>
      <c r="J42" s="3"/>
      <c r="K42" s="2"/>
      <c r="L42" s="2"/>
      <c r="M42" s="1"/>
      <c r="N42" s="2"/>
      <c r="O42" s="1"/>
      <c r="P42" s="4"/>
    </row>
    <row r="43" spans="2:17" ht="49.5" customHeight="1" thickBot="1">
      <c r="B43" s="473" t="s">
        <v>279</v>
      </c>
      <c r="C43" s="474"/>
      <c r="D43" s="474"/>
      <c r="E43" s="474"/>
      <c r="F43" s="474"/>
      <c r="G43" s="474"/>
      <c r="H43" s="474"/>
      <c r="I43" s="474"/>
      <c r="J43" s="474"/>
      <c r="K43" s="474"/>
      <c r="L43" s="470" t="s">
        <v>221</v>
      </c>
      <c r="M43" s="471"/>
      <c r="N43" s="471"/>
      <c r="O43" s="471"/>
      <c r="P43" s="472"/>
    </row>
    <row r="44" spans="2:17" ht="20.100000000000001" customHeight="1">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7" ht="20.100000000000001" customHeight="1" thickBot="1">
      <c r="B45" s="466"/>
      <c r="C45" s="462"/>
      <c r="D45" s="462"/>
      <c r="E45" s="462"/>
      <c r="F45" s="462"/>
      <c r="G45" s="462"/>
      <c r="H45" s="462"/>
      <c r="I45" s="462"/>
      <c r="J45" s="462"/>
      <c r="K45" s="462"/>
      <c r="L45" s="462"/>
      <c r="M45" s="462"/>
      <c r="N45" s="462"/>
      <c r="O45" s="145" t="s">
        <v>209</v>
      </c>
      <c r="P45" s="30" t="s">
        <v>210</v>
      </c>
    </row>
    <row r="46" spans="2:17" ht="19.5" customHeight="1">
      <c r="B46" s="148" t="s">
        <v>211</v>
      </c>
      <c r="C46" s="146">
        <v>31</v>
      </c>
      <c r="D46" s="8">
        <v>29</v>
      </c>
      <c r="E46" s="8">
        <v>31</v>
      </c>
      <c r="F46" s="8">
        <v>30</v>
      </c>
      <c r="G46" s="8">
        <v>31</v>
      </c>
      <c r="H46" s="8">
        <v>10</v>
      </c>
      <c r="I46" s="168">
        <f>SUM(C46:G46)</f>
        <v>152</v>
      </c>
      <c r="J46" s="8">
        <v>10</v>
      </c>
      <c r="K46" s="8">
        <v>31</v>
      </c>
      <c r="L46" s="8">
        <v>30</v>
      </c>
      <c r="M46" s="8">
        <v>31</v>
      </c>
      <c r="N46" s="168">
        <f>SUM(J46:M46)</f>
        <v>102</v>
      </c>
      <c r="O46" s="167">
        <f>SUM(C46:H46,J46:M46)</f>
        <v>264</v>
      </c>
      <c r="P46" s="169">
        <f>I46+N46</f>
        <v>254</v>
      </c>
    </row>
    <row r="47" spans="2:17" ht="20.100000000000001" customHeight="1">
      <c r="B47" s="149" t="s">
        <v>485</v>
      </c>
      <c r="C47" s="147">
        <v>-3.6</v>
      </c>
      <c r="D47" s="10">
        <v>0.1</v>
      </c>
      <c r="E47" s="10">
        <v>1.6</v>
      </c>
      <c r="F47" s="10">
        <v>7.6</v>
      </c>
      <c r="G47" s="10">
        <v>9.8000000000000007</v>
      </c>
      <c r="H47" s="10">
        <v>11.8</v>
      </c>
      <c r="I47" s="153">
        <f>(C46*C47+D46*D47+E46*E47+F46*F47+G46*G47)/I46</f>
        <v>3.1098684210526319</v>
      </c>
      <c r="J47" s="10">
        <v>10.1</v>
      </c>
      <c r="K47" s="95">
        <v>8.5</v>
      </c>
      <c r="L47" s="95">
        <v>2.5</v>
      </c>
      <c r="M47" s="95">
        <v>-1.5</v>
      </c>
      <c r="N47" s="153">
        <f>(J46*J47+K46*K47+L46*L47+M46*M47)/N46</f>
        <v>3.8529411764705883</v>
      </c>
      <c r="O47" s="154">
        <f>(C47*C46+D47*D46+E47*E46+F47*F46+G47*G46+H47*H46+J47*J46+K47*K46+L47*L46+M47*M46)/O46</f>
        <v>3.726136363636364</v>
      </c>
      <c r="P47" s="161">
        <f>(I47*I46+N47*N46)/P46</f>
        <v>3.4082677165354331</v>
      </c>
    </row>
    <row r="48" spans="2:17" ht="20.100000000000001" customHeight="1">
      <c r="B48" s="149" t="s">
        <v>212</v>
      </c>
      <c r="C48" s="13">
        <f t="shared" ref="C48:H48" si="16">C46*(13-C47)</f>
        <v>514.6</v>
      </c>
      <c r="D48" s="12">
        <f t="shared" si="16"/>
        <v>374.1</v>
      </c>
      <c r="E48" s="12">
        <f t="shared" si="16"/>
        <v>353.40000000000003</v>
      </c>
      <c r="F48" s="12">
        <f t="shared" si="16"/>
        <v>162</v>
      </c>
      <c r="G48" s="12">
        <f t="shared" si="16"/>
        <v>99.199999999999974</v>
      </c>
      <c r="H48" s="12">
        <f t="shared" si="16"/>
        <v>11.999999999999993</v>
      </c>
      <c r="I48" s="155">
        <f>SUM(C48:G48)</f>
        <v>1503.3000000000002</v>
      </c>
      <c r="J48" s="12">
        <f>J46*(13-J47)</f>
        <v>29.000000000000004</v>
      </c>
      <c r="K48" s="12">
        <f>K46*(13-K47)</f>
        <v>139.5</v>
      </c>
      <c r="L48" s="12">
        <f>L46*(13-L47)</f>
        <v>315</v>
      </c>
      <c r="M48" s="12">
        <f>M46*(13-M47)</f>
        <v>449.5</v>
      </c>
      <c r="N48" s="155">
        <f>SUM(J48:M48)</f>
        <v>933</v>
      </c>
      <c r="O48" s="156">
        <f>O46*(13-O47)</f>
        <v>2448.2999999999997</v>
      </c>
      <c r="P48" s="162">
        <f>P46*(13-P47)</f>
        <v>2436.2999999999997</v>
      </c>
      <c r="Q48" s="56"/>
    </row>
    <row r="49" spans="2:17" ht="20.100000000000001" customHeight="1">
      <c r="B49" s="149" t="s">
        <v>213</v>
      </c>
      <c r="C49" s="13">
        <f t="shared" ref="C49:H49" si="17">C46*(17-C47)</f>
        <v>638.6</v>
      </c>
      <c r="D49" s="12">
        <f t="shared" si="17"/>
        <v>490.09999999999997</v>
      </c>
      <c r="E49" s="12">
        <f t="shared" si="17"/>
        <v>477.40000000000003</v>
      </c>
      <c r="F49" s="12">
        <f t="shared" si="17"/>
        <v>282</v>
      </c>
      <c r="G49" s="12">
        <f t="shared" si="17"/>
        <v>223.2</v>
      </c>
      <c r="H49" s="12">
        <f t="shared" si="17"/>
        <v>51.999999999999993</v>
      </c>
      <c r="I49" s="155">
        <f>SUM(C49:G49)</f>
        <v>2111.3000000000002</v>
      </c>
      <c r="J49" s="12">
        <f>J46*(17-J47)</f>
        <v>69</v>
      </c>
      <c r="K49" s="12">
        <f>K46*(17-K47)</f>
        <v>263.5</v>
      </c>
      <c r="L49" s="12">
        <f>L46*(17-L47)</f>
        <v>435</v>
      </c>
      <c r="M49" s="12">
        <f>M46*(17-M47)</f>
        <v>573.5</v>
      </c>
      <c r="N49" s="155">
        <f>SUM(J49:M49)</f>
        <v>1341</v>
      </c>
      <c r="O49" s="156">
        <f>O46*(17-O47)</f>
        <v>3504.2999999999997</v>
      </c>
      <c r="P49" s="162">
        <f>P46*(17-P47)</f>
        <v>3452.2999999999997</v>
      </c>
      <c r="Q49" s="56"/>
    </row>
    <row r="50" spans="2:17" ht="20.100000000000001" customHeight="1">
      <c r="B50" s="149" t="s">
        <v>214</v>
      </c>
      <c r="C50" s="17">
        <f t="shared" ref="C50:H50" si="18">C46*(18-C47)</f>
        <v>669.6</v>
      </c>
      <c r="D50" s="16">
        <f t="shared" si="18"/>
        <v>519.09999999999991</v>
      </c>
      <c r="E50" s="16">
        <f t="shared" si="18"/>
        <v>508.4</v>
      </c>
      <c r="F50" s="16">
        <f t="shared" si="18"/>
        <v>312</v>
      </c>
      <c r="G50" s="16">
        <f t="shared" si="18"/>
        <v>254.2</v>
      </c>
      <c r="H50" s="16">
        <f t="shared" si="18"/>
        <v>61.999999999999993</v>
      </c>
      <c r="I50" s="155">
        <f>SUM(C50:G50)</f>
        <v>2263.2999999999997</v>
      </c>
      <c r="J50" s="16">
        <f>J46*(18-J47)</f>
        <v>79</v>
      </c>
      <c r="K50" s="16">
        <f>K46*(18-K47)</f>
        <v>294.5</v>
      </c>
      <c r="L50" s="16">
        <f>L46*(18-L47)</f>
        <v>465</v>
      </c>
      <c r="M50" s="16">
        <f>M46*(18-M47)</f>
        <v>604.5</v>
      </c>
      <c r="N50" s="155">
        <f>SUM(J50:M50)</f>
        <v>1443</v>
      </c>
      <c r="O50" s="157">
        <f>O46*(18-O47)</f>
        <v>3768.2999999999997</v>
      </c>
      <c r="P50" s="163">
        <f>P46*(18-P47)</f>
        <v>3706.2999999999997</v>
      </c>
      <c r="Q50" s="56"/>
    </row>
    <row r="51" spans="2:17" ht="20.100000000000001" customHeight="1" thickBot="1">
      <c r="B51" s="350" t="s">
        <v>215</v>
      </c>
      <c r="C51" s="21">
        <f t="shared" ref="C51:H51" si="19">C46*(19-C47)</f>
        <v>700.6</v>
      </c>
      <c r="D51" s="20">
        <f t="shared" si="19"/>
        <v>548.09999999999991</v>
      </c>
      <c r="E51" s="20">
        <f t="shared" si="19"/>
        <v>539.4</v>
      </c>
      <c r="F51" s="20">
        <f t="shared" si="19"/>
        <v>342</v>
      </c>
      <c r="G51" s="20">
        <f t="shared" si="19"/>
        <v>285.2</v>
      </c>
      <c r="H51" s="20">
        <f t="shared" si="19"/>
        <v>72</v>
      </c>
      <c r="I51" s="164">
        <f>SUM(C51:G51)</f>
        <v>2415.2999999999997</v>
      </c>
      <c r="J51" s="20">
        <f>J46*(19-J47)</f>
        <v>89</v>
      </c>
      <c r="K51" s="20">
        <f>K46*(19-K47)</f>
        <v>325.5</v>
      </c>
      <c r="L51" s="20">
        <f>L46*(19-L47)</f>
        <v>495</v>
      </c>
      <c r="M51" s="20">
        <f>M46*(19-M47)</f>
        <v>635.5</v>
      </c>
      <c r="N51" s="164">
        <f>SUM(J51:M51)</f>
        <v>1545</v>
      </c>
      <c r="O51" s="165">
        <f>O46*(19-O47)</f>
        <v>4032.2999999999997</v>
      </c>
      <c r="P51" s="166">
        <f>P46*(19-P47)</f>
        <v>3960.2999999999997</v>
      </c>
      <c r="Q51" s="56"/>
    </row>
    <row r="52" spans="2:17" ht="15.75" thickBot="1">
      <c r="B52" s="1"/>
      <c r="C52" s="1"/>
      <c r="D52" s="2"/>
      <c r="E52" s="2"/>
      <c r="F52" s="2"/>
      <c r="G52" s="1"/>
      <c r="H52" s="3"/>
      <c r="I52" s="2"/>
      <c r="J52" s="3"/>
      <c r="K52" s="2"/>
      <c r="L52" s="2"/>
      <c r="M52" s="1"/>
      <c r="N52" s="2"/>
      <c r="O52" s="1"/>
      <c r="P52" s="4"/>
    </row>
    <row r="53" spans="2:17" ht="24" thickBot="1">
      <c r="B53" s="473" t="s">
        <v>279</v>
      </c>
      <c r="C53" s="474"/>
      <c r="D53" s="474"/>
      <c r="E53" s="474"/>
      <c r="F53" s="474"/>
      <c r="G53" s="474"/>
      <c r="H53" s="474"/>
      <c r="I53" s="474"/>
      <c r="J53" s="474"/>
      <c r="K53" s="474"/>
      <c r="L53" s="470" t="s">
        <v>222</v>
      </c>
      <c r="M53" s="471"/>
      <c r="N53" s="471"/>
      <c r="O53" s="471"/>
      <c r="P53" s="472"/>
    </row>
    <row r="54" spans="2:17" s="4" customFormat="1"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7" s="4" customFormat="1" ht="16.5" thickBot="1">
      <c r="B55" s="466"/>
      <c r="C55" s="462"/>
      <c r="D55" s="462"/>
      <c r="E55" s="462"/>
      <c r="F55" s="462"/>
      <c r="G55" s="462"/>
      <c r="H55" s="462"/>
      <c r="I55" s="462"/>
      <c r="J55" s="462"/>
      <c r="K55" s="462"/>
      <c r="L55" s="462"/>
      <c r="M55" s="462"/>
      <c r="N55" s="462"/>
      <c r="O55" s="145" t="s">
        <v>209</v>
      </c>
      <c r="P55" s="30" t="s">
        <v>210</v>
      </c>
    </row>
    <row r="56" spans="2:17" ht="19.5" customHeight="1">
      <c r="B56" s="148" t="s">
        <v>211</v>
      </c>
      <c r="C56" s="146">
        <v>31</v>
      </c>
      <c r="D56" s="8">
        <v>28</v>
      </c>
      <c r="E56" s="8">
        <v>31</v>
      </c>
      <c r="F56" s="8">
        <v>30</v>
      </c>
      <c r="G56" s="8">
        <v>15</v>
      </c>
      <c r="H56" s="8">
        <v>5</v>
      </c>
      <c r="I56" s="168">
        <f>SUM(C56:G56)</f>
        <v>135</v>
      </c>
      <c r="J56" s="8">
        <v>15</v>
      </c>
      <c r="K56" s="8">
        <v>31</v>
      </c>
      <c r="L56" s="8">
        <v>30</v>
      </c>
      <c r="M56" s="8">
        <v>31</v>
      </c>
      <c r="N56" s="168">
        <f>SUM(J56:M56)</f>
        <v>107</v>
      </c>
      <c r="O56" s="167">
        <f>SUM(C56:H56,J56:M56)</f>
        <v>247</v>
      </c>
      <c r="P56" s="169">
        <f>I56+N56</f>
        <v>242</v>
      </c>
    </row>
    <row r="57" spans="2:17" ht="19.5" customHeight="1">
      <c r="B57" s="149" t="s">
        <v>485</v>
      </c>
      <c r="C57" s="147">
        <v>-0.3</v>
      </c>
      <c r="D57" s="10">
        <v>-4.0999999999999996</v>
      </c>
      <c r="E57" s="10">
        <v>1.2</v>
      </c>
      <c r="F57" s="10">
        <v>8.6999999999999993</v>
      </c>
      <c r="G57" s="10">
        <v>8.1999999999999993</v>
      </c>
      <c r="H57" s="10">
        <v>9.1</v>
      </c>
      <c r="I57" s="153">
        <f>(C56*C57+D56*D57+E56*E57+F56*F57+G56*G57)/I56</f>
        <v>2.2007407407407409</v>
      </c>
      <c r="J57" s="10">
        <v>9.6</v>
      </c>
      <c r="K57" s="95">
        <v>7.8</v>
      </c>
      <c r="L57" s="95">
        <v>0.9</v>
      </c>
      <c r="M57" s="95">
        <v>-1.8</v>
      </c>
      <c r="N57" s="153">
        <f>(J56*J57+K56*K57+L56*L57+M56*M57)/N56</f>
        <v>3.3364485981308407</v>
      </c>
      <c r="O57" s="154">
        <f>(C57*C56+D57*D56+E57*E56+F57*F56+G57*G56+H57*H56+J57*J56+K57*K56+L57*L56+M57*M56)/O56</f>
        <v>2.8323886639676115</v>
      </c>
      <c r="P57" s="161">
        <f>(I57*I56+N57*N56)/P56</f>
        <v>2.7028925619834707</v>
      </c>
    </row>
    <row r="58" spans="2:17" ht="19.5" customHeight="1">
      <c r="B58" s="149" t="s">
        <v>212</v>
      </c>
      <c r="C58" s="13">
        <f t="shared" ref="C58:H58" si="20">C56*(13-C57)</f>
        <v>412.3</v>
      </c>
      <c r="D58" s="12">
        <f t="shared" si="20"/>
        <v>478.80000000000007</v>
      </c>
      <c r="E58" s="12">
        <f t="shared" si="20"/>
        <v>365.8</v>
      </c>
      <c r="F58" s="12">
        <f t="shared" si="20"/>
        <v>129.00000000000003</v>
      </c>
      <c r="G58" s="12">
        <f t="shared" si="20"/>
        <v>72.000000000000014</v>
      </c>
      <c r="H58" s="12">
        <f t="shared" si="20"/>
        <v>19.5</v>
      </c>
      <c r="I58" s="155">
        <f>SUM(C58:G58)</f>
        <v>1457.9</v>
      </c>
      <c r="J58" s="12">
        <f>J56*(13-J57)</f>
        <v>51.000000000000007</v>
      </c>
      <c r="K58" s="12">
        <f>K56*(13-K57)</f>
        <v>161.20000000000002</v>
      </c>
      <c r="L58" s="12">
        <f>L56*(13-L57)</f>
        <v>363</v>
      </c>
      <c r="M58" s="12">
        <f>M56*(13-M57)</f>
        <v>458.8</v>
      </c>
      <c r="N58" s="155">
        <f>SUM(J58:M58)</f>
        <v>1034</v>
      </c>
      <c r="O58" s="156">
        <f>O56*(13-O57)</f>
        <v>2511.4</v>
      </c>
      <c r="P58" s="162">
        <f>P56*(13-P57)</f>
        <v>2491.9</v>
      </c>
    </row>
    <row r="59" spans="2:17" ht="19.5" customHeight="1">
      <c r="B59" s="149" t="s">
        <v>213</v>
      </c>
      <c r="C59" s="13">
        <f t="shared" ref="C59:H59" si="21">C56*(17-C57)</f>
        <v>536.30000000000007</v>
      </c>
      <c r="D59" s="12">
        <f t="shared" si="21"/>
        <v>590.80000000000007</v>
      </c>
      <c r="E59" s="12">
        <f t="shared" si="21"/>
        <v>489.8</v>
      </c>
      <c r="F59" s="12">
        <f t="shared" si="21"/>
        <v>249.00000000000003</v>
      </c>
      <c r="G59" s="12">
        <f t="shared" si="21"/>
        <v>132</v>
      </c>
      <c r="H59" s="12">
        <f t="shared" si="21"/>
        <v>39.5</v>
      </c>
      <c r="I59" s="155">
        <f>SUM(C59:G59)</f>
        <v>1997.9</v>
      </c>
      <c r="J59" s="12">
        <f>J56*(17-J57)</f>
        <v>111</v>
      </c>
      <c r="K59" s="12">
        <f>K56*(17-K57)</f>
        <v>285.2</v>
      </c>
      <c r="L59" s="12">
        <f>L56*(17-L57)</f>
        <v>483.00000000000006</v>
      </c>
      <c r="M59" s="12">
        <f>M56*(17-M57)</f>
        <v>582.80000000000007</v>
      </c>
      <c r="N59" s="155">
        <f>SUM(J59:M59)</f>
        <v>1462</v>
      </c>
      <c r="O59" s="156">
        <f>O56*(17-O57)</f>
        <v>3499.4</v>
      </c>
      <c r="P59" s="162">
        <f>P56*(17-P57)</f>
        <v>3459.9</v>
      </c>
    </row>
    <row r="60" spans="2:17" ht="19.5">
      <c r="B60" s="149" t="s">
        <v>214</v>
      </c>
      <c r="C60" s="17">
        <f t="shared" ref="C60:H60" si="22">C56*(18-C57)</f>
        <v>567.30000000000007</v>
      </c>
      <c r="D60" s="16">
        <f t="shared" si="22"/>
        <v>618.80000000000007</v>
      </c>
      <c r="E60" s="16">
        <f t="shared" si="22"/>
        <v>520.80000000000007</v>
      </c>
      <c r="F60" s="16">
        <f t="shared" si="22"/>
        <v>279</v>
      </c>
      <c r="G60" s="16">
        <f t="shared" si="22"/>
        <v>147</v>
      </c>
      <c r="H60" s="16">
        <f t="shared" si="22"/>
        <v>44.5</v>
      </c>
      <c r="I60" s="155">
        <f>SUM(C60:G60)</f>
        <v>2132.9</v>
      </c>
      <c r="J60" s="16">
        <f>J56*(18-J57)</f>
        <v>126</v>
      </c>
      <c r="K60" s="16">
        <f>K56*(18-K57)</f>
        <v>316.2</v>
      </c>
      <c r="L60" s="16">
        <f>L56*(18-L57)</f>
        <v>513</v>
      </c>
      <c r="M60" s="16">
        <f>M56*(18-M57)</f>
        <v>613.80000000000007</v>
      </c>
      <c r="N60" s="155">
        <f>SUM(J60:M60)</f>
        <v>1569</v>
      </c>
      <c r="O60" s="157">
        <f>O56*(18-O57)</f>
        <v>3746.4</v>
      </c>
      <c r="P60" s="163">
        <f>P56*(18-P57)</f>
        <v>3701.9</v>
      </c>
    </row>
    <row r="61" spans="2:17" ht="20.25" thickBot="1">
      <c r="B61" s="350" t="s">
        <v>215</v>
      </c>
      <c r="C61" s="21">
        <f t="shared" ref="C61:H61" si="23">C56*(19-C57)</f>
        <v>598.30000000000007</v>
      </c>
      <c r="D61" s="20">
        <f t="shared" si="23"/>
        <v>646.80000000000007</v>
      </c>
      <c r="E61" s="20">
        <f t="shared" si="23"/>
        <v>551.80000000000007</v>
      </c>
      <c r="F61" s="20">
        <f t="shared" si="23"/>
        <v>309</v>
      </c>
      <c r="G61" s="20">
        <f t="shared" si="23"/>
        <v>162</v>
      </c>
      <c r="H61" s="20">
        <f t="shared" si="23"/>
        <v>49.5</v>
      </c>
      <c r="I61" s="164">
        <f>SUM(C61:G61)</f>
        <v>2267.9</v>
      </c>
      <c r="J61" s="20">
        <f>J56*(19-J57)</f>
        <v>141</v>
      </c>
      <c r="K61" s="20">
        <f>K56*(19-K57)</f>
        <v>347.2</v>
      </c>
      <c r="L61" s="20">
        <f>L56*(19-L57)</f>
        <v>543</v>
      </c>
      <c r="M61" s="20">
        <f>M56*(19-M57)</f>
        <v>644.80000000000007</v>
      </c>
      <c r="N61" s="164">
        <f>SUM(J61:M61)</f>
        <v>1676</v>
      </c>
      <c r="O61" s="165">
        <f>O56*(19-O57)</f>
        <v>3993.3999999999996</v>
      </c>
      <c r="P61" s="166">
        <f>P56*(19-P57)</f>
        <v>3943.9</v>
      </c>
    </row>
    <row r="62" spans="2:17" ht="15.75" thickBot="1">
      <c r="B62" s="1"/>
      <c r="C62" s="1"/>
      <c r="D62" s="2"/>
      <c r="E62" s="2"/>
      <c r="F62" s="2"/>
      <c r="G62" s="1"/>
      <c r="H62" s="3"/>
      <c r="I62" s="2"/>
      <c r="J62" s="3"/>
      <c r="K62" s="2"/>
      <c r="L62" s="2"/>
      <c r="M62" s="1"/>
      <c r="N62" s="2"/>
      <c r="O62" s="1"/>
      <c r="P62" s="4"/>
    </row>
    <row r="63" spans="2:17" ht="24" thickBot="1">
      <c r="B63" s="473" t="s">
        <v>279</v>
      </c>
      <c r="C63" s="474"/>
      <c r="D63" s="474"/>
      <c r="E63" s="474"/>
      <c r="F63" s="474"/>
      <c r="G63" s="474"/>
      <c r="H63" s="474"/>
      <c r="I63" s="474"/>
      <c r="J63" s="474"/>
      <c r="K63" s="474"/>
      <c r="L63" s="470" t="s">
        <v>223</v>
      </c>
      <c r="M63" s="471"/>
      <c r="N63" s="471"/>
      <c r="O63" s="471"/>
      <c r="P63" s="472"/>
    </row>
    <row r="64" spans="2:17"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c r="B66" s="148" t="s">
        <v>211</v>
      </c>
      <c r="C66" s="146">
        <v>31</v>
      </c>
      <c r="D66" s="8">
        <v>28</v>
      </c>
      <c r="E66" s="8">
        <v>31</v>
      </c>
      <c r="F66" s="8">
        <v>30</v>
      </c>
      <c r="G66" s="8">
        <v>26</v>
      </c>
      <c r="H66" s="8">
        <v>10</v>
      </c>
      <c r="I66" s="168">
        <f>SUM(C66:G66)</f>
        <v>146</v>
      </c>
      <c r="J66" s="8">
        <v>0</v>
      </c>
      <c r="K66" s="8">
        <v>31</v>
      </c>
      <c r="L66" s="8">
        <v>30</v>
      </c>
      <c r="M66" s="8">
        <v>31</v>
      </c>
      <c r="N66" s="168">
        <f>SUM(J66:M66)</f>
        <v>92</v>
      </c>
      <c r="O66" s="167">
        <f>SUM(C66:H66,J66:M66)</f>
        <v>248</v>
      </c>
      <c r="P66" s="169">
        <f>I66+N66</f>
        <v>238</v>
      </c>
    </row>
    <row r="67" spans="2:16" ht="19.5">
      <c r="B67" s="149" t="s">
        <v>485</v>
      </c>
      <c r="C67" s="147">
        <v>-5.5</v>
      </c>
      <c r="D67" s="10">
        <v>-2.9</v>
      </c>
      <c r="E67" s="10">
        <v>0</v>
      </c>
      <c r="F67" s="10">
        <v>6.7</v>
      </c>
      <c r="G67" s="10">
        <v>11.6</v>
      </c>
      <c r="H67" s="10">
        <v>10.1</v>
      </c>
      <c r="I67" s="153">
        <f>(C66*C67+D66*D67+E66*E67+F66*F67+G66*G67)/I66</f>
        <v>1.7184931506849312</v>
      </c>
      <c r="J67" s="10"/>
      <c r="K67" s="95">
        <v>9.8000000000000007</v>
      </c>
      <c r="L67" s="95">
        <v>4.2</v>
      </c>
      <c r="M67" s="95">
        <v>1.6</v>
      </c>
      <c r="N67" s="153">
        <f>(J66*J67+K66*K67+L66*L67+M66*M67)/N66</f>
        <v>5.2108695652173918</v>
      </c>
      <c r="O67" s="154">
        <f>(C67*C66+D67*D66+E67*E66+F67*F66+G67*G66+H67*H66+J67*J66+K67*K66+L67*L66+M67*M66)/O66</f>
        <v>3.3520161290322585</v>
      </c>
      <c r="P67" s="161">
        <f>(I67*I66+N67*N66)/P66</f>
        <v>3.0684873949579829</v>
      </c>
    </row>
    <row r="68" spans="2:16" ht="19.5">
      <c r="B68" s="149" t="s">
        <v>212</v>
      </c>
      <c r="C68" s="13">
        <f t="shared" ref="C68:H68" si="24">C66*(13-C67)</f>
        <v>573.5</v>
      </c>
      <c r="D68" s="12">
        <f t="shared" si="24"/>
        <v>445.2</v>
      </c>
      <c r="E68" s="12">
        <f t="shared" si="24"/>
        <v>403</v>
      </c>
      <c r="F68" s="12">
        <f t="shared" si="24"/>
        <v>189</v>
      </c>
      <c r="G68" s="12">
        <f t="shared" si="24"/>
        <v>36.400000000000006</v>
      </c>
      <c r="H68" s="12">
        <f t="shared" si="24"/>
        <v>29.000000000000004</v>
      </c>
      <c r="I68" s="155">
        <f>SUM(C68:G68)</f>
        <v>1647.1000000000001</v>
      </c>
      <c r="J68" s="12">
        <f>J66*(13-J67)</f>
        <v>0</v>
      </c>
      <c r="K68" s="12">
        <f>K66*(13-K67)</f>
        <v>99.199999999999974</v>
      </c>
      <c r="L68" s="12">
        <f>L66*(13-L67)</f>
        <v>264</v>
      </c>
      <c r="M68" s="12">
        <f>M66*(13-M67)</f>
        <v>353.40000000000003</v>
      </c>
      <c r="N68" s="155">
        <f>SUM(J68:M68)</f>
        <v>716.6</v>
      </c>
      <c r="O68" s="156">
        <f>O66*(13-O67)</f>
        <v>2392.7000000000003</v>
      </c>
      <c r="P68" s="162">
        <f>P66*(13-P67)</f>
        <v>2363.6999999999998</v>
      </c>
    </row>
    <row r="69" spans="2:16" ht="19.5">
      <c r="B69" s="149" t="s">
        <v>213</v>
      </c>
      <c r="C69" s="13">
        <f t="shared" ref="C69:H69" si="25">C66*(17-C67)</f>
        <v>697.5</v>
      </c>
      <c r="D69" s="12">
        <f t="shared" si="25"/>
        <v>557.19999999999993</v>
      </c>
      <c r="E69" s="12">
        <f t="shared" si="25"/>
        <v>527</v>
      </c>
      <c r="F69" s="12">
        <f t="shared" si="25"/>
        <v>309</v>
      </c>
      <c r="G69" s="12">
        <f t="shared" si="25"/>
        <v>140.4</v>
      </c>
      <c r="H69" s="12">
        <f t="shared" si="25"/>
        <v>69</v>
      </c>
      <c r="I69" s="155">
        <f>SUM(C69:G69)</f>
        <v>2231.1</v>
      </c>
      <c r="J69" s="12">
        <f>J66*(17-J67)</f>
        <v>0</v>
      </c>
      <c r="K69" s="12">
        <f>K66*(17-K67)</f>
        <v>223.2</v>
      </c>
      <c r="L69" s="12">
        <f>L66*(17-L67)</f>
        <v>384</v>
      </c>
      <c r="M69" s="12">
        <f>M66*(17-M67)</f>
        <v>477.40000000000003</v>
      </c>
      <c r="N69" s="155">
        <f>SUM(J69:M69)</f>
        <v>1084.6000000000001</v>
      </c>
      <c r="O69" s="156">
        <f>O66*(17-O67)</f>
        <v>3384.7000000000003</v>
      </c>
      <c r="P69" s="162">
        <f>P66*(17-P67)</f>
        <v>3315.7</v>
      </c>
    </row>
    <row r="70" spans="2:16" ht="19.5">
      <c r="B70" s="149" t="s">
        <v>214</v>
      </c>
      <c r="C70" s="17">
        <f t="shared" ref="C70:H70" si="26">C66*(18-C67)</f>
        <v>728.5</v>
      </c>
      <c r="D70" s="16">
        <f t="shared" si="26"/>
        <v>585.19999999999993</v>
      </c>
      <c r="E70" s="16">
        <f t="shared" si="26"/>
        <v>558</v>
      </c>
      <c r="F70" s="16">
        <f t="shared" si="26"/>
        <v>339</v>
      </c>
      <c r="G70" s="16">
        <f t="shared" si="26"/>
        <v>166.4</v>
      </c>
      <c r="H70" s="16">
        <f t="shared" si="26"/>
        <v>79</v>
      </c>
      <c r="I70" s="155">
        <f>SUM(C70:G70)</f>
        <v>2377.1</v>
      </c>
      <c r="J70" s="16">
        <f>J66*(18-J67)</f>
        <v>0</v>
      </c>
      <c r="K70" s="16">
        <f>K66*(18-K67)</f>
        <v>254.2</v>
      </c>
      <c r="L70" s="16">
        <f>L66*(18-L67)</f>
        <v>414</v>
      </c>
      <c r="M70" s="16">
        <f>M66*(18-M67)</f>
        <v>508.4</v>
      </c>
      <c r="N70" s="155">
        <f>SUM(J70:M70)</f>
        <v>1176.5999999999999</v>
      </c>
      <c r="O70" s="157">
        <f>O66*(18-O67)</f>
        <v>3632.7000000000003</v>
      </c>
      <c r="P70" s="163">
        <f>P66*(18-P67)</f>
        <v>3553.7</v>
      </c>
    </row>
    <row r="71" spans="2:16" ht="20.25" thickBot="1">
      <c r="B71" s="350" t="s">
        <v>215</v>
      </c>
      <c r="C71" s="21">
        <f t="shared" ref="C71:H71" si="27">C66*(19-C67)</f>
        <v>759.5</v>
      </c>
      <c r="D71" s="20">
        <f t="shared" si="27"/>
        <v>613.19999999999993</v>
      </c>
      <c r="E71" s="20">
        <f t="shared" si="27"/>
        <v>589</v>
      </c>
      <c r="F71" s="20">
        <f t="shared" si="27"/>
        <v>369</v>
      </c>
      <c r="G71" s="20">
        <f t="shared" si="27"/>
        <v>192.4</v>
      </c>
      <c r="H71" s="20">
        <f t="shared" si="27"/>
        <v>89</v>
      </c>
      <c r="I71" s="164">
        <f>SUM(C71:G71)</f>
        <v>2523.1</v>
      </c>
      <c r="J71" s="20">
        <f>J66*(19-J67)</f>
        <v>0</v>
      </c>
      <c r="K71" s="20">
        <f>K66*(19-K67)</f>
        <v>285.2</v>
      </c>
      <c r="L71" s="20">
        <f>L66*(19-L67)</f>
        <v>444</v>
      </c>
      <c r="M71" s="20">
        <f>M66*(19-M67)</f>
        <v>539.4</v>
      </c>
      <c r="N71" s="164">
        <f>SUM(J71:M71)</f>
        <v>1268.5999999999999</v>
      </c>
      <c r="O71" s="165">
        <f>O66*(19-O67)</f>
        <v>3880.7000000000003</v>
      </c>
      <c r="P71" s="166">
        <f>P66*(19-P67)</f>
        <v>3791.7</v>
      </c>
    </row>
    <row r="72" spans="2:16" ht="15.75" thickBot="1">
      <c r="B72" s="1"/>
      <c r="C72" s="1"/>
      <c r="D72" s="2"/>
      <c r="E72" s="2"/>
      <c r="F72" s="2"/>
      <c r="G72" s="1"/>
      <c r="H72" s="3"/>
      <c r="I72" s="2"/>
      <c r="J72" s="3"/>
      <c r="K72" s="2"/>
      <c r="L72" s="2"/>
      <c r="M72" s="1"/>
      <c r="N72" s="2"/>
      <c r="O72" s="1"/>
      <c r="P72" s="4"/>
    </row>
    <row r="73" spans="2:16" ht="24" thickBot="1">
      <c r="B73" s="473" t="s">
        <v>279</v>
      </c>
      <c r="C73" s="474"/>
      <c r="D73" s="474"/>
      <c r="E73" s="474"/>
      <c r="F73" s="474"/>
      <c r="G73" s="474"/>
      <c r="H73" s="474"/>
      <c r="I73" s="474"/>
      <c r="J73" s="474"/>
      <c r="K73" s="474"/>
      <c r="L73" s="470" t="s">
        <v>224</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c r="B76" s="148" t="s">
        <v>211</v>
      </c>
      <c r="C76" s="146">
        <v>31</v>
      </c>
      <c r="D76" s="8">
        <v>28</v>
      </c>
      <c r="E76" s="8">
        <v>31</v>
      </c>
      <c r="F76" s="8">
        <v>20</v>
      </c>
      <c r="G76" s="8">
        <v>15</v>
      </c>
      <c r="H76" s="8">
        <v>5</v>
      </c>
      <c r="I76" s="168">
        <f>SUM(C76:G76)</f>
        <v>125</v>
      </c>
      <c r="J76" s="8">
        <v>5</v>
      </c>
      <c r="K76" s="8">
        <v>31</v>
      </c>
      <c r="L76" s="8">
        <v>30</v>
      </c>
      <c r="M76" s="8">
        <v>31</v>
      </c>
      <c r="N76" s="168">
        <f>SUM(J76:M76)</f>
        <v>97</v>
      </c>
      <c r="O76" s="167">
        <f>SUM(C76:H76,J76:M76)</f>
        <v>227</v>
      </c>
      <c r="P76" s="169">
        <f>I76+N76</f>
        <v>222</v>
      </c>
    </row>
    <row r="77" spans="2:16" ht="19.5">
      <c r="B77" s="149" t="s">
        <v>485</v>
      </c>
      <c r="C77" s="147">
        <v>2.4</v>
      </c>
      <c r="D77" s="10">
        <v>2.2999999999999998</v>
      </c>
      <c r="E77" s="10">
        <v>4.2</v>
      </c>
      <c r="F77" s="10">
        <v>8.6</v>
      </c>
      <c r="G77" s="10">
        <v>11.1</v>
      </c>
      <c r="H77" s="10">
        <v>11.9</v>
      </c>
      <c r="I77" s="153">
        <f>(C76*C77+D76*D77+E76*E77+F76*F77+G76*G77)/I76</f>
        <v>4.8600000000000003</v>
      </c>
      <c r="J77" s="10">
        <v>10.8</v>
      </c>
      <c r="K77" s="95">
        <v>6</v>
      </c>
      <c r="L77" s="95">
        <v>0.3</v>
      </c>
      <c r="M77" s="95">
        <v>-1.1000000000000001</v>
      </c>
      <c r="N77" s="153">
        <f>(J76*J77+K76*K77+L76*L77+M76*M77)/N76</f>
        <v>2.2154639175257733</v>
      </c>
      <c r="O77" s="154">
        <f>(C77*C76+D77*D76+E77*E76+F77*F76+G77*G76+H77*H76+J77*J76+K77*K76+L77*L76+M77*M76)/O76</f>
        <v>3.8850220264317179</v>
      </c>
      <c r="P77" s="161">
        <f>(I77*I76+N77*N76)/P76</f>
        <v>3.7045045045045044</v>
      </c>
    </row>
    <row r="78" spans="2:16" ht="19.5">
      <c r="B78" s="149" t="s">
        <v>212</v>
      </c>
      <c r="C78" s="13">
        <f t="shared" ref="C78:H78" si="28">C76*(13-C77)</f>
        <v>328.59999999999997</v>
      </c>
      <c r="D78" s="12">
        <f t="shared" si="28"/>
        <v>299.59999999999997</v>
      </c>
      <c r="E78" s="12">
        <f t="shared" si="28"/>
        <v>272.8</v>
      </c>
      <c r="F78" s="12">
        <f t="shared" si="28"/>
        <v>88</v>
      </c>
      <c r="G78" s="12">
        <f t="shared" si="28"/>
        <v>28.500000000000007</v>
      </c>
      <c r="H78" s="12">
        <f t="shared" si="28"/>
        <v>5.4999999999999982</v>
      </c>
      <c r="I78" s="155">
        <f>SUM(C78:G78)</f>
        <v>1017.5</v>
      </c>
      <c r="J78" s="12">
        <f>J76*(13-J77)</f>
        <v>10.999999999999996</v>
      </c>
      <c r="K78" s="12">
        <f>K76*(13-K77)</f>
        <v>217</v>
      </c>
      <c r="L78" s="12">
        <f>L76*(13-L77)</f>
        <v>381</v>
      </c>
      <c r="M78" s="12">
        <f>M76*(13-M77)</f>
        <v>437.09999999999997</v>
      </c>
      <c r="N78" s="155">
        <f>SUM(J78:M78)</f>
        <v>1046.0999999999999</v>
      </c>
      <c r="O78" s="156">
        <f>O76*(13-O77)</f>
        <v>2069.1</v>
      </c>
      <c r="P78" s="162">
        <f>P76*(13-P77)</f>
        <v>2063.6</v>
      </c>
    </row>
    <row r="79" spans="2:16" ht="19.5">
      <c r="B79" s="149" t="s">
        <v>213</v>
      </c>
      <c r="C79" s="13">
        <f t="shared" ref="C79:H79" si="29">C76*(17-C77)</f>
        <v>452.59999999999997</v>
      </c>
      <c r="D79" s="12">
        <f t="shared" si="29"/>
        <v>411.59999999999997</v>
      </c>
      <c r="E79" s="12">
        <f t="shared" si="29"/>
        <v>396.8</v>
      </c>
      <c r="F79" s="12">
        <f t="shared" si="29"/>
        <v>168</v>
      </c>
      <c r="G79" s="12">
        <f t="shared" si="29"/>
        <v>88.5</v>
      </c>
      <c r="H79" s="12">
        <f t="shared" si="29"/>
        <v>25.5</v>
      </c>
      <c r="I79" s="155">
        <f>SUM(C79:G79)</f>
        <v>1517.5</v>
      </c>
      <c r="J79" s="12">
        <f>J76*(17-J77)</f>
        <v>30.999999999999996</v>
      </c>
      <c r="K79" s="12">
        <f>K76*(17-K77)</f>
        <v>341</v>
      </c>
      <c r="L79" s="12">
        <f>L76*(17-L77)</f>
        <v>501</v>
      </c>
      <c r="M79" s="12">
        <f>M76*(17-M77)</f>
        <v>561.1</v>
      </c>
      <c r="N79" s="155">
        <f>SUM(J79:M79)</f>
        <v>1434.1</v>
      </c>
      <c r="O79" s="156">
        <f>O76*(17-O77)</f>
        <v>2977.1</v>
      </c>
      <c r="P79" s="162">
        <f>P76*(17-P77)</f>
        <v>2951.6</v>
      </c>
    </row>
    <row r="80" spans="2:16" ht="19.5">
      <c r="B80" s="149" t="s">
        <v>214</v>
      </c>
      <c r="C80" s="17">
        <f t="shared" ref="C80:H80" si="30">C76*(18-C77)</f>
        <v>483.59999999999997</v>
      </c>
      <c r="D80" s="16">
        <f t="shared" si="30"/>
        <v>439.59999999999997</v>
      </c>
      <c r="E80" s="16">
        <f t="shared" si="30"/>
        <v>427.8</v>
      </c>
      <c r="F80" s="16">
        <f t="shared" si="30"/>
        <v>188</v>
      </c>
      <c r="G80" s="16">
        <f t="shared" si="30"/>
        <v>103.5</v>
      </c>
      <c r="H80" s="16">
        <f t="shared" si="30"/>
        <v>30.5</v>
      </c>
      <c r="I80" s="155">
        <f>SUM(C80:G80)</f>
        <v>1642.5</v>
      </c>
      <c r="J80" s="16">
        <f>J76*(18-J77)</f>
        <v>36</v>
      </c>
      <c r="K80" s="16">
        <f>K76*(18-K77)</f>
        <v>372</v>
      </c>
      <c r="L80" s="16">
        <f>L76*(18-L77)</f>
        <v>531</v>
      </c>
      <c r="M80" s="16">
        <f>M76*(18-M77)</f>
        <v>592.1</v>
      </c>
      <c r="N80" s="155">
        <f>SUM(J80:M80)</f>
        <v>1531.1</v>
      </c>
      <c r="O80" s="157">
        <f>O76*(18-O77)</f>
        <v>3204.1</v>
      </c>
      <c r="P80" s="163">
        <f>P76*(18-P77)</f>
        <v>3173.6</v>
      </c>
    </row>
    <row r="81" spans="2:16" ht="20.25" thickBot="1">
      <c r="B81" s="350" t="s">
        <v>215</v>
      </c>
      <c r="C81" s="21">
        <f t="shared" ref="C81:H81" si="31">C76*(19-C77)</f>
        <v>514.6</v>
      </c>
      <c r="D81" s="20">
        <f t="shared" si="31"/>
        <v>467.59999999999997</v>
      </c>
      <c r="E81" s="20">
        <f t="shared" si="31"/>
        <v>458.8</v>
      </c>
      <c r="F81" s="20">
        <f t="shared" si="31"/>
        <v>208</v>
      </c>
      <c r="G81" s="20">
        <f t="shared" si="31"/>
        <v>118.5</v>
      </c>
      <c r="H81" s="20">
        <f t="shared" si="31"/>
        <v>35.5</v>
      </c>
      <c r="I81" s="164">
        <f>SUM(C81:G81)</f>
        <v>1767.5</v>
      </c>
      <c r="J81" s="20">
        <f>J76*(19-J77)</f>
        <v>41</v>
      </c>
      <c r="K81" s="20">
        <f>K76*(19-K77)</f>
        <v>403</v>
      </c>
      <c r="L81" s="20">
        <f>L76*(19-L77)</f>
        <v>561</v>
      </c>
      <c r="M81" s="20">
        <f>M76*(19-M77)</f>
        <v>623.1</v>
      </c>
      <c r="N81" s="164">
        <f>SUM(J81:M81)</f>
        <v>1628.1</v>
      </c>
      <c r="O81" s="165">
        <f>O76*(19-O77)</f>
        <v>3431.1</v>
      </c>
      <c r="P81" s="166">
        <f>P76*(19-P77)</f>
        <v>3395.6</v>
      </c>
    </row>
    <row r="82" spans="2:16" ht="15.75" thickBot="1">
      <c r="B82" s="1"/>
      <c r="C82" s="1"/>
      <c r="D82" s="2"/>
      <c r="E82" s="2"/>
      <c r="F82" s="2"/>
      <c r="G82" s="1"/>
      <c r="H82" s="3"/>
      <c r="I82" s="2"/>
      <c r="J82" s="3"/>
      <c r="K82" s="2"/>
      <c r="L82" s="2"/>
      <c r="M82" s="1"/>
      <c r="N82" s="2"/>
      <c r="O82" s="1"/>
      <c r="P82" s="4"/>
    </row>
    <row r="83" spans="2:16" ht="24" thickBot="1">
      <c r="B83" s="473" t="s">
        <v>279</v>
      </c>
      <c r="C83" s="474"/>
      <c r="D83" s="474"/>
      <c r="E83" s="474"/>
      <c r="F83" s="474"/>
      <c r="G83" s="474"/>
      <c r="H83" s="474"/>
      <c r="I83" s="474"/>
      <c r="J83" s="474"/>
      <c r="K83" s="474"/>
      <c r="L83" s="470" t="s">
        <v>225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c r="B86" s="148" t="s">
        <v>211</v>
      </c>
      <c r="C86" s="146">
        <v>31</v>
      </c>
      <c r="D86" s="8">
        <v>28</v>
      </c>
      <c r="E86" s="8">
        <v>31</v>
      </c>
      <c r="F86" s="8">
        <v>30</v>
      </c>
      <c r="G86" s="8">
        <v>15</v>
      </c>
      <c r="H86" s="8">
        <v>5</v>
      </c>
      <c r="I86" s="168">
        <f>SUM(C86:G86)</f>
        <v>135</v>
      </c>
      <c r="J86" s="8">
        <v>20</v>
      </c>
      <c r="K86" s="8">
        <v>31</v>
      </c>
      <c r="L86" s="8">
        <v>30</v>
      </c>
      <c r="M86" s="8">
        <v>31</v>
      </c>
      <c r="N86" s="168">
        <f>SUM(J86:M86)</f>
        <v>112</v>
      </c>
      <c r="O86" s="167">
        <f>SUM(C86:H86,J86:M86)</f>
        <v>252</v>
      </c>
      <c r="P86" s="169">
        <f>I86+N86</f>
        <v>247</v>
      </c>
    </row>
    <row r="87" spans="2:16" ht="19.5">
      <c r="B87" s="149" t="s">
        <v>485</v>
      </c>
      <c r="C87" s="147">
        <v>0.8</v>
      </c>
      <c r="D87" s="10">
        <v>1.9</v>
      </c>
      <c r="E87" s="10">
        <v>1.6</v>
      </c>
      <c r="F87" s="10">
        <v>6.1</v>
      </c>
      <c r="G87" s="10">
        <v>11.1</v>
      </c>
      <c r="H87" s="10">
        <v>10.8</v>
      </c>
      <c r="I87" s="153">
        <f>(C86*C87+D86*D87+E86*E87+F86*F87+G86*G87)/I86</f>
        <v>3.5340740740740744</v>
      </c>
      <c r="J87" s="10">
        <v>7.9</v>
      </c>
      <c r="K87" s="95">
        <v>6.9</v>
      </c>
      <c r="L87" s="95">
        <v>2.9</v>
      </c>
      <c r="M87" s="95">
        <v>-0.8</v>
      </c>
      <c r="N87" s="153">
        <f>(J86*J87+K86*K87+L86*L87+M86*M87)/N86</f>
        <v>3.875892857142857</v>
      </c>
      <c r="O87" s="154">
        <f>(C87*C86+D87*D86+E87*E86+F87*F86+G87*G86+H87*H86+J87*J86+K87*K86+L87*L86+M87*M86)/O86</f>
        <v>3.8301587301587303</v>
      </c>
      <c r="P87" s="161">
        <f>(I87*I86+N87*N86)/P86</f>
        <v>3.6890688259109314</v>
      </c>
    </row>
    <row r="88" spans="2:16" ht="19.5">
      <c r="B88" s="149" t="s">
        <v>212</v>
      </c>
      <c r="C88" s="13">
        <f t="shared" ref="C88:H88" si="32">C86*(13-C87)</f>
        <v>378.2</v>
      </c>
      <c r="D88" s="12">
        <f t="shared" si="32"/>
        <v>310.8</v>
      </c>
      <c r="E88" s="12">
        <f t="shared" si="32"/>
        <v>353.40000000000003</v>
      </c>
      <c r="F88" s="12">
        <f t="shared" si="32"/>
        <v>207</v>
      </c>
      <c r="G88" s="12">
        <f t="shared" si="32"/>
        <v>28.500000000000007</v>
      </c>
      <c r="H88" s="12">
        <f t="shared" si="32"/>
        <v>10.999999999999996</v>
      </c>
      <c r="I88" s="155">
        <f>SUM(C88:G88)</f>
        <v>1277.9000000000001</v>
      </c>
      <c r="J88" s="12">
        <f>J86*(13-J87)</f>
        <v>102</v>
      </c>
      <c r="K88" s="12">
        <f>K86*(13-K87)</f>
        <v>189.1</v>
      </c>
      <c r="L88" s="12">
        <f>L86*(13-L87)</f>
        <v>303</v>
      </c>
      <c r="M88" s="12">
        <f>M86*(13-M87)</f>
        <v>427.8</v>
      </c>
      <c r="N88" s="155">
        <f>SUM(J88:M88)</f>
        <v>1021.9000000000001</v>
      </c>
      <c r="O88" s="156">
        <f>O86*(13-O87)</f>
        <v>2310.7999999999997</v>
      </c>
      <c r="P88" s="162">
        <f>P86*(13-P87)</f>
        <v>2299.7999999999997</v>
      </c>
    </row>
    <row r="89" spans="2:16" ht="19.5">
      <c r="B89" s="149" t="s">
        <v>213</v>
      </c>
      <c r="C89" s="13">
        <f t="shared" ref="C89:H89" si="33">C86*(17-C87)</f>
        <v>502.2</v>
      </c>
      <c r="D89" s="12">
        <f t="shared" si="33"/>
        <v>422.8</v>
      </c>
      <c r="E89" s="12">
        <f t="shared" si="33"/>
        <v>477.40000000000003</v>
      </c>
      <c r="F89" s="12">
        <f t="shared" si="33"/>
        <v>327</v>
      </c>
      <c r="G89" s="12">
        <f t="shared" si="33"/>
        <v>88.5</v>
      </c>
      <c r="H89" s="12">
        <f t="shared" si="33"/>
        <v>30.999999999999996</v>
      </c>
      <c r="I89" s="155">
        <f>SUM(C89:G89)</f>
        <v>1817.9</v>
      </c>
      <c r="J89" s="12">
        <f>J86*(17-J87)</f>
        <v>182</v>
      </c>
      <c r="K89" s="12">
        <f>K86*(17-K87)</f>
        <v>313.09999999999997</v>
      </c>
      <c r="L89" s="12">
        <f>L86*(17-L87)</f>
        <v>423</v>
      </c>
      <c r="M89" s="12">
        <f>M86*(17-M87)</f>
        <v>551.80000000000007</v>
      </c>
      <c r="N89" s="155">
        <f>SUM(J89:M89)</f>
        <v>1469.9</v>
      </c>
      <c r="O89" s="156">
        <f>O86*(17-O87)</f>
        <v>3318.7999999999997</v>
      </c>
      <c r="P89" s="162">
        <f>P86*(17-P87)</f>
        <v>3287.7999999999997</v>
      </c>
    </row>
    <row r="90" spans="2:16" ht="19.5">
      <c r="B90" s="149" t="s">
        <v>214</v>
      </c>
      <c r="C90" s="17">
        <f t="shared" ref="C90:H90" si="34">C86*(18-C87)</f>
        <v>533.19999999999993</v>
      </c>
      <c r="D90" s="16">
        <f t="shared" si="34"/>
        <v>450.80000000000007</v>
      </c>
      <c r="E90" s="16">
        <f t="shared" si="34"/>
        <v>508.4</v>
      </c>
      <c r="F90" s="16">
        <f t="shared" si="34"/>
        <v>357</v>
      </c>
      <c r="G90" s="16">
        <f t="shared" si="34"/>
        <v>103.5</v>
      </c>
      <c r="H90" s="16">
        <f t="shared" si="34"/>
        <v>36</v>
      </c>
      <c r="I90" s="155">
        <f>SUM(C90:G90)</f>
        <v>1952.9</v>
      </c>
      <c r="J90" s="16">
        <f>J86*(18-J87)</f>
        <v>202</v>
      </c>
      <c r="K90" s="16">
        <f>K86*(18-K87)</f>
        <v>344.09999999999997</v>
      </c>
      <c r="L90" s="16">
        <f>L86*(18-L87)</f>
        <v>453</v>
      </c>
      <c r="M90" s="16">
        <f>M86*(18-M87)</f>
        <v>582.80000000000007</v>
      </c>
      <c r="N90" s="155">
        <f>SUM(J90:M90)</f>
        <v>1581.9</v>
      </c>
      <c r="O90" s="157">
        <f>O86*(18-O87)</f>
        <v>3570.7999999999997</v>
      </c>
      <c r="P90" s="163">
        <f>P86*(18-P87)</f>
        <v>3534.7999999999997</v>
      </c>
    </row>
    <row r="91" spans="2:16" ht="20.25" thickBot="1">
      <c r="B91" s="350" t="s">
        <v>215</v>
      </c>
      <c r="C91" s="21">
        <f t="shared" ref="C91:H91" si="35">C86*(19-C87)</f>
        <v>564.19999999999993</v>
      </c>
      <c r="D91" s="20">
        <f t="shared" si="35"/>
        <v>478.80000000000007</v>
      </c>
      <c r="E91" s="20">
        <f t="shared" si="35"/>
        <v>539.4</v>
      </c>
      <c r="F91" s="20">
        <f t="shared" si="35"/>
        <v>387</v>
      </c>
      <c r="G91" s="20">
        <f t="shared" si="35"/>
        <v>118.5</v>
      </c>
      <c r="H91" s="20">
        <f t="shared" si="35"/>
        <v>41</v>
      </c>
      <c r="I91" s="164">
        <f>SUM(C91:G91)</f>
        <v>2087.9</v>
      </c>
      <c r="J91" s="20">
        <f>J86*(19-J87)</f>
        <v>222</v>
      </c>
      <c r="K91" s="20">
        <f>K86*(19-K87)</f>
        <v>375.09999999999997</v>
      </c>
      <c r="L91" s="20">
        <f>L86*(19-L87)</f>
        <v>483.00000000000006</v>
      </c>
      <c r="M91" s="20">
        <f>M86*(19-M87)</f>
        <v>613.80000000000007</v>
      </c>
      <c r="N91" s="164">
        <f>SUM(J91:M91)</f>
        <v>1693.9</v>
      </c>
      <c r="O91" s="165">
        <f>O86*(19-O87)</f>
        <v>3822.7999999999997</v>
      </c>
      <c r="P91" s="166">
        <f>P86*(19-P87)</f>
        <v>3781.7999999999997</v>
      </c>
    </row>
    <row r="92" spans="2:16" ht="15.75" thickBot="1">
      <c r="B92" s="1"/>
      <c r="C92" s="1"/>
      <c r="D92" s="2"/>
      <c r="E92" s="2"/>
      <c r="F92" s="2"/>
      <c r="G92" s="1"/>
      <c r="H92" s="3"/>
      <c r="I92" s="2"/>
      <c r="J92" s="3"/>
      <c r="K92" s="2"/>
      <c r="L92" s="2"/>
      <c r="M92" s="1"/>
      <c r="N92" s="2"/>
      <c r="O92" s="1"/>
      <c r="P92" s="4"/>
    </row>
    <row r="93" spans="2:16" ht="24" thickBot="1">
      <c r="B93" s="473" t="s">
        <v>279</v>
      </c>
      <c r="C93" s="474"/>
      <c r="D93" s="474"/>
      <c r="E93" s="474"/>
      <c r="F93" s="474"/>
      <c r="G93" s="474"/>
      <c r="H93" s="474"/>
      <c r="I93" s="474"/>
      <c r="J93" s="474"/>
      <c r="K93" s="474"/>
      <c r="L93" s="470" t="s">
        <v>226</v>
      </c>
      <c r="M93" s="471"/>
      <c r="N93" s="471"/>
      <c r="O93" s="471"/>
      <c r="P93" s="472"/>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16.5" thickBot="1">
      <c r="B95" s="466"/>
      <c r="C95" s="462"/>
      <c r="D95" s="462"/>
      <c r="E95" s="462"/>
      <c r="F95" s="462"/>
      <c r="G95" s="462"/>
      <c r="H95" s="462"/>
      <c r="I95" s="462"/>
      <c r="J95" s="462"/>
      <c r="K95" s="462"/>
      <c r="L95" s="462"/>
      <c r="M95" s="462"/>
      <c r="N95" s="462"/>
      <c r="O95" s="145" t="s">
        <v>209</v>
      </c>
      <c r="P95" s="30" t="s">
        <v>210</v>
      </c>
    </row>
    <row r="96" spans="2:16">
      <c r="B96" s="148" t="s">
        <v>211</v>
      </c>
      <c r="C96" s="146">
        <v>31</v>
      </c>
      <c r="D96" s="8">
        <v>28</v>
      </c>
      <c r="E96" s="8">
        <v>31</v>
      </c>
      <c r="F96" s="8">
        <v>25</v>
      </c>
      <c r="G96" s="8">
        <v>21</v>
      </c>
      <c r="H96" s="8">
        <v>15</v>
      </c>
      <c r="I96" s="168">
        <f>SUM(C96:G96)</f>
        <v>136</v>
      </c>
      <c r="J96" s="8">
        <v>15</v>
      </c>
      <c r="K96" s="8">
        <v>31</v>
      </c>
      <c r="L96" s="8">
        <v>30</v>
      </c>
      <c r="M96" s="8">
        <v>31</v>
      </c>
      <c r="N96" s="168">
        <f>SUM(J96:M96)</f>
        <v>107</v>
      </c>
      <c r="O96" s="167">
        <f>SUM(C96:H96,J96:M96)</f>
        <v>258</v>
      </c>
      <c r="P96" s="169">
        <f>I96+N96</f>
        <v>243</v>
      </c>
    </row>
    <row r="97" spans="2:16" ht="19.5">
      <c r="B97" s="149" t="s">
        <v>485</v>
      </c>
      <c r="C97" s="147">
        <v>-4.8</v>
      </c>
      <c r="D97" s="10">
        <v>-2</v>
      </c>
      <c r="E97" s="10">
        <v>2.2000000000000002</v>
      </c>
      <c r="F97" s="10">
        <v>10.8</v>
      </c>
      <c r="G97" s="10">
        <v>10.8</v>
      </c>
      <c r="H97" s="10">
        <v>11.9</v>
      </c>
      <c r="I97" s="153">
        <f>(C96*C97+D96*D97+E96*E97+F96*F97+G96*G97)/I96</f>
        <v>2.6485294117647062</v>
      </c>
      <c r="J97" s="10">
        <v>12</v>
      </c>
      <c r="K97" s="95">
        <v>6.1</v>
      </c>
      <c r="L97" s="95">
        <v>4.7</v>
      </c>
      <c r="M97" s="95">
        <v>-2</v>
      </c>
      <c r="N97" s="153">
        <f>(J96*J97+K96*K97+L96*L97+M96*M97)/N96</f>
        <v>4.1878504672897199</v>
      </c>
      <c r="O97" s="154">
        <f>(C97*C96+D97*D96+E97*E96+F97*F96+G97*G96+H97*H96+J97*J96+K97*K96+L97*L96+M97*M96)/O96</f>
        <v>3.8248062015503881</v>
      </c>
      <c r="P97" s="161">
        <f>(I97*I96+N97*N96)/P96</f>
        <v>3.3263374485596713</v>
      </c>
    </row>
    <row r="98" spans="2:16" ht="19.5">
      <c r="B98" s="149" t="s">
        <v>212</v>
      </c>
      <c r="C98" s="13">
        <f t="shared" ref="C98:H98" si="36">C96*(13-C97)</f>
        <v>551.80000000000007</v>
      </c>
      <c r="D98" s="12">
        <f t="shared" si="36"/>
        <v>420</v>
      </c>
      <c r="E98" s="12">
        <f t="shared" si="36"/>
        <v>334.8</v>
      </c>
      <c r="F98" s="12">
        <f t="shared" si="36"/>
        <v>54.999999999999986</v>
      </c>
      <c r="G98" s="12">
        <f t="shared" si="36"/>
        <v>46.199999999999989</v>
      </c>
      <c r="H98" s="12">
        <f t="shared" si="36"/>
        <v>16.499999999999993</v>
      </c>
      <c r="I98" s="155">
        <f>SUM(C98:G98)</f>
        <v>1407.8000000000002</v>
      </c>
      <c r="J98" s="12">
        <f>J96*(13-J97)</f>
        <v>15</v>
      </c>
      <c r="K98" s="12">
        <f>K96*(13-K97)</f>
        <v>213.9</v>
      </c>
      <c r="L98" s="12">
        <f>L96*(13-L97)</f>
        <v>249.00000000000003</v>
      </c>
      <c r="M98" s="12">
        <f>M96*(13-M97)</f>
        <v>465</v>
      </c>
      <c r="N98" s="155">
        <f>SUM(J98:M98)</f>
        <v>942.90000000000009</v>
      </c>
      <c r="O98" s="156">
        <f>O96*(13-O97)</f>
        <v>2367.1999999999998</v>
      </c>
      <c r="P98" s="162">
        <f>P96*(13-P97)</f>
        <v>2350.6999999999998</v>
      </c>
    </row>
    <row r="99" spans="2:16" ht="19.5">
      <c r="B99" s="149" t="s">
        <v>213</v>
      </c>
      <c r="C99" s="13">
        <f t="shared" ref="C99:H99" si="37">C96*(17-C97)</f>
        <v>675.80000000000007</v>
      </c>
      <c r="D99" s="12">
        <f t="shared" si="37"/>
        <v>532</v>
      </c>
      <c r="E99" s="12">
        <f t="shared" si="37"/>
        <v>458.8</v>
      </c>
      <c r="F99" s="12">
        <f t="shared" si="37"/>
        <v>154.99999999999997</v>
      </c>
      <c r="G99" s="12">
        <f t="shared" si="37"/>
        <v>130.19999999999999</v>
      </c>
      <c r="H99" s="12">
        <f t="shared" si="37"/>
        <v>76.5</v>
      </c>
      <c r="I99" s="155">
        <f>SUM(C99:G99)</f>
        <v>1951.8000000000002</v>
      </c>
      <c r="J99" s="12">
        <f>J96*(17-J97)</f>
        <v>75</v>
      </c>
      <c r="K99" s="12">
        <f>K96*(17-K97)</f>
        <v>337.90000000000003</v>
      </c>
      <c r="L99" s="12">
        <f>L96*(17-L97)</f>
        <v>369</v>
      </c>
      <c r="M99" s="12">
        <f>M96*(17-M97)</f>
        <v>589</v>
      </c>
      <c r="N99" s="155">
        <f>SUM(J99:M99)</f>
        <v>1370.9</v>
      </c>
      <c r="O99" s="156">
        <f>O96*(17-O97)</f>
        <v>3399.2</v>
      </c>
      <c r="P99" s="162">
        <f>P96*(17-P97)</f>
        <v>3322.7</v>
      </c>
    </row>
    <row r="100" spans="2:16" ht="19.5">
      <c r="B100" s="149" t="s">
        <v>214</v>
      </c>
      <c r="C100" s="17">
        <f t="shared" ref="C100:H100" si="38">C96*(18-C97)</f>
        <v>706.80000000000007</v>
      </c>
      <c r="D100" s="16">
        <f t="shared" si="38"/>
        <v>560</v>
      </c>
      <c r="E100" s="16">
        <f t="shared" si="38"/>
        <v>489.8</v>
      </c>
      <c r="F100" s="16">
        <f t="shared" si="38"/>
        <v>179.99999999999997</v>
      </c>
      <c r="G100" s="16">
        <f t="shared" si="38"/>
        <v>151.19999999999999</v>
      </c>
      <c r="H100" s="16">
        <f t="shared" si="38"/>
        <v>91.5</v>
      </c>
      <c r="I100" s="155">
        <f>SUM(C100:G100)</f>
        <v>2087.8000000000002</v>
      </c>
      <c r="J100" s="16">
        <f>J96*(18-J97)</f>
        <v>90</v>
      </c>
      <c r="K100" s="16">
        <f>K96*(18-K97)</f>
        <v>368.90000000000003</v>
      </c>
      <c r="L100" s="16">
        <f>L96*(18-L97)</f>
        <v>399</v>
      </c>
      <c r="M100" s="16">
        <f>M96*(18-M97)</f>
        <v>620</v>
      </c>
      <c r="N100" s="155">
        <f>SUM(J100:M100)</f>
        <v>1477.9</v>
      </c>
      <c r="O100" s="157">
        <f>O96*(18-O97)</f>
        <v>3657.2</v>
      </c>
      <c r="P100" s="163">
        <f>P96*(18-P97)</f>
        <v>3565.7</v>
      </c>
    </row>
    <row r="101" spans="2:16" ht="20.25" thickBot="1">
      <c r="B101" s="350" t="s">
        <v>215</v>
      </c>
      <c r="C101" s="21">
        <f t="shared" ref="C101:H101" si="39">C96*(19-C97)</f>
        <v>737.80000000000007</v>
      </c>
      <c r="D101" s="20">
        <f t="shared" si="39"/>
        <v>588</v>
      </c>
      <c r="E101" s="20">
        <f t="shared" si="39"/>
        <v>520.80000000000007</v>
      </c>
      <c r="F101" s="20">
        <f t="shared" si="39"/>
        <v>204.99999999999997</v>
      </c>
      <c r="G101" s="20">
        <f t="shared" si="39"/>
        <v>172.2</v>
      </c>
      <c r="H101" s="20">
        <f t="shared" si="39"/>
        <v>106.5</v>
      </c>
      <c r="I101" s="164">
        <f>SUM(C101:G101)</f>
        <v>2223.8000000000002</v>
      </c>
      <c r="J101" s="20">
        <f>J96*(19-J97)</f>
        <v>105</v>
      </c>
      <c r="K101" s="20">
        <f>K96*(19-K97)</f>
        <v>399.90000000000003</v>
      </c>
      <c r="L101" s="20">
        <f>L96*(19-L97)</f>
        <v>429</v>
      </c>
      <c r="M101" s="20">
        <f>M96*(19-M97)</f>
        <v>651</v>
      </c>
      <c r="N101" s="164">
        <f>SUM(J101:M101)</f>
        <v>1584.9</v>
      </c>
      <c r="O101" s="165">
        <f>O96*(19-O97)</f>
        <v>3915.2</v>
      </c>
      <c r="P101" s="166">
        <f>P96*(19-P97)</f>
        <v>3808.7</v>
      </c>
    </row>
    <row r="102" spans="2:16" ht="15.75" thickBot="1">
      <c r="B102" s="1"/>
      <c r="C102" s="1"/>
      <c r="D102" s="2"/>
      <c r="E102" s="2"/>
      <c r="F102" s="2"/>
      <c r="G102" s="1"/>
      <c r="H102" s="3"/>
      <c r="I102" s="2"/>
      <c r="J102" s="3"/>
      <c r="K102" s="2"/>
      <c r="L102" s="2"/>
      <c r="M102" s="1"/>
      <c r="N102" s="2"/>
      <c r="O102" s="1"/>
      <c r="P102" s="4"/>
    </row>
    <row r="103" spans="2:16" ht="24" thickBot="1">
      <c r="B103" s="473" t="s">
        <v>279</v>
      </c>
      <c r="C103" s="474"/>
      <c r="D103" s="474"/>
      <c r="E103" s="474"/>
      <c r="F103" s="474"/>
      <c r="G103" s="474"/>
      <c r="H103" s="474"/>
      <c r="I103" s="474"/>
      <c r="J103" s="474"/>
      <c r="K103" s="474"/>
      <c r="L103" s="470" t="s">
        <v>227</v>
      </c>
      <c r="M103" s="471"/>
      <c r="N103" s="471"/>
      <c r="O103" s="471"/>
      <c r="P103" s="472"/>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16.5" thickBot="1">
      <c r="B105" s="466"/>
      <c r="C105" s="462"/>
      <c r="D105" s="462"/>
      <c r="E105" s="462"/>
      <c r="F105" s="462"/>
      <c r="G105" s="462"/>
      <c r="H105" s="462"/>
      <c r="I105" s="462"/>
      <c r="J105" s="462"/>
      <c r="K105" s="462"/>
      <c r="L105" s="462"/>
      <c r="M105" s="462"/>
      <c r="N105" s="462"/>
      <c r="O105" s="145" t="s">
        <v>209</v>
      </c>
      <c r="P105" s="30" t="s">
        <v>210</v>
      </c>
    </row>
    <row r="106" spans="2:16">
      <c r="B106" s="148" t="s">
        <v>211</v>
      </c>
      <c r="C106" s="146">
        <v>31</v>
      </c>
      <c r="D106" s="8">
        <v>28</v>
      </c>
      <c r="E106" s="8">
        <v>31</v>
      </c>
      <c r="F106" s="8">
        <v>30</v>
      </c>
      <c r="G106" s="8">
        <v>26</v>
      </c>
      <c r="H106" s="8">
        <v>10</v>
      </c>
      <c r="I106" s="168">
        <f>SUM(C106:G106)</f>
        <v>146</v>
      </c>
      <c r="J106" s="8">
        <v>30</v>
      </c>
      <c r="K106" s="8">
        <v>31</v>
      </c>
      <c r="L106" s="8">
        <v>30</v>
      </c>
      <c r="M106" s="8">
        <v>31</v>
      </c>
      <c r="N106" s="168">
        <f>SUM(J106:M106)</f>
        <v>122</v>
      </c>
      <c r="O106" s="167">
        <f>SUM(C106:H106,J106:M106)</f>
        <v>278</v>
      </c>
      <c r="P106" s="169">
        <f>I106+N106</f>
        <v>268</v>
      </c>
    </row>
    <row r="107" spans="2:16" ht="19.5">
      <c r="B107" s="149" t="s">
        <v>485</v>
      </c>
      <c r="C107" s="147">
        <v>-5.5</v>
      </c>
      <c r="D107" s="10">
        <v>-2.5</v>
      </c>
      <c r="E107" s="10">
        <v>1.7</v>
      </c>
      <c r="F107" s="10">
        <v>7.2</v>
      </c>
      <c r="G107" s="10">
        <v>8.8000000000000007</v>
      </c>
      <c r="H107" s="10">
        <v>12.5</v>
      </c>
      <c r="I107" s="153">
        <f>(C106*C107+D106*D107+E106*E107+F106*F107+G106*G107)/I106</f>
        <v>1.7602739726027397</v>
      </c>
      <c r="J107" s="10">
        <v>10.1</v>
      </c>
      <c r="K107" s="95">
        <v>5.4</v>
      </c>
      <c r="L107" s="95">
        <v>3.2</v>
      </c>
      <c r="M107" s="95">
        <v>-5.9</v>
      </c>
      <c r="N107" s="153">
        <f>(J106*J107+K106*K107+L106*L107+M106*M107)/N106</f>
        <v>3.1434426229508197</v>
      </c>
      <c r="O107" s="154">
        <f>(C107*C106+D107*D106+E107*E106+F107*F106+G107*G106+H107*H106+J107*J106+K107*K106+L107*L106+M107*M106)/O106</f>
        <v>2.7535971223021583</v>
      </c>
      <c r="P107" s="161">
        <f>(I107*I106+N107*N106)/P106</f>
        <v>2.3899253731343282</v>
      </c>
    </row>
    <row r="108" spans="2:16" ht="19.5">
      <c r="B108" s="149" t="s">
        <v>212</v>
      </c>
      <c r="C108" s="13">
        <f t="shared" ref="C108:H108" si="40">C106*(13-C107)</f>
        <v>573.5</v>
      </c>
      <c r="D108" s="12">
        <f t="shared" si="40"/>
        <v>434</v>
      </c>
      <c r="E108" s="12">
        <f t="shared" si="40"/>
        <v>350.3</v>
      </c>
      <c r="F108" s="12">
        <f t="shared" si="40"/>
        <v>174</v>
      </c>
      <c r="G108" s="12">
        <f t="shared" si="40"/>
        <v>109.19999999999999</v>
      </c>
      <c r="H108" s="12">
        <f t="shared" si="40"/>
        <v>5</v>
      </c>
      <c r="I108" s="155">
        <f>SUM(C108:G108)</f>
        <v>1641</v>
      </c>
      <c r="J108" s="12">
        <f>J106*(13-J107)</f>
        <v>87.000000000000014</v>
      </c>
      <c r="K108" s="12">
        <f>K106*(13-K107)</f>
        <v>235.6</v>
      </c>
      <c r="L108" s="12">
        <f>L106*(13-L107)</f>
        <v>294</v>
      </c>
      <c r="M108" s="12">
        <f>M106*(13-M107)</f>
        <v>585.9</v>
      </c>
      <c r="N108" s="155">
        <f>SUM(J108:M108)</f>
        <v>1202.5</v>
      </c>
      <c r="O108" s="156">
        <f>O106*(13-O107)</f>
        <v>2848.5</v>
      </c>
      <c r="P108" s="162">
        <f>P106*(13-P107)</f>
        <v>2843.5</v>
      </c>
    </row>
    <row r="109" spans="2:16" ht="19.5">
      <c r="B109" s="149" t="s">
        <v>213</v>
      </c>
      <c r="C109" s="13">
        <f t="shared" ref="C109:H109" si="41">C106*(17-C107)</f>
        <v>697.5</v>
      </c>
      <c r="D109" s="12">
        <f t="shared" si="41"/>
        <v>546</v>
      </c>
      <c r="E109" s="12">
        <f t="shared" si="41"/>
        <v>474.3</v>
      </c>
      <c r="F109" s="12">
        <f t="shared" si="41"/>
        <v>294</v>
      </c>
      <c r="G109" s="12">
        <f t="shared" si="41"/>
        <v>213.2</v>
      </c>
      <c r="H109" s="12">
        <f t="shared" si="41"/>
        <v>45</v>
      </c>
      <c r="I109" s="155">
        <f>SUM(C109:G109)</f>
        <v>2225</v>
      </c>
      <c r="J109" s="12">
        <f>J106*(17-J107)</f>
        <v>207</v>
      </c>
      <c r="K109" s="12">
        <f>K106*(17-K107)</f>
        <v>359.59999999999997</v>
      </c>
      <c r="L109" s="12">
        <f>L106*(17-L107)</f>
        <v>414</v>
      </c>
      <c r="M109" s="12">
        <f>M106*(17-M107)</f>
        <v>709.9</v>
      </c>
      <c r="N109" s="155">
        <f>SUM(J109:M109)</f>
        <v>1690.5</v>
      </c>
      <c r="O109" s="156">
        <f>O106*(17-O107)</f>
        <v>3960.5</v>
      </c>
      <c r="P109" s="162">
        <f>P106*(17-P107)</f>
        <v>3915.5</v>
      </c>
    </row>
    <row r="110" spans="2:16" ht="19.5">
      <c r="B110" s="149" t="s">
        <v>214</v>
      </c>
      <c r="C110" s="17">
        <f t="shared" ref="C110:H110" si="42">C106*(18-C107)</f>
        <v>728.5</v>
      </c>
      <c r="D110" s="16">
        <f t="shared" si="42"/>
        <v>574</v>
      </c>
      <c r="E110" s="16">
        <f t="shared" si="42"/>
        <v>505.3</v>
      </c>
      <c r="F110" s="16">
        <f t="shared" si="42"/>
        <v>324</v>
      </c>
      <c r="G110" s="16">
        <f t="shared" si="42"/>
        <v>239.2</v>
      </c>
      <c r="H110" s="16">
        <f t="shared" si="42"/>
        <v>55</v>
      </c>
      <c r="I110" s="155">
        <f>SUM(C110:G110)</f>
        <v>2371</v>
      </c>
      <c r="J110" s="16">
        <f>J106*(18-J107)</f>
        <v>237</v>
      </c>
      <c r="K110" s="16">
        <f>K106*(18-K107)</f>
        <v>390.59999999999997</v>
      </c>
      <c r="L110" s="16">
        <f>L106*(18-L107)</f>
        <v>444</v>
      </c>
      <c r="M110" s="16">
        <f>M106*(18-M107)</f>
        <v>740.9</v>
      </c>
      <c r="N110" s="155">
        <f>SUM(J110:M110)</f>
        <v>1812.5</v>
      </c>
      <c r="O110" s="157">
        <f>O106*(18-O107)</f>
        <v>4238.5</v>
      </c>
      <c r="P110" s="163">
        <f>P106*(18-P107)</f>
        <v>4183.5</v>
      </c>
    </row>
    <row r="111" spans="2:16" ht="20.25" thickBot="1">
      <c r="B111" s="350" t="s">
        <v>215</v>
      </c>
      <c r="C111" s="21">
        <f t="shared" ref="C111:H111" si="43">C106*(19-C107)</f>
        <v>759.5</v>
      </c>
      <c r="D111" s="20">
        <f t="shared" si="43"/>
        <v>602</v>
      </c>
      <c r="E111" s="20">
        <f t="shared" si="43"/>
        <v>536.30000000000007</v>
      </c>
      <c r="F111" s="20">
        <f t="shared" si="43"/>
        <v>354</v>
      </c>
      <c r="G111" s="20">
        <f t="shared" si="43"/>
        <v>265.2</v>
      </c>
      <c r="H111" s="20">
        <f t="shared" si="43"/>
        <v>65</v>
      </c>
      <c r="I111" s="164">
        <f>SUM(C111:G111)</f>
        <v>2517</v>
      </c>
      <c r="J111" s="20">
        <f>J106*(19-J107)</f>
        <v>267</v>
      </c>
      <c r="K111" s="20">
        <f>K106*(19-K107)</f>
        <v>421.59999999999997</v>
      </c>
      <c r="L111" s="20">
        <f>L106*(19-L107)</f>
        <v>474</v>
      </c>
      <c r="M111" s="20">
        <f>M106*(19-M107)</f>
        <v>771.9</v>
      </c>
      <c r="N111" s="164">
        <f>SUM(J111:M111)</f>
        <v>1934.5</v>
      </c>
      <c r="O111" s="165">
        <f>O106*(19-O107)</f>
        <v>4516.5</v>
      </c>
      <c r="P111" s="166">
        <f>P106*(19-P107)</f>
        <v>4451.5</v>
      </c>
    </row>
    <row r="112" spans="2:16" ht="15.75" thickBot="1">
      <c r="B112" s="1"/>
      <c r="C112" s="1"/>
      <c r="D112" s="2"/>
      <c r="E112" s="2"/>
      <c r="F112" s="2"/>
      <c r="G112" s="1"/>
      <c r="H112" s="3"/>
      <c r="I112" s="2"/>
      <c r="J112" s="3"/>
      <c r="K112" s="2"/>
      <c r="L112" s="2"/>
      <c r="M112" s="1"/>
      <c r="N112" s="2"/>
      <c r="O112" s="1"/>
      <c r="P112" s="4"/>
    </row>
    <row r="113" spans="2:16" ht="24" thickBot="1">
      <c r="B113" s="473" t="s">
        <v>279</v>
      </c>
      <c r="C113" s="474"/>
      <c r="D113" s="474"/>
      <c r="E113" s="474"/>
      <c r="F113" s="474"/>
      <c r="G113" s="474"/>
      <c r="H113" s="474"/>
      <c r="I113" s="474"/>
      <c r="J113" s="474"/>
      <c r="K113" s="474"/>
      <c r="L113" s="470" t="s">
        <v>228</v>
      </c>
      <c r="M113" s="471"/>
      <c r="N113" s="471"/>
      <c r="O113" s="471"/>
      <c r="P113" s="472"/>
    </row>
    <row r="114" spans="2:16" ht="15.75">
      <c r="B114" s="465" t="s">
        <v>195</v>
      </c>
      <c r="C114" s="461" t="s">
        <v>196</v>
      </c>
      <c r="D114" s="461" t="s">
        <v>197</v>
      </c>
      <c r="E114" s="461" t="s">
        <v>198</v>
      </c>
      <c r="F114" s="461" t="s">
        <v>199</v>
      </c>
      <c r="G114" s="461" t="s">
        <v>200</v>
      </c>
      <c r="H114" s="461" t="s">
        <v>201</v>
      </c>
      <c r="I114" s="467" t="s">
        <v>202</v>
      </c>
      <c r="J114" s="461" t="s">
        <v>203</v>
      </c>
      <c r="K114" s="461" t="s">
        <v>204</v>
      </c>
      <c r="L114" s="461" t="s">
        <v>205</v>
      </c>
      <c r="M114" s="461" t="s">
        <v>206</v>
      </c>
      <c r="N114" s="467" t="s">
        <v>207</v>
      </c>
      <c r="O114" s="456" t="s">
        <v>208</v>
      </c>
      <c r="P114" s="457"/>
    </row>
    <row r="115" spans="2:16" ht="16.5" thickBot="1">
      <c r="B115" s="466"/>
      <c r="C115" s="462"/>
      <c r="D115" s="462"/>
      <c r="E115" s="462"/>
      <c r="F115" s="462"/>
      <c r="G115" s="462"/>
      <c r="H115" s="462"/>
      <c r="I115" s="462"/>
      <c r="J115" s="462"/>
      <c r="K115" s="462"/>
      <c r="L115" s="462"/>
      <c r="M115" s="462"/>
      <c r="N115" s="462"/>
      <c r="O115" s="145" t="s">
        <v>209</v>
      </c>
      <c r="P115" s="30" t="s">
        <v>210</v>
      </c>
    </row>
    <row r="116" spans="2:16">
      <c r="B116" s="148" t="s">
        <v>211</v>
      </c>
      <c r="C116" s="146">
        <v>31</v>
      </c>
      <c r="D116" s="8">
        <v>28</v>
      </c>
      <c r="E116" s="8">
        <v>31</v>
      </c>
      <c r="F116" s="8">
        <v>30</v>
      </c>
      <c r="G116" s="8">
        <v>10</v>
      </c>
      <c r="H116" s="8">
        <v>0</v>
      </c>
      <c r="I116" s="168">
        <f>SUM(C116:G116)</f>
        <v>130</v>
      </c>
      <c r="J116" s="8">
        <v>10</v>
      </c>
      <c r="K116" s="8">
        <v>26</v>
      </c>
      <c r="L116" s="8">
        <v>30</v>
      </c>
      <c r="M116" s="8">
        <v>31</v>
      </c>
      <c r="N116" s="168">
        <f>SUM(J116:M116)</f>
        <v>97</v>
      </c>
      <c r="O116" s="167">
        <f>SUM(C116:H116,J116:M116)</f>
        <v>227</v>
      </c>
      <c r="P116" s="169">
        <f>I116+N116</f>
        <v>227</v>
      </c>
    </row>
    <row r="117" spans="2:16" ht="19.5">
      <c r="B117" s="149" t="s">
        <v>485</v>
      </c>
      <c r="C117" s="147">
        <v>-1.5</v>
      </c>
      <c r="D117" s="10">
        <v>-2.5</v>
      </c>
      <c r="E117" s="10">
        <v>3.2</v>
      </c>
      <c r="F117" s="10">
        <v>9.1</v>
      </c>
      <c r="G117" s="10">
        <v>8.6</v>
      </c>
      <c r="H117" s="10">
        <v>0</v>
      </c>
      <c r="I117" s="153">
        <f>(C116*C117+D116*D117+E116*E117+F116*F117+G116*G117)/I116</f>
        <v>2.6284615384615382</v>
      </c>
      <c r="J117" s="10">
        <v>11.5</v>
      </c>
      <c r="K117" s="95">
        <v>5.7</v>
      </c>
      <c r="L117" s="95">
        <v>1.9</v>
      </c>
      <c r="M117" s="95">
        <v>1.3</v>
      </c>
      <c r="N117" s="153">
        <f>(J116*J117+K116*K117+L116*L117+M116*M117)/N116</f>
        <v>3.7164948453608253</v>
      </c>
      <c r="O117" s="154">
        <f>(C117*C116+D117*D116+E117*E116+F117*F116+G117*G116+H117*H116+J117*J116+K117*K116+L117*L116+M117*M116)/O116</f>
        <v>3.093392070484581</v>
      </c>
      <c r="P117" s="161">
        <f>(I117*I116+N117*N116)/P116</f>
        <v>3.0933920704845819</v>
      </c>
    </row>
    <row r="118" spans="2:16" ht="19.5">
      <c r="B118" s="149" t="s">
        <v>212</v>
      </c>
      <c r="C118" s="13">
        <f t="shared" ref="C118:H118" si="44">C116*(13-C117)</f>
        <v>449.5</v>
      </c>
      <c r="D118" s="12">
        <f t="shared" si="44"/>
        <v>434</v>
      </c>
      <c r="E118" s="12">
        <f t="shared" si="44"/>
        <v>303.8</v>
      </c>
      <c r="F118" s="12">
        <f t="shared" si="44"/>
        <v>117.00000000000001</v>
      </c>
      <c r="G118" s="12">
        <f t="shared" si="44"/>
        <v>44</v>
      </c>
      <c r="H118" s="12">
        <f t="shared" si="44"/>
        <v>0</v>
      </c>
      <c r="I118" s="155">
        <f>SUM(C118:G118)</f>
        <v>1348.3</v>
      </c>
      <c r="J118" s="12">
        <f>J116*(13-J117)</f>
        <v>15</v>
      </c>
      <c r="K118" s="12">
        <f>K116*(13-K117)</f>
        <v>189.79999999999998</v>
      </c>
      <c r="L118" s="12">
        <f>L116*(13-L117)</f>
        <v>333</v>
      </c>
      <c r="M118" s="12">
        <f>M116*(13-M117)</f>
        <v>362.7</v>
      </c>
      <c r="N118" s="155">
        <f>SUM(J118:M118)</f>
        <v>900.5</v>
      </c>
      <c r="O118" s="156">
        <f>O116*(13-O117)</f>
        <v>2248.8000000000002</v>
      </c>
      <c r="P118" s="162">
        <f>P116*(13-P117)</f>
        <v>2248.8000000000002</v>
      </c>
    </row>
    <row r="119" spans="2:16" ht="19.5">
      <c r="B119" s="149" t="s">
        <v>213</v>
      </c>
      <c r="C119" s="13">
        <f t="shared" ref="C119:H119" si="45">C116*(17-C117)</f>
        <v>573.5</v>
      </c>
      <c r="D119" s="12">
        <f t="shared" si="45"/>
        <v>546</v>
      </c>
      <c r="E119" s="12">
        <f t="shared" si="45"/>
        <v>427.8</v>
      </c>
      <c r="F119" s="12">
        <f t="shared" si="45"/>
        <v>237</v>
      </c>
      <c r="G119" s="12">
        <f t="shared" si="45"/>
        <v>84</v>
      </c>
      <c r="H119" s="12">
        <f t="shared" si="45"/>
        <v>0</v>
      </c>
      <c r="I119" s="155">
        <f>SUM(C119:G119)</f>
        <v>1868.3</v>
      </c>
      <c r="J119" s="12">
        <f>J116*(17-J117)</f>
        <v>55</v>
      </c>
      <c r="K119" s="12">
        <f>K116*(17-K117)</f>
        <v>293.8</v>
      </c>
      <c r="L119" s="12">
        <f>L116*(17-L117)</f>
        <v>453</v>
      </c>
      <c r="M119" s="12">
        <f>M116*(17-M117)</f>
        <v>486.7</v>
      </c>
      <c r="N119" s="155">
        <f>SUM(J119:M119)</f>
        <v>1288.5</v>
      </c>
      <c r="O119" s="156">
        <f>O116*(17-O117)</f>
        <v>3156.8</v>
      </c>
      <c r="P119" s="162">
        <f>P116*(17-P117)</f>
        <v>3156.8</v>
      </c>
    </row>
    <row r="120" spans="2:16" ht="19.5">
      <c r="B120" s="149" t="s">
        <v>214</v>
      </c>
      <c r="C120" s="17">
        <f t="shared" ref="C120:H120" si="46">C116*(18-C117)</f>
        <v>604.5</v>
      </c>
      <c r="D120" s="16">
        <f t="shared" si="46"/>
        <v>574</v>
      </c>
      <c r="E120" s="16">
        <f t="shared" si="46"/>
        <v>458.8</v>
      </c>
      <c r="F120" s="16">
        <f t="shared" si="46"/>
        <v>267</v>
      </c>
      <c r="G120" s="16">
        <f t="shared" si="46"/>
        <v>94</v>
      </c>
      <c r="H120" s="16">
        <f t="shared" si="46"/>
        <v>0</v>
      </c>
      <c r="I120" s="155">
        <f>SUM(C120:G120)</f>
        <v>1998.3</v>
      </c>
      <c r="J120" s="16">
        <f>J116*(18-J117)</f>
        <v>65</v>
      </c>
      <c r="K120" s="16">
        <f>K116*(18-K117)</f>
        <v>319.8</v>
      </c>
      <c r="L120" s="16">
        <f>L116*(18-L117)</f>
        <v>483.00000000000006</v>
      </c>
      <c r="M120" s="16">
        <f>M116*(18-M117)</f>
        <v>517.69999999999993</v>
      </c>
      <c r="N120" s="155">
        <f>SUM(J120:M120)</f>
        <v>1385.5</v>
      </c>
      <c r="O120" s="157">
        <f>O116*(18-O117)</f>
        <v>3383.8</v>
      </c>
      <c r="P120" s="163">
        <f>P116*(18-P117)</f>
        <v>3383.8</v>
      </c>
    </row>
    <row r="121" spans="2:16" ht="20.25" thickBot="1">
      <c r="B121" s="350" t="s">
        <v>215</v>
      </c>
      <c r="C121" s="21">
        <f t="shared" ref="C121:H121" si="47">C116*(19-C117)</f>
        <v>635.5</v>
      </c>
      <c r="D121" s="20">
        <f t="shared" si="47"/>
        <v>602</v>
      </c>
      <c r="E121" s="20">
        <f t="shared" si="47"/>
        <v>489.8</v>
      </c>
      <c r="F121" s="20">
        <f t="shared" si="47"/>
        <v>297</v>
      </c>
      <c r="G121" s="20">
        <f t="shared" si="47"/>
        <v>104</v>
      </c>
      <c r="H121" s="20">
        <f t="shared" si="47"/>
        <v>0</v>
      </c>
      <c r="I121" s="164">
        <f>SUM(C121:G121)</f>
        <v>2128.3000000000002</v>
      </c>
      <c r="J121" s="20">
        <f>J116*(19-J117)</f>
        <v>75</v>
      </c>
      <c r="K121" s="20">
        <f>K116*(19-K117)</f>
        <v>345.8</v>
      </c>
      <c r="L121" s="20">
        <f>L116*(19-L117)</f>
        <v>513</v>
      </c>
      <c r="M121" s="20">
        <f>M116*(19-M117)</f>
        <v>548.69999999999993</v>
      </c>
      <c r="N121" s="164">
        <f>SUM(J121:M121)</f>
        <v>1482.5</v>
      </c>
      <c r="O121" s="165">
        <f>O116*(19-O117)</f>
        <v>3610.8</v>
      </c>
      <c r="P121" s="166">
        <f>P116*(19-P117)</f>
        <v>3610.8</v>
      </c>
    </row>
    <row r="122" spans="2:16" ht="15.75" thickBot="1">
      <c r="B122" s="1"/>
      <c r="C122" s="1"/>
      <c r="D122" s="2"/>
      <c r="E122" s="2"/>
      <c r="F122" s="2"/>
      <c r="G122" s="1"/>
      <c r="H122" s="3"/>
      <c r="I122" s="2"/>
      <c r="J122" s="3"/>
      <c r="K122" s="2"/>
      <c r="L122" s="2"/>
      <c r="M122" s="1"/>
      <c r="N122" s="2"/>
      <c r="O122" s="1"/>
      <c r="P122" s="4"/>
    </row>
    <row r="123" spans="2:16" ht="24" thickBot="1">
      <c r="B123" s="473" t="s">
        <v>279</v>
      </c>
      <c r="C123" s="474"/>
      <c r="D123" s="474"/>
      <c r="E123" s="474"/>
      <c r="F123" s="474"/>
      <c r="G123" s="474"/>
      <c r="H123" s="474"/>
      <c r="I123" s="474"/>
      <c r="J123" s="474"/>
      <c r="K123" s="474"/>
      <c r="L123" s="470" t="s">
        <v>229</v>
      </c>
      <c r="M123" s="471"/>
      <c r="N123" s="471"/>
      <c r="O123" s="471"/>
      <c r="P123" s="472"/>
    </row>
    <row r="124" spans="2:16" ht="15.75">
      <c r="B124" s="465" t="s">
        <v>195</v>
      </c>
      <c r="C124" s="461" t="s">
        <v>196</v>
      </c>
      <c r="D124" s="461" t="s">
        <v>197</v>
      </c>
      <c r="E124" s="461" t="s">
        <v>198</v>
      </c>
      <c r="F124" s="461" t="s">
        <v>199</v>
      </c>
      <c r="G124" s="461" t="s">
        <v>200</v>
      </c>
      <c r="H124" s="461" t="s">
        <v>201</v>
      </c>
      <c r="I124" s="467" t="s">
        <v>202</v>
      </c>
      <c r="J124" s="461" t="s">
        <v>203</v>
      </c>
      <c r="K124" s="461" t="s">
        <v>204</v>
      </c>
      <c r="L124" s="461" t="s">
        <v>205</v>
      </c>
      <c r="M124" s="461" t="s">
        <v>206</v>
      </c>
      <c r="N124" s="467" t="s">
        <v>207</v>
      </c>
      <c r="O124" s="456" t="s">
        <v>208</v>
      </c>
      <c r="P124" s="457"/>
    </row>
    <row r="125" spans="2:16" ht="16.5" thickBot="1">
      <c r="B125" s="466"/>
      <c r="C125" s="462"/>
      <c r="D125" s="462"/>
      <c r="E125" s="462"/>
      <c r="F125" s="462"/>
      <c r="G125" s="462"/>
      <c r="H125" s="462"/>
      <c r="I125" s="462"/>
      <c r="J125" s="462"/>
      <c r="K125" s="462"/>
      <c r="L125" s="462"/>
      <c r="M125" s="462"/>
      <c r="N125" s="462"/>
      <c r="O125" s="145" t="s">
        <v>209</v>
      </c>
      <c r="P125" s="30" t="s">
        <v>210</v>
      </c>
    </row>
    <row r="126" spans="2:16">
      <c r="B126" s="148" t="s">
        <v>211</v>
      </c>
      <c r="C126" s="146">
        <v>31</v>
      </c>
      <c r="D126" s="8">
        <v>28</v>
      </c>
      <c r="E126" s="8">
        <v>31</v>
      </c>
      <c r="F126" s="8">
        <v>25</v>
      </c>
      <c r="G126" s="8">
        <v>15</v>
      </c>
      <c r="H126" s="8">
        <v>10</v>
      </c>
      <c r="I126" s="168">
        <f>SUM(C126:G126)</f>
        <v>130</v>
      </c>
      <c r="J126" s="8">
        <v>20</v>
      </c>
      <c r="K126" s="8">
        <v>31</v>
      </c>
      <c r="L126" s="8">
        <v>30</v>
      </c>
      <c r="M126" s="8">
        <v>31</v>
      </c>
      <c r="N126" s="168">
        <f>SUM(J126:M126)</f>
        <v>112</v>
      </c>
      <c r="O126" s="167">
        <f>SUM(C126:H126,J126:M126)</f>
        <v>252</v>
      </c>
      <c r="P126" s="169">
        <f>I126+N126</f>
        <v>242</v>
      </c>
    </row>
    <row r="127" spans="2:16" ht="19.5">
      <c r="B127" s="149" t="s">
        <v>485</v>
      </c>
      <c r="C127" s="147">
        <v>0.6</v>
      </c>
      <c r="D127" s="10">
        <v>5.6</v>
      </c>
      <c r="E127" s="10">
        <v>4.7</v>
      </c>
      <c r="F127" s="10">
        <v>4.7</v>
      </c>
      <c r="G127" s="10">
        <v>10.8</v>
      </c>
      <c r="H127" s="10">
        <v>12</v>
      </c>
      <c r="I127" s="153">
        <f>(C126*C127+D126*D127+E126*E127+F126*F127+G126*G127)/I126</f>
        <v>4.62</v>
      </c>
      <c r="J127" s="10">
        <v>10.5</v>
      </c>
      <c r="K127" s="95">
        <v>7.9</v>
      </c>
      <c r="L127" s="95">
        <v>3</v>
      </c>
      <c r="M127" s="95">
        <v>1.1000000000000001</v>
      </c>
      <c r="N127" s="153">
        <f>(J126*J127+K126*K127+L126*L127+M126*M127)/N126</f>
        <v>5.1696428571428568</v>
      </c>
      <c r="O127" s="154">
        <f>(C127*C126+D127*D126+E127*E126+F127*F126+G127*G126+H127*H126+J127*J126+K127*K126+L127*L126+M127*M126)/O126</f>
        <v>5.1571428571428566</v>
      </c>
      <c r="P127" s="161">
        <f>(I127*I126+N127*N126)/P126</f>
        <v>4.8743801652892556</v>
      </c>
    </row>
    <row r="128" spans="2:16" ht="19.5">
      <c r="B128" s="149" t="s">
        <v>212</v>
      </c>
      <c r="C128" s="13">
        <f t="shared" ref="C128:H128" si="48">C126*(13-C127)</f>
        <v>384.40000000000003</v>
      </c>
      <c r="D128" s="12">
        <f t="shared" si="48"/>
        <v>207.20000000000002</v>
      </c>
      <c r="E128" s="12">
        <f t="shared" si="48"/>
        <v>257.3</v>
      </c>
      <c r="F128" s="12">
        <f t="shared" si="48"/>
        <v>207.50000000000003</v>
      </c>
      <c r="G128" s="12">
        <f t="shared" si="48"/>
        <v>32.999999999999986</v>
      </c>
      <c r="H128" s="12">
        <f t="shared" si="48"/>
        <v>10</v>
      </c>
      <c r="I128" s="155">
        <f>SUM(C128:G128)</f>
        <v>1089.4000000000001</v>
      </c>
      <c r="J128" s="12">
        <f>J126*(13-J127)</f>
        <v>50</v>
      </c>
      <c r="K128" s="12">
        <f>K126*(13-K127)</f>
        <v>158.1</v>
      </c>
      <c r="L128" s="12">
        <f>L126*(13-L127)</f>
        <v>300</v>
      </c>
      <c r="M128" s="12">
        <f>M126*(13-M127)</f>
        <v>368.90000000000003</v>
      </c>
      <c r="N128" s="155">
        <f>SUM(J128:M128)</f>
        <v>877</v>
      </c>
      <c r="O128" s="156">
        <f>O126*(13-O127)</f>
        <v>1976.4</v>
      </c>
      <c r="P128" s="162">
        <f>P126*(13-P127)</f>
        <v>1966.3999999999999</v>
      </c>
    </row>
    <row r="129" spans="2:16" ht="19.5">
      <c r="B129" s="149" t="s">
        <v>213</v>
      </c>
      <c r="C129" s="13">
        <f t="shared" ref="C129:H129" si="49">C126*(17-C127)</f>
        <v>508.4</v>
      </c>
      <c r="D129" s="12">
        <f t="shared" si="49"/>
        <v>319.2</v>
      </c>
      <c r="E129" s="12">
        <f t="shared" si="49"/>
        <v>381.3</v>
      </c>
      <c r="F129" s="12">
        <f t="shared" si="49"/>
        <v>307.5</v>
      </c>
      <c r="G129" s="12">
        <f t="shared" si="49"/>
        <v>92.999999999999986</v>
      </c>
      <c r="H129" s="12">
        <f t="shared" si="49"/>
        <v>50</v>
      </c>
      <c r="I129" s="155">
        <f>SUM(C129:G129)</f>
        <v>1609.3999999999999</v>
      </c>
      <c r="J129" s="12">
        <f>J126*(17-J127)</f>
        <v>130</v>
      </c>
      <c r="K129" s="12">
        <f>K126*(17-K127)</f>
        <v>282.09999999999997</v>
      </c>
      <c r="L129" s="12">
        <f>L126*(17-L127)</f>
        <v>420</v>
      </c>
      <c r="M129" s="12">
        <f>M126*(17-M127)</f>
        <v>492.90000000000003</v>
      </c>
      <c r="N129" s="155">
        <f>SUM(J129:M129)</f>
        <v>1325</v>
      </c>
      <c r="O129" s="156">
        <f>O126*(17-O127)</f>
        <v>2984.4</v>
      </c>
      <c r="P129" s="162">
        <f>P126*(17-P127)</f>
        <v>2934.4</v>
      </c>
    </row>
    <row r="130" spans="2:16" ht="19.5">
      <c r="B130" s="149" t="s">
        <v>214</v>
      </c>
      <c r="C130" s="17">
        <f t="shared" ref="C130:H130" si="50">C126*(18-C127)</f>
        <v>539.4</v>
      </c>
      <c r="D130" s="16">
        <f t="shared" si="50"/>
        <v>347.2</v>
      </c>
      <c r="E130" s="16">
        <f t="shared" si="50"/>
        <v>412.3</v>
      </c>
      <c r="F130" s="16">
        <f t="shared" si="50"/>
        <v>332.5</v>
      </c>
      <c r="G130" s="16">
        <f t="shared" si="50"/>
        <v>107.99999999999999</v>
      </c>
      <c r="H130" s="16">
        <f t="shared" si="50"/>
        <v>60</v>
      </c>
      <c r="I130" s="155">
        <f>SUM(C130:G130)</f>
        <v>1739.3999999999999</v>
      </c>
      <c r="J130" s="16">
        <f>J126*(18-J127)</f>
        <v>150</v>
      </c>
      <c r="K130" s="16">
        <f>K126*(18-K127)</f>
        <v>313.09999999999997</v>
      </c>
      <c r="L130" s="16">
        <f>L126*(18-L127)</f>
        <v>450</v>
      </c>
      <c r="M130" s="16">
        <f>M126*(18-M127)</f>
        <v>523.9</v>
      </c>
      <c r="N130" s="155">
        <f>SUM(J130:M130)</f>
        <v>1437</v>
      </c>
      <c r="O130" s="157">
        <f>O126*(18-O127)</f>
        <v>3236.4</v>
      </c>
      <c r="P130" s="163">
        <f>P126*(18-P127)</f>
        <v>3176.4</v>
      </c>
    </row>
    <row r="131" spans="2:16" ht="20.25" thickBot="1">
      <c r="B131" s="350" t="s">
        <v>215</v>
      </c>
      <c r="C131" s="21">
        <f t="shared" ref="C131:H131" si="51">C126*(19-C127)</f>
        <v>570.4</v>
      </c>
      <c r="D131" s="20">
        <f t="shared" si="51"/>
        <v>375.2</v>
      </c>
      <c r="E131" s="20">
        <f t="shared" si="51"/>
        <v>443.3</v>
      </c>
      <c r="F131" s="20">
        <f t="shared" si="51"/>
        <v>357.5</v>
      </c>
      <c r="G131" s="20">
        <f t="shared" si="51"/>
        <v>122.99999999999999</v>
      </c>
      <c r="H131" s="20">
        <f t="shared" si="51"/>
        <v>70</v>
      </c>
      <c r="I131" s="164">
        <f>SUM(C131:G131)</f>
        <v>1869.3999999999999</v>
      </c>
      <c r="J131" s="20">
        <f>J126*(19-J127)</f>
        <v>170</v>
      </c>
      <c r="K131" s="20">
        <f>K126*(19-K127)</f>
        <v>344.09999999999997</v>
      </c>
      <c r="L131" s="20">
        <f>L126*(19-L127)</f>
        <v>480</v>
      </c>
      <c r="M131" s="20">
        <f>M126*(19-M127)</f>
        <v>554.9</v>
      </c>
      <c r="N131" s="164">
        <f>SUM(J131:M131)</f>
        <v>1549</v>
      </c>
      <c r="O131" s="165">
        <f>O126*(19-O127)</f>
        <v>3488.4</v>
      </c>
      <c r="P131" s="166">
        <f>P126*(19-P127)</f>
        <v>3418.4</v>
      </c>
    </row>
    <row r="132" spans="2:16" ht="15.75" thickBot="1">
      <c r="B132" s="4"/>
      <c r="C132" s="4"/>
      <c r="D132" s="4"/>
      <c r="E132" s="4"/>
      <c r="F132" s="4"/>
      <c r="G132" s="4"/>
      <c r="H132" s="4"/>
      <c r="I132" s="4"/>
      <c r="J132" s="4"/>
      <c r="K132" s="4"/>
      <c r="L132" s="4"/>
      <c r="M132" s="4"/>
      <c r="N132" s="4"/>
      <c r="O132" s="4"/>
      <c r="P132" s="4"/>
    </row>
    <row r="133" spans="2:16" ht="24" thickBot="1">
      <c r="B133" s="473" t="s">
        <v>279</v>
      </c>
      <c r="C133" s="474"/>
      <c r="D133" s="474"/>
      <c r="E133" s="474"/>
      <c r="F133" s="474"/>
      <c r="G133" s="474"/>
      <c r="H133" s="474"/>
      <c r="I133" s="474"/>
      <c r="J133" s="474"/>
      <c r="K133" s="474"/>
      <c r="L133" s="470" t="s">
        <v>230</v>
      </c>
      <c r="M133" s="471"/>
      <c r="N133" s="471"/>
      <c r="O133" s="471"/>
      <c r="P133" s="472"/>
    </row>
    <row r="134" spans="2:16" ht="15.75">
      <c r="B134" s="465" t="s">
        <v>195</v>
      </c>
      <c r="C134" s="461" t="s">
        <v>196</v>
      </c>
      <c r="D134" s="461" t="s">
        <v>197</v>
      </c>
      <c r="E134" s="461" t="s">
        <v>198</v>
      </c>
      <c r="F134" s="461" t="s">
        <v>199</v>
      </c>
      <c r="G134" s="461" t="s">
        <v>200</v>
      </c>
      <c r="H134" s="461" t="s">
        <v>201</v>
      </c>
      <c r="I134" s="467" t="s">
        <v>202</v>
      </c>
      <c r="J134" s="461" t="s">
        <v>203</v>
      </c>
      <c r="K134" s="461" t="s">
        <v>204</v>
      </c>
      <c r="L134" s="461" t="s">
        <v>205</v>
      </c>
      <c r="M134" s="461" t="s">
        <v>206</v>
      </c>
      <c r="N134" s="467" t="s">
        <v>207</v>
      </c>
      <c r="O134" s="456" t="s">
        <v>208</v>
      </c>
      <c r="P134" s="457"/>
    </row>
    <row r="135" spans="2:16" ht="16.5" thickBot="1">
      <c r="B135" s="466"/>
      <c r="C135" s="462"/>
      <c r="D135" s="462"/>
      <c r="E135" s="462"/>
      <c r="F135" s="462"/>
      <c r="G135" s="462"/>
      <c r="H135" s="462"/>
      <c r="I135" s="462"/>
      <c r="J135" s="462"/>
      <c r="K135" s="462"/>
      <c r="L135" s="462"/>
      <c r="M135" s="462"/>
      <c r="N135" s="462"/>
      <c r="O135" s="145" t="s">
        <v>209</v>
      </c>
      <c r="P135" s="30" t="s">
        <v>210</v>
      </c>
    </row>
    <row r="136" spans="2:16">
      <c r="B136" s="148" t="s">
        <v>211</v>
      </c>
      <c r="C136" s="146">
        <v>31</v>
      </c>
      <c r="D136" s="8">
        <v>28</v>
      </c>
      <c r="E136" s="8">
        <v>31</v>
      </c>
      <c r="F136" s="8">
        <v>30</v>
      </c>
      <c r="G136" s="8">
        <v>26</v>
      </c>
      <c r="H136" s="8">
        <v>10</v>
      </c>
      <c r="I136" s="168">
        <f>SUM(C136:G136)</f>
        <v>146</v>
      </c>
      <c r="J136" s="8">
        <v>20</v>
      </c>
      <c r="K136" s="8">
        <v>31</v>
      </c>
      <c r="L136" s="8">
        <v>30</v>
      </c>
      <c r="M136" s="8">
        <v>31</v>
      </c>
      <c r="N136" s="168">
        <f>SUM(J136:M136)</f>
        <v>112</v>
      </c>
      <c r="O136" s="167">
        <f>SUM(C136:H136,J136:M136)</f>
        <v>268</v>
      </c>
      <c r="P136" s="169">
        <f>I136+N136</f>
        <v>258</v>
      </c>
    </row>
    <row r="137" spans="2:16" ht="19.5">
      <c r="B137" s="149" t="s">
        <v>485</v>
      </c>
      <c r="C137" s="147">
        <v>1.9</v>
      </c>
      <c r="D137" s="10">
        <v>2.7</v>
      </c>
      <c r="E137" s="10">
        <v>2.2999999999999998</v>
      </c>
      <c r="F137" s="10">
        <v>6.8</v>
      </c>
      <c r="G137" s="10">
        <v>9.5</v>
      </c>
      <c r="H137" s="10">
        <v>10</v>
      </c>
      <c r="I137" s="153">
        <f>(C136*C137+D136*D137+E136*E137+F136*F137+G136*G137)/I136</f>
        <v>4.4986301369863009</v>
      </c>
      <c r="J137" s="10">
        <v>9.5</v>
      </c>
      <c r="K137" s="95">
        <v>7.9</v>
      </c>
      <c r="L137" s="95">
        <v>2.7</v>
      </c>
      <c r="M137" s="95">
        <v>0.4</v>
      </c>
      <c r="N137" s="153">
        <f>(J136*J137+K136*K137+L136*L137+M136*M137)/N136</f>
        <v>4.7169642857142851</v>
      </c>
      <c r="O137" s="154">
        <f>(C137*C136+D137*D136+E137*E136+F137*F136+G137*G136+H137*H136+J137*J136+K137*K136+L137*L136+M137*M136)/O136</f>
        <v>4.7951492537313438</v>
      </c>
      <c r="P137" s="161">
        <f>(I137*I136+N137*N136)/P136</f>
        <v>4.5934108527131778</v>
      </c>
    </row>
    <row r="138" spans="2:16" ht="19.5">
      <c r="B138" s="149" t="s">
        <v>212</v>
      </c>
      <c r="C138" s="13">
        <f t="shared" ref="C138:H138" si="52">C136*(13-C137)</f>
        <v>344.09999999999997</v>
      </c>
      <c r="D138" s="12">
        <f t="shared" si="52"/>
        <v>288.40000000000003</v>
      </c>
      <c r="E138" s="12">
        <f t="shared" si="52"/>
        <v>331.7</v>
      </c>
      <c r="F138" s="12">
        <f t="shared" si="52"/>
        <v>186</v>
      </c>
      <c r="G138" s="12">
        <f t="shared" si="52"/>
        <v>91</v>
      </c>
      <c r="H138" s="12">
        <f t="shared" si="52"/>
        <v>30</v>
      </c>
      <c r="I138" s="155">
        <f>SUM(C138:G138)</f>
        <v>1241.2</v>
      </c>
      <c r="J138" s="12">
        <f>J136*(13-J137)</f>
        <v>70</v>
      </c>
      <c r="K138" s="12">
        <f>K136*(13-K137)</f>
        <v>158.1</v>
      </c>
      <c r="L138" s="12">
        <f>L136*(13-L137)</f>
        <v>309</v>
      </c>
      <c r="M138" s="12">
        <f>M136*(13-M137)</f>
        <v>390.59999999999997</v>
      </c>
      <c r="N138" s="155">
        <f>SUM(J138:M138)</f>
        <v>927.7</v>
      </c>
      <c r="O138" s="156">
        <f>O136*(13-O137)</f>
        <v>2198.8999999999996</v>
      </c>
      <c r="P138" s="162">
        <f>P136*(13-P137)</f>
        <v>2168.9000000000005</v>
      </c>
    </row>
    <row r="139" spans="2:16" ht="19.5">
      <c r="B139" s="149" t="s">
        <v>213</v>
      </c>
      <c r="C139" s="13">
        <f t="shared" ref="C139:H139" si="53">C136*(17-C137)</f>
        <v>468.09999999999997</v>
      </c>
      <c r="D139" s="12">
        <f t="shared" si="53"/>
        <v>400.40000000000003</v>
      </c>
      <c r="E139" s="12">
        <f t="shared" si="53"/>
        <v>455.7</v>
      </c>
      <c r="F139" s="12">
        <f t="shared" si="53"/>
        <v>306</v>
      </c>
      <c r="G139" s="12">
        <f t="shared" si="53"/>
        <v>195</v>
      </c>
      <c r="H139" s="12">
        <f t="shared" si="53"/>
        <v>70</v>
      </c>
      <c r="I139" s="155">
        <f>SUM(C139:G139)</f>
        <v>1825.2</v>
      </c>
      <c r="J139" s="12">
        <f>J136*(17-J137)</f>
        <v>150</v>
      </c>
      <c r="K139" s="12">
        <f>K136*(17-K137)</f>
        <v>282.09999999999997</v>
      </c>
      <c r="L139" s="12">
        <f>L136*(17-L137)</f>
        <v>429</v>
      </c>
      <c r="M139" s="12">
        <f>M136*(17-M137)</f>
        <v>514.6</v>
      </c>
      <c r="N139" s="155">
        <f>SUM(J139:M139)</f>
        <v>1375.6999999999998</v>
      </c>
      <c r="O139" s="156">
        <f>O136*(17-O137)</f>
        <v>3270.8999999999996</v>
      </c>
      <c r="P139" s="162">
        <f>P136*(17-P137)</f>
        <v>3200.9000000000005</v>
      </c>
    </row>
    <row r="140" spans="2:16" ht="19.5">
      <c r="B140" s="149" t="s">
        <v>214</v>
      </c>
      <c r="C140" s="17">
        <f t="shared" ref="C140:H140" si="54">C136*(18-C137)</f>
        <v>499.1</v>
      </c>
      <c r="D140" s="16">
        <f t="shared" si="54"/>
        <v>428.40000000000003</v>
      </c>
      <c r="E140" s="16">
        <f t="shared" si="54"/>
        <v>486.7</v>
      </c>
      <c r="F140" s="16">
        <f t="shared" si="54"/>
        <v>336</v>
      </c>
      <c r="G140" s="16">
        <f t="shared" si="54"/>
        <v>221</v>
      </c>
      <c r="H140" s="16">
        <f t="shared" si="54"/>
        <v>80</v>
      </c>
      <c r="I140" s="155">
        <f>SUM(C140:G140)</f>
        <v>1971.2</v>
      </c>
      <c r="J140" s="16">
        <f>J136*(18-J137)</f>
        <v>170</v>
      </c>
      <c r="K140" s="16">
        <f>K136*(18-K137)</f>
        <v>313.09999999999997</v>
      </c>
      <c r="L140" s="16">
        <f>L136*(18-L137)</f>
        <v>459</v>
      </c>
      <c r="M140" s="16">
        <f>M136*(18-M137)</f>
        <v>545.6</v>
      </c>
      <c r="N140" s="155">
        <f>SUM(J140:M140)</f>
        <v>1487.6999999999998</v>
      </c>
      <c r="O140" s="157">
        <f>O136*(18-O137)</f>
        <v>3538.8999999999996</v>
      </c>
      <c r="P140" s="163">
        <f>P136*(18-P137)</f>
        <v>3458.9000000000005</v>
      </c>
    </row>
    <row r="141" spans="2:16" ht="20.25" thickBot="1">
      <c r="B141" s="350" t="s">
        <v>215</v>
      </c>
      <c r="C141" s="21">
        <f t="shared" ref="C141:H141" si="55">C136*(19-C137)</f>
        <v>530.1</v>
      </c>
      <c r="D141" s="20">
        <f t="shared" si="55"/>
        <v>456.40000000000003</v>
      </c>
      <c r="E141" s="20">
        <f t="shared" si="55"/>
        <v>517.69999999999993</v>
      </c>
      <c r="F141" s="20">
        <f t="shared" si="55"/>
        <v>366</v>
      </c>
      <c r="G141" s="20">
        <f t="shared" si="55"/>
        <v>247</v>
      </c>
      <c r="H141" s="20">
        <f t="shared" si="55"/>
        <v>90</v>
      </c>
      <c r="I141" s="164">
        <f>SUM(C141:G141)</f>
        <v>2117.1999999999998</v>
      </c>
      <c r="J141" s="20">
        <f>J136*(19-J137)</f>
        <v>190</v>
      </c>
      <c r="K141" s="20">
        <f>K136*(19-K137)</f>
        <v>344.09999999999997</v>
      </c>
      <c r="L141" s="20">
        <f>L136*(19-L137)</f>
        <v>489</v>
      </c>
      <c r="M141" s="20">
        <f>M136*(19-M137)</f>
        <v>576.6</v>
      </c>
      <c r="N141" s="164">
        <f>SUM(J141:M141)</f>
        <v>1599.6999999999998</v>
      </c>
      <c r="O141" s="165">
        <f>O136*(19-O137)</f>
        <v>3806.8999999999996</v>
      </c>
      <c r="P141" s="166">
        <f>P136*(19-P137)</f>
        <v>3716.9000000000005</v>
      </c>
    </row>
    <row r="142" spans="2:16" ht="15.75" thickBot="1">
      <c r="B142" s="1"/>
      <c r="C142" s="1"/>
      <c r="D142" s="2"/>
      <c r="E142" s="2"/>
      <c r="F142" s="2"/>
      <c r="G142" s="1"/>
      <c r="H142" s="3"/>
      <c r="I142" s="2"/>
      <c r="J142" s="3"/>
      <c r="K142" s="2"/>
      <c r="L142" s="2"/>
      <c r="M142" s="1"/>
      <c r="N142" s="2"/>
      <c r="O142" s="1"/>
      <c r="P142" s="4"/>
    </row>
    <row r="143" spans="2:16" ht="24" thickBot="1">
      <c r="B143" s="473" t="s">
        <v>279</v>
      </c>
      <c r="C143" s="474"/>
      <c r="D143" s="474"/>
      <c r="E143" s="474"/>
      <c r="F143" s="474"/>
      <c r="G143" s="474"/>
      <c r="H143" s="474"/>
      <c r="I143" s="474"/>
      <c r="J143" s="474"/>
      <c r="K143" s="474"/>
      <c r="L143" s="470" t="s">
        <v>231</v>
      </c>
      <c r="M143" s="471"/>
      <c r="N143" s="471"/>
      <c r="O143" s="471"/>
      <c r="P143" s="472"/>
    </row>
    <row r="144" spans="2:16" ht="15.75">
      <c r="B144" s="465" t="s">
        <v>195</v>
      </c>
      <c r="C144" s="461" t="s">
        <v>196</v>
      </c>
      <c r="D144" s="461" t="s">
        <v>197</v>
      </c>
      <c r="E144" s="461" t="s">
        <v>198</v>
      </c>
      <c r="F144" s="461" t="s">
        <v>199</v>
      </c>
      <c r="G144" s="461" t="s">
        <v>200</v>
      </c>
      <c r="H144" s="461" t="s">
        <v>201</v>
      </c>
      <c r="I144" s="467" t="s">
        <v>202</v>
      </c>
      <c r="J144" s="461" t="s">
        <v>203</v>
      </c>
      <c r="K144" s="461" t="s">
        <v>204</v>
      </c>
      <c r="L144" s="461" t="s">
        <v>205</v>
      </c>
      <c r="M144" s="461" t="s">
        <v>206</v>
      </c>
      <c r="N144" s="467" t="s">
        <v>207</v>
      </c>
      <c r="O144" s="456" t="s">
        <v>208</v>
      </c>
      <c r="P144" s="457"/>
    </row>
    <row r="145" spans="2:16" ht="16.5" thickBot="1">
      <c r="B145" s="466"/>
      <c r="C145" s="462"/>
      <c r="D145" s="462"/>
      <c r="E145" s="462"/>
      <c r="F145" s="462"/>
      <c r="G145" s="462"/>
      <c r="H145" s="462"/>
      <c r="I145" s="462"/>
      <c r="J145" s="462"/>
      <c r="K145" s="462"/>
      <c r="L145" s="462"/>
      <c r="M145" s="462"/>
      <c r="N145" s="462"/>
      <c r="O145" s="145" t="s">
        <v>209</v>
      </c>
      <c r="P145" s="30" t="s">
        <v>210</v>
      </c>
    </row>
    <row r="146" spans="2:16">
      <c r="B146" s="148" t="s">
        <v>211</v>
      </c>
      <c r="C146" s="146">
        <v>31</v>
      </c>
      <c r="D146" s="8">
        <v>28</v>
      </c>
      <c r="E146" s="8">
        <v>31</v>
      </c>
      <c r="F146" s="8">
        <v>30</v>
      </c>
      <c r="G146" s="8">
        <v>26</v>
      </c>
      <c r="H146" s="8">
        <v>0</v>
      </c>
      <c r="I146" s="168">
        <f>SUM(C146:G146)</f>
        <v>146</v>
      </c>
      <c r="J146" s="8">
        <v>15</v>
      </c>
      <c r="K146" s="8">
        <v>28</v>
      </c>
      <c r="L146" s="8">
        <v>31</v>
      </c>
      <c r="M146" s="8">
        <v>31</v>
      </c>
      <c r="N146" s="168">
        <f>SUM(J146:M146)</f>
        <v>105</v>
      </c>
      <c r="O146" s="167">
        <f>SUM(C146:H146,J146:M146)</f>
        <v>251</v>
      </c>
      <c r="P146" s="169">
        <f>I146+N146</f>
        <v>251</v>
      </c>
    </row>
    <row r="147" spans="2:16" ht="19.5">
      <c r="B147" s="149" t="s">
        <v>485</v>
      </c>
      <c r="C147" s="147">
        <v>-0.1</v>
      </c>
      <c r="D147" s="10">
        <v>1.1000000000000001</v>
      </c>
      <c r="E147" s="10">
        <v>5.2</v>
      </c>
      <c r="F147" s="10">
        <v>9.4</v>
      </c>
      <c r="G147" s="10">
        <v>9.6999999999999993</v>
      </c>
      <c r="H147" s="10">
        <v>0</v>
      </c>
      <c r="I147" s="153">
        <f>(C146*C147+D146*D147+E146*E147+F146*F147+G146*G147)/I146</f>
        <v>4.9527397260273975</v>
      </c>
      <c r="J147" s="10">
        <v>13.01</v>
      </c>
      <c r="K147" s="95">
        <v>9.5483870967741904</v>
      </c>
      <c r="L147" s="95">
        <v>4.5033333333333339</v>
      </c>
      <c r="M147" s="95">
        <v>0.93548387096774233</v>
      </c>
      <c r="N147" s="153">
        <f>(J146*J147+K146*K147+L146*L147+M146*M147)/N146</f>
        <v>6.0105540194572447</v>
      </c>
      <c r="O147" s="154">
        <f>(C147*C146+D147*D146+E147*E146+F147*F146+G147*G146+H147*H146+J147*J146+K147*K146+L147*L146+M147*M146)/O146</f>
        <v>5.3952516814462577</v>
      </c>
      <c r="P147" s="161">
        <f>(I147*I146+N147*N146)/P146</f>
        <v>5.3952516814462577</v>
      </c>
    </row>
    <row r="148" spans="2:16" ht="19.5">
      <c r="B148" s="149" t="s">
        <v>212</v>
      </c>
      <c r="C148" s="13">
        <f t="shared" ref="C148:H148" si="56">C146*(13-C147)</f>
        <v>406.09999999999997</v>
      </c>
      <c r="D148" s="12">
        <f t="shared" si="56"/>
        <v>333.2</v>
      </c>
      <c r="E148" s="12">
        <f t="shared" si="56"/>
        <v>241.79999999999998</v>
      </c>
      <c r="F148" s="12">
        <f t="shared" si="56"/>
        <v>107.99999999999999</v>
      </c>
      <c r="G148" s="12">
        <f t="shared" si="56"/>
        <v>85.800000000000011</v>
      </c>
      <c r="H148" s="12">
        <f t="shared" si="56"/>
        <v>0</v>
      </c>
      <c r="I148" s="155">
        <f>SUM(C148:G148)</f>
        <v>1174.8999999999999</v>
      </c>
      <c r="J148" s="12">
        <f>J146*(13-J147)</f>
        <v>-0.1499999999999968</v>
      </c>
      <c r="K148" s="12">
        <f>K146*(13-K147)</f>
        <v>96.645161290322676</v>
      </c>
      <c r="L148" s="12">
        <f>L146*(13-L147)</f>
        <v>263.39666666666665</v>
      </c>
      <c r="M148" s="12">
        <f>M146*(13-M147)</f>
        <v>374</v>
      </c>
      <c r="N148" s="155">
        <f>SUM(J148:M148)</f>
        <v>733.89182795698935</v>
      </c>
      <c r="O148" s="156">
        <f>O146*(13-O147)</f>
        <v>1908.7918279569894</v>
      </c>
      <c r="P148" s="162">
        <f>P146*(13-P147)</f>
        <v>1908.7918279569894</v>
      </c>
    </row>
    <row r="149" spans="2:16" ht="19.5">
      <c r="B149" s="149" t="s">
        <v>213</v>
      </c>
      <c r="C149" s="13">
        <f t="shared" ref="C149:H149" si="57">C146*(17-C147)</f>
        <v>530.1</v>
      </c>
      <c r="D149" s="12">
        <f t="shared" si="57"/>
        <v>445.2</v>
      </c>
      <c r="E149" s="12">
        <f t="shared" si="57"/>
        <v>365.8</v>
      </c>
      <c r="F149" s="12">
        <f t="shared" si="57"/>
        <v>228</v>
      </c>
      <c r="G149" s="12">
        <f t="shared" si="57"/>
        <v>189.8</v>
      </c>
      <c r="H149" s="12">
        <f t="shared" si="57"/>
        <v>0</v>
      </c>
      <c r="I149" s="155">
        <f>SUM(C149:G149)</f>
        <v>1758.8999999999999</v>
      </c>
      <c r="J149" s="12">
        <f>J146*(17-J147)</f>
        <v>59.85</v>
      </c>
      <c r="K149" s="12">
        <f>K146*(17-K147)</f>
        <v>208.64516129032268</v>
      </c>
      <c r="L149" s="12">
        <f>L146*(17-L147)</f>
        <v>387.39666666666665</v>
      </c>
      <c r="M149" s="12">
        <f>M146*(17-M147)</f>
        <v>497.99999999999994</v>
      </c>
      <c r="N149" s="155">
        <f>SUM(J149:M149)</f>
        <v>1153.8918279569893</v>
      </c>
      <c r="O149" s="156">
        <f>O146*(17-O147)</f>
        <v>2912.7918279569894</v>
      </c>
      <c r="P149" s="162">
        <f>P146*(17-P147)</f>
        <v>2912.7918279569894</v>
      </c>
    </row>
    <row r="150" spans="2:16" ht="19.5">
      <c r="B150" s="149" t="s">
        <v>214</v>
      </c>
      <c r="C150" s="17">
        <f t="shared" ref="C150:H150" si="58">C146*(18-C147)</f>
        <v>561.1</v>
      </c>
      <c r="D150" s="16">
        <f t="shared" si="58"/>
        <v>473.19999999999993</v>
      </c>
      <c r="E150" s="16">
        <f t="shared" si="58"/>
        <v>396.8</v>
      </c>
      <c r="F150" s="16">
        <f t="shared" si="58"/>
        <v>258</v>
      </c>
      <c r="G150" s="16">
        <f t="shared" si="58"/>
        <v>215.8</v>
      </c>
      <c r="H150" s="16">
        <f t="shared" si="58"/>
        <v>0</v>
      </c>
      <c r="I150" s="155">
        <f>SUM(C150:G150)</f>
        <v>1904.8999999999999</v>
      </c>
      <c r="J150" s="16">
        <f>J146*(18-J147)</f>
        <v>74.850000000000009</v>
      </c>
      <c r="K150" s="16">
        <f>K146*(18-K147)</f>
        <v>236.64516129032268</v>
      </c>
      <c r="L150" s="16">
        <f>L146*(18-L147)</f>
        <v>418.39666666666665</v>
      </c>
      <c r="M150" s="16">
        <f>M146*(18-M147)</f>
        <v>529</v>
      </c>
      <c r="N150" s="155">
        <f>SUM(J150:M150)</f>
        <v>1258.8918279569893</v>
      </c>
      <c r="O150" s="157">
        <f>O146*(18-O147)</f>
        <v>3163.7918279569894</v>
      </c>
      <c r="P150" s="163">
        <f>P146*(18-P147)</f>
        <v>3163.7918279569894</v>
      </c>
    </row>
    <row r="151" spans="2:16" ht="20.25" thickBot="1">
      <c r="B151" s="350" t="s">
        <v>215</v>
      </c>
      <c r="C151" s="21">
        <f t="shared" ref="C151:H151" si="59">C146*(19-C147)</f>
        <v>592.1</v>
      </c>
      <c r="D151" s="20">
        <f t="shared" si="59"/>
        <v>501.19999999999993</v>
      </c>
      <c r="E151" s="20">
        <f t="shared" si="59"/>
        <v>427.8</v>
      </c>
      <c r="F151" s="20">
        <f t="shared" si="59"/>
        <v>288</v>
      </c>
      <c r="G151" s="20">
        <f t="shared" si="59"/>
        <v>241.8</v>
      </c>
      <c r="H151" s="20">
        <f t="shared" si="59"/>
        <v>0</v>
      </c>
      <c r="I151" s="164">
        <f>SUM(C151:G151)</f>
        <v>2050.9</v>
      </c>
      <c r="J151" s="20">
        <f>J146*(19-J147)</f>
        <v>89.850000000000009</v>
      </c>
      <c r="K151" s="20">
        <f>K146*(19-K147)</f>
        <v>264.64516129032268</v>
      </c>
      <c r="L151" s="20">
        <f>L146*(19-L147)</f>
        <v>449.39666666666665</v>
      </c>
      <c r="M151" s="20">
        <f>M146*(19-M147)</f>
        <v>560</v>
      </c>
      <c r="N151" s="164">
        <f>SUM(J151:M151)</f>
        <v>1363.8918279569893</v>
      </c>
      <c r="O151" s="165">
        <f>O146*(19-O147)</f>
        <v>3414.7918279569894</v>
      </c>
      <c r="P151" s="166">
        <f>P146*(19-P147)</f>
        <v>3414.7918279569894</v>
      </c>
    </row>
    <row r="152" spans="2:16" ht="15.75" thickBot="1">
      <c r="B152" s="24"/>
      <c r="C152" s="25"/>
      <c r="D152" s="25"/>
      <c r="E152" s="25"/>
      <c r="F152" s="25"/>
      <c r="G152" s="25"/>
      <c r="H152" s="25"/>
      <c r="I152" s="26"/>
      <c r="J152" s="25"/>
      <c r="K152" s="25"/>
      <c r="L152" s="25"/>
      <c r="M152" s="25"/>
      <c r="N152" s="26"/>
      <c r="O152" s="27"/>
      <c r="P152" s="27"/>
    </row>
    <row r="153" spans="2:16" ht="24" thickBot="1">
      <c r="B153" s="473" t="s">
        <v>279</v>
      </c>
      <c r="C153" s="474"/>
      <c r="D153" s="474"/>
      <c r="E153" s="474"/>
      <c r="F153" s="474"/>
      <c r="G153" s="474"/>
      <c r="H153" s="474"/>
      <c r="I153" s="474"/>
      <c r="J153" s="474"/>
      <c r="K153" s="474"/>
      <c r="L153" s="470" t="s">
        <v>145</v>
      </c>
      <c r="M153" s="471"/>
      <c r="N153" s="471"/>
      <c r="O153" s="471"/>
      <c r="P153" s="472"/>
    </row>
    <row r="154" spans="2:16" ht="15.75">
      <c r="B154" s="465" t="s">
        <v>195</v>
      </c>
      <c r="C154" s="461" t="s">
        <v>196</v>
      </c>
      <c r="D154" s="461" t="s">
        <v>197</v>
      </c>
      <c r="E154" s="461" t="s">
        <v>198</v>
      </c>
      <c r="F154" s="461" t="s">
        <v>199</v>
      </c>
      <c r="G154" s="461" t="s">
        <v>200</v>
      </c>
      <c r="H154" s="461" t="s">
        <v>201</v>
      </c>
      <c r="I154" s="467" t="s">
        <v>202</v>
      </c>
      <c r="J154" s="461" t="s">
        <v>203</v>
      </c>
      <c r="K154" s="461" t="s">
        <v>204</v>
      </c>
      <c r="L154" s="461" t="s">
        <v>205</v>
      </c>
      <c r="M154" s="461" t="s">
        <v>206</v>
      </c>
      <c r="N154" s="467" t="s">
        <v>207</v>
      </c>
      <c r="O154" s="456" t="s">
        <v>208</v>
      </c>
      <c r="P154" s="457"/>
    </row>
    <row r="155" spans="2:16" ht="16.5" thickBot="1">
      <c r="B155" s="466"/>
      <c r="C155" s="462"/>
      <c r="D155" s="462"/>
      <c r="E155" s="462"/>
      <c r="F155" s="462"/>
      <c r="G155" s="462"/>
      <c r="H155" s="462"/>
      <c r="I155" s="462"/>
      <c r="J155" s="462"/>
      <c r="K155" s="462"/>
      <c r="L155" s="462"/>
      <c r="M155" s="462"/>
      <c r="N155" s="462"/>
      <c r="O155" s="145" t="s">
        <v>209</v>
      </c>
      <c r="P155" s="30" t="s">
        <v>210</v>
      </c>
    </row>
    <row r="156" spans="2:16">
      <c r="B156" s="148" t="s">
        <v>211</v>
      </c>
      <c r="C156" s="146">
        <v>31</v>
      </c>
      <c r="D156" s="8">
        <v>31</v>
      </c>
      <c r="E156" s="8">
        <v>31</v>
      </c>
      <c r="F156" s="8">
        <v>28</v>
      </c>
      <c r="G156" s="8">
        <v>22</v>
      </c>
      <c r="H156" s="8">
        <v>13</v>
      </c>
      <c r="I156" s="168">
        <f>SUM(C156:G156)</f>
        <v>143</v>
      </c>
      <c r="J156" s="8"/>
      <c r="K156" s="8"/>
      <c r="L156" s="8"/>
      <c r="M156" s="8"/>
      <c r="N156" s="168">
        <f>SUM(J156:M156)</f>
        <v>0</v>
      </c>
      <c r="O156" s="167">
        <f>SUM(C156:H156,J156:M156)</f>
        <v>156</v>
      </c>
      <c r="P156" s="169">
        <f>I156+N156</f>
        <v>143</v>
      </c>
    </row>
    <row r="157" spans="2:16" ht="19.5">
      <c r="B157" s="149" t="s">
        <v>485</v>
      </c>
      <c r="C157" s="147">
        <v>0.34193548387096778</v>
      </c>
      <c r="D157" s="10">
        <v>-1.4464285714285716</v>
      </c>
      <c r="E157" s="10">
        <v>3.3225806451612905</v>
      </c>
      <c r="F157" s="10">
        <v>6.7466666666666661</v>
      </c>
      <c r="G157" s="10">
        <v>11.525806451612901</v>
      </c>
      <c r="H157" s="10">
        <v>14.463333333333333</v>
      </c>
      <c r="I157" s="153">
        <f>(C156*C157+D156*D157+E156*E157+F156*F157+G156*G157)/I156</f>
        <v>3.5750707894256273</v>
      </c>
      <c r="J157" s="10"/>
      <c r="K157" s="95"/>
      <c r="L157" s="95"/>
      <c r="M157" s="95"/>
      <c r="N157" s="153"/>
      <c r="O157" s="154">
        <f>(C157*C156+D157*D156+E157*E156+F157*F156+G157*G156+H157*H156+J157*J156+K157*K156+L157*L156+M157*M156)/O156</f>
        <v>4.4824260014179362</v>
      </c>
      <c r="P157" s="161">
        <f>(I157*I156+N157*N156)/P156</f>
        <v>3.5750707894256273</v>
      </c>
    </row>
    <row r="158" spans="2:16" ht="19.5">
      <c r="B158" s="149" t="s">
        <v>212</v>
      </c>
      <c r="C158" s="13">
        <f t="shared" ref="C158:H158" si="60">C156*(13-C157)</f>
        <v>392.4</v>
      </c>
      <c r="D158" s="12">
        <f t="shared" si="60"/>
        <v>447.83928571428572</v>
      </c>
      <c r="E158" s="12">
        <f t="shared" si="60"/>
        <v>300</v>
      </c>
      <c r="F158" s="12">
        <f t="shared" si="60"/>
        <v>175.09333333333336</v>
      </c>
      <c r="G158" s="12">
        <f t="shared" si="60"/>
        <v>32.432258064516176</v>
      </c>
      <c r="H158" s="12">
        <f t="shared" si="60"/>
        <v>-19.023333333333326</v>
      </c>
      <c r="I158" s="155">
        <f>SUM(C158:G158)</f>
        <v>1347.7648771121353</v>
      </c>
      <c r="J158" s="12">
        <f>J156*(13-J157)</f>
        <v>0</v>
      </c>
      <c r="K158" s="12">
        <f>K156*(13-K157)</f>
        <v>0</v>
      </c>
      <c r="L158" s="12">
        <f>L156*(13-L157)</f>
        <v>0</v>
      </c>
      <c r="M158" s="12">
        <f>M156*(13-M157)</f>
        <v>0</v>
      </c>
      <c r="N158" s="155">
        <f>SUM(J158:M158)</f>
        <v>0</v>
      </c>
      <c r="O158" s="156">
        <f>O156*(13-O157)</f>
        <v>1328.741543778802</v>
      </c>
      <c r="P158" s="162">
        <f>P156*(13-P157)</f>
        <v>1347.7648771121353</v>
      </c>
    </row>
    <row r="159" spans="2:16" ht="19.5">
      <c r="B159" s="149" t="s">
        <v>213</v>
      </c>
      <c r="C159" s="13">
        <f t="shared" ref="C159:H159" si="61">C156*(17-C157)</f>
        <v>516.4</v>
      </c>
      <c r="D159" s="12">
        <f t="shared" si="61"/>
        <v>571.83928571428578</v>
      </c>
      <c r="E159" s="12">
        <f t="shared" si="61"/>
        <v>424</v>
      </c>
      <c r="F159" s="12">
        <f t="shared" si="61"/>
        <v>287.09333333333336</v>
      </c>
      <c r="G159" s="12">
        <f t="shared" si="61"/>
        <v>120.43225806451618</v>
      </c>
      <c r="H159" s="12">
        <f t="shared" si="61"/>
        <v>32.976666666666674</v>
      </c>
      <c r="I159" s="155">
        <f>SUM(C159:G159)</f>
        <v>1919.7648771121353</v>
      </c>
      <c r="J159" s="12">
        <f>J156*(17-J157)</f>
        <v>0</v>
      </c>
      <c r="K159" s="12">
        <f>K156*(17-K157)</f>
        <v>0</v>
      </c>
      <c r="L159" s="12">
        <f>L156*(17-L157)</f>
        <v>0</v>
      </c>
      <c r="M159" s="12">
        <f>M156*(17-M157)</f>
        <v>0</v>
      </c>
      <c r="N159" s="155">
        <f>SUM(J159:M159)</f>
        <v>0</v>
      </c>
      <c r="O159" s="156">
        <f>O156*(17-O157)</f>
        <v>1952.741543778802</v>
      </c>
      <c r="P159" s="162">
        <f>P156*(17-P157)</f>
        <v>1919.7648771121353</v>
      </c>
    </row>
    <row r="160" spans="2:16" ht="19.5">
      <c r="B160" s="149" t="s">
        <v>214</v>
      </c>
      <c r="C160" s="17">
        <f t="shared" ref="C160:H160" si="62">C156*(18-C157)</f>
        <v>547.4</v>
      </c>
      <c r="D160" s="16">
        <f t="shared" si="62"/>
        <v>602.83928571428578</v>
      </c>
      <c r="E160" s="16">
        <f t="shared" si="62"/>
        <v>455</v>
      </c>
      <c r="F160" s="16">
        <f t="shared" si="62"/>
        <v>315.09333333333336</v>
      </c>
      <c r="G160" s="16">
        <f t="shared" si="62"/>
        <v>142.43225806451619</v>
      </c>
      <c r="H160" s="16">
        <f t="shared" si="62"/>
        <v>45.976666666666674</v>
      </c>
      <c r="I160" s="155">
        <f>SUM(C160:G160)</f>
        <v>2062.7648771121353</v>
      </c>
      <c r="J160" s="16">
        <f>J156*(18-J157)</f>
        <v>0</v>
      </c>
      <c r="K160" s="16">
        <f>K156*(18-K157)</f>
        <v>0</v>
      </c>
      <c r="L160" s="16">
        <f>L156*(18-L157)</f>
        <v>0</v>
      </c>
      <c r="M160" s="16">
        <f>M156*(18-M157)</f>
        <v>0</v>
      </c>
      <c r="N160" s="155">
        <f>SUM(J160:M160)</f>
        <v>0</v>
      </c>
      <c r="O160" s="157">
        <f>O156*(18-O157)</f>
        <v>2108.7415437788018</v>
      </c>
      <c r="P160" s="163">
        <f>P156*(18-P157)</f>
        <v>2062.7648771121353</v>
      </c>
    </row>
    <row r="161" spans="2:16" ht="20.25" thickBot="1">
      <c r="B161" s="350" t="s">
        <v>215</v>
      </c>
      <c r="C161" s="21">
        <f t="shared" ref="C161:H161" si="63">C156*(19-C157)</f>
        <v>578.4</v>
      </c>
      <c r="D161" s="20">
        <f t="shared" si="63"/>
        <v>633.83928571428578</v>
      </c>
      <c r="E161" s="20">
        <f t="shared" si="63"/>
        <v>486</v>
      </c>
      <c r="F161" s="20">
        <f t="shared" si="63"/>
        <v>343.09333333333336</v>
      </c>
      <c r="G161" s="20">
        <f t="shared" si="63"/>
        <v>164.43225806451619</v>
      </c>
      <c r="H161" s="20">
        <f t="shared" si="63"/>
        <v>58.976666666666674</v>
      </c>
      <c r="I161" s="164">
        <f>SUM(C161:G161)</f>
        <v>2205.7648771121353</v>
      </c>
      <c r="J161" s="20">
        <f>J156*(19-J157)</f>
        <v>0</v>
      </c>
      <c r="K161" s="20">
        <f>K156*(19-K157)</f>
        <v>0</v>
      </c>
      <c r="L161" s="20">
        <f>L156*(19-L157)</f>
        <v>0</v>
      </c>
      <c r="M161" s="20">
        <f>M156*(19-M157)</f>
        <v>0</v>
      </c>
      <c r="N161" s="164">
        <f>SUM(J161:M161)</f>
        <v>0</v>
      </c>
      <c r="O161" s="165">
        <f>O156*(19-O157)</f>
        <v>2264.7415437788018</v>
      </c>
      <c r="P161" s="166">
        <f>P156*(19-P157)</f>
        <v>2205.7648771121353</v>
      </c>
    </row>
    <row r="162" spans="2:16" ht="15.75" thickBot="1"/>
    <row r="163" spans="2:16" ht="24" thickBot="1">
      <c r="B163" s="463" t="s">
        <v>280</v>
      </c>
      <c r="C163" s="464"/>
      <c r="D163" s="464"/>
      <c r="E163" s="464"/>
      <c r="F163" s="464"/>
      <c r="G163" s="464"/>
      <c r="H163" s="464"/>
      <c r="I163" s="464"/>
      <c r="J163" s="464"/>
      <c r="K163" s="464"/>
      <c r="L163" s="68"/>
      <c r="M163" s="351"/>
      <c r="N163" s="521" t="s">
        <v>233</v>
      </c>
      <c r="O163" s="521"/>
      <c r="P163" s="522"/>
    </row>
    <row r="164" spans="2:16" ht="15.75">
      <c r="B164" s="492" t="s">
        <v>195</v>
      </c>
      <c r="C164" s="489" t="s">
        <v>196</v>
      </c>
      <c r="D164" s="489" t="s">
        <v>197</v>
      </c>
      <c r="E164" s="489" t="s">
        <v>198</v>
      </c>
      <c r="F164" s="489" t="s">
        <v>199</v>
      </c>
      <c r="G164" s="489" t="s">
        <v>200</v>
      </c>
      <c r="H164" s="489" t="s">
        <v>201</v>
      </c>
      <c r="I164" s="491" t="s">
        <v>202</v>
      </c>
      <c r="J164" s="489" t="s">
        <v>203</v>
      </c>
      <c r="K164" s="489" t="s">
        <v>204</v>
      </c>
      <c r="L164" s="489" t="s">
        <v>205</v>
      </c>
      <c r="M164" s="489" t="s">
        <v>206</v>
      </c>
      <c r="N164" s="491" t="s">
        <v>207</v>
      </c>
      <c r="O164" s="519" t="s">
        <v>208</v>
      </c>
      <c r="P164" s="520"/>
    </row>
    <row r="165" spans="2:16" ht="16.5" thickBot="1">
      <c r="B165" s="518"/>
      <c r="C165" s="514"/>
      <c r="D165" s="514"/>
      <c r="E165" s="514"/>
      <c r="F165" s="514"/>
      <c r="G165" s="514"/>
      <c r="H165" s="514"/>
      <c r="I165" s="515"/>
      <c r="J165" s="514"/>
      <c r="K165" s="514"/>
      <c r="L165" s="514"/>
      <c r="M165" s="514"/>
      <c r="N165" s="515"/>
      <c r="O165" s="389" t="s">
        <v>234</v>
      </c>
      <c r="P165" s="390" t="s">
        <v>235</v>
      </c>
    </row>
    <row r="166" spans="2:16">
      <c r="B166" s="391" t="s">
        <v>211</v>
      </c>
      <c r="C166" s="65">
        <v>31</v>
      </c>
      <c r="D166" s="64">
        <v>28</v>
      </c>
      <c r="E166" s="64">
        <v>31</v>
      </c>
      <c r="F166" s="64">
        <v>30</v>
      </c>
      <c r="G166" s="64">
        <v>21</v>
      </c>
      <c r="H166" s="386">
        <v>0</v>
      </c>
      <c r="I166" s="387">
        <f>SUM(C166:H166)</f>
        <v>141</v>
      </c>
      <c r="J166" s="64">
        <v>21</v>
      </c>
      <c r="K166" s="64">
        <v>31</v>
      </c>
      <c r="L166" s="64">
        <v>30</v>
      </c>
      <c r="M166" s="64">
        <v>31</v>
      </c>
      <c r="N166" s="387">
        <f>SUM(J166:M166)</f>
        <v>113</v>
      </c>
      <c r="O166" s="363">
        <f>SUM(C166:H166,J166:M166)</f>
        <v>254</v>
      </c>
      <c r="P166" s="388">
        <f>I166+N166</f>
        <v>254</v>
      </c>
    </row>
    <row r="167" spans="2:16" ht="19.5">
      <c r="B167" s="149" t="s">
        <v>485</v>
      </c>
      <c r="C167" s="67">
        <v>-2.1</v>
      </c>
      <c r="D167" s="66">
        <v>-1.1000000000000001</v>
      </c>
      <c r="E167" s="66">
        <v>2.4</v>
      </c>
      <c r="F167" s="66">
        <v>6.9</v>
      </c>
      <c r="G167" s="66">
        <v>12.2</v>
      </c>
      <c r="H167" s="379">
        <v>0</v>
      </c>
      <c r="I167" s="374">
        <f>(C166*C167+D166*D167+E166*E167+F166*F167+G166*G167)/I166</f>
        <v>3.1326241134751771</v>
      </c>
      <c r="J167" s="66">
        <v>12.3</v>
      </c>
      <c r="K167" s="66">
        <v>7.3</v>
      </c>
      <c r="L167" s="66">
        <v>2.4</v>
      </c>
      <c r="M167" s="66">
        <v>-0.9</v>
      </c>
      <c r="N167" s="374">
        <f>(J166*J167+K166*K167+L166*L167+M166*M167)/N166</f>
        <v>4.6787610619469033</v>
      </c>
      <c r="O167" s="375">
        <f>(C167*C166+D167*D166+E167*E166+F167*F166+G167*G166+H167*H166+J167*J166+K167*K166+L167*L166+M167*M166)/O166</f>
        <v>3.8204724409448816</v>
      </c>
      <c r="P167" s="380">
        <f>(I167*I166+N167*N166)/P166</f>
        <v>3.820472440944882</v>
      </c>
    </row>
    <row r="168" spans="2:16" ht="19.5">
      <c r="B168" s="392" t="s">
        <v>212</v>
      </c>
      <c r="C168" s="48">
        <f t="shared" ref="C168:H168" si="64">C166*(13-C167)</f>
        <v>468.09999999999997</v>
      </c>
      <c r="D168" s="47">
        <f t="shared" si="64"/>
        <v>394.8</v>
      </c>
      <c r="E168" s="47">
        <f t="shared" si="64"/>
        <v>328.59999999999997</v>
      </c>
      <c r="F168" s="47">
        <f t="shared" si="64"/>
        <v>183</v>
      </c>
      <c r="G168" s="47">
        <f t="shared" si="64"/>
        <v>16.800000000000015</v>
      </c>
      <c r="H168" s="47">
        <f t="shared" si="64"/>
        <v>0</v>
      </c>
      <c r="I168" s="376">
        <f>SUM(C168:G168)</f>
        <v>1391.3</v>
      </c>
      <c r="J168" s="47">
        <f>J166*(13-J167)</f>
        <v>14.699999999999985</v>
      </c>
      <c r="K168" s="47">
        <f>K166*(13-K167)</f>
        <v>176.70000000000002</v>
      </c>
      <c r="L168" s="47">
        <f>L166*(13-L167)</f>
        <v>318</v>
      </c>
      <c r="M168" s="47">
        <f>M166*(13-M167)</f>
        <v>430.90000000000003</v>
      </c>
      <c r="N168" s="376">
        <f>SUM(J168:M168)</f>
        <v>940.3</v>
      </c>
      <c r="O168" s="377">
        <f>O166*(13-O167)</f>
        <v>2331.6000000000004</v>
      </c>
      <c r="P168" s="381">
        <f>P166*(13-P167)</f>
        <v>2331.6</v>
      </c>
    </row>
    <row r="169" spans="2:16" ht="19.5">
      <c r="B169" s="392" t="s">
        <v>213</v>
      </c>
      <c r="C169" s="48">
        <f t="shared" ref="C169:H169" si="65">C166*(17-C167)</f>
        <v>592.1</v>
      </c>
      <c r="D169" s="47">
        <f t="shared" si="65"/>
        <v>506.80000000000007</v>
      </c>
      <c r="E169" s="47">
        <f t="shared" si="65"/>
        <v>452.59999999999997</v>
      </c>
      <c r="F169" s="47">
        <f t="shared" si="65"/>
        <v>303</v>
      </c>
      <c r="G169" s="47">
        <f t="shared" si="65"/>
        <v>100.80000000000001</v>
      </c>
      <c r="H169" s="47">
        <f t="shared" si="65"/>
        <v>0</v>
      </c>
      <c r="I169" s="376">
        <f>SUM(C169:G169)</f>
        <v>1955.3</v>
      </c>
      <c r="J169" s="47">
        <f>J166*(17-J167)</f>
        <v>98.699999999999989</v>
      </c>
      <c r="K169" s="47">
        <f>K166*(17-K167)</f>
        <v>300.7</v>
      </c>
      <c r="L169" s="47">
        <f>L166*(17-L167)</f>
        <v>438</v>
      </c>
      <c r="M169" s="47">
        <f>M166*(17-M167)</f>
        <v>554.9</v>
      </c>
      <c r="N169" s="376">
        <f>SUM(J169:M169)</f>
        <v>1392.3</v>
      </c>
      <c r="O169" s="377">
        <f>O166*(17-O167)</f>
        <v>3347.6000000000004</v>
      </c>
      <c r="P169" s="381">
        <f>P166*(17-P167)</f>
        <v>3347.6</v>
      </c>
    </row>
    <row r="170" spans="2:16" ht="19.5">
      <c r="B170" s="392" t="s">
        <v>249</v>
      </c>
      <c r="C170" s="50">
        <f t="shared" ref="C170:H170" si="66">C166*(18-C167)</f>
        <v>623.1</v>
      </c>
      <c r="D170" s="49">
        <f t="shared" si="66"/>
        <v>534.80000000000007</v>
      </c>
      <c r="E170" s="49">
        <f t="shared" si="66"/>
        <v>483.59999999999997</v>
      </c>
      <c r="F170" s="49">
        <f t="shared" si="66"/>
        <v>333</v>
      </c>
      <c r="G170" s="49">
        <f t="shared" si="66"/>
        <v>121.80000000000001</v>
      </c>
      <c r="H170" s="49">
        <f t="shared" si="66"/>
        <v>0</v>
      </c>
      <c r="I170" s="376">
        <f>SUM(C170:G170)</f>
        <v>2096.3000000000002</v>
      </c>
      <c r="J170" s="49">
        <f>J166*(18-J167)</f>
        <v>119.69999999999999</v>
      </c>
      <c r="K170" s="49">
        <f>K166*(18-K167)</f>
        <v>331.7</v>
      </c>
      <c r="L170" s="49">
        <f>L166*(18-L167)</f>
        <v>468</v>
      </c>
      <c r="M170" s="49">
        <f>M166*(18-M167)</f>
        <v>585.9</v>
      </c>
      <c r="N170" s="376">
        <f>SUM(J170:M170)</f>
        <v>1505.3</v>
      </c>
      <c r="O170" s="378">
        <f>O166*(18-O167)</f>
        <v>3601.6000000000004</v>
      </c>
      <c r="P170" s="382">
        <f>P166*(18-P167)</f>
        <v>3601.6</v>
      </c>
    </row>
    <row r="171" spans="2:16" ht="20.25" thickBot="1">
      <c r="B171" s="405" t="s">
        <v>215</v>
      </c>
      <c r="C171" s="52">
        <f t="shared" ref="C171:H171" si="67">C166*(19-C167)</f>
        <v>654.1</v>
      </c>
      <c r="D171" s="51">
        <f t="shared" si="67"/>
        <v>562.80000000000007</v>
      </c>
      <c r="E171" s="51">
        <f t="shared" si="67"/>
        <v>514.6</v>
      </c>
      <c r="F171" s="51">
        <f t="shared" si="67"/>
        <v>363</v>
      </c>
      <c r="G171" s="51">
        <f t="shared" si="67"/>
        <v>142.80000000000001</v>
      </c>
      <c r="H171" s="51">
        <f t="shared" si="67"/>
        <v>0</v>
      </c>
      <c r="I171" s="383">
        <f>SUM(C171:G171)</f>
        <v>2237.3000000000002</v>
      </c>
      <c r="J171" s="51">
        <f>J166*(19-J167)</f>
        <v>140.69999999999999</v>
      </c>
      <c r="K171" s="51">
        <f>K166*(19-K167)</f>
        <v>362.7</v>
      </c>
      <c r="L171" s="51">
        <f>L166*(19-L167)</f>
        <v>498.00000000000006</v>
      </c>
      <c r="M171" s="51">
        <f>M166*(19-M167)</f>
        <v>616.9</v>
      </c>
      <c r="N171" s="383">
        <f>SUM(J171:M171)</f>
        <v>1618.3000000000002</v>
      </c>
      <c r="O171" s="384">
        <f>O166*(19-O167)</f>
        <v>3855.6000000000004</v>
      </c>
      <c r="P171" s="385">
        <f>P166*(19-P167)</f>
        <v>3855.6</v>
      </c>
    </row>
    <row r="172" spans="2:16" ht="15.75" thickBot="1">
      <c r="B172" s="57"/>
      <c r="C172" s="57"/>
      <c r="D172" s="57"/>
      <c r="E172" s="57"/>
      <c r="F172" s="57"/>
      <c r="G172" s="57"/>
      <c r="H172" s="57"/>
      <c r="I172" s="57"/>
      <c r="J172" s="62"/>
      <c r="K172" s="57"/>
      <c r="L172" s="57"/>
      <c r="M172" s="57"/>
      <c r="N172" s="57"/>
      <c r="O172" s="57"/>
      <c r="P172" s="57"/>
    </row>
    <row r="173" spans="2:16" ht="24" thickBot="1">
      <c r="B173" s="170" t="s">
        <v>236</v>
      </c>
      <c r="C173" s="458" t="s">
        <v>237</v>
      </c>
      <c r="D173" s="458"/>
      <c r="E173" s="458"/>
      <c r="F173" s="458"/>
      <c r="G173" s="458"/>
      <c r="H173" s="458"/>
      <c r="I173" s="458"/>
      <c r="J173" s="458"/>
      <c r="K173" s="458"/>
      <c r="L173" s="458"/>
      <c r="M173" s="459"/>
      <c r="N173" s="459"/>
      <c r="O173" s="459"/>
      <c r="P173" s="460"/>
    </row>
    <row r="174" spans="2:16" ht="15.75">
      <c r="B174" s="465" t="s">
        <v>195</v>
      </c>
      <c r="C174" s="461" t="s">
        <v>196</v>
      </c>
      <c r="D174" s="461" t="s">
        <v>197</v>
      </c>
      <c r="E174" s="461" t="s">
        <v>198</v>
      </c>
      <c r="F174" s="461" t="s">
        <v>199</v>
      </c>
      <c r="G174" s="461" t="s">
        <v>200</v>
      </c>
      <c r="H174" s="461" t="s">
        <v>201</v>
      </c>
      <c r="I174" s="467" t="s">
        <v>202</v>
      </c>
      <c r="J174" s="461" t="s">
        <v>203</v>
      </c>
      <c r="K174" s="461" t="s">
        <v>204</v>
      </c>
      <c r="L174" s="461" t="s">
        <v>205</v>
      </c>
      <c r="M174" s="461" t="s">
        <v>206</v>
      </c>
      <c r="N174" s="467" t="s">
        <v>207</v>
      </c>
      <c r="O174" s="456" t="s">
        <v>208</v>
      </c>
      <c r="P174" s="457"/>
    </row>
    <row r="175" spans="2:16" ht="16.5" thickBot="1">
      <c r="B175" s="466"/>
      <c r="C175" s="462"/>
      <c r="D175" s="462"/>
      <c r="E175" s="462"/>
      <c r="F175" s="462"/>
      <c r="G175" s="462"/>
      <c r="H175" s="462"/>
      <c r="I175" s="462"/>
      <c r="J175" s="462"/>
      <c r="K175" s="462"/>
      <c r="L175" s="462"/>
      <c r="M175" s="462"/>
      <c r="N175" s="462"/>
      <c r="O175" s="145" t="s">
        <v>234</v>
      </c>
      <c r="P175" s="30" t="s">
        <v>235</v>
      </c>
    </row>
    <row r="176" spans="2:16" ht="15.75">
      <c r="B176" s="174">
        <v>2000</v>
      </c>
      <c r="C176" s="173">
        <f t="shared" ref="C176:P176" si="68">C11/C$171</f>
        <v>0.9382357437700658</v>
      </c>
      <c r="D176" s="172">
        <f t="shared" si="68"/>
        <v>0.83262260127931764</v>
      </c>
      <c r="E176" s="172">
        <f t="shared" si="68"/>
        <v>0.844733773804897</v>
      </c>
      <c r="F176" s="172">
        <f t="shared" si="68"/>
        <v>0.60633608815426998</v>
      </c>
      <c r="G176" s="172">
        <f t="shared" si="68"/>
        <v>0.2310924369747899</v>
      </c>
      <c r="H176" s="172"/>
      <c r="I176" s="172">
        <f t="shared" si="68"/>
        <v>0.79117686497117057</v>
      </c>
      <c r="J176" s="172">
        <f t="shared" si="68"/>
        <v>0.61691542288557211</v>
      </c>
      <c r="K176" s="172">
        <f t="shared" si="68"/>
        <v>0.60380479735318449</v>
      </c>
      <c r="L176" s="172">
        <f t="shared" si="68"/>
        <v>0.85441767068273078</v>
      </c>
      <c r="M176" s="172">
        <f t="shared" si="68"/>
        <v>0.89820068082347226</v>
      </c>
      <c r="N176" s="172">
        <f t="shared" si="68"/>
        <v>0.7942903046406723</v>
      </c>
      <c r="O176" s="360">
        <f t="shared" si="68"/>
        <v>0.7938064114534702</v>
      </c>
      <c r="P176" s="358">
        <f t="shared" si="68"/>
        <v>0.79248366013071903</v>
      </c>
    </row>
    <row r="177" spans="2:16" ht="15.75">
      <c r="B177" s="175">
        <v>2001</v>
      </c>
      <c r="C177" s="34">
        <f t="shared" ref="C177:P177" si="69">C21/C$171</f>
        <v>0.96544870814860106</v>
      </c>
      <c r="D177" s="33">
        <f t="shared" si="69"/>
        <v>0.92270788912579937</v>
      </c>
      <c r="E177" s="33">
        <f t="shared" si="69"/>
        <v>0.92363000388651373</v>
      </c>
      <c r="F177" s="33">
        <f t="shared" si="69"/>
        <v>1.0030303030303032</v>
      </c>
      <c r="G177" s="33">
        <f t="shared" si="69"/>
        <v>0.15056022408963587</v>
      </c>
      <c r="H177" s="33"/>
      <c r="I177" s="33">
        <f t="shared" si="69"/>
        <v>0.89916417109909264</v>
      </c>
      <c r="J177" s="33">
        <f t="shared" si="69"/>
        <v>1.2952380952380951</v>
      </c>
      <c r="K177" s="33">
        <f t="shared" si="69"/>
        <v>0.43517703247151757</v>
      </c>
      <c r="L177" s="33">
        <f t="shared" si="69"/>
        <v>0.98373493975903603</v>
      </c>
      <c r="M177" s="33">
        <f t="shared" si="69"/>
        <v>1.055438482736262</v>
      </c>
      <c r="N177" s="33">
        <f t="shared" si="69"/>
        <v>0.91520651898746774</v>
      </c>
      <c r="O177" s="171">
        <f t="shared" si="69"/>
        <v>0.92511637869006613</v>
      </c>
      <c r="P177" s="35">
        <f t="shared" si="69"/>
        <v>0.90589758005950294</v>
      </c>
    </row>
    <row r="178" spans="2:16" ht="15.75">
      <c r="B178" s="175">
        <v>2002</v>
      </c>
      <c r="C178" s="34">
        <f t="shared" ref="C178:P178" si="70">C31/C$171</f>
        <v>0.976303317535545</v>
      </c>
      <c r="D178" s="33">
        <f t="shared" si="70"/>
        <v>0.81592039800994998</v>
      </c>
      <c r="E178" s="33">
        <f t="shared" si="70"/>
        <v>0.95180722891566261</v>
      </c>
      <c r="F178" s="33">
        <f t="shared" si="70"/>
        <v>1.0633608815426998</v>
      </c>
      <c r="G178" s="33">
        <f t="shared" si="70"/>
        <v>0.53291316526610633</v>
      </c>
      <c r="H178" s="33"/>
      <c r="I178" s="33">
        <f t="shared" si="70"/>
        <v>0.91614892951325244</v>
      </c>
      <c r="J178" s="33">
        <f t="shared" si="70"/>
        <v>1.4179104477611941</v>
      </c>
      <c r="K178" s="33">
        <f t="shared" si="70"/>
        <v>1.0816101461262755</v>
      </c>
      <c r="L178" s="33">
        <f t="shared" si="70"/>
        <v>0.96385542168674687</v>
      </c>
      <c r="M178" s="33">
        <f t="shared" si="70"/>
        <v>1.1055276381909549</v>
      </c>
      <c r="N178" s="33">
        <f t="shared" si="70"/>
        <v>1.0837298399555089</v>
      </c>
      <c r="O178" s="171">
        <f t="shared" si="70"/>
        <v>0.98648718746757957</v>
      </c>
      <c r="P178" s="35">
        <f t="shared" si="70"/>
        <v>0.98648718746757968</v>
      </c>
    </row>
    <row r="179" spans="2:16">
      <c r="B179" s="175">
        <v>2003</v>
      </c>
      <c r="C179" s="34">
        <f t="shared" ref="C179:P179" si="71">C41/C$171</f>
        <v>1.0284360189573458</v>
      </c>
      <c r="D179" s="33">
        <f t="shared" si="71"/>
        <v>1.1791044776119401</v>
      </c>
      <c r="E179" s="33">
        <f t="shared" si="71"/>
        <v>0.94578313253012036</v>
      </c>
      <c r="F179" s="33">
        <f t="shared" si="71"/>
        <v>1.0454545454545454</v>
      </c>
      <c r="G179" s="33">
        <f t="shared" si="71"/>
        <v>0.58823529411764697</v>
      </c>
      <c r="H179" s="33"/>
      <c r="I179" s="33">
        <f t="shared" si="71"/>
        <v>1.0219907924730702</v>
      </c>
      <c r="J179" s="33">
        <f t="shared" si="71"/>
        <v>1.1371712864250179</v>
      </c>
      <c r="K179" s="33">
        <f t="shared" si="71"/>
        <v>1.3333333333333333</v>
      </c>
      <c r="L179" s="33">
        <f t="shared" si="71"/>
        <v>0.94578313253012036</v>
      </c>
      <c r="M179" s="33">
        <f t="shared" si="71"/>
        <v>1.0301507537688444</v>
      </c>
      <c r="N179" s="33">
        <f t="shared" si="71"/>
        <v>1.0814434900821848</v>
      </c>
      <c r="O179" s="33">
        <f t="shared" si="71"/>
        <v>1.0469447038074489</v>
      </c>
      <c r="P179" s="35">
        <f t="shared" si="71"/>
        <v>1.0469447038074489</v>
      </c>
    </row>
    <row r="180" spans="2:16">
      <c r="B180" s="175">
        <v>2004</v>
      </c>
      <c r="C180" s="34">
        <f>C51/C$171</f>
        <v>1.0710900473933649</v>
      </c>
      <c r="D180" s="33">
        <f t="shared" ref="D180:P180" si="72">D51/D$171</f>
        <v>0.97388059701492513</v>
      </c>
      <c r="E180" s="33">
        <f t="shared" si="72"/>
        <v>1.0481927710843373</v>
      </c>
      <c r="F180" s="33">
        <f t="shared" si="72"/>
        <v>0.94214876033057848</v>
      </c>
      <c r="G180" s="33">
        <f t="shared" si="72"/>
        <v>1.9971988795518205</v>
      </c>
      <c r="H180" s="33"/>
      <c r="I180" s="33">
        <f t="shared" si="72"/>
        <v>1.0795601841505384</v>
      </c>
      <c r="J180" s="33">
        <f t="shared" si="72"/>
        <v>0.63255152807391624</v>
      </c>
      <c r="K180" s="33">
        <f t="shared" si="72"/>
        <v>0.89743589743589747</v>
      </c>
      <c r="L180" s="33">
        <f t="shared" si="72"/>
        <v>0.99397590361445776</v>
      </c>
      <c r="M180" s="33">
        <f t="shared" si="72"/>
        <v>1.0301507537688444</v>
      </c>
      <c r="N180" s="33">
        <f t="shared" si="72"/>
        <v>0.95470555521225964</v>
      </c>
      <c r="O180" s="33">
        <f t="shared" si="72"/>
        <v>1.0458294428882662</v>
      </c>
      <c r="P180" s="35">
        <f t="shared" si="72"/>
        <v>1.0271553065670713</v>
      </c>
    </row>
    <row r="181" spans="2:16">
      <c r="B181" s="175">
        <f>B180+1</f>
        <v>2005</v>
      </c>
      <c r="C181" s="34">
        <f>C61/C$171</f>
        <v>0.9146919431279622</v>
      </c>
      <c r="D181" s="33">
        <f t="shared" ref="D181:P181" si="73">D61/D$171</f>
        <v>1.1492537313432836</v>
      </c>
      <c r="E181" s="33">
        <f t="shared" si="73"/>
        <v>1.072289156626506</v>
      </c>
      <c r="F181" s="33">
        <f t="shared" si="73"/>
        <v>0.85123966942148765</v>
      </c>
      <c r="G181" s="33">
        <f t="shared" si="73"/>
        <v>1.134453781512605</v>
      </c>
      <c r="H181" s="33"/>
      <c r="I181" s="33">
        <f t="shared" si="73"/>
        <v>1.0136772001966656</v>
      </c>
      <c r="J181" s="33">
        <f t="shared" si="73"/>
        <v>1.0021321961620471</v>
      </c>
      <c r="K181" s="33">
        <f t="shared" si="73"/>
        <v>0.95726495726495731</v>
      </c>
      <c r="L181" s="33">
        <f t="shared" si="73"/>
        <v>1.0903614457831323</v>
      </c>
      <c r="M181" s="33">
        <f t="shared" si="73"/>
        <v>1.0452261306532664</v>
      </c>
      <c r="N181" s="33">
        <f t="shared" si="73"/>
        <v>1.0356546993758882</v>
      </c>
      <c r="O181" s="33">
        <f t="shared" si="73"/>
        <v>1.0357402220147316</v>
      </c>
      <c r="P181" s="35">
        <f t="shared" si="73"/>
        <v>1.0229017532939102</v>
      </c>
    </row>
    <row r="182" spans="2:16">
      <c r="B182" s="175">
        <f t="shared" ref="B182:B189" si="74">B181+1</f>
        <v>2006</v>
      </c>
      <c r="C182" s="34">
        <f>C71/C$171</f>
        <v>1.1611374407582937</v>
      </c>
      <c r="D182" s="33">
        <f t="shared" ref="D182:P182" si="75">D71/D$171</f>
        <v>1.08955223880597</v>
      </c>
      <c r="E182" s="33">
        <f t="shared" si="75"/>
        <v>1.1445783132530121</v>
      </c>
      <c r="F182" s="33">
        <f t="shared" si="75"/>
        <v>1.0165289256198347</v>
      </c>
      <c r="G182" s="33">
        <f t="shared" si="75"/>
        <v>1.3473389355742296</v>
      </c>
      <c r="H182" s="33"/>
      <c r="I182" s="33">
        <f t="shared" si="75"/>
        <v>1.12774326196755</v>
      </c>
      <c r="J182" s="33">
        <f t="shared" si="75"/>
        <v>0</v>
      </c>
      <c r="K182" s="33">
        <f t="shared" si="75"/>
        <v>0.78632478632478631</v>
      </c>
      <c r="L182" s="33">
        <f t="shared" si="75"/>
        <v>0.89156626506024084</v>
      </c>
      <c r="M182" s="33">
        <f t="shared" si="75"/>
        <v>0.87437185929648242</v>
      </c>
      <c r="N182" s="33">
        <f t="shared" si="75"/>
        <v>0.78390904035098541</v>
      </c>
      <c r="O182" s="33">
        <f t="shared" si="75"/>
        <v>1.0065100114119723</v>
      </c>
      <c r="P182" s="35">
        <f t="shared" si="75"/>
        <v>0.98342670401493926</v>
      </c>
    </row>
    <row r="183" spans="2:16">
      <c r="B183" s="175">
        <f t="shared" si="74"/>
        <v>2007</v>
      </c>
      <c r="C183" s="34">
        <f>C81/C$171</f>
        <v>0.78672985781990523</v>
      </c>
      <c r="D183" s="33">
        <f t="shared" ref="D183:P183" si="76">D81/D$171</f>
        <v>0.83084577114427849</v>
      </c>
      <c r="E183" s="33">
        <f t="shared" si="76"/>
        <v>0.89156626506024095</v>
      </c>
      <c r="F183" s="33">
        <f t="shared" si="76"/>
        <v>0.57300275482093666</v>
      </c>
      <c r="G183" s="33">
        <f t="shared" si="76"/>
        <v>0.82983193277310918</v>
      </c>
      <c r="H183" s="33"/>
      <c r="I183" s="33">
        <f t="shared" si="76"/>
        <v>0.79001474992178067</v>
      </c>
      <c r="J183" s="33">
        <f t="shared" si="76"/>
        <v>0.2914001421464108</v>
      </c>
      <c r="K183" s="33">
        <f t="shared" si="76"/>
        <v>1.1111111111111112</v>
      </c>
      <c r="L183" s="33">
        <f t="shared" si="76"/>
        <v>1.1265060240963853</v>
      </c>
      <c r="M183" s="33">
        <f t="shared" si="76"/>
        <v>1.0100502512562815</v>
      </c>
      <c r="N183" s="33">
        <f t="shared" si="76"/>
        <v>1.0060557375023171</v>
      </c>
      <c r="O183" s="33">
        <f t="shared" si="76"/>
        <v>0.88990040460628683</v>
      </c>
      <c r="P183" s="35">
        <f t="shared" si="76"/>
        <v>0.88069301794791988</v>
      </c>
    </row>
    <row r="184" spans="2:16">
      <c r="B184" s="175">
        <f t="shared" si="74"/>
        <v>2008</v>
      </c>
      <c r="C184" s="34">
        <f>C91/C$171</f>
        <v>0.86255924170616105</v>
      </c>
      <c r="D184" s="33">
        <f t="shared" ref="D184:P184" si="77">D91/D$171</f>
        <v>0.85074626865671643</v>
      </c>
      <c r="E184" s="33">
        <f t="shared" si="77"/>
        <v>1.0481927710843373</v>
      </c>
      <c r="F184" s="33">
        <f t="shared" si="77"/>
        <v>1.0661157024793388</v>
      </c>
      <c r="G184" s="33">
        <f t="shared" si="77"/>
        <v>0.82983193277310918</v>
      </c>
      <c r="H184" s="33"/>
      <c r="I184" s="33">
        <f t="shared" si="77"/>
        <v>0.93322308139275012</v>
      </c>
      <c r="J184" s="33">
        <f t="shared" si="77"/>
        <v>1.5778251599147122</v>
      </c>
      <c r="K184" s="33">
        <f t="shared" si="77"/>
        <v>1.0341880341880341</v>
      </c>
      <c r="L184" s="33">
        <f t="shared" si="77"/>
        <v>0.96987951807228912</v>
      </c>
      <c r="M184" s="33">
        <f t="shared" si="77"/>
        <v>0.9949748743718595</v>
      </c>
      <c r="N184" s="33">
        <f t="shared" si="77"/>
        <v>1.04671568930359</v>
      </c>
      <c r="O184" s="33">
        <f t="shared" si="77"/>
        <v>0.99149289345367764</v>
      </c>
      <c r="P184" s="35">
        <f t="shared" si="77"/>
        <v>0.98085901027077493</v>
      </c>
    </row>
    <row r="185" spans="2:16">
      <c r="B185" s="175">
        <f t="shared" si="74"/>
        <v>2009</v>
      </c>
      <c r="C185" s="34">
        <f>C101/C$171</f>
        <v>1.127962085308057</v>
      </c>
      <c r="D185" s="33">
        <f t="shared" ref="D185:P185" si="78">D101/D$171</f>
        <v>1.044776119402985</v>
      </c>
      <c r="E185" s="33">
        <f t="shared" si="78"/>
        <v>1.0120481927710845</v>
      </c>
      <c r="F185" s="33">
        <f t="shared" si="78"/>
        <v>0.56473829201101922</v>
      </c>
      <c r="G185" s="33">
        <f t="shared" si="78"/>
        <v>1.2058823529411764</v>
      </c>
      <c r="H185" s="33"/>
      <c r="I185" s="33">
        <f t="shared" si="78"/>
        <v>0.99396594108970637</v>
      </c>
      <c r="J185" s="33">
        <f t="shared" si="78"/>
        <v>0.74626865671641796</v>
      </c>
      <c r="K185" s="33">
        <f t="shared" si="78"/>
        <v>1.1025641025641026</v>
      </c>
      <c r="L185" s="33">
        <f t="shared" si="78"/>
        <v>0.86144578313253006</v>
      </c>
      <c r="M185" s="33">
        <f t="shared" si="78"/>
        <v>1.0552763819095479</v>
      </c>
      <c r="N185" s="33">
        <f t="shared" si="78"/>
        <v>0.97936105790026562</v>
      </c>
      <c r="O185" s="33">
        <f t="shared" si="78"/>
        <v>1.015458035065878</v>
      </c>
      <c r="P185" s="35">
        <f t="shared" si="78"/>
        <v>0.98783587509077708</v>
      </c>
    </row>
    <row r="186" spans="2:16">
      <c r="B186" s="175">
        <f t="shared" si="74"/>
        <v>2010</v>
      </c>
      <c r="C186" s="34">
        <f>C111/C$171</f>
        <v>1.1611374407582937</v>
      </c>
      <c r="D186" s="33">
        <f t="shared" ref="D186:P186" si="79">D111/D$171</f>
        <v>1.0696517412935322</v>
      </c>
      <c r="E186" s="33">
        <f t="shared" si="79"/>
        <v>1.0421686746987953</v>
      </c>
      <c r="F186" s="33">
        <f t="shared" si="79"/>
        <v>0.97520661157024791</v>
      </c>
      <c r="G186" s="33">
        <f t="shared" si="79"/>
        <v>1.857142857142857</v>
      </c>
      <c r="H186" s="33"/>
      <c r="I186" s="33">
        <f t="shared" si="79"/>
        <v>1.1250167612747508</v>
      </c>
      <c r="J186" s="33">
        <f t="shared" si="79"/>
        <v>1.8976545842217485</v>
      </c>
      <c r="K186" s="33">
        <f t="shared" si="79"/>
        <v>1.1623931623931623</v>
      </c>
      <c r="L186" s="33">
        <f t="shared" si="79"/>
        <v>0.9518072289156625</v>
      </c>
      <c r="M186" s="33">
        <f t="shared" si="79"/>
        <v>1.2512562814070352</v>
      </c>
      <c r="N186" s="33">
        <f t="shared" si="79"/>
        <v>1.1953902243094605</v>
      </c>
      <c r="O186" s="33">
        <f t="shared" si="79"/>
        <v>1.1714130096483037</v>
      </c>
      <c r="P186" s="35">
        <f t="shared" si="79"/>
        <v>1.1545544143583359</v>
      </c>
    </row>
    <row r="187" spans="2:16">
      <c r="B187" s="175">
        <f t="shared" si="74"/>
        <v>2011</v>
      </c>
      <c r="C187" s="34">
        <f>C121/C$171</f>
        <v>0.97156398104265396</v>
      </c>
      <c r="D187" s="33">
        <f t="shared" ref="D187:P187" si="80">D121/D$171</f>
        <v>1.0696517412935322</v>
      </c>
      <c r="E187" s="33">
        <f t="shared" si="80"/>
        <v>0.95180722891566261</v>
      </c>
      <c r="F187" s="33">
        <f t="shared" si="80"/>
        <v>0.81818181818181823</v>
      </c>
      <c r="G187" s="33">
        <f t="shared" si="80"/>
        <v>0.72829131652661061</v>
      </c>
      <c r="H187" s="33"/>
      <c r="I187" s="33">
        <f t="shared" si="80"/>
        <v>0.95128056139096229</v>
      </c>
      <c r="J187" s="33">
        <f t="shared" si="80"/>
        <v>0.53304904051172708</v>
      </c>
      <c r="K187" s="33">
        <f t="shared" si="80"/>
        <v>0.95340501792114707</v>
      </c>
      <c r="L187" s="33">
        <f t="shared" si="80"/>
        <v>1.0301204819277108</v>
      </c>
      <c r="M187" s="33">
        <f t="shared" si="80"/>
        <v>0.88944723618090449</v>
      </c>
      <c r="N187" s="33">
        <f t="shared" si="80"/>
        <v>0.91608478032503238</v>
      </c>
      <c r="O187" s="33">
        <f t="shared" si="80"/>
        <v>0.93650793650793651</v>
      </c>
      <c r="P187" s="35">
        <f t="shared" si="80"/>
        <v>0.93650793650793662</v>
      </c>
    </row>
    <row r="188" spans="2:16">
      <c r="B188" s="175">
        <f t="shared" si="74"/>
        <v>2012</v>
      </c>
      <c r="C188" s="34">
        <f>C131/C$171</f>
        <v>0.87203791469194303</v>
      </c>
      <c r="D188" s="33">
        <f t="shared" ref="D188:P188" si="81">D131/D$171</f>
        <v>0.66666666666666652</v>
      </c>
      <c r="E188" s="33">
        <f t="shared" si="81"/>
        <v>0.86144578313253006</v>
      </c>
      <c r="F188" s="33">
        <f t="shared" si="81"/>
        <v>0.98484848484848486</v>
      </c>
      <c r="G188" s="33">
        <f t="shared" si="81"/>
        <v>0.86134453781512588</v>
      </c>
      <c r="H188" s="33"/>
      <c r="I188" s="33">
        <f t="shared" si="81"/>
        <v>0.83556072051133046</v>
      </c>
      <c r="J188" s="33">
        <f t="shared" si="81"/>
        <v>1.2082444918265816</v>
      </c>
      <c r="K188" s="33">
        <f t="shared" si="81"/>
        <v>0.94871794871794868</v>
      </c>
      <c r="L188" s="33">
        <f t="shared" si="81"/>
        <v>0.96385542168674687</v>
      </c>
      <c r="M188" s="33">
        <f t="shared" si="81"/>
        <v>0.89949748743718594</v>
      </c>
      <c r="N188" s="33">
        <f t="shared" si="81"/>
        <v>0.95717728480504227</v>
      </c>
      <c r="O188" s="33">
        <f t="shared" si="81"/>
        <v>0.90476190476190466</v>
      </c>
      <c r="P188" s="35">
        <f t="shared" si="81"/>
        <v>0.8866064944496318</v>
      </c>
    </row>
    <row r="189" spans="2:16">
      <c r="B189" s="175">
        <f t="shared" si="74"/>
        <v>2013</v>
      </c>
      <c r="C189" s="34">
        <f>C141/C$171</f>
        <v>0.81042654028436023</v>
      </c>
      <c r="D189" s="33">
        <f t="shared" ref="D189:P189" si="82">D141/D$171</f>
        <v>0.81094527363184077</v>
      </c>
      <c r="E189" s="33">
        <f t="shared" si="82"/>
        <v>1.006024096385542</v>
      </c>
      <c r="F189" s="33">
        <f t="shared" si="82"/>
        <v>1.0082644628099173</v>
      </c>
      <c r="G189" s="33">
        <f t="shared" si="82"/>
        <v>1.7296918767507001</v>
      </c>
      <c r="H189" s="33"/>
      <c r="I189" s="33">
        <f t="shared" si="82"/>
        <v>0.94631922406472069</v>
      </c>
      <c r="J189" s="33">
        <f t="shared" si="82"/>
        <v>1.3503909026297087</v>
      </c>
      <c r="K189" s="33">
        <f t="shared" si="82"/>
        <v>0.94871794871794868</v>
      </c>
      <c r="L189" s="33">
        <f t="shared" si="82"/>
        <v>0.98192771084337338</v>
      </c>
      <c r="M189" s="33">
        <f t="shared" si="82"/>
        <v>0.9346733668341709</v>
      </c>
      <c r="N189" s="33">
        <f t="shared" si="82"/>
        <v>0.98850645739356091</v>
      </c>
      <c r="O189" s="33">
        <f t="shared" si="82"/>
        <v>0.98736902168274698</v>
      </c>
      <c r="P189" s="35">
        <f t="shared" si="82"/>
        <v>0.96402635128125336</v>
      </c>
    </row>
    <row r="190" spans="2:16">
      <c r="B190" s="175">
        <f>B189+1</f>
        <v>2014</v>
      </c>
      <c r="C190" s="34">
        <f>C151/C$171</f>
        <v>0.90521327014218012</v>
      </c>
      <c r="D190" s="33">
        <f t="shared" ref="D190:P190" si="83">D151/D$171</f>
        <v>0.89054726368159176</v>
      </c>
      <c r="E190" s="33">
        <f t="shared" si="83"/>
        <v>0.83132530120481929</v>
      </c>
      <c r="F190" s="33">
        <f t="shared" si="83"/>
        <v>0.79338842975206614</v>
      </c>
      <c r="G190" s="33">
        <f t="shared" si="83"/>
        <v>1.6932773109243697</v>
      </c>
      <c r="H190" s="33"/>
      <c r="I190" s="33">
        <f t="shared" si="83"/>
        <v>0.91668529030527868</v>
      </c>
      <c r="J190" s="33">
        <f t="shared" si="83"/>
        <v>0.6385927505330492</v>
      </c>
      <c r="K190" s="33">
        <f t="shared" si="83"/>
        <v>0.72965305015253012</v>
      </c>
      <c r="L190" s="33">
        <f t="shared" si="83"/>
        <v>0.90240294511378838</v>
      </c>
      <c r="M190" s="33">
        <f t="shared" si="83"/>
        <v>0.90776462959961102</v>
      </c>
      <c r="N190" s="33">
        <f t="shared" si="83"/>
        <v>0.84279294812889405</v>
      </c>
      <c r="O190" s="33">
        <f t="shared" si="83"/>
        <v>0.88567066810794404</v>
      </c>
      <c r="P190" s="35">
        <f t="shared" si="83"/>
        <v>0.88567066810794415</v>
      </c>
    </row>
    <row r="191" spans="2:16" ht="15.75" thickBot="1">
      <c r="B191" s="176">
        <f>B190+1</f>
        <v>2015</v>
      </c>
      <c r="C191" s="37">
        <f>C161/C$171</f>
        <v>0.88426846048004881</v>
      </c>
      <c r="D191" s="36">
        <f t="shared" ref="D191:O191" si="84">D161/D$171</f>
        <v>1.1262247436287949</v>
      </c>
      <c r="E191" s="36">
        <f t="shared" si="84"/>
        <v>0.94442285270112702</v>
      </c>
      <c r="F191" s="36">
        <f t="shared" si="84"/>
        <v>0.94516069788797075</v>
      </c>
      <c r="G191" s="36">
        <f t="shared" si="84"/>
        <v>1.151486401012018</v>
      </c>
      <c r="H191" s="36"/>
      <c r="I191" s="36">
        <f t="shared" si="84"/>
        <v>0.98590483042602028</v>
      </c>
      <c r="J191" s="36">
        <f t="shared" si="84"/>
        <v>0</v>
      </c>
      <c r="K191" s="36">
        <f t="shared" si="84"/>
        <v>0</v>
      </c>
      <c r="L191" s="36">
        <f t="shared" si="84"/>
        <v>0</v>
      </c>
      <c r="M191" s="36">
        <f t="shared" si="84"/>
        <v>0</v>
      </c>
      <c r="N191" s="36">
        <f t="shared" si="84"/>
        <v>0</v>
      </c>
      <c r="O191" s="36">
        <f t="shared" si="84"/>
        <v>0.58739017112221226</v>
      </c>
      <c r="P191" s="411"/>
    </row>
    <row r="192" spans="2:16" ht="15.75" thickBot="1"/>
    <row r="193" spans="2:16" ht="18.75" thickBot="1">
      <c r="B193" s="181" t="s">
        <v>236</v>
      </c>
      <c r="C193" s="478" t="s">
        <v>15</v>
      </c>
      <c r="D193" s="479"/>
      <c r="E193" s="479"/>
      <c r="F193" s="479"/>
      <c r="G193" s="479"/>
      <c r="H193" s="479"/>
      <c r="I193" s="479"/>
      <c r="J193" s="479"/>
      <c r="K193" s="479"/>
      <c r="L193" s="479"/>
      <c r="M193" s="480"/>
      <c r="N193" s="480"/>
      <c r="O193" s="480"/>
      <c r="P193" s="481"/>
    </row>
    <row r="194" spans="2:16" ht="15.75">
      <c r="B194" s="475" t="s">
        <v>195</v>
      </c>
      <c r="C194" s="456" t="s">
        <v>196</v>
      </c>
      <c r="D194" s="456" t="s">
        <v>197</v>
      </c>
      <c r="E194" s="456" t="s">
        <v>198</v>
      </c>
      <c r="F194" s="456" t="s">
        <v>199</v>
      </c>
      <c r="G194" s="456" t="s">
        <v>200</v>
      </c>
      <c r="H194" s="456" t="s">
        <v>201</v>
      </c>
      <c r="I194" s="467" t="s">
        <v>202</v>
      </c>
      <c r="J194" s="456" t="s">
        <v>203</v>
      </c>
      <c r="K194" s="456" t="s">
        <v>204</v>
      </c>
      <c r="L194" s="456" t="s">
        <v>205</v>
      </c>
      <c r="M194" s="456" t="s">
        <v>206</v>
      </c>
      <c r="N194" s="467" t="s">
        <v>207</v>
      </c>
      <c r="O194" s="456" t="s">
        <v>208</v>
      </c>
      <c r="P194" s="457"/>
    </row>
    <row r="195" spans="2:16" ht="16.5" thickBot="1">
      <c r="B195" s="476"/>
      <c r="C195" s="477"/>
      <c r="D195" s="477"/>
      <c r="E195" s="477"/>
      <c r="F195" s="477"/>
      <c r="G195" s="477"/>
      <c r="H195" s="477"/>
      <c r="I195" s="477"/>
      <c r="J195" s="477"/>
      <c r="K195" s="477"/>
      <c r="L195" s="477"/>
      <c r="M195" s="477"/>
      <c r="N195" s="477"/>
      <c r="O195" s="183" t="s">
        <v>234</v>
      </c>
      <c r="P195" s="30" t="s">
        <v>235</v>
      </c>
    </row>
    <row r="196" spans="2:16">
      <c r="B196" s="174">
        <v>2000</v>
      </c>
      <c r="C196" s="184">
        <f t="shared" ref="C196:P196" si="85">C7/C$167</f>
        <v>0.37941628264208904</v>
      </c>
      <c r="D196" s="182">
        <f t="shared" si="85"/>
        <v>-2.5830721003134798</v>
      </c>
      <c r="E196" s="182">
        <f t="shared" si="85"/>
        <v>2.073924731182796</v>
      </c>
      <c r="F196" s="182">
        <f t="shared" si="85"/>
        <v>1.2346445824706693</v>
      </c>
      <c r="G196" s="182">
        <f t="shared" si="85"/>
        <v>1.0163934426229508</v>
      </c>
      <c r="H196" s="182"/>
      <c r="I196" s="182">
        <f t="shared" si="85"/>
        <v>1.2356861310902518</v>
      </c>
      <c r="J196" s="182">
        <f t="shared" si="85"/>
        <v>0.90317812269031794</v>
      </c>
      <c r="K196" s="182">
        <f t="shared" si="85"/>
        <v>1.3527397260273972</v>
      </c>
      <c r="L196" s="182">
        <f t="shared" si="85"/>
        <v>2.0069444444444446</v>
      </c>
      <c r="M196" s="182">
        <f t="shared" si="85"/>
        <v>-1.2508960573476704</v>
      </c>
      <c r="N196" s="182">
        <f t="shared" si="85"/>
        <v>1.1991244246894897</v>
      </c>
      <c r="O196" s="182">
        <f t="shared" si="85"/>
        <v>1.2471366398895687</v>
      </c>
      <c r="P196" s="357">
        <f t="shared" si="85"/>
        <v>1.2184172636810144</v>
      </c>
    </row>
    <row r="197" spans="2:16">
      <c r="B197" s="175">
        <v>2001</v>
      </c>
      <c r="C197" s="87">
        <f t="shared" ref="C197:P197" si="86">C17/C$167</f>
        <v>0.65284178187403952</v>
      </c>
      <c r="D197" s="85">
        <f t="shared" si="86"/>
        <v>-0.41233766233766223</v>
      </c>
      <c r="E197" s="85">
        <f t="shared" si="86"/>
        <v>1.528225806451613</v>
      </c>
      <c r="F197" s="85">
        <f t="shared" si="86"/>
        <v>0.99468599033816396</v>
      </c>
      <c r="G197" s="85">
        <f t="shared" si="86"/>
        <v>1.2049180327868854</v>
      </c>
      <c r="H197" s="85"/>
      <c r="I197" s="85">
        <f t="shared" si="86"/>
        <v>0.92778446909667189</v>
      </c>
      <c r="J197" s="85">
        <f t="shared" si="86"/>
        <v>0.9273712737127372</v>
      </c>
      <c r="K197" s="85">
        <f t="shared" si="86"/>
        <v>1.5731330092797169</v>
      </c>
      <c r="L197" s="85">
        <f t="shared" si="86"/>
        <v>1.1125</v>
      </c>
      <c r="M197" s="85">
        <f t="shared" si="86"/>
        <v>2.225806451612903</v>
      </c>
      <c r="N197" s="85">
        <f t="shared" si="86"/>
        <v>1.07454928262009</v>
      </c>
      <c r="O197" s="85">
        <f t="shared" si="86"/>
        <v>1.1152630581831107</v>
      </c>
      <c r="P197" s="88">
        <f t="shared" si="86"/>
        <v>1.015514679276879</v>
      </c>
    </row>
    <row r="198" spans="2:16">
      <c r="B198" s="175">
        <v>2002</v>
      </c>
      <c r="C198" s="87">
        <f t="shared" ref="C198:P198" si="87">C27/C$167</f>
        <v>0.76190476190476186</v>
      </c>
      <c r="D198" s="85">
        <f t="shared" si="87"/>
        <v>-2.3636363636363633</v>
      </c>
      <c r="E198" s="85">
        <f t="shared" si="87"/>
        <v>1.3333333333333335</v>
      </c>
      <c r="F198" s="85">
        <f t="shared" si="87"/>
        <v>0.88888888888888895</v>
      </c>
      <c r="G198" s="85">
        <f t="shared" si="87"/>
        <v>0.99031296572280181</v>
      </c>
      <c r="H198" s="85"/>
      <c r="I198" s="85">
        <f t="shared" si="87"/>
        <v>1.0704875507019203</v>
      </c>
      <c r="J198" s="85">
        <f t="shared" si="87"/>
        <v>0.73373983739837401</v>
      </c>
      <c r="K198" s="85">
        <f t="shared" si="87"/>
        <v>0.86920017675651784</v>
      </c>
      <c r="L198" s="85">
        <f t="shared" si="87"/>
        <v>1.25</v>
      </c>
      <c r="M198" s="85">
        <f t="shared" si="87"/>
        <v>3.333333333333333</v>
      </c>
      <c r="N198" s="85">
        <f t="shared" si="87"/>
        <v>0.71409319354751533</v>
      </c>
      <c r="O198" s="85">
        <f t="shared" si="87"/>
        <v>0.87626247205344032</v>
      </c>
      <c r="P198" s="88">
        <f t="shared" si="87"/>
        <v>0.87626247205344021</v>
      </c>
    </row>
    <row r="199" spans="2:16">
      <c r="B199" s="175">
        <v>2003</v>
      </c>
      <c r="C199" s="87">
        <f t="shared" ref="C199:P199" si="88">C37/C$167</f>
        <v>1.2857142857142858</v>
      </c>
      <c r="D199" s="85">
        <f t="shared" si="88"/>
        <v>4.2727272727272725</v>
      </c>
      <c r="E199" s="85">
        <f t="shared" si="88"/>
        <v>1.375</v>
      </c>
      <c r="F199" s="85">
        <f t="shared" si="88"/>
        <v>0.92028985507246364</v>
      </c>
      <c r="G199" s="85">
        <f t="shared" si="88"/>
        <v>0.86885245901639352</v>
      </c>
      <c r="H199" s="85"/>
      <c r="I199" s="85">
        <f t="shared" si="88"/>
        <v>0.45059298862785396</v>
      </c>
      <c r="J199" s="85">
        <f t="shared" si="88"/>
        <v>0.89430894308943087</v>
      </c>
      <c r="K199" s="85">
        <f t="shared" si="88"/>
        <v>0.46575342465753422</v>
      </c>
      <c r="L199" s="85">
        <f t="shared" si="88"/>
        <v>1.375</v>
      </c>
      <c r="M199" s="85">
        <f t="shared" si="88"/>
        <v>1.6666666666666665</v>
      </c>
      <c r="N199" s="85">
        <f t="shared" si="88"/>
        <v>0.72115397605987719</v>
      </c>
      <c r="O199" s="85">
        <f t="shared" si="88"/>
        <v>0.60721147622519134</v>
      </c>
      <c r="P199" s="88">
        <f t="shared" si="88"/>
        <v>0.60721147622519134</v>
      </c>
    </row>
    <row r="200" spans="2:16">
      <c r="B200" s="175">
        <v>2004</v>
      </c>
      <c r="C200" s="87">
        <f t="shared" ref="C200:P200" si="89">C47/C$167</f>
        <v>1.7142857142857142</v>
      </c>
      <c r="D200" s="85">
        <f t="shared" si="89"/>
        <v>-9.0909090909090912E-2</v>
      </c>
      <c r="E200" s="85">
        <f t="shared" si="89"/>
        <v>0.66666666666666674</v>
      </c>
      <c r="F200" s="85">
        <f t="shared" si="89"/>
        <v>1.1014492753623186</v>
      </c>
      <c r="G200" s="85">
        <f t="shared" si="89"/>
        <v>0.80327868852459028</v>
      </c>
      <c r="H200" s="85"/>
      <c r="I200" s="85">
        <f t="shared" si="89"/>
        <v>0.99273590076617868</v>
      </c>
      <c r="J200" s="85">
        <f t="shared" si="89"/>
        <v>0.82113821138211374</v>
      </c>
      <c r="K200" s="85">
        <f t="shared" si="89"/>
        <v>1.1643835616438356</v>
      </c>
      <c r="L200" s="85">
        <f t="shared" si="89"/>
        <v>1.0416666666666667</v>
      </c>
      <c r="M200" s="85">
        <f t="shared" si="89"/>
        <v>1.6666666666666665</v>
      </c>
      <c r="N200" s="85">
        <f t="shared" si="89"/>
        <v>0.82349603355622547</v>
      </c>
      <c r="O200" s="85">
        <f t="shared" si="89"/>
        <v>0.97530774563441525</v>
      </c>
      <c r="P200" s="88">
        <f t="shared" si="89"/>
        <v>0.8921063478977741</v>
      </c>
    </row>
    <row r="201" spans="2:16">
      <c r="B201" s="175">
        <f>B200+1</f>
        <v>2005</v>
      </c>
      <c r="C201" s="87">
        <f t="shared" ref="C201:P201" si="90">C57/C$167</f>
        <v>0.14285714285714285</v>
      </c>
      <c r="D201" s="85">
        <f t="shared" si="90"/>
        <v>3.7272727272727266</v>
      </c>
      <c r="E201" s="85">
        <f t="shared" si="90"/>
        <v>0.5</v>
      </c>
      <c r="F201" s="85">
        <f t="shared" si="90"/>
        <v>1.2608695652173911</v>
      </c>
      <c r="G201" s="85">
        <f t="shared" si="90"/>
        <v>0.67213114754098358</v>
      </c>
      <c r="H201" s="85"/>
      <c r="I201" s="85">
        <f t="shared" si="90"/>
        <v>0.70252308001911812</v>
      </c>
      <c r="J201" s="85">
        <f t="shared" si="90"/>
        <v>0.7804878048780487</v>
      </c>
      <c r="K201" s="85">
        <f t="shared" si="90"/>
        <v>1.0684931506849316</v>
      </c>
      <c r="L201" s="85">
        <f t="shared" si="90"/>
        <v>0.375</v>
      </c>
      <c r="M201" s="85">
        <f t="shared" si="90"/>
        <v>2</v>
      </c>
      <c r="N201" s="85">
        <f t="shared" si="90"/>
        <v>0.7131051476996122</v>
      </c>
      <c r="O201" s="85">
        <f t="shared" si="90"/>
        <v>0.74137131146720259</v>
      </c>
      <c r="P201" s="88">
        <f t="shared" si="90"/>
        <v>0.70747600035428848</v>
      </c>
    </row>
    <row r="202" spans="2:16">
      <c r="B202" s="175">
        <f t="shared" ref="B202:B210" si="91">B201+1</f>
        <v>2006</v>
      </c>
      <c r="C202" s="87">
        <f t="shared" ref="C202:P202" si="92">C67/C$167</f>
        <v>2.6190476190476191</v>
      </c>
      <c r="D202" s="85">
        <f t="shared" si="92"/>
        <v>2.6363636363636362</v>
      </c>
      <c r="E202" s="85">
        <f t="shared" si="92"/>
        <v>0</v>
      </c>
      <c r="F202" s="85">
        <f t="shared" si="92"/>
        <v>0.97101449275362317</v>
      </c>
      <c r="G202" s="85">
        <f t="shared" si="92"/>
        <v>0.9508196721311476</v>
      </c>
      <c r="H202" s="85"/>
      <c r="I202" s="85">
        <f t="shared" si="92"/>
        <v>0.54857943003526222</v>
      </c>
      <c r="J202" s="85">
        <f t="shared" si="92"/>
        <v>0</v>
      </c>
      <c r="K202" s="85">
        <f t="shared" si="92"/>
        <v>1.3424657534246576</v>
      </c>
      <c r="L202" s="85">
        <f t="shared" si="92"/>
        <v>1.7500000000000002</v>
      </c>
      <c r="M202" s="85">
        <f t="shared" si="92"/>
        <v>-1.7777777777777779</v>
      </c>
      <c r="N202" s="85">
        <f t="shared" si="92"/>
        <v>1.1137285055221584</v>
      </c>
      <c r="O202" s="85">
        <f t="shared" si="92"/>
        <v>0.87738262239714937</v>
      </c>
      <c r="P202" s="88">
        <f t="shared" si="92"/>
        <v>0.80316961904300044</v>
      </c>
    </row>
    <row r="203" spans="2:16">
      <c r="B203" s="175">
        <f t="shared" si="91"/>
        <v>2007</v>
      </c>
      <c r="C203" s="87">
        <f t="shared" ref="C203:P203" si="93">C77/C$167</f>
        <v>-1.1428571428571428</v>
      </c>
      <c r="D203" s="85">
        <f t="shared" si="93"/>
        <v>-2.0909090909090904</v>
      </c>
      <c r="E203" s="85">
        <f t="shared" si="93"/>
        <v>1.7500000000000002</v>
      </c>
      <c r="F203" s="85">
        <f t="shared" si="93"/>
        <v>1.2463768115942029</v>
      </c>
      <c r="G203" s="85">
        <f t="shared" si="93"/>
        <v>0.9098360655737705</v>
      </c>
      <c r="H203" s="85"/>
      <c r="I203" s="85">
        <f t="shared" si="93"/>
        <v>1.5514149875481098</v>
      </c>
      <c r="J203" s="85">
        <f t="shared" si="93"/>
        <v>0.87804878048780488</v>
      </c>
      <c r="K203" s="85">
        <f t="shared" si="93"/>
        <v>0.82191780821917815</v>
      </c>
      <c r="L203" s="85">
        <f t="shared" si="93"/>
        <v>0.125</v>
      </c>
      <c r="M203" s="85">
        <f t="shared" si="93"/>
        <v>1.2222222222222223</v>
      </c>
      <c r="N203" s="85">
        <f t="shared" si="93"/>
        <v>0.47351507978137386</v>
      </c>
      <c r="O203" s="85">
        <f t="shared" si="93"/>
        <v>1.0168957076604044</v>
      </c>
      <c r="P203" s="88">
        <f t="shared" si="93"/>
        <v>0.96964565554837601</v>
      </c>
    </row>
    <row r="204" spans="2:16">
      <c r="B204" s="175">
        <f t="shared" si="91"/>
        <v>2008</v>
      </c>
      <c r="C204" s="87">
        <f t="shared" ref="C204:P204" si="94">C87/C$167</f>
        <v>-0.38095238095238093</v>
      </c>
      <c r="D204" s="85">
        <f t="shared" si="94"/>
        <v>-1.7272727272727271</v>
      </c>
      <c r="E204" s="85">
        <f t="shared" si="94"/>
        <v>0.66666666666666674</v>
      </c>
      <c r="F204" s="85">
        <f t="shared" si="94"/>
        <v>0.88405797101449268</v>
      </c>
      <c r="G204" s="85">
        <f t="shared" si="94"/>
        <v>0.9098360655737705</v>
      </c>
      <c r="H204" s="85"/>
      <c r="I204" s="85">
        <f t="shared" si="94"/>
        <v>1.1281513344904788</v>
      </c>
      <c r="J204" s="85">
        <f t="shared" si="94"/>
        <v>0.64227642276422758</v>
      </c>
      <c r="K204" s="85">
        <f t="shared" si="94"/>
        <v>0.94520547945205491</v>
      </c>
      <c r="L204" s="85">
        <f t="shared" si="94"/>
        <v>1.2083333333333333</v>
      </c>
      <c r="M204" s="85">
        <f t="shared" si="94"/>
        <v>0.88888888888888895</v>
      </c>
      <c r="N204" s="85">
        <f t="shared" si="94"/>
        <v>0.82840153746386003</v>
      </c>
      <c r="O204" s="85">
        <f t="shared" si="94"/>
        <v>1.0025353642418771</v>
      </c>
      <c r="P204" s="88">
        <f t="shared" si="94"/>
        <v>0.9656054016708332</v>
      </c>
    </row>
    <row r="205" spans="2:16">
      <c r="B205" s="175">
        <f t="shared" si="91"/>
        <v>2009</v>
      </c>
      <c r="C205" s="87">
        <f t="shared" ref="C205:P205" si="95">C97/C$167</f>
        <v>2.2857142857142856</v>
      </c>
      <c r="D205" s="85">
        <f t="shared" si="95"/>
        <v>1.8181818181818181</v>
      </c>
      <c r="E205" s="85">
        <f t="shared" si="95"/>
        <v>0.91666666666666674</v>
      </c>
      <c r="F205" s="85">
        <f t="shared" si="95"/>
        <v>1.5652173913043479</v>
      </c>
      <c r="G205" s="85">
        <f t="shared" si="95"/>
        <v>0.88524590163934436</v>
      </c>
      <c r="H205" s="85"/>
      <c r="I205" s="85">
        <f t="shared" si="95"/>
        <v>0.84546671283410368</v>
      </c>
      <c r="J205" s="85">
        <f t="shared" si="95"/>
        <v>0.97560975609756095</v>
      </c>
      <c r="K205" s="85">
        <f t="shared" si="95"/>
        <v>0.83561643835616439</v>
      </c>
      <c r="L205" s="85">
        <f t="shared" si="95"/>
        <v>1.9583333333333335</v>
      </c>
      <c r="M205" s="85">
        <f t="shared" si="95"/>
        <v>2.2222222222222223</v>
      </c>
      <c r="N205" s="85">
        <f t="shared" si="95"/>
        <v>0.89507679743472346</v>
      </c>
      <c r="O205" s="85">
        <f t="shared" si="95"/>
        <v>1.0011343520133951</v>
      </c>
      <c r="P205" s="88">
        <f t="shared" si="95"/>
        <v>0.87066128599974901</v>
      </c>
    </row>
    <row r="206" spans="2:16">
      <c r="B206" s="175">
        <f t="shared" si="91"/>
        <v>2010</v>
      </c>
      <c r="C206" s="87">
        <f t="shared" ref="C206:P206" si="96">C107/C$167</f>
        <v>2.6190476190476191</v>
      </c>
      <c r="D206" s="85">
        <f t="shared" si="96"/>
        <v>2.2727272727272725</v>
      </c>
      <c r="E206" s="85">
        <f t="shared" si="96"/>
        <v>0.70833333333333337</v>
      </c>
      <c r="F206" s="85">
        <f t="shared" si="96"/>
        <v>1.0434782608695652</v>
      </c>
      <c r="G206" s="85">
        <f t="shared" si="96"/>
        <v>0.7213114754098362</v>
      </c>
      <c r="H206" s="85"/>
      <c r="I206" s="85">
        <f t="shared" si="96"/>
        <v>0.56191675376270389</v>
      </c>
      <c r="J206" s="85">
        <f t="shared" si="96"/>
        <v>0.82113821138211374</v>
      </c>
      <c r="K206" s="85">
        <f t="shared" si="96"/>
        <v>0.73972602739726034</v>
      </c>
      <c r="L206" s="85">
        <f t="shared" si="96"/>
        <v>1.3333333333333335</v>
      </c>
      <c r="M206" s="85">
        <f t="shared" si="96"/>
        <v>6.5555555555555554</v>
      </c>
      <c r="N206" s="85">
        <f t="shared" si="96"/>
        <v>0.67185363418468425</v>
      </c>
      <c r="O206" s="85">
        <f t="shared" si="96"/>
        <v>0.72074780406507444</v>
      </c>
      <c r="P206" s="88">
        <f t="shared" si="96"/>
        <v>0.62555754820292597</v>
      </c>
    </row>
    <row r="207" spans="2:16">
      <c r="B207" s="175">
        <f t="shared" si="91"/>
        <v>2011</v>
      </c>
      <c r="C207" s="87">
        <f t="shared" ref="C207:P207" si="97">C117/C$167</f>
        <v>0.7142857142857143</v>
      </c>
      <c r="D207" s="85">
        <f t="shared" si="97"/>
        <v>2.2727272727272725</v>
      </c>
      <c r="E207" s="85">
        <f t="shared" si="97"/>
        <v>1.3333333333333335</v>
      </c>
      <c r="F207" s="85">
        <f t="shared" si="97"/>
        <v>1.3188405797101448</v>
      </c>
      <c r="G207" s="85">
        <f t="shared" si="97"/>
        <v>0.70491803278688525</v>
      </c>
      <c r="H207" s="85"/>
      <c r="I207" s="85">
        <f t="shared" si="97"/>
        <v>0.83906062242036883</v>
      </c>
      <c r="J207" s="85">
        <f t="shared" si="97"/>
        <v>0.93495934959349591</v>
      </c>
      <c r="K207" s="85">
        <f t="shared" si="97"/>
        <v>0.78082191780821919</v>
      </c>
      <c r="L207" s="85">
        <f t="shared" si="97"/>
        <v>0.79166666666666663</v>
      </c>
      <c r="M207" s="85">
        <f t="shared" si="97"/>
        <v>-1.4444444444444444</v>
      </c>
      <c r="N207" s="85">
        <f t="shared" si="97"/>
        <v>0.79433311429122977</v>
      </c>
      <c r="O207" s="85">
        <f t="shared" si="97"/>
        <v>0.80968836140053957</v>
      </c>
      <c r="P207" s="88">
        <f t="shared" si="97"/>
        <v>0.80968836140053979</v>
      </c>
    </row>
    <row r="208" spans="2:16">
      <c r="B208" s="175">
        <f t="shared" si="91"/>
        <v>2012</v>
      </c>
      <c r="C208" s="87">
        <f t="shared" ref="C208:P208" si="98">C127/C$167</f>
        <v>-0.2857142857142857</v>
      </c>
      <c r="D208" s="85">
        <f t="shared" si="98"/>
        <v>-5.0909090909090899</v>
      </c>
      <c r="E208" s="85">
        <f t="shared" si="98"/>
        <v>1.9583333333333335</v>
      </c>
      <c r="F208" s="85">
        <f t="shared" si="98"/>
        <v>0.6811594202898551</v>
      </c>
      <c r="G208" s="85">
        <f t="shared" si="98"/>
        <v>0.88524590163934436</v>
      </c>
      <c r="H208" s="85"/>
      <c r="I208" s="85">
        <f t="shared" si="98"/>
        <v>1.4748019017432648</v>
      </c>
      <c r="J208" s="85">
        <f t="shared" si="98"/>
        <v>0.85365853658536583</v>
      </c>
      <c r="K208" s="85">
        <f t="shared" si="98"/>
        <v>1.0821917808219179</v>
      </c>
      <c r="L208" s="85">
        <f t="shared" si="98"/>
        <v>1.25</v>
      </c>
      <c r="M208" s="85">
        <f t="shared" si="98"/>
        <v>-1.2222222222222223</v>
      </c>
      <c r="N208" s="85">
        <f t="shared" si="98"/>
        <v>1.1049170472047338</v>
      </c>
      <c r="O208" s="85">
        <f t="shared" si="98"/>
        <v>1.3498704510658344</v>
      </c>
      <c r="P208" s="88">
        <f t="shared" si="98"/>
        <v>1.2758579575262479</v>
      </c>
    </row>
    <row r="209" spans="2:16">
      <c r="B209" s="175">
        <f t="shared" si="91"/>
        <v>2013</v>
      </c>
      <c r="C209" s="87">
        <f t="shared" ref="C209:P209" si="99">C137/C$167</f>
        <v>-0.90476190476190466</v>
      </c>
      <c r="D209" s="85">
        <f t="shared" si="99"/>
        <v>-2.4545454545454546</v>
      </c>
      <c r="E209" s="85">
        <f t="shared" si="99"/>
        <v>0.95833333333333326</v>
      </c>
      <c r="F209" s="85">
        <f t="shared" si="99"/>
        <v>0.98550724637681153</v>
      </c>
      <c r="G209" s="85">
        <f t="shared" si="99"/>
        <v>0.77868852459016402</v>
      </c>
      <c r="H209" s="85"/>
      <c r="I209" s="85">
        <f t="shared" si="99"/>
        <v>1.4360580695383032</v>
      </c>
      <c r="J209" s="85">
        <f t="shared" si="99"/>
        <v>0.77235772357723576</v>
      </c>
      <c r="K209" s="85">
        <f t="shared" si="99"/>
        <v>1.0821917808219179</v>
      </c>
      <c r="L209" s="85">
        <f t="shared" si="99"/>
        <v>1.1250000000000002</v>
      </c>
      <c r="M209" s="85">
        <f t="shared" si="99"/>
        <v>-0.44444444444444448</v>
      </c>
      <c r="N209" s="89">
        <f t="shared" si="99"/>
        <v>1.0081652435893969</v>
      </c>
      <c r="O209" s="85">
        <f t="shared" si="99"/>
        <v>1.255119446050867</v>
      </c>
      <c r="P209" s="88">
        <f t="shared" si="99"/>
        <v>1.2023148769467715</v>
      </c>
    </row>
    <row r="210" spans="2:16">
      <c r="B210" s="175">
        <f t="shared" si="91"/>
        <v>2014</v>
      </c>
      <c r="C210" s="87">
        <f t="shared" ref="C210:P210" si="100">C147/C$167</f>
        <v>4.7619047619047616E-2</v>
      </c>
      <c r="D210" s="85">
        <f t="shared" si="100"/>
        <v>-1</v>
      </c>
      <c r="E210" s="85">
        <f t="shared" si="100"/>
        <v>2.166666666666667</v>
      </c>
      <c r="F210" s="85">
        <f t="shared" si="100"/>
        <v>1.3623188405797102</v>
      </c>
      <c r="G210" s="85">
        <f t="shared" si="100"/>
        <v>0.79508196721311475</v>
      </c>
      <c r="H210" s="85"/>
      <c r="I210" s="85">
        <f t="shared" si="100"/>
        <v>1.5810194733300047</v>
      </c>
      <c r="J210" s="85">
        <f t="shared" si="100"/>
        <v>1.0577235772357723</v>
      </c>
      <c r="K210" s="85">
        <f t="shared" si="100"/>
        <v>1.3079982324348207</v>
      </c>
      <c r="L210" s="85">
        <f t="shared" si="100"/>
        <v>1.8763888888888891</v>
      </c>
      <c r="M210" s="85">
        <f t="shared" si="100"/>
        <v>-1.0394265232974915</v>
      </c>
      <c r="N210" s="85">
        <f t="shared" si="100"/>
        <v>1.2846464993354805</v>
      </c>
      <c r="O210" s="85">
        <f t="shared" si="100"/>
        <v>1.4121948960092225</v>
      </c>
      <c r="P210" s="88">
        <f t="shared" si="100"/>
        <v>1.4121948960092223</v>
      </c>
    </row>
    <row r="211" spans="2:16" ht="15.75" thickBot="1">
      <c r="B211" s="176">
        <f>B210+1</f>
        <v>2015</v>
      </c>
      <c r="C211" s="93">
        <f>C157/C$167</f>
        <v>-0.16282642089093705</v>
      </c>
      <c r="D211" s="91">
        <f>D157/D$167</f>
        <v>1.3149350649350651</v>
      </c>
      <c r="E211" s="91">
        <f t="shared" ref="E211:O211" si="101">E157/E$167</f>
        <v>1.3844086021505377</v>
      </c>
      <c r="F211" s="91">
        <f t="shared" si="101"/>
        <v>0.97777777777777763</v>
      </c>
      <c r="G211" s="91">
        <f t="shared" si="101"/>
        <v>0.94473823373876242</v>
      </c>
      <c r="H211" s="91"/>
      <c r="I211" s="91">
        <f t="shared" si="101"/>
        <v>1.1412383547860845</v>
      </c>
      <c r="J211" s="91">
        <f t="shared" si="101"/>
        <v>0</v>
      </c>
      <c r="K211" s="91">
        <f t="shared" si="101"/>
        <v>0</v>
      </c>
      <c r="L211" s="91">
        <f t="shared" si="101"/>
        <v>0</v>
      </c>
      <c r="M211" s="91">
        <f t="shared" si="101"/>
        <v>0</v>
      </c>
      <c r="N211" s="91"/>
      <c r="O211" s="91">
        <f t="shared" si="101"/>
        <v>1.1732648437347031</v>
      </c>
      <c r="P211" s="94"/>
    </row>
  </sheetData>
  <customSheetViews>
    <customSheetView guid="{6DA84043-8308-458F-9378-22AB3DF247A3}" scale="80" showPageBreaks="1" fitToPage="1" printArea="1" view="pageBreakPreview" topLeftCell="A181">
      <selection activeCell="B196" activeCellId="1" sqref="B194:P195 B196:B211"/>
      <pageMargins left="0.75" right="0.75" top="1" bottom="1" header="0.4921259845" footer="0.4921259845"/>
      <pageSetup paperSize="9" scale="18" orientation="portrait" r:id="rId1"/>
      <headerFooter alignWithMargins="0"/>
    </customSheetView>
  </customSheetViews>
  <mergeCells count="303">
    <mergeCell ref="F4:F5"/>
    <mergeCell ref="G4:G5"/>
    <mergeCell ref="N4:N5"/>
    <mergeCell ref="O4:P4"/>
    <mergeCell ref="L14:L15"/>
    <mergeCell ref="M14:M15"/>
    <mergeCell ref="B3:K3"/>
    <mergeCell ref="L3:P3"/>
    <mergeCell ref="B4:B5"/>
    <mergeCell ref="C4:C5"/>
    <mergeCell ref="D4:D5"/>
    <mergeCell ref="E4:E5"/>
    <mergeCell ref="H4:H5"/>
    <mergeCell ref="I4:I5"/>
    <mergeCell ref="L4:L5"/>
    <mergeCell ref="M4:M5"/>
    <mergeCell ref="J4:J5"/>
    <mergeCell ref="K4:K5"/>
    <mergeCell ref="L13:P13"/>
    <mergeCell ref="N14:N15"/>
    <mergeCell ref="O14:P14"/>
    <mergeCell ref="J14:J15"/>
    <mergeCell ref="K14:K15"/>
    <mergeCell ref="B13:K13"/>
    <mergeCell ref="I14:I15"/>
    <mergeCell ref="H14:H15"/>
    <mergeCell ref="L23:P23"/>
    <mergeCell ref="B24:B25"/>
    <mergeCell ref="C24:C25"/>
    <mergeCell ref="D24:D25"/>
    <mergeCell ref="E24:E25"/>
    <mergeCell ref="F24:F25"/>
    <mergeCell ref="G24:G25"/>
    <mergeCell ref="H24:H25"/>
    <mergeCell ref="I24:I25"/>
    <mergeCell ref="B14:B15"/>
    <mergeCell ref="C14:C15"/>
    <mergeCell ref="D14:D15"/>
    <mergeCell ref="E14:E15"/>
    <mergeCell ref="F14:F15"/>
    <mergeCell ref="G14:G15"/>
    <mergeCell ref="B33:K33"/>
    <mergeCell ref="B23:K23"/>
    <mergeCell ref="J24:J25"/>
    <mergeCell ref="K24:K25"/>
    <mergeCell ref="O24:P24"/>
    <mergeCell ref="L24:L25"/>
    <mergeCell ref="M24:M25"/>
    <mergeCell ref="N24:N25"/>
    <mergeCell ref="L33:P33"/>
    <mergeCell ref="B34:B35"/>
    <mergeCell ref="C34:C35"/>
    <mergeCell ref="D34:D35"/>
    <mergeCell ref="E34:E35"/>
    <mergeCell ref="F34:F35"/>
    <mergeCell ref="O34:P34"/>
    <mergeCell ref="L34:L35"/>
    <mergeCell ref="H34:H35"/>
    <mergeCell ref="I34:I35"/>
    <mergeCell ref="G34:G35"/>
    <mergeCell ref="M34:M35"/>
    <mergeCell ref="N34:N35"/>
    <mergeCell ref="J34:J35"/>
    <mergeCell ref="K34:K35"/>
    <mergeCell ref="B43:K43"/>
    <mergeCell ref="L43:P43"/>
    <mergeCell ref="B44:B45"/>
    <mergeCell ref="C44:C45"/>
    <mergeCell ref="D44:D45"/>
    <mergeCell ref="E44:E45"/>
    <mergeCell ref="F44:F45"/>
    <mergeCell ref="G44:G45"/>
    <mergeCell ref="J44:J45"/>
    <mergeCell ref="K44:K45"/>
    <mergeCell ref="H44:H45"/>
    <mergeCell ref="I44:I45"/>
    <mergeCell ref="L44:L45"/>
    <mergeCell ref="M44:M45"/>
    <mergeCell ref="N44:N45"/>
    <mergeCell ref="L53:P53"/>
    <mergeCell ref="N54:N55"/>
    <mergeCell ref="N64:N65"/>
    <mergeCell ref="O64:P64"/>
    <mergeCell ref="O44:P44"/>
    <mergeCell ref="B53:K53"/>
    <mergeCell ref="B54:B55"/>
    <mergeCell ref="C54:C55"/>
    <mergeCell ref="D54:D55"/>
    <mergeCell ref="E54:E55"/>
    <mergeCell ref="F54:F55"/>
    <mergeCell ref="K54:K55"/>
    <mergeCell ref="I54:I55"/>
    <mergeCell ref="L54:L55"/>
    <mergeCell ref="M54:M55"/>
    <mergeCell ref="B63:K63"/>
    <mergeCell ref="L63:P63"/>
    <mergeCell ref="G54:G55"/>
    <mergeCell ref="H54:H55"/>
    <mergeCell ref="O54:P54"/>
    <mergeCell ref="J54:J55"/>
    <mergeCell ref="E64:E65"/>
    <mergeCell ref="G74:G75"/>
    <mergeCell ref="O84:P84"/>
    <mergeCell ref="B83:K83"/>
    <mergeCell ref="B84:B85"/>
    <mergeCell ref="B64:B65"/>
    <mergeCell ref="C64:C65"/>
    <mergeCell ref="C74:C75"/>
    <mergeCell ref="D74:D75"/>
    <mergeCell ref="E74:E75"/>
    <mergeCell ref="J74:J75"/>
    <mergeCell ref="K74:K75"/>
    <mergeCell ref="C84:C85"/>
    <mergeCell ref="D84:D85"/>
    <mergeCell ref="E84:E85"/>
    <mergeCell ref="F84:F85"/>
    <mergeCell ref="F74:F75"/>
    <mergeCell ref="I74:I75"/>
    <mergeCell ref="J64:J65"/>
    <mergeCell ref="K64:K65"/>
    <mergeCell ref="D64:D65"/>
    <mergeCell ref="B74:B75"/>
    <mergeCell ref="B73:K73"/>
    <mergeCell ref="G84:G85"/>
    <mergeCell ref="N84:N85"/>
    <mergeCell ref="K84:K85"/>
    <mergeCell ref="J84:J85"/>
    <mergeCell ref="H84:H85"/>
    <mergeCell ref="I84:I85"/>
    <mergeCell ref="L84:L85"/>
    <mergeCell ref="M84:M85"/>
    <mergeCell ref="J94:J95"/>
    <mergeCell ref="H94:H95"/>
    <mergeCell ref="I94:I95"/>
    <mergeCell ref="B104:B105"/>
    <mergeCell ref="K94:K95"/>
    <mergeCell ref="F94:F95"/>
    <mergeCell ref="G94:G95"/>
    <mergeCell ref="F104:F105"/>
    <mergeCell ref="G104:G105"/>
    <mergeCell ref="C104:C105"/>
    <mergeCell ref="D104:D105"/>
    <mergeCell ref="B94:B95"/>
    <mergeCell ref="C94:C95"/>
    <mergeCell ref="D94:D95"/>
    <mergeCell ref="E94:E95"/>
    <mergeCell ref="H114:H115"/>
    <mergeCell ref="K104:K105"/>
    <mergeCell ref="L104:L105"/>
    <mergeCell ref="M104:M105"/>
    <mergeCell ref="F64:F65"/>
    <mergeCell ref="G64:G65"/>
    <mergeCell ref="H64:H65"/>
    <mergeCell ref="I64:I65"/>
    <mergeCell ref="L103:P103"/>
    <mergeCell ref="N74:N75"/>
    <mergeCell ref="L83:P83"/>
    <mergeCell ref="M74:M75"/>
    <mergeCell ref="O74:P74"/>
    <mergeCell ref="L74:L75"/>
    <mergeCell ref="L64:L65"/>
    <mergeCell ref="M64:M65"/>
    <mergeCell ref="L73:P73"/>
    <mergeCell ref="H74:H75"/>
    <mergeCell ref="B93:K93"/>
    <mergeCell ref="L94:L95"/>
    <mergeCell ref="L93:P93"/>
    <mergeCell ref="M94:M95"/>
    <mergeCell ref="N94:N95"/>
    <mergeCell ref="O94:P94"/>
    <mergeCell ref="N124:N125"/>
    <mergeCell ref="O124:P124"/>
    <mergeCell ref="L124:L125"/>
    <mergeCell ref="I124:I125"/>
    <mergeCell ref="O104:P104"/>
    <mergeCell ref="B103:K103"/>
    <mergeCell ref="O114:P114"/>
    <mergeCell ref="H104:H105"/>
    <mergeCell ref="I104:I105"/>
    <mergeCell ref="J114:J115"/>
    <mergeCell ref="K114:K115"/>
    <mergeCell ref="B113:K113"/>
    <mergeCell ref="I114:I115"/>
    <mergeCell ref="L114:L115"/>
    <mergeCell ref="N104:N105"/>
    <mergeCell ref="B114:B115"/>
    <mergeCell ref="E104:E105"/>
    <mergeCell ref="M114:M115"/>
    <mergeCell ref="N114:N115"/>
    <mergeCell ref="G114:G115"/>
    <mergeCell ref="F114:F115"/>
    <mergeCell ref="C114:C115"/>
    <mergeCell ref="D114:D115"/>
    <mergeCell ref="E114:E115"/>
    <mergeCell ref="C124:C125"/>
    <mergeCell ref="D124:D125"/>
    <mergeCell ref="E124:E125"/>
    <mergeCell ref="J124:J125"/>
    <mergeCell ref="K124:K125"/>
    <mergeCell ref="F124:F125"/>
    <mergeCell ref="G124:G125"/>
    <mergeCell ref="M124:M125"/>
    <mergeCell ref="H124:H125"/>
    <mergeCell ref="K154:K155"/>
    <mergeCell ref="F154:F155"/>
    <mergeCell ref="G154:G155"/>
    <mergeCell ref="L113:P113"/>
    <mergeCell ref="J104:J105"/>
    <mergeCell ref="F144:F145"/>
    <mergeCell ref="L133:P133"/>
    <mergeCell ref="H134:H135"/>
    <mergeCell ref="I134:I135"/>
    <mergeCell ref="F134:F135"/>
    <mergeCell ref="J134:J135"/>
    <mergeCell ref="K134:K135"/>
    <mergeCell ref="B133:K133"/>
    <mergeCell ref="N144:N145"/>
    <mergeCell ref="O144:P144"/>
    <mergeCell ref="G134:G135"/>
    <mergeCell ref="H144:H145"/>
    <mergeCell ref="I144:I145"/>
    <mergeCell ref="G144:G145"/>
    <mergeCell ref="L134:L135"/>
    <mergeCell ref="M134:M135"/>
    <mergeCell ref="B123:K123"/>
    <mergeCell ref="L123:P123"/>
    <mergeCell ref="B124:B125"/>
    <mergeCell ref="B143:K143"/>
    <mergeCell ref="L143:P143"/>
    <mergeCell ref="N134:N135"/>
    <mergeCell ref="O134:P134"/>
    <mergeCell ref="B134:B135"/>
    <mergeCell ref="C134:C135"/>
    <mergeCell ref="D134:D135"/>
    <mergeCell ref="J144:J145"/>
    <mergeCell ref="K144:K145"/>
    <mergeCell ref="L144:L145"/>
    <mergeCell ref="M144:M145"/>
    <mergeCell ref="B144:B145"/>
    <mergeCell ref="C144:C145"/>
    <mergeCell ref="D144:D145"/>
    <mergeCell ref="E144:E145"/>
    <mergeCell ref="E134:E135"/>
    <mergeCell ref="N163:P163"/>
    <mergeCell ref="J154:J155"/>
    <mergeCell ref="B153:K153"/>
    <mergeCell ref="G164:G165"/>
    <mergeCell ref="L164:L165"/>
    <mergeCell ref="I164:I165"/>
    <mergeCell ref="D164:D165"/>
    <mergeCell ref="O154:P154"/>
    <mergeCell ref="J164:J165"/>
    <mergeCell ref="L154:L155"/>
    <mergeCell ref="M154:M155"/>
    <mergeCell ref="H154:H155"/>
    <mergeCell ref="I154:I155"/>
    <mergeCell ref="K164:K165"/>
    <mergeCell ref="B163:K163"/>
    <mergeCell ref="H164:H165"/>
    <mergeCell ref="B164:B165"/>
    <mergeCell ref="C164:C165"/>
    <mergeCell ref="N154:N155"/>
    <mergeCell ref="L153:P153"/>
    <mergeCell ref="B154:B155"/>
    <mergeCell ref="C154:C155"/>
    <mergeCell ref="D154:D155"/>
    <mergeCell ref="E154:E155"/>
    <mergeCell ref="B174:B175"/>
    <mergeCell ref="C174:C175"/>
    <mergeCell ref="D174:D175"/>
    <mergeCell ref="E174:E175"/>
    <mergeCell ref="E164:E165"/>
    <mergeCell ref="F164:F165"/>
    <mergeCell ref="N174:N175"/>
    <mergeCell ref="O174:P174"/>
    <mergeCell ref="F174:F175"/>
    <mergeCell ref="G174:G175"/>
    <mergeCell ref="H174:H175"/>
    <mergeCell ref="I174:I175"/>
    <mergeCell ref="J174:J175"/>
    <mergeCell ref="K174:K175"/>
    <mergeCell ref="M173:P173"/>
    <mergeCell ref="M174:M175"/>
    <mergeCell ref="C173:L173"/>
    <mergeCell ref="L174:L175"/>
    <mergeCell ref="M164:M165"/>
    <mergeCell ref="N164:N165"/>
    <mergeCell ref="O164:P164"/>
    <mergeCell ref="C193:P193"/>
    <mergeCell ref="B194:B195"/>
    <mergeCell ref="C194:C195"/>
    <mergeCell ref="D194:D195"/>
    <mergeCell ref="E194:E195"/>
    <mergeCell ref="F194:F195"/>
    <mergeCell ref="G194:G195"/>
    <mergeCell ref="H194:H195"/>
    <mergeCell ref="I194:I195"/>
    <mergeCell ref="N194:N195"/>
    <mergeCell ref="O194:P194"/>
    <mergeCell ref="J194:J195"/>
    <mergeCell ref="K194:K195"/>
    <mergeCell ref="L194:L195"/>
    <mergeCell ref="M194:M195"/>
  </mergeCells>
  <phoneticPr fontId="26" type="noConversion"/>
  <pageMargins left="0.75" right="0.75" top="1" bottom="1" header="0.4921259845" footer="0.4921259845"/>
  <pageSetup paperSize="9" scale="18"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586"/>
  <sheetViews>
    <sheetView zoomScale="86" zoomScaleNormal="86" zoomScaleSheetLayoutView="110" workbookViewId="0">
      <selection activeCell="C14" sqref="C14"/>
    </sheetView>
  </sheetViews>
  <sheetFormatPr defaultRowHeight="14.25"/>
  <cols>
    <col min="1" max="1" width="26" style="96" customWidth="1"/>
    <col min="2" max="4" width="9.140625" style="96"/>
    <col min="5" max="5" width="9.140625" style="98"/>
    <col min="6" max="7" width="9.140625" style="96"/>
    <col min="8" max="8" width="9.140625" style="97"/>
    <col min="9" max="14" width="9.140625" style="96"/>
    <col min="15" max="15" width="5.5703125" style="96" customWidth="1"/>
    <col min="16" max="242" width="9.140625" style="96"/>
    <col min="243" max="243" width="10.7109375" style="96" customWidth="1"/>
    <col min="244" max="256" width="9.140625" style="96"/>
    <col min="257" max="259" width="5.5703125" style="96" customWidth="1"/>
    <col min="260" max="271" width="3.5703125" style="96" customWidth="1"/>
    <col min="272" max="498" width="9.140625" style="96"/>
    <col min="499" max="499" width="10.7109375" style="96" customWidth="1"/>
    <col min="500" max="512" width="9.140625" style="96"/>
    <col min="513" max="515" width="5.5703125" style="96" customWidth="1"/>
    <col min="516" max="527" width="3.5703125" style="96" customWidth="1"/>
    <col min="528" max="754" width="9.140625" style="96"/>
    <col min="755" max="755" width="10.7109375" style="96" customWidth="1"/>
    <col min="756" max="768" width="9.140625" style="96"/>
    <col min="769" max="771" width="5.5703125" style="96" customWidth="1"/>
    <col min="772" max="783" width="3.5703125" style="96" customWidth="1"/>
    <col min="784" max="1010" width="9.140625" style="96"/>
    <col min="1011" max="1011" width="10.7109375" style="96" customWidth="1"/>
    <col min="1012" max="1024" width="9.140625" style="96"/>
    <col min="1025" max="1027" width="5.5703125" style="96" customWidth="1"/>
    <col min="1028" max="1039" width="3.5703125" style="96" customWidth="1"/>
    <col min="1040" max="1266" width="9.140625" style="96"/>
    <col min="1267" max="1267" width="10.7109375" style="96" customWidth="1"/>
    <col min="1268" max="1280" width="9.140625" style="96"/>
    <col min="1281" max="1283" width="5.5703125" style="96" customWidth="1"/>
    <col min="1284" max="1295" width="3.5703125" style="96" customWidth="1"/>
    <col min="1296" max="1522" width="9.140625" style="96"/>
    <col min="1523" max="1523" width="10.7109375" style="96" customWidth="1"/>
    <col min="1524" max="1536" width="9.140625" style="96"/>
    <col min="1537" max="1539" width="5.5703125" style="96" customWidth="1"/>
    <col min="1540" max="1551" width="3.5703125" style="96" customWidth="1"/>
    <col min="1552" max="1778" width="9.140625" style="96"/>
    <col min="1779" max="1779" width="10.7109375" style="96" customWidth="1"/>
    <col min="1780" max="1792" width="9.140625" style="96"/>
    <col min="1793" max="1795" width="5.5703125" style="96" customWidth="1"/>
    <col min="1796" max="1807" width="3.5703125" style="96" customWidth="1"/>
    <col min="1808" max="2034" width="9.140625" style="96"/>
    <col min="2035" max="2035" width="10.7109375" style="96" customWidth="1"/>
    <col min="2036" max="2048" width="9.140625" style="96"/>
    <col min="2049" max="2051" width="5.5703125" style="96" customWidth="1"/>
    <col min="2052" max="2063" width="3.5703125" style="96" customWidth="1"/>
    <col min="2064" max="2290" width="9.140625" style="96"/>
    <col min="2291" max="2291" width="10.7109375" style="96" customWidth="1"/>
    <col min="2292" max="2304" width="9.140625" style="96"/>
    <col min="2305" max="2307" width="5.5703125" style="96" customWidth="1"/>
    <col min="2308" max="2319" width="3.5703125" style="96" customWidth="1"/>
    <col min="2320" max="2546" width="9.140625" style="96"/>
    <col min="2547" max="2547" width="10.7109375" style="96" customWidth="1"/>
    <col min="2548" max="2560" width="9.140625" style="96"/>
    <col min="2561" max="2563" width="5.5703125" style="96" customWidth="1"/>
    <col min="2564" max="2575" width="3.5703125" style="96" customWidth="1"/>
    <col min="2576" max="2802" width="9.140625" style="96"/>
    <col min="2803" max="2803" width="10.7109375" style="96" customWidth="1"/>
    <col min="2804" max="2816" width="9.140625" style="96"/>
    <col min="2817" max="2819" width="5.5703125" style="96" customWidth="1"/>
    <col min="2820" max="2831" width="3.5703125" style="96" customWidth="1"/>
    <col min="2832" max="3058" width="9.140625" style="96"/>
    <col min="3059" max="3059" width="10.7109375" style="96" customWidth="1"/>
    <col min="3060" max="3072" width="9.140625" style="96"/>
    <col min="3073" max="3075" width="5.5703125" style="96" customWidth="1"/>
    <col min="3076" max="3087" width="3.5703125" style="96" customWidth="1"/>
    <col min="3088" max="3314" width="9.140625" style="96"/>
    <col min="3315" max="3315" width="10.7109375" style="96" customWidth="1"/>
    <col min="3316" max="3328" width="9.140625" style="96"/>
    <col min="3329" max="3331" width="5.5703125" style="96" customWidth="1"/>
    <col min="3332" max="3343" width="3.5703125" style="96" customWidth="1"/>
    <col min="3344" max="3570" width="9.140625" style="96"/>
    <col min="3571" max="3571" width="10.7109375" style="96" customWidth="1"/>
    <col min="3572" max="3584" width="9.140625" style="96"/>
    <col min="3585" max="3587" width="5.5703125" style="96" customWidth="1"/>
    <col min="3588" max="3599" width="3.5703125" style="96" customWidth="1"/>
    <col min="3600" max="3826" width="9.140625" style="96"/>
    <col min="3827" max="3827" width="10.7109375" style="96" customWidth="1"/>
    <col min="3828" max="3840" width="9.140625" style="96"/>
    <col min="3841" max="3843" width="5.5703125" style="96" customWidth="1"/>
    <col min="3844" max="3855" width="3.5703125" style="96" customWidth="1"/>
    <col min="3856" max="4082" width="9.140625" style="96"/>
    <col min="4083" max="4083" width="10.7109375" style="96" customWidth="1"/>
    <col min="4084" max="4096" width="9.140625" style="96"/>
    <col min="4097" max="4099" width="5.5703125" style="96" customWidth="1"/>
    <col min="4100" max="4111" width="3.5703125" style="96" customWidth="1"/>
    <col min="4112" max="4338" width="9.140625" style="96"/>
    <col min="4339" max="4339" width="10.7109375" style="96" customWidth="1"/>
    <col min="4340" max="4352" width="9.140625" style="96"/>
    <col min="4353" max="4355" width="5.5703125" style="96" customWidth="1"/>
    <col min="4356" max="4367" width="3.5703125" style="96" customWidth="1"/>
    <col min="4368" max="4594" width="9.140625" style="96"/>
    <col min="4595" max="4595" width="10.7109375" style="96" customWidth="1"/>
    <col min="4596" max="4608" width="9.140625" style="96"/>
    <col min="4609" max="4611" width="5.5703125" style="96" customWidth="1"/>
    <col min="4612" max="4623" width="3.5703125" style="96" customWidth="1"/>
    <col min="4624" max="4850" width="9.140625" style="96"/>
    <col min="4851" max="4851" width="10.7109375" style="96" customWidth="1"/>
    <col min="4852" max="4864" width="9.140625" style="96"/>
    <col min="4865" max="4867" width="5.5703125" style="96" customWidth="1"/>
    <col min="4868" max="4879" width="3.5703125" style="96" customWidth="1"/>
    <col min="4880" max="5106" width="9.140625" style="96"/>
    <col min="5107" max="5107" width="10.7109375" style="96" customWidth="1"/>
    <col min="5108" max="5120" width="9.140625" style="96"/>
    <col min="5121" max="5123" width="5.5703125" style="96" customWidth="1"/>
    <col min="5124" max="5135" width="3.5703125" style="96" customWidth="1"/>
    <col min="5136" max="5362" width="9.140625" style="96"/>
    <col min="5363" max="5363" width="10.7109375" style="96" customWidth="1"/>
    <col min="5364" max="5376" width="9.140625" style="96"/>
    <col min="5377" max="5379" width="5.5703125" style="96" customWidth="1"/>
    <col min="5380" max="5391" width="3.5703125" style="96" customWidth="1"/>
    <col min="5392" max="5618" width="9.140625" style="96"/>
    <col min="5619" max="5619" width="10.7109375" style="96" customWidth="1"/>
    <col min="5620" max="5632" width="9.140625" style="96"/>
    <col min="5633" max="5635" width="5.5703125" style="96" customWidth="1"/>
    <col min="5636" max="5647" width="3.5703125" style="96" customWidth="1"/>
    <col min="5648" max="5874" width="9.140625" style="96"/>
    <col min="5875" max="5875" width="10.7109375" style="96" customWidth="1"/>
    <col min="5876" max="5888" width="9.140625" style="96"/>
    <col min="5889" max="5891" width="5.5703125" style="96" customWidth="1"/>
    <col min="5892" max="5903" width="3.5703125" style="96" customWidth="1"/>
    <col min="5904" max="6130" width="9.140625" style="96"/>
    <col min="6131" max="6131" width="10.7109375" style="96" customWidth="1"/>
    <col min="6132" max="6144" width="9.140625" style="96"/>
    <col min="6145" max="6147" width="5.5703125" style="96" customWidth="1"/>
    <col min="6148" max="6159" width="3.5703125" style="96" customWidth="1"/>
    <col min="6160" max="6386" width="9.140625" style="96"/>
    <col min="6387" max="6387" width="10.7109375" style="96" customWidth="1"/>
    <col min="6388" max="6400" width="9.140625" style="96"/>
    <col min="6401" max="6403" width="5.5703125" style="96" customWidth="1"/>
    <col min="6404" max="6415" width="3.5703125" style="96" customWidth="1"/>
    <col min="6416" max="6642" width="9.140625" style="96"/>
    <col min="6643" max="6643" width="10.7109375" style="96" customWidth="1"/>
    <col min="6644" max="6656" width="9.140625" style="96"/>
    <col min="6657" max="6659" width="5.5703125" style="96" customWidth="1"/>
    <col min="6660" max="6671" width="3.5703125" style="96" customWidth="1"/>
    <col min="6672" max="6898" width="9.140625" style="96"/>
    <col min="6899" max="6899" width="10.7109375" style="96" customWidth="1"/>
    <col min="6900" max="6912" width="9.140625" style="96"/>
    <col min="6913" max="6915" width="5.5703125" style="96" customWidth="1"/>
    <col min="6916" max="6927" width="3.5703125" style="96" customWidth="1"/>
    <col min="6928" max="7154" width="9.140625" style="96"/>
    <col min="7155" max="7155" width="10.7109375" style="96" customWidth="1"/>
    <col min="7156" max="7168" width="9.140625" style="96"/>
    <col min="7169" max="7171" width="5.5703125" style="96" customWidth="1"/>
    <col min="7172" max="7183" width="3.5703125" style="96" customWidth="1"/>
    <col min="7184" max="7410" width="9.140625" style="96"/>
    <col min="7411" max="7411" width="10.7109375" style="96" customWidth="1"/>
    <col min="7412" max="7424" width="9.140625" style="96"/>
    <col min="7425" max="7427" width="5.5703125" style="96" customWidth="1"/>
    <col min="7428" max="7439" width="3.5703125" style="96" customWidth="1"/>
    <col min="7440" max="7666" width="9.140625" style="96"/>
    <col min="7667" max="7667" width="10.7109375" style="96" customWidth="1"/>
    <col min="7668" max="7680" width="9.140625" style="96"/>
    <col min="7681" max="7683" width="5.5703125" style="96" customWidth="1"/>
    <col min="7684" max="7695" width="3.5703125" style="96" customWidth="1"/>
    <col min="7696" max="7922" width="9.140625" style="96"/>
    <col min="7923" max="7923" width="10.7109375" style="96" customWidth="1"/>
    <col min="7924" max="7936" width="9.140625" style="96"/>
    <col min="7937" max="7939" width="5.5703125" style="96" customWidth="1"/>
    <col min="7940" max="7951" width="3.5703125" style="96" customWidth="1"/>
    <col min="7952" max="8178" width="9.140625" style="96"/>
    <col min="8179" max="8179" width="10.7109375" style="96" customWidth="1"/>
    <col min="8180" max="8192" width="9.140625" style="96"/>
    <col min="8193" max="8195" width="5.5703125" style="96" customWidth="1"/>
    <col min="8196" max="8207" width="3.5703125" style="96" customWidth="1"/>
    <col min="8208" max="8434" width="9.140625" style="96"/>
    <col min="8435" max="8435" width="10.7109375" style="96" customWidth="1"/>
    <col min="8436" max="8448" width="9.140625" style="96"/>
    <col min="8449" max="8451" width="5.5703125" style="96" customWidth="1"/>
    <col min="8452" max="8463" width="3.5703125" style="96" customWidth="1"/>
    <col min="8464" max="8690" width="9.140625" style="96"/>
    <col min="8691" max="8691" width="10.7109375" style="96" customWidth="1"/>
    <col min="8692" max="8704" width="9.140625" style="96"/>
    <col min="8705" max="8707" width="5.5703125" style="96" customWidth="1"/>
    <col min="8708" max="8719" width="3.5703125" style="96" customWidth="1"/>
    <col min="8720" max="8946" width="9.140625" style="96"/>
    <col min="8947" max="8947" width="10.7109375" style="96" customWidth="1"/>
    <col min="8948" max="8960" width="9.140625" style="96"/>
    <col min="8961" max="8963" width="5.5703125" style="96" customWidth="1"/>
    <col min="8964" max="8975" width="3.5703125" style="96" customWidth="1"/>
    <col min="8976" max="9202" width="9.140625" style="96"/>
    <col min="9203" max="9203" width="10.7109375" style="96" customWidth="1"/>
    <col min="9204" max="9216" width="9.140625" style="96"/>
    <col min="9217" max="9219" width="5.5703125" style="96" customWidth="1"/>
    <col min="9220" max="9231" width="3.5703125" style="96" customWidth="1"/>
    <col min="9232" max="9458" width="9.140625" style="96"/>
    <col min="9459" max="9459" width="10.7109375" style="96" customWidth="1"/>
    <col min="9460" max="9472" width="9.140625" style="96"/>
    <col min="9473" max="9475" width="5.5703125" style="96" customWidth="1"/>
    <col min="9476" max="9487" width="3.5703125" style="96" customWidth="1"/>
    <col min="9488" max="9714" width="9.140625" style="96"/>
    <col min="9715" max="9715" width="10.7109375" style="96" customWidth="1"/>
    <col min="9716" max="9728" width="9.140625" style="96"/>
    <col min="9729" max="9731" width="5.5703125" style="96" customWidth="1"/>
    <col min="9732" max="9743" width="3.5703125" style="96" customWidth="1"/>
    <col min="9744" max="9970" width="9.140625" style="96"/>
    <col min="9971" max="9971" width="10.7109375" style="96" customWidth="1"/>
    <col min="9972" max="9984" width="9.140625" style="96"/>
    <col min="9985" max="9987" width="5.5703125" style="96" customWidth="1"/>
    <col min="9988" max="9999" width="3.5703125" style="96" customWidth="1"/>
    <col min="10000" max="10226" width="9.140625" style="96"/>
    <col min="10227" max="10227" width="10.7109375" style="96" customWidth="1"/>
    <col min="10228" max="10240" width="9.140625" style="96"/>
    <col min="10241" max="10243" width="5.5703125" style="96" customWidth="1"/>
    <col min="10244" max="10255" width="3.5703125" style="96" customWidth="1"/>
    <col min="10256" max="10482" width="9.140625" style="96"/>
    <col min="10483" max="10483" width="10.7109375" style="96" customWidth="1"/>
    <col min="10484" max="10496" width="9.140625" style="96"/>
    <col min="10497" max="10499" width="5.5703125" style="96" customWidth="1"/>
    <col min="10500" max="10511" width="3.5703125" style="96" customWidth="1"/>
    <col min="10512" max="10738" width="9.140625" style="96"/>
    <col min="10739" max="10739" width="10.7109375" style="96" customWidth="1"/>
    <col min="10740" max="10752" width="9.140625" style="96"/>
    <col min="10753" max="10755" width="5.5703125" style="96" customWidth="1"/>
    <col min="10756" max="10767" width="3.5703125" style="96" customWidth="1"/>
    <col min="10768" max="10994" width="9.140625" style="96"/>
    <col min="10995" max="10995" width="10.7109375" style="96" customWidth="1"/>
    <col min="10996" max="11008" width="9.140625" style="96"/>
    <col min="11009" max="11011" width="5.5703125" style="96" customWidth="1"/>
    <col min="11012" max="11023" width="3.5703125" style="96" customWidth="1"/>
    <col min="11024" max="11250" width="9.140625" style="96"/>
    <col min="11251" max="11251" width="10.7109375" style="96" customWidth="1"/>
    <col min="11252" max="11264" width="9.140625" style="96"/>
    <col min="11265" max="11267" width="5.5703125" style="96" customWidth="1"/>
    <col min="11268" max="11279" width="3.5703125" style="96" customWidth="1"/>
    <col min="11280" max="11506" width="9.140625" style="96"/>
    <col min="11507" max="11507" width="10.7109375" style="96" customWidth="1"/>
    <col min="11508" max="11520" width="9.140625" style="96"/>
    <col min="11521" max="11523" width="5.5703125" style="96" customWidth="1"/>
    <col min="11524" max="11535" width="3.5703125" style="96" customWidth="1"/>
    <col min="11536" max="11762" width="9.140625" style="96"/>
    <col min="11763" max="11763" width="10.7109375" style="96" customWidth="1"/>
    <col min="11764" max="11776" width="9.140625" style="96"/>
    <col min="11777" max="11779" width="5.5703125" style="96" customWidth="1"/>
    <col min="11780" max="11791" width="3.5703125" style="96" customWidth="1"/>
    <col min="11792" max="12018" width="9.140625" style="96"/>
    <col min="12019" max="12019" width="10.7109375" style="96" customWidth="1"/>
    <col min="12020" max="12032" width="9.140625" style="96"/>
    <col min="12033" max="12035" width="5.5703125" style="96" customWidth="1"/>
    <col min="12036" max="12047" width="3.5703125" style="96" customWidth="1"/>
    <col min="12048" max="12274" width="9.140625" style="96"/>
    <col min="12275" max="12275" width="10.7109375" style="96" customWidth="1"/>
    <col min="12276" max="12288" width="9.140625" style="96"/>
    <col min="12289" max="12291" width="5.5703125" style="96" customWidth="1"/>
    <col min="12292" max="12303" width="3.5703125" style="96" customWidth="1"/>
    <col min="12304" max="12530" width="9.140625" style="96"/>
    <col min="12531" max="12531" width="10.7109375" style="96" customWidth="1"/>
    <col min="12532" max="12544" width="9.140625" style="96"/>
    <col min="12545" max="12547" width="5.5703125" style="96" customWidth="1"/>
    <col min="12548" max="12559" width="3.5703125" style="96" customWidth="1"/>
    <col min="12560" max="12786" width="9.140625" style="96"/>
    <col min="12787" max="12787" width="10.7109375" style="96" customWidth="1"/>
    <col min="12788" max="12800" width="9.140625" style="96"/>
    <col min="12801" max="12803" width="5.5703125" style="96" customWidth="1"/>
    <col min="12804" max="12815" width="3.5703125" style="96" customWidth="1"/>
    <col min="12816" max="13042" width="9.140625" style="96"/>
    <col min="13043" max="13043" width="10.7109375" style="96" customWidth="1"/>
    <col min="13044" max="13056" width="9.140625" style="96"/>
    <col min="13057" max="13059" width="5.5703125" style="96" customWidth="1"/>
    <col min="13060" max="13071" width="3.5703125" style="96" customWidth="1"/>
    <col min="13072" max="13298" width="9.140625" style="96"/>
    <col min="13299" max="13299" width="10.7109375" style="96" customWidth="1"/>
    <col min="13300" max="13312" width="9.140625" style="96"/>
    <col min="13313" max="13315" width="5.5703125" style="96" customWidth="1"/>
    <col min="13316" max="13327" width="3.5703125" style="96" customWidth="1"/>
    <col min="13328" max="13554" width="9.140625" style="96"/>
    <col min="13555" max="13555" width="10.7109375" style="96" customWidth="1"/>
    <col min="13556" max="13568" width="9.140625" style="96"/>
    <col min="13569" max="13571" width="5.5703125" style="96" customWidth="1"/>
    <col min="13572" max="13583" width="3.5703125" style="96" customWidth="1"/>
    <col min="13584" max="13810" width="9.140625" style="96"/>
    <col min="13811" max="13811" width="10.7109375" style="96" customWidth="1"/>
    <col min="13812" max="13824" width="9.140625" style="96"/>
    <col min="13825" max="13827" width="5.5703125" style="96" customWidth="1"/>
    <col min="13828" max="13839" width="3.5703125" style="96" customWidth="1"/>
    <col min="13840" max="14066" width="9.140625" style="96"/>
    <col min="14067" max="14067" width="10.7109375" style="96" customWidth="1"/>
    <col min="14068" max="14080" width="9.140625" style="96"/>
    <col min="14081" max="14083" width="5.5703125" style="96" customWidth="1"/>
    <col min="14084" max="14095" width="3.5703125" style="96" customWidth="1"/>
    <col min="14096" max="14322" width="9.140625" style="96"/>
    <col min="14323" max="14323" width="10.7109375" style="96" customWidth="1"/>
    <col min="14324" max="14336" width="9.140625" style="96"/>
    <col min="14337" max="14339" width="5.5703125" style="96" customWidth="1"/>
    <col min="14340" max="14351" width="3.5703125" style="96" customWidth="1"/>
    <col min="14352" max="14578" width="9.140625" style="96"/>
    <col min="14579" max="14579" width="10.7109375" style="96" customWidth="1"/>
    <col min="14580" max="14592" width="9.140625" style="96"/>
    <col min="14593" max="14595" width="5.5703125" style="96" customWidth="1"/>
    <col min="14596" max="14607" width="3.5703125" style="96" customWidth="1"/>
    <col min="14608" max="14834" width="9.140625" style="96"/>
    <col min="14835" max="14835" width="10.7109375" style="96" customWidth="1"/>
    <col min="14836" max="14848" width="9.140625" style="96"/>
    <col min="14849" max="14851" width="5.5703125" style="96" customWidth="1"/>
    <col min="14852" max="14863" width="3.5703125" style="96" customWidth="1"/>
    <col min="14864" max="15090" width="9.140625" style="96"/>
    <col min="15091" max="15091" width="10.7109375" style="96" customWidth="1"/>
    <col min="15092" max="15104" width="9.140625" style="96"/>
    <col min="15105" max="15107" width="5.5703125" style="96" customWidth="1"/>
    <col min="15108" max="15119" width="3.5703125" style="96" customWidth="1"/>
    <col min="15120" max="15346" width="9.140625" style="96"/>
    <col min="15347" max="15347" width="10.7109375" style="96" customWidth="1"/>
    <col min="15348" max="15360" width="9.140625" style="96"/>
    <col min="15361" max="15363" width="5.5703125" style="96" customWidth="1"/>
    <col min="15364" max="15375" width="3.5703125" style="96" customWidth="1"/>
    <col min="15376" max="15602" width="9.140625" style="96"/>
    <col min="15603" max="15603" width="10.7109375" style="96" customWidth="1"/>
    <col min="15604" max="15616" width="9.140625" style="96"/>
    <col min="15617" max="15619" width="5.5703125" style="96" customWidth="1"/>
    <col min="15620" max="15631" width="3.5703125" style="96" customWidth="1"/>
    <col min="15632" max="15858" width="9.140625" style="96"/>
    <col min="15859" max="15859" width="10.7109375" style="96" customWidth="1"/>
    <col min="15860" max="15872" width="9.140625" style="96"/>
    <col min="15873" max="15875" width="5.5703125" style="96" customWidth="1"/>
    <col min="15876" max="15887" width="3.5703125" style="96" customWidth="1"/>
    <col min="15888" max="16114" width="9.140625" style="96"/>
    <col min="16115" max="16115" width="10.7109375" style="96" customWidth="1"/>
    <col min="16116" max="16128" width="9.140625" style="96"/>
    <col min="16129" max="16131" width="5.5703125" style="96" customWidth="1"/>
    <col min="16132" max="16143" width="3.5703125" style="96" customWidth="1"/>
    <col min="16144" max="16384" width="9.140625" style="96"/>
  </cols>
  <sheetData>
    <row r="1" spans="1:14" ht="15" thickBot="1">
      <c r="A1" s="102" t="s">
        <v>749</v>
      </c>
      <c r="B1" s="99"/>
      <c r="C1" s="99"/>
      <c r="D1" s="99"/>
      <c r="E1" s="99"/>
      <c r="F1" s="99"/>
      <c r="G1" s="99"/>
      <c r="H1" s="99"/>
      <c r="I1" s="99"/>
      <c r="J1" s="99"/>
      <c r="K1" s="99"/>
      <c r="L1" s="99"/>
      <c r="M1" s="99"/>
      <c r="N1" s="99"/>
    </row>
    <row r="2" spans="1:14" ht="15" thickBot="1">
      <c r="A2" s="431" t="s">
        <v>1197</v>
      </c>
      <c r="B2" s="432"/>
      <c r="C2" s="432"/>
      <c r="D2" s="432"/>
      <c r="E2" s="432"/>
      <c r="F2" s="432"/>
      <c r="G2" s="432"/>
      <c r="H2" s="432"/>
      <c r="I2" s="432"/>
      <c r="J2" s="432"/>
      <c r="K2" s="432"/>
      <c r="L2" s="432"/>
      <c r="M2" s="432"/>
      <c r="N2" s="433"/>
    </row>
    <row r="3" spans="1:14" ht="15" thickBot="1">
      <c r="A3" s="96" t="s">
        <v>1107</v>
      </c>
      <c r="E3" s="96"/>
      <c r="H3" s="96"/>
    </row>
    <row r="4" spans="1:14" ht="15" thickBot="1">
      <c r="A4" s="109"/>
      <c r="B4" s="192" t="s">
        <v>236</v>
      </c>
      <c r="C4" s="193" t="s">
        <v>666</v>
      </c>
      <c r="D4" s="193" t="s">
        <v>666</v>
      </c>
      <c r="E4" s="193" t="s">
        <v>666</v>
      </c>
      <c r="F4" s="193" t="s">
        <v>666</v>
      </c>
      <c r="G4" s="193" t="s">
        <v>666</v>
      </c>
      <c r="H4" s="193" t="s">
        <v>666</v>
      </c>
      <c r="I4" s="193" t="s">
        <v>1108</v>
      </c>
      <c r="J4" s="193" t="s">
        <v>1108</v>
      </c>
      <c r="K4" s="193" t="s">
        <v>1108</v>
      </c>
      <c r="L4" s="193" t="s">
        <v>1108</v>
      </c>
      <c r="M4" s="193" t="s">
        <v>1108</v>
      </c>
      <c r="N4" s="194" t="s">
        <v>1108</v>
      </c>
    </row>
    <row r="5" spans="1:14" ht="15" thickBot="1">
      <c r="A5" s="109"/>
      <c r="B5" s="192" t="s">
        <v>195</v>
      </c>
      <c r="C5" s="193" t="s">
        <v>665</v>
      </c>
      <c r="D5" s="193" t="s">
        <v>664</v>
      </c>
      <c r="E5" s="193" t="s">
        <v>663</v>
      </c>
      <c r="F5" s="193" t="s">
        <v>662</v>
      </c>
      <c r="G5" s="193" t="s">
        <v>661</v>
      </c>
      <c r="H5" s="193" t="s">
        <v>660</v>
      </c>
      <c r="I5" s="193" t="s">
        <v>659</v>
      </c>
      <c r="J5" s="193" t="s">
        <v>658</v>
      </c>
      <c r="K5" s="193" t="s">
        <v>657</v>
      </c>
      <c r="L5" s="193" t="s">
        <v>656</v>
      </c>
      <c r="M5" s="193" t="s">
        <v>655</v>
      </c>
      <c r="N5" s="194" t="s">
        <v>654</v>
      </c>
    </row>
    <row r="6" spans="1:14" ht="15" thickBot="1">
      <c r="A6" s="195" t="s">
        <v>742</v>
      </c>
      <c r="B6" s="196" t="s">
        <v>653</v>
      </c>
    </row>
    <row r="7" spans="1:14">
      <c r="A7" s="201" t="s">
        <v>771</v>
      </c>
      <c r="B7" s="202">
        <v>1</v>
      </c>
      <c r="C7" s="203">
        <v>19.8</v>
      </c>
      <c r="D7" s="203">
        <v>19.7</v>
      </c>
      <c r="E7" s="203">
        <v>24.7</v>
      </c>
      <c r="F7" s="203">
        <v>7.5</v>
      </c>
      <c r="G7" s="203">
        <v>5.2</v>
      </c>
      <c r="H7" s="203">
        <v>6.6</v>
      </c>
      <c r="I7" s="203">
        <v>-3.6</v>
      </c>
      <c r="J7" s="203">
        <v>6.2</v>
      </c>
      <c r="K7" s="203">
        <v>0.5</v>
      </c>
      <c r="L7" s="203">
        <v>5.9</v>
      </c>
      <c r="M7" s="203">
        <v>12.4</v>
      </c>
      <c r="N7" s="204">
        <v>16.899999999999999</v>
      </c>
    </row>
    <row r="8" spans="1:14">
      <c r="A8" s="205" t="s">
        <v>771</v>
      </c>
      <c r="B8" s="197">
        <v>2</v>
      </c>
      <c r="C8" s="198">
        <v>22.6</v>
      </c>
      <c r="D8" s="198">
        <v>19.600000000000001</v>
      </c>
      <c r="E8" s="198">
        <v>17.7</v>
      </c>
      <c r="F8" s="198">
        <v>9.6</v>
      </c>
      <c r="G8" s="198">
        <v>3.6</v>
      </c>
      <c r="H8" s="198">
        <v>5.2</v>
      </c>
      <c r="I8" s="198">
        <v>-5.9</v>
      </c>
      <c r="J8" s="198">
        <v>8.6</v>
      </c>
      <c r="K8" s="198">
        <v>3</v>
      </c>
      <c r="L8" s="198">
        <v>6</v>
      </c>
      <c r="M8" s="198">
        <v>11.6</v>
      </c>
      <c r="N8" s="206">
        <v>15.2</v>
      </c>
    </row>
    <row r="9" spans="1:14">
      <c r="A9" s="205" t="s">
        <v>771</v>
      </c>
      <c r="B9" s="197">
        <v>3</v>
      </c>
      <c r="C9" s="198">
        <v>22.2</v>
      </c>
      <c r="D9" s="198">
        <v>21.6</v>
      </c>
      <c r="E9" s="198">
        <v>19.100000000000001</v>
      </c>
      <c r="F9" s="198">
        <v>15</v>
      </c>
      <c r="G9" s="198">
        <v>3.7</v>
      </c>
      <c r="H9" s="198">
        <v>4.5999999999999996</v>
      </c>
      <c r="I9" s="198">
        <v>-9.6</v>
      </c>
      <c r="J9" s="198">
        <v>5.0999999999999996</v>
      </c>
      <c r="K9" s="198">
        <v>3.9</v>
      </c>
      <c r="L9" s="198">
        <v>12.5</v>
      </c>
      <c r="M9" s="198">
        <v>12.7</v>
      </c>
      <c r="N9" s="206">
        <v>17.7</v>
      </c>
    </row>
    <row r="10" spans="1:14">
      <c r="A10" s="205" t="s">
        <v>771</v>
      </c>
      <c r="B10" s="197">
        <v>4</v>
      </c>
      <c r="C10" s="198">
        <v>22.9</v>
      </c>
      <c r="D10" s="198">
        <v>23.6</v>
      </c>
      <c r="E10" s="198">
        <v>16.3</v>
      </c>
      <c r="F10" s="198">
        <v>14.4</v>
      </c>
      <c r="G10" s="198">
        <v>3.1</v>
      </c>
      <c r="H10" s="198">
        <v>4.5</v>
      </c>
      <c r="I10" s="198">
        <v>-7.5</v>
      </c>
      <c r="J10" s="198">
        <v>2.2999999999999998</v>
      </c>
      <c r="K10" s="198">
        <v>2.2999999999999998</v>
      </c>
      <c r="L10" s="198">
        <v>13.4</v>
      </c>
      <c r="M10" s="198">
        <v>11.7</v>
      </c>
      <c r="N10" s="206">
        <v>20</v>
      </c>
    </row>
    <row r="11" spans="1:14">
      <c r="A11" s="205" t="s">
        <v>771</v>
      </c>
      <c r="B11" s="197">
        <v>5</v>
      </c>
      <c r="C11" s="198">
        <v>24.8</v>
      </c>
      <c r="D11" s="198">
        <v>24.4</v>
      </c>
      <c r="E11" s="198">
        <v>15.5</v>
      </c>
      <c r="F11" s="198">
        <v>12.5</v>
      </c>
      <c r="G11" s="198">
        <v>0.5</v>
      </c>
      <c r="H11" s="198">
        <v>4.8</v>
      </c>
      <c r="I11" s="198">
        <v>-5.3</v>
      </c>
      <c r="J11" s="198">
        <v>1.6</v>
      </c>
      <c r="K11" s="198">
        <v>7.9</v>
      </c>
      <c r="L11" s="198">
        <v>13.9</v>
      </c>
      <c r="M11" s="198">
        <v>11.1</v>
      </c>
      <c r="N11" s="206">
        <v>19.2</v>
      </c>
    </row>
    <row r="12" spans="1:14">
      <c r="A12" s="205" t="s">
        <v>771</v>
      </c>
      <c r="B12" s="197">
        <v>6</v>
      </c>
      <c r="C12" s="198">
        <v>26.7</v>
      </c>
      <c r="D12" s="198">
        <v>27.6</v>
      </c>
      <c r="E12" s="198">
        <v>13.7</v>
      </c>
      <c r="F12" s="198">
        <v>13.5</v>
      </c>
      <c r="G12" s="198">
        <v>4.2</v>
      </c>
      <c r="H12" s="198">
        <v>4.0999999999999996</v>
      </c>
      <c r="I12" s="198">
        <v>-2.7</v>
      </c>
      <c r="J12" s="198">
        <v>5.7</v>
      </c>
      <c r="K12" s="198">
        <v>4.7</v>
      </c>
      <c r="L12" s="198">
        <v>11.1</v>
      </c>
      <c r="M12" s="198">
        <v>12</v>
      </c>
      <c r="N12" s="206">
        <v>16.8</v>
      </c>
    </row>
    <row r="13" spans="1:14">
      <c r="A13" s="205" t="s">
        <v>771</v>
      </c>
      <c r="B13" s="197">
        <v>7</v>
      </c>
      <c r="C13" s="198">
        <v>26.6</v>
      </c>
      <c r="D13" s="198">
        <v>28.2</v>
      </c>
      <c r="E13" s="198">
        <v>12.4</v>
      </c>
      <c r="F13" s="198">
        <v>13</v>
      </c>
      <c r="G13" s="198">
        <v>9.6999999999999993</v>
      </c>
      <c r="H13" s="198">
        <v>3.5</v>
      </c>
      <c r="I13" s="198">
        <v>-1.6</v>
      </c>
      <c r="J13" s="198">
        <v>7.9</v>
      </c>
      <c r="K13" s="198">
        <v>4.3</v>
      </c>
      <c r="L13" s="198">
        <v>10.9</v>
      </c>
      <c r="M13" s="198">
        <v>14.4</v>
      </c>
      <c r="N13" s="206">
        <v>15.2</v>
      </c>
    </row>
    <row r="14" spans="1:14">
      <c r="A14" s="205" t="s">
        <v>771</v>
      </c>
      <c r="B14" s="197">
        <v>8</v>
      </c>
      <c r="C14" s="198">
        <v>20.100000000000001</v>
      </c>
      <c r="D14" s="198">
        <v>29.4</v>
      </c>
      <c r="E14" s="198">
        <v>11.5</v>
      </c>
      <c r="F14" s="198">
        <v>12.7</v>
      </c>
      <c r="G14" s="198">
        <v>11.1</v>
      </c>
      <c r="H14" s="198">
        <v>4.8</v>
      </c>
      <c r="I14" s="198">
        <v>0.5</v>
      </c>
      <c r="J14" s="198">
        <v>8.3000000000000007</v>
      </c>
      <c r="K14" s="198">
        <v>3</v>
      </c>
      <c r="L14" s="198">
        <v>8.4</v>
      </c>
      <c r="M14" s="198">
        <v>14.7</v>
      </c>
      <c r="N14" s="206">
        <v>16.899999999999999</v>
      </c>
    </row>
    <row r="15" spans="1:14">
      <c r="A15" s="205" t="s">
        <v>771</v>
      </c>
      <c r="B15" s="197">
        <v>9</v>
      </c>
      <c r="C15" s="198">
        <v>15.5</v>
      </c>
      <c r="D15" s="198">
        <v>29.2</v>
      </c>
      <c r="E15" s="198">
        <v>12.8</v>
      </c>
      <c r="F15" s="198">
        <v>9</v>
      </c>
      <c r="G15" s="198">
        <v>8.1</v>
      </c>
      <c r="H15" s="198">
        <v>3</v>
      </c>
      <c r="I15" s="198">
        <v>-2.2000000000000002</v>
      </c>
      <c r="J15" s="198">
        <v>10.1</v>
      </c>
      <c r="K15" s="198">
        <v>2.2999999999999998</v>
      </c>
      <c r="L15" s="198">
        <v>6.2</v>
      </c>
      <c r="M15" s="198">
        <v>14.3</v>
      </c>
      <c r="N15" s="206">
        <v>17.8</v>
      </c>
    </row>
    <row r="16" spans="1:14">
      <c r="A16" s="205" t="s">
        <v>771</v>
      </c>
      <c r="B16" s="197">
        <v>10</v>
      </c>
      <c r="C16" s="198">
        <v>16.100000000000001</v>
      </c>
      <c r="D16" s="198">
        <v>28.1</v>
      </c>
      <c r="E16" s="198">
        <v>14.3</v>
      </c>
      <c r="F16" s="198">
        <v>6.4</v>
      </c>
      <c r="G16" s="198">
        <v>14.6</v>
      </c>
      <c r="H16" s="198">
        <v>1.1000000000000001</v>
      </c>
      <c r="I16" s="198">
        <v>1</v>
      </c>
      <c r="J16" s="198">
        <v>1.9</v>
      </c>
      <c r="K16" s="198">
        <v>4.4000000000000004</v>
      </c>
      <c r="L16" s="198">
        <v>6.7</v>
      </c>
      <c r="M16" s="198">
        <v>13.2</v>
      </c>
      <c r="N16" s="206">
        <v>16.600000000000001</v>
      </c>
    </row>
    <row r="17" spans="1:14">
      <c r="A17" s="205" t="s">
        <v>771</v>
      </c>
      <c r="B17" s="197">
        <v>11</v>
      </c>
      <c r="C17" s="198">
        <v>17.399999999999999</v>
      </c>
      <c r="D17" s="198">
        <v>28.1</v>
      </c>
      <c r="E17" s="198">
        <v>14.9</v>
      </c>
      <c r="F17" s="198">
        <v>5.4</v>
      </c>
      <c r="G17" s="198">
        <v>12.8</v>
      </c>
      <c r="H17" s="198">
        <v>-0.5</v>
      </c>
      <c r="I17" s="198">
        <v>2.4</v>
      </c>
      <c r="J17" s="198">
        <v>2.4</v>
      </c>
      <c r="K17" s="198">
        <v>4.0999999999999996</v>
      </c>
      <c r="L17" s="198">
        <v>8.6</v>
      </c>
      <c r="M17" s="198">
        <v>13.4</v>
      </c>
      <c r="N17" s="206">
        <v>16.3</v>
      </c>
    </row>
    <row r="18" spans="1:14">
      <c r="A18" s="205" t="s">
        <v>771</v>
      </c>
      <c r="B18" s="197">
        <v>12</v>
      </c>
      <c r="C18" s="198">
        <v>21.8</v>
      </c>
      <c r="D18" s="198">
        <v>28.6</v>
      </c>
      <c r="E18" s="198">
        <v>16.600000000000001</v>
      </c>
      <c r="F18" s="198">
        <v>3.1</v>
      </c>
      <c r="G18" s="198">
        <v>8.6999999999999993</v>
      </c>
      <c r="H18" s="198">
        <v>2.6</v>
      </c>
      <c r="I18" s="198">
        <v>2.4</v>
      </c>
      <c r="J18" s="198">
        <v>3.2</v>
      </c>
      <c r="K18" s="198">
        <v>3.2</v>
      </c>
      <c r="L18" s="198">
        <v>8.4</v>
      </c>
      <c r="M18" s="198">
        <v>16</v>
      </c>
      <c r="N18" s="206">
        <v>18</v>
      </c>
    </row>
    <row r="19" spans="1:14">
      <c r="A19" s="205" t="s">
        <v>771</v>
      </c>
      <c r="B19" s="197">
        <v>13</v>
      </c>
      <c r="C19" s="198">
        <v>17.600000000000001</v>
      </c>
      <c r="D19" s="198">
        <v>28.2</v>
      </c>
      <c r="E19" s="198">
        <v>19.3</v>
      </c>
      <c r="F19" s="198">
        <v>6.4</v>
      </c>
      <c r="G19" s="198">
        <v>6.5</v>
      </c>
      <c r="H19" s="198">
        <v>4.4000000000000004</v>
      </c>
      <c r="I19" s="198">
        <v>2.8</v>
      </c>
      <c r="J19" s="198">
        <v>2.4</v>
      </c>
      <c r="K19" s="198">
        <v>3.4</v>
      </c>
      <c r="L19" s="198">
        <v>10.6</v>
      </c>
      <c r="M19" s="198">
        <v>13</v>
      </c>
      <c r="N19" s="206">
        <v>17.5</v>
      </c>
    </row>
    <row r="20" spans="1:14">
      <c r="A20" s="205" t="s">
        <v>771</v>
      </c>
      <c r="B20" s="197">
        <v>14</v>
      </c>
      <c r="C20" s="198">
        <v>19</v>
      </c>
      <c r="D20" s="198">
        <v>27.5</v>
      </c>
      <c r="E20" s="198">
        <v>19.3</v>
      </c>
      <c r="F20" s="198">
        <v>8.3000000000000007</v>
      </c>
      <c r="G20" s="198">
        <v>6.8</v>
      </c>
      <c r="H20" s="198">
        <v>0.9</v>
      </c>
      <c r="I20" s="198">
        <v>1.3</v>
      </c>
      <c r="J20" s="198">
        <v>7.4</v>
      </c>
      <c r="K20" s="198">
        <v>2.5</v>
      </c>
      <c r="L20" s="198">
        <v>10.199999999999999</v>
      </c>
      <c r="M20" s="198">
        <v>13.8</v>
      </c>
      <c r="N20" s="206">
        <v>17.399999999999999</v>
      </c>
    </row>
    <row r="21" spans="1:14">
      <c r="A21" s="205" t="s">
        <v>771</v>
      </c>
      <c r="B21" s="197">
        <v>15</v>
      </c>
      <c r="C21" s="198">
        <v>22</v>
      </c>
      <c r="D21" s="198">
        <v>25.8</v>
      </c>
      <c r="E21" s="198">
        <v>18.399999999999999</v>
      </c>
      <c r="F21" s="198">
        <v>9.5</v>
      </c>
      <c r="G21" s="198">
        <v>8.8000000000000007</v>
      </c>
      <c r="H21" s="198">
        <v>2.4</v>
      </c>
      <c r="I21" s="198">
        <v>0.8</v>
      </c>
      <c r="J21" s="198">
        <v>6.3</v>
      </c>
      <c r="K21" s="198">
        <v>1.4</v>
      </c>
      <c r="L21" s="198">
        <v>10.4</v>
      </c>
      <c r="M21" s="198">
        <v>7.2</v>
      </c>
      <c r="N21" s="206">
        <v>14.4</v>
      </c>
    </row>
    <row r="22" spans="1:14">
      <c r="A22" s="205" t="s">
        <v>771</v>
      </c>
      <c r="B22" s="197">
        <v>16</v>
      </c>
      <c r="C22" s="198">
        <v>22.2</v>
      </c>
      <c r="D22" s="198">
        <v>23.4</v>
      </c>
      <c r="E22" s="198">
        <v>22.3</v>
      </c>
      <c r="F22" s="198">
        <v>12.7</v>
      </c>
      <c r="G22" s="198">
        <v>10.6</v>
      </c>
      <c r="H22" s="198">
        <v>3.1</v>
      </c>
      <c r="I22" s="198">
        <v>-0.8</v>
      </c>
      <c r="J22" s="198">
        <v>3.1</v>
      </c>
      <c r="K22" s="198">
        <v>1.9</v>
      </c>
      <c r="L22" s="198">
        <v>12.7</v>
      </c>
      <c r="M22" s="198">
        <v>6</v>
      </c>
      <c r="N22" s="206">
        <v>21.5</v>
      </c>
    </row>
    <row r="23" spans="1:14">
      <c r="A23" s="205" t="s">
        <v>771</v>
      </c>
      <c r="B23" s="197">
        <v>17</v>
      </c>
      <c r="C23" s="198">
        <v>26.5</v>
      </c>
      <c r="D23" s="198">
        <v>20.2</v>
      </c>
      <c r="E23" s="198">
        <v>25.3</v>
      </c>
      <c r="F23" s="198">
        <v>7.7</v>
      </c>
      <c r="G23" s="198">
        <v>9.3000000000000007</v>
      </c>
      <c r="H23" s="198">
        <v>2</v>
      </c>
      <c r="I23" s="198">
        <v>-5.0999999999999996</v>
      </c>
      <c r="J23" s="198">
        <v>5.7</v>
      </c>
      <c r="K23" s="198">
        <v>2.4</v>
      </c>
      <c r="L23" s="198">
        <v>14.9</v>
      </c>
      <c r="M23" s="198">
        <v>8.8000000000000007</v>
      </c>
      <c r="N23" s="206">
        <v>18.7</v>
      </c>
    </row>
    <row r="24" spans="1:14">
      <c r="A24" s="205" t="s">
        <v>771</v>
      </c>
      <c r="B24" s="197">
        <v>18</v>
      </c>
      <c r="C24" s="198">
        <v>27</v>
      </c>
      <c r="D24" s="198">
        <v>16.5</v>
      </c>
      <c r="E24" s="198">
        <v>16.600000000000001</v>
      </c>
      <c r="F24" s="198">
        <v>6.9</v>
      </c>
      <c r="G24" s="198">
        <v>11.1</v>
      </c>
      <c r="H24" s="198">
        <v>3</v>
      </c>
      <c r="I24" s="198">
        <v>-5.7</v>
      </c>
      <c r="J24" s="198">
        <v>7</v>
      </c>
      <c r="K24" s="198">
        <v>5.7</v>
      </c>
      <c r="L24" s="198">
        <v>8.6</v>
      </c>
      <c r="M24" s="198">
        <v>10.6</v>
      </c>
      <c r="N24" s="206">
        <v>18</v>
      </c>
    </row>
    <row r="25" spans="1:14">
      <c r="A25" s="205" t="s">
        <v>771</v>
      </c>
      <c r="B25" s="197">
        <v>19</v>
      </c>
      <c r="C25" s="198">
        <v>26.4</v>
      </c>
      <c r="D25" s="198">
        <v>16</v>
      </c>
      <c r="E25" s="198">
        <v>16.8</v>
      </c>
      <c r="F25" s="198">
        <v>8.8000000000000007</v>
      </c>
      <c r="G25" s="198">
        <v>9.6999999999999993</v>
      </c>
      <c r="H25" s="198">
        <v>4.8</v>
      </c>
      <c r="I25" s="198">
        <v>-5.2</v>
      </c>
      <c r="J25" s="198">
        <v>1.7</v>
      </c>
      <c r="K25" s="198">
        <v>2.5</v>
      </c>
      <c r="L25" s="198">
        <v>8.8000000000000007</v>
      </c>
      <c r="M25" s="198">
        <v>13.5</v>
      </c>
      <c r="N25" s="206">
        <v>17.899999999999999</v>
      </c>
    </row>
    <row r="26" spans="1:14">
      <c r="A26" s="205" t="s">
        <v>771</v>
      </c>
      <c r="B26" s="197">
        <v>20</v>
      </c>
      <c r="C26" s="198">
        <v>24.7</v>
      </c>
      <c r="D26" s="198">
        <v>18.2</v>
      </c>
      <c r="E26" s="198">
        <v>12.8</v>
      </c>
      <c r="F26" s="198">
        <v>7.2</v>
      </c>
      <c r="G26" s="198">
        <v>7.7</v>
      </c>
      <c r="H26" s="198">
        <v>3.8</v>
      </c>
      <c r="I26" s="198">
        <v>-4.3</v>
      </c>
      <c r="J26" s="198">
        <v>4.3</v>
      </c>
      <c r="K26" s="198">
        <v>3.5</v>
      </c>
      <c r="L26" s="198">
        <v>6.9</v>
      </c>
      <c r="M26" s="198">
        <v>14.1</v>
      </c>
      <c r="N26" s="206">
        <v>16.7</v>
      </c>
    </row>
    <row r="27" spans="1:14">
      <c r="A27" s="205" t="s">
        <v>771</v>
      </c>
      <c r="B27" s="197">
        <v>21</v>
      </c>
      <c r="C27" s="198">
        <v>26.8</v>
      </c>
      <c r="D27" s="198">
        <v>19.2</v>
      </c>
      <c r="E27" s="198">
        <v>9.5</v>
      </c>
      <c r="F27" s="198">
        <v>8.4</v>
      </c>
      <c r="G27" s="198">
        <v>2.1</v>
      </c>
      <c r="H27" s="198">
        <v>3.4</v>
      </c>
      <c r="I27" s="198">
        <v>-4.0999999999999996</v>
      </c>
      <c r="J27" s="198">
        <v>8.6</v>
      </c>
      <c r="K27" s="198">
        <v>5.3</v>
      </c>
      <c r="L27" s="198">
        <v>8</v>
      </c>
      <c r="M27" s="198">
        <v>15.2</v>
      </c>
      <c r="N27" s="206">
        <v>19.2</v>
      </c>
    </row>
    <row r="28" spans="1:14">
      <c r="A28" s="205" t="s">
        <v>771</v>
      </c>
      <c r="B28" s="197">
        <v>22</v>
      </c>
      <c r="C28" s="198">
        <v>28</v>
      </c>
      <c r="D28" s="198">
        <v>18.399999999999999</v>
      </c>
      <c r="E28" s="198">
        <v>13.8</v>
      </c>
      <c r="F28" s="198">
        <v>7.9</v>
      </c>
      <c r="G28" s="198">
        <v>1</v>
      </c>
      <c r="H28" s="198">
        <v>7.7</v>
      </c>
      <c r="I28" s="198">
        <v>-10.1</v>
      </c>
      <c r="J28" s="198">
        <v>10.3</v>
      </c>
      <c r="K28" s="198">
        <v>4.8</v>
      </c>
      <c r="L28" s="198">
        <v>10.8</v>
      </c>
      <c r="M28" s="198">
        <v>17.899999999999999</v>
      </c>
      <c r="N28" s="206">
        <v>20.7</v>
      </c>
    </row>
    <row r="29" spans="1:14">
      <c r="A29" s="205" t="s">
        <v>771</v>
      </c>
      <c r="B29" s="197">
        <v>23</v>
      </c>
      <c r="C29" s="198">
        <v>24.5</v>
      </c>
      <c r="D29" s="198">
        <v>18.3</v>
      </c>
      <c r="E29" s="198">
        <v>15.2</v>
      </c>
      <c r="F29" s="198">
        <v>7.3</v>
      </c>
      <c r="G29" s="198">
        <v>0.3</v>
      </c>
      <c r="H29" s="198">
        <v>4.7</v>
      </c>
      <c r="I29" s="198">
        <v>-6.8</v>
      </c>
      <c r="J29" s="198">
        <v>4.0999999999999996</v>
      </c>
      <c r="K29" s="198">
        <v>4.2</v>
      </c>
      <c r="L29" s="198">
        <v>10.3</v>
      </c>
      <c r="M29" s="198">
        <v>21.6</v>
      </c>
      <c r="N29" s="206">
        <v>24.3</v>
      </c>
    </row>
    <row r="30" spans="1:14">
      <c r="A30" s="205" t="s">
        <v>771</v>
      </c>
      <c r="B30" s="197">
        <v>24</v>
      </c>
      <c r="C30" s="198">
        <v>23.4</v>
      </c>
      <c r="D30" s="198">
        <v>22</v>
      </c>
      <c r="E30" s="198">
        <v>15.2</v>
      </c>
      <c r="F30" s="198">
        <v>5.9</v>
      </c>
      <c r="G30" s="198">
        <v>-1</v>
      </c>
      <c r="H30" s="198">
        <v>1.2</v>
      </c>
      <c r="I30" s="198">
        <v>-1.3</v>
      </c>
      <c r="J30" s="198">
        <v>1.5</v>
      </c>
      <c r="K30" s="198">
        <v>3.6</v>
      </c>
      <c r="L30" s="198">
        <v>4.9000000000000004</v>
      </c>
      <c r="M30" s="198">
        <v>14.4</v>
      </c>
      <c r="N30" s="206">
        <v>26.5</v>
      </c>
    </row>
    <row r="31" spans="1:14">
      <c r="A31" s="205" t="s">
        <v>771</v>
      </c>
      <c r="B31" s="197">
        <v>25</v>
      </c>
      <c r="C31" s="198">
        <v>24.6</v>
      </c>
      <c r="D31" s="198">
        <v>17.600000000000001</v>
      </c>
      <c r="E31" s="198">
        <v>13.7</v>
      </c>
      <c r="F31" s="198">
        <v>6.2</v>
      </c>
      <c r="G31" s="198">
        <v>0.4</v>
      </c>
      <c r="H31" s="198">
        <v>3.2</v>
      </c>
      <c r="I31" s="198">
        <v>0.9</v>
      </c>
      <c r="J31" s="198">
        <v>1.4</v>
      </c>
      <c r="K31" s="198">
        <v>5.6</v>
      </c>
      <c r="L31" s="198">
        <v>2.6</v>
      </c>
      <c r="M31" s="198">
        <v>15.4</v>
      </c>
      <c r="N31" s="206">
        <v>27.4</v>
      </c>
    </row>
    <row r="32" spans="1:14">
      <c r="A32" s="205" t="s">
        <v>771</v>
      </c>
      <c r="B32" s="197">
        <v>26</v>
      </c>
      <c r="C32" s="198">
        <v>18.5</v>
      </c>
      <c r="D32" s="198">
        <v>17.5</v>
      </c>
      <c r="E32" s="198">
        <v>11.8</v>
      </c>
      <c r="F32" s="198">
        <v>8.8000000000000007</v>
      </c>
      <c r="G32" s="198">
        <v>1.9</v>
      </c>
      <c r="H32" s="198">
        <v>5.9</v>
      </c>
      <c r="I32" s="198">
        <v>2.2000000000000002</v>
      </c>
      <c r="J32" s="198">
        <v>-0.5</v>
      </c>
      <c r="K32" s="198">
        <v>6.1</v>
      </c>
      <c r="L32" s="198">
        <v>7.1</v>
      </c>
      <c r="M32" s="198">
        <v>16.5</v>
      </c>
      <c r="N32" s="206">
        <v>20</v>
      </c>
    </row>
    <row r="33" spans="1:14">
      <c r="A33" s="205" t="s">
        <v>771</v>
      </c>
      <c r="B33" s="197">
        <v>27</v>
      </c>
      <c r="C33" s="198">
        <v>15.9</v>
      </c>
      <c r="D33" s="198">
        <v>21</v>
      </c>
      <c r="E33" s="198">
        <v>10.3</v>
      </c>
      <c r="F33" s="198">
        <v>7.7</v>
      </c>
      <c r="G33" s="198">
        <v>1.1000000000000001</v>
      </c>
      <c r="H33" s="198">
        <v>0.2</v>
      </c>
      <c r="I33" s="198">
        <v>5.0999999999999996</v>
      </c>
      <c r="J33" s="198">
        <v>3.5</v>
      </c>
      <c r="K33" s="198">
        <v>7.2</v>
      </c>
      <c r="L33" s="198">
        <v>3.9</v>
      </c>
      <c r="M33" s="198">
        <v>18.399999999999999</v>
      </c>
      <c r="N33" s="206">
        <v>17.2</v>
      </c>
    </row>
    <row r="34" spans="1:14">
      <c r="A34" s="205" t="s">
        <v>771</v>
      </c>
      <c r="B34" s="197">
        <v>28</v>
      </c>
      <c r="C34" s="198">
        <v>19.600000000000001</v>
      </c>
      <c r="D34" s="198">
        <v>23.8</v>
      </c>
      <c r="E34" s="198">
        <v>10.199999999999999</v>
      </c>
      <c r="F34" s="198">
        <v>8.6</v>
      </c>
      <c r="G34" s="198">
        <v>1.2</v>
      </c>
      <c r="H34" s="198">
        <v>2.9</v>
      </c>
      <c r="I34" s="198">
        <v>6.1</v>
      </c>
      <c r="J34" s="198">
        <v>7.5</v>
      </c>
      <c r="K34" s="198">
        <v>9.4</v>
      </c>
      <c r="L34" s="198">
        <v>4.2</v>
      </c>
      <c r="M34" s="198">
        <v>21.9</v>
      </c>
      <c r="N34" s="206">
        <v>18.5</v>
      </c>
    </row>
    <row r="35" spans="1:14">
      <c r="A35" s="205" t="s">
        <v>771</v>
      </c>
      <c r="B35" s="197">
        <v>29</v>
      </c>
      <c r="C35" s="198">
        <v>18</v>
      </c>
      <c r="D35" s="198">
        <v>23.9</v>
      </c>
      <c r="E35" s="198">
        <v>10.7</v>
      </c>
      <c r="F35" s="198">
        <v>9</v>
      </c>
      <c r="G35" s="198">
        <v>2.8</v>
      </c>
      <c r="H35" s="198">
        <v>1.4</v>
      </c>
      <c r="I35" s="198">
        <v>3.8</v>
      </c>
      <c r="J35" s="198">
        <v>4.0999999999999996</v>
      </c>
      <c r="K35" s="198">
        <v>8.6</v>
      </c>
      <c r="L35" s="198">
        <v>7.2</v>
      </c>
      <c r="M35" s="198">
        <v>22.3</v>
      </c>
      <c r="N35" s="206">
        <v>21.1</v>
      </c>
    </row>
    <row r="36" spans="1:14">
      <c r="A36" s="205" t="s">
        <v>771</v>
      </c>
      <c r="B36" s="197">
        <v>30</v>
      </c>
      <c r="C36" s="198">
        <v>18.100000000000001</v>
      </c>
      <c r="D36" s="198">
        <v>24.2</v>
      </c>
      <c r="E36" s="198">
        <v>8.9</v>
      </c>
      <c r="F36" s="198">
        <v>7</v>
      </c>
      <c r="G36" s="198">
        <v>6</v>
      </c>
      <c r="H36" s="198">
        <v>-3.3</v>
      </c>
      <c r="I36" s="198">
        <v>5.2</v>
      </c>
      <c r="J36" s="198"/>
      <c r="K36" s="198">
        <v>11.7</v>
      </c>
      <c r="L36" s="198">
        <v>9.4</v>
      </c>
      <c r="M36" s="198">
        <v>18.3</v>
      </c>
      <c r="N36" s="206">
        <v>22.3</v>
      </c>
    </row>
    <row r="37" spans="1:14" ht="15" thickBot="1">
      <c r="A37" s="213" t="s">
        <v>771</v>
      </c>
      <c r="B37" s="214">
        <v>31</v>
      </c>
      <c r="C37" s="215">
        <v>16.7</v>
      </c>
      <c r="D37" s="215">
        <v>24.2</v>
      </c>
      <c r="E37" s="215"/>
      <c r="F37" s="215">
        <v>6.2</v>
      </c>
      <c r="G37" s="215"/>
      <c r="H37" s="215">
        <v>-4.3</v>
      </c>
      <c r="I37" s="215">
        <v>3.3</v>
      </c>
      <c r="J37" s="215"/>
      <c r="K37" s="215">
        <v>14.9</v>
      </c>
      <c r="L37" s="215"/>
      <c r="M37" s="215">
        <v>18.399999999999999</v>
      </c>
      <c r="N37" s="216"/>
    </row>
    <row r="38" spans="1:14" ht="15" thickBot="1">
      <c r="A38" s="225" t="s">
        <v>652</v>
      </c>
      <c r="B38" s="226" t="s">
        <v>211</v>
      </c>
      <c r="C38" s="227">
        <v>0</v>
      </c>
      <c r="D38" s="227">
        <v>0</v>
      </c>
      <c r="E38" s="227">
        <v>11</v>
      </c>
      <c r="F38" s="227">
        <v>27</v>
      </c>
      <c r="G38" s="227">
        <v>30</v>
      </c>
      <c r="H38" s="227">
        <v>31</v>
      </c>
      <c r="I38" s="227">
        <v>31</v>
      </c>
      <c r="J38" s="227">
        <v>29</v>
      </c>
      <c r="K38" s="227">
        <v>30</v>
      </c>
      <c r="L38" s="227">
        <v>28</v>
      </c>
      <c r="M38" s="227">
        <v>10</v>
      </c>
      <c r="N38" s="228">
        <v>1</v>
      </c>
    </row>
    <row r="39" spans="1:14" ht="15" thickBot="1">
      <c r="A39" s="221" t="s">
        <v>651</v>
      </c>
      <c r="B39" s="222" t="s">
        <v>650</v>
      </c>
      <c r="C39" s="223">
        <v>21.806451612903228</v>
      </c>
      <c r="D39" s="223">
        <v>23.032258064516128</v>
      </c>
      <c r="E39" s="223">
        <v>15.320000000000002</v>
      </c>
      <c r="F39" s="223">
        <v>8.7935483870967737</v>
      </c>
      <c r="G39" s="223">
        <v>5.72</v>
      </c>
      <c r="H39" s="223">
        <v>2.9580645161290331</v>
      </c>
      <c r="I39" s="223">
        <v>-1.4193548387096775</v>
      </c>
      <c r="J39" s="223">
        <v>4.886206896551724</v>
      </c>
      <c r="K39" s="223">
        <v>4.7838709677419349</v>
      </c>
      <c r="L39" s="223">
        <v>8.7833333333333332</v>
      </c>
      <c r="M39" s="223">
        <v>14.348387096774191</v>
      </c>
      <c r="N39" s="224">
        <v>18.863333333333333</v>
      </c>
    </row>
    <row r="40" spans="1:14">
      <c r="B40" s="108"/>
      <c r="C40" s="105"/>
      <c r="D40" s="105"/>
      <c r="E40" s="107"/>
      <c r="F40" s="105"/>
      <c r="G40" s="105"/>
      <c r="H40" s="106"/>
      <c r="I40" s="105"/>
      <c r="J40" s="105"/>
      <c r="K40" s="105"/>
      <c r="L40" s="105"/>
      <c r="M40" s="105"/>
      <c r="N40" s="105"/>
    </row>
    <row r="41" spans="1:14" ht="15" thickBot="1">
      <c r="A41" s="96" t="s">
        <v>1109</v>
      </c>
      <c r="B41" s="108"/>
      <c r="C41" s="105"/>
      <c r="D41" s="105"/>
      <c r="E41" s="107"/>
      <c r="F41" s="105"/>
      <c r="G41" s="105"/>
      <c r="H41" s="106"/>
      <c r="I41" s="105"/>
      <c r="J41" s="105"/>
      <c r="K41" s="105"/>
      <c r="L41" s="105"/>
      <c r="M41" s="105"/>
      <c r="N41" s="105"/>
    </row>
    <row r="42" spans="1:14" ht="15" thickBot="1">
      <c r="A42" s="109"/>
      <c r="B42" s="192" t="s">
        <v>236</v>
      </c>
      <c r="C42" s="193" t="s">
        <v>666</v>
      </c>
      <c r="D42" s="193" t="s">
        <v>666</v>
      </c>
      <c r="E42" s="193" t="s">
        <v>666</v>
      </c>
      <c r="F42" s="193" t="s">
        <v>666</v>
      </c>
      <c r="G42" s="193" t="s">
        <v>666</v>
      </c>
      <c r="H42" s="193" t="s">
        <v>666</v>
      </c>
      <c r="I42" s="193" t="s">
        <v>1108</v>
      </c>
      <c r="J42" s="193" t="s">
        <v>1108</v>
      </c>
      <c r="K42" s="193" t="s">
        <v>1108</v>
      </c>
      <c r="L42" s="193" t="s">
        <v>1108</v>
      </c>
      <c r="M42" s="193" t="s">
        <v>1108</v>
      </c>
      <c r="N42" s="194" t="s">
        <v>1108</v>
      </c>
    </row>
    <row r="43" spans="1:14" ht="15" thickBot="1">
      <c r="A43" s="109"/>
      <c r="B43" s="195" t="s">
        <v>195</v>
      </c>
      <c r="C43" s="193" t="s">
        <v>665</v>
      </c>
      <c r="D43" s="193" t="s">
        <v>664</v>
      </c>
      <c r="E43" s="193" t="s">
        <v>663</v>
      </c>
      <c r="F43" s="193" t="s">
        <v>662</v>
      </c>
      <c r="G43" s="193" t="s">
        <v>661</v>
      </c>
      <c r="H43" s="193" t="s">
        <v>660</v>
      </c>
      <c r="I43" s="193" t="s">
        <v>659</v>
      </c>
      <c r="J43" s="193" t="s">
        <v>658</v>
      </c>
      <c r="K43" s="193" t="s">
        <v>657</v>
      </c>
      <c r="L43" s="193" t="s">
        <v>656</v>
      </c>
      <c r="M43" s="193" t="s">
        <v>655</v>
      </c>
      <c r="N43" s="194" t="s">
        <v>654</v>
      </c>
    </row>
    <row r="44" spans="1:14" ht="15" thickBot="1">
      <c r="A44" s="195" t="s">
        <v>742</v>
      </c>
      <c r="B44" s="196" t="s">
        <v>653</v>
      </c>
    </row>
    <row r="45" spans="1:14">
      <c r="A45" s="201" t="s">
        <v>777</v>
      </c>
      <c r="B45" s="202">
        <v>1</v>
      </c>
      <c r="C45" s="203">
        <v>20.5</v>
      </c>
      <c r="D45" s="203">
        <v>20.3</v>
      </c>
      <c r="E45" s="203">
        <v>23.5</v>
      </c>
      <c r="F45" s="203">
        <v>7.1</v>
      </c>
      <c r="G45" s="203">
        <v>4.3</v>
      </c>
      <c r="H45" s="203">
        <v>6.3</v>
      </c>
      <c r="I45" s="203">
        <v>-2.7</v>
      </c>
      <c r="J45" s="203">
        <v>6.2</v>
      </c>
      <c r="K45" s="203">
        <v>0.8</v>
      </c>
      <c r="L45" s="203">
        <v>4.9000000000000004</v>
      </c>
      <c r="M45" s="203">
        <v>12.1</v>
      </c>
      <c r="N45" s="204">
        <v>17.100000000000001</v>
      </c>
    </row>
    <row r="46" spans="1:14">
      <c r="A46" s="205" t="s">
        <v>777</v>
      </c>
      <c r="B46" s="197">
        <v>2</v>
      </c>
      <c r="C46" s="198">
        <v>21.1</v>
      </c>
      <c r="D46" s="198">
        <v>19.7</v>
      </c>
      <c r="E46" s="198">
        <v>17.8</v>
      </c>
      <c r="F46" s="198">
        <v>9</v>
      </c>
      <c r="G46" s="198">
        <v>2.4</v>
      </c>
      <c r="H46" s="198">
        <v>7.1</v>
      </c>
      <c r="I46" s="198">
        <v>-5.8</v>
      </c>
      <c r="J46" s="198">
        <v>8.1999999999999993</v>
      </c>
      <c r="K46" s="198">
        <v>2.8</v>
      </c>
      <c r="L46" s="198">
        <v>6.8</v>
      </c>
      <c r="M46" s="198">
        <v>12.8</v>
      </c>
      <c r="N46" s="206">
        <v>16</v>
      </c>
    </row>
    <row r="47" spans="1:14">
      <c r="A47" s="205" t="s">
        <v>777</v>
      </c>
      <c r="B47" s="197">
        <v>3</v>
      </c>
      <c r="C47" s="198">
        <v>22.7</v>
      </c>
      <c r="D47" s="198">
        <v>22.7</v>
      </c>
      <c r="E47" s="198">
        <v>19.2</v>
      </c>
      <c r="F47" s="198">
        <v>14.2</v>
      </c>
      <c r="G47" s="198">
        <v>2.8</v>
      </c>
      <c r="H47" s="198">
        <v>4.4000000000000004</v>
      </c>
      <c r="I47" s="198">
        <v>-9.3000000000000007</v>
      </c>
      <c r="J47" s="198">
        <v>4.7</v>
      </c>
      <c r="K47" s="198">
        <v>3</v>
      </c>
      <c r="L47" s="198">
        <v>10.4</v>
      </c>
      <c r="M47" s="198">
        <v>12.7</v>
      </c>
      <c r="N47" s="206">
        <v>16.7</v>
      </c>
    </row>
    <row r="48" spans="1:14">
      <c r="A48" s="205" t="s">
        <v>777</v>
      </c>
      <c r="B48" s="197">
        <v>4</v>
      </c>
      <c r="C48" s="198">
        <v>23.3</v>
      </c>
      <c r="D48" s="198">
        <v>24.4</v>
      </c>
      <c r="E48" s="198">
        <v>16.600000000000001</v>
      </c>
      <c r="F48" s="198">
        <v>12.6</v>
      </c>
      <c r="G48" s="198">
        <v>3.1</v>
      </c>
      <c r="H48" s="198">
        <v>2</v>
      </c>
      <c r="I48" s="198">
        <v>-7.9</v>
      </c>
      <c r="J48" s="198">
        <v>2.1</v>
      </c>
      <c r="K48" s="198">
        <v>2.2999999999999998</v>
      </c>
      <c r="L48" s="198">
        <v>13.5</v>
      </c>
      <c r="M48" s="198">
        <v>11.5</v>
      </c>
      <c r="N48" s="206">
        <v>19.399999999999999</v>
      </c>
    </row>
    <row r="49" spans="1:14">
      <c r="A49" s="205" t="s">
        <v>777</v>
      </c>
      <c r="B49" s="197">
        <v>5</v>
      </c>
      <c r="C49" s="198">
        <v>25.5</v>
      </c>
      <c r="D49" s="198">
        <v>26.1</v>
      </c>
      <c r="E49" s="198">
        <v>16</v>
      </c>
      <c r="F49" s="198">
        <v>13</v>
      </c>
      <c r="G49" s="198">
        <v>2.6</v>
      </c>
      <c r="H49" s="198">
        <v>4.3</v>
      </c>
      <c r="I49" s="198">
        <v>-6</v>
      </c>
      <c r="J49" s="198">
        <v>1.9</v>
      </c>
      <c r="K49" s="198">
        <v>6.4</v>
      </c>
      <c r="L49" s="198">
        <v>14.8</v>
      </c>
      <c r="M49" s="198">
        <v>13.2</v>
      </c>
      <c r="N49" s="206">
        <v>18.600000000000001</v>
      </c>
    </row>
    <row r="50" spans="1:14">
      <c r="A50" s="205" t="s">
        <v>777</v>
      </c>
      <c r="B50" s="197">
        <v>6</v>
      </c>
      <c r="C50" s="198">
        <v>25.1</v>
      </c>
      <c r="D50" s="198">
        <v>26.4</v>
      </c>
      <c r="E50" s="198">
        <v>13.3</v>
      </c>
      <c r="F50" s="198">
        <v>13.8</v>
      </c>
      <c r="G50" s="198">
        <v>4.3</v>
      </c>
      <c r="H50" s="198">
        <v>2.9</v>
      </c>
      <c r="I50" s="198">
        <v>-3.2</v>
      </c>
      <c r="J50" s="198">
        <v>5.4</v>
      </c>
      <c r="K50" s="198">
        <v>5.4</v>
      </c>
      <c r="L50" s="198">
        <v>11.5</v>
      </c>
      <c r="M50" s="198">
        <v>14.3</v>
      </c>
      <c r="N50" s="206">
        <v>16.5</v>
      </c>
    </row>
    <row r="51" spans="1:14">
      <c r="A51" s="205" t="s">
        <v>777</v>
      </c>
      <c r="B51" s="197">
        <v>7</v>
      </c>
      <c r="C51" s="198">
        <v>26.3</v>
      </c>
      <c r="D51" s="198">
        <v>27.3</v>
      </c>
      <c r="E51" s="198">
        <v>13.7</v>
      </c>
      <c r="F51" s="198">
        <v>13.9</v>
      </c>
      <c r="G51" s="198">
        <v>8.6</v>
      </c>
      <c r="H51" s="198">
        <v>2.6</v>
      </c>
      <c r="I51" s="198">
        <v>-1</v>
      </c>
      <c r="J51" s="198">
        <v>7.3</v>
      </c>
      <c r="K51" s="198">
        <v>2.6</v>
      </c>
      <c r="L51" s="198">
        <v>10.8</v>
      </c>
      <c r="M51" s="198">
        <v>14.8</v>
      </c>
      <c r="N51" s="206">
        <v>16.100000000000001</v>
      </c>
    </row>
    <row r="52" spans="1:14">
      <c r="A52" s="205" t="s">
        <v>777</v>
      </c>
      <c r="B52" s="197">
        <v>8</v>
      </c>
      <c r="C52" s="198">
        <v>20</v>
      </c>
      <c r="D52" s="198">
        <v>28.4</v>
      </c>
      <c r="E52" s="198">
        <v>11.9</v>
      </c>
      <c r="F52" s="198">
        <v>11.7</v>
      </c>
      <c r="G52" s="198">
        <v>10.4</v>
      </c>
      <c r="H52" s="198">
        <v>4.2</v>
      </c>
      <c r="I52" s="198">
        <v>-0.7</v>
      </c>
      <c r="J52" s="198">
        <v>7.7</v>
      </c>
      <c r="K52" s="198">
        <v>2.8</v>
      </c>
      <c r="L52" s="198">
        <v>8.3000000000000007</v>
      </c>
      <c r="M52" s="198">
        <v>13.7</v>
      </c>
      <c r="N52" s="206">
        <v>17.8</v>
      </c>
    </row>
    <row r="53" spans="1:14">
      <c r="A53" s="205" t="s">
        <v>777</v>
      </c>
      <c r="B53" s="197">
        <v>9</v>
      </c>
      <c r="C53" s="198">
        <v>16</v>
      </c>
      <c r="D53" s="198">
        <v>26.7</v>
      </c>
      <c r="E53" s="198">
        <v>12.9</v>
      </c>
      <c r="F53" s="198">
        <v>9.8000000000000007</v>
      </c>
      <c r="G53" s="198">
        <v>9.4</v>
      </c>
      <c r="H53" s="198">
        <v>2.8</v>
      </c>
      <c r="I53" s="198">
        <v>-1.9</v>
      </c>
      <c r="J53" s="198">
        <v>9.3000000000000007</v>
      </c>
      <c r="K53" s="198">
        <v>2.4</v>
      </c>
      <c r="L53" s="198">
        <v>6</v>
      </c>
      <c r="M53" s="198">
        <v>14.8</v>
      </c>
      <c r="N53" s="206">
        <v>18.3</v>
      </c>
    </row>
    <row r="54" spans="1:14">
      <c r="A54" s="205" t="s">
        <v>777</v>
      </c>
      <c r="B54" s="197">
        <v>10</v>
      </c>
      <c r="C54" s="198">
        <v>15.9</v>
      </c>
      <c r="D54" s="198">
        <v>27.1</v>
      </c>
      <c r="E54" s="198">
        <v>14.6</v>
      </c>
      <c r="F54" s="198">
        <v>7.1</v>
      </c>
      <c r="G54" s="198">
        <v>13.9</v>
      </c>
      <c r="H54" s="198">
        <v>1.7</v>
      </c>
      <c r="I54" s="198">
        <v>0.8</v>
      </c>
      <c r="J54" s="198">
        <v>3.2</v>
      </c>
      <c r="K54" s="198">
        <v>5.7</v>
      </c>
      <c r="L54" s="198">
        <v>7</v>
      </c>
      <c r="M54" s="198">
        <v>13.8</v>
      </c>
      <c r="N54" s="206">
        <v>17.100000000000001</v>
      </c>
    </row>
    <row r="55" spans="1:14">
      <c r="A55" s="205" t="s">
        <v>777</v>
      </c>
      <c r="B55" s="197">
        <v>11</v>
      </c>
      <c r="C55" s="198">
        <v>18.100000000000001</v>
      </c>
      <c r="D55" s="198">
        <v>27.9</v>
      </c>
      <c r="E55" s="198">
        <v>14.4</v>
      </c>
      <c r="F55" s="198">
        <v>5.9</v>
      </c>
      <c r="G55" s="198">
        <v>13.3</v>
      </c>
      <c r="H55" s="198">
        <v>-1.9</v>
      </c>
      <c r="I55" s="198">
        <v>0.9</v>
      </c>
      <c r="J55" s="198">
        <v>2.2999999999999998</v>
      </c>
      <c r="K55" s="198">
        <v>5.2</v>
      </c>
      <c r="L55" s="198">
        <v>9.1999999999999993</v>
      </c>
      <c r="M55" s="198">
        <v>15.1</v>
      </c>
      <c r="N55" s="206">
        <v>16.3</v>
      </c>
    </row>
    <row r="56" spans="1:14">
      <c r="A56" s="205" t="s">
        <v>777</v>
      </c>
      <c r="B56" s="197">
        <v>12</v>
      </c>
      <c r="C56" s="198">
        <v>22.1</v>
      </c>
      <c r="D56" s="198">
        <v>27.5</v>
      </c>
      <c r="E56" s="198">
        <v>15.5</v>
      </c>
      <c r="F56" s="198">
        <v>3.1</v>
      </c>
      <c r="G56" s="198">
        <v>9.5</v>
      </c>
      <c r="H56" s="198">
        <v>2.8</v>
      </c>
      <c r="I56" s="198">
        <v>2</v>
      </c>
      <c r="J56" s="198">
        <v>2.5</v>
      </c>
      <c r="K56" s="198">
        <v>3.9</v>
      </c>
      <c r="L56" s="198">
        <v>9.1</v>
      </c>
      <c r="M56" s="198">
        <v>15.1</v>
      </c>
      <c r="N56" s="206">
        <v>18.2</v>
      </c>
    </row>
    <row r="57" spans="1:14">
      <c r="A57" s="205" t="s">
        <v>777</v>
      </c>
      <c r="B57" s="197">
        <v>13</v>
      </c>
      <c r="C57" s="198">
        <v>17.5</v>
      </c>
      <c r="D57" s="198">
        <v>26.9</v>
      </c>
      <c r="E57" s="198">
        <v>18.899999999999999</v>
      </c>
      <c r="F57" s="198">
        <v>4.5</v>
      </c>
      <c r="G57" s="198">
        <v>7.1</v>
      </c>
      <c r="H57" s="198">
        <v>3.2</v>
      </c>
      <c r="I57" s="198">
        <v>2.5</v>
      </c>
      <c r="J57" s="198">
        <v>2.2999999999999998</v>
      </c>
      <c r="K57" s="198">
        <v>3.5</v>
      </c>
      <c r="L57" s="198">
        <v>11.5</v>
      </c>
      <c r="M57" s="198">
        <v>13.2</v>
      </c>
      <c r="N57" s="206">
        <v>16.399999999999999</v>
      </c>
    </row>
    <row r="58" spans="1:14">
      <c r="A58" s="205" t="s">
        <v>777</v>
      </c>
      <c r="B58" s="197">
        <v>14</v>
      </c>
      <c r="C58" s="198">
        <v>19.7</v>
      </c>
      <c r="D58" s="198">
        <v>26.6</v>
      </c>
      <c r="E58" s="198">
        <v>18.899999999999999</v>
      </c>
      <c r="F58" s="198">
        <v>7.7</v>
      </c>
      <c r="G58" s="198">
        <v>6.6</v>
      </c>
      <c r="H58" s="198">
        <v>0.3</v>
      </c>
      <c r="I58" s="198">
        <v>0.7</v>
      </c>
      <c r="J58" s="198">
        <v>7</v>
      </c>
      <c r="K58" s="198">
        <v>2.8</v>
      </c>
      <c r="L58" s="198">
        <v>9.6</v>
      </c>
      <c r="M58" s="198">
        <v>15.5</v>
      </c>
      <c r="N58" s="206">
        <v>18.2</v>
      </c>
    </row>
    <row r="59" spans="1:14">
      <c r="A59" s="205" t="s">
        <v>777</v>
      </c>
      <c r="B59" s="197">
        <v>15</v>
      </c>
      <c r="C59" s="198">
        <v>21.6</v>
      </c>
      <c r="D59" s="198">
        <v>24.8</v>
      </c>
      <c r="E59" s="198">
        <v>16.2</v>
      </c>
      <c r="F59" s="198">
        <v>9</v>
      </c>
      <c r="G59" s="198">
        <v>8.9</v>
      </c>
      <c r="H59" s="198">
        <v>2</v>
      </c>
      <c r="I59" s="198">
        <v>-0.1</v>
      </c>
      <c r="J59" s="198">
        <v>5.7</v>
      </c>
      <c r="K59" s="198">
        <v>1.6</v>
      </c>
      <c r="L59" s="198">
        <v>10.199999999999999</v>
      </c>
      <c r="M59" s="198">
        <v>8.4</v>
      </c>
      <c r="N59" s="206">
        <v>14.9</v>
      </c>
    </row>
    <row r="60" spans="1:14">
      <c r="A60" s="205" t="s">
        <v>777</v>
      </c>
      <c r="B60" s="197">
        <v>16</v>
      </c>
      <c r="C60" s="198">
        <v>23.1</v>
      </c>
      <c r="D60" s="198">
        <v>23.1</v>
      </c>
      <c r="E60" s="198">
        <v>21.1</v>
      </c>
      <c r="F60" s="198">
        <v>11.4</v>
      </c>
      <c r="G60" s="198">
        <v>9</v>
      </c>
      <c r="H60" s="198">
        <v>2.8</v>
      </c>
      <c r="I60" s="198">
        <v>-0.8</v>
      </c>
      <c r="J60" s="198">
        <v>3.3</v>
      </c>
      <c r="K60" s="198">
        <v>2.1</v>
      </c>
      <c r="L60" s="198">
        <v>13.5</v>
      </c>
      <c r="M60" s="198">
        <v>7.4</v>
      </c>
      <c r="N60" s="206">
        <v>21.4</v>
      </c>
    </row>
    <row r="61" spans="1:14">
      <c r="A61" s="205" t="s">
        <v>777</v>
      </c>
      <c r="B61" s="197">
        <v>17</v>
      </c>
      <c r="C61" s="198">
        <v>24</v>
      </c>
      <c r="D61" s="198">
        <v>19.8</v>
      </c>
      <c r="E61" s="198">
        <v>24.4</v>
      </c>
      <c r="F61" s="198">
        <v>7.6</v>
      </c>
      <c r="G61" s="198">
        <v>9.6999999999999993</v>
      </c>
      <c r="H61" s="198">
        <v>1.6</v>
      </c>
      <c r="I61" s="198">
        <v>-3.9</v>
      </c>
      <c r="J61" s="198">
        <v>4.2</v>
      </c>
      <c r="K61" s="198">
        <v>2.4</v>
      </c>
      <c r="L61" s="198">
        <v>13.9</v>
      </c>
      <c r="M61" s="198">
        <v>9.1999999999999993</v>
      </c>
      <c r="N61" s="206">
        <v>18.600000000000001</v>
      </c>
    </row>
    <row r="62" spans="1:14">
      <c r="A62" s="205" t="s">
        <v>777</v>
      </c>
      <c r="B62" s="197">
        <v>18</v>
      </c>
      <c r="C62" s="198">
        <v>24.3</v>
      </c>
      <c r="D62" s="198">
        <v>16.100000000000001</v>
      </c>
      <c r="E62" s="198">
        <v>16.399999999999999</v>
      </c>
      <c r="F62" s="198">
        <v>6.9</v>
      </c>
      <c r="G62" s="198">
        <v>11.8</v>
      </c>
      <c r="H62" s="198">
        <v>2.7</v>
      </c>
      <c r="I62" s="198">
        <v>-5</v>
      </c>
      <c r="J62" s="198">
        <v>6.8</v>
      </c>
      <c r="K62" s="198">
        <v>6.4</v>
      </c>
      <c r="L62" s="198">
        <v>8.9</v>
      </c>
      <c r="M62" s="198">
        <v>11.3</v>
      </c>
      <c r="N62" s="206">
        <v>19.100000000000001</v>
      </c>
    </row>
    <row r="63" spans="1:14">
      <c r="A63" s="205" t="s">
        <v>777</v>
      </c>
      <c r="B63" s="197">
        <v>19</v>
      </c>
      <c r="C63" s="198">
        <v>26.3</v>
      </c>
      <c r="D63" s="198">
        <v>15.9</v>
      </c>
      <c r="E63" s="198">
        <v>16.600000000000001</v>
      </c>
      <c r="F63" s="198">
        <v>8.5</v>
      </c>
      <c r="G63" s="198">
        <v>10.199999999999999</v>
      </c>
      <c r="H63" s="198">
        <v>4.2</v>
      </c>
      <c r="I63" s="198">
        <v>-5.2</v>
      </c>
      <c r="J63" s="198">
        <v>2.6</v>
      </c>
      <c r="K63" s="198">
        <v>1.7</v>
      </c>
      <c r="L63" s="198">
        <v>8.4</v>
      </c>
      <c r="M63" s="198">
        <v>13.1</v>
      </c>
      <c r="N63" s="206">
        <v>19.600000000000001</v>
      </c>
    </row>
    <row r="64" spans="1:14">
      <c r="A64" s="205" t="s">
        <v>777</v>
      </c>
      <c r="B64" s="197">
        <v>20</v>
      </c>
      <c r="C64" s="198">
        <v>24.9</v>
      </c>
      <c r="D64" s="198">
        <v>18.3</v>
      </c>
      <c r="E64" s="198">
        <v>13.5</v>
      </c>
      <c r="F64" s="198">
        <v>7.3</v>
      </c>
      <c r="G64" s="198">
        <v>7.1</v>
      </c>
      <c r="H64" s="198">
        <v>3.2</v>
      </c>
      <c r="I64" s="198">
        <v>-4.4000000000000004</v>
      </c>
      <c r="J64" s="198">
        <v>4.0999999999999996</v>
      </c>
      <c r="K64" s="198">
        <v>3.1</v>
      </c>
      <c r="L64" s="198">
        <v>7.9</v>
      </c>
      <c r="M64" s="198">
        <v>14.9</v>
      </c>
      <c r="N64" s="206">
        <v>15.9</v>
      </c>
    </row>
    <row r="65" spans="1:14">
      <c r="A65" s="205" t="s">
        <v>777</v>
      </c>
      <c r="B65" s="197">
        <v>21</v>
      </c>
      <c r="C65" s="198">
        <v>26.4</v>
      </c>
      <c r="D65" s="198">
        <v>18.399999999999999</v>
      </c>
      <c r="E65" s="198">
        <v>10.3</v>
      </c>
      <c r="F65" s="198">
        <v>8.5</v>
      </c>
      <c r="G65" s="198">
        <v>2.2999999999999998</v>
      </c>
      <c r="H65" s="198">
        <v>3</v>
      </c>
      <c r="I65" s="198">
        <v>-5.7</v>
      </c>
      <c r="J65" s="198">
        <v>8.6999999999999993</v>
      </c>
      <c r="K65" s="198">
        <v>6</v>
      </c>
      <c r="L65" s="198">
        <v>8.8000000000000007</v>
      </c>
      <c r="M65" s="198">
        <v>16.899999999999999</v>
      </c>
      <c r="N65" s="206">
        <v>19.3</v>
      </c>
    </row>
    <row r="66" spans="1:14">
      <c r="A66" s="205" t="s">
        <v>777</v>
      </c>
      <c r="B66" s="197">
        <v>22</v>
      </c>
      <c r="C66" s="198">
        <v>28.8</v>
      </c>
      <c r="D66" s="198">
        <v>17.5</v>
      </c>
      <c r="E66" s="198">
        <v>13.5</v>
      </c>
      <c r="F66" s="198">
        <v>8.1</v>
      </c>
      <c r="G66" s="198">
        <v>0.8</v>
      </c>
      <c r="H66" s="198">
        <v>6.5</v>
      </c>
      <c r="I66" s="198">
        <v>-9.3000000000000007</v>
      </c>
      <c r="J66" s="198">
        <v>9.9</v>
      </c>
      <c r="K66" s="198">
        <v>4.3</v>
      </c>
      <c r="L66" s="198">
        <v>9.6999999999999993</v>
      </c>
      <c r="M66" s="198">
        <v>18.100000000000001</v>
      </c>
      <c r="N66" s="206">
        <v>21.6</v>
      </c>
    </row>
    <row r="67" spans="1:14">
      <c r="A67" s="205" t="s">
        <v>777</v>
      </c>
      <c r="B67" s="197">
        <v>23</v>
      </c>
      <c r="C67" s="198">
        <v>24.6</v>
      </c>
      <c r="D67" s="198">
        <v>18.600000000000001</v>
      </c>
      <c r="E67" s="198">
        <v>14.9</v>
      </c>
      <c r="F67" s="198">
        <v>7.3</v>
      </c>
      <c r="G67" s="198">
        <v>-0.5</v>
      </c>
      <c r="H67" s="198">
        <v>3.6</v>
      </c>
      <c r="I67" s="198">
        <v>-7</v>
      </c>
      <c r="J67" s="198">
        <v>4.3</v>
      </c>
      <c r="K67" s="198">
        <v>4.4000000000000004</v>
      </c>
      <c r="L67" s="198">
        <v>10.9</v>
      </c>
      <c r="M67" s="198">
        <v>19.5</v>
      </c>
      <c r="N67" s="206">
        <v>24</v>
      </c>
    </row>
    <row r="68" spans="1:14">
      <c r="A68" s="205" t="s">
        <v>777</v>
      </c>
      <c r="B68" s="197">
        <v>24</v>
      </c>
      <c r="C68" s="198">
        <v>23.9</v>
      </c>
      <c r="D68" s="198">
        <v>22.1</v>
      </c>
      <c r="E68" s="198">
        <v>16.2</v>
      </c>
      <c r="F68" s="198">
        <v>6</v>
      </c>
      <c r="G68" s="198">
        <v>-0.9</v>
      </c>
      <c r="H68" s="198">
        <v>0.8</v>
      </c>
      <c r="I68" s="198">
        <v>-1.2</v>
      </c>
      <c r="J68" s="198">
        <v>1.4</v>
      </c>
      <c r="K68" s="198">
        <v>5</v>
      </c>
      <c r="L68" s="198">
        <v>5.9</v>
      </c>
      <c r="M68" s="198">
        <v>14.4</v>
      </c>
      <c r="N68" s="206">
        <v>25.9</v>
      </c>
    </row>
    <row r="69" spans="1:14">
      <c r="A69" s="205" t="s">
        <v>777</v>
      </c>
      <c r="B69" s="197">
        <v>25</v>
      </c>
      <c r="C69" s="198">
        <v>21.8</v>
      </c>
      <c r="D69" s="198">
        <v>16.3</v>
      </c>
      <c r="E69" s="198">
        <v>14.9</v>
      </c>
      <c r="F69" s="198">
        <v>7.1</v>
      </c>
      <c r="G69" s="198">
        <v>-0.5</v>
      </c>
      <c r="H69" s="198">
        <v>2.7</v>
      </c>
      <c r="I69" s="198">
        <v>1.1000000000000001</v>
      </c>
      <c r="J69" s="198">
        <v>0.1</v>
      </c>
      <c r="K69" s="198">
        <v>5.9</v>
      </c>
      <c r="L69" s="198">
        <v>3.5</v>
      </c>
      <c r="M69" s="198">
        <v>17.3</v>
      </c>
      <c r="N69" s="206">
        <v>27.5</v>
      </c>
    </row>
    <row r="70" spans="1:14">
      <c r="A70" s="205" t="s">
        <v>777</v>
      </c>
      <c r="B70" s="197">
        <v>26</v>
      </c>
      <c r="C70" s="198">
        <v>18.2</v>
      </c>
      <c r="D70" s="198">
        <v>17</v>
      </c>
      <c r="E70" s="198">
        <v>12.6</v>
      </c>
      <c r="F70" s="198">
        <v>9</v>
      </c>
      <c r="G70" s="198">
        <v>2</v>
      </c>
      <c r="H70" s="198">
        <v>3.8</v>
      </c>
      <c r="I70" s="198">
        <v>2.7</v>
      </c>
      <c r="J70" s="198">
        <v>-1.2</v>
      </c>
      <c r="K70" s="198">
        <v>6.3</v>
      </c>
      <c r="L70" s="198">
        <v>5.7</v>
      </c>
      <c r="M70" s="198">
        <v>16.3</v>
      </c>
      <c r="N70" s="206">
        <v>19.100000000000001</v>
      </c>
    </row>
    <row r="71" spans="1:14">
      <c r="A71" s="205" t="s">
        <v>777</v>
      </c>
      <c r="B71" s="197">
        <v>27</v>
      </c>
      <c r="C71" s="198">
        <v>15.2</v>
      </c>
      <c r="D71" s="198">
        <v>20.5</v>
      </c>
      <c r="E71" s="198">
        <v>12.5</v>
      </c>
      <c r="F71" s="198">
        <v>8</v>
      </c>
      <c r="G71" s="198">
        <v>1.6</v>
      </c>
      <c r="H71" s="198">
        <v>0.5</v>
      </c>
      <c r="I71" s="198">
        <v>4.2</v>
      </c>
      <c r="J71" s="198">
        <v>2.2999999999999998</v>
      </c>
      <c r="K71" s="198">
        <v>6.9</v>
      </c>
      <c r="L71" s="198">
        <v>3</v>
      </c>
      <c r="M71" s="198">
        <v>17.899999999999999</v>
      </c>
      <c r="N71" s="206">
        <v>16.8</v>
      </c>
    </row>
    <row r="72" spans="1:14">
      <c r="A72" s="205" t="s">
        <v>777</v>
      </c>
      <c r="B72" s="197">
        <v>28</v>
      </c>
      <c r="C72" s="198">
        <v>20.2</v>
      </c>
      <c r="D72" s="198">
        <v>23.3</v>
      </c>
      <c r="E72" s="198">
        <v>11.4</v>
      </c>
      <c r="F72" s="198">
        <v>9.5</v>
      </c>
      <c r="G72" s="198">
        <v>2.6</v>
      </c>
      <c r="H72" s="198">
        <v>2.2000000000000002</v>
      </c>
      <c r="I72" s="198">
        <v>5.6</v>
      </c>
      <c r="J72" s="198">
        <v>6.1</v>
      </c>
      <c r="K72" s="198">
        <v>9</v>
      </c>
      <c r="L72" s="198">
        <v>5.0999999999999996</v>
      </c>
      <c r="M72" s="198">
        <v>20.5</v>
      </c>
      <c r="N72" s="206">
        <v>19.3</v>
      </c>
    </row>
    <row r="73" spans="1:14">
      <c r="A73" s="205" t="s">
        <v>777</v>
      </c>
      <c r="B73" s="197">
        <v>29</v>
      </c>
      <c r="C73" s="198">
        <v>17.899999999999999</v>
      </c>
      <c r="D73" s="198">
        <v>23.5</v>
      </c>
      <c r="E73" s="198">
        <v>11.3</v>
      </c>
      <c r="F73" s="198">
        <v>9.6999999999999993</v>
      </c>
      <c r="G73" s="198">
        <v>3.6</v>
      </c>
      <c r="H73" s="198">
        <v>1.6</v>
      </c>
      <c r="I73" s="198">
        <v>4.0999999999999996</v>
      </c>
      <c r="J73" s="198">
        <v>3.5</v>
      </c>
      <c r="K73" s="198">
        <v>7.5</v>
      </c>
      <c r="L73" s="198">
        <v>6.6</v>
      </c>
      <c r="M73" s="198">
        <v>20.100000000000001</v>
      </c>
      <c r="N73" s="206">
        <v>21.9</v>
      </c>
    </row>
    <row r="74" spans="1:14">
      <c r="A74" s="205" t="s">
        <v>777</v>
      </c>
      <c r="B74" s="197">
        <v>30</v>
      </c>
      <c r="C74" s="198">
        <v>18</v>
      </c>
      <c r="D74" s="198">
        <v>25.4</v>
      </c>
      <c r="E74" s="198">
        <v>8.5</v>
      </c>
      <c r="F74" s="198">
        <v>7.5</v>
      </c>
      <c r="G74" s="198">
        <v>6.1</v>
      </c>
      <c r="H74" s="198">
        <v>-3.4</v>
      </c>
      <c r="I74" s="198">
        <v>4.5</v>
      </c>
      <c r="J74" s="198"/>
      <c r="K74" s="198">
        <v>10.8</v>
      </c>
      <c r="L74" s="198">
        <v>10.4</v>
      </c>
      <c r="M74" s="198">
        <v>19</v>
      </c>
      <c r="N74" s="206">
        <v>22.4</v>
      </c>
    </row>
    <row r="75" spans="1:14" ht="15" thickBot="1">
      <c r="A75" s="213" t="s">
        <v>777</v>
      </c>
      <c r="B75" s="214">
        <v>31</v>
      </c>
      <c r="C75" s="215">
        <v>16.600000000000001</v>
      </c>
      <c r="D75" s="215">
        <v>25.2</v>
      </c>
      <c r="E75" s="215"/>
      <c r="F75" s="215">
        <v>4.5999999999999996</v>
      </c>
      <c r="G75" s="215"/>
      <c r="H75" s="215">
        <v>-5.2</v>
      </c>
      <c r="I75" s="215">
        <v>3.1</v>
      </c>
      <c r="J75" s="215"/>
      <c r="K75" s="215">
        <v>14.2</v>
      </c>
      <c r="L75" s="215"/>
      <c r="M75" s="215">
        <v>18.5</v>
      </c>
      <c r="N75" s="216"/>
    </row>
    <row r="76" spans="1:14">
      <c r="A76" s="217" t="s">
        <v>652</v>
      </c>
      <c r="B76" s="218" t="s">
        <v>211</v>
      </c>
      <c r="C76" s="219">
        <v>0</v>
      </c>
      <c r="D76" s="219">
        <v>0</v>
      </c>
      <c r="E76" s="219">
        <v>9</v>
      </c>
      <c r="F76" s="219">
        <v>27</v>
      </c>
      <c r="G76" s="219">
        <v>29</v>
      </c>
      <c r="H76" s="219">
        <v>31</v>
      </c>
      <c r="I76" s="219">
        <v>31</v>
      </c>
      <c r="J76" s="219">
        <v>29</v>
      </c>
      <c r="K76" s="219">
        <v>30</v>
      </c>
      <c r="L76" s="219">
        <v>27</v>
      </c>
      <c r="M76" s="219">
        <v>8</v>
      </c>
      <c r="N76" s="220">
        <v>1</v>
      </c>
    </row>
    <row r="77" spans="1:14" ht="15" thickBot="1">
      <c r="A77" s="209" t="s">
        <v>651</v>
      </c>
      <c r="B77" s="210" t="s">
        <v>650</v>
      </c>
      <c r="C77" s="211">
        <v>21.600000000000005</v>
      </c>
      <c r="D77" s="211">
        <v>22.703225806451613</v>
      </c>
      <c r="E77" s="211">
        <v>15.383333333333331</v>
      </c>
      <c r="F77" s="211">
        <v>8.6903225806451623</v>
      </c>
      <c r="G77" s="211">
        <v>5.7366666666666655</v>
      </c>
      <c r="H77" s="211">
        <v>2.4290322580645154</v>
      </c>
      <c r="I77" s="211">
        <v>-1.5774193548387101</v>
      </c>
      <c r="J77" s="211">
        <v>4.5482758620689649</v>
      </c>
      <c r="K77" s="211">
        <v>4.7483870967741941</v>
      </c>
      <c r="L77" s="211">
        <v>8.8600000000000012</v>
      </c>
      <c r="M77" s="211">
        <v>14.69032258064516</v>
      </c>
      <c r="N77" s="212">
        <v>19</v>
      </c>
    </row>
    <row r="78" spans="1:14">
      <c r="B78" s="108"/>
      <c r="C78" s="105"/>
      <c r="D78" s="105"/>
      <c r="E78" s="107"/>
      <c r="F78" s="105"/>
      <c r="G78" s="105"/>
      <c r="H78" s="106"/>
      <c r="I78" s="105"/>
      <c r="J78" s="105"/>
      <c r="K78" s="105"/>
      <c r="L78" s="105"/>
      <c r="M78" s="105"/>
      <c r="N78" s="105"/>
    </row>
    <row r="79" spans="1:14" ht="15" thickBot="1">
      <c r="A79" s="96" t="s">
        <v>1110</v>
      </c>
      <c r="C79" s="105"/>
      <c r="D79" s="105"/>
      <c r="E79" s="107"/>
      <c r="F79" s="105"/>
      <c r="G79" s="105"/>
      <c r="H79" s="106"/>
      <c r="I79" s="105"/>
      <c r="J79" s="105"/>
      <c r="K79" s="105"/>
      <c r="L79" s="105"/>
      <c r="M79" s="105"/>
      <c r="N79" s="105"/>
    </row>
    <row r="80" spans="1:14">
      <c r="A80" s="109"/>
      <c r="B80" s="233" t="s">
        <v>236</v>
      </c>
      <c r="C80" s="234" t="s">
        <v>666</v>
      </c>
      <c r="D80" s="234" t="s">
        <v>666</v>
      </c>
      <c r="E80" s="234" t="s">
        <v>666</v>
      </c>
      <c r="F80" s="234" t="s">
        <v>666</v>
      </c>
      <c r="G80" s="234" t="s">
        <v>666</v>
      </c>
      <c r="H80" s="234" t="s">
        <v>666</v>
      </c>
      <c r="I80" s="234" t="s">
        <v>1108</v>
      </c>
      <c r="J80" s="234" t="s">
        <v>1108</v>
      </c>
      <c r="K80" s="234" t="s">
        <v>1108</v>
      </c>
      <c r="L80" s="234" t="s">
        <v>1108</v>
      </c>
      <c r="M80" s="234" t="s">
        <v>1108</v>
      </c>
      <c r="N80" s="235" t="s">
        <v>1108</v>
      </c>
    </row>
    <row r="81" spans="1:14" ht="15" thickBot="1">
      <c r="A81" s="109"/>
      <c r="B81" s="238" t="s">
        <v>195</v>
      </c>
      <c r="C81" s="236" t="s">
        <v>665</v>
      </c>
      <c r="D81" s="236" t="s">
        <v>664</v>
      </c>
      <c r="E81" s="236" t="s">
        <v>663</v>
      </c>
      <c r="F81" s="236" t="s">
        <v>662</v>
      </c>
      <c r="G81" s="236" t="s">
        <v>661</v>
      </c>
      <c r="H81" s="236" t="s">
        <v>660</v>
      </c>
      <c r="I81" s="236" t="s">
        <v>659</v>
      </c>
      <c r="J81" s="236" t="s">
        <v>658</v>
      </c>
      <c r="K81" s="236" t="s">
        <v>657</v>
      </c>
      <c r="L81" s="236" t="s">
        <v>656</v>
      </c>
      <c r="M81" s="236" t="s">
        <v>655</v>
      </c>
      <c r="N81" s="237" t="s">
        <v>654</v>
      </c>
    </row>
    <row r="82" spans="1:14" ht="15" thickBot="1">
      <c r="A82" s="195" t="s">
        <v>742</v>
      </c>
      <c r="B82" s="196" t="s">
        <v>653</v>
      </c>
    </row>
    <row r="83" spans="1:14">
      <c r="A83" s="201" t="s">
        <v>783</v>
      </c>
      <c r="B83" s="202">
        <v>1</v>
      </c>
      <c r="C83" s="203">
        <v>21.4</v>
      </c>
      <c r="D83" s="203">
        <v>20.3</v>
      </c>
      <c r="E83" s="203">
        <v>24.8</v>
      </c>
      <c r="F83" s="203">
        <v>8.6999999999999993</v>
      </c>
      <c r="G83" s="203">
        <v>7.2</v>
      </c>
      <c r="H83" s="203">
        <v>7.5</v>
      </c>
      <c r="I83" s="203">
        <v>-3.6</v>
      </c>
      <c r="J83" s="203">
        <v>7.4</v>
      </c>
      <c r="K83" s="203">
        <v>0.7</v>
      </c>
      <c r="L83" s="203">
        <v>6.2</v>
      </c>
      <c r="M83" s="203">
        <v>12.4</v>
      </c>
      <c r="N83" s="204">
        <v>17.2</v>
      </c>
    </row>
    <row r="84" spans="1:14">
      <c r="A84" s="205" t="s">
        <v>783</v>
      </c>
      <c r="B84" s="197">
        <v>2</v>
      </c>
      <c r="C84" s="198">
        <v>22.1</v>
      </c>
      <c r="D84" s="198">
        <v>19.8</v>
      </c>
      <c r="E84" s="198">
        <v>17.8</v>
      </c>
      <c r="F84" s="198">
        <v>10.5</v>
      </c>
      <c r="G84" s="198">
        <v>4.0999999999999996</v>
      </c>
      <c r="H84" s="198">
        <v>6.8</v>
      </c>
      <c r="I84" s="198">
        <v>-5.6</v>
      </c>
      <c r="J84" s="198">
        <v>8.1</v>
      </c>
      <c r="K84" s="198">
        <v>3.3</v>
      </c>
      <c r="L84" s="198">
        <v>8.1999999999999993</v>
      </c>
      <c r="M84" s="198">
        <v>13.3</v>
      </c>
      <c r="N84" s="206">
        <v>16</v>
      </c>
    </row>
    <row r="85" spans="1:14">
      <c r="A85" s="205" t="s">
        <v>783</v>
      </c>
      <c r="B85" s="197">
        <v>3</v>
      </c>
      <c r="C85" s="198">
        <v>22.7</v>
      </c>
      <c r="D85" s="198">
        <v>22.5</v>
      </c>
      <c r="E85" s="198">
        <v>19.100000000000001</v>
      </c>
      <c r="F85" s="198">
        <v>15.3</v>
      </c>
      <c r="G85" s="198">
        <v>5.5</v>
      </c>
      <c r="H85" s="198">
        <v>4.8</v>
      </c>
      <c r="I85" s="198">
        <v>-9.1999999999999993</v>
      </c>
      <c r="J85" s="198">
        <v>5.2</v>
      </c>
      <c r="K85" s="198">
        <v>3.6</v>
      </c>
      <c r="L85" s="198">
        <v>12.8</v>
      </c>
      <c r="M85" s="198">
        <v>12</v>
      </c>
      <c r="N85" s="206">
        <v>17.399999999999999</v>
      </c>
    </row>
    <row r="86" spans="1:14">
      <c r="A86" s="205" t="s">
        <v>783</v>
      </c>
      <c r="B86" s="197">
        <v>4</v>
      </c>
      <c r="C86" s="198">
        <v>23.1</v>
      </c>
      <c r="D86" s="198">
        <v>24.6</v>
      </c>
      <c r="E86" s="198">
        <v>16.899999999999999</v>
      </c>
      <c r="F86" s="198">
        <v>15.3</v>
      </c>
      <c r="G86" s="198">
        <v>3.1</v>
      </c>
      <c r="H86" s="198">
        <v>3.1</v>
      </c>
      <c r="I86" s="198">
        <v>-7.6</v>
      </c>
      <c r="J86" s="198">
        <v>2.6</v>
      </c>
      <c r="K86" s="198">
        <v>2.9</v>
      </c>
      <c r="L86" s="198">
        <v>15.4</v>
      </c>
      <c r="M86" s="198">
        <v>11.6</v>
      </c>
      <c r="N86" s="206">
        <v>19.8</v>
      </c>
    </row>
    <row r="87" spans="1:14">
      <c r="A87" s="205" t="s">
        <v>783</v>
      </c>
      <c r="B87" s="197">
        <v>5</v>
      </c>
      <c r="C87" s="198">
        <v>24.9</v>
      </c>
      <c r="D87" s="198">
        <v>25.4</v>
      </c>
      <c r="E87" s="198">
        <v>16.899999999999999</v>
      </c>
      <c r="F87" s="198">
        <v>14.2</v>
      </c>
      <c r="G87" s="198">
        <v>2.8</v>
      </c>
      <c r="H87" s="198">
        <v>5.3</v>
      </c>
      <c r="I87" s="198">
        <v>-5.3</v>
      </c>
      <c r="J87" s="198">
        <v>1.5</v>
      </c>
      <c r="K87" s="198">
        <v>6.5</v>
      </c>
      <c r="L87" s="198">
        <v>16.7</v>
      </c>
      <c r="M87" s="198">
        <v>13.3</v>
      </c>
      <c r="N87" s="206">
        <v>18.8</v>
      </c>
    </row>
    <row r="88" spans="1:14">
      <c r="A88" s="205" t="s">
        <v>783</v>
      </c>
      <c r="B88" s="197">
        <v>6</v>
      </c>
      <c r="C88" s="198">
        <v>25.7</v>
      </c>
      <c r="D88" s="198">
        <v>27.3</v>
      </c>
      <c r="E88" s="198">
        <v>13.7</v>
      </c>
      <c r="F88" s="198">
        <v>13.9</v>
      </c>
      <c r="G88" s="198">
        <v>4.4000000000000004</v>
      </c>
      <c r="H88" s="198">
        <v>4.2</v>
      </c>
      <c r="I88" s="198">
        <v>-2.8</v>
      </c>
      <c r="J88" s="198">
        <v>5.5</v>
      </c>
      <c r="K88" s="198">
        <v>5.9</v>
      </c>
      <c r="L88" s="198">
        <v>12.2</v>
      </c>
      <c r="M88" s="198">
        <v>15.6</v>
      </c>
      <c r="N88" s="206">
        <v>17.100000000000001</v>
      </c>
    </row>
    <row r="89" spans="1:14">
      <c r="A89" s="205" t="s">
        <v>783</v>
      </c>
      <c r="B89" s="197">
        <v>7</v>
      </c>
      <c r="C89" s="198">
        <v>27.1</v>
      </c>
      <c r="D89" s="198">
        <v>28.5</v>
      </c>
      <c r="E89" s="198">
        <v>13.1</v>
      </c>
      <c r="F89" s="198">
        <v>13.8</v>
      </c>
      <c r="G89" s="198">
        <v>8.5</v>
      </c>
      <c r="H89" s="198">
        <v>3.4</v>
      </c>
      <c r="I89" s="198">
        <v>-1.1000000000000001</v>
      </c>
      <c r="J89" s="198">
        <v>7.1</v>
      </c>
      <c r="K89" s="198">
        <v>3.2</v>
      </c>
      <c r="L89" s="198">
        <v>11.2</v>
      </c>
      <c r="M89" s="198">
        <v>15.4</v>
      </c>
      <c r="N89" s="206">
        <v>16.5</v>
      </c>
    </row>
    <row r="90" spans="1:14">
      <c r="A90" s="205" t="s">
        <v>783</v>
      </c>
      <c r="B90" s="197">
        <v>8</v>
      </c>
      <c r="C90" s="198">
        <v>20.5</v>
      </c>
      <c r="D90" s="198">
        <v>28.6</v>
      </c>
      <c r="E90" s="198">
        <v>12.9</v>
      </c>
      <c r="F90" s="198">
        <v>12.1</v>
      </c>
      <c r="G90" s="198">
        <v>11.4</v>
      </c>
      <c r="H90" s="198">
        <v>4.7</v>
      </c>
      <c r="I90" s="198">
        <v>0.8</v>
      </c>
      <c r="J90" s="198">
        <v>7.8</v>
      </c>
      <c r="K90" s="198">
        <v>3</v>
      </c>
      <c r="L90" s="198">
        <v>8.4</v>
      </c>
      <c r="M90" s="198">
        <v>14.8</v>
      </c>
      <c r="N90" s="206">
        <v>18.399999999999999</v>
      </c>
    </row>
    <row r="91" spans="1:14">
      <c r="A91" s="205" t="s">
        <v>783</v>
      </c>
      <c r="B91" s="197">
        <v>9</v>
      </c>
      <c r="C91" s="198">
        <v>16.399999999999999</v>
      </c>
      <c r="D91" s="198">
        <v>27.6</v>
      </c>
      <c r="E91" s="198">
        <v>13.3</v>
      </c>
      <c r="F91" s="198">
        <v>9.5</v>
      </c>
      <c r="G91" s="198">
        <v>11</v>
      </c>
      <c r="H91" s="198">
        <v>3.4</v>
      </c>
      <c r="I91" s="198">
        <v>-1.8</v>
      </c>
      <c r="J91" s="198">
        <v>9.6</v>
      </c>
      <c r="K91" s="198">
        <v>3.1</v>
      </c>
      <c r="L91" s="198">
        <v>6.2</v>
      </c>
      <c r="M91" s="198">
        <v>15.1</v>
      </c>
      <c r="N91" s="206">
        <v>18.2</v>
      </c>
    </row>
    <row r="92" spans="1:14">
      <c r="A92" s="205" t="s">
        <v>783</v>
      </c>
      <c r="B92" s="197">
        <v>10</v>
      </c>
      <c r="C92" s="198">
        <v>15.6</v>
      </c>
      <c r="D92" s="198">
        <v>27.2</v>
      </c>
      <c r="E92" s="198">
        <v>14.7</v>
      </c>
      <c r="F92" s="198">
        <v>6.7</v>
      </c>
      <c r="G92" s="198">
        <v>14.5</v>
      </c>
      <c r="H92" s="198">
        <v>2.1</v>
      </c>
      <c r="I92" s="198">
        <v>1.2</v>
      </c>
      <c r="J92" s="198">
        <v>3.6</v>
      </c>
      <c r="K92" s="198">
        <v>5.3</v>
      </c>
      <c r="L92" s="198">
        <v>6.9</v>
      </c>
      <c r="M92" s="198">
        <v>13.8</v>
      </c>
      <c r="N92" s="206">
        <v>17.3</v>
      </c>
    </row>
    <row r="93" spans="1:14">
      <c r="A93" s="205" t="s">
        <v>783</v>
      </c>
      <c r="B93" s="197">
        <v>11</v>
      </c>
      <c r="C93" s="198">
        <v>18.5</v>
      </c>
      <c r="D93" s="198">
        <v>28.1</v>
      </c>
      <c r="E93" s="198">
        <v>14.8</v>
      </c>
      <c r="F93" s="198">
        <v>5.9</v>
      </c>
      <c r="G93" s="198">
        <v>13.7</v>
      </c>
      <c r="H93" s="198">
        <v>-0.8</v>
      </c>
      <c r="I93" s="198">
        <v>1.8</v>
      </c>
      <c r="J93" s="198">
        <v>4.2</v>
      </c>
      <c r="K93" s="198">
        <v>4.8</v>
      </c>
      <c r="L93" s="198">
        <v>9</v>
      </c>
      <c r="M93" s="198">
        <v>15.1</v>
      </c>
      <c r="N93" s="206">
        <v>16.5</v>
      </c>
    </row>
    <row r="94" spans="1:14">
      <c r="A94" s="205" t="s">
        <v>783</v>
      </c>
      <c r="B94" s="197">
        <v>12</v>
      </c>
      <c r="C94" s="198">
        <v>22.5</v>
      </c>
      <c r="D94" s="198">
        <v>27.8</v>
      </c>
      <c r="E94" s="198">
        <v>16</v>
      </c>
      <c r="F94" s="198">
        <v>3.2</v>
      </c>
      <c r="G94" s="198">
        <v>9.3000000000000007</v>
      </c>
      <c r="H94" s="198">
        <v>3.9</v>
      </c>
      <c r="I94" s="198">
        <v>3.5</v>
      </c>
      <c r="J94" s="198">
        <v>2.9</v>
      </c>
      <c r="K94" s="198">
        <v>4.0999999999999996</v>
      </c>
      <c r="L94" s="198">
        <v>9.5</v>
      </c>
      <c r="M94" s="198">
        <v>15.5</v>
      </c>
      <c r="N94" s="206">
        <v>18.3</v>
      </c>
    </row>
    <row r="95" spans="1:14">
      <c r="A95" s="205" t="s">
        <v>783</v>
      </c>
      <c r="B95" s="197">
        <v>13</v>
      </c>
      <c r="C95" s="198">
        <v>17.8</v>
      </c>
      <c r="D95" s="198">
        <v>28.4</v>
      </c>
      <c r="E95" s="198">
        <v>18.899999999999999</v>
      </c>
      <c r="F95" s="198">
        <v>5</v>
      </c>
      <c r="G95" s="198">
        <v>7.9</v>
      </c>
      <c r="H95" s="198">
        <v>4.2</v>
      </c>
      <c r="I95" s="198">
        <v>3.6</v>
      </c>
      <c r="J95" s="198">
        <v>1.9</v>
      </c>
      <c r="K95" s="198">
        <v>3.8</v>
      </c>
      <c r="L95" s="198">
        <v>12.3</v>
      </c>
      <c r="M95" s="198">
        <v>13.3</v>
      </c>
      <c r="N95" s="206">
        <v>17.2</v>
      </c>
    </row>
    <row r="96" spans="1:14">
      <c r="A96" s="205" t="s">
        <v>783</v>
      </c>
      <c r="B96" s="197">
        <v>14</v>
      </c>
      <c r="C96" s="198">
        <v>20.3</v>
      </c>
      <c r="D96" s="198">
        <v>26.8</v>
      </c>
      <c r="E96" s="198">
        <v>19.2</v>
      </c>
      <c r="F96" s="198">
        <v>8.1</v>
      </c>
      <c r="G96" s="198">
        <v>7.2</v>
      </c>
      <c r="H96" s="198">
        <v>0.6</v>
      </c>
      <c r="I96" s="198">
        <v>1.4</v>
      </c>
      <c r="J96" s="198">
        <v>6.5</v>
      </c>
      <c r="K96" s="198">
        <v>2.9</v>
      </c>
      <c r="L96" s="198">
        <v>9.9</v>
      </c>
      <c r="M96" s="198">
        <v>14.4</v>
      </c>
      <c r="N96" s="206">
        <v>18</v>
      </c>
    </row>
    <row r="97" spans="1:14">
      <c r="A97" s="205" t="s">
        <v>783</v>
      </c>
      <c r="B97" s="197">
        <v>15</v>
      </c>
      <c r="C97" s="198">
        <v>21.1</v>
      </c>
      <c r="D97" s="198">
        <v>25.8</v>
      </c>
      <c r="E97" s="198">
        <v>17.3</v>
      </c>
      <c r="F97" s="198">
        <v>9.4</v>
      </c>
      <c r="G97" s="198">
        <v>9.8000000000000007</v>
      </c>
      <c r="H97" s="198">
        <v>2.5</v>
      </c>
      <c r="I97" s="198">
        <v>0.8</v>
      </c>
      <c r="J97" s="198">
        <v>5.7</v>
      </c>
      <c r="K97" s="198">
        <v>1.7</v>
      </c>
      <c r="L97" s="198">
        <v>10.5</v>
      </c>
      <c r="M97" s="198">
        <v>8</v>
      </c>
      <c r="N97" s="206">
        <v>15.2</v>
      </c>
    </row>
    <row r="98" spans="1:14">
      <c r="A98" s="205" t="s">
        <v>783</v>
      </c>
      <c r="B98" s="197">
        <v>16</v>
      </c>
      <c r="C98" s="198">
        <v>23.4</v>
      </c>
      <c r="D98" s="198">
        <v>23.8</v>
      </c>
      <c r="E98" s="198">
        <v>21.9</v>
      </c>
      <c r="F98" s="198">
        <v>12.6</v>
      </c>
      <c r="G98" s="198">
        <v>11.5</v>
      </c>
      <c r="H98" s="198">
        <v>3.3</v>
      </c>
      <c r="I98" s="198">
        <v>-0.6</v>
      </c>
      <c r="J98" s="198">
        <v>3.4</v>
      </c>
      <c r="K98" s="198">
        <v>2.8</v>
      </c>
      <c r="L98" s="198">
        <v>13.3</v>
      </c>
      <c r="M98" s="198">
        <v>7.2</v>
      </c>
      <c r="N98" s="206">
        <v>21.7</v>
      </c>
    </row>
    <row r="99" spans="1:14">
      <c r="A99" s="205" t="s">
        <v>783</v>
      </c>
      <c r="B99" s="197">
        <v>17</v>
      </c>
      <c r="C99" s="198">
        <v>25.2</v>
      </c>
      <c r="D99" s="198">
        <v>19.8</v>
      </c>
      <c r="E99" s="198">
        <v>25.9</v>
      </c>
      <c r="F99" s="198">
        <v>8</v>
      </c>
      <c r="G99" s="198">
        <v>11</v>
      </c>
      <c r="H99" s="198">
        <v>1.9</v>
      </c>
      <c r="I99" s="198">
        <v>-4.4000000000000004</v>
      </c>
      <c r="J99" s="198">
        <v>5</v>
      </c>
      <c r="K99" s="198">
        <v>3.5</v>
      </c>
      <c r="L99" s="198">
        <v>14.8</v>
      </c>
      <c r="M99" s="198">
        <v>9.6999999999999993</v>
      </c>
      <c r="N99" s="206">
        <v>18.8</v>
      </c>
    </row>
    <row r="100" spans="1:14">
      <c r="A100" s="205" t="s">
        <v>783</v>
      </c>
      <c r="B100" s="197">
        <v>18</v>
      </c>
      <c r="C100" s="198">
        <v>25.8</v>
      </c>
      <c r="D100" s="198">
        <v>16.2</v>
      </c>
      <c r="E100" s="198">
        <v>16</v>
      </c>
      <c r="F100" s="198">
        <v>7.3</v>
      </c>
      <c r="G100" s="198">
        <v>13.4</v>
      </c>
      <c r="H100" s="198">
        <v>3.2</v>
      </c>
      <c r="I100" s="198">
        <v>-5</v>
      </c>
      <c r="J100" s="198">
        <v>7.1</v>
      </c>
      <c r="K100" s="198">
        <v>6.2</v>
      </c>
      <c r="L100" s="198">
        <v>9.5</v>
      </c>
      <c r="M100" s="198">
        <v>11.3</v>
      </c>
      <c r="N100" s="206">
        <v>19.100000000000001</v>
      </c>
    </row>
    <row r="101" spans="1:14">
      <c r="A101" s="205" t="s">
        <v>783</v>
      </c>
      <c r="B101" s="197">
        <v>19</v>
      </c>
      <c r="C101" s="198">
        <v>27.2</v>
      </c>
      <c r="D101" s="198">
        <v>16</v>
      </c>
      <c r="E101" s="198">
        <v>16.8</v>
      </c>
      <c r="F101" s="198">
        <v>8.8000000000000007</v>
      </c>
      <c r="G101" s="198">
        <v>11</v>
      </c>
      <c r="H101" s="198">
        <v>4.7</v>
      </c>
      <c r="I101" s="198">
        <v>-4.9000000000000004</v>
      </c>
      <c r="J101" s="198">
        <v>2</v>
      </c>
      <c r="K101" s="198">
        <v>3.1</v>
      </c>
      <c r="L101" s="198">
        <v>9.6999999999999993</v>
      </c>
      <c r="M101" s="198">
        <v>13</v>
      </c>
      <c r="N101" s="206">
        <v>19.3</v>
      </c>
    </row>
    <row r="102" spans="1:14">
      <c r="A102" s="205" t="s">
        <v>783</v>
      </c>
      <c r="B102" s="197">
        <v>20</v>
      </c>
      <c r="C102" s="198">
        <v>25.1</v>
      </c>
      <c r="D102" s="198">
        <v>17.600000000000001</v>
      </c>
      <c r="E102" s="198">
        <v>13.8</v>
      </c>
      <c r="F102" s="198">
        <v>7.3</v>
      </c>
      <c r="G102" s="198">
        <v>8.1</v>
      </c>
      <c r="H102" s="198">
        <v>3.6</v>
      </c>
      <c r="I102" s="198">
        <v>-4.0999999999999996</v>
      </c>
      <c r="J102" s="198">
        <v>4.5</v>
      </c>
      <c r="K102" s="198">
        <v>3.8</v>
      </c>
      <c r="L102" s="198">
        <v>7.5</v>
      </c>
      <c r="M102" s="198">
        <v>15.2</v>
      </c>
      <c r="N102" s="206">
        <v>16.399999999999999</v>
      </c>
    </row>
    <row r="103" spans="1:14">
      <c r="A103" s="205" t="s">
        <v>783</v>
      </c>
      <c r="B103" s="197">
        <v>21</v>
      </c>
      <c r="C103" s="198">
        <v>27.4</v>
      </c>
      <c r="D103" s="198">
        <v>18.8</v>
      </c>
      <c r="E103" s="198">
        <v>10.1</v>
      </c>
      <c r="F103" s="198">
        <v>8.6</v>
      </c>
      <c r="G103" s="198">
        <v>2.8</v>
      </c>
      <c r="H103" s="198">
        <v>3.3</v>
      </c>
      <c r="I103" s="198">
        <v>-4.5</v>
      </c>
      <c r="J103" s="198">
        <v>9.1999999999999993</v>
      </c>
      <c r="K103" s="198">
        <v>6.6</v>
      </c>
      <c r="L103" s="198">
        <v>9.1999999999999993</v>
      </c>
      <c r="M103" s="198">
        <v>16.8</v>
      </c>
      <c r="N103" s="206">
        <v>19.399999999999999</v>
      </c>
    </row>
    <row r="104" spans="1:14">
      <c r="A104" s="205" t="s">
        <v>783</v>
      </c>
      <c r="B104" s="197">
        <v>22</v>
      </c>
      <c r="C104" s="198">
        <v>29.2</v>
      </c>
      <c r="D104" s="198">
        <v>18</v>
      </c>
      <c r="E104" s="198">
        <v>13</v>
      </c>
      <c r="F104" s="198">
        <v>8.3000000000000007</v>
      </c>
      <c r="G104" s="198">
        <v>1.1000000000000001</v>
      </c>
      <c r="H104" s="198">
        <v>8.1999999999999993</v>
      </c>
      <c r="I104" s="198">
        <v>-8.1999999999999993</v>
      </c>
      <c r="J104" s="198">
        <v>11.8</v>
      </c>
      <c r="K104" s="198">
        <v>4.7</v>
      </c>
      <c r="L104" s="198">
        <v>11.4</v>
      </c>
      <c r="M104" s="198">
        <v>18.8</v>
      </c>
      <c r="N104" s="206">
        <v>21.5</v>
      </c>
    </row>
    <row r="105" spans="1:14">
      <c r="A105" s="205" t="s">
        <v>783</v>
      </c>
      <c r="B105" s="197">
        <v>23</v>
      </c>
      <c r="C105" s="198">
        <v>25.3</v>
      </c>
      <c r="D105" s="198">
        <v>18.7</v>
      </c>
      <c r="E105" s="198">
        <v>15.2</v>
      </c>
      <c r="F105" s="198">
        <v>8.3000000000000007</v>
      </c>
      <c r="G105" s="198">
        <v>0.5</v>
      </c>
      <c r="H105" s="198">
        <v>5.3</v>
      </c>
      <c r="I105" s="198">
        <v>-6.3</v>
      </c>
      <c r="J105" s="198">
        <v>4.5</v>
      </c>
      <c r="K105" s="198">
        <v>4.5999999999999996</v>
      </c>
      <c r="L105" s="198">
        <v>11</v>
      </c>
      <c r="M105" s="198">
        <v>20.5</v>
      </c>
      <c r="N105" s="206">
        <v>24.8</v>
      </c>
    </row>
    <row r="106" spans="1:14">
      <c r="A106" s="205" t="s">
        <v>783</v>
      </c>
      <c r="B106" s="197">
        <v>24</v>
      </c>
      <c r="C106" s="198">
        <v>24.1</v>
      </c>
      <c r="D106" s="198">
        <v>22</v>
      </c>
      <c r="E106" s="198">
        <v>15.9</v>
      </c>
      <c r="F106" s="198">
        <v>6.6</v>
      </c>
      <c r="G106" s="198">
        <v>-0.8</v>
      </c>
      <c r="H106" s="198">
        <v>1.4</v>
      </c>
      <c r="I106" s="198">
        <v>-2.5</v>
      </c>
      <c r="J106" s="198">
        <v>2.2000000000000002</v>
      </c>
      <c r="K106" s="198">
        <v>3.9</v>
      </c>
      <c r="L106" s="198">
        <v>5.3</v>
      </c>
      <c r="M106" s="198">
        <v>14.3</v>
      </c>
      <c r="N106" s="206">
        <v>26.3</v>
      </c>
    </row>
    <row r="107" spans="1:14">
      <c r="A107" s="205" t="s">
        <v>783</v>
      </c>
      <c r="B107" s="197">
        <v>25</v>
      </c>
      <c r="C107" s="198">
        <v>23.7</v>
      </c>
      <c r="D107" s="198">
        <v>17.5</v>
      </c>
      <c r="E107" s="198">
        <v>14.6</v>
      </c>
      <c r="F107" s="198">
        <v>6.1</v>
      </c>
      <c r="G107" s="198">
        <v>0.4</v>
      </c>
      <c r="H107" s="198">
        <v>3</v>
      </c>
      <c r="I107" s="198">
        <v>0.8</v>
      </c>
      <c r="J107" s="198">
        <v>0.7</v>
      </c>
      <c r="K107" s="198">
        <v>5.6</v>
      </c>
      <c r="L107" s="198">
        <v>4.5999999999999996</v>
      </c>
      <c r="M107" s="198">
        <v>16.7</v>
      </c>
      <c r="N107" s="206">
        <v>26.6</v>
      </c>
    </row>
    <row r="108" spans="1:14">
      <c r="A108" s="205" t="s">
        <v>783</v>
      </c>
      <c r="B108" s="197">
        <v>26</v>
      </c>
      <c r="C108" s="198">
        <v>18.600000000000001</v>
      </c>
      <c r="D108" s="198">
        <v>16.8</v>
      </c>
      <c r="E108" s="198">
        <v>11.8</v>
      </c>
      <c r="F108" s="198">
        <v>9.5</v>
      </c>
      <c r="G108" s="198">
        <v>2.1</v>
      </c>
      <c r="H108" s="198">
        <v>4.4000000000000004</v>
      </c>
      <c r="I108" s="198">
        <v>2.2000000000000002</v>
      </c>
      <c r="J108" s="198">
        <v>-0.5</v>
      </c>
      <c r="K108" s="198">
        <v>7.4</v>
      </c>
      <c r="L108" s="198">
        <v>6.7</v>
      </c>
      <c r="M108" s="198">
        <v>16.600000000000001</v>
      </c>
      <c r="N108" s="206">
        <v>20.399999999999999</v>
      </c>
    </row>
    <row r="109" spans="1:14">
      <c r="A109" s="205" t="s">
        <v>783</v>
      </c>
      <c r="B109" s="197">
        <v>27</v>
      </c>
      <c r="C109" s="198">
        <v>15.5</v>
      </c>
      <c r="D109" s="198">
        <v>20.8</v>
      </c>
      <c r="E109" s="198">
        <v>12</v>
      </c>
      <c r="F109" s="198">
        <v>8.8000000000000007</v>
      </c>
      <c r="G109" s="198">
        <v>1.4</v>
      </c>
      <c r="H109" s="198">
        <v>0.4</v>
      </c>
      <c r="I109" s="198">
        <v>5.8</v>
      </c>
      <c r="J109" s="198">
        <v>2.4</v>
      </c>
      <c r="K109" s="198">
        <v>7.2</v>
      </c>
      <c r="L109" s="198">
        <v>4.7</v>
      </c>
      <c r="M109" s="198">
        <v>18.8</v>
      </c>
      <c r="N109" s="206">
        <v>17</v>
      </c>
    </row>
    <row r="110" spans="1:14">
      <c r="A110" s="205" t="s">
        <v>783</v>
      </c>
      <c r="B110" s="197">
        <v>28</v>
      </c>
      <c r="C110" s="198">
        <v>20.7</v>
      </c>
      <c r="D110" s="198">
        <v>25.2</v>
      </c>
      <c r="E110" s="198">
        <v>10.6</v>
      </c>
      <c r="F110" s="198">
        <v>8.9</v>
      </c>
      <c r="G110" s="198">
        <v>1.9</v>
      </c>
      <c r="H110" s="198">
        <v>2.2000000000000002</v>
      </c>
      <c r="I110" s="198">
        <v>6.6</v>
      </c>
      <c r="J110" s="198">
        <v>7</v>
      </c>
      <c r="K110" s="198">
        <v>9.3000000000000007</v>
      </c>
      <c r="L110" s="198">
        <v>5.6</v>
      </c>
      <c r="M110" s="198">
        <v>21.3</v>
      </c>
      <c r="N110" s="206">
        <v>19.7</v>
      </c>
    </row>
    <row r="111" spans="1:14">
      <c r="A111" s="205" t="s">
        <v>783</v>
      </c>
      <c r="B111" s="197">
        <v>29</v>
      </c>
      <c r="C111" s="198">
        <v>18.399999999999999</v>
      </c>
      <c r="D111" s="198">
        <v>23.8</v>
      </c>
      <c r="E111" s="198">
        <v>11.3</v>
      </c>
      <c r="F111" s="198">
        <v>9.3000000000000007</v>
      </c>
      <c r="G111" s="198">
        <v>4.2</v>
      </c>
      <c r="H111" s="198">
        <v>2.1</v>
      </c>
      <c r="I111" s="198">
        <v>4.7</v>
      </c>
      <c r="J111" s="198">
        <v>3.9</v>
      </c>
      <c r="K111" s="198">
        <v>10.1</v>
      </c>
      <c r="L111" s="198">
        <v>8.6</v>
      </c>
      <c r="M111" s="198">
        <v>20.7</v>
      </c>
      <c r="N111" s="206">
        <v>22.7</v>
      </c>
    </row>
    <row r="112" spans="1:14">
      <c r="A112" s="205" t="s">
        <v>783</v>
      </c>
      <c r="B112" s="197">
        <v>30</v>
      </c>
      <c r="C112" s="198">
        <v>18.100000000000001</v>
      </c>
      <c r="D112" s="198">
        <v>25.2</v>
      </c>
      <c r="E112" s="198">
        <v>8.6999999999999993</v>
      </c>
      <c r="F112" s="198">
        <v>7.9</v>
      </c>
      <c r="G112" s="198">
        <v>6.3</v>
      </c>
      <c r="H112" s="198">
        <v>-2.9</v>
      </c>
      <c r="I112" s="198">
        <v>6</v>
      </c>
      <c r="J112" s="198"/>
      <c r="K112" s="198">
        <v>11.9</v>
      </c>
      <c r="L112" s="198">
        <v>11.4</v>
      </c>
      <c r="M112" s="198">
        <v>18.600000000000001</v>
      </c>
      <c r="N112" s="206">
        <v>22.5</v>
      </c>
    </row>
    <row r="113" spans="1:14" ht="15" thickBot="1">
      <c r="A113" s="229" t="s">
        <v>783</v>
      </c>
      <c r="B113" s="230">
        <v>31</v>
      </c>
      <c r="C113" s="231">
        <v>17.3</v>
      </c>
      <c r="D113" s="231">
        <v>26</v>
      </c>
      <c r="E113" s="231"/>
      <c r="F113" s="231">
        <v>5.6</v>
      </c>
      <c r="G113" s="231"/>
      <c r="H113" s="231">
        <v>-4.2</v>
      </c>
      <c r="I113" s="231">
        <v>3.9</v>
      </c>
      <c r="J113" s="231"/>
      <c r="K113" s="231">
        <v>14.7</v>
      </c>
      <c r="L113" s="231"/>
      <c r="M113" s="231">
        <v>18.7</v>
      </c>
      <c r="N113" s="232"/>
    </row>
    <row r="114" spans="1:14">
      <c r="A114" s="217" t="s">
        <v>652</v>
      </c>
      <c r="B114" s="218" t="s">
        <v>211</v>
      </c>
      <c r="C114" s="219">
        <v>0</v>
      </c>
      <c r="D114" s="219">
        <v>0</v>
      </c>
      <c r="E114" s="219">
        <v>8</v>
      </c>
      <c r="F114" s="219">
        <v>26</v>
      </c>
      <c r="G114" s="219">
        <v>28</v>
      </c>
      <c r="H114" s="219">
        <v>31</v>
      </c>
      <c r="I114" s="219">
        <v>31</v>
      </c>
      <c r="J114" s="219">
        <v>29</v>
      </c>
      <c r="K114" s="219">
        <v>30</v>
      </c>
      <c r="L114" s="219">
        <v>27</v>
      </c>
      <c r="M114" s="219">
        <v>7</v>
      </c>
      <c r="N114" s="220">
        <v>1</v>
      </c>
    </row>
    <row r="115" spans="1:14" ht="15" thickBot="1">
      <c r="A115" s="209" t="s">
        <v>651</v>
      </c>
      <c r="B115" s="210" t="s">
        <v>650</v>
      </c>
      <c r="C115" s="211">
        <v>22.087096774193551</v>
      </c>
      <c r="D115" s="211">
        <v>23.06129032258065</v>
      </c>
      <c r="E115" s="211">
        <v>15.566666666666668</v>
      </c>
      <c r="F115" s="211">
        <v>9.1451612903225818</v>
      </c>
      <c r="G115" s="211">
        <v>6.5100000000000007</v>
      </c>
      <c r="H115" s="211">
        <v>3.0838709677419356</v>
      </c>
      <c r="I115" s="211">
        <v>-1.1096774193548389</v>
      </c>
      <c r="J115" s="211">
        <v>4.9241379310344833</v>
      </c>
      <c r="K115" s="211">
        <v>5.1677419354838694</v>
      </c>
      <c r="L115" s="211">
        <v>9.6233333333333348</v>
      </c>
      <c r="M115" s="211">
        <v>14.896774193548389</v>
      </c>
      <c r="N115" s="212">
        <v>19.270000000000003</v>
      </c>
    </row>
    <row r="116" spans="1:14">
      <c r="B116" s="108"/>
      <c r="C116" s="105"/>
      <c r="D116" s="105"/>
      <c r="E116" s="107"/>
      <c r="F116" s="105"/>
      <c r="G116" s="105"/>
      <c r="H116" s="106"/>
      <c r="I116" s="105"/>
      <c r="J116" s="105"/>
      <c r="K116" s="105"/>
      <c r="L116" s="105"/>
      <c r="M116" s="105"/>
      <c r="N116" s="105"/>
    </row>
    <row r="117" spans="1:14" ht="15" thickBot="1">
      <c r="A117" s="96" t="s">
        <v>1111</v>
      </c>
      <c r="C117" s="105"/>
      <c r="D117" s="105"/>
      <c r="E117" s="107"/>
      <c r="F117" s="105"/>
      <c r="G117" s="105"/>
      <c r="H117" s="106"/>
      <c r="I117" s="105"/>
      <c r="J117" s="105"/>
      <c r="K117" s="105"/>
      <c r="L117" s="105"/>
      <c r="M117" s="105"/>
      <c r="N117" s="105"/>
    </row>
    <row r="118" spans="1:14">
      <c r="A118" s="109"/>
      <c r="B118" s="233" t="s">
        <v>236</v>
      </c>
      <c r="C118" s="234" t="s">
        <v>666</v>
      </c>
      <c r="D118" s="234" t="s">
        <v>666</v>
      </c>
      <c r="E118" s="234" t="s">
        <v>666</v>
      </c>
      <c r="F118" s="234" t="s">
        <v>666</v>
      </c>
      <c r="G118" s="234" t="s">
        <v>666</v>
      </c>
      <c r="H118" s="234" t="s">
        <v>666</v>
      </c>
      <c r="I118" s="234" t="s">
        <v>1108</v>
      </c>
      <c r="J118" s="234" t="s">
        <v>1108</v>
      </c>
      <c r="K118" s="234" t="s">
        <v>1108</v>
      </c>
      <c r="L118" s="234" t="s">
        <v>1108</v>
      </c>
      <c r="M118" s="234" t="s">
        <v>1108</v>
      </c>
      <c r="N118" s="235" t="s">
        <v>1108</v>
      </c>
    </row>
    <row r="119" spans="1:14" ht="15" thickBot="1">
      <c r="A119" s="109"/>
      <c r="B119" s="238" t="s">
        <v>195</v>
      </c>
      <c r="C119" s="236" t="s">
        <v>665</v>
      </c>
      <c r="D119" s="236" t="s">
        <v>664</v>
      </c>
      <c r="E119" s="236" t="s">
        <v>663</v>
      </c>
      <c r="F119" s="236" t="s">
        <v>662</v>
      </c>
      <c r="G119" s="236" t="s">
        <v>661</v>
      </c>
      <c r="H119" s="236" t="s">
        <v>660</v>
      </c>
      <c r="I119" s="236" t="s">
        <v>659</v>
      </c>
      <c r="J119" s="236" t="s">
        <v>658</v>
      </c>
      <c r="K119" s="236" t="s">
        <v>657</v>
      </c>
      <c r="L119" s="236" t="s">
        <v>656</v>
      </c>
      <c r="M119" s="236" t="s">
        <v>655</v>
      </c>
      <c r="N119" s="237" t="s">
        <v>654</v>
      </c>
    </row>
    <row r="120" spans="1:14" ht="15" thickBot="1">
      <c r="A120" s="195" t="s">
        <v>742</v>
      </c>
      <c r="B120" s="196" t="s">
        <v>653</v>
      </c>
    </row>
    <row r="121" spans="1:14">
      <c r="A121" s="201" t="s">
        <v>787</v>
      </c>
      <c r="B121" s="202">
        <v>1</v>
      </c>
      <c r="C121" s="203">
        <v>20.8</v>
      </c>
      <c r="D121" s="203">
        <v>20.399999999999999</v>
      </c>
      <c r="E121" s="203">
        <v>23.1</v>
      </c>
      <c r="F121" s="203">
        <v>7.8</v>
      </c>
      <c r="G121" s="203">
        <v>3.2</v>
      </c>
      <c r="H121" s="203">
        <v>6.2</v>
      </c>
      <c r="I121" s="203">
        <v>-3.3</v>
      </c>
      <c r="J121" s="203">
        <v>7.4</v>
      </c>
      <c r="K121" s="203">
        <v>0.8</v>
      </c>
      <c r="L121" s="203">
        <v>5.0999999999999996</v>
      </c>
      <c r="M121" s="203">
        <v>12.3</v>
      </c>
      <c r="N121" s="204">
        <v>17.399999999999999</v>
      </c>
    </row>
    <row r="122" spans="1:14">
      <c r="A122" s="205" t="s">
        <v>787</v>
      </c>
      <c r="B122" s="197">
        <v>2</v>
      </c>
      <c r="C122" s="198">
        <v>22.9</v>
      </c>
      <c r="D122" s="198">
        <v>20.100000000000001</v>
      </c>
      <c r="E122" s="198">
        <v>17.899999999999999</v>
      </c>
      <c r="F122" s="198">
        <v>8.6999999999999993</v>
      </c>
      <c r="G122" s="198">
        <v>1.9</v>
      </c>
      <c r="H122" s="198">
        <v>5.9</v>
      </c>
      <c r="I122" s="198">
        <v>-6</v>
      </c>
      <c r="J122" s="198">
        <v>8.3000000000000007</v>
      </c>
      <c r="K122" s="198">
        <v>2.4</v>
      </c>
      <c r="L122" s="198">
        <v>7.1</v>
      </c>
      <c r="M122" s="198">
        <v>13</v>
      </c>
      <c r="N122" s="206">
        <v>16.399999999999999</v>
      </c>
    </row>
    <row r="123" spans="1:14">
      <c r="A123" s="205" t="s">
        <v>787</v>
      </c>
      <c r="B123" s="197">
        <v>3</v>
      </c>
      <c r="C123" s="198">
        <v>22.1</v>
      </c>
      <c r="D123" s="198">
        <v>22.7</v>
      </c>
      <c r="E123" s="198">
        <v>19</v>
      </c>
      <c r="F123" s="198">
        <v>12.9</v>
      </c>
      <c r="G123" s="198">
        <v>2.1</v>
      </c>
      <c r="H123" s="198">
        <v>3.7</v>
      </c>
      <c r="I123" s="198">
        <v>-9.6</v>
      </c>
      <c r="J123" s="198">
        <v>4.0999999999999996</v>
      </c>
      <c r="K123" s="198">
        <v>2.9</v>
      </c>
      <c r="L123" s="198">
        <v>9.8000000000000007</v>
      </c>
      <c r="M123" s="198">
        <v>12.7</v>
      </c>
      <c r="N123" s="206">
        <v>17.399999999999999</v>
      </c>
    </row>
    <row r="124" spans="1:14">
      <c r="A124" s="205" t="s">
        <v>787</v>
      </c>
      <c r="B124" s="197">
        <v>4</v>
      </c>
      <c r="C124" s="198">
        <v>23.7</v>
      </c>
      <c r="D124" s="198">
        <v>24.3</v>
      </c>
      <c r="E124" s="198">
        <v>16.8</v>
      </c>
      <c r="F124" s="198">
        <v>13.5</v>
      </c>
      <c r="G124" s="198">
        <v>2.1</v>
      </c>
      <c r="H124" s="198">
        <v>3.1</v>
      </c>
      <c r="I124" s="198">
        <v>-8</v>
      </c>
      <c r="J124" s="198">
        <v>2.1</v>
      </c>
      <c r="K124" s="198">
        <v>1.6</v>
      </c>
      <c r="L124" s="198">
        <v>13.9</v>
      </c>
      <c r="M124" s="198">
        <v>11.5</v>
      </c>
      <c r="N124" s="206">
        <v>20.3</v>
      </c>
    </row>
    <row r="125" spans="1:14">
      <c r="A125" s="205" t="s">
        <v>787</v>
      </c>
      <c r="B125" s="197">
        <v>5</v>
      </c>
      <c r="C125" s="198">
        <v>25.4</v>
      </c>
      <c r="D125" s="198">
        <v>26.4</v>
      </c>
      <c r="E125" s="198">
        <v>16</v>
      </c>
      <c r="F125" s="198">
        <v>14.3</v>
      </c>
      <c r="G125" s="198">
        <v>1.9</v>
      </c>
      <c r="H125" s="198">
        <v>3.2</v>
      </c>
      <c r="I125" s="198">
        <v>-5.9</v>
      </c>
      <c r="J125" s="198">
        <v>1.6</v>
      </c>
      <c r="K125" s="198">
        <v>5.3</v>
      </c>
      <c r="L125" s="198">
        <v>13.9</v>
      </c>
      <c r="M125" s="198">
        <v>13.9</v>
      </c>
      <c r="N125" s="206">
        <v>17.7</v>
      </c>
    </row>
    <row r="126" spans="1:14">
      <c r="A126" s="205" t="s">
        <v>787</v>
      </c>
      <c r="B126" s="197">
        <v>6</v>
      </c>
      <c r="C126" s="198">
        <v>25.5</v>
      </c>
      <c r="D126" s="198">
        <v>27.1</v>
      </c>
      <c r="E126" s="198">
        <v>13.4</v>
      </c>
      <c r="F126" s="198">
        <v>13.1</v>
      </c>
      <c r="G126" s="198">
        <v>3</v>
      </c>
      <c r="H126" s="198">
        <v>3.1</v>
      </c>
      <c r="I126" s="198">
        <v>-3</v>
      </c>
      <c r="J126" s="198">
        <v>3.8</v>
      </c>
      <c r="K126" s="198">
        <v>4.7</v>
      </c>
      <c r="L126" s="198">
        <v>12</v>
      </c>
      <c r="M126" s="198">
        <v>13.5</v>
      </c>
      <c r="N126" s="206">
        <v>18</v>
      </c>
    </row>
    <row r="127" spans="1:14">
      <c r="A127" s="205" t="s">
        <v>787</v>
      </c>
      <c r="B127" s="197">
        <v>7</v>
      </c>
      <c r="C127" s="198">
        <v>26.6</v>
      </c>
      <c r="D127" s="198">
        <v>28.1</v>
      </c>
      <c r="E127" s="198">
        <v>13.1</v>
      </c>
      <c r="F127" s="198">
        <v>14</v>
      </c>
      <c r="G127" s="198">
        <v>6.4</v>
      </c>
      <c r="H127" s="198">
        <v>3</v>
      </c>
      <c r="I127" s="198">
        <v>-0.8</v>
      </c>
      <c r="J127" s="198">
        <v>4.2</v>
      </c>
      <c r="K127" s="198">
        <v>2.8</v>
      </c>
      <c r="L127" s="198">
        <v>10.1</v>
      </c>
      <c r="M127" s="198">
        <v>14.9</v>
      </c>
      <c r="N127" s="206">
        <v>15.9</v>
      </c>
    </row>
    <row r="128" spans="1:14">
      <c r="A128" s="205" t="s">
        <v>787</v>
      </c>
      <c r="B128" s="197">
        <v>8</v>
      </c>
      <c r="C128" s="198">
        <v>20.3</v>
      </c>
      <c r="D128" s="198">
        <v>27.9</v>
      </c>
      <c r="E128" s="198">
        <v>12.4</v>
      </c>
      <c r="F128" s="198">
        <v>11.7</v>
      </c>
      <c r="G128" s="198">
        <v>10.199999999999999</v>
      </c>
      <c r="H128" s="198">
        <v>4.2</v>
      </c>
      <c r="I128" s="198">
        <v>0.8</v>
      </c>
      <c r="J128" s="198">
        <v>6.9</v>
      </c>
      <c r="K128" s="198">
        <v>2.7</v>
      </c>
      <c r="L128" s="198">
        <v>8.6</v>
      </c>
      <c r="M128" s="198">
        <v>13.9</v>
      </c>
      <c r="N128" s="206">
        <v>17.5</v>
      </c>
    </row>
    <row r="129" spans="1:14">
      <c r="A129" s="205" t="s">
        <v>787</v>
      </c>
      <c r="B129" s="197">
        <v>9</v>
      </c>
      <c r="C129" s="198">
        <v>15.3</v>
      </c>
      <c r="D129" s="198">
        <v>27</v>
      </c>
      <c r="E129" s="198">
        <v>12.8</v>
      </c>
      <c r="F129" s="198">
        <v>10.3</v>
      </c>
      <c r="G129" s="198">
        <v>6.3</v>
      </c>
      <c r="H129" s="198">
        <v>3.4</v>
      </c>
      <c r="I129" s="198">
        <v>-2</v>
      </c>
      <c r="J129" s="198">
        <v>8.6999999999999993</v>
      </c>
      <c r="K129" s="198">
        <v>2.6</v>
      </c>
      <c r="L129" s="198">
        <v>6.1</v>
      </c>
      <c r="M129" s="198">
        <v>14.7</v>
      </c>
      <c r="N129" s="206">
        <v>17.3</v>
      </c>
    </row>
    <row r="130" spans="1:14">
      <c r="A130" s="205" t="s">
        <v>787</v>
      </c>
      <c r="B130" s="197">
        <v>10</v>
      </c>
      <c r="C130" s="198">
        <v>15.7</v>
      </c>
      <c r="D130" s="198">
        <v>27.1</v>
      </c>
      <c r="E130" s="198">
        <v>14.7</v>
      </c>
      <c r="F130" s="198">
        <v>7.2</v>
      </c>
      <c r="G130" s="198">
        <v>14.6</v>
      </c>
      <c r="H130" s="198">
        <v>1.8</v>
      </c>
      <c r="I130" s="198">
        <v>0.5</v>
      </c>
      <c r="J130" s="198">
        <v>3.8</v>
      </c>
      <c r="K130" s="198">
        <v>4.7</v>
      </c>
      <c r="L130" s="198">
        <v>7.2</v>
      </c>
      <c r="M130" s="198">
        <v>14.3</v>
      </c>
      <c r="N130" s="206">
        <v>16.3</v>
      </c>
    </row>
    <row r="131" spans="1:14">
      <c r="A131" s="205" t="s">
        <v>787</v>
      </c>
      <c r="B131" s="197">
        <v>11</v>
      </c>
      <c r="C131" s="198">
        <v>17.399999999999999</v>
      </c>
      <c r="D131" s="198">
        <v>29.1</v>
      </c>
      <c r="E131" s="198">
        <v>14.6</v>
      </c>
      <c r="F131" s="198">
        <v>6.2</v>
      </c>
      <c r="G131" s="198">
        <v>13.5</v>
      </c>
      <c r="H131" s="198">
        <v>-1.4</v>
      </c>
      <c r="I131" s="198">
        <v>1.1000000000000001</v>
      </c>
      <c r="J131" s="198">
        <v>3.6</v>
      </c>
      <c r="K131" s="198">
        <v>5.0999999999999996</v>
      </c>
      <c r="L131" s="198">
        <v>9.6999999999999993</v>
      </c>
      <c r="M131" s="198">
        <v>14.8</v>
      </c>
      <c r="N131" s="206">
        <v>16.399999999999999</v>
      </c>
    </row>
    <row r="132" spans="1:14">
      <c r="A132" s="205" t="s">
        <v>787</v>
      </c>
      <c r="B132" s="197">
        <v>12</v>
      </c>
      <c r="C132" s="198">
        <v>21.9</v>
      </c>
      <c r="D132" s="198">
        <v>28</v>
      </c>
      <c r="E132" s="198">
        <v>14.8</v>
      </c>
      <c r="F132" s="198">
        <v>3.2</v>
      </c>
      <c r="G132" s="198">
        <v>9.4</v>
      </c>
      <c r="H132" s="198">
        <v>2.6</v>
      </c>
      <c r="I132" s="198">
        <v>2.6</v>
      </c>
      <c r="J132" s="198">
        <v>2.1</v>
      </c>
      <c r="K132" s="198">
        <v>4.2</v>
      </c>
      <c r="L132" s="198">
        <v>8.6</v>
      </c>
      <c r="M132" s="198">
        <v>16</v>
      </c>
      <c r="N132" s="206">
        <v>18.100000000000001</v>
      </c>
    </row>
    <row r="133" spans="1:14">
      <c r="A133" s="205" t="s">
        <v>787</v>
      </c>
      <c r="B133" s="197">
        <v>13</v>
      </c>
      <c r="C133" s="198">
        <v>18.3</v>
      </c>
      <c r="D133" s="198">
        <v>27.4</v>
      </c>
      <c r="E133" s="198">
        <v>17.899999999999999</v>
      </c>
      <c r="F133" s="198">
        <v>4.5</v>
      </c>
      <c r="G133" s="198">
        <v>7.9</v>
      </c>
      <c r="H133" s="198">
        <v>4.5999999999999996</v>
      </c>
      <c r="I133" s="198">
        <v>3.8</v>
      </c>
      <c r="J133" s="198">
        <v>2.2000000000000002</v>
      </c>
      <c r="K133" s="198">
        <v>3.9</v>
      </c>
      <c r="L133" s="198">
        <v>11.5</v>
      </c>
      <c r="M133" s="198">
        <v>13.4</v>
      </c>
      <c r="N133" s="206">
        <v>16.600000000000001</v>
      </c>
    </row>
    <row r="134" spans="1:14">
      <c r="A134" s="205" t="s">
        <v>787</v>
      </c>
      <c r="B134" s="197">
        <v>14</v>
      </c>
      <c r="C134" s="198">
        <v>20</v>
      </c>
      <c r="D134" s="198">
        <v>26.5</v>
      </c>
      <c r="E134" s="198">
        <v>19</v>
      </c>
      <c r="F134" s="198">
        <v>8.1</v>
      </c>
      <c r="G134" s="198">
        <v>6</v>
      </c>
      <c r="H134" s="198">
        <v>-0.6</v>
      </c>
      <c r="I134" s="198">
        <v>-0.3</v>
      </c>
      <c r="J134" s="198">
        <v>6</v>
      </c>
      <c r="K134" s="198">
        <v>3</v>
      </c>
      <c r="L134" s="198">
        <v>10.1</v>
      </c>
      <c r="M134" s="198">
        <v>15.9</v>
      </c>
      <c r="N134" s="206">
        <v>18.5</v>
      </c>
    </row>
    <row r="135" spans="1:14">
      <c r="A135" s="205" t="s">
        <v>787</v>
      </c>
      <c r="B135" s="197">
        <v>15</v>
      </c>
      <c r="C135" s="198">
        <v>20.5</v>
      </c>
      <c r="D135" s="198">
        <v>24.7</v>
      </c>
      <c r="E135" s="198">
        <v>16.399999999999999</v>
      </c>
      <c r="F135" s="198">
        <v>9.6</v>
      </c>
      <c r="G135" s="198">
        <v>9.9</v>
      </c>
      <c r="H135" s="198">
        <v>2.2000000000000002</v>
      </c>
      <c r="I135" s="198">
        <v>-0.6</v>
      </c>
      <c r="J135" s="198">
        <v>6.4</v>
      </c>
      <c r="K135" s="198">
        <v>2.2000000000000002</v>
      </c>
      <c r="L135" s="198">
        <v>10.1</v>
      </c>
      <c r="M135" s="198">
        <v>7.2</v>
      </c>
      <c r="N135" s="206">
        <v>15.5</v>
      </c>
    </row>
    <row r="136" spans="1:14">
      <c r="A136" s="205" t="s">
        <v>787</v>
      </c>
      <c r="B136" s="197">
        <v>16</v>
      </c>
      <c r="C136" s="198">
        <v>22.7</v>
      </c>
      <c r="D136" s="198">
        <v>24.4</v>
      </c>
      <c r="E136" s="198">
        <v>18.8</v>
      </c>
      <c r="F136" s="198">
        <v>12</v>
      </c>
      <c r="G136" s="198">
        <v>9.1</v>
      </c>
      <c r="H136" s="198">
        <v>2.9</v>
      </c>
      <c r="I136" s="198">
        <v>-0.5</v>
      </c>
      <c r="J136" s="198">
        <v>3.2</v>
      </c>
      <c r="K136" s="198">
        <v>2.2999999999999998</v>
      </c>
      <c r="L136" s="198">
        <v>12.7</v>
      </c>
      <c r="M136" s="198">
        <v>6.4</v>
      </c>
      <c r="N136" s="206">
        <v>20.3</v>
      </c>
    </row>
    <row r="137" spans="1:14">
      <c r="A137" s="205" t="s">
        <v>787</v>
      </c>
      <c r="B137" s="197">
        <v>17</v>
      </c>
      <c r="C137" s="198">
        <v>25.2</v>
      </c>
      <c r="D137" s="198">
        <v>19.899999999999999</v>
      </c>
      <c r="E137" s="198">
        <v>24.3</v>
      </c>
      <c r="F137" s="198">
        <v>7.5</v>
      </c>
      <c r="G137" s="198">
        <v>9.6</v>
      </c>
      <c r="H137" s="198">
        <v>1.8</v>
      </c>
      <c r="I137" s="198">
        <v>-3.5</v>
      </c>
      <c r="J137" s="198">
        <v>4.2</v>
      </c>
      <c r="K137" s="198">
        <v>2.4</v>
      </c>
      <c r="L137" s="198">
        <v>13.5</v>
      </c>
      <c r="M137" s="198">
        <v>9.9</v>
      </c>
      <c r="N137" s="206">
        <v>18.8</v>
      </c>
    </row>
    <row r="138" spans="1:14">
      <c r="A138" s="205" t="s">
        <v>787</v>
      </c>
      <c r="B138" s="197">
        <v>18</v>
      </c>
      <c r="C138" s="198">
        <v>25.4</v>
      </c>
      <c r="D138" s="198">
        <v>16.2</v>
      </c>
      <c r="E138" s="198">
        <v>16.3</v>
      </c>
      <c r="F138" s="198">
        <v>6.7</v>
      </c>
      <c r="G138" s="198">
        <v>12.1</v>
      </c>
      <c r="H138" s="198">
        <v>3.1</v>
      </c>
      <c r="I138" s="198">
        <v>-4.8</v>
      </c>
      <c r="J138" s="198">
        <v>7</v>
      </c>
      <c r="K138" s="198">
        <v>6</v>
      </c>
      <c r="L138" s="198">
        <v>8.6</v>
      </c>
      <c r="M138" s="198">
        <v>10.4</v>
      </c>
      <c r="N138" s="206">
        <v>18.100000000000001</v>
      </c>
    </row>
    <row r="139" spans="1:14">
      <c r="A139" s="205" t="s">
        <v>787</v>
      </c>
      <c r="B139" s="197">
        <v>19</v>
      </c>
      <c r="C139" s="198">
        <v>28.1</v>
      </c>
      <c r="D139" s="198">
        <v>17.5</v>
      </c>
      <c r="E139" s="198">
        <v>16.399999999999999</v>
      </c>
      <c r="F139" s="198">
        <v>9.1999999999999993</v>
      </c>
      <c r="G139" s="198">
        <v>10.5</v>
      </c>
      <c r="H139" s="198">
        <v>4.7</v>
      </c>
      <c r="I139" s="198">
        <v>-5.8</v>
      </c>
      <c r="J139" s="198">
        <v>3</v>
      </c>
      <c r="K139" s="198">
        <v>1.9</v>
      </c>
      <c r="L139" s="198">
        <v>8.1</v>
      </c>
      <c r="M139" s="198">
        <v>13</v>
      </c>
      <c r="N139" s="206">
        <v>19.399999999999999</v>
      </c>
    </row>
    <row r="140" spans="1:14">
      <c r="A140" s="205" t="s">
        <v>787</v>
      </c>
      <c r="B140" s="197">
        <v>20</v>
      </c>
      <c r="C140" s="198">
        <v>24.1</v>
      </c>
      <c r="D140" s="198">
        <v>17.899999999999999</v>
      </c>
      <c r="E140" s="198">
        <v>12.9</v>
      </c>
      <c r="F140" s="198">
        <v>7.8</v>
      </c>
      <c r="G140" s="198">
        <v>7.3</v>
      </c>
      <c r="H140" s="198">
        <v>3.4</v>
      </c>
      <c r="I140" s="198">
        <v>-5.0999999999999996</v>
      </c>
      <c r="J140" s="198">
        <v>4</v>
      </c>
      <c r="K140" s="198">
        <v>2.5</v>
      </c>
      <c r="L140" s="198">
        <v>8</v>
      </c>
      <c r="M140" s="198">
        <v>14.7</v>
      </c>
      <c r="N140" s="206">
        <v>16.600000000000001</v>
      </c>
    </row>
    <row r="141" spans="1:14">
      <c r="A141" s="205" t="s">
        <v>787</v>
      </c>
      <c r="B141" s="197">
        <v>21</v>
      </c>
      <c r="C141" s="198">
        <v>26.6</v>
      </c>
      <c r="D141" s="198">
        <v>19.100000000000001</v>
      </c>
      <c r="E141" s="198">
        <v>9.1999999999999993</v>
      </c>
      <c r="F141" s="198">
        <v>9</v>
      </c>
      <c r="G141" s="198">
        <v>2.2000000000000002</v>
      </c>
      <c r="H141" s="198">
        <v>3.1</v>
      </c>
      <c r="I141" s="198">
        <v>-5.0999999999999996</v>
      </c>
      <c r="J141" s="198">
        <v>8.8000000000000007</v>
      </c>
      <c r="K141" s="198">
        <v>6.4</v>
      </c>
      <c r="L141" s="198">
        <v>8.4</v>
      </c>
      <c r="M141" s="198">
        <v>16.5</v>
      </c>
      <c r="N141" s="206">
        <v>18.7</v>
      </c>
    </row>
    <row r="142" spans="1:14">
      <c r="A142" s="205" t="s">
        <v>787</v>
      </c>
      <c r="B142" s="197">
        <v>22</v>
      </c>
      <c r="C142" s="198">
        <v>28</v>
      </c>
      <c r="D142" s="198">
        <v>18</v>
      </c>
      <c r="E142" s="198">
        <v>12.4</v>
      </c>
      <c r="F142" s="198">
        <v>8.3000000000000007</v>
      </c>
      <c r="G142" s="198">
        <v>0.3</v>
      </c>
      <c r="H142" s="198">
        <v>7.2</v>
      </c>
      <c r="I142" s="198">
        <v>-9.6</v>
      </c>
      <c r="J142" s="198">
        <v>9.6</v>
      </c>
      <c r="K142" s="198">
        <v>5.4</v>
      </c>
      <c r="L142" s="198">
        <v>10.3</v>
      </c>
      <c r="M142" s="198">
        <v>17.600000000000001</v>
      </c>
      <c r="N142" s="206">
        <v>21.2</v>
      </c>
    </row>
    <row r="143" spans="1:14">
      <c r="A143" s="205" t="s">
        <v>787</v>
      </c>
      <c r="B143" s="197">
        <v>23</v>
      </c>
      <c r="C143" s="198">
        <v>24.4</v>
      </c>
      <c r="D143" s="198">
        <v>17.8</v>
      </c>
      <c r="E143" s="198">
        <v>14.9</v>
      </c>
      <c r="F143" s="198">
        <v>7.8</v>
      </c>
      <c r="G143" s="198">
        <v>-0.4</v>
      </c>
      <c r="H143" s="198">
        <v>5</v>
      </c>
      <c r="I143" s="198">
        <v>-7.7</v>
      </c>
      <c r="J143" s="198">
        <v>4.2</v>
      </c>
      <c r="K143" s="198">
        <v>4.7</v>
      </c>
      <c r="L143" s="198">
        <v>10.8</v>
      </c>
      <c r="M143" s="198">
        <v>19.100000000000001</v>
      </c>
      <c r="N143" s="206">
        <v>25.6</v>
      </c>
    </row>
    <row r="144" spans="1:14">
      <c r="A144" s="205" t="s">
        <v>787</v>
      </c>
      <c r="B144" s="197">
        <v>24</v>
      </c>
      <c r="C144" s="198">
        <v>24.2</v>
      </c>
      <c r="D144" s="198">
        <v>21.9</v>
      </c>
      <c r="E144" s="198">
        <v>16.600000000000001</v>
      </c>
      <c r="F144" s="198">
        <v>4.0999999999999996</v>
      </c>
      <c r="G144" s="198">
        <v>-1.6</v>
      </c>
      <c r="H144" s="198">
        <v>1.5</v>
      </c>
      <c r="I144" s="198">
        <v>-2.6</v>
      </c>
      <c r="J144" s="198">
        <v>0.6</v>
      </c>
      <c r="K144" s="198">
        <v>4.8</v>
      </c>
      <c r="L144" s="198">
        <v>5.4</v>
      </c>
      <c r="M144" s="198">
        <v>15</v>
      </c>
      <c r="N144" s="206">
        <v>26</v>
      </c>
    </row>
    <row r="145" spans="1:14">
      <c r="A145" s="205" t="s">
        <v>787</v>
      </c>
      <c r="B145" s="197">
        <v>25</v>
      </c>
      <c r="C145" s="198">
        <v>22.6</v>
      </c>
      <c r="D145" s="198">
        <v>16.600000000000001</v>
      </c>
      <c r="E145" s="198">
        <v>15.6</v>
      </c>
      <c r="F145" s="198">
        <v>5.6</v>
      </c>
      <c r="G145" s="198">
        <v>-1.2</v>
      </c>
      <c r="H145" s="198">
        <v>2.7</v>
      </c>
      <c r="I145" s="198">
        <v>0.2</v>
      </c>
      <c r="J145" s="198">
        <v>0.2</v>
      </c>
      <c r="K145" s="198">
        <v>5.5</v>
      </c>
      <c r="L145" s="198">
        <v>3.5</v>
      </c>
      <c r="M145" s="198">
        <v>18.100000000000001</v>
      </c>
      <c r="N145" s="206">
        <v>26.4</v>
      </c>
    </row>
    <row r="146" spans="1:14">
      <c r="A146" s="205" t="s">
        <v>787</v>
      </c>
      <c r="B146" s="197">
        <v>26</v>
      </c>
      <c r="C146" s="198">
        <v>17.8</v>
      </c>
      <c r="D146" s="198">
        <v>17.2</v>
      </c>
      <c r="E146" s="198">
        <v>12.8</v>
      </c>
      <c r="F146" s="198">
        <v>8.1</v>
      </c>
      <c r="G146" s="198">
        <v>2.2000000000000002</v>
      </c>
      <c r="H146" s="198">
        <v>3.1</v>
      </c>
      <c r="I146" s="198">
        <v>1.7</v>
      </c>
      <c r="J146" s="198">
        <v>-0.6</v>
      </c>
      <c r="K146" s="198">
        <v>6.9</v>
      </c>
      <c r="L146" s="198">
        <v>6.1</v>
      </c>
      <c r="M146" s="198">
        <v>16.3</v>
      </c>
      <c r="N146" s="206">
        <v>19.8</v>
      </c>
    </row>
    <row r="147" spans="1:14">
      <c r="A147" s="205" t="s">
        <v>787</v>
      </c>
      <c r="B147" s="197">
        <v>27</v>
      </c>
      <c r="C147" s="198">
        <v>15.4</v>
      </c>
      <c r="D147" s="198">
        <v>20.3</v>
      </c>
      <c r="E147" s="198">
        <v>12.9</v>
      </c>
      <c r="F147" s="198">
        <v>6.9</v>
      </c>
      <c r="G147" s="198">
        <v>1.9</v>
      </c>
      <c r="H147" s="198">
        <v>0.6</v>
      </c>
      <c r="I147" s="198">
        <v>1.6</v>
      </c>
      <c r="J147" s="198">
        <v>1.7</v>
      </c>
      <c r="K147" s="198">
        <v>5.6</v>
      </c>
      <c r="L147" s="198">
        <v>3.4</v>
      </c>
      <c r="M147" s="198">
        <v>18.8</v>
      </c>
      <c r="N147" s="206">
        <v>17.100000000000001</v>
      </c>
    </row>
    <row r="148" spans="1:14">
      <c r="A148" s="205" t="s">
        <v>787</v>
      </c>
      <c r="B148" s="197">
        <v>28</v>
      </c>
      <c r="C148" s="198">
        <v>20.5</v>
      </c>
      <c r="D148" s="198">
        <v>22.8</v>
      </c>
      <c r="E148" s="198">
        <v>12</v>
      </c>
      <c r="F148" s="198">
        <v>8.8000000000000007</v>
      </c>
      <c r="G148" s="198">
        <v>2.5</v>
      </c>
      <c r="H148" s="198">
        <v>2.1</v>
      </c>
      <c r="I148" s="198">
        <v>4.5999999999999996</v>
      </c>
      <c r="J148" s="198">
        <v>6</v>
      </c>
      <c r="K148" s="198">
        <v>7.6</v>
      </c>
      <c r="L148" s="198">
        <v>5.3</v>
      </c>
      <c r="M148" s="198">
        <v>20</v>
      </c>
      <c r="N148" s="206">
        <v>18.8</v>
      </c>
    </row>
    <row r="149" spans="1:14">
      <c r="A149" s="205" t="s">
        <v>787</v>
      </c>
      <c r="B149" s="197">
        <v>29</v>
      </c>
      <c r="C149" s="198">
        <v>18.899999999999999</v>
      </c>
      <c r="D149" s="198">
        <v>24.1</v>
      </c>
      <c r="E149" s="198">
        <v>11.8</v>
      </c>
      <c r="F149" s="198">
        <v>9.1999999999999993</v>
      </c>
      <c r="G149" s="198">
        <v>3.3</v>
      </c>
      <c r="H149" s="198">
        <v>1.5</v>
      </c>
      <c r="I149" s="198">
        <v>2.7</v>
      </c>
      <c r="J149" s="198">
        <v>3.3</v>
      </c>
      <c r="K149" s="198">
        <v>8.1</v>
      </c>
      <c r="L149" s="198">
        <v>7</v>
      </c>
      <c r="M149" s="198">
        <v>20.2</v>
      </c>
      <c r="N149" s="206">
        <v>20.9</v>
      </c>
    </row>
    <row r="150" spans="1:14">
      <c r="A150" s="205" t="s">
        <v>787</v>
      </c>
      <c r="B150" s="197">
        <v>30</v>
      </c>
      <c r="C150" s="198">
        <v>16.8</v>
      </c>
      <c r="D150" s="198">
        <v>24.6</v>
      </c>
      <c r="E150" s="198">
        <v>8</v>
      </c>
      <c r="F150" s="198">
        <v>7.3</v>
      </c>
      <c r="G150" s="198">
        <v>5.9</v>
      </c>
      <c r="H150" s="198">
        <v>-3.2</v>
      </c>
      <c r="I150" s="198">
        <v>4.4000000000000004</v>
      </c>
      <c r="J150" s="198"/>
      <c r="K150" s="198">
        <v>10.5</v>
      </c>
      <c r="L150" s="198">
        <v>9.9</v>
      </c>
      <c r="M150" s="198">
        <v>18.899999999999999</v>
      </c>
      <c r="N150" s="206">
        <v>22.3</v>
      </c>
    </row>
    <row r="151" spans="1:14" ht="15" thickBot="1">
      <c r="A151" s="213" t="s">
        <v>787</v>
      </c>
      <c r="B151" s="214">
        <v>31</v>
      </c>
      <c r="C151" s="215">
        <v>16.7</v>
      </c>
      <c r="D151" s="215">
        <v>23.6</v>
      </c>
      <c r="E151" s="215"/>
      <c r="F151" s="215">
        <v>2.1</v>
      </c>
      <c r="G151" s="215"/>
      <c r="H151" s="215">
        <v>-5.3</v>
      </c>
      <c r="I151" s="215">
        <v>2.8</v>
      </c>
      <c r="J151" s="215"/>
      <c r="K151" s="215">
        <v>12.5</v>
      </c>
      <c r="L151" s="215"/>
      <c r="M151" s="215">
        <v>18.7</v>
      </c>
      <c r="N151" s="216"/>
    </row>
    <row r="152" spans="1:14">
      <c r="A152" s="217" t="s">
        <v>652</v>
      </c>
      <c r="B152" s="218" t="s">
        <v>211</v>
      </c>
      <c r="C152" s="219">
        <v>0</v>
      </c>
      <c r="D152" s="219">
        <v>0</v>
      </c>
      <c r="E152" s="219">
        <v>11</v>
      </c>
      <c r="F152" s="219">
        <v>27</v>
      </c>
      <c r="G152" s="219">
        <v>29</v>
      </c>
      <c r="H152" s="219">
        <v>31</v>
      </c>
      <c r="I152" s="219">
        <v>31</v>
      </c>
      <c r="J152" s="219">
        <v>29</v>
      </c>
      <c r="K152" s="219">
        <v>31</v>
      </c>
      <c r="L152" s="219">
        <v>28</v>
      </c>
      <c r="M152" s="219">
        <v>7</v>
      </c>
      <c r="N152" s="220">
        <v>1</v>
      </c>
    </row>
    <row r="153" spans="1:14" ht="15" thickBot="1">
      <c r="A153" s="209" t="s">
        <v>651</v>
      </c>
      <c r="B153" s="210" t="s">
        <v>650</v>
      </c>
      <c r="C153" s="211">
        <v>21.735483870967744</v>
      </c>
      <c r="D153" s="211">
        <v>22.861290322580643</v>
      </c>
      <c r="E153" s="211">
        <v>15.226666666666665</v>
      </c>
      <c r="F153" s="211">
        <v>8.5645161290322598</v>
      </c>
      <c r="G153" s="211">
        <v>5.4033333333333351</v>
      </c>
      <c r="H153" s="211">
        <v>2.5548387096774188</v>
      </c>
      <c r="I153" s="211">
        <v>-1.8516129032258064</v>
      </c>
      <c r="J153" s="211">
        <v>4.3586206896551731</v>
      </c>
      <c r="K153" s="211">
        <v>4.580645161290323</v>
      </c>
      <c r="L153" s="211">
        <v>8.8266666666666662</v>
      </c>
      <c r="M153" s="211">
        <v>14.696774193548389</v>
      </c>
      <c r="N153" s="212">
        <v>18.97666666666667</v>
      </c>
    </row>
    <row r="154" spans="1:14">
      <c r="B154" s="108"/>
      <c r="C154" s="105"/>
      <c r="D154" s="105"/>
      <c r="E154" s="107"/>
      <c r="F154" s="105"/>
      <c r="G154" s="105"/>
      <c r="H154" s="106"/>
      <c r="I154" s="105"/>
      <c r="J154" s="105"/>
      <c r="K154" s="105"/>
      <c r="L154" s="105"/>
      <c r="M154" s="105"/>
      <c r="N154" s="105"/>
    </row>
    <row r="155" spans="1:14" ht="15" thickBot="1">
      <c r="A155" s="96" t="s">
        <v>1112</v>
      </c>
      <c r="C155" s="105"/>
      <c r="D155" s="105"/>
      <c r="E155" s="107"/>
      <c r="F155" s="105"/>
      <c r="G155" s="105"/>
      <c r="H155" s="106"/>
      <c r="I155" s="105"/>
      <c r="J155" s="105"/>
      <c r="K155" s="105"/>
      <c r="L155" s="105"/>
      <c r="M155" s="105"/>
      <c r="N155" s="105"/>
    </row>
    <row r="156" spans="1:14">
      <c r="A156" s="109"/>
      <c r="B156" s="233" t="s">
        <v>236</v>
      </c>
      <c r="C156" s="234" t="s">
        <v>666</v>
      </c>
      <c r="D156" s="234" t="s">
        <v>666</v>
      </c>
      <c r="E156" s="234" t="s">
        <v>666</v>
      </c>
      <c r="F156" s="234" t="s">
        <v>666</v>
      </c>
      <c r="G156" s="234" t="s">
        <v>666</v>
      </c>
      <c r="H156" s="234" t="s">
        <v>666</v>
      </c>
      <c r="I156" s="234" t="s">
        <v>1108</v>
      </c>
      <c r="J156" s="234" t="s">
        <v>1108</v>
      </c>
      <c r="K156" s="234" t="s">
        <v>1108</v>
      </c>
      <c r="L156" s="234" t="s">
        <v>1108</v>
      </c>
      <c r="M156" s="234" t="s">
        <v>1108</v>
      </c>
      <c r="N156" s="235" t="s">
        <v>1108</v>
      </c>
    </row>
    <row r="157" spans="1:14" ht="15" thickBot="1">
      <c r="A157" s="109"/>
      <c r="B157" s="238" t="s">
        <v>195</v>
      </c>
      <c r="C157" s="236" t="s">
        <v>665</v>
      </c>
      <c r="D157" s="236" t="s">
        <v>664</v>
      </c>
      <c r="E157" s="236" t="s">
        <v>663</v>
      </c>
      <c r="F157" s="236" t="s">
        <v>662</v>
      </c>
      <c r="G157" s="236" t="s">
        <v>661</v>
      </c>
      <c r="H157" s="236" t="s">
        <v>660</v>
      </c>
      <c r="I157" s="236" t="s">
        <v>659</v>
      </c>
      <c r="J157" s="236" t="s">
        <v>658</v>
      </c>
      <c r="K157" s="236" t="s">
        <v>657</v>
      </c>
      <c r="L157" s="236" t="s">
        <v>656</v>
      </c>
      <c r="M157" s="236" t="s">
        <v>655</v>
      </c>
      <c r="N157" s="237" t="s">
        <v>654</v>
      </c>
    </row>
    <row r="158" spans="1:14" ht="15" thickBot="1">
      <c r="A158" s="195" t="s">
        <v>742</v>
      </c>
      <c r="B158" s="196" t="s">
        <v>653</v>
      </c>
    </row>
    <row r="159" spans="1:14">
      <c r="A159" s="201" t="s">
        <v>792</v>
      </c>
      <c r="B159" s="202">
        <v>1</v>
      </c>
      <c r="C159" s="203">
        <v>22.1</v>
      </c>
      <c r="D159" s="203">
        <v>20.2</v>
      </c>
      <c r="E159" s="203">
        <v>23.7</v>
      </c>
      <c r="F159" s="203">
        <v>8.9</v>
      </c>
      <c r="G159" s="203">
        <v>6.6</v>
      </c>
      <c r="H159" s="203">
        <v>7.6</v>
      </c>
      <c r="I159" s="203">
        <v>-3.4</v>
      </c>
      <c r="J159" s="203">
        <v>5.8</v>
      </c>
      <c r="K159" s="203">
        <v>1.7</v>
      </c>
      <c r="L159" s="203">
        <v>6.3</v>
      </c>
      <c r="M159" s="203">
        <v>13.7</v>
      </c>
      <c r="N159" s="204">
        <v>17.3</v>
      </c>
    </row>
    <row r="160" spans="1:14">
      <c r="A160" s="205" t="s">
        <v>792</v>
      </c>
      <c r="B160" s="197">
        <v>2</v>
      </c>
      <c r="C160" s="198">
        <v>23.6</v>
      </c>
      <c r="D160" s="198">
        <v>20.7</v>
      </c>
      <c r="E160" s="198">
        <v>18.3</v>
      </c>
      <c r="F160" s="198">
        <v>10</v>
      </c>
      <c r="G160" s="198">
        <v>4.3</v>
      </c>
      <c r="H160" s="198">
        <v>6.1</v>
      </c>
      <c r="I160" s="198">
        <v>-3.9</v>
      </c>
      <c r="J160" s="198">
        <v>7.3</v>
      </c>
      <c r="K160" s="198">
        <v>3.7</v>
      </c>
      <c r="L160" s="198">
        <v>8.9</v>
      </c>
      <c r="M160" s="198">
        <v>13.5</v>
      </c>
      <c r="N160" s="206">
        <v>16.8</v>
      </c>
    </row>
    <row r="161" spans="1:14">
      <c r="A161" s="205" t="s">
        <v>792</v>
      </c>
      <c r="B161" s="197">
        <v>3</v>
      </c>
      <c r="C161" s="198">
        <v>23.3</v>
      </c>
      <c r="D161" s="198">
        <v>22.2</v>
      </c>
      <c r="E161" s="198">
        <v>19.3</v>
      </c>
      <c r="F161" s="198">
        <v>15.8</v>
      </c>
      <c r="G161" s="198">
        <v>6.6</v>
      </c>
      <c r="H161" s="198">
        <v>4.3</v>
      </c>
      <c r="I161" s="198">
        <v>-7.2</v>
      </c>
      <c r="J161" s="198">
        <v>4.9000000000000004</v>
      </c>
      <c r="K161" s="198">
        <v>3.9</v>
      </c>
      <c r="L161" s="198">
        <v>12.4</v>
      </c>
      <c r="M161" s="198">
        <v>12.5</v>
      </c>
      <c r="N161" s="206">
        <v>18.5</v>
      </c>
    </row>
    <row r="162" spans="1:14">
      <c r="A162" s="205" t="s">
        <v>792</v>
      </c>
      <c r="B162" s="197">
        <v>4</v>
      </c>
      <c r="C162" s="198">
        <v>25</v>
      </c>
      <c r="D162" s="198">
        <v>24.6</v>
      </c>
      <c r="E162" s="198">
        <v>16.399999999999999</v>
      </c>
      <c r="F162" s="198">
        <v>15.2</v>
      </c>
      <c r="G162" s="198">
        <v>4.2</v>
      </c>
      <c r="H162" s="198">
        <v>4.4000000000000004</v>
      </c>
      <c r="I162" s="198">
        <v>-7.4</v>
      </c>
      <c r="J162" s="198">
        <v>3</v>
      </c>
      <c r="K162" s="198">
        <v>3.1</v>
      </c>
      <c r="L162" s="198">
        <v>15.5</v>
      </c>
      <c r="M162" s="198">
        <v>12</v>
      </c>
      <c r="N162" s="206">
        <v>20.9</v>
      </c>
    </row>
    <row r="163" spans="1:14">
      <c r="A163" s="205" t="s">
        <v>792</v>
      </c>
      <c r="B163" s="197">
        <v>5</v>
      </c>
      <c r="C163" s="198">
        <v>26.7</v>
      </c>
      <c r="D163" s="198">
        <v>25.7</v>
      </c>
      <c r="E163" s="198">
        <v>15.7</v>
      </c>
      <c r="F163" s="198">
        <v>13.6</v>
      </c>
      <c r="G163" s="198">
        <v>0.9</v>
      </c>
      <c r="H163" s="198">
        <v>5.3</v>
      </c>
      <c r="I163" s="198">
        <v>-5.3</v>
      </c>
      <c r="J163" s="198">
        <v>1.7</v>
      </c>
      <c r="K163" s="198">
        <v>7.4</v>
      </c>
      <c r="L163" s="198">
        <v>15.6</v>
      </c>
      <c r="M163" s="198">
        <v>13.6</v>
      </c>
      <c r="N163" s="206">
        <v>20.2</v>
      </c>
    </row>
    <row r="164" spans="1:14">
      <c r="A164" s="205" t="s">
        <v>792</v>
      </c>
      <c r="B164" s="197">
        <v>6</v>
      </c>
      <c r="C164" s="198">
        <v>27.7</v>
      </c>
      <c r="D164" s="198">
        <v>27.2</v>
      </c>
      <c r="E164" s="198">
        <v>14.2</v>
      </c>
      <c r="F164" s="198">
        <v>14</v>
      </c>
      <c r="G164" s="198">
        <v>4.8</v>
      </c>
      <c r="H164" s="198">
        <v>4.0999999999999996</v>
      </c>
      <c r="I164" s="198">
        <v>-1.9</v>
      </c>
      <c r="J164" s="198">
        <v>5.6</v>
      </c>
      <c r="K164" s="198">
        <v>5.5</v>
      </c>
      <c r="L164" s="198">
        <v>12.5</v>
      </c>
      <c r="M164" s="198">
        <v>14.7</v>
      </c>
      <c r="N164" s="206">
        <v>18.3</v>
      </c>
    </row>
    <row r="165" spans="1:14">
      <c r="A165" s="205" t="s">
        <v>792</v>
      </c>
      <c r="B165" s="197">
        <v>7</v>
      </c>
      <c r="C165" s="198">
        <v>28.8</v>
      </c>
      <c r="D165" s="198">
        <v>27.5</v>
      </c>
      <c r="E165" s="198">
        <v>13.1</v>
      </c>
      <c r="F165" s="198">
        <v>14.9</v>
      </c>
      <c r="G165" s="198">
        <v>8.6</v>
      </c>
      <c r="H165" s="198">
        <v>3.7</v>
      </c>
      <c r="I165" s="198">
        <v>-0.9</v>
      </c>
      <c r="J165" s="198">
        <v>7.2</v>
      </c>
      <c r="K165" s="198">
        <v>4</v>
      </c>
      <c r="L165" s="198">
        <v>11.9</v>
      </c>
      <c r="M165" s="198">
        <v>15</v>
      </c>
      <c r="N165" s="206">
        <v>17.2</v>
      </c>
    </row>
    <row r="166" spans="1:14">
      <c r="A166" s="205" t="s">
        <v>792</v>
      </c>
      <c r="B166" s="197">
        <v>8</v>
      </c>
      <c r="C166" s="198">
        <v>20.7</v>
      </c>
      <c r="D166" s="198">
        <v>28.8</v>
      </c>
      <c r="E166" s="198">
        <v>11.8</v>
      </c>
      <c r="F166" s="198">
        <v>13.5</v>
      </c>
      <c r="G166" s="198">
        <v>11.8</v>
      </c>
      <c r="H166" s="198">
        <v>5</v>
      </c>
      <c r="I166" s="198">
        <v>-1.1000000000000001</v>
      </c>
      <c r="J166" s="198">
        <v>7.7</v>
      </c>
      <c r="K166" s="198">
        <v>3.3</v>
      </c>
      <c r="L166" s="198">
        <v>8.4</v>
      </c>
      <c r="M166" s="198">
        <v>15.7</v>
      </c>
      <c r="N166" s="206">
        <v>18.100000000000001</v>
      </c>
    </row>
    <row r="167" spans="1:14">
      <c r="A167" s="205" t="s">
        <v>792</v>
      </c>
      <c r="B167" s="197">
        <v>9</v>
      </c>
      <c r="C167" s="198">
        <v>16.7</v>
      </c>
      <c r="D167" s="198">
        <v>28.1</v>
      </c>
      <c r="E167" s="198">
        <v>12.4</v>
      </c>
      <c r="F167" s="198">
        <v>10.1</v>
      </c>
      <c r="G167" s="198">
        <v>8.8000000000000007</v>
      </c>
      <c r="H167" s="198">
        <v>3</v>
      </c>
      <c r="I167" s="198">
        <v>-0.5</v>
      </c>
      <c r="J167" s="198">
        <v>9.8000000000000007</v>
      </c>
      <c r="K167" s="198">
        <v>4.0999999999999996</v>
      </c>
      <c r="L167" s="198">
        <v>6.6</v>
      </c>
      <c r="M167" s="198">
        <v>13.7</v>
      </c>
      <c r="N167" s="206">
        <v>18.899999999999999</v>
      </c>
    </row>
    <row r="168" spans="1:14">
      <c r="A168" s="205" t="s">
        <v>792</v>
      </c>
      <c r="B168" s="197">
        <v>10</v>
      </c>
      <c r="C168" s="198">
        <v>16.5</v>
      </c>
      <c r="D168" s="198">
        <v>28.4</v>
      </c>
      <c r="E168" s="198">
        <v>15</v>
      </c>
      <c r="F168" s="198">
        <v>7</v>
      </c>
      <c r="G168" s="198">
        <v>15</v>
      </c>
      <c r="H168" s="198">
        <v>2.2000000000000002</v>
      </c>
      <c r="I168" s="198">
        <v>1.2</v>
      </c>
      <c r="J168" s="198">
        <v>3.3</v>
      </c>
      <c r="K168" s="198">
        <v>5.7</v>
      </c>
      <c r="L168" s="198">
        <v>7.2</v>
      </c>
      <c r="M168" s="198">
        <v>14.1</v>
      </c>
      <c r="N168" s="206">
        <v>18</v>
      </c>
    </row>
    <row r="169" spans="1:14">
      <c r="A169" s="205" t="s">
        <v>792</v>
      </c>
      <c r="B169" s="197">
        <v>11</v>
      </c>
      <c r="C169" s="198">
        <v>18.399999999999999</v>
      </c>
      <c r="D169" s="198">
        <v>28.4</v>
      </c>
      <c r="E169" s="198">
        <v>14.9</v>
      </c>
      <c r="F169" s="198">
        <v>6</v>
      </c>
      <c r="G169" s="198">
        <v>13.7</v>
      </c>
      <c r="H169" s="198">
        <v>-1.1000000000000001</v>
      </c>
      <c r="I169" s="198">
        <v>2.7</v>
      </c>
      <c r="J169" s="198">
        <v>2.9</v>
      </c>
      <c r="K169" s="198">
        <v>4.7</v>
      </c>
      <c r="L169" s="198">
        <v>8.9</v>
      </c>
      <c r="M169" s="198">
        <v>15.5</v>
      </c>
      <c r="N169" s="206">
        <v>17.100000000000001</v>
      </c>
    </row>
    <row r="170" spans="1:14">
      <c r="A170" s="205" t="s">
        <v>792</v>
      </c>
      <c r="B170" s="197">
        <v>12</v>
      </c>
      <c r="C170" s="198">
        <v>22.9</v>
      </c>
      <c r="D170" s="198">
        <v>29</v>
      </c>
      <c r="E170" s="198">
        <v>15.6</v>
      </c>
      <c r="F170" s="198">
        <v>3.5</v>
      </c>
      <c r="G170" s="198">
        <v>8.9</v>
      </c>
      <c r="H170" s="198">
        <v>3.1</v>
      </c>
      <c r="I170" s="198">
        <v>3.4</v>
      </c>
      <c r="J170" s="198">
        <v>2.9</v>
      </c>
      <c r="K170" s="198">
        <v>3.9</v>
      </c>
      <c r="L170" s="198">
        <v>8.6999999999999993</v>
      </c>
      <c r="M170" s="198">
        <v>15.9</v>
      </c>
      <c r="N170" s="206">
        <v>19.100000000000001</v>
      </c>
    </row>
    <row r="171" spans="1:14">
      <c r="A171" s="205" t="s">
        <v>792</v>
      </c>
      <c r="B171" s="197">
        <v>13</v>
      </c>
      <c r="C171" s="198">
        <v>17.899999999999999</v>
      </c>
      <c r="D171" s="198">
        <v>28.8</v>
      </c>
      <c r="E171" s="198">
        <v>19.3</v>
      </c>
      <c r="F171" s="198">
        <v>5.2</v>
      </c>
      <c r="G171" s="198">
        <v>7.4</v>
      </c>
      <c r="H171" s="198">
        <v>4.0999999999999996</v>
      </c>
      <c r="I171" s="198">
        <v>2.9</v>
      </c>
      <c r="J171" s="198">
        <v>2.2999999999999998</v>
      </c>
      <c r="K171" s="198">
        <v>3.8</v>
      </c>
      <c r="L171" s="198">
        <v>12.8</v>
      </c>
      <c r="M171" s="198">
        <v>13.4</v>
      </c>
      <c r="N171" s="206">
        <v>16.399999999999999</v>
      </c>
    </row>
    <row r="172" spans="1:14">
      <c r="A172" s="205" t="s">
        <v>792</v>
      </c>
      <c r="B172" s="197">
        <v>14</v>
      </c>
      <c r="C172" s="198">
        <v>20.9</v>
      </c>
      <c r="D172" s="198">
        <v>27.7</v>
      </c>
      <c r="E172" s="198">
        <v>19.399999999999999</v>
      </c>
      <c r="F172" s="198">
        <v>9</v>
      </c>
      <c r="G172" s="198">
        <v>7.9</v>
      </c>
      <c r="H172" s="198">
        <v>1.8</v>
      </c>
      <c r="I172" s="198">
        <v>0.9</v>
      </c>
      <c r="J172" s="198">
        <v>6.4</v>
      </c>
      <c r="K172" s="198">
        <v>3.2</v>
      </c>
      <c r="L172" s="198">
        <v>10.8</v>
      </c>
      <c r="M172" s="198">
        <v>15.7</v>
      </c>
      <c r="N172" s="206">
        <v>18</v>
      </c>
    </row>
    <row r="173" spans="1:14">
      <c r="A173" s="205" t="s">
        <v>792</v>
      </c>
      <c r="B173" s="197">
        <v>15</v>
      </c>
      <c r="C173" s="198">
        <v>23.1</v>
      </c>
      <c r="D173" s="198">
        <v>24.9</v>
      </c>
      <c r="E173" s="198">
        <v>18.8</v>
      </c>
      <c r="F173" s="198">
        <v>11.6</v>
      </c>
      <c r="G173" s="198">
        <v>8.6</v>
      </c>
      <c r="H173" s="198">
        <v>2.5</v>
      </c>
      <c r="I173" s="198">
        <v>0.5</v>
      </c>
      <c r="J173" s="198">
        <v>5.8</v>
      </c>
      <c r="K173" s="198">
        <v>1.8</v>
      </c>
      <c r="L173" s="198">
        <v>10.5</v>
      </c>
      <c r="M173" s="198">
        <v>8.5</v>
      </c>
      <c r="N173" s="206">
        <v>15.5</v>
      </c>
    </row>
    <row r="174" spans="1:14">
      <c r="A174" s="205" t="s">
        <v>792</v>
      </c>
      <c r="B174" s="197">
        <v>16</v>
      </c>
      <c r="C174" s="198">
        <v>24.2</v>
      </c>
      <c r="D174" s="198">
        <v>23.8</v>
      </c>
      <c r="E174" s="198">
        <v>21.9</v>
      </c>
      <c r="F174" s="198">
        <v>12.4</v>
      </c>
      <c r="G174" s="198">
        <v>9.6999999999999993</v>
      </c>
      <c r="H174" s="198">
        <v>3</v>
      </c>
      <c r="I174" s="198">
        <v>-0.4</v>
      </c>
      <c r="J174" s="198">
        <v>3.7</v>
      </c>
      <c r="K174" s="198">
        <v>3.4</v>
      </c>
      <c r="L174" s="198">
        <v>14.1</v>
      </c>
      <c r="M174" s="198">
        <v>6.9</v>
      </c>
      <c r="N174" s="206">
        <v>21.6</v>
      </c>
    </row>
    <row r="175" spans="1:14">
      <c r="A175" s="205" t="s">
        <v>792</v>
      </c>
      <c r="B175" s="197">
        <v>17</v>
      </c>
      <c r="C175" s="198">
        <v>25</v>
      </c>
      <c r="D175" s="198">
        <v>20.5</v>
      </c>
      <c r="E175" s="198">
        <v>25.3</v>
      </c>
      <c r="F175" s="198">
        <v>6.9</v>
      </c>
      <c r="G175" s="198">
        <v>9.1999999999999993</v>
      </c>
      <c r="H175" s="198">
        <v>1.9</v>
      </c>
      <c r="I175" s="198">
        <v>-4.3</v>
      </c>
      <c r="J175" s="198">
        <v>5.7</v>
      </c>
      <c r="K175" s="198">
        <v>4.0999999999999996</v>
      </c>
      <c r="L175" s="198">
        <v>14.5</v>
      </c>
      <c r="M175" s="198">
        <v>8.5</v>
      </c>
      <c r="N175" s="206">
        <v>19.2</v>
      </c>
    </row>
    <row r="176" spans="1:14">
      <c r="A176" s="205" t="s">
        <v>792</v>
      </c>
      <c r="B176" s="197">
        <v>18</v>
      </c>
      <c r="C176" s="198">
        <v>27.7</v>
      </c>
      <c r="D176" s="198">
        <v>16.5</v>
      </c>
      <c r="E176" s="198">
        <v>17.2</v>
      </c>
      <c r="F176" s="198">
        <v>7.5</v>
      </c>
      <c r="G176" s="198">
        <v>13.2</v>
      </c>
      <c r="H176" s="198">
        <v>3</v>
      </c>
      <c r="I176" s="198">
        <v>-4.7</v>
      </c>
      <c r="J176" s="198">
        <v>7.7</v>
      </c>
      <c r="K176" s="198">
        <v>6.9</v>
      </c>
      <c r="L176" s="198">
        <v>9.6</v>
      </c>
      <c r="M176" s="198">
        <v>10.6</v>
      </c>
      <c r="N176" s="206">
        <v>19.100000000000001</v>
      </c>
    </row>
    <row r="177" spans="1:14">
      <c r="A177" s="205" t="s">
        <v>792</v>
      </c>
      <c r="B177" s="197">
        <v>19</v>
      </c>
      <c r="C177" s="198">
        <v>25.5</v>
      </c>
      <c r="D177" s="198">
        <v>15.9</v>
      </c>
      <c r="E177" s="198">
        <v>17.2</v>
      </c>
      <c r="F177" s="198">
        <v>8.6999999999999993</v>
      </c>
      <c r="G177" s="198">
        <v>10.3</v>
      </c>
      <c r="H177" s="198">
        <v>4.3</v>
      </c>
      <c r="I177" s="198">
        <v>-4.4000000000000004</v>
      </c>
      <c r="J177" s="198">
        <v>2.6</v>
      </c>
      <c r="K177" s="198">
        <v>3.3</v>
      </c>
      <c r="L177" s="198">
        <v>9.8000000000000007</v>
      </c>
      <c r="M177" s="198">
        <v>13.9</v>
      </c>
      <c r="N177" s="206">
        <v>20.100000000000001</v>
      </c>
    </row>
    <row r="178" spans="1:14">
      <c r="A178" s="205" t="s">
        <v>792</v>
      </c>
      <c r="B178" s="197">
        <v>20</v>
      </c>
      <c r="C178" s="198">
        <v>25.3</v>
      </c>
      <c r="D178" s="198">
        <v>18</v>
      </c>
      <c r="E178" s="198">
        <v>13.7</v>
      </c>
      <c r="F178" s="198">
        <v>7.5</v>
      </c>
      <c r="G178" s="198">
        <v>7.9</v>
      </c>
      <c r="H178" s="198">
        <v>3.7</v>
      </c>
      <c r="I178" s="198">
        <v>-4.3</v>
      </c>
      <c r="J178" s="198">
        <v>4.4000000000000004</v>
      </c>
      <c r="K178" s="198">
        <v>2.9</v>
      </c>
      <c r="L178" s="198">
        <v>8.6</v>
      </c>
      <c r="M178" s="198">
        <v>15.1</v>
      </c>
      <c r="N178" s="206">
        <v>16.899999999999999</v>
      </c>
    </row>
    <row r="179" spans="1:14">
      <c r="A179" s="205" t="s">
        <v>792</v>
      </c>
      <c r="B179" s="197">
        <v>21</v>
      </c>
      <c r="C179" s="198">
        <v>27</v>
      </c>
      <c r="D179" s="198">
        <v>19.600000000000001</v>
      </c>
      <c r="E179" s="198">
        <v>9.8000000000000007</v>
      </c>
      <c r="F179" s="198">
        <v>8.6999999999999993</v>
      </c>
      <c r="G179" s="198">
        <v>3.1</v>
      </c>
      <c r="H179" s="198">
        <v>3.4</v>
      </c>
      <c r="I179" s="198">
        <v>-3.7</v>
      </c>
      <c r="J179" s="198">
        <v>9.1999999999999993</v>
      </c>
      <c r="K179" s="198">
        <v>6.3</v>
      </c>
      <c r="L179" s="198">
        <v>8.9</v>
      </c>
      <c r="M179" s="198">
        <v>16</v>
      </c>
      <c r="N179" s="206">
        <v>19.8</v>
      </c>
    </row>
    <row r="180" spans="1:14">
      <c r="A180" s="205" t="s">
        <v>792</v>
      </c>
      <c r="B180" s="197">
        <v>22</v>
      </c>
      <c r="C180" s="198">
        <v>29.6</v>
      </c>
      <c r="D180" s="198">
        <v>18.7</v>
      </c>
      <c r="E180" s="198">
        <v>13.7</v>
      </c>
      <c r="F180" s="198">
        <v>7.3</v>
      </c>
      <c r="G180" s="198">
        <v>0.9</v>
      </c>
      <c r="H180" s="198">
        <v>7.2</v>
      </c>
      <c r="I180" s="198">
        <v>-8.9</v>
      </c>
      <c r="J180" s="198">
        <v>10.9</v>
      </c>
      <c r="K180" s="198">
        <v>5.4</v>
      </c>
      <c r="L180" s="198">
        <v>11.7</v>
      </c>
      <c r="M180" s="198">
        <v>19.899999999999999</v>
      </c>
      <c r="N180" s="206">
        <v>22.2</v>
      </c>
    </row>
    <row r="181" spans="1:14">
      <c r="A181" s="205" t="s">
        <v>792</v>
      </c>
      <c r="B181" s="197">
        <v>23</v>
      </c>
      <c r="C181" s="198">
        <v>25.7</v>
      </c>
      <c r="D181" s="198">
        <v>18.5</v>
      </c>
      <c r="E181" s="198">
        <v>15.2</v>
      </c>
      <c r="F181" s="198">
        <v>8.1999999999999993</v>
      </c>
      <c r="G181" s="198">
        <v>0.1</v>
      </c>
      <c r="H181" s="198">
        <v>3.8</v>
      </c>
      <c r="I181" s="198">
        <v>-5.5</v>
      </c>
      <c r="J181" s="198">
        <v>5.3</v>
      </c>
      <c r="K181" s="198">
        <v>5.2</v>
      </c>
      <c r="L181" s="198">
        <v>12.5</v>
      </c>
      <c r="M181" s="198">
        <v>21.5</v>
      </c>
      <c r="N181" s="206">
        <v>25.7</v>
      </c>
    </row>
    <row r="182" spans="1:14">
      <c r="A182" s="205" t="s">
        <v>792</v>
      </c>
      <c r="B182" s="197">
        <v>24</v>
      </c>
      <c r="C182" s="198">
        <v>24.2</v>
      </c>
      <c r="D182" s="198">
        <v>22.3</v>
      </c>
      <c r="E182" s="198">
        <v>16</v>
      </c>
      <c r="F182" s="198">
        <v>7.3</v>
      </c>
      <c r="G182" s="198">
        <v>-0.5</v>
      </c>
      <c r="H182" s="198">
        <v>0.7</v>
      </c>
      <c r="I182" s="198">
        <v>-2.5</v>
      </c>
      <c r="J182" s="198">
        <v>2.1</v>
      </c>
      <c r="K182" s="198">
        <v>4.4000000000000004</v>
      </c>
      <c r="L182" s="198">
        <v>5.9</v>
      </c>
      <c r="M182" s="198">
        <v>14.2</v>
      </c>
      <c r="N182" s="206">
        <v>27.5</v>
      </c>
    </row>
    <row r="183" spans="1:14">
      <c r="A183" s="205" t="s">
        <v>792</v>
      </c>
      <c r="B183" s="197">
        <v>25</v>
      </c>
      <c r="C183" s="198">
        <v>23.2</v>
      </c>
      <c r="D183" s="198">
        <v>17.2</v>
      </c>
      <c r="E183" s="198">
        <v>14</v>
      </c>
      <c r="F183" s="198">
        <v>6.7</v>
      </c>
      <c r="G183" s="198">
        <v>1</v>
      </c>
      <c r="H183" s="198">
        <v>3.2</v>
      </c>
      <c r="I183" s="198">
        <v>0.5</v>
      </c>
      <c r="J183" s="198">
        <v>1.6</v>
      </c>
      <c r="K183" s="198">
        <v>5.4</v>
      </c>
      <c r="L183" s="198">
        <v>5</v>
      </c>
      <c r="M183" s="198">
        <v>17.3</v>
      </c>
      <c r="N183" s="206">
        <v>28.8</v>
      </c>
    </row>
    <row r="184" spans="1:14">
      <c r="A184" s="205" t="s">
        <v>792</v>
      </c>
      <c r="B184" s="197">
        <v>26</v>
      </c>
      <c r="C184" s="198">
        <v>18</v>
      </c>
      <c r="D184" s="198">
        <v>17.3</v>
      </c>
      <c r="E184" s="198">
        <v>12.5</v>
      </c>
      <c r="F184" s="198">
        <v>9.4</v>
      </c>
      <c r="G184" s="198">
        <v>2.2999999999999998</v>
      </c>
      <c r="H184" s="198">
        <v>4</v>
      </c>
      <c r="I184" s="198">
        <v>1.1000000000000001</v>
      </c>
      <c r="J184" s="198">
        <v>-0.7</v>
      </c>
      <c r="K184" s="198">
        <v>7.3</v>
      </c>
      <c r="L184" s="198">
        <v>7.5</v>
      </c>
      <c r="M184" s="198">
        <v>16.600000000000001</v>
      </c>
      <c r="N184" s="206">
        <v>20.7</v>
      </c>
    </row>
    <row r="185" spans="1:14">
      <c r="A185" s="205" t="s">
        <v>792</v>
      </c>
      <c r="B185" s="197">
        <v>27</v>
      </c>
      <c r="C185" s="198">
        <v>15.3</v>
      </c>
      <c r="D185" s="198">
        <v>21.6</v>
      </c>
      <c r="E185" s="198">
        <v>12.3</v>
      </c>
      <c r="F185" s="198">
        <v>9.9</v>
      </c>
      <c r="G185" s="198">
        <v>1.3</v>
      </c>
      <c r="H185" s="198">
        <v>0.8</v>
      </c>
      <c r="I185" s="198">
        <v>2.8</v>
      </c>
      <c r="J185" s="198">
        <v>3</v>
      </c>
      <c r="K185" s="198">
        <v>7</v>
      </c>
      <c r="L185" s="198">
        <v>4.5999999999999996</v>
      </c>
      <c r="M185" s="198">
        <v>19.399999999999999</v>
      </c>
      <c r="N185" s="206">
        <v>17.8</v>
      </c>
    </row>
    <row r="186" spans="1:14">
      <c r="A186" s="205" t="s">
        <v>792</v>
      </c>
      <c r="B186" s="197">
        <v>28</v>
      </c>
      <c r="C186" s="198">
        <v>19.399999999999999</v>
      </c>
      <c r="D186" s="198">
        <v>23.7</v>
      </c>
      <c r="E186" s="198">
        <v>12.3</v>
      </c>
      <c r="F186" s="198">
        <v>11.2</v>
      </c>
      <c r="G186" s="198">
        <v>2.7</v>
      </c>
      <c r="H186" s="198">
        <v>1.8</v>
      </c>
      <c r="I186" s="198">
        <v>6.1</v>
      </c>
      <c r="J186" s="198">
        <v>7.9</v>
      </c>
      <c r="K186" s="198">
        <v>9.3000000000000007</v>
      </c>
      <c r="L186" s="198">
        <v>5</v>
      </c>
      <c r="M186" s="198">
        <v>21.4</v>
      </c>
      <c r="N186" s="206">
        <v>19.8</v>
      </c>
    </row>
    <row r="187" spans="1:14">
      <c r="A187" s="205" t="s">
        <v>792</v>
      </c>
      <c r="B187" s="197">
        <v>29</v>
      </c>
      <c r="C187" s="198">
        <v>17.2</v>
      </c>
      <c r="D187" s="198">
        <v>24.6</v>
      </c>
      <c r="E187" s="198">
        <v>11.6</v>
      </c>
      <c r="F187" s="198">
        <v>9.6999999999999993</v>
      </c>
      <c r="G187" s="198">
        <v>3.6</v>
      </c>
      <c r="H187" s="198">
        <v>2.5</v>
      </c>
      <c r="I187" s="198">
        <v>3.3</v>
      </c>
      <c r="J187" s="198">
        <v>5.2</v>
      </c>
      <c r="K187" s="198">
        <v>9.9</v>
      </c>
      <c r="L187" s="198">
        <v>8.5</v>
      </c>
      <c r="M187" s="198">
        <v>22.6</v>
      </c>
      <c r="N187" s="206">
        <v>22.9</v>
      </c>
    </row>
    <row r="188" spans="1:14">
      <c r="A188" s="205" t="s">
        <v>792</v>
      </c>
      <c r="B188" s="197">
        <v>30</v>
      </c>
      <c r="C188" s="198">
        <v>19</v>
      </c>
      <c r="D188" s="198">
        <v>25.1</v>
      </c>
      <c r="E188" s="198">
        <v>9.6999999999999993</v>
      </c>
      <c r="F188" s="198">
        <v>8.1999999999999993</v>
      </c>
      <c r="G188" s="198">
        <v>6.7</v>
      </c>
      <c r="H188" s="198">
        <v>-0.8</v>
      </c>
      <c r="I188" s="198">
        <v>3.7</v>
      </c>
      <c r="J188" s="198"/>
      <c r="K188" s="198">
        <v>11.1</v>
      </c>
      <c r="L188" s="198">
        <v>10.9</v>
      </c>
      <c r="M188" s="198">
        <v>19.600000000000001</v>
      </c>
      <c r="N188" s="206">
        <v>22.4</v>
      </c>
    </row>
    <row r="189" spans="1:14" ht="15" thickBot="1">
      <c r="A189" s="213" t="s">
        <v>792</v>
      </c>
      <c r="B189" s="214">
        <v>31</v>
      </c>
      <c r="C189" s="215">
        <v>18.5</v>
      </c>
      <c r="D189" s="215">
        <v>24.6</v>
      </c>
      <c r="E189" s="215"/>
      <c r="F189" s="215">
        <v>8.1</v>
      </c>
      <c r="G189" s="215"/>
      <c r="H189" s="215">
        <v>-3.5</v>
      </c>
      <c r="I189" s="215">
        <v>4.2</v>
      </c>
      <c r="J189" s="215"/>
      <c r="K189" s="215">
        <v>14.6</v>
      </c>
      <c r="L189" s="215"/>
      <c r="M189" s="215">
        <v>19.5</v>
      </c>
      <c r="N189" s="216"/>
    </row>
    <row r="190" spans="1:14">
      <c r="A190" s="217" t="s">
        <v>652</v>
      </c>
      <c r="B190" s="218" t="s">
        <v>211</v>
      </c>
      <c r="C190" s="219">
        <v>0</v>
      </c>
      <c r="D190" s="219">
        <v>0</v>
      </c>
      <c r="E190" s="219">
        <v>9</v>
      </c>
      <c r="F190" s="219">
        <v>25</v>
      </c>
      <c r="G190" s="219">
        <v>28</v>
      </c>
      <c r="H190" s="219">
        <v>31</v>
      </c>
      <c r="I190" s="219">
        <v>31</v>
      </c>
      <c r="J190" s="219">
        <v>29</v>
      </c>
      <c r="K190" s="219">
        <v>30</v>
      </c>
      <c r="L190" s="219">
        <v>27</v>
      </c>
      <c r="M190" s="219">
        <v>6</v>
      </c>
      <c r="N190" s="220">
        <v>1</v>
      </c>
    </row>
    <row r="191" spans="1:14" ht="15" thickBot="1">
      <c r="A191" s="209" t="s">
        <v>651</v>
      </c>
      <c r="B191" s="210" t="s">
        <v>650</v>
      </c>
      <c r="C191" s="211">
        <v>22.551612903225806</v>
      </c>
      <c r="D191" s="211">
        <v>23.229032258064521</v>
      </c>
      <c r="E191" s="211">
        <v>15.676666666666668</v>
      </c>
      <c r="F191" s="211">
        <v>9.5483870967741922</v>
      </c>
      <c r="G191" s="211">
        <v>6.3199999999999994</v>
      </c>
      <c r="H191" s="211">
        <v>3.0677419354838711</v>
      </c>
      <c r="I191" s="211">
        <v>-1.1935483870967742</v>
      </c>
      <c r="J191" s="211">
        <v>5.0068965517241386</v>
      </c>
      <c r="K191" s="211">
        <v>5.3645161290322587</v>
      </c>
      <c r="L191" s="211">
        <v>9.8033333333333346</v>
      </c>
      <c r="M191" s="211">
        <v>15.17741935483871</v>
      </c>
      <c r="N191" s="212">
        <v>19.826666666666661</v>
      </c>
    </row>
    <row r="192" spans="1:14">
      <c r="B192" s="108"/>
      <c r="C192" s="105"/>
      <c r="D192" s="105"/>
      <c r="E192" s="107"/>
      <c r="F192" s="105"/>
      <c r="G192" s="105"/>
      <c r="H192" s="106"/>
      <c r="I192" s="105"/>
      <c r="J192" s="105"/>
      <c r="K192" s="105"/>
      <c r="L192" s="105"/>
      <c r="M192" s="105"/>
      <c r="N192" s="105"/>
    </row>
    <row r="193" spans="1:14" ht="15" thickBot="1">
      <c r="A193" s="96" t="s">
        <v>1113</v>
      </c>
      <c r="C193" s="105"/>
      <c r="D193" s="105"/>
      <c r="E193" s="107"/>
      <c r="F193" s="105"/>
      <c r="G193" s="105"/>
      <c r="H193" s="106"/>
      <c r="I193" s="105"/>
      <c r="J193" s="105"/>
      <c r="K193" s="105"/>
      <c r="L193" s="105"/>
      <c r="M193" s="105"/>
      <c r="N193" s="105"/>
    </row>
    <row r="194" spans="1:14">
      <c r="A194" s="109"/>
      <c r="B194" s="233" t="s">
        <v>236</v>
      </c>
      <c r="C194" s="234" t="s">
        <v>666</v>
      </c>
      <c r="D194" s="234" t="s">
        <v>666</v>
      </c>
      <c r="E194" s="234" t="s">
        <v>666</v>
      </c>
      <c r="F194" s="234" t="s">
        <v>666</v>
      </c>
      <c r="G194" s="234" t="s">
        <v>666</v>
      </c>
      <c r="H194" s="234" t="s">
        <v>666</v>
      </c>
      <c r="I194" s="234" t="s">
        <v>1108</v>
      </c>
      <c r="J194" s="234" t="s">
        <v>1108</v>
      </c>
      <c r="K194" s="234" t="s">
        <v>1108</v>
      </c>
      <c r="L194" s="234" t="s">
        <v>1108</v>
      </c>
      <c r="M194" s="234" t="s">
        <v>1108</v>
      </c>
      <c r="N194" s="235" t="s">
        <v>1108</v>
      </c>
    </row>
    <row r="195" spans="1:14" ht="15" thickBot="1">
      <c r="A195" s="109"/>
      <c r="B195" s="238" t="s">
        <v>195</v>
      </c>
      <c r="C195" s="236" t="s">
        <v>665</v>
      </c>
      <c r="D195" s="236" t="s">
        <v>664</v>
      </c>
      <c r="E195" s="236" t="s">
        <v>663</v>
      </c>
      <c r="F195" s="236" t="s">
        <v>662</v>
      </c>
      <c r="G195" s="236" t="s">
        <v>661</v>
      </c>
      <c r="H195" s="236" t="s">
        <v>660</v>
      </c>
      <c r="I195" s="236" t="s">
        <v>659</v>
      </c>
      <c r="J195" s="236" t="s">
        <v>658</v>
      </c>
      <c r="K195" s="236" t="s">
        <v>657</v>
      </c>
      <c r="L195" s="236" t="s">
        <v>656</v>
      </c>
      <c r="M195" s="236" t="s">
        <v>655</v>
      </c>
      <c r="N195" s="237" t="s">
        <v>654</v>
      </c>
    </row>
    <row r="196" spans="1:14" ht="15" thickBot="1">
      <c r="A196" s="195" t="s">
        <v>742</v>
      </c>
      <c r="B196" s="196" t="s">
        <v>653</v>
      </c>
    </row>
    <row r="197" spans="1:14">
      <c r="A197" s="201" t="s">
        <v>798</v>
      </c>
      <c r="B197" s="202">
        <v>1</v>
      </c>
      <c r="C197" s="203">
        <v>21.4</v>
      </c>
      <c r="D197" s="203">
        <v>20.2</v>
      </c>
      <c r="E197" s="203">
        <v>24.5</v>
      </c>
      <c r="F197" s="203">
        <v>6.6</v>
      </c>
      <c r="G197" s="203">
        <v>6.8</v>
      </c>
      <c r="H197" s="203">
        <v>8.1</v>
      </c>
      <c r="I197" s="203">
        <v>-2.9</v>
      </c>
      <c r="J197" s="203">
        <v>6.2</v>
      </c>
      <c r="K197" s="203">
        <v>1.7</v>
      </c>
      <c r="L197" s="203">
        <v>6.3</v>
      </c>
      <c r="M197" s="203">
        <v>14.1</v>
      </c>
      <c r="N197" s="204">
        <v>18</v>
      </c>
    </row>
    <row r="198" spans="1:14">
      <c r="A198" s="205" t="s">
        <v>798</v>
      </c>
      <c r="B198" s="197">
        <v>2</v>
      </c>
      <c r="C198" s="198">
        <v>21.9</v>
      </c>
      <c r="D198" s="198">
        <v>20.2</v>
      </c>
      <c r="E198" s="198">
        <v>18.899999999999999</v>
      </c>
      <c r="F198" s="198">
        <v>9.9</v>
      </c>
      <c r="G198" s="198">
        <v>3.9</v>
      </c>
      <c r="H198" s="198">
        <v>6.8</v>
      </c>
      <c r="I198" s="198">
        <v>-3.5</v>
      </c>
      <c r="J198" s="198">
        <v>8.6999999999999993</v>
      </c>
      <c r="K198" s="198">
        <v>4.3</v>
      </c>
      <c r="L198" s="198">
        <v>10.1</v>
      </c>
      <c r="M198" s="198">
        <v>13</v>
      </c>
      <c r="N198" s="206">
        <v>17.3</v>
      </c>
    </row>
    <row r="199" spans="1:14">
      <c r="A199" s="205" t="s">
        <v>798</v>
      </c>
      <c r="B199" s="197">
        <v>3</v>
      </c>
      <c r="C199" s="198">
        <v>22.6</v>
      </c>
      <c r="D199" s="198">
        <v>21.2</v>
      </c>
      <c r="E199" s="198">
        <v>18.899999999999999</v>
      </c>
      <c r="F199" s="198">
        <v>16.600000000000001</v>
      </c>
      <c r="G199" s="198">
        <v>6.9</v>
      </c>
      <c r="H199" s="198">
        <v>3.6</v>
      </c>
      <c r="I199" s="198">
        <v>-4.9000000000000004</v>
      </c>
      <c r="J199" s="198">
        <v>5.4</v>
      </c>
      <c r="K199" s="198">
        <v>3.5</v>
      </c>
      <c r="L199" s="198">
        <v>15.2</v>
      </c>
      <c r="M199" s="198">
        <v>12.2</v>
      </c>
      <c r="N199" s="206">
        <v>17.5</v>
      </c>
    </row>
    <row r="200" spans="1:14">
      <c r="A200" s="205" t="s">
        <v>798</v>
      </c>
      <c r="B200" s="197">
        <v>4</v>
      </c>
      <c r="C200" s="198">
        <v>24.1</v>
      </c>
      <c r="D200" s="198">
        <v>24.1</v>
      </c>
      <c r="E200" s="198">
        <v>16.399999999999999</v>
      </c>
      <c r="F200" s="198">
        <v>15.2</v>
      </c>
      <c r="G200" s="198">
        <v>2.7</v>
      </c>
      <c r="H200" s="198">
        <v>4.3</v>
      </c>
      <c r="I200" s="198">
        <v>-7.2</v>
      </c>
      <c r="J200" s="198">
        <v>2.9</v>
      </c>
      <c r="K200" s="198">
        <v>2.2999999999999998</v>
      </c>
      <c r="L200" s="198">
        <v>15.4</v>
      </c>
      <c r="M200" s="198">
        <v>12.4</v>
      </c>
      <c r="N200" s="206">
        <v>20.3</v>
      </c>
    </row>
    <row r="201" spans="1:14">
      <c r="A201" s="205" t="s">
        <v>798</v>
      </c>
      <c r="B201" s="197">
        <v>5</v>
      </c>
      <c r="C201" s="198">
        <v>23.9</v>
      </c>
      <c r="D201" s="198">
        <v>24.5</v>
      </c>
      <c r="E201" s="198">
        <v>15.2</v>
      </c>
      <c r="F201" s="198">
        <v>12.2</v>
      </c>
      <c r="G201" s="198">
        <v>1.4</v>
      </c>
      <c r="H201" s="198">
        <v>6.5</v>
      </c>
      <c r="I201" s="198">
        <v>-4.5</v>
      </c>
      <c r="J201" s="198">
        <v>1.5</v>
      </c>
      <c r="K201" s="198">
        <v>8</v>
      </c>
      <c r="L201" s="198">
        <v>14.9</v>
      </c>
      <c r="M201" s="198">
        <v>13.5</v>
      </c>
      <c r="N201" s="206">
        <v>18.7</v>
      </c>
    </row>
    <row r="202" spans="1:14">
      <c r="A202" s="205" t="s">
        <v>798</v>
      </c>
      <c r="B202" s="197">
        <v>6</v>
      </c>
      <c r="C202" s="198">
        <v>25.9</v>
      </c>
      <c r="D202" s="198">
        <v>25.2</v>
      </c>
      <c r="E202" s="198">
        <v>14.9</v>
      </c>
      <c r="F202" s="198">
        <v>14.5</v>
      </c>
      <c r="G202" s="198">
        <v>3.2</v>
      </c>
      <c r="H202" s="198">
        <v>4.4000000000000004</v>
      </c>
      <c r="I202" s="198">
        <v>-1.7</v>
      </c>
      <c r="J202" s="198">
        <v>5.5</v>
      </c>
      <c r="K202" s="198">
        <v>6.8</v>
      </c>
      <c r="L202" s="198">
        <v>11.3</v>
      </c>
      <c r="M202" s="198">
        <v>14.4</v>
      </c>
      <c r="N202" s="206">
        <v>18</v>
      </c>
    </row>
    <row r="203" spans="1:14">
      <c r="A203" s="205" t="s">
        <v>798</v>
      </c>
      <c r="B203" s="197">
        <v>7</v>
      </c>
      <c r="C203" s="198">
        <v>29.6</v>
      </c>
      <c r="D203" s="198">
        <v>27.3</v>
      </c>
      <c r="E203" s="198">
        <v>12.8</v>
      </c>
      <c r="F203" s="198">
        <v>14.9</v>
      </c>
      <c r="G203" s="198">
        <v>8.3000000000000007</v>
      </c>
      <c r="H203" s="198">
        <v>4.5</v>
      </c>
      <c r="I203" s="198">
        <v>-0.8</v>
      </c>
      <c r="J203" s="198">
        <v>7.5</v>
      </c>
      <c r="K203" s="198">
        <v>3.8</v>
      </c>
      <c r="L203" s="198">
        <v>11.8</v>
      </c>
      <c r="M203" s="198">
        <v>15.9</v>
      </c>
      <c r="N203" s="206">
        <v>15.5</v>
      </c>
    </row>
    <row r="204" spans="1:14">
      <c r="A204" s="205" t="s">
        <v>798</v>
      </c>
      <c r="B204" s="197">
        <v>8</v>
      </c>
      <c r="C204" s="198">
        <v>20.3</v>
      </c>
      <c r="D204" s="198">
        <v>29.5</v>
      </c>
      <c r="E204" s="198">
        <v>11</v>
      </c>
      <c r="F204" s="198">
        <v>14</v>
      </c>
      <c r="G204" s="198">
        <v>10.3</v>
      </c>
      <c r="H204" s="198">
        <v>5</v>
      </c>
      <c r="I204" s="198">
        <v>-1.1000000000000001</v>
      </c>
      <c r="J204" s="198">
        <v>8.4</v>
      </c>
      <c r="K204" s="198">
        <v>3.2</v>
      </c>
      <c r="L204" s="198">
        <v>8.6999999999999993</v>
      </c>
      <c r="M204" s="198">
        <v>14.9</v>
      </c>
      <c r="N204" s="206">
        <v>17.399999999999999</v>
      </c>
    </row>
    <row r="205" spans="1:14">
      <c r="A205" s="205" t="s">
        <v>798</v>
      </c>
      <c r="B205" s="197">
        <v>9</v>
      </c>
      <c r="C205" s="198">
        <v>16.3</v>
      </c>
      <c r="D205" s="198">
        <v>26.6</v>
      </c>
      <c r="E205" s="198">
        <v>12</v>
      </c>
      <c r="F205" s="198">
        <v>10</v>
      </c>
      <c r="G205" s="198">
        <v>8.6999999999999993</v>
      </c>
      <c r="H205" s="198">
        <v>3.2</v>
      </c>
      <c r="I205" s="198">
        <v>0.6</v>
      </c>
      <c r="J205" s="198">
        <v>10.4</v>
      </c>
      <c r="K205" s="198">
        <v>3.8</v>
      </c>
      <c r="L205" s="198">
        <v>7.1</v>
      </c>
      <c r="M205" s="198">
        <v>15.3</v>
      </c>
      <c r="N205" s="206">
        <v>17.899999999999999</v>
      </c>
    </row>
    <row r="206" spans="1:14">
      <c r="A206" s="205" t="s">
        <v>798</v>
      </c>
      <c r="B206" s="197">
        <v>10</v>
      </c>
      <c r="C206" s="198">
        <v>15.1</v>
      </c>
      <c r="D206" s="198">
        <v>26.7</v>
      </c>
      <c r="E206" s="198">
        <v>15.5</v>
      </c>
      <c r="F206" s="198">
        <v>7.3</v>
      </c>
      <c r="G206" s="198">
        <v>15.2</v>
      </c>
      <c r="H206" s="198">
        <v>1.7</v>
      </c>
      <c r="I206" s="198">
        <v>1.3</v>
      </c>
      <c r="J206" s="198">
        <v>3.7</v>
      </c>
      <c r="K206" s="198">
        <v>5.7</v>
      </c>
      <c r="L206" s="198">
        <v>7.5</v>
      </c>
      <c r="M206" s="198">
        <v>15.5</v>
      </c>
      <c r="N206" s="206">
        <v>16.8</v>
      </c>
    </row>
    <row r="207" spans="1:14">
      <c r="A207" s="205" t="s">
        <v>798</v>
      </c>
      <c r="B207" s="197">
        <v>11</v>
      </c>
      <c r="C207" s="198">
        <v>16.8</v>
      </c>
      <c r="D207" s="198">
        <v>26.5</v>
      </c>
      <c r="E207" s="198">
        <v>14</v>
      </c>
      <c r="F207" s="198">
        <v>6.5</v>
      </c>
      <c r="G207" s="198">
        <v>13.8</v>
      </c>
      <c r="H207" s="198">
        <v>-1.9</v>
      </c>
      <c r="I207" s="198">
        <v>3.4</v>
      </c>
      <c r="J207" s="198">
        <v>3.5</v>
      </c>
      <c r="K207" s="198">
        <v>5.3</v>
      </c>
      <c r="L207" s="198">
        <v>8.8000000000000007</v>
      </c>
      <c r="M207" s="198">
        <v>15</v>
      </c>
      <c r="N207" s="206">
        <v>17.600000000000001</v>
      </c>
    </row>
    <row r="208" spans="1:14">
      <c r="A208" s="205" t="s">
        <v>798</v>
      </c>
      <c r="B208" s="197">
        <v>12</v>
      </c>
      <c r="C208" s="198">
        <v>21.5</v>
      </c>
      <c r="D208" s="198">
        <v>28.5</v>
      </c>
      <c r="E208" s="198">
        <v>18.2</v>
      </c>
      <c r="F208" s="198">
        <v>3.4</v>
      </c>
      <c r="G208" s="198">
        <v>8.4</v>
      </c>
      <c r="H208" s="198">
        <v>3.9</v>
      </c>
      <c r="I208" s="198">
        <v>4.5</v>
      </c>
      <c r="J208" s="198">
        <v>3.1</v>
      </c>
      <c r="K208" s="198">
        <v>4.7</v>
      </c>
      <c r="L208" s="198">
        <v>7.7</v>
      </c>
      <c r="M208" s="198">
        <v>14.9</v>
      </c>
      <c r="N208" s="206">
        <v>19.2</v>
      </c>
    </row>
    <row r="209" spans="1:14">
      <c r="A209" s="205" t="s">
        <v>798</v>
      </c>
      <c r="B209" s="197">
        <v>13</v>
      </c>
      <c r="C209" s="198">
        <v>17.7</v>
      </c>
      <c r="D209" s="198">
        <v>28.1</v>
      </c>
      <c r="E209" s="198">
        <v>20.100000000000001</v>
      </c>
      <c r="F209" s="198">
        <v>5.8</v>
      </c>
      <c r="G209" s="198">
        <v>6.6</v>
      </c>
      <c r="H209" s="198">
        <v>3.8</v>
      </c>
      <c r="I209" s="198">
        <v>3.8</v>
      </c>
      <c r="J209" s="198">
        <v>2.1</v>
      </c>
      <c r="K209" s="198">
        <v>4.3</v>
      </c>
      <c r="L209" s="198">
        <v>12.5</v>
      </c>
      <c r="M209" s="198">
        <v>13.9</v>
      </c>
      <c r="N209" s="206">
        <v>16.899999999999999</v>
      </c>
    </row>
    <row r="210" spans="1:14">
      <c r="A210" s="205" t="s">
        <v>798</v>
      </c>
      <c r="B210" s="197">
        <v>14</v>
      </c>
      <c r="C210" s="198">
        <v>21.2</v>
      </c>
      <c r="D210" s="198">
        <v>28.1</v>
      </c>
      <c r="E210" s="198">
        <v>19.399999999999999</v>
      </c>
      <c r="F210" s="198">
        <v>9.6</v>
      </c>
      <c r="G210" s="198">
        <v>7.8</v>
      </c>
      <c r="H210" s="198">
        <v>0.9</v>
      </c>
      <c r="I210" s="198">
        <v>2.2999999999999998</v>
      </c>
      <c r="J210" s="198">
        <v>6.3</v>
      </c>
      <c r="K210" s="198">
        <v>3.4</v>
      </c>
      <c r="L210" s="198">
        <v>10.199999999999999</v>
      </c>
      <c r="M210" s="198">
        <v>14.9</v>
      </c>
      <c r="N210" s="206">
        <v>17.899999999999999</v>
      </c>
    </row>
    <row r="211" spans="1:14">
      <c r="A211" s="205" t="s">
        <v>798</v>
      </c>
      <c r="B211" s="197">
        <v>15</v>
      </c>
      <c r="C211" s="198">
        <v>23</v>
      </c>
      <c r="D211" s="198">
        <v>25.4</v>
      </c>
      <c r="E211" s="198">
        <v>20.2</v>
      </c>
      <c r="F211" s="198">
        <v>12.5</v>
      </c>
      <c r="G211" s="198">
        <v>9.5</v>
      </c>
      <c r="H211" s="198">
        <v>2.7</v>
      </c>
      <c r="I211" s="198">
        <v>1.5</v>
      </c>
      <c r="J211" s="198">
        <v>5.9</v>
      </c>
      <c r="K211" s="198">
        <v>2.1</v>
      </c>
      <c r="L211" s="198">
        <v>11</v>
      </c>
      <c r="M211" s="198">
        <v>9</v>
      </c>
      <c r="N211" s="206">
        <v>14.6</v>
      </c>
    </row>
    <row r="212" spans="1:14">
      <c r="A212" s="205" t="s">
        <v>798</v>
      </c>
      <c r="B212" s="197">
        <v>16</v>
      </c>
      <c r="C212" s="198">
        <v>24.3</v>
      </c>
      <c r="D212" s="198">
        <v>23.2</v>
      </c>
      <c r="E212" s="198">
        <v>22.4</v>
      </c>
      <c r="F212" s="198">
        <v>11.7</v>
      </c>
      <c r="G212" s="198">
        <v>8.6999999999999993</v>
      </c>
      <c r="H212" s="198">
        <v>2.2999999999999998</v>
      </c>
      <c r="I212" s="198">
        <v>-0.2</v>
      </c>
      <c r="J212" s="198">
        <v>3.6</v>
      </c>
      <c r="K212" s="198">
        <v>2.2000000000000002</v>
      </c>
      <c r="L212" s="198">
        <v>13.8</v>
      </c>
      <c r="M212" s="198">
        <v>7.7</v>
      </c>
      <c r="N212" s="206">
        <v>21.9</v>
      </c>
    </row>
    <row r="213" spans="1:14">
      <c r="A213" s="205" t="s">
        <v>798</v>
      </c>
      <c r="B213" s="197">
        <v>17</v>
      </c>
      <c r="C213" s="198">
        <v>25.4</v>
      </c>
      <c r="D213" s="198">
        <v>19.7</v>
      </c>
      <c r="E213" s="198">
        <v>26</v>
      </c>
      <c r="F213" s="198">
        <v>6.4</v>
      </c>
      <c r="G213" s="198">
        <v>9.9</v>
      </c>
      <c r="H213" s="198">
        <v>2.2999999999999998</v>
      </c>
      <c r="I213" s="198">
        <v>-4.0999999999999996</v>
      </c>
      <c r="J213" s="198">
        <v>5.7</v>
      </c>
      <c r="K213" s="198">
        <v>2.1</v>
      </c>
      <c r="L213" s="198">
        <v>15.7</v>
      </c>
      <c r="M213" s="198">
        <v>9.9</v>
      </c>
      <c r="N213" s="206">
        <v>18.8</v>
      </c>
    </row>
    <row r="214" spans="1:14">
      <c r="A214" s="205" t="s">
        <v>798</v>
      </c>
      <c r="B214" s="197">
        <v>18</v>
      </c>
      <c r="C214" s="198">
        <v>26.4</v>
      </c>
      <c r="D214" s="198">
        <v>15.9</v>
      </c>
      <c r="E214" s="198">
        <v>16.7</v>
      </c>
      <c r="F214" s="198">
        <v>8.1999999999999993</v>
      </c>
      <c r="G214" s="198">
        <v>12.2</v>
      </c>
      <c r="H214" s="198">
        <v>3.3</v>
      </c>
      <c r="I214" s="198">
        <v>-6.5</v>
      </c>
      <c r="J214" s="198">
        <v>8.1999999999999993</v>
      </c>
      <c r="K214" s="198">
        <v>5.5</v>
      </c>
      <c r="L214" s="198">
        <v>10.199999999999999</v>
      </c>
      <c r="M214" s="198">
        <v>11.8</v>
      </c>
      <c r="N214" s="206">
        <v>18.2</v>
      </c>
    </row>
    <row r="215" spans="1:14">
      <c r="A215" s="205" t="s">
        <v>798</v>
      </c>
      <c r="B215" s="197">
        <v>19</v>
      </c>
      <c r="C215" s="198">
        <v>26.5</v>
      </c>
      <c r="D215" s="198">
        <v>15.9</v>
      </c>
      <c r="E215" s="198">
        <v>16.600000000000001</v>
      </c>
      <c r="F215" s="198">
        <v>8.4</v>
      </c>
      <c r="G215" s="198">
        <v>11.9</v>
      </c>
      <c r="H215" s="198">
        <v>4.5999999999999996</v>
      </c>
      <c r="I215" s="198">
        <v>-4.4000000000000004</v>
      </c>
      <c r="J215" s="198">
        <v>2.6</v>
      </c>
      <c r="K215" s="198">
        <v>2.2000000000000002</v>
      </c>
      <c r="L215" s="198">
        <v>10.1</v>
      </c>
      <c r="M215" s="198">
        <v>14.8</v>
      </c>
      <c r="N215" s="206">
        <v>21.3</v>
      </c>
    </row>
    <row r="216" spans="1:14">
      <c r="A216" s="205" t="s">
        <v>798</v>
      </c>
      <c r="B216" s="197">
        <v>20</v>
      </c>
      <c r="C216" s="198">
        <v>23</v>
      </c>
      <c r="D216" s="198">
        <v>17.5</v>
      </c>
      <c r="E216" s="198">
        <v>13.6</v>
      </c>
      <c r="F216" s="198">
        <v>7.6</v>
      </c>
      <c r="G216" s="198">
        <v>8.1999999999999993</v>
      </c>
      <c r="H216" s="198">
        <v>3.9</v>
      </c>
      <c r="I216" s="198">
        <v>-3.9</v>
      </c>
      <c r="J216" s="198">
        <v>4.9000000000000004</v>
      </c>
      <c r="K216" s="198">
        <v>3.7</v>
      </c>
      <c r="L216" s="198">
        <v>8.4</v>
      </c>
      <c r="M216" s="198">
        <v>15</v>
      </c>
      <c r="N216" s="206">
        <v>16.7</v>
      </c>
    </row>
    <row r="217" spans="1:14">
      <c r="A217" s="205" t="s">
        <v>798</v>
      </c>
      <c r="B217" s="197">
        <v>21</v>
      </c>
      <c r="C217" s="198">
        <v>26.1</v>
      </c>
      <c r="D217" s="198">
        <v>17</v>
      </c>
      <c r="E217" s="198">
        <v>8.6999999999999993</v>
      </c>
      <c r="F217" s="198">
        <v>8.8000000000000007</v>
      </c>
      <c r="G217" s="198">
        <v>2.9</v>
      </c>
      <c r="H217" s="198">
        <v>3.5</v>
      </c>
      <c r="I217" s="198">
        <v>-8</v>
      </c>
      <c r="J217" s="198">
        <v>10.7</v>
      </c>
      <c r="K217" s="198">
        <v>7.2</v>
      </c>
      <c r="L217" s="198">
        <v>8.3000000000000007</v>
      </c>
      <c r="M217" s="198">
        <v>16.2</v>
      </c>
      <c r="N217" s="206">
        <v>19.100000000000001</v>
      </c>
    </row>
    <row r="218" spans="1:14">
      <c r="A218" s="205" t="s">
        <v>798</v>
      </c>
      <c r="B218" s="197">
        <v>22</v>
      </c>
      <c r="C218" s="198">
        <v>29.5</v>
      </c>
      <c r="D218" s="198">
        <v>17.2</v>
      </c>
      <c r="E218" s="198">
        <v>14.5</v>
      </c>
      <c r="F218" s="198">
        <v>6.9</v>
      </c>
      <c r="G218" s="198">
        <v>1.8</v>
      </c>
      <c r="H218" s="198">
        <v>7.6</v>
      </c>
      <c r="I218" s="198">
        <v>-11.5</v>
      </c>
      <c r="J218" s="198">
        <v>13.8</v>
      </c>
      <c r="K218" s="198">
        <v>4.9000000000000004</v>
      </c>
      <c r="L218" s="198">
        <v>12.4</v>
      </c>
      <c r="M218" s="198">
        <v>19.8</v>
      </c>
      <c r="N218" s="206">
        <v>20.9</v>
      </c>
    </row>
    <row r="219" spans="1:14">
      <c r="A219" s="205" t="s">
        <v>798</v>
      </c>
      <c r="B219" s="197">
        <v>23</v>
      </c>
      <c r="C219" s="198">
        <v>26.6</v>
      </c>
      <c r="D219" s="198">
        <v>18.2</v>
      </c>
      <c r="E219" s="198">
        <v>15.9</v>
      </c>
      <c r="F219" s="198">
        <v>7.5</v>
      </c>
      <c r="G219" s="198">
        <v>1</v>
      </c>
      <c r="H219" s="198">
        <v>3.3</v>
      </c>
      <c r="I219" s="198">
        <v>-5.3</v>
      </c>
      <c r="J219" s="198">
        <v>6.8</v>
      </c>
      <c r="K219" s="198">
        <v>4.8</v>
      </c>
      <c r="L219" s="198">
        <v>12.4</v>
      </c>
      <c r="M219" s="198">
        <v>20.399999999999999</v>
      </c>
      <c r="N219" s="206">
        <v>24</v>
      </c>
    </row>
    <row r="220" spans="1:14">
      <c r="A220" s="205" t="s">
        <v>798</v>
      </c>
      <c r="B220" s="197">
        <v>24</v>
      </c>
      <c r="C220" s="198">
        <v>26</v>
      </c>
      <c r="D220" s="198">
        <v>23.3</v>
      </c>
      <c r="E220" s="198">
        <v>15.2</v>
      </c>
      <c r="F220" s="198">
        <v>5.6</v>
      </c>
      <c r="G220" s="198">
        <v>0.6</v>
      </c>
      <c r="H220" s="198">
        <v>1.3</v>
      </c>
      <c r="I220" s="198">
        <v>-3.8</v>
      </c>
      <c r="J220" s="198">
        <v>1.6</v>
      </c>
      <c r="K220" s="198">
        <v>3</v>
      </c>
      <c r="L220" s="198">
        <v>6.5</v>
      </c>
      <c r="M220" s="198">
        <v>14.6</v>
      </c>
      <c r="N220" s="206">
        <v>25.7</v>
      </c>
    </row>
    <row r="221" spans="1:14">
      <c r="A221" s="205" t="s">
        <v>798</v>
      </c>
      <c r="B221" s="197">
        <v>25</v>
      </c>
      <c r="C221" s="198">
        <v>24.7</v>
      </c>
      <c r="D221" s="198">
        <v>17</v>
      </c>
      <c r="E221" s="198">
        <v>13.7</v>
      </c>
      <c r="F221" s="198">
        <v>5.0999999999999996</v>
      </c>
      <c r="G221" s="198">
        <v>1</v>
      </c>
      <c r="H221" s="198">
        <v>3.4</v>
      </c>
      <c r="I221" s="198">
        <v>0.2</v>
      </c>
      <c r="J221" s="198">
        <v>2.4</v>
      </c>
      <c r="K221" s="198">
        <v>5.5</v>
      </c>
      <c r="L221" s="198">
        <v>3.8</v>
      </c>
      <c r="M221" s="198">
        <v>16.600000000000001</v>
      </c>
      <c r="N221" s="206">
        <v>27.9</v>
      </c>
    </row>
    <row r="222" spans="1:14">
      <c r="A222" s="205" t="s">
        <v>798</v>
      </c>
      <c r="B222" s="197">
        <v>26</v>
      </c>
      <c r="C222" s="198">
        <v>17.5</v>
      </c>
      <c r="D222" s="198">
        <v>15.4</v>
      </c>
      <c r="E222" s="198">
        <v>12.1</v>
      </c>
      <c r="F222" s="198">
        <v>7.9</v>
      </c>
      <c r="G222" s="198">
        <v>2.2999999999999998</v>
      </c>
      <c r="H222" s="198">
        <v>2.8</v>
      </c>
      <c r="I222" s="198">
        <v>0.4</v>
      </c>
      <c r="J222" s="198">
        <v>-1.4</v>
      </c>
      <c r="K222" s="198">
        <v>6</v>
      </c>
      <c r="L222" s="198">
        <v>8.3000000000000007</v>
      </c>
      <c r="M222" s="198">
        <v>16.5</v>
      </c>
      <c r="N222" s="206">
        <v>20.7</v>
      </c>
    </row>
    <row r="223" spans="1:14">
      <c r="A223" s="205" t="s">
        <v>798</v>
      </c>
      <c r="B223" s="197">
        <v>27</v>
      </c>
      <c r="C223" s="198">
        <v>16</v>
      </c>
      <c r="D223" s="198">
        <v>20.9</v>
      </c>
      <c r="E223" s="198">
        <v>9.5</v>
      </c>
      <c r="F223" s="198">
        <v>10.7</v>
      </c>
      <c r="G223" s="198">
        <v>0.9</v>
      </c>
      <c r="H223" s="198">
        <v>0.6</v>
      </c>
      <c r="I223" s="198">
        <v>1.2</v>
      </c>
      <c r="J223" s="198">
        <v>3.4</v>
      </c>
      <c r="K223" s="198">
        <v>7.1</v>
      </c>
      <c r="L223" s="198">
        <v>4.8</v>
      </c>
      <c r="M223" s="198">
        <v>19.899999999999999</v>
      </c>
      <c r="N223" s="206">
        <v>18.100000000000001</v>
      </c>
    </row>
    <row r="224" spans="1:14">
      <c r="A224" s="205" t="s">
        <v>798</v>
      </c>
      <c r="B224" s="197">
        <v>28</v>
      </c>
      <c r="C224" s="198">
        <v>20.3</v>
      </c>
      <c r="D224" s="198">
        <v>23.8</v>
      </c>
      <c r="E224" s="198">
        <v>11.8</v>
      </c>
      <c r="F224" s="198">
        <v>11.2</v>
      </c>
      <c r="G224" s="198">
        <v>2.4</v>
      </c>
      <c r="H224" s="198">
        <v>1.6</v>
      </c>
      <c r="I224" s="198">
        <v>5.2</v>
      </c>
      <c r="J224" s="198">
        <v>8.1999999999999993</v>
      </c>
      <c r="K224" s="198">
        <v>10.3</v>
      </c>
      <c r="L224" s="198">
        <v>4.5999999999999996</v>
      </c>
      <c r="M224" s="198">
        <v>22.6</v>
      </c>
      <c r="N224" s="206">
        <v>18.399999999999999</v>
      </c>
    </row>
    <row r="225" spans="1:14">
      <c r="A225" s="205" t="s">
        <v>798</v>
      </c>
      <c r="B225" s="197">
        <v>29</v>
      </c>
      <c r="C225" s="198">
        <v>17.8</v>
      </c>
      <c r="D225" s="198">
        <v>23.6</v>
      </c>
      <c r="E225" s="198">
        <v>9.6</v>
      </c>
      <c r="F225" s="198">
        <v>10.3</v>
      </c>
      <c r="G225" s="198">
        <v>4.5</v>
      </c>
      <c r="H225" s="198">
        <v>1.6</v>
      </c>
      <c r="I225" s="198">
        <v>4</v>
      </c>
      <c r="J225" s="198">
        <v>5.3</v>
      </c>
      <c r="K225" s="198">
        <v>9</v>
      </c>
      <c r="L225" s="198">
        <v>7.3</v>
      </c>
      <c r="M225" s="198">
        <v>23.9</v>
      </c>
      <c r="N225" s="206">
        <v>21.3</v>
      </c>
    </row>
    <row r="226" spans="1:14">
      <c r="A226" s="205" t="s">
        <v>798</v>
      </c>
      <c r="B226" s="197">
        <v>30</v>
      </c>
      <c r="C226" s="198">
        <v>19.399999999999999</v>
      </c>
      <c r="D226" s="198">
        <v>25.4</v>
      </c>
      <c r="E226" s="198">
        <v>8</v>
      </c>
      <c r="F226" s="198">
        <v>7</v>
      </c>
      <c r="G226" s="198">
        <v>7.4</v>
      </c>
      <c r="H226" s="198">
        <v>-1.2</v>
      </c>
      <c r="I226" s="198">
        <v>4.7</v>
      </c>
      <c r="J226" s="198"/>
      <c r="K226" s="198">
        <v>10</v>
      </c>
      <c r="L226" s="198">
        <v>9.8000000000000007</v>
      </c>
      <c r="M226" s="198">
        <v>19.600000000000001</v>
      </c>
      <c r="N226" s="206">
        <v>23.5</v>
      </c>
    </row>
    <row r="227" spans="1:14">
      <c r="A227" s="205" t="s">
        <v>798</v>
      </c>
      <c r="B227" s="197">
        <v>31</v>
      </c>
      <c r="C227" s="198">
        <v>16.399999999999999</v>
      </c>
      <c r="D227" s="198">
        <v>24.2</v>
      </c>
      <c r="E227" s="198"/>
      <c r="F227" s="198">
        <v>7.6</v>
      </c>
      <c r="G227" s="198"/>
      <c r="H227" s="198">
        <v>-3.2</v>
      </c>
      <c r="I227" s="198">
        <v>4.8</v>
      </c>
      <c r="J227" s="198"/>
      <c r="K227" s="198">
        <v>15.7</v>
      </c>
      <c r="L227" s="198"/>
      <c r="M227" s="198">
        <v>18.899999999999999</v>
      </c>
      <c r="N227" s="206"/>
    </row>
    <row r="228" spans="1:14">
      <c r="A228" s="207" t="s">
        <v>652</v>
      </c>
      <c r="B228" s="199" t="s">
        <v>211</v>
      </c>
      <c r="C228" s="200">
        <v>0</v>
      </c>
      <c r="D228" s="200">
        <v>0</v>
      </c>
      <c r="E228" s="200">
        <v>10</v>
      </c>
      <c r="F228" s="200">
        <v>26</v>
      </c>
      <c r="G228" s="200">
        <v>29</v>
      </c>
      <c r="H228" s="200">
        <v>31</v>
      </c>
      <c r="I228" s="200">
        <v>31</v>
      </c>
      <c r="J228" s="200">
        <v>29</v>
      </c>
      <c r="K228" s="200">
        <v>30</v>
      </c>
      <c r="L228" s="200">
        <v>26</v>
      </c>
      <c r="M228" s="200">
        <v>6</v>
      </c>
      <c r="N228" s="208">
        <v>1</v>
      </c>
    </row>
    <row r="229" spans="1:14" ht="15" thickBot="1">
      <c r="A229" s="209" t="s">
        <v>651</v>
      </c>
      <c r="B229" s="210" t="s">
        <v>650</v>
      </c>
      <c r="C229" s="211">
        <v>22.167741935483868</v>
      </c>
      <c r="D229" s="211">
        <v>22.590322580645157</v>
      </c>
      <c r="E229" s="211">
        <v>15.543333333333333</v>
      </c>
      <c r="F229" s="211">
        <v>9.3516129032258082</v>
      </c>
      <c r="G229" s="211">
        <v>6.3066666666666675</v>
      </c>
      <c r="H229" s="211">
        <v>3.0709677419354828</v>
      </c>
      <c r="I229" s="211">
        <v>-1.1741935483870962</v>
      </c>
      <c r="J229" s="211">
        <v>5.4103448275862069</v>
      </c>
      <c r="K229" s="211">
        <v>5.2290322580645148</v>
      </c>
      <c r="L229" s="211">
        <v>9.8300000000000036</v>
      </c>
      <c r="M229" s="211">
        <v>15.390322580645162</v>
      </c>
      <c r="N229" s="212">
        <v>19.336666666666662</v>
      </c>
    </row>
    <row r="230" spans="1:14">
      <c r="B230" s="108"/>
      <c r="C230" s="105"/>
      <c r="D230" s="105"/>
      <c r="E230" s="107"/>
      <c r="F230" s="105"/>
      <c r="G230" s="105"/>
      <c r="H230" s="106"/>
      <c r="I230" s="105"/>
      <c r="J230" s="105"/>
      <c r="K230" s="105"/>
      <c r="L230" s="105"/>
      <c r="M230" s="105"/>
      <c r="N230" s="105"/>
    </row>
    <row r="231" spans="1:14" ht="15" thickBot="1">
      <c r="A231" s="96" t="s">
        <v>1114</v>
      </c>
      <c r="C231" s="105"/>
      <c r="D231" s="105"/>
      <c r="E231" s="107"/>
      <c r="F231" s="105"/>
      <c r="G231" s="105"/>
      <c r="H231" s="106"/>
      <c r="I231" s="105"/>
      <c r="J231" s="105"/>
      <c r="K231" s="105"/>
      <c r="L231" s="105"/>
      <c r="M231" s="105"/>
      <c r="N231" s="105"/>
    </row>
    <row r="232" spans="1:14">
      <c r="A232" s="109"/>
      <c r="B232" s="233" t="s">
        <v>236</v>
      </c>
      <c r="C232" s="234" t="s">
        <v>666</v>
      </c>
      <c r="D232" s="234" t="s">
        <v>666</v>
      </c>
      <c r="E232" s="234" t="s">
        <v>666</v>
      </c>
      <c r="F232" s="234" t="s">
        <v>666</v>
      </c>
      <c r="G232" s="234" t="s">
        <v>666</v>
      </c>
      <c r="H232" s="234" t="s">
        <v>666</v>
      </c>
      <c r="I232" s="234" t="s">
        <v>1108</v>
      </c>
      <c r="J232" s="234" t="s">
        <v>1108</v>
      </c>
      <c r="K232" s="234" t="s">
        <v>1108</v>
      </c>
      <c r="L232" s="234" t="s">
        <v>1108</v>
      </c>
      <c r="M232" s="234" t="s">
        <v>1108</v>
      </c>
      <c r="N232" s="235" t="s">
        <v>1108</v>
      </c>
    </row>
    <row r="233" spans="1:14" ht="15" thickBot="1">
      <c r="A233" s="109"/>
      <c r="B233" s="238" t="s">
        <v>195</v>
      </c>
      <c r="C233" s="236" t="s">
        <v>665</v>
      </c>
      <c r="D233" s="236" t="s">
        <v>664</v>
      </c>
      <c r="E233" s="236" t="s">
        <v>663</v>
      </c>
      <c r="F233" s="236" t="s">
        <v>662</v>
      </c>
      <c r="G233" s="236" t="s">
        <v>661</v>
      </c>
      <c r="H233" s="236" t="s">
        <v>660</v>
      </c>
      <c r="I233" s="236" t="s">
        <v>659</v>
      </c>
      <c r="J233" s="236" t="s">
        <v>658</v>
      </c>
      <c r="K233" s="236" t="s">
        <v>657</v>
      </c>
      <c r="L233" s="236" t="s">
        <v>656</v>
      </c>
      <c r="M233" s="236" t="s">
        <v>655</v>
      </c>
      <c r="N233" s="237" t="s">
        <v>654</v>
      </c>
    </row>
    <row r="234" spans="1:14" ht="15" thickBot="1">
      <c r="A234" s="195" t="s">
        <v>742</v>
      </c>
      <c r="B234" s="196" t="s">
        <v>653</v>
      </c>
    </row>
    <row r="235" spans="1:14">
      <c r="A235" s="201" t="s">
        <v>803</v>
      </c>
      <c r="B235" s="202">
        <v>1</v>
      </c>
      <c r="C235" s="203">
        <v>22.6</v>
      </c>
      <c r="D235" s="203">
        <v>21.3</v>
      </c>
      <c r="E235" s="203">
        <v>25.9</v>
      </c>
      <c r="F235" s="203">
        <v>9</v>
      </c>
      <c r="G235" s="203">
        <v>6.9</v>
      </c>
      <c r="H235" s="203">
        <v>7.7</v>
      </c>
      <c r="I235" s="203">
        <v>-2.2000000000000002</v>
      </c>
      <c r="J235" s="203">
        <v>6.3</v>
      </c>
      <c r="K235" s="203">
        <v>1.2</v>
      </c>
      <c r="L235" s="203">
        <v>6</v>
      </c>
      <c r="M235" s="203">
        <v>13.8</v>
      </c>
      <c r="N235" s="204">
        <v>16.8</v>
      </c>
    </row>
    <row r="236" spans="1:14">
      <c r="A236" s="205" t="s">
        <v>803</v>
      </c>
      <c r="B236" s="197">
        <v>2</v>
      </c>
      <c r="C236" s="198">
        <v>22.7</v>
      </c>
      <c r="D236" s="198">
        <v>20.5</v>
      </c>
      <c r="E236" s="198">
        <v>17.600000000000001</v>
      </c>
      <c r="F236" s="198">
        <v>11.2</v>
      </c>
      <c r="G236" s="198">
        <v>6</v>
      </c>
      <c r="H236" s="198">
        <v>7.8</v>
      </c>
      <c r="I236" s="198">
        <v>-4.4000000000000004</v>
      </c>
      <c r="J236" s="198">
        <v>8.3000000000000007</v>
      </c>
      <c r="K236" s="198">
        <v>3.7</v>
      </c>
      <c r="L236" s="198">
        <v>8.1999999999999993</v>
      </c>
      <c r="M236" s="198">
        <v>13.9</v>
      </c>
      <c r="N236" s="206">
        <v>17.5</v>
      </c>
    </row>
    <row r="237" spans="1:14">
      <c r="A237" s="205" t="s">
        <v>803</v>
      </c>
      <c r="B237" s="197">
        <v>3</v>
      </c>
      <c r="C237" s="198">
        <v>24.2</v>
      </c>
      <c r="D237" s="198">
        <v>23.8</v>
      </c>
      <c r="E237" s="198">
        <v>18.8</v>
      </c>
      <c r="F237" s="198">
        <v>14.9</v>
      </c>
      <c r="G237" s="198">
        <v>5.4</v>
      </c>
      <c r="H237" s="198">
        <v>4.8</v>
      </c>
      <c r="I237" s="198">
        <v>-7.4</v>
      </c>
      <c r="J237" s="198">
        <v>5.2</v>
      </c>
      <c r="K237" s="198">
        <v>3.1</v>
      </c>
      <c r="L237" s="198">
        <v>13.7</v>
      </c>
      <c r="M237" s="198">
        <v>12</v>
      </c>
      <c r="N237" s="206">
        <v>18</v>
      </c>
    </row>
    <row r="238" spans="1:14">
      <c r="A238" s="205" t="s">
        <v>803</v>
      </c>
      <c r="B238" s="197">
        <v>4</v>
      </c>
      <c r="C238" s="198">
        <v>26.3</v>
      </c>
      <c r="D238" s="198">
        <v>26.4</v>
      </c>
      <c r="E238" s="198">
        <v>18</v>
      </c>
      <c r="F238" s="198">
        <v>14.2</v>
      </c>
      <c r="G238" s="198">
        <v>3.2</v>
      </c>
      <c r="H238" s="198">
        <v>3.7</v>
      </c>
      <c r="I238" s="198">
        <v>-8</v>
      </c>
      <c r="J238" s="198">
        <v>2.6</v>
      </c>
      <c r="K238" s="198">
        <v>3.9</v>
      </c>
      <c r="L238" s="198">
        <v>15.7</v>
      </c>
      <c r="M238" s="198">
        <v>10.8</v>
      </c>
      <c r="N238" s="206">
        <v>20.8</v>
      </c>
    </row>
    <row r="239" spans="1:14">
      <c r="A239" s="205" t="s">
        <v>803</v>
      </c>
      <c r="B239" s="197">
        <v>5</v>
      </c>
      <c r="C239" s="198">
        <v>27.7</v>
      </c>
      <c r="D239" s="198">
        <v>27.8</v>
      </c>
      <c r="E239" s="198">
        <v>16.399999999999999</v>
      </c>
      <c r="F239" s="198">
        <v>14.8</v>
      </c>
      <c r="G239" s="198">
        <v>4.3</v>
      </c>
      <c r="H239" s="198">
        <v>4.5999999999999996</v>
      </c>
      <c r="I239" s="198">
        <v>-6.2</v>
      </c>
      <c r="J239" s="198">
        <v>2.1</v>
      </c>
      <c r="K239" s="198">
        <v>6.6</v>
      </c>
      <c r="L239" s="198">
        <v>17.2</v>
      </c>
      <c r="M239" s="198">
        <v>14.3</v>
      </c>
      <c r="N239" s="206">
        <v>19.7</v>
      </c>
    </row>
    <row r="240" spans="1:14">
      <c r="A240" s="205" t="s">
        <v>803</v>
      </c>
      <c r="B240" s="197">
        <v>6</v>
      </c>
      <c r="C240" s="198">
        <v>27.1</v>
      </c>
      <c r="D240" s="198">
        <v>28.8</v>
      </c>
      <c r="E240" s="198">
        <v>14.1</v>
      </c>
      <c r="F240" s="198">
        <v>14.7</v>
      </c>
      <c r="G240" s="198">
        <v>6.8</v>
      </c>
      <c r="H240" s="198">
        <v>2.8</v>
      </c>
      <c r="I240" s="198">
        <v>-3.2</v>
      </c>
      <c r="J240" s="198">
        <v>4.5999999999999996</v>
      </c>
      <c r="K240" s="198">
        <v>6.4</v>
      </c>
      <c r="L240" s="198">
        <v>13.8</v>
      </c>
      <c r="M240" s="198">
        <v>16.600000000000001</v>
      </c>
      <c r="N240" s="206">
        <v>19</v>
      </c>
    </row>
    <row r="241" spans="1:14">
      <c r="A241" s="205" t="s">
        <v>803</v>
      </c>
      <c r="B241" s="197">
        <v>7</v>
      </c>
      <c r="C241" s="198">
        <v>28.5</v>
      </c>
      <c r="D241" s="198">
        <v>29.8</v>
      </c>
      <c r="E241" s="198">
        <v>12.3</v>
      </c>
      <c r="F241" s="198">
        <v>15.2</v>
      </c>
      <c r="G241" s="198">
        <v>8.9</v>
      </c>
      <c r="H241" s="198">
        <v>2.5</v>
      </c>
      <c r="I241" s="198">
        <v>-0.4</v>
      </c>
      <c r="J241" s="198">
        <v>6.2</v>
      </c>
      <c r="K241" s="198">
        <v>2.7</v>
      </c>
      <c r="L241" s="198">
        <v>10.9</v>
      </c>
      <c r="M241" s="198">
        <v>16.899999999999999</v>
      </c>
      <c r="N241" s="206">
        <v>17.5</v>
      </c>
    </row>
    <row r="242" spans="1:14">
      <c r="A242" s="205" t="s">
        <v>803</v>
      </c>
      <c r="B242" s="197">
        <v>8</v>
      </c>
      <c r="C242" s="198">
        <v>20.8</v>
      </c>
      <c r="D242" s="198">
        <v>29.1</v>
      </c>
      <c r="E242" s="198">
        <v>13.1</v>
      </c>
      <c r="F242" s="198">
        <v>12.6</v>
      </c>
      <c r="G242" s="198">
        <v>11.5</v>
      </c>
      <c r="H242" s="198">
        <v>3.9</v>
      </c>
      <c r="I242" s="198">
        <v>-1.9</v>
      </c>
      <c r="J242" s="198">
        <v>6.9</v>
      </c>
      <c r="K242" s="198">
        <v>2.6</v>
      </c>
      <c r="L242" s="198">
        <v>9.6</v>
      </c>
      <c r="M242" s="198">
        <v>15.1</v>
      </c>
      <c r="N242" s="206">
        <v>18.2</v>
      </c>
    </row>
    <row r="243" spans="1:14">
      <c r="A243" s="205" t="s">
        <v>803</v>
      </c>
      <c r="B243" s="197">
        <v>9</v>
      </c>
      <c r="C243" s="198">
        <v>17.7</v>
      </c>
      <c r="D243" s="198">
        <v>29.9</v>
      </c>
      <c r="E243" s="198">
        <v>13.4</v>
      </c>
      <c r="F243" s="198">
        <v>10.8</v>
      </c>
      <c r="G243" s="198">
        <v>9</v>
      </c>
      <c r="H243" s="198">
        <v>3.3</v>
      </c>
      <c r="I243" s="198">
        <v>0.3</v>
      </c>
      <c r="J243" s="198">
        <v>9.3000000000000007</v>
      </c>
      <c r="K243" s="198">
        <v>3.1</v>
      </c>
      <c r="L243" s="198">
        <v>6.8</v>
      </c>
      <c r="M243" s="198">
        <v>15.7</v>
      </c>
      <c r="N243" s="206">
        <v>17.899999999999999</v>
      </c>
    </row>
    <row r="244" spans="1:14">
      <c r="A244" s="205" t="s">
        <v>803</v>
      </c>
      <c r="B244" s="197">
        <v>10</v>
      </c>
      <c r="C244" s="198">
        <v>16.7</v>
      </c>
      <c r="D244" s="198">
        <v>29.2</v>
      </c>
      <c r="E244" s="198">
        <v>15</v>
      </c>
      <c r="F244" s="198">
        <v>8.1999999999999993</v>
      </c>
      <c r="G244" s="198">
        <v>15.5</v>
      </c>
      <c r="H244" s="198">
        <v>2.5</v>
      </c>
      <c r="I244" s="198">
        <v>1.1000000000000001</v>
      </c>
      <c r="J244" s="198">
        <v>3.9</v>
      </c>
      <c r="K244" s="198">
        <v>6.6</v>
      </c>
      <c r="L244" s="198">
        <v>7.5</v>
      </c>
      <c r="M244" s="198">
        <v>14</v>
      </c>
      <c r="N244" s="206">
        <v>18.899999999999999</v>
      </c>
    </row>
    <row r="245" spans="1:14">
      <c r="A245" s="205" t="s">
        <v>803</v>
      </c>
      <c r="B245" s="197">
        <v>11</v>
      </c>
      <c r="C245" s="198">
        <v>19.8</v>
      </c>
      <c r="D245" s="198">
        <v>29.3</v>
      </c>
      <c r="E245" s="198">
        <v>14.5</v>
      </c>
      <c r="F245" s="198">
        <v>6.9</v>
      </c>
      <c r="G245" s="198">
        <v>13.3</v>
      </c>
      <c r="H245" s="198">
        <v>-1.4</v>
      </c>
      <c r="I245" s="198">
        <v>1.1000000000000001</v>
      </c>
      <c r="J245" s="198">
        <v>3.5</v>
      </c>
      <c r="K245" s="198">
        <v>5.9</v>
      </c>
      <c r="L245" s="198">
        <v>10.1</v>
      </c>
      <c r="M245" s="198">
        <v>15.7</v>
      </c>
      <c r="N245" s="206">
        <v>17.5</v>
      </c>
    </row>
    <row r="246" spans="1:14">
      <c r="A246" s="205" t="s">
        <v>803</v>
      </c>
      <c r="B246" s="197">
        <v>12</v>
      </c>
      <c r="C246" s="198">
        <v>23.4</v>
      </c>
      <c r="D246" s="198">
        <v>27.5</v>
      </c>
      <c r="E246" s="198">
        <v>16.399999999999999</v>
      </c>
      <c r="F246" s="198">
        <v>3.4</v>
      </c>
      <c r="G246" s="198">
        <v>10.1</v>
      </c>
      <c r="H246" s="198">
        <v>2.9</v>
      </c>
      <c r="I246" s="198">
        <v>3.2</v>
      </c>
      <c r="J246" s="198">
        <v>2.4</v>
      </c>
      <c r="K246" s="198">
        <v>5.0999999999999996</v>
      </c>
      <c r="L246" s="198">
        <v>10.6</v>
      </c>
      <c r="M246" s="198">
        <v>15.1</v>
      </c>
      <c r="N246" s="206">
        <v>18.5</v>
      </c>
    </row>
    <row r="247" spans="1:14">
      <c r="A247" s="205" t="s">
        <v>803</v>
      </c>
      <c r="B247" s="197">
        <v>13</v>
      </c>
      <c r="C247" s="198">
        <v>19</v>
      </c>
      <c r="D247" s="198">
        <v>28.8</v>
      </c>
      <c r="E247" s="198">
        <v>19.399999999999999</v>
      </c>
      <c r="F247" s="198">
        <v>4.5999999999999996</v>
      </c>
      <c r="G247" s="198">
        <v>6.5</v>
      </c>
      <c r="H247" s="198">
        <v>4.5999999999999996</v>
      </c>
      <c r="I247" s="198">
        <v>3.1</v>
      </c>
      <c r="J247" s="198">
        <v>3.3</v>
      </c>
      <c r="K247" s="198">
        <v>4.4000000000000004</v>
      </c>
      <c r="L247" s="198">
        <v>13.8</v>
      </c>
      <c r="M247" s="198">
        <v>13.7</v>
      </c>
      <c r="N247" s="206">
        <v>17.899999999999999</v>
      </c>
    </row>
    <row r="248" spans="1:14">
      <c r="A248" s="205" t="s">
        <v>803</v>
      </c>
      <c r="B248" s="197">
        <v>14</v>
      </c>
      <c r="C248" s="198">
        <v>20.7</v>
      </c>
      <c r="D248" s="198">
        <v>28.2</v>
      </c>
      <c r="E248" s="198">
        <v>18</v>
      </c>
      <c r="F248" s="198">
        <v>8.1</v>
      </c>
      <c r="G248" s="198">
        <v>8.6</v>
      </c>
      <c r="H248" s="198">
        <v>1.5</v>
      </c>
      <c r="I248" s="198">
        <v>1.5</v>
      </c>
      <c r="J248" s="198">
        <v>6.3</v>
      </c>
      <c r="K248" s="198">
        <v>4.5</v>
      </c>
      <c r="L248" s="198">
        <v>11.1</v>
      </c>
      <c r="M248" s="198">
        <v>15.6</v>
      </c>
      <c r="N248" s="206">
        <v>19</v>
      </c>
    </row>
    <row r="249" spans="1:14">
      <c r="A249" s="205" t="s">
        <v>803</v>
      </c>
      <c r="B249" s="197">
        <v>15</v>
      </c>
      <c r="C249" s="198">
        <v>23.1</v>
      </c>
      <c r="D249" s="198">
        <v>27.5</v>
      </c>
      <c r="E249" s="198">
        <v>17.5</v>
      </c>
      <c r="F249" s="198">
        <v>9.9</v>
      </c>
      <c r="G249" s="198">
        <v>10.1</v>
      </c>
      <c r="H249" s="198">
        <v>2.4</v>
      </c>
      <c r="I249" s="198">
        <v>1.1000000000000001</v>
      </c>
      <c r="J249" s="198">
        <v>6</v>
      </c>
      <c r="K249" s="198">
        <v>2.6</v>
      </c>
      <c r="L249" s="198">
        <v>11</v>
      </c>
      <c r="M249" s="198">
        <v>8.8000000000000007</v>
      </c>
      <c r="N249" s="206">
        <v>15.5</v>
      </c>
    </row>
    <row r="250" spans="1:14">
      <c r="A250" s="205" t="s">
        <v>803</v>
      </c>
      <c r="B250" s="197">
        <v>16</v>
      </c>
      <c r="C250" s="198">
        <v>25.4</v>
      </c>
      <c r="D250" s="198">
        <v>24.7</v>
      </c>
      <c r="E250" s="198">
        <v>20.8</v>
      </c>
      <c r="F250" s="198">
        <v>10.3</v>
      </c>
      <c r="G250" s="198">
        <v>10.3</v>
      </c>
      <c r="H250" s="198">
        <v>2.6</v>
      </c>
      <c r="I250" s="198">
        <v>-0.1</v>
      </c>
      <c r="J250" s="198">
        <v>3.8</v>
      </c>
      <c r="K250" s="198">
        <v>3.3</v>
      </c>
      <c r="L250" s="198">
        <v>14.6</v>
      </c>
      <c r="M250" s="198">
        <v>8</v>
      </c>
      <c r="N250" s="206">
        <v>20.8</v>
      </c>
    </row>
    <row r="251" spans="1:14">
      <c r="A251" s="205" t="s">
        <v>803</v>
      </c>
      <c r="B251" s="197">
        <v>17</v>
      </c>
      <c r="C251" s="198">
        <v>24.9</v>
      </c>
      <c r="D251" s="198">
        <v>19.8</v>
      </c>
      <c r="E251" s="198">
        <v>24.3</v>
      </c>
      <c r="F251" s="198">
        <v>7.7</v>
      </c>
      <c r="G251" s="198">
        <v>9.8000000000000007</v>
      </c>
      <c r="H251" s="198">
        <v>2.2000000000000002</v>
      </c>
      <c r="I251" s="198">
        <v>-3.2</v>
      </c>
      <c r="J251" s="198">
        <v>3.9</v>
      </c>
      <c r="K251" s="198">
        <v>4.5</v>
      </c>
      <c r="L251" s="198">
        <v>14.4</v>
      </c>
      <c r="M251" s="198">
        <v>9.6999999999999993</v>
      </c>
      <c r="N251" s="206">
        <v>17.399999999999999</v>
      </c>
    </row>
    <row r="252" spans="1:14">
      <c r="A252" s="205" t="s">
        <v>803</v>
      </c>
      <c r="B252" s="197">
        <v>18</v>
      </c>
      <c r="C252" s="198">
        <v>25.6</v>
      </c>
      <c r="D252" s="198">
        <v>15.6</v>
      </c>
      <c r="E252" s="198">
        <v>16.8</v>
      </c>
      <c r="F252" s="198">
        <v>7.7</v>
      </c>
      <c r="G252" s="198">
        <v>12</v>
      </c>
      <c r="H252" s="198">
        <v>2.9</v>
      </c>
      <c r="I252" s="198">
        <v>-3.3</v>
      </c>
      <c r="J252" s="198">
        <v>6.3</v>
      </c>
      <c r="K252" s="198">
        <v>7.6</v>
      </c>
      <c r="L252" s="198">
        <v>9.6</v>
      </c>
      <c r="M252" s="198">
        <v>12.2</v>
      </c>
      <c r="N252" s="206">
        <v>18.899999999999999</v>
      </c>
    </row>
    <row r="253" spans="1:14">
      <c r="A253" s="205" t="s">
        <v>803</v>
      </c>
      <c r="B253" s="197">
        <v>19</v>
      </c>
      <c r="C253" s="198">
        <v>26.9</v>
      </c>
      <c r="D253" s="198">
        <v>17</v>
      </c>
      <c r="E253" s="198">
        <v>17.7</v>
      </c>
      <c r="F253" s="198">
        <v>8.6</v>
      </c>
      <c r="G253" s="198">
        <v>10.8</v>
      </c>
      <c r="H253" s="198">
        <v>4.2</v>
      </c>
      <c r="I253" s="198">
        <v>-4.7</v>
      </c>
      <c r="J253" s="198">
        <v>3.1</v>
      </c>
      <c r="K253" s="198">
        <v>3.8</v>
      </c>
      <c r="L253" s="198">
        <v>9.6999999999999993</v>
      </c>
      <c r="M253" s="198">
        <v>14.6</v>
      </c>
      <c r="N253" s="206">
        <v>20</v>
      </c>
    </row>
    <row r="254" spans="1:14">
      <c r="A254" s="205" t="s">
        <v>803</v>
      </c>
      <c r="B254" s="197">
        <v>20</v>
      </c>
      <c r="C254" s="198">
        <v>25.1</v>
      </c>
      <c r="D254" s="198">
        <v>18.600000000000001</v>
      </c>
      <c r="E254" s="198">
        <v>14.5</v>
      </c>
      <c r="F254" s="198">
        <v>7.7</v>
      </c>
      <c r="G254" s="198">
        <v>7.3</v>
      </c>
      <c r="H254" s="198">
        <v>3.1</v>
      </c>
      <c r="I254" s="198">
        <v>-4.5999999999999996</v>
      </c>
      <c r="J254" s="198">
        <v>4.5999999999999996</v>
      </c>
      <c r="K254" s="198">
        <v>4.4000000000000004</v>
      </c>
      <c r="L254" s="198">
        <v>9</v>
      </c>
      <c r="M254" s="198">
        <v>16.3</v>
      </c>
      <c r="N254" s="206">
        <v>17.2</v>
      </c>
    </row>
    <row r="255" spans="1:14">
      <c r="A255" s="205" t="s">
        <v>803</v>
      </c>
      <c r="B255" s="197">
        <v>21</v>
      </c>
      <c r="C255" s="198">
        <v>27.6</v>
      </c>
      <c r="D255" s="198">
        <v>19.399999999999999</v>
      </c>
      <c r="E255" s="198">
        <v>12.3</v>
      </c>
      <c r="F255" s="198">
        <v>9.1999999999999993</v>
      </c>
      <c r="G255" s="198">
        <v>3.5</v>
      </c>
      <c r="H255" s="198">
        <v>3.1</v>
      </c>
      <c r="I255" s="198">
        <v>-5.3</v>
      </c>
      <c r="J255" s="198">
        <v>10.1</v>
      </c>
      <c r="K255" s="198">
        <v>7.7</v>
      </c>
      <c r="L255" s="198">
        <v>10.9</v>
      </c>
      <c r="M255" s="198">
        <v>18.2</v>
      </c>
      <c r="N255" s="206">
        <v>20</v>
      </c>
    </row>
    <row r="256" spans="1:14">
      <c r="A256" s="205" t="s">
        <v>803</v>
      </c>
      <c r="B256" s="197">
        <v>22</v>
      </c>
      <c r="C256" s="198">
        <v>29.5</v>
      </c>
      <c r="D256" s="198">
        <v>18.899999999999999</v>
      </c>
      <c r="E256" s="198">
        <v>13.6</v>
      </c>
      <c r="F256" s="198">
        <v>8.8000000000000007</v>
      </c>
      <c r="G256" s="198">
        <v>1.8</v>
      </c>
      <c r="H256" s="198">
        <v>7</v>
      </c>
      <c r="I256" s="198">
        <v>-6.8</v>
      </c>
      <c r="J256" s="198">
        <v>11.3</v>
      </c>
      <c r="K256" s="198">
        <v>6.2</v>
      </c>
      <c r="L256" s="198">
        <v>12.2</v>
      </c>
      <c r="M256" s="198">
        <v>19.600000000000001</v>
      </c>
      <c r="N256" s="206">
        <v>23</v>
      </c>
    </row>
    <row r="257" spans="1:14">
      <c r="A257" s="205" t="s">
        <v>803</v>
      </c>
      <c r="B257" s="197">
        <v>23</v>
      </c>
      <c r="C257" s="198">
        <v>25.6</v>
      </c>
      <c r="D257" s="198">
        <v>18.7</v>
      </c>
      <c r="E257" s="198">
        <v>15.4</v>
      </c>
      <c r="F257" s="198">
        <v>8.8000000000000007</v>
      </c>
      <c r="G257" s="198">
        <v>-0.7</v>
      </c>
      <c r="H257" s="198">
        <v>3.3</v>
      </c>
      <c r="I257" s="198">
        <v>-5.6</v>
      </c>
      <c r="J257" s="198">
        <v>5.6</v>
      </c>
      <c r="K257" s="198">
        <v>4.5999999999999996</v>
      </c>
      <c r="L257" s="198">
        <v>11.3</v>
      </c>
      <c r="M257" s="198">
        <v>20.5</v>
      </c>
      <c r="N257" s="206">
        <v>25.4</v>
      </c>
    </row>
    <row r="258" spans="1:14">
      <c r="A258" s="205" t="s">
        <v>803</v>
      </c>
      <c r="B258" s="197">
        <v>24</v>
      </c>
      <c r="C258" s="198">
        <v>25.5</v>
      </c>
      <c r="D258" s="198">
        <v>22.2</v>
      </c>
      <c r="E258" s="198">
        <v>16.7</v>
      </c>
      <c r="F258" s="198">
        <v>7.8</v>
      </c>
      <c r="G258" s="198">
        <v>-0.5</v>
      </c>
      <c r="H258" s="198">
        <v>1.1000000000000001</v>
      </c>
      <c r="I258" s="198">
        <v>0</v>
      </c>
      <c r="J258" s="198">
        <v>1.6</v>
      </c>
      <c r="K258" s="198">
        <v>5.5</v>
      </c>
      <c r="L258" s="198">
        <v>5.8</v>
      </c>
      <c r="M258" s="198">
        <v>15.4</v>
      </c>
      <c r="N258" s="206">
        <v>27</v>
      </c>
    </row>
    <row r="259" spans="1:14">
      <c r="A259" s="205" t="s">
        <v>803</v>
      </c>
      <c r="B259" s="197">
        <v>25</v>
      </c>
      <c r="C259" s="198">
        <v>23.1</v>
      </c>
      <c r="D259" s="198">
        <v>17.8</v>
      </c>
      <c r="E259" s="198">
        <v>14.7</v>
      </c>
      <c r="F259" s="198">
        <v>8.1999999999999993</v>
      </c>
      <c r="G259" s="198">
        <v>-0.4</v>
      </c>
      <c r="H259" s="198">
        <v>2.9</v>
      </c>
      <c r="I259" s="198">
        <v>0.7</v>
      </c>
      <c r="J259" s="198">
        <v>1.4</v>
      </c>
      <c r="K259" s="198">
        <v>6.1</v>
      </c>
      <c r="L259" s="198">
        <v>4.3</v>
      </c>
      <c r="M259" s="198">
        <v>17.899999999999999</v>
      </c>
      <c r="N259" s="206">
        <v>27.7</v>
      </c>
    </row>
    <row r="260" spans="1:14">
      <c r="A260" s="205" t="s">
        <v>803</v>
      </c>
      <c r="B260" s="197">
        <v>26</v>
      </c>
      <c r="C260" s="198">
        <v>19</v>
      </c>
      <c r="D260" s="198">
        <v>19.100000000000001</v>
      </c>
      <c r="E260" s="198">
        <v>14.3</v>
      </c>
      <c r="F260" s="198">
        <v>9.6</v>
      </c>
      <c r="G260" s="198">
        <v>2.4</v>
      </c>
      <c r="H260" s="198">
        <v>2.2000000000000002</v>
      </c>
      <c r="I260" s="198">
        <v>3</v>
      </c>
      <c r="J260" s="198">
        <v>0.9</v>
      </c>
      <c r="K260" s="198">
        <v>6.7</v>
      </c>
      <c r="L260" s="198">
        <v>6.9</v>
      </c>
      <c r="M260" s="198">
        <v>17.7</v>
      </c>
      <c r="N260" s="206">
        <v>20.100000000000001</v>
      </c>
    </row>
    <row r="261" spans="1:14">
      <c r="A261" s="205" t="s">
        <v>803</v>
      </c>
      <c r="B261" s="197">
        <v>27</v>
      </c>
      <c r="C261" s="198">
        <v>16.8</v>
      </c>
      <c r="D261" s="198">
        <v>21.2</v>
      </c>
      <c r="E261" s="198">
        <v>13.5</v>
      </c>
      <c r="F261" s="198">
        <v>8.8000000000000007</v>
      </c>
      <c r="G261" s="198">
        <v>2.4</v>
      </c>
      <c r="H261" s="198">
        <v>0</v>
      </c>
      <c r="I261" s="198">
        <v>4.0999999999999996</v>
      </c>
      <c r="J261" s="198">
        <v>2.2999999999999998</v>
      </c>
      <c r="K261" s="198">
        <v>7.5</v>
      </c>
      <c r="L261" s="198">
        <v>4.4000000000000004</v>
      </c>
      <c r="M261" s="198">
        <v>18.399999999999999</v>
      </c>
      <c r="N261" s="206">
        <v>18.5</v>
      </c>
    </row>
    <row r="262" spans="1:14">
      <c r="A262" s="205" t="s">
        <v>803</v>
      </c>
      <c r="B262" s="197">
        <v>28</v>
      </c>
      <c r="C262" s="198">
        <v>20</v>
      </c>
      <c r="D262" s="198">
        <v>23.8</v>
      </c>
      <c r="E262" s="198">
        <v>12.4</v>
      </c>
      <c r="F262" s="198">
        <v>10</v>
      </c>
      <c r="G262" s="198">
        <v>2.8</v>
      </c>
      <c r="H262" s="198">
        <v>2.4</v>
      </c>
      <c r="I262" s="198">
        <v>5.8</v>
      </c>
      <c r="J262" s="198">
        <v>6.5</v>
      </c>
      <c r="K262" s="198">
        <v>9.4</v>
      </c>
      <c r="L262" s="198">
        <v>5.8</v>
      </c>
      <c r="M262" s="198">
        <v>22.3</v>
      </c>
      <c r="N262" s="206">
        <v>20.8</v>
      </c>
    </row>
    <row r="263" spans="1:14">
      <c r="A263" s="205" t="s">
        <v>803</v>
      </c>
      <c r="B263" s="197">
        <v>29</v>
      </c>
      <c r="C263" s="198">
        <v>18.399999999999999</v>
      </c>
      <c r="D263" s="198">
        <v>25.5</v>
      </c>
      <c r="E263" s="198">
        <v>12.2</v>
      </c>
      <c r="F263" s="198">
        <v>9.1999999999999993</v>
      </c>
      <c r="G263" s="198">
        <v>3.1</v>
      </c>
      <c r="H263" s="198">
        <v>2</v>
      </c>
      <c r="I263" s="198">
        <v>4</v>
      </c>
      <c r="J263" s="198">
        <v>4.5999999999999996</v>
      </c>
      <c r="K263" s="198">
        <v>9.8000000000000007</v>
      </c>
      <c r="L263" s="198">
        <v>8.6</v>
      </c>
      <c r="M263" s="198">
        <v>21.9</v>
      </c>
      <c r="N263" s="206">
        <v>22.4</v>
      </c>
    </row>
    <row r="264" spans="1:14">
      <c r="A264" s="205" t="s">
        <v>803</v>
      </c>
      <c r="B264" s="197">
        <v>30</v>
      </c>
      <c r="C264" s="198">
        <v>18.7</v>
      </c>
      <c r="D264" s="198">
        <v>26.5</v>
      </c>
      <c r="E264" s="198">
        <v>10.4</v>
      </c>
      <c r="F264" s="198">
        <v>8.9</v>
      </c>
      <c r="G264" s="198">
        <v>7.1</v>
      </c>
      <c r="H264" s="198">
        <v>-2</v>
      </c>
      <c r="I264" s="198">
        <v>4</v>
      </c>
      <c r="J264" s="198"/>
      <c r="K264" s="198">
        <v>11.3</v>
      </c>
      <c r="L264" s="198">
        <v>11.8</v>
      </c>
      <c r="M264" s="198">
        <v>20</v>
      </c>
      <c r="N264" s="206">
        <v>23.5</v>
      </c>
    </row>
    <row r="265" spans="1:14" ht="15" thickBot="1">
      <c r="A265" s="213" t="s">
        <v>803</v>
      </c>
      <c r="B265" s="214">
        <v>31</v>
      </c>
      <c r="C265" s="215">
        <v>18.600000000000001</v>
      </c>
      <c r="D265" s="215">
        <v>26.4</v>
      </c>
      <c r="E265" s="215"/>
      <c r="F265" s="215">
        <v>7.7</v>
      </c>
      <c r="G265" s="215"/>
      <c r="H265" s="215">
        <v>-3.3</v>
      </c>
      <c r="I265" s="215">
        <v>3.9</v>
      </c>
      <c r="J265" s="215"/>
      <c r="K265" s="215">
        <v>15</v>
      </c>
      <c r="L265" s="215"/>
      <c r="M265" s="215">
        <v>18.8</v>
      </c>
      <c r="N265" s="216"/>
    </row>
    <row r="266" spans="1:14">
      <c r="A266" s="217" t="s">
        <v>652</v>
      </c>
      <c r="B266" s="218" t="s">
        <v>211</v>
      </c>
      <c r="C266" s="219">
        <v>0</v>
      </c>
      <c r="D266" s="219">
        <v>0</v>
      </c>
      <c r="E266" s="219">
        <v>6</v>
      </c>
      <c r="F266" s="219">
        <v>26</v>
      </c>
      <c r="G266" s="219">
        <v>29</v>
      </c>
      <c r="H266" s="219">
        <v>31</v>
      </c>
      <c r="I266" s="219">
        <v>31</v>
      </c>
      <c r="J266" s="219">
        <v>29</v>
      </c>
      <c r="K266" s="219">
        <v>30</v>
      </c>
      <c r="L266" s="219">
        <v>24</v>
      </c>
      <c r="M266" s="219">
        <v>6</v>
      </c>
      <c r="N266" s="220">
        <v>1</v>
      </c>
    </row>
    <row r="267" spans="1:14" ht="15" thickBot="1">
      <c r="A267" s="209" t="s">
        <v>651</v>
      </c>
      <c r="B267" s="210" t="s">
        <v>650</v>
      </c>
      <c r="C267" s="211">
        <v>22.93548387096774</v>
      </c>
      <c r="D267" s="211">
        <v>23.970967741935489</v>
      </c>
      <c r="E267" s="211">
        <v>15.999999999999998</v>
      </c>
      <c r="F267" s="211">
        <v>9.5967741935483861</v>
      </c>
      <c r="G267" s="211">
        <v>6.5933333333333346</v>
      </c>
      <c r="H267" s="211">
        <v>2.8161290322580643</v>
      </c>
      <c r="I267" s="211">
        <v>-0.98064516129032231</v>
      </c>
      <c r="J267" s="211">
        <v>4.9275862068965512</v>
      </c>
      <c r="K267" s="211">
        <v>5.6709677419354856</v>
      </c>
      <c r="L267" s="211">
        <v>10.176666666666668</v>
      </c>
      <c r="M267" s="211">
        <v>15.596774193548383</v>
      </c>
      <c r="N267" s="212">
        <v>19.846666666666668</v>
      </c>
    </row>
    <row r="268" spans="1:14">
      <c r="B268" s="108"/>
      <c r="C268" s="105"/>
      <c r="D268" s="105"/>
      <c r="E268" s="107"/>
      <c r="F268" s="105"/>
      <c r="G268" s="105"/>
      <c r="H268" s="106"/>
      <c r="I268" s="105"/>
      <c r="J268" s="105"/>
      <c r="K268" s="105"/>
      <c r="L268" s="105"/>
      <c r="M268" s="105"/>
      <c r="N268" s="105"/>
    </row>
    <row r="269" spans="1:14" ht="15" thickBot="1">
      <c r="A269" s="96" t="s">
        <v>1115</v>
      </c>
      <c r="C269" s="105"/>
      <c r="D269" s="105"/>
      <c r="E269" s="107"/>
      <c r="F269" s="105"/>
      <c r="G269" s="105"/>
      <c r="H269" s="106"/>
      <c r="I269" s="105"/>
      <c r="J269" s="105"/>
      <c r="K269" s="105"/>
      <c r="L269" s="105"/>
      <c r="M269" s="105"/>
      <c r="N269" s="105"/>
    </row>
    <row r="270" spans="1:14">
      <c r="A270" s="109"/>
      <c r="B270" s="233" t="s">
        <v>236</v>
      </c>
      <c r="C270" s="234" t="s">
        <v>666</v>
      </c>
      <c r="D270" s="234" t="s">
        <v>666</v>
      </c>
      <c r="E270" s="234" t="s">
        <v>666</v>
      </c>
      <c r="F270" s="234" t="s">
        <v>666</v>
      </c>
      <c r="G270" s="234" t="s">
        <v>666</v>
      </c>
      <c r="H270" s="234" t="s">
        <v>666</v>
      </c>
      <c r="I270" s="234" t="s">
        <v>1108</v>
      </c>
      <c r="J270" s="234" t="s">
        <v>1108</v>
      </c>
      <c r="K270" s="234" t="s">
        <v>1108</v>
      </c>
      <c r="L270" s="234" t="s">
        <v>1108</v>
      </c>
      <c r="M270" s="234" t="s">
        <v>1108</v>
      </c>
      <c r="N270" s="235" t="s">
        <v>1108</v>
      </c>
    </row>
    <row r="271" spans="1:14" ht="15" thickBot="1">
      <c r="A271" s="109"/>
      <c r="B271" s="238" t="s">
        <v>195</v>
      </c>
      <c r="C271" s="236" t="s">
        <v>665</v>
      </c>
      <c r="D271" s="236" t="s">
        <v>664</v>
      </c>
      <c r="E271" s="236" t="s">
        <v>663</v>
      </c>
      <c r="F271" s="236" t="s">
        <v>662</v>
      </c>
      <c r="G271" s="236" t="s">
        <v>661</v>
      </c>
      <c r="H271" s="236" t="s">
        <v>660</v>
      </c>
      <c r="I271" s="236" t="s">
        <v>659</v>
      </c>
      <c r="J271" s="236" t="s">
        <v>658</v>
      </c>
      <c r="K271" s="236" t="s">
        <v>657</v>
      </c>
      <c r="L271" s="236" t="s">
        <v>656</v>
      </c>
      <c r="M271" s="236" t="s">
        <v>655</v>
      </c>
      <c r="N271" s="237" t="s">
        <v>654</v>
      </c>
    </row>
    <row r="272" spans="1:14" ht="15" thickBot="1">
      <c r="A272" s="195" t="s">
        <v>742</v>
      </c>
      <c r="B272" s="196" t="s">
        <v>653</v>
      </c>
    </row>
    <row r="273" spans="1:14">
      <c r="A273" s="201" t="s">
        <v>808</v>
      </c>
      <c r="B273" s="202">
        <v>1</v>
      </c>
      <c r="C273" s="203">
        <v>21.7</v>
      </c>
      <c r="D273" s="203">
        <v>21.5</v>
      </c>
      <c r="E273" s="203">
        <v>24.9</v>
      </c>
      <c r="F273" s="203">
        <v>8.6</v>
      </c>
      <c r="G273" s="203">
        <v>5.9</v>
      </c>
      <c r="H273" s="203">
        <v>5.5</v>
      </c>
      <c r="I273" s="203">
        <v>-2.8</v>
      </c>
      <c r="J273" s="203">
        <v>6.2</v>
      </c>
      <c r="K273" s="203">
        <v>0</v>
      </c>
      <c r="L273" s="203">
        <v>5</v>
      </c>
      <c r="M273" s="203">
        <v>12.5</v>
      </c>
      <c r="N273" s="204">
        <v>16.100000000000001</v>
      </c>
    </row>
    <row r="274" spans="1:14">
      <c r="A274" s="205" t="s">
        <v>808</v>
      </c>
      <c r="B274" s="197">
        <v>2</v>
      </c>
      <c r="C274" s="198">
        <v>22.8</v>
      </c>
      <c r="D274" s="198">
        <v>19.3</v>
      </c>
      <c r="E274" s="198">
        <v>15.7</v>
      </c>
      <c r="F274" s="198">
        <v>10.9</v>
      </c>
      <c r="G274" s="198">
        <v>5.2</v>
      </c>
      <c r="H274" s="198">
        <v>7.1</v>
      </c>
      <c r="I274" s="198">
        <v>-5.0999999999999996</v>
      </c>
      <c r="J274" s="198">
        <v>8.4</v>
      </c>
      <c r="K274" s="198">
        <v>1.4</v>
      </c>
      <c r="L274" s="198">
        <v>8</v>
      </c>
      <c r="M274" s="198">
        <v>12.3</v>
      </c>
      <c r="N274" s="206">
        <v>16.899999999999999</v>
      </c>
    </row>
    <row r="275" spans="1:14">
      <c r="A275" s="205" t="s">
        <v>808</v>
      </c>
      <c r="B275" s="197">
        <v>3</v>
      </c>
      <c r="C275" s="198">
        <v>24.7</v>
      </c>
      <c r="D275" s="198">
        <v>23.5</v>
      </c>
      <c r="E275" s="198">
        <v>16.600000000000001</v>
      </c>
      <c r="F275" s="198">
        <v>14.5</v>
      </c>
      <c r="G275" s="198">
        <v>5.3</v>
      </c>
      <c r="H275" s="198">
        <v>4.7</v>
      </c>
      <c r="I275" s="198">
        <v>-8</v>
      </c>
      <c r="J275" s="198">
        <v>4.2</v>
      </c>
      <c r="K275" s="198">
        <v>1.4</v>
      </c>
      <c r="L275" s="198">
        <v>12.8</v>
      </c>
      <c r="M275" s="198">
        <v>10.6</v>
      </c>
      <c r="N275" s="206">
        <v>16.899999999999999</v>
      </c>
    </row>
    <row r="276" spans="1:14">
      <c r="A276" s="205" t="s">
        <v>808</v>
      </c>
      <c r="B276" s="197">
        <v>4</v>
      </c>
      <c r="C276" s="198">
        <v>25.7</v>
      </c>
      <c r="D276" s="198">
        <v>25.1</v>
      </c>
      <c r="E276" s="198">
        <v>15.9</v>
      </c>
      <c r="F276" s="198">
        <v>12.6</v>
      </c>
      <c r="G276" s="198">
        <v>4.0999999999999996</v>
      </c>
      <c r="H276" s="198">
        <v>2.1</v>
      </c>
      <c r="I276" s="198">
        <v>-10</v>
      </c>
      <c r="J276" s="198">
        <v>1</v>
      </c>
      <c r="K276" s="198">
        <v>2.5</v>
      </c>
      <c r="L276" s="198">
        <v>15.2</v>
      </c>
      <c r="M276" s="198">
        <v>8.9</v>
      </c>
      <c r="N276" s="206">
        <v>19.7</v>
      </c>
    </row>
    <row r="277" spans="1:14">
      <c r="A277" s="205" t="s">
        <v>808</v>
      </c>
      <c r="B277" s="197">
        <v>5</v>
      </c>
      <c r="C277" s="198">
        <v>27.3</v>
      </c>
      <c r="D277" s="198">
        <v>25.3</v>
      </c>
      <c r="E277" s="198">
        <v>15.2</v>
      </c>
      <c r="F277" s="198">
        <v>13.8</v>
      </c>
      <c r="G277" s="198">
        <v>7</v>
      </c>
      <c r="H277" s="198">
        <v>4.5</v>
      </c>
      <c r="I277" s="198">
        <v>-8.1</v>
      </c>
      <c r="J277" s="198">
        <v>1.1000000000000001</v>
      </c>
      <c r="K277" s="198">
        <v>4.9000000000000004</v>
      </c>
      <c r="L277" s="198">
        <v>16.7</v>
      </c>
      <c r="M277" s="198">
        <v>12.7</v>
      </c>
      <c r="N277" s="206">
        <v>19</v>
      </c>
    </row>
    <row r="278" spans="1:14">
      <c r="A278" s="205" t="s">
        <v>808</v>
      </c>
      <c r="B278" s="197">
        <v>6</v>
      </c>
      <c r="C278" s="198">
        <v>25.5</v>
      </c>
      <c r="D278" s="198">
        <v>28.2</v>
      </c>
      <c r="E278" s="198">
        <v>12</v>
      </c>
      <c r="F278" s="198">
        <v>13.8</v>
      </c>
      <c r="G278" s="198">
        <v>8.5</v>
      </c>
      <c r="H278" s="198">
        <v>1.6</v>
      </c>
      <c r="I278" s="198">
        <v>-5.0999999999999996</v>
      </c>
      <c r="J278" s="198">
        <v>3.6</v>
      </c>
      <c r="K278" s="198">
        <v>4.5999999999999996</v>
      </c>
      <c r="L278" s="198">
        <v>12.6</v>
      </c>
      <c r="M278" s="198">
        <v>14.8</v>
      </c>
      <c r="N278" s="206">
        <v>17.600000000000001</v>
      </c>
    </row>
    <row r="279" spans="1:14">
      <c r="A279" s="205" t="s">
        <v>808</v>
      </c>
      <c r="B279" s="197">
        <v>7</v>
      </c>
      <c r="C279" s="198">
        <v>27.8</v>
      </c>
      <c r="D279" s="198">
        <v>28.6</v>
      </c>
      <c r="E279" s="198">
        <v>10.6</v>
      </c>
      <c r="F279" s="198">
        <v>14.6</v>
      </c>
      <c r="G279" s="198">
        <v>9.3000000000000007</v>
      </c>
      <c r="H279" s="198">
        <v>1.4</v>
      </c>
      <c r="I279" s="198">
        <v>-2.2000000000000002</v>
      </c>
      <c r="J279" s="198">
        <v>5.0999999999999996</v>
      </c>
      <c r="K279" s="198">
        <v>0.6</v>
      </c>
      <c r="L279" s="198">
        <v>9.1</v>
      </c>
      <c r="M279" s="198">
        <v>15.5</v>
      </c>
      <c r="N279" s="206">
        <v>17.399999999999999</v>
      </c>
    </row>
    <row r="280" spans="1:14">
      <c r="A280" s="205" t="s">
        <v>808</v>
      </c>
      <c r="B280" s="197">
        <v>8</v>
      </c>
      <c r="C280" s="198">
        <v>19.2</v>
      </c>
      <c r="D280" s="198">
        <v>29</v>
      </c>
      <c r="E280" s="198">
        <v>11.6</v>
      </c>
      <c r="F280" s="198">
        <v>12.6</v>
      </c>
      <c r="G280" s="198">
        <v>10.9</v>
      </c>
      <c r="H280" s="198">
        <v>2.4</v>
      </c>
      <c r="I280" s="198">
        <v>-1.4</v>
      </c>
      <c r="J280" s="198">
        <v>6</v>
      </c>
      <c r="K280" s="198">
        <v>0.9</v>
      </c>
      <c r="L280" s="198">
        <v>7.5</v>
      </c>
      <c r="M280" s="198">
        <v>14.1</v>
      </c>
      <c r="N280" s="206">
        <v>18</v>
      </c>
    </row>
    <row r="281" spans="1:14">
      <c r="A281" s="205" t="s">
        <v>808</v>
      </c>
      <c r="B281" s="197">
        <v>9</v>
      </c>
      <c r="C281" s="198">
        <v>15.1</v>
      </c>
      <c r="D281" s="198">
        <v>28.8</v>
      </c>
      <c r="E281" s="198">
        <v>11.7</v>
      </c>
      <c r="F281" s="198">
        <v>8.9</v>
      </c>
      <c r="G281" s="198">
        <v>11.1</v>
      </c>
      <c r="H281" s="198">
        <v>2</v>
      </c>
      <c r="I281" s="198">
        <v>-1</v>
      </c>
      <c r="J281" s="198">
        <v>7.6</v>
      </c>
      <c r="K281" s="198">
        <v>1.1000000000000001</v>
      </c>
      <c r="L281" s="198">
        <v>5.2</v>
      </c>
      <c r="M281" s="198">
        <v>15.2</v>
      </c>
      <c r="N281" s="206">
        <v>16.899999999999999</v>
      </c>
    </row>
    <row r="282" spans="1:14">
      <c r="A282" s="205" t="s">
        <v>808</v>
      </c>
      <c r="B282" s="197">
        <v>10</v>
      </c>
      <c r="C282" s="198">
        <v>15</v>
      </c>
      <c r="D282" s="198">
        <v>27.3</v>
      </c>
      <c r="E282" s="198">
        <v>14</v>
      </c>
      <c r="F282" s="198">
        <v>7.5</v>
      </c>
      <c r="G282" s="198">
        <v>14.9</v>
      </c>
      <c r="H282" s="198">
        <v>0.8</v>
      </c>
      <c r="I282" s="198">
        <v>-0.1</v>
      </c>
      <c r="J282" s="198">
        <v>2.9</v>
      </c>
      <c r="K282" s="198">
        <v>4.5999999999999996</v>
      </c>
      <c r="L282" s="198">
        <v>6</v>
      </c>
      <c r="M282" s="198">
        <v>13.7</v>
      </c>
      <c r="N282" s="206">
        <v>17.7</v>
      </c>
    </row>
    <row r="283" spans="1:14">
      <c r="A283" s="205" t="s">
        <v>808</v>
      </c>
      <c r="B283" s="197">
        <v>11</v>
      </c>
      <c r="C283" s="198">
        <v>18.100000000000001</v>
      </c>
      <c r="D283" s="198">
        <v>26.8</v>
      </c>
      <c r="E283" s="198">
        <v>13.7</v>
      </c>
      <c r="F283" s="198">
        <v>4.7</v>
      </c>
      <c r="G283" s="198">
        <v>12.6</v>
      </c>
      <c r="H283" s="198">
        <v>-2.1</v>
      </c>
      <c r="I283" s="198">
        <v>-0.3</v>
      </c>
      <c r="J283" s="198">
        <v>2</v>
      </c>
      <c r="K283" s="198">
        <v>3.9</v>
      </c>
      <c r="L283" s="198">
        <v>8.9</v>
      </c>
      <c r="M283" s="198">
        <v>14.8</v>
      </c>
      <c r="N283" s="206">
        <v>15.6</v>
      </c>
    </row>
    <row r="284" spans="1:14">
      <c r="A284" s="205" t="s">
        <v>808</v>
      </c>
      <c r="B284" s="197">
        <v>12</v>
      </c>
      <c r="C284" s="198">
        <v>23.1</v>
      </c>
      <c r="D284" s="198">
        <v>25.7</v>
      </c>
      <c r="E284" s="198">
        <v>15.9</v>
      </c>
      <c r="F284" s="198">
        <v>1.6</v>
      </c>
      <c r="G284" s="198">
        <v>8.6</v>
      </c>
      <c r="H284" s="198">
        <v>1.7</v>
      </c>
      <c r="I284" s="198">
        <v>2.7</v>
      </c>
      <c r="J284" s="198">
        <v>0.9</v>
      </c>
      <c r="K284" s="198">
        <v>3.4</v>
      </c>
      <c r="L284" s="198">
        <v>10.1</v>
      </c>
      <c r="M284" s="198">
        <v>14.2</v>
      </c>
      <c r="N284" s="206">
        <v>17.399999999999999</v>
      </c>
    </row>
    <row r="285" spans="1:14">
      <c r="A285" s="205" t="s">
        <v>808</v>
      </c>
      <c r="B285" s="197">
        <v>13</v>
      </c>
      <c r="C285" s="198">
        <v>17.3</v>
      </c>
      <c r="D285" s="198">
        <v>27.7</v>
      </c>
      <c r="E285" s="198">
        <v>18.600000000000001</v>
      </c>
      <c r="F285" s="198">
        <v>2.7</v>
      </c>
      <c r="G285" s="198">
        <v>6.1</v>
      </c>
      <c r="H285" s="198">
        <v>3.5</v>
      </c>
      <c r="I285" s="198">
        <v>1.5</v>
      </c>
      <c r="J285" s="198">
        <v>1.4</v>
      </c>
      <c r="K285" s="198">
        <v>2.4</v>
      </c>
      <c r="L285" s="198">
        <v>12.2</v>
      </c>
      <c r="M285" s="198">
        <v>13.7</v>
      </c>
      <c r="N285" s="206">
        <v>16.899999999999999</v>
      </c>
    </row>
    <row r="286" spans="1:14">
      <c r="A286" s="205" t="s">
        <v>808</v>
      </c>
      <c r="B286" s="197">
        <v>14</v>
      </c>
      <c r="C286" s="198">
        <v>19.899999999999999</v>
      </c>
      <c r="D286" s="198">
        <v>28.5</v>
      </c>
      <c r="E286" s="198">
        <v>16.100000000000001</v>
      </c>
      <c r="F286" s="198">
        <v>7.7</v>
      </c>
      <c r="G286" s="198">
        <v>5.9</v>
      </c>
      <c r="H286" s="198">
        <v>0.1</v>
      </c>
      <c r="I286" s="198">
        <v>0</v>
      </c>
      <c r="J286" s="198">
        <v>4.8</v>
      </c>
      <c r="K286" s="198">
        <v>2.7</v>
      </c>
      <c r="L286" s="198">
        <v>9.6</v>
      </c>
      <c r="M286" s="198">
        <v>14</v>
      </c>
      <c r="N286" s="206">
        <v>17.8</v>
      </c>
    </row>
    <row r="287" spans="1:14">
      <c r="A287" s="205" t="s">
        <v>808</v>
      </c>
      <c r="B287" s="197">
        <v>15</v>
      </c>
      <c r="C287" s="198">
        <v>20.3</v>
      </c>
      <c r="D287" s="198">
        <v>26.5</v>
      </c>
      <c r="E287" s="198">
        <v>15.5</v>
      </c>
      <c r="F287" s="198">
        <v>10.5</v>
      </c>
      <c r="G287" s="198">
        <v>8.6999999999999993</v>
      </c>
      <c r="H287" s="198">
        <v>1.3</v>
      </c>
      <c r="I287" s="198">
        <v>0.2</v>
      </c>
      <c r="J287" s="198">
        <v>4.5999999999999996</v>
      </c>
      <c r="K287" s="198">
        <v>0.6</v>
      </c>
      <c r="L287" s="198">
        <v>8.9</v>
      </c>
      <c r="M287" s="198">
        <v>7.1</v>
      </c>
      <c r="N287" s="206">
        <v>13.8</v>
      </c>
    </row>
    <row r="288" spans="1:14">
      <c r="A288" s="205" t="s">
        <v>808</v>
      </c>
      <c r="B288" s="197">
        <v>16</v>
      </c>
      <c r="C288" s="198">
        <v>24</v>
      </c>
      <c r="D288" s="198">
        <v>23.6</v>
      </c>
      <c r="E288" s="198">
        <v>20.2</v>
      </c>
      <c r="F288" s="198">
        <v>10.3</v>
      </c>
      <c r="G288" s="198">
        <v>9.1999999999999993</v>
      </c>
      <c r="H288" s="198">
        <v>1.8</v>
      </c>
      <c r="I288" s="198">
        <v>-2.2000000000000002</v>
      </c>
      <c r="J288" s="198">
        <v>2.1</v>
      </c>
      <c r="K288" s="198">
        <v>1.5</v>
      </c>
      <c r="L288" s="198">
        <v>12.7</v>
      </c>
      <c r="M288" s="198">
        <v>6.5</v>
      </c>
      <c r="N288" s="206">
        <v>20.2</v>
      </c>
    </row>
    <row r="289" spans="1:14">
      <c r="A289" s="205" t="s">
        <v>808</v>
      </c>
      <c r="B289" s="197">
        <v>17</v>
      </c>
      <c r="C289" s="198">
        <v>23.2</v>
      </c>
      <c r="D289" s="198">
        <v>19.3</v>
      </c>
      <c r="E289" s="198">
        <v>21.8</v>
      </c>
      <c r="F289" s="198">
        <v>6</v>
      </c>
      <c r="G289" s="198">
        <v>9.4</v>
      </c>
      <c r="H289" s="198">
        <v>0.9</v>
      </c>
      <c r="I289" s="198">
        <v>-5.6</v>
      </c>
      <c r="J289" s="198">
        <v>2.2000000000000002</v>
      </c>
      <c r="K289" s="198">
        <v>3.7</v>
      </c>
      <c r="L289" s="198">
        <v>12.3</v>
      </c>
      <c r="M289" s="198">
        <v>8.6999999999999993</v>
      </c>
      <c r="N289" s="206">
        <v>17.5</v>
      </c>
    </row>
    <row r="290" spans="1:14">
      <c r="A290" s="205" t="s">
        <v>808</v>
      </c>
      <c r="B290" s="197">
        <v>18</v>
      </c>
      <c r="C290" s="198">
        <v>24.2</v>
      </c>
      <c r="D290" s="198">
        <v>14.8</v>
      </c>
      <c r="E290" s="198">
        <v>14.2</v>
      </c>
      <c r="F290" s="198">
        <v>5.9</v>
      </c>
      <c r="G290" s="198">
        <v>11.3</v>
      </c>
      <c r="H290" s="198">
        <v>2.2999999999999998</v>
      </c>
      <c r="I290" s="198">
        <v>-7</v>
      </c>
      <c r="J290" s="198">
        <v>4.2</v>
      </c>
      <c r="K290" s="198">
        <v>6</v>
      </c>
      <c r="L290" s="198">
        <v>8.1</v>
      </c>
      <c r="M290" s="198">
        <v>11</v>
      </c>
      <c r="N290" s="206">
        <v>18.899999999999999</v>
      </c>
    </row>
    <row r="291" spans="1:14">
      <c r="A291" s="205" t="s">
        <v>808</v>
      </c>
      <c r="B291" s="197">
        <v>19</v>
      </c>
      <c r="C291" s="198">
        <v>27.2</v>
      </c>
      <c r="D291" s="198">
        <v>16.2</v>
      </c>
      <c r="E291" s="198">
        <v>15.5</v>
      </c>
      <c r="F291" s="198">
        <v>7.3</v>
      </c>
      <c r="G291" s="198">
        <v>9.5</v>
      </c>
      <c r="H291" s="198">
        <v>3.4</v>
      </c>
      <c r="I291" s="198">
        <v>-6.9</v>
      </c>
      <c r="J291" s="198">
        <v>1.4</v>
      </c>
      <c r="K291" s="198">
        <v>2.1</v>
      </c>
      <c r="L291" s="198">
        <v>7.9</v>
      </c>
      <c r="M291" s="198">
        <v>14</v>
      </c>
      <c r="N291" s="206">
        <v>18</v>
      </c>
    </row>
    <row r="292" spans="1:14">
      <c r="A292" s="205" t="s">
        <v>808</v>
      </c>
      <c r="B292" s="197">
        <v>20</v>
      </c>
      <c r="C292" s="198">
        <v>23.2</v>
      </c>
      <c r="D292" s="198">
        <v>17.899999999999999</v>
      </c>
      <c r="E292" s="198">
        <v>12.2</v>
      </c>
      <c r="F292" s="198">
        <v>5.9</v>
      </c>
      <c r="G292" s="198">
        <v>5.5</v>
      </c>
      <c r="H292" s="198">
        <v>1.9</v>
      </c>
      <c r="I292" s="198">
        <v>-6.1</v>
      </c>
      <c r="J292" s="198">
        <v>2.5</v>
      </c>
      <c r="K292" s="198">
        <v>2.1</v>
      </c>
      <c r="L292" s="198">
        <v>6.8</v>
      </c>
      <c r="M292" s="198">
        <v>14.3</v>
      </c>
      <c r="N292" s="206">
        <v>15.9</v>
      </c>
    </row>
    <row r="293" spans="1:14">
      <c r="A293" s="205" t="s">
        <v>808</v>
      </c>
      <c r="B293" s="197">
        <v>21</v>
      </c>
      <c r="C293" s="198">
        <v>27.4</v>
      </c>
      <c r="D293" s="198">
        <v>18</v>
      </c>
      <c r="E293" s="198">
        <v>11.2</v>
      </c>
      <c r="F293" s="198">
        <v>7.9</v>
      </c>
      <c r="G293" s="198">
        <v>1.5</v>
      </c>
      <c r="H293" s="198">
        <v>1.5</v>
      </c>
      <c r="I293" s="198">
        <v>-6</v>
      </c>
      <c r="J293" s="198">
        <v>9.4</v>
      </c>
      <c r="K293" s="198">
        <v>5.2</v>
      </c>
      <c r="L293" s="198">
        <v>9.1</v>
      </c>
      <c r="M293" s="198">
        <v>16.7</v>
      </c>
      <c r="N293" s="206">
        <v>18.600000000000001</v>
      </c>
    </row>
    <row r="294" spans="1:14">
      <c r="A294" s="205" t="s">
        <v>808</v>
      </c>
      <c r="B294" s="197">
        <v>22</v>
      </c>
      <c r="C294" s="198">
        <v>29.4</v>
      </c>
      <c r="D294" s="198">
        <v>17.899999999999999</v>
      </c>
      <c r="E294" s="198">
        <v>13.9</v>
      </c>
      <c r="F294" s="198">
        <v>7.1</v>
      </c>
      <c r="G294" s="198">
        <v>0.1</v>
      </c>
      <c r="H294" s="198">
        <v>5.9</v>
      </c>
      <c r="I294" s="198">
        <v>-8.1</v>
      </c>
      <c r="J294" s="198">
        <v>10.5</v>
      </c>
      <c r="K294" s="198">
        <v>4</v>
      </c>
      <c r="L294" s="198">
        <v>10.5</v>
      </c>
      <c r="M294" s="198">
        <v>19.399999999999999</v>
      </c>
      <c r="N294" s="206">
        <v>22</v>
      </c>
    </row>
    <row r="295" spans="1:14">
      <c r="A295" s="205" t="s">
        <v>808</v>
      </c>
      <c r="B295" s="197">
        <v>23</v>
      </c>
      <c r="C295" s="198">
        <v>23.8</v>
      </c>
      <c r="D295" s="198">
        <v>18</v>
      </c>
      <c r="E295" s="198">
        <v>13.7</v>
      </c>
      <c r="F295" s="198">
        <v>7.6</v>
      </c>
      <c r="G295" s="198">
        <v>-1.5</v>
      </c>
      <c r="H295" s="198">
        <v>2.4</v>
      </c>
      <c r="I295" s="198">
        <v>-7.7</v>
      </c>
      <c r="J295" s="198">
        <v>3.9</v>
      </c>
      <c r="K295" s="198">
        <v>3</v>
      </c>
      <c r="L295" s="198">
        <v>10</v>
      </c>
      <c r="M295" s="198">
        <v>21</v>
      </c>
      <c r="N295" s="206">
        <v>25</v>
      </c>
    </row>
    <row r="296" spans="1:14">
      <c r="A296" s="205" t="s">
        <v>808</v>
      </c>
      <c r="B296" s="197">
        <v>24</v>
      </c>
      <c r="C296" s="198">
        <v>23.9</v>
      </c>
      <c r="D296" s="198">
        <v>21.4</v>
      </c>
      <c r="E296" s="198">
        <v>14.8</v>
      </c>
      <c r="F296" s="198">
        <v>6.6</v>
      </c>
      <c r="G296" s="198">
        <v>-2.1</v>
      </c>
      <c r="H296" s="198">
        <v>2.8</v>
      </c>
      <c r="I296" s="198">
        <v>0.9</v>
      </c>
      <c r="J296" s="198">
        <v>0.1</v>
      </c>
      <c r="K296" s="198">
        <v>3.9</v>
      </c>
      <c r="L296" s="198">
        <v>3.2</v>
      </c>
      <c r="M296" s="198">
        <v>14.9</v>
      </c>
      <c r="N296" s="206">
        <v>27</v>
      </c>
    </row>
    <row r="297" spans="1:14">
      <c r="A297" s="205" t="s">
        <v>808</v>
      </c>
      <c r="B297" s="197">
        <v>25</v>
      </c>
      <c r="C297" s="198">
        <v>21.6</v>
      </c>
      <c r="D297" s="198">
        <v>16.7</v>
      </c>
      <c r="E297" s="198">
        <v>15.8</v>
      </c>
      <c r="F297" s="198">
        <v>8.9</v>
      </c>
      <c r="G297" s="198">
        <v>-1.9</v>
      </c>
      <c r="H297" s="198">
        <v>2.1</v>
      </c>
      <c r="I297" s="198">
        <v>2.6</v>
      </c>
      <c r="J297" s="198">
        <v>-0.5</v>
      </c>
      <c r="K297" s="198">
        <v>4.5</v>
      </c>
      <c r="L297" s="198">
        <v>2.4</v>
      </c>
      <c r="M297" s="198">
        <v>15.7</v>
      </c>
      <c r="N297" s="206">
        <v>28.2</v>
      </c>
    </row>
    <row r="298" spans="1:14">
      <c r="A298" s="205" t="s">
        <v>808</v>
      </c>
      <c r="B298" s="197">
        <v>26</v>
      </c>
      <c r="C298" s="198">
        <v>18.600000000000001</v>
      </c>
      <c r="D298" s="198">
        <v>17.2</v>
      </c>
      <c r="E298" s="198">
        <v>12.6</v>
      </c>
      <c r="F298" s="198">
        <v>9.3000000000000007</v>
      </c>
      <c r="G298" s="198">
        <v>1</v>
      </c>
      <c r="H298" s="198">
        <v>1.9</v>
      </c>
      <c r="I298" s="198">
        <v>4</v>
      </c>
      <c r="J298" s="198">
        <v>-1.4</v>
      </c>
      <c r="K298" s="198">
        <v>5.5</v>
      </c>
      <c r="L298" s="198">
        <v>4.3</v>
      </c>
      <c r="M298" s="198">
        <v>16.5</v>
      </c>
      <c r="N298" s="206">
        <v>18.399999999999999</v>
      </c>
    </row>
    <row r="299" spans="1:14">
      <c r="A299" s="205" t="s">
        <v>808</v>
      </c>
      <c r="B299" s="197">
        <v>27</v>
      </c>
      <c r="C299" s="198">
        <v>14.7</v>
      </c>
      <c r="D299" s="198">
        <v>20.9</v>
      </c>
      <c r="E299" s="198">
        <v>11.5</v>
      </c>
      <c r="F299" s="198">
        <v>8.8000000000000007</v>
      </c>
      <c r="G299" s="198">
        <v>1.1000000000000001</v>
      </c>
      <c r="H299" s="198">
        <v>-0.7</v>
      </c>
      <c r="I299" s="198">
        <v>3.1</v>
      </c>
      <c r="J299" s="198">
        <v>1.4</v>
      </c>
      <c r="K299" s="198">
        <v>6.5</v>
      </c>
      <c r="L299" s="198">
        <v>2</v>
      </c>
      <c r="M299" s="198">
        <v>17.399999999999999</v>
      </c>
      <c r="N299" s="206">
        <v>16.399999999999999</v>
      </c>
    </row>
    <row r="300" spans="1:14">
      <c r="A300" s="205" t="s">
        <v>808</v>
      </c>
      <c r="B300" s="197">
        <v>28</v>
      </c>
      <c r="C300" s="198">
        <v>19.2</v>
      </c>
      <c r="D300" s="198">
        <v>24.1</v>
      </c>
      <c r="E300" s="198">
        <v>10.5</v>
      </c>
      <c r="F300" s="198">
        <v>8.8000000000000007</v>
      </c>
      <c r="G300" s="198">
        <v>0.8</v>
      </c>
      <c r="H300" s="198">
        <v>4.5999999999999996</v>
      </c>
      <c r="I300" s="198">
        <v>5.4</v>
      </c>
      <c r="J300" s="198">
        <v>5.7</v>
      </c>
      <c r="K300" s="198">
        <v>8.8000000000000007</v>
      </c>
      <c r="L300" s="198">
        <v>4</v>
      </c>
      <c r="M300" s="198">
        <v>18.899999999999999</v>
      </c>
      <c r="N300" s="206">
        <v>18.899999999999999</v>
      </c>
    </row>
    <row r="301" spans="1:14">
      <c r="A301" s="205" t="s">
        <v>808</v>
      </c>
      <c r="B301" s="197">
        <v>29</v>
      </c>
      <c r="C301" s="198">
        <v>16.8</v>
      </c>
      <c r="D301" s="198">
        <v>24.6</v>
      </c>
      <c r="E301" s="198">
        <v>10.1</v>
      </c>
      <c r="F301" s="198">
        <v>7.7</v>
      </c>
      <c r="G301" s="198">
        <v>2.2999999999999998</v>
      </c>
      <c r="H301" s="198">
        <v>0.8</v>
      </c>
      <c r="I301" s="198">
        <v>4</v>
      </c>
      <c r="J301" s="198">
        <v>2.8</v>
      </c>
      <c r="K301" s="198">
        <v>8.3000000000000007</v>
      </c>
      <c r="L301" s="198">
        <v>7.5</v>
      </c>
      <c r="M301" s="198">
        <v>21.4</v>
      </c>
      <c r="N301" s="206">
        <v>22.6</v>
      </c>
    </row>
    <row r="302" spans="1:14">
      <c r="A302" s="205" t="s">
        <v>808</v>
      </c>
      <c r="B302" s="197">
        <v>30</v>
      </c>
      <c r="C302" s="198">
        <v>16.7</v>
      </c>
      <c r="D302" s="198">
        <v>26.4</v>
      </c>
      <c r="E302" s="198">
        <v>7.7</v>
      </c>
      <c r="F302" s="198">
        <v>8</v>
      </c>
      <c r="G302" s="198">
        <v>5.0999999999999996</v>
      </c>
      <c r="H302" s="198">
        <v>-3.1</v>
      </c>
      <c r="I302" s="198">
        <v>2.4</v>
      </c>
      <c r="J302" s="198"/>
      <c r="K302" s="198">
        <v>8.6</v>
      </c>
      <c r="L302" s="198">
        <v>10.9</v>
      </c>
      <c r="M302" s="198">
        <v>18.399999999999999</v>
      </c>
      <c r="N302" s="206">
        <v>22.4</v>
      </c>
    </row>
    <row r="303" spans="1:14" ht="15" thickBot="1">
      <c r="A303" s="213" t="s">
        <v>808</v>
      </c>
      <c r="B303" s="214">
        <v>31</v>
      </c>
      <c r="C303" s="215">
        <v>17.3</v>
      </c>
      <c r="D303" s="215">
        <v>25.7</v>
      </c>
      <c r="E303" s="215"/>
      <c r="F303" s="215">
        <v>7.4</v>
      </c>
      <c r="G303" s="215"/>
      <c r="H303" s="215">
        <v>-5</v>
      </c>
      <c r="I303" s="215">
        <v>2.8</v>
      </c>
      <c r="J303" s="215"/>
      <c r="K303" s="215">
        <v>13.8</v>
      </c>
      <c r="L303" s="215"/>
      <c r="M303" s="215">
        <v>18.3</v>
      </c>
      <c r="N303" s="216"/>
    </row>
    <row r="304" spans="1:14">
      <c r="A304" s="217" t="s">
        <v>652</v>
      </c>
      <c r="B304" s="218" t="s">
        <v>211</v>
      </c>
      <c r="C304" s="219">
        <v>0</v>
      </c>
      <c r="D304" s="219">
        <v>0</v>
      </c>
      <c r="E304" s="219">
        <v>12</v>
      </c>
      <c r="F304" s="219">
        <v>27</v>
      </c>
      <c r="G304" s="219">
        <v>30</v>
      </c>
      <c r="H304" s="219">
        <v>31</v>
      </c>
      <c r="I304" s="219">
        <v>31</v>
      </c>
      <c r="J304" s="219">
        <v>29</v>
      </c>
      <c r="K304" s="219">
        <v>30</v>
      </c>
      <c r="L304" s="219">
        <v>29</v>
      </c>
      <c r="M304" s="219">
        <v>9</v>
      </c>
      <c r="N304" s="220">
        <v>1</v>
      </c>
    </row>
    <row r="305" spans="1:14" ht="15" thickBot="1">
      <c r="A305" s="209" t="s">
        <v>651</v>
      </c>
      <c r="B305" s="210" t="s">
        <v>650</v>
      </c>
      <c r="C305" s="211">
        <v>21.764516129032256</v>
      </c>
      <c r="D305" s="211">
        <v>23.048387096774196</v>
      </c>
      <c r="E305" s="211">
        <v>14.456666666666665</v>
      </c>
      <c r="F305" s="211">
        <v>8.6612903225806459</v>
      </c>
      <c r="G305" s="211">
        <v>5.8466666666666667</v>
      </c>
      <c r="H305" s="211">
        <v>1.9387096774193542</v>
      </c>
      <c r="I305" s="211">
        <v>-2.0677419354838706</v>
      </c>
      <c r="J305" s="211">
        <v>3.5896551724137935</v>
      </c>
      <c r="K305" s="211">
        <v>3.9516129032258065</v>
      </c>
      <c r="L305" s="211">
        <v>8.65</v>
      </c>
      <c r="M305" s="211">
        <v>14.425806451612898</v>
      </c>
      <c r="N305" s="212">
        <v>18.923333333333332</v>
      </c>
    </row>
    <row r="306" spans="1:14">
      <c r="B306" s="108"/>
      <c r="C306" s="105"/>
      <c r="D306" s="105"/>
      <c r="E306" s="107"/>
      <c r="F306" s="105"/>
      <c r="G306" s="105"/>
      <c r="H306" s="106"/>
      <c r="I306" s="105"/>
      <c r="J306" s="105"/>
      <c r="K306" s="105"/>
      <c r="L306" s="105"/>
      <c r="M306" s="105"/>
      <c r="N306" s="105"/>
    </row>
    <row r="307" spans="1:14" ht="15" thickBot="1">
      <c r="A307" s="96" t="s">
        <v>1116</v>
      </c>
      <c r="C307" s="105"/>
      <c r="D307" s="105"/>
      <c r="E307" s="107"/>
      <c r="F307" s="105"/>
      <c r="G307" s="105"/>
      <c r="H307" s="106"/>
      <c r="I307" s="105"/>
      <c r="J307" s="105"/>
      <c r="K307" s="105"/>
      <c r="L307" s="105"/>
      <c r="M307" s="105"/>
      <c r="N307" s="105"/>
    </row>
    <row r="308" spans="1:14">
      <c r="A308" s="109"/>
      <c r="B308" s="233" t="s">
        <v>236</v>
      </c>
      <c r="C308" s="234" t="s">
        <v>666</v>
      </c>
      <c r="D308" s="234" t="s">
        <v>666</v>
      </c>
      <c r="E308" s="234" t="s">
        <v>666</v>
      </c>
      <c r="F308" s="234" t="s">
        <v>666</v>
      </c>
      <c r="G308" s="234" t="s">
        <v>666</v>
      </c>
      <c r="H308" s="234" t="s">
        <v>666</v>
      </c>
      <c r="I308" s="234" t="s">
        <v>1108</v>
      </c>
      <c r="J308" s="234" t="s">
        <v>1108</v>
      </c>
      <c r="K308" s="234" t="s">
        <v>1108</v>
      </c>
      <c r="L308" s="234" t="s">
        <v>1108</v>
      </c>
      <c r="M308" s="234" t="s">
        <v>1108</v>
      </c>
      <c r="N308" s="235" t="s">
        <v>1108</v>
      </c>
    </row>
    <row r="309" spans="1:14" ht="15" thickBot="1">
      <c r="A309" s="109"/>
      <c r="B309" s="238" t="s">
        <v>195</v>
      </c>
      <c r="C309" s="236" t="s">
        <v>665</v>
      </c>
      <c r="D309" s="236" t="s">
        <v>664</v>
      </c>
      <c r="E309" s="236" t="s">
        <v>663</v>
      </c>
      <c r="F309" s="236" t="s">
        <v>662</v>
      </c>
      <c r="G309" s="236" t="s">
        <v>661</v>
      </c>
      <c r="H309" s="236" t="s">
        <v>660</v>
      </c>
      <c r="I309" s="236" t="s">
        <v>659</v>
      </c>
      <c r="J309" s="236" t="s">
        <v>658</v>
      </c>
      <c r="K309" s="236" t="s">
        <v>657</v>
      </c>
      <c r="L309" s="236" t="s">
        <v>656</v>
      </c>
      <c r="M309" s="236" t="s">
        <v>655</v>
      </c>
      <c r="N309" s="237" t="s">
        <v>654</v>
      </c>
    </row>
    <row r="310" spans="1:14" ht="15" thickBot="1">
      <c r="A310" s="195" t="s">
        <v>742</v>
      </c>
      <c r="B310" s="196" t="s">
        <v>653</v>
      </c>
    </row>
    <row r="311" spans="1:14">
      <c r="A311" s="201" t="s">
        <v>813</v>
      </c>
      <c r="B311" s="202">
        <v>1</v>
      </c>
      <c r="C311" s="203">
        <v>20.6</v>
      </c>
      <c r="D311" s="203">
        <v>18.600000000000001</v>
      </c>
      <c r="E311" s="203">
        <v>23.4</v>
      </c>
      <c r="F311" s="203">
        <v>4.0999999999999996</v>
      </c>
      <c r="G311" s="203">
        <v>3.5</v>
      </c>
      <c r="H311" s="203">
        <v>5.7</v>
      </c>
      <c r="I311" s="203">
        <v>-0.1</v>
      </c>
      <c r="J311" s="203">
        <v>9.1999999999999993</v>
      </c>
      <c r="K311" s="203">
        <v>-0.2</v>
      </c>
      <c r="L311" s="203">
        <v>2.6</v>
      </c>
      <c r="M311" s="203">
        <v>10.7</v>
      </c>
      <c r="N311" s="204">
        <v>15.5</v>
      </c>
    </row>
    <row r="312" spans="1:14">
      <c r="A312" s="205" t="s">
        <v>813</v>
      </c>
      <c r="B312" s="197">
        <v>2</v>
      </c>
      <c r="C312" s="198">
        <v>20.5</v>
      </c>
      <c r="D312" s="198">
        <v>16.399999999999999</v>
      </c>
      <c r="E312" s="198">
        <v>14.5</v>
      </c>
      <c r="F312" s="198">
        <v>7.6</v>
      </c>
      <c r="G312" s="198">
        <v>0.3</v>
      </c>
      <c r="H312" s="198">
        <v>7.7</v>
      </c>
      <c r="I312" s="198">
        <v>-3.5</v>
      </c>
      <c r="J312" s="198">
        <v>8.6999999999999993</v>
      </c>
      <c r="K312" s="198">
        <v>2.5</v>
      </c>
      <c r="L312" s="198">
        <v>4.7</v>
      </c>
      <c r="M312" s="198">
        <v>9.5</v>
      </c>
      <c r="N312" s="206">
        <v>15.5</v>
      </c>
    </row>
    <row r="313" spans="1:14">
      <c r="A313" s="205" t="s">
        <v>813</v>
      </c>
      <c r="B313" s="197">
        <v>3</v>
      </c>
      <c r="C313" s="198">
        <v>21.9</v>
      </c>
      <c r="D313" s="198">
        <v>20.100000000000001</v>
      </c>
      <c r="E313" s="198">
        <v>14.8</v>
      </c>
      <c r="F313" s="198">
        <v>11.7</v>
      </c>
      <c r="G313" s="198">
        <v>-0.2</v>
      </c>
      <c r="H313" s="198">
        <v>2.1</v>
      </c>
      <c r="I313" s="198">
        <v>-7.6</v>
      </c>
      <c r="J313" s="198">
        <v>3.3</v>
      </c>
      <c r="K313" s="198">
        <v>1.4</v>
      </c>
      <c r="L313" s="198">
        <v>8.8000000000000007</v>
      </c>
      <c r="M313" s="198">
        <v>10.199999999999999</v>
      </c>
      <c r="N313" s="206">
        <v>14.1</v>
      </c>
    </row>
    <row r="314" spans="1:14">
      <c r="A314" s="205" t="s">
        <v>813</v>
      </c>
      <c r="B314" s="197">
        <v>4</v>
      </c>
      <c r="C314" s="198">
        <v>23</v>
      </c>
      <c r="D314" s="198">
        <v>22.1</v>
      </c>
      <c r="E314" s="198">
        <v>15.2</v>
      </c>
      <c r="F314" s="198">
        <v>11.6</v>
      </c>
      <c r="G314" s="198">
        <v>3</v>
      </c>
      <c r="H314" s="198">
        <v>5.3</v>
      </c>
      <c r="I314" s="198">
        <v>-9</v>
      </c>
      <c r="J314" s="198">
        <v>0.5</v>
      </c>
      <c r="K314" s="198">
        <v>0.1</v>
      </c>
      <c r="L314" s="198">
        <v>10.8</v>
      </c>
      <c r="M314" s="198">
        <v>6.7</v>
      </c>
      <c r="N314" s="206">
        <v>15.6</v>
      </c>
    </row>
    <row r="315" spans="1:14">
      <c r="A315" s="205" t="s">
        <v>813</v>
      </c>
      <c r="B315" s="197">
        <v>5</v>
      </c>
      <c r="C315" s="198">
        <v>24.5</v>
      </c>
      <c r="D315" s="198">
        <v>22.5</v>
      </c>
      <c r="E315" s="198">
        <v>13.2</v>
      </c>
      <c r="F315" s="198">
        <v>10.9</v>
      </c>
      <c r="G315" s="198">
        <v>4.2</v>
      </c>
      <c r="H315" s="198">
        <v>4.8</v>
      </c>
      <c r="I315" s="198">
        <v>-6.8</v>
      </c>
      <c r="J315" s="198">
        <v>1.9</v>
      </c>
      <c r="K315" s="198">
        <v>3</v>
      </c>
      <c r="L315" s="198">
        <v>13.3</v>
      </c>
      <c r="M315" s="198">
        <v>10</v>
      </c>
      <c r="N315" s="206">
        <v>16.8</v>
      </c>
    </row>
    <row r="316" spans="1:14">
      <c r="A316" s="205" t="s">
        <v>813</v>
      </c>
      <c r="B316" s="197">
        <v>6</v>
      </c>
      <c r="C316" s="198">
        <v>21.7</v>
      </c>
      <c r="D316" s="198">
        <v>24</v>
      </c>
      <c r="E316" s="198">
        <v>11.6</v>
      </c>
      <c r="F316" s="198">
        <v>11.8</v>
      </c>
      <c r="G316" s="198">
        <v>7</v>
      </c>
      <c r="H316" s="198">
        <v>2.6</v>
      </c>
      <c r="I316" s="198">
        <v>-4.3</v>
      </c>
      <c r="J316" s="198">
        <v>2.6</v>
      </c>
      <c r="K316" s="198">
        <v>3.8</v>
      </c>
      <c r="L316" s="198">
        <v>9.4</v>
      </c>
      <c r="M316" s="198">
        <v>11.7</v>
      </c>
      <c r="N316" s="206">
        <v>15.8</v>
      </c>
    </row>
    <row r="317" spans="1:14">
      <c r="A317" s="205" t="s">
        <v>813</v>
      </c>
      <c r="B317" s="197">
        <v>7</v>
      </c>
      <c r="C317" s="198">
        <v>25.5</v>
      </c>
      <c r="D317" s="198">
        <v>25.1</v>
      </c>
      <c r="E317" s="198">
        <v>10.3</v>
      </c>
      <c r="F317" s="198">
        <v>12.7</v>
      </c>
      <c r="G317" s="198">
        <v>9.3000000000000007</v>
      </c>
      <c r="H317" s="198">
        <v>2.5</v>
      </c>
      <c r="I317" s="198">
        <v>-0.8</v>
      </c>
      <c r="J317" s="198">
        <v>2.7</v>
      </c>
      <c r="K317" s="198">
        <v>-1.1000000000000001</v>
      </c>
      <c r="L317" s="198">
        <v>9.8000000000000007</v>
      </c>
      <c r="M317" s="198">
        <v>12.1</v>
      </c>
      <c r="N317" s="206">
        <v>14.4</v>
      </c>
    </row>
    <row r="318" spans="1:14">
      <c r="A318" s="205" t="s">
        <v>813</v>
      </c>
      <c r="B318" s="197">
        <v>8</v>
      </c>
      <c r="C318" s="198">
        <v>17.5</v>
      </c>
      <c r="D318" s="198">
        <v>25.3</v>
      </c>
      <c r="E318" s="198">
        <v>10.199999999999999</v>
      </c>
      <c r="F318" s="198">
        <v>11.9</v>
      </c>
      <c r="G318" s="198">
        <v>8.9</v>
      </c>
      <c r="H318" s="198">
        <v>1.7</v>
      </c>
      <c r="I318" s="198">
        <v>-1</v>
      </c>
      <c r="J318" s="198">
        <v>7.1</v>
      </c>
      <c r="K318" s="198">
        <v>0.9</v>
      </c>
      <c r="L318" s="198">
        <v>6.7</v>
      </c>
      <c r="M318" s="198">
        <v>12.3</v>
      </c>
      <c r="N318" s="206">
        <v>16.8</v>
      </c>
    </row>
    <row r="319" spans="1:14">
      <c r="A319" s="205" t="s">
        <v>813</v>
      </c>
      <c r="B319" s="197">
        <v>9</v>
      </c>
      <c r="C319" s="198">
        <v>12.6</v>
      </c>
      <c r="D319" s="198">
        <v>22.7</v>
      </c>
      <c r="E319" s="198">
        <v>9.5</v>
      </c>
      <c r="F319" s="198">
        <v>10.4</v>
      </c>
      <c r="G319" s="198">
        <v>10.3</v>
      </c>
      <c r="H319" s="198">
        <v>3.1</v>
      </c>
      <c r="I319" s="198">
        <v>-1.1000000000000001</v>
      </c>
      <c r="J319" s="198">
        <v>6.4</v>
      </c>
      <c r="K319" s="198">
        <v>2</v>
      </c>
      <c r="L319" s="198">
        <v>5</v>
      </c>
      <c r="M319" s="198">
        <v>13.3</v>
      </c>
      <c r="N319" s="206">
        <v>15</v>
      </c>
    </row>
    <row r="320" spans="1:14">
      <c r="A320" s="205" t="s">
        <v>813</v>
      </c>
      <c r="B320" s="197">
        <v>10</v>
      </c>
      <c r="C320" s="198">
        <v>14.3</v>
      </c>
      <c r="D320" s="198">
        <v>22.6</v>
      </c>
      <c r="E320" s="198">
        <v>11</v>
      </c>
      <c r="F320" s="198">
        <v>8.6999999999999993</v>
      </c>
      <c r="G320" s="198">
        <v>13.9</v>
      </c>
      <c r="H320" s="198">
        <v>-0.6</v>
      </c>
      <c r="I320" s="198">
        <v>0.1</v>
      </c>
      <c r="J320" s="198">
        <v>2.6</v>
      </c>
      <c r="K320" s="198">
        <v>3.3</v>
      </c>
      <c r="L320" s="198">
        <v>5.3</v>
      </c>
      <c r="M320" s="198">
        <v>12.5</v>
      </c>
      <c r="N320" s="206">
        <v>15.2</v>
      </c>
    </row>
    <row r="321" spans="1:14">
      <c r="A321" s="205" t="s">
        <v>813</v>
      </c>
      <c r="B321" s="197">
        <v>11</v>
      </c>
      <c r="C321" s="198">
        <v>16.2</v>
      </c>
      <c r="D321" s="198">
        <v>22.4</v>
      </c>
      <c r="E321" s="198">
        <v>13.3</v>
      </c>
      <c r="F321" s="198">
        <v>3.9</v>
      </c>
      <c r="G321" s="198">
        <v>12.8</v>
      </c>
      <c r="H321" s="198">
        <v>1</v>
      </c>
      <c r="I321" s="198">
        <v>0.3</v>
      </c>
      <c r="J321" s="198">
        <v>0.4</v>
      </c>
      <c r="K321" s="198">
        <v>3.1</v>
      </c>
      <c r="L321" s="198">
        <v>7.9</v>
      </c>
      <c r="M321" s="198">
        <v>12.8</v>
      </c>
      <c r="N321" s="206">
        <v>15</v>
      </c>
    </row>
    <row r="322" spans="1:14">
      <c r="A322" s="205" t="s">
        <v>813</v>
      </c>
      <c r="B322" s="197">
        <v>12</v>
      </c>
      <c r="C322" s="198">
        <v>20.8</v>
      </c>
      <c r="D322" s="198">
        <v>21.8</v>
      </c>
      <c r="E322" s="198">
        <v>13</v>
      </c>
      <c r="F322" s="198">
        <v>0.7</v>
      </c>
      <c r="G322" s="198">
        <v>7.5</v>
      </c>
      <c r="H322" s="198">
        <v>2.2999999999999998</v>
      </c>
      <c r="I322" s="198">
        <v>2.5</v>
      </c>
      <c r="J322" s="198">
        <v>1.4</v>
      </c>
      <c r="K322" s="198">
        <v>2.6</v>
      </c>
      <c r="L322" s="198">
        <v>9.6999999999999993</v>
      </c>
      <c r="M322" s="198">
        <v>12.5</v>
      </c>
      <c r="N322" s="206">
        <v>15.2</v>
      </c>
    </row>
    <row r="323" spans="1:14">
      <c r="A323" s="205" t="s">
        <v>813</v>
      </c>
      <c r="B323" s="197">
        <v>13</v>
      </c>
      <c r="C323" s="198">
        <v>16.399999999999999</v>
      </c>
      <c r="D323" s="198">
        <v>26.5</v>
      </c>
      <c r="E323" s="198">
        <v>17</v>
      </c>
      <c r="F323" s="198">
        <v>2.9</v>
      </c>
      <c r="G323" s="198">
        <v>7.7</v>
      </c>
      <c r="H323" s="198">
        <v>3.7</v>
      </c>
      <c r="I323" s="198">
        <v>2</v>
      </c>
      <c r="J323" s="198">
        <v>2.2999999999999998</v>
      </c>
      <c r="K323" s="198">
        <v>1.9</v>
      </c>
      <c r="L323" s="198">
        <v>11.1</v>
      </c>
      <c r="M323" s="198">
        <v>13.3</v>
      </c>
      <c r="N323" s="206">
        <v>15.5</v>
      </c>
    </row>
    <row r="324" spans="1:14">
      <c r="A324" s="205" t="s">
        <v>813</v>
      </c>
      <c r="B324" s="197">
        <v>14</v>
      </c>
      <c r="C324" s="198">
        <v>18.399999999999999</v>
      </c>
      <c r="D324" s="198">
        <v>27.8</v>
      </c>
      <c r="E324" s="198">
        <v>14.4</v>
      </c>
      <c r="F324" s="198">
        <v>6.6</v>
      </c>
      <c r="G324" s="198">
        <v>5.6</v>
      </c>
      <c r="H324" s="198">
        <v>-0.6</v>
      </c>
      <c r="I324" s="198">
        <v>-0.6</v>
      </c>
      <c r="J324" s="198">
        <v>4.0999999999999996</v>
      </c>
      <c r="K324" s="198">
        <v>2.9</v>
      </c>
      <c r="L324" s="198">
        <v>9.1999999999999993</v>
      </c>
      <c r="M324" s="198">
        <v>11.9</v>
      </c>
      <c r="N324" s="206">
        <v>15.7</v>
      </c>
    </row>
    <row r="325" spans="1:14">
      <c r="A325" s="205" t="s">
        <v>813</v>
      </c>
      <c r="B325" s="197">
        <v>15</v>
      </c>
      <c r="C325" s="198">
        <v>17.8</v>
      </c>
      <c r="D325" s="198">
        <v>22.5</v>
      </c>
      <c r="E325" s="198">
        <v>14.2</v>
      </c>
      <c r="F325" s="198">
        <v>9.8000000000000007</v>
      </c>
      <c r="G325" s="198">
        <v>8.5</v>
      </c>
      <c r="H325" s="198">
        <v>3</v>
      </c>
      <c r="I325" s="198">
        <v>-0.5</v>
      </c>
      <c r="J325" s="198">
        <v>3.8</v>
      </c>
      <c r="K325" s="198">
        <v>0.6</v>
      </c>
      <c r="L325" s="198">
        <v>6.4</v>
      </c>
      <c r="M325" s="198">
        <v>6.8</v>
      </c>
      <c r="N325" s="206">
        <v>12.9</v>
      </c>
    </row>
    <row r="326" spans="1:14">
      <c r="A326" s="205" t="s">
        <v>813</v>
      </c>
      <c r="B326" s="197">
        <v>16</v>
      </c>
      <c r="C326" s="198">
        <v>21.4</v>
      </c>
      <c r="D326" s="198">
        <v>19.600000000000001</v>
      </c>
      <c r="E326" s="198">
        <v>14.9</v>
      </c>
      <c r="F326" s="198">
        <v>8.4</v>
      </c>
      <c r="G326" s="198">
        <v>7.4</v>
      </c>
      <c r="H326" s="198">
        <v>3.3</v>
      </c>
      <c r="I326" s="198">
        <v>-2.4</v>
      </c>
      <c r="J326" s="198">
        <v>1.3</v>
      </c>
      <c r="K326" s="198">
        <v>-0.1</v>
      </c>
      <c r="L326" s="198">
        <v>10</v>
      </c>
      <c r="M326" s="198">
        <v>6.9</v>
      </c>
      <c r="N326" s="206">
        <v>20</v>
      </c>
    </row>
    <row r="327" spans="1:14">
      <c r="A327" s="205" t="s">
        <v>813</v>
      </c>
      <c r="B327" s="197">
        <v>17</v>
      </c>
      <c r="C327" s="198">
        <v>22.4</v>
      </c>
      <c r="D327" s="198">
        <v>16.7</v>
      </c>
      <c r="E327" s="198">
        <v>18.5</v>
      </c>
      <c r="F327" s="198">
        <v>4</v>
      </c>
      <c r="G327" s="198">
        <v>9.4</v>
      </c>
      <c r="H327" s="198">
        <v>2.7</v>
      </c>
      <c r="I327" s="198">
        <v>-4.5</v>
      </c>
      <c r="J327" s="198">
        <v>1.6</v>
      </c>
      <c r="K327" s="198">
        <v>1.1000000000000001</v>
      </c>
      <c r="L327" s="198">
        <v>10.9</v>
      </c>
      <c r="M327" s="198">
        <v>8.1999999999999993</v>
      </c>
      <c r="N327" s="206">
        <v>13.9</v>
      </c>
    </row>
    <row r="328" spans="1:14">
      <c r="A328" s="205" t="s">
        <v>813</v>
      </c>
      <c r="B328" s="197">
        <v>18</v>
      </c>
      <c r="C328" s="198">
        <v>22.7</v>
      </c>
      <c r="D328" s="198">
        <v>14.3</v>
      </c>
      <c r="E328" s="198">
        <v>12.5</v>
      </c>
      <c r="F328" s="198">
        <v>5.4</v>
      </c>
      <c r="G328" s="198">
        <v>9.9</v>
      </c>
      <c r="H328" s="198">
        <v>6</v>
      </c>
      <c r="I328" s="198">
        <v>-10.199999999999999</v>
      </c>
      <c r="J328" s="198">
        <v>2.5</v>
      </c>
      <c r="K328" s="198">
        <v>4.9000000000000004</v>
      </c>
      <c r="L328" s="198">
        <v>6.2</v>
      </c>
      <c r="M328" s="198">
        <v>11.1</v>
      </c>
      <c r="N328" s="206">
        <v>17.600000000000001</v>
      </c>
    </row>
    <row r="329" spans="1:14">
      <c r="A329" s="205" t="s">
        <v>813</v>
      </c>
      <c r="B329" s="197">
        <v>19</v>
      </c>
      <c r="C329" s="198">
        <v>24.4</v>
      </c>
      <c r="D329" s="198">
        <v>15.6</v>
      </c>
      <c r="E329" s="198">
        <v>11.9</v>
      </c>
      <c r="F329" s="198">
        <v>6.8</v>
      </c>
      <c r="G329" s="198">
        <v>9.6999999999999993</v>
      </c>
      <c r="H329" s="198">
        <v>4.5</v>
      </c>
      <c r="I329" s="198">
        <v>-10.7</v>
      </c>
      <c r="J329" s="198">
        <v>2.2000000000000002</v>
      </c>
      <c r="K329" s="198">
        <v>1.2</v>
      </c>
      <c r="L329" s="198">
        <v>7.9</v>
      </c>
      <c r="M329" s="198">
        <v>12.5</v>
      </c>
      <c r="N329" s="206">
        <v>14.8</v>
      </c>
    </row>
    <row r="330" spans="1:14">
      <c r="A330" s="205" t="s">
        <v>813</v>
      </c>
      <c r="B330" s="197">
        <v>20</v>
      </c>
      <c r="C330" s="198">
        <v>20.5</v>
      </c>
      <c r="D330" s="198">
        <v>15.7</v>
      </c>
      <c r="E330" s="198">
        <v>11.3</v>
      </c>
      <c r="F330" s="198">
        <v>5.5</v>
      </c>
      <c r="G330" s="198">
        <v>4.9000000000000004</v>
      </c>
      <c r="H330" s="198">
        <v>2.2000000000000002</v>
      </c>
      <c r="I330" s="198">
        <v>-5.8</v>
      </c>
      <c r="J330" s="198">
        <v>2.5</v>
      </c>
      <c r="K330" s="198">
        <v>2.6</v>
      </c>
      <c r="L330" s="198">
        <v>5</v>
      </c>
      <c r="M330" s="198">
        <v>12.4</v>
      </c>
      <c r="N330" s="206">
        <v>13.6</v>
      </c>
    </row>
    <row r="331" spans="1:14">
      <c r="A331" s="205" t="s">
        <v>813</v>
      </c>
      <c r="B331" s="197">
        <v>21</v>
      </c>
      <c r="C331" s="198">
        <v>23.4</v>
      </c>
      <c r="D331" s="198">
        <v>14.2</v>
      </c>
      <c r="E331" s="198">
        <v>8.6999999999999993</v>
      </c>
      <c r="F331" s="198">
        <v>7.4</v>
      </c>
      <c r="G331" s="198">
        <v>0.8</v>
      </c>
      <c r="H331" s="198">
        <v>3.3</v>
      </c>
      <c r="I331" s="198">
        <v>-5.7</v>
      </c>
      <c r="J331" s="198">
        <v>10.199999999999999</v>
      </c>
      <c r="K331" s="198">
        <v>5.6</v>
      </c>
      <c r="L331" s="198">
        <v>7</v>
      </c>
      <c r="M331" s="198">
        <v>14.2</v>
      </c>
      <c r="N331" s="206">
        <v>15.4</v>
      </c>
    </row>
    <row r="332" spans="1:14">
      <c r="A332" s="205" t="s">
        <v>813</v>
      </c>
      <c r="B332" s="197">
        <v>22</v>
      </c>
      <c r="C332" s="198">
        <v>25.3</v>
      </c>
      <c r="D332" s="198">
        <v>14.2</v>
      </c>
      <c r="E332" s="198">
        <v>11.5</v>
      </c>
      <c r="F332" s="198">
        <v>6.4</v>
      </c>
      <c r="G332" s="198">
        <v>-1</v>
      </c>
      <c r="H332" s="198">
        <v>6.7</v>
      </c>
      <c r="I332" s="198">
        <v>-12.1</v>
      </c>
      <c r="J332" s="198">
        <v>10.6</v>
      </c>
      <c r="K332" s="198">
        <v>2.8</v>
      </c>
      <c r="L332" s="198">
        <v>8</v>
      </c>
      <c r="M332" s="198">
        <v>18</v>
      </c>
      <c r="N332" s="206">
        <v>18.5</v>
      </c>
    </row>
    <row r="333" spans="1:14">
      <c r="A333" s="205" t="s">
        <v>813</v>
      </c>
      <c r="B333" s="197">
        <v>23</v>
      </c>
      <c r="C333" s="198">
        <v>20.8</v>
      </c>
      <c r="D333" s="198">
        <v>16.399999999999999</v>
      </c>
      <c r="E333" s="198">
        <v>9.6999999999999993</v>
      </c>
      <c r="F333" s="198">
        <v>5.7</v>
      </c>
      <c r="G333" s="198">
        <v>-1.3</v>
      </c>
      <c r="H333" s="198">
        <v>6.9</v>
      </c>
      <c r="I333" s="198">
        <v>-2.6</v>
      </c>
      <c r="J333" s="198">
        <v>2.6</v>
      </c>
      <c r="K333" s="198">
        <v>3</v>
      </c>
      <c r="L333" s="198">
        <v>8.1999999999999993</v>
      </c>
      <c r="M333" s="198">
        <v>18.3</v>
      </c>
      <c r="N333" s="206">
        <v>20.8</v>
      </c>
    </row>
    <row r="334" spans="1:14">
      <c r="A334" s="205" t="s">
        <v>813</v>
      </c>
      <c r="B334" s="197">
        <v>24</v>
      </c>
      <c r="C334" s="198">
        <v>23.8</v>
      </c>
      <c r="D334" s="198">
        <v>19.7</v>
      </c>
      <c r="E334" s="198">
        <v>12.3</v>
      </c>
      <c r="F334" s="198">
        <v>4.0999999999999996</v>
      </c>
      <c r="G334" s="198">
        <v>-2.8</v>
      </c>
      <c r="H334" s="198">
        <v>4.7</v>
      </c>
      <c r="I334" s="198">
        <v>0</v>
      </c>
      <c r="J334" s="198">
        <v>-1.1000000000000001</v>
      </c>
      <c r="K334" s="198">
        <v>2.7</v>
      </c>
      <c r="L334" s="198">
        <v>3.8</v>
      </c>
      <c r="M334" s="198">
        <v>14.9</v>
      </c>
      <c r="N334" s="206">
        <v>23.2</v>
      </c>
    </row>
    <row r="335" spans="1:14">
      <c r="A335" s="205" t="s">
        <v>813</v>
      </c>
      <c r="B335" s="197">
        <v>25</v>
      </c>
      <c r="C335" s="198">
        <v>23.4</v>
      </c>
      <c r="D335" s="198">
        <v>14.1</v>
      </c>
      <c r="E335" s="198">
        <v>13.6</v>
      </c>
      <c r="F335" s="198">
        <v>7.8</v>
      </c>
      <c r="G335" s="198">
        <v>-1.7</v>
      </c>
      <c r="H335" s="198">
        <v>3.7</v>
      </c>
      <c r="I335" s="198">
        <v>4.0999999999999996</v>
      </c>
      <c r="J335" s="198">
        <v>-1.3</v>
      </c>
      <c r="K335" s="198">
        <v>4.0999999999999996</v>
      </c>
      <c r="L335" s="198">
        <v>1.9</v>
      </c>
      <c r="M335" s="198">
        <v>11.8</v>
      </c>
      <c r="N335" s="206">
        <v>22.4</v>
      </c>
    </row>
    <row r="336" spans="1:14">
      <c r="A336" s="205" t="s">
        <v>813</v>
      </c>
      <c r="B336" s="197">
        <v>26</v>
      </c>
      <c r="C336" s="198">
        <v>15.8</v>
      </c>
      <c r="D336" s="198">
        <v>14.9</v>
      </c>
      <c r="E336" s="198">
        <v>10.6</v>
      </c>
      <c r="F336" s="198">
        <v>8</v>
      </c>
      <c r="G336" s="198">
        <v>0.8</v>
      </c>
      <c r="H336" s="198">
        <v>6.2</v>
      </c>
      <c r="I336" s="198">
        <v>2.2000000000000002</v>
      </c>
      <c r="J336" s="198">
        <v>-3</v>
      </c>
      <c r="K336" s="198">
        <v>3.1</v>
      </c>
      <c r="L336" s="198">
        <v>3.8</v>
      </c>
      <c r="M336" s="198">
        <v>13.8</v>
      </c>
      <c r="N336" s="206">
        <v>16.600000000000001</v>
      </c>
    </row>
    <row r="337" spans="1:14">
      <c r="A337" s="205" t="s">
        <v>813</v>
      </c>
      <c r="B337" s="197">
        <v>27</v>
      </c>
      <c r="C337" s="198">
        <v>14.6</v>
      </c>
      <c r="D337" s="198">
        <v>18</v>
      </c>
      <c r="E337" s="198">
        <v>10.8</v>
      </c>
      <c r="F337" s="198">
        <v>8.5</v>
      </c>
      <c r="G337" s="198">
        <v>0.9</v>
      </c>
      <c r="H337" s="198">
        <v>1.3</v>
      </c>
      <c r="I337" s="198">
        <v>5</v>
      </c>
      <c r="J337" s="198">
        <v>0.7</v>
      </c>
      <c r="K337" s="198">
        <v>4.3</v>
      </c>
      <c r="L337" s="198">
        <v>1.4</v>
      </c>
      <c r="M337" s="198">
        <v>15.6</v>
      </c>
      <c r="N337" s="206">
        <v>15.2</v>
      </c>
    </row>
    <row r="338" spans="1:14">
      <c r="A338" s="205" t="s">
        <v>813</v>
      </c>
      <c r="B338" s="197">
        <v>28</v>
      </c>
      <c r="C338" s="198">
        <v>16.7</v>
      </c>
      <c r="D338" s="198">
        <v>21.6</v>
      </c>
      <c r="E338" s="198">
        <v>7.9</v>
      </c>
      <c r="F338" s="198">
        <v>7.3</v>
      </c>
      <c r="G338" s="198">
        <v>0.3</v>
      </c>
      <c r="H338" s="198">
        <v>5.6</v>
      </c>
      <c r="I338" s="198">
        <v>3.9</v>
      </c>
      <c r="J338" s="198">
        <v>4.8</v>
      </c>
      <c r="K338" s="198">
        <v>7.7</v>
      </c>
      <c r="L338" s="198">
        <v>2.8</v>
      </c>
      <c r="M338" s="198">
        <v>17.3</v>
      </c>
      <c r="N338" s="206">
        <v>16.899999999999999</v>
      </c>
    </row>
    <row r="339" spans="1:14">
      <c r="A339" s="205" t="s">
        <v>813</v>
      </c>
      <c r="B339" s="197">
        <v>29</v>
      </c>
      <c r="C339" s="198">
        <v>15.6</v>
      </c>
      <c r="D339" s="198">
        <v>21.5</v>
      </c>
      <c r="E339" s="198">
        <v>6.3</v>
      </c>
      <c r="F339" s="198">
        <v>7.4</v>
      </c>
      <c r="G339" s="198">
        <v>2.6</v>
      </c>
      <c r="H339" s="198">
        <v>1.5</v>
      </c>
      <c r="I339" s="198">
        <v>4.4000000000000004</v>
      </c>
      <c r="J339" s="198">
        <v>3.8</v>
      </c>
      <c r="K339" s="198">
        <v>5.6</v>
      </c>
      <c r="L339" s="198">
        <v>5.0999999999999996</v>
      </c>
      <c r="M339" s="198">
        <v>20</v>
      </c>
      <c r="N339" s="206">
        <v>19.2</v>
      </c>
    </row>
    <row r="340" spans="1:14">
      <c r="A340" s="205" t="s">
        <v>813</v>
      </c>
      <c r="B340" s="197">
        <v>30</v>
      </c>
      <c r="C340" s="198">
        <v>13.6</v>
      </c>
      <c r="D340" s="198">
        <v>21.5</v>
      </c>
      <c r="E340" s="198">
        <v>6.6</v>
      </c>
      <c r="F340" s="198">
        <v>7.4</v>
      </c>
      <c r="G340" s="198">
        <v>7.3</v>
      </c>
      <c r="H340" s="198">
        <v>-2.1</v>
      </c>
      <c r="I340" s="198">
        <v>6.5</v>
      </c>
      <c r="J340" s="198"/>
      <c r="K340" s="198">
        <v>7.2</v>
      </c>
      <c r="L340" s="198">
        <v>7.7</v>
      </c>
      <c r="M340" s="198">
        <v>17.3</v>
      </c>
      <c r="N340" s="206">
        <v>20</v>
      </c>
    </row>
    <row r="341" spans="1:14" ht="15" thickBot="1">
      <c r="A341" s="213" t="s">
        <v>813</v>
      </c>
      <c r="B341" s="214">
        <v>31</v>
      </c>
      <c r="C341" s="215">
        <v>14.5</v>
      </c>
      <c r="D341" s="215">
        <v>20.8</v>
      </c>
      <c r="E341" s="215"/>
      <c r="F341" s="215">
        <v>8.4</v>
      </c>
      <c r="G341" s="215"/>
      <c r="H341" s="215">
        <v>-4.0999999999999996</v>
      </c>
      <c r="I341" s="215">
        <v>2.7</v>
      </c>
      <c r="J341" s="215"/>
      <c r="K341" s="215">
        <v>10.7</v>
      </c>
      <c r="L341" s="215"/>
      <c r="M341" s="215">
        <v>17.100000000000001</v>
      </c>
      <c r="N341" s="216"/>
    </row>
    <row r="342" spans="1:14">
      <c r="A342" s="217" t="s">
        <v>652</v>
      </c>
      <c r="B342" s="218" t="s">
        <v>211</v>
      </c>
      <c r="C342" s="219">
        <v>0</v>
      </c>
      <c r="D342" s="219">
        <v>0</v>
      </c>
      <c r="E342" s="219">
        <v>18</v>
      </c>
      <c r="F342" s="219">
        <v>31</v>
      </c>
      <c r="G342" s="219">
        <v>30</v>
      </c>
      <c r="H342" s="219">
        <v>31</v>
      </c>
      <c r="I342" s="219">
        <v>31</v>
      </c>
      <c r="J342" s="219">
        <v>29</v>
      </c>
      <c r="K342" s="219">
        <v>31</v>
      </c>
      <c r="L342" s="219">
        <v>30</v>
      </c>
      <c r="M342" s="219">
        <v>19</v>
      </c>
      <c r="N342" s="220">
        <v>2</v>
      </c>
    </row>
    <row r="343" spans="1:14" ht="15" thickBot="1">
      <c r="A343" s="209" t="s">
        <v>651</v>
      </c>
      <c r="B343" s="210" t="s">
        <v>650</v>
      </c>
      <c r="C343" s="211">
        <v>19.696774193548389</v>
      </c>
      <c r="D343" s="211">
        <v>19.974193548387099</v>
      </c>
      <c r="E343" s="211">
        <v>12.423333333333336</v>
      </c>
      <c r="F343" s="211">
        <v>7.5419354838709696</v>
      </c>
      <c r="G343" s="211">
        <v>4.9833333333333343</v>
      </c>
      <c r="H343" s="211">
        <v>3.1193548387096786</v>
      </c>
      <c r="I343" s="211">
        <v>-1.7935483870967734</v>
      </c>
      <c r="J343" s="211">
        <v>3.2551724137931033</v>
      </c>
      <c r="K343" s="211">
        <v>3.0096774193548392</v>
      </c>
      <c r="L343" s="211">
        <v>7.0133333333333345</v>
      </c>
      <c r="M343" s="211">
        <v>12.764516129032259</v>
      </c>
      <c r="N343" s="212">
        <v>16.57</v>
      </c>
    </row>
    <row r="344" spans="1:14">
      <c r="B344" s="108"/>
      <c r="C344" s="105"/>
      <c r="D344" s="105"/>
      <c r="E344" s="107"/>
      <c r="F344" s="105"/>
      <c r="G344" s="105"/>
      <c r="H344" s="106"/>
      <c r="I344" s="105"/>
      <c r="J344" s="105"/>
      <c r="K344" s="105"/>
      <c r="L344" s="105"/>
      <c r="M344" s="105"/>
      <c r="N344" s="105"/>
    </row>
    <row r="345" spans="1:14" ht="15" thickBot="1">
      <c r="A345" s="96" t="s">
        <v>1117</v>
      </c>
      <c r="C345" s="105"/>
      <c r="D345" s="105"/>
      <c r="E345" s="107"/>
      <c r="F345" s="105"/>
      <c r="G345" s="105"/>
      <c r="H345" s="106"/>
      <c r="I345" s="105"/>
      <c r="J345" s="105"/>
      <c r="K345" s="105"/>
      <c r="L345" s="105"/>
      <c r="M345" s="105"/>
      <c r="N345" s="105"/>
    </row>
    <row r="346" spans="1:14">
      <c r="A346" s="109"/>
      <c r="B346" s="233" t="s">
        <v>236</v>
      </c>
      <c r="C346" s="234" t="s">
        <v>666</v>
      </c>
      <c r="D346" s="234" t="s">
        <v>666</v>
      </c>
      <c r="E346" s="234" t="s">
        <v>666</v>
      </c>
      <c r="F346" s="234" t="s">
        <v>666</v>
      </c>
      <c r="G346" s="234" t="s">
        <v>666</v>
      </c>
      <c r="H346" s="234" t="s">
        <v>666</v>
      </c>
      <c r="I346" s="234" t="s">
        <v>1108</v>
      </c>
      <c r="J346" s="234" t="s">
        <v>1108</v>
      </c>
      <c r="K346" s="234" t="s">
        <v>1108</v>
      </c>
      <c r="L346" s="234" t="s">
        <v>1108</v>
      </c>
      <c r="M346" s="234" t="s">
        <v>1108</v>
      </c>
      <c r="N346" s="235" t="s">
        <v>1108</v>
      </c>
    </row>
    <row r="347" spans="1:14" ht="15" thickBot="1">
      <c r="A347" s="109"/>
      <c r="B347" s="238" t="s">
        <v>195</v>
      </c>
      <c r="C347" s="236" t="s">
        <v>665</v>
      </c>
      <c r="D347" s="236" t="s">
        <v>664</v>
      </c>
      <c r="E347" s="236" t="s">
        <v>663</v>
      </c>
      <c r="F347" s="236" t="s">
        <v>662</v>
      </c>
      <c r="G347" s="236" t="s">
        <v>661</v>
      </c>
      <c r="H347" s="236" t="s">
        <v>660</v>
      </c>
      <c r="I347" s="236" t="s">
        <v>659</v>
      </c>
      <c r="J347" s="236" t="s">
        <v>658</v>
      </c>
      <c r="K347" s="236" t="s">
        <v>657</v>
      </c>
      <c r="L347" s="236" t="s">
        <v>656</v>
      </c>
      <c r="M347" s="236" t="s">
        <v>655</v>
      </c>
      <c r="N347" s="237" t="s">
        <v>654</v>
      </c>
    </row>
    <row r="348" spans="1:14" ht="15" thickBot="1">
      <c r="A348" s="195" t="s">
        <v>742</v>
      </c>
      <c r="B348" s="196" t="s">
        <v>653</v>
      </c>
    </row>
    <row r="349" spans="1:14">
      <c r="A349" s="201" t="s">
        <v>818</v>
      </c>
      <c r="B349" s="202">
        <v>1</v>
      </c>
      <c r="C349" s="203">
        <v>22.9</v>
      </c>
      <c r="D349" s="203">
        <v>20.9</v>
      </c>
      <c r="E349" s="203">
        <v>25.5</v>
      </c>
      <c r="F349" s="203">
        <v>9.6999999999999993</v>
      </c>
      <c r="G349" s="203">
        <v>5.7</v>
      </c>
      <c r="H349" s="203">
        <v>6.8</v>
      </c>
      <c r="I349" s="203">
        <v>-0.4</v>
      </c>
      <c r="J349" s="203">
        <v>8.3000000000000007</v>
      </c>
      <c r="K349" s="203">
        <v>1.2</v>
      </c>
      <c r="L349" s="203">
        <v>5.0999999999999996</v>
      </c>
      <c r="M349" s="203">
        <v>12.4</v>
      </c>
      <c r="N349" s="204">
        <v>16</v>
      </c>
    </row>
    <row r="350" spans="1:14">
      <c r="A350" s="205" t="s">
        <v>818</v>
      </c>
      <c r="B350" s="197">
        <v>2</v>
      </c>
      <c r="C350" s="198">
        <v>23.4</v>
      </c>
      <c r="D350" s="198">
        <v>18.100000000000001</v>
      </c>
      <c r="E350" s="198">
        <v>16.3</v>
      </c>
      <c r="F350" s="198">
        <v>11.9</v>
      </c>
      <c r="G350" s="198">
        <v>5.6</v>
      </c>
      <c r="H350" s="198">
        <v>7.8</v>
      </c>
      <c r="I350" s="198">
        <v>-4</v>
      </c>
      <c r="J350" s="198">
        <v>8.1999999999999993</v>
      </c>
      <c r="K350" s="198">
        <v>3.2</v>
      </c>
      <c r="L350" s="198">
        <v>8.3000000000000007</v>
      </c>
      <c r="M350" s="198">
        <v>13</v>
      </c>
      <c r="N350" s="206">
        <v>16.2</v>
      </c>
    </row>
    <row r="351" spans="1:14">
      <c r="A351" s="205" t="s">
        <v>818</v>
      </c>
      <c r="B351" s="197">
        <v>3</v>
      </c>
      <c r="C351" s="198">
        <v>24.5</v>
      </c>
      <c r="D351" s="198">
        <v>22.2</v>
      </c>
      <c r="E351" s="198">
        <v>16</v>
      </c>
      <c r="F351" s="198">
        <v>14.6</v>
      </c>
      <c r="G351" s="198">
        <v>5.2</v>
      </c>
      <c r="H351" s="198">
        <v>5.8</v>
      </c>
      <c r="I351" s="198">
        <v>-6.7</v>
      </c>
      <c r="J351" s="198">
        <v>4.5</v>
      </c>
      <c r="K351" s="198">
        <v>2.2000000000000002</v>
      </c>
      <c r="L351" s="198">
        <v>13</v>
      </c>
      <c r="M351" s="198">
        <v>10.8</v>
      </c>
      <c r="N351" s="206">
        <v>16.600000000000001</v>
      </c>
    </row>
    <row r="352" spans="1:14">
      <c r="A352" s="205" t="s">
        <v>818</v>
      </c>
      <c r="B352" s="197">
        <v>4</v>
      </c>
      <c r="C352" s="198">
        <v>25.4</v>
      </c>
      <c r="D352" s="198">
        <v>25.1</v>
      </c>
      <c r="E352" s="198">
        <v>17.3</v>
      </c>
      <c r="F352" s="198">
        <v>12.4</v>
      </c>
      <c r="G352" s="198">
        <v>3.7</v>
      </c>
      <c r="H352" s="198">
        <v>2.2999999999999998</v>
      </c>
      <c r="I352" s="198">
        <v>-8.8000000000000007</v>
      </c>
      <c r="J352" s="198">
        <v>1.9</v>
      </c>
      <c r="K352" s="198">
        <v>2.6</v>
      </c>
      <c r="L352" s="198">
        <v>14.9</v>
      </c>
      <c r="M352" s="198">
        <v>8</v>
      </c>
      <c r="N352" s="206">
        <v>17.899999999999999</v>
      </c>
    </row>
    <row r="353" spans="1:14">
      <c r="A353" s="205" t="s">
        <v>818</v>
      </c>
      <c r="B353" s="197">
        <v>5</v>
      </c>
      <c r="C353" s="198">
        <v>27.3</v>
      </c>
      <c r="D353" s="198">
        <v>26.6</v>
      </c>
      <c r="E353" s="198">
        <v>15.1</v>
      </c>
      <c r="F353" s="198">
        <v>14</v>
      </c>
      <c r="G353" s="198">
        <v>6.8</v>
      </c>
      <c r="H353" s="198">
        <v>5</v>
      </c>
      <c r="I353" s="198">
        <v>-7.4</v>
      </c>
      <c r="J353" s="198">
        <v>2.5</v>
      </c>
      <c r="K353" s="198">
        <v>5.0999999999999996</v>
      </c>
      <c r="L353" s="198">
        <v>16.7</v>
      </c>
      <c r="M353" s="198">
        <v>12</v>
      </c>
      <c r="N353" s="206">
        <v>17.100000000000001</v>
      </c>
    </row>
    <row r="354" spans="1:14">
      <c r="A354" s="205" t="s">
        <v>818</v>
      </c>
      <c r="B354" s="197">
        <v>6</v>
      </c>
      <c r="C354" s="198">
        <v>27.2</v>
      </c>
      <c r="D354" s="198">
        <v>27.5</v>
      </c>
      <c r="E354" s="198">
        <v>13.3</v>
      </c>
      <c r="F354" s="198">
        <v>13.3</v>
      </c>
      <c r="G354" s="198">
        <v>8.1</v>
      </c>
      <c r="H354" s="198">
        <v>2.1</v>
      </c>
      <c r="I354" s="198">
        <v>-4.4000000000000004</v>
      </c>
      <c r="J354" s="198">
        <v>4</v>
      </c>
      <c r="K354" s="198">
        <v>4.5999999999999996</v>
      </c>
      <c r="L354" s="198">
        <v>13</v>
      </c>
      <c r="M354" s="198">
        <v>14.8</v>
      </c>
      <c r="N354" s="206">
        <v>17.7</v>
      </c>
    </row>
    <row r="355" spans="1:14">
      <c r="A355" s="205" t="s">
        <v>818</v>
      </c>
      <c r="B355" s="197">
        <v>7</v>
      </c>
      <c r="C355" s="198">
        <v>27.7</v>
      </c>
      <c r="D355" s="198">
        <v>28.5</v>
      </c>
      <c r="E355" s="198">
        <v>11.1</v>
      </c>
      <c r="F355" s="198">
        <v>13.4</v>
      </c>
      <c r="G355" s="198">
        <v>12.1</v>
      </c>
      <c r="H355" s="198">
        <v>1.5</v>
      </c>
      <c r="I355" s="198">
        <v>-1.5</v>
      </c>
      <c r="J355" s="198">
        <v>5.7</v>
      </c>
      <c r="K355" s="198">
        <v>1.5</v>
      </c>
      <c r="L355" s="198">
        <v>10.5</v>
      </c>
      <c r="M355" s="198">
        <v>15.9</v>
      </c>
      <c r="N355" s="206">
        <v>17.3</v>
      </c>
    </row>
    <row r="356" spans="1:14">
      <c r="A356" s="205" t="s">
        <v>818</v>
      </c>
      <c r="B356" s="197">
        <v>8</v>
      </c>
      <c r="C356" s="198">
        <v>19.5</v>
      </c>
      <c r="D356" s="198">
        <v>28</v>
      </c>
      <c r="E356" s="198">
        <v>12.2</v>
      </c>
      <c r="F356" s="198">
        <v>12.5</v>
      </c>
      <c r="G356" s="198">
        <v>12.2</v>
      </c>
      <c r="H356" s="198">
        <v>2.1</v>
      </c>
      <c r="I356" s="198">
        <v>1.5</v>
      </c>
      <c r="J356" s="198">
        <v>5.5</v>
      </c>
      <c r="K356" s="198">
        <v>1.9</v>
      </c>
      <c r="L356" s="198">
        <v>7.9</v>
      </c>
      <c r="M356" s="198">
        <v>14.7</v>
      </c>
      <c r="N356" s="206">
        <v>18.399999999999999</v>
      </c>
    </row>
    <row r="357" spans="1:14">
      <c r="A357" s="205" t="s">
        <v>818</v>
      </c>
      <c r="B357" s="197">
        <v>9</v>
      </c>
      <c r="C357" s="198">
        <v>17</v>
      </c>
      <c r="D357" s="198">
        <v>27.7</v>
      </c>
      <c r="E357" s="198">
        <v>10.5</v>
      </c>
      <c r="F357" s="198">
        <v>10.4</v>
      </c>
      <c r="G357" s="198">
        <v>12.5</v>
      </c>
      <c r="H357" s="198">
        <v>3.1</v>
      </c>
      <c r="I357" s="198">
        <v>-0.3</v>
      </c>
      <c r="J357" s="198">
        <v>7.4</v>
      </c>
      <c r="K357" s="198">
        <v>1.2</v>
      </c>
      <c r="L357" s="198">
        <v>6.3</v>
      </c>
      <c r="M357" s="198">
        <v>15.4</v>
      </c>
      <c r="N357" s="206">
        <v>17.2</v>
      </c>
    </row>
    <row r="358" spans="1:14">
      <c r="A358" s="205" t="s">
        <v>818</v>
      </c>
      <c r="B358" s="197">
        <v>10</v>
      </c>
      <c r="C358" s="198">
        <v>16.3</v>
      </c>
      <c r="D358" s="198">
        <v>27.7</v>
      </c>
      <c r="E358" s="198">
        <v>14</v>
      </c>
      <c r="F358" s="198">
        <v>6.8</v>
      </c>
      <c r="G358" s="198">
        <v>15.5</v>
      </c>
      <c r="H358" s="198">
        <v>2.1</v>
      </c>
      <c r="I358" s="198">
        <v>0.1</v>
      </c>
      <c r="J358" s="198">
        <v>3.2</v>
      </c>
      <c r="K358" s="198">
        <v>5.0999999999999996</v>
      </c>
      <c r="L358" s="198">
        <v>7.3</v>
      </c>
      <c r="M358" s="198">
        <v>13.5</v>
      </c>
      <c r="N358" s="206">
        <v>17.8</v>
      </c>
    </row>
    <row r="359" spans="1:14">
      <c r="A359" s="205" t="s">
        <v>818</v>
      </c>
      <c r="B359" s="197">
        <v>11</v>
      </c>
      <c r="C359" s="198">
        <v>19.100000000000001</v>
      </c>
      <c r="D359" s="198">
        <v>26.6</v>
      </c>
      <c r="E359" s="198">
        <v>13.7</v>
      </c>
      <c r="F359" s="198">
        <v>5</v>
      </c>
      <c r="G359" s="198">
        <v>13.5</v>
      </c>
      <c r="H359" s="198">
        <v>-1.3</v>
      </c>
      <c r="I359" s="198">
        <v>-0.1</v>
      </c>
      <c r="J359" s="198">
        <v>2.4</v>
      </c>
      <c r="K359" s="198">
        <v>4.5999999999999996</v>
      </c>
      <c r="L359" s="198">
        <v>8.6</v>
      </c>
      <c r="M359" s="198">
        <v>13.8</v>
      </c>
      <c r="N359" s="206">
        <v>17.5</v>
      </c>
    </row>
    <row r="360" spans="1:14">
      <c r="A360" s="205" t="s">
        <v>818</v>
      </c>
      <c r="B360" s="197">
        <v>12</v>
      </c>
      <c r="C360" s="198">
        <v>24.5</v>
      </c>
      <c r="D360" s="198">
        <v>25.5</v>
      </c>
      <c r="E360" s="198">
        <v>16</v>
      </c>
      <c r="F360" s="198">
        <v>2.4</v>
      </c>
      <c r="G360" s="198">
        <v>9.6</v>
      </c>
      <c r="H360" s="198">
        <v>5.8</v>
      </c>
      <c r="I360" s="198">
        <v>3.5</v>
      </c>
      <c r="J360" s="198">
        <v>0.8</v>
      </c>
      <c r="K360" s="198">
        <v>4.5999999999999996</v>
      </c>
      <c r="L360" s="198">
        <v>11</v>
      </c>
      <c r="M360" s="198">
        <v>12.3</v>
      </c>
      <c r="N360" s="206">
        <v>16.5</v>
      </c>
    </row>
    <row r="361" spans="1:14">
      <c r="A361" s="205" t="s">
        <v>818</v>
      </c>
      <c r="B361" s="197">
        <v>13</v>
      </c>
      <c r="C361" s="198">
        <v>19.7</v>
      </c>
      <c r="D361" s="198">
        <v>28</v>
      </c>
      <c r="E361" s="198">
        <v>18</v>
      </c>
      <c r="F361" s="198">
        <v>3.4</v>
      </c>
      <c r="G361" s="198">
        <v>6.8</v>
      </c>
      <c r="H361" s="198">
        <v>4.5999999999999996</v>
      </c>
      <c r="I361" s="198">
        <v>3.7</v>
      </c>
      <c r="J361" s="198">
        <v>1.7</v>
      </c>
      <c r="K361" s="198">
        <v>3.4</v>
      </c>
      <c r="L361" s="198">
        <v>12.1</v>
      </c>
      <c r="M361" s="198">
        <v>13</v>
      </c>
      <c r="N361" s="206">
        <v>17.5</v>
      </c>
    </row>
    <row r="362" spans="1:14">
      <c r="A362" s="205" t="s">
        <v>818</v>
      </c>
      <c r="B362" s="197">
        <v>14</v>
      </c>
      <c r="C362" s="198">
        <v>20.399999999999999</v>
      </c>
      <c r="D362" s="198">
        <v>28.4</v>
      </c>
      <c r="E362" s="198">
        <v>16.3</v>
      </c>
      <c r="F362" s="198">
        <v>7.5</v>
      </c>
      <c r="G362" s="198">
        <v>7.8</v>
      </c>
      <c r="H362" s="198">
        <v>1.6</v>
      </c>
      <c r="I362" s="198">
        <v>1.2</v>
      </c>
      <c r="J362" s="198">
        <v>4.5</v>
      </c>
      <c r="K362" s="198">
        <v>3.3</v>
      </c>
      <c r="L362" s="198">
        <v>9.4</v>
      </c>
      <c r="M362" s="198">
        <v>12.9</v>
      </c>
      <c r="N362" s="206">
        <v>18.2</v>
      </c>
    </row>
    <row r="363" spans="1:14">
      <c r="A363" s="205" t="s">
        <v>818</v>
      </c>
      <c r="B363" s="197">
        <v>15</v>
      </c>
      <c r="C363" s="198">
        <v>21.7</v>
      </c>
      <c r="D363" s="198">
        <v>26.1</v>
      </c>
      <c r="E363" s="198">
        <v>15</v>
      </c>
      <c r="F363" s="198">
        <v>10.1</v>
      </c>
      <c r="G363" s="198">
        <v>9.3000000000000007</v>
      </c>
      <c r="H363" s="198">
        <v>2.4</v>
      </c>
      <c r="I363" s="198">
        <v>0.5</v>
      </c>
      <c r="J363" s="198">
        <v>5.2</v>
      </c>
      <c r="K363" s="198">
        <v>1.7</v>
      </c>
      <c r="L363" s="198">
        <v>10</v>
      </c>
      <c r="M363" s="198">
        <v>7.8</v>
      </c>
      <c r="N363" s="206">
        <v>16</v>
      </c>
    </row>
    <row r="364" spans="1:14">
      <c r="A364" s="205" t="s">
        <v>818</v>
      </c>
      <c r="B364" s="197">
        <v>16</v>
      </c>
      <c r="C364" s="198">
        <v>24.6</v>
      </c>
      <c r="D364" s="198">
        <v>22.6</v>
      </c>
      <c r="E364" s="198">
        <v>19.3</v>
      </c>
      <c r="F364" s="198">
        <v>8.8000000000000007</v>
      </c>
      <c r="G364" s="198">
        <v>11.5</v>
      </c>
      <c r="H364" s="198">
        <v>2.2999999999999998</v>
      </c>
      <c r="I364" s="198">
        <v>-1</v>
      </c>
      <c r="J364" s="198">
        <v>3</v>
      </c>
      <c r="K364" s="198">
        <v>2.8</v>
      </c>
      <c r="L364" s="198">
        <v>13.7</v>
      </c>
      <c r="M364" s="198">
        <v>8.5</v>
      </c>
      <c r="N364" s="206">
        <v>21.3</v>
      </c>
    </row>
    <row r="365" spans="1:14">
      <c r="A365" s="205" t="s">
        <v>818</v>
      </c>
      <c r="B365" s="197">
        <v>17</v>
      </c>
      <c r="C365" s="198">
        <v>25.5</v>
      </c>
      <c r="D365" s="198">
        <v>18.100000000000001</v>
      </c>
      <c r="E365" s="198">
        <v>20.9</v>
      </c>
      <c r="F365" s="198">
        <v>5.2</v>
      </c>
      <c r="G365" s="198">
        <v>11.9</v>
      </c>
      <c r="H365" s="198">
        <v>2.1</v>
      </c>
      <c r="I365" s="198">
        <v>-3.6</v>
      </c>
      <c r="J365" s="198">
        <v>2.1</v>
      </c>
      <c r="K365" s="198">
        <v>4.0999999999999996</v>
      </c>
      <c r="L365" s="198">
        <v>12.9</v>
      </c>
      <c r="M365" s="198">
        <v>9.1999999999999993</v>
      </c>
      <c r="N365" s="206">
        <v>18</v>
      </c>
    </row>
    <row r="366" spans="1:14">
      <c r="A366" s="205" t="s">
        <v>818</v>
      </c>
      <c r="B366" s="197">
        <v>18</v>
      </c>
      <c r="C366" s="198">
        <v>25.9</v>
      </c>
      <c r="D366" s="198">
        <v>15.1</v>
      </c>
      <c r="E366" s="198">
        <v>16.100000000000001</v>
      </c>
      <c r="F366" s="198">
        <v>6.5</v>
      </c>
      <c r="G366" s="198">
        <v>11.2</v>
      </c>
      <c r="H366" s="198">
        <v>2.6</v>
      </c>
      <c r="I366" s="198">
        <v>-6.4</v>
      </c>
      <c r="J366" s="198">
        <v>3.7</v>
      </c>
      <c r="K366" s="198">
        <v>6.5</v>
      </c>
      <c r="L366" s="198">
        <v>7.8</v>
      </c>
      <c r="M366" s="198">
        <v>11.4</v>
      </c>
      <c r="N366" s="206">
        <v>18.899999999999999</v>
      </c>
    </row>
    <row r="367" spans="1:14">
      <c r="A367" s="205" t="s">
        <v>818</v>
      </c>
      <c r="B367" s="197">
        <v>19</v>
      </c>
      <c r="C367" s="198">
        <v>26.5</v>
      </c>
      <c r="D367" s="198">
        <v>16.7</v>
      </c>
      <c r="E367" s="198">
        <v>16.8</v>
      </c>
      <c r="F367" s="198">
        <v>7.5</v>
      </c>
      <c r="G367" s="198">
        <v>12.1</v>
      </c>
      <c r="H367" s="198">
        <v>3.4</v>
      </c>
      <c r="I367" s="198">
        <v>-6.5</v>
      </c>
      <c r="J367" s="198">
        <v>2.8</v>
      </c>
      <c r="K367" s="198">
        <v>4.3</v>
      </c>
      <c r="L367" s="198">
        <v>8.9</v>
      </c>
      <c r="M367" s="198">
        <v>13.6</v>
      </c>
      <c r="N367" s="206">
        <v>16.5</v>
      </c>
    </row>
    <row r="368" spans="1:14">
      <c r="A368" s="205" t="s">
        <v>818</v>
      </c>
      <c r="B368" s="197">
        <v>20</v>
      </c>
      <c r="C368" s="198">
        <v>24.1</v>
      </c>
      <c r="D368" s="198">
        <v>16.399999999999999</v>
      </c>
      <c r="E368" s="198">
        <v>13.6</v>
      </c>
      <c r="F368" s="198">
        <v>6.8</v>
      </c>
      <c r="G368" s="198">
        <v>6.5</v>
      </c>
      <c r="H368" s="198">
        <v>2.9</v>
      </c>
      <c r="I368" s="198">
        <v>-4.0999999999999996</v>
      </c>
      <c r="J368" s="198">
        <v>3.7</v>
      </c>
      <c r="K368" s="198">
        <v>4.5999999999999996</v>
      </c>
      <c r="L368" s="198">
        <v>7.3</v>
      </c>
      <c r="M368" s="198">
        <v>14.6</v>
      </c>
      <c r="N368" s="206">
        <v>15.2</v>
      </c>
    </row>
    <row r="369" spans="1:14">
      <c r="A369" s="205" t="s">
        <v>818</v>
      </c>
      <c r="B369" s="197">
        <v>21</v>
      </c>
      <c r="C369" s="198">
        <v>27.1</v>
      </c>
      <c r="D369" s="198">
        <v>16.8</v>
      </c>
      <c r="E369" s="198">
        <v>12.3</v>
      </c>
      <c r="F369" s="198">
        <v>8.4</v>
      </c>
      <c r="G369" s="198">
        <v>2.7</v>
      </c>
      <c r="H369" s="198">
        <v>1.5</v>
      </c>
      <c r="I369" s="198">
        <v>-5.2</v>
      </c>
      <c r="J369" s="198">
        <v>11.6</v>
      </c>
      <c r="K369" s="198">
        <v>6.9</v>
      </c>
      <c r="L369" s="198">
        <v>9.6</v>
      </c>
      <c r="M369" s="198">
        <v>16.5</v>
      </c>
      <c r="N369" s="206">
        <v>18.3</v>
      </c>
    </row>
    <row r="370" spans="1:14">
      <c r="A370" s="205" t="s">
        <v>818</v>
      </c>
      <c r="B370" s="197">
        <v>22</v>
      </c>
      <c r="C370" s="198">
        <v>28.2</v>
      </c>
      <c r="D370" s="198">
        <v>17.899999999999999</v>
      </c>
      <c r="E370" s="198">
        <v>14.6</v>
      </c>
      <c r="F370" s="198">
        <v>8.1</v>
      </c>
      <c r="G370" s="198">
        <v>1</v>
      </c>
      <c r="H370" s="198">
        <v>8.3000000000000007</v>
      </c>
      <c r="I370" s="198">
        <v>-7.9</v>
      </c>
      <c r="J370" s="198">
        <v>12.4</v>
      </c>
      <c r="K370" s="198">
        <v>5.0999999999999996</v>
      </c>
      <c r="L370" s="198">
        <v>11.2</v>
      </c>
      <c r="M370" s="198">
        <v>19.2</v>
      </c>
      <c r="N370" s="206">
        <v>21.8</v>
      </c>
    </row>
    <row r="371" spans="1:14">
      <c r="A371" s="205" t="s">
        <v>818</v>
      </c>
      <c r="B371" s="197">
        <v>23</v>
      </c>
      <c r="C371" s="198">
        <v>24.4</v>
      </c>
      <c r="D371" s="198">
        <v>17.600000000000001</v>
      </c>
      <c r="E371" s="198">
        <v>11.8</v>
      </c>
      <c r="F371" s="198">
        <v>9</v>
      </c>
      <c r="G371" s="198">
        <v>-1.4</v>
      </c>
      <c r="H371" s="198">
        <v>5.3</v>
      </c>
      <c r="I371" s="198">
        <v>-7.2</v>
      </c>
      <c r="J371" s="198">
        <v>6.1</v>
      </c>
      <c r="K371" s="198">
        <v>4.3</v>
      </c>
      <c r="L371" s="198">
        <v>10.6</v>
      </c>
      <c r="M371" s="198">
        <v>18.600000000000001</v>
      </c>
      <c r="N371" s="206">
        <v>25.3</v>
      </c>
    </row>
    <row r="372" spans="1:14">
      <c r="A372" s="205" t="s">
        <v>818</v>
      </c>
      <c r="B372" s="197">
        <v>24</v>
      </c>
      <c r="C372" s="198">
        <v>25.9</v>
      </c>
      <c r="D372" s="198">
        <v>21</v>
      </c>
      <c r="E372" s="198">
        <v>14.6</v>
      </c>
      <c r="F372" s="198">
        <v>6.8</v>
      </c>
      <c r="G372" s="198">
        <v>-0.8</v>
      </c>
      <c r="H372" s="198">
        <v>3.9</v>
      </c>
      <c r="I372" s="198">
        <v>2.5</v>
      </c>
      <c r="J372" s="198">
        <v>1.3</v>
      </c>
      <c r="K372" s="198">
        <v>4.3</v>
      </c>
      <c r="L372" s="198">
        <v>3.7</v>
      </c>
      <c r="M372" s="198">
        <v>14.1</v>
      </c>
      <c r="N372" s="206">
        <v>25.7</v>
      </c>
    </row>
    <row r="373" spans="1:14">
      <c r="A373" s="205" t="s">
        <v>818</v>
      </c>
      <c r="B373" s="197">
        <v>25</v>
      </c>
      <c r="C373" s="198">
        <v>22.4</v>
      </c>
      <c r="D373" s="198">
        <v>16.899999999999999</v>
      </c>
      <c r="E373" s="198">
        <v>14.5</v>
      </c>
      <c r="F373" s="198">
        <v>9</v>
      </c>
      <c r="G373" s="198">
        <v>-1.7</v>
      </c>
      <c r="H373" s="198">
        <v>2.5</v>
      </c>
      <c r="I373" s="198">
        <v>4.5</v>
      </c>
      <c r="J373" s="198">
        <v>0.2</v>
      </c>
      <c r="K373" s="198">
        <v>5.9</v>
      </c>
      <c r="L373" s="198">
        <v>2.4</v>
      </c>
      <c r="M373" s="198">
        <v>14.7</v>
      </c>
      <c r="N373" s="206">
        <v>26.9</v>
      </c>
    </row>
    <row r="374" spans="1:14">
      <c r="A374" s="205" t="s">
        <v>818</v>
      </c>
      <c r="B374" s="197">
        <v>26</v>
      </c>
      <c r="C374" s="198">
        <v>18.600000000000001</v>
      </c>
      <c r="D374" s="198">
        <v>17.5</v>
      </c>
      <c r="E374" s="198">
        <v>13.5</v>
      </c>
      <c r="F374" s="198">
        <v>9.3000000000000007</v>
      </c>
      <c r="G374" s="198">
        <v>1.3</v>
      </c>
      <c r="H374" s="198">
        <v>4.9000000000000004</v>
      </c>
      <c r="I374" s="198">
        <v>5.0999999999999996</v>
      </c>
      <c r="J374" s="198">
        <v>0</v>
      </c>
      <c r="K374" s="198">
        <v>5.2</v>
      </c>
      <c r="L374" s="198">
        <v>5.6</v>
      </c>
      <c r="M374" s="198">
        <v>17.399999999999999</v>
      </c>
      <c r="N374" s="206">
        <v>18.8</v>
      </c>
    </row>
    <row r="375" spans="1:14">
      <c r="A375" s="205" t="s">
        <v>818</v>
      </c>
      <c r="B375" s="197">
        <v>27</v>
      </c>
      <c r="C375" s="198">
        <v>16.399999999999999</v>
      </c>
      <c r="D375" s="198">
        <v>21</v>
      </c>
      <c r="E375" s="198">
        <v>13</v>
      </c>
      <c r="F375" s="198">
        <v>9.5</v>
      </c>
      <c r="G375" s="198">
        <v>1.9</v>
      </c>
      <c r="H375" s="198">
        <v>-1.3</v>
      </c>
      <c r="I375" s="198">
        <v>6.7</v>
      </c>
      <c r="J375" s="198">
        <v>2</v>
      </c>
      <c r="K375" s="198">
        <v>6.4</v>
      </c>
      <c r="L375" s="198">
        <v>3</v>
      </c>
      <c r="M375" s="198">
        <v>19.2</v>
      </c>
      <c r="N375" s="206">
        <v>16.8</v>
      </c>
    </row>
    <row r="376" spans="1:14">
      <c r="A376" s="205" t="s">
        <v>818</v>
      </c>
      <c r="B376" s="197">
        <v>28</v>
      </c>
      <c r="C376" s="198">
        <v>20.3</v>
      </c>
      <c r="D376" s="198">
        <v>23.8</v>
      </c>
      <c r="E376" s="198">
        <v>11.6</v>
      </c>
      <c r="F376" s="198">
        <v>7.8</v>
      </c>
      <c r="G376" s="198">
        <v>1.9</v>
      </c>
      <c r="H376" s="198">
        <v>2.9</v>
      </c>
      <c r="I376" s="198">
        <v>7.8</v>
      </c>
      <c r="J376" s="198">
        <v>5.6</v>
      </c>
      <c r="K376" s="198">
        <v>7.6</v>
      </c>
      <c r="L376" s="198">
        <v>4.5</v>
      </c>
      <c r="M376" s="198">
        <v>19.899999999999999</v>
      </c>
      <c r="N376" s="206">
        <v>20.100000000000001</v>
      </c>
    </row>
    <row r="377" spans="1:14">
      <c r="A377" s="205" t="s">
        <v>818</v>
      </c>
      <c r="B377" s="197">
        <v>29</v>
      </c>
      <c r="C377" s="198">
        <v>17.100000000000001</v>
      </c>
      <c r="D377" s="198">
        <v>25.4</v>
      </c>
      <c r="E377" s="198">
        <v>11.1</v>
      </c>
      <c r="F377" s="198">
        <v>7.9</v>
      </c>
      <c r="G377" s="198">
        <v>4.3</v>
      </c>
      <c r="H377" s="198">
        <v>2.1</v>
      </c>
      <c r="I377" s="198">
        <v>4.5</v>
      </c>
      <c r="J377" s="198">
        <v>3.9</v>
      </c>
      <c r="K377" s="198">
        <v>10</v>
      </c>
      <c r="L377" s="198">
        <v>8.1999999999999993</v>
      </c>
      <c r="M377" s="198">
        <v>21.9</v>
      </c>
      <c r="N377" s="206">
        <v>22.3</v>
      </c>
    </row>
    <row r="378" spans="1:14">
      <c r="A378" s="205" t="s">
        <v>818</v>
      </c>
      <c r="B378" s="197">
        <v>30</v>
      </c>
      <c r="C378" s="198">
        <v>18.2</v>
      </c>
      <c r="D378" s="198">
        <v>26.3</v>
      </c>
      <c r="E378" s="198">
        <v>9.4</v>
      </c>
      <c r="F378" s="198">
        <v>7.9</v>
      </c>
      <c r="G378" s="198">
        <v>8</v>
      </c>
      <c r="H378" s="198">
        <v>-2.5</v>
      </c>
      <c r="I378" s="198">
        <v>3.3</v>
      </c>
      <c r="J378" s="198"/>
      <c r="K378" s="198">
        <v>11</v>
      </c>
      <c r="L378" s="198">
        <v>11</v>
      </c>
      <c r="M378" s="198">
        <v>19.3</v>
      </c>
      <c r="N378" s="206">
        <v>20.399999999999999</v>
      </c>
    </row>
    <row r="379" spans="1:14" ht="15" thickBot="1">
      <c r="A379" s="213" t="s">
        <v>818</v>
      </c>
      <c r="B379" s="214">
        <v>31</v>
      </c>
      <c r="C379" s="215">
        <v>19.3</v>
      </c>
      <c r="D379" s="215">
        <v>25.6</v>
      </c>
      <c r="E379" s="215"/>
      <c r="F379" s="215">
        <v>7.9</v>
      </c>
      <c r="G379" s="215"/>
      <c r="H379" s="215">
        <v>-4</v>
      </c>
      <c r="I379" s="215">
        <v>4.0999999999999996</v>
      </c>
      <c r="J379" s="215"/>
      <c r="K379" s="215">
        <v>13.8</v>
      </c>
      <c r="L379" s="215"/>
      <c r="M379" s="215">
        <v>17.2</v>
      </c>
      <c r="N379" s="216"/>
    </row>
    <row r="380" spans="1:14">
      <c r="A380" s="217" t="s">
        <v>652</v>
      </c>
      <c r="B380" s="218" t="s">
        <v>211</v>
      </c>
      <c r="C380" s="219">
        <v>0</v>
      </c>
      <c r="D380" s="219">
        <v>0</v>
      </c>
      <c r="E380" s="219">
        <v>9</v>
      </c>
      <c r="F380" s="219">
        <v>27</v>
      </c>
      <c r="G380" s="219">
        <v>29</v>
      </c>
      <c r="H380" s="219">
        <v>31</v>
      </c>
      <c r="I380" s="219">
        <v>31</v>
      </c>
      <c r="J380" s="219">
        <v>29</v>
      </c>
      <c r="K380" s="219">
        <v>30</v>
      </c>
      <c r="L380" s="219">
        <v>26</v>
      </c>
      <c r="M380" s="219">
        <v>10</v>
      </c>
      <c r="N380" s="220">
        <v>1</v>
      </c>
    </row>
    <row r="381" spans="1:14" ht="15" thickBot="1">
      <c r="A381" s="209" t="s">
        <v>651</v>
      </c>
      <c r="B381" s="210" t="s">
        <v>650</v>
      </c>
      <c r="C381" s="211">
        <v>22.616129032258062</v>
      </c>
      <c r="D381" s="211">
        <v>22.761290322580642</v>
      </c>
      <c r="E381" s="211">
        <v>14.780000000000005</v>
      </c>
      <c r="F381" s="211">
        <v>8.8322580645161288</v>
      </c>
      <c r="G381" s="211">
        <v>6.8266666666666671</v>
      </c>
      <c r="H381" s="211">
        <v>2.8580645161290326</v>
      </c>
      <c r="I381" s="211">
        <v>-0.85483870967741937</v>
      </c>
      <c r="J381" s="211">
        <v>4.2827586206896546</v>
      </c>
      <c r="K381" s="211">
        <v>4.806451612903226</v>
      </c>
      <c r="L381" s="211">
        <v>9.15</v>
      </c>
      <c r="M381" s="211">
        <v>14.374193548387096</v>
      </c>
      <c r="N381" s="212">
        <v>18.806666666666665</v>
      </c>
    </row>
    <row r="382" spans="1:14">
      <c r="B382" s="108"/>
      <c r="C382" s="105"/>
      <c r="D382" s="105"/>
      <c r="E382" s="107"/>
      <c r="F382" s="105"/>
      <c r="G382" s="105"/>
      <c r="H382" s="106"/>
      <c r="I382" s="105"/>
      <c r="J382" s="105"/>
      <c r="K382" s="105"/>
      <c r="L382" s="105"/>
      <c r="M382" s="105"/>
      <c r="N382" s="105"/>
    </row>
    <row r="383" spans="1:14" ht="15" thickBot="1">
      <c r="A383" s="96" t="s">
        <v>1118</v>
      </c>
      <c r="C383" s="105"/>
      <c r="D383" s="105"/>
      <c r="E383" s="107"/>
      <c r="F383" s="105"/>
      <c r="G383" s="105"/>
      <c r="H383" s="106"/>
      <c r="I383" s="105"/>
      <c r="J383" s="105"/>
      <c r="K383" s="105"/>
      <c r="L383" s="105"/>
      <c r="M383" s="105"/>
      <c r="N383" s="105"/>
    </row>
    <row r="384" spans="1:14">
      <c r="A384" s="109"/>
      <c r="B384" s="233" t="s">
        <v>236</v>
      </c>
      <c r="C384" s="234" t="s">
        <v>666</v>
      </c>
      <c r="D384" s="234" t="s">
        <v>666</v>
      </c>
      <c r="E384" s="234" t="s">
        <v>666</v>
      </c>
      <c r="F384" s="234" t="s">
        <v>666</v>
      </c>
      <c r="G384" s="234" t="s">
        <v>666</v>
      </c>
      <c r="H384" s="234" t="s">
        <v>666</v>
      </c>
      <c r="I384" s="234" t="s">
        <v>1108</v>
      </c>
      <c r="J384" s="234" t="s">
        <v>1108</v>
      </c>
      <c r="K384" s="234" t="s">
        <v>1108</v>
      </c>
      <c r="L384" s="234" t="s">
        <v>1108</v>
      </c>
      <c r="M384" s="234" t="s">
        <v>1108</v>
      </c>
      <c r="N384" s="235" t="s">
        <v>1108</v>
      </c>
    </row>
    <row r="385" spans="1:14" ht="15" thickBot="1">
      <c r="A385" s="109"/>
      <c r="B385" s="238" t="s">
        <v>195</v>
      </c>
      <c r="C385" s="236" t="s">
        <v>665</v>
      </c>
      <c r="D385" s="236" t="s">
        <v>664</v>
      </c>
      <c r="E385" s="236" t="s">
        <v>663</v>
      </c>
      <c r="F385" s="236" t="s">
        <v>662</v>
      </c>
      <c r="G385" s="236" t="s">
        <v>661</v>
      </c>
      <c r="H385" s="236" t="s">
        <v>660</v>
      </c>
      <c r="I385" s="236" t="s">
        <v>659</v>
      </c>
      <c r="J385" s="236" t="s">
        <v>658</v>
      </c>
      <c r="K385" s="236" t="s">
        <v>657</v>
      </c>
      <c r="L385" s="236" t="s">
        <v>656</v>
      </c>
      <c r="M385" s="236" t="s">
        <v>655</v>
      </c>
      <c r="N385" s="237" t="s">
        <v>654</v>
      </c>
    </row>
    <row r="386" spans="1:14">
      <c r="A386" s="195" t="s">
        <v>742</v>
      </c>
      <c r="B386" s="196" t="s">
        <v>653</v>
      </c>
    </row>
    <row r="387" spans="1:14">
      <c r="A387" s="190" t="s">
        <v>823</v>
      </c>
      <c r="B387" s="197">
        <v>1</v>
      </c>
      <c r="C387" s="198">
        <v>23.6</v>
      </c>
      <c r="D387" s="198">
        <v>21.3</v>
      </c>
      <c r="E387" s="198">
        <v>23.2</v>
      </c>
      <c r="F387" s="198">
        <v>7.7</v>
      </c>
      <c r="G387" s="198">
        <v>4</v>
      </c>
      <c r="H387" s="198">
        <v>8.1999999999999993</v>
      </c>
      <c r="I387" s="198">
        <v>-2.2999999999999998</v>
      </c>
      <c r="J387" s="198">
        <v>8.3000000000000007</v>
      </c>
      <c r="K387" s="198">
        <v>1.5</v>
      </c>
      <c r="L387" s="198">
        <v>7</v>
      </c>
      <c r="M387" s="198">
        <v>13.9</v>
      </c>
      <c r="N387" s="198">
        <v>17.100000000000001</v>
      </c>
    </row>
    <row r="388" spans="1:14">
      <c r="A388" s="190" t="s">
        <v>823</v>
      </c>
      <c r="B388" s="197">
        <v>2</v>
      </c>
      <c r="C388" s="198">
        <v>24.3</v>
      </c>
      <c r="D388" s="198">
        <v>18.8</v>
      </c>
      <c r="E388" s="198">
        <v>18.3</v>
      </c>
      <c r="F388" s="198">
        <v>11.3</v>
      </c>
      <c r="G388" s="198">
        <v>3</v>
      </c>
      <c r="H388" s="198">
        <v>8.8000000000000007</v>
      </c>
      <c r="I388" s="198">
        <v>-3.6</v>
      </c>
      <c r="J388" s="198">
        <v>7.7</v>
      </c>
      <c r="K388" s="198">
        <v>4.3</v>
      </c>
      <c r="L388" s="198">
        <v>9.1999999999999993</v>
      </c>
      <c r="M388" s="198">
        <v>14.8</v>
      </c>
      <c r="N388" s="198">
        <v>17.8</v>
      </c>
    </row>
    <row r="389" spans="1:14">
      <c r="A389" s="190" t="s">
        <v>823</v>
      </c>
      <c r="B389" s="197">
        <v>3</v>
      </c>
      <c r="C389" s="198">
        <v>24.5</v>
      </c>
      <c r="D389" s="198">
        <v>22.5</v>
      </c>
      <c r="E389" s="198">
        <v>19.100000000000001</v>
      </c>
      <c r="F389" s="198">
        <v>15.6</v>
      </c>
      <c r="G389" s="198">
        <v>4.5</v>
      </c>
      <c r="H389" s="198">
        <v>4.4000000000000004</v>
      </c>
      <c r="I389" s="198">
        <v>-5.2</v>
      </c>
      <c r="J389" s="198">
        <v>5.0999999999999996</v>
      </c>
      <c r="K389" s="198">
        <v>3.5</v>
      </c>
      <c r="L389" s="198">
        <v>14.2</v>
      </c>
      <c r="M389" s="198">
        <v>12.5</v>
      </c>
      <c r="N389" s="198">
        <v>17.899999999999999</v>
      </c>
    </row>
    <row r="390" spans="1:14">
      <c r="A390" s="190" t="s">
        <v>823</v>
      </c>
      <c r="B390" s="197">
        <v>4</v>
      </c>
      <c r="C390" s="198">
        <v>25.9</v>
      </c>
      <c r="D390" s="198">
        <v>24.2</v>
      </c>
      <c r="E390" s="198">
        <v>17.100000000000001</v>
      </c>
      <c r="F390" s="198">
        <v>13.1</v>
      </c>
      <c r="G390" s="198">
        <v>0.6</v>
      </c>
      <c r="H390" s="198">
        <v>2.9</v>
      </c>
      <c r="I390" s="198">
        <v>-7.6</v>
      </c>
      <c r="J390" s="198">
        <v>2.8</v>
      </c>
      <c r="K390" s="198">
        <v>2.5</v>
      </c>
      <c r="L390" s="198">
        <v>13.8</v>
      </c>
      <c r="M390" s="198">
        <v>11.4</v>
      </c>
      <c r="N390" s="198">
        <v>20</v>
      </c>
    </row>
    <row r="391" spans="1:14">
      <c r="A391" s="190" t="s">
        <v>823</v>
      </c>
      <c r="B391" s="197">
        <v>5</v>
      </c>
      <c r="C391" s="198">
        <v>27</v>
      </c>
      <c r="D391" s="198">
        <v>25.7</v>
      </c>
      <c r="E391" s="198">
        <v>15.8</v>
      </c>
      <c r="F391" s="198">
        <v>13</v>
      </c>
      <c r="G391" s="198">
        <v>1.8</v>
      </c>
      <c r="H391" s="198">
        <v>4.5</v>
      </c>
      <c r="I391" s="198">
        <v>-6</v>
      </c>
      <c r="J391" s="198">
        <v>3.1</v>
      </c>
      <c r="K391" s="198">
        <v>7.2</v>
      </c>
      <c r="L391" s="198">
        <v>15.4</v>
      </c>
      <c r="M391" s="198">
        <v>13.8</v>
      </c>
      <c r="N391" s="198">
        <v>19.100000000000001</v>
      </c>
    </row>
    <row r="392" spans="1:14">
      <c r="A392" s="190" t="s">
        <v>823</v>
      </c>
      <c r="B392" s="197">
        <v>6</v>
      </c>
      <c r="C392" s="198">
        <v>27.7</v>
      </c>
      <c r="D392" s="198">
        <v>26.8</v>
      </c>
      <c r="E392" s="198">
        <v>14.9</v>
      </c>
      <c r="F392" s="198">
        <v>14.5</v>
      </c>
      <c r="G392" s="198">
        <v>3.5</v>
      </c>
      <c r="H392" s="198">
        <v>3.1</v>
      </c>
      <c r="I392" s="198">
        <v>-2.9</v>
      </c>
      <c r="J392" s="198">
        <v>5.5</v>
      </c>
      <c r="K392" s="198">
        <v>6.5</v>
      </c>
      <c r="L392" s="198">
        <v>14.2</v>
      </c>
      <c r="M392" s="198">
        <v>15.6</v>
      </c>
      <c r="N392" s="198">
        <v>18.399999999999999</v>
      </c>
    </row>
    <row r="393" spans="1:14">
      <c r="A393" s="190" t="s">
        <v>823</v>
      </c>
      <c r="B393" s="197">
        <v>7</v>
      </c>
      <c r="C393" s="198">
        <v>29.2</v>
      </c>
      <c r="D393" s="198">
        <v>26.9</v>
      </c>
      <c r="E393" s="198">
        <v>12.8</v>
      </c>
      <c r="F393" s="198">
        <v>14.5</v>
      </c>
      <c r="G393" s="198">
        <v>8.6</v>
      </c>
      <c r="H393" s="198">
        <v>2.5</v>
      </c>
      <c r="I393" s="198">
        <v>-0.6</v>
      </c>
      <c r="J393" s="198">
        <v>7.4</v>
      </c>
      <c r="K393" s="198">
        <v>3.2</v>
      </c>
      <c r="L393" s="198">
        <v>12.6</v>
      </c>
      <c r="M393" s="198">
        <v>16.399999999999999</v>
      </c>
      <c r="N393" s="198">
        <v>16.7</v>
      </c>
    </row>
    <row r="394" spans="1:14">
      <c r="A394" s="190" t="s">
        <v>823</v>
      </c>
      <c r="B394" s="197">
        <v>8</v>
      </c>
      <c r="C394" s="198">
        <v>20.6</v>
      </c>
      <c r="D394" s="198">
        <v>27.7</v>
      </c>
      <c r="E394" s="198">
        <v>12.2</v>
      </c>
      <c r="F394" s="198">
        <v>13.1</v>
      </c>
      <c r="G394" s="198">
        <v>9.5</v>
      </c>
      <c r="H394" s="198">
        <v>3.9</v>
      </c>
      <c r="I394" s="198">
        <v>0.1</v>
      </c>
      <c r="J394" s="198">
        <v>8.3000000000000007</v>
      </c>
      <c r="K394" s="198">
        <v>3.1</v>
      </c>
      <c r="L394" s="198">
        <v>9.1999999999999993</v>
      </c>
      <c r="M394" s="198">
        <v>16.8</v>
      </c>
      <c r="N394" s="198">
        <v>18.3</v>
      </c>
    </row>
    <row r="395" spans="1:14">
      <c r="A395" s="190" t="s">
        <v>823</v>
      </c>
      <c r="B395" s="197">
        <v>9</v>
      </c>
      <c r="C395" s="198">
        <v>17.7</v>
      </c>
      <c r="D395" s="198">
        <v>26.4</v>
      </c>
      <c r="E395" s="198">
        <v>11.9</v>
      </c>
      <c r="F395" s="198">
        <v>10.8</v>
      </c>
      <c r="G395" s="198">
        <v>10.9</v>
      </c>
      <c r="H395" s="198">
        <v>3.9</v>
      </c>
      <c r="I395" s="198">
        <v>0.5</v>
      </c>
      <c r="J395" s="198">
        <v>9.6</v>
      </c>
      <c r="K395" s="198">
        <v>2.4</v>
      </c>
      <c r="L395" s="198">
        <v>7</v>
      </c>
      <c r="M395" s="198">
        <v>16.2</v>
      </c>
      <c r="N395" s="198">
        <v>17.899999999999999</v>
      </c>
    </row>
    <row r="396" spans="1:14">
      <c r="A396" s="190" t="s">
        <v>823</v>
      </c>
      <c r="B396" s="197">
        <v>10</v>
      </c>
      <c r="C396" s="198">
        <v>16.7</v>
      </c>
      <c r="D396" s="198">
        <v>25.5</v>
      </c>
      <c r="E396" s="198">
        <v>15.3</v>
      </c>
      <c r="F396" s="198">
        <v>7.9</v>
      </c>
      <c r="G396" s="198">
        <v>16.100000000000001</v>
      </c>
      <c r="H396" s="198">
        <v>2.6</v>
      </c>
      <c r="I396" s="198">
        <v>1.1000000000000001</v>
      </c>
      <c r="J396" s="198">
        <v>4.0999999999999996</v>
      </c>
      <c r="K396" s="198">
        <v>6</v>
      </c>
      <c r="L396" s="198">
        <v>8.3000000000000007</v>
      </c>
      <c r="M396" s="198">
        <v>14.8</v>
      </c>
      <c r="N396" s="198">
        <v>17.3</v>
      </c>
    </row>
    <row r="397" spans="1:14">
      <c r="A397" s="190" t="s">
        <v>823</v>
      </c>
      <c r="B397" s="197">
        <v>11</v>
      </c>
      <c r="C397" s="198">
        <v>18.2</v>
      </c>
      <c r="D397" s="198">
        <v>27.4</v>
      </c>
      <c r="E397" s="198">
        <v>13.5</v>
      </c>
      <c r="F397" s="198">
        <v>6.8</v>
      </c>
      <c r="G397" s="198">
        <v>13.3</v>
      </c>
      <c r="H397" s="198">
        <v>-2</v>
      </c>
      <c r="I397" s="198">
        <v>1.3</v>
      </c>
      <c r="J397" s="198">
        <v>3.6</v>
      </c>
      <c r="K397" s="198">
        <v>6.5</v>
      </c>
      <c r="L397" s="198">
        <v>9</v>
      </c>
      <c r="M397" s="198">
        <v>14.8</v>
      </c>
      <c r="N397" s="198">
        <v>18.600000000000001</v>
      </c>
    </row>
    <row r="398" spans="1:14">
      <c r="A398" s="190" t="s">
        <v>823</v>
      </c>
      <c r="B398" s="197">
        <v>12</v>
      </c>
      <c r="C398" s="198">
        <v>22.2</v>
      </c>
      <c r="D398" s="198">
        <v>28.5</v>
      </c>
      <c r="E398" s="198">
        <v>16.7</v>
      </c>
      <c r="F398" s="198">
        <v>2.1</v>
      </c>
      <c r="G398" s="198">
        <v>9.4</v>
      </c>
      <c r="H398" s="198">
        <v>5.0999999999999996</v>
      </c>
      <c r="I398" s="198">
        <v>4.4000000000000004</v>
      </c>
      <c r="J398" s="198">
        <v>3.3</v>
      </c>
      <c r="K398" s="198">
        <v>5</v>
      </c>
      <c r="L398" s="198">
        <v>8.6999999999999993</v>
      </c>
      <c r="M398" s="198">
        <v>14.1</v>
      </c>
      <c r="N398" s="198">
        <v>19.2</v>
      </c>
    </row>
    <row r="399" spans="1:14">
      <c r="A399" s="190" t="s">
        <v>823</v>
      </c>
      <c r="B399" s="197">
        <v>13</v>
      </c>
      <c r="C399" s="198">
        <v>20.399999999999999</v>
      </c>
      <c r="D399" s="198">
        <v>28.3</v>
      </c>
      <c r="E399" s="198">
        <v>19.8</v>
      </c>
      <c r="F399" s="198">
        <v>5</v>
      </c>
      <c r="G399" s="198">
        <v>6.9</v>
      </c>
      <c r="H399" s="198">
        <v>4.5999999999999996</v>
      </c>
      <c r="I399" s="198">
        <v>4.2</v>
      </c>
      <c r="J399" s="198">
        <v>3</v>
      </c>
      <c r="K399" s="198">
        <v>4.7</v>
      </c>
      <c r="L399" s="198">
        <v>13.7</v>
      </c>
      <c r="M399" s="198">
        <v>13.7</v>
      </c>
      <c r="N399" s="198">
        <v>17.7</v>
      </c>
    </row>
    <row r="400" spans="1:14">
      <c r="A400" s="190" t="s">
        <v>823</v>
      </c>
      <c r="B400" s="197">
        <v>14</v>
      </c>
      <c r="C400" s="198">
        <v>21.8</v>
      </c>
      <c r="D400" s="198">
        <v>28.6</v>
      </c>
      <c r="E400" s="198">
        <v>18.3</v>
      </c>
      <c r="F400" s="198">
        <v>9</v>
      </c>
      <c r="G400" s="198">
        <v>9.6999999999999993</v>
      </c>
      <c r="H400" s="198">
        <v>1.4</v>
      </c>
      <c r="I400" s="198">
        <v>2.1</v>
      </c>
      <c r="J400" s="198">
        <v>6.2</v>
      </c>
      <c r="K400" s="198">
        <v>4.3</v>
      </c>
      <c r="L400" s="198">
        <v>11.8</v>
      </c>
      <c r="M400" s="198">
        <v>14.9</v>
      </c>
      <c r="N400" s="198">
        <v>18.7</v>
      </c>
    </row>
    <row r="401" spans="1:14">
      <c r="A401" s="190" t="s">
        <v>823</v>
      </c>
      <c r="B401" s="197">
        <v>15</v>
      </c>
      <c r="C401" s="198">
        <v>22</v>
      </c>
      <c r="D401" s="198">
        <v>26.2</v>
      </c>
      <c r="E401" s="198">
        <v>17.5</v>
      </c>
      <c r="F401" s="198">
        <v>11.5</v>
      </c>
      <c r="G401" s="198">
        <v>10.199999999999999</v>
      </c>
      <c r="H401" s="198">
        <v>2.4</v>
      </c>
      <c r="I401" s="198">
        <v>1.8</v>
      </c>
      <c r="J401" s="198">
        <v>6.5</v>
      </c>
      <c r="K401" s="198">
        <v>2.2000000000000002</v>
      </c>
      <c r="L401" s="198">
        <v>11.3</v>
      </c>
      <c r="M401" s="198">
        <v>9.5</v>
      </c>
      <c r="N401" s="198">
        <v>15.5</v>
      </c>
    </row>
    <row r="402" spans="1:14">
      <c r="A402" s="190" t="s">
        <v>823</v>
      </c>
      <c r="B402" s="197">
        <v>16</v>
      </c>
      <c r="C402" s="198">
        <v>24.2</v>
      </c>
      <c r="D402" s="198">
        <v>23.6</v>
      </c>
      <c r="E402" s="198">
        <v>21.2</v>
      </c>
      <c r="F402" s="198">
        <v>10.1</v>
      </c>
      <c r="G402" s="198">
        <v>9.5</v>
      </c>
      <c r="H402" s="198">
        <v>2.5</v>
      </c>
      <c r="I402" s="198">
        <v>0</v>
      </c>
      <c r="J402" s="198">
        <v>4.0999999999999996</v>
      </c>
      <c r="K402" s="198">
        <v>2.7</v>
      </c>
      <c r="L402" s="198">
        <v>14.1</v>
      </c>
      <c r="M402" s="198">
        <v>9.1999999999999993</v>
      </c>
      <c r="N402" s="198">
        <v>21.6</v>
      </c>
    </row>
    <row r="403" spans="1:14">
      <c r="A403" s="190" t="s">
        <v>823</v>
      </c>
      <c r="B403" s="197">
        <v>17</v>
      </c>
      <c r="C403" s="198">
        <v>28</v>
      </c>
      <c r="D403" s="198">
        <v>18.7</v>
      </c>
      <c r="E403" s="198">
        <v>23.5</v>
      </c>
      <c r="F403" s="198">
        <v>6</v>
      </c>
      <c r="G403" s="198">
        <v>10.6</v>
      </c>
      <c r="H403" s="198">
        <v>2.2999999999999998</v>
      </c>
      <c r="I403" s="198">
        <v>-3.4</v>
      </c>
      <c r="J403" s="198">
        <v>4.2</v>
      </c>
      <c r="K403" s="198">
        <v>3.3</v>
      </c>
      <c r="L403" s="198">
        <v>14.6</v>
      </c>
      <c r="M403" s="198">
        <v>10.5</v>
      </c>
      <c r="N403" s="198">
        <v>18.100000000000001</v>
      </c>
    </row>
    <row r="404" spans="1:14">
      <c r="A404" s="190" t="s">
        <v>823</v>
      </c>
      <c r="B404" s="197">
        <v>18</v>
      </c>
      <c r="C404" s="198">
        <v>25.8</v>
      </c>
      <c r="D404" s="198">
        <v>16</v>
      </c>
      <c r="E404" s="198">
        <v>17.2</v>
      </c>
      <c r="F404" s="198">
        <v>8</v>
      </c>
      <c r="G404" s="198">
        <v>11.1</v>
      </c>
      <c r="H404" s="198">
        <v>2.9</v>
      </c>
      <c r="I404" s="198">
        <v>-4</v>
      </c>
      <c r="J404" s="198">
        <v>5.6</v>
      </c>
      <c r="K404" s="198">
        <v>6.5</v>
      </c>
      <c r="L404" s="198">
        <v>9.8000000000000007</v>
      </c>
      <c r="M404" s="198">
        <v>13.5</v>
      </c>
      <c r="N404" s="198">
        <v>18.3</v>
      </c>
    </row>
    <row r="405" spans="1:14">
      <c r="A405" s="190" t="s">
        <v>823</v>
      </c>
      <c r="B405" s="197">
        <v>19</v>
      </c>
      <c r="C405" s="198">
        <v>26.4</v>
      </c>
      <c r="D405" s="198">
        <v>16.399999999999999</v>
      </c>
      <c r="E405" s="198">
        <v>17.100000000000001</v>
      </c>
      <c r="F405" s="198">
        <v>8.5</v>
      </c>
      <c r="G405" s="198">
        <v>13.2</v>
      </c>
      <c r="H405" s="198">
        <v>4.0999999999999996</v>
      </c>
      <c r="I405" s="198">
        <v>-4.8</v>
      </c>
      <c r="J405" s="198">
        <v>3.8</v>
      </c>
      <c r="K405" s="198">
        <v>3.8</v>
      </c>
      <c r="L405" s="198">
        <v>10.9</v>
      </c>
      <c r="M405" s="198">
        <v>15.4</v>
      </c>
      <c r="N405" s="198">
        <v>20</v>
      </c>
    </row>
    <row r="406" spans="1:14">
      <c r="A406" s="190" t="s">
        <v>823</v>
      </c>
      <c r="B406" s="197">
        <v>20</v>
      </c>
      <c r="C406" s="198">
        <v>24.4</v>
      </c>
      <c r="D406" s="198">
        <v>17.399999999999999</v>
      </c>
      <c r="E406" s="198">
        <v>13.5</v>
      </c>
      <c r="F406" s="198">
        <v>7.9</v>
      </c>
      <c r="G406" s="198">
        <v>7.8</v>
      </c>
      <c r="H406" s="198">
        <v>3.6</v>
      </c>
      <c r="I406" s="198">
        <v>-4.0999999999999996</v>
      </c>
      <c r="J406" s="198">
        <v>5.0999999999999996</v>
      </c>
      <c r="K406" s="198">
        <v>5</v>
      </c>
      <c r="L406" s="198">
        <v>8.5</v>
      </c>
      <c r="M406" s="198">
        <v>15.9</v>
      </c>
      <c r="N406" s="198">
        <v>16.5</v>
      </c>
    </row>
    <row r="407" spans="1:14">
      <c r="A407" s="190" t="s">
        <v>823</v>
      </c>
      <c r="B407" s="197">
        <v>21</v>
      </c>
      <c r="C407" s="198">
        <v>27.8</v>
      </c>
      <c r="D407" s="198">
        <v>16.8</v>
      </c>
      <c r="E407" s="198">
        <v>11.1</v>
      </c>
      <c r="F407" s="198">
        <v>9.8000000000000007</v>
      </c>
      <c r="G407" s="198">
        <v>3.4</v>
      </c>
      <c r="H407" s="198">
        <v>3.6</v>
      </c>
      <c r="I407" s="198">
        <v>-5.8</v>
      </c>
      <c r="J407" s="198">
        <v>10.9</v>
      </c>
      <c r="K407" s="198">
        <v>7.7</v>
      </c>
      <c r="L407" s="198">
        <v>9.1999999999999993</v>
      </c>
      <c r="M407" s="198">
        <v>16.600000000000001</v>
      </c>
      <c r="N407" s="198">
        <v>19.3</v>
      </c>
    </row>
    <row r="408" spans="1:14">
      <c r="A408" s="190" t="s">
        <v>823</v>
      </c>
      <c r="B408" s="197">
        <v>22</v>
      </c>
      <c r="C408" s="198">
        <v>29.7</v>
      </c>
      <c r="D408" s="198">
        <v>17.7</v>
      </c>
      <c r="E408" s="198">
        <v>14.3</v>
      </c>
      <c r="F408" s="198">
        <v>8.8000000000000007</v>
      </c>
      <c r="G408" s="198">
        <v>2.1</v>
      </c>
      <c r="H408" s="198">
        <v>8.1</v>
      </c>
      <c r="I408" s="198">
        <v>-8.4</v>
      </c>
      <c r="J408" s="198">
        <v>13.3</v>
      </c>
      <c r="K408" s="198">
        <v>6.4</v>
      </c>
      <c r="L408" s="198">
        <v>12.4</v>
      </c>
      <c r="M408" s="198">
        <v>20.3</v>
      </c>
      <c r="N408" s="198">
        <v>22.1</v>
      </c>
    </row>
    <row r="409" spans="1:14">
      <c r="A409" s="190" t="s">
        <v>823</v>
      </c>
      <c r="B409" s="197">
        <v>23</v>
      </c>
      <c r="C409" s="198">
        <v>26.5</v>
      </c>
      <c r="D409" s="198">
        <v>18.8</v>
      </c>
      <c r="E409" s="198">
        <v>14.9</v>
      </c>
      <c r="F409" s="198">
        <v>7.9</v>
      </c>
      <c r="G409" s="198">
        <v>1.2</v>
      </c>
      <c r="H409" s="198">
        <v>3</v>
      </c>
      <c r="I409" s="198">
        <v>-5.9</v>
      </c>
      <c r="J409" s="198">
        <v>6.8</v>
      </c>
      <c r="K409" s="198">
        <v>5.6</v>
      </c>
      <c r="L409" s="198">
        <v>12.7</v>
      </c>
      <c r="M409" s="198">
        <v>19.7</v>
      </c>
      <c r="N409" s="198">
        <v>24.3</v>
      </c>
    </row>
    <row r="410" spans="1:14">
      <c r="A410" s="190" t="s">
        <v>823</v>
      </c>
      <c r="B410" s="197">
        <v>24</v>
      </c>
      <c r="C410" s="198">
        <v>26.6</v>
      </c>
      <c r="D410" s="198">
        <v>22.6</v>
      </c>
      <c r="E410" s="198">
        <v>16.7</v>
      </c>
      <c r="F410" s="198">
        <v>5.3</v>
      </c>
      <c r="G410" s="198">
        <v>-0.7</v>
      </c>
      <c r="H410" s="198">
        <v>2.1</v>
      </c>
      <c r="I410" s="198">
        <v>-0.3</v>
      </c>
      <c r="J410" s="198">
        <v>2.6</v>
      </c>
      <c r="K410" s="198">
        <v>5.9</v>
      </c>
      <c r="L410" s="198">
        <v>6.2</v>
      </c>
      <c r="M410" s="198">
        <v>14.4</v>
      </c>
      <c r="N410" s="198">
        <v>26.2</v>
      </c>
    </row>
    <row r="411" spans="1:14">
      <c r="A411" s="190" t="s">
        <v>823</v>
      </c>
      <c r="B411" s="197">
        <v>25</v>
      </c>
      <c r="C411" s="198">
        <v>23.2</v>
      </c>
      <c r="D411" s="198">
        <v>17.2</v>
      </c>
      <c r="E411" s="198">
        <v>13.8</v>
      </c>
      <c r="F411" s="198">
        <v>7</v>
      </c>
      <c r="G411" s="198">
        <v>-0.4</v>
      </c>
      <c r="H411" s="198">
        <v>2.9</v>
      </c>
      <c r="I411" s="198">
        <v>1</v>
      </c>
      <c r="J411" s="198">
        <v>1.7</v>
      </c>
      <c r="K411" s="198">
        <v>7.2</v>
      </c>
      <c r="L411" s="198">
        <v>4.0999999999999996</v>
      </c>
      <c r="M411" s="198">
        <v>17.2</v>
      </c>
      <c r="N411" s="198">
        <v>27</v>
      </c>
    </row>
    <row r="412" spans="1:14">
      <c r="A412" s="190" t="s">
        <v>823</v>
      </c>
      <c r="B412" s="197">
        <v>26</v>
      </c>
      <c r="C412" s="198">
        <v>18.100000000000001</v>
      </c>
      <c r="D412" s="198">
        <v>17</v>
      </c>
      <c r="E412" s="198">
        <v>12.9</v>
      </c>
      <c r="F412" s="198">
        <v>8</v>
      </c>
      <c r="G412" s="198">
        <v>2.5</v>
      </c>
      <c r="H412" s="198">
        <v>2.8</v>
      </c>
      <c r="I412" s="198">
        <v>1.2</v>
      </c>
      <c r="J412" s="198">
        <v>-1.1000000000000001</v>
      </c>
      <c r="K412" s="198">
        <v>6.2</v>
      </c>
      <c r="L412" s="198">
        <v>8.1</v>
      </c>
      <c r="M412" s="198">
        <v>18.3</v>
      </c>
      <c r="N412" s="198">
        <v>20.399999999999999</v>
      </c>
    </row>
    <row r="413" spans="1:14">
      <c r="A413" s="190" t="s">
        <v>823</v>
      </c>
      <c r="B413" s="197">
        <v>27</v>
      </c>
      <c r="C413" s="198">
        <v>15.6</v>
      </c>
      <c r="D413" s="198">
        <v>21.5</v>
      </c>
      <c r="E413" s="198">
        <v>13</v>
      </c>
      <c r="F413" s="198">
        <v>9.4</v>
      </c>
      <c r="G413" s="198">
        <v>2.4</v>
      </c>
      <c r="H413" s="198">
        <v>0.6</v>
      </c>
      <c r="I413" s="198">
        <v>2.4</v>
      </c>
      <c r="J413" s="198">
        <v>2.6</v>
      </c>
      <c r="K413" s="198">
        <v>6</v>
      </c>
      <c r="L413" s="198">
        <v>4.9000000000000004</v>
      </c>
      <c r="M413" s="198">
        <v>19.8</v>
      </c>
      <c r="N413" s="198">
        <v>17.399999999999999</v>
      </c>
    </row>
    <row r="414" spans="1:14">
      <c r="A414" s="190" t="s">
        <v>823</v>
      </c>
      <c r="B414" s="197">
        <v>28</v>
      </c>
      <c r="C414" s="198">
        <v>20.399999999999999</v>
      </c>
      <c r="D414" s="198">
        <v>22.6</v>
      </c>
      <c r="E414" s="198">
        <v>12.1</v>
      </c>
      <c r="F414" s="198">
        <v>9</v>
      </c>
      <c r="G414" s="198">
        <v>2.7</v>
      </c>
      <c r="H414" s="198">
        <v>2</v>
      </c>
      <c r="I414" s="198">
        <v>6.4</v>
      </c>
      <c r="J414" s="198">
        <v>6.3</v>
      </c>
      <c r="K414" s="198">
        <v>9.6</v>
      </c>
      <c r="L414" s="198">
        <v>5</v>
      </c>
      <c r="M414" s="198">
        <v>23</v>
      </c>
      <c r="N414" s="198">
        <v>19.3</v>
      </c>
    </row>
    <row r="415" spans="1:14">
      <c r="A415" s="190" t="s">
        <v>823</v>
      </c>
      <c r="B415" s="197">
        <v>29</v>
      </c>
      <c r="C415" s="198">
        <v>18.100000000000001</v>
      </c>
      <c r="D415" s="198">
        <v>24.6</v>
      </c>
      <c r="E415" s="198">
        <v>11.6</v>
      </c>
      <c r="F415" s="198">
        <v>9.5</v>
      </c>
      <c r="G415" s="198">
        <v>5.4</v>
      </c>
      <c r="H415" s="198">
        <v>1.4</v>
      </c>
      <c r="I415" s="198">
        <v>5.2</v>
      </c>
      <c r="J415" s="198">
        <v>5.5</v>
      </c>
      <c r="K415" s="198">
        <v>10.199999999999999</v>
      </c>
      <c r="L415" s="198">
        <v>6.9</v>
      </c>
      <c r="M415" s="198">
        <v>23.1</v>
      </c>
      <c r="N415" s="198">
        <v>23.4</v>
      </c>
    </row>
    <row r="416" spans="1:14">
      <c r="A416" s="190" t="s">
        <v>823</v>
      </c>
      <c r="B416" s="197">
        <v>30</v>
      </c>
      <c r="C416" s="198">
        <v>19.399999999999999</v>
      </c>
      <c r="D416" s="198">
        <v>25.2</v>
      </c>
      <c r="E416" s="198">
        <v>10.199999999999999</v>
      </c>
      <c r="F416" s="198">
        <v>7.1</v>
      </c>
      <c r="G416" s="198">
        <v>7.6</v>
      </c>
      <c r="H416" s="198">
        <v>-1.4</v>
      </c>
      <c r="I416" s="198">
        <v>2.4</v>
      </c>
      <c r="J416" s="198"/>
      <c r="K416" s="198">
        <v>9.9</v>
      </c>
      <c r="L416" s="198">
        <v>10.8</v>
      </c>
      <c r="M416" s="198">
        <v>19.5</v>
      </c>
      <c r="N416" s="198">
        <v>23.1</v>
      </c>
    </row>
    <row r="417" spans="1:16" ht="15" thickBot="1">
      <c r="A417" s="239" t="s">
        <v>823</v>
      </c>
      <c r="B417" s="214">
        <v>31</v>
      </c>
      <c r="C417" s="215">
        <v>17.8</v>
      </c>
      <c r="D417" s="215">
        <v>23.8</v>
      </c>
      <c r="E417" s="215"/>
      <c r="F417" s="215">
        <v>7.3</v>
      </c>
      <c r="G417" s="215"/>
      <c r="H417" s="215">
        <v>-3.9</v>
      </c>
      <c r="I417" s="215">
        <v>5.2</v>
      </c>
      <c r="J417" s="215"/>
      <c r="K417" s="215">
        <v>15.8</v>
      </c>
      <c r="L417" s="215"/>
      <c r="M417" s="215">
        <v>18.899999999999999</v>
      </c>
      <c r="N417" s="215"/>
    </row>
    <row r="418" spans="1:16">
      <c r="A418" s="217" t="s">
        <v>652</v>
      </c>
      <c r="B418" s="218" t="s">
        <v>211</v>
      </c>
      <c r="C418" s="219">
        <v>0</v>
      </c>
      <c r="D418" s="219">
        <v>0</v>
      </c>
      <c r="E418" s="219">
        <v>9</v>
      </c>
      <c r="F418" s="219">
        <v>25</v>
      </c>
      <c r="G418" s="219">
        <v>28</v>
      </c>
      <c r="H418" s="219">
        <v>31</v>
      </c>
      <c r="I418" s="219">
        <v>31</v>
      </c>
      <c r="J418" s="219">
        <v>29</v>
      </c>
      <c r="K418" s="219">
        <v>30</v>
      </c>
      <c r="L418" s="219">
        <v>24</v>
      </c>
      <c r="M418" s="219">
        <v>5</v>
      </c>
      <c r="N418" s="220">
        <v>1</v>
      </c>
    </row>
    <row r="419" spans="1:16" ht="15" thickBot="1">
      <c r="A419" s="209" t="s">
        <v>651</v>
      </c>
      <c r="B419" s="210" t="s">
        <v>650</v>
      </c>
      <c r="C419" s="211">
        <v>23.025806451612901</v>
      </c>
      <c r="D419" s="211">
        <v>22.732258064516131</v>
      </c>
      <c r="E419" s="211">
        <v>15.650000000000002</v>
      </c>
      <c r="F419" s="211">
        <v>9.2096774193548399</v>
      </c>
      <c r="G419" s="211">
        <v>6.3466666666666667</v>
      </c>
      <c r="H419" s="211">
        <v>2.996774193548386</v>
      </c>
      <c r="I419" s="211">
        <v>-0.82580645161290289</v>
      </c>
      <c r="J419" s="211">
        <v>5.3758620689655174</v>
      </c>
      <c r="K419" s="211">
        <v>5.6354838709677422</v>
      </c>
      <c r="L419" s="211">
        <v>10.120000000000001</v>
      </c>
      <c r="M419" s="211">
        <v>15.758064516129032</v>
      </c>
      <c r="N419" s="212">
        <v>19.573333333333334</v>
      </c>
    </row>
    <row r="420" spans="1:16">
      <c r="B420" s="108"/>
      <c r="C420" s="105"/>
      <c r="D420" s="105"/>
      <c r="E420" s="107"/>
      <c r="F420" s="105"/>
      <c r="G420" s="105"/>
      <c r="H420" s="106"/>
      <c r="I420" s="105"/>
      <c r="J420" s="105"/>
      <c r="K420" s="105"/>
      <c r="L420" s="105"/>
      <c r="M420" s="105"/>
      <c r="N420" s="105"/>
    </row>
    <row r="421" spans="1:16" ht="15" thickBot="1">
      <c r="A421" s="96" t="s">
        <v>1119</v>
      </c>
      <c r="C421" s="105"/>
      <c r="D421" s="105"/>
      <c r="E421" s="107"/>
      <c r="F421" s="105"/>
      <c r="G421" s="105"/>
      <c r="H421" s="106"/>
      <c r="I421" s="105"/>
      <c r="J421" s="105"/>
      <c r="K421" s="105"/>
      <c r="L421" s="105"/>
      <c r="M421" s="105"/>
      <c r="N421" s="105"/>
    </row>
    <row r="422" spans="1:16">
      <c r="A422" s="109"/>
      <c r="B422" s="233" t="s">
        <v>236</v>
      </c>
      <c r="C422" s="234" t="s">
        <v>666</v>
      </c>
      <c r="D422" s="234" t="s">
        <v>666</v>
      </c>
      <c r="E422" s="234" t="s">
        <v>666</v>
      </c>
      <c r="F422" s="234" t="s">
        <v>666</v>
      </c>
      <c r="G422" s="234" t="s">
        <v>666</v>
      </c>
      <c r="H422" s="234" t="s">
        <v>666</v>
      </c>
      <c r="I422" s="234" t="s">
        <v>1108</v>
      </c>
      <c r="J422" s="234" t="s">
        <v>1108</v>
      </c>
      <c r="K422" s="234" t="s">
        <v>1108</v>
      </c>
      <c r="L422" s="234" t="s">
        <v>1108</v>
      </c>
      <c r="M422" s="234" t="s">
        <v>1108</v>
      </c>
      <c r="N422" s="235" t="s">
        <v>1108</v>
      </c>
    </row>
    <row r="423" spans="1:16" ht="15" thickBot="1">
      <c r="A423" s="109"/>
      <c r="B423" s="238" t="s">
        <v>195</v>
      </c>
      <c r="C423" s="236" t="s">
        <v>665</v>
      </c>
      <c r="D423" s="236" t="s">
        <v>664</v>
      </c>
      <c r="E423" s="236" t="s">
        <v>663</v>
      </c>
      <c r="F423" s="236" t="s">
        <v>662</v>
      </c>
      <c r="G423" s="236" t="s">
        <v>661</v>
      </c>
      <c r="H423" s="236" t="s">
        <v>660</v>
      </c>
      <c r="I423" s="236" t="s">
        <v>659</v>
      </c>
      <c r="J423" s="236" t="s">
        <v>658</v>
      </c>
      <c r="K423" s="236" t="s">
        <v>657</v>
      </c>
      <c r="L423" s="236" t="s">
        <v>656</v>
      </c>
      <c r="M423" s="236" t="s">
        <v>655</v>
      </c>
      <c r="N423" s="237" t="s">
        <v>654</v>
      </c>
    </row>
    <row r="424" spans="1:16" ht="15" thickBot="1">
      <c r="A424" s="195" t="s">
        <v>742</v>
      </c>
      <c r="B424" s="196" t="s">
        <v>653</v>
      </c>
    </row>
    <row r="425" spans="1:16">
      <c r="A425" s="201" t="s">
        <v>829</v>
      </c>
      <c r="B425" s="202">
        <v>1</v>
      </c>
      <c r="C425" s="203">
        <v>20.9</v>
      </c>
      <c r="D425" s="203">
        <v>19.600000000000001</v>
      </c>
      <c r="E425" s="203">
        <v>23.8</v>
      </c>
      <c r="F425" s="203">
        <v>5.9</v>
      </c>
      <c r="G425" s="203">
        <v>5.4</v>
      </c>
      <c r="H425" s="203">
        <v>4.5</v>
      </c>
      <c r="I425" s="203">
        <v>-1.2</v>
      </c>
      <c r="J425" s="203">
        <v>7</v>
      </c>
      <c r="K425" s="203">
        <v>-1.3</v>
      </c>
      <c r="L425" s="203">
        <v>3.3</v>
      </c>
      <c r="M425" s="203">
        <v>11.2</v>
      </c>
      <c r="N425" s="204">
        <v>15.1</v>
      </c>
      <c r="P425" s="141"/>
    </row>
    <row r="426" spans="1:16">
      <c r="A426" s="205" t="s">
        <v>829</v>
      </c>
      <c r="B426" s="197">
        <v>2</v>
      </c>
      <c r="C426" s="198">
        <v>21.3</v>
      </c>
      <c r="D426" s="198">
        <v>17.2</v>
      </c>
      <c r="E426" s="198">
        <v>14.5</v>
      </c>
      <c r="F426" s="198">
        <v>9.5</v>
      </c>
      <c r="G426" s="198">
        <v>3.6</v>
      </c>
      <c r="H426" s="198">
        <v>6</v>
      </c>
      <c r="I426" s="198">
        <v>-4.5</v>
      </c>
      <c r="J426" s="198">
        <v>7.7</v>
      </c>
      <c r="K426" s="198">
        <v>1.3</v>
      </c>
      <c r="L426" s="198">
        <v>7.3</v>
      </c>
      <c r="M426" s="198">
        <v>10.7</v>
      </c>
      <c r="N426" s="206">
        <v>15.9</v>
      </c>
      <c r="P426" s="141"/>
    </row>
    <row r="427" spans="1:16">
      <c r="A427" s="205" t="s">
        <v>829</v>
      </c>
      <c r="B427" s="197">
        <v>3</v>
      </c>
      <c r="C427" s="198">
        <v>22.7</v>
      </c>
      <c r="D427" s="198">
        <v>20.9</v>
      </c>
      <c r="E427" s="198">
        <v>14.7</v>
      </c>
      <c r="F427" s="198">
        <v>12.3</v>
      </c>
      <c r="G427" s="198">
        <v>3.7</v>
      </c>
      <c r="H427" s="198">
        <v>2.7</v>
      </c>
      <c r="I427" s="198">
        <v>-8.3000000000000007</v>
      </c>
      <c r="J427" s="198">
        <v>2.9</v>
      </c>
      <c r="K427" s="198">
        <v>0.7</v>
      </c>
      <c r="L427" s="198">
        <v>10.1</v>
      </c>
      <c r="M427" s="198">
        <v>9.4</v>
      </c>
      <c r="N427" s="206">
        <v>14.4</v>
      </c>
      <c r="P427" s="141"/>
    </row>
    <row r="428" spans="1:16">
      <c r="A428" s="205" t="s">
        <v>829</v>
      </c>
      <c r="B428" s="197">
        <v>4</v>
      </c>
      <c r="C428" s="198">
        <v>24.2</v>
      </c>
      <c r="D428" s="198">
        <v>23.4</v>
      </c>
      <c r="E428" s="198">
        <v>14.1</v>
      </c>
      <c r="F428" s="198">
        <v>11.4</v>
      </c>
      <c r="G428" s="198">
        <v>3.8</v>
      </c>
      <c r="H428" s="198">
        <v>4</v>
      </c>
      <c r="I428" s="198">
        <v>-9.8000000000000007</v>
      </c>
      <c r="J428" s="198">
        <v>-0.1</v>
      </c>
      <c r="K428" s="198">
        <v>1.8</v>
      </c>
      <c r="L428" s="198">
        <v>12.7</v>
      </c>
      <c r="M428" s="198">
        <v>6.7</v>
      </c>
      <c r="N428" s="206">
        <v>17.100000000000001</v>
      </c>
      <c r="P428" s="141"/>
    </row>
    <row r="429" spans="1:16">
      <c r="A429" s="205" t="s">
        <v>829</v>
      </c>
      <c r="B429" s="197">
        <v>5</v>
      </c>
      <c r="C429" s="198">
        <v>25</v>
      </c>
      <c r="D429" s="198">
        <v>22.9</v>
      </c>
      <c r="E429" s="198">
        <v>12.6</v>
      </c>
      <c r="F429" s="198">
        <v>11.5</v>
      </c>
      <c r="G429" s="198">
        <v>6</v>
      </c>
      <c r="H429" s="198">
        <v>5.4</v>
      </c>
      <c r="I429" s="198">
        <v>-7.5</v>
      </c>
      <c r="J429" s="198">
        <v>0.1</v>
      </c>
      <c r="K429" s="198">
        <v>3.7</v>
      </c>
      <c r="L429" s="198">
        <v>14.3</v>
      </c>
      <c r="M429" s="198">
        <v>11.4</v>
      </c>
      <c r="N429" s="206">
        <v>16.7</v>
      </c>
      <c r="P429" s="141"/>
    </row>
    <row r="430" spans="1:16">
      <c r="A430" s="205" t="s">
        <v>829</v>
      </c>
      <c r="B430" s="197">
        <v>6</v>
      </c>
      <c r="C430" s="198">
        <v>22.9</v>
      </c>
      <c r="D430" s="198">
        <v>25.3</v>
      </c>
      <c r="E430" s="198">
        <v>9.4</v>
      </c>
      <c r="F430" s="198">
        <v>12.7</v>
      </c>
      <c r="G430" s="198">
        <v>7.1</v>
      </c>
      <c r="H430" s="198">
        <v>1.3</v>
      </c>
      <c r="I430" s="198">
        <v>-5</v>
      </c>
      <c r="J430" s="198">
        <v>3</v>
      </c>
      <c r="K430" s="198">
        <v>2.9</v>
      </c>
      <c r="L430" s="198">
        <v>9.1</v>
      </c>
      <c r="M430" s="198">
        <v>13.7</v>
      </c>
      <c r="N430" s="206">
        <v>16.5</v>
      </c>
      <c r="P430" s="141"/>
    </row>
    <row r="431" spans="1:16">
      <c r="A431" s="205" t="s">
        <v>829</v>
      </c>
      <c r="B431" s="197">
        <v>7</v>
      </c>
      <c r="C431" s="198">
        <v>26.4</v>
      </c>
      <c r="D431" s="198">
        <v>25.8</v>
      </c>
      <c r="E431" s="198">
        <v>9.6999999999999993</v>
      </c>
      <c r="F431" s="198">
        <v>13.4</v>
      </c>
      <c r="G431" s="198">
        <v>10.8</v>
      </c>
      <c r="H431" s="198">
        <v>2.2999999999999998</v>
      </c>
      <c r="I431" s="198">
        <v>-1.5</v>
      </c>
      <c r="J431" s="198">
        <v>3.3</v>
      </c>
      <c r="K431" s="198">
        <v>-0.1</v>
      </c>
      <c r="L431" s="198">
        <v>8.8000000000000007</v>
      </c>
      <c r="M431" s="198">
        <v>14.1</v>
      </c>
      <c r="N431" s="206">
        <v>14.7</v>
      </c>
      <c r="P431" s="141"/>
    </row>
    <row r="432" spans="1:16">
      <c r="A432" s="205" t="s">
        <v>829</v>
      </c>
      <c r="B432" s="197">
        <v>8</v>
      </c>
      <c r="C432" s="198">
        <v>17.399999999999999</v>
      </c>
      <c r="D432" s="198">
        <v>27.6</v>
      </c>
      <c r="E432" s="198">
        <v>11.1</v>
      </c>
      <c r="F432" s="198">
        <v>11.5</v>
      </c>
      <c r="G432" s="198">
        <v>9.6</v>
      </c>
      <c r="H432" s="198">
        <v>1.5</v>
      </c>
      <c r="I432" s="198">
        <v>-2.6</v>
      </c>
      <c r="J432" s="198">
        <v>5.9</v>
      </c>
      <c r="K432" s="198">
        <v>0</v>
      </c>
      <c r="L432" s="198">
        <v>6.2</v>
      </c>
      <c r="M432" s="198">
        <v>12.3</v>
      </c>
      <c r="N432" s="206">
        <v>17.7</v>
      </c>
      <c r="P432" s="141"/>
    </row>
    <row r="433" spans="1:16">
      <c r="A433" s="205" t="s">
        <v>829</v>
      </c>
      <c r="B433" s="197">
        <v>9</v>
      </c>
      <c r="C433" s="198">
        <v>13.4</v>
      </c>
      <c r="D433" s="198">
        <v>25</v>
      </c>
      <c r="E433" s="198">
        <v>10.199999999999999</v>
      </c>
      <c r="F433" s="198">
        <v>8.9</v>
      </c>
      <c r="G433" s="198">
        <v>10.199999999999999</v>
      </c>
      <c r="H433" s="198">
        <v>2.4</v>
      </c>
      <c r="I433" s="198">
        <v>-1.5</v>
      </c>
      <c r="J433" s="198">
        <v>6.3</v>
      </c>
      <c r="K433" s="198">
        <v>0.8</v>
      </c>
      <c r="L433" s="198">
        <v>4.5</v>
      </c>
      <c r="M433" s="198">
        <v>13.7</v>
      </c>
      <c r="N433" s="206">
        <v>16.2</v>
      </c>
      <c r="P433" s="141"/>
    </row>
    <row r="434" spans="1:16">
      <c r="A434" s="205" t="s">
        <v>829</v>
      </c>
      <c r="B434" s="197">
        <v>10</v>
      </c>
      <c r="C434" s="198">
        <v>12.8</v>
      </c>
      <c r="D434" s="198">
        <v>24.5</v>
      </c>
      <c r="E434" s="198">
        <v>12.6</v>
      </c>
      <c r="F434" s="198">
        <v>7.9</v>
      </c>
      <c r="G434" s="198">
        <v>13.1</v>
      </c>
      <c r="H434" s="198">
        <v>-0.7</v>
      </c>
      <c r="I434" s="198">
        <v>-0.1</v>
      </c>
      <c r="J434" s="198">
        <v>1.7</v>
      </c>
      <c r="K434" s="198">
        <v>1.8</v>
      </c>
      <c r="L434" s="198">
        <v>4.7</v>
      </c>
      <c r="M434" s="198">
        <v>12.4</v>
      </c>
      <c r="N434" s="206">
        <v>15.1</v>
      </c>
      <c r="P434" s="141"/>
    </row>
    <row r="435" spans="1:16">
      <c r="A435" s="205" t="s">
        <v>829</v>
      </c>
      <c r="B435" s="197">
        <v>11</v>
      </c>
      <c r="C435" s="198">
        <v>16.600000000000001</v>
      </c>
      <c r="D435" s="198">
        <v>25.1</v>
      </c>
      <c r="E435" s="198">
        <v>13</v>
      </c>
      <c r="F435" s="198">
        <v>3.8</v>
      </c>
      <c r="G435" s="198">
        <v>11</v>
      </c>
      <c r="H435" s="198">
        <v>-1</v>
      </c>
      <c r="I435" s="198">
        <v>0.4</v>
      </c>
      <c r="J435" s="198">
        <v>0</v>
      </c>
      <c r="K435" s="198">
        <v>2.2000000000000002</v>
      </c>
      <c r="L435" s="198">
        <v>8.3000000000000007</v>
      </c>
      <c r="M435" s="198">
        <v>13.3</v>
      </c>
      <c r="N435" s="206">
        <v>14.6</v>
      </c>
      <c r="P435" s="141"/>
    </row>
    <row r="436" spans="1:16">
      <c r="A436" s="205" t="s">
        <v>829</v>
      </c>
      <c r="B436" s="197">
        <v>12</v>
      </c>
      <c r="C436" s="198">
        <v>21.4</v>
      </c>
      <c r="D436" s="198">
        <v>23.7</v>
      </c>
      <c r="E436" s="198">
        <v>14.2</v>
      </c>
      <c r="F436" s="198">
        <v>1.8</v>
      </c>
      <c r="G436" s="198">
        <v>7.2</v>
      </c>
      <c r="H436" s="198">
        <v>1.6</v>
      </c>
      <c r="I436" s="198">
        <v>2.2000000000000002</v>
      </c>
      <c r="J436" s="198">
        <v>1</v>
      </c>
      <c r="K436" s="198">
        <v>2.2000000000000002</v>
      </c>
      <c r="L436" s="198">
        <v>8.3000000000000007</v>
      </c>
      <c r="M436" s="198">
        <v>12.8</v>
      </c>
      <c r="N436" s="206">
        <v>15.4</v>
      </c>
      <c r="P436" s="141"/>
    </row>
    <row r="437" spans="1:16">
      <c r="A437" s="205" t="s">
        <v>829</v>
      </c>
      <c r="B437" s="197">
        <v>13</v>
      </c>
      <c r="C437" s="198">
        <v>15.5</v>
      </c>
      <c r="D437" s="198">
        <v>24.7</v>
      </c>
      <c r="E437" s="198">
        <v>16.899999999999999</v>
      </c>
      <c r="F437" s="198">
        <v>2.5</v>
      </c>
      <c r="G437" s="198">
        <v>6.8</v>
      </c>
      <c r="H437" s="198">
        <v>2.8</v>
      </c>
      <c r="I437" s="198">
        <v>1</v>
      </c>
      <c r="J437" s="198">
        <v>1.5</v>
      </c>
      <c r="K437" s="198">
        <v>1.5</v>
      </c>
      <c r="L437" s="198">
        <v>11.3</v>
      </c>
      <c r="M437" s="198">
        <v>13.3</v>
      </c>
      <c r="N437" s="206">
        <v>15.2</v>
      </c>
      <c r="P437" s="141"/>
    </row>
    <row r="438" spans="1:16">
      <c r="A438" s="205" t="s">
        <v>829</v>
      </c>
      <c r="B438" s="197">
        <v>14</v>
      </c>
      <c r="C438" s="198">
        <v>16.8</v>
      </c>
      <c r="D438" s="198">
        <v>26.9</v>
      </c>
      <c r="E438" s="198">
        <v>14.9</v>
      </c>
      <c r="F438" s="198">
        <v>6.9</v>
      </c>
      <c r="G438" s="198">
        <v>5.3</v>
      </c>
      <c r="H438" s="198">
        <v>0</v>
      </c>
      <c r="I438" s="198">
        <v>-0.9</v>
      </c>
      <c r="J438" s="198">
        <v>3.7</v>
      </c>
      <c r="K438" s="198">
        <v>2.1</v>
      </c>
      <c r="L438" s="198">
        <v>8.1999999999999993</v>
      </c>
      <c r="M438" s="198">
        <v>11</v>
      </c>
      <c r="N438" s="206">
        <v>15.2</v>
      </c>
      <c r="P438" s="141"/>
    </row>
    <row r="439" spans="1:16">
      <c r="A439" s="205" t="s">
        <v>829</v>
      </c>
      <c r="B439" s="197">
        <v>15</v>
      </c>
      <c r="C439" s="198">
        <v>17.100000000000001</v>
      </c>
      <c r="D439" s="198">
        <v>24.1</v>
      </c>
      <c r="E439" s="198">
        <v>14.5</v>
      </c>
      <c r="F439" s="198">
        <v>9.6</v>
      </c>
      <c r="G439" s="198">
        <v>7.9</v>
      </c>
      <c r="H439" s="198">
        <v>1.8</v>
      </c>
      <c r="I439" s="198">
        <v>-0.3</v>
      </c>
      <c r="J439" s="198">
        <v>2.8</v>
      </c>
      <c r="K439" s="198">
        <v>0.3</v>
      </c>
      <c r="L439" s="198">
        <v>6.5</v>
      </c>
      <c r="M439" s="198">
        <v>5.9</v>
      </c>
      <c r="N439" s="206">
        <v>13</v>
      </c>
      <c r="P439" s="141"/>
    </row>
    <row r="440" spans="1:16">
      <c r="A440" s="205" t="s">
        <v>829</v>
      </c>
      <c r="B440" s="197">
        <v>16</v>
      </c>
      <c r="C440" s="198">
        <v>21.9</v>
      </c>
      <c r="D440" s="198">
        <v>21.2</v>
      </c>
      <c r="E440" s="198">
        <v>17.7</v>
      </c>
      <c r="F440" s="198">
        <v>9.1</v>
      </c>
      <c r="G440" s="198">
        <v>7.6</v>
      </c>
      <c r="H440" s="198">
        <v>2.2000000000000002</v>
      </c>
      <c r="I440" s="198">
        <v>-3.3</v>
      </c>
      <c r="J440" s="198">
        <v>0.8</v>
      </c>
      <c r="K440" s="198">
        <v>1</v>
      </c>
      <c r="L440" s="198">
        <v>10.1</v>
      </c>
      <c r="M440" s="198">
        <v>5.5</v>
      </c>
      <c r="N440" s="206">
        <v>19</v>
      </c>
      <c r="P440" s="141"/>
    </row>
    <row r="441" spans="1:16">
      <c r="A441" s="205" t="s">
        <v>829</v>
      </c>
      <c r="B441" s="197">
        <v>17</v>
      </c>
      <c r="C441" s="198">
        <v>22.6</v>
      </c>
      <c r="D441" s="198">
        <v>17.399999999999999</v>
      </c>
      <c r="E441" s="198">
        <v>20.100000000000001</v>
      </c>
      <c r="F441" s="198">
        <v>3.8</v>
      </c>
      <c r="G441" s="198">
        <v>9.3000000000000007</v>
      </c>
      <c r="H441" s="198">
        <v>1.1000000000000001</v>
      </c>
      <c r="I441" s="198">
        <v>-6.9</v>
      </c>
      <c r="J441" s="198">
        <v>1.1000000000000001</v>
      </c>
      <c r="K441" s="198">
        <v>2.2000000000000002</v>
      </c>
      <c r="L441" s="198">
        <v>11.2</v>
      </c>
      <c r="M441" s="198">
        <v>7.5</v>
      </c>
      <c r="N441" s="206">
        <v>13.6</v>
      </c>
      <c r="P441" s="141"/>
    </row>
    <row r="442" spans="1:16">
      <c r="A442" s="205" t="s">
        <v>829</v>
      </c>
      <c r="B442" s="197">
        <v>18</v>
      </c>
      <c r="C442" s="198">
        <v>21.5</v>
      </c>
      <c r="D442" s="198">
        <v>13.5</v>
      </c>
      <c r="E442" s="198">
        <v>12.5</v>
      </c>
      <c r="F442" s="198">
        <v>4.8</v>
      </c>
      <c r="G442" s="198">
        <v>10.1</v>
      </c>
      <c r="H442" s="198">
        <v>3.8</v>
      </c>
      <c r="I442" s="198">
        <v>-10</v>
      </c>
      <c r="J442" s="198">
        <v>2.6</v>
      </c>
      <c r="K442" s="198">
        <v>4.2</v>
      </c>
      <c r="L442" s="198">
        <v>6.2</v>
      </c>
      <c r="M442" s="198">
        <v>10.3</v>
      </c>
      <c r="N442" s="206">
        <v>17.5</v>
      </c>
      <c r="P442" s="141"/>
    </row>
    <row r="443" spans="1:16">
      <c r="A443" s="205" t="s">
        <v>829</v>
      </c>
      <c r="B443" s="197">
        <v>19</v>
      </c>
      <c r="C443" s="198">
        <v>24.7</v>
      </c>
      <c r="D443" s="198">
        <v>15</v>
      </c>
      <c r="E443" s="198">
        <v>14.1</v>
      </c>
      <c r="F443" s="198">
        <v>6.4</v>
      </c>
      <c r="G443" s="198">
        <v>9</v>
      </c>
      <c r="H443" s="198">
        <v>3.9</v>
      </c>
      <c r="I443" s="198">
        <v>-10.7</v>
      </c>
      <c r="J443" s="198">
        <v>0.8</v>
      </c>
      <c r="K443" s="198">
        <v>2.2999999999999998</v>
      </c>
      <c r="L443" s="198">
        <v>6.9</v>
      </c>
      <c r="M443" s="198">
        <v>11.4</v>
      </c>
      <c r="N443" s="206">
        <v>15.8</v>
      </c>
      <c r="P443" s="141"/>
    </row>
    <row r="444" spans="1:16">
      <c r="A444" s="205" t="s">
        <v>829</v>
      </c>
      <c r="B444" s="197">
        <v>20</v>
      </c>
      <c r="C444" s="198">
        <v>20.3</v>
      </c>
      <c r="D444" s="198">
        <v>15.4</v>
      </c>
      <c r="E444" s="198">
        <v>10.4</v>
      </c>
      <c r="F444" s="198">
        <v>4.5999999999999996</v>
      </c>
      <c r="G444" s="198">
        <v>4</v>
      </c>
      <c r="H444" s="198">
        <v>1.5</v>
      </c>
      <c r="I444" s="198">
        <v>-7.3</v>
      </c>
      <c r="J444" s="198">
        <v>1.5</v>
      </c>
      <c r="K444" s="198">
        <v>2.2999999999999998</v>
      </c>
      <c r="L444" s="198">
        <v>4.7</v>
      </c>
      <c r="M444" s="198">
        <v>12.9</v>
      </c>
      <c r="N444" s="206">
        <v>14.2</v>
      </c>
      <c r="P444" s="141"/>
    </row>
    <row r="445" spans="1:16">
      <c r="A445" s="205" t="s">
        <v>829</v>
      </c>
      <c r="B445" s="197">
        <v>21</v>
      </c>
      <c r="C445" s="198">
        <v>25.4</v>
      </c>
      <c r="D445" s="198">
        <v>14.9</v>
      </c>
      <c r="E445" s="198">
        <v>10.199999999999999</v>
      </c>
      <c r="F445" s="198">
        <v>6.8</v>
      </c>
      <c r="G445" s="198">
        <v>0.7</v>
      </c>
      <c r="H445" s="198">
        <v>2.2999999999999998</v>
      </c>
      <c r="I445" s="198">
        <v>-6.1</v>
      </c>
      <c r="J445" s="198">
        <v>9</v>
      </c>
      <c r="K445" s="198">
        <v>4.0999999999999996</v>
      </c>
      <c r="L445" s="198">
        <v>7.9</v>
      </c>
      <c r="M445" s="198">
        <v>14.2</v>
      </c>
      <c r="N445" s="206">
        <v>16.3</v>
      </c>
      <c r="P445" s="141"/>
    </row>
    <row r="446" spans="1:16">
      <c r="A446" s="205" t="s">
        <v>829</v>
      </c>
      <c r="B446" s="197">
        <v>22</v>
      </c>
      <c r="C446" s="198">
        <v>27.1</v>
      </c>
      <c r="D446" s="198">
        <v>15.6</v>
      </c>
      <c r="E446" s="198">
        <v>12.8</v>
      </c>
      <c r="F446" s="198">
        <v>6.6</v>
      </c>
      <c r="G446" s="198">
        <v>-0.9</v>
      </c>
      <c r="H446" s="198">
        <v>6</v>
      </c>
      <c r="I446" s="198">
        <v>-11</v>
      </c>
      <c r="J446" s="198">
        <v>9.9</v>
      </c>
      <c r="K446" s="198">
        <v>2.6</v>
      </c>
      <c r="L446" s="198">
        <v>8.9</v>
      </c>
      <c r="M446" s="198">
        <v>18</v>
      </c>
      <c r="N446" s="206">
        <v>19.600000000000001</v>
      </c>
      <c r="P446" s="141"/>
    </row>
    <row r="447" spans="1:16">
      <c r="A447" s="205" t="s">
        <v>829</v>
      </c>
      <c r="B447" s="197">
        <v>23</v>
      </c>
      <c r="C447" s="198">
        <v>21.1</v>
      </c>
      <c r="D447" s="198">
        <v>16.3</v>
      </c>
      <c r="E447" s="198">
        <v>10.1</v>
      </c>
      <c r="F447" s="198">
        <v>5.7</v>
      </c>
      <c r="G447" s="198">
        <v>-1.7</v>
      </c>
      <c r="H447" s="198">
        <v>6.9</v>
      </c>
      <c r="I447" s="198">
        <v>-5</v>
      </c>
      <c r="J447" s="198">
        <v>2.2999999999999998</v>
      </c>
      <c r="K447" s="198">
        <v>1.7</v>
      </c>
      <c r="L447" s="198">
        <v>7.6</v>
      </c>
      <c r="M447" s="198">
        <v>18</v>
      </c>
      <c r="N447" s="206">
        <v>22</v>
      </c>
      <c r="P447" s="141"/>
    </row>
    <row r="448" spans="1:16">
      <c r="A448" s="205" t="s">
        <v>829</v>
      </c>
      <c r="B448" s="197">
        <v>24</v>
      </c>
      <c r="C448" s="198">
        <v>22.1</v>
      </c>
      <c r="D448" s="198">
        <v>19.3</v>
      </c>
      <c r="E448" s="198">
        <v>12.2</v>
      </c>
      <c r="F448" s="198">
        <v>6.1</v>
      </c>
      <c r="G448" s="198">
        <v>-3</v>
      </c>
      <c r="H448" s="198">
        <v>3.5</v>
      </c>
      <c r="I448" s="198">
        <v>-0.7</v>
      </c>
      <c r="J448" s="198">
        <v>-1.3</v>
      </c>
      <c r="K448" s="198">
        <v>2.5</v>
      </c>
      <c r="L448" s="198">
        <v>2.4</v>
      </c>
      <c r="M448" s="198">
        <v>15.4</v>
      </c>
      <c r="N448" s="206">
        <v>24.3</v>
      </c>
      <c r="P448" s="141"/>
    </row>
    <row r="449" spans="1:16">
      <c r="A449" s="205" t="s">
        <v>829</v>
      </c>
      <c r="B449" s="197">
        <v>25</v>
      </c>
      <c r="C449" s="198">
        <v>22.8</v>
      </c>
      <c r="D449" s="198">
        <v>14</v>
      </c>
      <c r="E449" s="198">
        <v>13.6</v>
      </c>
      <c r="F449" s="198">
        <v>6.8</v>
      </c>
      <c r="G449" s="198">
        <v>-2.4</v>
      </c>
      <c r="H449" s="198">
        <v>2.7</v>
      </c>
      <c r="I449" s="198">
        <v>3.4</v>
      </c>
      <c r="J449" s="198">
        <v>-1.1000000000000001</v>
      </c>
      <c r="K449" s="198">
        <v>3.2</v>
      </c>
      <c r="L449" s="198">
        <v>0.8</v>
      </c>
      <c r="M449" s="198">
        <v>12.6</v>
      </c>
      <c r="N449" s="206">
        <v>23.1</v>
      </c>
      <c r="P449" s="141"/>
    </row>
    <row r="450" spans="1:16">
      <c r="A450" s="205" t="s">
        <v>829</v>
      </c>
      <c r="B450" s="197">
        <v>26</v>
      </c>
      <c r="C450" s="198">
        <v>15</v>
      </c>
      <c r="D450" s="198">
        <v>16.100000000000001</v>
      </c>
      <c r="E450" s="198">
        <v>11</v>
      </c>
      <c r="F450" s="198">
        <v>7.7</v>
      </c>
      <c r="G450" s="198">
        <v>0.4</v>
      </c>
      <c r="H450" s="198">
        <v>5.0999999999999996</v>
      </c>
      <c r="I450" s="198">
        <v>3.3</v>
      </c>
      <c r="J450" s="198">
        <v>-1.9</v>
      </c>
      <c r="K450" s="198">
        <v>3.5</v>
      </c>
      <c r="L450" s="198">
        <v>3.5</v>
      </c>
      <c r="M450" s="198">
        <v>14.5</v>
      </c>
      <c r="N450" s="206">
        <v>15.2</v>
      </c>
      <c r="P450" s="141"/>
    </row>
    <row r="451" spans="1:16">
      <c r="A451" s="205" t="s">
        <v>829</v>
      </c>
      <c r="B451" s="197">
        <v>27</v>
      </c>
      <c r="C451" s="198">
        <v>14.4</v>
      </c>
      <c r="D451" s="198">
        <v>20.399999999999999</v>
      </c>
      <c r="E451" s="198">
        <v>10.1</v>
      </c>
      <c r="F451" s="198">
        <v>7.9</v>
      </c>
      <c r="G451" s="198">
        <v>0.3</v>
      </c>
      <c r="H451" s="198">
        <v>3.1</v>
      </c>
      <c r="I451" s="198">
        <v>4.5999999999999996</v>
      </c>
      <c r="J451" s="198">
        <v>0.4</v>
      </c>
      <c r="K451" s="198">
        <v>5.2</v>
      </c>
      <c r="L451" s="198">
        <v>1.5</v>
      </c>
      <c r="M451" s="198">
        <v>17</v>
      </c>
      <c r="N451" s="206">
        <v>15.1</v>
      </c>
      <c r="P451" s="141"/>
    </row>
    <row r="452" spans="1:16">
      <c r="A452" s="205" t="s">
        <v>829</v>
      </c>
      <c r="B452" s="197">
        <v>28</v>
      </c>
      <c r="C452" s="198">
        <v>16.8</v>
      </c>
      <c r="D452" s="198">
        <v>22.4</v>
      </c>
      <c r="E452" s="198">
        <v>9.5</v>
      </c>
      <c r="F452" s="198">
        <v>7.3</v>
      </c>
      <c r="G452" s="198">
        <v>-0.6</v>
      </c>
      <c r="H452" s="198">
        <v>5.9</v>
      </c>
      <c r="I452" s="198">
        <v>2.9</v>
      </c>
      <c r="J452" s="198">
        <v>3.7</v>
      </c>
      <c r="K452" s="198">
        <v>8.1</v>
      </c>
      <c r="L452" s="198">
        <v>2.4</v>
      </c>
      <c r="M452" s="198">
        <v>17.5</v>
      </c>
      <c r="N452" s="206">
        <v>16.8</v>
      </c>
      <c r="P452" s="141"/>
    </row>
    <row r="453" spans="1:16">
      <c r="A453" s="205" t="s">
        <v>829</v>
      </c>
      <c r="B453" s="197">
        <v>29</v>
      </c>
      <c r="C453" s="198">
        <v>15.2</v>
      </c>
      <c r="D453" s="198">
        <v>23.3</v>
      </c>
      <c r="E453" s="198">
        <v>8.1999999999999993</v>
      </c>
      <c r="F453" s="198">
        <v>7</v>
      </c>
      <c r="G453" s="198">
        <v>1.3</v>
      </c>
      <c r="H453" s="198">
        <v>1</v>
      </c>
      <c r="I453" s="198">
        <v>2</v>
      </c>
      <c r="J453" s="198">
        <v>2.8</v>
      </c>
      <c r="K453" s="198">
        <v>5.7</v>
      </c>
      <c r="L453" s="198">
        <v>5.9</v>
      </c>
      <c r="M453" s="198">
        <v>19.5</v>
      </c>
      <c r="N453" s="206">
        <v>19.100000000000001</v>
      </c>
      <c r="P453" s="141"/>
    </row>
    <row r="454" spans="1:16">
      <c r="A454" s="205" t="s">
        <v>829</v>
      </c>
      <c r="B454" s="197">
        <v>30</v>
      </c>
      <c r="C454" s="198">
        <v>13.4</v>
      </c>
      <c r="D454" s="198">
        <v>24.1</v>
      </c>
      <c r="E454" s="198">
        <v>6</v>
      </c>
      <c r="F454" s="198">
        <v>6.9</v>
      </c>
      <c r="G454" s="198">
        <v>5.3</v>
      </c>
      <c r="H454" s="198">
        <v>-2.7</v>
      </c>
      <c r="I454" s="198">
        <v>2.9</v>
      </c>
      <c r="J454" s="198"/>
      <c r="K454" s="198">
        <v>6.7</v>
      </c>
      <c r="L454" s="198">
        <v>9</v>
      </c>
      <c r="M454" s="198">
        <v>16.100000000000001</v>
      </c>
      <c r="N454" s="206">
        <v>19.3</v>
      </c>
      <c r="P454" s="141"/>
    </row>
    <row r="455" spans="1:16" ht="15" thickBot="1">
      <c r="A455" s="213" t="s">
        <v>829</v>
      </c>
      <c r="B455" s="214">
        <v>31</v>
      </c>
      <c r="C455" s="215">
        <v>15</v>
      </c>
      <c r="D455" s="215">
        <v>23.2</v>
      </c>
      <c r="E455" s="215"/>
      <c r="F455" s="215">
        <v>7.7</v>
      </c>
      <c r="G455" s="215"/>
      <c r="H455" s="215">
        <v>-4.8</v>
      </c>
      <c r="I455" s="215">
        <v>1.7</v>
      </c>
      <c r="J455" s="215"/>
      <c r="K455" s="215">
        <v>11.4</v>
      </c>
      <c r="L455" s="215"/>
      <c r="M455" s="215">
        <v>17.8</v>
      </c>
      <c r="N455" s="216"/>
      <c r="P455" s="141"/>
    </row>
    <row r="456" spans="1:16">
      <c r="A456" s="217" t="s">
        <v>652</v>
      </c>
      <c r="B456" s="218" t="s">
        <v>211</v>
      </c>
      <c r="C456" s="219">
        <v>0</v>
      </c>
      <c r="D456" s="219">
        <v>0</v>
      </c>
      <c r="E456" s="219">
        <v>18</v>
      </c>
      <c r="F456" s="219">
        <v>30</v>
      </c>
      <c r="G456" s="219">
        <v>30</v>
      </c>
      <c r="H456" s="219">
        <v>31</v>
      </c>
      <c r="I456" s="219">
        <v>31</v>
      </c>
      <c r="J456" s="219">
        <v>29</v>
      </c>
      <c r="K456" s="219">
        <v>31</v>
      </c>
      <c r="L456" s="219">
        <v>30</v>
      </c>
      <c r="M456" s="219">
        <v>16</v>
      </c>
      <c r="N456" s="220">
        <v>1</v>
      </c>
    </row>
    <row r="457" spans="1:16" ht="15" thickBot="1">
      <c r="A457" s="209" t="s">
        <v>651</v>
      </c>
      <c r="B457" s="210" t="s">
        <v>650</v>
      </c>
      <c r="C457" s="211">
        <v>19.796774193548387</v>
      </c>
      <c r="D457" s="211">
        <v>20.929032258064513</v>
      </c>
      <c r="E457" s="211">
        <v>12.823333333333334</v>
      </c>
      <c r="F457" s="211">
        <v>7.5741935483870977</v>
      </c>
      <c r="G457" s="211">
        <v>5.0300000000000011</v>
      </c>
      <c r="H457" s="211">
        <v>2.4548387096774191</v>
      </c>
      <c r="I457" s="211">
        <v>-2.5741935483870959</v>
      </c>
      <c r="J457" s="211">
        <v>2.6689655172413795</v>
      </c>
      <c r="K457" s="211">
        <v>2.793548387096775</v>
      </c>
      <c r="L457" s="211">
        <v>7.0866666666666678</v>
      </c>
      <c r="M457" s="211">
        <v>12.906451612903229</v>
      </c>
      <c r="N457" s="212">
        <v>16.790000000000003</v>
      </c>
    </row>
    <row r="458" spans="1:16">
      <c r="B458" s="108"/>
      <c r="C458" s="105"/>
      <c r="D458" s="105"/>
      <c r="E458" s="107"/>
      <c r="F458" s="105"/>
      <c r="G458" s="105"/>
      <c r="H458" s="106"/>
      <c r="I458" s="105"/>
      <c r="J458" s="105"/>
      <c r="K458" s="105"/>
      <c r="L458" s="105"/>
      <c r="M458" s="105"/>
      <c r="N458" s="105"/>
    </row>
    <row r="459" spans="1:16" ht="15" thickBot="1">
      <c r="A459" s="96" t="s">
        <v>1120</v>
      </c>
      <c r="C459" s="105"/>
      <c r="D459" s="105"/>
      <c r="E459" s="107"/>
      <c r="F459" s="105"/>
      <c r="G459" s="105"/>
      <c r="H459" s="106"/>
      <c r="I459" s="105"/>
      <c r="J459" s="105"/>
      <c r="K459" s="105"/>
      <c r="L459" s="105"/>
      <c r="M459" s="105"/>
      <c r="N459" s="105"/>
    </row>
    <row r="460" spans="1:16">
      <c r="A460" s="109"/>
      <c r="B460" s="233" t="s">
        <v>236</v>
      </c>
      <c r="C460" s="234" t="s">
        <v>666</v>
      </c>
      <c r="D460" s="234" t="s">
        <v>666</v>
      </c>
      <c r="E460" s="234" t="s">
        <v>666</v>
      </c>
      <c r="F460" s="234" t="s">
        <v>666</v>
      </c>
      <c r="G460" s="234" t="s">
        <v>666</v>
      </c>
      <c r="H460" s="234" t="s">
        <v>666</v>
      </c>
      <c r="I460" s="234" t="s">
        <v>1108</v>
      </c>
      <c r="J460" s="234" t="s">
        <v>1108</v>
      </c>
      <c r="K460" s="234" t="s">
        <v>1108</v>
      </c>
      <c r="L460" s="234" t="s">
        <v>1108</v>
      </c>
      <c r="M460" s="234" t="s">
        <v>1108</v>
      </c>
      <c r="N460" s="235" t="s">
        <v>1108</v>
      </c>
    </row>
    <row r="461" spans="1:16" ht="15" thickBot="1">
      <c r="A461" s="109"/>
      <c r="B461" s="238" t="s">
        <v>195</v>
      </c>
      <c r="C461" s="236" t="s">
        <v>665</v>
      </c>
      <c r="D461" s="236" t="s">
        <v>664</v>
      </c>
      <c r="E461" s="236" t="s">
        <v>663</v>
      </c>
      <c r="F461" s="236" t="s">
        <v>662</v>
      </c>
      <c r="G461" s="236" t="s">
        <v>661</v>
      </c>
      <c r="H461" s="236" t="s">
        <v>660</v>
      </c>
      <c r="I461" s="236" t="s">
        <v>659</v>
      </c>
      <c r="J461" s="236" t="s">
        <v>658</v>
      </c>
      <c r="K461" s="236" t="s">
        <v>657</v>
      </c>
      <c r="L461" s="236" t="s">
        <v>656</v>
      </c>
      <c r="M461" s="236" t="s">
        <v>655</v>
      </c>
      <c r="N461" s="237" t="s">
        <v>654</v>
      </c>
    </row>
    <row r="462" spans="1:16" ht="15" thickBot="1">
      <c r="A462" s="195" t="s">
        <v>742</v>
      </c>
      <c r="B462" s="196" t="s">
        <v>653</v>
      </c>
    </row>
    <row r="463" spans="1:16">
      <c r="A463" s="201" t="s">
        <v>834</v>
      </c>
      <c r="B463" s="202">
        <v>1</v>
      </c>
      <c r="C463" s="203">
        <v>22.8</v>
      </c>
      <c r="D463" s="203">
        <v>20.9</v>
      </c>
      <c r="E463" s="203">
        <v>22.9</v>
      </c>
      <c r="F463" s="203">
        <v>5</v>
      </c>
      <c r="G463" s="203">
        <v>4.3</v>
      </c>
      <c r="H463" s="203">
        <v>5.9</v>
      </c>
      <c r="I463" s="203">
        <v>-0.1</v>
      </c>
      <c r="J463" s="203">
        <v>8.1</v>
      </c>
      <c r="K463" s="203">
        <v>-0.2</v>
      </c>
      <c r="L463" s="203">
        <v>3.7</v>
      </c>
      <c r="M463" s="203">
        <v>12.1</v>
      </c>
      <c r="N463" s="204">
        <v>16.399999999999999</v>
      </c>
    </row>
    <row r="464" spans="1:16">
      <c r="A464" s="205" t="s">
        <v>834</v>
      </c>
      <c r="B464" s="197">
        <v>2</v>
      </c>
      <c r="C464" s="198">
        <v>22.4</v>
      </c>
      <c r="D464" s="198">
        <v>16.8</v>
      </c>
      <c r="E464" s="198">
        <v>15.6</v>
      </c>
      <c r="F464" s="198">
        <v>9.4</v>
      </c>
      <c r="G464" s="198">
        <v>1</v>
      </c>
      <c r="H464" s="198">
        <v>7.3</v>
      </c>
      <c r="I464" s="198">
        <v>-4.0999999999999996</v>
      </c>
      <c r="J464" s="198">
        <v>7.8</v>
      </c>
      <c r="K464" s="198">
        <v>2.2999999999999998</v>
      </c>
      <c r="L464" s="198">
        <v>6.2</v>
      </c>
      <c r="M464" s="198">
        <v>11.4</v>
      </c>
      <c r="N464" s="206">
        <v>16.600000000000001</v>
      </c>
    </row>
    <row r="465" spans="1:14">
      <c r="A465" s="205" t="s">
        <v>834</v>
      </c>
      <c r="B465" s="197">
        <v>3</v>
      </c>
      <c r="C465" s="198">
        <v>24</v>
      </c>
      <c r="D465" s="198">
        <v>21.2</v>
      </c>
      <c r="E465" s="198">
        <v>15.7</v>
      </c>
      <c r="F465" s="198">
        <v>13.4</v>
      </c>
      <c r="G465" s="198">
        <v>0.4</v>
      </c>
      <c r="H465" s="198">
        <v>2.8</v>
      </c>
      <c r="I465" s="198">
        <v>-7.7</v>
      </c>
      <c r="J465" s="198">
        <v>3.7</v>
      </c>
      <c r="K465" s="198">
        <v>1.3</v>
      </c>
      <c r="L465" s="198">
        <v>10.5</v>
      </c>
      <c r="M465" s="198">
        <v>10.3</v>
      </c>
      <c r="N465" s="206">
        <v>15.8</v>
      </c>
    </row>
    <row r="466" spans="1:14">
      <c r="A466" s="205" t="s">
        <v>834</v>
      </c>
      <c r="B466" s="197">
        <v>4</v>
      </c>
      <c r="C466" s="198">
        <v>24.6</v>
      </c>
      <c r="D466" s="198">
        <v>23.5</v>
      </c>
      <c r="E466" s="198">
        <v>15.1</v>
      </c>
      <c r="F466" s="198">
        <v>11.7</v>
      </c>
      <c r="G466" s="198">
        <v>1.9</v>
      </c>
      <c r="H466" s="198">
        <v>3.1</v>
      </c>
      <c r="I466" s="198">
        <v>-9.1999999999999993</v>
      </c>
      <c r="J466" s="198">
        <v>1.4</v>
      </c>
      <c r="K466" s="198">
        <v>2.9</v>
      </c>
      <c r="L466" s="198">
        <v>12</v>
      </c>
      <c r="M466" s="198">
        <v>7.5</v>
      </c>
      <c r="N466" s="206">
        <v>19</v>
      </c>
    </row>
    <row r="467" spans="1:14">
      <c r="A467" s="205" t="s">
        <v>834</v>
      </c>
      <c r="B467" s="197">
        <v>5</v>
      </c>
      <c r="C467" s="198">
        <v>26.1</v>
      </c>
      <c r="D467" s="198">
        <v>24.8</v>
      </c>
      <c r="E467" s="198">
        <v>14.3</v>
      </c>
      <c r="F467" s="198">
        <v>11.9</v>
      </c>
      <c r="G467" s="198">
        <v>4.4000000000000004</v>
      </c>
      <c r="H467" s="198">
        <v>5.3</v>
      </c>
      <c r="I467" s="198">
        <v>-7.4</v>
      </c>
      <c r="J467" s="198">
        <v>1.2</v>
      </c>
      <c r="K467" s="198">
        <v>4.4000000000000004</v>
      </c>
      <c r="L467" s="198">
        <v>13.6</v>
      </c>
      <c r="M467" s="198">
        <v>10.9</v>
      </c>
      <c r="N467" s="206">
        <v>17.8</v>
      </c>
    </row>
    <row r="468" spans="1:14">
      <c r="A468" s="205" t="s">
        <v>834</v>
      </c>
      <c r="B468" s="197">
        <v>6</v>
      </c>
      <c r="C468" s="198">
        <v>25.3</v>
      </c>
      <c r="D468" s="198">
        <v>25.3</v>
      </c>
      <c r="E468" s="198">
        <v>11.5</v>
      </c>
      <c r="F468" s="198">
        <v>11.9</v>
      </c>
      <c r="G468" s="198">
        <v>7</v>
      </c>
      <c r="H468" s="198">
        <v>1.8</v>
      </c>
      <c r="I468" s="198">
        <v>-4.5999999999999996</v>
      </c>
      <c r="J468" s="198">
        <v>3.2</v>
      </c>
      <c r="K468" s="198">
        <v>4</v>
      </c>
      <c r="L468" s="198">
        <v>10.6</v>
      </c>
      <c r="M468" s="198">
        <v>14.1</v>
      </c>
      <c r="N468" s="206">
        <v>18.7</v>
      </c>
    </row>
    <row r="469" spans="1:14">
      <c r="A469" s="205" t="s">
        <v>834</v>
      </c>
      <c r="B469" s="197">
        <v>7</v>
      </c>
      <c r="C469" s="198">
        <v>27.9</v>
      </c>
      <c r="D469" s="198">
        <v>26</v>
      </c>
      <c r="E469" s="198">
        <v>10.5</v>
      </c>
      <c r="F469" s="198">
        <v>13.8</v>
      </c>
      <c r="G469" s="198">
        <v>9.3000000000000007</v>
      </c>
      <c r="H469" s="198">
        <v>1.8</v>
      </c>
      <c r="I469" s="198">
        <v>-0.8</v>
      </c>
      <c r="J469" s="198">
        <v>4</v>
      </c>
      <c r="K469" s="198">
        <v>0.4</v>
      </c>
      <c r="L469" s="198">
        <v>8.6999999999999993</v>
      </c>
      <c r="M469" s="198">
        <v>16</v>
      </c>
      <c r="N469" s="206">
        <v>16.399999999999999</v>
      </c>
    </row>
    <row r="470" spans="1:14">
      <c r="A470" s="205" t="s">
        <v>834</v>
      </c>
      <c r="B470" s="197">
        <v>8</v>
      </c>
      <c r="C470" s="198">
        <v>18.899999999999999</v>
      </c>
      <c r="D470" s="198">
        <v>27.7</v>
      </c>
      <c r="E470" s="198">
        <v>10.8</v>
      </c>
      <c r="F470" s="198">
        <v>12.3</v>
      </c>
      <c r="G470" s="198">
        <v>8.6</v>
      </c>
      <c r="H470" s="198">
        <v>2</v>
      </c>
      <c r="I470" s="198">
        <v>-2.1</v>
      </c>
      <c r="J470" s="198">
        <v>5.3</v>
      </c>
      <c r="K470" s="198">
        <v>0.8</v>
      </c>
      <c r="L470" s="198">
        <v>7</v>
      </c>
      <c r="M470" s="198">
        <v>14</v>
      </c>
      <c r="N470" s="206">
        <v>18.7</v>
      </c>
    </row>
    <row r="471" spans="1:14">
      <c r="A471" s="205" t="s">
        <v>834</v>
      </c>
      <c r="B471" s="197">
        <v>9</v>
      </c>
      <c r="C471" s="198">
        <v>13.7</v>
      </c>
      <c r="D471" s="198">
        <v>25.2</v>
      </c>
      <c r="E471" s="198">
        <v>10.199999999999999</v>
      </c>
      <c r="F471" s="198">
        <v>10.199999999999999</v>
      </c>
      <c r="G471" s="198">
        <v>10.4</v>
      </c>
      <c r="H471" s="198">
        <v>3.1</v>
      </c>
      <c r="I471" s="198">
        <v>-1.3</v>
      </c>
      <c r="J471" s="198">
        <v>7.1</v>
      </c>
      <c r="K471" s="198">
        <v>1.7</v>
      </c>
      <c r="L471" s="198">
        <v>5.5</v>
      </c>
      <c r="M471" s="198">
        <v>15.4</v>
      </c>
      <c r="N471" s="206">
        <v>16.399999999999999</v>
      </c>
    </row>
    <row r="472" spans="1:14">
      <c r="A472" s="205" t="s">
        <v>834</v>
      </c>
      <c r="B472" s="197">
        <v>10</v>
      </c>
      <c r="C472" s="198">
        <v>15.2</v>
      </c>
      <c r="D472" s="198">
        <v>24.7</v>
      </c>
      <c r="E472" s="198">
        <v>13</v>
      </c>
      <c r="F472" s="198">
        <v>8.1999999999999993</v>
      </c>
      <c r="G472" s="198">
        <v>14.3</v>
      </c>
      <c r="H472" s="198">
        <v>0.2</v>
      </c>
      <c r="I472" s="198">
        <v>-0.1</v>
      </c>
      <c r="J472" s="198">
        <v>2.8</v>
      </c>
      <c r="K472" s="198">
        <v>3.6</v>
      </c>
      <c r="L472" s="198">
        <v>5.9</v>
      </c>
      <c r="M472" s="198">
        <v>13.9</v>
      </c>
      <c r="N472" s="206">
        <v>16.399999999999999</v>
      </c>
    </row>
    <row r="473" spans="1:14">
      <c r="A473" s="205" t="s">
        <v>834</v>
      </c>
      <c r="B473" s="197">
        <v>11</v>
      </c>
      <c r="C473" s="198">
        <v>18.899999999999999</v>
      </c>
      <c r="D473" s="198">
        <v>24</v>
      </c>
      <c r="E473" s="198">
        <v>13.6</v>
      </c>
      <c r="F473" s="198">
        <v>4.5</v>
      </c>
      <c r="G473" s="198">
        <v>11.7</v>
      </c>
      <c r="H473" s="198">
        <v>-1.5</v>
      </c>
      <c r="I473" s="198">
        <v>0.1</v>
      </c>
      <c r="J473" s="198">
        <v>1.3</v>
      </c>
      <c r="K473" s="198">
        <v>3.6</v>
      </c>
      <c r="L473" s="198">
        <v>9.1999999999999993</v>
      </c>
      <c r="M473" s="198">
        <v>14.8</v>
      </c>
      <c r="N473" s="206">
        <v>16.399999999999999</v>
      </c>
    </row>
    <row r="474" spans="1:14">
      <c r="A474" s="205" t="s">
        <v>834</v>
      </c>
      <c r="B474" s="197">
        <v>12</v>
      </c>
      <c r="C474" s="198">
        <v>22.3</v>
      </c>
      <c r="D474" s="198">
        <v>23.9</v>
      </c>
      <c r="E474" s="198">
        <v>14.2</v>
      </c>
      <c r="F474" s="198">
        <v>1.5</v>
      </c>
      <c r="G474" s="198">
        <v>7.9</v>
      </c>
      <c r="H474" s="198">
        <v>2</v>
      </c>
      <c r="I474" s="198">
        <v>2.2000000000000002</v>
      </c>
      <c r="J474" s="198">
        <v>0.9</v>
      </c>
      <c r="K474" s="198">
        <v>3.6</v>
      </c>
      <c r="L474" s="198">
        <v>9.5</v>
      </c>
      <c r="M474" s="198">
        <v>13.6</v>
      </c>
      <c r="N474" s="206">
        <v>16.100000000000001</v>
      </c>
    </row>
    <row r="475" spans="1:14">
      <c r="A475" s="205" t="s">
        <v>834</v>
      </c>
      <c r="B475" s="197">
        <v>13</v>
      </c>
      <c r="C475" s="198">
        <v>17</v>
      </c>
      <c r="D475" s="198">
        <v>26.7</v>
      </c>
      <c r="E475" s="198">
        <v>17.399999999999999</v>
      </c>
      <c r="F475" s="198">
        <v>2.7</v>
      </c>
      <c r="G475" s="198">
        <v>5.6</v>
      </c>
      <c r="H475" s="198">
        <v>3.4</v>
      </c>
      <c r="I475" s="198">
        <v>1.9</v>
      </c>
      <c r="J475" s="198">
        <v>2</v>
      </c>
      <c r="K475" s="198">
        <v>2.4</v>
      </c>
      <c r="L475" s="198">
        <v>11.6</v>
      </c>
      <c r="M475" s="198">
        <v>13.6</v>
      </c>
      <c r="N475" s="206">
        <v>16.5</v>
      </c>
    </row>
    <row r="476" spans="1:14">
      <c r="A476" s="205" t="s">
        <v>834</v>
      </c>
      <c r="B476" s="197">
        <v>14</v>
      </c>
      <c r="C476" s="198">
        <v>19</v>
      </c>
      <c r="D476" s="198">
        <v>28.2</v>
      </c>
      <c r="E476" s="198">
        <v>15.5</v>
      </c>
      <c r="F476" s="198">
        <v>7.2</v>
      </c>
      <c r="G476" s="198">
        <v>6</v>
      </c>
      <c r="H476" s="198">
        <v>0.3</v>
      </c>
      <c r="I476" s="198">
        <v>-0.1</v>
      </c>
      <c r="J476" s="198">
        <v>3.7</v>
      </c>
      <c r="K476" s="198">
        <v>3.2</v>
      </c>
      <c r="L476" s="198">
        <v>9.1</v>
      </c>
      <c r="M476" s="198">
        <v>12.2</v>
      </c>
      <c r="N476" s="206">
        <v>16.8</v>
      </c>
    </row>
    <row r="477" spans="1:14">
      <c r="A477" s="205" t="s">
        <v>834</v>
      </c>
      <c r="B477" s="197">
        <v>15</v>
      </c>
      <c r="C477" s="198">
        <v>19.7</v>
      </c>
      <c r="D477" s="198">
        <v>24.9</v>
      </c>
      <c r="E477" s="198">
        <v>15</v>
      </c>
      <c r="F477" s="198">
        <v>10</v>
      </c>
      <c r="G477" s="198">
        <v>8.6</v>
      </c>
      <c r="H477" s="198">
        <v>2.2999999999999998</v>
      </c>
      <c r="I477" s="198">
        <v>0.1</v>
      </c>
      <c r="J477" s="198">
        <v>4.0999999999999996</v>
      </c>
      <c r="K477" s="198">
        <v>1.1000000000000001</v>
      </c>
      <c r="L477" s="198">
        <v>7.8</v>
      </c>
      <c r="M477" s="198">
        <v>6.5</v>
      </c>
      <c r="N477" s="206">
        <v>14</v>
      </c>
    </row>
    <row r="478" spans="1:14">
      <c r="A478" s="205" t="s">
        <v>834</v>
      </c>
      <c r="B478" s="197">
        <v>16</v>
      </c>
      <c r="C478" s="198">
        <v>23.2</v>
      </c>
      <c r="D478" s="198">
        <v>21.6</v>
      </c>
      <c r="E478" s="198">
        <v>16.2</v>
      </c>
      <c r="F478" s="198">
        <v>9.6</v>
      </c>
      <c r="G478" s="198">
        <v>7.5</v>
      </c>
      <c r="H478" s="198">
        <v>2.6</v>
      </c>
      <c r="I478" s="198">
        <v>-2.2999999999999998</v>
      </c>
      <c r="J478" s="198">
        <v>1.9</v>
      </c>
      <c r="K478" s="198">
        <v>0.7</v>
      </c>
      <c r="L478" s="198">
        <v>11</v>
      </c>
      <c r="M478" s="198">
        <v>6.5</v>
      </c>
      <c r="N478" s="206">
        <v>20.6</v>
      </c>
    </row>
    <row r="479" spans="1:14">
      <c r="A479" s="205" t="s">
        <v>834</v>
      </c>
      <c r="B479" s="197">
        <v>17</v>
      </c>
      <c r="C479" s="198">
        <v>23.3</v>
      </c>
      <c r="D479" s="198">
        <v>17.3</v>
      </c>
      <c r="E479" s="198">
        <v>19.100000000000001</v>
      </c>
      <c r="F479" s="198">
        <v>4</v>
      </c>
      <c r="G479" s="198">
        <v>9.8000000000000007</v>
      </c>
      <c r="H479" s="198">
        <v>1.5</v>
      </c>
      <c r="I479" s="198">
        <v>-4.5999999999999996</v>
      </c>
      <c r="J479" s="198">
        <v>1.9</v>
      </c>
      <c r="K479" s="198">
        <v>1.7</v>
      </c>
      <c r="L479" s="198">
        <v>11.9</v>
      </c>
      <c r="M479" s="198">
        <v>8.1999999999999993</v>
      </c>
      <c r="N479" s="206">
        <v>15.8</v>
      </c>
    </row>
    <row r="480" spans="1:14">
      <c r="A480" s="205" t="s">
        <v>834</v>
      </c>
      <c r="B480" s="197">
        <v>18</v>
      </c>
      <c r="C480" s="198">
        <v>22.9</v>
      </c>
      <c r="D480" s="198">
        <v>14.2</v>
      </c>
      <c r="E480" s="198">
        <v>13.3</v>
      </c>
      <c r="F480" s="198">
        <v>5.8</v>
      </c>
      <c r="G480" s="198">
        <v>10.5</v>
      </c>
      <c r="H480" s="198">
        <v>3.2</v>
      </c>
      <c r="I480" s="198">
        <v>-7.6</v>
      </c>
      <c r="J480" s="198">
        <v>3.2</v>
      </c>
      <c r="K480" s="198">
        <v>5.0999999999999996</v>
      </c>
      <c r="L480" s="198">
        <v>8.1</v>
      </c>
      <c r="M480" s="198">
        <v>11.8</v>
      </c>
      <c r="N480" s="206">
        <v>19.399999999999999</v>
      </c>
    </row>
    <row r="481" spans="1:14">
      <c r="A481" s="205" t="s">
        <v>834</v>
      </c>
      <c r="B481" s="197">
        <v>19</v>
      </c>
      <c r="C481" s="198">
        <v>24.9</v>
      </c>
      <c r="D481" s="198">
        <v>15.7</v>
      </c>
      <c r="E481" s="198">
        <v>14.8</v>
      </c>
      <c r="F481" s="198">
        <v>7.2</v>
      </c>
      <c r="G481" s="198">
        <v>8.1999999999999993</v>
      </c>
      <c r="H481" s="198">
        <v>3.5</v>
      </c>
      <c r="I481" s="198">
        <v>-8.6</v>
      </c>
      <c r="J481" s="198">
        <v>1.7</v>
      </c>
      <c r="K481" s="198">
        <v>2.4</v>
      </c>
      <c r="L481" s="198">
        <v>8.3000000000000007</v>
      </c>
      <c r="M481" s="198">
        <v>13</v>
      </c>
      <c r="N481" s="206">
        <v>16.5</v>
      </c>
    </row>
    <row r="482" spans="1:14">
      <c r="A482" s="205" t="s">
        <v>834</v>
      </c>
      <c r="B482" s="197">
        <v>20</v>
      </c>
      <c r="C482" s="198">
        <v>22.1</v>
      </c>
      <c r="D482" s="198">
        <v>16.3</v>
      </c>
      <c r="E482" s="198">
        <v>11</v>
      </c>
      <c r="F482" s="198">
        <v>5.7</v>
      </c>
      <c r="G482" s="198">
        <v>5.0999999999999996</v>
      </c>
      <c r="H482" s="198">
        <v>2.2000000000000002</v>
      </c>
      <c r="I482" s="198">
        <v>-6.3</v>
      </c>
      <c r="J482" s="198">
        <v>2.6</v>
      </c>
      <c r="K482" s="198">
        <v>2</v>
      </c>
      <c r="L482" s="198">
        <v>5.8</v>
      </c>
      <c r="M482" s="198">
        <v>14</v>
      </c>
      <c r="N482" s="206">
        <v>15.6</v>
      </c>
    </row>
    <row r="483" spans="1:14">
      <c r="A483" s="205" t="s">
        <v>834</v>
      </c>
      <c r="B483" s="197">
        <v>21</v>
      </c>
      <c r="C483" s="198">
        <v>25.3</v>
      </c>
      <c r="D483" s="198">
        <v>15.5</v>
      </c>
      <c r="E483" s="198">
        <v>10.5</v>
      </c>
      <c r="F483" s="198">
        <v>7.6</v>
      </c>
      <c r="G483" s="198">
        <v>1.3</v>
      </c>
      <c r="H483" s="198">
        <v>1.7</v>
      </c>
      <c r="I483" s="198">
        <v>-5</v>
      </c>
      <c r="J483" s="198">
        <v>9.4</v>
      </c>
      <c r="K483" s="198">
        <v>5.0999999999999996</v>
      </c>
      <c r="L483" s="198">
        <v>8.1999999999999993</v>
      </c>
      <c r="M483" s="198">
        <v>15.8</v>
      </c>
      <c r="N483" s="206">
        <v>16.399999999999999</v>
      </c>
    </row>
    <row r="484" spans="1:14">
      <c r="A484" s="205" t="s">
        <v>834</v>
      </c>
      <c r="B484" s="197">
        <v>22</v>
      </c>
      <c r="C484" s="198">
        <v>28.2</v>
      </c>
      <c r="D484" s="198">
        <v>15.6</v>
      </c>
      <c r="E484" s="198">
        <v>12.8</v>
      </c>
      <c r="F484" s="198">
        <v>6.9</v>
      </c>
      <c r="G484" s="198">
        <v>-0.7</v>
      </c>
      <c r="H484" s="198">
        <v>4.5999999999999996</v>
      </c>
      <c r="I484" s="198">
        <v>-10.8</v>
      </c>
      <c r="J484" s="198">
        <v>8.3000000000000007</v>
      </c>
      <c r="K484" s="198">
        <v>3.1</v>
      </c>
      <c r="L484" s="198">
        <v>9.9</v>
      </c>
      <c r="M484" s="198">
        <v>18.399999999999999</v>
      </c>
      <c r="N484" s="206">
        <v>21.2</v>
      </c>
    </row>
    <row r="485" spans="1:14">
      <c r="A485" s="205" t="s">
        <v>834</v>
      </c>
      <c r="B485" s="197">
        <v>23</v>
      </c>
      <c r="C485" s="198">
        <v>21.8</v>
      </c>
      <c r="D485" s="198">
        <v>16.899999999999999</v>
      </c>
      <c r="E485" s="198">
        <v>10.5</v>
      </c>
      <c r="F485" s="198">
        <v>6.1</v>
      </c>
      <c r="G485" s="198">
        <v>-1.6</v>
      </c>
      <c r="H485" s="198">
        <v>6.9</v>
      </c>
      <c r="I485" s="198">
        <v>-6.8</v>
      </c>
      <c r="J485" s="198">
        <v>4</v>
      </c>
      <c r="K485" s="198">
        <v>2.7</v>
      </c>
      <c r="L485" s="198">
        <v>9.3000000000000007</v>
      </c>
      <c r="M485" s="198">
        <v>20.2</v>
      </c>
      <c r="N485" s="206">
        <v>23.2</v>
      </c>
    </row>
    <row r="486" spans="1:14">
      <c r="A486" s="205" t="s">
        <v>834</v>
      </c>
      <c r="B486" s="197">
        <v>24</v>
      </c>
      <c r="C486" s="198">
        <v>23.6</v>
      </c>
      <c r="D486" s="198">
        <v>20</v>
      </c>
      <c r="E486" s="198">
        <v>13.6</v>
      </c>
      <c r="F486" s="198">
        <v>5</v>
      </c>
      <c r="G486" s="198">
        <v>-3</v>
      </c>
      <c r="H486" s="198">
        <v>4</v>
      </c>
      <c r="I486" s="198">
        <v>0.3</v>
      </c>
      <c r="J486" s="198">
        <v>-0.1</v>
      </c>
      <c r="K486" s="198">
        <v>3.6</v>
      </c>
      <c r="L486" s="198">
        <v>3.1</v>
      </c>
      <c r="M486" s="198">
        <v>15.5</v>
      </c>
      <c r="N486" s="206">
        <v>25.4</v>
      </c>
    </row>
    <row r="487" spans="1:14">
      <c r="A487" s="205" t="s">
        <v>834</v>
      </c>
      <c r="B487" s="197">
        <v>25</v>
      </c>
      <c r="C487" s="198">
        <v>21.9</v>
      </c>
      <c r="D487" s="198">
        <v>15</v>
      </c>
      <c r="E487" s="198">
        <v>14.8</v>
      </c>
      <c r="F487" s="198">
        <v>7.8</v>
      </c>
      <c r="G487" s="198">
        <v>-2.1</v>
      </c>
      <c r="H487" s="198">
        <v>2.6</v>
      </c>
      <c r="I487" s="198">
        <v>3.2</v>
      </c>
      <c r="J487" s="198">
        <v>-1.4</v>
      </c>
      <c r="K487" s="198">
        <v>4.2</v>
      </c>
      <c r="L487" s="198">
        <v>2.1</v>
      </c>
      <c r="M487" s="198">
        <v>13.9</v>
      </c>
      <c r="N487" s="206">
        <v>25.2</v>
      </c>
    </row>
    <row r="488" spans="1:14">
      <c r="A488" s="205" t="s">
        <v>834</v>
      </c>
      <c r="B488" s="197">
        <v>26</v>
      </c>
      <c r="C488" s="198">
        <v>16.899999999999999</v>
      </c>
      <c r="D488" s="198">
        <v>15.9</v>
      </c>
      <c r="E488" s="198">
        <v>12.1</v>
      </c>
      <c r="F488" s="198">
        <v>9.1</v>
      </c>
      <c r="G488" s="198">
        <v>1</v>
      </c>
      <c r="H488" s="198">
        <v>3.9</v>
      </c>
      <c r="I488" s="198">
        <v>2.9</v>
      </c>
      <c r="J488" s="198">
        <v>-2.2000000000000002</v>
      </c>
      <c r="K488" s="198">
        <v>3.9</v>
      </c>
      <c r="L488" s="198">
        <v>4.4000000000000004</v>
      </c>
      <c r="M488" s="198">
        <v>15.9</v>
      </c>
      <c r="N488" s="206">
        <v>16.899999999999999</v>
      </c>
    </row>
    <row r="489" spans="1:14">
      <c r="A489" s="205" t="s">
        <v>834</v>
      </c>
      <c r="B489" s="197">
        <v>27</v>
      </c>
      <c r="C489" s="198">
        <v>15</v>
      </c>
      <c r="D489" s="198">
        <v>19.899999999999999</v>
      </c>
      <c r="E489" s="198">
        <v>11.6</v>
      </c>
      <c r="F489" s="198">
        <v>9</v>
      </c>
      <c r="G489" s="198">
        <v>1.1000000000000001</v>
      </c>
      <c r="H489" s="198">
        <v>1.8</v>
      </c>
      <c r="I489" s="198">
        <v>3.4</v>
      </c>
      <c r="J489" s="198">
        <v>0.9</v>
      </c>
      <c r="K489" s="198">
        <v>4.3</v>
      </c>
      <c r="L489" s="198">
        <v>2.1</v>
      </c>
      <c r="M489" s="198">
        <v>17.8</v>
      </c>
      <c r="N489" s="206">
        <v>16.399999999999999</v>
      </c>
    </row>
    <row r="490" spans="1:14">
      <c r="A490" s="205" t="s">
        <v>834</v>
      </c>
      <c r="B490" s="197">
        <v>28</v>
      </c>
      <c r="C490" s="198">
        <v>17.899999999999999</v>
      </c>
      <c r="D490" s="198">
        <v>23.2</v>
      </c>
      <c r="E490" s="198">
        <v>9.4</v>
      </c>
      <c r="F490" s="198">
        <v>7.7</v>
      </c>
      <c r="G490" s="198">
        <v>0.6</v>
      </c>
      <c r="H490" s="198">
        <v>5.7</v>
      </c>
      <c r="I490" s="198">
        <v>4.4000000000000004</v>
      </c>
      <c r="J490" s="198">
        <v>5.2</v>
      </c>
      <c r="K490" s="198">
        <v>8.1999999999999993</v>
      </c>
      <c r="L490" s="198">
        <v>3.7</v>
      </c>
      <c r="M490" s="198">
        <v>18.899999999999999</v>
      </c>
      <c r="N490" s="206">
        <v>19</v>
      </c>
    </row>
    <row r="491" spans="1:14">
      <c r="A491" s="205" t="s">
        <v>834</v>
      </c>
      <c r="B491" s="197">
        <v>29</v>
      </c>
      <c r="C491" s="198">
        <v>16.2</v>
      </c>
      <c r="D491" s="198">
        <v>23.7</v>
      </c>
      <c r="E491" s="198">
        <v>8</v>
      </c>
      <c r="F491" s="198">
        <v>7.5</v>
      </c>
      <c r="G491" s="198">
        <v>2.4</v>
      </c>
      <c r="H491" s="198">
        <v>2.2999999999999998</v>
      </c>
      <c r="I491" s="198">
        <v>2.2000000000000002</v>
      </c>
      <c r="J491" s="198">
        <v>3.8</v>
      </c>
      <c r="K491" s="198">
        <v>6.4</v>
      </c>
      <c r="L491" s="198">
        <v>5.8</v>
      </c>
      <c r="M491" s="198">
        <v>21.7</v>
      </c>
      <c r="N491" s="206">
        <v>21.4</v>
      </c>
    </row>
    <row r="492" spans="1:14">
      <c r="A492" s="205" t="s">
        <v>834</v>
      </c>
      <c r="B492" s="197">
        <v>30</v>
      </c>
      <c r="C492" s="198">
        <v>15.1</v>
      </c>
      <c r="D492" s="198">
        <v>22.9</v>
      </c>
      <c r="E492" s="198">
        <v>7.1</v>
      </c>
      <c r="F492" s="198">
        <v>7.9</v>
      </c>
      <c r="G492" s="198">
        <v>6.4</v>
      </c>
      <c r="H492" s="198">
        <v>-2.8</v>
      </c>
      <c r="I492" s="198">
        <v>3</v>
      </c>
      <c r="J492" s="198"/>
      <c r="K492" s="198">
        <v>7.7</v>
      </c>
      <c r="L492" s="198">
        <v>8.9</v>
      </c>
      <c r="M492" s="198">
        <v>16.399999999999999</v>
      </c>
      <c r="N492" s="206">
        <v>21.1</v>
      </c>
    </row>
    <row r="493" spans="1:14" ht="15" thickBot="1">
      <c r="A493" s="213" t="s">
        <v>834</v>
      </c>
      <c r="B493" s="214">
        <v>31</v>
      </c>
      <c r="C493" s="215">
        <v>17.2</v>
      </c>
      <c r="D493" s="215">
        <v>21.9</v>
      </c>
      <c r="E493" s="215"/>
      <c r="F493" s="215">
        <v>7.1</v>
      </c>
      <c r="G493" s="215"/>
      <c r="H493" s="215">
        <v>-4.2</v>
      </c>
      <c r="I493" s="215">
        <v>2.7</v>
      </c>
      <c r="J493" s="215"/>
      <c r="K493" s="215">
        <v>11.3</v>
      </c>
      <c r="L493" s="215"/>
      <c r="M493" s="215">
        <v>17.7</v>
      </c>
      <c r="N493" s="216"/>
    </row>
    <row r="494" spans="1:14">
      <c r="A494" s="217" t="s">
        <v>652</v>
      </c>
      <c r="B494" s="218" t="s">
        <v>211</v>
      </c>
      <c r="C494" s="219">
        <v>0</v>
      </c>
      <c r="D494" s="219">
        <v>0</v>
      </c>
      <c r="E494" s="219">
        <v>14</v>
      </c>
      <c r="F494" s="219">
        <v>29</v>
      </c>
      <c r="G494" s="219">
        <v>30</v>
      </c>
      <c r="H494" s="219">
        <v>31</v>
      </c>
      <c r="I494" s="219">
        <v>31</v>
      </c>
      <c r="J494" s="219">
        <v>29</v>
      </c>
      <c r="K494" s="219">
        <v>31</v>
      </c>
      <c r="L494" s="219">
        <v>30</v>
      </c>
      <c r="M494" s="219">
        <v>10</v>
      </c>
      <c r="N494" s="220">
        <v>1</v>
      </c>
    </row>
    <row r="495" spans="1:14" ht="15" thickBot="1">
      <c r="A495" s="209" t="s">
        <v>651</v>
      </c>
      <c r="B495" s="210" t="s">
        <v>650</v>
      </c>
      <c r="C495" s="211">
        <v>21.0741935483871</v>
      </c>
      <c r="D495" s="211">
        <v>21.270967741935479</v>
      </c>
      <c r="E495" s="211">
        <v>13.33666666666667</v>
      </c>
      <c r="F495" s="211">
        <v>7.9903225806451603</v>
      </c>
      <c r="G495" s="211">
        <v>4.9300000000000006</v>
      </c>
      <c r="H495" s="211">
        <v>2.5580645161290327</v>
      </c>
      <c r="I495" s="211">
        <v>-2.0354838709677407</v>
      </c>
      <c r="J495" s="211">
        <v>3.3034482758620687</v>
      </c>
      <c r="K495" s="211">
        <v>3.4677419354838719</v>
      </c>
      <c r="L495" s="211">
        <v>7.7833333333333341</v>
      </c>
      <c r="M495" s="211">
        <v>13.935483870967738</v>
      </c>
      <c r="N495" s="212">
        <v>18.20333333333333</v>
      </c>
    </row>
    <row r="496" spans="1:14">
      <c r="B496" s="108"/>
      <c r="C496" s="105"/>
      <c r="D496" s="105"/>
      <c r="E496" s="107"/>
      <c r="F496" s="105"/>
      <c r="G496" s="105"/>
      <c r="H496" s="106"/>
      <c r="I496" s="105"/>
      <c r="J496" s="105"/>
      <c r="K496" s="105"/>
      <c r="L496" s="105"/>
      <c r="M496" s="105"/>
      <c r="N496" s="105"/>
    </row>
    <row r="497" spans="1:14" ht="15" thickBot="1">
      <c r="A497" s="96" t="s">
        <v>1121</v>
      </c>
      <c r="C497" s="105"/>
      <c r="D497" s="105"/>
      <c r="E497" s="107"/>
      <c r="F497" s="105"/>
      <c r="G497" s="105"/>
      <c r="H497" s="106"/>
      <c r="I497" s="105"/>
      <c r="J497" s="105"/>
      <c r="K497" s="105"/>
      <c r="L497" s="105"/>
      <c r="M497" s="105"/>
      <c r="N497" s="105"/>
    </row>
    <row r="498" spans="1:14">
      <c r="A498" s="109"/>
      <c r="B498" s="233" t="s">
        <v>236</v>
      </c>
      <c r="C498" s="234" t="s">
        <v>666</v>
      </c>
      <c r="D498" s="234" t="s">
        <v>666</v>
      </c>
      <c r="E498" s="234" t="s">
        <v>666</v>
      </c>
      <c r="F498" s="234" t="s">
        <v>666</v>
      </c>
      <c r="G498" s="234" t="s">
        <v>666</v>
      </c>
      <c r="H498" s="234" t="s">
        <v>666</v>
      </c>
      <c r="I498" s="234" t="s">
        <v>1108</v>
      </c>
      <c r="J498" s="234" t="s">
        <v>1108</v>
      </c>
      <c r="K498" s="234" t="s">
        <v>1108</v>
      </c>
      <c r="L498" s="234" t="s">
        <v>1108</v>
      </c>
      <c r="M498" s="234" t="s">
        <v>1108</v>
      </c>
      <c r="N498" s="235" t="s">
        <v>1108</v>
      </c>
    </row>
    <row r="499" spans="1:14" ht="15" thickBot="1">
      <c r="A499" s="109"/>
      <c r="B499" s="238" t="s">
        <v>195</v>
      </c>
      <c r="C499" s="236" t="s">
        <v>665</v>
      </c>
      <c r="D499" s="236" t="s">
        <v>664</v>
      </c>
      <c r="E499" s="236" t="s">
        <v>663</v>
      </c>
      <c r="F499" s="236" t="s">
        <v>662</v>
      </c>
      <c r="G499" s="236" t="s">
        <v>661</v>
      </c>
      <c r="H499" s="236" t="s">
        <v>660</v>
      </c>
      <c r="I499" s="236" t="s">
        <v>659</v>
      </c>
      <c r="J499" s="236" t="s">
        <v>658</v>
      </c>
      <c r="K499" s="236" t="s">
        <v>657</v>
      </c>
      <c r="L499" s="236" t="s">
        <v>656</v>
      </c>
      <c r="M499" s="236" t="s">
        <v>655</v>
      </c>
      <c r="N499" s="237" t="s">
        <v>654</v>
      </c>
    </row>
    <row r="500" spans="1:14" ht="15" thickBot="1">
      <c r="A500" s="195" t="s">
        <v>742</v>
      </c>
      <c r="B500" s="196" t="s">
        <v>653</v>
      </c>
    </row>
    <row r="501" spans="1:14">
      <c r="A501" s="201" t="s">
        <v>838</v>
      </c>
      <c r="B501" s="202">
        <v>1</v>
      </c>
      <c r="C501" s="203">
        <v>20.5</v>
      </c>
      <c r="D501" s="203">
        <v>18.7</v>
      </c>
      <c r="E501" s="203">
        <v>24.4</v>
      </c>
      <c r="F501" s="203">
        <v>5.4</v>
      </c>
      <c r="G501" s="203">
        <v>2.5</v>
      </c>
      <c r="H501" s="203">
        <v>8.8000000000000007</v>
      </c>
      <c r="I501" s="203">
        <v>-0.6</v>
      </c>
      <c r="J501" s="203">
        <v>11.6</v>
      </c>
      <c r="K501" s="203">
        <v>-0.6</v>
      </c>
      <c r="L501" s="203">
        <v>3</v>
      </c>
      <c r="M501" s="203">
        <v>11.1</v>
      </c>
      <c r="N501" s="204">
        <v>15.4</v>
      </c>
    </row>
    <row r="502" spans="1:14">
      <c r="A502" s="205" t="s">
        <v>838</v>
      </c>
      <c r="B502" s="197">
        <v>2</v>
      </c>
      <c r="C502" s="198">
        <v>21.4</v>
      </c>
      <c r="D502" s="198">
        <v>17.2</v>
      </c>
      <c r="E502" s="198">
        <v>14.7</v>
      </c>
      <c r="F502" s="198">
        <v>7.6</v>
      </c>
      <c r="G502" s="198">
        <v>-1.5</v>
      </c>
      <c r="H502" s="198">
        <v>7.3</v>
      </c>
      <c r="I502" s="198">
        <v>-2.4</v>
      </c>
      <c r="J502" s="198">
        <v>8.5</v>
      </c>
      <c r="K502" s="198">
        <v>3.5</v>
      </c>
      <c r="L502" s="198">
        <v>5.5</v>
      </c>
      <c r="M502" s="198">
        <v>9.8000000000000007</v>
      </c>
      <c r="N502" s="206">
        <v>15.2</v>
      </c>
    </row>
    <row r="503" spans="1:14">
      <c r="A503" s="205" t="s">
        <v>838</v>
      </c>
      <c r="B503" s="197">
        <v>3</v>
      </c>
      <c r="C503" s="198">
        <v>22.9</v>
      </c>
      <c r="D503" s="198">
        <v>19.899999999999999</v>
      </c>
      <c r="E503" s="198">
        <v>14.4</v>
      </c>
      <c r="F503" s="198">
        <v>9.8000000000000007</v>
      </c>
      <c r="G503" s="198">
        <v>-2.4</v>
      </c>
      <c r="H503" s="198">
        <v>2.8</v>
      </c>
      <c r="I503" s="198">
        <v>-6.3</v>
      </c>
      <c r="J503" s="198">
        <v>3.3</v>
      </c>
      <c r="K503" s="198">
        <v>1.5</v>
      </c>
      <c r="L503" s="198">
        <v>8.6</v>
      </c>
      <c r="M503" s="198">
        <v>11.7</v>
      </c>
      <c r="N503" s="206">
        <v>14.6</v>
      </c>
    </row>
    <row r="504" spans="1:14">
      <c r="A504" s="205" t="s">
        <v>838</v>
      </c>
      <c r="B504" s="197">
        <v>4</v>
      </c>
      <c r="C504" s="198">
        <v>24.2</v>
      </c>
      <c r="D504" s="198">
        <v>22.2</v>
      </c>
      <c r="E504" s="198">
        <v>13.8</v>
      </c>
      <c r="F504" s="198">
        <v>11.2</v>
      </c>
      <c r="G504" s="198">
        <v>4</v>
      </c>
      <c r="H504" s="198">
        <v>4.9000000000000004</v>
      </c>
      <c r="I504" s="198">
        <v>-6.3</v>
      </c>
      <c r="J504" s="198">
        <v>2</v>
      </c>
      <c r="K504" s="198">
        <v>0.5</v>
      </c>
      <c r="L504" s="198">
        <v>11.6</v>
      </c>
      <c r="M504" s="198">
        <v>6.8</v>
      </c>
      <c r="N504" s="206">
        <v>16.8</v>
      </c>
    </row>
    <row r="505" spans="1:14">
      <c r="A505" s="205" t="s">
        <v>838</v>
      </c>
      <c r="B505" s="197">
        <v>5</v>
      </c>
      <c r="C505" s="198">
        <v>25</v>
      </c>
      <c r="D505" s="198">
        <v>22.6</v>
      </c>
      <c r="E505" s="198">
        <v>13.7</v>
      </c>
      <c r="F505" s="198">
        <v>10.7</v>
      </c>
      <c r="G505" s="198">
        <v>8.3000000000000007</v>
      </c>
      <c r="H505" s="198">
        <v>3.3</v>
      </c>
      <c r="I505" s="198">
        <v>-0.8</v>
      </c>
      <c r="J505" s="198">
        <v>2.2999999999999998</v>
      </c>
      <c r="K505" s="198">
        <v>2</v>
      </c>
      <c r="L505" s="198">
        <v>13.1</v>
      </c>
      <c r="M505" s="198">
        <v>8.5</v>
      </c>
      <c r="N505" s="206">
        <v>17.7</v>
      </c>
    </row>
    <row r="506" spans="1:14">
      <c r="A506" s="205" t="s">
        <v>838</v>
      </c>
      <c r="B506" s="197">
        <v>6</v>
      </c>
      <c r="C506" s="198">
        <v>23.4</v>
      </c>
      <c r="D506" s="198">
        <v>23.4</v>
      </c>
      <c r="E506" s="198">
        <v>11.4</v>
      </c>
      <c r="F506" s="198">
        <v>12.2</v>
      </c>
      <c r="G506" s="198">
        <v>9</v>
      </c>
      <c r="H506" s="198">
        <v>3.3</v>
      </c>
      <c r="I506" s="198">
        <v>-0.1</v>
      </c>
      <c r="J506" s="198">
        <v>3.4</v>
      </c>
      <c r="K506" s="198">
        <v>1.8</v>
      </c>
      <c r="L506" s="198">
        <v>10.199999999999999</v>
      </c>
      <c r="M506" s="198">
        <v>11.9</v>
      </c>
      <c r="N506" s="206">
        <v>17.399999999999999</v>
      </c>
    </row>
    <row r="507" spans="1:14">
      <c r="A507" s="205" t="s">
        <v>838</v>
      </c>
      <c r="B507" s="197">
        <v>7</v>
      </c>
      <c r="C507" s="198">
        <v>25</v>
      </c>
      <c r="D507" s="198">
        <v>24.8</v>
      </c>
      <c r="E507" s="198">
        <v>11.3</v>
      </c>
      <c r="F507" s="198">
        <v>13.3</v>
      </c>
      <c r="G507" s="198">
        <v>11.2</v>
      </c>
      <c r="H507" s="198">
        <v>5.4</v>
      </c>
      <c r="I507" s="198">
        <v>0</v>
      </c>
      <c r="J507" s="198">
        <v>3</v>
      </c>
      <c r="K507" s="198">
        <v>1.5</v>
      </c>
      <c r="L507" s="198">
        <v>10.4</v>
      </c>
      <c r="M507" s="198">
        <v>12.2</v>
      </c>
      <c r="N507" s="206">
        <v>16.100000000000001</v>
      </c>
    </row>
    <row r="508" spans="1:14">
      <c r="A508" s="205" t="s">
        <v>838</v>
      </c>
      <c r="B508" s="197">
        <v>8</v>
      </c>
      <c r="C508" s="198">
        <v>17.600000000000001</v>
      </c>
      <c r="D508" s="198">
        <v>25.6</v>
      </c>
      <c r="E508" s="198">
        <v>9.8000000000000007</v>
      </c>
      <c r="F508" s="198">
        <v>11.9</v>
      </c>
      <c r="G508" s="198">
        <v>9.6999999999999993</v>
      </c>
      <c r="H508" s="198">
        <v>0.7</v>
      </c>
      <c r="I508" s="198">
        <v>1.7</v>
      </c>
      <c r="J508" s="198">
        <v>7.6</v>
      </c>
      <c r="K508" s="198">
        <v>0.2</v>
      </c>
      <c r="L508" s="198">
        <v>5.5</v>
      </c>
      <c r="M508" s="198">
        <v>12.7</v>
      </c>
      <c r="N508" s="206">
        <v>17.100000000000001</v>
      </c>
    </row>
    <row r="509" spans="1:14">
      <c r="A509" s="205" t="s">
        <v>838</v>
      </c>
      <c r="B509" s="197">
        <v>9</v>
      </c>
      <c r="C509" s="198">
        <v>14.6</v>
      </c>
      <c r="D509" s="198">
        <v>25</v>
      </c>
      <c r="E509" s="198">
        <v>8</v>
      </c>
      <c r="F509" s="198">
        <v>12.3</v>
      </c>
      <c r="G509" s="198">
        <v>13.1</v>
      </c>
      <c r="H509" s="198">
        <v>3.1</v>
      </c>
      <c r="I509" s="198">
        <v>0.8</v>
      </c>
      <c r="J509" s="198">
        <v>6.4</v>
      </c>
      <c r="K509" s="198">
        <v>1</v>
      </c>
      <c r="L509" s="198">
        <v>5.9</v>
      </c>
      <c r="M509" s="198">
        <v>13.6</v>
      </c>
      <c r="N509" s="206">
        <v>15.1</v>
      </c>
    </row>
    <row r="510" spans="1:14">
      <c r="A510" s="205" t="s">
        <v>838</v>
      </c>
      <c r="B510" s="197">
        <v>10</v>
      </c>
      <c r="C510" s="198">
        <v>14.7</v>
      </c>
      <c r="D510" s="198">
        <v>23.3</v>
      </c>
      <c r="E510" s="198">
        <v>9.6999999999999993</v>
      </c>
      <c r="F510" s="198">
        <v>9.5</v>
      </c>
      <c r="G510" s="198">
        <v>15.3</v>
      </c>
      <c r="H510" s="198">
        <v>-0.9</v>
      </c>
      <c r="I510" s="198">
        <v>4</v>
      </c>
      <c r="J510" s="198">
        <v>2.7</v>
      </c>
      <c r="K510" s="198">
        <v>2.5</v>
      </c>
      <c r="L510" s="198">
        <v>7.2</v>
      </c>
      <c r="M510" s="198">
        <v>13</v>
      </c>
      <c r="N510" s="206">
        <v>15.6</v>
      </c>
    </row>
    <row r="511" spans="1:14">
      <c r="A511" s="205" t="s">
        <v>838</v>
      </c>
      <c r="B511" s="197">
        <v>11</v>
      </c>
      <c r="C511" s="198">
        <v>18</v>
      </c>
      <c r="D511" s="198">
        <v>23.2</v>
      </c>
      <c r="E511" s="198">
        <v>11.3</v>
      </c>
      <c r="F511" s="198">
        <v>4.4000000000000004</v>
      </c>
      <c r="G511" s="198">
        <v>10.3</v>
      </c>
      <c r="H511" s="198">
        <v>2.2000000000000002</v>
      </c>
      <c r="I511" s="198">
        <v>4.9000000000000004</v>
      </c>
      <c r="J511" s="198">
        <v>1.5</v>
      </c>
      <c r="K511" s="198">
        <v>3.9</v>
      </c>
      <c r="L511" s="198">
        <v>7.7</v>
      </c>
      <c r="M511" s="198">
        <v>14.5</v>
      </c>
      <c r="N511" s="206">
        <v>14.3</v>
      </c>
    </row>
    <row r="512" spans="1:14">
      <c r="A512" s="205" t="s">
        <v>838</v>
      </c>
      <c r="B512" s="197">
        <v>12</v>
      </c>
      <c r="C512" s="198">
        <v>23</v>
      </c>
      <c r="D512" s="198">
        <v>27.4</v>
      </c>
      <c r="E512" s="198">
        <v>13.7</v>
      </c>
      <c r="F512" s="198">
        <v>2.1</v>
      </c>
      <c r="G512" s="198">
        <v>7.7</v>
      </c>
      <c r="H512" s="198">
        <v>6.4</v>
      </c>
      <c r="I512" s="198">
        <v>3.6</v>
      </c>
      <c r="J512" s="198">
        <v>1.2</v>
      </c>
      <c r="K512" s="198">
        <v>2.2999999999999998</v>
      </c>
      <c r="L512" s="198">
        <v>7.3</v>
      </c>
      <c r="M512" s="198">
        <v>13</v>
      </c>
      <c r="N512" s="206">
        <v>16</v>
      </c>
    </row>
    <row r="513" spans="1:14">
      <c r="A513" s="205" t="s">
        <v>838</v>
      </c>
      <c r="B513" s="197">
        <v>13</v>
      </c>
      <c r="C513" s="198">
        <v>17.899999999999999</v>
      </c>
      <c r="D513" s="198">
        <v>25.6</v>
      </c>
      <c r="E513" s="198">
        <v>14.4</v>
      </c>
      <c r="F513" s="198">
        <v>2.1</v>
      </c>
      <c r="G513" s="198">
        <v>8.3000000000000007</v>
      </c>
      <c r="H513" s="198">
        <v>5.5</v>
      </c>
      <c r="I513" s="198">
        <v>2.9</v>
      </c>
      <c r="J513" s="198">
        <v>2.2999999999999998</v>
      </c>
      <c r="K513" s="198">
        <v>2</v>
      </c>
      <c r="L513" s="198">
        <v>9.9</v>
      </c>
      <c r="M513" s="198">
        <v>12.5</v>
      </c>
      <c r="N513" s="206">
        <v>15.4</v>
      </c>
    </row>
    <row r="514" spans="1:14">
      <c r="A514" s="205" t="s">
        <v>838</v>
      </c>
      <c r="B514" s="197">
        <v>14</v>
      </c>
      <c r="C514" s="198">
        <v>18.899999999999999</v>
      </c>
      <c r="D514" s="198">
        <v>24.4</v>
      </c>
      <c r="E514" s="198">
        <v>14.3</v>
      </c>
      <c r="F514" s="198">
        <v>5.0999999999999996</v>
      </c>
      <c r="G514" s="198">
        <v>7</v>
      </c>
      <c r="H514" s="198">
        <v>3.2</v>
      </c>
      <c r="I514" s="198">
        <v>-0.4</v>
      </c>
      <c r="J514" s="198">
        <v>5.5</v>
      </c>
      <c r="K514" s="198">
        <v>0.9</v>
      </c>
      <c r="L514" s="198">
        <v>6.9</v>
      </c>
      <c r="M514" s="198">
        <v>11.4</v>
      </c>
      <c r="N514" s="206">
        <v>16.100000000000001</v>
      </c>
    </row>
    <row r="515" spans="1:14">
      <c r="A515" s="205" t="s">
        <v>838</v>
      </c>
      <c r="B515" s="197">
        <v>15</v>
      </c>
      <c r="C515" s="198">
        <v>19</v>
      </c>
      <c r="D515" s="198">
        <v>21.9</v>
      </c>
      <c r="E515" s="198">
        <v>15.4</v>
      </c>
      <c r="F515" s="198">
        <v>7.5</v>
      </c>
      <c r="G515" s="198">
        <v>10.8</v>
      </c>
      <c r="H515" s="198">
        <v>3.3</v>
      </c>
      <c r="I515" s="198">
        <v>0</v>
      </c>
      <c r="J515" s="198">
        <v>4.3</v>
      </c>
      <c r="K515" s="198">
        <v>0.7</v>
      </c>
      <c r="L515" s="198">
        <v>7.8</v>
      </c>
      <c r="M515" s="198">
        <v>6.5</v>
      </c>
      <c r="N515" s="206">
        <v>15.3</v>
      </c>
    </row>
    <row r="516" spans="1:14">
      <c r="A516" s="205" t="s">
        <v>838</v>
      </c>
      <c r="B516" s="197">
        <v>16</v>
      </c>
      <c r="C516" s="198">
        <v>22.5</v>
      </c>
      <c r="D516" s="198">
        <v>18</v>
      </c>
      <c r="E516" s="198">
        <v>16.5</v>
      </c>
      <c r="F516" s="198">
        <v>6.2</v>
      </c>
      <c r="G516" s="198">
        <v>8</v>
      </c>
      <c r="H516" s="198">
        <v>1.8</v>
      </c>
      <c r="I516" s="198">
        <v>-1.8</v>
      </c>
      <c r="J516" s="198">
        <v>1.2</v>
      </c>
      <c r="K516" s="198">
        <v>1.9</v>
      </c>
      <c r="L516" s="198">
        <v>11.3</v>
      </c>
      <c r="M516" s="198">
        <v>7.4</v>
      </c>
      <c r="N516" s="206">
        <v>19.100000000000001</v>
      </c>
    </row>
    <row r="517" spans="1:14">
      <c r="A517" s="205" t="s">
        <v>838</v>
      </c>
      <c r="B517" s="197">
        <v>17</v>
      </c>
      <c r="C517" s="198">
        <v>23.6</v>
      </c>
      <c r="D517" s="198">
        <v>15.7</v>
      </c>
      <c r="E517" s="198">
        <v>19.2</v>
      </c>
      <c r="F517" s="198">
        <v>6.5</v>
      </c>
      <c r="G517" s="198">
        <v>12.5</v>
      </c>
      <c r="H517" s="198">
        <v>8</v>
      </c>
      <c r="I517" s="198">
        <v>-2.8</v>
      </c>
      <c r="J517" s="198">
        <v>1.4</v>
      </c>
      <c r="K517" s="198">
        <v>2.4</v>
      </c>
      <c r="L517" s="198">
        <v>10.3</v>
      </c>
      <c r="M517" s="198">
        <v>8.5</v>
      </c>
      <c r="N517" s="206">
        <v>14</v>
      </c>
    </row>
    <row r="518" spans="1:14">
      <c r="A518" s="205" t="s">
        <v>838</v>
      </c>
      <c r="B518" s="197">
        <v>18</v>
      </c>
      <c r="C518" s="198">
        <v>26.1</v>
      </c>
      <c r="D518" s="198">
        <v>14.9</v>
      </c>
      <c r="E518" s="198">
        <v>13.9</v>
      </c>
      <c r="F518" s="198">
        <v>6.1</v>
      </c>
      <c r="G518" s="198">
        <v>10</v>
      </c>
      <c r="H518" s="198">
        <v>6.5</v>
      </c>
      <c r="I518" s="198">
        <v>-6.1</v>
      </c>
      <c r="J518" s="198">
        <v>1.6</v>
      </c>
      <c r="K518" s="198">
        <v>4.8</v>
      </c>
      <c r="L518" s="198">
        <v>6.3</v>
      </c>
      <c r="M518" s="198">
        <v>10.4</v>
      </c>
      <c r="N518" s="206">
        <v>16.899999999999999</v>
      </c>
    </row>
    <row r="519" spans="1:14">
      <c r="A519" s="205" t="s">
        <v>838</v>
      </c>
      <c r="B519" s="197">
        <v>19</v>
      </c>
      <c r="C519" s="198">
        <v>24.8</v>
      </c>
      <c r="D519" s="198">
        <v>14.4</v>
      </c>
      <c r="E519" s="198">
        <v>14</v>
      </c>
      <c r="F519" s="198">
        <v>6.2</v>
      </c>
      <c r="G519" s="198">
        <v>12.4</v>
      </c>
      <c r="H519" s="198">
        <v>4.9000000000000004</v>
      </c>
      <c r="I519" s="198">
        <v>-13.7</v>
      </c>
      <c r="J519" s="198">
        <v>2.2000000000000002</v>
      </c>
      <c r="K519" s="198">
        <v>3.5</v>
      </c>
      <c r="L519" s="198">
        <v>8.1</v>
      </c>
      <c r="M519" s="198">
        <v>12.7</v>
      </c>
      <c r="N519" s="206">
        <v>15.7</v>
      </c>
    </row>
    <row r="520" spans="1:14">
      <c r="A520" s="205" t="s">
        <v>838</v>
      </c>
      <c r="B520" s="197">
        <v>20</v>
      </c>
      <c r="C520" s="198">
        <v>22.1</v>
      </c>
      <c r="D520" s="198">
        <v>16.100000000000001</v>
      </c>
      <c r="E520" s="198">
        <v>10.199999999999999</v>
      </c>
      <c r="F520" s="198">
        <v>6.3</v>
      </c>
      <c r="G520" s="198">
        <v>5</v>
      </c>
      <c r="H520" s="198">
        <v>1.1000000000000001</v>
      </c>
      <c r="I520" s="198">
        <v>-4.2</v>
      </c>
      <c r="J520" s="198">
        <v>3.2</v>
      </c>
      <c r="K520" s="198">
        <v>4.0999999999999996</v>
      </c>
      <c r="L520" s="198">
        <v>6.8</v>
      </c>
      <c r="M520" s="198">
        <v>12.3</v>
      </c>
      <c r="N520" s="206">
        <v>15.1</v>
      </c>
    </row>
    <row r="521" spans="1:14">
      <c r="A521" s="205" t="s">
        <v>838</v>
      </c>
      <c r="B521" s="197">
        <v>21</v>
      </c>
      <c r="C521" s="198">
        <v>24.8</v>
      </c>
      <c r="D521" s="198">
        <v>16.100000000000001</v>
      </c>
      <c r="E521" s="198">
        <v>9.6999999999999993</v>
      </c>
      <c r="F521" s="198">
        <v>7.4</v>
      </c>
      <c r="G521" s="198">
        <v>0.8</v>
      </c>
      <c r="H521" s="198">
        <v>3.2</v>
      </c>
      <c r="I521" s="198">
        <v>-9.4</v>
      </c>
      <c r="J521" s="198">
        <v>11.8</v>
      </c>
      <c r="K521" s="198">
        <v>6</v>
      </c>
      <c r="L521" s="198">
        <v>7.5</v>
      </c>
      <c r="M521" s="198">
        <v>14.6</v>
      </c>
      <c r="N521" s="206">
        <v>17.2</v>
      </c>
    </row>
    <row r="522" spans="1:14">
      <c r="A522" s="205" t="s">
        <v>838</v>
      </c>
      <c r="B522" s="197">
        <v>22</v>
      </c>
      <c r="C522" s="198">
        <v>25.4</v>
      </c>
      <c r="D522" s="198">
        <v>14.6</v>
      </c>
      <c r="E522" s="198">
        <v>12</v>
      </c>
      <c r="F522" s="198">
        <v>8.9</v>
      </c>
      <c r="G522" s="198">
        <v>-0.3</v>
      </c>
      <c r="H522" s="198">
        <v>7.3</v>
      </c>
      <c r="I522" s="198">
        <v>-14.8</v>
      </c>
      <c r="J522" s="198">
        <v>12.3</v>
      </c>
      <c r="K522" s="198">
        <v>4.0999999999999996</v>
      </c>
      <c r="L522" s="198">
        <v>10.4</v>
      </c>
      <c r="M522" s="198">
        <v>18.600000000000001</v>
      </c>
      <c r="N522" s="206">
        <v>19.100000000000001</v>
      </c>
    </row>
    <row r="523" spans="1:14">
      <c r="A523" s="205" t="s">
        <v>838</v>
      </c>
      <c r="B523" s="197">
        <v>23</v>
      </c>
      <c r="C523" s="198">
        <v>21.1</v>
      </c>
      <c r="D523" s="198">
        <v>16.2</v>
      </c>
      <c r="E523" s="198">
        <v>10.8</v>
      </c>
      <c r="F523" s="198">
        <v>7.4</v>
      </c>
      <c r="G523" s="198">
        <v>0.5</v>
      </c>
      <c r="H523" s="198">
        <v>6.2</v>
      </c>
      <c r="I523" s="198">
        <v>0.4</v>
      </c>
      <c r="J523" s="198">
        <v>3.2</v>
      </c>
      <c r="K523" s="198">
        <v>4</v>
      </c>
      <c r="L523" s="198">
        <v>7.6</v>
      </c>
      <c r="M523" s="198">
        <v>14.8</v>
      </c>
      <c r="N523" s="206">
        <v>21.6</v>
      </c>
    </row>
    <row r="524" spans="1:14">
      <c r="A524" s="205" t="s">
        <v>838</v>
      </c>
      <c r="B524" s="197">
        <v>24</v>
      </c>
      <c r="C524" s="198">
        <v>22.6</v>
      </c>
      <c r="D524" s="198">
        <v>18.5</v>
      </c>
      <c r="E524" s="198">
        <v>11.1</v>
      </c>
      <c r="F524" s="198">
        <v>4.7</v>
      </c>
      <c r="G524" s="198">
        <v>-2.2000000000000002</v>
      </c>
      <c r="H524" s="198">
        <v>4.0999999999999996</v>
      </c>
      <c r="I524" s="198">
        <v>2.2000000000000002</v>
      </c>
      <c r="J524" s="198">
        <v>-0.7</v>
      </c>
      <c r="K524" s="198">
        <v>3.8</v>
      </c>
      <c r="L524" s="198">
        <v>2.5</v>
      </c>
      <c r="M524" s="198">
        <v>12.8</v>
      </c>
      <c r="N524" s="206">
        <v>23.4</v>
      </c>
    </row>
    <row r="525" spans="1:14">
      <c r="A525" s="205" t="s">
        <v>838</v>
      </c>
      <c r="B525" s="197">
        <v>25</v>
      </c>
      <c r="C525" s="198">
        <v>21.3</v>
      </c>
      <c r="D525" s="198">
        <v>14.5</v>
      </c>
      <c r="E525" s="198">
        <v>13.4</v>
      </c>
      <c r="F525" s="198">
        <v>7.1</v>
      </c>
      <c r="G525" s="198">
        <v>0.8</v>
      </c>
      <c r="H525" s="198">
        <v>5.8</v>
      </c>
      <c r="I525" s="198">
        <v>3.6</v>
      </c>
      <c r="J525" s="198">
        <v>-0.1</v>
      </c>
      <c r="K525" s="198">
        <v>4.5</v>
      </c>
      <c r="L525" s="198">
        <v>1.7</v>
      </c>
      <c r="M525" s="198">
        <v>14.2</v>
      </c>
      <c r="N525" s="206">
        <v>18.899999999999999</v>
      </c>
    </row>
    <row r="526" spans="1:14">
      <c r="A526" s="205" t="s">
        <v>838</v>
      </c>
      <c r="B526" s="197">
        <v>26</v>
      </c>
      <c r="C526" s="198">
        <v>16.100000000000001</v>
      </c>
      <c r="D526" s="198">
        <v>16.399999999999999</v>
      </c>
      <c r="E526" s="198">
        <v>12.1</v>
      </c>
      <c r="F526" s="198">
        <v>9</v>
      </c>
      <c r="G526" s="198">
        <v>1.5</v>
      </c>
      <c r="H526" s="198">
        <v>5.7</v>
      </c>
      <c r="I526" s="198">
        <v>2.8</v>
      </c>
      <c r="J526" s="198">
        <v>-2.8</v>
      </c>
      <c r="K526" s="198">
        <v>2.9</v>
      </c>
      <c r="L526" s="198">
        <v>3.3</v>
      </c>
      <c r="M526" s="198">
        <v>15.6</v>
      </c>
      <c r="N526" s="206">
        <v>17.7</v>
      </c>
    </row>
    <row r="527" spans="1:14">
      <c r="A527" s="205" t="s">
        <v>838</v>
      </c>
      <c r="B527" s="197">
        <v>27</v>
      </c>
      <c r="C527" s="198">
        <v>16.3</v>
      </c>
      <c r="D527" s="198">
        <v>18.7</v>
      </c>
      <c r="E527" s="198">
        <v>11.4</v>
      </c>
      <c r="F527" s="198">
        <v>8.9</v>
      </c>
      <c r="G527" s="198">
        <v>1.2</v>
      </c>
      <c r="H527" s="198">
        <v>3.8</v>
      </c>
      <c r="I527" s="198">
        <v>6.7</v>
      </c>
      <c r="J527" s="198">
        <v>-2.6</v>
      </c>
      <c r="K527" s="198">
        <v>6.2</v>
      </c>
      <c r="L527" s="198">
        <v>3.7</v>
      </c>
      <c r="M527" s="198">
        <v>16.899999999999999</v>
      </c>
      <c r="N527" s="206">
        <v>14.4</v>
      </c>
    </row>
    <row r="528" spans="1:14">
      <c r="A528" s="205" t="s">
        <v>838</v>
      </c>
      <c r="B528" s="197">
        <v>28</v>
      </c>
      <c r="C528" s="198">
        <v>17.899999999999999</v>
      </c>
      <c r="D528" s="198">
        <v>24.5</v>
      </c>
      <c r="E528" s="198">
        <v>11.9</v>
      </c>
      <c r="F528" s="198">
        <v>8.1</v>
      </c>
      <c r="G528" s="198">
        <v>0.4</v>
      </c>
      <c r="H528" s="198">
        <v>1.8</v>
      </c>
      <c r="I528" s="198">
        <v>8.1</v>
      </c>
      <c r="J528" s="198">
        <v>0.5</v>
      </c>
      <c r="K528" s="198">
        <v>7.7</v>
      </c>
      <c r="L528" s="198">
        <v>3.6</v>
      </c>
      <c r="M528" s="198">
        <v>16.600000000000001</v>
      </c>
      <c r="N528" s="206">
        <v>17.3</v>
      </c>
    </row>
    <row r="529" spans="1:14">
      <c r="A529" s="205" t="s">
        <v>838</v>
      </c>
      <c r="B529" s="197">
        <v>29</v>
      </c>
      <c r="C529" s="198">
        <v>14.9</v>
      </c>
      <c r="D529" s="198">
        <v>22.5</v>
      </c>
      <c r="E529" s="198">
        <v>7.8</v>
      </c>
      <c r="F529" s="198">
        <v>7.6</v>
      </c>
      <c r="G529" s="198">
        <v>5.5</v>
      </c>
      <c r="H529" s="198">
        <v>2.9</v>
      </c>
      <c r="I529" s="198">
        <v>4.0999999999999996</v>
      </c>
      <c r="J529" s="198">
        <v>1.8</v>
      </c>
      <c r="K529" s="198">
        <v>6.3</v>
      </c>
      <c r="L529" s="198">
        <v>5.5</v>
      </c>
      <c r="M529" s="198">
        <v>18.8</v>
      </c>
      <c r="N529" s="206">
        <v>19.399999999999999</v>
      </c>
    </row>
    <row r="530" spans="1:14">
      <c r="A530" s="205" t="s">
        <v>838</v>
      </c>
      <c r="B530" s="197">
        <v>30</v>
      </c>
      <c r="C530" s="198">
        <v>14</v>
      </c>
      <c r="D530" s="198">
        <v>23.1</v>
      </c>
      <c r="E530" s="198">
        <v>7.4</v>
      </c>
      <c r="F530" s="198">
        <v>7.5</v>
      </c>
      <c r="G530" s="198">
        <v>8</v>
      </c>
      <c r="H530" s="198">
        <v>-1.2</v>
      </c>
      <c r="I530" s="198">
        <v>7.9</v>
      </c>
      <c r="J530" s="198"/>
      <c r="K530" s="198">
        <v>10</v>
      </c>
      <c r="L530" s="198">
        <v>10.199999999999999</v>
      </c>
      <c r="M530" s="198">
        <v>18.8</v>
      </c>
      <c r="N530" s="206">
        <v>19.600000000000001</v>
      </c>
    </row>
    <row r="531" spans="1:14" ht="15" thickBot="1">
      <c r="A531" s="213" t="s">
        <v>838</v>
      </c>
      <c r="B531" s="214">
        <v>31</v>
      </c>
      <c r="C531" s="215">
        <v>14.9</v>
      </c>
      <c r="D531" s="215">
        <v>23.2</v>
      </c>
      <c r="E531" s="215"/>
      <c r="F531" s="215">
        <v>6.9</v>
      </c>
      <c r="G531" s="215"/>
      <c r="H531" s="215">
        <v>-3.7</v>
      </c>
      <c r="I531" s="215">
        <v>3.8</v>
      </c>
      <c r="J531" s="215"/>
      <c r="K531" s="215">
        <v>12.5</v>
      </c>
      <c r="L531" s="215"/>
      <c r="M531" s="215">
        <v>14.7</v>
      </c>
      <c r="N531" s="216"/>
    </row>
    <row r="532" spans="1:14">
      <c r="A532" s="217" t="s">
        <v>652</v>
      </c>
      <c r="B532" s="218" t="s">
        <v>211</v>
      </c>
      <c r="C532" s="219">
        <v>0</v>
      </c>
      <c r="D532" s="219">
        <v>0</v>
      </c>
      <c r="E532" s="219">
        <v>17</v>
      </c>
      <c r="F532" s="219">
        <v>30</v>
      </c>
      <c r="G532" s="219">
        <v>29</v>
      </c>
      <c r="H532" s="219">
        <v>31</v>
      </c>
      <c r="I532" s="219">
        <v>31</v>
      </c>
      <c r="J532" s="219">
        <v>29</v>
      </c>
      <c r="K532" s="219">
        <v>31</v>
      </c>
      <c r="L532" s="219">
        <v>30</v>
      </c>
      <c r="M532" s="219">
        <v>17</v>
      </c>
      <c r="N532" s="220">
        <v>1</v>
      </c>
    </row>
    <row r="533" spans="1:14" ht="15" thickBot="1">
      <c r="A533" s="209" t="s">
        <v>651</v>
      </c>
      <c r="B533" s="210" t="s">
        <v>650</v>
      </c>
      <c r="C533" s="211">
        <v>20.467741935483868</v>
      </c>
      <c r="D533" s="211">
        <v>20.406451612903229</v>
      </c>
      <c r="E533" s="211">
        <v>12.723333333333331</v>
      </c>
      <c r="F533" s="211">
        <v>7.7387096774193544</v>
      </c>
      <c r="G533" s="211">
        <v>5.9133333333333349</v>
      </c>
      <c r="H533" s="211">
        <v>3.7903225806451615</v>
      </c>
      <c r="I533" s="211">
        <v>-0.39354838709677392</v>
      </c>
      <c r="J533" s="211">
        <v>3.4000000000000008</v>
      </c>
      <c r="K533" s="211">
        <v>3.4967741935483874</v>
      </c>
      <c r="L533" s="211">
        <v>7.3133333333333344</v>
      </c>
      <c r="M533" s="211">
        <v>12.803225806451614</v>
      </c>
      <c r="N533" s="212">
        <v>16.916666666666664</v>
      </c>
    </row>
    <row r="534" spans="1:14">
      <c r="B534" s="108"/>
      <c r="C534" s="105"/>
      <c r="D534" s="105"/>
      <c r="E534" s="107"/>
      <c r="F534" s="105"/>
      <c r="G534" s="105"/>
      <c r="H534" s="106"/>
      <c r="I534" s="105"/>
      <c r="J534" s="105"/>
      <c r="K534" s="105"/>
      <c r="L534" s="105"/>
      <c r="M534" s="105"/>
      <c r="N534" s="105"/>
    </row>
    <row r="535" spans="1:14" ht="15" thickBot="1">
      <c r="A535" s="96" t="s">
        <v>1122</v>
      </c>
      <c r="C535" s="105"/>
      <c r="D535" s="105"/>
      <c r="E535" s="107"/>
      <c r="F535" s="105"/>
      <c r="G535" s="105"/>
      <c r="H535" s="106"/>
      <c r="I535" s="105"/>
      <c r="J535" s="105"/>
      <c r="K535" s="105"/>
      <c r="L535" s="105"/>
      <c r="M535" s="105"/>
      <c r="N535" s="105"/>
    </row>
    <row r="536" spans="1:14">
      <c r="A536" s="109"/>
      <c r="B536" s="233" t="s">
        <v>236</v>
      </c>
      <c r="C536" s="234" t="s">
        <v>666</v>
      </c>
      <c r="D536" s="234" t="s">
        <v>666</v>
      </c>
      <c r="E536" s="234" t="s">
        <v>666</v>
      </c>
      <c r="F536" s="234" t="s">
        <v>666</v>
      </c>
      <c r="G536" s="234" t="s">
        <v>666</v>
      </c>
      <c r="H536" s="234" t="s">
        <v>666</v>
      </c>
      <c r="I536" s="234" t="s">
        <v>1108</v>
      </c>
      <c r="J536" s="234" t="s">
        <v>1108</v>
      </c>
      <c r="K536" s="234" t="s">
        <v>1108</v>
      </c>
      <c r="L536" s="234" t="s">
        <v>1108</v>
      </c>
      <c r="M536" s="234" t="s">
        <v>1108</v>
      </c>
      <c r="N536" s="235" t="s">
        <v>1108</v>
      </c>
    </row>
    <row r="537" spans="1:14" ht="15" thickBot="1">
      <c r="A537" s="109"/>
      <c r="B537" s="238" t="s">
        <v>195</v>
      </c>
      <c r="C537" s="236" t="s">
        <v>665</v>
      </c>
      <c r="D537" s="236" t="s">
        <v>664</v>
      </c>
      <c r="E537" s="236" t="s">
        <v>663</v>
      </c>
      <c r="F537" s="236" t="s">
        <v>662</v>
      </c>
      <c r="G537" s="236" t="s">
        <v>661</v>
      </c>
      <c r="H537" s="236" t="s">
        <v>660</v>
      </c>
      <c r="I537" s="236" t="s">
        <v>659</v>
      </c>
      <c r="J537" s="236" t="s">
        <v>658</v>
      </c>
      <c r="K537" s="236" t="s">
        <v>657</v>
      </c>
      <c r="L537" s="236" t="s">
        <v>656</v>
      </c>
      <c r="M537" s="236" t="s">
        <v>655</v>
      </c>
      <c r="N537" s="237" t="s">
        <v>654</v>
      </c>
    </row>
    <row r="538" spans="1:14" ht="15" thickBot="1">
      <c r="A538" s="195" t="s">
        <v>742</v>
      </c>
      <c r="B538" s="196" t="s">
        <v>653</v>
      </c>
    </row>
    <row r="539" spans="1:14">
      <c r="A539" s="201" t="s">
        <v>843</v>
      </c>
      <c r="B539" s="202">
        <v>1</v>
      </c>
      <c r="C539" s="203">
        <v>22.2</v>
      </c>
      <c r="D539" s="203">
        <v>20.399999999999999</v>
      </c>
      <c r="E539" s="203">
        <v>23.8</v>
      </c>
      <c r="F539" s="203">
        <v>7.4</v>
      </c>
      <c r="G539" s="203">
        <v>5.2</v>
      </c>
      <c r="H539" s="203">
        <v>8.6</v>
      </c>
      <c r="I539" s="203">
        <v>-0.1</v>
      </c>
      <c r="J539" s="203">
        <v>11.1</v>
      </c>
      <c r="K539" s="203">
        <v>-0.7</v>
      </c>
      <c r="L539" s="203">
        <v>3.8</v>
      </c>
      <c r="M539" s="203">
        <v>11.6</v>
      </c>
      <c r="N539" s="204">
        <v>16.100000000000001</v>
      </c>
    </row>
    <row r="540" spans="1:14">
      <c r="A540" s="205" t="s">
        <v>843</v>
      </c>
      <c r="B540" s="197">
        <v>2</v>
      </c>
      <c r="C540" s="198">
        <v>23.4</v>
      </c>
      <c r="D540" s="198">
        <v>18.899999999999999</v>
      </c>
      <c r="E540" s="198">
        <v>14.7</v>
      </c>
      <c r="F540" s="198">
        <v>10.1</v>
      </c>
      <c r="G540" s="198">
        <v>0.1</v>
      </c>
      <c r="H540" s="198">
        <v>8.6</v>
      </c>
      <c r="I540" s="198">
        <v>-1.9</v>
      </c>
      <c r="J540" s="198">
        <v>10.199999999999999</v>
      </c>
      <c r="K540" s="198">
        <v>3.3</v>
      </c>
      <c r="L540" s="198">
        <v>7.4</v>
      </c>
      <c r="M540" s="198">
        <v>11.2</v>
      </c>
      <c r="N540" s="206">
        <v>15.7</v>
      </c>
    </row>
    <row r="541" spans="1:14">
      <c r="A541" s="205" t="s">
        <v>843</v>
      </c>
      <c r="B541" s="197">
        <v>3</v>
      </c>
      <c r="C541" s="198">
        <v>24.4</v>
      </c>
      <c r="D541" s="198">
        <v>21</v>
      </c>
      <c r="E541" s="198">
        <v>15</v>
      </c>
      <c r="F541" s="198">
        <v>10.4</v>
      </c>
      <c r="G541" s="198">
        <v>-1.2</v>
      </c>
      <c r="H541" s="198">
        <v>3.9</v>
      </c>
      <c r="I541" s="198">
        <v>-6.1</v>
      </c>
      <c r="J541" s="198">
        <v>3.8</v>
      </c>
      <c r="K541" s="198">
        <v>1.9</v>
      </c>
      <c r="L541" s="198">
        <v>10.4</v>
      </c>
      <c r="M541" s="198">
        <v>12.7</v>
      </c>
      <c r="N541" s="206">
        <v>14.9</v>
      </c>
    </row>
    <row r="542" spans="1:14">
      <c r="A542" s="205" t="s">
        <v>843</v>
      </c>
      <c r="B542" s="197">
        <v>4</v>
      </c>
      <c r="C542" s="198">
        <v>25.9</v>
      </c>
      <c r="D542" s="198">
        <v>25.2</v>
      </c>
      <c r="E542" s="198">
        <v>14.5</v>
      </c>
      <c r="F542" s="198">
        <v>11.6</v>
      </c>
      <c r="G542" s="198">
        <v>3.5</v>
      </c>
      <c r="H542" s="198">
        <v>3.7</v>
      </c>
      <c r="I542" s="198">
        <v>-5.9</v>
      </c>
      <c r="J542" s="198">
        <v>1.4</v>
      </c>
      <c r="K542" s="198">
        <v>2.1</v>
      </c>
      <c r="L542" s="198">
        <v>12.8</v>
      </c>
      <c r="M542" s="198">
        <v>7</v>
      </c>
      <c r="N542" s="206">
        <v>17.100000000000001</v>
      </c>
    </row>
    <row r="543" spans="1:14">
      <c r="A543" s="205" t="s">
        <v>843</v>
      </c>
      <c r="B543" s="197">
        <v>5</v>
      </c>
      <c r="C543" s="198">
        <v>26</v>
      </c>
      <c r="D543" s="198">
        <v>24.3</v>
      </c>
      <c r="E543" s="198">
        <v>13.6</v>
      </c>
      <c r="F543" s="198">
        <v>12</v>
      </c>
      <c r="G543" s="198">
        <v>9.4</v>
      </c>
      <c r="H543" s="198">
        <v>4.8</v>
      </c>
      <c r="I543" s="198">
        <v>-3.6</v>
      </c>
      <c r="J543" s="198">
        <v>3</v>
      </c>
      <c r="K543" s="198">
        <v>2.8</v>
      </c>
      <c r="L543" s="198">
        <v>15.6</v>
      </c>
      <c r="M543" s="198">
        <v>10.199999999999999</v>
      </c>
      <c r="N543" s="206">
        <v>16.600000000000001</v>
      </c>
    </row>
    <row r="544" spans="1:14">
      <c r="A544" s="205" t="s">
        <v>843</v>
      </c>
      <c r="B544" s="197">
        <v>6</v>
      </c>
      <c r="C544" s="198">
        <v>24.6</v>
      </c>
      <c r="D544" s="198">
        <v>25.1</v>
      </c>
      <c r="E544" s="198">
        <v>11.7</v>
      </c>
      <c r="F544" s="198">
        <v>12.6</v>
      </c>
      <c r="G544" s="198">
        <v>8.5</v>
      </c>
      <c r="H544" s="198">
        <v>2.9</v>
      </c>
      <c r="I544" s="198">
        <v>-0.8</v>
      </c>
      <c r="J544" s="198">
        <v>4.2</v>
      </c>
      <c r="K544" s="198">
        <v>2.7</v>
      </c>
      <c r="L544" s="198">
        <v>11.2</v>
      </c>
      <c r="M544" s="198">
        <v>14.6</v>
      </c>
      <c r="N544" s="206">
        <v>17.3</v>
      </c>
    </row>
    <row r="545" spans="1:14">
      <c r="A545" s="205" t="s">
        <v>843</v>
      </c>
      <c r="B545" s="197">
        <v>7</v>
      </c>
      <c r="C545" s="198">
        <v>26.4</v>
      </c>
      <c r="D545" s="198">
        <v>28.2</v>
      </c>
      <c r="E545" s="198">
        <v>11.6</v>
      </c>
      <c r="F545" s="198">
        <v>13.3</v>
      </c>
      <c r="G545" s="198">
        <v>13.3</v>
      </c>
      <c r="H545" s="198">
        <v>3.8</v>
      </c>
      <c r="I545" s="198">
        <v>0.5</v>
      </c>
      <c r="J545" s="198">
        <v>3.7</v>
      </c>
      <c r="K545" s="198">
        <v>2</v>
      </c>
      <c r="L545" s="198">
        <v>11.5</v>
      </c>
      <c r="M545" s="198">
        <v>15.1</v>
      </c>
      <c r="N545" s="206">
        <v>17.3</v>
      </c>
    </row>
    <row r="546" spans="1:14">
      <c r="A546" s="205" t="s">
        <v>843</v>
      </c>
      <c r="B546" s="197">
        <v>8</v>
      </c>
      <c r="C546" s="198">
        <v>18.899999999999999</v>
      </c>
      <c r="D546" s="198">
        <v>27.8</v>
      </c>
      <c r="E546" s="198">
        <v>11.7</v>
      </c>
      <c r="F546" s="198">
        <v>12.3</v>
      </c>
      <c r="G546" s="198">
        <v>11.8</v>
      </c>
      <c r="H546" s="198">
        <v>1</v>
      </c>
      <c r="I546" s="198">
        <v>2</v>
      </c>
      <c r="J546" s="198">
        <v>7.8</v>
      </c>
      <c r="K546" s="198">
        <v>0.8</v>
      </c>
      <c r="L546" s="198">
        <v>6.7</v>
      </c>
      <c r="M546" s="198">
        <v>14.7</v>
      </c>
      <c r="N546" s="206">
        <v>18</v>
      </c>
    </row>
    <row r="547" spans="1:14">
      <c r="A547" s="205" t="s">
        <v>843</v>
      </c>
      <c r="B547" s="197">
        <v>9</v>
      </c>
      <c r="C547" s="198">
        <v>15.3</v>
      </c>
      <c r="D547" s="198">
        <v>26.6</v>
      </c>
      <c r="E547" s="198">
        <v>9</v>
      </c>
      <c r="F547" s="198">
        <v>12.2</v>
      </c>
      <c r="G547" s="198">
        <v>12.9</v>
      </c>
      <c r="H547" s="198">
        <v>3.3</v>
      </c>
      <c r="I547" s="198">
        <v>1.1000000000000001</v>
      </c>
      <c r="J547" s="198">
        <v>7.9</v>
      </c>
      <c r="K547" s="198">
        <v>1.4</v>
      </c>
      <c r="L547" s="198">
        <v>6.3</v>
      </c>
      <c r="M547" s="198">
        <v>15.4</v>
      </c>
      <c r="N547" s="206">
        <v>15.5</v>
      </c>
    </row>
    <row r="548" spans="1:14">
      <c r="A548" s="205" t="s">
        <v>843</v>
      </c>
      <c r="B548" s="197">
        <v>10</v>
      </c>
      <c r="C548" s="198">
        <v>15.7</v>
      </c>
      <c r="D548" s="198">
        <v>25.8</v>
      </c>
      <c r="E548" s="198">
        <v>9.6999999999999993</v>
      </c>
      <c r="F548" s="198">
        <v>9</v>
      </c>
      <c r="G548" s="198">
        <v>15.6</v>
      </c>
      <c r="H548" s="198">
        <v>-0.4</v>
      </c>
      <c r="I548" s="198">
        <v>0.6</v>
      </c>
      <c r="J548" s="198">
        <v>3.2</v>
      </c>
      <c r="K548" s="198">
        <v>3.5</v>
      </c>
      <c r="L548" s="198">
        <v>7.2</v>
      </c>
      <c r="M548" s="198">
        <v>14.5</v>
      </c>
      <c r="N548" s="206">
        <v>17.399999999999999</v>
      </c>
    </row>
    <row r="549" spans="1:14">
      <c r="A549" s="205" t="s">
        <v>843</v>
      </c>
      <c r="B549" s="197">
        <v>11</v>
      </c>
      <c r="C549" s="198">
        <v>18.7</v>
      </c>
      <c r="D549" s="198">
        <v>25.4</v>
      </c>
      <c r="E549" s="198">
        <v>11.6</v>
      </c>
      <c r="F549" s="198">
        <v>4.5</v>
      </c>
      <c r="G549" s="198">
        <v>11.4</v>
      </c>
      <c r="H549" s="198">
        <v>2.4</v>
      </c>
      <c r="I549" s="198">
        <v>3.1</v>
      </c>
      <c r="J549" s="198">
        <v>1.9</v>
      </c>
      <c r="K549" s="198">
        <v>4.0999999999999996</v>
      </c>
      <c r="L549" s="198">
        <v>8.1999999999999993</v>
      </c>
      <c r="M549" s="198">
        <v>14.8</v>
      </c>
      <c r="N549" s="206">
        <v>14.8</v>
      </c>
    </row>
    <row r="550" spans="1:14">
      <c r="A550" s="205" t="s">
        <v>843</v>
      </c>
      <c r="B550" s="197">
        <v>12</v>
      </c>
      <c r="C550" s="198">
        <v>22.8</v>
      </c>
      <c r="D550" s="198">
        <v>26.5</v>
      </c>
      <c r="E550" s="198">
        <v>15.7</v>
      </c>
      <c r="F550" s="198">
        <v>2.9</v>
      </c>
      <c r="G550" s="198">
        <v>9.1</v>
      </c>
      <c r="H550" s="198">
        <v>5.5</v>
      </c>
      <c r="I550" s="198">
        <v>3.8</v>
      </c>
      <c r="J550" s="198">
        <v>1.3</v>
      </c>
      <c r="K550" s="198">
        <v>2.9</v>
      </c>
      <c r="L550" s="198">
        <v>10.199999999999999</v>
      </c>
      <c r="M550" s="198">
        <v>13.6</v>
      </c>
      <c r="N550" s="206">
        <v>15.1</v>
      </c>
    </row>
    <row r="551" spans="1:14">
      <c r="A551" s="205" t="s">
        <v>843</v>
      </c>
      <c r="B551" s="197">
        <v>13</v>
      </c>
      <c r="C551" s="198">
        <v>17.5</v>
      </c>
      <c r="D551" s="198">
        <v>27.2</v>
      </c>
      <c r="E551" s="198">
        <v>16.8</v>
      </c>
      <c r="F551" s="198">
        <v>2.5</v>
      </c>
      <c r="G551" s="198">
        <v>7.6</v>
      </c>
      <c r="H551" s="198">
        <v>5.4</v>
      </c>
      <c r="I551" s="198">
        <v>3.3</v>
      </c>
      <c r="J551" s="198">
        <v>2.9</v>
      </c>
      <c r="K551" s="198">
        <v>2.8</v>
      </c>
      <c r="L551" s="198">
        <v>10.4</v>
      </c>
      <c r="M551" s="198">
        <v>13.1</v>
      </c>
      <c r="N551" s="206">
        <v>16.600000000000001</v>
      </c>
    </row>
    <row r="552" spans="1:14">
      <c r="A552" s="205" t="s">
        <v>843</v>
      </c>
      <c r="B552" s="197">
        <v>14</v>
      </c>
      <c r="C552" s="198">
        <v>19.5</v>
      </c>
      <c r="D552" s="198">
        <v>26.7</v>
      </c>
      <c r="E552" s="198">
        <v>13.8</v>
      </c>
      <c r="F552" s="198">
        <v>5.0999999999999996</v>
      </c>
      <c r="G552" s="198">
        <v>7.1</v>
      </c>
      <c r="H552" s="198">
        <v>3.3</v>
      </c>
      <c r="I552" s="198">
        <v>0</v>
      </c>
      <c r="J552" s="198">
        <v>6</v>
      </c>
      <c r="K552" s="198">
        <v>2.2999999999999998</v>
      </c>
      <c r="L552" s="198">
        <v>9.4</v>
      </c>
      <c r="M552" s="198">
        <v>12.6</v>
      </c>
      <c r="N552" s="206">
        <v>17.399999999999999</v>
      </c>
    </row>
    <row r="553" spans="1:14">
      <c r="A553" s="205" t="s">
        <v>843</v>
      </c>
      <c r="B553" s="197">
        <v>15</v>
      </c>
      <c r="C553" s="198">
        <v>19.600000000000001</v>
      </c>
      <c r="D553" s="198">
        <v>21.2</v>
      </c>
      <c r="E553" s="198">
        <v>15.8</v>
      </c>
      <c r="F553" s="198">
        <v>7.2</v>
      </c>
      <c r="G553" s="198">
        <v>11</v>
      </c>
      <c r="H553" s="198">
        <v>3.9</v>
      </c>
      <c r="I553" s="198">
        <v>0.4</v>
      </c>
      <c r="J553" s="198">
        <v>4.7</v>
      </c>
      <c r="K553" s="198">
        <v>0.9</v>
      </c>
      <c r="L553" s="198">
        <v>7.2</v>
      </c>
      <c r="M553" s="198">
        <v>7.9</v>
      </c>
      <c r="N553" s="206">
        <v>15.4</v>
      </c>
    </row>
    <row r="554" spans="1:14">
      <c r="A554" s="205" t="s">
        <v>843</v>
      </c>
      <c r="B554" s="197">
        <v>16</v>
      </c>
      <c r="C554" s="198">
        <v>23.3</v>
      </c>
      <c r="D554" s="198">
        <v>18.600000000000001</v>
      </c>
      <c r="E554" s="198">
        <v>19.3</v>
      </c>
      <c r="F554" s="198">
        <v>6.3</v>
      </c>
      <c r="G554" s="198">
        <v>10.5</v>
      </c>
      <c r="H554" s="198">
        <v>1.3</v>
      </c>
      <c r="I554" s="198">
        <v>-1.7</v>
      </c>
      <c r="J554" s="198">
        <v>1.1000000000000001</v>
      </c>
      <c r="K554" s="198">
        <v>2.5</v>
      </c>
      <c r="L554" s="198">
        <v>11.6</v>
      </c>
      <c r="M554" s="198">
        <v>8.6</v>
      </c>
      <c r="N554" s="206">
        <v>18.2</v>
      </c>
    </row>
    <row r="555" spans="1:14">
      <c r="A555" s="205" t="s">
        <v>843</v>
      </c>
      <c r="B555" s="197">
        <v>17</v>
      </c>
      <c r="C555" s="198">
        <v>24.5</v>
      </c>
      <c r="D555" s="198">
        <v>15.7</v>
      </c>
      <c r="E555" s="198">
        <v>18.399999999999999</v>
      </c>
      <c r="F555" s="198">
        <v>5.8</v>
      </c>
      <c r="G555" s="198">
        <v>12</v>
      </c>
      <c r="H555" s="198">
        <v>6.6</v>
      </c>
      <c r="I555" s="198">
        <v>-2.7</v>
      </c>
      <c r="J555" s="198">
        <v>1.7</v>
      </c>
      <c r="K555" s="198">
        <v>4.4000000000000004</v>
      </c>
      <c r="L555" s="198">
        <v>10.3</v>
      </c>
      <c r="M555" s="198">
        <v>9.5</v>
      </c>
      <c r="N555" s="206">
        <v>14.6</v>
      </c>
    </row>
    <row r="556" spans="1:14">
      <c r="A556" s="205" t="s">
        <v>843</v>
      </c>
      <c r="B556" s="197">
        <v>18</v>
      </c>
      <c r="C556" s="198">
        <v>25.8</v>
      </c>
      <c r="D556" s="198">
        <v>15.8</v>
      </c>
      <c r="E556" s="198">
        <v>14</v>
      </c>
      <c r="F556" s="198">
        <v>6.2</v>
      </c>
      <c r="G556" s="198">
        <v>12.1</v>
      </c>
      <c r="H556" s="198">
        <v>7.2</v>
      </c>
      <c r="I556" s="198">
        <v>-6.8</v>
      </c>
      <c r="J556" s="198">
        <v>1.4</v>
      </c>
      <c r="K556" s="198">
        <v>6.5</v>
      </c>
      <c r="L556" s="198">
        <v>7.2</v>
      </c>
      <c r="M556" s="198">
        <v>11.4</v>
      </c>
      <c r="N556" s="206">
        <v>17.600000000000001</v>
      </c>
    </row>
    <row r="557" spans="1:14">
      <c r="A557" s="205" t="s">
        <v>843</v>
      </c>
      <c r="B557" s="197">
        <v>19</v>
      </c>
      <c r="C557" s="198">
        <v>25.2</v>
      </c>
      <c r="D557" s="198">
        <v>14.6</v>
      </c>
      <c r="E557" s="198">
        <v>15.4</v>
      </c>
      <c r="F557" s="198">
        <v>6.4</v>
      </c>
      <c r="G557" s="198">
        <v>12.7</v>
      </c>
      <c r="H557" s="198">
        <v>5.6</v>
      </c>
      <c r="I557" s="198">
        <v>-12.1</v>
      </c>
      <c r="J557" s="198">
        <v>2.2000000000000002</v>
      </c>
      <c r="K557" s="198">
        <v>4</v>
      </c>
      <c r="L557" s="198">
        <v>8.1</v>
      </c>
      <c r="M557" s="198">
        <v>14</v>
      </c>
      <c r="N557" s="206">
        <v>16</v>
      </c>
    </row>
    <row r="558" spans="1:14">
      <c r="A558" s="205" t="s">
        <v>843</v>
      </c>
      <c r="B558" s="197">
        <v>20</v>
      </c>
      <c r="C558" s="198">
        <v>23.2</v>
      </c>
      <c r="D558" s="198">
        <v>16.5</v>
      </c>
      <c r="E558" s="198">
        <v>11.3</v>
      </c>
      <c r="F558" s="198">
        <v>6.4</v>
      </c>
      <c r="G558" s="198">
        <v>5.2</v>
      </c>
      <c r="H558" s="198">
        <v>2.7</v>
      </c>
      <c r="I558" s="198">
        <v>-5</v>
      </c>
      <c r="J558" s="198">
        <v>3.3</v>
      </c>
      <c r="K558" s="198">
        <v>4.9000000000000004</v>
      </c>
      <c r="L558" s="198">
        <v>7.8</v>
      </c>
      <c r="M558" s="198">
        <v>14.7</v>
      </c>
      <c r="N558" s="206">
        <v>16.3</v>
      </c>
    </row>
    <row r="559" spans="1:14">
      <c r="A559" s="205" t="s">
        <v>843</v>
      </c>
      <c r="B559" s="197">
        <v>21</v>
      </c>
      <c r="C559" s="198">
        <v>25.9</v>
      </c>
      <c r="D559" s="198">
        <v>17.2</v>
      </c>
      <c r="E559" s="198">
        <v>10.9</v>
      </c>
      <c r="F559" s="198">
        <v>7.9</v>
      </c>
      <c r="G559" s="198">
        <v>1.7</v>
      </c>
      <c r="H559" s="198">
        <v>5</v>
      </c>
      <c r="I559" s="198">
        <v>-7.4</v>
      </c>
      <c r="J559" s="198">
        <v>12.3</v>
      </c>
      <c r="K559" s="198">
        <v>6.2</v>
      </c>
      <c r="L559" s="198">
        <v>8.6999999999999993</v>
      </c>
      <c r="M559" s="198">
        <v>16.600000000000001</v>
      </c>
      <c r="N559" s="206">
        <v>17.399999999999999</v>
      </c>
    </row>
    <row r="560" spans="1:14">
      <c r="A560" s="205" t="s">
        <v>843</v>
      </c>
      <c r="B560" s="197">
        <v>22</v>
      </c>
      <c r="C560" s="198">
        <v>28.4</v>
      </c>
      <c r="D560" s="198">
        <v>16.2</v>
      </c>
      <c r="E560" s="198">
        <v>13.4</v>
      </c>
      <c r="F560" s="198">
        <v>9.1999999999999993</v>
      </c>
      <c r="G560" s="198">
        <v>0.4</v>
      </c>
      <c r="H560" s="198">
        <v>7.9</v>
      </c>
      <c r="I560" s="198">
        <v>-14.1</v>
      </c>
      <c r="J560" s="198">
        <v>11.1</v>
      </c>
      <c r="K560" s="198">
        <v>5.2</v>
      </c>
      <c r="L560" s="198">
        <v>10.9</v>
      </c>
      <c r="M560" s="198">
        <v>20.6</v>
      </c>
      <c r="N560" s="206">
        <v>20</v>
      </c>
    </row>
    <row r="561" spans="1:14">
      <c r="A561" s="205" t="s">
        <v>843</v>
      </c>
      <c r="B561" s="197">
        <v>23</v>
      </c>
      <c r="C561" s="198">
        <v>22.7</v>
      </c>
      <c r="D561" s="198">
        <v>18</v>
      </c>
      <c r="E561" s="198">
        <v>11.5</v>
      </c>
      <c r="F561" s="198">
        <v>8.1</v>
      </c>
      <c r="G561" s="198">
        <v>0.2</v>
      </c>
      <c r="H561" s="198">
        <v>8.1999999999999993</v>
      </c>
      <c r="I561" s="198">
        <v>-0.9</v>
      </c>
      <c r="J561" s="198">
        <v>3.2</v>
      </c>
      <c r="K561" s="198">
        <v>5.3</v>
      </c>
      <c r="L561" s="198">
        <v>7.3</v>
      </c>
      <c r="M561" s="198">
        <v>15</v>
      </c>
      <c r="N561" s="206">
        <v>23.5</v>
      </c>
    </row>
    <row r="562" spans="1:14">
      <c r="A562" s="205" t="s">
        <v>843</v>
      </c>
      <c r="B562" s="197">
        <v>24</v>
      </c>
      <c r="C562" s="198">
        <v>23.7</v>
      </c>
      <c r="D562" s="198">
        <v>19.899999999999999</v>
      </c>
      <c r="E562" s="198">
        <v>11.9</v>
      </c>
      <c r="F562" s="198">
        <v>6.2</v>
      </c>
      <c r="G562" s="198">
        <v>-1.2</v>
      </c>
      <c r="H562" s="198">
        <v>4.8</v>
      </c>
      <c r="I562" s="198">
        <v>2.5</v>
      </c>
      <c r="J562" s="198">
        <v>0.8</v>
      </c>
      <c r="K562" s="198">
        <v>4.7</v>
      </c>
      <c r="L562" s="198">
        <v>3.2</v>
      </c>
      <c r="M562" s="198">
        <v>13.6</v>
      </c>
      <c r="N562" s="206">
        <v>25.1</v>
      </c>
    </row>
    <row r="563" spans="1:14">
      <c r="A563" s="205" t="s">
        <v>843</v>
      </c>
      <c r="B563" s="197">
        <v>25</v>
      </c>
      <c r="C563" s="198">
        <v>21</v>
      </c>
      <c r="D563" s="198">
        <v>16.600000000000001</v>
      </c>
      <c r="E563" s="198">
        <v>14</v>
      </c>
      <c r="F563" s="198">
        <v>8.1</v>
      </c>
      <c r="G563" s="198">
        <v>0.6</v>
      </c>
      <c r="H563" s="198">
        <v>8.1999999999999993</v>
      </c>
      <c r="I563" s="198">
        <v>6.1</v>
      </c>
      <c r="J563" s="198">
        <v>1.1000000000000001</v>
      </c>
      <c r="K563" s="198">
        <v>5.0999999999999996</v>
      </c>
      <c r="L563" s="198">
        <v>3.2</v>
      </c>
      <c r="M563" s="198">
        <v>15.8</v>
      </c>
      <c r="N563" s="206">
        <v>19.3</v>
      </c>
    </row>
    <row r="564" spans="1:14">
      <c r="A564" s="205" t="s">
        <v>843</v>
      </c>
      <c r="B564" s="197">
        <v>26</v>
      </c>
      <c r="C564" s="198">
        <v>17.600000000000001</v>
      </c>
      <c r="D564" s="198">
        <v>19.100000000000001</v>
      </c>
      <c r="E564" s="198">
        <v>13.1</v>
      </c>
      <c r="F564" s="198">
        <v>9.6999999999999993</v>
      </c>
      <c r="G564" s="198">
        <v>2.2999999999999998</v>
      </c>
      <c r="H564" s="198">
        <v>6.9</v>
      </c>
      <c r="I564" s="198">
        <v>3</v>
      </c>
      <c r="J564" s="198">
        <v>-0.5</v>
      </c>
      <c r="K564" s="198">
        <v>4.3</v>
      </c>
      <c r="L564" s="198">
        <v>4.4000000000000004</v>
      </c>
      <c r="M564" s="198">
        <v>17.5</v>
      </c>
      <c r="N564" s="206">
        <v>18</v>
      </c>
    </row>
    <row r="565" spans="1:14">
      <c r="A565" s="205" t="s">
        <v>843</v>
      </c>
      <c r="B565" s="197">
        <v>27</v>
      </c>
      <c r="C565" s="198">
        <v>17.3</v>
      </c>
      <c r="D565" s="198">
        <v>21.3</v>
      </c>
      <c r="E565" s="198">
        <v>11.7</v>
      </c>
      <c r="F565" s="198">
        <v>9.6</v>
      </c>
      <c r="G565" s="198">
        <v>1.8</v>
      </c>
      <c r="H565" s="198">
        <v>2.4</v>
      </c>
      <c r="I565" s="198">
        <v>11.7</v>
      </c>
      <c r="J565" s="198">
        <v>-1.4</v>
      </c>
      <c r="K565" s="198">
        <v>7.9</v>
      </c>
      <c r="L565" s="198">
        <v>4.2</v>
      </c>
      <c r="M565" s="198">
        <v>17.899999999999999</v>
      </c>
      <c r="N565" s="206">
        <v>15.1</v>
      </c>
    </row>
    <row r="566" spans="1:14">
      <c r="A566" s="205" t="s">
        <v>843</v>
      </c>
      <c r="B566" s="197">
        <v>28</v>
      </c>
      <c r="C566" s="198">
        <v>18.3</v>
      </c>
      <c r="D566" s="198">
        <v>23.8</v>
      </c>
      <c r="E566" s="198">
        <v>11.6</v>
      </c>
      <c r="F566" s="198">
        <v>8.1</v>
      </c>
      <c r="G566" s="198">
        <v>1.1000000000000001</v>
      </c>
      <c r="H566" s="198">
        <v>2.2000000000000002</v>
      </c>
      <c r="I566" s="198">
        <v>8.6</v>
      </c>
      <c r="J566" s="198">
        <v>0.9</v>
      </c>
      <c r="K566" s="198">
        <v>10.8</v>
      </c>
      <c r="L566" s="198">
        <v>3.8</v>
      </c>
      <c r="M566" s="198">
        <v>16.8</v>
      </c>
      <c r="N566" s="206">
        <v>19.5</v>
      </c>
    </row>
    <row r="567" spans="1:14">
      <c r="A567" s="205" t="s">
        <v>843</v>
      </c>
      <c r="B567" s="197">
        <v>29</v>
      </c>
      <c r="C567" s="198">
        <v>15.4</v>
      </c>
      <c r="D567" s="198">
        <v>24.4</v>
      </c>
      <c r="E567" s="198">
        <v>10</v>
      </c>
      <c r="F567" s="198">
        <v>8</v>
      </c>
      <c r="G567" s="198">
        <v>6.1</v>
      </c>
      <c r="H567" s="198">
        <v>3</v>
      </c>
      <c r="I567" s="198">
        <v>6.6</v>
      </c>
      <c r="J567" s="198">
        <v>2</v>
      </c>
      <c r="K567" s="198">
        <v>7.7</v>
      </c>
      <c r="L567" s="198">
        <v>7.1</v>
      </c>
      <c r="M567" s="198">
        <v>19</v>
      </c>
      <c r="N567" s="206">
        <v>19</v>
      </c>
    </row>
    <row r="568" spans="1:14">
      <c r="A568" s="205" t="s">
        <v>843</v>
      </c>
      <c r="B568" s="197">
        <v>30</v>
      </c>
      <c r="C568" s="198">
        <v>16.399999999999999</v>
      </c>
      <c r="D568" s="198">
        <v>25.5</v>
      </c>
      <c r="E568" s="198">
        <v>8.5</v>
      </c>
      <c r="F568" s="198">
        <v>7.9</v>
      </c>
      <c r="G568" s="198">
        <v>8.6</v>
      </c>
      <c r="H568" s="198">
        <v>0</v>
      </c>
      <c r="I568" s="198">
        <v>8</v>
      </c>
      <c r="J568" s="198"/>
      <c r="K568" s="198">
        <v>8.3000000000000007</v>
      </c>
      <c r="L568" s="198">
        <v>10.9</v>
      </c>
      <c r="M568" s="198">
        <v>18.899999999999999</v>
      </c>
      <c r="N568" s="206">
        <v>18.600000000000001</v>
      </c>
    </row>
    <row r="569" spans="1:14" ht="15" thickBot="1">
      <c r="A569" s="213" t="s">
        <v>843</v>
      </c>
      <c r="B569" s="214">
        <v>31</v>
      </c>
      <c r="C569" s="215">
        <v>17.600000000000001</v>
      </c>
      <c r="D569" s="215">
        <v>26.7</v>
      </c>
      <c r="E569" s="215"/>
      <c r="F569" s="215">
        <v>9.5</v>
      </c>
      <c r="G569" s="215"/>
      <c r="H569" s="215">
        <v>-2.9</v>
      </c>
      <c r="I569" s="215">
        <v>3</v>
      </c>
      <c r="J569" s="215"/>
      <c r="K569" s="215">
        <v>12.5</v>
      </c>
      <c r="L569" s="215"/>
      <c r="M569" s="215">
        <v>15.7</v>
      </c>
      <c r="N569" s="216"/>
    </row>
    <row r="570" spans="1:14">
      <c r="A570" s="217" t="s">
        <v>652</v>
      </c>
      <c r="B570" s="218" t="s">
        <v>211</v>
      </c>
      <c r="C570" s="219">
        <v>0</v>
      </c>
      <c r="D570" s="219">
        <v>0</v>
      </c>
      <c r="E570" s="219">
        <v>15</v>
      </c>
      <c r="F570" s="219">
        <v>30</v>
      </c>
      <c r="G570" s="219">
        <v>29</v>
      </c>
      <c r="H570" s="219">
        <v>31</v>
      </c>
      <c r="I570" s="219">
        <v>31</v>
      </c>
      <c r="J570" s="219">
        <v>29</v>
      </c>
      <c r="K570" s="219">
        <v>31</v>
      </c>
      <c r="L570" s="219">
        <v>30</v>
      </c>
      <c r="M570" s="219">
        <v>10</v>
      </c>
      <c r="N570" s="220">
        <v>1</v>
      </c>
    </row>
    <row r="571" spans="1:14" ht="15" thickBot="1">
      <c r="A571" s="209" t="s">
        <v>651</v>
      </c>
      <c r="B571" s="210" t="s">
        <v>650</v>
      </c>
      <c r="C571" s="211">
        <v>21.522580645161288</v>
      </c>
      <c r="D571" s="211">
        <v>21.941935483870967</v>
      </c>
      <c r="E571" s="211">
        <v>13.466666666666667</v>
      </c>
      <c r="F571" s="211">
        <v>8.2741935483870961</v>
      </c>
      <c r="G571" s="211">
        <v>6.6466666666666647</v>
      </c>
      <c r="H571" s="211">
        <v>4.1870967741935479</v>
      </c>
      <c r="I571" s="211">
        <v>-0.15483870967741956</v>
      </c>
      <c r="J571" s="211">
        <v>3.8724137931034477</v>
      </c>
      <c r="K571" s="211">
        <v>4.2935483870967737</v>
      </c>
      <c r="L571" s="211">
        <v>8.2333333333333325</v>
      </c>
      <c r="M571" s="211">
        <v>14.019354838709678</v>
      </c>
      <c r="N571" s="212">
        <v>17.446666666666669</v>
      </c>
    </row>
    <row r="572" spans="1:14">
      <c r="B572" s="108"/>
      <c r="C572" s="105"/>
      <c r="D572" s="105"/>
      <c r="E572" s="107"/>
      <c r="F572" s="105"/>
      <c r="G572" s="105"/>
      <c r="H572" s="106"/>
      <c r="I572" s="105"/>
      <c r="J572" s="105"/>
      <c r="K572" s="105"/>
      <c r="L572" s="105"/>
      <c r="M572" s="105"/>
      <c r="N572" s="105"/>
    </row>
    <row r="573" spans="1:14" ht="15" thickBot="1">
      <c r="A573" s="96" t="s">
        <v>1123</v>
      </c>
      <c r="C573" s="105"/>
      <c r="D573" s="105"/>
      <c r="E573" s="107"/>
      <c r="F573" s="105"/>
      <c r="G573" s="105"/>
      <c r="H573" s="106"/>
      <c r="I573" s="105"/>
      <c r="J573" s="105"/>
      <c r="K573" s="105"/>
      <c r="L573" s="105"/>
      <c r="M573" s="105"/>
      <c r="N573" s="105"/>
    </row>
    <row r="574" spans="1:14">
      <c r="A574" s="109"/>
      <c r="B574" s="233" t="s">
        <v>236</v>
      </c>
      <c r="C574" s="234" t="s">
        <v>666</v>
      </c>
      <c r="D574" s="234" t="s">
        <v>666</v>
      </c>
      <c r="E574" s="234" t="s">
        <v>666</v>
      </c>
      <c r="F574" s="234" t="s">
        <v>666</v>
      </c>
      <c r="G574" s="234" t="s">
        <v>666</v>
      </c>
      <c r="H574" s="234" t="s">
        <v>666</v>
      </c>
      <c r="I574" s="234" t="s">
        <v>1108</v>
      </c>
      <c r="J574" s="234" t="s">
        <v>1108</v>
      </c>
      <c r="K574" s="234" t="s">
        <v>1108</v>
      </c>
      <c r="L574" s="234" t="s">
        <v>1108</v>
      </c>
      <c r="M574" s="234" t="s">
        <v>1108</v>
      </c>
      <c r="N574" s="235" t="s">
        <v>1108</v>
      </c>
    </row>
    <row r="575" spans="1:14" ht="15" thickBot="1">
      <c r="A575" s="109"/>
      <c r="B575" s="238" t="s">
        <v>195</v>
      </c>
      <c r="C575" s="236" t="s">
        <v>665</v>
      </c>
      <c r="D575" s="236" t="s">
        <v>664</v>
      </c>
      <c r="E575" s="236" t="s">
        <v>663</v>
      </c>
      <c r="F575" s="236" t="s">
        <v>662</v>
      </c>
      <c r="G575" s="236" t="s">
        <v>661</v>
      </c>
      <c r="H575" s="236" t="s">
        <v>660</v>
      </c>
      <c r="I575" s="236" t="s">
        <v>659</v>
      </c>
      <c r="J575" s="236" t="s">
        <v>658</v>
      </c>
      <c r="K575" s="236" t="s">
        <v>657</v>
      </c>
      <c r="L575" s="236" t="s">
        <v>656</v>
      </c>
      <c r="M575" s="236" t="s">
        <v>655</v>
      </c>
      <c r="N575" s="237" t="s">
        <v>654</v>
      </c>
    </row>
    <row r="576" spans="1:14" ht="15" thickBot="1">
      <c r="A576" s="195" t="s">
        <v>742</v>
      </c>
      <c r="B576" s="196" t="s">
        <v>653</v>
      </c>
    </row>
    <row r="577" spans="1:14">
      <c r="A577" s="201" t="s">
        <v>848</v>
      </c>
      <c r="B577" s="202">
        <v>1</v>
      </c>
      <c r="C577" s="203">
        <v>21.7</v>
      </c>
      <c r="D577" s="203">
        <v>19.899999999999999</v>
      </c>
      <c r="E577" s="203">
        <v>24.5</v>
      </c>
      <c r="F577" s="203">
        <v>6.7</v>
      </c>
      <c r="G577" s="203">
        <v>4.9000000000000004</v>
      </c>
      <c r="H577" s="203">
        <v>7</v>
      </c>
      <c r="I577" s="203">
        <v>-0.3</v>
      </c>
      <c r="J577" s="203">
        <v>10.5</v>
      </c>
      <c r="K577" s="203">
        <v>-1</v>
      </c>
      <c r="L577" s="203">
        <v>2.9</v>
      </c>
      <c r="M577" s="203">
        <v>12.6</v>
      </c>
      <c r="N577" s="204">
        <v>15.4</v>
      </c>
    </row>
    <row r="578" spans="1:14">
      <c r="A578" s="205" t="s">
        <v>848</v>
      </c>
      <c r="B578" s="197">
        <v>2</v>
      </c>
      <c r="C578" s="198">
        <v>23</v>
      </c>
      <c r="D578" s="198">
        <v>18</v>
      </c>
      <c r="E578" s="198">
        <v>15.2</v>
      </c>
      <c r="F578" s="198">
        <v>8.9</v>
      </c>
      <c r="G578" s="198">
        <v>0.5</v>
      </c>
      <c r="H578" s="198">
        <v>7.8</v>
      </c>
      <c r="I578" s="198">
        <v>-1.8</v>
      </c>
      <c r="J578" s="198">
        <v>9.9</v>
      </c>
      <c r="K578" s="198">
        <v>3.1</v>
      </c>
      <c r="L578" s="198">
        <v>7.8</v>
      </c>
      <c r="M578" s="198">
        <v>11.4</v>
      </c>
      <c r="N578" s="206">
        <v>14.3</v>
      </c>
    </row>
    <row r="579" spans="1:14">
      <c r="A579" s="205" t="s">
        <v>848</v>
      </c>
      <c r="B579" s="197">
        <v>3</v>
      </c>
      <c r="C579" s="198">
        <v>23.9</v>
      </c>
      <c r="D579" s="198">
        <v>20.9</v>
      </c>
      <c r="E579" s="198">
        <v>15.2</v>
      </c>
      <c r="F579" s="198">
        <v>10</v>
      </c>
      <c r="G579" s="198">
        <v>-1.3</v>
      </c>
      <c r="H579" s="198">
        <v>3.2</v>
      </c>
      <c r="I579" s="198">
        <v>-6.3</v>
      </c>
      <c r="J579" s="198">
        <v>3.3</v>
      </c>
      <c r="K579" s="198">
        <v>1.5</v>
      </c>
      <c r="L579" s="198">
        <v>9.6999999999999993</v>
      </c>
      <c r="M579" s="198">
        <v>12.2</v>
      </c>
      <c r="N579" s="206">
        <v>15.2</v>
      </c>
    </row>
    <row r="580" spans="1:14">
      <c r="A580" s="205" t="s">
        <v>848</v>
      </c>
      <c r="B580" s="197">
        <v>4</v>
      </c>
      <c r="C580" s="198">
        <v>25.2</v>
      </c>
      <c r="D580" s="198">
        <v>26.1</v>
      </c>
      <c r="E580" s="198">
        <v>13.6</v>
      </c>
      <c r="F580" s="198">
        <v>11.8</v>
      </c>
      <c r="G580" s="198">
        <v>3</v>
      </c>
      <c r="H580" s="198">
        <v>3.2</v>
      </c>
      <c r="I580" s="198">
        <v>-6.2</v>
      </c>
      <c r="J580" s="198">
        <v>1.2</v>
      </c>
      <c r="K580" s="198">
        <v>2.2000000000000002</v>
      </c>
      <c r="L580" s="198">
        <v>13.1</v>
      </c>
      <c r="M580" s="198">
        <v>6.8</v>
      </c>
      <c r="N580" s="206">
        <v>17</v>
      </c>
    </row>
    <row r="581" spans="1:14">
      <c r="A581" s="205" t="s">
        <v>848</v>
      </c>
      <c r="B581" s="197">
        <v>5</v>
      </c>
      <c r="C581" s="198">
        <v>26</v>
      </c>
      <c r="D581" s="198">
        <v>23.8</v>
      </c>
      <c r="E581" s="198">
        <v>13.5</v>
      </c>
      <c r="F581" s="198">
        <v>11.8</v>
      </c>
      <c r="G581" s="198">
        <v>8.6</v>
      </c>
      <c r="H581" s="198">
        <v>6.3</v>
      </c>
      <c r="I581" s="198">
        <v>-1.8</v>
      </c>
      <c r="J581" s="198">
        <v>3.1</v>
      </c>
      <c r="K581" s="198">
        <v>2.5</v>
      </c>
      <c r="L581" s="198">
        <v>15.2</v>
      </c>
      <c r="M581" s="198">
        <v>10.1</v>
      </c>
      <c r="N581" s="206">
        <v>17.899999999999999</v>
      </c>
    </row>
    <row r="582" spans="1:14">
      <c r="A582" s="205" t="s">
        <v>848</v>
      </c>
      <c r="B582" s="197">
        <v>6</v>
      </c>
      <c r="C582" s="198">
        <v>23.9</v>
      </c>
      <c r="D582" s="198">
        <v>25</v>
      </c>
      <c r="E582" s="198">
        <v>11.7</v>
      </c>
      <c r="F582" s="198">
        <v>12.3</v>
      </c>
      <c r="G582" s="198">
        <v>8.9</v>
      </c>
      <c r="H582" s="198">
        <v>3</v>
      </c>
      <c r="I582" s="198">
        <v>-1.7</v>
      </c>
      <c r="J582" s="198">
        <v>4.7</v>
      </c>
      <c r="K582" s="198">
        <v>2.6</v>
      </c>
      <c r="L582" s="198">
        <v>11.6</v>
      </c>
      <c r="M582" s="198">
        <v>13.1</v>
      </c>
      <c r="N582" s="206">
        <v>17.2</v>
      </c>
    </row>
    <row r="583" spans="1:14">
      <c r="A583" s="205" t="s">
        <v>848</v>
      </c>
      <c r="B583" s="197">
        <v>7</v>
      </c>
      <c r="C583" s="198">
        <v>27</v>
      </c>
      <c r="D583" s="198">
        <v>28</v>
      </c>
      <c r="E583" s="198">
        <v>10.9</v>
      </c>
      <c r="F583" s="198">
        <v>13.3</v>
      </c>
      <c r="G583" s="198">
        <v>13.7</v>
      </c>
      <c r="H583" s="198">
        <v>3.7</v>
      </c>
      <c r="I583" s="198">
        <v>0.4</v>
      </c>
      <c r="J583" s="198">
        <v>3</v>
      </c>
      <c r="K583" s="198">
        <v>1.8</v>
      </c>
      <c r="L583" s="198">
        <v>11.2</v>
      </c>
      <c r="M583" s="198">
        <v>14.9</v>
      </c>
      <c r="N583" s="206">
        <v>16.899999999999999</v>
      </c>
    </row>
    <row r="584" spans="1:14">
      <c r="A584" s="205" t="s">
        <v>848</v>
      </c>
      <c r="B584" s="197">
        <v>8</v>
      </c>
      <c r="C584" s="198">
        <v>18.600000000000001</v>
      </c>
      <c r="D584" s="198">
        <v>28</v>
      </c>
      <c r="E584" s="198">
        <v>10.7</v>
      </c>
      <c r="F584" s="198">
        <v>12.2</v>
      </c>
      <c r="G584" s="198">
        <v>10.8</v>
      </c>
      <c r="H584" s="198">
        <v>0.7</v>
      </c>
      <c r="I584" s="198">
        <v>0.5</v>
      </c>
      <c r="J584" s="198">
        <v>6.6</v>
      </c>
      <c r="K584" s="198">
        <v>-0.2</v>
      </c>
      <c r="L584" s="198">
        <v>6.6</v>
      </c>
      <c r="M584" s="198">
        <v>13.5</v>
      </c>
      <c r="N584" s="206">
        <v>18.7</v>
      </c>
    </row>
    <row r="585" spans="1:14">
      <c r="A585" s="205" t="s">
        <v>848</v>
      </c>
      <c r="B585" s="197">
        <v>9</v>
      </c>
      <c r="C585" s="198">
        <v>13.6</v>
      </c>
      <c r="D585" s="198">
        <v>25.8</v>
      </c>
      <c r="E585" s="198">
        <v>8.4</v>
      </c>
      <c r="F585" s="198">
        <v>12.2</v>
      </c>
      <c r="G585" s="198">
        <v>11.9</v>
      </c>
      <c r="H585" s="198">
        <v>3.2</v>
      </c>
      <c r="I585" s="198">
        <v>0.7</v>
      </c>
      <c r="J585" s="198">
        <v>7.7</v>
      </c>
      <c r="K585" s="198">
        <v>1.5</v>
      </c>
      <c r="L585" s="198">
        <v>5.9</v>
      </c>
      <c r="M585" s="198">
        <v>14.2</v>
      </c>
      <c r="N585" s="206">
        <v>14.7</v>
      </c>
    </row>
    <row r="586" spans="1:14">
      <c r="A586" s="205" t="s">
        <v>848</v>
      </c>
      <c r="B586" s="197">
        <v>10</v>
      </c>
      <c r="C586" s="198">
        <v>15.7</v>
      </c>
      <c r="D586" s="198">
        <v>25.4</v>
      </c>
      <c r="E586" s="198">
        <v>8.6999999999999993</v>
      </c>
      <c r="F586" s="198">
        <v>8.8000000000000007</v>
      </c>
      <c r="G586" s="198">
        <v>14</v>
      </c>
      <c r="H586" s="198">
        <v>0.3</v>
      </c>
      <c r="I586" s="198">
        <v>1.4</v>
      </c>
      <c r="J586" s="198">
        <v>2.6</v>
      </c>
      <c r="K586" s="198">
        <v>3.9</v>
      </c>
      <c r="L586" s="198">
        <v>6.5</v>
      </c>
      <c r="M586" s="198">
        <v>14.5</v>
      </c>
      <c r="N586" s="206">
        <v>16.8</v>
      </c>
    </row>
    <row r="587" spans="1:14">
      <c r="A587" s="205" t="s">
        <v>848</v>
      </c>
      <c r="B587" s="197">
        <v>11</v>
      </c>
      <c r="C587" s="198">
        <v>18</v>
      </c>
      <c r="D587" s="198">
        <v>25.4</v>
      </c>
      <c r="E587" s="198">
        <v>12.1</v>
      </c>
      <c r="F587" s="198">
        <v>3.5</v>
      </c>
      <c r="G587" s="198">
        <v>11.1</v>
      </c>
      <c r="H587" s="198">
        <v>2.6</v>
      </c>
      <c r="I587" s="198">
        <v>2.9</v>
      </c>
      <c r="J587" s="198">
        <v>2.5</v>
      </c>
      <c r="K587" s="198">
        <v>3.5</v>
      </c>
      <c r="L587" s="198">
        <v>8.1999999999999993</v>
      </c>
      <c r="M587" s="198">
        <v>14.5</v>
      </c>
      <c r="N587" s="206">
        <v>15.1</v>
      </c>
    </row>
    <row r="588" spans="1:14">
      <c r="A588" s="205" t="s">
        <v>848</v>
      </c>
      <c r="B588" s="197">
        <v>12</v>
      </c>
      <c r="C588" s="198">
        <v>23.3</v>
      </c>
      <c r="D588" s="198">
        <v>26.6</v>
      </c>
      <c r="E588" s="198">
        <v>15.8</v>
      </c>
      <c r="F588" s="198">
        <v>2.8</v>
      </c>
      <c r="G588" s="198">
        <v>8</v>
      </c>
      <c r="H588" s="198">
        <v>5.2</v>
      </c>
      <c r="I588" s="198">
        <v>3.2</v>
      </c>
      <c r="J588" s="198">
        <v>1.1000000000000001</v>
      </c>
      <c r="K588" s="198">
        <v>3.1</v>
      </c>
      <c r="L588" s="198">
        <v>10.7</v>
      </c>
      <c r="M588" s="198">
        <v>14.3</v>
      </c>
      <c r="N588" s="206">
        <v>15.5</v>
      </c>
    </row>
    <row r="589" spans="1:14">
      <c r="A589" s="205" t="s">
        <v>848</v>
      </c>
      <c r="B589" s="197">
        <v>13</v>
      </c>
      <c r="C589" s="198">
        <v>17.8</v>
      </c>
      <c r="D589" s="198">
        <v>27.2</v>
      </c>
      <c r="E589" s="198">
        <v>17.100000000000001</v>
      </c>
      <c r="F589" s="198">
        <v>2.8</v>
      </c>
      <c r="G589" s="198">
        <v>7.2</v>
      </c>
      <c r="H589" s="198">
        <v>4.9000000000000004</v>
      </c>
      <c r="I589" s="198">
        <v>2.2000000000000002</v>
      </c>
      <c r="J589" s="198">
        <v>2.2999999999999998</v>
      </c>
      <c r="K589" s="198">
        <v>2.6</v>
      </c>
      <c r="L589" s="198">
        <v>10.7</v>
      </c>
      <c r="M589" s="198">
        <v>12.2</v>
      </c>
      <c r="N589" s="206">
        <v>16.3</v>
      </c>
    </row>
    <row r="590" spans="1:14">
      <c r="A590" s="205" t="s">
        <v>848</v>
      </c>
      <c r="B590" s="197">
        <v>14</v>
      </c>
      <c r="C590" s="198">
        <v>19</v>
      </c>
      <c r="D590" s="198">
        <v>26.4</v>
      </c>
      <c r="E590" s="198">
        <v>14.3</v>
      </c>
      <c r="F590" s="198">
        <v>5</v>
      </c>
      <c r="G590" s="198">
        <v>6.7</v>
      </c>
      <c r="H590" s="198">
        <v>2.9</v>
      </c>
      <c r="I590" s="198">
        <v>-0.3</v>
      </c>
      <c r="J590" s="198">
        <v>5.7</v>
      </c>
      <c r="K590" s="198">
        <v>2.2000000000000002</v>
      </c>
      <c r="L590" s="198">
        <v>7.9</v>
      </c>
      <c r="M590" s="198">
        <v>12.2</v>
      </c>
      <c r="N590" s="206">
        <v>17.600000000000001</v>
      </c>
    </row>
    <row r="591" spans="1:14">
      <c r="A591" s="205" t="s">
        <v>848</v>
      </c>
      <c r="B591" s="197">
        <v>15</v>
      </c>
      <c r="C591" s="198">
        <v>18.7</v>
      </c>
      <c r="D591" s="198">
        <v>22.2</v>
      </c>
      <c r="E591" s="198">
        <v>15.3</v>
      </c>
      <c r="F591" s="198">
        <v>8</v>
      </c>
      <c r="G591" s="198">
        <v>9.8000000000000007</v>
      </c>
      <c r="H591" s="198">
        <v>3.4</v>
      </c>
      <c r="I591" s="198">
        <v>-0.8</v>
      </c>
      <c r="J591" s="198">
        <v>4.7</v>
      </c>
      <c r="K591" s="198">
        <v>1</v>
      </c>
      <c r="L591" s="198">
        <v>7.6</v>
      </c>
      <c r="M591" s="198">
        <v>7.1</v>
      </c>
      <c r="N591" s="206">
        <v>14.5</v>
      </c>
    </row>
    <row r="592" spans="1:14">
      <c r="A592" s="205" t="s">
        <v>848</v>
      </c>
      <c r="B592" s="197">
        <v>16</v>
      </c>
      <c r="C592" s="198">
        <v>23.5</v>
      </c>
      <c r="D592" s="198">
        <v>19.600000000000001</v>
      </c>
      <c r="E592" s="198">
        <v>18.7</v>
      </c>
      <c r="F592" s="198">
        <v>6.3</v>
      </c>
      <c r="G592" s="198">
        <v>9</v>
      </c>
      <c r="H592" s="198">
        <v>3</v>
      </c>
      <c r="I592" s="198">
        <v>-2</v>
      </c>
      <c r="J592" s="198">
        <v>0.7</v>
      </c>
      <c r="K592" s="198">
        <v>2</v>
      </c>
      <c r="L592" s="198">
        <v>11.1</v>
      </c>
      <c r="M592" s="198">
        <v>7.6</v>
      </c>
      <c r="N592" s="206">
        <v>18.600000000000001</v>
      </c>
    </row>
    <row r="593" spans="1:14">
      <c r="A593" s="205" t="s">
        <v>848</v>
      </c>
      <c r="B593" s="197">
        <v>17</v>
      </c>
      <c r="C593" s="198">
        <v>26.1</v>
      </c>
      <c r="D593" s="198">
        <v>15.5</v>
      </c>
      <c r="E593" s="198">
        <v>18.100000000000001</v>
      </c>
      <c r="F593" s="198">
        <v>4.8</v>
      </c>
      <c r="G593" s="198">
        <v>11.3</v>
      </c>
      <c r="H593" s="198">
        <v>8.4</v>
      </c>
      <c r="I593" s="198">
        <v>-2.9</v>
      </c>
      <c r="J593" s="198">
        <v>1.5</v>
      </c>
      <c r="K593" s="198">
        <v>2.5</v>
      </c>
      <c r="L593" s="198">
        <v>10.4</v>
      </c>
      <c r="M593" s="198">
        <v>9</v>
      </c>
      <c r="N593" s="206">
        <v>14.5</v>
      </c>
    </row>
    <row r="594" spans="1:14">
      <c r="A594" s="205" t="s">
        <v>848</v>
      </c>
      <c r="B594" s="197">
        <v>18</v>
      </c>
      <c r="C594" s="198">
        <v>26.2</v>
      </c>
      <c r="D594" s="198">
        <v>15</v>
      </c>
      <c r="E594" s="198">
        <v>13.9</v>
      </c>
      <c r="F594" s="198">
        <v>6.2</v>
      </c>
      <c r="G594" s="198">
        <v>11.8</v>
      </c>
      <c r="H594" s="198">
        <v>7.7</v>
      </c>
      <c r="I594" s="198">
        <v>-7.1</v>
      </c>
      <c r="J594" s="198">
        <v>0.2</v>
      </c>
      <c r="K594" s="198">
        <v>5.0999999999999996</v>
      </c>
      <c r="L594" s="198">
        <v>7.2</v>
      </c>
      <c r="M594" s="198">
        <v>11.9</v>
      </c>
      <c r="N594" s="206">
        <v>16.899999999999999</v>
      </c>
    </row>
    <row r="595" spans="1:14">
      <c r="A595" s="205" t="s">
        <v>848</v>
      </c>
      <c r="B595" s="197">
        <v>19</v>
      </c>
      <c r="C595" s="198">
        <v>25.9</v>
      </c>
      <c r="D595" s="198">
        <v>14.9</v>
      </c>
      <c r="E595" s="198">
        <v>14.6</v>
      </c>
      <c r="F595" s="198">
        <v>6.5</v>
      </c>
      <c r="G595" s="198">
        <v>12.1</v>
      </c>
      <c r="H595" s="198">
        <v>5.6</v>
      </c>
      <c r="I595" s="198">
        <v>-12.1</v>
      </c>
      <c r="J595" s="198">
        <v>1.3</v>
      </c>
      <c r="K595" s="198">
        <v>3.3</v>
      </c>
      <c r="L595" s="198">
        <v>7.8</v>
      </c>
      <c r="M595" s="198">
        <v>14.2</v>
      </c>
      <c r="N595" s="206">
        <v>16.100000000000001</v>
      </c>
    </row>
    <row r="596" spans="1:14">
      <c r="A596" s="205" t="s">
        <v>848</v>
      </c>
      <c r="B596" s="197">
        <v>20</v>
      </c>
      <c r="C596" s="198">
        <v>22.9</v>
      </c>
      <c r="D596" s="198">
        <v>16.2</v>
      </c>
      <c r="E596" s="198">
        <v>10.8</v>
      </c>
      <c r="F596" s="198">
        <v>6.1</v>
      </c>
      <c r="G596" s="198">
        <v>4.7</v>
      </c>
      <c r="H596" s="198">
        <v>2.8</v>
      </c>
      <c r="I596" s="198">
        <v>-5.0999999999999996</v>
      </c>
      <c r="J596" s="198">
        <v>2.1</v>
      </c>
      <c r="K596" s="198">
        <v>4.7</v>
      </c>
      <c r="L596" s="198">
        <v>7.3</v>
      </c>
      <c r="M596" s="198">
        <v>15.2</v>
      </c>
      <c r="N596" s="206">
        <v>15.5</v>
      </c>
    </row>
    <row r="597" spans="1:14">
      <c r="A597" s="205" t="s">
        <v>848</v>
      </c>
      <c r="B597" s="197">
        <v>21</v>
      </c>
      <c r="C597" s="198">
        <v>25</v>
      </c>
      <c r="D597" s="198">
        <v>17.3</v>
      </c>
      <c r="E597" s="198">
        <v>11.4</v>
      </c>
      <c r="F597" s="198">
        <v>7.6</v>
      </c>
      <c r="G597" s="198">
        <v>1.5</v>
      </c>
      <c r="H597" s="198">
        <v>3.6</v>
      </c>
      <c r="I597" s="198">
        <v>-8.5</v>
      </c>
      <c r="J597" s="198">
        <v>11.1</v>
      </c>
      <c r="K597" s="198">
        <v>5.6</v>
      </c>
      <c r="L597" s="198">
        <v>8.5</v>
      </c>
      <c r="M597" s="198">
        <v>15.3</v>
      </c>
      <c r="N597" s="206">
        <v>15.9</v>
      </c>
    </row>
    <row r="598" spans="1:14">
      <c r="A598" s="205" t="s">
        <v>848</v>
      </c>
      <c r="B598" s="197">
        <v>22</v>
      </c>
      <c r="C598" s="198">
        <v>28.8</v>
      </c>
      <c r="D598" s="198">
        <v>15.3</v>
      </c>
      <c r="E598" s="198">
        <v>13.4</v>
      </c>
      <c r="F598" s="198">
        <v>9</v>
      </c>
      <c r="G598" s="198">
        <v>0.2</v>
      </c>
      <c r="H598" s="198">
        <v>9</v>
      </c>
      <c r="I598" s="198">
        <v>-12</v>
      </c>
      <c r="J598" s="198">
        <v>10.9</v>
      </c>
      <c r="K598" s="198">
        <v>3.5</v>
      </c>
      <c r="L598" s="198">
        <v>10.3</v>
      </c>
      <c r="M598" s="198">
        <v>20.5</v>
      </c>
      <c r="N598" s="206">
        <v>19</v>
      </c>
    </row>
    <row r="599" spans="1:14">
      <c r="A599" s="205" t="s">
        <v>848</v>
      </c>
      <c r="B599" s="197">
        <v>23</v>
      </c>
      <c r="C599" s="198">
        <v>22.5</v>
      </c>
      <c r="D599" s="198">
        <v>18</v>
      </c>
      <c r="E599" s="198">
        <v>11.4</v>
      </c>
      <c r="F599" s="198">
        <v>7.4</v>
      </c>
      <c r="G599" s="198">
        <v>0</v>
      </c>
      <c r="H599" s="198">
        <v>8</v>
      </c>
      <c r="I599" s="198">
        <v>-1.4</v>
      </c>
      <c r="J599" s="198">
        <v>2.9</v>
      </c>
      <c r="K599" s="198">
        <v>3.8</v>
      </c>
      <c r="L599" s="198">
        <v>7</v>
      </c>
      <c r="M599" s="198">
        <v>16.399999999999999</v>
      </c>
      <c r="N599" s="206">
        <v>23.6</v>
      </c>
    </row>
    <row r="600" spans="1:14">
      <c r="A600" s="205" t="s">
        <v>848</v>
      </c>
      <c r="B600" s="197">
        <v>24</v>
      </c>
      <c r="C600" s="198">
        <v>23.4</v>
      </c>
      <c r="D600" s="198">
        <v>20.8</v>
      </c>
      <c r="E600" s="198">
        <v>10.8</v>
      </c>
      <c r="F600" s="198">
        <v>5.7</v>
      </c>
      <c r="G600" s="198">
        <v>-1</v>
      </c>
      <c r="H600" s="198">
        <v>4.7</v>
      </c>
      <c r="I600" s="198">
        <v>2.4</v>
      </c>
      <c r="J600" s="198">
        <v>-0.3</v>
      </c>
      <c r="K600" s="198">
        <v>4.3</v>
      </c>
      <c r="L600" s="198">
        <v>3</v>
      </c>
      <c r="M600" s="198">
        <v>13.8</v>
      </c>
      <c r="N600" s="206">
        <v>25.4</v>
      </c>
    </row>
    <row r="601" spans="1:14">
      <c r="A601" s="205" t="s">
        <v>848</v>
      </c>
      <c r="B601" s="197">
        <v>25</v>
      </c>
      <c r="C601" s="198">
        <v>20.100000000000001</v>
      </c>
      <c r="D601" s="198">
        <v>15.3</v>
      </c>
      <c r="E601" s="198">
        <v>13.5</v>
      </c>
      <c r="F601" s="198">
        <v>8.1</v>
      </c>
      <c r="G601" s="198">
        <v>0.5</v>
      </c>
      <c r="H601" s="198">
        <v>5.4</v>
      </c>
      <c r="I601" s="198">
        <v>4.4000000000000004</v>
      </c>
      <c r="J601" s="198">
        <v>0.1</v>
      </c>
      <c r="K601" s="198">
        <v>4.7</v>
      </c>
      <c r="L601" s="198">
        <v>3.2</v>
      </c>
      <c r="M601" s="198">
        <v>13.6</v>
      </c>
      <c r="N601" s="206">
        <v>19.8</v>
      </c>
    </row>
    <row r="602" spans="1:14">
      <c r="A602" s="205" t="s">
        <v>848</v>
      </c>
      <c r="B602" s="197">
        <v>26</v>
      </c>
      <c r="C602" s="198">
        <v>16.3</v>
      </c>
      <c r="D602" s="198">
        <v>19.2</v>
      </c>
      <c r="E602" s="198">
        <v>12.5</v>
      </c>
      <c r="F602" s="198">
        <v>9.6</v>
      </c>
      <c r="G602" s="198">
        <v>1.7</v>
      </c>
      <c r="H602" s="198">
        <v>6.9</v>
      </c>
      <c r="I602" s="198">
        <v>4.8</v>
      </c>
      <c r="J602" s="198">
        <v>-2.2999999999999998</v>
      </c>
      <c r="K602" s="198">
        <v>3.4</v>
      </c>
      <c r="L602" s="198">
        <v>3.9</v>
      </c>
      <c r="M602" s="198">
        <v>16.5</v>
      </c>
      <c r="N602" s="206">
        <v>17.8</v>
      </c>
    </row>
    <row r="603" spans="1:14">
      <c r="A603" s="205" t="s">
        <v>848</v>
      </c>
      <c r="B603" s="197">
        <v>27</v>
      </c>
      <c r="C603" s="198">
        <v>16.5</v>
      </c>
      <c r="D603" s="198">
        <v>21.9</v>
      </c>
      <c r="E603" s="198">
        <v>11.1</v>
      </c>
      <c r="F603" s="198">
        <v>9.3000000000000007</v>
      </c>
      <c r="G603" s="198">
        <v>1.3</v>
      </c>
      <c r="H603" s="198">
        <v>3.3</v>
      </c>
      <c r="I603" s="198">
        <v>9.8000000000000007</v>
      </c>
      <c r="J603" s="198">
        <v>-1.5</v>
      </c>
      <c r="K603" s="198">
        <v>7.5</v>
      </c>
      <c r="L603" s="198">
        <v>3.4</v>
      </c>
      <c r="M603" s="198">
        <v>18</v>
      </c>
      <c r="N603" s="206">
        <v>13.8</v>
      </c>
    </row>
    <row r="604" spans="1:14">
      <c r="A604" s="205" t="s">
        <v>848</v>
      </c>
      <c r="B604" s="197">
        <v>28</v>
      </c>
      <c r="C604" s="198">
        <v>17.899999999999999</v>
      </c>
      <c r="D604" s="198">
        <v>23.9</v>
      </c>
      <c r="E604" s="198">
        <v>10.5</v>
      </c>
      <c r="F604" s="198">
        <v>8</v>
      </c>
      <c r="G604" s="198">
        <v>0.8</v>
      </c>
      <c r="H604" s="198">
        <v>1.7</v>
      </c>
      <c r="I604" s="198">
        <v>6.9</v>
      </c>
      <c r="J604" s="198">
        <v>1.2</v>
      </c>
      <c r="K604" s="198">
        <v>10.4</v>
      </c>
      <c r="L604" s="198">
        <v>4.5999999999999996</v>
      </c>
      <c r="M604" s="198">
        <v>17.100000000000001</v>
      </c>
      <c r="N604" s="206">
        <v>19</v>
      </c>
    </row>
    <row r="605" spans="1:14">
      <c r="A605" s="205" t="s">
        <v>848</v>
      </c>
      <c r="B605" s="197">
        <v>29</v>
      </c>
      <c r="C605" s="198">
        <v>14.3</v>
      </c>
      <c r="D605" s="198">
        <v>24.4</v>
      </c>
      <c r="E605" s="198">
        <v>9.1999999999999993</v>
      </c>
      <c r="F605" s="198">
        <v>7.6</v>
      </c>
      <c r="G605" s="198">
        <v>5.6</v>
      </c>
      <c r="H605" s="198">
        <v>3.5</v>
      </c>
      <c r="I605" s="198">
        <v>5.5</v>
      </c>
      <c r="J605" s="198">
        <v>1.4</v>
      </c>
      <c r="K605" s="198">
        <v>9.4</v>
      </c>
      <c r="L605" s="198">
        <v>6.3</v>
      </c>
      <c r="M605" s="198">
        <v>19</v>
      </c>
      <c r="N605" s="206">
        <v>18.3</v>
      </c>
    </row>
    <row r="606" spans="1:14">
      <c r="A606" s="205" t="s">
        <v>848</v>
      </c>
      <c r="B606" s="197">
        <v>30</v>
      </c>
      <c r="C606" s="198">
        <v>14.8</v>
      </c>
      <c r="D606" s="198">
        <v>25.2</v>
      </c>
      <c r="E606" s="198">
        <v>7.7</v>
      </c>
      <c r="F606" s="198">
        <v>7.6</v>
      </c>
      <c r="G606" s="198">
        <v>7.7</v>
      </c>
      <c r="H606" s="198">
        <v>-0.3</v>
      </c>
      <c r="I606" s="198">
        <v>7.2</v>
      </c>
      <c r="J606" s="198"/>
      <c r="K606" s="198">
        <v>8.5</v>
      </c>
      <c r="L606" s="198">
        <v>10.6</v>
      </c>
      <c r="M606" s="198">
        <v>17.7</v>
      </c>
      <c r="N606" s="206">
        <v>18.7</v>
      </c>
    </row>
    <row r="607" spans="1:14" ht="15" thickBot="1">
      <c r="A607" s="213" t="s">
        <v>848</v>
      </c>
      <c r="B607" s="214">
        <v>31</v>
      </c>
      <c r="C607" s="215">
        <v>16.8</v>
      </c>
      <c r="D607" s="215">
        <v>26.2</v>
      </c>
      <c r="E607" s="215"/>
      <c r="F607" s="215">
        <v>8.3000000000000007</v>
      </c>
      <c r="G607" s="215"/>
      <c r="H607" s="215">
        <v>-2.7</v>
      </c>
      <c r="I607" s="215">
        <v>2.7</v>
      </c>
      <c r="J607" s="215"/>
      <c r="K607" s="215">
        <v>12.5</v>
      </c>
      <c r="L607" s="215"/>
      <c r="M607" s="215">
        <v>14.7</v>
      </c>
      <c r="N607" s="216"/>
    </row>
    <row r="608" spans="1:14">
      <c r="A608" s="217" t="s">
        <v>652</v>
      </c>
      <c r="B608" s="218" t="s">
        <v>211</v>
      </c>
      <c r="C608" s="219">
        <v>0</v>
      </c>
      <c r="D608" s="219">
        <v>0</v>
      </c>
      <c r="E608" s="219">
        <v>16</v>
      </c>
      <c r="F608" s="219">
        <v>30</v>
      </c>
      <c r="G608" s="219">
        <v>29</v>
      </c>
      <c r="H608" s="219">
        <v>31</v>
      </c>
      <c r="I608" s="219">
        <v>31</v>
      </c>
      <c r="J608" s="219">
        <v>29</v>
      </c>
      <c r="K608" s="219">
        <v>31</v>
      </c>
      <c r="L608" s="219">
        <v>29</v>
      </c>
      <c r="M608" s="219">
        <v>11</v>
      </c>
      <c r="N608" s="220">
        <v>1</v>
      </c>
    </row>
    <row r="609" spans="1:14" ht="15" thickBot="1">
      <c r="A609" s="209" t="s">
        <v>651</v>
      </c>
      <c r="B609" s="210" t="s">
        <v>650</v>
      </c>
      <c r="C609" s="211">
        <v>21.174193548387088</v>
      </c>
      <c r="D609" s="211">
        <v>21.851612903225806</v>
      </c>
      <c r="E609" s="211">
        <v>13.153333333333332</v>
      </c>
      <c r="F609" s="211">
        <v>8.0064516129032253</v>
      </c>
      <c r="G609" s="211">
        <v>6.1666666666666661</v>
      </c>
      <c r="H609" s="211">
        <v>4.129032258064516</v>
      </c>
      <c r="I609" s="211">
        <v>-0.49354838709677457</v>
      </c>
      <c r="J609" s="211">
        <v>3.3862068965517249</v>
      </c>
      <c r="K609" s="211">
        <v>3.9193548387096784</v>
      </c>
      <c r="L609" s="211">
        <v>8.0066666666666677</v>
      </c>
      <c r="M609" s="211">
        <v>13.680645161290322</v>
      </c>
      <c r="N609" s="212">
        <v>17.2</v>
      </c>
    </row>
    <row r="610" spans="1:14">
      <c r="B610" s="108"/>
      <c r="C610" s="105"/>
      <c r="D610" s="105"/>
      <c r="E610" s="107"/>
      <c r="F610" s="105"/>
      <c r="G610" s="105"/>
      <c r="H610" s="106"/>
      <c r="I610" s="105"/>
      <c r="J610" s="105"/>
      <c r="K610" s="105"/>
      <c r="L610" s="105"/>
      <c r="M610" s="105"/>
      <c r="N610" s="105"/>
    </row>
    <row r="611" spans="1:14" ht="15" thickBot="1">
      <c r="A611" s="96" t="s">
        <v>1124</v>
      </c>
      <c r="C611" s="105"/>
      <c r="D611" s="105"/>
      <c r="E611" s="107"/>
      <c r="F611" s="105"/>
      <c r="G611" s="105"/>
      <c r="H611" s="106"/>
      <c r="I611" s="105"/>
      <c r="J611" s="105"/>
      <c r="K611" s="105"/>
      <c r="L611" s="105"/>
      <c r="M611" s="105"/>
      <c r="N611" s="105"/>
    </row>
    <row r="612" spans="1:14">
      <c r="A612" s="109"/>
      <c r="B612" s="233" t="s">
        <v>236</v>
      </c>
      <c r="C612" s="234" t="s">
        <v>666</v>
      </c>
      <c r="D612" s="234" t="s">
        <v>666</v>
      </c>
      <c r="E612" s="234" t="s">
        <v>666</v>
      </c>
      <c r="F612" s="234" t="s">
        <v>666</v>
      </c>
      <c r="G612" s="234" t="s">
        <v>666</v>
      </c>
      <c r="H612" s="234" t="s">
        <v>666</v>
      </c>
      <c r="I612" s="234" t="s">
        <v>1108</v>
      </c>
      <c r="J612" s="234" t="s">
        <v>1108</v>
      </c>
      <c r="K612" s="234" t="s">
        <v>1108</v>
      </c>
      <c r="L612" s="234" t="s">
        <v>1108</v>
      </c>
      <c r="M612" s="234" t="s">
        <v>1108</v>
      </c>
      <c r="N612" s="235" t="s">
        <v>1108</v>
      </c>
    </row>
    <row r="613" spans="1:14" ht="15" thickBot="1">
      <c r="A613" s="109"/>
      <c r="B613" s="238" t="s">
        <v>195</v>
      </c>
      <c r="C613" s="236" t="s">
        <v>665</v>
      </c>
      <c r="D613" s="236" t="s">
        <v>664</v>
      </c>
      <c r="E613" s="236" t="s">
        <v>663</v>
      </c>
      <c r="F613" s="236" t="s">
        <v>662</v>
      </c>
      <c r="G613" s="236" t="s">
        <v>661</v>
      </c>
      <c r="H613" s="236" t="s">
        <v>660</v>
      </c>
      <c r="I613" s="236" t="s">
        <v>659</v>
      </c>
      <c r="J613" s="236" t="s">
        <v>658</v>
      </c>
      <c r="K613" s="236" t="s">
        <v>657</v>
      </c>
      <c r="L613" s="236" t="s">
        <v>656</v>
      </c>
      <c r="M613" s="236" t="s">
        <v>655</v>
      </c>
      <c r="N613" s="237" t="s">
        <v>654</v>
      </c>
    </row>
    <row r="614" spans="1:14" ht="15" thickBot="1">
      <c r="A614" s="195" t="s">
        <v>742</v>
      </c>
      <c r="B614" s="196" t="s">
        <v>653</v>
      </c>
    </row>
    <row r="615" spans="1:14">
      <c r="A615" s="201" t="s">
        <v>853</v>
      </c>
      <c r="B615" s="202">
        <v>1</v>
      </c>
      <c r="C615" s="203">
        <v>22.6</v>
      </c>
      <c r="D615" s="203">
        <v>21.8</v>
      </c>
      <c r="E615" s="203">
        <v>25.7</v>
      </c>
      <c r="F615" s="203">
        <v>8.1999999999999993</v>
      </c>
      <c r="G615" s="203">
        <v>5.8</v>
      </c>
      <c r="H615" s="203">
        <v>8.5</v>
      </c>
      <c r="I615" s="203">
        <v>-0.5</v>
      </c>
      <c r="J615" s="203">
        <v>11.5</v>
      </c>
      <c r="K615" s="203">
        <v>0.6</v>
      </c>
      <c r="L615" s="203">
        <v>4.8</v>
      </c>
      <c r="M615" s="203">
        <v>12.8</v>
      </c>
      <c r="N615" s="204">
        <v>15.8</v>
      </c>
    </row>
    <row r="616" spans="1:14">
      <c r="A616" s="205" t="s">
        <v>853</v>
      </c>
      <c r="B616" s="197">
        <v>2</v>
      </c>
      <c r="C616" s="198">
        <v>23.5</v>
      </c>
      <c r="D616" s="198">
        <v>18.100000000000001</v>
      </c>
      <c r="E616" s="198">
        <v>15.5</v>
      </c>
      <c r="F616" s="198">
        <v>10.8</v>
      </c>
      <c r="G616" s="198">
        <v>1</v>
      </c>
      <c r="H616" s="198">
        <v>7.7</v>
      </c>
      <c r="I616" s="198">
        <v>-2.5</v>
      </c>
      <c r="J616" s="198">
        <v>9.5</v>
      </c>
      <c r="K616" s="198">
        <v>4.5999999999999996</v>
      </c>
      <c r="L616" s="198">
        <v>8.1999999999999993</v>
      </c>
      <c r="M616" s="198">
        <v>13.1</v>
      </c>
      <c r="N616" s="206">
        <v>17.3</v>
      </c>
    </row>
    <row r="617" spans="1:14">
      <c r="A617" s="205" t="s">
        <v>853</v>
      </c>
      <c r="B617" s="197">
        <v>3</v>
      </c>
      <c r="C617" s="198">
        <v>24.7</v>
      </c>
      <c r="D617" s="198">
        <v>21.8</v>
      </c>
      <c r="E617" s="198">
        <v>15</v>
      </c>
      <c r="F617" s="198">
        <v>11.8</v>
      </c>
      <c r="G617" s="198">
        <v>0</v>
      </c>
      <c r="H617" s="198">
        <v>4.3</v>
      </c>
      <c r="I617" s="198">
        <v>-6.4</v>
      </c>
      <c r="J617" s="198">
        <v>3.3</v>
      </c>
      <c r="K617" s="198">
        <v>2.6</v>
      </c>
      <c r="L617" s="198">
        <v>11.5</v>
      </c>
      <c r="M617" s="198">
        <v>12.8</v>
      </c>
      <c r="N617" s="206">
        <v>16</v>
      </c>
    </row>
    <row r="618" spans="1:14">
      <c r="A618" s="205" t="s">
        <v>853</v>
      </c>
      <c r="B618" s="197">
        <v>4</v>
      </c>
      <c r="C618" s="198">
        <v>26</v>
      </c>
      <c r="D618" s="198">
        <v>24</v>
      </c>
      <c r="E618" s="198">
        <v>15.5</v>
      </c>
      <c r="F618" s="198">
        <v>12.2</v>
      </c>
      <c r="G618" s="198">
        <v>4.3</v>
      </c>
      <c r="H618" s="198">
        <v>2.9</v>
      </c>
      <c r="I618" s="198">
        <v>-6.6</v>
      </c>
      <c r="J618" s="198">
        <v>2.5</v>
      </c>
      <c r="K618" s="198">
        <v>1.5</v>
      </c>
      <c r="L618" s="198">
        <v>13.5</v>
      </c>
      <c r="M618" s="198">
        <v>6.8</v>
      </c>
      <c r="N618" s="206">
        <v>16.7</v>
      </c>
    </row>
    <row r="619" spans="1:14">
      <c r="A619" s="205" t="s">
        <v>853</v>
      </c>
      <c r="B619" s="197">
        <v>5</v>
      </c>
      <c r="C619" s="198">
        <v>27.3</v>
      </c>
      <c r="D619" s="198">
        <v>24.8</v>
      </c>
      <c r="E619" s="198">
        <v>13.9</v>
      </c>
      <c r="F619" s="198">
        <v>12.4</v>
      </c>
      <c r="G619" s="198">
        <v>9</v>
      </c>
      <c r="H619" s="198">
        <v>6.2</v>
      </c>
      <c r="I619" s="198">
        <v>-0.4</v>
      </c>
      <c r="J619" s="198">
        <v>3.5</v>
      </c>
      <c r="K619" s="198">
        <v>4.0999999999999996</v>
      </c>
      <c r="L619" s="198">
        <v>15.3</v>
      </c>
      <c r="M619" s="198">
        <v>10</v>
      </c>
      <c r="N619" s="206">
        <v>17.600000000000001</v>
      </c>
    </row>
    <row r="620" spans="1:14">
      <c r="A620" s="205" t="s">
        <v>853</v>
      </c>
      <c r="B620" s="197">
        <v>6</v>
      </c>
      <c r="C620" s="198">
        <v>25.1</v>
      </c>
      <c r="D620" s="198">
        <v>25.4</v>
      </c>
      <c r="E620" s="198">
        <v>12</v>
      </c>
      <c r="F620" s="198">
        <v>13.8</v>
      </c>
      <c r="G620" s="198">
        <v>10.5</v>
      </c>
      <c r="H620" s="198">
        <v>6.3</v>
      </c>
      <c r="I620" s="198">
        <v>-3.1</v>
      </c>
      <c r="J620" s="198">
        <v>6</v>
      </c>
      <c r="K620" s="198">
        <v>3</v>
      </c>
      <c r="L620" s="198">
        <v>11.7</v>
      </c>
      <c r="M620" s="198">
        <v>12.7</v>
      </c>
      <c r="N620" s="206">
        <v>18</v>
      </c>
    </row>
    <row r="621" spans="1:14">
      <c r="A621" s="205" t="s">
        <v>853</v>
      </c>
      <c r="B621" s="197">
        <v>7</v>
      </c>
      <c r="C621" s="198">
        <v>27.4</v>
      </c>
      <c r="D621" s="198">
        <v>28</v>
      </c>
      <c r="E621" s="198">
        <v>11.1</v>
      </c>
      <c r="F621" s="198">
        <v>13.3</v>
      </c>
      <c r="G621" s="198">
        <v>12.9</v>
      </c>
      <c r="H621" s="198">
        <v>6.3</v>
      </c>
      <c r="I621" s="198">
        <v>0.5</v>
      </c>
      <c r="J621" s="198">
        <v>4.8</v>
      </c>
      <c r="K621" s="198">
        <v>2.9</v>
      </c>
      <c r="L621" s="198">
        <v>11</v>
      </c>
      <c r="M621" s="198">
        <v>15.5</v>
      </c>
      <c r="N621" s="206">
        <v>17.600000000000001</v>
      </c>
    </row>
    <row r="622" spans="1:14">
      <c r="A622" s="205" t="s">
        <v>853</v>
      </c>
      <c r="B622" s="197">
        <v>8</v>
      </c>
      <c r="C622" s="198">
        <v>18.2</v>
      </c>
      <c r="D622" s="198">
        <v>27.4</v>
      </c>
      <c r="E622" s="198">
        <v>10.5</v>
      </c>
      <c r="F622" s="198">
        <v>12.2</v>
      </c>
      <c r="G622" s="198">
        <v>11.5</v>
      </c>
      <c r="H622" s="198">
        <v>1.4</v>
      </c>
      <c r="I622" s="198">
        <v>2.9</v>
      </c>
      <c r="J622" s="198">
        <v>8.6999999999999993</v>
      </c>
      <c r="K622" s="198">
        <v>1.7</v>
      </c>
      <c r="L622" s="198">
        <v>6.1</v>
      </c>
      <c r="M622" s="198">
        <v>14.9</v>
      </c>
      <c r="N622" s="206">
        <v>18.3</v>
      </c>
    </row>
    <row r="623" spans="1:14">
      <c r="A623" s="205" t="s">
        <v>853</v>
      </c>
      <c r="B623" s="197">
        <v>9</v>
      </c>
      <c r="C623" s="198">
        <v>15.5</v>
      </c>
      <c r="D623" s="198">
        <v>25.8</v>
      </c>
      <c r="E623" s="198">
        <v>9</v>
      </c>
      <c r="F623" s="198">
        <v>12.9</v>
      </c>
      <c r="G623" s="198">
        <v>13.6</v>
      </c>
      <c r="H623" s="198">
        <v>2.5</v>
      </c>
      <c r="I623" s="198">
        <v>1.3</v>
      </c>
      <c r="J623" s="198">
        <v>8.4</v>
      </c>
      <c r="K623" s="198">
        <v>2.4</v>
      </c>
      <c r="L623" s="198">
        <v>6.5</v>
      </c>
      <c r="M623" s="198">
        <v>15</v>
      </c>
      <c r="N623" s="206">
        <v>15.9</v>
      </c>
    </row>
    <row r="624" spans="1:14">
      <c r="A624" s="205" t="s">
        <v>853</v>
      </c>
      <c r="B624" s="197">
        <v>10</v>
      </c>
      <c r="C624" s="198">
        <v>15.8</v>
      </c>
      <c r="D624" s="198">
        <v>26.7</v>
      </c>
      <c r="E624" s="198">
        <v>10.1</v>
      </c>
      <c r="F624" s="198">
        <v>10</v>
      </c>
      <c r="G624" s="198">
        <v>15.1</v>
      </c>
      <c r="H624" s="198">
        <v>1.3</v>
      </c>
      <c r="I624" s="198">
        <v>4.0999999999999996</v>
      </c>
      <c r="J624" s="198">
        <v>3.8</v>
      </c>
      <c r="K624" s="198">
        <v>4.0999999999999996</v>
      </c>
      <c r="L624" s="198">
        <v>7.5</v>
      </c>
      <c r="M624" s="198">
        <v>14.8</v>
      </c>
      <c r="N624" s="206">
        <v>17.2</v>
      </c>
    </row>
    <row r="625" spans="1:14">
      <c r="A625" s="205" t="s">
        <v>853</v>
      </c>
      <c r="B625" s="197">
        <v>11</v>
      </c>
      <c r="C625" s="198">
        <v>19.2</v>
      </c>
      <c r="D625" s="198">
        <v>25.7</v>
      </c>
      <c r="E625" s="198">
        <v>13.5</v>
      </c>
      <c r="F625" s="198">
        <v>6.1</v>
      </c>
      <c r="G625" s="198">
        <v>11.9</v>
      </c>
      <c r="H625" s="198">
        <v>1.7</v>
      </c>
      <c r="I625" s="198">
        <v>4.7</v>
      </c>
      <c r="J625" s="198">
        <v>2.4</v>
      </c>
      <c r="K625" s="198">
        <v>4.8</v>
      </c>
      <c r="L625" s="198">
        <v>8.8000000000000007</v>
      </c>
      <c r="M625" s="198">
        <v>15</v>
      </c>
      <c r="N625" s="206">
        <v>15.9</v>
      </c>
    </row>
    <row r="626" spans="1:14">
      <c r="A626" s="205" t="s">
        <v>853</v>
      </c>
      <c r="B626" s="197">
        <v>12</v>
      </c>
      <c r="C626" s="198">
        <v>23.3</v>
      </c>
      <c r="D626" s="198">
        <v>26.3</v>
      </c>
      <c r="E626" s="198">
        <v>16.100000000000001</v>
      </c>
      <c r="F626" s="198">
        <v>3.1</v>
      </c>
      <c r="G626" s="198">
        <v>8.5</v>
      </c>
      <c r="H626" s="198">
        <v>5.6</v>
      </c>
      <c r="I626" s="198">
        <v>3.5</v>
      </c>
      <c r="J626" s="198">
        <v>2</v>
      </c>
      <c r="K626" s="198">
        <v>3.2</v>
      </c>
      <c r="L626" s="198">
        <v>10.3</v>
      </c>
      <c r="M626" s="198">
        <v>13.8</v>
      </c>
      <c r="N626" s="206">
        <v>16.600000000000001</v>
      </c>
    </row>
    <row r="627" spans="1:14">
      <c r="A627" s="205" t="s">
        <v>853</v>
      </c>
      <c r="B627" s="197">
        <v>13</v>
      </c>
      <c r="C627" s="198">
        <v>18.100000000000001</v>
      </c>
      <c r="D627" s="198">
        <v>27.7</v>
      </c>
      <c r="E627" s="198">
        <v>17</v>
      </c>
      <c r="F627" s="198">
        <v>2.8</v>
      </c>
      <c r="G627" s="198">
        <v>9.1999999999999993</v>
      </c>
      <c r="H627" s="198">
        <v>5.4</v>
      </c>
      <c r="I627" s="198">
        <v>3.8</v>
      </c>
      <c r="J627" s="198">
        <v>3</v>
      </c>
      <c r="K627" s="198">
        <v>3.1</v>
      </c>
      <c r="L627" s="198">
        <v>11.2</v>
      </c>
      <c r="M627" s="198">
        <v>12.9</v>
      </c>
      <c r="N627" s="206">
        <v>15.9</v>
      </c>
    </row>
    <row r="628" spans="1:14">
      <c r="A628" s="205" t="s">
        <v>853</v>
      </c>
      <c r="B628" s="197">
        <v>14</v>
      </c>
      <c r="C628" s="198">
        <v>18.600000000000001</v>
      </c>
      <c r="D628" s="198">
        <v>27.4</v>
      </c>
      <c r="E628" s="198">
        <v>14.4</v>
      </c>
      <c r="F628" s="198">
        <v>5.9</v>
      </c>
      <c r="G628" s="198">
        <v>7.7</v>
      </c>
      <c r="H628" s="198">
        <v>3.4</v>
      </c>
      <c r="I628" s="198">
        <v>0</v>
      </c>
      <c r="J628" s="198">
        <v>6.3</v>
      </c>
      <c r="K628" s="198">
        <v>2.5</v>
      </c>
      <c r="L628" s="198">
        <v>9.1999999999999993</v>
      </c>
      <c r="M628" s="198">
        <v>12.7</v>
      </c>
      <c r="N628" s="206">
        <v>17.399999999999999</v>
      </c>
    </row>
    <row r="629" spans="1:14">
      <c r="A629" s="205" t="s">
        <v>853</v>
      </c>
      <c r="B629" s="197">
        <v>15</v>
      </c>
      <c r="C629" s="198">
        <v>20.2</v>
      </c>
      <c r="D629" s="198">
        <v>23.3</v>
      </c>
      <c r="E629" s="198">
        <v>16.3</v>
      </c>
      <c r="F629" s="198">
        <v>7.5</v>
      </c>
      <c r="G629" s="198">
        <v>10.6</v>
      </c>
      <c r="H629" s="198">
        <v>4.7</v>
      </c>
      <c r="I629" s="198">
        <v>0.8</v>
      </c>
      <c r="J629" s="198">
        <v>5.3</v>
      </c>
      <c r="K629" s="198">
        <v>0.9</v>
      </c>
      <c r="L629" s="198">
        <v>9.6</v>
      </c>
      <c r="M629" s="198">
        <v>7.8</v>
      </c>
      <c r="N629" s="206">
        <v>15.5</v>
      </c>
    </row>
    <row r="630" spans="1:14">
      <c r="A630" s="205" t="s">
        <v>853</v>
      </c>
      <c r="B630" s="197">
        <v>16</v>
      </c>
      <c r="C630" s="198">
        <v>24</v>
      </c>
      <c r="D630" s="198">
        <v>20.399999999999999</v>
      </c>
      <c r="E630" s="198">
        <v>19.399999999999999</v>
      </c>
      <c r="F630" s="198">
        <v>6.7</v>
      </c>
      <c r="G630" s="198">
        <v>9.5</v>
      </c>
      <c r="H630" s="198">
        <v>2.6</v>
      </c>
      <c r="I630" s="198">
        <v>-1.4</v>
      </c>
      <c r="J630" s="198">
        <v>2</v>
      </c>
      <c r="K630" s="198">
        <v>2.1</v>
      </c>
      <c r="L630" s="198">
        <v>13.5</v>
      </c>
      <c r="M630" s="198">
        <v>6.2</v>
      </c>
      <c r="N630" s="206">
        <v>20.399999999999999</v>
      </c>
    </row>
    <row r="631" spans="1:14">
      <c r="A631" s="205" t="s">
        <v>853</v>
      </c>
      <c r="B631" s="197">
        <v>17</v>
      </c>
      <c r="C631" s="198">
        <v>24.4</v>
      </c>
      <c r="D631" s="198">
        <v>15.8</v>
      </c>
      <c r="E631" s="198">
        <v>20.9</v>
      </c>
      <c r="F631" s="198">
        <v>6.1</v>
      </c>
      <c r="G631" s="198">
        <v>12.5</v>
      </c>
      <c r="H631" s="198">
        <v>8.9</v>
      </c>
      <c r="I631" s="198">
        <v>-2.4</v>
      </c>
      <c r="J631" s="198">
        <v>1.9</v>
      </c>
      <c r="K631" s="198">
        <v>3.9</v>
      </c>
      <c r="L631" s="198">
        <v>11</v>
      </c>
      <c r="M631" s="198">
        <v>9.4</v>
      </c>
      <c r="N631" s="206">
        <v>15.4</v>
      </c>
    </row>
    <row r="632" spans="1:14">
      <c r="A632" s="205" t="s">
        <v>853</v>
      </c>
      <c r="B632" s="197">
        <v>18</v>
      </c>
      <c r="C632" s="198">
        <v>25.9</v>
      </c>
      <c r="D632" s="198">
        <v>15.9</v>
      </c>
      <c r="E632" s="198">
        <v>13.2</v>
      </c>
      <c r="F632" s="198">
        <v>6.6</v>
      </c>
      <c r="G632" s="198">
        <v>10.4</v>
      </c>
      <c r="H632" s="198">
        <v>7.7</v>
      </c>
      <c r="I632" s="198">
        <v>-7.7</v>
      </c>
      <c r="J632" s="198">
        <v>2.1</v>
      </c>
      <c r="K632" s="198">
        <v>5.2</v>
      </c>
      <c r="L632" s="198">
        <v>7.8</v>
      </c>
      <c r="M632" s="198">
        <v>11.7</v>
      </c>
      <c r="N632" s="206">
        <v>17.399999999999999</v>
      </c>
    </row>
    <row r="633" spans="1:14">
      <c r="A633" s="205" t="s">
        <v>853</v>
      </c>
      <c r="B633" s="197">
        <v>19</v>
      </c>
      <c r="C633" s="198">
        <v>26.3</v>
      </c>
      <c r="D633" s="198">
        <v>15.1</v>
      </c>
      <c r="E633" s="198">
        <v>14.5</v>
      </c>
      <c r="F633" s="198">
        <v>6.5</v>
      </c>
      <c r="G633" s="198">
        <v>12.2</v>
      </c>
      <c r="H633" s="198">
        <v>6.2</v>
      </c>
      <c r="I633" s="198">
        <v>-12.6</v>
      </c>
      <c r="J633" s="198">
        <v>2.9</v>
      </c>
      <c r="K633" s="198">
        <v>4.3</v>
      </c>
      <c r="L633" s="198">
        <v>9.1</v>
      </c>
      <c r="M633" s="198">
        <v>12.7</v>
      </c>
      <c r="N633" s="206">
        <v>15.4</v>
      </c>
    </row>
    <row r="634" spans="1:14">
      <c r="A634" s="205" t="s">
        <v>853</v>
      </c>
      <c r="B634" s="197">
        <v>20</v>
      </c>
      <c r="C634" s="198">
        <v>23.2</v>
      </c>
      <c r="D634" s="198">
        <v>17.100000000000001</v>
      </c>
      <c r="E634" s="198">
        <v>11.2</v>
      </c>
      <c r="F634" s="198">
        <v>6.4</v>
      </c>
      <c r="G634" s="198">
        <v>6</v>
      </c>
      <c r="H634" s="198">
        <v>2.8</v>
      </c>
      <c r="I634" s="198">
        <v>-5.0999999999999996</v>
      </c>
      <c r="J634" s="198">
        <v>3.8</v>
      </c>
      <c r="K634" s="198">
        <v>5.7</v>
      </c>
      <c r="L634" s="198">
        <v>8.1</v>
      </c>
      <c r="M634" s="198">
        <v>13.3</v>
      </c>
      <c r="N634" s="206">
        <v>15</v>
      </c>
    </row>
    <row r="635" spans="1:14">
      <c r="A635" s="205" t="s">
        <v>853</v>
      </c>
      <c r="B635" s="197">
        <v>21</v>
      </c>
      <c r="C635" s="198">
        <v>25.6</v>
      </c>
      <c r="D635" s="198">
        <v>18.399999999999999</v>
      </c>
      <c r="E635" s="198">
        <v>10.9</v>
      </c>
      <c r="F635" s="198">
        <v>7.3</v>
      </c>
      <c r="G635" s="198">
        <v>1.7</v>
      </c>
      <c r="H635" s="198">
        <v>4.7</v>
      </c>
      <c r="I635" s="198">
        <v>-7.7</v>
      </c>
      <c r="J635" s="198">
        <v>12.1</v>
      </c>
      <c r="K635" s="198">
        <v>6.5</v>
      </c>
      <c r="L635" s="198">
        <v>9.8000000000000007</v>
      </c>
      <c r="M635" s="198">
        <v>16.2</v>
      </c>
      <c r="N635" s="206">
        <v>17.100000000000001</v>
      </c>
    </row>
    <row r="636" spans="1:14">
      <c r="A636" s="205" t="s">
        <v>853</v>
      </c>
      <c r="B636" s="197">
        <v>22</v>
      </c>
      <c r="C636" s="198">
        <v>28.1</v>
      </c>
      <c r="D636" s="198">
        <v>16.5</v>
      </c>
      <c r="E636" s="198">
        <v>13.2</v>
      </c>
      <c r="F636" s="198">
        <v>8.4</v>
      </c>
      <c r="G636" s="198">
        <v>1.1000000000000001</v>
      </c>
      <c r="H636" s="198">
        <v>8.1</v>
      </c>
      <c r="I636" s="198">
        <v>-13.2</v>
      </c>
      <c r="J636" s="198">
        <v>11.2</v>
      </c>
      <c r="K636" s="198">
        <v>5.6</v>
      </c>
      <c r="L636" s="198">
        <v>11.4</v>
      </c>
      <c r="M636" s="198">
        <v>20.3</v>
      </c>
      <c r="N636" s="206">
        <v>20.9</v>
      </c>
    </row>
    <row r="637" spans="1:14">
      <c r="A637" s="205" t="s">
        <v>853</v>
      </c>
      <c r="B637" s="197">
        <v>23</v>
      </c>
      <c r="C637" s="198">
        <v>24.2</v>
      </c>
      <c r="D637" s="198">
        <v>18.2</v>
      </c>
      <c r="E637" s="198">
        <v>10.8</v>
      </c>
      <c r="F637" s="198">
        <v>8.1</v>
      </c>
      <c r="G637" s="198">
        <v>0.7</v>
      </c>
      <c r="H637" s="198">
        <v>8.3000000000000007</v>
      </c>
      <c r="I637" s="198">
        <v>-4.5999999999999996</v>
      </c>
      <c r="J637" s="198">
        <v>4.4000000000000004</v>
      </c>
      <c r="K637" s="198">
        <v>6.2</v>
      </c>
      <c r="L637" s="198">
        <v>8.5</v>
      </c>
      <c r="M637" s="198">
        <v>16</v>
      </c>
      <c r="N637" s="206">
        <v>23.3</v>
      </c>
    </row>
    <row r="638" spans="1:14">
      <c r="A638" s="205" t="s">
        <v>853</v>
      </c>
      <c r="B638" s="197">
        <v>24</v>
      </c>
      <c r="C638" s="198">
        <v>24.7</v>
      </c>
      <c r="D638" s="198">
        <v>20.7</v>
      </c>
      <c r="E638" s="198">
        <v>11.2</v>
      </c>
      <c r="F638" s="198">
        <v>7.2</v>
      </c>
      <c r="G638" s="198">
        <v>-1.2</v>
      </c>
      <c r="H638" s="198">
        <v>5.8</v>
      </c>
      <c r="I638" s="198">
        <v>2.4</v>
      </c>
      <c r="J638" s="198">
        <v>0.4</v>
      </c>
      <c r="K638" s="198">
        <v>4.4000000000000004</v>
      </c>
      <c r="L638" s="198">
        <v>4.0999999999999996</v>
      </c>
      <c r="M638" s="198">
        <v>13.1</v>
      </c>
      <c r="N638" s="206">
        <v>25.8</v>
      </c>
    </row>
    <row r="639" spans="1:14">
      <c r="A639" s="205" t="s">
        <v>853</v>
      </c>
      <c r="B639" s="197">
        <v>25</v>
      </c>
      <c r="C639" s="198">
        <v>23.1</v>
      </c>
      <c r="D639" s="198">
        <v>15.6</v>
      </c>
      <c r="E639" s="198">
        <v>13.6</v>
      </c>
      <c r="F639" s="198">
        <v>7.7</v>
      </c>
      <c r="G639" s="198">
        <v>0.9</v>
      </c>
      <c r="H639" s="198">
        <v>7.3</v>
      </c>
      <c r="I639" s="198">
        <v>2.6</v>
      </c>
      <c r="J639" s="198">
        <v>1.1000000000000001</v>
      </c>
      <c r="K639" s="198">
        <v>5.4</v>
      </c>
      <c r="L639" s="198">
        <v>2.2000000000000002</v>
      </c>
      <c r="M639" s="198">
        <v>14.9</v>
      </c>
      <c r="N639" s="206">
        <v>22.7</v>
      </c>
    </row>
    <row r="640" spans="1:14">
      <c r="A640" s="205" t="s">
        <v>853</v>
      </c>
      <c r="B640" s="197">
        <v>26</v>
      </c>
      <c r="C640" s="198">
        <v>17.899999999999999</v>
      </c>
      <c r="D640" s="198">
        <v>18.600000000000001</v>
      </c>
      <c r="E640" s="198">
        <v>13</v>
      </c>
      <c r="F640" s="198">
        <v>9.9</v>
      </c>
      <c r="G640" s="198">
        <v>0.9</v>
      </c>
      <c r="H640" s="198">
        <v>8.1</v>
      </c>
      <c r="I640" s="198">
        <v>2.9</v>
      </c>
      <c r="J640" s="198">
        <v>-0.1</v>
      </c>
      <c r="K640" s="198">
        <v>4.7</v>
      </c>
      <c r="L640" s="198">
        <v>5.4</v>
      </c>
      <c r="M640" s="198">
        <v>17.2</v>
      </c>
      <c r="N640" s="206">
        <v>18.399999999999999</v>
      </c>
    </row>
    <row r="641" spans="1:14">
      <c r="A641" s="205" t="s">
        <v>853</v>
      </c>
      <c r="B641" s="197">
        <v>27</v>
      </c>
      <c r="C641" s="198">
        <v>17.399999999999999</v>
      </c>
      <c r="D641" s="198">
        <v>22.2</v>
      </c>
      <c r="E641" s="198">
        <v>12.5</v>
      </c>
      <c r="F641" s="198">
        <v>9</v>
      </c>
      <c r="G641" s="198">
        <v>1.4</v>
      </c>
      <c r="H641" s="198">
        <v>6.4</v>
      </c>
      <c r="I641" s="198">
        <v>8.1999999999999993</v>
      </c>
      <c r="J641" s="198">
        <v>-0.8</v>
      </c>
      <c r="K641" s="198">
        <v>8</v>
      </c>
      <c r="L641" s="198">
        <v>3.8</v>
      </c>
      <c r="M641" s="198">
        <v>18.3</v>
      </c>
      <c r="N641" s="206">
        <v>16</v>
      </c>
    </row>
    <row r="642" spans="1:14">
      <c r="A642" s="205" t="s">
        <v>853</v>
      </c>
      <c r="B642" s="197">
        <v>28</v>
      </c>
      <c r="C642" s="198">
        <v>20</v>
      </c>
      <c r="D642" s="198">
        <v>23.8</v>
      </c>
      <c r="E642" s="198">
        <v>11.3</v>
      </c>
      <c r="F642" s="198">
        <v>8.1999999999999993</v>
      </c>
      <c r="G642" s="198">
        <v>1.7</v>
      </c>
      <c r="H642" s="198">
        <v>2.7</v>
      </c>
      <c r="I642" s="198">
        <v>8</v>
      </c>
      <c r="J642" s="198">
        <v>1.6</v>
      </c>
      <c r="K642" s="198">
        <v>9.5</v>
      </c>
      <c r="L642" s="198">
        <v>5.0999999999999996</v>
      </c>
      <c r="M642" s="198">
        <v>18.5</v>
      </c>
      <c r="N642" s="206">
        <v>19</v>
      </c>
    </row>
    <row r="643" spans="1:14">
      <c r="A643" s="205" t="s">
        <v>853</v>
      </c>
      <c r="B643" s="197">
        <v>29</v>
      </c>
      <c r="C643" s="198">
        <v>15.9</v>
      </c>
      <c r="D643" s="198">
        <v>25</v>
      </c>
      <c r="E643" s="198">
        <v>9.8000000000000007</v>
      </c>
      <c r="F643" s="198">
        <v>8</v>
      </c>
      <c r="G643" s="198">
        <v>5.4</v>
      </c>
      <c r="H643" s="198">
        <v>3.4</v>
      </c>
      <c r="I643" s="198">
        <v>5.2</v>
      </c>
      <c r="J643" s="198">
        <v>3.9</v>
      </c>
      <c r="K643" s="198">
        <v>8.6</v>
      </c>
      <c r="L643" s="198">
        <v>8.1999999999999993</v>
      </c>
      <c r="M643" s="198">
        <v>20</v>
      </c>
      <c r="N643" s="206">
        <v>21.5</v>
      </c>
    </row>
    <row r="644" spans="1:14">
      <c r="A644" s="205" t="s">
        <v>853</v>
      </c>
      <c r="B644" s="197">
        <v>30</v>
      </c>
      <c r="C644" s="198">
        <v>16.5</v>
      </c>
      <c r="D644" s="198">
        <v>24.7</v>
      </c>
      <c r="E644" s="198">
        <v>8.1</v>
      </c>
      <c r="F644" s="198">
        <v>8</v>
      </c>
      <c r="G644" s="198">
        <v>8.6</v>
      </c>
      <c r="H644" s="198">
        <v>-0.3</v>
      </c>
      <c r="I644" s="198">
        <v>8.5</v>
      </c>
      <c r="J644" s="198"/>
      <c r="K644" s="198">
        <v>11.4</v>
      </c>
      <c r="L644" s="198">
        <v>12.2</v>
      </c>
      <c r="M644" s="198">
        <v>18.100000000000001</v>
      </c>
      <c r="N644" s="206">
        <v>20.3</v>
      </c>
    </row>
    <row r="645" spans="1:14" ht="15" thickBot="1">
      <c r="A645" s="213" t="s">
        <v>853</v>
      </c>
      <c r="B645" s="214">
        <v>31</v>
      </c>
      <c r="C645" s="215">
        <v>17.3</v>
      </c>
      <c r="D645" s="215">
        <v>26</v>
      </c>
      <c r="E645" s="215"/>
      <c r="F645" s="215">
        <v>9.4</v>
      </c>
      <c r="G645" s="215"/>
      <c r="H645" s="215">
        <v>-2.7</v>
      </c>
      <c r="I645" s="215">
        <v>3.8</v>
      </c>
      <c r="J645" s="215"/>
      <c r="K645" s="215">
        <v>14.8</v>
      </c>
      <c r="L645" s="215"/>
      <c r="M645" s="215">
        <v>14.8</v>
      </c>
      <c r="N645" s="216"/>
    </row>
    <row r="646" spans="1:14">
      <c r="A646" s="217" t="s">
        <v>652</v>
      </c>
      <c r="B646" s="218" t="s">
        <v>211</v>
      </c>
      <c r="C646" s="219">
        <v>0</v>
      </c>
      <c r="D646" s="219">
        <v>0</v>
      </c>
      <c r="E646" s="219">
        <v>14</v>
      </c>
      <c r="F646" s="219">
        <v>29</v>
      </c>
      <c r="G646" s="219">
        <v>29</v>
      </c>
      <c r="H646" s="219">
        <v>31</v>
      </c>
      <c r="I646" s="219">
        <v>31</v>
      </c>
      <c r="J646" s="219">
        <v>29</v>
      </c>
      <c r="K646" s="219">
        <v>30</v>
      </c>
      <c r="L646" s="219">
        <v>28</v>
      </c>
      <c r="M646" s="219">
        <v>12</v>
      </c>
      <c r="N646" s="220">
        <v>1</v>
      </c>
    </row>
    <row r="647" spans="1:14" ht="15" thickBot="1">
      <c r="A647" s="209" t="s">
        <v>651</v>
      </c>
      <c r="B647" s="210" t="s">
        <v>650</v>
      </c>
      <c r="C647" s="211">
        <v>21.93548387096774</v>
      </c>
      <c r="D647" s="211">
        <v>22.200000000000003</v>
      </c>
      <c r="E647" s="211">
        <v>13.640000000000002</v>
      </c>
      <c r="F647" s="211">
        <v>8.5967741935483861</v>
      </c>
      <c r="G647" s="211">
        <v>6.7799999999999994</v>
      </c>
      <c r="H647" s="211">
        <v>4.7806451612903222</v>
      </c>
      <c r="I647" s="211">
        <v>-0.35483870967741937</v>
      </c>
      <c r="J647" s="211">
        <v>4.3965517241379306</v>
      </c>
      <c r="K647" s="211">
        <v>4.7838709677419358</v>
      </c>
      <c r="L647" s="211">
        <v>8.8466666666666658</v>
      </c>
      <c r="M647" s="211">
        <v>13.912903225806454</v>
      </c>
      <c r="N647" s="212">
        <v>18.009999999999998</v>
      </c>
    </row>
    <row r="648" spans="1:14">
      <c r="B648" s="108"/>
      <c r="C648" s="105"/>
      <c r="D648" s="105"/>
      <c r="E648" s="107"/>
      <c r="F648" s="105"/>
      <c r="G648" s="105"/>
      <c r="H648" s="106"/>
      <c r="I648" s="105"/>
      <c r="J648" s="105"/>
      <c r="K648" s="105"/>
      <c r="L648" s="105"/>
      <c r="M648" s="105"/>
      <c r="N648" s="105"/>
    </row>
    <row r="649" spans="1:14" ht="15" thickBot="1">
      <c r="A649" s="96" t="s">
        <v>1125</v>
      </c>
      <c r="C649" s="105"/>
      <c r="D649" s="105"/>
      <c r="E649" s="107"/>
      <c r="F649" s="105"/>
      <c r="G649" s="105"/>
      <c r="H649" s="106"/>
      <c r="I649" s="105"/>
      <c r="J649" s="105"/>
      <c r="K649" s="105"/>
      <c r="L649" s="105"/>
      <c r="M649" s="105"/>
      <c r="N649" s="105"/>
    </row>
    <row r="650" spans="1:14">
      <c r="A650" s="109"/>
      <c r="B650" s="233" t="s">
        <v>236</v>
      </c>
      <c r="C650" s="234" t="s">
        <v>666</v>
      </c>
      <c r="D650" s="234" t="s">
        <v>666</v>
      </c>
      <c r="E650" s="234" t="s">
        <v>666</v>
      </c>
      <c r="F650" s="234" t="s">
        <v>666</v>
      </c>
      <c r="G650" s="234" t="s">
        <v>666</v>
      </c>
      <c r="H650" s="234" t="s">
        <v>666</v>
      </c>
      <c r="I650" s="234" t="s">
        <v>1108</v>
      </c>
      <c r="J650" s="234" t="s">
        <v>1108</v>
      </c>
      <c r="K650" s="234" t="s">
        <v>1108</v>
      </c>
      <c r="L650" s="234" t="s">
        <v>1108</v>
      </c>
      <c r="M650" s="234" t="s">
        <v>1108</v>
      </c>
      <c r="N650" s="235" t="s">
        <v>1108</v>
      </c>
    </row>
    <row r="651" spans="1:14" ht="15" thickBot="1">
      <c r="A651" s="109"/>
      <c r="B651" s="238" t="s">
        <v>195</v>
      </c>
      <c r="C651" s="236" t="s">
        <v>665</v>
      </c>
      <c r="D651" s="236" t="s">
        <v>664</v>
      </c>
      <c r="E651" s="236" t="s">
        <v>663</v>
      </c>
      <c r="F651" s="236" t="s">
        <v>662</v>
      </c>
      <c r="G651" s="236" t="s">
        <v>661</v>
      </c>
      <c r="H651" s="236" t="s">
        <v>660</v>
      </c>
      <c r="I651" s="236" t="s">
        <v>659</v>
      </c>
      <c r="J651" s="236" t="s">
        <v>658</v>
      </c>
      <c r="K651" s="236" t="s">
        <v>657</v>
      </c>
      <c r="L651" s="236" t="s">
        <v>656</v>
      </c>
      <c r="M651" s="236" t="s">
        <v>655</v>
      </c>
      <c r="N651" s="237" t="s">
        <v>654</v>
      </c>
    </row>
    <row r="652" spans="1:14" ht="15" thickBot="1">
      <c r="A652" s="195" t="s">
        <v>742</v>
      </c>
      <c r="B652" s="196" t="s">
        <v>653</v>
      </c>
    </row>
    <row r="653" spans="1:14">
      <c r="A653" s="201" t="s">
        <v>858</v>
      </c>
      <c r="B653" s="202">
        <v>1</v>
      </c>
      <c r="C653" s="203">
        <v>20.100000000000001</v>
      </c>
      <c r="D653" s="203">
        <v>20.5</v>
      </c>
      <c r="E653" s="203">
        <v>24.1</v>
      </c>
      <c r="F653" s="203">
        <v>8</v>
      </c>
      <c r="G653" s="203">
        <v>2.7</v>
      </c>
      <c r="H653" s="203">
        <v>7.6</v>
      </c>
      <c r="I653" s="203">
        <v>-1.1000000000000001</v>
      </c>
      <c r="J653" s="203">
        <v>10.1</v>
      </c>
      <c r="K653" s="203">
        <v>-0.6</v>
      </c>
      <c r="L653" s="203">
        <v>3.7</v>
      </c>
      <c r="M653" s="203">
        <v>10.8</v>
      </c>
      <c r="N653" s="204">
        <v>14.2</v>
      </c>
    </row>
    <row r="654" spans="1:14">
      <c r="A654" s="205" t="s">
        <v>858</v>
      </c>
      <c r="B654" s="197">
        <v>2</v>
      </c>
      <c r="C654" s="198">
        <v>20.399999999999999</v>
      </c>
      <c r="D654" s="198">
        <v>17.3</v>
      </c>
      <c r="E654" s="198">
        <v>13.8</v>
      </c>
      <c r="F654" s="198">
        <v>10.1</v>
      </c>
      <c r="G654" s="198">
        <v>-0.8</v>
      </c>
      <c r="H654" s="198">
        <v>7.9</v>
      </c>
      <c r="I654" s="198">
        <v>-3.4</v>
      </c>
      <c r="J654" s="198">
        <v>7.9</v>
      </c>
      <c r="K654" s="198">
        <v>3.8</v>
      </c>
      <c r="L654" s="198">
        <v>7.3</v>
      </c>
      <c r="M654" s="198">
        <v>11.8</v>
      </c>
      <c r="N654" s="206">
        <v>14</v>
      </c>
    </row>
    <row r="655" spans="1:14">
      <c r="A655" s="205" t="s">
        <v>858</v>
      </c>
      <c r="B655" s="197">
        <v>3</v>
      </c>
      <c r="C655" s="198">
        <v>22</v>
      </c>
      <c r="D655" s="198">
        <v>20.3</v>
      </c>
      <c r="E655" s="198">
        <v>13.5</v>
      </c>
      <c r="F655" s="198">
        <v>10.9</v>
      </c>
      <c r="G655" s="198">
        <v>-2.4</v>
      </c>
      <c r="H655" s="198">
        <v>3.5</v>
      </c>
      <c r="I655" s="198">
        <v>-7.6</v>
      </c>
      <c r="J655" s="198">
        <v>2.7</v>
      </c>
      <c r="K655" s="198">
        <v>1.5</v>
      </c>
      <c r="L655" s="198">
        <v>9.5</v>
      </c>
      <c r="M655" s="198">
        <v>12.3</v>
      </c>
      <c r="N655" s="206">
        <v>14.1</v>
      </c>
    </row>
    <row r="656" spans="1:14">
      <c r="A656" s="205" t="s">
        <v>858</v>
      </c>
      <c r="B656" s="197">
        <v>4</v>
      </c>
      <c r="C656" s="198">
        <v>22.9</v>
      </c>
      <c r="D656" s="198">
        <v>24.2</v>
      </c>
      <c r="E656" s="198">
        <v>14.2</v>
      </c>
      <c r="F656" s="198">
        <v>11.6</v>
      </c>
      <c r="G656" s="198">
        <v>5.4</v>
      </c>
      <c r="H656" s="198">
        <v>5</v>
      </c>
      <c r="I656" s="198">
        <v>-6.7</v>
      </c>
      <c r="J656" s="198">
        <v>0.7</v>
      </c>
      <c r="K656" s="198">
        <v>0.7</v>
      </c>
      <c r="L656" s="198">
        <v>12.3</v>
      </c>
      <c r="M656" s="198">
        <v>5.8</v>
      </c>
      <c r="N656" s="206">
        <v>16.399999999999999</v>
      </c>
    </row>
    <row r="657" spans="1:14">
      <c r="A657" s="205" t="s">
        <v>858</v>
      </c>
      <c r="B657" s="197">
        <v>5</v>
      </c>
      <c r="C657" s="198">
        <v>26.1</v>
      </c>
      <c r="D657" s="198">
        <v>23.5</v>
      </c>
      <c r="E657" s="198">
        <v>13</v>
      </c>
      <c r="F657" s="198">
        <v>10.6</v>
      </c>
      <c r="G657" s="198">
        <v>8.1</v>
      </c>
      <c r="H657" s="198">
        <v>4.5</v>
      </c>
      <c r="I657" s="198">
        <v>0.5</v>
      </c>
      <c r="J657" s="198">
        <v>2.4</v>
      </c>
      <c r="K657" s="198">
        <v>2.2000000000000002</v>
      </c>
      <c r="L657" s="198">
        <v>14.2</v>
      </c>
      <c r="M657" s="198">
        <v>7.6</v>
      </c>
      <c r="N657" s="206">
        <v>17.8</v>
      </c>
    </row>
    <row r="658" spans="1:14">
      <c r="A658" s="205" t="s">
        <v>858</v>
      </c>
      <c r="B658" s="197">
        <v>6</v>
      </c>
      <c r="C658" s="198">
        <v>23.9</v>
      </c>
      <c r="D658" s="198">
        <v>25</v>
      </c>
      <c r="E658" s="198">
        <v>11.2</v>
      </c>
      <c r="F658" s="198">
        <v>12.5</v>
      </c>
      <c r="G658" s="198">
        <v>10.4</v>
      </c>
      <c r="H658" s="198">
        <v>3.5</v>
      </c>
      <c r="I658" s="198">
        <v>0.3</v>
      </c>
      <c r="J658" s="198">
        <v>4.3</v>
      </c>
      <c r="K658" s="198">
        <v>1.5</v>
      </c>
      <c r="L658" s="198">
        <v>9.6</v>
      </c>
      <c r="M658" s="198">
        <v>13.3</v>
      </c>
      <c r="N658" s="206">
        <v>18</v>
      </c>
    </row>
    <row r="659" spans="1:14">
      <c r="A659" s="205" t="s">
        <v>858</v>
      </c>
      <c r="B659" s="197">
        <v>7</v>
      </c>
      <c r="C659" s="198">
        <v>26.2</v>
      </c>
      <c r="D659" s="198">
        <v>27.6</v>
      </c>
      <c r="E659" s="198">
        <v>11.1</v>
      </c>
      <c r="F659" s="198">
        <v>12.6</v>
      </c>
      <c r="G659" s="198">
        <v>11.7</v>
      </c>
      <c r="H659" s="198">
        <v>4.9000000000000004</v>
      </c>
      <c r="I659" s="198">
        <v>-0.1</v>
      </c>
      <c r="J659" s="198">
        <v>4.7</v>
      </c>
      <c r="K659" s="198">
        <v>1.3</v>
      </c>
      <c r="L659" s="198">
        <v>9.6999999999999993</v>
      </c>
      <c r="M659" s="198">
        <v>13.5</v>
      </c>
      <c r="N659" s="206">
        <v>15.1</v>
      </c>
    </row>
    <row r="660" spans="1:14">
      <c r="A660" s="205" t="s">
        <v>858</v>
      </c>
      <c r="B660" s="197">
        <v>8</v>
      </c>
      <c r="C660" s="198">
        <v>16</v>
      </c>
      <c r="D660" s="198">
        <v>22.9</v>
      </c>
      <c r="E660" s="198">
        <v>9.3000000000000007</v>
      </c>
      <c r="F660" s="198">
        <v>11.7</v>
      </c>
      <c r="G660" s="198">
        <v>11.5</v>
      </c>
      <c r="H660" s="198">
        <v>0.2</v>
      </c>
      <c r="I660" s="198">
        <v>1.5</v>
      </c>
      <c r="J660" s="198">
        <v>6.9</v>
      </c>
      <c r="K660" s="198">
        <v>0.5</v>
      </c>
      <c r="L660" s="198">
        <v>5</v>
      </c>
      <c r="M660" s="198">
        <v>12.7</v>
      </c>
      <c r="N660" s="206">
        <v>16.5</v>
      </c>
    </row>
    <row r="661" spans="1:14">
      <c r="A661" s="205" t="s">
        <v>858</v>
      </c>
      <c r="B661" s="197">
        <v>9</v>
      </c>
      <c r="C661" s="198">
        <v>14.3</v>
      </c>
      <c r="D661" s="198">
        <v>23.7</v>
      </c>
      <c r="E661" s="198">
        <v>7.3</v>
      </c>
      <c r="F661" s="198">
        <v>10.8</v>
      </c>
      <c r="G661" s="198">
        <v>13.2</v>
      </c>
      <c r="H661" s="198">
        <v>2.1</v>
      </c>
      <c r="I661" s="198">
        <v>2.9</v>
      </c>
      <c r="J661" s="198">
        <v>6.8</v>
      </c>
      <c r="K661" s="198">
        <v>0.9</v>
      </c>
      <c r="L661" s="198">
        <v>5.2</v>
      </c>
      <c r="M661" s="198">
        <v>14.2</v>
      </c>
      <c r="N661" s="206">
        <v>14.7</v>
      </c>
    </row>
    <row r="662" spans="1:14">
      <c r="A662" s="205" t="s">
        <v>858</v>
      </c>
      <c r="B662" s="197">
        <v>10</v>
      </c>
      <c r="C662" s="198">
        <v>15</v>
      </c>
      <c r="D662" s="198">
        <v>25.1</v>
      </c>
      <c r="E662" s="198">
        <v>8.5</v>
      </c>
      <c r="F662" s="198">
        <v>8.6999999999999993</v>
      </c>
      <c r="G662" s="198">
        <v>14.5</v>
      </c>
      <c r="H662" s="198">
        <v>0.2</v>
      </c>
      <c r="I662" s="198">
        <v>3.9</v>
      </c>
      <c r="J662" s="198">
        <v>1.8</v>
      </c>
      <c r="K662" s="198">
        <v>2.8</v>
      </c>
      <c r="L662" s="198">
        <v>6.5</v>
      </c>
      <c r="M662" s="198">
        <v>12.7</v>
      </c>
      <c r="N662" s="206">
        <v>17</v>
      </c>
    </row>
    <row r="663" spans="1:14">
      <c r="A663" s="205" t="s">
        <v>858</v>
      </c>
      <c r="B663" s="197">
        <v>11</v>
      </c>
      <c r="C663" s="198">
        <v>17.899999999999999</v>
      </c>
      <c r="D663" s="198">
        <v>23.9</v>
      </c>
      <c r="E663" s="198">
        <v>11.4</v>
      </c>
      <c r="F663" s="198">
        <v>4.5999999999999996</v>
      </c>
      <c r="G663" s="198">
        <v>11.5</v>
      </c>
      <c r="H663" s="198">
        <v>2.4</v>
      </c>
      <c r="I663" s="198">
        <v>4</v>
      </c>
      <c r="J663" s="198">
        <v>0</v>
      </c>
      <c r="K663" s="198">
        <v>3.8</v>
      </c>
      <c r="L663" s="198">
        <v>7.5</v>
      </c>
      <c r="M663" s="198">
        <v>13.3</v>
      </c>
      <c r="N663" s="206">
        <v>14</v>
      </c>
    </row>
    <row r="664" spans="1:14">
      <c r="A664" s="205" t="s">
        <v>858</v>
      </c>
      <c r="B664" s="197">
        <v>12</v>
      </c>
      <c r="C664" s="198">
        <v>22</v>
      </c>
      <c r="D664" s="198">
        <v>24.7</v>
      </c>
      <c r="E664" s="198">
        <v>14.5</v>
      </c>
      <c r="F664" s="198">
        <v>2</v>
      </c>
      <c r="G664" s="198">
        <v>8.4</v>
      </c>
      <c r="H664" s="198">
        <v>5</v>
      </c>
      <c r="I664" s="198">
        <v>2.2999999999999998</v>
      </c>
      <c r="J664" s="198">
        <v>0.5</v>
      </c>
      <c r="K664" s="198">
        <v>1.8</v>
      </c>
      <c r="L664" s="198">
        <v>8.8000000000000007</v>
      </c>
      <c r="M664" s="198">
        <v>12.5</v>
      </c>
      <c r="N664" s="206">
        <v>14.8</v>
      </c>
    </row>
    <row r="665" spans="1:14">
      <c r="A665" s="205" t="s">
        <v>858</v>
      </c>
      <c r="B665" s="197">
        <v>13</v>
      </c>
      <c r="C665" s="198">
        <v>17.3</v>
      </c>
      <c r="D665" s="198">
        <v>26.1</v>
      </c>
      <c r="E665" s="198">
        <v>14.6</v>
      </c>
      <c r="F665" s="198">
        <v>1.6</v>
      </c>
      <c r="G665" s="198">
        <v>7.2</v>
      </c>
      <c r="H665" s="198">
        <v>5</v>
      </c>
      <c r="I665" s="198">
        <v>1.3</v>
      </c>
      <c r="J665" s="198">
        <v>1.7</v>
      </c>
      <c r="K665" s="198">
        <v>1.7</v>
      </c>
      <c r="L665" s="198">
        <v>10.6</v>
      </c>
      <c r="M665" s="198">
        <v>11.8</v>
      </c>
      <c r="N665" s="206">
        <v>15.1</v>
      </c>
    </row>
    <row r="666" spans="1:14">
      <c r="A666" s="205" t="s">
        <v>858</v>
      </c>
      <c r="B666" s="197">
        <v>14</v>
      </c>
      <c r="C666" s="198">
        <v>18.3</v>
      </c>
      <c r="D666" s="198">
        <v>25.2</v>
      </c>
      <c r="E666" s="198">
        <v>12.9</v>
      </c>
      <c r="F666" s="198">
        <v>4.7</v>
      </c>
      <c r="G666" s="198">
        <v>6.2</v>
      </c>
      <c r="H666" s="198">
        <v>2.4</v>
      </c>
      <c r="I666" s="198">
        <v>-1</v>
      </c>
      <c r="J666" s="198">
        <v>5</v>
      </c>
      <c r="K666" s="198">
        <v>0.3</v>
      </c>
      <c r="L666" s="198">
        <v>7.3</v>
      </c>
      <c r="M666" s="198">
        <v>11.6</v>
      </c>
      <c r="N666" s="206">
        <v>16</v>
      </c>
    </row>
    <row r="667" spans="1:14">
      <c r="A667" s="205" t="s">
        <v>858</v>
      </c>
      <c r="B667" s="197">
        <v>15</v>
      </c>
      <c r="C667" s="198">
        <v>18.8</v>
      </c>
      <c r="D667" s="198">
        <v>23.2</v>
      </c>
      <c r="E667" s="198">
        <v>15.2</v>
      </c>
      <c r="F667" s="198">
        <v>7.2</v>
      </c>
      <c r="G667" s="198">
        <v>9.9</v>
      </c>
      <c r="H667" s="198">
        <v>3.8</v>
      </c>
      <c r="I667" s="198">
        <v>-0.7</v>
      </c>
      <c r="J667" s="198">
        <v>4.5</v>
      </c>
      <c r="K667" s="198">
        <v>-0.2</v>
      </c>
      <c r="L667" s="198">
        <v>8.5</v>
      </c>
      <c r="M667" s="198">
        <v>6.4</v>
      </c>
      <c r="N667" s="206">
        <v>14.3</v>
      </c>
    </row>
    <row r="668" spans="1:14">
      <c r="A668" s="205" t="s">
        <v>858</v>
      </c>
      <c r="B668" s="197">
        <v>16</v>
      </c>
      <c r="C668" s="198">
        <v>23</v>
      </c>
      <c r="D668" s="198">
        <v>19.2</v>
      </c>
      <c r="E668" s="198">
        <v>17.2</v>
      </c>
      <c r="F668" s="198">
        <v>6</v>
      </c>
      <c r="G668" s="198">
        <v>10.5</v>
      </c>
      <c r="H668" s="198">
        <v>4.5</v>
      </c>
      <c r="I668" s="198">
        <v>-4</v>
      </c>
      <c r="J668" s="198">
        <v>0.6</v>
      </c>
      <c r="K668" s="198">
        <v>0.6</v>
      </c>
      <c r="L668" s="198">
        <v>12.1</v>
      </c>
      <c r="M668" s="198">
        <v>6.9</v>
      </c>
      <c r="N668" s="206">
        <v>20.3</v>
      </c>
    </row>
    <row r="669" spans="1:14">
      <c r="A669" s="205" t="s">
        <v>858</v>
      </c>
      <c r="B669" s="197">
        <v>17</v>
      </c>
      <c r="C669" s="198">
        <v>23.9</v>
      </c>
      <c r="D669" s="198">
        <v>15</v>
      </c>
      <c r="E669" s="198">
        <v>19.8</v>
      </c>
      <c r="F669" s="198">
        <v>5.6</v>
      </c>
      <c r="G669" s="198">
        <v>10.9</v>
      </c>
      <c r="H669" s="198">
        <v>8.1999999999999993</v>
      </c>
      <c r="I669" s="198">
        <v>-3.3</v>
      </c>
      <c r="J669" s="198">
        <v>1.6</v>
      </c>
      <c r="K669" s="198">
        <v>2</v>
      </c>
      <c r="L669" s="198">
        <v>10.199999999999999</v>
      </c>
      <c r="M669" s="198">
        <v>8.1</v>
      </c>
      <c r="N669" s="206">
        <v>13.6</v>
      </c>
    </row>
    <row r="670" spans="1:14">
      <c r="A670" s="205" t="s">
        <v>858</v>
      </c>
      <c r="B670" s="197">
        <v>18</v>
      </c>
      <c r="C670" s="198">
        <v>26.9</v>
      </c>
      <c r="D670" s="198">
        <v>14.4</v>
      </c>
      <c r="E670" s="198">
        <v>11.9</v>
      </c>
      <c r="F670" s="198">
        <v>5.8</v>
      </c>
      <c r="G670" s="198">
        <v>11.1</v>
      </c>
      <c r="H670" s="198">
        <v>7.2</v>
      </c>
      <c r="I670" s="198">
        <v>-8.6999999999999993</v>
      </c>
      <c r="J670" s="198">
        <v>0.7</v>
      </c>
      <c r="K670" s="198">
        <v>5.8</v>
      </c>
      <c r="L670" s="198">
        <v>5.8</v>
      </c>
      <c r="M670" s="198">
        <v>9.1999999999999993</v>
      </c>
      <c r="N670" s="206">
        <v>16.8</v>
      </c>
    </row>
    <row r="671" spans="1:14">
      <c r="A671" s="205" t="s">
        <v>858</v>
      </c>
      <c r="B671" s="197">
        <v>19</v>
      </c>
      <c r="C671" s="198">
        <v>25.1</v>
      </c>
      <c r="D671" s="198">
        <v>13.8</v>
      </c>
      <c r="E671" s="198">
        <v>13.3</v>
      </c>
      <c r="F671" s="198">
        <v>5.6</v>
      </c>
      <c r="G671" s="198">
        <v>11</v>
      </c>
      <c r="H671" s="198">
        <v>4.4000000000000004</v>
      </c>
      <c r="I671" s="198">
        <v>-13.4</v>
      </c>
      <c r="J671" s="198">
        <v>2.6</v>
      </c>
      <c r="K671" s="198">
        <v>3.2</v>
      </c>
      <c r="L671" s="198">
        <v>8.4</v>
      </c>
      <c r="M671" s="198">
        <v>11.8</v>
      </c>
      <c r="N671" s="206">
        <v>14.7</v>
      </c>
    </row>
    <row r="672" spans="1:14">
      <c r="A672" s="205" t="s">
        <v>858</v>
      </c>
      <c r="B672" s="197">
        <v>20</v>
      </c>
      <c r="C672" s="198">
        <v>22</v>
      </c>
      <c r="D672" s="198">
        <v>15.6</v>
      </c>
      <c r="E672" s="198">
        <v>10.9</v>
      </c>
      <c r="F672" s="198">
        <v>5.4</v>
      </c>
      <c r="G672" s="198">
        <v>5.2</v>
      </c>
      <c r="H672" s="198">
        <v>1.2</v>
      </c>
      <c r="I672" s="198">
        <v>-4.8</v>
      </c>
      <c r="J672" s="198">
        <v>2</v>
      </c>
      <c r="K672" s="198">
        <v>4.3</v>
      </c>
      <c r="L672" s="198">
        <v>5.8</v>
      </c>
      <c r="M672" s="198">
        <v>11.4</v>
      </c>
      <c r="N672" s="206">
        <v>13.9</v>
      </c>
    </row>
    <row r="673" spans="1:14">
      <c r="A673" s="205" t="s">
        <v>858</v>
      </c>
      <c r="B673" s="197">
        <v>21</v>
      </c>
      <c r="C673" s="198">
        <v>24.5</v>
      </c>
      <c r="D673" s="198">
        <v>15</v>
      </c>
      <c r="E673" s="198">
        <v>8.1</v>
      </c>
      <c r="F673" s="198">
        <v>6.9</v>
      </c>
      <c r="G673" s="198">
        <v>0.5</v>
      </c>
      <c r="H673" s="198">
        <v>4.5</v>
      </c>
      <c r="I673" s="198">
        <v>-8.4</v>
      </c>
      <c r="J673" s="198">
        <v>10.1</v>
      </c>
      <c r="K673" s="198">
        <v>5</v>
      </c>
      <c r="L673" s="198">
        <v>7.9</v>
      </c>
      <c r="M673" s="198">
        <v>14</v>
      </c>
      <c r="N673" s="206">
        <v>15.8</v>
      </c>
    </row>
    <row r="674" spans="1:14">
      <c r="A674" s="205" t="s">
        <v>858</v>
      </c>
      <c r="B674" s="197">
        <v>22</v>
      </c>
      <c r="C674" s="198">
        <v>25.5</v>
      </c>
      <c r="D674" s="198">
        <v>15.6</v>
      </c>
      <c r="E674" s="198">
        <v>11</v>
      </c>
      <c r="F674" s="198">
        <v>7.7</v>
      </c>
      <c r="G674" s="198">
        <v>-0.7</v>
      </c>
      <c r="H674" s="198">
        <v>6.5</v>
      </c>
      <c r="I674" s="198">
        <v>-13.5</v>
      </c>
      <c r="J674" s="198">
        <v>9.4</v>
      </c>
      <c r="K674" s="198">
        <v>4</v>
      </c>
      <c r="L674" s="198">
        <v>10.4</v>
      </c>
      <c r="M674" s="198">
        <v>19.2</v>
      </c>
      <c r="N674" s="206">
        <v>20.6</v>
      </c>
    </row>
    <row r="675" spans="1:14">
      <c r="A675" s="205" t="s">
        <v>858</v>
      </c>
      <c r="B675" s="197">
        <v>23</v>
      </c>
      <c r="C675" s="198">
        <v>22.5</v>
      </c>
      <c r="D675" s="198">
        <v>17.2</v>
      </c>
      <c r="E675" s="198">
        <v>10</v>
      </c>
      <c r="F675" s="198">
        <v>8</v>
      </c>
      <c r="G675" s="198">
        <v>-1.1000000000000001</v>
      </c>
      <c r="H675" s="198">
        <v>6.9</v>
      </c>
      <c r="I675" s="198">
        <v>0.2</v>
      </c>
      <c r="J675" s="198">
        <v>3.3</v>
      </c>
      <c r="K675" s="198">
        <v>3.6</v>
      </c>
      <c r="L675" s="198">
        <v>7.7</v>
      </c>
      <c r="M675" s="198">
        <v>15.1</v>
      </c>
      <c r="N675" s="206">
        <v>23</v>
      </c>
    </row>
    <row r="676" spans="1:14">
      <c r="A676" s="205" t="s">
        <v>858</v>
      </c>
      <c r="B676" s="197">
        <v>24</v>
      </c>
      <c r="C676" s="198">
        <v>22.3</v>
      </c>
      <c r="D676" s="198">
        <v>18.8</v>
      </c>
      <c r="E676" s="198">
        <v>9.9</v>
      </c>
      <c r="F676" s="198">
        <v>6.6</v>
      </c>
      <c r="G676" s="198">
        <v>-2.4</v>
      </c>
      <c r="H676" s="198">
        <v>5.0999999999999996</v>
      </c>
      <c r="I676" s="198">
        <v>2.5</v>
      </c>
      <c r="J676" s="198">
        <v>-0.8</v>
      </c>
      <c r="K676" s="198">
        <v>2.9</v>
      </c>
      <c r="L676" s="198">
        <v>2.2000000000000002</v>
      </c>
      <c r="M676" s="198">
        <v>11.3</v>
      </c>
      <c r="N676" s="206">
        <v>24.9</v>
      </c>
    </row>
    <row r="677" spans="1:14">
      <c r="A677" s="205" t="s">
        <v>858</v>
      </c>
      <c r="B677" s="197">
        <v>25</v>
      </c>
      <c r="C677" s="198">
        <v>21.5</v>
      </c>
      <c r="D677" s="198">
        <v>15.2</v>
      </c>
      <c r="E677" s="198">
        <v>13.9</v>
      </c>
      <c r="F677" s="198">
        <v>9.4</v>
      </c>
      <c r="G677" s="198">
        <v>-0.5</v>
      </c>
      <c r="H677" s="198">
        <v>7.5</v>
      </c>
      <c r="I677" s="198">
        <v>4</v>
      </c>
      <c r="J677" s="198">
        <v>-0.1</v>
      </c>
      <c r="K677" s="198">
        <v>4.2</v>
      </c>
      <c r="L677" s="198">
        <v>1.9</v>
      </c>
      <c r="M677" s="198">
        <v>12.6</v>
      </c>
      <c r="N677" s="206">
        <v>22.4</v>
      </c>
    </row>
    <row r="678" spans="1:14">
      <c r="A678" s="205" t="s">
        <v>858</v>
      </c>
      <c r="B678" s="197">
        <v>26</v>
      </c>
      <c r="C678" s="198">
        <v>16.3</v>
      </c>
      <c r="D678" s="198">
        <v>17.8</v>
      </c>
      <c r="E678" s="198">
        <v>12.5</v>
      </c>
      <c r="F678" s="198">
        <v>8.8000000000000007</v>
      </c>
      <c r="G678" s="198">
        <v>0.6</v>
      </c>
      <c r="H678" s="198">
        <v>7</v>
      </c>
      <c r="I678" s="198">
        <v>6</v>
      </c>
      <c r="J678" s="198">
        <v>-1.7</v>
      </c>
      <c r="K678" s="198">
        <v>3.7</v>
      </c>
      <c r="L678" s="198">
        <v>3.2</v>
      </c>
      <c r="M678" s="198">
        <v>14.2</v>
      </c>
      <c r="N678" s="206">
        <v>16.7</v>
      </c>
    </row>
    <row r="679" spans="1:14">
      <c r="A679" s="205" t="s">
        <v>858</v>
      </c>
      <c r="B679" s="197">
        <v>27</v>
      </c>
      <c r="C679" s="198">
        <v>15.9</v>
      </c>
      <c r="D679" s="198">
        <v>21.4</v>
      </c>
      <c r="E679" s="198">
        <v>11</v>
      </c>
      <c r="F679" s="198">
        <v>8.1</v>
      </c>
      <c r="G679" s="198">
        <v>0.6</v>
      </c>
      <c r="H679" s="198">
        <v>6.1</v>
      </c>
      <c r="I679" s="198">
        <v>6.3</v>
      </c>
      <c r="J679" s="198">
        <v>-1.7</v>
      </c>
      <c r="K679" s="198">
        <v>6.8</v>
      </c>
      <c r="L679" s="198">
        <v>1.3</v>
      </c>
      <c r="M679" s="198">
        <v>16.600000000000001</v>
      </c>
      <c r="N679" s="206">
        <v>13.9</v>
      </c>
    </row>
    <row r="680" spans="1:14">
      <c r="A680" s="205" t="s">
        <v>858</v>
      </c>
      <c r="B680" s="197">
        <v>28</v>
      </c>
      <c r="C680" s="198">
        <v>18.600000000000001</v>
      </c>
      <c r="D680" s="198">
        <v>23.2</v>
      </c>
      <c r="E680" s="198">
        <v>11</v>
      </c>
      <c r="F680" s="198">
        <v>7.1</v>
      </c>
      <c r="G680" s="198">
        <v>0.6</v>
      </c>
      <c r="H680" s="198">
        <v>2.2000000000000002</v>
      </c>
      <c r="I680" s="198">
        <v>7.1</v>
      </c>
      <c r="J680" s="198">
        <v>1.3</v>
      </c>
      <c r="K680" s="198">
        <v>8.9</v>
      </c>
      <c r="L680" s="198">
        <v>3.6</v>
      </c>
      <c r="M680" s="198">
        <v>18.100000000000001</v>
      </c>
      <c r="N680" s="206">
        <v>16.600000000000001</v>
      </c>
    </row>
    <row r="681" spans="1:14">
      <c r="A681" s="205" t="s">
        <v>858</v>
      </c>
      <c r="B681" s="197">
        <v>29</v>
      </c>
      <c r="C681" s="198">
        <v>16.3</v>
      </c>
      <c r="D681" s="198">
        <v>23.8</v>
      </c>
      <c r="E681" s="198">
        <v>9.6</v>
      </c>
      <c r="F681" s="198">
        <v>7</v>
      </c>
      <c r="G681" s="198">
        <v>3.7</v>
      </c>
      <c r="H681" s="198">
        <v>2.2000000000000002</v>
      </c>
      <c r="I681" s="198">
        <v>5</v>
      </c>
      <c r="J681" s="198">
        <v>2.6</v>
      </c>
      <c r="K681" s="198">
        <v>7.1</v>
      </c>
      <c r="L681" s="198">
        <v>7.4</v>
      </c>
      <c r="M681" s="198">
        <v>18.600000000000001</v>
      </c>
      <c r="N681" s="206">
        <v>19.3</v>
      </c>
    </row>
    <row r="682" spans="1:14">
      <c r="A682" s="205" t="s">
        <v>858</v>
      </c>
      <c r="B682" s="197">
        <v>30</v>
      </c>
      <c r="C682" s="198">
        <v>16.100000000000001</v>
      </c>
      <c r="D682" s="198">
        <v>23.5</v>
      </c>
      <c r="E682" s="198">
        <v>6.6</v>
      </c>
      <c r="F682" s="198">
        <v>6.7</v>
      </c>
      <c r="G682" s="198">
        <v>7.1</v>
      </c>
      <c r="H682" s="198">
        <v>-1.1000000000000001</v>
      </c>
      <c r="I682" s="198">
        <v>6.5</v>
      </c>
      <c r="J682" s="198"/>
      <c r="K682" s="198">
        <v>9.9</v>
      </c>
      <c r="L682" s="198">
        <v>10.3</v>
      </c>
      <c r="M682" s="198">
        <v>17.3</v>
      </c>
      <c r="N682" s="206">
        <v>18.5</v>
      </c>
    </row>
    <row r="683" spans="1:14" ht="15" thickBot="1">
      <c r="A683" s="213" t="s">
        <v>858</v>
      </c>
      <c r="B683" s="214">
        <v>31</v>
      </c>
      <c r="C683" s="215">
        <v>17.2</v>
      </c>
      <c r="D683" s="215">
        <v>24.4</v>
      </c>
      <c r="E683" s="215"/>
      <c r="F683" s="215">
        <v>7.9</v>
      </c>
      <c r="G683" s="215"/>
      <c r="H683" s="215">
        <v>-3.6</v>
      </c>
      <c r="I683" s="215">
        <v>2.4</v>
      </c>
      <c r="J683" s="215"/>
      <c r="K683" s="215">
        <v>12.6</v>
      </c>
      <c r="L683" s="215"/>
      <c r="M683" s="215">
        <v>13.4</v>
      </c>
      <c r="N683" s="216"/>
    </row>
    <row r="684" spans="1:14">
      <c r="A684" s="217" t="s">
        <v>652</v>
      </c>
      <c r="B684" s="218" t="s">
        <v>211</v>
      </c>
      <c r="C684" s="219">
        <v>0</v>
      </c>
      <c r="D684" s="219">
        <v>0</v>
      </c>
      <c r="E684" s="219">
        <v>19</v>
      </c>
      <c r="F684" s="219">
        <v>31</v>
      </c>
      <c r="G684" s="219">
        <v>29</v>
      </c>
      <c r="H684" s="219">
        <v>31</v>
      </c>
      <c r="I684" s="219">
        <v>31</v>
      </c>
      <c r="J684" s="219">
        <v>29</v>
      </c>
      <c r="K684" s="219">
        <v>31</v>
      </c>
      <c r="L684" s="219">
        <v>30</v>
      </c>
      <c r="M684" s="219">
        <v>18</v>
      </c>
      <c r="N684" s="220">
        <v>1</v>
      </c>
    </row>
    <row r="685" spans="1:14" ht="15" thickBot="1">
      <c r="A685" s="209" t="s">
        <v>651</v>
      </c>
      <c r="B685" s="210" t="s">
        <v>650</v>
      </c>
      <c r="C685" s="211">
        <v>20.606451612903225</v>
      </c>
      <c r="D685" s="211">
        <v>20.874193548387094</v>
      </c>
      <c r="E685" s="211">
        <v>12.376666666666667</v>
      </c>
      <c r="F685" s="211">
        <v>7.7483870967741932</v>
      </c>
      <c r="G685" s="211">
        <v>5.8199999999999985</v>
      </c>
      <c r="H685" s="211">
        <v>4.0903225806451617</v>
      </c>
      <c r="I685" s="211">
        <v>-0.64516129032258041</v>
      </c>
      <c r="J685" s="211">
        <v>3.0999999999999996</v>
      </c>
      <c r="K685" s="211">
        <v>3.4387096774193551</v>
      </c>
      <c r="L685" s="211">
        <v>7.4633333333333338</v>
      </c>
      <c r="M685" s="211">
        <v>12.519354838709681</v>
      </c>
      <c r="N685" s="212">
        <v>16.766666666666666</v>
      </c>
    </row>
    <row r="686" spans="1:14">
      <c r="B686" s="108"/>
      <c r="C686" s="105"/>
      <c r="D686" s="105"/>
      <c r="E686" s="107"/>
      <c r="F686" s="105"/>
      <c r="G686" s="105"/>
      <c r="H686" s="106"/>
      <c r="I686" s="105"/>
      <c r="J686" s="105"/>
      <c r="K686" s="105"/>
      <c r="L686" s="105"/>
      <c r="M686" s="105"/>
      <c r="N686" s="105"/>
    </row>
    <row r="687" spans="1:14" ht="15" thickBot="1">
      <c r="A687" s="96" t="s">
        <v>1126</v>
      </c>
      <c r="C687" s="105"/>
      <c r="D687" s="105"/>
      <c r="E687" s="107"/>
      <c r="F687" s="105"/>
      <c r="G687" s="105"/>
      <c r="H687" s="106"/>
      <c r="I687" s="105"/>
      <c r="J687" s="105"/>
      <c r="K687" s="105"/>
      <c r="L687" s="105"/>
      <c r="M687" s="105"/>
      <c r="N687" s="105"/>
    </row>
    <row r="688" spans="1:14">
      <c r="A688" s="109"/>
      <c r="B688" s="233" t="s">
        <v>236</v>
      </c>
      <c r="C688" s="234" t="s">
        <v>666</v>
      </c>
      <c r="D688" s="234" t="s">
        <v>666</v>
      </c>
      <c r="E688" s="234" t="s">
        <v>666</v>
      </c>
      <c r="F688" s="234" t="s">
        <v>666</v>
      </c>
      <c r="G688" s="234" t="s">
        <v>666</v>
      </c>
      <c r="H688" s="234" t="s">
        <v>666</v>
      </c>
      <c r="I688" s="234" t="s">
        <v>1108</v>
      </c>
      <c r="J688" s="234" t="s">
        <v>1108</v>
      </c>
      <c r="K688" s="234" t="s">
        <v>1108</v>
      </c>
      <c r="L688" s="234" t="s">
        <v>1108</v>
      </c>
      <c r="M688" s="234" t="s">
        <v>1108</v>
      </c>
      <c r="N688" s="235" t="s">
        <v>1108</v>
      </c>
    </row>
    <row r="689" spans="1:14" ht="15" thickBot="1">
      <c r="A689" s="109"/>
      <c r="B689" s="238" t="s">
        <v>195</v>
      </c>
      <c r="C689" s="236" t="s">
        <v>665</v>
      </c>
      <c r="D689" s="236" t="s">
        <v>664</v>
      </c>
      <c r="E689" s="236" t="s">
        <v>663</v>
      </c>
      <c r="F689" s="236" t="s">
        <v>662</v>
      </c>
      <c r="G689" s="236" t="s">
        <v>661</v>
      </c>
      <c r="H689" s="236" t="s">
        <v>660</v>
      </c>
      <c r="I689" s="236" t="s">
        <v>659</v>
      </c>
      <c r="J689" s="236" t="s">
        <v>658</v>
      </c>
      <c r="K689" s="236" t="s">
        <v>657</v>
      </c>
      <c r="L689" s="236" t="s">
        <v>656</v>
      </c>
      <c r="M689" s="236" t="s">
        <v>655</v>
      </c>
      <c r="N689" s="237" t="s">
        <v>654</v>
      </c>
    </row>
    <row r="690" spans="1:14" ht="15" thickBot="1">
      <c r="A690" s="195" t="s">
        <v>742</v>
      </c>
      <c r="B690" s="196" t="s">
        <v>653</v>
      </c>
    </row>
    <row r="691" spans="1:14">
      <c r="A691" s="201" t="s">
        <v>864</v>
      </c>
      <c r="B691" s="202">
        <v>1</v>
      </c>
      <c r="C691" s="203">
        <v>21.4</v>
      </c>
      <c r="D691" s="203">
        <v>20.9</v>
      </c>
      <c r="E691" s="203">
        <v>24.2</v>
      </c>
      <c r="F691" s="203">
        <v>7.6</v>
      </c>
      <c r="G691" s="203">
        <v>5.9</v>
      </c>
      <c r="H691" s="203">
        <v>6.4</v>
      </c>
      <c r="I691" s="203">
        <v>-1.4</v>
      </c>
      <c r="J691" s="203">
        <v>8.6</v>
      </c>
      <c r="K691" s="203">
        <v>-1</v>
      </c>
      <c r="L691" s="203">
        <v>3.4</v>
      </c>
      <c r="M691" s="203">
        <v>11.4</v>
      </c>
      <c r="N691" s="204">
        <v>14.5</v>
      </c>
    </row>
    <row r="692" spans="1:14">
      <c r="A692" s="205" t="s">
        <v>864</v>
      </c>
      <c r="B692" s="197">
        <v>2</v>
      </c>
      <c r="C692" s="198">
        <v>22.1</v>
      </c>
      <c r="D692" s="198">
        <v>17.2</v>
      </c>
      <c r="E692" s="198">
        <v>14.7</v>
      </c>
      <c r="F692" s="198">
        <v>11</v>
      </c>
      <c r="G692" s="198">
        <v>4.3</v>
      </c>
      <c r="H692" s="198">
        <v>7.1</v>
      </c>
      <c r="I692" s="198">
        <v>-3.4</v>
      </c>
      <c r="J692" s="198">
        <v>7.9</v>
      </c>
      <c r="K692" s="198">
        <v>3.8</v>
      </c>
      <c r="L692" s="198">
        <v>7.6</v>
      </c>
      <c r="M692" s="198">
        <v>10.7</v>
      </c>
      <c r="N692" s="206">
        <v>14.5</v>
      </c>
    </row>
    <row r="693" spans="1:14">
      <c r="A693" s="205" t="s">
        <v>864</v>
      </c>
      <c r="B693" s="197">
        <v>3</v>
      </c>
      <c r="C693" s="198">
        <v>21.5</v>
      </c>
      <c r="D693" s="198">
        <v>21.8</v>
      </c>
      <c r="E693" s="198">
        <v>14.7</v>
      </c>
      <c r="F693" s="198">
        <v>13.3</v>
      </c>
      <c r="G693" s="198">
        <v>2.8</v>
      </c>
      <c r="H693" s="198">
        <v>3.3</v>
      </c>
      <c r="I693" s="198">
        <v>-7.7</v>
      </c>
      <c r="J693" s="198">
        <v>2.7</v>
      </c>
      <c r="K693" s="198">
        <v>0.8</v>
      </c>
      <c r="L693" s="198">
        <v>12</v>
      </c>
      <c r="M693" s="198">
        <v>10.7</v>
      </c>
      <c r="N693" s="206">
        <v>14</v>
      </c>
    </row>
    <row r="694" spans="1:14">
      <c r="A694" s="205" t="s">
        <v>864</v>
      </c>
      <c r="B694" s="197">
        <v>4</v>
      </c>
      <c r="C694" s="198">
        <v>22.7</v>
      </c>
      <c r="D694" s="198">
        <v>25.8</v>
      </c>
      <c r="E694" s="198">
        <v>13.7</v>
      </c>
      <c r="F694" s="198">
        <v>12.3</v>
      </c>
      <c r="G694" s="198">
        <v>2.6</v>
      </c>
      <c r="H694" s="198">
        <v>5</v>
      </c>
      <c r="I694" s="198">
        <v>-8.3000000000000007</v>
      </c>
      <c r="J694" s="198">
        <v>0.6</v>
      </c>
      <c r="K694" s="198">
        <v>1.2</v>
      </c>
      <c r="L694" s="198">
        <v>12.7</v>
      </c>
      <c r="M694" s="198">
        <v>5.6</v>
      </c>
      <c r="N694" s="206">
        <v>15</v>
      </c>
    </row>
    <row r="695" spans="1:14">
      <c r="A695" s="205" t="s">
        <v>864</v>
      </c>
      <c r="B695" s="197">
        <v>5</v>
      </c>
      <c r="C695" s="198">
        <v>24.6</v>
      </c>
      <c r="D695" s="198">
        <v>23.9</v>
      </c>
      <c r="E695" s="198">
        <v>12.9</v>
      </c>
      <c r="F695" s="198">
        <v>11.5</v>
      </c>
      <c r="G695" s="198">
        <v>7</v>
      </c>
      <c r="H695" s="198">
        <v>4.3</v>
      </c>
      <c r="I695" s="198">
        <v>-3.8</v>
      </c>
      <c r="J695" s="198">
        <v>1.7</v>
      </c>
      <c r="K695" s="198">
        <v>3.7</v>
      </c>
      <c r="L695" s="198">
        <v>15.3</v>
      </c>
      <c r="M695" s="198">
        <v>10.3</v>
      </c>
      <c r="N695" s="206">
        <v>16.5</v>
      </c>
    </row>
    <row r="696" spans="1:14">
      <c r="A696" s="205" t="s">
        <v>864</v>
      </c>
      <c r="B696" s="197">
        <v>6</v>
      </c>
      <c r="C696" s="198">
        <v>24.2</v>
      </c>
      <c r="D696" s="198">
        <v>26.2</v>
      </c>
      <c r="E696" s="198">
        <v>11</v>
      </c>
      <c r="F696" s="198">
        <v>12.9</v>
      </c>
      <c r="G696" s="198">
        <v>8.6</v>
      </c>
      <c r="H696" s="198">
        <v>3</v>
      </c>
      <c r="I696" s="198">
        <v>-4.3</v>
      </c>
      <c r="J696" s="198">
        <v>4.3</v>
      </c>
      <c r="K696" s="198">
        <v>2.4</v>
      </c>
      <c r="L696" s="198">
        <v>10.7</v>
      </c>
      <c r="M696" s="198">
        <v>13.3</v>
      </c>
      <c r="N696" s="206">
        <v>16.399999999999999</v>
      </c>
    </row>
    <row r="697" spans="1:14">
      <c r="A697" s="205" t="s">
        <v>864</v>
      </c>
      <c r="B697" s="197">
        <v>7</v>
      </c>
      <c r="C697" s="198">
        <v>26.1</v>
      </c>
      <c r="D697" s="198">
        <v>27</v>
      </c>
      <c r="E697" s="198">
        <v>9.4</v>
      </c>
      <c r="F697" s="198">
        <v>12.4</v>
      </c>
      <c r="G697" s="198">
        <v>11.8</v>
      </c>
      <c r="H697" s="198">
        <v>4.4000000000000004</v>
      </c>
      <c r="I697" s="198">
        <v>-1.2</v>
      </c>
      <c r="J697" s="198">
        <v>3.1</v>
      </c>
      <c r="K697" s="198">
        <v>0.9</v>
      </c>
      <c r="L697" s="198">
        <v>9.6</v>
      </c>
      <c r="M697" s="198">
        <v>13.1</v>
      </c>
      <c r="N697" s="206">
        <v>16</v>
      </c>
    </row>
    <row r="698" spans="1:14">
      <c r="A698" s="205" t="s">
        <v>864</v>
      </c>
      <c r="B698" s="197">
        <v>8</v>
      </c>
      <c r="C698" s="198">
        <v>16.3</v>
      </c>
      <c r="D698" s="198">
        <v>26.6</v>
      </c>
      <c r="E698" s="198">
        <v>10.6</v>
      </c>
      <c r="F698" s="198">
        <v>11.8</v>
      </c>
      <c r="G698" s="198">
        <v>10.199999999999999</v>
      </c>
      <c r="H698" s="198">
        <v>0.6</v>
      </c>
      <c r="I698" s="198">
        <v>0.7</v>
      </c>
      <c r="J698" s="198">
        <v>7.8</v>
      </c>
      <c r="K698" s="198">
        <v>-0.1</v>
      </c>
      <c r="L698" s="198">
        <v>6.2</v>
      </c>
      <c r="M698" s="198">
        <v>13.4</v>
      </c>
      <c r="N698" s="206">
        <v>18</v>
      </c>
    </row>
    <row r="699" spans="1:14">
      <c r="A699" s="205" t="s">
        <v>864</v>
      </c>
      <c r="B699" s="197">
        <v>9</v>
      </c>
      <c r="C699" s="198">
        <v>13.2</v>
      </c>
      <c r="D699" s="198">
        <v>24</v>
      </c>
      <c r="E699" s="198">
        <v>9.6</v>
      </c>
      <c r="F699" s="198">
        <v>11.6</v>
      </c>
      <c r="G699" s="198">
        <v>11.8</v>
      </c>
      <c r="H699" s="198">
        <v>2</v>
      </c>
      <c r="I699" s="198">
        <v>-0.2</v>
      </c>
      <c r="J699" s="198">
        <v>6.4</v>
      </c>
      <c r="K699" s="198">
        <v>1</v>
      </c>
      <c r="L699" s="198">
        <v>5</v>
      </c>
      <c r="M699" s="198">
        <v>14</v>
      </c>
      <c r="N699" s="206">
        <v>14.7</v>
      </c>
    </row>
    <row r="700" spans="1:14">
      <c r="A700" s="205" t="s">
        <v>864</v>
      </c>
      <c r="B700" s="197">
        <v>10</v>
      </c>
      <c r="C700" s="198">
        <v>14.6</v>
      </c>
      <c r="D700" s="198">
        <v>24.6</v>
      </c>
      <c r="E700" s="198">
        <v>9.1999999999999993</v>
      </c>
      <c r="F700" s="198">
        <v>9</v>
      </c>
      <c r="G700" s="198">
        <v>13.4</v>
      </c>
      <c r="H700" s="198">
        <v>-1.2</v>
      </c>
      <c r="I700" s="198">
        <v>1.7</v>
      </c>
      <c r="J700" s="198">
        <v>1.6</v>
      </c>
      <c r="K700" s="198">
        <v>2.7</v>
      </c>
      <c r="L700" s="198">
        <v>5.3</v>
      </c>
      <c r="M700" s="198">
        <v>13.3</v>
      </c>
      <c r="N700" s="206">
        <v>15.9</v>
      </c>
    </row>
    <row r="701" spans="1:14">
      <c r="A701" s="205" t="s">
        <v>864</v>
      </c>
      <c r="B701" s="197">
        <v>11</v>
      </c>
      <c r="C701" s="198">
        <v>17.100000000000001</v>
      </c>
      <c r="D701" s="198">
        <v>24.3</v>
      </c>
      <c r="E701" s="198">
        <v>12.9</v>
      </c>
      <c r="F701" s="198">
        <v>3.7</v>
      </c>
      <c r="G701" s="198">
        <v>10.7</v>
      </c>
      <c r="H701" s="198">
        <v>1.6</v>
      </c>
      <c r="I701" s="198">
        <v>2.5</v>
      </c>
      <c r="J701" s="198">
        <v>0.9</v>
      </c>
      <c r="K701" s="198">
        <v>3.7</v>
      </c>
      <c r="L701" s="198">
        <v>7.6</v>
      </c>
      <c r="M701" s="198">
        <v>13.5</v>
      </c>
      <c r="N701" s="206">
        <v>15.2</v>
      </c>
    </row>
    <row r="702" spans="1:14">
      <c r="A702" s="205" t="s">
        <v>864</v>
      </c>
      <c r="B702" s="197">
        <v>12</v>
      </c>
      <c r="C702" s="198">
        <v>21.4</v>
      </c>
      <c r="D702" s="198">
        <v>25.3</v>
      </c>
      <c r="E702" s="198">
        <v>15.2</v>
      </c>
      <c r="F702" s="198">
        <v>3</v>
      </c>
      <c r="G702" s="198">
        <v>5.6</v>
      </c>
      <c r="H702" s="198">
        <v>4.2</v>
      </c>
      <c r="I702" s="198">
        <v>2</v>
      </c>
      <c r="J702" s="198">
        <v>-0.4</v>
      </c>
      <c r="K702" s="198">
        <v>2.6</v>
      </c>
      <c r="L702" s="198">
        <v>8.5</v>
      </c>
      <c r="M702" s="198">
        <v>12.2</v>
      </c>
      <c r="N702" s="206">
        <v>15</v>
      </c>
    </row>
    <row r="703" spans="1:14">
      <c r="A703" s="205" t="s">
        <v>864</v>
      </c>
      <c r="B703" s="197">
        <v>13</v>
      </c>
      <c r="C703" s="198">
        <v>16.8</v>
      </c>
      <c r="D703" s="198">
        <v>26.5</v>
      </c>
      <c r="E703" s="198">
        <v>16.3</v>
      </c>
      <c r="F703" s="198">
        <v>2</v>
      </c>
      <c r="G703" s="198">
        <v>7.9</v>
      </c>
      <c r="H703" s="198">
        <v>4.3</v>
      </c>
      <c r="I703" s="198">
        <v>2</v>
      </c>
      <c r="J703" s="198">
        <v>1.1000000000000001</v>
      </c>
      <c r="K703" s="198">
        <v>1.7</v>
      </c>
      <c r="L703" s="198">
        <v>10.8</v>
      </c>
      <c r="M703" s="198">
        <v>12.2</v>
      </c>
      <c r="N703" s="206">
        <v>14.8</v>
      </c>
    </row>
    <row r="704" spans="1:14">
      <c r="A704" s="205" t="s">
        <v>864</v>
      </c>
      <c r="B704" s="197">
        <v>14</v>
      </c>
      <c r="C704" s="198">
        <v>17.3</v>
      </c>
      <c r="D704" s="198">
        <v>28.6</v>
      </c>
      <c r="E704" s="198">
        <v>13.6</v>
      </c>
      <c r="F704" s="198">
        <v>4.9000000000000004</v>
      </c>
      <c r="G704" s="198">
        <v>5.7</v>
      </c>
      <c r="H704" s="198">
        <v>1.7</v>
      </c>
      <c r="I704" s="198">
        <v>-0.6</v>
      </c>
      <c r="J704" s="198">
        <v>4.7</v>
      </c>
      <c r="K704" s="198">
        <v>1.8</v>
      </c>
      <c r="L704" s="198">
        <v>7.7</v>
      </c>
      <c r="M704" s="198">
        <v>10.8</v>
      </c>
      <c r="N704" s="206">
        <v>16.100000000000001</v>
      </c>
    </row>
    <row r="705" spans="1:14">
      <c r="A705" s="205" t="s">
        <v>864</v>
      </c>
      <c r="B705" s="197">
        <v>15</v>
      </c>
      <c r="C705" s="198">
        <v>18</v>
      </c>
      <c r="D705" s="198">
        <v>23.2</v>
      </c>
      <c r="E705" s="198">
        <v>14.1</v>
      </c>
      <c r="F705" s="198">
        <v>9.1999999999999993</v>
      </c>
      <c r="G705" s="198">
        <v>7.8</v>
      </c>
      <c r="H705" s="198">
        <v>3.5</v>
      </c>
      <c r="I705" s="198">
        <v>-1.4</v>
      </c>
      <c r="J705" s="198">
        <v>3.1</v>
      </c>
      <c r="K705" s="198">
        <v>0.1</v>
      </c>
      <c r="L705" s="198">
        <v>7.6</v>
      </c>
      <c r="M705" s="198">
        <v>6.3</v>
      </c>
      <c r="N705" s="206">
        <v>14.6</v>
      </c>
    </row>
    <row r="706" spans="1:14">
      <c r="A706" s="205" t="s">
        <v>864</v>
      </c>
      <c r="B706" s="197">
        <v>16</v>
      </c>
      <c r="C706" s="198">
        <v>22</v>
      </c>
      <c r="D706" s="198">
        <v>18.100000000000001</v>
      </c>
      <c r="E706" s="198">
        <v>18</v>
      </c>
      <c r="F706" s="198">
        <v>6.2</v>
      </c>
      <c r="G706" s="198">
        <v>9.3000000000000007</v>
      </c>
      <c r="H706" s="198">
        <v>2.1</v>
      </c>
      <c r="I706" s="198">
        <v>-3.7</v>
      </c>
      <c r="J706" s="198">
        <v>0.6</v>
      </c>
      <c r="K706" s="198">
        <v>1.6</v>
      </c>
      <c r="L706" s="198">
        <v>11.6</v>
      </c>
      <c r="M706" s="198">
        <v>5.6</v>
      </c>
      <c r="N706" s="206">
        <v>20.5</v>
      </c>
    </row>
    <row r="707" spans="1:14">
      <c r="A707" s="205" t="s">
        <v>864</v>
      </c>
      <c r="B707" s="197">
        <v>17</v>
      </c>
      <c r="C707" s="198">
        <v>22.9</v>
      </c>
      <c r="D707" s="198">
        <v>14.9</v>
      </c>
      <c r="E707" s="198">
        <v>19.399999999999999</v>
      </c>
      <c r="F707" s="198">
        <v>4.3</v>
      </c>
      <c r="G707" s="198">
        <v>10.199999999999999</v>
      </c>
      <c r="H707" s="198">
        <v>4.8</v>
      </c>
      <c r="I707" s="198">
        <v>-4.2</v>
      </c>
      <c r="J707" s="198">
        <v>1.1000000000000001</v>
      </c>
      <c r="K707" s="198">
        <v>2.8</v>
      </c>
      <c r="L707" s="198">
        <v>10.5</v>
      </c>
      <c r="M707" s="198">
        <v>7.6</v>
      </c>
      <c r="N707" s="206">
        <v>13.9</v>
      </c>
    </row>
    <row r="708" spans="1:14">
      <c r="A708" s="205" t="s">
        <v>864</v>
      </c>
      <c r="B708" s="197">
        <v>18</v>
      </c>
      <c r="C708" s="198">
        <v>25.2</v>
      </c>
      <c r="D708" s="198">
        <v>13.7</v>
      </c>
      <c r="E708" s="198">
        <v>12.1</v>
      </c>
      <c r="F708" s="198">
        <v>5.0999999999999996</v>
      </c>
      <c r="G708" s="198">
        <v>10</v>
      </c>
      <c r="H708" s="198">
        <v>8</v>
      </c>
      <c r="I708" s="198">
        <v>-9.1999999999999993</v>
      </c>
      <c r="J708" s="198">
        <v>1.6</v>
      </c>
      <c r="K708" s="198">
        <v>4.9000000000000004</v>
      </c>
      <c r="L708" s="198">
        <v>6.5</v>
      </c>
      <c r="M708" s="198">
        <v>9.6999999999999993</v>
      </c>
      <c r="N708" s="206">
        <v>15.6</v>
      </c>
    </row>
    <row r="709" spans="1:14">
      <c r="A709" s="205" t="s">
        <v>864</v>
      </c>
      <c r="B709" s="197">
        <v>19</v>
      </c>
      <c r="C709" s="198">
        <v>25</v>
      </c>
      <c r="D709" s="198">
        <v>14.7</v>
      </c>
      <c r="E709" s="198">
        <v>13.4</v>
      </c>
      <c r="F709" s="198">
        <v>5.7</v>
      </c>
      <c r="G709" s="198">
        <v>11.1</v>
      </c>
      <c r="H709" s="198">
        <v>5.3</v>
      </c>
      <c r="I709" s="198">
        <v>-13.7</v>
      </c>
      <c r="J709" s="198">
        <v>1.5</v>
      </c>
      <c r="K709" s="198">
        <v>2.4</v>
      </c>
      <c r="L709" s="198">
        <v>7.1</v>
      </c>
      <c r="M709" s="198">
        <v>14</v>
      </c>
      <c r="N709" s="206">
        <v>14.8</v>
      </c>
    </row>
    <row r="710" spans="1:14">
      <c r="A710" s="205" t="s">
        <v>864</v>
      </c>
      <c r="B710" s="197">
        <v>20</v>
      </c>
      <c r="C710" s="198">
        <v>20.6</v>
      </c>
      <c r="D710" s="198">
        <v>14.9</v>
      </c>
      <c r="E710" s="198">
        <v>10.6</v>
      </c>
      <c r="F710" s="198">
        <v>5</v>
      </c>
      <c r="G710" s="198">
        <v>5</v>
      </c>
      <c r="H710" s="198">
        <v>2.1</v>
      </c>
      <c r="I710" s="198">
        <v>-7.4</v>
      </c>
      <c r="J710" s="198">
        <v>1.5</v>
      </c>
      <c r="K710" s="198">
        <v>3.7</v>
      </c>
      <c r="L710" s="198">
        <v>6.3</v>
      </c>
      <c r="M710" s="198">
        <v>12.8</v>
      </c>
      <c r="N710" s="206">
        <v>13.4</v>
      </c>
    </row>
    <row r="711" spans="1:14">
      <c r="A711" s="205" t="s">
        <v>864</v>
      </c>
      <c r="B711" s="197">
        <v>21</v>
      </c>
      <c r="C711" s="198">
        <v>25.4</v>
      </c>
      <c r="D711" s="198">
        <v>17.2</v>
      </c>
      <c r="E711" s="198">
        <v>9.5</v>
      </c>
      <c r="F711" s="198">
        <v>6.6</v>
      </c>
      <c r="G711" s="198">
        <v>1.2</v>
      </c>
      <c r="H711" s="198">
        <v>3.7</v>
      </c>
      <c r="I711" s="198">
        <v>-9.4</v>
      </c>
      <c r="J711" s="198">
        <v>9.8000000000000007</v>
      </c>
      <c r="K711" s="198">
        <v>5</v>
      </c>
      <c r="L711" s="198">
        <v>7.8</v>
      </c>
      <c r="M711" s="198">
        <v>14.1</v>
      </c>
      <c r="N711" s="206">
        <v>14.8</v>
      </c>
    </row>
    <row r="712" spans="1:14">
      <c r="A712" s="205" t="s">
        <v>864</v>
      </c>
      <c r="B712" s="197">
        <v>22</v>
      </c>
      <c r="C712" s="198">
        <v>25.6</v>
      </c>
      <c r="D712" s="198">
        <v>15.8</v>
      </c>
      <c r="E712" s="198">
        <v>13</v>
      </c>
      <c r="F712" s="198">
        <v>7.4</v>
      </c>
      <c r="G712" s="198">
        <v>-1.3</v>
      </c>
      <c r="H712" s="198">
        <v>7.2</v>
      </c>
      <c r="I712" s="198">
        <v>-11.1</v>
      </c>
      <c r="J712" s="198">
        <v>8.1999999999999993</v>
      </c>
      <c r="K712" s="198">
        <v>2.2000000000000002</v>
      </c>
      <c r="L712" s="198">
        <v>10</v>
      </c>
      <c r="M712" s="198">
        <v>19</v>
      </c>
      <c r="N712" s="206">
        <v>19.600000000000001</v>
      </c>
    </row>
    <row r="713" spans="1:14">
      <c r="A713" s="205" t="s">
        <v>864</v>
      </c>
      <c r="B713" s="197">
        <v>23</v>
      </c>
      <c r="C713" s="198">
        <v>22.9</v>
      </c>
      <c r="D713" s="198">
        <v>16.899999999999999</v>
      </c>
      <c r="E713" s="198">
        <v>9.6</v>
      </c>
      <c r="F713" s="198">
        <v>7.2</v>
      </c>
      <c r="G713" s="198">
        <v>-1.4</v>
      </c>
      <c r="H713" s="198">
        <v>6.9</v>
      </c>
      <c r="I713" s="198">
        <v>-2.7</v>
      </c>
      <c r="J713" s="198">
        <v>2.6</v>
      </c>
      <c r="K713" s="198">
        <v>2.2000000000000002</v>
      </c>
      <c r="L713" s="198">
        <v>8.1999999999999993</v>
      </c>
      <c r="M713" s="198">
        <v>16.100000000000001</v>
      </c>
      <c r="N713" s="206">
        <v>21.7</v>
      </c>
    </row>
    <row r="714" spans="1:14">
      <c r="A714" s="205" t="s">
        <v>864</v>
      </c>
      <c r="B714" s="197">
        <v>24</v>
      </c>
      <c r="C714" s="198">
        <v>24.9</v>
      </c>
      <c r="D714" s="198">
        <v>19.8</v>
      </c>
      <c r="E714" s="198">
        <v>10.4</v>
      </c>
      <c r="F714" s="198">
        <v>5.8</v>
      </c>
      <c r="G714" s="198">
        <v>-3</v>
      </c>
      <c r="H714" s="198">
        <v>5.0999999999999996</v>
      </c>
      <c r="I714" s="198">
        <v>0.5</v>
      </c>
      <c r="J714" s="198">
        <v>-1.3</v>
      </c>
      <c r="K714" s="198">
        <v>2.2999999999999998</v>
      </c>
      <c r="L714" s="198">
        <v>1.8</v>
      </c>
      <c r="M714" s="198">
        <v>12.1</v>
      </c>
      <c r="N714" s="206">
        <v>25.2</v>
      </c>
    </row>
    <row r="715" spans="1:14">
      <c r="A715" s="205" t="s">
        <v>864</v>
      </c>
      <c r="B715" s="197">
        <v>25</v>
      </c>
      <c r="C715" s="198">
        <v>22.7</v>
      </c>
      <c r="D715" s="198">
        <v>14.3</v>
      </c>
      <c r="E715" s="198">
        <v>12.5</v>
      </c>
      <c r="F715" s="198">
        <v>8</v>
      </c>
      <c r="G715" s="198">
        <v>-1.4</v>
      </c>
      <c r="H715" s="198">
        <v>6.2</v>
      </c>
      <c r="I715" s="198">
        <v>3.8</v>
      </c>
      <c r="J715" s="198">
        <v>0.2</v>
      </c>
      <c r="K715" s="198">
        <v>3.6</v>
      </c>
      <c r="L715" s="198">
        <v>1.7</v>
      </c>
      <c r="M715" s="198">
        <v>12.4</v>
      </c>
      <c r="N715" s="206">
        <v>21.5</v>
      </c>
    </row>
    <row r="716" spans="1:14">
      <c r="A716" s="205" t="s">
        <v>864</v>
      </c>
      <c r="B716" s="197">
        <v>26</v>
      </c>
      <c r="C716" s="198">
        <v>15.9</v>
      </c>
      <c r="D716" s="198">
        <v>16.7</v>
      </c>
      <c r="E716" s="198">
        <v>11.1</v>
      </c>
      <c r="F716" s="198">
        <v>8.6999999999999993</v>
      </c>
      <c r="G716" s="198">
        <v>0.1</v>
      </c>
      <c r="H716" s="198">
        <v>6.5</v>
      </c>
      <c r="I716" s="198">
        <v>4.3</v>
      </c>
      <c r="J716" s="198">
        <v>-1.3</v>
      </c>
      <c r="K716" s="198">
        <v>2.7</v>
      </c>
      <c r="L716" s="198">
        <v>3.6</v>
      </c>
      <c r="M716" s="198">
        <v>14.9</v>
      </c>
      <c r="N716" s="206">
        <v>18</v>
      </c>
    </row>
    <row r="717" spans="1:14">
      <c r="A717" s="205" t="s">
        <v>864</v>
      </c>
      <c r="B717" s="197">
        <v>27</v>
      </c>
      <c r="C717" s="198">
        <v>14.2</v>
      </c>
      <c r="D717" s="198">
        <v>21.7</v>
      </c>
      <c r="E717" s="198">
        <v>10.6</v>
      </c>
      <c r="F717" s="198">
        <v>7.7</v>
      </c>
      <c r="G717" s="198">
        <v>0</v>
      </c>
      <c r="H717" s="198">
        <v>3.8</v>
      </c>
      <c r="I717" s="198">
        <v>7.6</v>
      </c>
      <c r="J717" s="198">
        <v>0.5</v>
      </c>
      <c r="K717" s="198">
        <v>6.7</v>
      </c>
      <c r="L717" s="198">
        <v>2.2999999999999998</v>
      </c>
      <c r="M717" s="198">
        <v>17.399999999999999</v>
      </c>
      <c r="N717" s="206">
        <v>13.7</v>
      </c>
    </row>
    <row r="718" spans="1:14">
      <c r="A718" s="205" t="s">
        <v>864</v>
      </c>
      <c r="B718" s="197">
        <v>28</v>
      </c>
      <c r="C718" s="198">
        <v>17.8</v>
      </c>
      <c r="D718" s="198">
        <v>23.1</v>
      </c>
      <c r="E718" s="198">
        <v>9.1999999999999993</v>
      </c>
      <c r="F718" s="198">
        <v>6.9</v>
      </c>
      <c r="G718" s="198">
        <v>-0.6</v>
      </c>
      <c r="H718" s="198">
        <v>3.2</v>
      </c>
      <c r="I718" s="198">
        <v>6.6</v>
      </c>
      <c r="J718" s="198">
        <v>3.8</v>
      </c>
      <c r="K718" s="198">
        <v>7.5</v>
      </c>
      <c r="L718" s="198">
        <v>3.1</v>
      </c>
      <c r="M718" s="198">
        <v>18.7</v>
      </c>
      <c r="N718" s="206">
        <v>16.899999999999999</v>
      </c>
    </row>
    <row r="719" spans="1:14">
      <c r="A719" s="205" t="s">
        <v>864</v>
      </c>
      <c r="B719" s="197">
        <v>29</v>
      </c>
      <c r="C719" s="198">
        <v>14.9</v>
      </c>
      <c r="D719" s="198">
        <v>24</v>
      </c>
      <c r="E719" s="198">
        <v>8.5</v>
      </c>
      <c r="F719" s="198">
        <v>6.7</v>
      </c>
      <c r="G719" s="198">
        <v>2.1</v>
      </c>
      <c r="H719" s="198">
        <v>2.7</v>
      </c>
      <c r="I719" s="198">
        <v>3.3</v>
      </c>
      <c r="J719" s="198">
        <v>3.3</v>
      </c>
      <c r="K719" s="198">
        <v>5.8</v>
      </c>
      <c r="L719" s="198">
        <v>5.3</v>
      </c>
      <c r="M719" s="198">
        <v>20</v>
      </c>
      <c r="N719" s="206">
        <v>19.7</v>
      </c>
    </row>
    <row r="720" spans="1:14">
      <c r="A720" s="205" t="s">
        <v>864</v>
      </c>
      <c r="B720" s="197">
        <v>30</v>
      </c>
      <c r="C720" s="198">
        <v>14.4</v>
      </c>
      <c r="D720" s="198">
        <v>25.1</v>
      </c>
      <c r="E720" s="198">
        <v>7</v>
      </c>
      <c r="F720" s="198">
        <v>6.7</v>
      </c>
      <c r="G720" s="198">
        <v>6.2</v>
      </c>
      <c r="H720" s="198">
        <v>-1.4</v>
      </c>
      <c r="I720" s="198">
        <v>7.8</v>
      </c>
      <c r="J720" s="198"/>
      <c r="K720" s="198">
        <v>7.9</v>
      </c>
      <c r="L720" s="198">
        <v>10.4</v>
      </c>
      <c r="M720" s="198">
        <v>16.600000000000001</v>
      </c>
      <c r="N720" s="206">
        <v>18.5</v>
      </c>
    </row>
    <row r="721" spans="1:14" ht="15" thickBot="1">
      <c r="A721" s="213" t="s">
        <v>864</v>
      </c>
      <c r="B721" s="214">
        <v>31</v>
      </c>
      <c r="C721" s="215">
        <v>16.8</v>
      </c>
      <c r="D721" s="215">
        <v>24</v>
      </c>
      <c r="E721" s="215"/>
      <c r="F721" s="215">
        <v>8.1</v>
      </c>
      <c r="G721" s="215"/>
      <c r="H721" s="215">
        <v>-3.8</v>
      </c>
      <c r="I721" s="215">
        <v>2.1</v>
      </c>
      <c r="J721" s="215"/>
      <c r="K721" s="215">
        <v>12.9</v>
      </c>
      <c r="L721" s="215"/>
      <c r="M721" s="215">
        <v>14.7</v>
      </c>
      <c r="N721" s="216"/>
    </row>
    <row r="722" spans="1:14">
      <c r="A722" s="217" t="s">
        <v>652</v>
      </c>
      <c r="B722" s="218" t="s">
        <v>211</v>
      </c>
      <c r="C722" s="219">
        <v>0</v>
      </c>
      <c r="D722" s="219">
        <v>0</v>
      </c>
      <c r="E722" s="219">
        <v>19</v>
      </c>
      <c r="F722" s="219">
        <v>30</v>
      </c>
      <c r="G722" s="219">
        <v>30</v>
      </c>
      <c r="H722" s="219">
        <v>31</v>
      </c>
      <c r="I722" s="219">
        <v>31</v>
      </c>
      <c r="J722" s="219">
        <v>29</v>
      </c>
      <c r="K722" s="219">
        <v>31</v>
      </c>
      <c r="L722" s="219">
        <v>30</v>
      </c>
      <c r="M722" s="219">
        <v>15</v>
      </c>
      <c r="N722" s="220">
        <v>1</v>
      </c>
    </row>
    <row r="723" spans="1:14" ht="15" thickBot="1">
      <c r="A723" s="209" t="s">
        <v>651</v>
      </c>
      <c r="B723" s="210" t="s">
        <v>650</v>
      </c>
      <c r="C723" s="211">
        <v>20.274193548387093</v>
      </c>
      <c r="D723" s="211">
        <v>21.316129032258068</v>
      </c>
      <c r="E723" s="211">
        <v>12.566666666666668</v>
      </c>
      <c r="F723" s="211">
        <v>7.816129032258063</v>
      </c>
      <c r="G723" s="211">
        <v>5.4533333333333314</v>
      </c>
      <c r="H723" s="211">
        <v>3.6322580645161286</v>
      </c>
      <c r="I723" s="211">
        <v>-1.5741935483870972</v>
      </c>
      <c r="J723" s="211">
        <v>2.9724137931034487</v>
      </c>
      <c r="K723" s="211">
        <v>3.2096774193548394</v>
      </c>
      <c r="L723" s="211">
        <v>7.5400000000000009</v>
      </c>
      <c r="M723" s="211">
        <v>12.79032258064516</v>
      </c>
      <c r="N723" s="212">
        <v>16.633333333333333</v>
      </c>
    </row>
    <row r="724" spans="1:14">
      <c r="B724" s="108"/>
      <c r="C724" s="105"/>
      <c r="D724" s="105"/>
      <c r="E724" s="107"/>
      <c r="F724" s="105"/>
      <c r="G724" s="105"/>
      <c r="H724" s="106"/>
      <c r="I724" s="105"/>
      <c r="J724" s="105"/>
      <c r="K724" s="105"/>
      <c r="L724" s="105"/>
      <c r="M724" s="105"/>
      <c r="N724" s="105"/>
    </row>
    <row r="725" spans="1:14" ht="15" thickBot="1">
      <c r="A725" s="96" t="s">
        <v>1127</v>
      </c>
      <c r="C725" s="105"/>
      <c r="D725" s="105"/>
      <c r="E725" s="107"/>
      <c r="F725" s="105"/>
      <c r="G725" s="105"/>
      <c r="H725" s="106"/>
      <c r="I725" s="105"/>
      <c r="J725" s="105"/>
      <c r="K725" s="105"/>
      <c r="L725" s="105"/>
      <c r="M725" s="105"/>
      <c r="N725" s="105"/>
    </row>
    <row r="726" spans="1:14">
      <c r="A726" s="109"/>
      <c r="B726" s="233" t="s">
        <v>236</v>
      </c>
      <c r="C726" s="234" t="s">
        <v>666</v>
      </c>
      <c r="D726" s="234" t="s">
        <v>666</v>
      </c>
      <c r="E726" s="234" t="s">
        <v>666</v>
      </c>
      <c r="F726" s="234" t="s">
        <v>666</v>
      </c>
      <c r="G726" s="234" t="s">
        <v>666</v>
      </c>
      <c r="H726" s="234" t="s">
        <v>666</v>
      </c>
      <c r="I726" s="234" t="s">
        <v>1108</v>
      </c>
      <c r="J726" s="234" t="s">
        <v>1108</v>
      </c>
      <c r="K726" s="234" t="s">
        <v>1108</v>
      </c>
      <c r="L726" s="234" t="s">
        <v>1108</v>
      </c>
      <c r="M726" s="234" t="s">
        <v>1108</v>
      </c>
      <c r="N726" s="235" t="s">
        <v>1108</v>
      </c>
    </row>
    <row r="727" spans="1:14" ht="15" thickBot="1">
      <c r="A727" s="109"/>
      <c r="B727" s="238" t="s">
        <v>195</v>
      </c>
      <c r="C727" s="236" t="s">
        <v>665</v>
      </c>
      <c r="D727" s="236" t="s">
        <v>664</v>
      </c>
      <c r="E727" s="236" t="s">
        <v>663</v>
      </c>
      <c r="F727" s="236" t="s">
        <v>662</v>
      </c>
      <c r="G727" s="236" t="s">
        <v>661</v>
      </c>
      <c r="H727" s="236" t="s">
        <v>660</v>
      </c>
      <c r="I727" s="236" t="s">
        <v>659</v>
      </c>
      <c r="J727" s="236" t="s">
        <v>658</v>
      </c>
      <c r="K727" s="236" t="s">
        <v>657</v>
      </c>
      <c r="L727" s="236" t="s">
        <v>656</v>
      </c>
      <c r="M727" s="236" t="s">
        <v>655</v>
      </c>
      <c r="N727" s="237" t="s">
        <v>654</v>
      </c>
    </row>
    <row r="728" spans="1:14" ht="15" thickBot="1">
      <c r="A728" s="195" t="s">
        <v>742</v>
      </c>
      <c r="B728" s="196" t="s">
        <v>653</v>
      </c>
    </row>
    <row r="729" spans="1:14">
      <c r="A729" s="201" t="s">
        <v>869</v>
      </c>
      <c r="B729" s="202">
        <v>1</v>
      </c>
      <c r="C729" s="203">
        <v>22.8</v>
      </c>
      <c r="D729" s="203">
        <v>21.4</v>
      </c>
      <c r="E729" s="203">
        <v>24.2</v>
      </c>
      <c r="F729" s="203">
        <v>8.6</v>
      </c>
      <c r="G729" s="203">
        <v>5.6</v>
      </c>
      <c r="H729" s="203">
        <v>6.5</v>
      </c>
      <c r="I729" s="203">
        <v>-0.5</v>
      </c>
      <c r="J729" s="203">
        <v>9.6999999999999993</v>
      </c>
      <c r="K729" s="203">
        <v>-0.4</v>
      </c>
      <c r="L729" s="203">
        <v>3.6</v>
      </c>
      <c r="M729" s="203">
        <v>11.8</v>
      </c>
      <c r="N729" s="204">
        <v>16.3</v>
      </c>
    </row>
    <row r="730" spans="1:14">
      <c r="A730" s="205" t="s">
        <v>869</v>
      </c>
      <c r="B730" s="197">
        <v>2</v>
      </c>
      <c r="C730" s="198">
        <v>23.7</v>
      </c>
      <c r="D730" s="198">
        <v>18.5</v>
      </c>
      <c r="E730" s="198">
        <v>15.2</v>
      </c>
      <c r="F730" s="198">
        <v>11</v>
      </c>
      <c r="G730" s="198">
        <v>2.6</v>
      </c>
      <c r="H730" s="198">
        <v>7.6</v>
      </c>
      <c r="I730" s="198">
        <v>-1.9</v>
      </c>
      <c r="J730" s="198">
        <v>9.1999999999999993</v>
      </c>
      <c r="K730" s="198">
        <v>3.7</v>
      </c>
      <c r="L730" s="198">
        <v>7.9</v>
      </c>
      <c r="M730" s="198">
        <v>11.3</v>
      </c>
      <c r="N730" s="206">
        <v>16.2</v>
      </c>
    </row>
    <row r="731" spans="1:14">
      <c r="A731" s="205" t="s">
        <v>869</v>
      </c>
      <c r="B731" s="197">
        <v>3</v>
      </c>
      <c r="C731" s="198">
        <v>24.6</v>
      </c>
      <c r="D731" s="198">
        <v>22.8</v>
      </c>
      <c r="E731" s="198">
        <v>15.7</v>
      </c>
      <c r="F731" s="198">
        <v>13.3</v>
      </c>
      <c r="G731" s="198">
        <v>1.5</v>
      </c>
      <c r="H731" s="198">
        <v>3.3</v>
      </c>
      <c r="I731" s="198">
        <v>-6.5</v>
      </c>
      <c r="J731" s="198">
        <v>3.3</v>
      </c>
      <c r="K731" s="198">
        <v>1.7</v>
      </c>
      <c r="L731" s="198">
        <v>11.8</v>
      </c>
      <c r="M731" s="198">
        <v>12</v>
      </c>
      <c r="N731" s="206">
        <v>15.5</v>
      </c>
    </row>
    <row r="732" spans="1:14">
      <c r="A732" s="205" t="s">
        <v>869</v>
      </c>
      <c r="B732" s="197">
        <v>4</v>
      </c>
      <c r="C732" s="198">
        <v>26.1</v>
      </c>
      <c r="D732" s="198">
        <v>26.6</v>
      </c>
      <c r="E732" s="198">
        <v>15.1</v>
      </c>
      <c r="F732" s="198">
        <v>12.3</v>
      </c>
      <c r="G732" s="198">
        <v>1.8</v>
      </c>
      <c r="H732" s="198">
        <v>3.2</v>
      </c>
      <c r="I732" s="198">
        <v>-6.7</v>
      </c>
      <c r="J732" s="198">
        <v>1.3</v>
      </c>
      <c r="K732" s="198">
        <v>2.2999999999999998</v>
      </c>
      <c r="L732" s="198">
        <v>13.3</v>
      </c>
      <c r="M732" s="198">
        <v>6.3</v>
      </c>
      <c r="N732" s="206">
        <v>16.7</v>
      </c>
    </row>
    <row r="733" spans="1:14">
      <c r="A733" s="205" t="s">
        <v>869</v>
      </c>
      <c r="B733" s="197">
        <v>5</v>
      </c>
      <c r="C733" s="198">
        <v>26.8</v>
      </c>
      <c r="D733" s="198">
        <v>24.7</v>
      </c>
      <c r="E733" s="198">
        <v>12.8</v>
      </c>
      <c r="F733" s="198">
        <v>12.2</v>
      </c>
      <c r="G733" s="198">
        <v>8.1</v>
      </c>
      <c r="H733" s="198">
        <v>4.5999999999999996</v>
      </c>
      <c r="I733" s="198">
        <v>-1.1000000000000001</v>
      </c>
      <c r="J733" s="198">
        <v>2.2999999999999998</v>
      </c>
      <c r="K733" s="198">
        <v>3.4</v>
      </c>
      <c r="L733" s="198">
        <v>15.7</v>
      </c>
      <c r="M733" s="198">
        <v>11.6</v>
      </c>
      <c r="N733" s="206">
        <v>19.3</v>
      </c>
    </row>
    <row r="734" spans="1:14">
      <c r="A734" s="205" t="s">
        <v>869</v>
      </c>
      <c r="B734" s="197">
        <v>6</v>
      </c>
      <c r="C734" s="198">
        <v>24.9</v>
      </c>
      <c r="D734" s="198">
        <v>26.3</v>
      </c>
      <c r="E734" s="198">
        <v>11.7</v>
      </c>
      <c r="F734" s="198">
        <v>13.1</v>
      </c>
      <c r="G734" s="198">
        <v>8.1</v>
      </c>
      <c r="H734" s="198">
        <v>3.1</v>
      </c>
      <c r="I734" s="198">
        <v>-1.7</v>
      </c>
      <c r="J734" s="198">
        <v>4.3</v>
      </c>
      <c r="K734" s="198">
        <v>2.1</v>
      </c>
      <c r="L734" s="198">
        <v>11.3</v>
      </c>
      <c r="M734" s="198">
        <v>14.4</v>
      </c>
      <c r="N734" s="206">
        <v>18.5</v>
      </c>
    </row>
    <row r="735" spans="1:14">
      <c r="A735" s="205" t="s">
        <v>869</v>
      </c>
      <c r="B735" s="197">
        <v>7</v>
      </c>
      <c r="C735" s="198">
        <v>27.1</v>
      </c>
      <c r="D735" s="198">
        <v>27.8</v>
      </c>
      <c r="E735" s="198">
        <v>9.6999999999999993</v>
      </c>
      <c r="F735" s="198">
        <v>13.2</v>
      </c>
      <c r="G735" s="198">
        <v>12</v>
      </c>
      <c r="H735" s="198">
        <v>3.9</v>
      </c>
      <c r="I735" s="198">
        <v>-0.2</v>
      </c>
      <c r="J735" s="198">
        <v>3.6</v>
      </c>
      <c r="K735" s="198">
        <v>0.9</v>
      </c>
      <c r="L735" s="198">
        <v>11</v>
      </c>
      <c r="M735" s="198">
        <v>15.6</v>
      </c>
      <c r="N735" s="206">
        <v>17.5</v>
      </c>
    </row>
    <row r="736" spans="1:14">
      <c r="A736" s="205" t="s">
        <v>869</v>
      </c>
      <c r="B736" s="197">
        <v>8</v>
      </c>
      <c r="C736" s="198">
        <v>18.7</v>
      </c>
      <c r="D736" s="198">
        <v>28.6</v>
      </c>
      <c r="E736" s="198">
        <v>11.2</v>
      </c>
      <c r="F736" s="198">
        <v>12.8</v>
      </c>
      <c r="G736" s="198">
        <v>10.199999999999999</v>
      </c>
      <c r="H736" s="198">
        <v>0.9</v>
      </c>
      <c r="I736" s="198">
        <v>-0.3</v>
      </c>
      <c r="J736" s="198">
        <v>6.9</v>
      </c>
      <c r="K736" s="198">
        <v>1.1000000000000001</v>
      </c>
      <c r="L736" s="198">
        <v>6.6</v>
      </c>
      <c r="M736" s="198">
        <v>14.8</v>
      </c>
      <c r="N736" s="206">
        <v>17.7</v>
      </c>
    </row>
    <row r="737" spans="1:14">
      <c r="A737" s="205" t="s">
        <v>869</v>
      </c>
      <c r="B737" s="197">
        <v>9</v>
      </c>
      <c r="C737" s="198">
        <v>13</v>
      </c>
      <c r="D737" s="198">
        <v>27.2</v>
      </c>
      <c r="E737" s="198">
        <v>8.8000000000000007</v>
      </c>
      <c r="F737" s="198">
        <v>12</v>
      </c>
      <c r="G737" s="198">
        <v>11.7</v>
      </c>
      <c r="H737" s="198">
        <v>2.9</v>
      </c>
      <c r="I737" s="198">
        <v>0.6</v>
      </c>
      <c r="J737" s="198">
        <v>7.5</v>
      </c>
      <c r="K737" s="198">
        <v>1.9</v>
      </c>
      <c r="L737" s="198">
        <v>5.6</v>
      </c>
      <c r="M737" s="198">
        <v>16.5</v>
      </c>
      <c r="N737" s="206">
        <v>15.7</v>
      </c>
    </row>
    <row r="738" spans="1:14">
      <c r="A738" s="205" t="s">
        <v>869</v>
      </c>
      <c r="B738" s="197">
        <v>10</v>
      </c>
      <c r="C738" s="198">
        <v>15.4</v>
      </c>
      <c r="D738" s="198">
        <v>26.5</v>
      </c>
      <c r="E738" s="198">
        <v>9.9</v>
      </c>
      <c r="F738" s="198">
        <v>9.5</v>
      </c>
      <c r="G738" s="198">
        <v>13.5</v>
      </c>
      <c r="H738" s="198">
        <v>0.2</v>
      </c>
      <c r="I738" s="198">
        <v>2.2999999999999998</v>
      </c>
      <c r="J738" s="198">
        <v>2.2000000000000002</v>
      </c>
      <c r="K738" s="198">
        <v>4.7</v>
      </c>
      <c r="L738" s="198">
        <v>5.7</v>
      </c>
      <c r="M738" s="198">
        <v>14.2</v>
      </c>
      <c r="N738" s="206">
        <v>17.100000000000001</v>
      </c>
    </row>
    <row r="739" spans="1:14">
      <c r="A739" s="205" t="s">
        <v>869</v>
      </c>
      <c r="B739" s="197">
        <v>11</v>
      </c>
      <c r="C739" s="198">
        <v>18.100000000000001</v>
      </c>
      <c r="D739" s="198">
        <v>25.9</v>
      </c>
      <c r="E739" s="198">
        <v>12.2</v>
      </c>
      <c r="F739" s="198">
        <v>4.5</v>
      </c>
      <c r="G739" s="198">
        <v>12</v>
      </c>
      <c r="H739" s="198">
        <v>0.5</v>
      </c>
      <c r="I739" s="198">
        <v>1.5</v>
      </c>
      <c r="J739" s="198">
        <v>1.7</v>
      </c>
      <c r="K739" s="198">
        <v>3.4</v>
      </c>
      <c r="L739" s="198">
        <v>8.1</v>
      </c>
      <c r="M739" s="198">
        <v>14.7</v>
      </c>
      <c r="N739" s="206">
        <v>16</v>
      </c>
    </row>
    <row r="740" spans="1:14">
      <c r="A740" s="205" t="s">
        <v>869</v>
      </c>
      <c r="B740" s="197">
        <v>12</v>
      </c>
      <c r="C740" s="198">
        <v>22.3</v>
      </c>
      <c r="D740" s="198">
        <v>25.7</v>
      </c>
      <c r="E740" s="198">
        <v>15.5</v>
      </c>
      <c r="F740" s="198">
        <v>2.4</v>
      </c>
      <c r="G740" s="198">
        <v>7.5</v>
      </c>
      <c r="H740" s="198">
        <v>4.7</v>
      </c>
      <c r="I740" s="198">
        <v>2.1</v>
      </c>
      <c r="J740" s="198">
        <v>0.8</v>
      </c>
      <c r="K740" s="198">
        <v>3.5</v>
      </c>
      <c r="L740" s="198">
        <v>11.4</v>
      </c>
      <c r="M740" s="198">
        <v>14.1</v>
      </c>
      <c r="N740" s="206">
        <v>15.9</v>
      </c>
    </row>
    <row r="741" spans="1:14">
      <c r="A741" s="205" t="s">
        <v>869</v>
      </c>
      <c r="B741" s="197">
        <v>13</v>
      </c>
      <c r="C741" s="198">
        <v>17.7</v>
      </c>
      <c r="D741" s="198">
        <v>27.8</v>
      </c>
      <c r="E741" s="198">
        <v>17.100000000000001</v>
      </c>
      <c r="F741" s="198">
        <v>3</v>
      </c>
      <c r="G741" s="198">
        <v>6.9</v>
      </c>
      <c r="H741" s="198">
        <v>3.8</v>
      </c>
      <c r="I741" s="198">
        <v>1.7</v>
      </c>
      <c r="J741" s="198">
        <v>2.5</v>
      </c>
      <c r="K741" s="198">
        <v>2.5</v>
      </c>
      <c r="L741" s="198">
        <v>10.7</v>
      </c>
      <c r="M741" s="198">
        <v>13.3</v>
      </c>
      <c r="N741" s="206">
        <v>15.9</v>
      </c>
    </row>
    <row r="742" spans="1:14">
      <c r="A742" s="205" t="s">
        <v>869</v>
      </c>
      <c r="B742" s="197">
        <v>14</v>
      </c>
      <c r="C742" s="198">
        <v>18.7</v>
      </c>
      <c r="D742" s="198">
        <v>28.2</v>
      </c>
      <c r="E742" s="198">
        <v>13.8</v>
      </c>
      <c r="F742" s="198">
        <v>5.0999999999999996</v>
      </c>
      <c r="G742" s="198">
        <v>6</v>
      </c>
      <c r="H742" s="198">
        <v>2.7</v>
      </c>
      <c r="I742" s="198">
        <v>-0.3</v>
      </c>
      <c r="J742" s="198">
        <v>5.3</v>
      </c>
      <c r="K742" s="198">
        <v>2.7</v>
      </c>
      <c r="L742" s="198">
        <v>8.1999999999999993</v>
      </c>
      <c r="M742" s="198">
        <v>11.5</v>
      </c>
      <c r="N742" s="206">
        <v>16.899999999999999</v>
      </c>
    </row>
    <row r="743" spans="1:14">
      <c r="A743" s="205" t="s">
        <v>869</v>
      </c>
      <c r="B743" s="197">
        <v>15</v>
      </c>
      <c r="C743" s="198">
        <v>19.3</v>
      </c>
      <c r="D743" s="198">
        <v>24.1</v>
      </c>
      <c r="E743" s="198">
        <v>15.4</v>
      </c>
      <c r="F743" s="198">
        <v>9.5</v>
      </c>
      <c r="G743" s="198">
        <v>8.6999999999999993</v>
      </c>
      <c r="H743" s="198">
        <v>3</v>
      </c>
      <c r="I743" s="198">
        <v>-1.3</v>
      </c>
      <c r="J743" s="198">
        <v>4.9000000000000004</v>
      </c>
      <c r="K743" s="198">
        <v>1</v>
      </c>
      <c r="L743" s="198">
        <v>7.6</v>
      </c>
      <c r="M743" s="198">
        <v>6.3</v>
      </c>
      <c r="N743" s="206">
        <v>14.9</v>
      </c>
    </row>
    <row r="744" spans="1:14">
      <c r="A744" s="205" t="s">
        <v>869</v>
      </c>
      <c r="B744" s="197">
        <v>16</v>
      </c>
      <c r="C744" s="198">
        <v>23.4</v>
      </c>
      <c r="D744" s="198">
        <v>20.100000000000001</v>
      </c>
      <c r="E744" s="198">
        <v>18</v>
      </c>
      <c r="F744" s="198">
        <v>6.8</v>
      </c>
      <c r="G744" s="198">
        <v>9.1999999999999993</v>
      </c>
      <c r="H744" s="198">
        <v>2.5</v>
      </c>
      <c r="I744" s="198">
        <v>-2.5</v>
      </c>
      <c r="J744" s="198">
        <v>0.8</v>
      </c>
      <c r="K744" s="198">
        <v>1.5</v>
      </c>
      <c r="L744" s="198">
        <v>10.4</v>
      </c>
      <c r="M744" s="198">
        <v>6.2</v>
      </c>
      <c r="N744" s="206">
        <v>20.8</v>
      </c>
    </row>
    <row r="745" spans="1:14">
      <c r="A745" s="205" t="s">
        <v>869</v>
      </c>
      <c r="B745" s="197">
        <v>17</v>
      </c>
      <c r="C745" s="198">
        <v>24.6</v>
      </c>
      <c r="D745" s="198">
        <v>15.9</v>
      </c>
      <c r="E745" s="198">
        <v>19.600000000000001</v>
      </c>
      <c r="F745" s="198">
        <v>5.4</v>
      </c>
      <c r="G745" s="198">
        <v>9.6999999999999993</v>
      </c>
      <c r="H745" s="198">
        <v>5.8</v>
      </c>
      <c r="I745" s="198">
        <v>-3</v>
      </c>
      <c r="J745" s="198">
        <v>1.6</v>
      </c>
      <c r="K745" s="198">
        <v>3.7</v>
      </c>
      <c r="L745" s="198">
        <v>10.5</v>
      </c>
      <c r="M745" s="198">
        <v>8.5</v>
      </c>
      <c r="N745" s="206">
        <v>14.8</v>
      </c>
    </row>
    <row r="746" spans="1:14">
      <c r="A746" s="205" t="s">
        <v>869</v>
      </c>
      <c r="B746" s="197">
        <v>18</v>
      </c>
      <c r="C746" s="198">
        <v>24.8</v>
      </c>
      <c r="D746" s="198">
        <v>14.8</v>
      </c>
      <c r="E746" s="198">
        <v>14.1</v>
      </c>
      <c r="F746" s="198">
        <v>6.1</v>
      </c>
      <c r="G746" s="198">
        <v>10.1</v>
      </c>
      <c r="H746" s="198">
        <v>7.5</v>
      </c>
      <c r="I746" s="198">
        <v>-8.9</v>
      </c>
      <c r="J746" s="198">
        <v>2.1</v>
      </c>
      <c r="K746" s="198">
        <v>5.7</v>
      </c>
      <c r="L746" s="198">
        <v>7.1</v>
      </c>
      <c r="M746" s="198">
        <v>12.1</v>
      </c>
      <c r="N746" s="206">
        <v>16.7</v>
      </c>
    </row>
    <row r="747" spans="1:14">
      <c r="A747" s="205" t="s">
        <v>869</v>
      </c>
      <c r="B747" s="197">
        <v>19</v>
      </c>
      <c r="C747" s="198">
        <v>25.8</v>
      </c>
      <c r="D747" s="198">
        <v>15.8</v>
      </c>
      <c r="E747" s="198">
        <v>14.9</v>
      </c>
      <c r="F747" s="198">
        <v>6.4</v>
      </c>
      <c r="G747" s="198">
        <v>11</v>
      </c>
      <c r="H747" s="198">
        <v>5</v>
      </c>
      <c r="I747" s="198">
        <v>-12.9</v>
      </c>
      <c r="J747" s="198">
        <v>1.9</v>
      </c>
      <c r="K747" s="198">
        <v>3.1</v>
      </c>
      <c r="L747" s="198">
        <v>6.6</v>
      </c>
      <c r="M747" s="198">
        <v>14.4</v>
      </c>
      <c r="N747" s="206">
        <v>15.9</v>
      </c>
    </row>
    <row r="748" spans="1:14">
      <c r="A748" s="205" t="s">
        <v>869</v>
      </c>
      <c r="B748" s="197">
        <v>20</v>
      </c>
      <c r="C748" s="198">
        <v>23.3</v>
      </c>
      <c r="D748" s="198">
        <v>15.5</v>
      </c>
      <c r="E748" s="198">
        <v>10.4</v>
      </c>
      <c r="F748" s="198">
        <v>5.6</v>
      </c>
      <c r="G748" s="198">
        <v>4.9000000000000004</v>
      </c>
      <c r="H748" s="198">
        <v>2.7</v>
      </c>
      <c r="I748" s="198">
        <v>-6.3</v>
      </c>
      <c r="J748" s="198">
        <v>1.5</v>
      </c>
      <c r="K748" s="198">
        <v>4.2</v>
      </c>
      <c r="L748" s="198">
        <v>7.2</v>
      </c>
      <c r="M748" s="198">
        <v>14.3</v>
      </c>
      <c r="N748" s="206">
        <v>14.8</v>
      </c>
    </row>
    <row r="749" spans="1:14">
      <c r="A749" s="205" t="s">
        <v>869</v>
      </c>
      <c r="B749" s="197">
        <v>21</v>
      </c>
      <c r="C749" s="198">
        <v>25.8</v>
      </c>
      <c r="D749" s="198">
        <v>18.2</v>
      </c>
      <c r="E749" s="198">
        <v>10.7</v>
      </c>
      <c r="F749" s="198">
        <v>7.5</v>
      </c>
      <c r="G749" s="198">
        <v>1.5</v>
      </c>
      <c r="H749" s="198">
        <v>3</v>
      </c>
      <c r="I749" s="198">
        <v>-9.1</v>
      </c>
      <c r="J749" s="198">
        <v>10.3</v>
      </c>
      <c r="K749" s="198">
        <v>5.5</v>
      </c>
      <c r="L749" s="198">
        <v>9.1</v>
      </c>
      <c r="M749" s="198">
        <v>15</v>
      </c>
      <c r="N749" s="206">
        <v>16.100000000000001</v>
      </c>
    </row>
    <row r="750" spans="1:14">
      <c r="A750" s="205" t="s">
        <v>869</v>
      </c>
      <c r="B750" s="197">
        <v>22</v>
      </c>
      <c r="C750" s="198">
        <v>28.5</v>
      </c>
      <c r="D750" s="198">
        <v>16.399999999999999</v>
      </c>
      <c r="E750" s="198">
        <v>13.6</v>
      </c>
      <c r="F750" s="198">
        <v>8.1</v>
      </c>
      <c r="G750" s="198">
        <v>-0.4</v>
      </c>
      <c r="H750" s="198">
        <v>7</v>
      </c>
      <c r="I750" s="198">
        <v>-12.6</v>
      </c>
      <c r="J750" s="198">
        <v>10.4</v>
      </c>
      <c r="K750" s="198">
        <v>2.7</v>
      </c>
      <c r="L750" s="198">
        <v>9.9</v>
      </c>
      <c r="M750" s="198">
        <v>19.899999999999999</v>
      </c>
      <c r="N750" s="206">
        <v>20.6</v>
      </c>
    </row>
    <row r="751" spans="1:14">
      <c r="A751" s="205" t="s">
        <v>869</v>
      </c>
      <c r="B751" s="197">
        <v>23</v>
      </c>
      <c r="C751" s="198">
        <v>22.5</v>
      </c>
      <c r="D751" s="198">
        <v>17.7</v>
      </c>
      <c r="E751" s="198">
        <v>10.9</v>
      </c>
      <c r="F751" s="198">
        <v>7.4</v>
      </c>
      <c r="G751" s="198">
        <v>-0.7</v>
      </c>
      <c r="H751" s="198">
        <v>7.1</v>
      </c>
      <c r="I751" s="198">
        <v>-2.8</v>
      </c>
      <c r="J751" s="198">
        <v>3.1</v>
      </c>
      <c r="K751" s="198">
        <v>3</v>
      </c>
      <c r="L751" s="198">
        <v>7.1</v>
      </c>
      <c r="M751" s="198">
        <v>16.7</v>
      </c>
      <c r="N751" s="206">
        <v>23.7</v>
      </c>
    </row>
    <row r="752" spans="1:14">
      <c r="A752" s="205" t="s">
        <v>869</v>
      </c>
      <c r="B752" s="197">
        <v>24</v>
      </c>
      <c r="C752" s="198">
        <v>22.9</v>
      </c>
      <c r="D752" s="198">
        <v>20.7</v>
      </c>
      <c r="E752" s="198">
        <v>11.3</v>
      </c>
      <c r="F752" s="198">
        <v>6.6</v>
      </c>
      <c r="G752" s="198">
        <v>-1.4</v>
      </c>
      <c r="H752" s="198">
        <v>5.2</v>
      </c>
      <c r="I752" s="198">
        <v>1.1000000000000001</v>
      </c>
      <c r="J752" s="198">
        <v>-0.1</v>
      </c>
      <c r="K752" s="198">
        <v>3.3</v>
      </c>
      <c r="L752" s="198">
        <v>2.6</v>
      </c>
      <c r="M752" s="198">
        <v>14.4</v>
      </c>
      <c r="N752" s="206">
        <v>26.4</v>
      </c>
    </row>
    <row r="753" spans="1:14">
      <c r="A753" s="205" t="s">
        <v>869</v>
      </c>
      <c r="B753" s="197">
        <v>25</v>
      </c>
      <c r="C753" s="198">
        <v>22</v>
      </c>
      <c r="D753" s="198">
        <v>15.9</v>
      </c>
      <c r="E753" s="198">
        <v>12.8</v>
      </c>
      <c r="F753" s="198">
        <v>8.6</v>
      </c>
      <c r="G753" s="198">
        <v>0.3</v>
      </c>
      <c r="H753" s="198">
        <v>5</v>
      </c>
      <c r="I753" s="198">
        <v>3.7</v>
      </c>
      <c r="J753" s="198">
        <v>0.5</v>
      </c>
      <c r="K753" s="198">
        <v>3.9</v>
      </c>
      <c r="L753" s="198">
        <v>2.1</v>
      </c>
      <c r="M753" s="198">
        <v>13.8</v>
      </c>
      <c r="N753" s="206">
        <v>20</v>
      </c>
    </row>
    <row r="754" spans="1:14">
      <c r="A754" s="205" t="s">
        <v>869</v>
      </c>
      <c r="B754" s="197">
        <v>26</v>
      </c>
      <c r="C754" s="198">
        <v>17.3</v>
      </c>
      <c r="D754" s="198">
        <v>18</v>
      </c>
      <c r="E754" s="198">
        <v>12.5</v>
      </c>
      <c r="F754" s="198">
        <v>9.5</v>
      </c>
      <c r="G754" s="198">
        <v>0.6</v>
      </c>
      <c r="H754" s="198">
        <v>6.4</v>
      </c>
      <c r="I754" s="198">
        <v>2.6</v>
      </c>
      <c r="J754" s="198">
        <v>-0.4</v>
      </c>
      <c r="K754" s="198">
        <v>4.3</v>
      </c>
      <c r="L754" s="198">
        <v>3.9</v>
      </c>
      <c r="M754" s="198">
        <v>17.100000000000001</v>
      </c>
      <c r="N754" s="206">
        <v>18.7</v>
      </c>
    </row>
    <row r="755" spans="1:14">
      <c r="A755" s="205" t="s">
        <v>869</v>
      </c>
      <c r="B755" s="197">
        <v>27</v>
      </c>
      <c r="C755" s="198">
        <v>15.8</v>
      </c>
      <c r="D755" s="198">
        <v>21.7</v>
      </c>
      <c r="E755" s="198">
        <v>11.2</v>
      </c>
      <c r="F755" s="198">
        <v>7.5</v>
      </c>
      <c r="G755" s="198">
        <v>1.2</v>
      </c>
      <c r="H755" s="198">
        <v>2.9</v>
      </c>
      <c r="I755" s="198">
        <v>6.1</v>
      </c>
      <c r="J755" s="198">
        <v>-0.1</v>
      </c>
      <c r="K755" s="198">
        <v>6.9</v>
      </c>
      <c r="L755" s="198">
        <v>3.7</v>
      </c>
      <c r="M755" s="198">
        <v>18.399999999999999</v>
      </c>
      <c r="N755" s="206">
        <v>15.5</v>
      </c>
    </row>
    <row r="756" spans="1:14">
      <c r="A756" s="205" t="s">
        <v>869</v>
      </c>
      <c r="B756" s="197">
        <v>28</v>
      </c>
      <c r="C756" s="198">
        <v>17.899999999999999</v>
      </c>
      <c r="D756" s="198">
        <v>23.8</v>
      </c>
      <c r="E756" s="198">
        <v>10.7</v>
      </c>
      <c r="F756" s="198">
        <v>7.7</v>
      </c>
      <c r="G756" s="198">
        <v>0.3</v>
      </c>
      <c r="H756" s="198">
        <v>3.3</v>
      </c>
      <c r="I756" s="198">
        <v>4.8</v>
      </c>
      <c r="J756" s="198">
        <v>2.9</v>
      </c>
      <c r="K756" s="198">
        <v>9.5</v>
      </c>
      <c r="L756" s="198">
        <v>3.7</v>
      </c>
      <c r="M756" s="198">
        <v>18.8</v>
      </c>
      <c r="N756" s="206">
        <v>18.5</v>
      </c>
    </row>
    <row r="757" spans="1:14">
      <c r="A757" s="205" t="s">
        <v>869</v>
      </c>
      <c r="B757" s="197">
        <v>29</v>
      </c>
      <c r="C757" s="198">
        <v>15.4</v>
      </c>
      <c r="D757" s="198">
        <v>24.5</v>
      </c>
      <c r="E757" s="198">
        <v>9.4</v>
      </c>
      <c r="F757" s="198">
        <v>7.6</v>
      </c>
      <c r="G757" s="198">
        <v>3.4</v>
      </c>
      <c r="H757" s="198">
        <v>3.9</v>
      </c>
      <c r="I757" s="198">
        <v>3.7</v>
      </c>
      <c r="J757" s="198">
        <v>2.2999999999999998</v>
      </c>
      <c r="K757" s="198">
        <v>7.1</v>
      </c>
      <c r="L757" s="198">
        <v>6.9</v>
      </c>
      <c r="M757" s="198">
        <v>20.6</v>
      </c>
      <c r="N757" s="206">
        <v>20.2</v>
      </c>
    </row>
    <row r="758" spans="1:14">
      <c r="A758" s="205" t="s">
        <v>869</v>
      </c>
      <c r="B758" s="197">
        <v>30</v>
      </c>
      <c r="C758" s="198">
        <v>15.9</v>
      </c>
      <c r="D758" s="198">
        <v>25.4</v>
      </c>
      <c r="E758" s="198">
        <v>8.5</v>
      </c>
      <c r="F758" s="198">
        <v>7.7</v>
      </c>
      <c r="G758" s="198">
        <v>7.3</v>
      </c>
      <c r="H758" s="198">
        <v>-0.2</v>
      </c>
      <c r="I758" s="198">
        <v>7.2</v>
      </c>
      <c r="J758" s="198"/>
      <c r="K758" s="198">
        <v>8.3000000000000007</v>
      </c>
      <c r="L758" s="198">
        <v>11.6</v>
      </c>
      <c r="M758" s="198">
        <v>19.399999999999999</v>
      </c>
      <c r="N758" s="206">
        <v>19.8</v>
      </c>
    </row>
    <row r="759" spans="1:14" ht="15" thickBot="1">
      <c r="A759" s="213" t="s">
        <v>869</v>
      </c>
      <c r="B759" s="214">
        <v>31</v>
      </c>
      <c r="C759" s="215">
        <v>17.7</v>
      </c>
      <c r="D759" s="215">
        <v>25.6</v>
      </c>
      <c r="E759" s="215"/>
      <c r="F759" s="215">
        <v>9.3000000000000007</v>
      </c>
      <c r="G759" s="215"/>
      <c r="H759" s="215">
        <v>-2.7</v>
      </c>
      <c r="I759" s="215">
        <v>2.2999999999999998</v>
      </c>
      <c r="J759" s="215"/>
      <c r="K759" s="215">
        <v>13.3</v>
      </c>
      <c r="L759" s="215"/>
      <c r="M759" s="215">
        <v>16.100000000000001</v>
      </c>
      <c r="N759" s="216"/>
    </row>
    <row r="760" spans="1:14">
      <c r="A760" s="217" t="s">
        <v>652</v>
      </c>
      <c r="B760" s="218" t="s">
        <v>211</v>
      </c>
      <c r="C760" s="219">
        <v>0</v>
      </c>
      <c r="D760" s="219">
        <v>0</v>
      </c>
      <c r="E760" s="219">
        <v>18</v>
      </c>
      <c r="F760" s="219">
        <v>28</v>
      </c>
      <c r="G760" s="219">
        <v>30</v>
      </c>
      <c r="H760" s="219">
        <v>31</v>
      </c>
      <c r="I760" s="219">
        <v>31</v>
      </c>
      <c r="J760" s="219">
        <v>29</v>
      </c>
      <c r="K760" s="219">
        <v>30</v>
      </c>
      <c r="L760" s="219">
        <v>29</v>
      </c>
      <c r="M760" s="219">
        <v>10</v>
      </c>
      <c r="N760" s="220">
        <v>1</v>
      </c>
    </row>
    <row r="761" spans="1:14" ht="15" thickBot="1">
      <c r="A761" s="209" t="s">
        <v>651</v>
      </c>
      <c r="B761" s="210" t="s">
        <v>650</v>
      </c>
      <c r="C761" s="211">
        <v>21.380645161290317</v>
      </c>
      <c r="D761" s="211">
        <v>22.325806451612905</v>
      </c>
      <c r="E761" s="211">
        <v>13.229999999999997</v>
      </c>
      <c r="F761" s="211">
        <v>8.3967741935483851</v>
      </c>
      <c r="G761" s="211">
        <v>5.7733333333333352</v>
      </c>
      <c r="H761" s="211">
        <v>3.7193548387096773</v>
      </c>
      <c r="I761" s="211">
        <v>-1.2548387096774192</v>
      </c>
      <c r="J761" s="211">
        <v>3.5275862068965518</v>
      </c>
      <c r="K761" s="211">
        <v>3.8870967741935489</v>
      </c>
      <c r="L761" s="211">
        <v>8.0299999999999976</v>
      </c>
      <c r="M761" s="211">
        <v>14.003225806451612</v>
      </c>
      <c r="N761" s="212">
        <v>17.75333333333333</v>
      </c>
    </row>
    <row r="762" spans="1:14">
      <c r="B762" s="108"/>
      <c r="C762" s="105"/>
      <c r="D762" s="105"/>
      <c r="E762" s="107"/>
      <c r="F762" s="105"/>
      <c r="G762" s="105"/>
      <c r="H762" s="106"/>
      <c r="I762" s="105"/>
      <c r="J762" s="105"/>
      <c r="K762" s="105"/>
      <c r="L762" s="105"/>
      <c r="M762" s="105"/>
      <c r="N762" s="105"/>
    </row>
    <row r="763" spans="1:14" ht="15" thickBot="1">
      <c r="A763" s="96" t="s">
        <v>1128</v>
      </c>
      <c r="C763" s="105"/>
      <c r="D763" s="105"/>
      <c r="E763" s="107"/>
      <c r="F763" s="105"/>
      <c r="G763" s="105"/>
      <c r="H763" s="106"/>
      <c r="I763" s="105"/>
      <c r="J763" s="105"/>
      <c r="K763" s="105"/>
      <c r="L763" s="105"/>
      <c r="M763" s="105"/>
      <c r="N763" s="105"/>
    </row>
    <row r="764" spans="1:14">
      <c r="A764" s="109"/>
      <c r="B764" s="233" t="s">
        <v>236</v>
      </c>
      <c r="C764" s="234" t="s">
        <v>666</v>
      </c>
      <c r="D764" s="234" t="s">
        <v>666</v>
      </c>
      <c r="E764" s="234" t="s">
        <v>666</v>
      </c>
      <c r="F764" s="234" t="s">
        <v>666</v>
      </c>
      <c r="G764" s="234" t="s">
        <v>666</v>
      </c>
      <c r="H764" s="234" t="s">
        <v>666</v>
      </c>
      <c r="I764" s="234" t="s">
        <v>1108</v>
      </c>
      <c r="J764" s="234" t="s">
        <v>1108</v>
      </c>
      <c r="K764" s="234" t="s">
        <v>1108</v>
      </c>
      <c r="L764" s="234" t="s">
        <v>1108</v>
      </c>
      <c r="M764" s="234" t="s">
        <v>1108</v>
      </c>
      <c r="N764" s="235" t="s">
        <v>1108</v>
      </c>
    </row>
    <row r="765" spans="1:14" ht="15" thickBot="1">
      <c r="A765" s="109"/>
      <c r="B765" s="238" t="s">
        <v>195</v>
      </c>
      <c r="C765" s="236" t="s">
        <v>665</v>
      </c>
      <c r="D765" s="236" t="s">
        <v>664</v>
      </c>
      <c r="E765" s="236" t="s">
        <v>663</v>
      </c>
      <c r="F765" s="236" t="s">
        <v>662</v>
      </c>
      <c r="G765" s="236" t="s">
        <v>661</v>
      </c>
      <c r="H765" s="236" t="s">
        <v>660</v>
      </c>
      <c r="I765" s="236" t="s">
        <v>659</v>
      </c>
      <c r="J765" s="236" t="s">
        <v>658</v>
      </c>
      <c r="K765" s="236" t="s">
        <v>657</v>
      </c>
      <c r="L765" s="236" t="s">
        <v>656</v>
      </c>
      <c r="M765" s="236" t="s">
        <v>655</v>
      </c>
      <c r="N765" s="237" t="s">
        <v>654</v>
      </c>
    </row>
    <row r="766" spans="1:14" ht="15" thickBot="1">
      <c r="A766" s="195" t="s">
        <v>742</v>
      </c>
      <c r="B766" s="196" t="s">
        <v>653</v>
      </c>
    </row>
    <row r="767" spans="1:14">
      <c r="A767" s="201" t="s">
        <v>874</v>
      </c>
      <c r="B767" s="202">
        <v>1</v>
      </c>
      <c r="C767" s="203">
        <v>19.899999999999999</v>
      </c>
      <c r="D767" s="203">
        <v>19.5</v>
      </c>
      <c r="E767" s="203">
        <v>24</v>
      </c>
      <c r="F767" s="203">
        <v>7.5</v>
      </c>
      <c r="G767" s="203">
        <v>6.2</v>
      </c>
      <c r="H767" s="203">
        <v>3.7</v>
      </c>
      <c r="I767" s="203">
        <v>-2.8</v>
      </c>
      <c r="J767" s="203">
        <v>3.9</v>
      </c>
      <c r="K767" s="203">
        <v>-0.8</v>
      </c>
      <c r="L767" s="203">
        <v>2.7</v>
      </c>
      <c r="M767" s="203">
        <v>10.5</v>
      </c>
      <c r="N767" s="204">
        <v>18.2</v>
      </c>
    </row>
    <row r="768" spans="1:14">
      <c r="A768" s="205" t="s">
        <v>874</v>
      </c>
      <c r="B768" s="197">
        <v>2</v>
      </c>
      <c r="C768" s="198">
        <v>21.6</v>
      </c>
      <c r="D768" s="198">
        <v>18</v>
      </c>
      <c r="E768" s="198">
        <v>16.2</v>
      </c>
      <c r="F768" s="198">
        <v>8.8000000000000007</v>
      </c>
      <c r="G768" s="198">
        <v>3.8</v>
      </c>
      <c r="H768" s="198">
        <v>5.3</v>
      </c>
      <c r="I768" s="198">
        <v>-5.4</v>
      </c>
      <c r="J768" s="198">
        <v>8.8000000000000007</v>
      </c>
      <c r="K768" s="198">
        <v>0.7</v>
      </c>
      <c r="L768" s="198">
        <v>6.2</v>
      </c>
      <c r="M768" s="198">
        <v>10.7</v>
      </c>
      <c r="N768" s="206">
        <v>15.9</v>
      </c>
    </row>
    <row r="769" spans="1:14">
      <c r="A769" s="205" t="s">
        <v>874</v>
      </c>
      <c r="B769" s="197">
        <v>3</v>
      </c>
      <c r="C769" s="198">
        <v>23</v>
      </c>
      <c r="D769" s="198">
        <v>22.2</v>
      </c>
      <c r="E769" s="198">
        <v>16.100000000000001</v>
      </c>
      <c r="F769" s="198">
        <v>12.9</v>
      </c>
      <c r="G769" s="198">
        <v>2.5</v>
      </c>
      <c r="H769" s="198">
        <v>3.7</v>
      </c>
      <c r="I769" s="198">
        <v>-7</v>
      </c>
      <c r="J769" s="198">
        <v>2.2000000000000002</v>
      </c>
      <c r="K769" s="198">
        <v>1</v>
      </c>
      <c r="L769" s="198">
        <v>11.1</v>
      </c>
      <c r="M769" s="198">
        <v>10.5</v>
      </c>
      <c r="N769" s="206">
        <v>16</v>
      </c>
    </row>
    <row r="770" spans="1:14">
      <c r="A770" s="205" t="s">
        <v>874</v>
      </c>
      <c r="B770" s="197">
        <v>4</v>
      </c>
      <c r="C770" s="198">
        <v>24.6</v>
      </c>
      <c r="D770" s="198">
        <v>24</v>
      </c>
      <c r="E770" s="198">
        <v>14.5</v>
      </c>
      <c r="F770" s="198">
        <v>13.7</v>
      </c>
      <c r="G770" s="198">
        <v>3</v>
      </c>
      <c r="H770" s="198">
        <v>2.2999999999999998</v>
      </c>
      <c r="I770" s="198">
        <v>-8</v>
      </c>
      <c r="J770" s="198">
        <v>0.3</v>
      </c>
      <c r="K770" s="198">
        <v>1.9</v>
      </c>
      <c r="L770" s="198">
        <v>13.2</v>
      </c>
      <c r="M770" s="198">
        <v>8</v>
      </c>
      <c r="N770" s="206">
        <v>17.7</v>
      </c>
    </row>
    <row r="771" spans="1:14">
      <c r="A771" s="205" t="s">
        <v>874</v>
      </c>
      <c r="B771" s="197">
        <v>5</v>
      </c>
      <c r="C771" s="198">
        <v>23.9</v>
      </c>
      <c r="D771" s="198">
        <v>23.1</v>
      </c>
      <c r="E771" s="198">
        <v>12.5</v>
      </c>
      <c r="F771" s="198">
        <v>11.9</v>
      </c>
      <c r="G771" s="198">
        <v>5.4</v>
      </c>
      <c r="H771" s="198">
        <v>5.2</v>
      </c>
      <c r="I771" s="198">
        <v>-5.5</v>
      </c>
      <c r="J771" s="198">
        <v>0.5</v>
      </c>
      <c r="K771" s="198">
        <v>3</v>
      </c>
      <c r="L771" s="198">
        <v>14.7</v>
      </c>
      <c r="M771" s="198">
        <v>12</v>
      </c>
      <c r="N771" s="206">
        <v>16.100000000000001</v>
      </c>
    </row>
    <row r="772" spans="1:14">
      <c r="A772" s="205" t="s">
        <v>874</v>
      </c>
      <c r="B772" s="197">
        <v>6</v>
      </c>
      <c r="C772" s="198">
        <v>21.8</v>
      </c>
      <c r="D772" s="198">
        <v>25.6</v>
      </c>
      <c r="E772" s="198">
        <v>9.5</v>
      </c>
      <c r="F772" s="198">
        <v>12.9</v>
      </c>
      <c r="G772" s="198">
        <v>5.9</v>
      </c>
      <c r="H772" s="198">
        <v>4.4000000000000004</v>
      </c>
      <c r="I772" s="198">
        <v>-3.2</v>
      </c>
      <c r="J772" s="198">
        <v>3.4</v>
      </c>
      <c r="K772" s="198">
        <v>3.1</v>
      </c>
      <c r="L772" s="198">
        <v>10.199999999999999</v>
      </c>
      <c r="M772" s="198">
        <v>14.3</v>
      </c>
      <c r="N772" s="206">
        <v>16.600000000000001</v>
      </c>
    </row>
    <row r="773" spans="1:14">
      <c r="A773" s="205" t="s">
        <v>874</v>
      </c>
      <c r="B773" s="197">
        <v>7</v>
      </c>
      <c r="C773" s="198">
        <v>24.4</v>
      </c>
      <c r="D773" s="198">
        <v>27.2</v>
      </c>
      <c r="E773" s="198">
        <v>8.9</v>
      </c>
      <c r="F773" s="198">
        <v>13</v>
      </c>
      <c r="G773" s="198">
        <v>10.6</v>
      </c>
      <c r="H773" s="198">
        <v>5.8</v>
      </c>
      <c r="I773" s="198">
        <v>-2.2000000000000002</v>
      </c>
      <c r="J773" s="198">
        <v>2.8</v>
      </c>
      <c r="K773" s="198">
        <v>1.4</v>
      </c>
      <c r="L773" s="198">
        <v>11.1</v>
      </c>
      <c r="M773" s="198">
        <v>15.5</v>
      </c>
      <c r="N773" s="206">
        <v>16.600000000000001</v>
      </c>
    </row>
    <row r="774" spans="1:14">
      <c r="A774" s="205" t="s">
        <v>874</v>
      </c>
      <c r="B774" s="197">
        <v>8</v>
      </c>
      <c r="C774" s="198">
        <v>17.5</v>
      </c>
      <c r="D774" s="198">
        <v>27.5</v>
      </c>
      <c r="E774" s="198">
        <v>11.5</v>
      </c>
      <c r="F774" s="198">
        <v>10</v>
      </c>
      <c r="G774" s="198">
        <v>9.6999999999999993</v>
      </c>
      <c r="H774" s="198">
        <v>4.8</v>
      </c>
      <c r="I774" s="198">
        <v>-1.2</v>
      </c>
      <c r="J774" s="198">
        <v>5.7</v>
      </c>
      <c r="K774" s="198">
        <v>0.5</v>
      </c>
      <c r="L774" s="198">
        <v>7.8</v>
      </c>
      <c r="M774" s="198">
        <v>14.1</v>
      </c>
      <c r="N774" s="206">
        <v>16.399999999999999</v>
      </c>
    </row>
    <row r="775" spans="1:14">
      <c r="A775" s="205" t="s">
        <v>874</v>
      </c>
      <c r="B775" s="197">
        <v>9</v>
      </c>
      <c r="C775" s="198">
        <v>14</v>
      </c>
      <c r="D775" s="198">
        <v>24.6</v>
      </c>
      <c r="E775" s="198">
        <v>9.8000000000000007</v>
      </c>
      <c r="F775" s="198">
        <v>8.1</v>
      </c>
      <c r="G775" s="198">
        <v>9.3000000000000007</v>
      </c>
      <c r="H775" s="198">
        <v>1.7</v>
      </c>
      <c r="I775" s="198">
        <v>-1.4</v>
      </c>
      <c r="J775" s="198">
        <v>7.4</v>
      </c>
      <c r="K775" s="198">
        <v>0.8</v>
      </c>
      <c r="L775" s="198">
        <v>5.3</v>
      </c>
      <c r="M775" s="198">
        <v>14.8</v>
      </c>
      <c r="N775" s="206">
        <v>15.7</v>
      </c>
    </row>
    <row r="776" spans="1:14">
      <c r="A776" s="205" t="s">
        <v>874</v>
      </c>
      <c r="B776" s="197">
        <v>10</v>
      </c>
      <c r="C776" s="198">
        <v>12.3</v>
      </c>
      <c r="D776" s="198">
        <v>26.4</v>
      </c>
      <c r="E776" s="198">
        <v>12</v>
      </c>
      <c r="F776" s="198">
        <v>5.9</v>
      </c>
      <c r="G776" s="198">
        <v>12.4</v>
      </c>
      <c r="H776" s="198">
        <v>0.7</v>
      </c>
      <c r="I776" s="198">
        <v>1</v>
      </c>
      <c r="J776" s="198">
        <v>3</v>
      </c>
      <c r="K776" s="198">
        <v>3.7</v>
      </c>
      <c r="L776" s="198">
        <v>5</v>
      </c>
      <c r="M776" s="198">
        <v>16</v>
      </c>
      <c r="N776" s="206">
        <v>14.5</v>
      </c>
    </row>
    <row r="777" spans="1:14">
      <c r="A777" s="205" t="s">
        <v>874</v>
      </c>
      <c r="B777" s="197">
        <v>11</v>
      </c>
      <c r="C777" s="198">
        <v>16.2</v>
      </c>
      <c r="D777" s="198">
        <v>24.5</v>
      </c>
      <c r="E777" s="198">
        <v>13</v>
      </c>
      <c r="F777" s="198">
        <v>2.9</v>
      </c>
      <c r="G777" s="198">
        <v>12.1</v>
      </c>
      <c r="H777" s="198">
        <v>-0.3</v>
      </c>
      <c r="I777" s="198">
        <v>1</v>
      </c>
      <c r="J777" s="198">
        <v>1.4</v>
      </c>
      <c r="K777" s="198">
        <v>3</v>
      </c>
      <c r="L777" s="198">
        <v>8.4</v>
      </c>
      <c r="M777" s="198">
        <v>16.100000000000001</v>
      </c>
      <c r="N777" s="206">
        <v>13.4</v>
      </c>
    </row>
    <row r="778" spans="1:14">
      <c r="A778" s="205" t="s">
        <v>874</v>
      </c>
      <c r="B778" s="197">
        <v>12</v>
      </c>
      <c r="C778" s="198">
        <v>18.600000000000001</v>
      </c>
      <c r="D778" s="198">
        <v>22.1</v>
      </c>
      <c r="E778" s="198">
        <v>14.2</v>
      </c>
      <c r="F778" s="198">
        <v>0.9</v>
      </c>
      <c r="G778" s="198">
        <v>6.4</v>
      </c>
      <c r="H778" s="198">
        <v>1.7</v>
      </c>
      <c r="I778" s="198">
        <v>2.2000000000000002</v>
      </c>
      <c r="J778" s="198">
        <v>0.1</v>
      </c>
      <c r="K778" s="198">
        <v>2.1</v>
      </c>
      <c r="L778" s="198">
        <v>8.3000000000000007</v>
      </c>
      <c r="M778" s="198">
        <v>17</v>
      </c>
      <c r="N778" s="206">
        <v>16.399999999999999</v>
      </c>
    </row>
    <row r="779" spans="1:14">
      <c r="A779" s="205" t="s">
        <v>874</v>
      </c>
      <c r="B779" s="197">
        <v>13</v>
      </c>
      <c r="C779" s="198">
        <v>15.9</v>
      </c>
      <c r="D779" s="198">
        <v>24.6</v>
      </c>
      <c r="E779" s="198">
        <v>17.600000000000001</v>
      </c>
      <c r="F779" s="198">
        <v>2.5</v>
      </c>
      <c r="G779" s="198">
        <v>8.1</v>
      </c>
      <c r="H779" s="198">
        <v>1.9</v>
      </c>
      <c r="I779" s="198">
        <v>0.7</v>
      </c>
      <c r="J779" s="198">
        <v>1</v>
      </c>
      <c r="K779" s="198">
        <v>0.8</v>
      </c>
      <c r="L779" s="198">
        <v>10.6</v>
      </c>
      <c r="M779" s="198">
        <v>15.4</v>
      </c>
      <c r="N779" s="206">
        <v>15.4</v>
      </c>
    </row>
    <row r="780" spans="1:14">
      <c r="A780" s="205" t="s">
        <v>874</v>
      </c>
      <c r="B780" s="197">
        <v>14</v>
      </c>
      <c r="C780" s="198">
        <v>17.899999999999999</v>
      </c>
      <c r="D780" s="198">
        <v>26.1</v>
      </c>
      <c r="E780" s="198">
        <v>16.7</v>
      </c>
      <c r="F780" s="198">
        <v>6.5</v>
      </c>
      <c r="G780" s="198">
        <v>4.3</v>
      </c>
      <c r="H780" s="198">
        <v>0.1</v>
      </c>
      <c r="I780" s="198">
        <v>-1.3</v>
      </c>
      <c r="J780" s="198">
        <v>4.3</v>
      </c>
      <c r="K780" s="198">
        <v>1.9</v>
      </c>
      <c r="L780" s="198">
        <v>8.1999999999999993</v>
      </c>
      <c r="M780" s="198">
        <v>11.5</v>
      </c>
      <c r="N780" s="206">
        <v>15.9</v>
      </c>
    </row>
    <row r="781" spans="1:14">
      <c r="A781" s="205" t="s">
        <v>874</v>
      </c>
      <c r="B781" s="197">
        <v>15</v>
      </c>
      <c r="C781" s="198">
        <v>17.899999999999999</v>
      </c>
      <c r="D781" s="198">
        <v>22.7</v>
      </c>
      <c r="E781" s="198">
        <v>15.4</v>
      </c>
      <c r="F781" s="198">
        <v>7.7</v>
      </c>
      <c r="G781" s="198">
        <v>7.8</v>
      </c>
      <c r="H781" s="198">
        <v>1.2</v>
      </c>
      <c r="I781" s="198">
        <v>-0.6</v>
      </c>
      <c r="J781" s="198">
        <v>2.2999999999999998</v>
      </c>
      <c r="K781" s="198">
        <v>0.6</v>
      </c>
      <c r="L781" s="198">
        <v>7.5</v>
      </c>
      <c r="M781" s="198">
        <v>4.8</v>
      </c>
      <c r="N781" s="206">
        <v>14.3</v>
      </c>
    </row>
    <row r="782" spans="1:14">
      <c r="A782" s="205" t="s">
        <v>874</v>
      </c>
      <c r="B782" s="197">
        <v>16</v>
      </c>
      <c r="C782" s="198">
        <v>20.7</v>
      </c>
      <c r="D782" s="198">
        <v>22.1</v>
      </c>
      <c r="E782" s="198">
        <v>16.8</v>
      </c>
      <c r="F782" s="198">
        <v>9.9</v>
      </c>
      <c r="G782" s="198">
        <v>8.1</v>
      </c>
      <c r="H782" s="198">
        <v>3.2</v>
      </c>
      <c r="I782" s="198">
        <v>-3.2</v>
      </c>
      <c r="J782" s="198">
        <v>0.6</v>
      </c>
      <c r="K782" s="198">
        <v>1.5</v>
      </c>
      <c r="L782" s="198">
        <v>10.3</v>
      </c>
      <c r="M782" s="198">
        <v>5.8</v>
      </c>
      <c r="N782" s="206">
        <v>16.8</v>
      </c>
    </row>
    <row r="783" spans="1:14">
      <c r="A783" s="205" t="s">
        <v>874</v>
      </c>
      <c r="B783" s="197">
        <v>17</v>
      </c>
      <c r="C783" s="198">
        <v>24</v>
      </c>
      <c r="D783" s="198">
        <v>19.5</v>
      </c>
      <c r="E783" s="198">
        <v>19.899999999999999</v>
      </c>
      <c r="F783" s="198">
        <v>5.5</v>
      </c>
      <c r="G783" s="198">
        <v>8.9</v>
      </c>
      <c r="H783" s="198">
        <v>3.1</v>
      </c>
      <c r="I783" s="198">
        <v>-5.2</v>
      </c>
      <c r="J783" s="198">
        <v>0.8</v>
      </c>
      <c r="K783" s="198">
        <v>3.5</v>
      </c>
      <c r="L783" s="198">
        <v>8.9</v>
      </c>
      <c r="M783" s="198">
        <v>7.9</v>
      </c>
      <c r="N783" s="206">
        <v>13.8</v>
      </c>
    </row>
    <row r="784" spans="1:14">
      <c r="A784" s="205" t="s">
        <v>874</v>
      </c>
      <c r="B784" s="197">
        <v>18</v>
      </c>
      <c r="C784" s="198">
        <v>23.6</v>
      </c>
      <c r="D784" s="198">
        <v>15.1</v>
      </c>
      <c r="E784" s="198">
        <v>13.5</v>
      </c>
      <c r="F784" s="198">
        <v>5.9</v>
      </c>
      <c r="G784" s="198">
        <v>10.199999999999999</v>
      </c>
      <c r="H784" s="198">
        <v>5.5</v>
      </c>
      <c r="I784" s="198">
        <v>-8.1</v>
      </c>
      <c r="J784" s="198">
        <v>1.9</v>
      </c>
      <c r="K784" s="198">
        <v>3</v>
      </c>
      <c r="L784" s="198">
        <v>7.1</v>
      </c>
      <c r="M784" s="198">
        <v>10.4</v>
      </c>
      <c r="N784" s="206">
        <v>15.5</v>
      </c>
    </row>
    <row r="785" spans="1:14">
      <c r="A785" s="205" t="s">
        <v>874</v>
      </c>
      <c r="B785" s="197">
        <v>19</v>
      </c>
      <c r="C785" s="198">
        <v>24.4</v>
      </c>
      <c r="D785" s="198">
        <v>18</v>
      </c>
      <c r="E785" s="198">
        <v>13.5</v>
      </c>
      <c r="F785" s="198">
        <v>6.6</v>
      </c>
      <c r="G785" s="198">
        <v>9.1</v>
      </c>
      <c r="H785" s="198">
        <v>6.7</v>
      </c>
      <c r="I785" s="198">
        <v>-10.5</v>
      </c>
      <c r="J785" s="198">
        <v>0.5</v>
      </c>
      <c r="K785" s="198">
        <v>2.9</v>
      </c>
      <c r="L785" s="198">
        <v>5.8</v>
      </c>
      <c r="M785" s="198">
        <v>13.4</v>
      </c>
      <c r="N785" s="206">
        <v>15.3</v>
      </c>
    </row>
    <row r="786" spans="1:14">
      <c r="A786" s="205" t="s">
        <v>874</v>
      </c>
      <c r="B786" s="197">
        <v>20</v>
      </c>
      <c r="C786" s="198">
        <v>20</v>
      </c>
      <c r="D786" s="198">
        <v>16.7</v>
      </c>
      <c r="E786" s="198">
        <v>10.7</v>
      </c>
      <c r="F786" s="198">
        <v>4</v>
      </c>
      <c r="G786" s="198">
        <v>5.0999999999999996</v>
      </c>
      <c r="H786" s="198">
        <v>2.7</v>
      </c>
      <c r="I786" s="198">
        <v>-8.1</v>
      </c>
      <c r="J786" s="198">
        <v>1</v>
      </c>
      <c r="K786" s="198">
        <v>2.6</v>
      </c>
      <c r="L786" s="198">
        <v>5.6</v>
      </c>
      <c r="M786" s="198">
        <v>13.6</v>
      </c>
      <c r="N786" s="206">
        <v>15.7</v>
      </c>
    </row>
    <row r="787" spans="1:14">
      <c r="A787" s="205" t="s">
        <v>874</v>
      </c>
      <c r="B787" s="197">
        <v>21</v>
      </c>
      <c r="C787" s="198">
        <v>23</v>
      </c>
      <c r="D787" s="198">
        <v>17.3</v>
      </c>
      <c r="E787" s="198">
        <v>11.1</v>
      </c>
      <c r="F787" s="198">
        <v>6.5</v>
      </c>
      <c r="G787" s="198">
        <v>1.1000000000000001</v>
      </c>
      <c r="H787" s="198">
        <v>2.9</v>
      </c>
      <c r="I787" s="198">
        <v>-8</v>
      </c>
      <c r="J787" s="198">
        <v>5.7</v>
      </c>
      <c r="K787" s="198">
        <v>4</v>
      </c>
      <c r="L787" s="198">
        <v>7.5</v>
      </c>
      <c r="M787" s="198">
        <v>14.9</v>
      </c>
      <c r="N787" s="206">
        <v>16.100000000000001</v>
      </c>
    </row>
    <row r="788" spans="1:14">
      <c r="A788" s="205" t="s">
        <v>874</v>
      </c>
      <c r="B788" s="197">
        <v>22</v>
      </c>
      <c r="C788" s="198">
        <v>26.3</v>
      </c>
      <c r="D788" s="198">
        <v>16.2</v>
      </c>
      <c r="E788" s="198">
        <v>13.2</v>
      </c>
      <c r="F788" s="198">
        <v>7.5</v>
      </c>
      <c r="G788" s="198">
        <v>-0.6</v>
      </c>
      <c r="H788" s="198">
        <v>7.7</v>
      </c>
      <c r="I788" s="198">
        <v>-11.5</v>
      </c>
      <c r="J788" s="198">
        <v>8.8000000000000007</v>
      </c>
      <c r="K788" s="198">
        <v>3.1</v>
      </c>
      <c r="L788" s="198">
        <v>8.1</v>
      </c>
      <c r="M788" s="198">
        <v>19.2</v>
      </c>
      <c r="N788" s="206">
        <v>20.2</v>
      </c>
    </row>
    <row r="789" spans="1:14">
      <c r="A789" s="205" t="s">
        <v>874</v>
      </c>
      <c r="B789" s="197">
        <v>23</v>
      </c>
      <c r="C789" s="198">
        <v>21.3</v>
      </c>
      <c r="D789" s="198">
        <v>17.5</v>
      </c>
      <c r="E789" s="198">
        <v>11.9</v>
      </c>
      <c r="F789" s="198">
        <v>7.1</v>
      </c>
      <c r="G789" s="198">
        <v>-1.2</v>
      </c>
      <c r="H789" s="198">
        <v>5.3</v>
      </c>
      <c r="I789" s="198">
        <v>-8.3000000000000007</v>
      </c>
      <c r="J789" s="198">
        <v>0.7</v>
      </c>
      <c r="K789" s="198">
        <v>3.6</v>
      </c>
      <c r="L789" s="198">
        <v>5.2</v>
      </c>
      <c r="M789" s="198">
        <v>21.1</v>
      </c>
      <c r="N789" s="206">
        <v>24.1</v>
      </c>
    </row>
    <row r="790" spans="1:14">
      <c r="A790" s="205" t="s">
        <v>874</v>
      </c>
      <c r="B790" s="197">
        <v>24</v>
      </c>
      <c r="C790" s="198">
        <v>21.7</v>
      </c>
      <c r="D790" s="198">
        <v>19.3</v>
      </c>
      <c r="E790" s="198">
        <v>12.6</v>
      </c>
      <c r="F790" s="198">
        <v>5.0999999999999996</v>
      </c>
      <c r="G790" s="198">
        <v>-1.6</v>
      </c>
      <c r="H790" s="198">
        <v>4.5999999999999996</v>
      </c>
      <c r="I790" s="198">
        <v>-0.2</v>
      </c>
      <c r="J790" s="198">
        <v>-0.7</v>
      </c>
      <c r="K790" s="198">
        <v>1.8</v>
      </c>
      <c r="L790" s="198">
        <v>2.1</v>
      </c>
      <c r="M790" s="198">
        <v>16.7</v>
      </c>
      <c r="N790" s="206">
        <v>25.9</v>
      </c>
    </row>
    <row r="791" spans="1:14">
      <c r="A791" s="205" t="s">
        <v>874</v>
      </c>
      <c r="B791" s="197">
        <v>25</v>
      </c>
      <c r="C791" s="198">
        <v>22.8</v>
      </c>
      <c r="D791" s="198">
        <v>15.1</v>
      </c>
      <c r="E791" s="198">
        <v>13.3</v>
      </c>
      <c r="F791" s="198">
        <v>7.2</v>
      </c>
      <c r="G791" s="198">
        <v>-1.6</v>
      </c>
      <c r="H791" s="198">
        <v>4.4000000000000004</v>
      </c>
      <c r="I791" s="198">
        <v>1</v>
      </c>
      <c r="J791" s="198">
        <v>0.3</v>
      </c>
      <c r="K791" s="198">
        <v>2.4</v>
      </c>
      <c r="L791" s="198">
        <v>1.8</v>
      </c>
      <c r="M791" s="198">
        <v>14.8</v>
      </c>
      <c r="N791" s="206">
        <v>23.6</v>
      </c>
    </row>
    <row r="792" spans="1:14">
      <c r="A792" s="205" t="s">
        <v>874</v>
      </c>
      <c r="B792" s="197">
        <v>26</v>
      </c>
      <c r="C792" s="198">
        <v>15.2</v>
      </c>
      <c r="D792" s="198">
        <v>16.899999999999999</v>
      </c>
      <c r="E792" s="198">
        <v>12</v>
      </c>
      <c r="F792" s="198">
        <v>6.1</v>
      </c>
      <c r="G792" s="198">
        <v>1.4</v>
      </c>
      <c r="H792" s="198">
        <v>6.9</v>
      </c>
      <c r="I792" s="198">
        <v>2.2999999999999998</v>
      </c>
      <c r="J792" s="198">
        <v>-1.7</v>
      </c>
      <c r="K792" s="198">
        <v>5</v>
      </c>
      <c r="L792" s="198">
        <v>3.1</v>
      </c>
      <c r="M792" s="198">
        <v>14.3</v>
      </c>
      <c r="N792" s="206">
        <v>17.600000000000001</v>
      </c>
    </row>
    <row r="793" spans="1:14">
      <c r="A793" s="205" t="s">
        <v>874</v>
      </c>
      <c r="B793" s="197">
        <v>27</v>
      </c>
      <c r="C793" s="198">
        <v>14.7</v>
      </c>
      <c r="D793" s="198">
        <v>21.3</v>
      </c>
      <c r="E793" s="198">
        <v>8.6</v>
      </c>
      <c r="F793" s="198">
        <v>7.4</v>
      </c>
      <c r="G793" s="198">
        <v>0.1</v>
      </c>
      <c r="H793" s="198">
        <v>2.7</v>
      </c>
      <c r="I793" s="198">
        <v>3.6</v>
      </c>
      <c r="J793" s="198">
        <v>0.3</v>
      </c>
      <c r="K793" s="198">
        <v>5.8</v>
      </c>
      <c r="L793" s="198">
        <v>3.4</v>
      </c>
      <c r="M793" s="198">
        <v>17.899999999999999</v>
      </c>
      <c r="N793" s="206">
        <v>14.8</v>
      </c>
    </row>
    <row r="794" spans="1:14">
      <c r="A794" s="205" t="s">
        <v>874</v>
      </c>
      <c r="B794" s="197">
        <v>28</v>
      </c>
      <c r="C794" s="198">
        <v>16.100000000000001</v>
      </c>
      <c r="D794" s="198">
        <v>20.6</v>
      </c>
      <c r="E794" s="198">
        <v>11</v>
      </c>
      <c r="F794" s="198">
        <v>8.6999999999999993</v>
      </c>
      <c r="G794" s="198">
        <v>-0.6</v>
      </c>
      <c r="H794" s="198">
        <v>4.9000000000000004</v>
      </c>
      <c r="I794" s="198">
        <v>2</v>
      </c>
      <c r="J794" s="198">
        <v>2.9</v>
      </c>
      <c r="K794" s="198">
        <v>9.1</v>
      </c>
      <c r="L794" s="198">
        <v>4</v>
      </c>
      <c r="M794" s="198">
        <v>16.7</v>
      </c>
      <c r="N794" s="206">
        <v>17.3</v>
      </c>
    </row>
    <row r="795" spans="1:14">
      <c r="A795" s="205" t="s">
        <v>874</v>
      </c>
      <c r="B795" s="197">
        <v>29</v>
      </c>
      <c r="C795" s="198">
        <v>14.4</v>
      </c>
      <c r="D795" s="198">
        <v>20.7</v>
      </c>
      <c r="E795" s="198">
        <v>10.7</v>
      </c>
      <c r="F795" s="198">
        <v>8</v>
      </c>
      <c r="G795" s="198">
        <v>0.6</v>
      </c>
      <c r="H795" s="198">
        <v>2</v>
      </c>
      <c r="I795" s="198">
        <v>2</v>
      </c>
      <c r="J795" s="198">
        <v>-0.6</v>
      </c>
      <c r="K795" s="198">
        <v>6.3</v>
      </c>
      <c r="L795" s="198">
        <v>6.9</v>
      </c>
      <c r="M795" s="198">
        <v>20</v>
      </c>
      <c r="N795" s="206">
        <v>19.5</v>
      </c>
    </row>
    <row r="796" spans="1:14">
      <c r="A796" s="205" t="s">
        <v>874</v>
      </c>
      <c r="B796" s="197">
        <v>30</v>
      </c>
      <c r="C796" s="198">
        <v>14</v>
      </c>
      <c r="D796" s="198">
        <v>23.7</v>
      </c>
      <c r="E796" s="198">
        <v>7.4</v>
      </c>
      <c r="F796" s="198">
        <v>8</v>
      </c>
      <c r="G796" s="198">
        <v>2</v>
      </c>
      <c r="H796" s="198">
        <v>-1.8</v>
      </c>
      <c r="I796" s="198">
        <v>4.8</v>
      </c>
      <c r="J796" s="198"/>
      <c r="K796" s="198">
        <v>6.5</v>
      </c>
      <c r="L796" s="198">
        <v>10.5</v>
      </c>
      <c r="M796" s="198">
        <v>18.8</v>
      </c>
      <c r="N796" s="206">
        <v>20</v>
      </c>
    </row>
    <row r="797" spans="1:14" ht="15" thickBot="1">
      <c r="A797" s="213" t="s">
        <v>874</v>
      </c>
      <c r="B797" s="214">
        <v>31</v>
      </c>
      <c r="C797" s="215">
        <v>14.5</v>
      </c>
      <c r="D797" s="215">
        <v>24</v>
      </c>
      <c r="E797" s="215"/>
      <c r="F797" s="215">
        <v>8.4</v>
      </c>
      <c r="G797" s="215"/>
      <c r="H797" s="215">
        <v>-4.0999999999999996</v>
      </c>
      <c r="I797" s="215">
        <v>1.7</v>
      </c>
      <c r="J797" s="215"/>
      <c r="K797" s="215">
        <v>8.5</v>
      </c>
      <c r="L797" s="215"/>
      <c r="M797" s="215">
        <v>16.399999999999999</v>
      </c>
      <c r="N797" s="216"/>
    </row>
    <row r="798" spans="1:14">
      <c r="A798" s="217" t="s">
        <v>652</v>
      </c>
      <c r="B798" s="218" t="s">
        <v>211</v>
      </c>
      <c r="C798" s="219">
        <v>0</v>
      </c>
      <c r="D798" s="219">
        <v>0</v>
      </c>
      <c r="E798" s="219">
        <v>16</v>
      </c>
      <c r="F798" s="219">
        <v>29</v>
      </c>
      <c r="G798" s="219">
        <v>31</v>
      </c>
      <c r="H798" s="219">
        <v>31</v>
      </c>
      <c r="I798" s="219">
        <v>31</v>
      </c>
      <c r="J798" s="219">
        <v>29</v>
      </c>
      <c r="K798" s="219">
        <v>31</v>
      </c>
      <c r="L798" s="219">
        <v>29</v>
      </c>
      <c r="M798" s="219">
        <v>10</v>
      </c>
      <c r="N798" s="220">
        <v>1</v>
      </c>
    </row>
    <row r="799" spans="1:14" ht="15" thickBot="1">
      <c r="A799" s="209" t="s">
        <v>651</v>
      </c>
      <c r="B799" s="210" t="s">
        <v>650</v>
      </c>
      <c r="C799" s="211">
        <v>19.554838709677419</v>
      </c>
      <c r="D799" s="211">
        <v>21.358064516129037</v>
      </c>
      <c r="E799" s="211">
        <v>13.270000000000001</v>
      </c>
      <c r="F799" s="211">
        <v>7.6483870967741936</v>
      </c>
      <c r="G799" s="211">
        <v>4.95</v>
      </c>
      <c r="H799" s="211">
        <v>3.1903225806451627</v>
      </c>
      <c r="I799" s="211">
        <v>-2.5612903225806458</v>
      </c>
      <c r="J799" s="211">
        <v>2.3310344827586205</v>
      </c>
      <c r="K799" s="211">
        <v>3.0096774193548388</v>
      </c>
      <c r="L799" s="211">
        <v>7.3533333333333344</v>
      </c>
      <c r="M799" s="211">
        <v>13.970967741935485</v>
      </c>
      <c r="N799" s="212">
        <v>17.176666666666673</v>
      </c>
    </row>
    <row r="800" spans="1:14">
      <c r="B800" s="108"/>
      <c r="C800" s="105"/>
      <c r="D800" s="105"/>
      <c r="E800" s="107"/>
      <c r="F800" s="105"/>
      <c r="G800" s="105"/>
      <c r="H800" s="106"/>
      <c r="I800" s="105"/>
      <c r="J800" s="105"/>
      <c r="K800" s="105"/>
      <c r="L800" s="105"/>
      <c r="M800" s="105"/>
      <c r="N800" s="105"/>
    </row>
    <row r="801" spans="1:14" ht="15" thickBot="1">
      <c r="A801" s="96" t="s">
        <v>1129</v>
      </c>
      <c r="C801" s="105"/>
      <c r="D801" s="105"/>
      <c r="E801" s="107"/>
      <c r="F801" s="105"/>
      <c r="G801" s="105"/>
      <c r="H801" s="106"/>
      <c r="I801" s="105"/>
      <c r="J801" s="105"/>
      <c r="K801" s="105"/>
      <c r="L801" s="105"/>
      <c r="M801" s="105"/>
      <c r="N801" s="105"/>
    </row>
    <row r="802" spans="1:14">
      <c r="A802" s="109"/>
      <c r="B802" s="233" t="s">
        <v>236</v>
      </c>
      <c r="C802" s="234" t="s">
        <v>666</v>
      </c>
      <c r="D802" s="234" t="s">
        <v>666</v>
      </c>
      <c r="E802" s="234" t="s">
        <v>666</v>
      </c>
      <c r="F802" s="234" t="s">
        <v>666</v>
      </c>
      <c r="G802" s="234" t="s">
        <v>666</v>
      </c>
      <c r="H802" s="234" t="s">
        <v>666</v>
      </c>
      <c r="I802" s="234" t="s">
        <v>1108</v>
      </c>
      <c r="J802" s="234" t="s">
        <v>1108</v>
      </c>
      <c r="K802" s="234" t="s">
        <v>1108</v>
      </c>
      <c r="L802" s="234" t="s">
        <v>1108</v>
      </c>
      <c r="M802" s="234" t="s">
        <v>1108</v>
      </c>
      <c r="N802" s="235" t="s">
        <v>1108</v>
      </c>
    </row>
    <row r="803" spans="1:14" ht="15" thickBot="1">
      <c r="A803" s="109"/>
      <c r="B803" s="238" t="s">
        <v>195</v>
      </c>
      <c r="C803" s="236" t="s">
        <v>665</v>
      </c>
      <c r="D803" s="236" t="s">
        <v>664</v>
      </c>
      <c r="E803" s="236" t="s">
        <v>663</v>
      </c>
      <c r="F803" s="236" t="s">
        <v>662</v>
      </c>
      <c r="G803" s="236" t="s">
        <v>661</v>
      </c>
      <c r="H803" s="236" t="s">
        <v>660</v>
      </c>
      <c r="I803" s="236" t="s">
        <v>659</v>
      </c>
      <c r="J803" s="236" t="s">
        <v>658</v>
      </c>
      <c r="K803" s="236" t="s">
        <v>657</v>
      </c>
      <c r="L803" s="236" t="s">
        <v>656</v>
      </c>
      <c r="M803" s="236" t="s">
        <v>655</v>
      </c>
      <c r="N803" s="237" t="s">
        <v>654</v>
      </c>
    </row>
    <row r="804" spans="1:14" ht="15" thickBot="1">
      <c r="A804" s="195" t="s">
        <v>742</v>
      </c>
      <c r="B804" s="196" t="s">
        <v>653</v>
      </c>
    </row>
    <row r="805" spans="1:14">
      <c r="A805" s="201" t="s">
        <v>879</v>
      </c>
      <c r="B805" s="202">
        <v>1</v>
      </c>
      <c r="C805" s="203">
        <v>20.5</v>
      </c>
      <c r="D805" s="203">
        <v>18.600000000000001</v>
      </c>
      <c r="E805" s="203">
        <v>24.3</v>
      </c>
      <c r="F805" s="203">
        <v>6.5</v>
      </c>
      <c r="G805" s="203">
        <v>6.7</v>
      </c>
      <c r="H805" s="203">
        <v>2.8</v>
      </c>
      <c r="I805" s="203">
        <v>-3.2</v>
      </c>
      <c r="J805" s="203">
        <v>3.5</v>
      </c>
      <c r="K805" s="203">
        <v>-0.6</v>
      </c>
      <c r="L805" s="203">
        <v>2.2000000000000002</v>
      </c>
      <c r="M805" s="203">
        <v>10.7</v>
      </c>
      <c r="N805" s="204">
        <v>17.899999999999999</v>
      </c>
    </row>
    <row r="806" spans="1:14">
      <c r="A806" s="205" t="s">
        <v>879</v>
      </c>
      <c r="B806" s="197">
        <v>2</v>
      </c>
      <c r="C806" s="198">
        <v>21.9</v>
      </c>
      <c r="D806" s="198">
        <v>18.100000000000001</v>
      </c>
      <c r="E806" s="198">
        <v>15.2</v>
      </c>
      <c r="F806" s="198">
        <v>8.9</v>
      </c>
      <c r="G806" s="198">
        <v>2.9</v>
      </c>
      <c r="H806" s="198">
        <v>4.8</v>
      </c>
      <c r="I806" s="198">
        <v>-5.0999999999999996</v>
      </c>
      <c r="J806" s="198">
        <v>9.1</v>
      </c>
      <c r="K806" s="198">
        <v>1.2</v>
      </c>
      <c r="L806" s="198">
        <v>5.6</v>
      </c>
      <c r="M806" s="198">
        <v>11</v>
      </c>
      <c r="N806" s="206">
        <v>15.7</v>
      </c>
    </row>
    <row r="807" spans="1:14">
      <c r="A807" s="205" t="s">
        <v>879</v>
      </c>
      <c r="B807" s="197">
        <v>3</v>
      </c>
      <c r="C807" s="198">
        <v>23</v>
      </c>
      <c r="D807" s="198">
        <v>21.8</v>
      </c>
      <c r="E807" s="198">
        <v>15.5</v>
      </c>
      <c r="F807" s="198">
        <v>13.4</v>
      </c>
      <c r="G807" s="198">
        <v>3.5</v>
      </c>
      <c r="H807" s="198">
        <v>2.9</v>
      </c>
      <c r="I807" s="198">
        <v>-6.6</v>
      </c>
      <c r="J807" s="198">
        <v>1.8</v>
      </c>
      <c r="K807" s="198">
        <v>1.2</v>
      </c>
      <c r="L807" s="198">
        <v>10.9</v>
      </c>
      <c r="M807" s="198">
        <v>11.1</v>
      </c>
      <c r="N807" s="206">
        <v>16.100000000000001</v>
      </c>
    </row>
    <row r="808" spans="1:14">
      <c r="A808" s="205" t="s">
        <v>879</v>
      </c>
      <c r="B808" s="197">
        <v>4</v>
      </c>
      <c r="C808" s="198">
        <v>24.3</v>
      </c>
      <c r="D808" s="198">
        <v>23.8</v>
      </c>
      <c r="E808" s="198">
        <v>15</v>
      </c>
      <c r="F808" s="198">
        <v>14</v>
      </c>
      <c r="G808" s="198">
        <v>2.9</v>
      </c>
      <c r="H808" s="198">
        <v>3.4</v>
      </c>
      <c r="I808" s="198">
        <v>-7.8</v>
      </c>
      <c r="J808" s="198">
        <v>0.8</v>
      </c>
      <c r="K808" s="198">
        <v>2</v>
      </c>
      <c r="L808" s="198">
        <v>12.3</v>
      </c>
      <c r="M808" s="198">
        <v>7.7</v>
      </c>
      <c r="N808" s="206">
        <v>17.2</v>
      </c>
    </row>
    <row r="809" spans="1:14">
      <c r="A809" s="205" t="s">
        <v>879</v>
      </c>
      <c r="B809" s="197">
        <v>5</v>
      </c>
      <c r="C809" s="198">
        <v>23.8</v>
      </c>
      <c r="D809" s="198">
        <v>22.3</v>
      </c>
      <c r="E809" s="198">
        <v>12.2</v>
      </c>
      <c r="F809" s="198">
        <v>12.1</v>
      </c>
      <c r="G809" s="198">
        <v>4.3</v>
      </c>
      <c r="H809" s="198">
        <v>5.3</v>
      </c>
      <c r="I809" s="198">
        <v>-5.8</v>
      </c>
      <c r="J809" s="198">
        <v>1.2</v>
      </c>
      <c r="K809" s="198">
        <v>3.5</v>
      </c>
      <c r="L809" s="198">
        <v>13.9</v>
      </c>
      <c r="M809" s="198">
        <v>12.1</v>
      </c>
      <c r="N809" s="206">
        <v>16.3</v>
      </c>
    </row>
    <row r="810" spans="1:14">
      <c r="A810" s="205" t="s">
        <v>879</v>
      </c>
      <c r="B810" s="197">
        <v>6</v>
      </c>
      <c r="C810" s="198">
        <v>21.1</v>
      </c>
      <c r="D810" s="198">
        <v>25.7</v>
      </c>
      <c r="E810" s="198">
        <v>9.9</v>
      </c>
      <c r="F810" s="198">
        <v>12.8</v>
      </c>
      <c r="G810" s="198">
        <v>5.9</v>
      </c>
      <c r="H810" s="198">
        <v>3.7</v>
      </c>
      <c r="I810" s="198">
        <v>-3.3</v>
      </c>
      <c r="J810" s="198">
        <v>4.3</v>
      </c>
      <c r="K810" s="198">
        <v>3.6</v>
      </c>
      <c r="L810" s="198">
        <v>10.7</v>
      </c>
      <c r="M810" s="198">
        <v>13.7</v>
      </c>
      <c r="N810" s="206">
        <v>16.3</v>
      </c>
    </row>
    <row r="811" spans="1:14">
      <c r="A811" s="205" t="s">
        <v>879</v>
      </c>
      <c r="B811" s="197">
        <v>7</v>
      </c>
      <c r="C811" s="198">
        <v>24.3</v>
      </c>
      <c r="D811" s="198">
        <v>26.5</v>
      </c>
      <c r="E811" s="198">
        <v>8.9</v>
      </c>
      <c r="F811" s="198">
        <v>12.7</v>
      </c>
      <c r="G811" s="198">
        <v>9.6</v>
      </c>
      <c r="H811" s="198">
        <v>5.7</v>
      </c>
      <c r="I811" s="198">
        <v>-2.2000000000000002</v>
      </c>
      <c r="J811" s="198">
        <v>4.5</v>
      </c>
      <c r="K811" s="198">
        <v>1.2</v>
      </c>
      <c r="L811" s="198">
        <v>11.2</v>
      </c>
      <c r="M811" s="198">
        <v>15.1</v>
      </c>
      <c r="N811" s="206">
        <v>16.399999999999999</v>
      </c>
    </row>
    <row r="812" spans="1:14">
      <c r="A812" s="205" t="s">
        <v>879</v>
      </c>
      <c r="B812" s="197">
        <v>8</v>
      </c>
      <c r="C812" s="198">
        <v>18.100000000000001</v>
      </c>
      <c r="D812" s="198">
        <v>27.6</v>
      </c>
      <c r="E812" s="198">
        <v>11.4</v>
      </c>
      <c r="F812" s="198">
        <v>10.4</v>
      </c>
      <c r="G812" s="198">
        <v>8.9</v>
      </c>
      <c r="H812" s="198">
        <v>4.8</v>
      </c>
      <c r="I812" s="198">
        <v>-1.6</v>
      </c>
      <c r="J812" s="198">
        <v>6.4</v>
      </c>
      <c r="K812" s="198">
        <v>0.6</v>
      </c>
      <c r="L812" s="198">
        <v>7.7</v>
      </c>
      <c r="M812" s="198">
        <v>14.1</v>
      </c>
      <c r="N812" s="206">
        <v>17.3</v>
      </c>
    </row>
    <row r="813" spans="1:14">
      <c r="A813" s="205" t="s">
        <v>879</v>
      </c>
      <c r="B813" s="197">
        <v>9</v>
      </c>
      <c r="C813" s="198">
        <v>13.7</v>
      </c>
      <c r="D813" s="198">
        <v>25.1</v>
      </c>
      <c r="E813" s="198">
        <v>9.5</v>
      </c>
      <c r="F813" s="198">
        <v>8.3000000000000007</v>
      </c>
      <c r="G813" s="198">
        <v>8.5</v>
      </c>
      <c r="H813" s="198">
        <v>1.9</v>
      </c>
      <c r="I813" s="198">
        <v>-2</v>
      </c>
      <c r="J813" s="198">
        <v>7.6</v>
      </c>
      <c r="K813" s="198">
        <v>0.8</v>
      </c>
      <c r="L813" s="198">
        <v>5.4</v>
      </c>
      <c r="M813" s="198">
        <v>14.6</v>
      </c>
      <c r="N813" s="206">
        <v>15.6</v>
      </c>
    </row>
    <row r="814" spans="1:14">
      <c r="A814" s="205" t="s">
        <v>879</v>
      </c>
      <c r="B814" s="197">
        <v>10</v>
      </c>
      <c r="C814" s="198">
        <v>12.2</v>
      </c>
      <c r="D814" s="198">
        <v>26.1</v>
      </c>
      <c r="E814" s="198">
        <v>12.4</v>
      </c>
      <c r="F814" s="198">
        <v>6.1</v>
      </c>
      <c r="G814" s="198">
        <v>12.5</v>
      </c>
      <c r="H814" s="198">
        <v>1.6</v>
      </c>
      <c r="I814" s="198">
        <v>1.3</v>
      </c>
      <c r="J814" s="198">
        <v>3.3</v>
      </c>
      <c r="K814" s="198">
        <v>3.8</v>
      </c>
      <c r="L814" s="198">
        <v>5.0999999999999996</v>
      </c>
      <c r="M814" s="198">
        <v>14.8</v>
      </c>
      <c r="N814" s="206">
        <v>14.5</v>
      </c>
    </row>
    <row r="815" spans="1:14">
      <c r="A815" s="205" t="s">
        <v>879</v>
      </c>
      <c r="B815" s="197">
        <v>11</v>
      </c>
      <c r="C815" s="198">
        <v>15.9</v>
      </c>
      <c r="D815" s="198">
        <v>22.4</v>
      </c>
      <c r="E815" s="198">
        <v>12.8</v>
      </c>
      <c r="F815" s="198">
        <v>3.7</v>
      </c>
      <c r="G815" s="198">
        <v>12.2</v>
      </c>
      <c r="H815" s="198">
        <v>0</v>
      </c>
      <c r="I815" s="198">
        <v>1.3</v>
      </c>
      <c r="J815" s="198">
        <v>1.5</v>
      </c>
      <c r="K815" s="198">
        <v>2.7</v>
      </c>
      <c r="L815" s="198">
        <v>8.6999999999999993</v>
      </c>
      <c r="M815" s="198">
        <v>15.1</v>
      </c>
      <c r="N815" s="206">
        <v>12.5</v>
      </c>
    </row>
    <row r="816" spans="1:14">
      <c r="A816" s="205" t="s">
        <v>879</v>
      </c>
      <c r="B816" s="197">
        <v>12</v>
      </c>
      <c r="C816" s="198">
        <v>19.7</v>
      </c>
      <c r="D816" s="198">
        <v>20.2</v>
      </c>
      <c r="E816" s="198">
        <v>13.7</v>
      </c>
      <c r="F816" s="198">
        <v>1.1000000000000001</v>
      </c>
      <c r="G816" s="198">
        <v>5.9</v>
      </c>
      <c r="H816" s="198">
        <v>2.2999999999999998</v>
      </c>
      <c r="I816" s="198">
        <v>2.5</v>
      </c>
      <c r="J816" s="198">
        <v>0.2</v>
      </c>
      <c r="K816" s="198">
        <v>1.9</v>
      </c>
      <c r="L816" s="198">
        <v>7.8</v>
      </c>
      <c r="M816" s="198">
        <v>15.8</v>
      </c>
      <c r="N816" s="206">
        <v>16.399999999999999</v>
      </c>
    </row>
    <row r="817" spans="1:14">
      <c r="A817" s="205" t="s">
        <v>879</v>
      </c>
      <c r="B817" s="197">
        <v>13</v>
      </c>
      <c r="C817" s="198">
        <v>16</v>
      </c>
      <c r="D817" s="198">
        <v>24.8</v>
      </c>
      <c r="E817" s="198">
        <v>17.399999999999999</v>
      </c>
      <c r="F817" s="198">
        <v>2.8</v>
      </c>
      <c r="G817" s="198">
        <v>7.3</v>
      </c>
      <c r="H817" s="198">
        <v>1.9</v>
      </c>
      <c r="I817" s="198">
        <v>0.9</v>
      </c>
      <c r="J817" s="198">
        <v>0.5</v>
      </c>
      <c r="K817" s="198">
        <v>1.1000000000000001</v>
      </c>
      <c r="L817" s="198">
        <v>9.9</v>
      </c>
      <c r="M817" s="198">
        <v>15.4</v>
      </c>
      <c r="N817" s="206">
        <v>15.1</v>
      </c>
    </row>
    <row r="818" spans="1:14">
      <c r="A818" s="205" t="s">
        <v>879</v>
      </c>
      <c r="B818" s="197">
        <v>14</v>
      </c>
      <c r="C818" s="198">
        <v>18.3</v>
      </c>
      <c r="D818" s="198">
        <v>25</v>
      </c>
      <c r="E818" s="198">
        <v>16.8</v>
      </c>
      <c r="F818" s="198">
        <v>6.7</v>
      </c>
      <c r="G818" s="198">
        <v>4.5</v>
      </c>
      <c r="H818" s="198">
        <v>-0.7</v>
      </c>
      <c r="I818" s="198">
        <v>-1.4</v>
      </c>
      <c r="J818" s="198">
        <v>4</v>
      </c>
      <c r="K818" s="198">
        <v>2.6</v>
      </c>
      <c r="L818" s="198">
        <v>8.1999999999999993</v>
      </c>
      <c r="M818" s="198">
        <v>11.1</v>
      </c>
      <c r="N818" s="206">
        <v>15.1</v>
      </c>
    </row>
    <row r="819" spans="1:14">
      <c r="A819" s="205" t="s">
        <v>879</v>
      </c>
      <c r="B819" s="197">
        <v>15</v>
      </c>
      <c r="C819" s="198">
        <v>17.899999999999999</v>
      </c>
      <c r="D819" s="198">
        <v>21.9</v>
      </c>
      <c r="E819" s="198">
        <v>14.9</v>
      </c>
      <c r="F819" s="198">
        <v>8.1999999999999993</v>
      </c>
      <c r="G819" s="198">
        <v>8.1</v>
      </c>
      <c r="H819" s="198">
        <v>1.5</v>
      </c>
      <c r="I819" s="198">
        <v>-0.3</v>
      </c>
      <c r="J819" s="198">
        <v>2.1</v>
      </c>
      <c r="K819" s="198">
        <v>1.1000000000000001</v>
      </c>
      <c r="L819" s="198">
        <v>7</v>
      </c>
      <c r="M819" s="198">
        <v>5.6</v>
      </c>
      <c r="N819" s="206">
        <v>13.8</v>
      </c>
    </row>
    <row r="820" spans="1:14">
      <c r="A820" s="205" t="s">
        <v>879</v>
      </c>
      <c r="B820" s="197">
        <v>16</v>
      </c>
      <c r="C820" s="198">
        <v>20.5</v>
      </c>
      <c r="D820" s="198">
        <v>22.1</v>
      </c>
      <c r="E820" s="198">
        <v>16</v>
      </c>
      <c r="F820" s="198">
        <v>10</v>
      </c>
      <c r="G820" s="198">
        <v>7.7</v>
      </c>
      <c r="H820" s="198">
        <v>3.4</v>
      </c>
      <c r="I820" s="198">
        <v>-2.6</v>
      </c>
      <c r="J820" s="198">
        <v>1</v>
      </c>
      <c r="K820" s="198">
        <v>0.9</v>
      </c>
      <c r="L820" s="198">
        <v>10.199999999999999</v>
      </c>
      <c r="M820" s="198">
        <v>7.2</v>
      </c>
      <c r="N820" s="206">
        <v>17.399999999999999</v>
      </c>
    </row>
    <row r="821" spans="1:14">
      <c r="A821" s="205" t="s">
        <v>879</v>
      </c>
      <c r="B821" s="197">
        <v>17</v>
      </c>
      <c r="C821" s="198">
        <v>24.4</v>
      </c>
      <c r="D821" s="198">
        <v>18.899999999999999</v>
      </c>
      <c r="E821" s="198">
        <v>20</v>
      </c>
      <c r="F821" s="198">
        <v>5.8</v>
      </c>
      <c r="G821" s="198">
        <v>9.1999999999999993</v>
      </c>
      <c r="H821" s="198">
        <v>3</v>
      </c>
      <c r="I821" s="198">
        <v>-5.0999999999999996</v>
      </c>
      <c r="J821" s="198">
        <v>0.9</v>
      </c>
      <c r="K821" s="198">
        <v>2.9</v>
      </c>
      <c r="L821" s="198">
        <v>9.3000000000000007</v>
      </c>
      <c r="M821" s="198">
        <v>7.6</v>
      </c>
      <c r="N821" s="206">
        <v>14</v>
      </c>
    </row>
    <row r="822" spans="1:14">
      <c r="A822" s="205" t="s">
        <v>879</v>
      </c>
      <c r="B822" s="197">
        <v>18</v>
      </c>
      <c r="C822" s="198">
        <v>24.5</v>
      </c>
      <c r="D822" s="198">
        <v>14.8</v>
      </c>
      <c r="E822" s="198">
        <v>12.9</v>
      </c>
      <c r="F822" s="198">
        <v>6.3</v>
      </c>
      <c r="G822" s="198">
        <v>10.1</v>
      </c>
      <c r="H822" s="198">
        <v>5.4</v>
      </c>
      <c r="I822" s="198">
        <v>-8.9</v>
      </c>
      <c r="J822" s="198">
        <v>2.4</v>
      </c>
      <c r="K822" s="198">
        <v>2.9</v>
      </c>
      <c r="L822" s="198">
        <v>6.7</v>
      </c>
      <c r="M822" s="198">
        <v>10.3</v>
      </c>
      <c r="N822" s="206">
        <v>15.3</v>
      </c>
    </row>
    <row r="823" spans="1:14">
      <c r="A823" s="205" t="s">
        <v>879</v>
      </c>
      <c r="B823" s="197">
        <v>19</v>
      </c>
      <c r="C823" s="198">
        <v>22.4</v>
      </c>
      <c r="D823" s="198">
        <v>18.2</v>
      </c>
      <c r="E823" s="198">
        <v>12.7</v>
      </c>
      <c r="F823" s="198">
        <v>6.7</v>
      </c>
      <c r="G823" s="198">
        <v>9.3000000000000007</v>
      </c>
      <c r="H823" s="198">
        <v>6.4</v>
      </c>
      <c r="I823" s="198">
        <v>-10.3</v>
      </c>
      <c r="J823" s="198">
        <v>0.7</v>
      </c>
      <c r="K823" s="198">
        <v>3.9</v>
      </c>
      <c r="L823" s="198">
        <v>5.6</v>
      </c>
      <c r="M823" s="198">
        <v>13.4</v>
      </c>
      <c r="N823" s="206">
        <v>15.3</v>
      </c>
    </row>
    <row r="824" spans="1:14">
      <c r="A824" s="205" t="s">
        <v>879</v>
      </c>
      <c r="B824" s="197">
        <v>20</v>
      </c>
      <c r="C824" s="198">
        <v>20.6</v>
      </c>
      <c r="D824" s="198">
        <v>15.7</v>
      </c>
      <c r="E824" s="198">
        <v>10.5</v>
      </c>
      <c r="F824" s="198">
        <v>4.7</v>
      </c>
      <c r="G824" s="198">
        <v>5.2</v>
      </c>
      <c r="H824" s="198">
        <v>2.8</v>
      </c>
      <c r="I824" s="198">
        <v>-8.1</v>
      </c>
      <c r="J824" s="198">
        <v>1.3</v>
      </c>
      <c r="K824" s="198">
        <v>2.9</v>
      </c>
      <c r="L824" s="198">
        <v>5.4</v>
      </c>
      <c r="M824" s="198">
        <v>14.5</v>
      </c>
      <c r="N824" s="206">
        <v>15.4</v>
      </c>
    </row>
    <row r="825" spans="1:14">
      <c r="A825" s="205" t="s">
        <v>879</v>
      </c>
      <c r="B825" s="197">
        <v>21</v>
      </c>
      <c r="C825" s="198">
        <v>23.3</v>
      </c>
      <c r="D825" s="198">
        <v>16.600000000000001</v>
      </c>
      <c r="E825" s="198">
        <v>10.8</v>
      </c>
      <c r="F825" s="198">
        <v>6.7</v>
      </c>
      <c r="G825" s="198">
        <v>0.5</v>
      </c>
      <c r="H825" s="198">
        <v>3.6</v>
      </c>
      <c r="I825" s="198">
        <v>-6.9</v>
      </c>
      <c r="J825" s="198">
        <v>6.3</v>
      </c>
      <c r="K825" s="198">
        <v>4.3</v>
      </c>
      <c r="L825" s="198">
        <v>6.5</v>
      </c>
      <c r="M825" s="198">
        <v>13.8</v>
      </c>
      <c r="N825" s="206">
        <v>16.399999999999999</v>
      </c>
    </row>
    <row r="826" spans="1:14">
      <c r="A826" s="205" t="s">
        <v>879</v>
      </c>
      <c r="B826" s="197">
        <v>22</v>
      </c>
      <c r="C826" s="198">
        <v>25.9</v>
      </c>
      <c r="D826" s="198">
        <v>15.2</v>
      </c>
      <c r="E826" s="198">
        <v>13.2</v>
      </c>
      <c r="F826" s="198">
        <v>7.2</v>
      </c>
      <c r="G826" s="198">
        <v>-0.6</v>
      </c>
      <c r="H826" s="198">
        <v>8.1</v>
      </c>
      <c r="I826" s="198">
        <v>-11.2</v>
      </c>
      <c r="J826" s="198">
        <v>9.3000000000000007</v>
      </c>
      <c r="K826" s="198">
        <v>3.2</v>
      </c>
      <c r="L826" s="198">
        <v>7.5</v>
      </c>
      <c r="M826" s="198">
        <v>18.100000000000001</v>
      </c>
      <c r="N826" s="206">
        <v>20.2</v>
      </c>
    </row>
    <row r="827" spans="1:14">
      <c r="A827" s="205" t="s">
        <v>879</v>
      </c>
      <c r="B827" s="197">
        <v>23</v>
      </c>
      <c r="C827" s="198">
        <v>21.3</v>
      </c>
      <c r="D827" s="198">
        <v>17.600000000000001</v>
      </c>
      <c r="E827" s="198">
        <v>12</v>
      </c>
      <c r="F827" s="198">
        <v>7</v>
      </c>
      <c r="G827" s="198">
        <v>-1.3</v>
      </c>
      <c r="H827" s="198">
        <v>6.1</v>
      </c>
      <c r="I827" s="198">
        <v>-6.9</v>
      </c>
      <c r="J827" s="198">
        <v>1.2</v>
      </c>
      <c r="K827" s="198">
        <v>3.7</v>
      </c>
      <c r="L827" s="198">
        <v>5.5</v>
      </c>
      <c r="M827" s="198">
        <v>20.100000000000001</v>
      </c>
      <c r="N827" s="206">
        <v>23.8</v>
      </c>
    </row>
    <row r="828" spans="1:14">
      <c r="A828" s="205" t="s">
        <v>879</v>
      </c>
      <c r="B828" s="197">
        <v>24</v>
      </c>
      <c r="C828" s="198">
        <v>21.8</v>
      </c>
      <c r="D828" s="198">
        <v>19.3</v>
      </c>
      <c r="E828" s="198">
        <v>12.7</v>
      </c>
      <c r="F828" s="198">
        <v>5.2</v>
      </c>
      <c r="G828" s="198">
        <v>-1.9</v>
      </c>
      <c r="H828" s="198">
        <v>4.9000000000000004</v>
      </c>
      <c r="I828" s="198">
        <v>-0.5</v>
      </c>
      <c r="J828" s="198">
        <v>-0.7</v>
      </c>
      <c r="K828" s="198">
        <v>1.7</v>
      </c>
      <c r="L828" s="198">
        <v>2.5</v>
      </c>
      <c r="M828" s="198">
        <v>15.2</v>
      </c>
      <c r="N828" s="206">
        <v>25.4</v>
      </c>
    </row>
    <row r="829" spans="1:14">
      <c r="A829" s="205" t="s">
        <v>879</v>
      </c>
      <c r="B829" s="197">
        <v>25</v>
      </c>
      <c r="C829" s="198">
        <v>22.6</v>
      </c>
      <c r="D829" s="198">
        <v>15.2</v>
      </c>
      <c r="E829" s="198">
        <v>13.6</v>
      </c>
      <c r="F829" s="198">
        <v>7.2</v>
      </c>
      <c r="G829" s="198">
        <v>-1.1000000000000001</v>
      </c>
      <c r="H829" s="198">
        <v>5.3</v>
      </c>
      <c r="I829" s="198">
        <v>0.6</v>
      </c>
      <c r="J829" s="198">
        <v>-0.3</v>
      </c>
      <c r="K829" s="198">
        <v>2.7</v>
      </c>
      <c r="L829" s="198">
        <v>1.5</v>
      </c>
      <c r="M829" s="198">
        <v>14.6</v>
      </c>
      <c r="N829" s="206">
        <v>23.2</v>
      </c>
    </row>
    <row r="830" spans="1:14">
      <c r="A830" s="205" t="s">
        <v>879</v>
      </c>
      <c r="B830" s="197">
        <v>26</v>
      </c>
      <c r="C830" s="198">
        <v>14.9</v>
      </c>
      <c r="D830" s="198">
        <v>15.7</v>
      </c>
      <c r="E830" s="198">
        <v>11.6</v>
      </c>
      <c r="F830" s="198">
        <v>5.9</v>
      </c>
      <c r="G830" s="198">
        <v>1.5</v>
      </c>
      <c r="H830" s="198">
        <v>6.9</v>
      </c>
      <c r="I830" s="198">
        <v>2.9</v>
      </c>
      <c r="J830" s="198">
        <v>-2.2000000000000002</v>
      </c>
      <c r="K830" s="198">
        <v>4.5999999999999996</v>
      </c>
      <c r="L830" s="198">
        <v>2.9</v>
      </c>
      <c r="M830" s="198">
        <v>14.1</v>
      </c>
      <c r="N830" s="206">
        <v>17.600000000000001</v>
      </c>
    </row>
    <row r="831" spans="1:14">
      <c r="A831" s="205" t="s">
        <v>879</v>
      </c>
      <c r="B831" s="197">
        <v>27</v>
      </c>
      <c r="C831" s="198">
        <v>15.4</v>
      </c>
      <c r="D831" s="198">
        <v>20.5</v>
      </c>
      <c r="E831" s="198">
        <v>8.8000000000000007</v>
      </c>
      <c r="F831" s="198">
        <v>6.5</v>
      </c>
      <c r="G831" s="198">
        <v>0</v>
      </c>
      <c r="H831" s="198">
        <v>2.8</v>
      </c>
      <c r="I831" s="198">
        <v>3.1</v>
      </c>
      <c r="J831" s="198">
        <v>-0.6</v>
      </c>
      <c r="K831" s="198">
        <v>6</v>
      </c>
      <c r="L831" s="198">
        <v>3.1</v>
      </c>
      <c r="M831" s="198">
        <v>17.399999999999999</v>
      </c>
      <c r="N831" s="206">
        <v>15.5</v>
      </c>
    </row>
    <row r="832" spans="1:14">
      <c r="A832" s="205" t="s">
        <v>879</v>
      </c>
      <c r="B832" s="197">
        <v>28</v>
      </c>
      <c r="C832" s="198">
        <v>16.7</v>
      </c>
      <c r="D832" s="198">
        <v>20.7</v>
      </c>
      <c r="E832" s="198">
        <v>10.6</v>
      </c>
      <c r="F832" s="198">
        <v>9.1</v>
      </c>
      <c r="G832" s="198">
        <v>-1</v>
      </c>
      <c r="H832" s="198">
        <v>4.8</v>
      </c>
      <c r="I832" s="198">
        <v>1.9</v>
      </c>
      <c r="J832" s="198">
        <v>3.1</v>
      </c>
      <c r="K832" s="198">
        <v>8.8000000000000007</v>
      </c>
      <c r="L832" s="198">
        <v>3.8</v>
      </c>
      <c r="M832" s="198">
        <v>17.2</v>
      </c>
      <c r="N832" s="206">
        <v>16.899999999999999</v>
      </c>
    </row>
    <row r="833" spans="1:14">
      <c r="A833" s="205" t="s">
        <v>879</v>
      </c>
      <c r="B833" s="197">
        <v>29</v>
      </c>
      <c r="C833" s="198">
        <v>15.1</v>
      </c>
      <c r="D833" s="198">
        <v>20.100000000000001</v>
      </c>
      <c r="E833" s="198">
        <v>10.5</v>
      </c>
      <c r="F833" s="198">
        <v>8.4</v>
      </c>
      <c r="G833" s="198">
        <v>1.4</v>
      </c>
      <c r="H833" s="198">
        <v>1.5</v>
      </c>
      <c r="I833" s="198">
        <v>1.5</v>
      </c>
      <c r="J833" s="198">
        <v>0.2</v>
      </c>
      <c r="K833" s="198">
        <v>7.6</v>
      </c>
      <c r="L833" s="198">
        <v>5.6</v>
      </c>
      <c r="M833" s="198">
        <v>19.600000000000001</v>
      </c>
      <c r="N833" s="206">
        <v>19</v>
      </c>
    </row>
    <row r="834" spans="1:14">
      <c r="A834" s="205" t="s">
        <v>879</v>
      </c>
      <c r="B834" s="197">
        <v>30</v>
      </c>
      <c r="C834" s="198">
        <v>13.9</v>
      </c>
      <c r="D834" s="198">
        <v>22.9</v>
      </c>
      <c r="E834" s="198">
        <v>7</v>
      </c>
      <c r="F834" s="198">
        <v>8.1</v>
      </c>
      <c r="G834" s="198">
        <v>2.6</v>
      </c>
      <c r="H834" s="198">
        <v>-2</v>
      </c>
      <c r="I834" s="198">
        <v>6</v>
      </c>
      <c r="J834" s="198"/>
      <c r="K834" s="198">
        <v>5.9</v>
      </c>
      <c r="L834" s="198">
        <v>10.4</v>
      </c>
      <c r="M834" s="198">
        <v>18</v>
      </c>
      <c r="N834" s="206">
        <v>20.100000000000001</v>
      </c>
    </row>
    <row r="835" spans="1:14" ht="15" thickBot="1">
      <c r="A835" s="213" t="s">
        <v>879</v>
      </c>
      <c r="B835" s="214">
        <v>31</v>
      </c>
      <c r="C835" s="215">
        <v>14.7</v>
      </c>
      <c r="D835" s="215">
        <v>22.9</v>
      </c>
      <c r="E835" s="215"/>
      <c r="F835" s="215">
        <v>8</v>
      </c>
      <c r="G835" s="215"/>
      <c r="H835" s="215">
        <v>-4</v>
      </c>
      <c r="I835" s="215">
        <v>0.9</v>
      </c>
      <c r="J835" s="215"/>
      <c r="K835" s="215">
        <v>8.9</v>
      </c>
      <c r="L835" s="215"/>
      <c r="M835" s="215">
        <v>16.600000000000001</v>
      </c>
      <c r="N835" s="216"/>
    </row>
    <row r="836" spans="1:14">
      <c r="A836" s="217" t="s">
        <v>652</v>
      </c>
      <c r="B836" s="218" t="s">
        <v>211</v>
      </c>
      <c r="C836" s="219">
        <v>0</v>
      </c>
      <c r="D836" s="219">
        <v>0</v>
      </c>
      <c r="E836" s="219">
        <v>19</v>
      </c>
      <c r="F836" s="219">
        <v>29</v>
      </c>
      <c r="G836" s="219">
        <v>31</v>
      </c>
      <c r="H836" s="219">
        <v>31</v>
      </c>
      <c r="I836" s="219">
        <v>31</v>
      </c>
      <c r="J836" s="219">
        <v>29</v>
      </c>
      <c r="K836" s="219">
        <v>31</v>
      </c>
      <c r="L836" s="219">
        <v>30</v>
      </c>
      <c r="M836" s="219">
        <v>10</v>
      </c>
      <c r="N836" s="220">
        <v>2</v>
      </c>
    </row>
    <row r="837" spans="1:14" ht="15" thickBot="1">
      <c r="A837" s="209" t="s">
        <v>651</v>
      </c>
      <c r="B837" s="210" t="s">
        <v>650</v>
      </c>
      <c r="C837" s="211">
        <v>19.63548387096774</v>
      </c>
      <c r="D837" s="211">
        <v>20.848387096774196</v>
      </c>
      <c r="E837" s="211">
        <v>13.093333333333335</v>
      </c>
      <c r="F837" s="211">
        <v>7.7580645161290303</v>
      </c>
      <c r="G837" s="211">
        <v>4.8433333333333337</v>
      </c>
      <c r="H837" s="211">
        <v>3.2548387096774185</v>
      </c>
      <c r="I837" s="211">
        <v>-2.4806451612903229</v>
      </c>
      <c r="J837" s="211">
        <v>2.5310344827586211</v>
      </c>
      <c r="K837" s="211">
        <v>3.148387096774194</v>
      </c>
      <c r="L837" s="211">
        <v>7.1033333333333344</v>
      </c>
      <c r="M837" s="211">
        <v>13.729032258064519</v>
      </c>
      <c r="N837" s="212">
        <v>17.056666666666665</v>
      </c>
    </row>
    <row r="838" spans="1:14">
      <c r="B838" s="108"/>
      <c r="C838" s="105"/>
      <c r="D838" s="105"/>
      <c r="E838" s="107"/>
      <c r="F838" s="105"/>
      <c r="G838" s="105"/>
      <c r="H838" s="106"/>
      <c r="I838" s="105"/>
      <c r="J838" s="105"/>
      <c r="K838" s="105"/>
      <c r="L838" s="105"/>
      <c r="M838" s="105"/>
      <c r="N838" s="105"/>
    </row>
    <row r="839" spans="1:14" ht="15" thickBot="1">
      <c r="A839" s="96" t="s">
        <v>1130</v>
      </c>
      <c r="C839" s="105"/>
      <c r="D839" s="105"/>
      <c r="E839" s="107"/>
      <c r="F839" s="105"/>
      <c r="G839" s="105"/>
      <c r="H839" s="106"/>
      <c r="I839" s="105"/>
      <c r="J839" s="105"/>
      <c r="K839" s="105"/>
      <c r="L839" s="105"/>
      <c r="M839" s="105"/>
      <c r="N839" s="105"/>
    </row>
    <row r="840" spans="1:14">
      <c r="A840" s="109"/>
      <c r="B840" s="233" t="s">
        <v>236</v>
      </c>
      <c r="C840" s="234" t="s">
        <v>666</v>
      </c>
      <c r="D840" s="234" t="s">
        <v>666</v>
      </c>
      <c r="E840" s="234" t="s">
        <v>666</v>
      </c>
      <c r="F840" s="234" t="s">
        <v>666</v>
      </c>
      <c r="G840" s="234" t="s">
        <v>666</v>
      </c>
      <c r="H840" s="234" t="s">
        <v>666</v>
      </c>
      <c r="I840" s="234" t="s">
        <v>1108</v>
      </c>
      <c r="J840" s="234" t="s">
        <v>1108</v>
      </c>
      <c r="K840" s="234" t="s">
        <v>1108</v>
      </c>
      <c r="L840" s="234" t="s">
        <v>1108</v>
      </c>
      <c r="M840" s="234" t="s">
        <v>1108</v>
      </c>
      <c r="N840" s="235" t="s">
        <v>1108</v>
      </c>
    </row>
    <row r="841" spans="1:14" ht="15" thickBot="1">
      <c r="A841" s="109"/>
      <c r="B841" s="238" t="s">
        <v>195</v>
      </c>
      <c r="C841" s="236" t="s">
        <v>665</v>
      </c>
      <c r="D841" s="236" t="s">
        <v>664</v>
      </c>
      <c r="E841" s="236" t="s">
        <v>663</v>
      </c>
      <c r="F841" s="236" t="s">
        <v>662</v>
      </c>
      <c r="G841" s="236" t="s">
        <v>661</v>
      </c>
      <c r="H841" s="236" t="s">
        <v>660</v>
      </c>
      <c r="I841" s="236" t="s">
        <v>659</v>
      </c>
      <c r="J841" s="236" t="s">
        <v>658</v>
      </c>
      <c r="K841" s="236" t="s">
        <v>657</v>
      </c>
      <c r="L841" s="236" t="s">
        <v>656</v>
      </c>
      <c r="M841" s="236" t="s">
        <v>655</v>
      </c>
      <c r="N841" s="237" t="s">
        <v>654</v>
      </c>
    </row>
    <row r="842" spans="1:14" ht="15" thickBot="1">
      <c r="A842" s="195" t="s">
        <v>742</v>
      </c>
      <c r="B842" s="196" t="s">
        <v>653</v>
      </c>
    </row>
    <row r="843" spans="1:14">
      <c r="A843" s="201" t="s">
        <v>883</v>
      </c>
      <c r="B843" s="202">
        <v>1</v>
      </c>
      <c r="C843" s="203">
        <v>21.8</v>
      </c>
      <c r="D843" s="203">
        <v>20.8</v>
      </c>
      <c r="E843" s="203">
        <v>26.3</v>
      </c>
      <c r="F843" s="203">
        <v>7.7</v>
      </c>
      <c r="G843" s="203">
        <v>7.8</v>
      </c>
      <c r="H843" s="203">
        <v>5.7</v>
      </c>
      <c r="I843" s="203">
        <v>-2.2999999999999998</v>
      </c>
      <c r="J843" s="203">
        <v>6.6</v>
      </c>
      <c r="K843" s="203">
        <v>-0.4</v>
      </c>
      <c r="L843" s="203">
        <v>4.3</v>
      </c>
      <c r="M843" s="203">
        <v>12.6</v>
      </c>
      <c r="N843" s="204">
        <v>18.2</v>
      </c>
    </row>
    <row r="844" spans="1:14">
      <c r="A844" s="205" t="s">
        <v>883</v>
      </c>
      <c r="B844" s="197">
        <v>2</v>
      </c>
      <c r="C844" s="198">
        <v>23.3</v>
      </c>
      <c r="D844" s="198">
        <v>20.3</v>
      </c>
      <c r="E844" s="198">
        <v>16.2</v>
      </c>
      <c r="F844" s="198">
        <v>10.7</v>
      </c>
      <c r="G844" s="198">
        <v>6.4</v>
      </c>
      <c r="H844" s="198">
        <v>5.3</v>
      </c>
      <c r="I844" s="198">
        <v>-3.3</v>
      </c>
      <c r="J844" s="198">
        <v>9.8000000000000007</v>
      </c>
      <c r="K844" s="198">
        <v>2.5</v>
      </c>
      <c r="L844" s="198">
        <v>7.7</v>
      </c>
      <c r="M844" s="198">
        <v>13</v>
      </c>
      <c r="N844" s="206">
        <v>17.3</v>
      </c>
    </row>
    <row r="845" spans="1:14">
      <c r="A845" s="205" t="s">
        <v>883</v>
      </c>
      <c r="B845" s="197">
        <v>3</v>
      </c>
      <c r="C845" s="198">
        <v>24.8</v>
      </c>
      <c r="D845" s="198">
        <v>24.3</v>
      </c>
      <c r="E845" s="198">
        <v>16.899999999999999</v>
      </c>
      <c r="F845" s="198">
        <v>15.3</v>
      </c>
      <c r="G845" s="198">
        <v>6</v>
      </c>
      <c r="H845" s="198">
        <v>4.0999999999999996</v>
      </c>
      <c r="I845" s="198">
        <v>-5.9</v>
      </c>
      <c r="J845" s="198">
        <v>3.9</v>
      </c>
      <c r="K845" s="198">
        <v>2.2000000000000002</v>
      </c>
      <c r="L845" s="198">
        <v>13.1</v>
      </c>
      <c r="M845" s="198">
        <v>10.7</v>
      </c>
      <c r="N845" s="206">
        <v>17.899999999999999</v>
      </c>
    </row>
    <row r="846" spans="1:14">
      <c r="A846" s="205" t="s">
        <v>883</v>
      </c>
      <c r="B846" s="197">
        <v>4</v>
      </c>
      <c r="C846" s="198">
        <v>26.4</v>
      </c>
      <c r="D846" s="198">
        <v>25.7</v>
      </c>
      <c r="E846" s="198">
        <v>15.4</v>
      </c>
      <c r="F846" s="198">
        <v>14.4</v>
      </c>
      <c r="G846" s="198">
        <v>3.6</v>
      </c>
      <c r="H846" s="198">
        <v>5.5</v>
      </c>
      <c r="I846" s="198">
        <v>-7.4</v>
      </c>
      <c r="J846" s="198">
        <v>1.6</v>
      </c>
      <c r="K846" s="198">
        <v>2.9</v>
      </c>
      <c r="L846" s="198">
        <v>14.7</v>
      </c>
      <c r="M846" s="198">
        <v>8.4</v>
      </c>
      <c r="N846" s="206">
        <v>19.2</v>
      </c>
    </row>
    <row r="847" spans="1:14">
      <c r="A847" s="205" t="s">
        <v>883</v>
      </c>
      <c r="B847" s="197">
        <v>5</v>
      </c>
      <c r="C847" s="198">
        <v>27.5</v>
      </c>
      <c r="D847" s="198">
        <v>25</v>
      </c>
      <c r="E847" s="198">
        <v>13.5</v>
      </c>
      <c r="F847" s="198">
        <v>12.1</v>
      </c>
      <c r="G847" s="198">
        <v>4</v>
      </c>
      <c r="H847" s="198">
        <v>5.4</v>
      </c>
      <c r="I847" s="198">
        <v>-5.9</v>
      </c>
      <c r="J847" s="198">
        <v>1.9</v>
      </c>
      <c r="K847" s="198">
        <v>5.6</v>
      </c>
      <c r="L847" s="198">
        <v>16.3</v>
      </c>
      <c r="M847" s="198">
        <v>12.9</v>
      </c>
      <c r="N847" s="206">
        <v>16.100000000000001</v>
      </c>
    </row>
    <row r="848" spans="1:14">
      <c r="A848" s="205" t="s">
        <v>883</v>
      </c>
      <c r="B848" s="197">
        <v>6</v>
      </c>
      <c r="C848" s="198">
        <v>23.5</v>
      </c>
      <c r="D848" s="198">
        <v>27.6</v>
      </c>
      <c r="E848" s="198">
        <v>11.1</v>
      </c>
      <c r="F848" s="198">
        <v>14.4</v>
      </c>
      <c r="G848" s="198">
        <v>6.7</v>
      </c>
      <c r="H848" s="198">
        <v>2.9</v>
      </c>
      <c r="I848" s="198">
        <v>-3</v>
      </c>
      <c r="J848" s="198">
        <v>5.3</v>
      </c>
      <c r="K848" s="198">
        <v>4.5</v>
      </c>
      <c r="L848" s="198">
        <v>10.8</v>
      </c>
      <c r="M848" s="198">
        <v>14.9</v>
      </c>
      <c r="N848" s="206">
        <v>17.399999999999999</v>
      </c>
    </row>
    <row r="849" spans="1:14">
      <c r="A849" s="205" t="s">
        <v>883</v>
      </c>
      <c r="B849" s="197">
        <v>7</v>
      </c>
      <c r="C849" s="198">
        <v>27.6</v>
      </c>
      <c r="D849" s="198">
        <v>29.6</v>
      </c>
      <c r="E849" s="198">
        <v>10.6</v>
      </c>
      <c r="F849" s="198">
        <v>15.3</v>
      </c>
      <c r="G849" s="198">
        <v>10.7</v>
      </c>
      <c r="H849" s="198">
        <v>5.2</v>
      </c>
      <c r="I849" s="198">
        <v>-1.1000000000000001</v>
      </c>
      <c r="J849" s="198">
        <v>6.1</v>
      </c>
      <c r="K849" s="198">
        <v>1.1000000000000001</v>
      </c>
      <c r="L849" s="198">
        <v>12</v>
      </c>
      <c r="M849" s="198">
        <v>16</v>
      </c>
      <c r="N849" s="206">
        <v>17.5</v>
      </c>
    </row>
    <row r="850" spans="1:14">
      <c r="A850" s="205" t="s">
        <v>883</v>
      </c>
      <c r="B850" s="197">
        <v>8</v>
      </c>
      <c r="C850" s="198">
        <v>18.8</v>
      </c>
      <c r="D850" s="198">
        <v>29.6</v>
      </c>
      <c r="E850" s="198">
        <v>12.2</v>
      </c>
      <c r="F850" s="198">
        <v>11.8</v>
      </c>
      <c r="G850" s="198">
        <v>10.199999999999999</v>
      </c>
      <c r="H850" s="198">
        <v>4.8</v>
      </c>
      <c r="I850" s="198">
        <v>-0.7</v>
      </c>
      <c r="J850" s="198">
        <v>8.5</v>
      </c>
      <c r="K850" s="198">
        <v>0.4</v>
      </c>
      <c r="L850" s="198">
        <v>8.4</v>
      </c>
      <c r="M850" s="198">
        <v>15.3</v>
      </c>
      <c r="N850" s="206">
        <v>19.2</v>
      </c>
    </row>
    <row r="851" spans="1:14">
      <c r="A851" s="205" t="s">
        <v>883</v>
      </c>
      <c r="B851" s="197">
        <v>9</v>
      </c>
      <c r="C851" s="198">
        <v>14.5</v>
      </c>
      <c r="D851" s="198">
        <v>28.1</v>
      </c>
      <c r="E851" s="198">
        <v>11.7</v>
      </c>
      <c r="F851" s="198">
        <v>9.6</v>
      </c>
      <c r="G851" s="198">
        <v>9.3000000000000007</v>
      </c>
      <c r="H851" s="198">
        <v>2.7</v>
      </c>
      <c r="I851" s="198">
        <v>-0.5</v>
      </c>
      <c r="J851" s="198">
        <v>8.8000000000000007</v>
      </c>
      <c r="K851" s="198">
        <v>0.7</v>
      </c>
      <c r="L851" s="198">
        <v>5.9</v>
      </c>
      <c r="M851" s="198">
        <v>15.5</v>
      </c>
      <c r="N851" s="206">
        <v>18</v>
      </c>
    </row>
    <row r="852" spans="1:14">
      <c r="A852" s="205" t="s">
        <v>883</v>
      </c>
      <c r="B852" s="197">
        <v>10</v>
      </c>
      <c r="C852" s="198">
        <v>13.1</v>
      </c>
      <c r="D852" s="198">
        <v>27.8</v>
      </c>
      <c r="E852" s="198">
        <v>12</v>
      </c>
      <c r="F852" s="198">
        <v>8.5</v>
      </c>
      <c r="G852" s="198">
        <v>14</v>
      </c>
      <c r="H852" s="198">
        <v>1</v>
      </c>
      <c r="I852" s="198">
        <v>1.8</v>
      </c>
      <c r="J852" s="198">
        <v>3.9</v>
      </c>
      <c r="K852" s="198">
        <v>3.5</v>
      </c>
      <c r="L852" s="198">
        <v>6.6</v>
      </c>
      <c r="M852" s="198">
        <v>15.5</v>
      </c>
      <c r="N852" s="206">
        <v>15.9</v>
      </c>
    </row>
    <row r="853" spans="1:14">
      <c r="A853" s="205" t="s">
        <v>883</v>
      </c>
      <c r="B853" s="197">
        <v>11</v>
      </c>
      <c r="C853" s="198">
        <v>17</v>
      </c>
      <c r="D853" s="198">
        <v>24.8</v>
      </c>
      <c r="E853" s="198">
        <v>15</v>
      </c>
      <c r="F853" s="198">
        <v>5.2</v>
      </c>
      <c r="G853" s="198">
        <v>12.6</v>
      </c>
      <c r="H853" s="198">
        <v>0.7</v>
      </c>
      <c r="I853" s="198">
        <v>2</v>
      </c>
      <c r="J853" s="198">
        <v>2.7</v>
      </c>
      <c r="K853" s="198">
        <v>3</v>
      </c>
      <c r="L853" s="198">
        <v>9.1</v>
      </c>
      <c r="M853" s="198">
        <v>16.5</v>
      </c>
      <c r="N853" s="206">
        <v>15.4</v>
      </c>
    </row>
    <row r="854" spans="1:14">
      <c r="A854" s="205" t="s">
        <v>883</v>
      </c>
      <c r="B854" s="197">
        <v>12</v>
      </c>
      <c r="C854" s="198">
        <v>22.1</v>
      </c>
      <c r="D854" s="198">
        <v>24.5</v>
      </c>
      <c r="E854" s="198">
        <v>16.399999999999999</v>
      </c>
      <c r="F854" s="198">
        <v>1.9</v>
      </c>
      <c r="G854" s="198">
        <v>7.6</v>
      </c>
      <c r="H854" s="198">
        <v>3.1</v>
      </c>
      <c r="I854" s="198">
        <v>3</v>
      </c>
      <c r="J854" s="198">
        <v>1.9</v>
      </c>
      <c r="K854" s="198">
        <v>3.4</v>
      </c>
      <c r="L854" s="198">
        <v>9.1999999999999993</v>
      </c>
      <c r="M854" s="198">
        <v>16.7</v>
      </c>
      <c r="N854" s="206">
        <v>18.3</v>
      </c>
    </row>
    <row r="855" spans="1:14">
      <c r="A855" s="205" t="s">
        <v>883</v>
      </c>
      <c r="B855" s="197">
        <v>13</v>
      </c>
      <c r="C855" s="198">
        <v>17</v>
      </c>
      <c r="D855" s="198">
        <v>26.9</v>
      </c>
      <c r="E855" s="198">
        <v>19.3</v>
      </c>
      <c r="F855" s="198">
        <v>4.9000000000000004</v>
      </c>
      <c r="G855" s="198">
        <v>7.5</v>
      </c>
      <c r="H855" s="198">
        <v>2.9</v>
      </c>
      <c r="I855" s="198">
        <v>1.6</v>
      </c>
      <c r="J855" s="198">
        <v>2.8</v>
      </c>
      <c r="K855" s="198">
        <v>2.6</v>
      </c>
      <c r="L855" s="198">
        <v>12.7</v>
      </c>
      <c r="M855" s="198">
        <v>16</v>
      </c>
      <c r="N855" s="206">
        <v>16.3</v>
      </c>
    </row>
    <row r="856" spans="1:14">
      <c r="A856" s="205" t="s">
        <v>883</v>
      </c>
      <c r="B856" s="197">
        <v>14</v>
      </c>
      <c r="C856" s="198">
        <v>19.2</v>
      </c>
      <c r="D856" s="198">
        <v>28</v>
      </c>
      <c r="E856" s="198">
        <v>17.3</v>
      </c>
      <c r="F856" s="198">
        <v>8.1</v>
      </c>
      <c r="G856" s="198">
        <v>5.0999999999999996</v>
      </c>
      <c r="H856" s="198">
        <v>1.2</v>
      </c>
      <c r="I856" s="198">
        <v>0.4</v>
      </c>
      <c r="J856" s="198">
        <v>6.6</v>
      </c>
      <c r="K856" s="198">
        <v>2.2000000000000002</v>
      </c>
      <c r="L856" s="198">
        <v>9.4</v>
      </c>
      <c r="M856" s="198">
        <v>12.7</v>
      </c>
      <c r="N856" s="206">
        <v>16.5</v>
      </c>
    </row>
    <row r="857" spans="1:14">
      <c r="A857" s="205" t="s">
        <v>883</v>
      </c>
      <c r="B857" s="197">
        <v>15</v>
      </c>
      <c r="C857" s="198">
        <v>18.600000000000001</v>
      </c>
      <c r="D857" s="198">
        <v>23.7</v>
      </c>
      <c r="E857" s="198">
        <v>16.3</v>
      </c>
      <c r="F857" s="198">
        <v>11</v>
      </c>
      <c r="G857" s="198">
        <v>8.5</v>
      </c>
      <c r="H857" s="198">
        <v>3.1</v>
      </c>
      <c r="I857" s="198">
        <v>-0.1</v>
      </c>
      <c r="J857" s="198">
        <v>3.7</v>
      </c>
      <c r="K857" s="198">
        <v>1.7</v>
      </c>
      <c r="L857" s="198">
        <v>8.9</v>
      </c>
      <c r="M857" s="198">
        <v>6.3</v>
      </c>
      <c r="N857" s="206">
        <v>14.5</v>
      </c>
    </row>
    <row r="858" spans="1:14">
      <c r="A858" s="205" t="s">
        <v>883</v>
      </c>
      <c r="B858" s="197">
        <v>16</v>
      </c>
      <c r="C858" s="198">
        <v>22.2</v>
      </c>
      <c r="D858" s="198">
        <v>23.2</v>
      </c>
      <c r="E858" s="198">
        <v>18.8</v>
      </c>
      <c r="F858" s="198">
        <v>10</v>
      </c>
      <c r="G858" s="198">
        <v>8.6999999999999993</v>
      </c>
      <c r="H858" s="198">
        <v>4.0999999999999996</v>
      </c>
      <c r="I858" s="198">
        <v>-1.6</v>
      </c>
      <c r="J858" s="198">
        <v>0.8</v>
      </c>
      <c r="K858" s="198">
        <v>1.9</v>
      </c>
      <c r="L858" s="198">
        <v>11.4</v>
      </c>
      <c r="M858" s="198">
        <v>7.2</v>
      </c>
      <c r="N858" s="206">
        <v>20.6</v>
      </c>
    </row>
    <row r="859" spans="1:14">
      <c r="A859" s="205" t="s">
        <v>883</v>
      </c>
      <c r="B859" s="197">
        <v>17</v>
      </c>
      <c r="C859" s="198">
        <v>24.8</v>
      </c>
      <c r="D859" s="198">
        <v>19.5</v>
      </c>
      <c r="E859" s="198">
        <v>22.5</v>
      </c>
      <c r="F859" s="198">
        <v>6.4</v>
      </c>
      <c r="G859" s="198">
        <v>9.6999999999999993</v>
      </c>
      <c r="H859" s="198">
        <v>2.9</v>
      </c>
      <c r="I859" s="198">
        <v>-6.5</v>
      </c>
      <c r="J859" s="198">
        <v>2.9</v>
      </c>
      <c r="K859" s="198">
        <v>3.1</v>
      </c>
      <c r="L859" s="198">
        <v>11.9</v>
      </c>
      <c r="M859" s="198">
        <v>7.8</v>
      </c>
      <c r="N859" s="206">
        <v>15.3</v>
      </c>
    </row>
    <row r="860" spans="1:14">
      <c r="A860" s="205" t="s">
        <v>883</v>
      </c>
      <c r="B860" s="197">
        <v>18</v>
      </c>
      <c r="C860" s="198">
        <v>26.9</v>
      </c>
      <c r="D860" s="198">
        <v>14.8</v>
      </c>
      <c r="E860" s="198">
        <v>12.8</v>
      </c>
      <c r="F860" s="198">
        <v>6.1</v>
      </c>
      <c r="G860" s="198">
        <v>11.3</v>
      </c>
      <c r="H860" s="198">
        <v>4.8</v>
      </c>
      <c r="I860" s="198">
        <v>-6.3</v>
      </c>
      <c r="J860" s="198">
        <v>3.5</v>
      </c>
      <c r="K860" s="198">
        <v>3.5</v>
      </c>
      <c r="L860" s="198">
        <v>7.9</v>
      </c>
      <c r="M860" s="198">
        <v>11</v>
      </c>
      <c r="N860" s="206">
        <v>17.399999999999999</v>
      </c>
    </row>
    <row r="861" spans="1:14">
      <c r="A861" s="205" t="s">
        <v>883</v>
      </c>
      <c r="B861" s="197">
        <v>19</v>
      </c>
      <c r="C861" s="198">
        <v>26.5</v>
      </c>
      <c r="D861" s="198">
        <v>16.8</v>
      </c>
      <c r="E861" s="198">
        <v>14.1</v>
      </c>
      <c r="F861" s="198">
        <v>7.7</v>
      </c>
      <c r="G861" s="198">
        <v>9.6999999999999993</v>
      </c>
      <c r="H861" s="198">
        <v>6</v>
      </c>
      <c r="I861" s="198">
        <v>-6.3</v>
      </c>
      <c r="J861" s="198">
        <v>1.4</v>
      </c>
      <c r="K861" s="198">
        <v>4.2</v>
      </c>
      <c r="L861" s="198">
        <v>7.8</v>
      </c>
      <c r="M861" s="198">
        <v>14.8</v>
      </c>
      <c r="N861" s="206">
        <v>17</v>
      </c>
    </row>
    <row r="862" spans="1:14">
      <c r="A862" s="205" t="s">
        <v>883</v>
      </c>
      <c r="B862" s="197">
        <v>20</v>
      </c>
      <c r="C862" s="198">
        <v>22.6</v>
      </c>
      <c r="D862" s="198">
        <v>17.399999999999999</v>
      </c>
      <c r="E862" s="198">
        <v>11.5</v>
      </c>
      <c r="F862" s="198">
        <v>4.8</v>
      </c>
      <c r="G862" s="198">
        <v>6.1</v>
      </c>
      <c r="H862" s="198">
        <v>3.6</v>
      </c>
      <c r="I862" s="198">
        <v>-6.4</v>
      </c>
      <c r="J862" s="198">
        <v>2.7</v>
      </c>
      <c r="K862" s="198">
        <v>3.5</v>
      </c>
      <c r="L862" s="198">
        <v>6.4</v>
      </c>
      <c r="M862" s="198">
        <v>14.2</v>
      </c>
      <c r="N862" s="206">
        <v>15</v>
      </c>
    </row>
    <row r="863" spans="1:14">
      <c r="A863" s="205" t="s">
        <v>883</v>
      </c>
      <c r="B863" s="197">
        <v>21</v>
      </c>
      <c r="C863" s="198">
        <v>25.3</v>
      </c>
      <c r="D863" s="198">
        <v>18</v>
      </c>
      <c r="E863" s="198">
        <v>10.7</v>
      </c>
      <c r="F863" s="198">
        <v>7.5</v>
      </c>
      <c r="G863" s="198">
        <v>2.1</v>
      </c>
      <c r="H863" s="198">
        <v>4.2</v>
      </c>
      <c r="I863" s="198">
        <v>-6.1</v>
      </c>
      <c r="J863" s="198">
        <v>7.4</v>
      </c>
      <c r="K863" s="198">
        <v>5.2</v>
      </c>
      <c r="L863" s="198">
        <v>8.6</v>
      </c>
      <c r="M863" s="198">
        <v>16.2</v>
      </c>
      <c r="N863" s="206">
        <v>17.2</v>
      </c>
    </row>
    <row r="864" spans="1:14">
      <c r="A864" s="205" t="s">
        <v>883</v>
      </c>
      <c r="B864" s="197">
        <v>22</v>
      </c>
      <c r="C864" s="198">
        <v>29</v>
      </c>
      <c r="D864" s="198">
        <v>16.899999999999999</v>
      </c>
      <c r="E864" s="198">
        <v>14.8</v>
      </c>
      <c r="F864" s="198">
        <v>8</v>
      </c>
      <c r="G864" s="198">
        <v>-0.3</v>
      </c>
      <c r="H864" s="198">
        <v>8.4</v>
      </c>
      <c r="I864" s="198">
        <v>-7.1</v>
      </c>
      <c r="J864" s="198">
        <v>10.5</v>
      </c>
      <c r="K864" s="198">
        <v>4.8</v>
      </c>
      <c r="L864" s="198">
        <v>9.5</v>
      </c>
      <c r="M864" s="198">
        <v>20.2</v>
      </c>
      <c r="N864" s="206">
        <v>21.1</v>
      </c>
    </row>
    <row r="865" spans="1:14">
      <c r="A865" s="205" t="s">
        <v>883</v>
      </c>
      <c r="B865" s="197">
        <v>23</v>
      </c>
      <c r="C865" s="198">
        <v>23</v>
      </c>
      <c r="D865" s="198">
        <v>18.3</v>
      </c>
      <c r="E865" s="198">
        <v>12.2</v>
      </c>
      <c r="F865" s="198">
        <v>7.6</v>
      </c>
      <c r="G865" s="198">
        <v>-0.5</v>
      </c>
      <c r="H865" s="198">
        <v>7.9</v>
      </c>
      <c r="I865" s="198">
        <v>-5.4</v>
      </c>
      <c r="J865" s="198">
        <v>2.5</v>
      </c>
      <c r="K865" s="198">
        <v>4.5</v>
      </c>
      <c r="L865" s="198">
        <v>8.3000000000000007</v>
      </c>
      <c r="M865" s="198">
        <v>21.5</v>
      </c>
      <c r="N865" s="206">
        <v>24.3</v>
      </c>
    </row>
    <row r="866" spans="1:14">
      <c r="A866" s="205" t="s">
        <v>883</v>
      </c>
      <c r="B866" s="197">
        <v>24</v>
      </c>
      <c r="C866" s="198">
        <v>25</v>
      </c>
      <c r="D866" s="198">
        <v>21.5</v>
      </c>
      <c r="E866" s="198">
        <v>13.2</v>
      </c>
      <c r="F866" s="198">
        <v>7.5</v>
      </c>
      <c r="G866" s="198">
        <v>0</v>
      </c>
      <c r="H866" s="198">
        <v>5.3</v>
      </c>
      <c r="I866" s="198">
        <v>-0.4</v>
      </c>
      <c r="J866" s="198">
        <v>0.9</v>
      </c>
      <c r="K866" s="198">
        <v>4.5999999999999996</v>
      </c>
      <c r="L866" s="198">
        <v>3.3</v>
      </c>
      <c r="M866" s="198">
        <v>15.1</v>
      </c>
      <c r="N866" s="206">
        <v>26.7</v>
      </c>
    </row>
    <row r="867" spans="1:14">
      <c r="A867" s="205" t="s">
        <v>883</v>
      </c>
      <c r="B867" s="197">
        <v>25</v>
      </c>
      <c r="C867" s="198">
        <v>23.3</v>
      </c>
      <c r="D867" s="198">
        <v>16.8</v>
      </c>
      <c r="E867" s="198">
        <v>15.3</v>
      </c>
      <c r="F867" s="198">
        <v>7.6</v>
      </c>
      <c r="G867" s="198">
        <v>-0.2</v>
      </c>
      <c r="H867" s="198">
        <v>5.2</v>
      </c>
      <c r="I867" s="198">
        <v>1.6</v>
      </c>
      <c r="J867" s="198">
        <v>1.4</v>
      </c>
      <c r="K867" s="198">
        <v>4.5</v>
      </c>
      <c r="L867" s="198">
        <v>2.4</v>
      </c>
      <c r="M867" s="198">
        <v>15.2</v>
      </c>
      <c r="N867" s="206">
        <v>25.2</v>
      </c>
    </row>
    <row r="868" spans="1:14">
      <c r="A868" s="205" t="s">
        <v>883</v>
      </c>
      <c r="B868" s="197">
        <v>26</v>
      </c>
      <c r="C868" s="198">
        <v>16.2</v>
      </c>
      <c r="D868" s="198">
        <v>19.2</v>
      </c>
      <c r="E868" s="198">
        <v>13.9</v>
      </c>
      <c r="F868" s="198">
        <v>7.3</v>
      </c>
      <c r="G868" s="198">
        <v>1.6</v>
      </c>
      <c r="H868" s="198">
        <v>8.1999999999999993</v>
      </c>
      <c r="I868" s="198">
        <v>3.8</v>
      </c>
      <c r="J868" s="198">
        <v>-1.2</v>
      </c>
      <c r="K868" s="198">
        <v>5.6</v>
      </c>
      <c r="L868" s="198">
        <v>5.8</v>
      </c>
      <c r="M868" s="198">
        <v>14.5</v>
      </c>
      <c r="N868" s="206">
        <v>18.2</v>
      </c>
    </row>
    <row r="869" spans="1:14">
      <c r="A869" s="205" t="s">
        <v>883</v>
      </c>
      <c r="B869" s="197">
        <v>27</v>
      </c>
      <c r="C869" s="198">
        <v>15.7</v>
      </c>
      <c r="D869" s="198">
        <v>22.7</v>
      </c>
      <c r="E869" s="198">
        <v>9.6999999999999993</v>
      </c>
      <c r="F869" s="198">
        <v>7.5</v>
      </c>
      <c r="G869" s="198">
        <v>-0.4</v>
      </c>
      <c r="H869" s="198">
        <v>4.0999999999999996</v>
      </c>
      <c r="I869" s="198">
        <v>3.9</v>
      </c>
      <c r="J869" s="198">
        <v>0.7</v>
      </c>
      <c r="K869" s="198">
        <v>7</v>
      </c>
      <c r="L869" s="198">
        <v>4.4000000000000004</v>
      </c>
      <c r="M869" s="198">
        <v>18.5</v>
      </c>
      <c r="N869" s="206">
        <v>16</v>
      </c>
    </row>
    <row r="870" spans="1:14">
      <c r="A870" s="205" t="s">
        <v>883</v>
      </c>
      <c r="B870" s="197">
        <v>28</v>
      </c>
      <c r="C870" s="198">
        <v>18.3</v>
      </c>
      <c r="D870" s="198">
        <v>22.8</v>
      </c>
      <c r="E870" s="198">
        <v>8.5</v>
      </c>
      <c r="F870" s="198">
        <v>10.6</v>
      </c>
      <c r="G870" s="198">
        <v>0.3</v>
      </c>
      <c r="H870" s="198">
        <v>4.3</v>
      </c>
      <c r="I870" s="198">
        <v>3.6</v>
      </c>
      <c r="J870" s="198">
        <v>5.5</v>
      </c>
      <c r="K870" s="198">
        <v>10.1</v>
      </c>
      <c r="L870" s="198">
        <v>4.4000000000000004</v>
      </c>
      <c r="M870" s="198">
        <v>18.8</v>
      </c>
      <c r="N870" s="206">
        <v>18.5</v>
      </c>
    </row>
    <row r="871" spans="1:14">
      <c r="A871" s="205" t="s">
        <v>883</v>
      </c>
      <c r="B871" s="197">
        <v>29</v>
      </c>
      <c r="C871" s="198">
        <v>16.600000000000001</v>
      </c>
      <c r="D871" s="198">
        <v>23</v>
      </c>
      <c r="E871" s="198">
        <v>10.1</v>
      </c>
      <c r="F871" s="198">
        <v>9.3000000000000007</v>
      </c>
      <c r="G871" s="198">
        <v>2.4</v>
      </c>
      <c r="H871" s="198">
        <v>-0.3</v>
      </c>
      <c r="I871" s="198">
        <v>1.9</v>
      </c>
      <c r="J871" s="198">
        <v>3.2</v>
      </c>
      <c r="K871" s="198">
        <v>7.9</v>
      </c>
      <c r="L871" s="198">
        <v>7.7</v>
      </c>
      <c r="M871" s="198">
        <v>21.6</v>
      </c>
      <c r="N871" s="206">
        <v>20.6</v>
      </c>
    </row>
    <row r="872" spans="1:14">
      <c r="A872" s="205" t="s">
        <v>883</v>
      </c>
      <c r="B872" s="197">
        <v>30</v>
      </c>
      <c r="C872" s="198">
        <v>15.6</v>
      </c>
      <c r="D872" s="198">
        <v>25.7</v>
      </c>
      <c r="E872" s="198">
        <v>7.5</v>
      </c>
      <c r="F872" s="198">
        <v>8.9</v>
      </c>
      <c r="G872" s="198">
        <v>4.5999999999999996</v>
      </c>
      <c r="H872" s="198">
        <v>-1.1000000000000001</v>
      </c>
      <c r="I872" s="198">
        <v>6</v>
      </c>
      <c r="J872" s="198"/>
      <c r="K872" s="198">
        <v>7.8</v>
      </c>
      <c r="L872" s="198">
        <v>11.7</v>
      </c>
      <c r="M872" s="198">
        <v>18.7</v>
      </c>
      <c r="N872" s="206">
        <v>20.3</v>
      </c>
    </row>
    <row r="873" spans="1:14" ht="15" thickBot="1">
      <c r="A873" s="213" t="s">
        <v>883</v>
      </c>
      <c r="B873" s="214">
        <v>31</v>
      </c>
      <c r="C873" s="215">
        <v>15.7</v>
      </c>
      <c r="D873" s="215">
        <v>25</v>
      </c>
      <c r="E873" s="215"/>
      <c r="F873" s="215">
        <v>8.8000000000000007</v>
      </c>
      <c r="G873" s="215"/>
      <c r="H873" s="215">
        <v>-3.6</v>
      </c>
      <c r="I873" s="215">
        <v>2.2999999999999998</v>
      </c>
      <c r="J873" s="215"/>
      <c r="K873" s="215">
        <v>11.9</v>
      </c>
      <c r="L873" s="215"/>
      <c r="M873" s="215">
        <v>19</v>
      </c>
      <c r="N873" s="216"/>
    </row>
    <row r="874" spans="1:14">
      <c r="A874" s="217" t="s">
        <v>652</v>
      </c>
      <c r="B874" s="218" t="s">
        <v>211</v>
      </c>
      <c r="C874" s="219">
        <v>0</v>
      </c>
      <c r="D874" s="219">
        <v>0</v>
      </c>
      <c r="E874" s="219">
        <v>14</v>
      </c>
      <c r="F874" s="219">
        <v>27</v>
      </c>
      <c r="G874" s="219">
        <v>30</v>
      </c>
      <c r="H874" s="219">
        <v>31</v>
      </c>
      <c r="I874" s="219">
        <v>31</v>
      </c>
      <c r="J874" s="219">
        <v>29</v>
      </c>
      <c r="K874" s="219">
        <v>31</v>
      </c>
      <c r="L874" s="219">
        <v>28</v>
      </c>
      <c r="M874" s="219">
        <v>9</v>
      </c>
      <c r="N874" s="220">
        <v>1</v>
      </c>
    </row>
    <row r="875" spans="1:14" ht="15" thickBot="1">
      <c r="A875" s="209" t="s">
        <v>651</v>
      </c>
      <c r="B875" s="210" t="s">
        <v>650</v>
      </c>
      <c r="C875" s="211">
        <v>21.35161290322581</v>
      </c>
      <c r="D875" s="211">
        <v>22.848387096774193</v>
      </c>
      <c r="E875" s="211">
        <v>14.193333333333333</v>
      </c>
      <c r="F875" s="211">
        <v>8.9193548387096779</v>
      </c>
      <c r="G875" s="211">
        <v>5.8366666666666651</v>
      </c>
      <c r="H875" s="211">
        <v>3.793548387096775</v>
      </c>
      <c r="I875" s="211">
        <v>-1.4322580645161294</v>
      </c>
      <c r="J875" s="211">
        <v>4.0103448275862075</v>
      </c>
      <c r="K875" s="211">
        <v>4.064516129032258</v>
      </c>
      <c r="L875" s="211">
        <v>8.6866666666666692</v>
      </c>
      <c r="M875" s="211">
        <v>14.751612903225807</v>
      </c>
      <c r="N875" s="212">
        <v>18.37</v>
      </c>
    </row>
    <row r="876" spans="1:14">
      <c r="B876" s="108"/>
      <c r="C876" s="105"/>
      <c r="D876" s="105"/>
      <c r="E876" s="107"/>
      <c r="F876" s="105"/>
      <c r="G876" s="105"/>
      <c r="H876" s="106"/>
      <c r="I876" s="105"/>
      <c r="J876" s="105"/>
      <c r="K876" s="105"/>
      <c r="L876" s="105"/>
      <c r="M876" s="105"/>
      <c r="N876" s="105"/>
    </row>
    <row r="877" spans="1:14" ht="15" thickBot="1">
      <c r="A877" s="96" t="s">
        <v>1131</v>
      </c>
      <c r="C877" s="105"/>
      <c r="D877" s="105"/>
      <c r="E877" s="107"/>
      <c r="F877" s="105"/>
      <c r="G877" s="105"/>
      <c r="H877" s="106"/>
      <c r="I877" s="105"/>
      <c r="J877" s="105"/>
      <c r="K877" s="105"/>
      <c r="L877" s="105"/>
      <c r="M877" s="105"/>
      <c r="N877" s="105"/>
    </row>
    <row r="878" spans="1:14">
      <c r="A878" s="109"/>
      <c r="B878" s="233" t="s">
        <v>236</v>
      </c>
      <c r="C878" s="234" t="s">
        <v>666</v>
      </c>
      <c r="D878" s="234" t="s">
        <v>666</v>
      </c>
      <c r="E878" s="234" t="s">
        <v>666</v>
      </c>
      <c r="F878" s="234" t="s">
        <v>666</v>
      </c>
      <c r="G878" s="234" t="s">
        <v>666</v>
      </c>
      <c r="H878" s="234" t="s">
        <v>666</v>
      </c>
      <c r="I878" s="234" t="s">
        <v>1108</v>
      </c>
      <c r="J878" s="234" t="s">
        <v>1108</v>
      </c>
      <c r="K878" s="234" t="s">
        <v>1108</v>
      </c>
      <c r="L878" s="234" t="s">
        <v>1108</v>
      </c>
      <c r="M878" s="234" t="s">
        <v>1108</v>
      </c>
      <c r="N878" s="235" t="s">
        <v>1108</v>
      </c>
    </row>
    <row r="879" spans="1:14" ht="15" thickBot="1">
      <c r="A879" s="109"/>
      <c r="B879" s="238" t="s">
        <v>195</v>
      </c>
      <c r="C879" s="236" t="s">
        <v>665</v>
      </c>
      <c r="D879" s="236" t="s">
        <v>664</v>
      </c>
      <c r="E879" s="236" t="s">
        <v>663</v>
      </c>
      <c r="F879" s="236" t="s">
        <v>662</v>
      </c>
      <c r="G879" s="236" t="s">
        <v>661</v>
      </c>
      <c r="H879" s="236" t="s">
        <v>660</v>
      </c>
      <c r="I879" s="236" t="s">
        <v>659</v>
      </c>
      <c r="J879" s="236" t="s">
        <v>658</v>
      </c>
      <c r="K879" s="236" t="s">
        <v>657</v>
      </c>
      <c r="L879" s="236" t="s">
        <v>656</v>
      </c>
      <c r="M879" s="236" t="s">
        <v>655</v>
      </c>
      <c r="N879" s="237" t="s">
        <v>654</v>
      </c>
    </row>
    <row r="880" spans="1:14" ht="15" thickBot="1">
      <c r="A880" s="195" t="s">
        <v>742</v>
      </c>
      <c r="B880" s="196" t="s">
        <v>653</v>
      </c>
    </row>
    <row r="881" spans="1:14">
      <c r="A881" s="201" t="s">
        <v>888</v>
      </c>
      <c r="B881" s="202">
        <v>1</v>
      </c>
      <c r="C881" s="203">
        <v>22.1</v>
      </c>
      <c r="D881" s="203">
        <v>21.3</v>
      </c>
      <c r="E881" s="203">
        <v>24.7</v>
      </c>
      <c r="F881" s="203">
        <v>5.9</v>
      </c>
      <c r="G881" s="203">
        <v>6.5</v>
      </c>
      <c r="H881" s="203">
        <v>5.0999999999999996</v>
      </c>
      <c r="I881" s="203">
        <v>-2.8</v>
      </c>
      <c r="J881" s="203">
        <v>6.7</v>
      </c>
      <c r="K881" s="203">
        <v>-1.1000000000000001</v>
      </c>
      <c r="L881" s="203">
        <v>2.9</v>
      </c>
      <c r="M881" s="203">
        <v>10.8</v>
      </c>
      <c r="N881" s="204">
        <v>17.5</v>
      </c>
    </row>
    <row r="882" spans="1:14">
      <c r="A882" s="205" t="s">
        <v>888</v>
      </c>
      <c r="B882" s="197">
        <v>2</v>
      </c>
      <c r="C882" s="198">
        <v>22.3</v>
      </c>
      <c r="D882" s="198">
        <v>19.2</v>
      </c>
      <c r="E882" s="198">
        <v>15.9</v>
      </c>
      <c r="F882" s="198">
        <v>10.4</v>
      </c>
      <c r="G882" s="198">
        <v>4.9000000000000004</v>
      </c>
      <c r="H882" s="198">
        <v>5.0999999999999996</v>
      </c>
      <c r="I882" s="198">
        <v>-5.0999999999999996</v>
      </c>
      <c r="J882" s="198">
        <v>9.1999999999999993</v>
      </c>
      <c r="K882" s="198">
        <v>1.3</v>
      </c>
      <c r="L882" s="198">
        <v>6.3</v>
      </c>
      <c r="M882" s="198">
        <v>12.4</v>
      </c>
      <c r="N882" s="206">
        <v>15.6</v>
      </c>
    </row>
    <row r="883" spans="1:14">
      <c r="A883" s="205" t="s">
        <v>888</v>
      </c>
      <c r="B883" s="197">
        <v>3</v>
      </c>
      <c r="C883" s="198">
        <v>23.6</v>
      </c>
      <c r="D883" s="198">
        <v>23.9</v>
      </c>
      <c r="E883" s="198">
        <v>15.8</v>
      </c>
      <c r="F883" s="198">
        <v>14.3</v>
      </c>
      <c r="G883" s="198">
        <v>2.7</v>
      </c>
      <c r="H883" s="198">
        <v>3.4</v>
      </c>
      <c r="I883" s="198">
        <v>-7.6</v>
      </c>
      <c r="J883" s="198">
        <v>3.5</v>
      </c>
      <c r="K883" s="198">
        <v>1.1000000000000001</v>
      </c>
      <c r="L883" s="198">
        <v>11.3</v>
      </c>
      <c r="M883" s="198">
        <v>9.6999999999999993</v>
      </c>
      <c r="N883" s="206">
        <v>16.8</v>
      </c>
    </row>
    <row r="884" spans="1:14">
      <c r="A884" s="205" t="s">
        <v>888</v>
      </c>
      <c r="B884" s="197">
        <v>4</v>
      </c>
      <c r="C884" s="198">
        <v>25.4</v>
      </c>
      <c r="D884" s="198">
        <v>24.6</v>
      </c>
      <c r="E884" s="198">
        <v>15.7</v>
      </c>
      <c r="F884" s="198">
        <v>14.1</v>
      </c>
      <c r="G884" s="198">
        <v>3.2</v>
      </c>
      <c r="H884" s="198">
        <v>4.9000000000000004</v>
      </c>
      <c r="I884" s="198">
        <v>-8.8000000000000007</v>
      </c>
      <c r="J884" s="198">
        <v>1.3</v>
      </c>
      <c r="K884" s="198">
        <v>2.2999999999999998</v>
      </c>
      <c r="L884" s="198">
        <v>13.5</v>
      </c>
      <c r="M884" s="198">
        <v>7.7</v>
      </c>
      <c r="N884" s="206">
        <v>17.3</v>
      </c>
    </row>
    <row r="885" spans="1:14">
      <c r="A885" s="205" t="s">
        <v>888</v>
      </c>
      <c r="B885" s="197">
        <v>5</v>
      </c>
      <c r="C885" s="198">
        <v>27.4</v>
      </c>
      <c r="D885" s="198">
        <v>25</v>
      </c>
      <c r="E885" s="198">
        <v>14.4</v>
      </c>
      <c r="F885" s="198">
        <v>12.5</v>
      </c>
      <c r="G885" s="198">
        <v>4.0999999999999996</v>
      </c>
      <c r="H885" s="198">
        <v>5.2</v>
      </c>
      <c r="I885" s="198">
        <v>-6.9</v>
      </c>
      <c r="J885" s="198">
        <v>1.4</v>
      </c>
      <c r="K885" s="198">
        <v>4.5</v>
      </c>
      <c r="L885" s="198">
        <v>14.5</v>
      </c>
      <c r="M885" s="198">
        <v>10.8</v>
      </c>
      <c r="N885" s="206">
        <v>15.8</v>
      </c>
    </row>
    <row r="886" spans="1:14">
      <c r="A886" s="205" t="s">
        <v>888</v>
      </c>
      <c r="B886" s="197">
        <v>6</v>
      </c>
      <c r="C886" s="198">
        <v>24.1</v>
      </c>
      <c r="D886" s="198">
        <v>27.9</v>
      </c>
      <c r="E886" s="198">
        <v>10.9</v>
      </c>
      <c r="F886" s="198">
        <v>13.5</v>
      </c>
      <c r="G886" s="198">
        <v>6.8</v>
      </c>
      <c r="H886" s="198">
        <v>2.5</v>
      </c>
      <c r="I886" s="198">
        <v>-4.0999999999999996</v>
      </c>
      <c r="J886" s="198">
        <v>3.9</v>
      </c>
      <c r="K886" s="198">
        <v>3.5</v>
      </c>
      <c r="L886" s="198">
        <v>10.9</v>
      </c>
      <c r="M886" s="198">
        <v>13.3</v>
      </c>
      <c r="N886" s="206">
        <v>16.100000000000001</v>
      </c>
    </row>
    <row r="887" spans="1:14">
      <c r="A887" s="205" t="s">
        <v>888</v>
      </c>
      <c r="B887" s="197">
        <v>7</v>
      </c>
      <c r="C887" s="198">
        <v>27.5</v>
      </c>
      <c r="D887" s="198">
        <v>28.5</v>
      </c>
      <c r="E887" s="198">
        <v>10</v>
      </c>
      <c r="F887" s="198">
        <v>14.4</v>
      </c>
      <c r="G887" s="198">
        <v>9.1999999999999993</v>
      </c>
      <c r="H887" s="198">
        <v>4.0999999999999996</v>
      </c>
      <c r="I887" s="198">
        <v>-1.9</v>
      </c>
      <c r="J887" s="198">
        <v>4.7</v>
      </c>
      <c r="K887" s="198">
        <v>-0.4</v>
      </c>
      <c r="L887" s="198">
        <v>9.8000000000000007</v>
      </c>
      <c r="M887" s="198">
        <v>14.2</v>
      </c>
      <c r="N887" s="206">
        <v>15.6</v>
      </c>
    </row>
    <row r="888" spans="1:14">
      <c r="A888" s="205" t="s">
        <v>888</v>
      </c>
      <c r="B888" s="197">
        <v>8</v>
      </c>
      <c r="C888" s="198">
        <v>18.5</v>
      </c>
      <c r="D888" s="198">
        <v>28.1</v>
      </c>
      <c r="E888" s="198">
        <v>11.9</v>
      </c>
      <c r="F888" s="198">
        <v>11.1</v>
      </c>
      <c r="G888" s="198">
        <v>10.7</v>
      </c>
      <c r="H888" s="198">
        <v>3.6</v>
      </c>
      <c r="I888" s="198">
        <v>-0.7</v>
      </c>
      <c r="J888" s="198">
        <v>6.7</v>
      </c>
      <c r="K888" s="198">
        <v>-0.1</v>
      </c>
      <c r="L888" s="198">
        <v>6.5</v>
      </c>
      <c r="M888" s="198">
        <v>13.1</v>
      </c>
      <c r="N888" s="206">
        <v>17.600000000000001</v>
      </c>
    </row>
    <row r="889" spans="1:14">
      <c r="A889" s="205" t="s">
        <v>888</v>
      </c>
      <c r="B889" s="197">
        <v>9</v>
      </c>
      <c r="C889" s="198">
        <v>14.2</v>
      </c>
      <c r="D889" s="198">
        <v>27.7</v>
      </c>
      <c r="E889" s="198">
        <v>10.6</v>
      </c>
      <c r="F889" s="198">
        <v>8.1</v>
      </c>
      <c r="G889" s="198">
        <v>10.7</v>
      </c>
      <c r="H889" s="198">
        <v>2</v>
      </c>
      <c r="I889" s="198">
        <v>-2</v>
      </c>
      <c r="J889" s="198">
        <v>8.1999999999999993</v>
      </c>
      <c r="K889" s="198">
        <v>-0.1</v>
      </c>
      <c r="L889" s="198">
        <v>4.8</v>
      </c>
      <c r="M889" s="198">
        <v>15</v>
      </c>
      <c r="N889" s="206">
        <v>15.8</v>
      </c>
    </row>
    <row r="890" spans="1:14">
      <c r="A890" s="205" t="s">
        <v>888</v>
      </c>
      <c r="B890" s="197">
        <v>10</v>
      </c>
      <c r="C890" s="198">
        <v>13.3</v>
      </c>
      <c r="D890" s="198">
        <v>27.5</v>
      </c>
      <c r="E890" s="198">
        <v>11.5</v>
      </c>
      <c r="F890" s="198">
        <v>6.6</v>
      </c>
      <c r="G890" s="198">
        <v>13.7</v>
      </c>
      <c r="H890" s="198">
        <v>0.1</v>
      </c>
      <c r="I890" s="198">
        <v>0.6</v>
      </c>
      <c r="J890" s="198">
        <v>3.1</v>
      </c>
      <c r="K890" s="198">
        <v>2.6</v>
      </c>
      <c r="L890" s="198">
        <v>5.6</v>
      </c>
      <c r="M890" s="198">
        <v>14.2</v>
      </c>
      <c r="N890" s="206">
        <v>16.3</v>
      </c>
    </row>
    <row r="891" spans="1:14">
      <c r="A891" s="205" t="s">
        <v>888</v>
      </c>
      <c r="B891" s="197">
        <v>11</v>
      </c>
      <c r="C891" s="198">
        <v>16.600000000000001</v>
      </c>
      <c r="D891" s="198">
        <v>24.7</v>
      </c>
      <c r="E891" s="198">
        <v>13.9</v>
      </c>
      <c r="F891" s="198">
        <v>3.4</v>
      </c>
      <c r="G891" s="198">
        <v>12.6</v>
      </c>
      <c r="H891" s="198">
        <v>-0.4</v>
      </c>
      <c r="I891" s="198">
        <v>0.7</v>
      </c>
      <c r="J891" s="198">
        <v>2.6</v>
      </c>
      <c r="K891" s="198">
        <v>2.5</v>
      </c>
      <c r="L891" s="198">
        <v>8.3000000000000007</v>
      </c>
      <c r="M891" s="198">
        <v>14.2</v>
      </c>
      <c r="N891" s="206">
        <v>14.1</v>
      </c>
    </row>
    <row r="892" spans="1:14">
      <c r="A892" s="205" t="s">
        <v>888</v>
      </c>
      <c r="B892" s="197">
        <v>12</v>
      </c>
      <c r="C892" s="198">
        <v>21.5</v>
      </c>
      <c r="D892" s="198">
        <v>24.4</v>
      </c>
      <c r="E892" s="198">
        <v>15.1</v>
      </c>
      <c r="F892" s="198">
        <v>1.1000000000000001</v>
      </c>
      <c r="G892" s="198">
        <v>7.6</v>
      </c>
      <c r="H892" s="198">
        <v>3.2</v>
      </c>
      <c r="I892" s="198">
        <v>3.3</v>
      </c>
      <c r="J892" s="198">
        <v>1.6</v>
      </c>
      <c r="K892" s="198">
        <v>2</v>
      </c>
      <c r="L892" s="198">
        <v>8.3000000000000007</v>
      </c>
      <c r="M892" s="198">
        <v>15.5</v>
      </c>
      <c r="N892" s="206">
        <v>16.5</v>
      </c>
    </row>
    <row r="893" spans="1:14">
      <c r="A893" s="205" t="s">
        <v>888</v>
      </c>
      <c r="B893" s="197">
        <v>13</v>
      </c>
      <c r="C893" s="198">
        <v>16.8</v>
      </c>
      <c r="D893" s="198">
        <v>26.1</v>
      </c>
      <c r="E893" s="198">
        <v>18.399999999999999</v>
      </c>
      <c r="F893" s="198">
        <v>3.8</v>
      </c>
      <c r="G893" s="198">
        <v>7.5</v>
      </c>
      <c r="H893" s="198">
        <v>3.2</v>
      </c>
      <c r="I893" s="198">
        <v>1.5</v>
      </c>
      <c r="J893" s="198">
        <v>1.8</v>
      </c>
      <c r="K893" s="198">
        <v>1.3</v>
      </c>
      <c r="L893" s="198">
        <v>11.8</v>
      </c>
      <c r="M893" s="198">
        <v>13.8</v>
      </c>
      <c r="N893" s="206">
        <v>15.8</v>
      </c>
    </row>
    <row r="894" spans="1:14">
      <c r="A894" s="205" t="s">
        <v>888</v>
      </c>
      <c r="B894" s="197">
        <v>14</v>
      </c>
      <c r="C894" s="198">
        <v>18.2</v>
      </c>
      <c r="D894" s="198">
        <v>27.5</v>
      </c>
      <c r="E894" s="198">
        <v>16.3</v>
      </c>
      <c r="F894" s="198">
        <v>7.8</v>
      </c>
      <c r="G894" s="198">
        <v>4.7</v>
      </c>
      <c r="H894" s="198">
        <v>-0.3</v>
      </c>
      <c r="I894" s="198">
        <v>-0.4</v>
      </c>
      <c r="J894" s="198">
        <v>5.0999999999999996</v>
      </c>
      <c r="K894" s="198">
        <v>1.7</v>
      </c>
      <c r="L894" s="198">
        <v>8.6999999999999993</v>
      </c>
      <c r="M894" s="198">
        <v>11.6</v>
      </c>
      <c r="N894" s="206">
        <v>16.5</v>
      </c>
    </row>
    <row r="895" spans="1:14">
      <c r="A895" s="205" t="s">
        <v>888</v>
      </c>
      <c r="B895" s="197">
        <v>15</v>
      </c>
      <c r="C895" s="198">
        <v>18.899999999999999</v>
      </c>
      <c r="D895" s="198">
        <v>22.4</v>
      </c>
      <c r="E895" s="198">
        <v>15.6</v>
      </c>
      <c r="F895" s="198">
        <v>9.8000000000000007</v>
      </c>
      <c r="G895" s="198">
        <v>8.6</v>
      </c>
      <c r="H895" s="198">
        <v>2</v>
      </c>
      <c r="I895" s="198">
        <v>0.1</v>
      </c>
      <c r="J895" s="198">
        <v>3.4</v>
      </c>
      <c r="K895" s="198">
        <v>0.5</v>
      </c>
      <c r="L895" s="198">
        <v>8.6999999999999993</v>
      </c>
      <c r="M895" s="198">
        <v>5.4</v>
      </c>
      <c r="N895" s="206">
        <v>13.3</v>
      </c>
    </row>
    <row r="896" spans="1:14">
      <c r="A896" s="205" t="s">
        <v>888</v>
      </c>
      <c r="B896" s="197">
        <v>16</v>
      </c>
      <c r="C896" s="198">
        <v>21.7</v>
      </c>
      <c r="D896" s="198">
        <v>21.8</v>
      </c>
      <c r="E896" s="198">
        <v>18</v>
      </c>
      <c r="F896" s="198">
        <v>9.9</v>
      </c>
      <c r="G896" s="198">
        <v>8.1</v>
      </c>
      <c r="H896" s="198">
        <v>2.7</v>
      </c>
      <c r="I896" s="198">
        <v>-2.2999999999999998</v>
      </c>
      <c r="J896" s="198">
        <v>0.9</v>
      </c>
      <c r="K896" s="198">
        <v>0.7</v>
      </c>
      <c r="L896" s="198">
        <v>11.8</v>
      </c>
      <c r="M896" s="198">
        <v>6.5</v>
      </c>
      <c r="N896" s="206">
        <v>19</v>
      </c>
    </row>
    <row r="897" spans="1:14">
      <c r="A897" s="205" t="s">
        <v>888</v>
      </c>
      <c r="B897" s="197">
        <v>17</v>
      </c>
      <c r="C897" s="198">
        <v>23.8</v>
      </c>
      <c r="D897" s="198">
        <v>18.8</v>
      </c>
      <c r="E897" s="198">
        <v>21.8</v>
      </c>
      <c r="F897" s="198">
        <v>5</v>
      </c>
      <c r="G897" s="198">
        <v>10.7</v>
      </c>
      <c r="H897" s="198">
        <v>1.9</v>
      </c>
      <c r="I897" s="198">
        <v>-6.3</v>
      </c>
      <c r="J897" s="198">
        <v>2.4</v>
      </c>
      <c r="K897" s="198">
        <v>2.6</v>
      </c>
      <c r="L897" s="198">
        <v>10.6</v>
      </c>
      <c r="M897" s="198">
        <v>7.6</v>
      </c>
      <c r="N897" s="206">
        <v>15.9</v>
      </c>
    </row>
    <row r="898" spans="1:14">
      <c r="A898" s="205" t="s">
        <v>888</v>
      </c>
      <c r="B898" s="197">
        <v>18</v>
      </c>
      <c r="C898" s="198">
        <v>25.4</v>
      </c>
      <c r="D898" s="198">
        <v>14.3</v>
      </c>
      <c r="E898" s="198">
        <v>12.4</v>
      </c>
      <c r="F898" s="198">
        <v>4.5999999999999996</v>
      </c>
      <c r="G898" s="198">
        <v>11.4</v>
      </c>
      <c r="H898" s="198">
        <v>3.4</v>
      </c>
      <c r="I898" s="198">
        <v>-5.7</v>
      </c>
      <c r="J898" s="198">
        <v>2.9</v>
      </c>
      <c r="K898" s="198">
        <v>3.1</v>
      </c>
      <c r="L898" s="198">
        <v>6.9</v>
      </c>
      <c r="M898" s="198">
        <v>10.199999999999999</v>
      </c>
      <c r="N898" s="206">
        <v>17.600000000000001</v>
      </c>
    </row>
    <row r="899" spans="1:14">
      <c r="A899" s="205" t="s">
        <v>888</v>
      </c>
      <c r="B899" s="197">
        <v>19</v>
      </c>
      <c r="C899" s="198">
        <v>26.1</v>
      </c>
      <c r="D899" s="198">
        <v>16.2</v>
      </c>
      <c r="E899" s="198">
        <v>13.9</v>
      </c>
      <c r="F899" s="198">
        <v>7.1</v>
      </c>
      <c r="G899" s="198">
        <v>8.9</v>
      </c>
      <c r="H899" s="198">
        <v>4.5</v>
      </c>
      <c r="I899" s="198">
        <v>-6.7</v>
      </c>
      <c r="J899" s="198">
        <v>0.7</v>
      </c>
      <c r="K899" s="198">
        <v>2.8</v>
      </c>
      <c r="L899" s="198">
        <v>6.4</v>
      </c>
      <c r="M899" s="198">
        <v>12.9</v>
      </c>
      <c r="N899" s="206">
        <v>15.6</v>
      </c>
    </row>
    <row r="900" spans="1:14">
      <c r="A900" s="205" t="s">
        <v>888</v>
      </c>
      <c r="B900" s="197">
        <v>20</v>
      </c>
      <c r="C900" s="198">
        <v>22.8</v>
      </c>
      <c r="D900" s="198">
        <v>16.899999999999999</v>
      </c>
      <c r="E900" s="198">
        <v>11.4</v>
      </c>
      <c r="F900" s="198">
        <v>5.0999999999999996</v>
      </c>
      <c r="G900" s="198">
        <v>5.6</v>
      </c>
      <c r="H900" s="198">
        <v>2.7</v>
      </c>
      <c r="I900" s="198">
        <v>-7.6</v>
      </c>
      <c r="J900" s="198">
        <v>2</v>
      </c>
      <c r="K900" s="198">
        <v>2.9</v>
      </c>
      <c r="L900" s="198">
        <v>5.7</v>
      </c>
      <c r="M900" s="198">
        <v>14</v>
      </c>
      <c r="N900" s="206">
        <v>14.7</v>
      </c>
    </row>
    <row r="901" spans="1:14">
      <c r="A901" s="205" t="s">
        <v>888</v>
      </c>
      <c r="B901" s="197">
        <v>21</v>
      </c>
      <c r="C901" s="198">
        <v>25.9</v>
      </c>
      <c r="D901" s="198">
        <v>17.5</v>
      </c>
      <c r="E901" s="198">
        <v>11.1</v>
      </c>
      <c r="F901" s="198">
        <v>7.1</v>
      </c>
      <c r="G901" s="198">
        <v>1.4</v>
      </c>
      <c r="H901" s="198">
        <v>4.3</v>
      </c>
      <c r="I901" s="198">
        <v>-6.6</v>
      </c>
      <c r="J901" s="198">
        <v>8.3000000000000007</v>
      </c>
      <c r="K901" s="198">
        <v>4.5</v>
      </c>
      <c r="L901" s="198">
        <v>7.6</v>
      </c>
      <c r="M901" s="198">
        <v>15.9</v>
      </c>
      <c r="N901" s="206">
        <v>16</v>
      </c>
    </row>
    <row r="902" spans="1:14">
      <c r="A902" s="205" t="s">
        <v>888</v>
      </c>
      <c r="B902" s="197">
        <v>22</v>
      </c>
      <c r="C902" s="198">
        <v>27.8</v>
      </c>
      <c r="D902" s="198">
        <v>15.9</v>
      </c>
      <c r="E902" s="198">
        <v>13.1</v>
      </c>
      <c r="F902" s="198">
        <v>7.7</v>
      </c>
      <c r="G902" s="198">
        <v>-0.5</v>
      </c>
      <c r="H902" s="198">
        <v>9</v>
      </c>
      <c r="I902" s="198">
        <v>-10.3</v>
      </c>
      <c r="J902" s="198">
        <v>10.199999999999999</v>
      </c>
      <c r="K902" s="198">
        <v>4.4000000000000004</v>
      </c>
      <c r="L902" s="198">
        <v>8.5</v>
      </c>
      <c r="M902" s="198">
        <v>17.899999999999999</v>
      </c>
      <c r="N902" s="206">
        <v>19.399999999999999</v>
      </c>
    </row>
    <row r="903" spans="1:14">
      <c r="A903" s="205" t="s">
        <v>888</v>
      </c>
      <c r="B903" s="197">
        <v>23</v>
      </c>
      <c r="C903" s="198">
        <v>22.7</v>
      </c>
      <c r="D903" s="198">
        <v>17.2</v>
      </c>
      <c r="E903" s="198">
        <v>12.3</v>
      </c>
      <c r="F903" s="198">
        <v>7.5</v>
      </c>
      <c r="G903" s="198">
        <v>-1.4</v>
      </c>
      <c r="H903" s="198">
        <v>8</v>
      </c>
      <c r="I903" s="198">
        <v>-6.5</v>
      </c>
      <c r="J903" s="198">
        <v>1.8</v>
      </c>
      <c r="K903" s="198">
        <v>2.6</v>
      </c>
      <c r="L903" s="198">
        <v>7.2</v>
      </c>
      <c r="M903" s="198">
        <v>19.899999999999999</v>
      </c>
      <c r="N903" s="206">
        <v>22.6</v>
      </c>
    </row>
    <row r="904" spans="1:14">
      <c r="A904" s="205" t="s">
        <v>888</v>
      </c>
      <c r="B904" s="197">
        <v>24</v>
      </c>
      <c r="C904" s="198">
        <v>25.5</v>
      </c>
      <c r="D904" s="198">
        <v>21.3</v>
      </c>
      <c r="E904" s="198">
        <v>14.4</v>
      </c>
      <c r="F904" s="198">
        <v>6.4</v>
      </c>
      <c r="G904" s="198">
        <v>-2.1</v>
      </c>
      <c r="H904" s="198">
        <v>3.6</v>
      </c>
      <c r="I904" s="198">
        <v>-0.1</v>
      </c>
      <c r="J904" s="198">
        <v>-0.7</v>
      </c>
      <c r="K904" s="198">
        <v>2.5</v>
      </c>
      <c r="L904" s="198">
        <v>2.5</v>
      </c>
      <c r="M904" s="198">
        <v>15.2</v>
      </c>
      <c r="N904" s="206">
        <v>25.1</v>
      </c>
    </row>
    <row r="905" spans="1:14">
      <c r="A905" s="205" t="s">
        <v>888</v>
      </c>
      <c r="B905" s="197">
        <v>25</v>
      </c>
      <c r="C905" s="198">
        <v>23.8</v>
      </c>
      <c r="D905" s="198">
        <v>16.3</v>
      </c>
      <c r="E905" s="198">
        <v>14.9</v>
      </c>
      <c r="F905" s="198">
        <v>7.4</v>
      </c>
      <c r="G905" s="198">
        <v>-1.3</v>
      </c>
      <c r="H905" s="198">
        <v>3.4</v>
      </c>
      <c r="I905" s="198">
        <v>1</v>
      </c>
      <c r="J905" s="198">
        <v>-0.3</v>
      </c>
      <c r="K905" s="198">
        <v>3.6</v>
      </c>
      <c r="L905" s="198">
        <v>1.9</v>
      </c>
      <c r="M905" s="198">
        <v>14.1</v>
      </c>
      <c r="N905" s="206">
        <v>25.3</v>
      </c>
    </row>
    <row r="906" spans="1:14">
      <c r="A906" s="205" t="s">
        <v>888</v>
      </c>
      <c r="B906" s="197">
        <v>26</v>
      </c>
      <c r="C906" s="198">
        <v>16.7</v>
      </c>
      <c r="D906" s="198">
        <v>17.100000000000001</v>
      </c>
      <c r="E906" s="198">
        <v>11.9</v>
      </c>
      <c r="F906" s="198">
        <v>5.8</v>
      </c>
      <c r="G906" s="198">
        <v>0.4</v>
      </c>
      <c r="H906" s="198">
        <v>8.3000000000000007</v>
      </c>
      <c r="I906" s="198">
        <v>2.4</v>
      </c>
      <c r="J906" s="198">
        <v>-1.4</v>
      </c>
      <c r="K906" s="198">
        <v>5.4</v>
      </c>
      <c r="L906" s="198">
        <v>4.8</v>
      </c>
      <c r="M906" s="198">
        <v>14.2</v>
      </c>
      <c r="N906" s="206">
        <v>16.8</v>
      </c>
    </row>
    <row r="907" spans="1:14">
      <c r="A907" s="205" t="s">
        <v>888</v>
      </c>
      <c r="B907" s="197">
        <v>27</v>
      </c>
      <c r="C907" s="198">
        <v>15.6</v>
      </c>
      <c r="D907" s="198">
        <v>21.5</v>
      </c>
      <c r="E907" s="198">
        <v>10.199999999999999</v>
      </c>
      <c r="F907" s="198">
        <v>8.1999999999999993</v>
      </c>
      <c r="G907" s="198">
        <v>-0.3</v>
      </c>
      <c r="H907" s="198">
        <v>1.3</v>
      </c>
      <c r="I907" s="198">
        <v>3.8</v>
      </c>
      <c r="J907" s="198">
        <v>0.5</v>
      </c>
      <c r="K907" s="198">
        <v>5.6</v>
      </c>
      <c r="L907" s="198">
        <v>4</v>
      </c>
      <c r="M907" s="198">
        <v>16.5</v>
      </c>
      <c r="N907" s="206">
        <v>14.8</v>
      </c>
    </row>
    <row r="908" spans="1:14">
      <c r="A908" s="205" t="s">
        <v>888</v>
      </c>
      <c r="B908" s="197">
        <v>28</v>
      </c>
      <c r="C908" s="198">
        <v>18.5</v>
      </c>
      <c r="D908" s="198">
        <v>23.4</v>
      </c>
      <c r="E908" s="198">
        <v>9.3000000000000007</v>
      </c>
      <c r="F908" s="198">
        <v>10.3</v>
      </c>
      <c r="G908" s="198">
        <v>0.2</v>
      </c>
      <c r="H908" s="198">
        <v>4.5</v>
      </c>
      <c r="I908" s="198">
        <v>4</v>
      </c>
      <c r="J908" s="198">
        <v>3.9</v>
      </c>
      <c r="K908" s="198">
        <v>9.1999999999999993</v>
      </c>
      <c r="L908" s="198">
        <v>3.6</v>
      </c>
      <c r="M908" s="198">
        <v>18.100000000000001</v>
      </c>
      <c r="N908" s="206">
        <v>16.8</v>
      </c>
    </row>
    <row r="909" spans="1:14">
      <c r="A909" s="205" t="s">
        <v>888</v>
      </c>
      <c r="B909" s="197">
        <v>29</v>
      </c>
      <c r="C909" s="198">
        <v>15.9</v>
      </c>
      <c r="D909" s="198">
        <v>23.2</v>
      </c>
      <c r="E909" s="198">
        <v>9.8000000000000007</v>
      </c>
      <c r="F909" s="198">
        <v>8.5</v>
      </c>
      <c r="G909" s="198">
        <v>2.8</v>
      </c>
      <c r="H909" s="198">
        <v>-0.1</v>
      </c>
      <c r="I909" s="198">
        <v>2.6</v>
      </c>
      <c r="J909" s="198">
        <v>1.3</v>
      </c>
      <c r="K909" s="198">
        <v>7.9</v>
      </c>
      <c r="L909" s="198">
        <v>6</v>
      </c>
      <c r="M909" s="198">
        <v>19.7</v>
      </c>
      <c r="N909" s="206">
        <v>20.5</v>
      </c>
    </row>
    <row r="910" spans="1:14">
      <c r="A910" s="205" t="s">
        <v>888</v>
      </c>
      <c r="B910" s="197">
        <v>30</v>
      </c>
      <c r="C910" s="198">
        <v>16.2</v>
      </c>
      <c r="D910" s="198">
        <v>24.4</v>
      </c>
      <c r="E910" s="198">
        <v>7.6</v>
      </c>
      <c r="F910" s="198">
        <v>8.1</v>
      </c>
      <c r="G910" s="198">
        <v>4</v>
      </c>
      <c r="H910" s="198">
        <v>-2.5</v>
      </c>
      <c r="I910" s="198">
        <v>5.3</v>
      </c>
      <c r="J910" s="198"/>
      <c r="K910" s="198">
        <v>8</v>
      </c>
      <c r="L910" s="198">
        <v>10.1</v>
      </c>
      <c r="M910" s="198">
        <v>17.5</v>
      </c>
      <c r="N910" s="206">
        <v>17.5</v>
      </c>
    </row>
    <row r="911" spans="1:14" ht="15" thickBot="1">
      <c r="A911" s="213" t="s">
        <v>888</v>
      </c>
      <c r="B911" s="214">
        <v>31</v>
      </c>
      <c r="C911" s="215">
        <v>15.7</v>
      </c>
      <c r="D911" s="215">
        <v>24.9</v>
      </c>
      <c r="E911" s="215"/>
      <c r="F911" s="215">
        <v>7.8</v>
      </c>
      <c r="G911" s="215"/>
      <c r="H911" s="215">
        <v>-4.2</v>
      </c>
      <c r="I911" s="215">
        <v>2.2000000000000002</v>
      </c>
      <c r="J911" s="215"/>
      <c r="K911" s="215">
        <v>11</v>
      </c>
      <c r="L911" s="215"/>
      <c r="M911" s="215">
        <v>17.5</v>
      </c>
      <c r="N911" s="216"/>
    </row>
    <row r="912" spans="1:14">
      <c r="A912" s="217" t="s">
        <v>652</v>
      </c>
      <c r="B912" s="218" t="s">
        <v>211</v>
      </c>
      <c r="C912" s="219">
        <v>0</v>
      </c>
      <c r="D912" s="219">
        <v>0</v>
      </c>
      <c r="E912" s="219">
        <v>15</v>
      </c>
      <c r="F912" s="219">
        <v>27</v>
      </c>
      <c r="G912" s="219">
        <v>30</v>
      </c>
      <c r="H912" s="219">
        <v>31</v>
      </c>
      <c r="I912" s="219">
        <v>31</v>
      </c>
      <c r="J912" s="219">
        <v>29</v>
      </c>
      <c r="K912" s="219">
        <v>31</v>
      </c>
      <c r="L912" s="219">
        <v>29</v>
      </c>
      <c r="M912" s="219">
        <v>11</v>
      </c>
      <c r="N912" s="220">
        <v>1</v>
      </c>
    </row>
    <row r="913" spans="1:14" ht="15" thickBot="1">
      <c r="A913" s="209" t="s">
        <v>651</v>
      </c>
      <c r="B913" s="210" t="s">
        <v>650</v>
      </c>
      <c r="C913" s="211">
        <v>21.112903225806452</v>
      </c>
      <c r="D913" s="211">
        <v>22.241935483870964</v>
      </c>
      <c r="E913" s="211">
        <v>13.76</v>
      </c>
      <c r="F913" s="211">
        <v>8.1709677419354829</v>
      </c>
      <c r="G913" s="211">
        <v>5.379999999999999</v>
      </c>
      <c r="H913" s="211">
        <v>3.0483870967741939</v>
      </c>
      <c r="I913" s="211">
        <v>-2.0935483870967739</v>
      </c>
      <c r="J913" s="211">
        <v>3.3000000000000003</v>
      </c>
      <c r="K913" s="211">
        <v>3.1741935483870969</v>
      </c>
      <c r="L913" s="211">
        <v>7.6499999999999995</v>
      </c>
      <c r="M913" s="211">
        <v>13.529032258064515</v>
      </c>
      <c r="N913" s="212">
        <v>17.273333333333333</v>
      </c>
    </row>
    <row r="914" spans="1:14">
      <c r="B914" s="108"/>
      <c r="C914" s="105"/>
      <c r="D914" s="105"/>
      <c r="E914" s="107"/>
      <c r="F914" s="105"/>
      <c r="G914" s="105"/>
      <c r="H914" s="106"/>
      <c r="I914" s="105"/>
      <c r="J914" s="105"/>
      <c r="K914" s="105"/>
      <c r="L914" s="105"/>
      <c r="M914" s="105"/>
      <c r="N914" s="105"/>
    </row>
    <row r="915" spans="1:14" ht="15" thickBot="1">
      <c r="A915" s="96" t="s">
        <v>1132</v>
      </c>
      <c r="C915" s="105"/>
      <c r="D915" s="105"/>
      <c r="E915" s="107"/>
      <c r="F915" s="105"/>
      <c r="G915" s="105"/>
      <c r="H915" s="106"/>
      <c r="I915" s="105"/>
      <c r="J915" s="105"/>
      <c r="K915" s="105"/>
      <c r="L915" s="105"/>
      <c r="M915" s="105"/>
      <c r="N915" s="105"/>
    </row>
    <row r="916" spans="1:14">
      <c r="A916" s="109"/>
      <c r="B916" s="233" t="s">
        <v>236</v>
      </c>
      <c r="C916" s="234" t="s">
        <v>666</v>
      </c>
      <c r="D916" s="234" t="s">
        <v>666</v>
      </c>
      <c r="E916" s="234" t="s">
        <v>666</v>
      </c>
      <c r="F916" s="234" t="s">
        <v>666</v>
      </c>
      <c r="G916" s="234" t="s">
        <v>666</v>
      </c>
      <c r="H916" s="234" t="s">
        <v>666</v>
      </c>
      <c r="I916" s="234" t="s">
        <v>1108</v>
      </c>
      <c r="J916" s="234" t="s">
        <v>1108</v>
      </c>
      <c r="K916" s="234" t="s">
        <v>1108</v>
      </c>
      <c r="L916" s="234" t="s">
        <v>1108</v>
      </c>
      <c r="M916" s="234" t="s">
        <v>1108</v>
      </c>
      <c r="N916" s="235" t="s">
        <v>1108</v>
      </c>
    </row>
    <row r="917" spans="1:14" ht="15" thickBot="1">
      <c r="A917" s="109"/>
      <c r="B917" s="238" t="s">
        <v>195</v>
      </c>
      <c r="C917" s="236" t="s">
        <v>665</v>
      </c>
      <c r="D917" s="236" t="s">
        <v>664</v>
      </c>
      <c r="E917" s="236" t="s">
        <v>663</v>
      </c>
      <c r="F917" s="236" t="s">
        <v>662</v>
      </c>
      <c r="G917" s="236" t="s">
        <v>661</v>
      </c>
      <c r="H917" s="236" t="s">
        <v>660</v>
      </c>
      <c r="I917" s="236" t="s">
        <v>659</v>
      </c>
      <c r="J917" s="236" t="s">
        <v>658</v>
      </c>
      <c r="K917" s="236" t="s">
        <v>657</v>
      </c>
      <c r="L917" s="236" t="s">
        <v>656</v>
      </c>
      <c r="M917" s="236" t="s">
        <v>655</v>
      </c>
      <c r="N917" s="237" t="s">
        <v>654</v>
      </c>
    </row>
    <row r="918" spans="1:14" ht="15" thickBot="1">
      <c r="A918" s="195" t="s">
        <v>742</v>
      </c>
      <c r="B918" s="196" t="s">
        <v>653</v>
      </c>
    </row>
    <row r="919" spans="1:14">
      <c r="A919" s="201" t="s">
        <v>892</v>
      </c>
      <c r="B919" s="202">
        <v>1</v>
      </c>
      <c r="C919" s="203">
        <v>22.5</v>
      </c>
      <c r="D919" s="203">
        <v>21.4</v>
      </c>
      <c r="E919" s="203">
        <v>25.5</v>
      </c>
      <c r="F919" s="203">
        <v>8.1999999999999993</v>
      </c>
      <c r="G919" s="203">
        <v>8.6</v>
      </c>
      <c r="H919" s="203">
        <v>7.5</v>
      </c>
      <c r="I919" s="203">
        <v>0.3</v>
      </c>
      <c r="J919" s="203">
        <v>9.1999999999999993</v>
      </c>
      <c r="K919" s="203">
        <v>0.2</v>
      </c>
      <c r="L919" s="203">
        <v>4.7</v>
      </c>
      <c r="M919" s="203">
        <v>12.3</v>
      </c>
      <c r="N919" s="204">
        <v>19.100000000000001</v>
      </c>
    </row>
    <row r="920" spans="1:14">
      <c r="A920" s="205" t="s">
        <v>892</v>
      </c>
      <c r="B920" s="197">
        <v>2</v>
      </c>
      <c r="C920" s="198">
        <v>23.4</v>
      </c>
      <c r="D920" s="198">
        <v>20.9</v>
      </c>
      <c r="E920" s="198">
        <v>16.8</v>
      </c>
      <c r="F920" s="198">
        <v>11.5</v>
      </c>
      <c r="G920" s="198">
        <v>5.6</v>
      </c>
      <c r="H920" s="198">
        <v>8.6999999999999993</v>
      </c>
      <c r="I920" s="198">
        <v>0.1</v>
      </c>
      <c r="J920" s="198">
        <v>11.2</v>
      </c>
      <c r="K920" s="198">
        <v>4.4000000000000004</v>
      </c>
      <c r="L920" s="198">
        <v>8.4</v>
      </c>
      <c r="M920" s="198">
        <v>12.6</v>
      </c>
      <c r="N920" s="206">
        <v>18.399999999999999</v>
      </c>
    </row>
    <row r="921" spans="1:14">
      <c r="A921" s="205" t="s">
        <v>892</v>
      </c>
      <c r="B921" s="197">
        <v>3</v>
      </c>
      <c r="C921" s="198">
        <v>25.5</v>
      </c>
      <c r="D921" s="198">
        <v>24.1</v>
      </c>
      <c r="E921" s="198">
        <v>18</v>
      </c>
      <c r="F921" s="198">
        <v>14.9</v>
      </c>
      <c r="G921" s="198">
        <v>5.8</v>
      </c>
      <c r="H921" s="198">
        <v>5.8</v>
      </c>
      <c r="I921" s="198">
        <v>-4.2</v>
      </c>
      <c r="J921" s="198">
        <v>5.5</v>
      </c>
      <c r="K921" s="198">
        <v>3.5</v>
      </c>
      <c r="L921" s="198">
        <v>13</v>
      </c>
      <c r="M921" s="198">
        <v>12.3</v>
      </c>
      <c r="N921" s="206">
        <v>16.8</v>
      </c>
    </row>
    <row r="922" spans="1:14">
      <c r="A922" s="205" t="s">
        <v>892</v>
      </c>
      <c r="B922" s="197">
        <v>4</v>
      </c>
      <c r="C922" s="198">
        <v>26.3</v>
      </c>
      <c r="D922" s="198">
        <v>26.9</v>
      </c>
      <c r="E922" s="198">
        <v>16.8</v>
      </c>
      <c r="F922" s="198">
        <v>14.4</v>
      </c>
      <c r="G922" s="198">
        <v>4.5</v>
      </c>
      <c r="H922" s="198">
        <v>7.1</v>
      </c>
      <c r="I922" s="198">
        <v>-5.5</v>
      </c>
      <c r="J922" s="198">
        <v>3.1</v>
      </c>
      <c r="K922" s="198">
        <v>2.2000000000000002</v>
      </c>
      <c r="L922" s="198">
        <v>13.8</v>
      </c>
      <c r="M922" s="198">
        <v>8.1999999999999993</v>
      </c>
      <c r="N922" s="206">
        <v>20</v>
      </c>
    </row>
    <row r="923" spans="1:14">
      <c r="A923" s="205" t="s">
        <v>892</v>
      </c>
      <c r="B923" s="197">
        <v>5</v>
      </c>
      <c r="C923" s="198">
        <v>27.7</v>
      </c>
      <c r="D923" s="198">
        <v>25.3</v>
      </c>
      <c r="E923" s="198">
        <v>15.2</v>
      </c>
      <c r="F923" s="198">
        <v>14.8</v>
      </c>
      <c r="G923" s="198">
        <v>6.5</v>
      </c>
      <c r="H923" s="198">
        <v>5.6</v>
      </c>
      <c r="I923" s="198">
        <v>-2.2000000000000002</v>
      </c>
      <c r="J923" s="198">
        <v>4.0999999999999996</v>
      </c>
      <c r="K923" s="198">
        <v>4.8</v>
      </c>
      <c r="L923" s="198">
        <v>16.399999999999999</v>
      </c>
      <c r="M923" s="198">
        <v>13.4</v>
      </c>
      <c r="N923" s="206">
        <v>19</v>
      </c>
    </row>
    <row r="924" spans="1:14">
      <c r="A924" s="205" t="s">
        <v>892</v>
      </c>
      <c r="B924" s="197">
        <v>6</v>
      </c>
      <c r="C924" s="198">
        <v>24</v>
      </c>
      <c r="D924" s="198">
        <v>27.5</v>
      </c>
      <c r="E924" s="198">
        <v>13</v>
      </c>
      <c r="F924" s="198">
        <v>14.7</v>
      </c>
      <c r="G924" s="198">
        <v>9</v>
      </c>
      <c r="H924" s="198">
        <v>6.1</v>
      </c>
      <c r="I924" s="198">
        <v>-1</v>
      </c>
      <c r="J924" s="198">
        <v>6.7</v>
      </c>
      <c r="K924" s="198">
        <v>4.8</v>
      </c>
      <c r="L924" s="198">
        <v>11.9</v>
      </c>
      <c r="M924" s="198">
        <v>15.4</v>
      </c>
      <c r="N924" s="206">
        <v>19</v>
      </c>
    </row>
    <row r="925" spans="1:14">
      <c r="A925" s="205" t="s">
        <v>892</v>
      </c>
      <c r="B925" s="197">
        <v>7</v>
      </c>
      <c r="C925" s="198">
        <v>27</v>
      </c>
      <c r="D925" s="198">
        <v>30.1</v>
      </c>
      <c r="E925" s="198">
        <v>12.1</v>
      </c>
      <c r="F925" s="198">
        <v>15.5</v>
      </c>
      <c r="G925" s="198">
        <v>14.4</v>
      </c>
      <c r="H925" s="198">
        <v>8.1</v>
      </c>
      <c r="I925" s="198">
        <v>1</v>
      </c>
      <c r="J925" s="198">
        <v>6.9</v>
      </c>
      <c r="K925" s="198">
        <v>1.6</v>
      </c>
      <c r="L925" s="198">
        <v>13.1</v>
      </c>
      <c r="M925" s="198">
        <v>15.6</v>
      </c>
      <c r="N925" s="206">
        <v>17.399999999999999</v>
      </c>
    </row>
    <row r="926" spans="1:14">
      <c r="A926" s="205" t="s">
        <v>892</v>
      </c>
      <c r="B926" s="197">
        <v>8</v>
      </c>
      <c r="C926" s="198">
        <v>19</v>
      </c>
      <c r="D926" s="198">
        <v>30.4</v>
      </c>
      <c r="E926" s="198">
        <v>13.4</v>
      </c>
      <c r="F926" s="198">
        <v>13.2</v>
      </c>
      <c r="G926" s="198">
        <v>12.4</v>
      </c>
      <c r="H926" s="198">
        <v>5.0999999999999996</v>
      </c>
      <c r="I926" s="198">
        <v>3.8</v>
      </c>
      <c r="J926" s="198">
        <v>8.5</v>
      </c>
      <c r="K926" s="198">
        <v>0.5</v>
      </c>
      <c r="L926" s="198">
        <v>8.5</v>
      </c>
      <c r="M926" s="198">
        <v>16.2</v>
      </c>
      <c r="N926" s="206">
        <v>19</v>
      </c>
    </row>
    <row r="927" spans="1:14">
      <c r="A927" s="205" t="s">
        <v>892</v>
      </c>
      <c r="B927" s="197">
        <v>9</v>
      </c>
      <c r="C927" s="198">
        <v>15.2</v>
      </c>
      <c r="D927" s="198">
        <v>27.3</v>
      </c>
      <c r="E927" s="198">
        <v>12</v>
      </c>
      <c r="F927" s="198">
        <v>10.3</v>
      </c>
      <c r="G927" s="198">
        <v>14</v>
      </c>
      <c r="H927" s="198">
        <v>5</v>
      </c>
      <c r="I927" s="198">
        <v>0.9</v>
      </c>
      <c r="J927" s="198">
        <v>9.6</v>
      </c>
      <c r="K927" s="198">
        <v>1.9</v>
      </c>
      <c r="L927" s="198">
        <v>7.1</v>
      </c>
      <c r="M927" s="198">
        <v>16.3</v>
      </c>
      <c r="N927" s="206">
        <v>17.899999999999999</v>
      </c>
    </row>
    <row r="928" spans="1:14">
      <c r="A928" s="205" t="s">
        <v>892</v>
      </c>
      <c r="B928" s="197">
        <v>10</v>
      </c>
      <c r="C928" s="198">
        <v>15.5</v>
      </c>
      <c r="D928" s="198">
        <v>26.6</v>
      </c>
      <c r="E928" s="198">
        <v>12.1</v>
      </c>
      <c r="F928" s="198">
        <v>9.5</v>
      </c>
      <c r="G928" s="198">
        <v>15.6</v>
      </c>
      <c r="H928" s="198">
        <v>2.8</v>
      </c>
      <c r="I928" s="198">
        <v>3.9</v>
      </c>
      <c r="J928" s="198">
        <v>4.7</v>
      </c>
      <c r="K928" s="198">
        <v>4</v>
      </c>
      <c r="L928" s="198">
        <v>7</v>
      </c>
      <c r="M928" s="198">
        <v>15.9</v>
      </c>
      <c r="N928" s="206">
        <v>17.399999999999999</v>
      </c>
    </row>
    <row r="929" spans="1:14">
      <c r="A929" s="205" t="s">
        <v>892</v>
      </c>
      <c r="B929" s="197">
        <v>11</v>
      </c>
      <c r="C929" s="198">
        <v>19</v>
      </c>
      <c r="D929" s="198">
        <v>26.9</v>
      </c>
      <c r="E929" s="198">
        <v>14.8</v>
      </c>
      <c r="F929" s="198">
        <v>5.8</v>
      </c>
      <c r="G929" s="198">
        <v>14</v>
      </c>
      <c r="H929" s="198">
        <v>3.9</v>
      </c>
      <c r="I929" s="198">
        <v>3.6</v>
      </c>
      <c r="J929" s="198">
        <v>4.5999999999999996</v>
      </c>
      <c r="K929" s="198">
        <v>4.8</v>
      </c>
      <c r="L929" s="198">
        <v>9.4</v>
      </c>
      <c r="M929" s="198">
        <v>16.600000000000001</v>
      </c>
      <c r="N929" s="206">
        <v>16.5</v>
      </c>
    </row>
    <row r="930" spans="1:14">
      <c r="A930" s="205" t="s">
        <v>892</v>
      </c>
      <c r="B930" s="197">
        <v>12</v>
      </c>
      <c r="C930" s="198">
        <v>23</v>
      </c>
      <c r="D930" s="198">
        <v>26.7</v>
      </c>
      <c r="E930" s="198">
        <v>16.3</v>
      </c>
      <c r="F930" s="198">
        <v>3.2</v>
      </c>
      <c r="G930" s="198">
        <v>10.199999999999999</v>
      </c>
      <c r="H930" s="198">
        <v>4.8</v>
      </c>
      <c r="I930" s="198">
        <v>5.0999999999999996</v>
      </c>
      <c r="J930" s="198">
        <v>2.4</v>
      </c>
      <c r="K930" s="198">
        <v>3.9</v>
      </c>
      <c r="L930" s="198">
        <v>11.9</v>
      </c>
      <c r="M930" s="198">
        <v>15.8</v>
      </c>
      <c r="N930" s="206">
        <v>16.7</v>
      </c>
    </row>
    <row r="931" spans="1:14">
      <c r="A931" s="205" t="s">
        <v>892</v>
      </c>
      <c r="B931" s="197">
        <v>13</v>
      </c>
      <c r="C931" s="198">
        <v>18.899999999999999</v>
      </c>
      <c r="D931" s="198">
        <v>27.5</v>
      </c>
      <c r="E931" s="198">
        <v>19.8</v>
      </c>
      <c r="F931" s="198">
        <v>5.0999999999999996</v>
      </c>
      <c r="G931" s="198">
        <v>10.9</v>
      </c>
      <c r="H931" s="198">
        <v>6.7</v>
      </c>
      <c r="I931" s="198">
        <v>4.5999999999999996</v>
      </c>
      <c r="J931" s="198">
        <v>4.7</v>
      </c>
      <c r="K931" s="198">
        <v>3.3</v>
      </c>
      <c r="L931" s="198">
        <v>13</v>
      </c>
      <c r="M931" s="198">
        <v>16.3</v>
      </c>
      <c r="N931" s="206">
        <v>16.7</v>
      </c>
    </row>
    <row r="932" spans="1:14">
      <c r="A932" s="205" t="s">
        <v>892</v>
      </c>
      <c r="B932" s="197">
        <v>14</v>
      </c>
      <c r="C932" s="198">
        <v>18.399999999999999</v>
      </c>
      <c r="D932" s="198">
        <v>29</v>
      </c>
      <c r="E932" s="198">
        <v>17.5</v>
      </c>
      <c r="F932" s="198">
        <v>6.6</v>
      </c>
      <c r="G932" s="198">
        <v>8.1</v>
      </c>
      <c r="H932" s="198">
        <v>2.8</v>
      </c>
      <c r="I932" s="198">
        <v>1.6</v>
      </c>
      <c r="J932" s="198">
        <v>7.3</v>
      </c>
      <c r="K932" s="198">
        <v>3.2</v>
      </c>
      <c r="L932" s="198">
        <v>9.4</v>
      </c>
      <c r="M932" s="198">
        <v>12.4</v>
      </c>
      <c r="N932" s="206">
        <v>17.399999999999999</v>
      </c>
    </row>
    <row r="933" spans="1:14">
      <c r="A933" s="205" t="s">
        <v>892</v>
      </c>
      <c r="B933" s="197">
        <v>15</v>
      </c>
      <c r="C933" s="198">
        <v>19.600000000000001</v>
      </c>
      <c r="D933" s="198">
        <v>24.1</v>
      </c>
      <c r="E933" s="198">
        <v>17.2</v>
      </c>
      <c r="F933" s="198">
        <v>11.3</v>
      </c>
      <c r="G933" s="198">
        <v>11</v>
      </c>
      <c r="H933" s="198">
        <v>5.5</v>
      </c>
      <c r="I933" s="198">
        <v>2.2000000000000002</v>
      </c>
      <c r="J933" s="198">
        <v>5.7</v>
      </c>
      <c r="K933" s="198">
        <v>2.1</v>
      </c>
      <c r="L933" s="198">
        <v>9</v>
      </c>
      <c r="M933" s="198">
        <v>7.5</v>
      </c>
      <c r="N933" s="206">
        <v>15.6</v>
      </c>
    </row>
    <row r="934" spans="1:14">
      <c r="A934" s="205" t="s">
        <v>892</v>
      </c>
      <c r="B934" s="197">
        <v>16</v>
      </c>
      <c r="C934" s="198">
        <v>23.8</v>
      </c>
      <c r="D934" s="198">
        <v>22.1</v>
      </c>
      <c r="E934" s="198">
        <v>19</v>
      </c>
      <c r="F934" s="198">
        <v>9.8000000000000007</v>
      </c>
      <c r="G934" s="198">
        <v>11.5</v>
      </c>
      <c r="H934" s="198">
        <v>5.7</v>
      </c>
      <c r="I934" s="198">
        <v>-1.9</v>
      </c>
      <c r="J934" s="198">
        <v>2.8</v>
      </c>
      <c r="K934" s="198">
        <v>2.9</v>
      </c>
      <c r="L934" s="198">
        <v>13.4</v>
      </c>
      <c r="M934" s="198">
        <v>8.8000000000000007</v>
      </c>
      <c r="N934" s="206">
        <v>19.899999999999999</v>
      </c>
    </row>
    <row r="935" spans="1:14">
      <c r="A935" s="205" t="s">
        <v>892</v>
      </c>
      <c r="B935" s="197">
        <v>17</v>
      </c>
      <c r="C935" s="198">
        <v>24.8</v>
      </c>
      <c r="D935" s="198">
        <v>18.399999999999999</v>
      </c>
      <c r="E935" s="198">
        <v>20.7</v>
      </c>
      <c r="F935" s="198">
        <v>7.9</v>
      </c>
      <c r="G935" s="198">
        <v>12.2</v>
      </c>
      <c r="H935" s="198">
        <v>6.9</v>
      </c>
      <c r="I935" s="198">
        <v>-2.5</v>
      </c>
      <c r="J935" s="198">
        <v>3</v>
      </c>
      <c r="K935" s="198">
        <v>3.5</v>
      </c>
      <c r="L935" s="198">
        <v>11.1</v>
      </c>
      <c r="M935" s="198">
        <v>10</v>
      </c>
      <c r="N935" s="206">
        <v>15.5</v>
      </c>
    </row>
    <row r="936" spans="1:14">
      <c r="A936" s="205" t="s">
        <v>892</v>
      </c>
      <c r="B936" s="197">
        <v>18</v>
      </c>
      <c r="C936" s="198">
        <v>27</v>
      </c>
      <c r="D936" s="198">
        <v>15.6</v>
      </c>
      <c r="E936" s="198">
        <v>14.9</v>
      </c>
      <c r="F936" s="198">
        <v>6.5</v>
      </c>
      <c r="G936" s="198">
        <v>13</v>
      </c>
      <c r="H936" s="198">
        <v>9</v>
      </c>
      <c r="I936" s="198">
        <v>-6.8</v>
      </c>
      <c r="J936" s="198">
        <v>3.8</v>
      </c>
      <c r="K936" s="198">
        <v>3.9</v>
      </c>
      <c r="L936" s="198">
        <v>8.6</v>
      </c>
      <c r="M936" s="198">
        <v>13.3</v>
      </c>
      <c r="N936" s="206">
        <v>19.2</v>
      </c>
    </row>
    <row r="937" spans="1:14">
      <c r="A937" s="205" t="s">
        <v>892</v>
      </c>
      <c r="B937" s="197">
        <v>19</v>
      </c>
      <c r="C937" s="198">
        <v>25.5</v>
      </c>
      <c r="D937" s="198">
        <v>17.2</v>
      </c>
      <c r="E937" s="198">
        <v>15.5</v>
      </c>
      <c r="F937" s="198">
        <v>8.6</v>
      </c>
      <c r="G937" s="198">
        <v>11.8</v>
      </c>
      <c r="H937" s="198">
        <v>8.3000000000000007</v>
      </c>
      <c r="I937" s="198">
        <v>-7.7</v>
      </c>
      <c r="J937" s="198">
        <v>3.7</v>
      </c>
      <c r="K937" s="198">
        <v>4.4000000000000004</v>
      </c>
      <c r="L937" s="198">
        <v>8.1</v>
      </c>
      <c r="M937" s="198">
        <v>15.7</v>
      </c>
      <c r="N937" s="206">
        <v>18.3</v>
      </c>
    </row>
    <row r="938" spans="1:14">
      <c r="A938" s="205" t="s">
        <v>892</v>
      </c>
      <c r="B938" s="197">
        <v>20</v>
      </c>
      <c r="C938" s="198">
        <v>22.5</v>
      </c>
      <c r="D938" s="198">
        <v>17</v>
      </c>
      <c r="E938" s="198">
        <v>12.6</v>
      </c>
      <c r="F938" s="198">
        <v>6.8</v>
      </c>
      <c r="G938" s="198">
        <v>7.1</v>
      </c>
      <c r="H938" s="198">
        <v>4.9000000000000004</v>
      </c>
      <c r="I938" s="198">
        <v>-3.8</v>
      </c>
      <c r="J938" s="198">
        <v>4.3</v>
      </c>
      <c r="K938" s="198">
        <v>4.7</v>
      </c>
      <c r="L938" s="198">
        <v>7.3</v>
      </c>
      <c r="M938" s="198">
        <v>16.399999999999999</v>
      </c>
      <c r="N938" s="206">
        <v>15.9</v>
      </c>
    </row>
    <row r="939" spans="1:14">
      <c r="A939" s="205" t="s">
        <v>892</v>
      </c>
      <c r="B939" s="197">
        <v>21</v>
      </c>
      <c r="C939" s="198">
        <v>25.8</v>
      </c>
      <c r="D939" s="198">
        <v>17.7</v>
      </c>
      <c r="E939" s="198">
        <v>13.8</v>
      </c>
      <c r="F939" s="198">
        <v>9.1999999999999993</v>
      </c>
      <c r="G939" s="198">
        <v>2.7</v>
      </c>
      <c r="H939" s="198">
        <v>6.3</v>
      </c>
      <c r="I939" s="198">
        <v>-5</v>
      </c>
      <c r="J939" s="198">
        <v>12.2</v>
      </c>
      <c r="K939" s="198">
        <v>6.2</v>
      </c>
      <c r="L939" s="198">
        <v>9.5</v>
      </c>
      <c r="M939" s="198">
        <v>18.3</v>
      </c>
      <c r="N939" s="206">
        <v>18.899999999999999</v>
      </c>
    </row>
    <row r="940" spans="1:14">
      <c r="A940" s="205" t="s">
        <v>892</v>
      </c>
      <c r="B940" s="197">
        <v>22</v>
      </c>
      <c r="C940" s="198">
        <v>29.5</v>
      </c>
      <c r="D940" s="198">
        <v>17.600000000000001</v>
      </c>
      <c r="E940" s="198">
        <v>16.100000000000001</v>
      </c>
      <c r="F940" s="198">
        <v>9.9</v>
      </c>
      <c r="G940" s="198">
        <v>1.8</v>
      </c>
      <c r="H940" s="198">
        <v>10.6</v>
      </c>
      <c r="I940" s="198">
        <v>-8</v>
      </c>
      <c r="J940" s="198">
        <v>11.7</v>
      </c>
      <c r="K940" s="198">
        <v>5.5</v>
      </c>
      <c r="L940" s="198">
        <v>10.3</v>
      </c>
      <c r="M940" s="198">
        <v>20.8</v>
      </c>
      <c r="N940" s="206">
        <v>22.1</v>
      </c>
    </row>
    <row r="941" spans="1:14">
      <c r="A941" s="205" t="s">
        <v>892</v>
      </c>
      <c r="B941" s="197">
        <v>23</v>
      </c>
      <c r="C941" s="198">
        <v>22.4</v>
      </c>
      <c r="D941" s="198">
        <v>18.7</v>
      </c>
      <c r="E941" s="198">
        <v>12.6</v>
      </c>
      <c r="F941" s="198">
        <v>9</v>
      </c>
      <c r="G941" s="198">
        <v>1.4</v>
      </c>
      <c r="H941" s="198">
        <v>9.3000000000000007</v>
      </c>
      <c r="I941" s="198">
        <v>-4.8</v>
      </c>
      <c r="J941" s="198">
        <v>3.2</v>
      </c>
      <c r="K941" s="198">
        <v>4.9000000000000004</v>
      </c>
      <c r="L941" s="198">
        <v>7.9</v>
      </c>
      <c r="M941" s="198">
        <v>19.899999999999999</v>
      </c>
      <c r="N941" s="206">
        <v>25.6</v>
      </c>
    </row>
    <row r="942" spans="1:14">
      <c r="A942" s="205" t="s">
        <v>892</v>
      </c>
      <c r="B942" s="197">
        <v>24</v>
      </c>
      <c r="C942" s="198">
        <v>25</v>
      </c>
      <c r="D942" s="198">
        <v>22.9</v>
      </c>
      <c r="E942" s="198">
        <v>12.9</v>
      </c>
      <c r="F942" s="198">
        <v>9.1</v>
      </c>
      <c r="G942" s="198">
        <v>0.5</v>
      </c>
      <c r="H942" s="198">
        <v>6.6</v>
      </c>
      <c r="I942" s="198">
        <v>2</v>
      </c>
      <c r="J942" s="198">
        <v>1.3</v>
      </c>
      <c r="K942" s="198">
        <v>3.7</v>
      </c>
      <c r="L942" s="198">
        <v>3.7</v>
      </c>
      <c r="M942" s="198">
        <v>16.8</v>
      </c>
      <c r="N942" s="206">
        <v>27.2</v>
      </c>
    </row>
    <row r="943" spans="1:14">
      <c r="A943" s="205" t="s">
        <v>892</v>
      </c>
      <c r="B943" s="197">
        <v>25</v>
      </c>
      <c r="C943" s="198">
        <v>24.5</v>
      </c>
      <c r="D943" s="198">
        <v>17.5</v>
      </c>
      <c r="E943" s="198">
        <v>14.7</v>
      </c>
      <c r="F943" s="198">
        <v>8.4</v>
      </c>
      <c r="G943" s="198">
        <v>1.6</v>
      </c>
      <c r="H943" s="198">
        <v>9.6999999999999993</v>
      </c>
      <c r="I943" s="198">
        <v>4</v>
      </c>
      <c r="J943" s="198">
        <v>0.9</v>
      </c>
      <c r="K943" s="198">
        <v>5</v>
      </c>
      <c r="L943" s="198">
        <v>3.8</v>
      </c>
      <c r="M943" s="198">
        <v>13.6</v>
      </c>
      <c r="N943" s="206">
        <v>24.8</v>
      </c>
    </row>
    <row r="944" spans="1:14">
      <c r="A944" s="205" t="s">
        <v>892</v>
      </c>
      <c r="B944" s="197">
        <v>26</v>
      </c>
      <c r="C944" s="198">
        <v>18.5</v>
      </c>
      <c r="D944" s="198">
        <v>20.2</v>
      </c>
      <c r="E944" s="198">
        <v>14.4</v>
      </c>
      <c r="F944" s="198">
        <v>8.4</v>
      </c>
      <c r="G944" s="198">
        <v>2.9</v>
      </c>
      <c r="H944" s="198">
        <v>11.3</v>
      </c>
      <c r="I944" s="198">
        <v>5.6</v>
      </c>
      <c r="J944" s="198">
        <v>-0.8</v>
      </c>
      <c r="K944" s="198">
        <v>5.4</v>
      </c>
      <c r="L944" s="198">
        <v>6.5</v>
      </c>
      <c r="M944" s="198">
        <v>17.2</v>
      </c>
      <c r="N944" s="206">
        <v>18.399999999999999</v>
      </c>
    </row>
    <row r="945" spans="1:14">
      <c r="A945" s="205" t="s">
        <v>892</v>
      </c>
      <c r="B945" s="197">
        <v>27</v>
      </c>
      <c r="C945" s="198">
        <v>16.899999999999999</v>
      </c>
      <c r="D945" s="198">
        <v>23.9</v>
      </c>
      <c r="E945" s="198">
        <v>12.4</v>
      </c>
      <c r="F945" s="198">
        <v>10.3</v>
      </c>
      <c r="G945" s="198">
        <v>2.8</v>
      </c>
      <c r="H945" s="198">
        <v>8.6</v>
      </c>
      <c r="I945" s="198">
        <v>10.5</v>
      </c>
      <c r="J945" s="198">
        <v>0</v>
      </c>
      <c r="K945" s="198">
        <v>8.1</v>
      </c>
      <c r="L945" s="198">
        <v>5.2</v>
      </c>
      <c r="M945" s="198">
        <v>18.8</v>
      </c>
      <c r="N945" s="206">
        <v>16.3</v>
      </c>
    </row>
    <row r="946" spans="1:14">
      <c r="A946" s="205" t="s">
        <v>892</v>
      </c>
      <c r="B946" s="197">
        <v>28</v>
      </c>
      <c r="C946" s="198">
        <v>19.100000000000001</v>
      </c>
      <c r="D946" s="198">
        <v>24</v>
      </c>
      <c r="E946" s="198">
        <v>10.8</v>
      </c>
      <c r="F946" s="198">
        <v>10.199999999999999</v>
      </c>
      <c r="G946" s="198">
        <v>3.1</v>
      </c>
      <c r="H946" s="198">
        <v>7.4</v>
      </c>
      <c r="I946" s="198">
        <v>4.5999999999999996</v>
      </c>
      <c r="J946" s="198">
        <v>3.7</v>
      </c>
      <c r="K946" s="198">
        <v>11</v>
      </c>
      <c r="L946" s="198">
        <v>5.7</v>
      </c>
      <c r="M946" s="198">
        <v>19.100000000000001</v>
      </c>
      <c r="N946" s="206">
        <v>19.8</v>
      </c>
    </row>
    <row r="947" spans="1:14">
      <c r="A947" s="205" t="s">
        <v>892</v>
      </c>
      <c r="B947" s="197">
        <v>29</v>
      </c>
      <c r="C947" s="198">
        <v>17.100000000000001</v>
      </c>
      <c r="D947" s="198">
        <v>24.6</v>
      </c>
      <c r="E947" s="198">
        <v>11</v>
      </c>
      <c r="F947" s="198">
        <v>9.6999999999999993</v>
      </c>
      <c r="G947" s="198">
        <v>5.6</v>
      </c>
      <c r="H947" s="198">
        <v>4.9000000000000004</v>
      </c>
      <c r="I947" s="198">
        <v>5.8</v>
      </c>
      <c r="J947" s="198">
        <v>2</v>
      </c>
      <c r="K947" s="198">
        <v>8.3000000000000007</v>
      </c>
      <c r="L947" s="198">
        <v>9.5</v>
      </c>
      <c r="M947" s="198">
        <v>21.5</v>
      </c>
      <c r="N947" s="206">
        <v>21.7</v>
      </c>
    </row>
    <row r="948" spans="1:14">
      <c r="A948" s="205" t="s">
        <v>892</v>
      </c>
      <c r="B948" s="197">
        <v>30</v>
      </c>
      <c r="C948" s="198">
        <v>17</v>
      </c>
      <c r="D948" s="198">
        <v>25</v>
      </c>
      <c r="E948" s="198">
        <v>8.9</v>
      </c>
      <c r="F948" s="198">
        <v>9.6</v>
      </c>
      <c r="G948" s="198">
        <v>8.1</v>
      </c>
      <c r="H948" s="198">
        <v>1.1000000000000001</v>
      </c>
      <c r="I948" s="198">
        <v>8.1</v>
      </c>
      <c r="J948" s="198"/>
      <c r="K948" s="198">
        <v>8.8000000000000007</v>
      </c>
      <c r="L948" s="198">
        <v>12.4</v>
      </c>
      <c r="M948" s="198">
        <v>19.7</v>
      </c>
      <c r="N948" s="206">
        <v>21</v>
      </c>
    </row>
    <row r="949" spans="1:14" ht="15" thickBot="1">
      <c r="A949" s="213" t="s">
        <v>892</v>
      </c>
      <c r="B949" s="214">
        <v>31</v>
      </c>
      <c r="C949" s="215">
        <v>17.5</v>
      </c>
      <c r="D949" s="215">
        <v>27.3</v>
      </c>
      <c r="E949" s="215"/>
      <c r="F949" s="215">
        <v>9.6999999999999993</v>
      </c>
      <c r="G949" s="215"/>
      <c r="H949" s="215">
        <v>-1.6</v>
      </c>
      <c r="I949" s="215">
        <v>4.2</v>
      </c>
      <c r="J949" s="215"/>
      <c r="K949" s="215">
        <v>12.2</v>
      </c>
      <c r="L949" s="215"/>
      <c r="M949" s="215">
        <v>17.100000000000001</v>
      </c>
      <c r="N949" s="216"/>
    </row>
    <row r="950" spans="1:14">
      <c r="A950" s="217" t="s">
        <v>652</v>
      </c>
      <c r="B950" s="218" t="s">
        <v>211</v>
      </c>
      <c r="C950" s="219">
        <v>0</v>
      </c>
      <c r="D950" s="219">
        <v>0</v>
      </c>
      <c r="E950" s="219">
        <v>11</v>
      </c>
      <c r="F950" s="219">
        <v>25</v>
      </c>
      <c r="G950" s="219">
        <v>26</v>
      </c>
      <c r="H950" s="219">
        <v>31</v>
      </c>
      <c r="I950" s="219">
        <v>31</v>
      </c>
      <c r="J950" s="219">
        <v>29</v>
      </c>
      <c r="K950" s="219">
        <v>31</v>
      </c>
      <c r="L950" s="219">
        <v>25</v>
      </c>
      <c r="M950" s="219">
        <v>8</v>
      </c>
      <c r="N950" s="220">
        <v>1</v>
      </c>
    </row>
    <row r="951" spans="1:14" ht="15" thickBot="1">
      <c r="A951" s="209" t="s">
        <v>651</v>
      </c>
      <c r="B951" s="210" t="s">
        <v>650</v>
      </c>
      <c r="C951" s="211">
        <v>21.99677419354839</v>
      </c>
      <c r="D951" s="211">
        <v>23.367741935483874</v>
      </c>
      <c r="E951" s="211">
        <v>15.026666666666666</v>
      </c>
      <c r="F951" s="211">
        <v>9.7451612903225815</v>
      </c>
      <c r="G951" s="211">
        <v>7.89</v>
      </c>
      <c r="H951" s="211">
        <v>6.2741935483870979</v>
      </c>
      <c r="I951" s="211">
        <v>0.59677419354838701</v>
      </c>
      <c r="J951" s="211">
        <v>5.0344827586206886</v>
      </c>
      <c r="K951" s="211">
        <v>4.6354838709677413</v>
      </c>
      <c r="L951" s="211">
        <v>9.3199999999999985</v>
      </c>
      <c r="M951" s="211">
        <v>15.283870967741938</v>
      </c>
      <c r="N951" s="212">
        <v>19.05</v>
      </c>
    </row>
    <row r="952" spans="1:14">
      <c r="B952" s="108"/>
      <c r="C952" s="105"/>
      <c r="D952" s="105"/>
      <c r="E952" s="107"/>
      <c r="F952" s="105"/>
      <c r="G952" s="105"/>
      <c r="H952" s="106"/>
      <c r="I952" s="105"/>
      <c r="J952" s="105"/>
      <c r="K952" s="105"/>
      <c r="L952" s="105"/>
      <c r="M952" s="105"/>
      <c r="N952" s="105"/>
    </row>
    <row r="953" spans="1:14" ht="15" thickBot="1">
      <c r="A953" s="96" t="s">
        <v>1133</v>
      </c>
      <c r="C953" s="105"/>
      <c r="D953" s="105"/>
      <c r="E953" s="107"/>
      <c r="F953" s="105"/>
      <c r="G953" s="105"/>
      <c r="H953" s="106"/>
      <c r="I953" s="105"/>
      <c r="J953" s="105"/>
      <c r="K953" s="105"/>
      <c r="L953" s="105"/>
      <c r="M953" s="105"/>
      <c r="N953" s="105"/>
    </row>
    <row r="954" spans="1:14">
      <c r="A954" s="109"/>
      <c r="B954" s="233" t="s">
        <v>236</v>
      </c>
      <c r="C954" s="234" t="s">
        <v>666</v>
      </c>
      <c r="D954" s="234" t="s">
        <v>666</v>
      </c>
      <c r="E954" s="234" t="s">
        <v>666</v>
      </c>
      <c r="F954" s="234" t="s">
        <v>666</v>
      </c>
      <c r="G954" s="234" t="s">
        <v>666</v>
      </c>
      <c r="H954" s="234" t="s">
        <v>666</v>
      </c>
      <c r="I954" s="234" t="s">
        <v>1108</v>
      </c>
      <c r="J954" s="234" t="s">
        <v>1108</v>
      </c>
      <c r="K954" s="234" t="s">
        <v>1108</v>
      </c>
      <c r="L954" s="234" t="s">
        <v>1108</v>
      </c>
      <c r="M954" s="234" t="s">
        <v>1108</v>
      </c>
      <c r="N954" s="235" t="s">
        <v>1108</v>
      </c>
    </row>
    <row r="955" spans="1:14" ht="15" thickBot="1">
      <c r="A955" s="109"/>
      <c r="B955" s="238" t="s">
        <v>195</v>
      </c>
      <c r="C955" s="236" t="s">
        <v>665</v>
      </c>
      <c r="D955" s="236" t="s">
        <v>664</v>
      </c>
      <c r="E955" s="236" t="s">
        <v>663</v>
      </c>
      <c r="F955" s="236" t="s">
        <v>662</v>
      </c>
      <c r="G955" s="236" t="s">
        <v>661</v>
      </c>
      <c r="H955" s="236" t="s">
        <v>660</v>
      </c>
      <c r="I955" s="236" t="s">
        <v>659</v>
      </c>
      <c r="J955" s="236" t="s">
        <v>658</v>
      </c>
      <c r="K955" s="236" t="s">
        <v>657</v>
      </c>
      <c r="L955" s="236" t="s">
        <v>656</v>
      </c>
      <c r="M955" s="236" t="s">
        <v>655</v>
      </c>
      <c r="N955" s="237" t="s">
        <v>654</v>
      </c>
    </row>
    <row r="956" spans="1:14" ht="15" thickBot="1">
      <c r="A956" s="195" t="s">
        <v>742</v>
      </c>
      <c r="B956" s="196" t="s">
        <v>653</v>
      </c>
    </row>
    <row r="957" spans="1:14">
      <c r="A957" s="201" t="s">
        <v>897</v>
      </c>
      <c r="B957" s="202">
        <v>1</v>
      </c>
      <c r="C957" s="203">
        <v>20.2</v>
      </c>
      <c r="D957" s="203">
        <v>19.2</v>
      </c>
      <c r="E957" s="203">
        <v>23.4</v>
      </c>
      <c r="F957" s="203">
        <v>7.1</v>
      </c>
      <c r="G957" s="203">
        <v>5.0999999999999996</v>
      </c>
      <c r="H957" s="203">
        <v>4.5999999999999996</v>
      </c>
      <c r="I957" s="203">
        <v>-3.2</v>
      </c>
      <c r="J957" s="203">
        <v>6.3</v>
      </c>
      <c r="K957" s="203">
        <v>-2</v>
      </c>
      <c r="L957" s="203">
        <v>2.4</v>
      </c>
      <c r="M957" s="203">
        <v>10.7</v>
      </c>
      <c r="N957" s="204">
        <v>15.8</v>
      </c>
    </row>
    <row r="958" spans="1:14">
      <c r="A958" s="205" t="s">
        <v>897</v>
      </c>
      <c r="B958" s="197">
        <v>2</v>
      </c>
      <c r="C958" s="198">
        <v>20.9</v>
      </c>
      <c r="D958" s="198">
        <v>17.7</v>
      </c>
      <c r="E958" s="198">
        <v>14</v>
      </c>
      <c r="F958" s="198">
        <v>10</v>
      </c>
      <c r="G958" s="198">
        <v>3.1</v>
      </c>
      <c r="H958" s="198">
        <v>5.3</v>
      </c>
      <c r="I958" s="198">
        <v>-5.6</v>
      </c>
      <c r="J958" s="198">
        <v>8.4</v>
      </c>
      <c r="K958" s="198">
        <v>0.5</v>
      </c>
      <c r="L958" s="198">
        <v>6.8</v>
      </c>
      <c r="M958" s="198">
        <v>11.4</v>
      </c>
      <c r="N958" s="206">
        <v>15.2</v>
      </c>
    </row>
    <row r="959" spans="1:14">
      <c r="A959" s="205" t="s">
        <v>897</v>
      </c>
      <c r="B959" s="197">
        <v>3</v>
      </c>
      <c r="C959" s="198">
        <v>21.9</v>
      </c>
      <c r="D959" s="198">
        <v>21.5</v>
      </c>
      <c r="E959" s="198">
        <v>13.8</v>
      </c>
      <c r="F959" s="198">
        <v>12.6</v>
      </c>
      <c r="G959" s="198">
        <v>2.2000000000000002</v>
      </c>
      <c r="H959" s="198">
        <v>3.4</v>
      </c>
      <c r="I959" s="198">
        <v>-8.5</v>
      </c>
      <c r="J959" s="198">
        <v>2.7</v>
      </c>
      <c r="K959" s="198">
        <v>0.3</v>
      </c>
      <c r="L959" s="198">
        <v>8.4</v>
      </c>
      <c r="M959" s="198">
        <v>8.6999999999999993</v>
      </c>
      <c r="N959" s="206">
        <v>14.9</v>
      </c>
    </row>
    <row r="960" spans="1:14">
      <c r="A960" s="205" t="s">
        <v>897</v>
      </c>
      <c r="B960" s="197">
        <v>4</v>
      </c>
      <c r="C960" s="198">
        <v>24.7</v>
      </c>
      <c r="D960" s="198">
        <v>24.2</v>
      </c>
      <c r="E960" s="198">
        <v>14.7</v>
      </c>
      <c r="F960" s="198">
        <v>12.3</v>
      </c>
      <c r="G960" s="198">
        <v>3.3</v>
      </c>
      <c r="H960" s="198">
        <v>4.2</v>
      </c>
      <c r="I960" s="198">
        <v>-10</v>
      </c>
      <c r="J960" s="198">
        <v>0.6</v>
      </c>
      <c r="K960" s="198">
        <v>1.7</v>
      </c>
      <c r="L960" s="198">
        <v>13</v>
      </c>
      <c r="M960" s="198">
        <v>6.5</v>
      </c>
      <c r="N960" s="206">
        <v>17</v>
      </c>
    </row>
    <row r="961" spans="1:14">
      <c r="A961" s="205" t="s">
        <v>897</v>
      </c>
      <c r="B961" s="197">
        <v>5</v>
      </c>
      <c r="C961" s="198">
        <v>24.5</v>
      </c>
      <c r="D961" s="198">
        <v>22.8</v>
      </c>
      <c r="E961" s="198">
        <v>13.3</v>
      </c>
      <c r="F961" s="198">
        <v>11.8</v>
      </c>
      <c r="G961" s="198">
        <v>4.5999999999999996</v>
      </c>
      <c r="H961" s="198">
        <v>4.0999999999999996</v>
      </c>
      <c r="I961" s="198">
        <v>-7.3</v>
      </c>
      <c r="J961" s="198">
        <v>0.6</v>
      </c>
      <c r="K961" s="198">
        <v>3.7</v>
      </c>
      <c r="L961" s="198">
        <v>15.3</v>
      </c>
      <c r="M961" s="198">
        <v>10.5</v>
      </c>
      <c r="N961" s="206">
        <v>15.8</v>
      </c>
    </row>
    <row r="962" spans="1:14">
      <c r="A962" s="205" t="s">
        <v>897</v>
      </c>
      <c r="B962" s="197">
        <v>6</v>
      </c>
      <c r="C962" s="198">
        <v>22</v>
      </c>
      <c r="D962" s="198">
        <v>24.8</v>
      </c>
      <c r="E962" s="198">
        <v>9.9</v>
      </c>
      <c r="F962" s="198">
        <v>12.7</v>
      </c>
      <c r="G962" s="198">
        <v>7.7</v>
      </c>
      <c r="H962" s="198">
        <v>2.2000000000000002</v>
      </c>
      <c r="I962" s="198">
        <v>-4.8</v>
      </c>
      <c r="J962" s="198">
        <v>3.5</v>
      </c>
      <c r="K962" s="198">
        <v>3.3</v>
      </c>
      <c r="L962" s="198">
        <v>10.199999999999999</v>
      </c>
      <c r="M962" s="198">
        <v>13.2</v>
      </c>
      <c r="N962" s="206">
        <v>16.100000000000001</v>
      </c>
    </row>
    <row r="963" spans="1:14">
      <c r="A963" s="205" t="s">
        <v>897</v>
      </c>
      <c r="B963" s="197">
        <v>7</v>
      </c>
      <c r="C963" s="198">
        <v>23.8</v>
      </c>
      <c r="D963" s="198">
        <v>26.9</v>
      </c>
      <c r="E963" s="198">
        <v>9.9</v>
      </c>
      <c r="F963" s="198">
        <v>12.4</v>
      </c>
      <c r="G963" s="198">
        <v>9.6999999999999993</v>
      </c>
      <c r="H963" s="198">
        <v>3</v>
      </c>
      <c r="I963" s="198">
        <v>-2.8</v>
      </c>
      <c r="J963" s="198">
        <v>4.2</v>
      </c>
      <c r="K963" s="198">
        <v>-0.7</v>
      </c>
      <c r="L963" s="198">
        <v>8.6999999999999993</v>
      </c>
      <c r="M963" s="198">
        <v>14.3</v>
      </c>
      <c r="N963" s="206">
        <v>15.7</v>
      </c>
    </row>
    <row r="964" spans="1:14">
      <c r="A964" s="205" t="s">
        <v>897</v>
      </c>
      <c r="B964" s="197">
        <v>8</v>
      </c>
      <c r="C964" s="198">
        <v>16.899999999999999</v>
      </c>
      <c r="D964" s="198">
        <v>26.1</v>
      </c>
      <c r="E964" s="198">
        <v>10.9</v>
      </c>
      <c r="F964" s="198">
        <v>11.3</v>
      </c>
      <c r="G964" s="198">
        <v>9.3000000000000007</v>
      </c>
      <c r="H964" s="198">
        <v>2.2000000000000002</v>
      </c>
      <c r="I964" s="198">
        <v>0.3</v>
      </c>
      <c r="J964" s="198">
        <v>5.3</v>
      </c>
      <c r="K964" s="198">
        <v>-0.6</v>
      </c>
      <c r="L964" s="198">
        <v>6.2</v>
      </c>
      <c r="M964" s="198">
        <v>13</v>
      </c>
      <c r="N964" s="206">
        <v>17.2</v>
      </c>
    </row>
    <row r="965" spans="1:14">
      <c r="A965" s="205" t="s">
        <v>897</v>
      </c>
      <c r="B965" s="197">
        <v>9</v>
      </c>
      <c r="C965" s="198">
        <v>12.4</v>
      </c>
      <c r="D965" s="198">
        <v>25.8</v>
      </c>
      <c r="E965" s="198">
        <v>9.1</v>
      </c>
      <c r="F965" s="198">
        <v>7.7</v>
      </c>
      <c r="G965" s="198">
        <v>10.9</v>
      </c>
      <c r="H965" s="198">
        <v>1.4</v>
      </c>
      <c r="I965" s="198">
        <v>-1.9</v>
      </c>
      <c r="J965" s="198">
        <v>6.5</v>
      </c>
      <c r="K965" s="198">
        <v>0.4</v>
      </c>
      <c r="L965" s="198">
        <v>4.2</v>
      </c>
      <c r="M965" s="198">
        <v>14.3</v>
      </c>
      <c r="N965" s="206">
        <v>15.7</v>
      </c>
    </row>
    <row r="966" spans="1:14">
      <c r="A966" s="205" t="s">
        <v>897</v>
      </c>
      <c r="B966" s="197">
        <v>10</v>
      </c>
      <c r="C966" s="198">
        <v>11.4</v>
      </c>
      <c r="D966" s="198">
        <v>25.8</v>
      </c>
      <c r="E966" s="198">
        <v>10.8</v>
      </c>
      <c r="F966" s="198">
        <v>6.9</v>
      </c>
      <c r="G966" s="198">
        <v>12.7</v>
      </c>
      <c r="H966" s="198">
        <v>-0.1</v>
      </c>
      <c r="I966" s="198">
        <v>0</v>
      </c>
      <c r="J966" s="198">
        <v>2.2999999999999998</v>
      </c>
      <c r="K966" s="198">
        <v>1.3</v>
      </c>
      <c r="L966" s="198">
        <v>5.2</v>
      </c>
      <c r="M966" s="198">
        <v>13.3</v>
      </c>
      <c r="N966" s="206">
        <v>14.8</v>
      </c>
    </row>
    <row r="967" spans="1:14">
      <c r="A967" s="205" t="s">
        <v>897</v>
      </c>
      <c r="B967" s="197">
        <v>11</v>
      </c>
      <c r="C967" s="198">
        <v>15.9</v>
      </c>
      <c r="D967" s="198">
        <v>24.2</v>
      </c>
      <c r="E967" s="198">
        <v>12.7</v>
      </c>
      <c r="F967" s="198">
        <v>2.5</v>
      </c>
      <c r="G967" s="198">
        <v>11.6</v>
      </c>
      <c r="H967" s="198">
        <v>-0.1</v>
      </c>
      <c r="I967" s="198">
        <v>0.3</v>
      </c>
      <c r="J967" s="198">
        <v>1.5</v>
      </c>
      <c r="K967" s="198">
        <v>1.7</v>
      </c>
      <c r="L967" s="198">
        <v>7.8</v>
      </c>
      <c r="M967" s="198">
        <v>13.5</v>
      </c>
      <c r="N967" s="206">
        <v>14.1</v>
      </c>
    </row>
    <row r="968" spans="1:14">
      <c r="A968" s="205" t="s">
        <v>897</v>
      </c>
      <c r="B968" s="197">
        <v>12</v>
      </c>
      <c r="C968" s="198">
        <v>21</v>
      </c>
      <c r="D968" s="198">
        <v>22.8</v>
      </c>
      <c r="E968" s="198">
        <v>14.3</v>
      </c>
      <c r="F968" s="198">
        <v>0.6</v>
      </c>
      <c r="G968" s="198">
        <v>7.5</v>
      </c>
      <c r="H968" s="198">
        <v>2.7</v>
      </c>
      <c r="I968" s="198">
        <v>2.6</v>
      </c>
      <c r="J968" s="198">
        <v>1.1000000000000001</v>
      </c>
      <c r="K968" s="198">
        <v>1.7</v>
      </c>
      <c r="L968" s="198">
        <v>7.6</v>
      </c>
      <c r="M968" s="198">
        <v>13.9</v>
      </c>
      <c r="N968" s="206">
        <v>15.4</v>
      </c>
    </row>
    <row r="969" spans="1:14">
      <c r="A969" s="205" t="s">
        <v>897</v>
      </c>
      <c r="B969" s="197">
        <v>13</v>
      </c>
      <c r="C969" s="198">
        <v>15.9</v>
      </c>
      <c r="D969" s="198">
        <v>24.9</v>
      </c>
      <c r="E969" s="198">
        <v>17</v>
      </c>
      <c r="F969" s="198">
        <v>2.6</v>
      </c>
      <c r="G969" s="198">
        <v>7.1</v>
      </c>
      <c r="H969" s="198">
        <v>2.9</v>
      </c>
      <c r="I969" s="198">
        <v>1.4</v>
      </c>
      <c r="J969" s="198">
        <v>0.2</v>
      </c>
      <c r="K969" s="198">
        <v>1</v>
      </c>
      <c r="L969" s="198">
        <v>10.7</v>
      </c>
      <c r="M969" s="198">
        <v>12.6</v>
      </c>
      <c r="N969" s="206">
        <v>14.8</v>
      </c>
    </row>
    <row r="970" spans="1:14">
      <c r="A970" s="205" t="s">
        <v>897</v>
      </c>
      <c r="B970" s="197">
        <v>14</v>
      </c>
      <c r="C970" s="198">
        <v>17.399999999999999</v>
      </c>
      <c r="D970" s="198">
        <v>25.3</v>
      </c>
      <c r="E970" s="198">
        <v>15.4</v>
      </c>
      <c r="F970" s="198">
        <v>6.7</v>
      </c>
      <c r="G970" s="198">
        <v>4.2</v>
      </c>
      <c r="H970" s="198">
        <v>-0.5</v>
      </c>
      <c r="I970" s="198">
        <v>-0.3</v>
      </c>
      <c r="J970" s="198">
        <v>4.0999999999999996</v>
      </c>
      <c r="K970" s="198">
        <v>0.8</v>
      </c>
      <c r="L970" s="198">
        <v>7.6</v>
      </c>
      <c r="M970" s="198">
        <v>10.8</v>
      </c>
      <c r="N970" s="206">
        <v>15</v>
      </c>
    </row>
    <row r="971" spans="1:14">
      <c r="A971" s="205" t="s">
        <v>897</v>
      </c>
      <c r="B971" s="197">
        <v>15</v>
      </c>
      <c r="C971" s="198">
        <v>17.100000000000001</v>
      </c>
      <c r="D971" s="198">
        <v>22</v>
      </c>
      <c r="E971" s="198">
        <v>14.9</v>
      </c>
      <c r="F971" s="198">
        <v>8.9</v>
      </c>
      <c r="G971" s="198">
        <v>8.1999999999999993</v>
      </c>
      <c r="H971" s="198">
        <v>1.7</v>
      </c>
      <c r="I971" s="198">
        <v>-1</v>
      </c>
      <c r="J971" s="198">
        <v>2.9</v>
      </c>
      <c r="K971" s="198">
        <v>-0.2</v>
      </c>
      <c r="L971" s="198">
        <v>8.1</v>
      </c>
      <c r="M971" s="198">
        <v>5.3</v>
      </c>
      <c r="N971" s="206">
        <v>12.5</v>
      </c>
    </row>
    <row r="972" spans="1:14">
      <c r="A972" s="205" t="s">
        <v>897</v>
      </c>
      <c r="B972" s="197">
        <v>16</v>
      </c>
      <c r="C972" s="198">
        <v>20.9</v>
      </c>
      <c r="D972" s="198">
        <v>20.3</v>
      </c>
      <c r="E972" s="198">
        <v>17.2</v>
      </c>
      <c r="F972" s="198">
        <v>8.9</v>
      </c>
      <c r="G972" s="198">
        <v>9.6</v>
      </c>
      <c r="H972" s="198">
        <v>2.2000000000000002</v>
      </c>
      <c r="I972" s="198">
        <v>-3.5</v>
      </c>
      <c r="J972" s="198">
        <v>0.5</v>
      </c>
      <c r="K972" s="198">
        <v>0.5</v>
      </c>
      <c r="L972" s="198">
        <v>10.9</v>
      </c>
      <c r="M972" s="198">
        <v>5</v>
      </c>
      <c r="N972" s="206">
        <v>18.100000000000001</v>
      </c>
    </row>
    <row r="973" spans="1:14">
      <c r="A973" s="205" t="s">
        <v>897</v>
      </c>
      <c r="B973" s="197">
        <v>17</v>
      </c>
      <c r="C973" s="198">
        <v>21.9</v>
      </c>
      <c r="D973" s="198">
        <v>18.100000000000001</v>
      </c>
      <c r="E973" s="198">
        <v>20</v>
      </c>
      <c r="F973" s="198">
        <v>4.4000000000000004</v>
      </c>
      <c r="G973" s="198">
        <v>10.1</v>
      </c>
      <c r="H973" s="198">
        <v>1.1000000000000001</v>
      </c>
      <c r="I973" s="198">
        <v>-6.2</v>
      </c>
      <c r="J973" s="198">
        <v>1.8</v>
      </c>
      <c r="K973" s="198">
        <v>2.2000000000000002</v>
      </c>
      <c r="L973" s="198">
        <v>10.5</v>
      </c>
      <c r="M973" s="198">
        <v>7.1</v>
      </c>
      <c r="N973" s="206">
        <v>15.5</v>
      </c>
    </row>
    <row r="974" spans="1:14">
      <c r="A974" s="205" t="s">
        <v>897</v>
      </c>
      <c r="B974" s="197">
        <v>18</v>
      </c>
      <c r="C974" s="198">
        <v>22.4</v>
      </c>
      <c r="D974" s="198">
        <v>13.3</v>
      </c>
      <c r="E974" s="198">
        <v>11.6</v>
      </c>
      <c r="F974" s="198">
        <v>3.7</v>
      </c>
      <c r="G974" s="198">
        <v>10.5</v>
      </c>
      <c r="H974" s="198">
        <v>3.3</v>
      </c>
      <c r="I974" s="198">
        <v>-7.8</v>
      </c>
      <c r="J974" s="198">
        <v>2</v>
      </c>
      <c r="K974" s="198">
        <v>3.5</v>
      </c>
      <c r="L974" s="198">
        <v>5.9</v>
      </c>
      <c r="M974" s="198">
        <v>8.9</v>
      </c>
      <c r="N974" s="206">
        <v>16.2</v>
      </c>
    </row>
    <row r="975" spans="1:14">
      <c r="A975" s="205" t="s">
        <v>897</v>
      </c>
      <c r="B975" s="197">
        <v>19</v>
      </c>
      <c r="C975" s="198">
        <v>24.4</v>
      </c>
      <c r="D975" s="198">
        <v>14.5</v>
      </c>
      <c r="E975" s="198">
        <v>13.3</v>
      </c>
      <c r="F975" s="198">
        <v>5.9</v>
      </c>
      <c r="G975" s="198">
        <v>7.9</v>
      </c>
      <c r="H975" s="198">
        <v>4.3</v>
      </c>
      <c r="I975" s="198">
        <v>-7.8</v>
      </c>
      <c r="J975" s="198">
        <v>-0.3</v>
      </c>
      <c r="K975" s="198">
        <v>1.4</v>
      </c>
      <c r="L975" s="198">
        <v>6.4</v>
      </c>
      <c r="M975" s="198">
        <v>12</v>
      </c>
      <c r="N975" s="206">
        <v>15.6</v>
      </c>
    </row>
    <row r="976" spans="1:14">
      <c r="A976" s="205" t="s">
        <v>897</v>
      </c>
      <c r="B976" s="197">
        <v>20</v>
      </c>
      <c r="C976" s="198">
        <v>20.399999999999999</v>
      </c>
      <c r="D976" s="198">
        <v>16</v>
      </c>
      <c r="E976" s="198">
        <v>9.9</v>
      </c>
      <c r="F976" s="198">
        <v>4.4000000000000004</v>
      </c>
      <c r="G976" s="198">
        <v>4.7</v>
      </c>
      <c r="H976" s="198">
        <v>1.8</v>
      </c>
      <c r="I976" s="198">
        <v>-7</v>
      </c>
      <c r="J976" s="198">
        <v>1.4</v>
      </c>
      <c r="K976" s="198">
        <v>2.1</v>
      </c>
      <c r="L976" s="198">
        <v>4.0999999999999996</v>
      </c>
      <c r="M976" s="198">
        <v>12.9</v>
      </c>
      <c r="N976" s="206">
        <v>14</v>
      </c>
    </row>
    <row r="977" spans="1:14">
      <c r="A977" s="205" t="s">
        <v>897</v>
      </c>
      <c r="B977" s="197">
        <v>21</v>
      </c>
      <c r="C977" s="198">
        <v>24.8</v>
      </c>
      <c r="D977" s="198">
        <v>16.8</v>
      </c>
      <c r="E977" s="198">
        <v>9.4</v>
      </c>
      <c r="F977" s="198">
        <v>6.3</v>
      </c>
      <c r="G977" s="198">
        <v>1.2</v>
      </c>
      <c r="H977" s="198">
        <v>3.8</v>
      </c>
      <c r="I977" s="198">
        <v>-6.9</v>
      </c>
      <c r="J977" s="198">
        <v>7.7</v>
      </c>
      <c r="K977" s="198">
        <v>3.7</v>
      </c>
      <c r="L977" s="198">
        <v>7.3</v>
      </c>
      <c r="M977" s="198">
        <v>14.6</v>
      </c>
      <c r="N977" s="206">
        <v>14.9</v>
      </c>
    </row>
    <row r="978" spans="1:14">
      <c r="A978" s="205" t="s">
        <v>897</v>
      </c>
      <c r="B978" s="197">
        <v>22</v>
      </c>
      <c r="C978" s="198">
        <v>25.9</v>
      </c>
      <c r="D978" s="198">
        <v>15.1</v>
      </c>
      <c r="E978" s="198">
        <v>12.1</v>
      </c>
      <c r="F978" s="198">
        <v>7</v>
      </c>
      <c r="G978" s="198">
        <v>-0.8</v>
      </c>
      <c r="H978" s="198">
        <v>8.3000000000000007</v>
      </c>
      <c r="I978" s="198">
        <v>-12.9</v>
      </c>
      <c r="J978" s="198">
        <v>9.6999999999999993</v>
      </c>
      <c r="K978" s="198">
        <v>3.1</v>
      </c>
      <c r="L978" s="198">
        <v>7.8</v>
      </c>
      <c r="M978" s="198">
        <v>16.399999999999999</v>
      </c>
      <c r="N978" s="206">
        <v>19.3</v>
      </c>
    </row>
    <row r="979" spans="1:14">
      <c r="A979" s="205" t="s">
        <v>897</v>
      </c>
      <c r="B979" s="197">
        <v>23</v>
      </c>
      <c r="C979" s="198">
        <v>20.6</v>
      </c>
      <c r="D979" s="198">
        <v>16.100000000000001</v>
      </c>
      <c r="E979" s="198">
        <v>11</v>
      </c>
      <c r="F979" s="198">
        <v>6.3</v>
      </c>
      <c r="G979" s="198">
        <v>-1.8</v>
      </c>
      <c r="H979" s="198">
        <v>7.2</v>
      </c>
      <c r="I979" s="198">
        <v>-6.5</v>
      </c>
      <c r="J979" s="198">
        <v>1</v>
      </c>
      <c r="K979" s="198">
        <v>2.2999999999999998</v>
      </c>
      <c r="L979" s="198">
        <v>7.3</v>
      </c>
      <c r="M979" s="198">
        <v>17.5</v>
      </c>
      <c r="N979" s="206">
        <v>22.2</v>
      </c>
    </row>
    <row r="980" spans="1:14">
      <c r="A980" s="205" t="s">
        <v>897</v>
      </c>
      <c r="B980" s="197">
        <v>24</v>
      </c>
      <c r="C980" s="198">
        <v>23.4</v>
      </c>
      <c r="D980" s="198">
        <v>19.7</v>
      </c>
      <c r="E980" s="198">
        <v>12.7</v>
      </c>
      <c r="F980" s="198">
        <v>5.7</v>
      </c>
      <c r="G980" s="198">
        <v>-4.2</v>
      </c>
      <c r="H980" s="198">
        <v>3.2</v>
      </c>
      <c r="I980" s="198">
        <v>-0.7</v>
      </c>
      <c r="J980" s="198">
        <v>-0.6</v>
      </c>
      <c r="K980" s="198">
        <v>1.8</v>
      </c>
      <c r="L980" s="198">
        <v>1.3</v>
      </c>
      <c r="M980" s="198">
        <v>14.1</v>
      </c>
      <c r="N980" s="206">
        <v>24</v>
      </c>
    </row>
    <row r="981" spans="1:14">
      <c r="A981" s="205" t="s">
        <v>897</v>
      </c>
      <c r="B981" s="197">
        <v>25</v>
      </c>
      <c r="C981" s="198">
        <v>22.7</v>
      </c>
      <c r="D981" s="198">
        <v>15.4</v>
      </c>
      <c r="E981" s="198">
        <v>13.5</v>
      </c>
      <c r="F981" s="198">
        <v>6.7</v>
      </c>
      <c r="G981" s="198">
        <v>-2.2000000000000002</v>
      </c>
      <c r="H981" s="198">
        <v>3.5</v>
      </c>
      <c r="I981" s="198">
        <v>1.9</v>
      </c>
      <c r="J981" s="198">
        <v>-1.3</v>
      </c>
      <c r="K981" s="198">
        <v>3</v>
      </c>
      <c r="L981" s="198">
        <v>1.2</v>
      </c>
      <c r="M981" s="198">
        <v>12.8</v>
      </c>
      <c r="N981" s="206">
        <v>23.5</v>
      </c>
    </row>
    <row r="982" spans="1:14">
      <c r="A982" s="205" t="s">
        <v>897</v>
      </c>
      <c r="B982" s="197">
        <v>26</v>
      </c>
      <c r="C982" s="198">
        <v>15</v>
      </c>
      <c r="D982" s="198">
        <v>16.399999999999999</v>
      </c>
      <c r="E982" s="198">
        <v>10</v>
      </c>
      <c r="F982" s="198">
        <v>5.7</v>
      </c>
      <c r="G982" s="198">
        <v>-0.6</v>
      </c>
      <c r="H982" s="198">
        <v>7.5</v>
      </c>
      <c r="I982" s="198">
        <v>3</v>
      </c>
      <c r="J982" s="198">
        <v>-2.2000000000000002</v>
      </c>
      <c r="K982" s="198">
        <v>3.6</v>
      </c>
      <c r="L982" s="198">
        <v>4</v>
      </c>
      <c r="M982" s="198">
        <v>13.3</v>
      </c>
      <c r="N982" s="206">
        <v>15.5</v>
      </c>
    </row>
    <row r="983" spans="1:14">
      <c r="A983" s="205" t="s">
        <v>897</v>
      </c>
      <c r="B983" s="197">
        <v>27</v>
      </c>
      <c r="C983" s="198">
        <v>13.9</v>
      </c>
      <c r="D983" s="198">
        <v>19.399999999999999</v>
      </c>
      <c r="E983" s="198">
        <v>9.3000000000000007</v>
      </c>
      <c r="F983" s="198">
        <v>7.4</v>
      </c>
      <c r="G983" s="198">
        <v>-0.6</v>
      </c>
      <c r="H983" s="198">
        <v>5.5</v>
      </c>
      <c r="I983" s="198">
        <v>7.3</v>
      </c>
      <c r="J983" s="198">
        <v>-0.3</v>
      </c>
      <c r="K983" s="198">
        <v>5.3</v>
      </c>
      <c r="L983" s="198">
        <v>2.7</v>
      </c>
      <c r="M983" s="198">
        <v>16</v>
      </c>
      <c r="N983" s="206">
        <v>14.2</v>
      </c>
    </row>
    <row r="984" spans="1:14">
      <c r="A984" s="205" t="s">
        <v>897</v>
      </c>
      <c r="B984" s="197">
        <v>28</v>
      </c>
      <c r="C984" s="198">
        <v>17.600000000000001</v>
      </c>
      <c r="D984" s="198">
        <v>22.4</v>
      </c>
      <c r="E984" s="198">
        <v>8.5</v>
      </c>
      <c r="F984" s="198">
        <v>8.4</v>
      </c>
      <c r="G984" s="198">
        <v>-0.4</v>
      </c>
      <c r="H984" s="198">
        <v>4.4000000000000004</v>
      </c>
      <c r="I984" s="198">
        <v>4</v>
      </c>
      <c r="J984" s="198">
        <v>3.4</v>
      </c>
      <c r="K984" s="198">
        <v>7.3</v>
      </c>
      <c r="L984" s="198">
        <v>3</v>
      </c>
      <c r="M984" s="198">
        <v>17.399999999999999</v>
      </c>
      <c r="N984" s="206">
        <v>16.3</v>
      </c>
    </row>
    <row r="985" spans="1:14">
      <c r="A985" s="205" t="s">
        <v>897</v>
      </c>
      <c r="B985" s="197">
        <v>29</v>
      </c>
      <c r="C985" s="198">
        <v>15.1</v>
      </c>
      <c r="D985" s="198">
        <v>22.3</v>
      </c>
      <c r="E985" s="198">
        <v>8.9</v>
      </c>
      <c r="F985" s="198">
        <v>7.4</v>
      </c>
      <c r="G985" s="198">
        <v>2.5</v>
      </c>
      <c r="H985" s="198">
        <v>-0.4</v>
      </c>
      <c r="I985" s="198">
        <v>3.6</v>
      </c>
      <c r="J985" s="198">
        <v>1.3</v>
      </c>
      <c r="K985" s="198">
        <v>6.4</v>
      </c>
      <c r="L985" s="198">
        <v>5.8</v>
      </c>
      <c r="M985" s="198">
        <v>18.8</v>
      </c>
      <c r="N985" s="206">
        <v>19.100000000000001</v>
      </c>
    </row>
    <row r="986" spans="1:14">
      <c r="A986" s="205" t="s">
        <v>897</v>
      </c>
      <c r="B986" s="197">
        <v>30</v>
      </c>
      <c r="C986" s="198">
        <v>14</v>
      </c>
      <c r="D986" s="198">
        <v>23.3</v>
      </c>
      <c r="E986" s="198">
        <v>6.7</v>
      </c>
      <c r="F986" s="198">
        <v>6.8</v>
      </c>
      <c r="G986" s="198">
        <v>3.5</v>
      </c>
      <c r="H986" s="198">
        <v>-3.1</v>
      </c>
      <c r="I986" s="198">
        <v>3.8</v>
      </c>
      <c r="J986" s="198"/>
      <c r="K986" s="198">
        <v>8.3000000000000007</v>
      </c>
      <c r="L986" s="198">
        <v>9.3000000000000007</v>
      </c>
      <c r="M986" s="198">
        <v>16.8</v>
      </c>
      <c r="N986" s="206">
        <v>18.7</v>
      </c>
    </row>
    <row r="987" spans="1:14" ht="15" thickBot="1">
      <c r="A987" s="213" t="s">
        <v>897</v>
      </c>
      <c r="B987" s="214">
        <v>31</v>
      </c>
      <c r="C987" s="215">
        <v>14.4</v>
      </c>
      <c r="D987" s="215">
        <v>22.2</v>
      </c>
      <c r="E987" s="215"/>
      <c r="F987" s="215">
        <v>7.1</v>
      </c>
      <c r="G987" s="215"/>
      <c r="H987" s="215">
        <v>-5</v>
      </c>
      <c r="I987" s="215">
        <v>1.1000000000000001</v>
      </c>
      <c r="J987" s="215"/>
      <c r="K987" s="215">
        <v>10.7</v>
      </c>
      <c r="L987" s="215"/>
      <c r="M987" s="215">
        <v>16.600000000000001</v>
      </c>
      <c r="N987" s="216"/>
    </row>
    <row r="988" spans="1:14">
      <c r="A988" s="217" t="s">
        <v>652</v>
      </c>
      <c r="B988" s="218" t="s">
        <v>211</v>
      </c>
      <c r="C988" s="219">
        <v>0</v>
      </c>
      <c r="D988" s="219">
        <v>0</v>
      </c>
      <c r="E988" s="219">
        <v>18</v>
      </c>
      <c r="F988" s="219">
        <v>31</v>
      </c>
      <c r="G988" s="219">
        <v>31</v>
      </c>
      <c r="H988" s="219">
        <v>31</v>
      </c>
      <c r="I988" s="219">
        <v>31</v>
      </c>
      <c r="J988" s="219">
        <v>29</v>
      </c>
      <c r="K988" s="219">
        <v>31</v>
      </c>
      <c r="L988" s="219">
        <v>29</v>
      </c>
      <c r="M988" s="219">
        <v>14</v>
      </c>
      <c r="N988" s="220">
        <v>2</v>
      </c>
    </row>
    <row r="989" spans="1:14" ht="15" thickBot="1">
      <c r="A989" s="209" t="s">
        <v>651</v>
      </c>
      <c r="B989" s="210" t="s">
        <v>650</v>
      </c>
      <c r="C989" s="211">
        <v>19.464516129032258</v>
      </c>
      <c r="D989" s="211">
        <v>20.816129032258065</v>
      </c>
      <c r="E989" s="211">
        <v>12.606666666666664</v>
      </c>
      <c r="F989" s="211">
        <v>7.3612903225806461</v>
      </c>
      <c r="G989" s="211">
        <v>4.8866666666666658</v>
      </c>
      <c r="H989" s="211">
        <v>2.7290322580645165</v>
      </c>
      <c r="I989" s="211">
        <v>-2.4322580645161298</v>
      </c>
      <c r="J989" s="211">
        <v>2.5620689655172417</v>
      </c>
      <c r="K989" s="211">
        <v>2.5193548387096771</v>
      </c>
      <c r="L989" s="211">
        <v>6.9900000000000011</v>
      </c>
      <c r="M989" s="211">
        <v>12.651612903225807</v>
      </c>
      <c r="N989" s="212">
        <v>16.57</v>
      </c>
    </row>
    <row r="990" spans="1:14">
      <c r="B990" s="108"/>
      <c r="C990" s="105"/>
      <c r="D990" s="105"/>
      <c r="E990" s="107"/>
      <c r="F990" s="105"/>
      <c r="G990" s="105"/>
      <c r="H990" s="106"/>
      <c r="I990" s="105"/>
      <c r="J990" s="105"/>
      <c r="K990" s="105"/>
      <c r="L990" s="105"/>
      <c r="M990" s="105"/>
      <c r="N990" s="105"/>
    </row>
    <row r="991" spans="1:14" ht="15" thickBot="1">
      <c r="A991" s="96" t="s">
        <v>1134</v>
      </c>
      <c r="C991" s="105"/>
      <c r="D991" s="105"/>
      <c r="E991" s="107"/>
      <c r="F991" s="105"/>
      <c r="G991" s="105"/>
      <c r="H991" s="106"/>
      <c r="I991" s="105"/>
      <c r="J991" s="105"/>
      <c r="K991" s="105"/>
      <c r="L991" s="105"/>
      <c r="M991" s="105"/>
      <c r="N991" s="105"/>
    </row>
    <row r="992" spans="1:14">
      <c r="A992" s="109"/>
      <c r="B992" s="233" t="s">
        <v>236</v>
      </c>
      <c r="C992" s="234" t="s">
        <v>666</v>
      </c>
      <c r="D992" s="234" t="s">
        <v>666</v>
      </c>
      <c r="E992" s="234" t="s">
        <v>666</v>
      </c>
      <c r="F992" s="234" t="s">
        <v>666</v>
      </c>
      <c r="G992" s="234" t="s">
        <v>666</v>
      </c>
      <c r="H992" s="234" t="s">
        <v>666</v>
      </c>
      <c r="I992" s="234" t="s">
        <v>1108</v>
      </c>
      <c r="J992" s="234" t="s">
        <v>1108</v>
      </c>
      <c r="K992" s="234" t="s">
        <v>1108</v>
      </c>
      <c r="L992" s="234" t="s">
        <v>1108</v>
      </c>
      <c r="M992" s="234" t="s">
        <v>1108</v>
      </c>
      <c r="N992" s="235" t="s">
        <v>1108</v>
      </c>
    </row>
    <row r="993" spans="1:14" ht="15" thickBot="1">
      <c r="A993" s="109"/>
      <c r="B993" s="238" t="s">
        <v>195</v>
      </c>
      <c r="C993" s="236" t="s">
        <v>665</v>
      </c>
      <c r="D993" s="236" t="s">
        <v>664</v>
      </c>
      <c r="E993" s="236" t="s">
        <v>663</v>
      </c>
      <c r="F993" s="236" t="s">
        <v>662</v>
      </c>
      <c r="G993" s="236" t="s">
        <v>661</v>
      </c>
      <c r="H993" s="236" t="s">
        <v>660</v>
      </c>
      <c r="I993" s="236" t="s">
        <v>659</v>
      </c>
      <c r="J993" s="236" t="s">
        <v>658</v>
      </c>
      <c r="K993" s="236" t="s">
        <v>657</v>
      </c>
      <c r="L993" s="236" t="s">
        <v>656</v>
      </c>
      <c r="M993" s="236" t="s">
        <v>655</v>
      </c>
      <c r="N993" s="237" t="s">
        <v>654</v>
      </c>
    </row>
    <row r="994" spans="1:14" ht="15" thickBot="1">
      <c r="A994" s="195" t="s">
        <v>742</v>
      </c>
      <c r="B994" s="196" t="s">
        <v>653</v>
      </c>
    </row>
    <row r="995" spans="1:14">
      <c r="A995" s="201" t="s">
        <v>903</v>
      </c>
      <c r="B995" s="202">
        <v>1</v>
      </c>
      <c r="C995" s="203">
        <v>21.8</v>
      </c>
      <c r="D995" s="203">
        <v>21.6</v>
      </c>
      <c r="E995" s="203">
        <v>25.2</v>
      </c>
      <c r="F995" s="203">
        <v>9</v>
      </c>
      <c r="G995" s="203">
        <v>8.3000000000000007</v>
      </c>
      <c r="H995" s="203">
        <v>5.9</v>
      </c>
      <c r="I995" s="203">
        <v>-2.1</v>
      </c>
      <c r="J995" s="203">
        <v>7.6</v>
      </c>
      <c r="K995" s="203">
        <v>-0.1</v>
      </c>
      <c r="L995" s="203">
        <v>5.4</v>
      </c>
      <c r="M995" s="203">
        <v>11.7</v>
      </c>
      <c r="N995" s="204">
        <v>19.600000000000001</v>
      </c>
    </row>
    <row r="996" spans="1:14">
      <c r="A996" s="205" t="s">
        <v>903</v>
      </c>
      <c r="B996" s="197">
        <v>2</v>
      </c>
      <c r="C996" s="198">
        <v>23.3</v>
      </c>
      <c r="D996" s="198">
        <v>21</v>
      </c>
      <c r="E996" s="198">
        <v>16.2</v>
      </c>
      <c r="F996" s="198">
        <v>11.8</v>
      </c>
      <c r="G996" s="198">
        <v>5.2</v>
      </c>
      <c r="H996" s="198">
        <v>6.7</v>
      </c>
      <c r="I996" s="198">
        <v>-2.2999999999999998</v>
      </c>
      <c r="J996" s="198">
        <v>10.4</v>
      </c>
      <c r="K996" s="198">
        <v>2.7</v>
      </c>
      <c r="L996" s="198">
        <v>8.6</v>
      </c>
      <c r="M996" s="198">
        <v>12.3</v>
      </c>
      <c r="N996" s="206">
        <v>17.7</v>
      </c>
    </row>
    <row r="997" spans="1:14">
      <c r="A997" s="205" t="s">
        <v>903</v>
      </c>
      <c r="B997" s="197">
        <v>3</v>
      </c>
      <c r="C997" s="198">
        <v>25.5</v>
      </c>
      <c r="D997" s="198">
        <v>24</v>
      </c>
      <c r="E997" s="198">
        <v>17.600000000000001</v>
      </c>
      <c r="F997" s="198">
        <v>14.5</v>
      </c>
      <c r="G997" s="198">
        <v>5</v>
      </c>
      <c r="H997" s="198">
        <v>5.6</v>
      </c>
      <c r="I997" s="198">
        <v>-5.5</v>
      </c>
      <c r="J997" s="198">
        <v>4.0999999999999996</v>
      </c>
      <c r="K997" s="198">
        <v>2.8</v>
      </c>
      <c r="L997" s="198">
        <v>13.9</v>
      </c>
      <c r="M997" s="198">
        <v>10.4</v>
      </c>
      <c r="N997" s="206">
        <v>17</v>
      </c>
    </row>
    <row r="998" spans="1:14">
      <c r="A998" s="205" t="s">
        <v>903</v>
      </c>
      <c r="B998" s="197">
        <v>4</v>
      </c>
      <c r="C998" s="198">
        <v>27.5</v>
      </c>
      <c r="D998" s="198">
        <v>26.6</v>
      </c>
      <c r="E998" s="198">
        <v>16.8</v>
      </c>
      <c r="F998" s="198">
        <v>15.1</v>
      </c>
      <c r="G998" s="198">
        <v>4.2</v>
      </c>
      <c r="H998" s="198">
        <v>5.2</v>
      </c>
      <c r="I998" s="198">
        <v>-6.9</v>
      </c>
      <c r="J998" s="198">
        <v>2.2000000000000002</v>
      </c>
      <c r="K998" s="198">
        <v>3.1</v>
      </c>
      <c r="L998" s="198">
        <v>15.3</v>
      </c>
      <c r="M998" s="198">
        <v>7.9</v>
      </c>
      <c r="N998" s="206">
        <v>19.5</v>
      </c>
    </row>
    <row r="999" spans="1:14">
      <c r="A999" s="205" t="s">
        <v>903</v>
      </c>
      <c r="B999" s="197">
        <v>5</v>
      </c>
      <c r="C999" s="198">
        <v>27.7</v>
      </c>
      <c r="D999" s="198">
        <v>25.2</v>
      </c>
      <c r="E999" s="198">
        <v>13.7</v>
      </c>
      <c r="F999" s="198">
        <v>14.1</v>
      </c>
      <c r="G999" s="198">
        <v>5.0999999999999996</v>
      </c>
      <c r="H999" s="198">
        <v>5.8</v>
      </c>
      <c r="I999" s="198">
        <v>-4.8</v>
      </c>
      <c r="J999" s="198">
        <v>2.7</v>
      </c>
      <c r="K999" s="198">
        <v>5.7</v>
      </c>
      <c r="L999" s="198">
        <v>17.5</v>
      </c>
      <c r="M999" s="198">
        <v>13.2</v>
      </c>
      <c r="N999" s="206">
        <v>18.5</v>
      </c>
    </row>
    <row r="1000" spans="1:14">
      <c r="A1000" s="205" t="s">
        <v>903</v>
      </c>
      <c r="B1000" s="197">
        <v>6</v>
      </c>
      <c r="C1000" s="198">
        <v>23.2</v>
      </c>
      <c r="D1000" s="198">
        <v>28.4</v>
      </c>
      <c r="E1000" s="198">
        <v>11.4</v>
      </c>
      <c r="F1000" s="198">
        <v>15</v>
      </c>
      <c r="G1000" s="198">
        <v>6.3</v>
      </c>
      <c r="H1000" s="198">
        <v>5</v>
      </c>
      <c r="I1000" s="198">
        <v>-2.4</v>
      </c>
      <c r="J1000" s="198">
        <v>6.5</v>
      </c>
      <c r="K1000" s="198">
        <v>4.4000000000000004</v>
      </c>
      <c r="L1000" s="198">
        <v>12</v>
      </c>
      <c r="M1000" s="198">
        <v>15.8</v>
      </c>
      <c r="N1000" s="206">
        <v>17.600000000000001</v>
      </c>
    </row>
    <row r="1001" spans="1:14">
      <c r="A1001" s="205" t="s">
        <v>903</v>
      </c>
      <c r="B1001" s="197">
        <v>7</v>
      </c>
      <c r="C1001" s="198">
        <v>27.3</v>
      </c>
      <c r="D1001" s="198">
        <v>29.9</v>
      </c>
      <c r="E1001" s="198">
        <v>11.4</v>
      </c>
      <c r="F1001" s="198">
        <v>15.5</v>
      </c>
      <c r="G1001" s="198">
        <v>9.9</v>
      </c>
      <c r="H1001" s="198">
        <v>6.8</v>
      </c>
      <c r="I1001" s="198">
        <v>-1.3</v>
      </c>
      <c r="J1001" s="198">
        <v>6.4</v>
      </c>
      <c r="K1001" s="198">
        <v>1.6</v>
      </c>
      <c r="L1001" s="198">
        <v>12.5</v>
      </c>
      <c r="M1001" s="198">
        <v>16.100000000000001</v>
      </c>
      <c r="N1001" s="206">
        <v>17.8</v>
      </c>
    </row>
    <row r="1002" spans="1:14">
      <c r="A1002" s="205" t="s">
        <v>903</v>
      </c>
      <c r="B1002" s="197">
        <v>8</v>
      </c>
      <c r="C1002" s="198">
        <v>18.899999999999999</v>
      </c>
      <c r="D1002" s="198">
        <v>30.5</v>
      </c>
      <c r="E1002" s="198">
        <v>13.7</v>
      </c>
      <c r="F1002" s="198">
        <v>11.3</v>
      </c>
      <c r="G1002" s="198">
        <v>11.4</v>
      </c>
      <c r="H1002" s="198">
        <v>5.7</v>
      </c>
      <c r="I1002" s="198">
        <v>0.8</v>
      </c>
      <c r="J1002" s="198">
        <v>8.5</v>
      </c>
      <c r="K1002" s="198">
        <v>0.8</v>
      </c>
      <c r="L1002" s="198">
        <v>8.1999999999999993</v>
      </c>
      <c r="M1002" s="198">
        <v>14.7</v>
      </c>
      <c r="N1002" s="206">
        <v>19.399999999999999</v>
      </c>
    </row>
    <row r="1003" spans="1:14">
      <c r="A1003" s="205" t="s">
        <v>903</v>
      </c>
      <c r="B1003" s="197">
        <v>9</v>
      </c>
      <c r="C1003" s="198">
        <v>15.5</v>
      </c>
      <c r="D1003" s="198">
        <v>27.4</v>
      </c>
      <c r="E1003" s="198">
        <v>11.6</v>
      </c>
      <c r="F1003" s="198">
        <v>9.1999999999999993</v>
      </c>
      <c r="G1003" s="198">
        <v>11.3</v>
      </c>
      <c r="H1003" s="198">
        <v>3.1</v>
      </c>
      <c r="I1003" s="198">
        <v>-0.6</v>
      </c>
      <c r="J1003" s="198">
        <v>9</v>
      </c>
      <c r="K1003" s="198">
        <v>0.7</v>
      </c>
      <c r="L1003" s="198">
        <v>6</v>
      </c>
      <c r="M1003" s="198">
        <v>15.5</v>
      </c>
      <c r="N1003" s="206">
        <v>17.2</v>
      </c>
    </row>
    <row r="1004" spans="1:14">
      <c r="A1004" s="205" t="s">
        <v>903</v>
      </c>
      <c r="B1004" s="197">
        <v>10</v>
      </c>
      <c r="C1004" s="198">
        <v>14.5</v>
      </c>
      <c r="D1004" s="198">
        <v>27.5</v>
      </c>
      <c r="E1004" s="198">
        <v>12.2</v>
      </c>
      <c r="F1004" s="198">
        <v>7.6</v>
      </c>
      <c r="G1004" s="198">
        <v>14.5</v>
      </c>
      <c r="H1004" s="198">
        <v>2.4</v>
      </c>
      <c r="I1004" s="198">
        <v>2.2000000000000002</v>
      </c>
      <c r="J1004" s="198">
        <v>4.0999999999999996</v>
      </c>
      <c r="K1004" s="198">
        <v>3.4</v>
      </c>
      <c r="L1004" s="198">
        <v>6.2</v>
      </c>
      <c r="M1004" s="198">
        <v>16</v>
      </c>
      <c r="N1004" s="206">
        <v>16.600000000000001</v>
      </c>
    </row>
    <row r="1005" spans="1:14">
      <c r="A1005" s="205" t="s">
        <v>903</v>
      </c>
      <c r="B1005" s="197">
        <v>11</v>
      </c>
      <c r="C1005" s="198">
        <v>17.5</v>
      </c>
      <c r="D1005" s="198">
        <v>26.9</v>
      </c>
      <c r="E1005" s="198">
        <v>14.6</v>
      </c>
      <c r="F1005" s="198">
        <v>4.7</v>
      </c>
      <c r="G1005" s="198">
        <v>13.1</v>
      </c>
      <c r="H1005" s="198">
        <v>0.4</v>
      </c>
      <c r="I1005" s="198">
        <v>2.1</v>
      </c>
      <c r="J1005" s="198">
        <v>3.3</v>
      </c>
      <c r="K1005" s="198">
        <v>4.3</v>
      </c>
      <c r="L1005" s="198">
        <v>9.5</v>
      </c>
      <c r="M1005" s="198">
        <v>17.3</v>
      </c>
      <c r="N1005" s="206">
        <v>14.8</v>
      </c>
    </row>
    <row r="1006" spans="1:14">
      <c r="A1006" s="205" t="s">
        <v>903</v>
      </c>
      <c r="B1006" s="197">
        <v>12</v>
      </c>
      <c r="C1006" s="198">
        <v>21.6</v>
      </c>
      <c r="D1006" s="198">
        <v>23.7</v>
      </c>
      <c r="E1006" s="198">
        <v>16.7</v>
      </c>
      <c r="F1006" s="198">
        <v>2.9</v>
      </c>
      <c r="G1006" s="198">
        <v>8.3000000000000007</v>
      </c>
      <c r="H1006" s="198">
        <v>4.2</v>
      </c>
      <c r="I1006" s="198">
        <v>3.9</v>
      </c>
      <c r="J1006" s="198">
        <v>1.7</v>
      </c>
      <c r="K1006" s="198">
        <v>3.5</v>
      </c>
      <c r="L1006" s="198">
        <v>10.5</v>
      </c>
      <c r="M1006" s="198">
        <v>16.399999999999999</v>
      </c>
      <c r="N1006" s="206">
        <v>17.5</v>
      </c>
    </row>
    <row r="1007" spans="1:14">
      <c r="A1007" s="205" t="s">
        <v>903</v>
      </c>
      <c r="B1007" s="197">
        <v>13</v>
      </c>
      <c r="C1007" s="198">
        <v>17.600000000000001</v>
      </c>
      <c r="D1007" s="198">
        <v>26.4</v>
      </c>
      <c r="E1007" s="198">
        <v>19.5</v>
      </c>
      <c r="F1007" s="198">
        <v>4.4000000000000004</v>
      </c>
      <c r="G1007" s="198">
        <v>9.1</v>
      </c>
      <c r="H1007" s="198">
        <v>4.5</v>
      </c>
      <c r="I1007" s="198">
        <v>2.5</v>
      </c>
      <c r="J1007" s="198">
        <v>3.3</v>
      </c>
      <c r="K1007" s="198">
        <v>2.7</v>
      </c>
      <c r="L1007" s="198">
        <v>12.8</v>
      </c>
      <c r="M1007" s="198">
        <v>15.7</v>
      </c>
      <c r="N1007" s="206">
        <v>15.4</v>
      </c>
    </row>
    <row r="1008" spans="1:14">
      <c r="A1008" s="205" t="s">
        <v>903</v>
      </c>
      <c r="B1008" s="197">
        <v>14</v>
      </c>
      <c r="C1008" s="198">
        <v>19.399999999999999</v>
      </c>
      <c r="D1008" s="198">
        <v>27.9</v>
      </c>
      <c r="E1008" s="198">
        <v>17.3</v>
      </c>
      <c r="F1008" s="198">
        <v>6.9</v>
      </c>
      <c r="G1008" s="198">
        <v>6.1</v>
      </c>
      <c r="H1008" s="198">
        <v>1.3</v>
      </c>
      <c r="I1008" s="198">
        <v>0.8</v>
      </c>
      <c r="J1008" s="198">
        <v>6.9</v>
      </c>
      <c r="K1008" s="198">
        <v>3.4</v>
      </c>
      <c r="L1008" s="198">
        <v>9.1</v>
      </c>
      <c r="M1008" s="198">
        <v>12.4</v>
      </c>
      <c r="N1008" s="206">
        <v>18.3</v>
      </c>
    </row>
    <row r="1009" spans="1:14">
      <c r="A1009" s="205" t="s">
        <v>903</v>
      </c>
      <c r="B1009" s="197">
        <v>15</v>
      </c>
      <c r="C1009" s="198">
        <v>20</v>
      </c>
      <c r="D1009" s="198">
        <v>24.2</v>
      </c>
      <c r="E1009" s="198">
        <v>16.2</v>
      </c>
      <c r="F1009" s="198">
        <v>10.3</v>
      </c>
      <c r="G1009" s="198">
        <v>9.3000000000000007</v>
      </c>
      <c r="H1009" s="198">
        <v>3.4</v>
      </c>
      <c r="I1009" s="198">
        <v>0.2</v>
      </c>
      <c r="J1009" s="198">
        <v>4.7</v>
      </c>
      <c r="K1009" s="198">
        <v>2.2999999999999998</v>
      </c>
      <c r="L1009" s="198">
        <v>8.4</v>
      </c>
      <c r="M1009" s="198">
        <v>7.4</v>
      </c>
      <c r="N1009" s="206">
        <v>14.8</v>
      </c>
    </row>
    <row r="1010" spans="1:14">
      <c r="A1010" s="205" t="s">
        <v>903</v>
      </c>
      <c r="B1010" s="197">
        <v>16</v>
      </c>
      <c r="C1010" s="198">
        <v>22.5</v>
      </c>
      <c r="D1010" s="198">
        <v>22.4</v>
      </c>
      <c r="E1010" s="198">
        <v>18.7</v>
      </c>
      <c r="F1010" s="198">
        <v>9.6999999999999993</v>
      </c>
      <c r="G1010" s="198">
        <v>10.7</v>
      </c>
      <c r="H1010" s="198">
        <v>4.5</v>
      </c>
      <c r="I1010" s="198">
        <v>-2</v>
      </c>
      <c r="J1010" s="198">
        <v>1.9</v>
      </c>
      <c r="K1010" s="198">
        <v>2.4</v>
      </c>
      <c r="L1010" s="198">
        <v>12.8</v>
      </c>
      <c r="M1010" s="198">
        <v>7.1</v>
      </c>
      <c r="N1010" s="206">
        <v>20.5</v>
      </c>
    </row>
    <row r="1011" spans="1:14">
      <c r="A1011" s="205" t="s">
        <v>903</v>
      </c>
      <c r="B1011" s="197">
        <v>17</v>
      </c>
      <c r="C1011" s="198">
        <v>25.5</v>
      </c>
      <c r="D1011" s="198">
        <v>19</v>
      </c>
      <c r="E1011" s="198">
        <v>21.6</v>
      </c>
      <c r="F1011" s="198">
        <v>6.9</v>
      </c>
      <c r="G1011" s="198">
        <v>10.5</v>
      </c>
      <c r="H1011" s="198">
        <v>4.4000000000000004</v>
      </c>
      <c r="I1011" s="198">
        <v>-4.4000000000000004</v>
      </c>
      <c r="J1011" s="198">
        <v>1.8</v>
      </c>
      <c r="K1011" s="198">
        <v>5.2</v>
      </c>
      <c r="L1011" s="198">
        <v>11.2</v>
      </c>
      <c r="M1011" s="198">
        <v>9.1999999999999993</v>
      </c>
      <c r="N1011" s="206">
        <v>15.7</v>
      </c>
    </row>
    <row r="1012" spans="1:14">
      <c r="A1012" s="205" t="s">
        <v>903</v>
      </c>
      <c r="B1012" s="197">
        <v>18</v>
      </c>
      <c r="C1012" s="198">
        <v>25</v>
      </c>
      <c r="D1012" s="198">
        <v>14.8</v>
      </c>
      <c r="E1012" s="198">
        <v>14</v>
      </c>
      <c r="F1012" s="198">
        <v>6.3</v>
      </c>
      <c r="G1012" s="198">
        <v>11.7</v>
      </c>
      <c r="H1012" s="198">
        <v>6.7</v>
      </c>
      <c r="I1012" s="198">
        <v>-7.2</v>
      </c>
      <c r="J1012" s="198">
        <v>3.2</v>
      </c>
      <c r="K1012" s="198">
        <v>4.2</v>
      </c>
      <c r="L1012" s="198">
        <v>9.1</v>
      </c>
      <c r="M1012" s="198">
        <v>12.2</v>
      </c>
      <c r="N1012" s="206">
        <v>18.399999999999999</v>
      </c>
    </row>
    <row r="1013" spans="1:14">
      <c r="A1013" s="205" t="s">
        <v>903</v>
      </c>
      <c r="B1013" s="197">
        <v>19</v>
      </c>
      <c r="C1013" s="198">
        <v>26.3</v>
      </c>
      <c r="D1013" s="198">
        <v>16.8</v>
      </c>
      <c r="E1013" s="198">
        <v>15.7</v>
      </c>
      <c r="F1013" s="198">
        <v>7.9</v>
      </c>
      <c r="G1013" s="198">
        <v>10</v>
      </c>
      <c r="H1013" s="198">
        <v>7</v>
      </c>
      <c r="I1013" s="198">
        <v>-7.2</v>
      </c>
      <c r="J1013" s="198">
        <v>2.1</v>
      </c>
      <c r="K1013" s="198">
        <v>4</v>
      </c>
      <c r="L1013" s="198">
        <v>7.7</v>
      </c>
      <c r="M1013" s="198">
        <v>15.1</v>
      </c>
      <c r="N1013" s="206">
        <v>16</v>
      </c>
    </row>
    <row r="1014" spans="1:14">
      <c r="A1014" s="205" t="s">
        <v>903</v>
      </c>
      <c r="B1014" s="197">
        <v>20</v>
      </c>
      <c r="C1014" s="198">
        <v>23.1</v>
      </c>
      <c r="D1014" s="198">
        <v>17.7</v>
      </c>
      <c r="E1014" s="198">
        <v>12.2</v>
      </c>
      <c r="F1014" s="198">
        <v>5.7</v>
      </c>
      <c r="G1014" s="198">
        <v>5.9</v>
      </c>
      <c r="H1014" s="198">
        <v>4</v>
      </c>
      <c r="I1014" s="198">
        <v>-6.8</v>
      </c>
      <c r="J1014" s="198">
        <v>2.9</v>
      </c>
      <c r="K1014" s="198">
        <v>4</v>
      </c>
      <c r="L1014" s="198">
        <v>7.4</v>
      </c>
      <c r="M1014" s="198">
        <v>15.3</v>
      </c>
      <c r="N1014" s="206">
        <v>16.399999999999999</v>
      </c>
    </row>
    <row r="1015" spans="1:14">
      <c r="A1015" s="205" t="s">
        <v>903</v>
      </c>
      <c r="B1015" s="197">
        <v>21</v>
      </c>
      <c r="C1015" s="198">
        <v>25.4</v>
      </c>
      <c r="D1015" s="198">
        <v>18.2</v>
      </c>
      <c r="E1015" s="198">
        <v>12.8</v>
      </c>
      <c r="F1015" s="198">
        <v>8</v>
      </c>
      <c r="G1015" s="198">
        <v>1.7</v>
      </c>
      <c r="H1015" s="198">
        <v>4.9000000000000004</v>
      </c>
      <c r="I1015" s="198">
        <v>-6.4</v>
      </c>
      <c r="J1015" s="198">
        <v>9.6</v>
      </c>
      <c r="K1015" s="198">
        <v>5.6</v>
      </c>
      <c r="L1015" s="198">
        <v>9.1</v>
      </c>
      <c r="M1015" s="198">
        <v>16.7</v>
      </c>
      <c r="N1015" s="206">
        <v>18.100000000000001</v>
      </c>
    </row>
    <row r="1016" spans="1:14">
      <c r="A1016" s="205" t="s">
        <v>903</v>
      </c>
      <c r="B1016" s="197">
        <v>22</v>
      </c>
      <c r="C1016" s="198">
        <v>28.7</v>
      </c>
      <c r="D1016" s="198">
        <v>17.5</v>
      </c>
      <c r="E1016" s="198">
        <v>15</v>
      </c>
      <c r="F1016" s="198">
        <v>8.8000000000000007</v>
      </c>
      <c r="G1016" s="198">
        <v>0</v>
      </c>
      <c r="H1016" s="198">
        <v>9.4</v>
      </c>
      <c r="I1016" s="198">
        <v>-8.4</v>
      </c>
      <c r="J1016" s="198">
        <v>10.7</v>
      </c>
      <c r="K1016" s="198">
        <v>5.5</v>
      </c>
      <c r="L1016" s="198">
        <v>9.1999999999999993</v>
      </c>
      <c r="M1016" s="198">
        <v>20.9</v>
      </c>
      <c r="N1016" s="206">
        <v>21.9</v>
      </c>
    </row>
    <row r="1017" spans="1:14">
      <c r="A1017" s="205" t="s">
        <v>903</v>
      </c>
      <c r="B1017" s="197">
        <v>23</v>
      </c>
      <c r="C1017" s="198">
        <v>22.2</v>
      </c>
      <c r="D1017" s="198">
        <v>18.5</v>
      </c>
      <c r="E1017" s="198">
        <v>11.9</v>
      </c>
      <c r="F1017" s="198">
        <v>8.5</v>
      </c>
      <c r="G1017" s="198">
        <v>-0.2</v>
      </c>
      <c r="H1017" s="198">
        <v>8</v>
      </c>
      <c r="I1017" s="198">
        <v>-5.7</v>
      </c>
      <c r="J1017" s="198">
        <v>2.6</v>
      </c>
      <c r="K1017" s="198">
        <v>4.5</v>
      </c>
      <c r="L1017" s="198">
        <v>7.4</v>
      </c>
      <c r="M1017" s="198">
        <v>20.2</v>
      </c>
      <c r="N1017" s="206">
        <v>25.3</v>
      </c>
    </row>
    <row r="1018" spans="1:14">
      <c r="A1018" s="205" t="s">
        <v>903</v>
      </c>
      <c r="B1018" s="197">
        <v>24</v>
      </c>
      <c r="C1018" s="198">
        <v>23.4</v>
      </c>
      <c r="D1018" s="198">
        <v>22.2</v>
      </c>
      <c r="E1018" s="198">
        <v>13.9</v>
      </c>
      <c r="F1018" s="198">
        <v>7.7</v>
      </c>
      <c r="G1018" s="198">
        <v>-0.6</v>
      </c>
      <c r="H1018" s="198">
        <v>5.9</v>
      </c>
      <c r="I1018" s="198">
        <v>1</v>
      </c>
      <c r="J1018" s="198">
        <v>0.8</v>
      </c>
      <c r="K1018" s="198">
        <v>3.5</v>
      </c>
      <c r="L1018" s="198">
        <v>3.5</v>
      </c>
      <c r="M1018" s="198">
        <v>15.7</v>
      </c>
      <c r="N1018" s="206">
        <v>27.3</v>
      </c>
    </row>
    <row r="1019" spans="1:14">
      <c r="A1019" s="205" t="s">
        <v>903</v>
      </c>
      <c r="B1019" s="197">
        <v>25</v>
      </c>
      <c r="C1019" s="198">
        <v>23.7</v>
      </c>
      <c r="D1019" s="198">
        <v>17.100000000000001</v>
      </c>
      <c r="E1019" s="198">
        <v>14.9</v>
      </c>
      <c r="F1019" s="198">
        <v>7.6</v>
      </c>
      <c r="G1019" s="198">
        <v>0.3</v>
      </c>
      <c r="H1019" s="198">
        <v>7.5</v>
      </c>
      <c r="I1019" s="198">
        <v>2.5</v>
      </c>
      <c r="J1019" s="198">
        <v>0.6</v>
      </c>
      <c r="K1019" s="198">
        <v>4.7</v>
      </c>
      <c r="L1019" s="198">
        <v>3.6</v>
      </c>
      <c r="M1019" s="198">
        <v>14.4</v>
      </c>
      <c r="N1019" s="206">
        <v>25.4</v>
      </c>
    </row>
    <row r="1020" spans="1:14">
      <c r="A1020" s="205" t="s">
        <v>903</v>
      </c>
      <c r="B1020" s="197">
        <v>26</v>
      </c>
      <c r="C1020" s="198">
        <v>17.8</v>
      </c>
      <c r="D1020" s="198">
        <v>19.399999999999999</v>
      </c>
      <c r="E1020" s="198">
        <v>13.9</v>
      </c>
      <c r="F1020" s="198">
        <v>8.1</v>
      </c>
      <c r="G1020" s="198">
        <v>1.5</v>
      </c>
      <c r="H1020" s="198">
        <v>10.7</v>
      </c>
      <c r="I1020" s="198">
        <v>3.8</v>
      </c>
      <c r="J1020" s="198">
        <v>-0.1</v>
      </c>
      <c r="K1020" s="198">
        <v>6.5</v>
      </c>
      <c r="L1020" s="198">
        <v>4.8</v>
      </c>
      <c r="M1020" s="198">
        <v>16.2</v>
      </c>
      <c r="N1020" s="206">
        <v>18.600000000000001</v>
      </c>
    </row>
    <row r="1021" spans="1:14">
      <c r="A1021" s="205" t="s">
        <v>903</v>
      </c>
      <c r="B1021" s="197">
        <v>27</v>
      </c>
      <c r="C1021" s="198">
        <v>16.600000000000001</v>
      </c>
      <c r="D1021" s="198">
        <v>23.1</v>
      </c>
      <c r="E1021" s="198">
        <v>11.3</v>
      </c>
      <c r="F1021" s="198">
        <v>8.9</v>
      </c>
      <c r="G1021" s="198">
        <v>0.8</v>
      </c>
      <c r="H1021" s="198">
        <v>4.0999999999999996</v>
      </c>
      <c r="I1021" s="198">
        <v>7.3</v>
      </c>
      <c r="J1021" s="198">
        <v>0.1</v>
      </c>
      <c r="K1021" s="198">
        <v>8</v>
      </c>
      <c r="L1021" s="198">
        <v>4.5999999999999996</v>
      </c>
      <c r="M1021" s="198">
        <v>19.3</v>
      </c>
      <c r="N1021" s="206">
        <v>16.5</v>
      </c>
    </row>
    <row r="1022" spans="1:14">
      <c r="A1022" s="205" t="s">
        <v>903</v>
      </c>
      <c r="B1022" s="197">
        <v>28</v>
      </c>
      <c r="C1022" s="198">
        <v>19.2</v>
      </c>
      <c r="D1022" s="198">
        <v>23.9</v>
      </c>
      <c r="E1022" s="198">
        <v>10.4</v>
      </c>
      <c r="F1022" s="198">
        <v>10</v>
      </c>
      <c r="G1022" s="198">
        <v>1.1000000000000001</v>
      </c>
      <c r="H1022" s="198">
        <v>5.7</v>
      </c>
      <c r="I1022" s="198">
        <v>5.6</v>
      </c>
      <c r="J1022" s="198">
        <v>4.2</v>
      </c>
      <c r="K1022" s="198">
        <v>10.7</v>
      </c>
      <c r="L1022" s="198">
        <v>5</v>
      </c>
      <c r="M1022" s="198">
        <v>19.100000000000001</v>
      </c>
      <c r="N1022" s="206">
        <v>18.7</v>
      </c>
    </row>
    <row r="1023" spans="1:14">
      <c r="A1023" s="205" t="s">
        <v>903</v>
      </c>
      <c r="B1023" s="197">
        <v>29</v>
      </c>
      <c r="C1023" s="198">
        <v>16</v>
      </c>
      <c r="D1023" s="198">
        <v>23</v>
      </c>
      <c r="E1023" s="198">
        <v>10.8</v>
      </c>
      <c r="F1023" s="198">
        <v>9.1</v>
      </c>
      <c r="G1023" s="198">
        <v>3.5</v>
      </c>
      <c r="H1023" s="198">
        <v>1.7</v>
      </c>
      <c r="I1023" s="198">
        <v>4.2</v>
      </c>
      <c r="J1023" s="198">
        <v>1.5</v>
      </c>
      <c r="K1023" s="198">
        <v>9.1</v>
      </c>
      <c r="L1023" s="198">
        <v>9.1</v>
      </c>
      <c r="M1023" s="198">
        <v>22.2</v>
      </c>
      <c r="N1023" s="206">
        <v>22.1</v>
      </c>
    </row>
    <row r="1024" spans="1:14">
      <c r="A1024" s="205" t="s">
        <v>903</v>
      </c>
      <c r="B1024" s="197">
        <v>30</v>
      </c>
      <c r="C1024" s="198">
        <v>16.3</v>
      </c>
      <c r="D1024" s="198">
        <v>26.8</v>
      </c>
      <c r="E1024" s="198">
        <v>9</v>
      </c>
      <c r="F1024" s="198">
        <v>8.9</v>
      </c>
      <c r="G1024" s="198">
        <v>5.2</v>
      </c>
      <c r="H1024" s="198">
        <v>-1</v>
      </c>
      <c r="I1024" s="198">
        <v>8</v>
      </c>
      <c r="J1024" s="198"/>
      <c r="K1024" s="198">
        <v>8.6</v>
      </c>
      <c r="L1024" s="198">
        <v>12</v>
      </c>
      <c r="M1024" s="198">
        <v>19.100000000000001</v>
      </c>
      <c r="N1024" s="206">
        <v>20.6</v>
      </c>
    </row>
    <row r="1025" spans="1:14" ht="15" thickBot="1">
      <c r="A1025" s="213" t="s">
        <v>903</v>
      </c>
      <c r="B1025" s="214">
        <v>31</v>
      </c>
      <c r="C1025" s="215">
        <v>16.5</v>
      </c>
      <c r="D1025" s="215">
        <v>26.7</v>
      </c>
      <c r="E1025" s="215"/>
      <c r="F1025" s="215">
        <v>9.5</v>
      </c>
      <c r="G1025" s="215"/>
      <c r="H1025" s="215">
        <v>-3</v>
      </c>
      <c r="I1025" s="215">
        <v>2.9</v>
      </c>
      <c r="J1025" s="215"/>
      <c r="K1025" s="215">
        <v>11.2</v>
      </c>
      <c r="L1025" s="215"/>
      <c r="M1025" s="215">
        <v>17.399999999999999</v>
      </c>
      <c r="N1025" s="216"/>
    </row>
    <row r="1026" spans="1:14">
      <c r="A1026" s="217" t="s">
        <v>652</v>
      </c>
      <c r="B1026" s="218" t="s">
        <v>211</v>
      </c>
      <c r="C1026" s="219">
        <v>0</v>
      </c>
      <c r="D1026" s="219">
        <v>0</v>
      </c>
      <c r="E1026" s="219">
        <v>12</v>
      </c>
      <c r="F1026" s="219">
        <v>26</v>
      </c>
      <c r="G1026" s="219">
        <v>29</v>
      </c>
      <c r="H1026" s="219">
        <v>31</v>
      </c>
      <c r="I1026" s="219">
        <v>31</v>
      </c>
      <c r="J1026" s="219">
        <v>29</v>
      </c>
      <c r="K1026" s="219">
        <v>31</v>
      </c>
      <c r="L1026" s="219">
        <v>28</v>
      </c>
      <c r="M1026" s="219">
        <v>9</v>
      </c>
      <c r="N1026" s="220">
        <v>1</v>
      </c>
    </row>
    <row r="1027" spans="1:14" ht="15" thickBot="1">
      <c r="A1027" s="209" t="s">
        <v>651</v>
      </c>
      <c r="B1027" s="210" t="s">
        <v>650</v>
      </c>
      <c r="C1027" s="211">
        <v>21.596774193548388</v>
      </c>
      <c r="D1027" s="211">
        <v>23.170967741935481</v>
      </c>
      <c r="E1027" s="211">
        <v>14.673333333333328</v>
      </c>
      <c r="F1027" s="211">
        <v>9.1580645161290324</v>
      </c>
      <c r="G1027" s="211">
        <v>6.3066666666666658</v>
      </c>
      <c r="H1027" s="211">
        <v>4.7258064516129021</v>
      </c>
      <c r="I1027" s="211">
        <v>-0.84516129032258069</v>
      </c>
      <c r="J1027" s="211">
        <v>4.251724137931034</v>
      </c>
      <c r="K1027" s="211">
        <v>4.4838709677419351</v>
      </c>
      <c r="L1027" s="211">
        <v>9.08</v>
      </c>
      <c r="M1027" s="211">
        <v>14.932258064516127</v>
      </c>
      <c r="N1027" s="212">
        <v>18.773333333333333</v>
      </c>
    </row>
    <row r="1028" spans="1:14">
      <c r="B1028" s="108"/>
      <c r="C1028" s="105"/>
      <c r="D1028" s="105"/>
      <c r="E1028" s="107"/>
      <c r="F1028" s="105"/>
      <c r="G1028" s="105"/>
      <c r="H1028" s="106"/>
      <c r="I1028" s="105"/>
      <c r="J1028" s="105"/>
      <c r="K1028" s="105"/>
      <c r="L1028" s="105"/>
      <c r="M1028" s="105"/>
      <c r="N1028" s="105"/>
    </row>
    <row r="1029" spans="1:14" ht="15" thickBot="1">
      <c r="A1029" s="96" t="s">
        <v>1135</v>
      </c>
      <c r="C1029" s="105"/>
      <c r="D1029" s="105"/>
      <c r="E1029" s="107"/>
      <c r="F1029" s="105"/>
      <c r="G1029" s="105"/>
      <c r="H1029" s="106"/>
      <c r="I1029" s="105"/>
      <c r="J1029" s="105"/>
      <c r="K1029" s="105"/>
      <c r="L1029" s="105"/>
      <c r="M1029" s="105"/>
      <c r="N1029" s="105"/>
    </row>
    <row r="1030" spans="1:14">
      <c r="A1030" s="109"/>
      <c r="B1030" s="233" t="s">
        <v>236</v>
      </c>
      <c r="C1030" s="234" t="s">
        <v>666</v>
      </c>
      <c r="D1030" s="234" t="s">
        <v>666</v>
      </c>
      <c r="E1030" s="234" t="s">
        <v>666</v>
      </c>
      <c r="F1030" s="234" t="s">
        <v>666</v>
      </c>
      <c r="G1030" s="234" t="s">
        <v>666</v>
      </c>
      <c r="H1030" s="234" t="s">
        <v>666</v>
      </c>
      <c r="I1030" s="234" t="s">
        <v>1108</v>
      </c>
      <c r="J1030" s="234" t="s">
        <v>1108</v>
      </c>
      <c r="K1030" s="234" t="s">
        <v>1108</v>
      </c>
      <c r="L1030" s="234" t="s">
        <v>1108</v>
      </c>
      <c r="M1030" s="234" t="s">
        <v>1108</v>
      </c>
      <c r="N1030" s="235" t="s">
        <v>1108</v>
      </c>
    </row>
    <row r="1031" spans="1:14" ht="15" thickBot="1">
      <c r="A1031" s="109"/>
      <c r="B1031" s="238" t="s">
        <v>195</v>
      </c>
      <c r="C1031" s="236" t="s">
        <v>665</v>
      </c>
      <c r="D1031" s="236" t="s">
        <v>664</v>
      </c>
      <c r="E1031" s="236" t="s">
        <v>663</v>
      </c>
      <c r="F1031" s="236" t="s">
        <v>662</v>
      </c>
      <c r="G1031" s="236" t="s">
        <v>661</v>
      </c>
      <c r="H1031" s="236" t="s">
        <v>660</v>
      </c>
      <c r="I1031" s="236" t="s">
        <v>659</v>
      </c>
      <c r="J1031" s="236" t="s">
        <v>658</v>
      </c>
      <c r="K1031" s="236" t="s">
        <v>657</v>
      </c>
      <c r="L1031" s="236" t="s">
        <v>656</v>
      </c>
      <c r="M1031" s="236" t="s">
        <v>655</v>
      </c>
      <c r="N1031" s="237" t="s">
        <v>654</v>
      </c>
    </row>
    <row r="1032" spans="1:14" ht="15" thickBot="1">
      <c r="A1032" s="195" t="s">
        <v>742</v>
      </c>
      <c r="B1032" s="196" t="s">
        <v>653</v>
      </c>
    </row>
    <row r="1033" spans="1:14">
      <c r="A1033" s="201" t="s">
        <v>908</v>
      </c>
      <c r="B1033" s="202">
        <v>1</v>
      </c>
      <c r="C1033" s="203">
        <v>22.5</v>
      </c>
      <c r="D1033" s="203">
        <v>21.7</v>
      </c>
      <c r="E1033" s="203">
        <v>24.2</v>
      </c>
      <c r="F1033" s="203">
        <v>8.1</v>
      </c>
      <c r="G1033" s="203">
        <v>8</v>
      </c>
      <c r="H1033" s="203">
        <v>4.9000000000000004</v>
      </c>
      <c r="I1033" s="203">
        <v>-1.2</v>
      </c>
      <c r="J1033" s="203">
        <v>6.8</v>
      </c>
      <c r="K1033" s="203">
        <v>-0.2</v>
      </c>
      <c r="L1033" s="203">
        <v>5.0999999999999996</v>
      </c>
      <c r="M1033" s="203">
        <v>13.2</v>
      </c>
      <c r="N1033" s="204">
        <v>19.399999999999999</v>
      </c>
    </row>
    <row r="1034" spans="1:14">
      <c r="A1034" s="205" t="s">
        <v>908</v>
      </c>
      <c r="B1034" s="197">
        <v>2</v>
      </c>
      <c r="C1034" s="198">
        <v>23.8</v>
      </c>
      <c r="D1034" s="198">
        <v>20.7</v>
      </c>
      <c r="E1034" s="198">
        <v>17.100000000000001</v>
      </c>
      <c r="F1034" s="198">
        <v>10.9</v>
      </c>
      <c r="G1034" s="198">
        <v>5.7</v>
      </c>
      <c r="H1034" s="198">
        <v>6.4</v>
      </c>
      <c r="I1034" s="198">
        <v>-2.1</v>
      </c>
      <c r="J1034" s="198">
        <v>10.6</v>
      </c>
      <c r="K1034" s="198">
        <v>2.1</v>
      </c>
      <c r="L1034" s="198">
        <v>8.5</v>
      </c>
      <c r="M1034" s="198">
        <v>12.1</v>
      </c>
      <c r="N1034" s="206">
        <v>17.7</v>
      </c>
    </row>
    <row r="1035" spans="1:14">
      <c r="A1035" s="205" t="s">
        <v>908</v>
      </c>
      <c r="B1035" s="197">
        <v>3</v>
      </c>
      <c r="C1035" s="198">
        <v>24.4</v>
      </c>
      <c r="D1035" s="198">
        <v>23.7</v>
      </c>
      <c r="E1035" s="198">
        <v>18</v>
      </c>
      <c r="F1035" s="198">
        <v>14</v>
      </c>
      <c r="G1035" s="198">
        <v>2.6</v>
      </c>
      <c r="H1035" s="198">
        <v>4.2</v>
      </c>
      <c r="I1035" s="198">
        <v>-5.0999999999999996</v>
      </c>
      <c r="J1035" s="198">
        <v>3.8</v>
      </c>
      <c r="K1035" s="198">
        <v>3.3</v>
      </c>
      <c r="L1035" s="198">
        <v>12.9</v>
      </c>
      <c r="M1035" s="198">
        <v>11.4</v>
      </c>
      <c r="N1035" s="206">
        <v>17.2</v>
      </c>
    </row>
    <row r="1036" spans="1:14">
      <c r="A1036" s="205" t="s">
        <v>908</v>
      </c>
      <c r="B1036" s="197">
        <v>4</v>
      </c>
      <c r="C1036" s="198">
        <v>26.4</v>
      </c>
      <c r="D1036" s="198">
        <v>25.8</v>
      </c>
      <c r="E1036" s="198">
        <v>14.7</v>
      </c>
      <c r="F1036" s="198">
        <v>14.5</v>
      </c>
      <c r="G1036" s="198">
        <v>3.7</v>
      </c>
      <c r="H1036" s="198">
        <v>4.2</v>
      </c>
      <c r="I1036" s="198">
        <v>-6.5</v>
      </c>
      <c r="J1036" s="198">
        <v>1.7</v>
      </c>
      <c r="K1036" s="198">
        <v>3.6</v>
      </c>
      <c r="L1036" s="198">
        <v>12.9</v>
      </c>
      <c r="M1036" s="198">
        <v>8.4</v>
      </c>
      <c r="N1036" s="206">
        <v>19</v>
      </c>
    </row>
    <row r="1037" spans="1:14">
      <c r="A1037" s="205" t="s">
        <v>908</v>
      </c>
      <c r="B1037" s="197">
        <v>5</v>
      </c>
      <c r="C1037" s="198">
        <v>26.3</v>
      </c>
      <c r="D1037" s="198">
        <v>24.6</v>
      </c>
      <c r="E1037" s="198">
        <v>14.6</v>
      </c>
      <c r="F1037" s="198">
        <v>13</v>
      </c>
      <c r="G1037" s="198">
        <v>5.8</v>
      </c>
      <c r="H1037" s="198">
        <v>4.5999999999999996</v>
      </c>
      <c r="I1037" s="198">
        <v>-4.4000000000000004</v>
      </c>
      <c r="J1037" s="198">
        <v>2.4</v>
      </c>
      <c r="K1037" s="198">
        <v>4.9000000000000004</v>
      </c>
      <c r="L1037" s="198">
        <v>15.2</v>
      </c>
      <c r="M1037" s="198">
        <v>13.4</v>
      </c>
      <c r="N1037" s="206">
        <v>16.8</v>
      </c>
    </row>
    <row r="1038" spans="1:14">
      <c r="A1038" s="205" t="s">
        <v>908</v>
      </c>
      <c r="B1038" s="197">
        <v>6</v>
      </c>
      <c r="C1038" s="198">
        <v>22.7</v>
      </c>
      <c r="D1038" s="198">
        <v>27.5</v>
      </c>
      <c r="E1038" s="198">
        <v>11.4</v>
      </c>
      <c r="F1038" s="198">
        <v>15.5</v>
      </c>
      <c r="G1038" s="198">
        <v>6.3</v>
      </c>
      <c r="H1038" s="198">
        <v>3.5</v>
      </c>
      <c r="I1038" s="198">
        <v>-2.2999999999999998</v>
      </c>
      <c r="J1038" s="198">
        <v>5.2</v>
      </c>
      <c r="K1038" s="198">
        <v>4.0999999999999996</v>
      </c>
      <c r="L1038" s="198">
        <v>11.1</v>
      </c>
      <c r="M1038" s="198">
        <v>16.100000000000001</v>
      </c>
      <c r="N1038" s="206">
        <v>18.8</v>
      </c>
    </row>
    <row r="1039" spans="1:14">
      <c r="A1039" s="205" t="s">
        <v>908</v>
      </c>
      <c r="B1039" s="197">
        <v>7</v>
      </c>
      <c r="C1039" s="198">
        <v>26.1</v>
      </c>
      <c r="D1039" s="198">
        <v>29.6</v>
      </c>
      <c r="E1039" s="198">
        <v>10.8</v>
      </c>
      <c r="F1039" s="198">
        <v>15.4</v>
      </c>
      <c r="G1039" s="198">
        <v>10.4</v>
      </c>
      <c r="H1039" s="198">
        <v>6.1</v>
      </c>
      <c r="I1039" s="198">
        <v>-0.6</v>
      </c>
      <c r="J1039" s="198">
        <v>4.3</v>
      </c>
      <c r="K1039" s="198">
        <v>2.4</v>
      </c>
      <c r="L1039" s="198">
        <v>12.9</v>
      </c>
      <c r="M1039" s="198">
        <v>17.5</v>
      </c>
      <c r="N1039" s="206">
        <v>18.2</v>
      </c>
    </row>
    <row r="1040" spans="1:14">
      <c r="A1040" s="205" t="s">
        <v>908</v>
      </c>
      <c r="B1040" s="197">
        <v>8</v>
      </c>
      <c r="C1040" s="198">
        <v>19.2</v>
      </c>
      <c r="D1040" s="198">
        <v>28.8</v>
      </c>
      <c r="E1040" s="198">
        <v>13.1</v>
      </c>
      <c r="F1040" s="198">
        <v>11.2</v>
      </c>
      <c r="G1040" s="198">
        <v>9.1999999999999993</v>
      </c>
      <c r="H1040" s="198">
        <v>5.5</v>
      </c>
      <c r="I1040" s="198">
        <v>-1.7</v>
      </c>
      <c r="J1040" s="198">
        <v>7.3</v>
      </c>
      <c r="K1040" s="198">
        <v>1.1000000000000001</v>
      </c>
      <c r="L1040" s="198">
        <v>9.1</v>
      </c>
      <c r="M1040" s="198">
        <v>16</v>
      </c>
      <c r="N1040" s="206">
        <v>19.399999999999999</v>
      </c>
    </row>
    <row r="1041" spans="1:14">
      <c r="A1041" s="205" t="s">
        <v>908</v>
      </c>
      <c r="B1041" s="197">
        <v>9</v>
      </c>
      <c r="C1041" s="198">
        <v>15.6</v>
      </c>
      <c r="D1041" s="198">
        <v>27.3</v>
      </c>
      <c r="E1041" s="198">
        <v>12.2</v>
      </c>
      <c r="F1041" s="198">
        <v>10.1</v>
      </c>
      <c r="G1041" s="198">
        <v>10.7</v>
      </c>
      <c r="H1041" s="198">
        <v>3</v>
      </c>
      <c r="I1041" s="198">
        <v>-0.8</v>
      </c>
      <c r="J1041" s="198">
        <v>8.1</v>
      </c>
      <c r="K1041" s="198">
        <v>2</v>
      </c>
      <c r="L1041" s="198">
        <v>6.9</v>
      </c>
      <c r="M1041" s="198">
        <v>17</v>
      </c>
      <c r="N1041" s="206">
        <v>17.8</v>
      </c>
    </row>
    <row r="1042" spans="1:14">
      <c r="A1042" s="205" t="s">
        <v>908</v>
      </c>
      <c r="B1042" s="197">
        <v>10</v>
      </c>
      <c r="C1042" s="198">
        <v>13.8</v>
      </c>
      <c r="D1042" s="198">
        <v>28.9</v>
      </c>
      <c r="E1042" s="198">
        <v>14.3</v>
      </c>
      <c r="F1042" s="198">
        <v>8.5</v>
      </c>
      <c r="G1042" s="198">
        <v>14.3</v>
      </c>
      <c r="H1042" s="198">
        <v>1.7</v>
      </c>
      <c r="I1042" s="198">
        <v>2.2000000000000002</v>
      </c>
      <c r="J1042" s="198">
        <v>4.2</v>
      </c>
      <c r="K1042" s="198">
        <v>5</v>
      </c>
      <c r="L1042" s="198">
        <v>6.4</v>
      </c>
      <c r="M1042" s="198">
        <v>17.899999999999999</v>
      </c>
      <c r="N1042" s="206">
        <v>16.399999999999999</v>
      </c>
    </row>
    <row r="1043" spans="1:14">
      <c r="A1043" s="205" t="s">
        <v>908</v>
      </c>
      <c r="B1043" s="197">
        <v>11</v>
      </c>
      <c r="C1043" s="198">
        <v>17.7</v>
      </c>
      <c r="D1043" s="198">
        <v>27.3</v>
      </c>
      <c r="E1043" s="198">
        <v>15.6</v>
      </c>
      <c r="F1043" s="198">
        <v>5.0999999999999996</v>
      </c>
      <c r="G1043" s="198">
        <v>12.2</v>
      </c>
      <c r="H1043" s="198">
        <v>0.7</v>
      </c>
      <c r="I1043" s="198">
        <v>2.2000000000000002</v>
      </c>
      <c r="J1043" s="198">
        <v>1.9</v>
      </c>
      <c r="K1043" s="198">
        <v>5.3</v>
      </c>
      <c r="L1043" s="198">
        <v>10.1</v>
      </c>
      <c r="M1043" s="198">
        <v>17.399999999999999</v>
      </c>
      <c r="N1043" s="206">
        <v>15.5</v>
      </c>
    </row>
    <row r="1044" spans="1:14">
      <c r="A1044" s="205" t="s">
        <v>908</v>
      </c>
      <c r="B1044" s="197">
        <v>12</v>
      </c>
      <c r="C1044" s="198">
        <v>21.1</v>
      </c>
      <c r="D1044" s="198">
        <v>25.7</v>
      </c>
      <c r="E1044" s="198">
        <v>16.899999999999999</v>
      </c>
      <c r="F1044" s="198">
        <v>3.8</v>
      </c>
      <c r="G1044" s="198">
        <v>8.6999999999999993</v>
      </c>
      <c r="H1044" s="198">
        <v>3.3</v>
      </c>
      <c r="I1044" s="198">
        <v>3.5</v>
      </c>
      <c r="J1044" s="198">
        <v>1.4</v>
      </c>
      <c r="K1044" s="198">
        <v>4</v>
      </c>
      <c r="L1044" s="198">
        <v>10.1</v>
      </c>
      <c r="M1044" s="198">
        <v>17.899999999999999</v>
      </c>
      <c r="N1044" s="206">
        <v>17.2</v>
      </c>
    </row>
    <row r="1045" spans="1:14">
      <c r="A1045" s="205" t="s">
        <v>908</v>
      </c>
      <c r="B1045" s="197">
        <v>13</v>
      </c>
      <c r="C1045" s="198">
        <v>18.100000000000001</v>
      </c>
      <c r="D1045" s="198">
        <v>27.6</v>
      </c>
      <c r="E1045" s="198">
        <v>19.600000000000001</v>
      </c>
      <c r="F1045" s="198">
        <v>4.2</v>
      </c>
      <c r="G1045" s="198">
        <v>9.1</v>
      </c>
      <c r="H1045" s="198">
        <v>4</v>
      </c>
      <c r="I1045" s="198">
        <v>2.4</v>
      </c>
      <c r="J1045" s="198">
        <v>3.5</v>
      </c>
      <c r="K1045" s="198">
        <v>3.4</v>
      </c>
      <c r="L1045" s="198">
        <v>12.1</v>
      </c>
      <c r="M1045" s="198">
        <v>17.899999999999999</v>
      </c>
      <c r="N1045" s="206">
        <v>15.9</v>
      </c>
    </row>
    <row r="1046" spans="1:14">
      <c r="A1046" s="205" t="s">
        <v>908</v>
      </c>
      <c r="B1046" s="197">
        <v>14</v>
      </c>
      <c r="C1046" s="198">
        <v>19.100000000000001</v>
      </c>
      <c r="D1046" s="198">
        <v>28.8</v>
      </c>
      <c r="E1046" s="198">
        <v>17.100000000000001</v>
      </c>
      <c r="F1046" s="198">
        <v>7.1</v>
      </c>
      <c r="G1046" s="198">
        <v>5.6</v>
      </c>
      <c r="H1046" s="198">
        <v>1.6</v>
      </c>
      <c r="I1046" s="198">
        <v>0.5</v>
      </c>
      <c r="J1046" s="198">
        <v>5.6</v>
      </c>
      <c r="K1046" s="198">
        <v>3.4</v>
      </c>
      <c r="L1046" s="198">
        <v>8.5</v>
      </c>
      <c r="M1046" s="198">
        <v>12.1</v>
      </c>
      <c r="N1046" s="206">
        <v>16.399999999999999</v>
      </c>
    </row>
    <row r="1047" spans="1:14">
      <c r="A1047" s="205" t="s">
        <v>908</v>
      </c>
      <c r="B1047" s="197">
        <v>15</v>
      </c>
      <c r="C1047" s="198">
        <v>18.8</v>
      </c>
      <c r="D1047" s="198">
        <v>23.6</v>
      </c>
      <c r="E1047" s="198">
        <v>16.7</v>
      </c>
      <c r="F1047" s="198">
        <v>10.5</v>
      </c>
      <c r="G1047" s="198">
        <v>9.1999999999999993</v>
      </c>
      <c r="H1047" s="198">
        <v>3.6</v>
      </c>
      <c r="I1047" s="198">
        <v>0.3</v>
      </c>
      <c r="J1047" s="198">
        <v>4.4000000000000004</v>
      </c>
      <c r="K1047" s="198">
        <v>3.1</v>
      </c>
      <c r="L1047" s="198">
        <v>7.5</v>
      </c>
      <c r="M1047" s="198">
        <v>6</v>
      </c>
      <c r="N1047" s="206">
        <v>15.1</v>
      </c>
    </row>
    <row r="1048" spans="1:14">
      <c r="A1048" s="205" t="s">
        <v>908</v>
      </c>
      <c r="B1048" s="197">
        <v>16</v>
      </c>
      <c r="C1048" s="198">
        <v>22.6</v>
      </c>
      <c r="D1048" s="198">
        <v>22.4</v>
      </c>
      <c r="E1048" s="198">
        <v>19.7</v>
      </c>
      <c r="F1048" s="198">
        <v>9.5</v>
      </c>
      <c r="G1048" s="198">
        <v>9</v>
      </c>
      <c r="H1048" s="198">
        <v>5</v>
      </c>
      <c r="I1048" s="198">
        <v>-2.1</v>
      </c>
      <c r="J1048" s="198">
        <v>0.5</v>
      </c>
      <c r="K1048" s="198">
        <v>3.3</v>
      </c>
      <c r="L1048" s="198">
        <v>10.4</v>
      </c>
      <c r="M1048" s="198">
        <v>7.2</v>
      </c>
      <c r="N1048" s="206">
        <v>17.8</v>
      </c>
    </row>
    <row r="1049" spans="1:14">
      <c r="A1049" s="205" t="s">
        <v>908</v>
      </c>
      <c r="B1049" s="197">
        <v>17</v>
      </c>
      <c r="C1049" s="198">
        <v>25.1</v>
      </c>
      <c r="D1049" s="198">
        <v>20</v>
      </c>
      <c r="E1049" s="198">
        <v>19.600000000000001</v>
      </c>
      <c r="F1049" s="198">
        <v>7.4</v>
      </c>
      <c r="G1049" s="198">
        <v>10.3</v>
      </c>
      <c r="H1049" s="198">
        <v>4.2</v>
      </c>
      <c r="I1049" s="198">
        <v>-3.9</v>
      </c>
      <c r="J1049" s="198">
        <v>1.6</v>
      </c>
      <c r="K1049" s="198">
        <v>3.3</v>
      </c>
      <c r="L1049" s="198">
        <v>10</v>
      </c>
      <c r="M1049" s="198">
        <v>9.4</v>
      </c>
      <c r="N1049" s="206">
        <v>15.4</v>
      </c>
    </row>
    <row r="1050" spans="1:14">
      <c r="A1050" s="205" t="s">
        <v>908</v>
      </c>
      <c r="B1050" s="197">
        <v>18</v>
      </c>
      <c r="C1050" s="198">
        <v>27</v>
      </c>
      <c r="D1050" s="198">
        <v>14.8</v>
      </c>
      <c r="E1050" s="198">
        <v>13.8</v>
      </c>
      <c r="F1050" s="198">
        <v>7.2</v>
      </c>
      <c r="G1050" s="198">
        <v>11.4</v>
      </c>
      <c r="H1050" s="198">
        <v>6.4</v>
      </c>
      <c r="I1050" s="198">
        <v>-7.3</v>
      </c>
      <c r="J1050" s="198">
        <v>3.2</v>
      </c>
      <c r="K1050" s="198">
        <v>3.7</v>
      </c>
      <c r="L1050" s="198">
        <v>8.8000000000000007</v>
      </c>
      <c r="M1050" s="198">
        <v>12.3</v>
      </c>
      <c r="N1050" s="206">
        <v>16.3</v>
      </c>
    </row>
    <row r="1051" spans="1:14">
      <c r="A1051" s="205" t="s">
        <v>908</v>
      </c>
      <c r="B1051" s="197">
        <v>19</v>
      </c>
      <c r="C1051" s="198">
        <v>23.9</v>
      </c>
      <c r="D1051" s="198">
        <v>16.5</v>
      </c>
      <c r="E1051" s="198">
        <v>13.9</v>
      </c>
      <c r="F1051" s="198">
        <v>7.3</v>
      </c>
      <c r="G1051" s="198">
        <v>9.8000000000000007</v>
      </c>
      <c r="H1051" s="198">
        <v>7.5</v>
      </c>
      <c r="I1051" s="198">
        <v>-9.8000000000000007</v>
      </c>
      <c r="J1051" s="198">
        <v>3</v>
      </c>
      <c r="K1051" s="198">
        <v>4.0999999999999996</v>
      </c>
      <c r="L1051" s="198">
        <v>6.9</v>
      </c>
      <c r="M1051" s="198">
        <v>15.3</v>
      </c>
      <c r="N1051" s="206">
        <v>17.8</v>
      </c>
    </row>
    <row r="1052" spans="1:14">
      <c r="A1052" s="205" t="s">
        <v>908</v>
      </c>
      <c r="B1052" s="197">
        <v>20</v>
      </c>
      <c r="C1052" s="198">
        <v>22.4</v>
      </c>
      <c r="D1052" s="198">
        <v>18.3</v>
      </c>
      <c r="E1052" s="198">
        <v>12.9</v>
      </c>
      <c r="F1052" s="198">
        <v>6.2</v>
      </c>
      <c r="G1052" s="198">
        <v>6.1</v>
      </c>
      <c r="H1052" s="198">
        <v>4.3</v>
      </c>
      <c r="I1052" s="198">
        <v>-7</v>
      </c>
      <c r="J1052" s="198">
        <v>1.8</v>
      </c>
      <c r="K1052" s="198">
        <v>4</v>
      </c>
      <c r="L1052" s="198">
        <v>6.8</v>
      </c>
      <c r="M1052" s="198">
        <v>16.5</v>
      </c>
      <c r="N1052" s="206">
        <v>15.9</v>
      </c>
    </row>
    <row r="1053" spans="1:14">
      <c r="A1053" s="205" t="s">
        <v>908</v>
      </c>
      <c r="B1053" s="197">
        <v>21</v>
      </c>
      <c r="C1053" s="198">
        <v>24.4</v>
      </c>
      <c r="D1053" s="198">
        <v>19.7</v>
      </c>
      <c r="E1053" s="198">
        <v>13</v>
      </c>
      <c r="F1053" s="198">
        <v>8</v>
      </c>
      <c r="G1053" s="198">
        <v>2</v>
      </c>
      <c r="H1053" s="198">
        <v>3.6</v>
      </c>
      <c r="I1053" s="198">
        <v>-6.6</v>
      </c>
      <c r="J1053" s="198">
        <v>8.1</v>
      </c>
      <c r="K1053" s="198">
        <v>5.3</v>
      </c>
      <c r="L1053" s="198">
        <v>8.3000000000000007</v>
      </c>
      <c r="M1053" s="198">
        <v>16.2</v>
      </c>
      <c r="N1053" s="206">
        <v>17.3</v>
      </c>
    </row>
    <row r="1054" spans="1:14">
      <c r="A1054" s="205" t="s">
        <v>908</v>
      </c>
      <c r="B1054" s="197">
        <v>22</v>
      </c>
      <c r="C1054" s="198">
        <v>28.2</v>
      </c>
      <c r="D1054" s="198">
        <v>18.2</v>
      </c>
      <c r="E1054" s="198">
        <v>14.4</v>
      </c>
      <c r="F1054" s="198">
        <v>8.6</v>
      </c>
      <c r="G1054" s="198">
        <v>0.8</v>
      </c>
      <c r="H1054" s="198">
        <v>7.4</v>
      </c>
      <c r="I1054" s="198">
        <v>-9.5</v>
      </c>
      <c r="J1054" s="198">
        <v>10.5</v>
      </c>
      <c r="K1054" s="198">
        <v>4.4000000000000004</v>
      </c>
      <c r="L1054" s="198">
        <v>9.9</v>
      </c>
      <c r="M1054" s="198">
        <v>21.4</v>
      </c>
      <c r="N1054" s="206">
        <v>21.1</v>
      </c>
    </row>
    <row r="1055" spans="1:14">
      <c r="A1055" s="205" t="s">
        <v>908</v>
      </c>
      <c r="B1055" s="197">
        <v>23</v>
      </c>
      <c r="C1055" s="198">
        <v>22.4</v>
      </c>
      <c r="D1055" s="198">
        <v>19.399999999999999</v>
      </c>
      <c r="E1055" s="198">
        <v>11.9</v>
      </c>
      <c r="F1055" s="198">
        <v>8.4</v>
      </c>
      <c r="G1055" s="198">
        <v>-0.1</v>
      </c>
      <c r="H1055" s="198">
        <v>5.7</v>
      </c>
      <c r="I1055" s="198">
        <v>-5.6</v>
      </c>
      <c r="J1055" s="198">
        <v>2.4</v>
      </c>
      <c r="K1055" s="198">
        <v>5.2</v>
      </c>
      <c r="L1055" s="198">
        <v>6.7</v>
      </c>
      <c r="M1055" s="198">
        <v>20.3</v>
      </c>
      <c r="N1055" s="206">
        <v>24.4</v>
      </c>
    </row>
    <row r="1056" spans="1:14">
      <c r="A1056" s="205" t="s">
        <v>908</v>
      </c>
      <c r="B1056" s="197">
        <v>24</v>
      </c>
      <c r="C1056" s="198">
        <v>23.9</v>
      </c>
      <c r="D1056" s="198">
        <v>21.5</v>
      </c>
      <c r="E1056" s="198">
        <v>13.4</v>
      </c>
      <c r="F1056" s="198">
        <v>6.9</v>
      </c>
      <c r="G1056" s="198">
        <v>-0.4</v>
      </c>
      <c r="H1056" s="198">
        <v>5.0999999999999996</v>
      </c>
      <c r="I1056" s="198">
        <v>1</v>
      </c>
      <c r="J1056" s="198">
        <v>0.9</v>
      </c>
      <c r="K1056" s="198">
        <v>4</v>
      </c>
      <c r="L1056" s="198">
        <v>3</v>
      </c>
      <c r="M1056" s="198">
        <v>17.100000000000001</v>
      </c>
      <c r="N1056" s="206">
        <v>27.3</v>
      </c>
    </row>
    <row r="1057" spans="1:14">
      <c r="A1057" s="205" t="s">
        <v>908</v>
      </c>
      <c r="B1057" s="197">
        <v>25</v>
      </c>
      <c r="C1057" s="198">
        <v>23.2</v>
      </c>
      <c r="D1057" s="198">
        <v>16.5</v>
      </c>
      <c r="E1057" s="198">
        <v>13.8</v>
      </c>
      <c r="F1057" s="198">
        <v>8.6</v>
      </c>
      <c r="G1057" s="198">
        <v>0.1</v>
      </c>
      <c r="H1057" s="198">
        <v>5.0999999999999996</v>
      </c>
      <c r="I1057" s="198">
        <v>1.9</v>
      </c>
      <c r="J1057" s="198">
        <v>0.6</v>
      </c>
      <c r="K1057" s="198">
        <v>4.8</v>
      </c>
      <c r="L1057" s="198">
        <v>4.0999999999999996</v>
      </c>
      <c r="M1057" s="198">
        <v>15.3</v>
      </c>
      <c r="N1057" s="206">
        <v>25.8</v>
      </c>
    </row>
    <row r="1058" spans="1:14">
      <c r="A1058" s="205" t="s">
        <v>908</v>
      </c>
      <c r="B1058" s="197">
        <v>26</v>
      </c>
      <c r="C1058" s="198">
        <v>16.600000000000001</v>
      </c>
      <c r="D1058" s="198">
        <v>18.399999999999999</v>
      </c>
      <c r="E1058" s="198">
        <v>13.9</v>
      </c>
      <c r="F1058" s="198">
        <v>7.5</v>
      </c>
      <c r="G1058" s="198">
        <v>1.3</v>
      </c>
      <c r="H1058" s="198">
        <v>6.6</v>
      </c>
      <c r="I1058" s="198">
        <v>2.2999999999999998</v>
      </c>
      <c r="J1058" s="198">
        <v>-0.8</v>
      </c>
      <c r="K1058" s="198">
        <v>5.9</v>
      </c>
      <c r="L1058" s="198">
        <v>4.0999999999999996</v>
      </c>
      <c r="M1058" s="198">
        <v>15.7</v>
      </c>
      <c r="N1058" s="206">
        <v>18.600000000000001</v>
      </c>
    </row>
    <row r="1059" spans="1:14">
      <c r="A1059" s="205" t="s">
        <v>908</v>
      </c>
      <c r="B1059" s="197">
        <v>27</v>
      </c>
      <c r="C1059" s="198">
        <v>16.7</v>
      </c>
      <c r="D1059" s="198">
        <v>21.9</v>
      </c>
      <c r="E1059" s="198">
        <v>11.4</v>
      </c>
      <c r="F1059" s="198">
        <v>10.6</v>
      </c>
      <c r="G1059" s="198">
        <v>2</v>
      </c>
      <c r="H1059" s="198">
        <v>2.4</v>
      </c>
      <c r="I1059" s="198">
        <v>3.4</v>
      </c>
      <c r="J1059" s="198">
        <v>1.4</v>
      </c>
      <c r="K1059" s="198">
        <v>7</v>
      </c>
      <c r="L1059" s="198">
        <v>5.0999999999999996</v>
      </c>
      <c r="M1059" s="198">
        <v>18.7</v>
      </c>
      <c r="N1059" s="206">
        <v>15.4</v>
      </c>
    </row>
    <row r="1060" spans="1:14">
      <c r="A1060" s="205" t="s">
        <v>908</v>
      </c>
      <c r="B1060" s="197">
        <v>28</v>
      </c>
      <c r="C1060" s="198">
        <v>18.3</v>
      </c>
      <c r="D1060" s="198">
        <v>22.3</v>
      </c>
      <c r="E1060" s="198">
        <v>11.8</v>
      </c>
      <c r="F1060" s="198">
        <v>9.4</v>
      </c>
      <c r="G1060" s="198">
        <v>1</v>
      </c>
      <c r="H1060" s="198">
        <v>5.9</v>
      </c>
      <c r="I1060" s="198">
        <v>2.2999999999999998</v>
      </c>
      <c r="J1060" s="198">
        <v>4.3</v>
      </c>
      <c r="K1060" s="198">
        <v>10.4</v>
      </c>
      <c r="L1060" s="198">
        <v>5.0999999999999996</v>
      </c>
      <c r="M1060" s="198">
        <v>19.100000000000001</v>
      </c>
      <c r="N1060" s="206">
        <v>18.100000000000001</v>
      </c>
    </row>
    <row r="1061" spans="1:14">
      <c r="A1061" s="205" t="s">
        <v>908</v>
      </c>
      <c r="B1061" s="197">
        <v>29</v>
      </c>
      <c r="C1061" s="198">
        <v>15.7</v>
      </c>
      <c r="D1061" s="198">
        <v>22.9</v>
      </c>
      <c r="E1061" s="198">
        <v>11.4</v>
      </c>
      <c r="F1061" s="198">
        <v>9</v>
      </c>
      <c r="G1061" s="198">
        <v>3.2</v>
      </c>
      <c r="H1061" s="198">
        <v>2.8</v>
      </c>
      <c r="I1061" s="198">
        <v>3</v>
      </c>
      <c r="J1061" s="198">
        <v>2.6</v>
      </c>
      <c r="K1061" s="198">
        <v>8.3000000000000007</v>
      </c>
      <c r="L1061" s="198">
        <v>7.4</v>
      </c>
      <c r="M1061" s="198">
        <v>22</v>
      </c>
      <c r="N1061" s="206">
        <v>20.6</v>
      </c>
    </row>
    <row r="1062" spans="1:14">
      <c r="A1062" s="205" t="s">
        <v>908</v>
      </c>
      <c r="B1062" s="197">
        <v>30</v>
      </c>
      <c r="C1062" s="198">
        <v>16.100000000000001</v>
      </c>
      <c r="D1062" s="198">
        <v>25.2</v>
      </c>
      <c r="E1062" s="198">
        <v>9.1</v>
      </c>
      <c r="F1062" s="198">
        <v>9.1</v>
      </c>
      <c r="G1062" s="198">
        <v>4.8</v>
      </c>
      <c r="H1062" s="198">
        <v>-0.4</v>
      </c>
      <c r="I1062" s="198">
        <v>5.8</v>
      </c>
      <c r="J1062" s="198"/>
      <c r="K1062" s="198">
        <v>7.4</v>
      </c>
      <c r="L1062" s="198">
        <v>12.2</v>
      </c>
      <c r="M1062" s="198">
        <v>20</v>
      </c>
      <c r="N1062" s="206">
        <v>20.399999999999999</v>
      </c>
    </row>
    <row r="1063" spans="1:14" ht="15" thickBot="1">
      <c r="A1063" s="213" t="s">
        <v>908</v>
      </c>
      <c r="B1063" s="214">
        <v>31</v>
      </c>
      <c r="C1063" s="215">
        <v>16.2</v>
      </c>
      <c r="D1063" s="215">
        <v>25.9</v>
      </c>
      <c r="E1063" s="215"/>
      <c r="F1063" s="215">
        <v>10</v>
      </c>
      <c r="G1063" s="215"/>
      <c r="H1063" s="215">
        <v>-2.5</v>
      </c>
      <c r="I1063" s="215">
        <v>3</v>
      </c>
      <c r="J1063" s="215"/>
      <c r="K1063" s="215">
        <v>10.8</v>
      </c>
      <c r="L1063" s="215"/>
      <c r="M1063" s="215">
        <v>19.5</v>
      </c>
      <c r="N1063" s="216"/>
    </row>
    <row r="1064" spans="1:14">
      <c r="A1064" s="217" t="s">
        <v>652</v>
      </c>
      <c r="B1064" s="218" t="s">
        <v>211</v>
      </c>
      <c r="C1064" s="219">
        <v>0</v>
      </c>
      <c r="D1064" s="219">
        <v>0</v>
      </c>
      <c r="E1064" s="219">
        <v>10</v>
      </c>
      <c r="F1064" s="219">
        <v>26</v>
      </c>
      <c r="G1064" s="219">
        <v>30</v>
      </c>
      <c r="H1064" s="219">
        <v>31</v>
      </c>
      <c r="I1064" s="219">
        <v>31</v>
      </c>
      <c r="J1064" s="219">
        <v>29</v>
      </c>
      <c r="K1064" s="219">
        <v>31</v>
      </c>
      <c r="L1064" s="219">
        <v>30</v>
      </c>
      <c r="M1064" s="219">
        <v>8</v>
      </c>
      <c r="N1064" s="220">
        <v>1</v>
      </c>
    </row>
    <row r="1065" spans="1:14" ht="15" thickBot="1">
      <c r="A1065" s="209" t="s">
        <v>651</v>
      </c>
      <c r="B1065" s="210" t="s">
        <v>650</v>
      </c>
      <c r="C1065" s="211">
        <v>21.235483870967748</v>
      </c>
      <c r="D1065" s="211">
        <v>23.080645161290324</v>
      </c>
      <c r="E1065" s="211">
        <v>14.676666666666661</v>
      </c>
      <c r="F1065" s="211">
        <v>9.2129032258064498</v>
      </c>
      <c r="G1065" s="211">
        <v>6.0933333333333346</v>
      </c>
      <c r="H1065" s="211">
        <v>4.0774193548387094</v>
      </c>
      <c r="I1065" s="211">
        <v>-1.3774193548387101</v>
      </c>
      <c r="J1065" s="211">
        <v>3.8379310344827586</v>
      </c>
      <c r="K1065" s="211">
        <v>4.4967741935483883</v>
      </c>
      <c r="L1065" s="211">
        <v>8.6033333333333335</v>
      </c>
      <c r="M1065" s="211">
        <v>15.493548387096775</v>
      </c>
      <c r="N1065" s="212">
        <v>18.433333333333334</v>
      </c>
    </row>
    <row r="1066" spans="1:14">
      <c r="B1066" s="108"/>
      <c r="C1066" s="105"/>
      <c r="D1066" s="105"/>
      <c r="E1066" s="107"/>
      <c r="F1066" s="105"/>
      <c r="G1066" s="105"/>
      <c r="H1066" s="106"/>
      <c r="I1066" s="105"/>
      <c r="J1066" s="105"/>
      <c r="K1066" s="105"/>
      <c r="L1066" s="105"/>
      <c r="M1066" s="105"/>
      <c r="N1066" s="105"/>
    </row>
    <row r="1067" spans="1:14" ht="15" thickBot="1">
      <c r="A1067" s="96" t="s">
        <v>1136</v>
      </c>
      <c r="C1067" s="105"/>
      <c r="D1067" s="105"/>
      <c r="E1067" s="107"/>
      <c r="F1067" s="105"/>
      <c r="G1067" s="105"/>
      <c r="H1067" s="106"/>
      <c r="I1067" s="105"/>
      <c r="J1067" s="105"/>
      <c r="K1067" s="105"/>
      <c r="L1067" s="105"/>
      <c r="M1067" s="105"/>
      <c r="N1067" s="105"/>
    </row>
    <row r="1068" spans="1:14">
      <c r="A1068" s="109"/>
      <c r="B1068" s="233" t="s">
        <v>236</v>
      </c>
      <c r="C1068" s="234" t="s">
        <v>666</v>
      </c>
      <c r="D1068" s="234" t="s">
        <v>666</v>
      </c>
      <c r="E1068" s="234" t="s">
        <v>666</v>
      </c>
      <c r="F1068" s="234" t="s">
        <v>666</v>
      </c>
      <c r="G1068" s="234" t="s">
        <v>666</v>
      </c>
      <c r="H1068" s="234" t="s">
        <v>666</v>
      </c>
      <c r="I1068" s="234" t="s">
        <v>1108</v>
      </c>
      <c r="J1068" s="234" t="s">
        <v>1108</v>
      </c>
      <c r="K1068" s="234" t="s">
        <v>1108</v>
      </c>
      <c r="L1068" s="234" t="s">
        <v>1108</v>
      </c>
      <c r="M1068" s="234" t="s">
        <v>1108</v>
      </c>
      <c r="N1068" s="235" t="s">
        <v>1108</v>
      </c>
    </row>
    <row r="1069" spans="1:14" ht="15" thickBot="1">
      <c r="A1069" s="109"/>
      <c r="B1069" s="238" t="s">
        <v>195</v>
      </c>
      <c r="C1069" s="236" t="s">
        <v>665</v>
      </c>
      <c r="D1069" s="236" t="s">
        <v>664</v>
      </c>
      <c r="E1069" s="236" t="s">
        <v>663</v>
      </c>
      <c r="F1069" s="236" t="s">
        <v>662</v>
      </c>
      <c r="G1069" s="236" t="s">
        <v>661</v>
      </c>
      <c r="H1069" s="236" t="s">
        <v>660</v>
      </c>
      <c r="I1069" s="236" t="s">
        <v>659</v>
      </c>
      <c r="J1069" s="236" t="s">
        <v>658</v>
      </c>
      <c r="K1069" s="236" t="s">
        <v>657</v>
      </c>
      <c r="L1069" s="236" t="s">
        <v>656</v>
      </c>
      <c r="M1069" s="236" t="s">
        <v>655</v>
      </c>
      <c r="N1069" s="237" t="s">
        <v>654</v>
      </c>
    </row>
    <row r="1070" spans="1:14" ht="15" thickBot="1">
      <c r="A1070" s="195" t="s">
        <v>742</v>
      </c>
      <c r="B1070" s="196" t="s">
        <v>653</v>
      </c>
    </row>
    <row r="1071" spans="1:14">
      <c r="A1071" s="201" t="s">
        <v>912</v>
      </c>
      <c r="B1071" s="202">
        <v>1</v>
      </c>
      <c r="C1071" s="203">
        <v>21.8</v>
      </c>
      <c r="D1071" s="203">
        <v>21.9</v>
      </c>
      <c r="E1071" s="203">
        <v>25.4</v>
      </c>
      <c r="F1071" s="203">
        <v>6.7</v>
      </c>
      <c r="G1071" s="203">
        <v>7.1</v>
      </c>
      <c r="H1071" s="203">
        <v>6.9</v>
      </c>
      <c r="I1071" s="203">
        <v>-1.2</v>
      </c>
      <c r="J1071" s="203">
        <v>8.3000000000000007</v>
      </c>
      <c r="K1071" s="203">
        <v>0.1</v>
      </c>
      <c r="L1071" s="203">
        <v>4.3</v>
      </c>
      <c r="M1071" s="203">
        <v>12.6</v>
      </c>
      <c r="N1071" s="204">
        <v>18.899999999999999</v>
      </c>
    </row>
    <row r="1072" spans="1:14">
      <c r="A1072" s="205" t="s">
        <v>912</v>
      </c>
      <c r="B1072" s="197">
        <v>2</v>
      </c>
      <c r="C1072" s="198">
        <v>23.6</v>
      </c>
      <c r="D1072" s="198">
        <v>20.6</v>
      </c>
      <c r="E1072" s="198">
        <v>16.399999999999999</v>
      </c>
      <c r="F1072" s="198">
        <v>11</v>
      </c>
      <c r="G1072" s="198">
        <v>3.6</v>
      </c>
      <c r="H1072" s="198">
        <v>7.5</v>
      </c>
      <c r="I1072" s="198">
        <v>-2</v>
      </c>
      <c r="J1072" s="198">
        <v>11</v>
      </c>
      <c r="K1072" s="198">
        <v>3.3</v>
      </c>
      <c r="L1072" s="198">
        <v>8.6999999999999993</v>
      </c>
      <c r="M1072" s="198">
        <v>12.8</v>
      </c>
      <c r="N1072" s="206">
        <v>18.3</v>
      </c>
    </row>
    <row r="1073" spans="1:14">
      <c r="A1073" s="205" t="s">
        <v>912</v>
      </c>
      <c r="B1073" s="197">
        <v>3</v>
      </c>
      <c r="C1073" s="198">
        <v>23.7</v>
      </c>
      <c r="D1073" s="198">
        <v>23</v>
      </c>
      <c r="E1073" s="198">
        <v>17.3</v>
      </c>
      <c r="F1073" s="198">
        <v>13.1</v>
      </c>
      <c r="G1073" s="198">
        <v>3</v>
      </c>
      <c r="H1073" s="198">
        <v>5.0999999999999996</v>
      </c>
      <c r="I1073" s="198">
        <v>-5.0999999999999996</v>
      </c>
      <c r="J1073" s="198">
        <v>5</v>
      </c>
      <c r="K1073" s="198">
        <v>3.2</v>
      </c>
      <c r="L1073" s="198">
        <v>12.2</v>
      </c>
      <c r="M1073" s="198">
        <v>11</v>
      </c>
      <c r="N1073" s="206">
        <v>17.3</v>
      </c>
    </row>
    <row r="1074" spans="1:14">
      <c r="A1074" s="205" t="s">
        <v>912</v>
      </c>
      <c r="B1074" s="197">
        <v>4</v>
      </c>
      <c r="C1074" s="198">
        <v>25.7</v>
      </c>
      <c r="D1074" s="198">
        <v>26.3</v>
      </c>
      <c r="E1074" s="198">
        <v>15.8</v>
      </c>
      <c r="F1074" s="198">
        <v>13.9</v>
      </c>
      <c r="G1074" s="198">
        <v>3.6</v>
      </c>
      <c r="H1074" s="198">
        <v>4.7</v>
      </c>
      <c r="I1074" s="198">
        <v>-6.7</v>
      </c>
      <c r="J1074" s="198">
        <v>2.7</v>
      </c>
      <c r="K1074" s="198">
        <v>2.2999999999999998</v>
      </c>
      <c r="L1074" s="198">
        <v>12.9</v>
      </c>
      <c r="M1074" s="198">
        <v>8</v>
      </c>
      <c r="N1074" s="206">
        <v>18.8</v>
      </c>
    </row>
    <row r="1075" spans="1:14">
      <c r="A1075" s="205" t="s">
        <v>912</v>
      </c>
      <c r="B1075" s="197">
        <v>5</v>
      </c>
      <c r="C1075" s="198">
        <v>27.6</v>
      </c>
      <c r="D1075" s="198">
        <v>25.7</v>
      </c>
      <c r="E1075" s="198">
        <v>14.4</v>
      </c>
      <c r="F1075" s="198">
        <v>12.5</v>
      </c>
      <c r="G1075" s="198">
        <v>3.6</v>
      </c>
      <c r="H1075" s="198">
        <v>5.2</v>
      </c>
      <c r="I1075" s="198">
        <v>-3.9</v>
      </c>
      <c r="J1075" s="198">
        <v>3.2</v>
      </c>
      <c r="K1075" s="198">
        <v>5.2</v>
      </c>
      <c r="L1075" s="198">
        <v>15.5</v>
      </c>
      <c r="M1075" s="198">
        <v>13.2</v>
      </c>
      <c r="N1075" s="206">
        <v>19</v>
      </c>
    </row>
    <row r="1076" spans="1:14">
      <c r="A1076" s="205" t="s">
        <v>912</v>
      </c>
      <c r="B1076" s="197">
        <v>6</v>
      </c>
      <c r="C1076" s="198">
        <v>23.9</v>
      </c>
      <c r="D1076" s="198">
        <v>28.1</v>
      </c>
      <c r="E1076" s="198">
        <v>12.4</v>
      </c>
      <c r="F1076" s="198">
        <v>14.4</v>
      </c>
      <c r="G1076" s="198">
        <v>7</v>
      </c>
      <c r="H1076" s="198">
        <v>6</v>
      </c>
      <c r="I1076" s="198">
        <v>-2</v>
      </c>
      <c r="J1076" s="198">
        <v>6.5</v>
      </c>
      <c r="K1076" s="198">
        <v>4.7</v>
      </c>
      <c r="L1076" s="198">
        <v>11</v>
      </c>
      <c r="M1076" s="198">
        <v>15.1</v>
      </c>
      <c r="N1076" s="206">
        <v>18.600000000000001</v>
      </c>
    </row>
    <row r="1077" spans="1:14">
      <c r="A1077" s="205" t="s">
        <v>912</v>
      </c>
      <c r="B1077" s="197">
        <v>7</v>
      </c>
      <c r="C1077" s="198">
        <v>25.8</v>
      </c>
      <c r="D1077" s="198">
        <v>28.5</v>
      </c>
      <c r="E1077" s="198">
        <v>12.4</v>
      </c>
      <c r="F1077" s="198">
        <v>16.399999999999999</v>
      </c>
      <c r="G1077" s="198">
        <v>9.6</v>
      </c>
      <c r="H1077" s="198">
        <v>6.2</v>
      </c>
      <c r="I1077" s="198">
        <v>-1</v>
      </c>
      <c r="J1077" s="198">
        <v>5.9</v>
      </c>
      <c r="K1077" s="198">
        <v>1.4</v>
      </c>
      <c r="L1077" s="198">
        <v>13.5</v>
      </c>
      <c r="M1077" s="198">
        <v>15.1</v>
      </c>
      <c r="N1077" s="206">
        <v>17.2</v>
      </c>
    </row>
    <row r="1078" spans="1:14">
      <c r="A1078" s="205" t="s">
        <v>912</v>
      </c>
      <c r="B1078" s="197">
        <v>8</v>
      </c>
      <c r="C1078" s="198">
        <v>20.5</v>
      </c>
      <c r="D1078" s="198">
        <v>29.5</v>
      </c>
      <c r="E1078" s="198">
        <v>13.8</v>
      </c>
      <c r="F1078" s="198">
        <v>12.6</v>
      </c>
      <c r="G1078" s="198">
        <v>10.9</v>
      </c>
      <c r="H1078" s="198">
        <v>5.7</v>
      </c>
      <c r="I1078" s="198">
        <v>-0.1</v>
      </c>
      <c r="J1078" s="198">
        <v>9.6</v>
      </c>
      <c r="K1078" s="198">
        <v>0.4</v>
      </c>
      <c r="L1078" s="198">
        <v>8.6</v>
      </c>
      <c r="M1078" s="198">
        <v>14.7</v>
      </c>
      <c r="N1078" s="206">
        <v>18.5</v>
      </c>
    </row>
    <row r="1079" spans="1:14">
      <c r="A1079" s="205" t="s">
        <v>912</v>
      </c>
      <c r="B1079" s="197">
        <v>9</v>
      </c>
      <c r="C1079" s="198">
        <v>15.8</v>
      </c>
      <c r="D1079" s="198">
        <v>27.2</v>
      </c>
      <c r="E1079" s="198">
        <v>11.4</v>
      </c>
      <c r="F1079" s="198">
        <v>10.1</v>
      </c>
      <c r="G1079" s="198">
        <v>12</v>
      </c>
      <c r="H1079" s="198">
        <v>4.0999999999999996</v>
      </c>
      <c r="I1079" s="198">
        <v>-0.7</v>
      </c>
      <c r="J1079" s="198">
        <v>9.6</v>
      </c>
      <c r="K1079" s="198">
        <v>1.8</v>
      </c>
      <c r="L1079" s="198">
        <v>6.3</v>
      </c>
      <c r="M1079" s="198">
        <v>16.600000000000001</v>
      </c>
      <c r="N1079" s="206">
        <v>17.3</v>
      </c>
    </row>
    <row r="1080" spans="1:14">
      <c r="A1080" s="205" t="s">
        <v>912</v>
      </c>
      <c r="B1080" s="197">
        <v>10</v>
      </c>
      <c r="C1080" s="198">
        <v>14.4</v>
      </c>
      <c r="D1080" s="198">
        <v>26.3</v>
      </c>
      <c r="E1080" s="198">
        <v>12.7</v>
      </c>
      <c r="F1080" s="198">
        <v>9.4</v>
      </c>
      <c r="G1080" s="198">
        <v>15</v>
      </c>
      <c r="H1080" s="198">
        <v>1.4</v>
      </c>
      <c r="I1080" s="198">
        <v>2.4</v>
      </c>
      <c r="J1080" s="198">
        <v>4.3</v>
      </c>
      <c r="K1080" s="198">
        <v>3.8</v>
      </c>
      <c r="L1080" s="198">
        <v>6.6</v>
      </c>
      <c r="M1080" s="198">
        <v>15.5</v>
      </c>
      <c r="N1080" s="206">
        <v>17.2</v>
      </c>
    </row>
    <row r="1081" spans="1:14">
      <c r="A1081" s="205" t="s">
        <v>912</v>
      </c>
      <c r="B1081" s="197">
        <v>11</v>
      </c>
      <c r="C1081" s="198">
        <v>17.7</v>
      </c>
      <c r="D1081" s="198">
        <v>26.1</v>
      </c>
      <c r="E1081" s="198">
        <v>15.1</v>
      </c>
      <c r="F1081" s="198">
        <v>5.4</v>
      </c>
      <c r="G1081" s="198">
        <v>13.4</v>
      </c>
      <c r="H1081" s="198">
        <v>1.2</v>
      </c>
      <c r="I1081" s="198">
        <v>2.4</v>
      </c>
      <c r="J1081" s="198">
        <v>4</v>
      </c>
      <c r="K1081" s="198">
        <v>4.7</v>
      </c>
      <c r="L1081" s="198">
        <v>9.8000000000000007</v>
      </c>
      <c r="M1081" s="198">
        <v>15.8</v>
      </c>
      <c r="N1081" s="206">
        <v>16.600000000000001</v>
      </c>
    </row>
    <row r="1082" spans="1:14">
      <c r="A1082" s="205" t="s">
        <v>912</v>
      </c>
      <c r="B1082" s="197">
        <v>12</v>
      </c>
      <c r="C1082" s="198">
        <v>22.5</v>
      </c>
      <c r="D1082" s="198">
        <v>25.7</v>
      </c>
      <c r="E1082" s="198">
        <v>15.5</v>
      </c>
      <c r="F1082" s="198">
        <v>3.2</v>
      </c>
      <c r="G1082" s="198">
        <v>10.1</v>
      </c>
      <c r="H1082" s="198">
        <v>4.0999999999999996</v>
      </c>
      <c r="I1082" s="198">
        <v>4.3</v>
      </c>
      <c r="J1082" s="198">
        <v>1.7</v>
      </c>
      <c r="K1082" s="198">
        <v>3.7</v>
      </c>
      <c r="L1082" s="198">
        <v>11.1</v>
      </c>
      <c r="M1082" s="198">
        <v>16</v>
      </c>
      <c r="N1082" s="206">
        <v>17.5</v>
      </c>
    </row>
    <row r="1083" spans="1:14">
      <c r="A1083" s="205" t="s">
        <v>912</v>
      </c>
      <c r="B1083" s="197">
        <v>13</v>
      </c>
      <c r="C1083" s="198">
        <v>18.100000000000001</v>
      </c>
      <c r="D1083" s="198">
        <v>27.3</v>
      </c>
      <c r="E1083" s="198">
        <v>19.7</v>
      </c>
      <c r="F1083" s="198">
        <v>4.9000000000000004</v>
      </c>
      <c r="G1083" s="198">
        <v>9.9</v>
      </c>
      <c r="H1083" s="198">
        <v>5.7</v>
      </c>
      <c r="I1083" s="198">
        <v>3.8</v>
      </c>
      <c r="J1083" s="198">
        <v>3.3</v>
      </c>
      <c r="K1083" s="198">
        <v>3.2</v>
      </c>
      <c r="L1083" s="198">
        <v>12.4</v>
      </c>
      <c r="M1083" s="198">
        <v>15.9</v>
      </c>
      <c r="N1083" s="206">
        <v>15.8</v>
      </c>
    </row>
    <row r="1084" spans="1:14">
      <c r="A1084" s="205" t="s">
        <v>912</v>
      </c>
      <c r="B1084" s="197">
        <v>14</v>
      </c>
      <c r="C1084" s="198">
        <v>19.5</v>
      </c>
      <c r="D1084" s="198">
        <v>28.3</v>
      </c>
      <c r="E1084" s="198">
        <v>18</v>
      </c>
      <c r="F1084" s="198">
        <v>6.8</v>
      </c>
      <c r="G1084" s="198">
        <v>7.1</v>
      </c>
      <c r="H1084" s="198">
        <v>1.9</v>
      </c>
      <c r="I1084" s="198">
        <v>0.8</v>
      </c>
      <c r="J1084" s="198">
        <v>7.4</v>
      </c>
      <c r="K1084" s="198">
        <v>3.3</v>
      </c>
      <c r="L1084" s="198">
        <v>10.1</v>
      </c>
      <c r="M1084" s="198">
        <v>12.8</v>
      </c>
      <c r="N1084" s="206">
        <v>17.2</v>
      </c>
    </row>
    <row r="1085" spans="1:14">
      <c r="A1085" s="205" t="s">
        <v>912</v>
      </c>
      <c r="B1085" s="197">
        <v>15</v>
      </c>
      <c r="C1085" s="198">
        <v>19.399999999999999</v>
      </c>
      <c r="D1085" s="198">
        <v>23.1</v>
      </c>
      <c r="E1085" s="198">
        <v>17.100000000000001</v>
      </c>
      <c r="F1085" s="198">
        <v>11</v>
      </c>
      <c r="G1085" s="198">
        <v>10.199999999999999</v>
      </c>
      <c r="H1085" s="198">
        <v>4.3</v>
      </c>
      <c r="I1085" s="198">
        <v>1.2</v>
      </c>
      <c r="J1085" s="198">
        <v>5.0999999999999996</v>
      </c>
      <c r="K1085" s="198">
        <v>2.5</v>
      </c>
      <c r="L1085" s="198">
        <v>8.3000000000000007</v>
      </c>
      <c r="M1085" s="198">
        <v>7.7</v>
      </c>
      <c r="N1085" s="206">
        <v>15.2</v>
      </c>
    </row>
    <row r="1086" spans="1:14">
      <c r="A1086" s="205" t="s">
        <v>912</v>
      </c>
      <c r="B1086" s="197">
        <v>16</v>
      </c>
      <c r="C1086" s="198">
        <v>22.4</v>
      </c>
      <c r="D1086" s="198">
        <v>22.2</v>
      </c>
      <c r="E1086" s="198">
        <v>18.3</v>
      </c>
      <c r="F1086" s="198">
        <v>9.8000000000000007</v>
      </c>
      <c r="G1086" s="198">
        <v>11.9</v>
      </c>
      <c r="H1086" s="198">
        <v>4.8</v>
      </c>
      <c r="I1086" s="198">
        <v>-2</v>
      </c>
      <c r="J1086" s="198">
        <v>2.4</v>
      </c>
      <c r="K1086" s="198">
        <v>2.9</v>
      </c>
      <c r="L1086" s="198">
        <v>12.1</v>
      </c>
      <c r="M1086" s="198">
        <v>7.7</v>
      </c>
      <c r="N1086" s="206">
        <v>21.8</v>
      </c>
    </row>
    <row r="1087" spans="1:14">
      <c r="A1087" s="205" t="s">
        <v>912</v>
      </c>
      <c r="B1087" s="197">
        <v>17</v>
      </c>
      <c r="C1087" s="198">
        <v>23.8</v>
      </c>
      <c r="D1087" s="198">
        <v>18.5</v>
      </c>
      <c r="E1087" s="198">
        <v>21.4</v>
      </c>
      <c r="F1087" s="198">
        <v>7.5</v>
      </c>
      <c r="G1087" s="198">
        <v>11.6</v>
      </c>
      <c r="H1087" s="198">
        <v>5.3</v>
      </c>
      <c r="I1087" s="198">
        <v>-4.2</v>
      </c>
      <c r="J1087" s="198">
        <v>3</v>
      </c>
      <c r="K1087" s="198">
        <v>2.9</v>
      </c>
      <c r="L1087" s="198">
        <v>11.2</v>
      </c>
      <c r="M1087" s="198">
        <v>9.6</v>
      </c>
      <c r="N1087" s="206">
        <v>15.8</v>
      </c>
    </row>
    <row r="1088" spans="1:14">
      <c r="A1088" s="205" t="s">
        <v>912</v>
      </c>
      <c r="B1088" s="197">
        <v>18</v>
      </c>
      <c r="C1088" s="198">
        <v>26.1</v>
      </c>
      <c r="D1088" s="198">
        <v>15.3</v>
      </c>
      <c r="E1088" s="198">
        <v>14.1</v>
      </c>
      <c r="F1088" s="198">
        <v>6.3</v>
      </c>
      <c r="G1088" s="198">
        <v>12.8</v>
      </c>
      <c r="H1088" s="198">
        <v>7.8</v>
      </c>
      <c r="I1088" s="198">
        <v>-7.5</v>
      </c>
      <c r="J1088" s="198">
        <v>3.2</v>
      </c>
      <c r="K1088" s="198">
        <v>4</v>
      </c>
      <c r="L1088" s="198">
        <v>8.6</v>
      </c>
      <c r="M1088" s="198">
        <v>11.4</v>
      </c>
      <c r="N1088" s="206">
        <v>19.100000000000001</v>
      </c>
    </row>
    <row r="1089" spans="1:14">
      <c r="A1089" s="205" t="s">
        <v>912</v>
      </c>
      <c r="B1089" s="197">
        <v>19</v>
      </c>
      <c r="C1089" s="198">
        <v>26.8</v>
      </c>
      <c r="D1089" s="198">
        <v>17.100000000000001</v>
      </c>
      <c r="E1089" s="198">
        <v>14.4</v>
      </c>
      <c r="F1089" s="198">
        <v>8.4</v>
      </c>
      <c r="G1089" s="198">
        <v>10.5</v>
      </c>
      <c r="H1089" s="198">
        <v>6.6</v>
      </c>
      <c r="I1089" s="198">
        <v>-8</v>
      </c>
      <c r="J1089" s="198">
        <v>2.8</v>
      </c>
      <c r="K1089" s="198">
        <v>4.7</v>
      </c>
      <c r="L1089" s="198">
        <v>7.7</v>
      </c>
      <c r="M1089" s="198">
        <v>15.6</v>
      </c>
      <c r="N1089" s="206">
        <v>18.3</v>
      </c>
    </row>
    <row r="1090" spans="1:14">
      <c r="A1090" s="205" t="s">
        <v>912</v>
      </c>
      <c r="B1090" s="197">
        <v>20</v>
      </c>
      <c r="C1090" s="198">
        <v>23</v>
      </c>
      <c r="D1090" s="198">
        <v>17.2</v>
      </c>
      <c r="E1090" s="198">
        <v>12.3</v>
      </c>
      <c r="F1090" s="198">
        <v>6.4</v>
      </c>
      <c r="G1090" s="198">
        <v>6.7</v>
      </c>
      <c r="H1090" s="198">
        <v>3.4</v>
      </c>
      <c r="I1090" s="198">
        <v>-6.3</v>
      </c>
      <c r="J1090" s="198">
        <v>3.9</v>
      </c>
      <c r="K1090" s="198">
        <v>4.5</v>
      </c>
      <c r="L1090" s="198">
        <v>7.7</v>
      </c>
      <c r="M1090" s="198">
        <v>15.6</v>
      </c>
      <c r="N1090" s="206">
        <v>15.8</v>
      </c>
    </row>
    <row r="1091" spans="1:14">
      <c r="A1091" s="205" t="s">
        <v>912</v>
      </c>
      <c r="B1091" s="197">
        <v>21</v>
      </c>
      <c r="C1091" s="198">
        <v>26.6</v>
      </c>
      <c r="D1091" s="198">
        <v>18.399999999999999</v>
      </c>
      <c r="E1091" s="198">
        <v>13.4</v>
      </c>
      <c r="F1091" s="198">
        <v>8.8000000000000007</v>
      </c>
      <c r="G1091" s="198">
        <v>2.2000000000000002</v>
      </c>
      <c r="H1091" s="198">
        <v>5.4</v>
      </c>
      <c r="I1091" s="198">
        <v>-4.3</v>
      </c>
      <c r="J1091" s="198">
        <v>10.4</v>
      </c>
      <c r="K1091" s="198">
        <v>6</v>
      </c>
      <c r="L1091" s="198">
        <v>8.4</v>
      </c>
      <c r="M1091" s="198">
        <v>15.9</v>
      </c>
      <c r="N1091" s="206">
        <v>18.5</v>
      </c>
    </row>
    <row r="1092" spans="1:14">
      <c r="A1092" s="205" t="s">
        <v>912</v>
      </c>
      <c r="B1092" s="197">
        <v>22</v>
      </c>
      <c r="C1092" s="198">
        <v>28.7</v>
      </c>
      <c r="D1092" s="198">
        <v>17.3</v>
      </c>
      <c r="E1092" s="198">
        <v>14.7</v>
      </c>
      <c r="F1092" s="198">
        <v>9.5</v>
      </c>
      <c r="G1092" s="198">
        <v>0.4</v>
      </c>
      <c r="H1092" s="198">
        <v>10.3</v>
      </c>
      <c r="I1092" s="198">
        <v>-10.3</v>
      </c>
      <c r="J1092" s="198">
        <v>10.8</v>
      </c>
      <c r="K1092" s="198">
        <v>5.8</v>
      </c>
      <c r="L1092" s="198">
        <v>10.1</v>
      </c>
      <c r="M1092" s="198">
        <v>21.1</v>
      </c>
      <c r="N1092" s="206">
        <v>21.6</v>
      </c>
    </row>
    <row r="1093" spans="1:14">
      <c r="A1093" s="205" t="s">
        <v>912</v>
      </c>
      <c r="B1093" s="197">
        <v>23</v>
      </c>
      <c r="C1093" s="198">
        <v>22.7</v>
      </c>
      <c r="D1093" s="198">
        <v>19</v>
      </c>
      <c r="E1093" s="198">
        <v>12.2</v>
      </c>
      <c r="F1093" s="198">
        <v>8.8000000000000007</v>
      </c>
      <c r="G1093" s="198">
        <v>0.5</v>
      </c>
      <c r="H1093" s="198">
        <v>7.8</v>
      </c>
      <c r="I1093" s="198">
        <v>-6.2</v>
      </c>
      <c r="J1093" s="198">
        <v>2.9</v>
      </c>
      <c r="K1093" s="198">
        <v>5.3</v>
      </c>
      <c r="L1093" s="198">
        <v>7.9</v>
      </c>
      <c r="M1093" s="198">
        <v>20.100000000000001</v>
      </c>
      <c r="N1093" s="206">
        <v>22.9</v>
      </c>
    </row>
    <row r="1094" spans="1:14">
      <c r="A1094" s="205" t="s">
        <v>912</v>
      </c>
      <c r="B1094" s="197">
        <v>24</v>
      </c>
      <c r="C1094" s="198">
        <v>25.6</v>
      </c>
      <c r="D1094" s="198">
        <v>21.9</v>
      </c>
      <c r="E1094" s="198">
        <v>12.8</v>
      </c>
      <c r="F1094" s="198">
        <v>7</v>
      </c>
      <c r="G1094" s="198">
        <v>-0.3</v>
      </c>
      <c r="H1094" s="198">
        <v>4.5999999999999996</v>
      </c>
      <c r="I1094" s="198">
        <v>0.4</v>
      </c>
      <c r="J1094" s="198">
        <v>0.3</v>
      </c>
      <c r="K1094" s="198">
        <v>4.0999999999999996</v>
      </c>
      <c r="L1094" s="198">
        <v>3.3</v>
      </c>
      <c r="M1094" s="198">
        <v>16.3</v>
      </c>
      <c r="N1094" s="206">
        <v>25.6</v>
      </c>
    </row>
    <row r="1095" spans="1:14">
      <c r="A1095" s="205" t="s">
        <v>912</v>
      </c>
      <c r="B1095" s="197">
        <v>25</v>
      </c>
      <c r="C1095" s="198">
        <v>24.6</v>
      </c>
      <c r="D1095" s="198">
        <v>17.899999999999999</v>
      </c>
      <c r="E1095" s="198">
        <v>15.3</v>
      </c>
      <c r="F1095" s="198">
        <v>6.9</v>
      </c>
      <c r="G1095" s="198">
        <v>0.6</v>
      </c>
      <c r="H1095" s="198">
        <v>9.1</v>
      </c>
      <c r="I1095" s="198">
        <v>1.6</v>
      </c>
      <c r="J1095" s="198">
        <v>0.8</v>
      </c>
      <c r="K1095" s="198">
        <v>4.7</v>
      </c>
      <c r="L1095" s="198">
        <v>3.1</v>
      </c>
      <c r="M1095" s="198">
        <v>13.8</v>
      </c>
      <c r="N1095" s="206">
        <v>26.5</v>
      </c>
    </row>
    <row r="1096" spans="1:14">
      <c r="A1096" s="205" t="s">
        <v>912</v>
      </c>
      <c r="B1096" s="197">
        <v>26</v>
      </c>
      <c r="C1096" s="198">
        <v>17.5</v>
      </c>
      <c r="D1096" s="198">
        <v>19.399999999999999</v>
      </c>
      <c r="E1096" s="198">
        <v>13.8</v>
      </c>
      <c r="F1096" s="198">
        <v>7.8</v>
      </c>
      <c r="G1096" s="198">
        <v>2.4</v>
      </c>
      <c r="H1096" s="198">
        <v>11.5</v>
      </c>
      <c r="I1096" s="198">
        <v>3.1</v>
      </c>
      <c r="J1096" s="198">
        <v>-1.1000000000000001</v>
      </c>
      <c r="K1096" s="198">
        <v>6</v>
      </c>
      <c r="L1096" s="198">
        <v>5</v>
      </c>
      <c r="M1096" s="198">
        <v>15.9</v>
      </c>
      <c r="N1096" s="206">
        <v>18.100000000000001</v>
      </c>
    </row>
    <row r="1097" spans="1:14">
      <c r="A1097" s="205" t="s">
        <v>912</v>
      </c>
      <c r="B1097" s="197">
        <v>27</v>
      </c>
      <c r="C1097" s="198">
        <v>18.5</v>
      </c>
      <c r="D1097" s="198">
        <v>22.1</v>
      </c>
      <c r="E1097" s="198">
        <v>12.9</v>
      </c>
      <c r="F1097" s="198">
        <v>9.9</v>
      </c>
      <c r="G1097" s="198">
        <v>2.2000000000000002</v>
      </c>
      <c r="H1097" s="198">
        <v>3.9</v>
      </c>
      <c r="I1097" s="198">
        <v>10</v>
      </c>
      <c r="J1097" s="198">
        <v>0.7</v>
      </c>
      <c r="K1097" s="198">
        <v>8.1</v>
      </c>
      <c r="L1097" s="198">
        <v>4.2</v>
      </c>
      <c r="M1097" s="198">
        <v>17.7</v>
      </c>
      <c r="N1097" s="206">
        <v>16.899999999999999</v>
      </c>
    </row>
    <row r="1098" spans="1:14">
      <c r="A1098" s="205" t="s">
        <v>912</v>
      </c>
      <c r="B1098" s="197">
        <v>28</v>
      </c>
      <c r="C1098" s="198">
        <v>19.8</v>
      </c>
      <c r="D1098" s="198">
        <v>23.2</v>
      </c>
      <c r="E1098" s="198">
        <v>10.6</v>
      </c>
      <c r="F1098" s="198">
        <v>9.8000000000000007</v>
      </c>
      <c r="G1098" s="198">
        <v>2.2000000000000002</v>
      </c>
      <c r="H1098" s="198">
        <v>5.0999999999999996</v>
      </c>
      <c r="I1098" s="198">
        <v>5</v>
      </c>
      <c r="J1098" s="198">
        <v>4.3</v>
      </c>
      <c r="K1098" s="198">
        <v>10.8</v>
      </c>
      <c r="L1098" s="198">
        <v>5.8</v>
      </c>
      <c r="M1098" s="198">
        <v>19.2</v>
      </c>
      <c r="N1098" s="206">
        <v>19.8</v>
      </c>
    </row>
    <row r="1099" spans="1:14">
      <c r="A1099" s="205" t="s">
        <v>912</v>
      </c>
      <c r="B1099" s="197">
        <v>29</v>
      </c>
      <c r="C1099" s="198">
        <v>17.2</v>
      </c>
      <c r="D1099" s="198">
        <v>22.8</v>
      </c>
      <c r="E1099" s="198">
        <v>11.1</v>
      </c>
      <c r="F1099" s="198">
        <v>9.5</v>
      </c>
      <c r="G1099" s="198">
        <v>4.5999999999999996</v>
      </c>
      <c r="H1099" s="198">
        <v>2.2000000000000002</v>
      </c>
      <c r="I1099" s="198">
        <v>3.6</v>
      </c>
      <c r="J1099" s="198">
        <v>2.1</v>
      </c>
      <c r="K1099" s="198">
        <v>7.7</v>
      </c>
      <c r="L1099" s="198">
        <v>7.1</v>
      </c>
      <c r="M1099" s="198">
        <v>21.6</v>
      </c>
      <c r="N1099" s="206">
        <v>21.1</v>
      </c>
    </row>
    <row r="1100" spans="1:14">
      <c r="A1100" s="205" t="s">
        <v>912</v>
      </c>
      <c r="B1100" s="197">
        <v>30</v>
      </c>
      <c r="C1100" s="198">
        <v>15.7</v>
      </c>
      <c r="D1100" s="198">
        <v>24.9</v>
      </c>
      <c r="E1100" s="198">
        <v>8.1</v>
      </c>
      <c r="F1100" s="198">
        <v>9.1999999999999993</v>
      </c>
      <c r="G1100" s="198">
        <v>6.5</v>
      </c>
      <c r="H1100" s="198">
        <v>-0.8</v>
      </c>
      <c r="I1100" s="198">
        <v>7.5</v>
      </c>
      <c r="J1100" s="198"/>
      <c r="K1100" s="198">
        <v>9.3000000000000007</v>
      </c>
      <c r="L1100" s="198">
        <v>11.4</v>
      </c>
      <c r="M1100" s="198">
        <v>18.7</v>
      </c>
      <c r="N1100" s="206">
        <v>21.2</v>
      </c>
    </row>
    <row r="1101" spans="1:14" ht="15" thickBot="1">
      <c r="A1101" s="213" t="s">
        <v>912</v>
      </c>
      <c r="B1101" s="214">
        <v>31</v>
      </c>
      <c r="C1101" s="215">
        <v>16.399999999999999</v>
      </c>
      <c r="D1101" s="215">
        <v>24.6</v>
      </c>
      <c r="E1101" s="215"/>
      <c r="F1101" s="215">
        <v>8.9</v>
      </c>
      <c r="G1101" s="215"/>
      <c r="H1101" s="215">
        <v>-3.6</v>
      </c>
      <c r="I1101" s="215">
        <v>3.7</v>
      </c>
      <c r="J1101" s="215"/>
      <c r="K1101" s="215">
        <v>11.8</v>
      </c>
      <c r="L1101" s="215"/>
      <c r="M1101" s="215">
        <v>16.8</v>
      </c>
      <c r="N1101" s="216"/>
    </row>
    <row r="1102" spans="1:14">
      <c r="A1102" s="217" t="s">
        <v>652</v>
      </c>
      <c r="B1102" s="218" t="s">
        <v>211</v>
      </c>
      <c r="C1102" s="219">
        <v>0</v>
      </c>
      <c r="D1102" s="219">
        <v>0</v>
      </c>
      <c r="E1102" s="219">
        <v>12</v>
      </c>
      <c r="F1102" s="219">
        <v>27</v>
      </c>
      <c r="G1102" s="219">
        <v>29</v>
      </c>
      <c r="H1102" s="219">
        <v>31</v>
      </c>
      <c r="I1102" s="219">
        <v>31</v>
      </c>
      <c r="J1102" s="219">
        <v>29</v>
      </c>
      <c r="K1102" s="219">
        <v>31</v>
      </c>
      <c r="L1102" s="219">
        <v>29</v>
      </c>
      <c r="M1102" s="219">
        <v>9</v>
      </c>
      <c r="N1102" s="220">
        <v>1</v>
      </c>
    </row>
    <row r="1103" spans="1:14" ht="15" thickBot="1">
      <c r="A1103" s="209" t="s">
        <v>651</v>
      </c>
      <c r="B1103" s="210" t="s">
        <v>650</v>
      </c>
      <c r="C1103" s="211">
        <v>21.78709677419355</v>
      </c>
      <c r="D1103" s="211">
        <v>22.883870967741935</v>
      </c>
      <c r="E1103" s="211">
        <v>14.76</v>
      </c>
      <c r="F1103" s="211">
        <v>9.2225806451612922</v>
      </c>
      <c r="G1103" s="211">
        <v>6.6966666666666645</v>
      </c>
      <c r="H1103" s="211">
        <v>4.9483870967741925</v>
      </c>
      <c r="I1103" s="211">
        <v>-0.69999999999999973</v>
      </c>
      <c r="J1103" s="211">
        <v>4.6241379310344835</v>
      </c>
      <c r="K1103" s="211">
        <v>4.5870967741935482</v>
      </c>
      <c r="L1103" s="211">
        <v>8.8299999999999965</v>
      </c>
      <c r="M1103" s="211">
        <v>14.832258064516129</v>
      </c>
      <c r="N1103" s="212">
        <v>18.880000000000003</v>
      </c>
    </row>
    <row r="1104" spans="1:14">
      <c r="B1104" s="108"/>
      <c r="C1104" s="105"/>
      <c r="D1104" s="105"/>
      <c r="E1104" s="107"/>
      <c r="F1104" s="105"/>
      <c r="G1104" s="105"/>
      <c r="H1104" s="106"/>
      <c r="I1104" s="105"/>
      <c r="J1104" s="105"/>
      <c r="K1104" s="105"/>
      <c r="L1104" s="105"/>
      <c r="M1104" s="105"/>
      <c r="N1104" s="105"/>
    </row>
    <row r="1105" spans="1:14" ht="15" thickBot="1">
      <c r="A1105" s="96" t="s">
        <v>1137</v>
      </c>
      <c r="C1105" s="105"/>
      <c r="D1105" s="105"/>
      <c r="E1105" s="107"/>
      <c r="F1105" s="105"/>
      <c r="G1105" s="105"/>
      <c r="H1105" s="106"/>
      <c r="I1105" s="105"/>
      <c r="J1105" s="105"/>
      <c r="K1105" s="105"/>
      <c r="L1105" s="105"/>
      <c r="M1105" s="105"/>
      <c r="N1105" s="105"/>
    </row>
    <row r="1106" spans="1:14">
      <c r="A1106" s="109"/>
      <c r="B1106" s="233" t="s">
        <v>236</v>
      </c>
      <c r="C1106" s="234" t="s">
        <v>666</v>
      </c>
      <c r="D1106" s="234" t="s">
        <v>666</v>
      </c>
      <c r="E1106" s="234" t="s">
        <v>666</v>
      </c>
      <c r="F1106" s="234" t="s">
        <v>666</v>
      </c>
      <c r="G1106" s="234" t="s">
        <v>666</v>
      </c>
      <c r="H1106" s="234" t="s">
        <v>666</v>
      </c>
      <c r="I1106" s="234" t="s">
        <v>1108</v>
      </c>
      <c r="J1106" s="234" t="s">
        <v>1108</v>
      </c>
      <c r="K1106" s="234" t="s">
        <v>1108</v>
      </c>
      <c r="L1106" s="234" t="s">
        <v>1108</v>
      </c>
      <c r="M1106" s="234" t="s">
        <v>1108</v>
      </c>
      <c r="N1106" s="235" t="s">
        <v>1108</v>
      </c>
    </row>
    <row r="1107" spans="1:14" ht="15" thickBot="1">
      <c r="A1107" s="109"/>
      <c r="B1107" s="238" t="s">
        <v>195</v>
      </c>
      <c r="C1107" s="236" t="s">
        <v>665</v>
      </c>
      <c r="D1107" s="236" t="s">
        <v>664</v>
      </c>
      <c r="E1107" s="236" t="s">
        <v>663</v>
      </c>
      <c r="F1107" s="236" t="s">
        <v>662</v>
      </c>
      <c r="G1107" s="236" t="s">
        <v>661</v>
      </c>
      <c r="H1107" s="236" t="s">
        <v>660</v>
      </c>
      <c r="I1107" s="236" t="s">
        <v>659</v>
      </c>
      <c r="J1107" s="236" t="s">
        <v>658</v>
      </c>
      <c r="K1107" s="236" t="s">
        <v>657</v>
      </c>
      <c r="L1107" s="236" t="s">
        <v>656</v>
      </c>
      <c r="M1107" s="236" t="s">
        <v>655</v>
      </c>
      <c r="N1107" s="237" t="s">
        <v>654</v>
      </c>
    </row>
    <row r="1108" spans="1:14" ht="15" thickBot="1">
      <c r="A1108" s="195" t="s">
        <v>742</v>
      </c>
      <c r="B1108" s="196" t="s">
        <v>653</v>
      </c>
    </row>
    <row r="1109" spans="1:14">
      <c r="A1109" s="201" t="s">
        <v>917</v>
      </c>
      <c r="B1109" s="202">
        <v>1</v>
      </c>
      <c r="C1109" s="203">
        <v>21.8</v>
      </c>
      <c r="D1109" s="203">
        <v>21.6</v>
      </c>
      <c r="E1109" s="203">
        <v>24.7</v>
      </c>
      <c r="F1109" s="203">
        <v>7.7</v>
      </c>
      <c r="G1109" s="203">
        <v>6.3</v>
      </c>
      <c r="H1109" s="203">
        <v>7.2</v>
      </c>
      <c r="I1109" s="203">
        <v>-0.3</v>
      </c>
      <c r="J1109" s="203">
        <v>8.4</v>
      </c>
      <c r="K1109" s="203">
        <v>0.3</v>
      </c>
      <c r="L1109" s="203">
        <v>5.2</v>
      </c>
      <c r="M1109" s="203">
        <v>12.4</v>
      </c>
      <c r="N1109" s="204">
        <v>18.2</v>
      </c>
    </row>
    <row r="1110" spans="1:14">
      <c r="A1110" s="205" t="s">
        <v>917</v>
      </c>
      <c r="B1110" s="197">
        <v>2</v>
      </c>
      <c r="C1110" s="198">
        <v>23.7</v>
      </c>
      <c r="D1110" s="198">
        <v>19.7</v>
      </c>
      <c r="E1110" s="198">
        <v>16.899999999999999</v>
      </c>
      <c r="F1110" s="198">
        <v>10.4</v>
      </c>
      <c r="G1110" s="198">
        <v>4</v>
      </c>
      <c r="H1110" s="198">
        <v>8.1999999999999993</v>
      </c>
      <c r="I1110" s="198">
        <v>-0.4</v>
      </c>
      <c r="J1110" s="198">
        <v>11.5</v>
      </c>
      <c r="K1110" s="198">
        <v>3.9</v>
      </c>
      <c r="L1110" s="198">
        <v>8.6999999999999993</v>
      </c>
      <c r="M1110" s="198">
        <v>12.3</v>
      </c>
      <c r="N1110" s="206">
        <v>18.3</v>
      </c>
    </row>
    <row r="1111" spans="1:14">
      <c r="A1111" s="205" t="s">
        <v>917</v>
      </c>
      <c r="B1111" s="197">
        <v>3</v>
      </c>
      <c r="C1111" s="198">
        <v>24.4</v>
      </c>
      <c r="D1111" s="198">
        <v>22.9</v>
      </c>
      <c r="E1111" s="198">
        <v>17.100000000000001</v>
      </c>
      <c r="F1111" s="198">
        <v>13.9</v>
      </c>
      <c r="G1111" s="198">
        <v>2.5</v>
      </c>
      <c r="H1111" s="198">
        <v>4.7</v>
      </c>
      <c r="I1111" s="198">
        <v>-4.2</v>
      </c>
      <c r="J1111" s="198">
        <v>4.4000000000000004</v>
      </c>
      <c r="K1111" s="198">
        <v>3.6</v>
      </c>
      <c r="L1111" s="198">
        <v>12.9</v>
      </c>
      <c r="M1111" s="198">
        <v>12.4</v>
      </c>
      <c r="N1111" s="206">
        <v>17</v>
      </c>
    </row>
    <row r="1112" spans="1:14">
      <c r="A1112" s="205" t="s">
        <v>917</v>
      </c>
      <c r="B1112" s="197">
        <v>4</v>
      </c>
      <c r="C1112" s="198">
        <v>26.5</v>
      </c>
      <c r="D1112" s="198">
        <v>26.2</v>
      </c>
      <c r="E1112" s="198">
        <v>15.7</v>
      </c>
      <c r="F1112" s="198">
        <v>13.6</v>
      </c>
      <c r="G1112" s="198">
        <v>3.2</v>
      </c>
      <c r="H1112" s="198">
        <v>5.2</v>
      </c>
      <c r="I1112" s="198">
        <v>-5.7</v>
      </c>
      <c r="J1112" s="198">
        <v>2.9</v>
      </c>
      <c r="K1112" s="198">
        <v>3.4</v>
      </c>
      <c r="L1112" s="198">
        <v>13.4</v>
      </c>
      <c r="M1112" s="198">
        <v>8.1</v>
      </c>
      <c r="N1112" s="206">
        <v>19.2</v>
      </c>
    </row>
    <row r="1113" spans="1:14">
      <c r="A1113" s="205" t="s">
        <v>917</v>
      </c>
      <c r="B1113" s="197">
        <v>5</v>
      </c>
      <c r="C1113" s="198">
        <v>27.3</v>
      </c>
      <c r="D1113" s="198">
        <v>25</v>
      </c>
      <c r="E1113" s="198">
        <v>15</v>
      </c>
      <c r="F1113" s="198">
        <v>13.6</v>
      </c>
      <c r="G1113" s="198">
        <v>5.7</v>
      </c>
      <c r="H1113" s="198">
        <v>3.3</v>
      </c>
      <c r="I1113" s="198">
        <v>-3.5</v>
      </c>
      <c r="J1113" s="198">
        <v>3.6</v>
      </c>
      <c r="K1113" s="198">
        <v>4.4000000000000004</v>
      </c>
      <c r="L1113" s="198">
        <v>15.3</v>
      </c>
      <c r="M1113" s="198">
        <v>12.9</v>
      </c>
      <c r="N1113" s="206">
        <v>18.8</v>
      </c>
    </row>
    <row r="1114" spans="1:14">
      <c r="A1114" s="205" t="s">
        <v>917</v>
      </c>
      <c r="B1114" s="197">
        <v>6</v>
      </c>
      <c r="C1114" s="198">
        <v>22.8</v>
      </c>
      <c r="D1114" s="198">
        <v>27</v>
      </c>
      <c r="E1114" s="198">
        <v>13.1</v>
      </c>
      <c r="F1114" s="198">
        <v>13.9</v>
      </c>
      <c r="G1114" s="198">
        <v>7.8</v>
      </c>
      <c r="H1114" s="198">
        <v>5.5</v>
      </c>
      <c r="I1114" s="198">
        <v>-1.9</v>
      </c>
      <c r="J1114" s="198">
        <v>6.5</v>
      </c>
      <c r="K1114" s="198">
        <v>4.0999999999999996</v>
      </c>
      <c r="L1114" s="198">
        <v>11.3</v>
      </c>
      <c r="M1114" s="198">
        <v>15.8</v>
      </c>
      <c r="N1114" s="206">
        <v>18.7</v>
      </c>
    </row>
    <row r="1115" spans="1:14">
      <c r="A1115" s="205" t="s">
        <v>917</v>
      </c>
      <c r="B1115" s="197">
        <v>7</v>
      </c>
      <c r="C1115" s="198">
        <v>27.2</v>
      </c>
      <c r="D1115" s="198">
        <v>28.6</v>
      </c>
      <c r="E1115" s="198">
        <v>12.1</v>
      </c>
      <c r="F1115" s="198">
        <v>14.6</v>
      </c>
      <c r="G1115" s="198">
        <v>10.9</v>
      </c>
      <c r="H1115" s="198">
        <v>6.2</v>
      </c>
      <c r="I1115" s="198">
        <v>-0.4</v>
      </c>
      <c r="J1115" s="198">
        <v>4.5</v>
      </c>
      <c r="K1115" s="198">
        <v>1.5</v>
      </c>
      <c r="L1115" s="198">
        <v>13.2</v>
      </c>
      <c r="M1115" s="198">
        <v>16.3</v>
      </c>
      <c r="N1115" s="206">
        <v>17.600000000000001</v>
      </c>
    </row>
    <row r="1116" spans="1:14">
      <c r="A1116" s="205" t="s">
        <v>917</v>
      </c>
      <c r="B1116" s="197">
        <v>8</v>
      </c>
      <c r="C1116" s="198">
        <v>19.5</v>
      </c>
      <c r="D1116" s="198">
        <v>29.6</v>
      </c>
      <c r="E1116" s="198">
        <v>13.1</v>
      </c>
      <c r="F1116" s="198">
        <v>12.3</v>
      </c>
      <c r="G1116" s="198">
        <v>11.7</v>
      </c>
      <c r="H1116" s="198">
        <v>4.2</v>
      </c>
      <c r="I1116" s="198">
        <v>-0.4</v>
      </c>
      <c r="J1116" s="198">
        <v>8</v>
      </c>
      <c r="K1116" s="198">
        <v>0.9</v>
      </c>
      <c r="L1116" s="198">
        <v>9</v>
      </c>
      <c r="M1116" s="198">
        <v>15.4</v>
      </c>
      <c r="N1116" s="206">
        <v>19.899999999999999</v>
      </c>
    </row>
    <row r="1117" spans="1:14">
      <c r="A1117" s="205" t="s">
        <v>917</v>
      </c>
      <c r="B1117" s="197">
        <v>9</v>
      </c>
      <c r="C1117" s="198">
        <v>16.3</v>
      </c>
      <c r="D1117" s="198">
        <v>27.9</v>
      </c>
      <c r="E1117" s="198">
        <v>10.8</v>
      </c>
      <c r="F1117" s="198">
        <v>10.199999999999999</v>
      </c>
      <c r="G1117" s="198">
        <v>12.5</v>
      </c>
      <c r="H1117" s="198">
        <v>4</v>
      </c>
      <c r="I1117" s="198">
        <v>-1.4</v>
      </c>
      <c r="J1117" s="198">
        <v>8.6999999999999993</v>
      </c>
      <c r="K1117" s="198">
        <v>2.6</v>
      </c>
      <c r="L1117" s="198">
        <v>7.1</v>
      </c>
      <c r="M1117" s="198">
        <v>16.7</v>
      </c>
      <c r="N1117" s="206">
        <v>17.899999999999999</v>
      </c>
    </row>
    <row r="1118" spans="1:14">
      <c r="A1118" s="205" t="s">
        <v>917</v>
      </c>
      <c r="B1118" s="197">
        <v>10</v>
      </c>
      <c r="C1118" s="198">
        <v>14.6</v>
      </c>
      <c r="D1118" s="198">
        <v>27.8</v>
      </c>
      <c r="E1118" s="198">
        <v>11.5</v>
      </c>
      <c r="F1118" s="198">
        <v>9.3000000000000007</v>
      </c>
      <c r="G1118" s="198">
        <v>15.4</v>
      </c>
      <c r="H1118" s="198">
        <v>2.6</v>
      </c>
      <c r="I1118" s="198">
        <v>1.6</v>
      </c>
      <c r="J1118" s="198">
        <v>4.7</v>
      </c>
      <c r="K1118" s="198">
        <v>5.5</v>
      </c>
      <c r="L1118" s="198">
        <v>6.9</v>
      </c>
      <c r="M1118" s="198">
        <v>15.8</v>
      </c>
      <c r="N1118" s="206">
        <v>16.600000000000001</v>
      </c>
    </row>
    <row r="1119" spans="1:14">
      <c r="A1119" s="205" t="s">
        <v>917</v>
      </c>
      <c r="B1119" s="197">
        <v>11</v>
      </c>
      <c r="C1119" s="198">
        <v>18.2</v>
      </c>
      <c r="D1119" s="198">
        <v>27</v>
      </c>
      <c r="E1119" s="198">
        <v>14.4</v>
      </c>
      <c r="F1119" s="198">
        <v>4.7</v>
      </c>
      <c r="G1119" s="198">
        <v>12.9</v>
      </c>
      <c r="H1119" s="198">
        <v>3.6</v>
      </c>
      <c r="I1119" s="198">
        <v>1.9</v>
      </c>
      <c r="J1119" s="198">
        <v>4.2</v>
      </c>
      <c r="K1119" s="198">
        <v>5.5</v>
      </c>
      <c r="L1119" s="198">
        <v>9.8000000000000007</v>
      </c>
      <c r="M1119" s="198">
        <v>16.2</v>
      </c>
      <c r="N1119" s="206">
        <v>16.3</v>
      </c>
    </row>
    <row r="1120" spans="1:14">
      <c r="A1120" s="205" t="s">
        <v>917</v>
      </c>
      <c r="B1120" s="197">
        <v>12</v>
      </c>
      <c r="C1120" s="198">
        <v>22.2</v>
      </c>
      <c r="D1120" s="198">
        <v>26.7</v>
      </c>
      <c r="E1120" s="198">
        <v>15.6</v>
      </c>
      <c r="F1120" s="198">
        <v>2.9</v>
      </c>
      <c r="G1120" s="198">
        <v>10.6</v>
      </c>
      <c r="H1120" s="198">
        <v>4.5</v>
      </c>
      <c r="I1120" s="198">
        <v>4.4000000000000004</v>
      </c>
      <c r="J1120" s="198">
        <v>1.9</v>
      </c>
      <c r="K1120" s="198">
        <v>4.7</v>
      </c>
      <c r="L1120" s="198">
        <v>11.9</v>
      </c>
      <c r="M1120" s="198">
        <v>15.7</v>
      </c>
      <c r="N1120" s="206">
        <v>16.399999999999999</v>
      </c>
    </row>
    <row r="1121" spans="1:14">
      <c r="A1121" s="205" t="s">
        <v>917</v>
      </c>
      <c r="B1121" s="197">
        <v>13</v>
      </c>
      <c r="C1121" s="198">
        <v>19.600000000000001</v>
      </c>
      <c r="D1121" s="198">
        <v>28.2</v>
      </c>
      <c r="E1121" s="198">
        <v>19.5</v>
      </c>
      <c r="F1121" s="198">
        <v>4.8</v>
      </c>
      <c r="G1121" s="198">
        <v>10.199999999999999</v>
      </c>
      <c r="H1121" s="198">
        <v>5.5</v>
      </c>
      <c r="I1121" s="198">
        <v>3.7</v>
      </c>
      <c r="J1121" s="198">
        <v>4</v>
      </c>
      <c r="K1121" s="198">
        <v>4.0999999999999996</v>
      </c>
      <c r="L1121" s="198">
        <v>13.2</v>
      </c>
      <c r="M1121" s="198">
        <v>16.399999999999999</v>
      </c>
      <c r="N1121" s="206">
        <v>16.7</v>
      </c>
    </row>
    <row r="1122" spans="1:14">
      <c r="A1122" s="205" t="s">
        <v>917</v>
      </c>
      <c r="B1122" s="197">
        <v>14</v>
      </c>
      <c r="C1122" s="198">
        <v>18.100000000000001</v>
      </c>
      <c r="D1122" s="198">
        <v>29.2</v>
      </c>
      <c r="E1122" s="198">
        <v>16.7</v>
      </c>
      <c r="F1122" s="198">
        <v>6.1</v>
      </c>
      <c r="G1122" s="198">
        <v>7.9</v>
      </c>
      <c r="H1122" s="198">
        <v>2.2000000000000002</v>
      </c>
      <c r="I1122" s="198">
        <v>0.6</v>
      </c>
      <c r="J1122" s="198">
        <v>6.5</v>
      </c>
      <c r="K1122" s="198">
        <v>3.6</v>
      </c>
      <c r="L1122" s="198">
        <v>9.5</v>
      </c>
      <c r="M1122" s="198">
        <v>12.9</v>
      </c>
      <c r="N1122" s="206">
        <v>18.600000000000001</v>
      </c>
    </row>
    <row r="1123" spans="1:14">
      <c r="A1123" s="205" t="s">
        <v>917</v>
      </c>
      <c r="B1123" s="197">
        <v>15</v>
      </c>
      <c r="C1123" s="198">
        <v>18.8</v>
      </c>
      <c r="D1123" s="198">
        <v>23.4</v>
      </c>
      <c r="E1123" s="198">
        <v>16.600000000000001</v>
      </c>
      <c r="F1123" s="198">
        <v>10.5</v>
      </c>
      <c r="G1123" s="198">
        <v>10.4</v>
      </c>
      <c r="H1123" s="198">
        <v>4.7</v>
      </c>
      <c r="I1123" s="198">
        <v>0.7</v>
      </c>
      <c r="J1123" s="198">
        <v>5.3</v>
      </c>
      <c r="K1123" s="198">
        <v>3.1</v>
      </c>
      <c r="L1123" s="198">
        <v>8.4</v>
      </c>
      <c r="M1123" s="198">
        <v>8.1999999999999993</v>
      </c>
      <c r="N1123" s="206">
        <v>15.5</v>
      </c>
    </row>
    <row r="1124" spans="1:14">
      <c r="A1124" s="205" t="s">
        <v>917</v>
      </c>
      <c r="B1124" s="197">
        <v>16</v>
      </c>
      <c r="C1124" s="198">
        <v>22.7</v>
      </c>
      <c r="D1124" s="198">
        <v>21</v>
      </c>
      <c r="E1124" s="198">
        <v>19</v>
      </c>
      <c r="F1124" s="198">
        <v>9</v>
      </c>
      <c r="G1124" s="198">
        <v>10.1</v>
      </c>
      <c r="H1124" s="198">
        <v>4.5999999999999996</v>
      </c>
      <c r="I1124" s="198">
        <v>-2.2000000000000002</v>
      </c>
      <c r="J1124" s="198">
        <v>2.4</v>
      </c>
      <c r="K1124" s="198">
        <v>2.2999999999999998</v>
      </c>
      <c r="L1124" s="198">
        <v>11.7</v>
      </c>
      <c r="M1124" s="198">
        <v>8.4</v>
      </c>
      <c r="N1124" s="206">
        <v>19</v>
      </c>
    </row>
    <row r="1125" spans="1:14">
      <c r="A1125" s="205" t="s">
        <v>917</v>
      </c>
      <c r="B1125" s="197">
        <v>17</v>
      </c>
      <c r="C1125" s="198">
        <v>24.2</v>
      </c>
      <c r="D1125" s="198">
        <v>18</v>
      </c>
      <c r="E1125" s="198">
        <v>20.100000000000001</v>
      </c>
      <c r="F1125" s="198">
        <v>7.4</v>
      </c>
      <c r="G1125" s="198">
        <v>11.9</v>
      </c>
      <c r="H1125" s="198">
        <v>5.6</v>
      </c>
      <c r="I1125" s="198">
        <v>-2.4</v>
      </c>
      <c r="J1125" s="198">
        <v>1.9</v>
      </c>
      <c r="K1125" s="198">
        <v>3.6</v>
      </c>
      <c r="L1125" s="198">
        <v>10.7</v>
      </c>
      <c r="M1125" s="198">
        <v>10.3</v>
      </c>
      <c r="N1125" s="206">
        <v>15.1</v>
      </c>
    </row>
    <row r="1126" spans="1:14">
      <c r="A1126" s="205" t="s">
        <v>917</v>
      </c>
      <c r="B1126" s="197">
        <v>18</v>
      </c>
      <c r="C1126" s="198">
        <v>27.8</v>
      </c>
      <c r="D1126" s="198">
        <v>15.3</v>
      </c>
      <c r="E1126" s="198">
        <v>14.8</v>
      </c>
      <c r="F1126" s="198">
        <v>5.9</v>
      </c>
      <c r="G1126" s="198">
        <v>12.3</v>
      </c>
      <c r="H1126" s="198">
        <v>6.7</v>
      </c>
      <c r="I1126" s="198">
        <v>-7.5</v>
      </c>
      <c r="J1126" s="198">
        <v>3.7</v>
      </c>
      <c r="K1126" s="198">
        <v>4.0999999999999996</v>
      </c>
      <c r="L1126" s="198">
        <v>9.4</v>
      </c>
      <c r="M1126" s="198">
        <v>13.7</v>
      </c>
      <c r="N1126" s="206">
        <v>18.600000000000001</v>
      </c>
    </row>
    <row r="1127" spans="1:14">
      <c r="A1127" s="205" t="s">
        <v>917</v>
      </c>
      <c r="B1127" s="197">
        <v>19</v>
      </c>
      <c r="C1127" s="198">
        <v>27.1</v>
      </c>
      <c r="D1127" s="198">
        <v>16.899999999999999</v>
      </c>
      <c r="E1127" s="198">
        <v>13.4</v>
      </c>
      <c r="F1127" s="198">
        <v>8.1999999999999993</v>
      </c>
      <c r="G1127" s="198">
        <v>11.1</v>
      </c>
      <c r="H1127" s="198">
        <v>6.9</v>
      </c>
      <c r="I1127" s="198">
        <v>-8.8000000000000007</v>
      </c>
      <c r="J1127" s="198">
        <v>2.9</v>
      </c>
      <c r="K1127" s="198">
        <v>5.5</v>
      </c>
      <c r="L1127" s="198">
        <v>8.6</v>
      </c>
      <c r="M1127" s="198">
        <v>15.4</v>
      </c>
      <c r="N1127" s="206">
        <v>17.3</v>
      </c>
    </row>
    <row r="1128" spans="1:14">
      <c r="A1128" s="205" t="s">
        <v>917</v>
      </c>
      <c r="B1128" s="197">
        <v>20</v>
      </c>
      <c r="C1128" s="198">
        <v>22.6</v>
      </c>
      <c r="D1128" s="198">
        <v>16.899999999999999</v>
      </c>
      <c r="E1128" s="198">
        <v>13.1</v>
      </c>
      <c r="F1128" s="198">
        <v>6.8</v>
      </c>
      <c r="G1128" s="198">
        <v>6.6</v>
      </c>
      <c r="H1128" s="198">
        <v>4.4000000000000004</v>
      </c>
      <c r="I1128" s="198">
        <v>-5.4</v>
      </c>
      <c r="J1128" s="198">
        <v>3.6</v>
      </c>
      <c r="K1128" s="198">
        <v>5.2</v>
      </c>
      <c r="L1128" s="198">
        <v>8.1</v>
      </c>
      <c r="M1128" s="198">
        <v>17.100000000000001</v>
      </c>
      <c r="N1128" s="206">
        <v>15.4</v>
      </c>
    </row>
    <row r="1129" spans="1:14">
      <c r="A1129" s="205" t="s">
        <v>917</v>
      </c>
      <c r="B1129" s="197">
        <v>21</v>
      </c>
      <c r="C1129" s="198">
        <v>25.2</v>
      </c>
      <c r="D1129" s="198">
        <v>17.8</v>
      </c>
      <c r="E1129" s="198">
        <v>13.4</v>
      </c>
      <c r="F1129" s="198">
        <v>8.5</v>
      </c>
      <c r="G1129" s="198">
        <v>2.1</v>
      </c>
      <c r="H1129" s="198">
        <v>4.5</v>
      </c>
      <c r="I1129" s="198">
        <v>-6</v>
      </c>
      <c r="J1129" s="198">
        <v>10.7</v>
      </c>
      <c r="K1129" s="198">
        <v>6.2</v>
      </c>
      <c r="L1129" s="198">
        <v>8.9</v>
      </c>
      <c r="M1129" s="198">
        <v>16.7</v>
      </c>
      <c r="N1129" s="206">
        <v>17.600000000000001</v>
      </c>
    </row>
    <row r="1130" spans="1:14">
      <c r="A1130" s="205" t="s">
        <v>917</v>
      </c>
      <c r="B1130" s="197">
        <v>22</v>
      </c>
      <c r="C1130" s="198">
        <v>29</v>
      </c>
      <c r="D1130" s="198">
        <v>16.7</v>
      </c>
      <c r="E1130" s="198">
        <v>14.3</v>
      </c>
      <c r="F1130" s="198">
        <v>9.1</v>
      </c>
      <c r="G1130" s="198">
        <v>0.9</v>
      </c>
      <c r="H1130" s="198">
        <v>9</v>
      </c>
      <c r="I1130" s="198">
        <v>-7.5</v>
      </c>
      <c r="J1130" s="198">
        <v>11.1</v>
      </c>
      <c r="K1130" s="198">
        <v>6</v>
      </c>
      <c r="L1130" s="198">
        <v>10.3</v>
      </c>
      <c r="M1130" s="198">
        <v>21.4</v>
      </c>
      <c r="N1130" s="206">
        <v>20.7</v>
      </c>
    </row>
    <row r="1131" spans="1:14">
      <c r="A1131" s="205" t="s">
        <v>917</v>
      </c>
      <c r="B1131" s="197">
        <v>23</v>
      </c>
      <c r="C1131" s="198">
        <v>22</v>
      </c>
      <c r="D1131" s="198">
        <v>19.100000000000001</v>
      </c>
      <c r="E1131" s="198">
        <v>12</v>
      </c>
      <c r="F1131" s="198">
        <v>8.6999999999999993</v>
      </c>
      <c r="G1131" s="198">
        <v>1.2</v>
      </c>
      <c r="H1131" s="198">
        <v>7.3</v>
      </c>
      <c r="I1131" s="198">
        <v>-5.5</v>
      </c>
      <c r="J1131" s="198">
        <v>2.6</v>
      </c>
      <c r="K1131" s="198">
        <v>6.1</v>
      </c>
      <c r="L1131" s="198">
        <v>7.6</v>
      </c>
      <c r="M1131" s="198">
        <v>20</v>
      </c>
      <c r="N1131" s="206">
        <v>24.1</v>
      </c>
    </row>
    <row r="1132" spans="1:14">
      <c r="A1132" s="205" t="s">
        <v>917</v>
      </c>
      <c r="B1132" s="197">
        <v>24</v>
      </c>
      <c r="C1132" s="198">
        <v>24.8</v>
      </c>
      <c r="D1132" s="198">
        <v>21.9</v>
      </c>
      <c r="E1132" s="198">
        <v>12.2</v>
      </c>
      <c r="F1132" s="198">
        <v>6.5</v>
      </c>
      <c r="G1132" s="198">
        <v>-0.7</v>
      </c>
      <c r="H1132" s="198">
        <v>4.0999999999999996</v>
      </c>
      <c r="I1132" s="198">
        <v>0.7</v>
      </c>
      <c r="J1132" s="198">
        <v>1.5</v>
      </c>
      <c r="K1132" s="198">
        <v>3.9</v>
      </c>
      <c r="L1132" s="198">
        <v>3.7</v>
      </c>
      <c r="M1132" s="198">
        <v>17</v>
      </c>
      <c r="N1132" s="206">
        <v>26.4</v>
      </c>
    </row>
    <row r="1133" spans="1:14">
      <c r="A1133" s="205" t="s">
        <v>917</v>
      </c>
      <c r="B1133" s="197">
        <v>25</v>
      </c>
      <c r="C1133" s="198">
        <v>23.9</v>
      </c>
      <c r="D1133" s="198">
        <v>17.2</v>
      </c>
      <c r="E1133" s="198">
        <v>13.9</v>
      </c>
      <c r="F1133" s="198">
        <v>8.1</v>
      </c>
      <c r="G1133" s="198">
        <v>1</v>
      </c>
      <c r="H1133" s="198">
        <v>7.4</v>
      </c>
      <c r="I1133" s="198">
        <v>2.2999999999999998</v>
      </c>
      <c r="J1133" s="198">
        <v>1.3</v>
      </c>
      <c r="K1133" s="198">
        <v>5.4</v>
      </c>
      <c r="L1133" s="198">
        <v>3.9</v>
      </c>
      <c r="M1133" s="198">
        <v>14.1</v>
      </c>
      <c r="N1133" s="206">
        <v>24.6</v>
      </c>
    </row>
    <row r="1134" spans="1:14">
      <c r="A1134" s="205" t="s">
        <v>917</v>
      </c>
      <c r="B1134" s="197">
        <v>26</v>
      </c>
      <c r="C1134" s="198">
        <v>17.5</v>
      </c>
      <c r="D1134" s="198">
        <v>18.8</v>
      </c>
      <c r="E1134" s="198">
        <v>14.8</v>
      </c>
      <c r="F1134" s="198">
        <v>8.4</v>
      </c>
      <c r="G1134" s="198">
        <v>2.2000000000000002</v>
      </c>
      <c r="H1134" s="198">
        <v>10.4</v>
      </c>
      <c r="I1134" s="198">
        <v>2.4</v>
      </c>
      <c r="J1134" s="198">
        <v>-0.7</v>
      </c>
      <c r="K1134" s="198">
        <v>6</v>
      </c>
      <c r="L1134" s="198">
        <v>5.7</v>
      </c>
      <c r="M1134" s="198">
        <v>16.2</v>
      </c>
      <c r="N1134" s="206">
        <v>18</v>
      </c>
    </row>
    <row r="1135" spans="1:14">
      <c r="A1135" s="205" t="s">
        <v>917</v>
      </c>
      <c r="B1135" s="197">
        <v>27</v>
      </c>
      <c r="C1135" s="198">
        <v>17.600000000000001</v>
      </c>
      <c r="D1135" s="198">
        <v>22.8</v>
      </c>
      <c r="E1135" s="198">
        <v>11.7</v>
      </c>
      <c r="F1135" s="198">
        <v>10.1</v>
      </c>
      <c r="G1135" s="198">
        <v>2.2999999999999998</v>
      </c>
      <c r="H1135" s="198">
        <v>4.7</v>
      </c>
      <c r="I1135" s="198">
        <v>8.4</v>
      </c>
      <c r="J1135" s="198">
        <v>0.3</v>
      </c>
      <c r="K1135" s="198">
        <v>8</v>
      </c>
      <c r="L1135" s="198">
        <v>6.2</v>
      </c>
      <c r="M1135" s="198">
        <v>17.100000000000001</v>
      </c>
      <c r="N1135" s="206">
        <v>16.399999999999999</v>
      </c>
    </row>
    <row r="1136" spans="1:14">
      <c r="A1136" s="205" t="s">
        <v>917</v>
      </c>
      <c r="B1136" s="197">
        <v>28</v>
      </c>
      <c r="C1136" s="198">
        <v>19.899999999999999</v>
      </c>
      <c r="D1136" s="198">
        <v>23</v>
      </c>
      <c r="E1136" s="198">
        <v>11.2</v>
      </c>
      <c r="F1136" s="198">
        <v>9.3000000000000007</v>
      </c>
      <c r="G1136" s="198">
        <v>2.2000000000000002</v>
      </c>
      <c r="H1136" s="198">
        <v>6.8</v>
      </c>
      <c r="I1136" s="198">
        <v>3.5</v>
      </c>
      <c r="J1136" s="198">
        <v>3.8</v>
      </c>
      <c r="K1136" s="198">
        <v>10.8</v>
      </c>
      <c r="L1136" s="198">
        <v>5.8</v>
      </c>
      <c r="M1136" s="198">
        <v>18.8</v>
      </c>
      <c r="N1136" s="206">
        <v>19.5</v>
      </c>
    </row>
    <row r="1137" spans="1:14">
      <c r="A1137" s="205" t="s">
        <v>917</v>
      </c>
      <c r="B1137" s="197">
        <v>29</v>
      </c>
      <c r="C1137" s="198">
        <v>16.2</v>
      </c>
      <c r="D1137" s="198">
        <v>22.8</v>
      </c>
      <c r="E1137" s="198">
        <v>10.3</v>
      </c>
      <c r="F1137" s="198">
        <v>9</v>
      </c>
      <c r="G1137" s="198">
        <v>4.3</v>
      </c>
      <c r="H1137" s="198">
        <v>4.3</v>
      </c>
      <c r="I1137" s="198">
        <v>4.0999999999999996</v>
      </c>
      <c r="J1137" s="198">
        <v>2</v>
      </c>
      <c r="K1137" s="198">
        <v>7.8</v>
      </c>
      <c r="L1137" s="198">
        <v>8.1999999999999993</v>
      </c>
      <c r="M1137" s="198">
        <v>21.9</v>
      </c>
      <c r="N1137" s="206">
        <v>21.1</v>
      </c>
    </row>
    <row r="1138" spans="1:14">
      <c r="A1138" s="205" t="s">
        <v>917</v>
      </c>
      <c r="B1138" s="197">
        <v>30</v>
      </c>
      <c r="C1138" s="198">
        <v>16.600000000000001</v>
      </c>
      <c r="D1138" s="198">
        <v>24.8</v>
      </c>
      <c r="E1138" s="198">
        <v>8.3000000000000007</v>
      </c>
      <c r="F1138" s="198">
        <v>9</v>
      </c>
      <c r="G1138" s="198">
        <v>7.4</v>
      </c>
      <c r="H1138" s="198">
        <v>0.2</v>
      </c>
      <c r="I1138" s="198">
        <v>6.5</v>
      </c>
      <c r="J1138" s="198"/>
      <c r="K1138" s="198">
        <v>8.6</v>
      </c>
      <c r="L1138" s="198">
        <v>12.4</v>
      </c>
      <c r="M1138" s="198">
        <v>19.5</v>
      </c>
      <c r="N1138" s="206">
        <v>20.6</v>
      </c>
    </row>
    <row r="1139" spans="1:14" ht="15" thickBot="1">
      <c r="A1139" s="213" t="s">
        <v>917</v>
      </c>
      <c r="B1139" s="214">
        <v>31</v>
      </c>
      <c r="C1139" s="215">
        <v>16.899999999999999</v>
      </c>
      <c r="D1139" s="215">
        <v>25.3</v>
      </c>
      <c r="E1139" s="215"/>
      <c r="F1139" s="215">
        <v>9.4</v>
      </c>
      <c r="G1139" s="215"/>
      <c r="H1139" s="215">
        <v>-1.8</v>
      </c>
      <c r="I1139" s="215">
        <v>3.9</v>
      </c>
      <c r="J1139" s="215"/>
      <c r="K1139" s="215">
        <v>11.8</v>
      </c>
      <c r="L1139" s="215"/>
      <c r="M1139" s="215">
        <v>18.7</v>
      </c>
      <c r="N1139" s="216"/>
    </row>
    <row r="1140" spans="1:14">
      <c r="A1140" s="217" t="s">
        <v>652</v>
      </c>
      <c r="B1140" s="218" t="s">
        <v>211</v>
      </c>
      <c r="C1140" s="219">
        <v>0</v>
      </c>
      <c r="D1140" s="219">
        <v>0</v>
      </c>
      <c r="E1140" s="219">
        <v>10</v>
      </c>
      <c r="F1140" s="219">
        <v>26</v>
      </c>
      <c r="G1140" s="219">
        <v>30</v>
      </c>
      <c r="H1140" s="219">
        <v>31</v>
      </c>
      <c r="I1140" s="219">
        <v>31</v>
      </c>
      <c r="J1140" s="219">
        <v>29</v>
      </c>
      <c r="K1140" s="219">
        <v>31</v>
      </c>
      <c r="L1140" s="219">
        <v>27</v>
      </c>
      <c r="M1140" s="219">
        <v>9</v>
      </c>
      <c r="N1140" s="220">
        <v>1</v>
      </c>
    </row>
    <row r="1141" spans="1:14" ht="15" thickBot="1">
      <c r="A1141" s="209" t="s">
        <v>651</v>
      </c>
      <c r="B1141" s="210" t="s">
        <v>650</v>
      </c>
      <c r="C1141" s="211">
        <v>21.7741935483871</v>
      </c>
      <c r="D1141" s="211">
        <v>22.874193548387087</v>
      </c>
      <c r="E1141" s="211">
        <v>14.509999999999998</v>
      </c>
      <c r="F1141" s="211">
        <v>9.0935483870967726</v>
      </c>
      <c r="G1141" s="211">
        <v>6.8966666666666665</v>
      </c>
      <c r="H1141" s="211">
        <v>5.0548387096774192</v>
      </c>
      <c r="I1141" s="211">
        <v>-0.60645161290322569</v>
      </c>
      <c r="J1141" s="211">
        <v>4.5586206896551733</v>
      </c>
      <c r="K1141" s="211">
        <v>4.9193548387096779</v>
      </c>
      <c r="L1141" s="211">
        <v>9.2333333333333307</v>
      </c>
      <c r="M1141" s="211">
        <v>15.283870967741937</v>
      </c>
      <c r="N1141" s="212">
        <v>18.670000000000005</v>
      </c>
    </row>
    <row r="1142" spans="1:14">
      <c r="B1142" s="108"/>
      <c r="C1142" s="105"/>
      <c r="D1142" s="105"/>
      <c r="E1142" s="107"/>
      <c r="F1142" s="105"/>
      <c r="G1142" s="105"/>
      <c r="H1142" s="106"/>
      <c r="I1142" s="105"/>
      <c r="J1142" s="105"/>
      <c r="K1142" s="105"/>
      <c r="L1142" s="105"/>
      <c r="M1142" s="105"/>
      <c r="N1142" s="105"/>
    </row>
    <row r="1143" spans="1:14" ht="15" thickBot="1">
      <c r="A1143" s="96" t="s">
        <v>1138</v>
      </c>
      <c r="C1143" s="105"/>
      <c r="D1143" s="105"/>
      <c r="E1143" s="107"/>
      <c r="F1143" s="105"/>
      <c r="G1143" s="105"/>
      <c r="H1143" s="106"/>
      <c r="I1143" s="105"/>
      <c r="J1143" s="105"/>
      <c r="K1143" s="105"/>
      <c r="L1143" s="105"/>
      <c r="M1143" s="105"/>
      <c r="N1143" s="105"/>
    </row>
    <row r="1144" spans="1:14">
      <c r="A1144" s="109"/>
      <c r="B1144" s="233" t="s">
        <v>236</v>
      </c>
      <c r="C1144" s="234" t="s">
        <v>666</v>
      </c>
      <c r="D1144" s="234" t="s">
        <v>666</v>
      </c>
      <c r="E1144" s="234" t="s">
        <v>666</v>
      </c>
      <c r="F1144" s="234" t="s">
        <v>666</v>
      </c>
      <c r="G1144" s="234" t="s">
        <v>666</v>
      </c>
      <c r="H1144" s="234" t="s">
        <v>666</v>
      </c>
      <c r="I1144" s="234" t="s">
        <v>1108</v>
      </c>
      <c r="J1144" s="234" t="s">
        <v>1108</v>
      </c>
      <c r="K1144" s="234" t="s">
        <v>1108</v>
      </c>
      <c r="L1144" s="234" t="s">
        <v>1108</v>
      </c>
      <c r="M1144" s="234" t="s">
        <v>1108</v>
      </c>
      <c r="N1144" s="235" t="s">
        <v>1108</v>
      </c>
    </row>
    <row r="1145" spans="1:14" ht="15" thickBot="1">
      <c r="A1145" s="109"/>
      <c r="B1145" s="238" t="s">
        <v>195</v>
      </c>
      <c r="C1145" s="236" t="s">
        <v>665</v>
      </c>
      <c r="D1145" s="236" t="s">
        <v>664</v>
      </c>
      <c r="E1145" s="236" t="s">
        <v>663</v>
      </c>
      <c r="F1145" s="236" t="s">
        <v>662</v>
      </c>
      <c r="G1145" s="236" t="s">
        <v>661</v>
      </c>
      <c r="H1145" s="236" t="s">
        <v>660</v>
      </c>
      <c r="I1145" s="236" t="s">
        <v>659</v>
      </c>
      <c r="J1145" s="236" t="s">
        <v>658</v>
      </c>
      <c r="K1145" s="236" t="s">
        <v>657</v>
      </c>
      <c r="L1145" s="236" t="s">
        <v>656</v>
      </c>
      <c r="M1145" s="236" t="s">
        <v>655</v>
      </c>
      <c r="N1145" s="237" t="s">
        <v>654</v>
      </c>
    </row>
    <row r="1146" spans="1:14" ht="15" thickBot="1">
      <c r="A1146" s="195" t="s">
        <v>742</v>
      </c>
      <c r="B1146" s="196" t="s">
        <v>653</v>
      </c>
    </row>
    <row r="1147" spans="1:14">
      <c r="A1147" s="201" t="s">
        <v>922</v>
      </c>
      <c r="B1147" s="202">
        <v>1</v>
      </c>
      <c r="C1147" s="203">
        <v>21.7</v>
      </c>
      <c r="D1147" s="203">
        <v>22.1</v>
      </c>
      <c r="E1147" s="203">
        <v>24.8</v>
      </c>
      <c r="F1147" s="203">
        <v>8.3000000000000007</v>
      </c>
      <c r="G1147" s="203">
        <v>6</v>
      </c>
      <c r="H1147" s="203">
        <v>6.9</v>
      </c>
      <c r="I1147" s="203">
        <v>-0.7</v>
      </c>
      <c r="J1147" s="203">
        <v>8.6999999999999993</v>
      </c>
      <c r="K1147" s="203">
        <v>0.1</v>
      </c>
      <c r="L1147" s="203">
        <v>5</v>
      </c>
      <c r="M1147" s="203">
        <v>12.3</v>
      </c>
      <c r="N1147" s="204">
        <v>20</v>
      </c>
    </row>
    <row r="1148" spans="1:14">
      <c r="A1148" s="205" t="s">
        <v>922</v>
      </c>
      <c r="B1148" s="197">
        <v>2</v>
      </c>
      <c r="C1148" s="198">
        <v>22.2</v>
      </c>
      <c r="D1148" s="198">
        <v>20</v>
      </c>
      <c r="E1148" s="198">
        <v>17.100000000000001</v>
      </c>
      <c r="F1148" s="198">
        <v>10.6</v>
      </c>
      <c r="G1148" s="198">
        <v>3.9</v>
      </c>
      <c r="H1148" s="198">
        <v>8</v>
      </c>
      <c r="I1148" s="198">
        <v>-1.2</v>
      </c>
      <c r="J1148" s="198">
        <v>11.3</v>
      </c>
      <c r="K1148" s="198">
        <v>3.5</v>
      </c>
      <c r="L1148" s="198">
        <v>9.1999999999999993</v>
      </c>
      <c r="M1148" s="198">
        <v>12.5</v>
      </c>
      <c r="N1148" s="206">
        <v>18.100000000000001</v>
      </c>
    </row>
    <row r="1149" spans="1:14">
      <c r="A1149" s="205" t="s">
        <v>922</v>
      </c>
      <c r="B1149" s="197">
        <v>3</v>
      </c>
      <c r="C1149" s="198">
        <v>24.3</v>
      </c>
      <c r="D1149" s="198">
        <v>22.9</v>
      </c>
      <c r="E1149" s="198">
        <v>17.2</v>
      </c>
      <c r="F1149" s="198">
        <v>13.3</v>
      </c>
      <c r="G1149" s="198">
        <v>3.6</v>
      </c>
      <c r="H1149" s="198">
        <v>5.5</v>
      </c>
      <c r="I1149" s="198">
        <v>-4.8</v>
      </c>
      <c r="J1149" s="198">
        <v>4.5</v>
      </c>
      <c r="K1149" s="198">
        <v>3.4</v>
      </c>
      <c r="L1149" s="198">
        <v>12.4</v>
      </c>
      <c r="M1149" s="198">
        <v>11.7</v>
      </c>
      <c r="N1149" s="206">
        <v>16.600000000000001</v>
      </c>
    </row>
    <row r="1150" spans="1:14">
      <c r="A1150" s="205" t="s">
        <v>922</v>
      </c>
      <c r="B1150" s="197">
        <v>4</v>
      </c>
      <c r="C1150" s="198">
        <v>26.1</v>
      </c>
      <c r="D1150" s="198">
        <v>27</v>
      </c>
      <c r="E1150" s="198">
        <v>16.899999999999999</v>
      </c>
      <c r="F1150" s="198">
        <v>14.1</v>
      </c>
      <c r="G1150" s="198">
        <v>3.6</v>
      </c>
      <c r="H1150" s="198">
        <v>5.3</v>
      </c>
      <c r="I1150" s="198">
        <v>-6.1</v>
      </c>
      <c r="J1150" s="198">
        <v>2.6</v>
      </c>
      <c r="K1150" s="198">
        <v>3.4</v>
      </c>
      <c r="L1150" s="198">
        <v>13.8</v>
      </c>
      <c r="M1150" s="198">
        <v>8.1</v>
      </c>
      <c r="N1150" s="206">
        <v>19.5</v>
      </c>
    </row>
    <row r="1151" spans="1:14">
      <c r="A1151" s="205" t="s">
        <v>922</v>
      </c>
      <c r="B1151" s="197">
        <v>5</v>
      </c>
      <c r="C1151" s="198">
        <v>27.7</v>
      </c>
      <c r="D1151" s="198">
        <v>24.8</v>
      </c>
      <c r="E1151" s="198">
        <v>14.6</v>
      </c>
      <c r="F1151" s="198">
        <v>12.8</v>
      </c>
      <c r="G1151" s="198">
        <v>5.7</v>
      </c>
      <c r="H1151" s="198">
        <v>3.9</v>
      </c>
      <c r="I1151" s="198">
        <v>-3.9</v>
      </c>
      <c r="J1151" s="198">
        <v>3.6</v>
      </c>
      <c r="K1151" s="198">
        <v>4.4000000000000004</v>
      </c>
      <c r="L1151" s="198">
        <v>16.2</v>
      </c>
      <c r="M1151" s="198">
        <v>12.3</v>
      </c>
      <c r="N1151" s="206">
        <v>18.600000000000001</v>
      </c>
    </row>
    <row r="1152" spans="1:14">
      <c r="A1152" s="205" t="s">
        <v>922</v>
      </c>
      <c r="B1152" s="197">
        <v>6</v>
      </c>
      <c r="C1152" s="198">
        <v>22.8</v>
      </c>
      <c r="D1152" s="198">
        <v>27.1</v>
      </c>
      <c r="E1152" s="198">
        <v>12.6</v>
      </c>
      <c r="F1152" s="198">
        <v>14.5</v>
      </c>
      <c r="G1152" s="198">
        <v>7.2</v>
      </c>
      <c r="H1152" s="198">
        <v>5.4</v>
      </c>
      <c r="I1152" s="198">
        <v>-2</v>
      </c>
      <c r="J1152" s="198">
        <v>6.2</v>
      </c>
      <c r="K1152" s="198">
        <v>4.4000000000000004</v>
      </c>
      <c r="L1152" s="198">
        <v>12.1</v>
      </c>
      <c r="M1152" s="198">
        <v>14.1</v>
      </c>
      <c r="N1152" s="206">
        <v>18.100000000000001</v>
      </c>
    </row>
    <row r="1153" spans="1:14">
      <c r="A1153" s="205" t="s">
        <v>922</v>
      </c>
      <c r="B1153" s="197">
        <v>7</v>
      </c>
      <c r="C1153" s="198">
        <v>27.1</v>
      </c>
      <c r="D1153" s="198">
        <v>28.8</v>
      </c>
      <c r="E1153" s="198">
        <v>12.4</v>
      </c>
      <c r="F1153" s="198">
        <v>15.2</v>
      </c>
      <c r="G1153" s="198">
        <v>10.5</v>
      </c>
      <c r="H1153" s="198">
        <v>5.5</v>
      </c>
      <c r="I1153" s="198">
        <v>-0.9</v>
      </c>
      <c r="J1153" s="198">
        <v>4.3</v>
      </c>
      <c r="K1153" s="198">
        <v>1.5</v>
      </c>
      <c r="L1153" s="198">
        <v>12.6</v>
      </c>
      <c r="M1153" s="198">
        <v>15.1</v>
      </c>
      <c r="N1153" s="206">
        <v>17.899999999999999</v>
      </c>
    </row>
    <row r="1154" spans="1:14">
      <c r="A1154" s="205" t="s">
        <v>922</v>
      </c>
      <c r="B1154" s="197">
        <v>8</v>
      </c>
      <c r="C1154" s="198">
        <v>19.399999999999999</v>
      </c>
      <c r="D1154" s="198">
        <v>29.7</v>
      </c>
      <c r="E1154" s="198">
        <v>13.5</v>
      </c>
      <c r="F1154" s="198">
        <v>12</v>
      </c>
      <c r="G1154" s="198">
        <v>11.6</v>
      </c>
      <c r="H1154" s="198">
        <v>5</v>
      </c>
      <c r="I1154" s="198">
        <v>-0.2</v>
      </c>
      <c r="J1154" s="198">
        <v>7.8</v>
      </c>
      <c r="K1154" s="198">
        <v>0.9</v>
      </c>
      <c r="L1154" s="198">
        <v>8.6</v>
      </c>
      <c r="M1154" s="198">
        <v>14.3</v>
      </c>
      <c r="N1154" s="206">
        <v>18.7</v>
      </c>
    </row>
    <row r="1155" spans="1:14">
      <c r="A1155" s="205" t="s">
        <v>922</v>
      </c>
      <c r="B1155" s="197">
        <v>9</v>
      </c>
      <c r="C1155" s="198">
        <v>15.7</v>
      </c>
      <c r="D1155" s="198">
        <v>27.2</v>
      </c>
      <c r="E1155" s="198">
        <v>11</v>
      </c>
      <c r="F1155" s="198">
        <v>9.6999999999999993</v>
      </c>
      <c r="G1155" s="198">
        <v>12.6</v>
      </c>
      <c r="H1155" s="198">
        <v>4.0999999999999996</v>
      </c>
      <c r="I1155" s="198">
        <v>-0.9</v>
      </c>
      <c r="J1155" s="198">
        <v>9.1999999999999993</v>
      </c>
      <c r="K1155" s="198">
        <v>2.2000000000000002</v>
      </c>
      <c r="L1155" s="198">
        <v>6.8</v>
      </c>
      <c r="M1155" s="198">
        <v>15.8</v>
      </c>
      <c r="N1155" s="206">
        <v>18</v>
      </c>
    </row>
    <row r="1156" spans="1:14">
      <c r="A1156" s="205" t="s">
        <v>922</v>
      </c>
      <c r="B1156" s="197">
        <v>10</v>
      </c>
      <c r="C1156" s="198">
        <v>14.1</v>
      </c>
      <c r="D1156" s="198">
        <v>27.4</v>
      </c>
      <c r="E1156" s="198">
        <v>12.1</v>
      </c>
      <c r="F1156" s="198">
        <v>8.8000000000000007</v>
      </c>
      <c r="G1156" s="198">
        <v>15.1</v>
      </c>
      <c r="H1156" s="198">
        <v>2.6</v>
      </c>
      <c r="I1156" s="198">
        <v>1.5</v>
      </c>
      <c r="J1156" s="198">
        <v>4.4000000000000004</v>
      </c>
      <c r="K1156" s="198">
        <v>4</v>
      </c>
      <c r="L1156" s="198">
        <v>6.7</v>
      </c>
      <c r="M1156" s="198">
        <v>16.399999999999999</v>
      </c>
      <c r="N1156" s="206">
        <v>16.600000000000001</v>
      </c>
    </row>
    <row r="1157" spans="1:14">
      <c r="A1157" s="205" t="s">
        <v>922</v>
      </c>
      <c r="B1157" s="197">
        <v>11</v>
      </c>
      <c r="C1157" s="198">
        <v>17.600000000000001</v>
      </c>
      <c r="D1157" s="198">
        <v>26.9</v>
      </c>
      <c r="E1157" s="198">
        <v>14.5</v>
      </c>
      <c r="F1157" s="198">
        <v>5.4</v>
      </c>
      <c r="G1157" s="198">
        <v>12.9</v>
      </c>
      <c r="H1157" s="198">
        <v>2.7</v>
      </c>
      <c r="I1157" s="198">
        <v>1.8</v>
      </c>
      <c r="J1157" s="198">
        <v>3.9</v>
      </c>
      <c r="K1157" s="198">
        <v>4.7</v>
      </c>
      <c r="L1157" s="198">
        <v>9.6999999999999993</v>
      </c>
      <c r="M1157" s="198">
        <v>16.600000000000001</v>
      </c>
      <c r="N1157" s="206">
        <v>16.2</v>
      </c>
    </row>
    <row r="1158" spans="1:14">
      <c r="A1158" s="205" t="s">
        <v>922</v>
      </c>
      <c r="B1158" s="197">
        <v>12</v>
      </c>
      <c r="C1158" s="198">
        <v>22</v>
      </c>
      <c r="D1158" s="198">
        <v>26.5</v>
      </c>
      <c r="E1158" s="198">
        <v>15</v>
      </c>
      <c r="F1158" s="198">
        <v>3.4</v>
      </c>
      <c r="G1158" s="198">
        <v>10.4</v>
      </c>
      <c r="H1158" s="198">
        <v>4.7</v>
      </c>
      <c r="I1158" s="198">
        <v>4.4000000000000004</v>
      </c>
      <c r="J1158" s="198">
        <v>1.5</v>
      </c>
      <c r="K1158" s="198">
        <v>4.0999999999999996</v>
      </c>
      <c r="L1158" s="198">
        <v>11.6</v>
      </c>
      <c r="M1158" s="198">
        <v>16.3</v>
      </c>
      <c r="N1158" s="206">
        <v>16.5</v>
      </c>
    </row>
    <row r="1159" spans="1:14">
      <c r="A1159" s="205" t="s">
        <v>922</v>
      </c>
      <c r="B1159" s="197">
        <v>13</v>
      </c>
      <c r="C1159" s="198">
        <v>19.399999999999999</v>
      </c>
      <c r="D1159" s="198">
        <v>27.2</v>
      </c>
      <c r="E1159" s="198">
        <v>19.399999999999999</v>
      </c>
      <c r="F1159" s="198">
        <v>4.5999999999999996</v>
      </c>
      <c r="G1159" s="198">
        <v>9.8000000000000007</v>
      </c>
      <c r="H1159" s="198">
        <v>5.9</v>
      </c>
      <c r="I1159" s="198">
        <v>3.5</v>
      </c>
      <c r="J1159" s="198">
        <v>3.7</v>
      </c>
      <c r="K1159" s="198">
        <v>3.6</v>
      </c>
      <c r="L1159" s="198">
        <v>12.8</v>
      </c>
      <c r="M1159" s="198">
        <v>16.3</v>
      </c>
      <c r="N1159" s="206">
        <v>15.9</v>
      </c>
    </row>
    <row r="1160" spans="1:14">
      <c r="A1160" s="205" t="s">
        <v>922</v>
      </c>
      <c r="B1160" s="197">
        <v>14</v>
      </c>
      <c r="C1160" s="198">
        <v>18.8</v>
      </c>
      <c r="D1160" s="198">
        <v>28.6</v>
      </c>
      <c r="E1160" s="198">
        <v>16.5</v>
      </c>
      <c r="F1160" s="198">
        <v>5.9</v>
      </c>
      <c r="G1160" s="198">
        <v>7.6</v>
      </c>
      <c r="H1160" s="198">
        <v>2</v>
      </c>
      <c r="I1160" s="198">
        <v>0.7</v>
      </c>
      <c r="J1160" s="198">
        <v>6.8</v>
      </c>
      <c r="K1160" s="198">
        <v>3.1</v>
      </c>
      <c r="L1160" s="198">
        <v>9.5</v>
      </c>
      <c r="M1160" s="198">
        <v>12.6</v>
      </c>
      <c r="N1160" s="206">
        <v>18.3</v>
      </c>
    </row>
    <row r="1161" spans="1:14">
      <c r="A1161" s="205" t="s">
        <v>922</v>
      </c>
      <c r="B1161" s="197">
        <v>15</v>
      </c>
      <c r="C1161" s="198">
        <v>19.2</v>
      </c>
      <c r="D1161" s="198">
        <v>23.8</v>
      </c>
      <c r="E1161" s="198">
        <v>15.9</v>
      </c>
      <c r="F1161" s="198">
        <v>10.3</v>
      </c>
      <c r="G1161" s="198">
        <v>10.199999999999999</v>
      </c>
      <c r="H1161" s="198">
        <v>4.2</v>
      </c>
      <c r="I1161" s="198">
        <v>1.1000000000000001</v>
      </c>
      <c r="J1161" s="198">
        <v>5.0999999999999996</v>
      </c>
      <c r="K1161" s="198">
        <v>2.8</v>
      </c>
      <c r="L1161" s="198">
        <v>8.6999999999999993</v>
      </c>
      <c r="M1161" s="198">
        <v>7.8</v>
      </c>
      <c r="N1161" s="206">
        <v>15.7</v>
      </c>
    </row>
    <row r="1162" spans="1:14">
      <c r="A1162" s="205" t="s">
        <v>922</v>
      </c>
      <c r="B1162" s="197">
        <v>16</v>
      </c>
      <c r="C1162" s="198">
        <v>22.4</v>
      </c>
      <c r="D1162" s="198">
        <v>21.8</v>
      </c>
      <c r="E1162" s="198">
        <v>18.600000000000001</v>
      </c>
      <c r="F1162" s="198">
        <v>9</v>
      </c>
      <c r="G1162" s="198">
        <v>11.2</v>
      </c>
      <c r="H1162" s="198">
        <v>5.3</v>
      </c>
      <c r="I1162" s="198">
        <v>-2.1</v>
      </c>
      <c r="J1162" s="198">
        <v>2.5</v>
      </c>
      <c r="K1162" s="198">
        <v>2.8</v>
      </c>
      <c r="L1162" s="198">
        <v>12.7</v>
      </c>
      <c r="M1162" s="198">
        <v>8</v>
      </c>
      <c r="N1162" s="206">
        <v>19.600000000000001</v>
      </c>
    </row>
    <row r="1163" spans="1:14">
      <c r="A1163" s="205" t="s">
        <v>922</v>
      </c>
      <c r="B1163" s="197">
        <v>17</v>
      </c>
      <c r="C1163" s="198">
        <v>25.3</v>
      </c>
      <c r="D1163" s="198">
        <v>18.100000000000001</v>
      </c>
      <c r="E1163" s="198">
        <v>19.7</v>
      </c>
      <c r="F1163" s="198">
        <v>7.6</v>
      </c>
      <c r="G1163" s="198">
        <v>11.4</v>
      </c>
      <c r="H1163" s="198">
        <v>4.9000000000000004</v>
      </c>
      <c r="I1163" s="198">
        <v>-3.2</v>
      </c>
      <c r="J1163" s="198">
        <v>2.2000000000000002</v>
      </c>
      <c r="K1163" s="198">
        <v>3.5</v>
      </c>
      <c r="L1163" s="198">
        <v>10.4</v>
      </c>
      <c r="M1163" s="198">
        <v>9.6</v>
      </c>
      <c r="N1163" s="206">
        <v>15.6</v>
      </c>
    </row>
    <row r="1164" spans="1:14">
      <c r="A1164" s="205" t="s">
        <v>922</v>
      </c>
      <c r="B1164" s="197">
        <v>18</v>
      </c>
      <c r="C1164" s="198">
        <v>26.7</v>
      </c>
      <c r="D1164" s="198">
        <v>15.1</v>
      </c>
      <c r="E1164" s="198">
        <v>15.1</v>
      </c>
      <c r="F1164" s="198">
        <v>6</v>
      </c>
      <c r="G1164" s="198">
        <v>12.9</v>
      </c>
      <c r="H1164" s="198">
        <v>7.3</v>
      </c>
      <c r="I1164" s="198">
        <v>-7.2</v>
      </c>
      <c r="J1164" s="198">
        <v>3.1</v>
      </c>
      <c r="K1164" s="198">
        <v>4</v>
      </c>
      <c r="L1164" s="198">
        <v>9.4</v>
      </c>
      <c r="M1164" s="198">
        <v>12.8</v>
      </c>
      <c r="N1164" s="206">
        <v>18.3</v>
      </c>
    </row>
    <row r="1165" spans="1:14">
      <c r="A1165" s="205" t="s">
        <v>922</v>
      </c>
      <c r="B1165" s="197">
        <v>19</v>
      </c>
      <c r="C1165" s="198">
        <v>27.3</v>
      </c>
      <c r="D1165" s="198">
        <v>16.5</v>
      </c>
      <c r="E1165" s="198">
        <v>14.5</v>
      </c>
      <c r="F1165" s="198">
        <v>7.8</v>
      </c>
      <c r="G1165" s="198">
        <v>10.6</v>
      </c>
      <c r="H1165" s="198">
        <v>6.1</v>
      </c>
      <c r="I1165" s="198">
        <v>-8.6</v>
      </c>
      <c r="J1165" s="198">
        <v>3.1</v>
      </c>
      <c r="K1165" s="198">
        <v>5.0999999999999996</v>
      </c>
      <c r="L1165" s="198">
        <v>8.5</v>
      </c>
      <c r="M1165" s="198">
        <v>14.4</v>
      </c>
      <c r="N1165" s="206">
        <v>18.5</v>
      </c>
    </row>
    <row r="1166" spans="1:14">
      <c r="A1166" s="205" t="s">
        <v>922</v>
      </c>
      <c r="B1166" s="197">
        <v>20</v>
      </c>
      <c r="C1166" s="198">
        <v>23</v>
      </c>
      <c r="D1166" s="198">
        <v>16.2</v>
      </c>
      <c r="E1166" s="198">
        <v>12.6</v>
      </c>
      <c r="F1166" s="198">
        <v>6.5</v>
      </c>
      <c r="G1166" s="198">
        <v>6.5</v>
      </c>
      <c r="H1166" s="198">
        <v>4.3</v>
      </c>
      <c r="I1166" s="198">
        <v>-5.7</v>
      </c>
      <c r="J1166" s="198">
        <v>3.8</v>
      </c>
      <c r="K1166" s="198">
        <v>4.8</v>
      </c>
      <c r="L1166" s="198">
        <v>7</v>
      </c>
      <c r="M1166" s="198">
        <v>17.5</v>
      </c>
      <c r="N1166" s="206">
        <v>16.2</v>
      </c>
    </row>
    <row r="1167" spans="1:14">
      <c r="A1167" s="205" t="s">
        <v>922</v>
      </c>
      <c r="B1167" s="197">
        <v>21</v>
      </c>
      <c r="C1167" s="198">
        <v>25.6</v>
      </c>
      <c r="D1167" s="198">
        <v>17.600000000000001</v>
      </c>
      <c r="E1167" s="198">
        <v>13.4</v>
      </c>
      <c r="F1167" s="198">
        <v>8.6</v>
      </c>
      <c r="G1167" s="198">
        <v>1.9</v>
      </c>
      <c r="H1167" s="198">
        <v>5.5</v>
      </c>
      <c r="I1167" s="198">
        <v>-5.8</v>
      </c>
      <c r="J1167" s="198">
        <v>10.7</v>
      </c>
      <c r="K1167" s="198">
        <v>6.1</v>
      </c>
      <c r="L1167" s="198">
        <v>9</v>
      </c>
      <c r="M1167" s="198">
        <v>16.8</v>
      </c>
      <c r="N1167" s="206">
        <v>17.7</v>
      </c>
    </row>
    <row r="1168" spans="1:14">
      <c r="A1168" s="205" t="s">
        <v>922</v>
      </c>
      <c r="B1168" s="197">
        <v>22</v>
      </c>
      <c r="C1168" s="198">
        <v>28.1</v>
      </c>
      <c r="D1168" s="198">
        <v>17.100000000000001</v>
      </c>
      <c r="E1168" s="198">
        <v>14.7</v>
      </c>
      <c r="F1168" s="198">
        <v>9.5</v>
      </c>
      <c r="G1168" s="198">
        <v>1</v>
      </c>
      <c r="H1168" s="198">
        <v>9.5</v>
      </c>
      <c r="I1168" s="198">
        <v>-8.4</v>
      </c>
      <c r="J1168" s="198">
        <v>11.5</v>
      </c>
      <c r="K1168" s="198">
        <v>6</v>
      </c>
      <c r="L1168" s="198">
        <v>10.1</v>
      </c>
      <c r="M1168" s="198">
        <v>21.2</v>
      </c>
      <c r="N1168" s="206">
        <v>20.7</v>
      </c>
    </row>
    <row r="1169" spans="1:14">
      <c r="A1169" s="205" t="s">
        <v>922</v>
      </c>
      <c r="B1169" s="197">
        <v>23</v>
      </c>
      <c r="C1169" s="198">
        <v>21.6</v>
      </c>
      <c r="D1169" s="198">
        <v>18.600000000000001</v>
      </c>
      <c r="E1169" s="198">
        <v>12</v>
      </c>
      <c r="F1169" s="198">
        <v>8.3000000000000007</v>
      </c>
      <c r="G1169" s="198">
        <v>0.7</v>
      </c>
      <c r="H1169" s="198">
        <v>8.6999999999999993</v>
      </c>
      <c r="I1169" s="198">
        <v>-5.5</v>
      </c>
      <c r="J1169" s="198">
        <v>2.6</v>
      </c>
      <c r="K1169" s="198">
        <v>5.7</v>
      </c>
      <c r="L1169" s="198">
        <v>7.6</v>
      </c>
      <c r="M1169" s="198">
        <v>19.7</v>
      </c>
      <c r="N1169" s="206">
        <v>25.5</v>
      </c>
    </row>
    <row r="1170" spans="1:14">
      <c r="A1170" s="205" t="s">
        <v>922</v>
      </c>
      <c r="B1170" s="197">
        <v>24</v>
      </c>
      <c r="C1170" s="198">
        <v>24.2</v>
      </c>
      <c r="D1170" s="198">
        <v>22.1</v>
      </c>
      <c r="E1170" s="198">
        <v>12.8</v>
      </c>
      <c r="F1170" s="198">
        <v>7.5</v>
      </c>
      <c r="G1170" s="198">
        <v>-0.3</v>
      </c>
      <c r="H1170" s="198">
        <v>5.6</v>
      </c>
      <c r="I1170" s="198">
        <v>0.4</v>
      </c>
      <c r="J1170" s="198">
        <v>1.5</v>
      </c>
      <c r="K1170" s="198">
        <v>3.8</v>
      </c>
      <c r="L1170" s="198">
        <v>3.3</v>
      </c>
      <c r="M1170" s="198">
        <v>16.600000000000001</v>
      </c>
      <c r="N1170" s="206">
        <v>26.1</v>
      </c>
    </row>
    <row r="1171" spans="1:14">
      <c r="A1171" s="205" t="s">
        <v>922</v>
      </c>
      <c r="B1171" s="197">
        <v>25</v>
      </c>
      <c r="C1171" s="198">
        <v>24.2</v>
      </c>
      <c r="D1171" s="198">
        <v>17.2</v>
      </c>
      <c r="E1171" s="198">
        <v>14.4</v>
      </c>
      <c r="F1171" s="198">
        <v>8</v>
      </c>
      <c r="G1171" s="198">
        <v>0.8</v>
      </c>
      <c r="H1171" s="198">
        <v>8.8000000000000007</v>
      </c>
      <c r="I1171" s="198">
        <v>2.4</v>
      </c>
      <c r="J1171" s="198">
        <v>1.4</v>
      </c>
      <c r="K1171" s="198">
        <v>5</v>
      </c>
      <c r="L1171" s="198">
        <v>4</v>
      </c>
      <c r="M1171" s="198">
        <v>14.2</v>
      </c>
      <c r="N1171" s="206">
        <v>24.3</v>
      </c>
    </row>
    <row r="1172" spans="1:14">
      <c r="A1172" s="205" t="s">
        <v>922</v>
      </c>
      <c r="B1172" s="197">
        <v>26</v>
      </c>
      <c r="C1172" s="198">
        <v>17</v>
      </c>
      <c r="D1172" s="198">
        <v>19.899999999999999</v>
      </c>
      <c r="E1172" s="198">
        <v>13.9</v>
      </c>
      <c r="F1172" s="198">
        <v>8.4</v>
      </c>
      <c r="G1172" s="198">
        <v>2.2000000000000002</v>
      </c>
      <c r="H1172" s="198">
        <v>10.3</v>
      </c>
      <c r="I1172" s="198">
        <v>2.8</v>
      </c>
      <c r="J1172" s="198">
        <v>-0.4</v>
      </c>
      <c r="K1172" s="198">
        <v>6</v>
      </c>
      <c r="L1172" s="198">
        <v>5.6</v>
      </c>
      <c r="M1172" s="198">
        <v>16.2</v>
      </c>
      <c r="N1172" s="206">
        <v>18.100000000000001</v>
      </c>
    </row>
    <row r="1173" spans="1:14">
      <c r="A1173" s="205" t="s">
        <v>922</v>
      </c>
      <c r="B1173" s="197">
        <v>27</v>
      </c>
      <c r="C1173" s="198">
        <v>16.7</v>
      </c>
      <c r="D1173" s="198">
        <v>23.1</v>
      </c>
      <c r="E1173" s="198">
        <v>12</v>
      </c>
      <c r="F1173" s="198">
        <v>9.8000000000000007</v>
      </c>
      <c r="G1173" s="198">
        <v>2.2999999999999998</v>
      </c>
      <c r="H1173" s="198">
        <v>4.5999999999999996</v>
      </c>
      <c r="I1173" s="198">
        <v>9.6999999999999993</v>
      </c>
      <c r="J1173" s="198">
        <v>0</v>
      </c>
      <c r="K1173" s="198">
        <v>8.5</v>
      </c>
      <c r="L1173" s="198">
        <v>5.4</v>
      </c>
      <c r="M1173" s="198">
        <v>17.3</v>
      </c>
      <c r="N1173" s="206">
        <v>16.5</v>
      </c>
    </row>
    <row r="1174" spans="1:14">
      <c r="A1174" s="205" t="s">
        <v>922</v>
      </c>
      <c r="B1174" s="197">
        <v>28</v>
      </c>
      <c r="C1174" s="198">
        <v>20</v>
      </c>
      <c r="D1174" s="198">
        <v>23.5</v>
      </c>
      <c r="E1174" s="198">
        <v>11.4</v>
      </c>
      <c r="F1174" s="198">
        <v>9.6</v>
      </c>
      <c r="G1174" s="198">
        <v>2.2000000000000002</v>
      </c>
      <c r="H1174" s="198">
        <v>6.6</v>
      </c>
      <c r="I1174" s="198">
        <v>4.5</v>
      </c>
      <c r="J1174" s="198">
        <v>4</v>
      </c>
      <c r="K1174" s="198">
        <v>11</v>
      </c>
      <c r="L1174" s="198">
        <v>5.4</v>
      </c>
      <c r="M1174" s="198">
        <v>18.899999999999999</v>
      </c>
      <c r="N1174" s="206">
        <v>19.100000000000001</v>
      </c>
    </row>
    <row r="1175" spans="1:14">
      <c r="A1175" s="205" t="s">
        <v>922</v>
      </c>
      <c r="B1175" s="197">
        <v>29</v>
      </c>
      <c r="C1175" s="198">
        <v>16</v>
      </c>
      <c r="D1175" s="198">
        <v>22.9</v>
      </c>
      <c r="E1175" s="198">
        <v>11.1</v>
      </c>
      <c r="F1175" s="198">
        <v>9</v>
      </c>
      <c r="G1175" s="198">
        <v>4.7</v>
      </c>
      <c r="H1175" s="198">
        <v>3.9</v>
      </c>
      <c r="I1175" s="198">
        <v>4.5999999999999996</v>
      </c>
      <c r="J1175" s="198">
        <v>1.6</v>
      </c>
      <c r="K1175" s="198">
        <v>8.6</v>
      </c>
      <c r="L1175" s="198">
        <v>7.9</v>
      </c>
      <c r="M1175" s="198">
        <v>21.8</v>
      </c>
      <c r="N1175" s="206">
        <v>21.4</v>
      </c>
    </row>
    <row r="1176" spans="1:14">
      <c r="A1176" s="205" t="s">
        <v>922</v>
      </c>
      <c r="B1176" s="197">
        <v>30</v>
      </c>
      <c r="C1176" s="198">
        <v>16.899999999999999</v>
      </c>
      <c r="D1176" s="198">
        <v>25.1</v>
      </c>
      <c r="E1176" s="198">
        <v>8.1</v>
      </c>
      <c r="F1176" s="198">
        <v>9.1999999999999993</v>
      </c>
      <c r="G1176" s="198">
        <v>6.8</v>
      </c>
      <c r="H1176" s="198">
        <v>-1.1000000000000001</v>
      </c>
      <c r="I1176" s="198">
        <v>7.8</v>
      </c>
      <c r="J1176" s="198"/>
      <c r="K1176" s="198">
        <v>9.1999999999999993</v>
      </c>
      <c r="L1176" s="198">
        <v>12.2</v>
      </c>
      <c r="M1176" s="198">
        <v>19.100000000000001</v>
      </c>
      <c r="N1176" s="206">
        <v>20.2</v>
      </c>
    </row>
    <row r="1177" spans="1:14" ht="15" thickBot="1">
      <c r="A1177" s="213" t="s">
        <v>922</v>
      </c>
      <c r="B1177" s="214">
        <v>31</v>
      </c>
      <c r="C1177" s="215">
        <v>16.2</v>
      </c>
      <c r="D1177" s="215">
        <v>25.1</v>
      </c>
      <c r="E1177" s="215"/>
      <c r="F1177" s="215">
        <v>8</v>
      </c>
      <c r="G1177" s="215"/>
      <c r="H1177" s="215">
        <v>-2.6</v>
      </c>
      <c r="I1177" s="215">
        <v>4</v>
      </c>
      <c r="J1177" s="215"/>
      <c r="K1177" s="215">
        <v>11.4</v>
      </c>
      <c r="L1177" s="215"/>
      <c r="M1177" s="215">
        <v>18.100000000000001</v>
      </c>
      <c r="N1177" s="216"/>
    </row>
    <row r="1178" spans="1:14">
      <c r="A1178" s="217" t="s">
        <v>652</v>
      </c>
      <c r="B1178" s="218" t="s">
        <v>211</v>
      </c>
      <c r="C1178" s="219">
        <v>0</v>
      </c>
      <c r="D1178" s="219">
        <v>0</v>
      </c>
      <c r="E1178" s="219">
        <v>12</v>
      </c>
      <c r="F1178" s="219">
        <v>27</v>
      </c>
      <c r="G1178" s="219">
        <v>30</v>
      </c>
      <c r="H1178" s="219">
        <v>31</v>
      </c>
      <c r="I1178" s="219">
        <v>31</v>
      </c>
      <c r="J1178" s="219">
        <v>29</v>
      </c>
      <c r="K1178" s="219">
        <v>31</v>
      </c>
      <c r="L1178" s="219">
        <v>29</v>
      </c>
      <c r="M1178" s="219">
        <v>10</v>
      </c>
      <c r="N1178" s="220">
        <v>1</v>
      </c>
    </row>
    <row r="1179" spans="1:14" ht="15" thickBot="1">
      <c r="A1179" s="209" t="s">
        <v>651</v>
      </c>
      <c r="B1179" s="210" t="s">
        <v>650</v>
      </c>
      <c r="C1179" s="211">
        <v>21.590322580645168</v>
      </c>
      <c r="D1179" s="211">
        <v>22.900000000000006</v>
      </c>
      <c r="E1179" s="211">
        <v>14.593333333333334</v>
      </c>
      <c r="F1179" s="211">
        <v>9.0870967741935491</v>
      </c>
      <c r="G1179" s="211">
        <v>6.8533333333333326</v>
      </c>
      <c r="H1179" s="211">
        <v>5.1419354838709692</v>
      </c>
      <c r="I1179" s="211">
        <v>-0.58064516129032273</v>
      </c>
      <c r="J1179" s="211">
        <v>4.5241379310344811</v>
      </c>
      <c r="K1179" s="211">
        <v>4.7612903225806447</v>
      </c>
      <c r="L1179" s="211">
        <v>9.1399999999999988</v>
      </c>
      <c r="M1179" s="211">
        <v>14.980645161290324</v>
      </c>
      <c r="N1179" s="212">
        <v>18.750000000000004</v>
      </c>
    </row>
    <row r="1180" spans="1:14">
      <c r="B1180" s="108"/>
      <c r="C1180" s="105"/>
      <c r="D1180" s="105"/>
      <c r="E1180" s="107"/>
      <c r="F1180" s="105"/>
      <c r="G1180" s="105"/>
      <c r="H1180" s="106"/>
      <c r="I1180" s="105"/>
      <c r="J1180" s="105"/>
      <c r="K1180" s="105"/>
      <c r="L1180" s="105"/>
      <c r="M1180" s="105"/>
      <c r="N1180" s="105"/>
    </row>
    <row r="1181" spans="1:14" ht="15" thickBot="1">
      <c r="A1181" s="96" t="s">
        <v>1139</v>
      </c>
      <c r="C1181" s="105"/>
      <c r="D1181" s="105"/>
      <c r="E1181" s="107"/>
      <c r="F1181" s="105"/>
      <c r="G1181" s="105"/>
      <c r="H1181" s="106"/>
      <c r="I1181" s="105"/>
      <c r="J1181" s="105"/>
      <c r="K1181" s="105"/>
      <c r="L1181" s="105"/>
      <c r="M1181" s="105"/>
      <c r="N1181" s="105"/>
    </row>
    <row r="1182" spans="1:14">
      <c r="A1182" s="109"/>
      <c r="B1182" s="233" t="s">
        <v>236</v>
      </c>
      <c r="C1182" s="234" t="s">
        <v>666</v>
      </c>
      <c r="D1182" s="234" t="s">
        <v>666</v>
      </c>
      <c r="E1182" s="234" t="s">
        <v>666</v>
      </c>
      <c r="F1182" s="234" t="s">
        <v>666</v>
      </c>
      <c r="G1182" s="234" t="s">
        <v>666</v>
      </c>
      <c r="H1182" s="234" t="s">
        <v>666</v>
      </c>
      <c r="I1182" s="234" t="s">
        <v>1108</v>
      </c>
      <c r="J1182" s="234" t="s">
        <v>1108</v>
      </c>
      <c r="K1182" s="234" t="s">
        <v>1108</v>
      </c>
      <c r="L1182" s="234" t="s">
        <v>1108</v>
      </c>
      <c r="M1182" s="234" t="s">
        <v>1108</v>
      </c>
      <c r="N1182" s="235" t="s">
        <v>1108</v>
      </c>
    </row>
    <row r="1183" spans="1:14" ht="15" thickBot="1">
      <c r="A1183" s="109"/>
      <c r="B1183" s="238" t="s">
        <v>195</v>
      </c>
      <c r="C1183" s="236" t="s">
        <v>665</v>
      </c>
      <c r="D1183" s="236" t="s">
        <v>664</v>
      </c>
      <c r="E1183" s="236" t="s">
        <v>663</v>
      </c>
      <c r="F1183" s="236" t="s">
        <v>662</v>
      </c>
      <c r="G1183" s="236" t="s">
        <v>661</v>
      </c>
      <c r="H1183" s="236" t="s">
        <v>660</v>
      </c>
      <c r="I1183" s="236" t="s">
        <v>659</v>
      </c>
      <c r="J1183" s="236" t="s">
        <v>658</v>
      </c>
      <c r="K1183" s="236" t="s">
        <v>657</v>
      </c>
      <c r="L1183" s="236" t="s">
        <v>656</v>
      </c>
      <c r="M1183" s="236" t="s">
        <v>655</v>
      </c>
      <c r="N1183" s="237" t="s">
        <v>654</v>
      </c>
    </row>
    <row r="1184" spans="1:14" ht="15" thickBot="1">
      <c r="A1184" s="195" t="s">
        <v>742</v>
      </c>
      <c r="B1184" s="196" t="s">
        <v>653</v>
      </c>
    </row>
    <row r="1185" spans="1:14">
      <c r="A1185" s="201" t="s">
        <v>928</v>
      </c>
      <c r="B1185" s="202">
        <v>1</v>
      </c>
      <c r="C1185" s="203">
        <v>23.1</v>
      </c>
      <c r="D1185" s="203">
        <v>19.8</v>
      </c>
      <c r="E1185" s="203">
        <v>22.2</v>
      </c>
      <c r="F1185" s="203">
        <v>8.8000000000000007</v>
      </c>
      <c r="G1185" s="203">
        <v>3.8</v>
      </c>
      <c r="H1185" s="203">
        <v>8.1999999999999993</v>
      </c>
      <c r="I1185" s="203">
        <v>0.2</v>
      </c>
      <c r="J1185" s="203">
        <v>9.6999999999999993</v>
      </c>
      <c r="K1185" s="203">
        <v>-1</v>
      </c>
      <c r="L1185" s="203">
        <v>3.8</v>
      </c>
      <c r="M1185" s="203">
        <v>11.6</v>
      </c>
      <c r="N1185" s="204">
        <v>13</v>
      </c>
    </row>
    <row r="1186" spans="1:14">
      <c r="A1186" s="205" t="s">
        <v>928</v>
      </c>
      <c r="B1186" s="197">
        <v>2</v>
      </c>
      <c r="C1186" s="198">
        <v>23.5</v>
      </c>
      <c r="D1186" s="198">
        <v>19.8</v>
      </c>
      <c r="E1186" s="198">
        <v>15.7</v>
      </c>
      <c r="F1186" s="198">
        <v>11.3</v>
      </c>
      <c r="G1186" s="198">
        <v>-0.2</v>
      </c>
      <c r="H1186" s="198">
        <v>7.6</v>
      </c>
      <c r="I1186" s="198">
        <v>-1.2</v>
      </c>
      <c r="J1186" s="198">
        <v>9</v>
      </c>
      <c r="K1186" s="198">
        <v>1.8</v>
      </c>
      <c r="L1186" s="198">
        <v>8.1999999999999993</v>
      </c>
      <c r="M1186" s="198">
        <v>11.4</v>
      </c>
      <c r="N1186" s="206">
        <v>13.8</v>
      </c>
    </row>
    <row r="1187" spans="1:14">
      <c r="A1187" s="205" t="s">
        <v>928</v>
      </c>
      <c r="B1187" s="197">
        <v>3</v>
      </c>
      <c r="C1187" s="198">
        <v>24.5</v>
      </c>
      <c r="D1187" s="198">
        <v>21.2</v>
      </c>
      <c r="E1187" s="198">
        <v>14.8</v>
      </c>
      <c r="F1187" s="198">
        <v>10.4</v>
      </c>
      <c r="G1187" s="198">
        <v>-0.6</v>
      </c>
      <c r="H1187" s="198">
        <v>4.4000000000000004</v>
      </c>
      <c r="I1187" s="198">
        <v>-5.2</v>
      </c>
      <c r="J1187" s="198">
        <v>2.4</v>
      </c>
      <c r="K1187" s="198">
        <v>0.4</v>
      </c>
      <c r="L1187" s="198">
        <v>10.5</v>
      </c>
      <c r="M1187" s="198">
        <v>11.5</v>
      </c>
      <c r="N1187" s="206">
        <v>14.1</v>
      </c>
    </row>
    <row r="1188" spans="1:14">
      <c r="A1188" s="205" t="s">
        <v>928</v>
      </c>
      <c r="B1188" s="197">
        <v>4</v>
      </c>
      <c r="C1188" s="198">
        <v>26.1</v>
      </c>
      <c r="D1188" s="198">
        <v>24.2</v>
      </c>
      <c r="E1188" s="198">
        <v>13.7</v>
      </c>
      <c r="F1188" s="198">
        <v>11.4</v>
      </c>
      <c r="G1188" s="198">
        <v>5.7</v>
      </c>
      <c r="H1188" s="198">
        <v>5.4</v>
      </c>
      <c r="I1188" s="198">
        <v>-4.9000000000000004</v>
      </c>
      <c r="J1188" s="198">
        <v>1.1000000000000001</v>
      </c>
      <c r="K1188" s="198">
        <v>1.4</v>
      </c>
      <c r="L1188" s="198">
        <v>12.4</v>
      </c>
      <c r="M1188" s="198">
        <v>7.1</v>
      </c>
      <c r="N1188" s="206">
        <v>17.3</v>
      </c>
    </row>
    <row r="1189" spans="1:14">
      <c r="A1189" s="205" t="s">
        <v>928</v>
      </c>
      <c r="B1189" s="197">
        <v>5</v>
      </c>
      <c r="C1189" s="198">
        <v>26.8</v>
      </c>
      <c r="D1189" s="198">
        <v>23.3</v>
      </c>
      <c r="E1189" s="198">
        <v>13.6</v>
      </c>
      <c r="F1189" s="198">
        <v>11.5</v>
      </c>
      <c r="G1189" s="198">
        <v>8.5</v>
      </c>
      <c r="H1189" s="198">
        <v>6.1</v>
      </c>
      <c r="I1189" s="198">
        <v>1.6</v>
      </c>
      <c r="J1189" s="198">
        <v>2.9</v>
      </c>
      <c r="K1189" s="198">
        <v>2.4</v>
      </c>
      <c r="L1189" s="198">
        <v>15.6</v>
      </c>
      <c r="M1189" s="198">
        <v>10</v>
      </c>
      <c r="N1189" s="206">
        <v>17.8</v>
      </c>
    </row>
    <row r="1190" spans="1:14">
      <c r="A1190" s="205" t="s">
        <v>928</v>
      </c>
      <c r="B1190" s="197">
        <v>6</v>
      </c>
      <c r="C1190" s="198">
        <v>23.5</v>
      </c>
      <c r="D1190" s="198">
        <v>25.1</v>
      </c>
      <c r="E1190" s="198">
        <v>11.4</v>
      </c>
      <c r="F1190" s="198">
        <v>13.2</v>
      </c>
      <c r="G1190" s="198">
        <v>11.2</v>
      </c>
      <c r="H1190" s="198">
        <v>5.9</v>
      </c>
      <c r="I1190" s="198">
        <v>1.7</v>
      </c>
      <c r="J1190" s="198">
        <v>4.4000000000000004</v>
      </c>
      <c r="K1190" s="198">
        <v>1.4</v>
      </c>
      <c r="L1190" s="198">
        <v>11.8</v>
      </c>
      <c r="M1190" s="198">
        <v>15.9</v>
      </c>
      <c r="N1190" s="206">
        <v>19.2</v>
      </c>
    </row>
    <row r="1191" spans="1:14">
      <c r="A1191" s="205" t="s">
        <v>928</v>
      </c>
      <c r="B1191" s="197">
        <v>7</v>
      </c>
      <c r="C1191" s="198">
        <v>26.4</v>
      </c>
      <c r="D1191" s="198">
        <v>28.2</v>
      </c>
      <c r="E1191" s="198">
        <v>10.5</v>
      </c>
      <c r="F1191" s="198">
        <v>13.1</v>
      </c>
      <c r="G1191" s="198">
        <v>13.6</v>
      </c>
      <c r="H1191" s="198">
        <v>5.6</v>
      </c>
      <c r="I1191" s="198">
        <v>1.7</v>
      </c>
      <c r="J1191" s="198">
        <v>0.4</v>
      </c>
      <c r="K1191" s="198">
        <v>0.6</v>
      </c>
      <c r="L1191" s="198">
        <v>8.8000000000000007</v>
      </c>
      <c r="M1191" s="198">
        <v>15.8</v>
      </c>
      <c r="N1191" s="206">
        <v>17.7</v>
      </c>
    </row>
    <row r="1192" spans="1:14">
      <c r="A1192" s="205" t="s">
        <v>928</v>
      </c>
      <c r="B1192" s="197">
        <v>8</v>
      </c>
      <c r="C1192" s="198">
        <v>17.5</v>
      </c>
      <c r="D1192" s="198">
        <v>24.7</v>
      </c>
      <c r="E1192" s="198">
        <v>10.1</v>
      </c>
      <c r="F1192" s="198">
        <v>11.7</v>
      </c>
      <c r="G1192" s="198">
        <v>11.5</v>
      </c>
      <c r="H1192" s="198">
        <v>1</v>
      </c>
      <c r="I1192" s="198">
        <v>1.5</v>
      </c>
      <c r="J1192" s="198">
        <v>5.4</v>
      </c>
      <c r="K1192" s="198">
        <v>-0.9</v>
      </c>
      <c r="L1192" s="198">
        <v>7.4</v>
      </c>
      <c r="M1192" s="198">
        <v>15.4</v>
      </c>
      <c r="N1192" s="206">
        <v>15.1</v>
      </c>
    </row>
    <row r="1193" spans="1:14">
      <c r="A1193" s="205" t="s">
        <v>928</v>
      </c>
      <c r="B1193" s="197">
        <v>9</v>
      </c>
      <c r="C1193" s="198">
        <v>13.8</v>
      </c>
      <c r="D1193" s="198">
        <v>26.4</v>
      </c>
      <c r="E1193" s="198">
        <v>9.6</v>
      </c>
      <c r="F1193" s="198">
        <v>11.5</v>
      </c>
      <c r="G1193" s="198">
        <v>13.1</v>
      </c>
      <c r="H1193" s="198">
        <v>2</v>
      </c>
      <c r="I1193" s="198">
        <v>0.8</v>
      </c>
      <c r="J1193" s="198">
        <v>8.3000000000000007</v>
      </c>
      <c r="K1193" s="198">
        <v>0.4</v>
      </c>
      <c r="L1193" s="198">
        <v>7.7</v>
      </c>
      <c r="M1193" s="198">
        <v>16.5</v>
      </c>
      <c r="N1193" s="206">
        <v>14.8</v>
      </c>
    </row>
    <row r="1194" spans="1:14">
      <c r="A1194" s="205" t="s">
        <v>928</v>
      </c>
      <c r="B1194" s="197">
        <v>10</v>
      </c>
      <c r="C1194" s="198">
        <v>15.7</v>
      </c>
      <c r="D1194" s="198">
        <v>25.5</v>
      </c>
      <c r="E1194" s="198">
        <v>9.4</v>
      </c>
      <c r="F1194" s="198">
        <v>8.1999999999999993</v>
      </c>
      <c r="G1194" s="198">
        <v>13.2</v>
      </c>
      <c r="H1194" s="198">
        <v>-0.4</v>
      </c>
      <c r="I1194" s="198">
        <v>3.4</v>
      </c>
      <c r="J1194" s="198">
        <v>1.8</v>
      </c>
      <c r="K1194" s="198">
        <v>2.9</v>
      </c>
      <c r="L1194" s="198">
        <v>7.6</v>
      </c>
      <c r="M1194" s="198">
        <v>16.600000000000001</v>
      </c>
      <c r="N1194" s="206">
        <v>16</v>
      </c>
    </row>
    <row r="1195" spans="1:14">
      <c r="A1195" s="205" t="s">
        <v>928</v>
      </c>
      <c r="B1195" s="197">
        <v>11</v>
      </c>
      <c r="C1195" s="198">
        <v>19.3</v>
      </c>
      <c r="D1195" s="198">
        <v>25.5</v>
      </c>
      <c r="E1195" s="198">
        <v>12.4</v>
      </c>
      <c r="F1195" s="198">
        <v>5.0999999999999996</v>
      </c>
      <c r="G1195" s="198">
        <v>11.5</v>
      </c>
      <c r="H1195" s="198">
        <v>2.8</v>
      </c>
      <c r="I1195" s="198">
        <v>4.2</v>
      </c>
      <c r="J1195" s="198">
        <v>1.2</v>
      </c>
      <c r="K1195" s="198">
        <v>3.8</v>
      </c>
      <c r="L1195" s="198">
        <v>7.2</v>
      </c>
      <c r="M1195" s="198">
        <v>15.1</v>
      </c>
      <c r="N1195" s="206">
        <v>15.1</v>
      </c>
    </row>
    <row r="1196" spans="1:14">
      <c r="A1196" s="205" t="s">
        <v>928</v>
      </c>
      <c r="B1196" s="197">
        <v>12</v>
      </c>
      <c r="C1196" s="198">
        <v>22.8</v>
      </c>
      <c r="D1196" s="198">
        <v>27</v>
      </c>
      <c r="E1196" s="198">
        <v>14.6</v>
      </c>
      <c r="F1196" s="198">
        <v>3.4</v>
      </c>
      <c r="G1196" s="198">
        <v>8.1999999999999993</v>
      </c>
      <c r="H1196" s="198">
        <v>5.0999999999999996</v>
      </c>
      <c r="I1196" s="198">
        <v>3.3</v>
      </c>
      <c r="J1196" s="198">
        <v>0.7</v>
      </c>
      <c r="K1196" s="198">
        <v>2.4</v>
      </c>
      <c r="L1196" s="198">
        <v>10.6</v>
      </c>
      <c r="M1196" s="198">
        <v>13.1</v>
      </c>
      <c r="N1196" s="206">
        <v>15.6</v>
      </c>
    </row>
    <row r="1197" spans="1:14">
      <c r="A1197" s="205" t="s">
        <v>928</v>
      </c>
      <c r="B1197" s="197">
        <v>13</v>
      </c>
      <c r="C1197" s="198">
        <v>16.5</v>
      </c>
      <c r="D1197" s="198">
        <v>27.1</v>
      </c>
      <c r="E1197" s="198">
        <v>17.100000000000001</v>
      </c>
      <c r="F1197" s="198">
        <v>1.7</v>
      </c>
      <c r="G1197" s="198">
        <v>6.8</v>
      </c>
      <c r="H1197" s="198">
        <v>4.7</v>
      </c>
      <c r="I1197" s="198">
        <v>1.7</v>
      </c>
      <c r="J1197" s="198">
        <v>1.2</v>
      </c>
      <c r="K1197" s="198">
        <v>2.4</v>
      </c>
      <c r="L1197" s="198">
        <v>11.2</v>
      </c>
      <c r="M1197" s="198">
        <v>12.4</v>
      </c>
      <c r="N1197" s="206">
        <v>14.3</v>
      </c>
    </row>
    <row r="1198" spans="1:14">
      <c r="A1198" s="205" t="s">
        <v>928</v>
      </c>
      <c r="B1198" s="197">
        <v>14</v>
      </c>
      <c r="C1198" s="198">
        <v>18.7</v>
      </c>
      <c r="D1198" s="198">
        <v>26.9</v>
      </c>
      <c r="E1198" s="198">
        <v>14.2</v>
      </c>
      <c r="F1198" s="198">
        <v>4.2</v>
      </c>
      <c r="G1198" s="198">
        <v>6</v>
      </c>
      <c r="H1198" s="198">
        <v>3.5</v>
      </c>
      <c r="I1198" s="198">
        <v>0.1</v>
      </c>
      <c r="J1198" s="198">
        <v>5.2</v>
      </c>
      <c r="K1198" s="198">
        <v>1.6</v>
      </c>
      <c r="L1198" s="198">
        <v>7.7</v>
      </c>
      <c r="M1198" s="198">
        <v>10</v>
      </c>
      <c r="N1198" s="206">
        <v>16</v>
      </c>
    </row>
    <row r="1199" spans="1:14">
      <c r="A1199" s="205" t="s">
        <v>928</v>
      </c>
      <c r="B1199" s="197">
        <v>15</v>
      </c>
      <c r="C1199" s="198">
        <v>18.8</v>
      </c>
      <c r="D1199" s="198">
        <v>21</v>
      </c>
      <c r="E1199" s="198">
        <v>15.1</v>
      </c>
      <c r="F1199" s="198">
        <v>6</v>
      </c>
      <c r="G1199" s="198">
        <v>9.5</v>
      </c>
      <c r="H1199" s="198">
        <v>4.3</v>
      </c>
      <c r="I1199" s="198">
        <v>-0.1</v>
      </c>
      <c r="J1199" s="198">
        <v>3.8</v>
      </c>
      <c r="K1199" s="198">
        <v>1</v>
      </c>
      <c r="L1199" s="198">
        <v>7.8</v>
      </c>
      <c r="M1199" s="198">
        <v>6.8</v>
      </c>
      <c r="N1199" s="206">
        <v>14.3</v>
      </c>
    </row>
    <row r="1200" spans="1:14">
      <c r="A1200" s="205" t="s">
        <v>928</v>
      </c>
      <c r="B1200" s="197">
        <v>16</v>
      </c>
      <c r="C1200" s="198">
        <v>23.7</v>
      </c>
      <c r="D1200" s="198">
        <v>17.399999999999999</v>
      </c>
      <c r="E1200" s="198">
        <v>17.600000000000001</v>
      </c>
      <c r="F1200" s="198">
        <v>4.9000000000000004</v>
      </c>
      <c r="G1200" s="198">
        <v>10.6</v>
      </c>
      <c r="H1200" s="198">
        <v>6.2</v>
      </c>
      <c r="I1200" s="198">
        <v>-1.4</v>
      </c>
      <c r="J1200" s="198">
        <v>0.7</v>
      </c>
      <c r="K1200" s="198">
        <v>1.8</v>
      </c>
      <c r="L1200" s="198">
        <v>11.4</v>
      </c>
      <c r="M1200" s="198">
        <v>6.5</v>
      </c>
      <c r="N1200" s="206">
        <v>16.600000000000001</v>
      </c>
    </row>
    <row r="1201" spans="1:14">
      <c r="A1201" s="205" t="s">
        <v>928</v>
      </c>
      <c r="B1201" s="197">
        <v>17</v>
      </c>
      <c r="C1201" s="198">
        <v>26.1</v>
      </c>
      <c r="D1201" s="198">
        <v>15.4</v>
      </c>
      <c r="E1201" s="198">
        <v>17.8</v>
      </c>
      <c r="F1201" s="198">
        <v>4.4000000000000004</v>
      </c>
      <c r="G1201" s="198">
        <v>10.6</v>
      </c>
      <c r="H1201" s="198">
        <v>9.6</v>
      </c>
      <c r="I1201" s="198">
        <v>-4.0999999999999996</v>
      </c>
      <c r="J1201" s="198">
        <v>-0.1</v>
      </c>
      <c r="K1201" s="198">
        <v>3.5</v>
      </c>
      <c r="L1201" s="198">
        <v>8.5</v>
      </c>
      <c r="M1201" s="198">
        <v>8.1999999999999993</v>
      </c>
      <c r="N1201" s="206">
        <v>12.8</v>
      </c>
    </row>
    <row r="1202" spans="1:14">
      <c r="A1202" s="205" t="s">
        <v>928</v>
      </c>
      <c r="B1202" s="197">
        <v>18</v>
      </c>
      <c r="C1202" s="198">
        <v>23.8</v>
      </c>
      <c r="D1202" s="198">
        <v>15.4</v>
      </c>
      <c r="E1202" s="198">
        <v>13.2</v>
      </c>
      <c r="F1202" s="198">
        <v>5</v>
      </c>
      <c r="G1202" s="198">
        <v>11.1</v>
      </c>
      <c r="H1202" s="198">
        <v>8.4</v>
      </c>
      <c r="I1202" s="198">
        <v>-7.7</v>
      </c>
      <c r="J1202" s="198">
        <v>1</v>
      </c>
      <c r="K1202" s="198">
        <v>5.4</v>
      </c>
      <c r="L1202" s="198">
        <v>7.4</v>
      </c>
      <c r="M1202" s="198">
        <v>10.5</v>
      </c>
      <c r="N1202" s="206">
        <v>14.4</v>
      </c>
    </row>
    <row r="1203" spans="1:14">
      <c r="A1203" s="205" t="s">
        <v>928</v>
      </c>
      <c r="B1203" s="197">
        <v>19</v>
      </c>
      <c r="C1203" s="198">
        <v>23</v>
      </c>
      <c r="D1203" s="198">
        <v>15.1</v>
      </c>
      <c r="E1203" s="198">
        <v>13.2</v>
      </c>
      <c r="F1203" s="198">
        <v>5.8</v>
      </c>
      <c r="G1203" s="198">
        <v>10.9</v>
      </c>
      <c r="H1203" s="198">
        <v>6.5</v>
      </c>
      <c r="I1203" s="198">
        <v>-10</v>
      </c>
      <c r="J1203" s="198">
        <v>1.4</v>
      </c>
      <c r="K1203" s="198">
        <v>3.9</v>
      </c>
      <c r="L1203" s="198">
        <v>8</v>
      </c>
      <c r="M1203" s="198">
        <v>12.4</v>
      </c>
      <c r="N1203" s="206">
        <v>15.6</v>
      </c>
    </row>
    <row r="1204" spans="1:14">
      <c r="A1204" s="205" t="s">
        <v>928</v>
      </c>
      <c r="B1204" s="197">
        <v>20</v>
      </c>
      <c r="C1204" s="198">
        <v>21.7</v>
      </c>
      <c r="D1204" s="198">
        <v>14.6</v>
      </c>
      <c r="E1204" s="198">
        <v>10</v>
      </c>
      <c r="F1204" s="198">
        <v>5.2</v>
      </c>
      <c r="G1204" s="198">
        <v>4.2</v>
      </c>
      <c r="H1204" s="198">
        <v>2.9</v>
      </c>
      <c r="I1204" s="198">
        <v>-3.6</v>
      </c>
      <c r="J1204" s="198">
        <v>1</v>
      </c>
      <c r="K1204" s="198">
        <v>3.7</v>
      </c>
      <c r="L1204" s="198">
        <v>7.8</v>
      </c>
      <c r="M1204" s="198">
        <v>14.3</v>
      </c>
      <c r="N1204" s="206">
        <v>16.600000000000001</v>
      </c>
    </row>
    <row r="1205" spans="1:14">
      <c r="A1205" s="205" t="s">
        <v>928</v>
      </c>
      <c r="B1205" s="197">
        <v>21</v>
      </c>
      <c r="C1205" s="198">
        <v>24.9</v>
      </c>
      <c r="D1205" s="198">
        <v>15.8</v>
      </c>
      <c r="E1205" s="198">
        <v>10.7</v>
      </c>
      <c r="F1205" s="198">
        <v>7.2</v>
      </c>
      <c r="G1205" s="198">
        <v>1.1000000000000001</v>
      </c>
      <c r="H1205" s="198">
        <v>6.1</v>
      </c>
      <c r="I1205" s="198">
        <v>-7.7</v>
      </c>
      <c r="J1205" s="198">
        <v>9.8000000000000007</v>
      </c>
      <c r="K1205" s="198">
        <v>4.4000000000000004</v>
      </c>
      <c r="L1205" s="198">
        <v>9.4</v>
      </c>
      <c r="M1205" s="198">
        <v>16.100000000000001</v>
      </c>
      <c r="N1205" s="206">
        <v>16.3</v>
      </c>
    </row>
    <row r="1206" spans="1:14">
      <c r="A1206" s="205" t="s">
        <v>928</v>
      </c>
      <c r="B1206" s="197">
        <v>22</v>
      </c>
      <c r="C1206" s="198">
        <v>27</v>
      </c>
      <c r="D1206" s="198">
        <v>16.899999999999999</v>
      </c>
      <c r="E1206" s="198">
        <v>12.3</v>
      </c>
      <c r="F1206" s="198">
        <v>8.1999999999999993</v>
      </c>
      <c r="G1206" s="198">
        <v>0.4</v>
      </c>
      <c r="H1206" s="198">
        <v>8.9</v>
      </c>
      <c r="I1206" s="198">
        <v>-13.3</v>
      </c>
      <c r="J1206" s="198">
        <v>9.5</v>
      </c>
      <c r="K1206" s="198">
        <v>4</v>
      </c>
      <c r="L1206" s="198">
        <v>11.1</v>
      </c>
      <c r="M1206" s="198">
        <v>20.9</v>
      </c>
      <c r="N1206" s="206">
        <v>20.3</v>
      </c>
    </row>
    <row r="1207" spans="1:14">
      <c r="A1207" s="205" t="s">
        <v>928</v>
      </c>
      <c r="B1207" s="197">
        <v>23</v>
      </c>
      <c r="C1207" s="198">
        <v>20.2</v>
      </c>
      <c r="D1207" s="198">
        <v>18.2</v>
      </c>
      <c r="E1207" s="198">
        <v>11</v>
      </c>
      <c r="F1207" s="198">
        <v>6.9</v>
      </c>
      <c r="G1207" s="198">
        <v>0.1</v>
      </c>
      <c r="H1207" s="198">
        <v>8</v>
      </c>
      <c r="I1207" s="198">
        <v>-0.8</v>
      </c>
      <c r="J1207" s="198">
        <v>1.4</v>
      </c>
      <c r="K1207" s="198">
        <v>4.3</v>
      </c>
      <c r="L1207" s="198">
        <v>5.2</v>
      </c>
      <c r="M1207" s="198">
        <v>15.1</v>
      </c>
      <c r="N1207" s="206">
        <v>24.1</v>
      </c>
    </row>
    <row r="1208" spans="1:14">
      <c r="A1208" s="205" t="s">
        <v>928</v>
      </c>
      <c r="B1208" s="197">
        <v>24</v>
      </c>
      <c r="C1208" s="198">
        <v>24.5</v>
      </c>
      <c r="D1208" s="198">
        <v>21.6</v>
      </c>
      <c r="E1208" s="198">
        <v>10.199999999999999</v>
      </c>
      <c r="F1208" s="198">
        <v>3</v>
      </c>
      <c r="G1208" s="198">
        <v>-0.6</v>
      </c>
      <c r="H1208" s="198">
        <v>6.1</v>
      </c>
      <c r="I1208" s="198">
        <v>2.7</v>
      </c>
      <c r="J1208" s="198">
        <v>-0.5</v>
      </c>
      <c r="K1208" s="198">
        <v>4.5999999999999996</v>
      </c>
      <c r="L1208" s="198">
        <v>2.5</v>
      </c>
      <c r="M1208" s="198">
        <v>13.3</v>
      </c>
      <c r="N1208" s="206">
        <v>24.7</v>
      </c>
    </row>
    <row r="1209" spans="1:14">
      <c r="A1209" s="205" t="s">
        <v>928</v>
      </c>
      <c r="B1209" s="197">
        <v>25</v>
      </c>
      <c r="C1209" s="198">
        <v>18.899999999999999</v>
      </c>
      <c r="D1209" s="198">
        <v>15</v>
      </c>
      <c r="E1209" s="198">
        <v>12.1</v>
      </c>
      <c r="F1209" s="198">
        <v>8.6999999999999993</v>
      </c>
      <c r="G1209" s="198">
        <v>1</v>
      </c>
      <c r="H1209" s="198">
        <v>9.3000000000000007</v>
      </c>
      <c r="I1209" s="198">
        <v>4.5999999999999996</v>
      </c>
      <c r="J1209" s="198">
        <v>-0.8</v>
      </c>
      <c r="K1209" s="198">
        <v>4.5999999999999996</v>
      </c>
      <c r="L1209" s="198">
        <v>3.1</v>
      </c>
      <c r="M1209" s="198">
        <v>14.9</v>
      </c>
      <c r="N1209" s="206">
        <v>21.7</v>
      </c>
    </row>
    <row r="1210" spans="1:14">
      <c r="A1210" s="205" t="s">
        <v>928</v>
      </c>
      <c r="B1210" s="197">
        <v>26</v>
      </c>
      <c r="C1210" s="198">
        <v>15.6</v>
      </c>
      <c r="D1210" s="198">
        <v>17.8</v>
      </c>
      <c r="E1210" s="198">
        <v>12</v>
      </c>
      <c r="F1210" s="198">
        <v>8.3000000000000007</v>
      </c>
      <c r="G1210" s="198">
        <v>2</v>
      </c>
      <c r="H1210" s="198">
        <v>8.6</v>
      </c>
      <c r="I1210" s="198">
        <v>6.6</v>
      </c>
      <c r="J1210" s="198">
        <v>-2</v>
      </c>
      <c r="K1210" s="198">
        <v>4.4000000000000004</v>
      </c>
      <c r="L1210" s="198">
        <v>3.5</v>
      </c>
      <c r="M1210" s="198">
        <v>16.399999999999999</v>
      </c>
      <c r="N1210" s="206">
        <v>16.2</v>
      </c>
    </row>
    <row r="1211" spans="1:14">
      <c r="A1211" s="205" t="s">
        <v>928</v>
      </c>
      <c r="B1211" s="197">
        <v>27</v>
      </c>
      <c r="C1211" s="198">
        <v>17.399999999999999</v>
      </c>
      <c r="D1211" s="198">
        <v>20.9</v>
      </c>
      <c r="E1211" s="198">
        <v>11.3</v>
      </c>
      <c r="F1211" s="198">
        <v>9.1999999999999993</v>
      </c>
      <c r="G1211" s="198">
        <v>-1</v>
      </c>
      <c r="H1211" s="198">
        <v>6.9</v>
      </c>
      <c r="I1211" s="198">
        <v>9.3000000000000007</v>
      </c>
      <c r="J1211" s="198">
        <v>-0.9</v>
      </c>
      <c r="K1211" s="198">
        <v>6.5</v>
      </c>
      <c r="L1211" s="198">
        <v>3.2</v>
      </c>
      <c r="M1211" s="198">
        <v>17.2</v>
      </c>
      <c r="N1211" s="206">
        <v>17</v>
      </c>
    </row>
    <row r="1212" spans="1:14">
      <c r="A1212" s="205" t="s">
        <v>928</v>
      </c>
      <c r="B1212" s="197">
        <v>28</v>
      </c>
      <c r="C1212" s="198">
        <v>17.100000000000001</v>
      </c>
      <c r="D1212" s="198">
        <v>22.7</v>
      </c>
      <c r="E1212" s="198">
        <v>10.3</v>
      </c>
      <c r="F1212" s="198">
        <v>7.7</v>
      </c>
      <c r="G1212" s="198">
        <v>1</v>
      </c>
      <c r="H1212" s="198">
        <v>2.6</v>
      </c>
      <c r="I1212" s="198">
        <v>5.4</v>
      </c>
      <c r="J1212" s="198">
        <v>0.6</v>
      </c>
      <c r="K1212" s="198">
        <v>9.6999999999999993</v>
      </c>
      <c r="L1212" s="198">
        <v>3.6</v>
      </c>
      <c r="M1212" s="198">
        <v>17.5</v>
      </c>
      <c r="N1212" s="206">
        <v>18.899999999999999</v>
      </c>
    </row>
    <row r="1213" spans="1:14">
      <c r="A1213" s="205" t="s">
        <v>928</v>
      </c>
      <c r="B1213" s="197">
        <v>29</v>
      </c>
      <c r="C1213" s="198">
        <v>13.5</v>
      </c>
      <c r="D1213" s="198">
        <v>23.6</v>
      </c>
      <c r="E1213" s="198">
        <v>9.1</v>
      </c>
      <c r="F1213" s="198">
        <v>7.5</v>
      </c>
      <c r="G1213" s="198">
        <v>4.2</v>
      </c>
      <c r="H1213" s="198">
        <v>3.4</v>
      </c>
      <c r="I1213" s="198">
        <v>5.8</v>
      </c>
      <c r="J1213" s="198">
        <v>0.9</v>
      </c>
      <c r="K1213" s="198">
        <v>6.4</v>
      </c>
      <c r="L1213" s="198">
        <v>5.9</v>
      </c>
      <c r="M1213" s="198">
        <v>19</v>
      </c>
      <c r="N1213" s="206">
        <v>20</v>
      </c>
    </row>
    <row r="1214" spans="1:14">
      <c r="A1214" s="205" t="s">
        <v>928</v>
      </c>
      <c r="B1214" s="197">
        <v>30</v>
      </c>
      <c r="C1214" s="198">
        <v>14.7</v>
      </c>
      <c r="D1214" s="198">
        <v>24.4</v>
      </c>
      <c r="E1214" s="198">
        <v>9.6</v>
      </c>
      <c r="F1214" s="198">
        <v>7.2</v>
      </c>
      <c r="G1214" s="198">
        <v>6.8</v>
      </c>
      <c r="H1214" s="198">
        <v>0.3</v>
      </c>
      <c r="I1214" s="198">
        <v>5.5</v>
      </c>
      <c r="J1214" s="198"/>
      <c r="K1214" s="198">
        <v>8</v>
      </c>
      <c r="L1214" s="198">
        <v>12.1</v>
      </c>
      <c r="M1214" s="198">
        <v>16.600000000000001</v>
      </c>
      <c r="N1214" s="206">
        <v>18.5</v>
      </c>
    </row>
    <row r="1215" spans="1:14" ht="15" thickBot="1">
      <c r="A1215" s="213" t="s">
        <v>928</v>
      </c>
      <c r="B1215" s="214">
        <v>31</v>
      </c>
      <c r="C1215" s="215">
        <v>17</v>
      </c>
      <c r="D1215" s="215">
        <v>24.9</v>
      </c>
      <c r="E1215" s="215"/>
      <c r="F1215" s="215">
        <v>7.6</v>
      </c>
      <c r="G1215" s="215"/>
      <c r="H1215" s="215">
        <v>-3.5</v>
      </c>
      <c r="I1215" s="215">
        <v>2.4</v>
      </c>
      <c r="J1215" s="215"/>
      <c r="K1215" s="215">
        <v>12.2</v>
      </c>
      <c r="L1215" s="215"/>
      <c r="M1215" s="215">
        <v>15.3</v>
      </c>
      <c r="N1215" s="216"/>
    </row>
    <row r="1216" spans="1:14">
      <c r="A1216" s="217" t="s">
        <v>652</v>
      </c>
      <c r="B1216" s="218" t="s">
        <v>211</v>
      </c>
      <c r="C1216" s="219">
        <v>0</v>
      </c>
      <c r="D1216" s="219">
        <v>0</v>
      </c>
      <c r="E1216" s="219">
        <v>18</v>
      </c>
      <c r="F1216" s="219">
        <v>29</v>
      </c>
      <c r="G1216" s="219">
        <v>28</v>
      </c>
      <c r="H1216" s="219">
        <v>31</v>
      </c>
      <c r="I1216" s="219">
        <v>31</v>
      </c>
      <c r="J1216" s="219">
        <v>29</v>
      </c>
      <c r="K1216" s="219">
        <v>31</v>
      </c>
      <c r="L1216" s="219">
        <v>30</v>
      </c>
      <c r="M1216" s="219">
        <v>12</v>
      </c>
      <c r="N1216" s="220">
        <v>2</v>
      </c>
    </row>
    <row r="1217" spans="1:14" ht="15" thickBot="1">
      <c r="A1217" s="209" t="s">
        <v>651</v>
      </c>
      <c r="B1217" s="210" t="s">
        <v>650</v>
      </c>
      <c r="C1217" s="211">
        <v>20.841935483870969</v>
      </c>
      <c r="D1217" s="211">
        <v>21.464516129032255</v>
      </c>
      <c r="E1217" s="211">
        <v>12.82666666666667</v>
      </c>
      <c r="F1217" s="211">
        <v>7.687096774193547</v>
      </c>
      <c r="G1217" s="211">
        <v>6.14</v>
      </c>
      <c r="H1217" s="211">
        <v>5.0483870967741948</v>
      </c>
      <c r="I1217" s="211">
        <v>8.0645161290322884E-2</v>
      </c>
      <c r="J1217" s="211">
        <v>2.7413793103448274</v>
      </c>
      <c r="K1217" s="211">
        <v>3.4838709677419359</v>
      </c>
      <c r="L1217" s="211">
        <v>8.0333333333333332</v>
      </c>
      <c r="M1217" s="211">
        <v>13.658064516129034</v>
      </c>
      <c r="N1217" s="212">
        <v>16.926666666666666</v>
      </c>
    </row>
    <row r="1218" spans="1:14">
      <c r="B1218" s="108"/>
      <c r="C1218" s="105"/>
      <c r="D1218" s="105"/>
      <c r="E1218" s="107"/>
      <c r="F1218" s="105"/>
      <c r="G1218" s="105"/>
      <c r="H1218" s="106"/>
      <c r="I1218" s="105"/>
      <c r="J1218" s="105"/>
      <c r="K1218" s="105"/>
      <c r="L1218" s="105"/>
      <c r="M1218" s="105"/>
      <c r="N1218" s="105"/>
    </row>
    <row r="1219" spans="1:14" ht="15" thickBot="1">
      <c r="A1219" s="96" t="s">
        <v>1140</v>
      </c>
      <c r="C1219" s="105"/>
      <c r="D1219" s="105"/>
      <c r="E1219" s="107"/>
      <c r="F1219" s="105"/>
      <c r="G1219" s="105"/>
      <c r="H1219" s="106"/>
      <c r="I1219" s="105"/>
      <c r="J1219" s="105"/>
      <c r="K1219" s="105"/>
      <c r="L1219" s="105"/>
      <c r="M1219" s="105"/>
      <c r="N1219" s="105"/>
    </row>
    <row r="1220" spans="1:14">
      <c r="A1220" s="109"/>
      <c r="B1220" s="233" t="s">
        <v>236</v>
      </c>
      <c r="C1220" s="234" t="s">
        <v>666</v>
      </c>
      <c r="D1220" s="234" t="s">
        <v>666</v>
      </c>
      <c r="E1220" s="234" t="s">
        <v>666</v>
      </c>
      <c r="F1220" s="234" t="s">
        <v>666</v>
      </c>
      <c r="G1220" s="234" t="s">
        <v>666</v>
      </c>
      <c r="H1220" s="234" t="s">
        <v>666</v>
      </c>
      <c r="I1220" s="234" t="s">
        <v>1108</v>
      </c>
      <c r="J1220" s="234" t="s">
        <v>1108</v>
      </c>
      <c r="K1220" s="234" t="s">
        <v>1108</v>
      </c>
      <c r="L1220" s="234" t="s">
        <v>1108</v>
      </c>
      <c r="M1220" s="234" t="s">
        <v>1108</v>
      </c>
      <c r="N1220" s="235" t="s">
        <v>1108</v>
      </c>
    </row>
    <row r="1221" spans="1:14" ht="15" thickBot="1">
      <c r="A1221" s="109"/>
      <c r="B1221" s="238" t="s">
        <v>195</v>
      </c>
      <c r="C1221" s="236" t="s">
        <v>665</v>
      </c>
      <c r="D1221" s="236" t="s">
        <v>664</v>
      </c>
      <c r="E1221" s="236" t="s">
        <v>663</v>
      </c>
      <c r="F1221" s="236" t="s">
        <v>662</v>
      </c>
      <c r="G1221" s="236" t="s">
        <v>661</v>
      </c>
      <c r="H1221" s="236" t="s">
        <v>660</v>
      </c>
      <c r="I1221" s="236" t="s">
        <v>659</v>
      </c>
      <c r="J1221" s="236" t="s">
        <v>658</v>
      </c>
      <c r="K1221" s="236" t="s">
        <v>657</v>
      </c>
      <c r="L1221" s="236" t="s">
        <v>656</v>
      </c>
      <c r="M1221" s="236" t="s">
        <v>655</v>
      </c>
      <c r="N1221" s="237" t="s">
        <v>654</v>
      </c>
    </row>
    <row r="1222" spans="1:14" ht="15" thickBot="1">
      <c r="A1222" s="195" t="s">
        <v>742</v>
      </c>
      <c r="B1222" s="196" t="s">
        <v>653</v>
      </c>
    </row>
    <row r="1223" spans="1:14">
      <c r="A1223" s="201" t="s">
        <v>932</v>
      </c>
      <c r="B1223" s="202">
        <v>1</v>
      </c>
      <c r="C1223" s="203">
        <v>22.4</v>
      </c>
      <c r="D1223" s="203">
        <v>20.9</v>
      </c>
      <c r="E1223" s="203">
        <v>23.6</v>
      </c>
      <c r="F1223" s="203">
        <v>8.6999999999999993</v>
      </c>
      <c r="G1223" s="203">
        <v>5.4</v>
      </c>
      <c r="H1223" s="203">
        <v>8.6</v>
      </c>
      <c r="I1223" s="203">
        <v>0.3</v>
      </c>
      <c r="J1223" s="203">
        <v>10.4</v>
      </c>
      <c r="K1223" s="203">
        <v>-0.4</v>
      </c>
      <c r="L1223" s="203">
        <v>3.7</v>
      </c>
      <c r="M1223" s="203">
        <v>11.5</v>
      </c>
      <c r="N1223" s="204">
        <v>14</v>
      </c>
    </row>
    <row r="1224" spans="1:14">
      <c r="A1224" s="205" t="s">
        <v>932</v>
      </c>
      <c r="B1224" s="197">
        <v>2</v>
      </c>
      <c r="C1224" s="198">
        <v>23.9</v>
      </c>
      <c r="D1224" s="198">
        <v>21.3</v>
      </c>
      <c r="E1224" s="198">
        <v>15.9</v>
      </c>
      <c r="F1224" s="198">
        <v>12.9</v>
      </c>
      <c r="G1224" s="198">
        <v>0.6</v>
      </c>
      <c r="H1224" s="198">
        <v>8.1999999999999993</v>
      </c>
      <c r="I1224" s="198">
        <v>-1.3</v>
      </c>
      <c r="J1224" s="198">
        <v>9.1999999999999993</v>
      </c>
      <c r="K1224" s="198">
        <v>3.5</v>
      </c>
      <c r="L1224" s="198">
        <v>9.6999999999999993</v>
      </c>
      <c r="M1224" s="198">
        <v>10.9</v>
      </c>
      <c r="N1224" s="206">
        <v>14.2</v>
      </c>
    </row>
    <row r="1225" spans="1:14">
      <c r="A1225" s="205" t="s">
        <v>932</v>
      </c>
      <c r="B1225" s="197">
        <v>3</v>
      </c>
      <c r="C1225" s="198">
        <v>25.4</v>
      </c>
      <c r="D1225" s="198">
        <v>22.7</v>
      </c>
      <c r="E1225" s="198">
        <v>15.8</v>
      </c>
      <c r="F1225" s="198">
        <v>11</v>
      </c>
      <c r="G1225" s="198">
        <v>-0.4</v>
      </c>
      <c r="H1225" s="198">
        <v>3.9</v>
      </c>
      <c r="I1225" s="198">
        <v>-5.4</v>
      </c>
      <c r="J1225" s="198">
        <v>3</v>
      </c>
      <c r="K1225" s="198">
        <v>1.2</v>
      </c>
      <c r="L1225" s="198">
        <v>11</v>
      </c>
      <c r="M1225" s="198">
        <v>11.7</v>
      </c>
      <c r="N1225" s="206">
        <v>15.2</v>
      </c>
    </row>
    <row r="1226" spans="1:14">
      <c r="A1226" s="205" t="s">
        <v>932</v>
      </c>
      <c r="B1226" s="197">
        <v>4</v>
      </c>
      <c r="C1226" s="198">
        <v>26.4</v>
      </c>
      <c r="D1226" s="198">
        <v>25.4</v>
      </c>
      <c r="E1226" s="198">
        <v>14.6</v>
      </c>
      <c r="F1226" s="198">
        <v>11.5</v>
      </c>
      <c r="G1226" s="198">
        <v>6.7</v>
      </c>
      <c r="H1226" s="198">
        <v>4.3</v>
      </c>
      <c r="I1226" s="198">
        <v>-4.7</v>
      </c>
      <c r="J1226" s="198">
        <v>1.8</v>
      </c>
      <c r="K1226" s="198">
        <v>2.5</v>
      </c>
      <c r="L1226" s="198">
        <v>12.9</v>
      </c>
      <c r="M1226" s="198">
        <v>7.1</v>
      </c>
      <c r="N1226" s="206">
        <v>17.899999999999999</v>
      </c>
    </row>
    <row r="1227" spans="1:14">
      <c r="A1227" s="205" t="s">
        <v>932</v>
      </c>
      <c r="B1227" s="197">
        <v>5</v>
      </c>
      <c r="C1227" s="198">
        <v>27.4</v>
      </c>
      <c r="D1227" s="198">
        <v>24.3</v>
      </c>
      <c r="E1227" s="198">
        <v>13.6</v>
      </c>
      <c r="F1227" s="198">
        <v>13.4</v>
      </c>
      <c r="G1227" s="198">
        <v>9.1</v>
      </c>
      <c r="H1227" s="198">
        <v>5.0999999999999996</v>
      </c>
      <c r="I1227" s="198">
        <v>1.2</v>
      </c>
      <c r="J1227" s="198">
        <v>3.8</v>
      </c>
      <c r="K1227" s="198">
        <v>2.4</v>
      </c>
      <c r="L1227" s="198">
        <v>16.600000000000001</v>
      </c>
      <c r="M1227" s="198">
        <v>10.3</v>
      </c>
      <c r="N1227" s="206">
        <v>17.2</v>
      </c>
    </row>
    <row r="1228" spans="1:14">
      <c r="A1228" s="205" t="s">
        <v>932</v>
      </c>
      <c r="B1228" s="197">
        <v>6</v>
      </c>
      <c r="C1228" s="198">
        <v>24.1</v>
      </c>
      <c r="D1228" s="198">
        <v>25.4</v>
      </c>
      <c r="E1228" s="198">
        <v>11.9</v>
      </c>
      <c r="F1228" s="198">
        <v>14</v>
      </c>
      <c r="G1228" s="198">
        <v>11.2</v>
      </c>
      <c r="H1228" s="198">
        <v>5.6</v>
      </c>
      <c r="I1228" s="198">
        <v>1.5</v>
      </c>
      <c r="J1228" s="198">
        <v>3.4</v>
      </c>
      <c r="K1228" s="198">
        <v>1.7</v>
      </c>
      <c r="L1228" s="198">
        <v>10.4</v>
      </c>
      <c r="M1228" s="198">
        <v>15.7</v>
      </c>
      <c r="N1228" s="206">
        <v>18.3</v>
      </c>
    </row>
    <row r="1229" spans="1:14">
      <c r="A1229" s="205" t="s">
        <v>932</v>
      </c>
      <c r="B1229" s="197">
        <v>7</v>
      </c>
      <c r="C1229" s="198">
        <v>27.8</v>
      </c>
      <c r="D1229" s="198">
        <v>29</v>
      </c>
      <c r="E1229" s="198">
        <v>10.7</v>
      </c>
      <c r="F1229" s="198">
        <v>13.9</v>
      </c>
      <c r="G1229" s="198">
        <v>14.3</v>
      </c>
      <c r="H1229" s="198">
        <v>5.8</v>
      </c>
      <c r="I1229" s="198">
        <v>1.4</v>
      </c>
      <c r="J1229" s="198">
        <v>2.9</v>
      </c>
      <c r="K1229" s="198">
        <v>1.6</v>
      </c>
      <c r="L1229" s="198">
        <v>9.9</v>
      </c>
      <c r="M1229" s="198">
        <v>14.8</v>
      </c>
      <c r="N1229" s="206">
        <v>18.2</v>
      </c>
    </row>
    <row r="1230" spans="1:14">
      <c r="A1230" s="205" t="s">
        <v>932</v>
      </c>
      <c r="B1230" s="197">
        <v>8</v>
      </c>
      <c r="C1230" s="198">
        <v>18.5</v>
      </c>
      <c r="D1230" s="198">
        <v>27.5</v>
      </c>
      <c r="E1230" s="198">
        <v>11.5</v>
      </c>
      <c r="F1230" s="198">
        <v>12.3</v>
      </c>
      <c r="G1230" s="198">
        <v>12.2</v>
      </c>
      <c r="H1230" s="198">
        <v>0.8</v>
      </c>
      <c r="I1230" s="198">
        <v>1.7</v>
      </c>
      <c r="J1230" s="198">
        <v>6.5</v>
      </c>
      <c r="K1230" s="198">
        <v>-0.2</v>
      </c>
      <c r="L1230" s="198">
        <v>7.4</v>
      </c>
      <c r="M1230" s="198">
        <v>15.3</v>
      </c>
      <c r="N1230" s="206">
        <v>15.6</v>
      </c>
    </row>
    <row r="1231" spans="1:14">
      <c r="A1231" s="205" t="s">
        <v>932</v>
      </c>
      <c r="B1231" s="197">
        <v>9</v>
      </c>
      <c r="C1231" s="198">
        <v>15.6</v>
      </c>
      <c r="D1231" s="198">
        <v>27.1</v>
      </c>
      <c r="E1231" s="198">
        <v>8.1999999999999993</v>
      </c>
      <c r="F1231" s="198">
        <v>12.2</v>
      </c>
      <c r="G1231" s="198">
        <v>13.7</v>
      </c>
      <c r="H1231" s="198">
        <v>3.3</v>
      </c>
      <c r="I1231" s="198">
        <v>1.8</v>
      </c>
      <c r="J1231" s="198">
        <v>10.1</v>
      </c>
      <c r="K1231" s="198">
        <v>0.8</v>
      </c>
      <c r="L1231" s="198">
        <v>7.5</v>
      </c>
      <c r="M1231" s="198">
        <v>16.399999999999999</v>
      </c>
      <c r="N1231" s="206">
        <v>15.1</v>
      </c>
    </row>
    <row r="1232" spans="1:14">
      <c r="A1232" s="205" t="s">
        <v>932</v>
      </c>
      <c r="B1232" s="197">
        <v>10</v>
      </c>
      <c r="C1232" s="198">
        <v>15.9</v>
      </c>
      <c r="D1232" s="198">
        <v>26.1</v>
      </c>
      <c r="E1232" s="198">
        <v>9.3000000000000007</v>
      </c>
      <c r="F1232" s="198">
        <v>9.1</v>
      </c>
      <c r="G1232" s="198">
        <v>13.6</v>
      </c>
      <c r="H1232" s="198">
        <v>0.3</v>
      </c>
      <c r="I1232" s="198">
        <v>3.8</v>
      </c>
      <c r="J1232" s="198">
        <v>2.2999999999999998</v>
      </c>
      <c r="K1232" s="198">
        <v>3.4</v>
      </c>
      <c r="L1232" s="198">
        <v>7.3</v>
      </c>
      <c r="M1232" s="198">
        <v>15.8</v>
      </c>
      <c r="N1232" s="206">
        <v>16.8</v>
      </c>
    </row>
    <row r="1233" spans="1:14">
      <c r="A1233" s="205" t="s">
        <v>932</v>
      </c>
      <c r="B1233" s="197">
        <v>11</v>
      </c>
      <c r="C1233" s="198">
        <v>19.7</v>
      </c>
      <c r="D1233" s="198">
        <v>26.4</v>
      </c>
      <c r="E1233" s="198">
        <v>13.3</v>
      </c>
      <c r="F1233" s="198">
        <v>5.2</v>
      </c>
      <c r="G1233" s="198">
        <v>10.1</v>
      </c>
      <c r="H1233" s="198">
        <v>3.1</v>
      </c>
      <c r="I1233" s="198">
        <v>4.5999999999999996</v>
      </c>
      <c r="J1233" s="198">
        <v>2</v>
      </c>
      <c r="K1233" s="198">
        <v>4.4000000000000004</v>
      </c>
      <c r="L1233" s="198">
        <v>8</v>
      </c>
      <c r="M1233" s="198">
        <v>15.2</v>
      </c>
      <c r="N1233" s="206">
        <v>14.9</v>
      </c>
    </row>
    <row r="1234" spans="1:14">
      <c r="A1234" s="205" t="s">
        <v>932</v>
      </c>
      <c r="B1234" s="197">
        <v>12</v>
      </c>
      <c r="C1234" s="198">
        <v>23.8</v>
      </c>
      <c r="D1234" s="198">
        <v>27.5</v>
      </c>
      <c r="E1234" s="198">
        <v>16.100000000000001</v>
      </c>
      <c r="F1234" s="198">
        <v>4.8</v>
      </c>
      <c r="G1234" s="198">
        <v>8.3000000000000007</v>
      </c>
      <c r="H1234" s="198">
        <v>5.7</v>
      </c>
      <c r="I1234" s="198">
        <v>3.7</v>
      </c>
      <c r="J1234" s="198">
        <v>2.2999999999999998</v>
      </c>
      <c r="K1234" s="198">
        <v>3</v>
      </c>
      <c r="L1234" s="198">
        <v>9.1999999999999993</v>
      </c>
      <c r="M1234" s="198">
        <v>13.7</v>
      </c>
      <c r="N1234" s="206">
        <v>15.7</v>
      </c>
    </row>
    <row r="1235" spans="1:14">
      <c r="A1235" s="205" t="s">
        <v>932</v>
      </c>
      <c r="B1235" s="197">
        <v>13</v>
      </c>
      <c r="C1235" s="198">
        <v>17.399999999999999</v>
      </c>
      <c r="D1235" s="198">
        <v>27.5</v>
      </c>
      <c r="E1235" s="198">
        <v>17.8</v>
      </c>
      <c r="F1235" s="198">
        <v>2.8</v>
      </c>
      <c r="G1235" s="198">
        <v>7.7</v>
      </c>
      <c r="H1235" s="198">
        <v>5.2</v>
      </c>
      <c r="I1235" s="198">
        <v>2.4</v>
      </c>
      <c r="J1235" s="198">
        <v>3</v>
      </c>
      <c r="K1235" s="198">
        <v>2.7</v>
      </c>
      <c r="L1235" s="198">
        <v>10.9</v>
      </c>
      <c r="M1235" s="198">
        <v>13.1</v>
      </c>
      <c r="N1235" s="206">
        <v>14.8</v>
      </c>
    </row>
    <row r="1236" spans="1:14">
      <c r="A1236" s="205" t="s">
        <v>932</v>
      </c>
      <c r="B1236" s="197">
        <v>14</v>
      </c>
      <c r="C1236" s="198">
        <v>19.2</v>
      </c>
      <c r="D1236" s="198">
        <v>26.9</v>
      </c>
      <c r="E1236" s="198">
        <v>14.5</v>
      </c>
      <c r="F1236" s="198">
        <v>4.7</v>
      </c>
      <c r="G1236" s="198">
        <v>6.8</v>
      </c>
      <c r="H1236" s="198">
        <v>3.9</v>
      </c>
      <c r="I1236" s="198">
        <v>0.3</v>
      </c>
      <c r="J1236" s="198">
        <v>7</v>
      </c>
      <c r="K1236" s="198">
        <v>1.8</v>
      </c>
      <c r="L1236" s="198">
        <v>7.9</v>
      </c>
      <c r="M1236" s="198">
        <v>10.5</v>
      </c>
      <c r="N1236" s="206">
        <v>16.5</v>
      </c>
    </row>
    <row r="1237" spans="1:14">
      <c r="A1237" s="205" t="s">
        <v>932</v>
      </c>
      <c r="B1237" s="197">
        <v>15</v>
      </c>
      <c r="C1237" s="198">
        <v>19.399999999999999</v>
      </c>
      <c r="D1237" s="198">
        <v>22.7</v>
      </c>
      <c r="E1237" s="198">
        <v>16.100000000000001</v>
      </c>
      <c r="F1237" s="198">
        <v>6.5</v>
      </c>
      <c r="G1237" s="198">
        <v>10.199999999999999</v>
      </c>
      <c r="H1237" s="198">
        <v>4.0999999999999996</v>
      </c>
      <c r="I1237" s="198">
        <v>0.2</v>
      </c>
      <c r="J1237" s="198">
        <v>4.9000000000000004</v>
      </c>
      <c r="K1237" s="198">
        <v>1.2</v>
      </c>
      <c r="L1237" s="198">
        <v>7.8</v>
      </c>
      <c r="M1237" s="198">
        <v>6.9</v>
      </c>
      <c r="N1237" s="206">
        <v>14.4</v>
      </c>
    </row>
    <row r="1238" spans="1:14">
      <c r="A1238" s="205" t="s">
        <v>932</v>
      </c>
      <c r="B1238" s="197">
        <v>16</v>
      </c>
      <c r="C1238" s="198">
        <v>23.7</v>
      </c>
      <c r="D1238" s="198">
        <v>18.399999999999999</v>
      </c>
      <c r="E1238" s="198">
        <v>21.3</v>
      </c>
      <c r="F1238" s="198">
        <v>5.7</v>
      </c>
      <c r="G1238" s="198">
        <v>11.4</v>
      </c>
      <c r="H1238" s="198">
        <v>4.5</v>
      </c>
      <c r="I1238" s="198">
        <v>-1.3</v>
      </c>
      <c r="J1238" s="198">
        <v>1.4</v>
      </c>
      <c r="K1238" s="198">
        <v>2.6</v>
      </c>
      <c r="L1238" s="198">
        <v>12</v>
      </c>
      <c r="M1238" s="198">
        <v>7.3</v>
      </c>
      <c r="N1238" s="206">
        <v>17.399999999999999</v>
      </c>
    </row>
    <row r="1239" spans="1:14">
      <c r="A1239" s="205" t="s">
        <v>932</v>
      </c>
      <c r="B1239" s="197">
        <v>17</v>
      </c>
      <c r="C1239" s="198">
        <v>26.8</v>
      </c>
      <c r="D1239" s="198">
        <v>15.6</v>
      </c>
      <c r="E1239" s="198">
        <v>20.2</v>
      </c>
      <c r="F1239" s="198">
        <v>5.0999999999999996</v>
      </c>
      <c r="G1239" s="198">
        <v>11.7</v>
      </c>
      <c r="H1239" s="198">
        <v>9.8000000000000007</v>
      </c>
      <c r="I1239" s="198">
        <v>-2.8</v>
      </c>
      <c r="J1239" s="198">
        <v>1.1000000000000001</v>
      </c>
      <c r="K1239" s="198">
        <v>3.7</v>
      </c>
      <c r="L1239" s="198">
        <v>9.5</v>
      </c>
      <c r="M1239" s="198">
        <v>8.9</v>
      </c>
      <c r="N1239" s="206">
        <v>14.2</v>
      </c>
    </row>
    <row r="1240" spans="1:14">
      <c r="A1240" s="205" t="s">
        <v>932</v>
      </c>
      <c r="B1240" s="197">
        <v>18</v>
      </c>
      <c r="C1240" s="198">
        <v>26.8</v>
      </c>
      <c r="D1240" s="198">
        <v>16.600000000000001</v>
      </c>
      <c r="E1240" s="198">
        <v>14.8</v>
      </c>
      <c r="F1240" s="198">
        <v>6</v>
      </c>
      <c r="G1240" s="198">
        <v>11.9</v>
      </c>
      <c r="H1240" s="198">
        <v>8.1999999999999993</v>
      </c>
      <c r="I1240" s="198">
        <v>-7.2</v>
      </c>
      <c r="J1240" s="198">
        <v>1.1000000000000001</v>
      </c>
      <c r="K1240" s="198">
        <v>6.1</v>
      </c>
      <c r="L1240" s="198">
        <v>7.9</v>
      </c>
      <c r="M1240" s="198">
        <v>12</v>
      </c>
      <c r="N1240" s="206">
        <v>16.100000000000001</v>
      </c>
    </row>
    <row r="1241" spans="1:14">
      <c r="A1241" s="205" t="s">
        <v>932</v>
      </c>
      <c r="B1241" s="197">
        <v>19</v>
      </c>
      <c r="C1241" s="198">
        <v>24.2</v>
      </c>
      <c r="D1241" s="198">
        <v>15</v>
      </c>
      <c r="E1241" s="198">
        <v>14.9</v>
      </c>
      <c r="F1241" s="198">
        <v>6.4</v>
      </c>
      <c r="G1241" s="198">
        <v>12</v>
      </c>
      <c r="H1241" s="198">
        <v>6</v>
      </c>
      <c r="I1241" s="198">
        <v>-12.5</v>
      </c>
      <c r="J1241" s="198">
        <v>1.6</v>
      </c>
      <c r="K1241" s="198">
        <v>4.2</v>
      </c>
      <c r="L1241" s="198">
        <v>8.8000000000000007</v>
      </c>
      <c r="M1241" s="198">
        <v>13.2</v>
      </c>
      <c r="N1241" s="206">
        <v>15.9</v>
      </c>
    </row>
    <row r="1242" spans="1:14">
      <c r="A1242" s="205" t="s">
        <v>932</v>
      </c>
      <c r="B1242" s="197">
        <v>20</v>
      </c>
      <c r="C1242" s="198">
        <v>22.9</v>
      </c>
      <c r="D1242" s="198">
        <v>15.4</v>
      </c>
      <c r="E1242" s="198">
        <v>11</v>
      </c>
      <c r="F1242" s="198">
        <v>6.1</v>
      </c>
      <c r="G1242" s="198">
        <v>4.8</v>
      </c>
      <c r="H1242" s="198">
        <v>2.2999999999999998</v>
      </c>
      <c r="I1242" s="198">
        <v>-3.8</v>
      </c>
      <c r="J1242" s="198">
        <v>2.4</v>
      </c>
      <c r="K1242" s="198">
        <v>4.5</v>
      </c>
      <c r="L1242" s="198">
        <v>7</v>
      </c>
      <c r="M1242" s="198">
        <v>14.6</v>
      </c>
      <c r="N1242" s="206">
        <v>16.100000000000001</v>
      </c>
    </row>
    <row r="1243" spans="1:14">
      <c r="A1243" s="205" t="s">
        <v>932</v>
      </c>
      <c r="B1243" s="197">
        <v>21</v>
      </c>
      <c r="C1243" s="198">
        <v>26.1</v>
      </c>
      <c r="D1243" s="198">
        <v>16.2</v>
      </c>
      <c r="E1243" s="198">
        <v>11.3</v>
      </c>
      <c r="F1243" s="198">
        <v>7.8</v>
      </c>
      <c r="G1243" s="198">
        <v>1.4</v>
      </c>
      <c r="H1243" s="198">
        <v>4.9000000000000004</v>
      </c>
      <c r="I1243" s="198">
        <v>-7.2</v>
      </c>
      <c r="J1243" s="198">
        <v>10.5</v>
      </c>
      <c r="K1243" s="198">
        <v>5.3</v>
      </c>
      <c r="L1243" s="198">
        <v>10.1</v>
      </c>
      <c r="M1243" s="198">
        <v>16.399999999999999</v>
      </c>
      <c r="N1243" s="206">
        <v>17</v>
      </c>
    </row>
    <row r="1244" spans="1:14">
      <c r="A1244" s="205" t="s">
        <v>932</v>
      </c>
      <c r="B1244" s="197">
        <v>22</v>
      </c>
      <c r="C1244" s="198">
        <v>28.7</v>
      </c>
      <c r="D1244" s="198">
        <v>16.7</v>
      </c>
      <c r="E1244" s="198">
        <v>13.6</v>
      </c>
      <c r="F1244" s="198">
        <v>8.8000000000000007</v>
      </c>
      <c r="G1244" s="198">
        <v>0.9</v>
      </c>
      <c r="H1244" s="198">
        <v>9.6</v>
      </c>
      <c r="I1244" s="198">
        <v>-14.6</v>
      </c>
      <c r="J1244" s="198">
        <v>10.3</v>
      </c>
      <c r="K1244" s="198">
        <v>4.7</v>
      </c>
      <c r="L1244" s="198">
        <v>11.4</v>
      </c>
      <c r="M1244" s="198">
        <v>21.5</v>
      </c>
      <c r="N1244" s="206">
        <v>20.9</v>
      </c>
    </row>
    <row r="1245" spans="1:14">
      <c r="A1245" s="205" t="s">
        <v>932</v>
      </c>
      <c r="B1245" s="197">
        <v>23</v>
      </c>
      <c r="C1245" s="198">
        <v>21.7</v>
      </c>
      <c r="D1245" s="198">
        <v>19.600000000000001</v>
      </c>
      <c r="E1245" s="198">
        <v>11.5</v>
      </c>
      <c r="F1245" s="198">
        <v>7.4</v>
      </c>
      <c r="G1245" s="198">
        <v>0.1</v>
      </c>
      <c r="H1245" s="198">
        <v>8.5</v>
      </c>
      <c r="I1245" s="198">
        <v>-1.6</v>
      </c>
      <c r="J1245" s="198">
        <v>2.5</v>
      </c>
      <c r="K1245" s="198">
        <v>4.4000000000000004</v>
      </c>
      <c r="L1245" s="198">
        <v>6.1</v>
      </c>
      <c r="M1245" s="198">
        <v>15</v>
      </c>
      <c r="N1245" s="206">
        <v>24.6</v>
      </c>
    </row>
    <row r="1246" spans="1:14">
      <c r="A1246" s="205" t="s">
        <v>932</v>
      </c>
      <c r="B1246" s="197">
        <v>24</v>
      </c>
      <c r="C1246" s="198">
        <v>25.3</v>
      </c>
      <c r="D1246" s="198">
        <v>22.4</v>
      </c>
      <c r="E1246" s="198">
        <v>11.5</v>
      </c>
      <c r="F1246" s="198">
        <v>5.0999999999999996</v>
      </c>
      <c r="G1246" s="198">
        <v>-1</v>
      </c>
      <c r="H1246" s="198">
        <v>5.9</v>
      </c>
      <c r="I1246" s="198">
        <v>2.9</v>
      </c>
      <c r="J1246" s="198">
        <v>0.7</v>
      </c>
      <c r="K1246" s="198">
        <v>4.5999999999999996</v>
      </c>
      <c r="L1246" s="198">
        <v>3</v>
      </c>
      <c r="M1246" s="198">
        <v>13.5</v>
      </c>
      <c r="N1246" s="206">
        <v>24.8</v>
      </c>
    </row>
    <row r="1247" spans="1:14">
      <c r="A1247" s="205" t="s">
        <v>932</v>
      </c>
      <c r="B1247" s="197">
        <v>25</v>
      </c>
      <c r="C1247" s="198">
        <v>21.2</v>
      </c>
      <c r="D1247" s="198">
        <v>16.2</v>
      </c>
      <c r="E1247" s="198">
        <v>13.5</v>
      </c>
      <c r="F1247" s="198">
        <v>8.9</v>
      </c>
      <c r="G1247" s="198">
        <v>1.8</v>
      </c>
      <c r="H1247" s="198">
        <v>9.1999999999999993</v>
      </c>
      <c r="I1247" s="198">
        <v>4.4000000000000004</v>
      </c>
      <c r="J1247" s="198">
        <v>0.5</v>
      </c>
      <c r="K1247" s="198">
        <v>4.8</v>
      </c>
      <c r="L1247" s="198">
        <v>2.5</v>
      </c>
      <c r="M1247" s="198">
        <v>15.3</v>
      </c>
      <c r="N1247" s="206">
        <v>19.2</v>
      </c>
    </row>
    <row r="1248" spans="1:14">
      <c r="A1248" s="205" t="s">
        <v>932</v>
      </c>
      <c r="B1248" s="197">
        <v>26</v>
      </c>
      <c r="C1248" s="198">
        <v>16.7</v>
      </c>
      <c r="D1248" s="198">
        <v>18.600000000000001</v>
      </c>
      <c r="E1248" s="198">
        <v>12.9</v>
      </c>
      <c r="F1248" s="198">
        <v>10.1</v>
      </c>
      <c r="G1248" s="198">
        <v>2.7</v>
      </c>
      <c r="H1248" s="198">
        <v>6.9</v>
      </c>
      <c r="I1248" s="198">
        <v>6.8</v>
      </c>
      <c r="J1248" s="198">
        <v>-0.9</v>
      </c>
      <c r="K1248" s="198">
        <v>3.8</v>
      </c>
      <c r="L1248" s="198">
        <v>3.7</v>
      </c>
      <c r="M1248" s="198">
        <v>16.899999999999999</v>
      </c>
      <c r="N1248" s="206">
        <v>16.7</v>
      </c>
    </row>
    <row r="1249" spans="1:14">
      <c r="A1249" s="205" t="s">
        <v>932</v>
      </c>
      <c r="B1249" s="197">
        <v>27</v>
      </c>
      <c r="C1249" s="198">
        <v>16.899999999999999</v>
      </c>
      <c r="D1249" s="198">
        <v>20.6</v>
      </c>
      <c r="E1249" s="198">
        <v>12.2</v>
      </c>
      <c r="F1249" s="198">
        <v>9.6999999999999993</v>
      </c>
      <c r="G1249" s="198">
        <v>0.3</v>
      </c>
      <c r="H1249" s="198">
        <v>5.2</v>
      </c>
      <c r="I1249" s="198">
        <v>10.6</v>
      </c>
      <c r="J1249" s="198">
        <v>-0.5</v>
      </c>
      <c r="K1249" s="198">
        <v>7.3</v>
      </c>
      <c r="L1249" s="198">
        <v>4</v>
      </c>
      <c r="M1249" s="198">
        <v>18</v>
      </c>
      <c r="N1249" s="206">
        <v>16.7</v>
      </c>
    </row>
    <row r="1250" spans="1:14">
      <c r="A1250" s="205" t="s">
        <v>932</v>
      </c>
      <c r="B1250" s="197">
        <v>28</v>
      </c>
      <c r="C1250" s="198">
        <v>18.5</v>
      </c>
      <c r="D1250" s="198">
        <v>23.6</v>
      </c>
      <c r="E1250" s="198">
        <v>10.8</v>
      </c>
      <c r="F1250" s="198">
        <v>8.1</v>
      </c>
      <c r="G1250" s="198">
        <v>0.9</v>
      </c>
      <c r="H1250" s="198">
        <v>3</v>
      </c>
      <c r="I1250" s="198">
        <v>6.4</v>
      </c>
      <c r="J1250" s="198">
        <v>1.1000000000000001</v>
      </c>
      <c r="K1250" s="198">
        <v>10.3</v>
      </c>
      <c r="L1250" s="198">
        <v>3.4</v>
      </c>
      <c r="M1250" s="198">
        <v>17.899999999999999</v>
      </c>
      <c r="N1250" s="206">
        <v>19.399999999999999</v>
      </c>
    </row>
    <row r="1251" spans="1:14">
      <c r="A1251" s="205" t="s">
        <v>932</v>
      </c>
      <c r="B1251" s="197">
        <v>29</v>
      </c>
      <c r="C1251" s="198">
        <v>14.6</v>
      </c>
      <c r="D1251" s="198">
        <v>25.3</v>
      </c>
      <c r="E1251" s="198">
        <v>9.4</v>
      </c>
      <c r="F1251" s="198">
        <v>8.3000000000000007</v>
      </c>
      <c r="G1251" s="198">
        <v>5</v>
      </c>
      <c r="H1251" s="198">
        <v>4.4000000000000004</v>
      </c>
      <c r="I1251" s="198">
        <v>6.2</v>
      </c>
      <c r="J1251" s="198">
        <v>1.6</v>
      </c>
      <c r="K1251" s="198">
        <v>7</v>
      </c>
      <c r="L1251" s="198">
        <v>7.2</v>
      </c>
      <c r="M1251" s="198">
        <v>19.5</v>
      </c>
      <c r="N1251" s="206">
        <v>20.6</v>
      </c>
    </row>
    <row r="1252" spans="1:14">
      <c r="A1252" s="205" t="s">
        <v>932</v>
      </c>
      <c r="B1252" s="197">
        <v>30</v>
      </c>
      <c r="C1252" s="198">
        <v>15.6</v>
      </c>
      <c r="D1252" s="198">
        <v>25.3</v>
      </c>
      <c r="E1252" s="198">
        <v>9.5</v>
      </c>
      <c r="F1252" s="198">
        <v>7.7</v>
      </c>
      <c r="G1252" s="198">
        <v>7.5</v>
      </c>
      <c r="H1252" s="198">
        <v>0.5</v>
      </c>
      <c r="I1252" s="198">
        <v>6.8</v>
      </c>
      <c r="J1252" s="198"/>
      <c r="K1252" s="198">
        <v>7.9</v>
      </c>
      <c r="L1252" s="198">
        <v>11.9</v>
      </c>
      <c r="M1252" s="198">
        <v>17.3</v>
      </c>
      <c r="N1252" s="206">
        <v>18.600000000000001</v>
      </c>
    </row>
    <row r="1253" spans="1:14" ht="15" thickBot="1">
      <c r="A1253" s="213" t="s">
        <v>932</v>
      </c>
      <c r="B1253" s="214">
        <v>31</v>
      </c>
      <c r="C1253" s="215">
        <v>17.3</v>
      </c>
      <c r="D1253" s="215">
        <v>25.4</v>
      </c>
      <c r="E1253" s="215"/>
      <c r="F1253" s="215">
        <v>10.3</v>
      </c>
      <c r="G1253" s="215"/>
      <c r="H1253" s="215">
        <v>-2.6</v>
      </c>
      <c r="I1253" s="215">
        <v>3.1</v>
      </c>
      <c r="J1253" s="215"/>
      <c r="K1253" s="215">
        <v>11.8</v>
      </c>
      <c r="L1253" s="215"/>
      <c r="M1253" s="215">
        <v>15.9</v>
      </c>
      <c r="N1253" s="216"/>
    </row>
    <row r="1254" spans="1:14">
      <c r="A1254" s="217" t="s">
        <v>652</v>
      </c>
      <c r="B1254" s="218" t="s">
        <v>211</v>
      </c>
      <c r="C1254" s="219">
        <v>0</v>
      </c>
      <c r="D1254" s="219">
        <v>0</v>
      </c>
      <c r="E1254" s="219">
        <v>15</v>
      </c>
      <c r="F1254" s="219">
        <v>28</v>
      </c>
      <c r="G1254" s="219">
        <v>28</v>
      </c>
      <c r="H1254" s="219">
        <v>31</v>
      </c>
      <c r="I1254" s="219">
        <v>31</v>
      </c>
      <c r="J1254" s="219">
        <v>29</v>
      </c>
      <c r="K1254" s="219">
        <v>31</v>
      </c>
      <c r="L1254" s="219">
        <v>30</v>
      </c>
      <c r="M1254" s="219">
        <v>10</v>
      </c>
      <c r="N1254" s="220">
        <v>1</v>
      </c>
    </row>
    <row r="1255" spans="1:14" ht="15" thickBot="1">
      <c r="A1255" s="209" t="s">
        <v>651</v>
      </c>
      <c r="B1255" s="210" t="s">
        <v>650</v>
      </c>
      <c r="C1255" s="211">
        <v>21.738709677419354</v>
      </c>
      <c r="D1255" s="211">
        <v>22.309677419354834</v>
      </c>
      <c r="E1255" s="211">
        <v>13.709999999999999</v>
      </c>
      <c r="F1255" s="211">
        <v>8.5322580645161299</v>
      </c>
      <c r="G1255" s="211">
        <v>6.6966666666666672</v>
      </c>
      <c r="H1255" s="211">
        <v>4.9741935483870963</v>
      </c>
      <c r="I1255" s="211">
        <v>0.24838709677419346</v>
      </c>
      <c r="J1255" s="211">
        <v>3.6551724137931023</v>
      </c>
      <c r="K1255" s="211">
        <v>3.9548387096774191</v>
      </c>
      <c r="L1255" s="211">
        <v>8.2900000000000009</v>
      </c>
      <c r="M1255" s="211">
        <v>13.938709677419352</v>
      </c>
      <c r="N1255" s="212">
        <v>17.233333333333334</v>
      </c>
    </row>
    <row r="1256" spans="1:14">
      <c r="B1256" s="108"/>
      <c r="C1256" s="105"/>
      <c r="D1256" s="105"/>
      <c r="E1256" s="107"/>
      <c r="F1256" s="105"/>
      <c r="G1256" s="105"/>
      <c r="H1256" s="106"/>
      <c r="I1256" s="105"/>
      <c r="J1256" s="105"/>
      <c r="K1256" s="105"/>
      <c r="L1256" s="105"/>
      <c r="M1256" s="105"/>
      <c r="N1256" s="105"/>
    </row>
    <row r="1257" spans="1:14" ht="15" thickBot="1">
      <c r="A1257" s="96" t="s">
        <v>1141</v>
      </c>
      <c r="C1257" s="105"/>
      <c r="D1257" s="105"/>
      <c r="E1257" s="107"/>
      <c r="F1257" s="105"/>
      <c r="G1257" s="105"/>
      <c r="H1257" s="106"/>
      <c r="I1257" s="105"/>
      <c r="J1257" s="105"/>
      <c r="K1257" s="105"/>
      <c r="L1257" s="105"/>
      <c r="M1257" s="105"/>
      <c r="N1257" s="105"/>
    </row>
    <row r="1258" spans="1:14">
      <c r="A1258" s="109"/>
      <c r="B1258" s="233" t="s">
        <v>236</v>
      </c>
      <c r="C1258" s="234" t="s">
        <v>666</v>
      </c>
      <c r="D1258" s="234" t="s">
        <v>666</v>
      </c>
      <c r="E1258" s="234" t="s">
        <v>666</v>
      </c>
      <c r="F1258" s="234" t="s">
        <v>666</v>
      </c>
      <c r="G1258" s="234" t="s">
        <v>666</v>
      </c>
      <c r="H1258" s="234" t="s">
        <v>666</v>
      </c>
      <c r="I1258" s="234" t="s">
        <v>1108</v>
      </c>
      <c r="J1258" s="234" t="s">
        <v>1108</v>
      </c>
      <c r="K1258" s="234" t="s">
        <v>1108</v>
      </c>
      <c r="L1258" s="234" t="s">
        <v>1108</v>
      </c>
      <c r="M1258" s="234" t="s">
        <v>1108</v>
      </c>
      <c r="N1258" s="235" t="s">
        <v>1108</v>
      </c>
    </row>
    <row r="1259" spans="1:14" ht="15" thickBot="1">
      <c r="A1259" s="109"/>
      <c r="B1259" s="238" t="s">
        <v>195</v>
      </c>
      <c r="C1259" s="236" t="s">
        <v>665</v>
      </c>
      <c r="D1259" s="236" t="s">
        <v>664</v>
      </c>
      <c r="E1259" s="236" t="s">
        <v>663</v>
      </c>
      <c r="F1259" s="236" t="s">
        <v>662</v>
      </c>
      <c r="G1259" s="236" t="s">
        <v>661</v>
      </c>
      <c r="H1259" s="236" t="s">
        <v>660</v>
      </c>
      <c r="I1259" s="236" t="s">
        <v>659</v>
      </c>
      <c r="J1259" s="236" t="s">
        <v>658</v>
      </c>
      <c r="K1259" s="236" t="s">
        <v>657</v>
      </c>
      <c r="L1259" s="236" t="s">
        <v>656</v>
      </c>
      <c r="M1259" s="236" t="s">
        <v>655</v>
      </c>
      <c r="N1259" s="237" t="s">
        <v>654</v>
      </c>
    </row>
    <row r="1260" spans="1:14" ht="15" thickBot="1">
      <c r="A1260" s="195" t="s">
        <v>742</v>
      </c>
      <c r="B1260" s="196" t="s">
        <v>653</v>
      </c>
    </row>
    <row r="1261" spans="1:14">
      <c r="A1261" s="201" t="s">
        <v>936</v>
      </c>
      <c r="B1261" s="202">
        <v>1</v>
      </c>
      <c r="C1261" s="203">
        <v>21.7</v>
      </c>
      <c r="D1261" s="203">
        <v>18.899999999999999</v>
      </c>
      <c r="E1261" s="203">
        <v>21.6</v>
      </c>
      <c r="F1261" s="203">
        <v>7.7</v>
      </c>
      <c r="G1261" s="203">
        <v>3</v>
      </c>
      <c r="H1261" s="203">
        <v>7.4</v>
      </c>
      <c r="I1261" s="203">
        <v>0.1</v>
      </c>
      <c r="J1261" s="203">
        <v>9.8000000000000007</v>
      </c>
      <c r="K1261" s="203">
        <v>-0.7</v>
      </c>
      <c r="L1261" s="203">
        <v>2.6</v>
      </c>
      <c r="M1261" s="203">
        <v>12</v>
      </c>
      <c r="N1261" s="204">
        <v>13.2</v>
      </c>
    </row>
    <row r="1262" spans="1:14">
      <c r="A1262" s="205" t="s">
        <v>936</v>
      </c>
      <c r="B1262" s="197">
        <v>2</v>
      </c>
      <c r="C1262" s="198">
        <v>22.9</v>
      </c>
      <c r="D1262" s="198">
        <v>21.3</v>
      </c>
      <c r="E1262" s="198">
        <v>16.2</v>
      </c>
      <c r="F1262" s="198">
        <v>9.1</v>
      </c>
      <c r="G1262" s="198">
        <v>-0.1</v>
      </c>
      <c r="H1262" s="198">
        <v>7.3</v>
      </c>
      <c r="I1262" s="198">
        <v>0</v>
      </c>
      <c r="J1262" s="198">
        <v>10</v>
      </c>
      <c r="K1262" s="198">
        <v>2.9</v>
      </c>
      <c r="L1262" s="198">
        <v>7.7</v>
      </c>
      <c r="M1262" s="198">
        <v>11.4</v>
      </c>
      <c r="N1262" s="206">
        <v>15</v>
      </c>
    </row>
    <row r="1263" spans="1:14">
      <c r="A1263" s="205" t="s">
        <v>936</v>
      </c>
      <c r="B1263" s="197">
        <v>3</v>
      </c>
      <c r="C1263" s="198">
        <v>24.6</v>
      </c>
      <c r="D1263" s="198">
        <v>21.1</v>
      </c>
      <c r="E1263" s="198">
        <v>14.9</v>
      </c>
      <c r="F1263" s="198">
        <v>10.199999999999999</v>
      </c>
      <c r="G1263" s="198">
        <v>-0.5</v>
      </c>
      <c r="H1263" s="198">
        <v>2.5</v>
      </c>
      <c r="I1263" s="198">
        <v>-4.7</v>
      </c>
      <c r="J1263" s="198">
        <v>3.2</v>
      </c>
      <c r="K1263" s="198">
        <v>0.5</v>
      </c>
      <c r="L1263" s="198">
        <v>9.1</v>
      </c>
      <c r="M1263" s="198">
        <v>11.8</v>
      </c>
      <c r="N1263" s="206">
        <v>15.8</v>
      </c>
    </row>
    <row r="1264" spans="1:14">
      <c r="A1264" s="205" t="s">
        <v>936</v>
      </c>
      <c r="B1264" s="197">
        <v>4</v>
      </c>
      <c r="C1264" s="198">
        <v>25.6</v>
      </c>
      <c r="D1264" s="198">
        <v>25.7</v>
      </c>
      <c r="E1264" s="198">
        <v>12</v>
      </c>
      <c r="F1264" s="198">
        <v>10.1</v>
      </c>
      <c r="G1264" s="198">
        <v>3</v>
      </c>
      <c r="H1264" s="198">
        <v>4.5999999999999996</v>
      </c>
      <c r="I1264" s="198">
        <v>-4.5</v>
      </c>
      <c r="J1264" s="198">
        <v>1.6</v>
      </c>
      <c r="K1264" s="198">
        <v>0</v>
      </c>
      <c r="L1264" s="198">
        <v>10.8</v>
      </c>
      <c r="M1264" s="198">
        <v>7.7</v>
      </c>
      <c r="N1264" s="206">
        <v>17.3</v>
      </c>
    </row>
    <row r="1265" spans="1:14">
      <c r="A1265" s="205" t="s">
        <v>936</v>
      </c>
      <c r="B1265" s="197">
        <v>5</v>
      </c>
      <c r="C1265" s="198">
        <v>25.9</v>
      </c>
      <c r="D1265" s="198">
        <v>22.1</v>
      </c>
      <c r="E1265" s="198">
        <v>12.8</v>
      </c>
      <c r="F1265" s="198">
        <v>11.4</v>
      </c>
      <c r="G1265" s="198">
        <v>7</v>
      </c>
      <c r="H1265" s="198">
        <v>3.6</v>
      </c>
      <c r="I1265" s="198">
        <v>-1.1000000000000001</v>
      </c>
      <c r="J1265" s="198">
        <v>2.7</v>
      </c>
      <c r="K1265" s="198">
        <v>2.9</v>
      </c>
      <c r="L1265" s="198">
        <v>15.2</v>
      </c>
      <c r="M1265" s="198">
        <v>10</v>
      </c>
      <c r="N1265" s="206">
        <v>19.2</v>
      </c>
    </row>
    <row r="1266" spans="1:14">
      <c r="A1266" s="205" t="s">
        <v>936</v>
      </c>
      <c r="B1266" s="197">
        <v>6</v>
      </c>
      <c r="C1266" s="198">
        <v>21.8</v>
      </c>
      <c r="D1266" s="198">
        <v>24.1</v>
      </c>
      <c r="E1266" s="198">
        <v>11.3</v>
      </c>
      <c r="F1266" s="198">
        <v>12.8</v>
      </c>
      <c r="G1266" s="198">
        <v>9.6</v>
      </c>
      <c r="H1266" s="198">
        <v>2.8</v>
      </c>
      <c r="I1266" s="198">
        <v>-0.9</v>
      </c>
      <c r="J1266" s="198">
        <v>1.6</v>
      </c>
      <c r="K1266" s="198">
        <v>1.9</v>
      </c>
      <c r="L1266" s="198">
        <v>12.2</v>
      </c>
      <c r="M1266" s="198">
        <v>14.2</v>
      </c>
      <c r="N1266" s="206">
        <v>16.2</v>
      </c>
    </row>
    <row r="1267" spans="1:14">
      <c r="A1267" s="205" t="s">
        <v>936</v>
      </c>
      <c r="B1267" s="197">
        <v>7</v>
      </c>
      <c r="C1267" s="198">
        <v>25.4</v>
      </c>
      <c r="D1267" s="198">
        <v>26</v>
      </c>
      <c r="E1267" s="198">
        <v>10.199999999999999</v>
      </c>
      <c r="F1267" s="198">
        <v>13.5</v>
      </c>
      <c r="G1267" s="198">
        <v>13.2</v>
      </c>
      <c r="H1267" s="198">
        <v>2.8</v>
      </c>
      <c r="I1267" s="198">
        <v>0.3</v>
      </c>
      <c r="J1267" s="198">
        <v>0.5</v>
      </c>
      <c r="K1267" s="198">
        <v>0.7</v>
      </c>
      <c r="L1267" s="198">
        <v>9.6999999999999993</v>
      </c>
      <c r="M1267" s="198">
        <v>15.5</v>
      </c>
      <c r="N1267" s="206">
        <v>16.7</v>
      </c>
    </row>
    <row r="1268" spans="1:14">
      <c r="A1268" s="205" t="s">
        <v>936</v>
      </c>
      <c r="B1268" s="197">
        <v>8</v>
      </c>
      <c r="C1268" s="198">
        <v>19.399999999999999</v>
      </c>
      <c r="D1268" s="198">
        <v>26.8</v>
      </c>
      <c r="E1268" s="198">
        <v>9.6</v>
      </c>
      <c r="F1268" s="198">
        <v>11.9</v>
      </c>
      <c r="G1268" s="198">
        <v>9.6999999999999993</v>
      </c>
      <c r="H1268" s="198">
        <v>1.4</v>
      </c>
      <c r="I1268" s="198">
        <v>-0.2</v>
      </c>
      <c r="J1268" s="198">
        <v>6.1</v>
      </c>
      <c r="K1268" s="198">
        <v>-1</v>
      </c>
      <c r="L1268" s="198">
        <v>7</v>
      </c>
      <c r="M1268" s="198">
        <v>15.7</v>
      </c>
      <c r="N1268" s="206">
        <v>16.100000000000001</v>
      </c>
    </row>
    <row r="1269" spans="1:14">
      <c r="A1269" s="205" t="s">
        <v>936</v>
      </c>
      <c r="B1269" s="197">
        <v>9</v>
      </c>
      <c r="C1269" s="198">
        <v>14.4</v>
      </c>
      <c r="D1269" s="198">
        <v>26.4</v>
      </c>
      <c r="E1269" s="198">
        <v>10.1</v>
      </c>
      <c r="F1269" s="198">
        <v>11.4</v>
      </c>
      <c r="G1269" s="198">
        <v>12.9</v>
      </c>
      <c r="H1269" s="198">
        <v>3.3</v>
      </c>
      <c r="I1269" s="198">
        <v>0.3</v>
      </c>
      <c r="J1269" s="198">
        <v>7.8</v>
      </c>
      <c r="K1269" s="198">
        <v>1.2</v>
      </c>
      <c r="L1269" s="198">
        <v>6.7</v>
      </c>
      <c r="M1269" s="198">
        <v>14.7</v>
      </c>
      <c r="N1269" s="206">
        <v>16.100000000000001</v>
      </c>
    </row>
    <row r="1270" spans="1:14">
      <c r="A1270" s="205" t="s">
        <v>936</v>
      </c>
      <c r="B1270" s="197">
        <v>10</v>
      </c>
      <c r="C1270" s="198">
        <v>15.5</v>
      </c>
      <c r="D1270" s="198">
        <v>24.8</v>
      </c>
      <c r="E1270" s="198">
        <v>8.6999999999999993</v>
      </c>
      <c r="F1270" s="198">
        <v>8.3000000000000007</v>
      </c>
      <c r="G1270" s="198">
        <v>13.7</v>
      </c>
      <c r="H1270" s="198">
        <v>0.2</v>
      </c>
      <c r="I1270" s="198">
        <v>1.1000000000000001</v>
      </c>
      <c r="J1270" s="198">
        <v>2.8</v>
      </c>
      <c r="K1270" s="198">
        <v>4.0999999999999996</v>
      </c>
      <c r="L1270" s="198">
        <v>7.5</v>
      </c>
      <c r="M1270" s="198">
        <v>14.8</v>
      </c>
      <c r="N1270" s="206">
        <v>16.899999999999999</v>
      </c>
    </row>
    <row r="1271" spans="1:14">
      <c r="A1271" s="205" t="s">
        <v>936</v>
      </c>
      <c r="B1271" s="197">
        <v>11</v>
      </c>
      <c r="C1271" s="198">
        <v>18.399999999999999</v>
      </c>
      <c r="D1271" s="198">
        <v>24.6</v>
      </c>
      <c r="E1271" s="198">
        <v>11.6</v>
      </c>
      <c r="F1271" s="198">
        <v>4.2</v>
      </c>
      <c r="G1271" s="198">
        <v>10.5</v>
      </c>
      <c r="H1271" s="198">
        <v>2.4</v>
      </c>
      <c r="I1271" s="198">
        <v>2.4</v>
      </c>
      <c r="J1271" s="198">
        <v>0.5</v>
      </c>
      <c r="K1271" s="198">
        <v>3.7</v>
      </c>
      <c r="L1271" s="198">
        <v>9.5</v>
      </c>
      <c r="M1271" s="198">
        <v>15.3</v>
      </c>
      <c r="N1271" s="206">
        <v>15.9</v>
      </c>
    </row>
    <row r="1272" spans="1:14">
      <c r="A1272" s="205" t="s">
        <v>936</v>
      </c>
      <c r="B1272" s="197">
        <v>12</v>
      </c>
      <c r="C1272" s="198">
        <v>22.2</v>
      </c>
      <c r="D1272" s="198">
        <v>26.8</v>
      </c>
      <c r="E1272" s="198">
        <v>13.5</v>
      </c>
      <c r="F1272" s="198">
        <v>2.4</v>
      </c>
      <c r="G1272" s="198">
        <v>8.9</v>
      </c>
      <c r="H1272" s="198">
        <v>4.7</v>
      </c>
      <c r="I1272" s="198">
        <v>2.8</v>
      </c>
      <c r="J1272" s="198">
        <v>-0.1</v>
      </c>
      <c r="K1272" s="198">
        <v>3.1</v>
      </c>
      <c r="L1272" s="198">
        <v>10.7</v>
      </c>
      <c r="M1272" s="198">
        <v>13.4</v>
      </c>
      <c r="N1272" s="206">
        <v>16.7</v>
      </c>
    </row>
    <row r="1273" spans="1:14">
      <c r="A1273" s="205" t="s">
        <v>936</v>
      </c>
      <c r="B1273" s="197">
        <v>13</v>
      </c>
      <c r="C1273" s="198">
        <v>17.8</v>
      </c>
      <c r="D1273" s="198">
        <v>28.6</v>
      </c>
      <c r="E1273" s="198">
        <v>16.100000000000001</v>
      </c>
      <c r="F1273" s="198">
        <v>1.5</v>
      </c>
      <c r="G1273" s="198">
        <v>7.7</v>
      </c>
      <c r="H1273" s="198">
        <v>5.0999999999999996</v>
      </c>
      <c r="I1273" s="198">
        <v>2.7</v>
      </c>
      <c r="J1273" s="198">
        <v>0.9</v>
      </c>
      <c r="K1273" s="198">
        <v>3.2</v>
      </c>
      <c r="L1273" s="198">
        <v>11.4</v>
      </c>
      <c r="M1273" s="198">
        <v>14.7</v>
      </c>
      <c r="N1273" s="206">
        <v>15.2</v>
      </c>
    </row>
    <row r="1274" spans="1:14">
      <c r="A1274" s="205" t="s">
        <v>936</v>
      </c>
      <c r="B1274" s="197">
        <v>14</v>
      </c>
      <c r="C1274" s="198">
        <v>19.3</v>
      </c>
      <c r="D1274" s="198">
        <v>26.1</v>
      </c>
      <c r="E1274" s="198">
        <v>12.9</v>
      </c>
      <c r="F1274" s="198">
        <v>4.4000000000000004</v>
      </c>
      <c r="G1274" s="198">
        <v>6.5</v>
      </c>
      <c r="H1274" s="198">
        <v>3.1</v>
      </c>
      <c r="I1274" s="198">
        <v>-0.9</v>
      </c>
      <c r="J1274" s="198">
        <v>6.8</v>
      </c>
      <c r="K1274" s="198">
        <v>1.5</v>
      </c>
      <c r="L1274" s="198">
        <v>7.1</v>
      </c>
      <c r="M1274" s="198">
        <v>10.7</v>
      </c>
      <c r="N1274" s="206">
        <v>16.399999999999999</v>
      </c>
    </row>
    <row r="1275" spans="1:14">
      <c r="A1275" s="205" t="s">
        <v>936</v>
      </c>
      <c r="B1275" s="197">
        <v>15</v>
      </c>
      <c r="C1275" s="198">
        <v>17.8</v>
      </c>
      <c r="D1275" s="198">
        <v>20.399999999999999</v>
      </c>
      <c r="E1275" s="198">
        <v>15.2</v>
      </c>
      <c r="F1275" s="198">
        <v>7.8</v>
      </c>
      <c r="G1275" s="198">
        <v>9.8000000000000007</v>
      </c>
      <c r="H1275" s="198">
        <v>3.7</v>
      </c>
      <c r="I1275" s="198">
        <v>-0.5</v>
      </c>
      <c r="J1275" s="198">
        <v>4.4000000000000004</v>
      </c>
      <c r="K1275" s="198">
        <v>1.7</v>
      </c>
      <c r="L1275" s="198">
        <v>6.7</v>
      </c>
      <c r="M1275" s="198">
        <v>7.9</v>
      </c>
      <c r="N1275" s="206">
        <v>14.3</v>
      </c>
    </row>
    <row r="1276" spans="1:14">
      <c r="A1276" s="205" t="s">
        <v>936</v>
      </c>
      <c r="B1276" s="197">
        <v>16</v>
      </c>
      <c r="C1276" s="198">
        <v>23</v>
      </c>
      <c r="D1276" s="198">
        <v>18.5</v>
      </c>
      <c r="E1276" s="198">
        <v>16.899999999999999</v>
      </c>
      <c r="F1276" s="198">
        <v>6.1</v>
      </c>
      <c r="G1276" s="198">
        <v>9.6</v>
      </c>
      <c r="H1276" s="198">
        <v>5</v>
      </c>
      <c r="I1276" s="198">
        <v>-2.6</v>
      </c>
      <c r="J1276" s="198">
        <v>0.9</v>
      </c>
      <c r="K1276" s="198">
        <v>3.4</v>
      </c>
      <c r="L1276" s="198">
        <v>10.9</v>
      </c>
      <c r="M1276" s="198">
        <v>8.4</v>
      </c>
      <c r="N1276" s="206">
        <v>16.899999999999999</v>
      </c>
    </row>
    <row r="1277" spans="1:14">
      <c r="A1277" s="205" t="s">
        <v>936</v>
      </c>
      <c r="B1277" s="197">
        <v>17</v>
      </c>
      <c r="C1277" s="198">
        <v>22.6</v>
      </c>
      <c r="D1277" s="198">
        <v>15.5</v>
      </c>
      <c r="E1277" s="198">
        <v>17.600000000000001</v>
      </c>
      <c r="F1277" s="198">
        <v>5.2</v>
      </c>
      <c r="G1277" s="198">
        <v>11.2</v>
      </c>
      <c r="H1277" s="198">
        <v>9</v>
      </c>
      <c r="I1277" s="198">
        <v>-3</v>
      </c>
      <c r="J1277" s="198">
        <v>0</v>
      </c>
      <c r="K1277" s="198">
        <v>3.2</v>
      </c>
      <c r="L1277" s="198">
        <v>9.5</v>
      </c>
      <c r="M1277" s="198">
        <v>8.6</v>
      </c>
      <c r="N1277" s="206">
        <v>12.9</v>
      </c>
    </row>
    <row r="1278" spans="1:14">
      <c r="A1278" s="205" t="s">
        <v>936</v>
      </c>
      <c r="B1278" s="197">
        <v>18</v>
      </c>
      <c r="C1278" s="198">
        <v>25.2</v>
      </c>
      <c r="D1278" s="198">
        <v>14.7</v>
      </c>
      <c r="E1278" s="198">
        <v>11.8</v>
      </c>
      <c r="F1278" s="198">
        <v>5.8</v>
      </c>
      <c r="G1278" s="198">
        <v>11.4</v>
      </c>
      <c r="H1278" s="198">
        <v>8.3000000000000007</v>
      </c>
      <c r="I1278" s="198">
        <v>-6.6</v>
      </c>
      <c r="J1278" s="198">
        <v>0.5</v>
      </c>
      <c r="K1278" s="198">
        <v>4.3</v>
      </c>
      <c r="L1278" s="198">
        <v>7.5</v>
      </c>
      <c r="M1278" s="198">
        <v>10.5</v>
      </c>
      <c r="N1278" s="206">
        <v>13.7</v>
      </c>
    </row>
    <row r="1279" spans="1:14">
      <c r="A1279" s="205" t="s">
        <v>936</v>
      </c>
      <c r="B1279" s="197">
        <v>19</v>
      </c>
      <c r="C1279" s="198">
        <v>23.5</v>
      </c>
      <c r="D1279" s="198">
        <v>14.8</v>
      </c>
      <c r="E1279" s="198">
        <v>13</v>
      </c>
      <c r="F1279" s="198">
        <v>5.7</v>
      </c>
      <c r="G1279" s="198">
        <v>9.8000000000000007</v>
      </c>
      <c r="H1279" s="198">
        <v>5.2</v>
      </c>
      <c r="I1279" s="198">
        <v>-9.6999999999999993</v>
      </c>
      <c r="J1279" s="198">
        <v>1.5</v>
      </c>
      <c r="K1279" s="198">
        <v>3.5</v>
      </c>
      <c r="L1279" s="198">
        <v>6.5</v>
      </c>
      <c r="M1279" s="198">
        <v>14.7</v>
      </c>
      <c r="N1279" s="206">
        <v>15.4</v>
      </c>
    </row>
    <row r="1280" spans="1:14">
      <c r="A1280" s="205" t="s">
        <v>936</v>
      </c>
      <c r="B1280" s="197">
        <v>20</v>
      </c>
      <c r="C1280" s="198">
        <v>21.4</v>
      </c>
      <c r="D1280" s="198">
        <v>14.3</v>
      </c>
      <c r="E1280" s="198">
        <v>9.8000000000000007</v>
      </c>
      <c r="F1280" s="198">
        <v>5.2</v>
      </c>
      <c r="G1280" s="198">
        <v>4.9000000000000004</v>
      </c>
      <c r="H1280" s="198">
        <v>3.7</v>
      </c>
      <c r="I1280" s="198">
        <v>-4.0999999999999996</v>
      </c>
      <c r="J1280" s="198">
        <v>1.5</v>
      </c>
      <c r="K1280" s="198">
        <v>4.4000000000000004</v>
      </c>
      <c r="L1280" s="198">
        <v>6.5</v>
      </c>
      <c r="M1280" s="198">
        <v>15</v>
      </c>
      <c r="N1280" s="206">
        <v>15.8</v>
      </c>
    </row>
    <row r="1281" spans="1:14">
      <c r="A1281" s="205" t="s">
        <v>936</v>
      </c>
      <c r="B1281" s="197">
        <v>21</v>
      </c>
      <c r="C1281" s="198">
        <v>25</v>
      </c>
      <c r="D1281" s="198">
        <v>15.3</v>
      </c>
      <c r="E1281" s="198">
        <v>9.8000000000000007</v>
      </c>
      <c r="F1281" s="198">
        <v>6.7</v>
      </c>
      <c r="G1281" s="198">
        <v>0.4</v>
      </c>
      <c r="H1281" s="198">
        <v>5.9</v>
      </c>
      <c r="I1281" s="198">
        <v>-9.1</v>
      </c>
      <c r="J1281" s="198">
        <v>10.8</v>
      </c>
      <c r="K1281" s="198">
        <v>5.6</v>
      </c>
      <c r="L1281" s="198">
        <v>7.5</v>
      </c>
      <c r="M1281" s="198">
        <v>14.8</v>
      </c>
      <c r="N1281" s="206">
        <v>16.7</v>
      </c>
    </row>
    <row r="1282" spans="1:14">
      <c r="A1282" s="205" t="s">
        <v>936</v>
      </c>
      <c r="B1282" s="197">
        <v>22</v>
      </c>
      <c r="C1282" s="198">
        <v>25</v>
      </c>
      <c r="D1282" s="198">
        <v>14.8</v>
      </c>
      <c r="E1282" s="198">
        <v>11.5</v>
      </c>
      <c r="F1282" s="198">
        <v>8.6</v>
      </c>
      <c r="G1282" s="198">
        <v>0.2</v>
      </c>
      <c r="H1282" s="198">
        <v>6.5</v>
      </c>
      <c r="I1282" s="198">
        <v>-12.9</v>
      </c>
      <c r="J1282" s="198">
        <v>9.5</v>
      </c>
      <c r="K1282" s="198">
        <v>4</v>
      </c>
      <c r="L1282" s="198">
        <v>10.3</v>
      </c>
      <c r="M1282" s="198">
        <v>22.1</v>
      </c>
      <c r="N1282" s="206">
        <v>19.7</v>
      </c>
    </row>
    <row r="1283" spans="1:14">
      <c r="A1283" s="205" t="s">
        <v>936</v>
      </c>
      <c r="B1283" s="197">
        <v>23</v>
      </c>
      <c r="C1283" s="198">
        <v>19.7</v>
      </c>
      <c r="D1283" s="198">
        <v>18.5</v>
      </c>
      <c r="E1283" s="198">
        <v>10.5</v>
      </c>
      <c r="F1283" s="198">
        <v>6.6</v>
      </c>
      <c r="G1283" s="198">
        <v>0.2</v>
      </c>
      <c r="H1283" s="198">
        <v>6.7</v>
      </c>
      <c r="I1283" s="198">
        <v>-2.9</v>
      </c>
      <c r="J1283" s="198">
        <v>1.3</v>
      </c>
      <c r="K1283" s="198">
        <v>3.9</v>
      </c>
      <c r="L1283" s="198">
        <v>5.8</v>
      </c>
      <c r="M1283" s="198">
        <v>16.100000000000001</v>
      </c>
      <c r="N1283" s="206">
        <v>22.9</v>
      </c>
    </row>
    <row r="1284" spans="1:14">
      <c r="A1284" s="205" t="s">
        <v>936</v>
      </c>
      <c r="B1284" s="197">
        <v>24</v>
      </c>
      <c r="C1284" s="198">
        <v>23.9</v>
      </c>
      <c r="D1284" s="198">
        <v>20.3</v>
      </c>
      <c r="E1284" s="198">
        <v>10.199999999999999</v>
      </c>
      <c r="F1284" s="198">
        <v>2.8</v>
      </c>
      <c r="G1284" s="198">
        <v>-1.6</v>
      </c>
      <c r="H1284" s="198">
        <v>4.5999999999999996</v>
      </c>
      <c r="I1284" s="198">
        <v>1.9</v>
      </c>
      <c r="J1284" s="198">
        <v>-0.5</v>
      </c>
      <c r="K1284" s="198">
        <v>2.2000000000000002</v>
      </c>
      <c r="L1284" s="198">
        <v>2.4</v>
      </c>
      <c r="M1284" s="198">
        <v>15</v>
      </c>
      <c r="N1284" s="206">
        <v>25.3</v>
      </c>
    </row>
    <row r="1285" spans="1:14">
      <c r="A1285" s="205" t="s">
        <v>936</v>
      </c>
      <c r="B1285" s="197">
        <v>25</v>
      </c>
      <c r="C1285" s="198">
        <v>19.600000000000001</v>
      </c>
      <c r="D1285" s="198">
        <v>14.2</v>
      </c>
      <c r="E1285" s="198">
        <v>12.2</v>
      </c>
      <c r="F1285" s="198">
        <v>8</v>
      </c>
      <c r="G1285" s="198">
        <v>1.1000000000000001</v>
      </c>
      <c r="H1285" s="198">
        <v>7.5</v>
      </c>
      <c r="I1285" s="198">
        <v>2.9</v>
      </c>
      <c r="J1285" s="198">
        <v>-1.6</v>
      </c>
      <c r="K1285" s="198">
        <v>3.9</v>
      </c>
      <c r="L1285" s="198">
        <v>2.7</v>
      </c>
      <c r="M1285" s="198">
        <v>16</v>
      </c>
      <c r="N1285" s="206">
        <v>22.4</v>
      </c>
    </row>
    <row r="1286" spans="1:14">
      <c r="A1286" s="205" t="s">
        <v>936</v>
      </c>
      <c r="B1286" s="197">
        <v>26</v>
      </c>
      <c r="C1286" s="198">
        <v>15.6</v>
      </c>
      <c r="D1286" s="198">
        <v>15.2</v>
      </c>
      <c r="E1286" s="198">
        <v>12.3</v>
      </c>
      <c r="F1286" s="198">
        <v>9</v>
      </c>
      <c r="G1286" s="198">
        <v>2.1</v>
      </c>
      <c r="H1286" s="198">
        <v>5.6</v>
      </c>
      <c r="I1286" s="198">
        <v>2.2000000000000002</v>
      </c>
      <c r="J1286" s="198">
        <v>-2.1</v>
      </c>
      <c r="K1286" s="198">
        <v>2.7</v>
      </c>
      <c r="L1286" s="198">
        <v>4.3</v>
      </c>
      <c r="M1286" s="198">
        <v>17.8</v>
      </c>
      <c r="N1286" s="206">
        <v>17.8</v>
      </c>
    </row>
    <row r="1287" spans="1:14">
      <c r="A1287" s="205" t="s">
        <v>936</v>
      </c>
      <c r="B1287" s="197">
        <v>27</v>
      </c>
      <c r="C1287" s="198">
        <v>14.3</v>
      </c>
      <c r="D1287" s="198">
        <v>18.100000000000001</v>
      </c>
      <c r="E1287" s="198">
        <v>9.9</v>
      </c>
      <c r="F1287" s="198">
        <v>9.1999999999999993</v>
      </c>
      <c r="G1287" s="198">
        <v>-1.3</v>
      </c>
      <c r="H1287" s="198">
        <v>2.5</v>
      </c>
      <c r="I1287" s="198">
        <v>8.9</v>
      </c>
      <c r="J1287" s="198">
        <v>-1.5</v>
      </c>
      <c r="K1287" s="198">
        <v>6.6</v>
      </c>
      <c r="L1287" s="198">
        <v>4.2</v>
      </c>
      <c r="M1287" s="198">
        <v>18.100000000000001</v>
      </c>
      <c r="N1287" s="206">
        <v>15.6</v>
      </c>
    </row>
    <row r="1288" spans="1:14">
      <c r="A1288" s="205" t="s">
        <v>936</v>
      </c>
      <c r="B1288" s="197">
        <v>28</v>
      </c>
      <c r="C1288" s="198">
        <v>17.5</v>
      </c>
      <c r="D1288" s="198">
        <v>21.3</v>
      </c>
      <c r="E1288" s="198">
        <v>9</v>
      </c>
      <c r="F1288" s="198">
        <v>8.4</v>
      </c>
      <c r="G1288" s="198">
        <v>-0.2</v>
      </c>
      <c r="H1288" s="198">
        <v>1.1000000000000001</v>
      </c>
      <c r="I1288" s="198">
        <v>3.7</v>
      </c>
      <c r="J1288" s="198">
        <v>1.3</v>
      </c>
      <c r="K1288" s="198">
        <v>7.9</v>
      </c>
      <c r="L1288" s="198">
        <v>2.6</v>
      </c>
      <c r="M1288" s="198">
        <v>18</v>
      </c>
      <c r="N1288" s="206">
        <v>18.8</v>
      </c>
    </row>
    <row r="1289" spans="1:14">
      <c r="A1289" s="205" t="s">
        <v>936</v>
      </c>
      <c r="B1289" s="197">
        <v>29</v>
      </c>
      <c r="C1289" s="198">
        <v>14.2</v>
      </c>
      <c r="D1289" s="198">
        <v>23.2</v>
      </c>
      <c r="E1289" s="198">
        <v>8.5</v>
      </c>
      <c r="F1289" s="198">
        <v>8</v>
      </c>
      <c r="G1289" s="198">
        <v>4.8</v>
      </c>
      <c r="H1289" s="198">
        <v>4.8</v>
      </c>
      <c r="I1289" s="198">
        <v>4.2</v>
      </c>
      <c r="J1289" s="198">
        <v>1.4</v>
      </c>
      <c r="K1289" s="198">
        <v>6.8</v>
      </c>
      <c r="L1289" s="198">
        <v>5.7</v>
      </c>
      <c r="M1289" s="198">
        <v>18.2</v>
      </c>
      <c r="N1289" s="206">
        <v>19.2</v>
      </c>
    </row>
    <row r="1290" spans="1:14">
      <c r="A1290" s="205" t="s">
        <v>936</v>
      </c>
      <c r="B1290" s="197">
        <v>30</v>
      </c>
      <c r="C1290" s="198">
        <v>13.6</v>
      </c>
      <c r="D1290" s="198">
        <v>23.3</v>
      </c>
      <c r="E1290" s="198">
        <v>8</v>
      </c>
      <c r="F1290" s="198">
        <v>8.1999999999999993</v>
      </c>
      <c r="G1290" s="198">
        <v>7</v>
      </c>
      <c r="H1290" s="198">
        <v>0.7</v>
      </c>
      <c r="I1290" s="198">
        <v>6.2</v>
      </c>
      <c r="J1290" s="198"/>
      <c r="K1290" s="198">
        <v>6.3</v>
      </c>
      <c r="L1290" s="198">
        <v>11.2</v>
      </c>
      <c r="M1290" s="198">
        <v>15.5</v>
      </c>
      <c r="N1290" s="206">
        <v>18.2</v>
      </c>
    </row>
    <row r="1291" spans="1:14" ht="15" thickBot="1">
      <c r="A1291" s="213" t="s">
        <v>936</v>
      </c>
      <c r="B1291" s="214">
        <v>31</v>
      </c>
      <c r="C1291" s="215">
        <v>15.4</v>
      </c>
      <c r="D1291" s="215">
        <v>23.4</v>
      </c>
      <c r="E1291" s="215"/>
      <c r="F1291" s="215">
        <v>7</v>
      </c>
      <c r="G1291" s="215"/>
      <c r="H1291" s="215">
        <v>-3.2</v>
      </c>
      <c r="I1291" s="215">
        <v>3.1</v>
      </c>
      <c r="J1291" s="215"/>
      <c r="K1291" s="215">
        <v>11.9</v>
      </c>
      <c r="L1291" s="215"/>
      <c r="M1291" s="215">
        <v>15.1</v>
      </c>
      <c r="N1291" s="216"/>
    </row>
    <row r="1292" spans="1:14">
      <c r="A1292" s="217" t="s">
        <v>652</v>
      </c>
      <c r="B1292" s="218" t="s">
        <v>211</v>
      </c>
      <c r="C1292" s="219">
        <v>0</v>
      </c>
      <c r="D1292" s="219">
        <v>0</v>
      </c>
      <c r="E1292" s="219">
        <v>22</v>
      </c>
      <c r="F1292" s="219">
        <v>30</v>
      </c>
      <c r="G1292" s="219">
        <v>29</v>
      </c>
      <c r="H1292" s="219">
        <v>31</v>
      </c>
      <c r="I1292" s="219">
        <v>31</v>
      </c>
      <c r="J1292" s="219">
        <v>29</v>
      </c>
      <c r="K1292" s="219">
        <v>31</v>
      </c>
      <c r="L1292" s="219">
        <v>30</v>
      </c>
      <c r="M1292" s="219">
        <v>10</v>
      </c>
      <c r="N1292" s="220">
        <v>2</v>
      </c>
    </row>
    <row r="1293" spans="1:14" ht="15" thickBot="1">
      <c r="A1293" s="209" t="s">
        <v>651</v>
      </c>
      <c r="B1293" s="210" t="s">
        <v>650</v>
      </c>
      <c r="C1293" s="211">
        <v>20.393548387096775</v>
      </c>
      <c r="D1293" s="211">
        <v>20.938709677419361</v>
      </c>
      <c r="E1293" s="211">
        <v>12.256666666666664</v>
      </c>
      <c r="F1293" s="211">
        <v>7.6516129032258053</v>
      </c>
      <c r="G1293" s="211">
        <v>5.8166666666666664</v>
      </c>
      <c r="H1293" s="211">
        <v>4.1548387096774198</v>
      </c>
      <c r="I1293" s="211">
        <v>-0.67419354838709677</v>
      </c>
      <c r="J1293" s="211">
        <v>2.8137931034482757</v>
      </c>
      <c r="K1293" s="211">
        <v>3.4290322580645158</v>
      </c>
      <c r="L1293" s="211">
        <v>7.7166666666666668</v>
      </c>
      <c r="M1293" s="211">
        <v>13.990322580645165</v>
      </c>
      <c r="N1293" s="212">
        <v>17.076666666666664</v>
      </c>
    </row>
    <row r="1294" spans="1:14">
      <c r="B1294" s="108"/>
      <c r="C1294" s="105"/>
      <c r="D1294" s="105"/>
      <c r="E1294" s="107"/>
      <c r="F1294" s="105"/>
      <c r="G1294" s="105"/>
      <c r="H1294" s="106"/>
      <c r="I1294" s="105"/>
      <c r="J1294" s="105"/>
      <c r="K1294" s="105"/>
      <c r="L1294" s="105"/>
      <c r="M1294" s="105"/>
      <c r="N1294" s="105"/>
    </row>
    <row r="1295" spans="1:14" ht="15" thickBot="1">
      <c r="A1295" s="96" t="s">
        <v>1142</v>
      </c>
      <c r="C1295" s="105"/>
      <c r="D1295" s="105"/>
      <c r="E1295" s="107"/>
      <c r="F1295" s="105"/>
      <c r="G1295" s="105"/>
      <c r="H1295" s="106"/>
      <c r="I1295" s="105"/>
      <c r="J1295" s="105"/>
      <c r="K1295" s="105"/>
      <c r="L1295" s="105"/>
      <c r="M1295" s="105"/>
      <c r="N1295" s="105"/>
    </row>
    <row r="1296" spans="1:14">
      <c r="A1296" s="109"/>
      <c r="B1296" s="233" t="s">
        <v>236</v>
      </c>
      <c r="C1296" s="234" t="s">
        <v>666</v>
      </c>
      <c r="D1296" s="234" t="s">
        <v>666</v>
      </c>
      <c r="E1296" s="234" t="s">
        <v>666</v>
      </c>
      <c r="F1296" s="234" t="s">
        <v>666</v>
      </c>
      <c r="G1296" s="234" t="s">
        <v>666</v>
      </c>
      <c r="H1296" s="234" t="s">
        <v>666</v>
      </c>
      <c r="I1296" s="234" t="s">
        <v>1108</v>
      </c>
      <c r="J1296" s="234" t="s">
        <v>1108</v>
      </c>
      <c r="K1296" s="234" t="s">
        <v>1108</v>
      </c>
      <c r="L1296" s="234" t="s">
        <v>1108</v>
      </c>
      <c r="M1296" s="234" t="s">
        <v>1108</v>
      </c>
      <c r="N1296" s="235" t="s">
        <v>1108</v>
      </c>
    </row>
    <row r="1297" spans="1:14" ht="15" thickBot="1">
      <c r="A1297" s="109"/>
      <c r="B1297" s="238" t="s">
        <v>195</v>
      </c>
      <c r="C1297" s="236" t="s">
        <v>665</v>
      </c>
      <c r="D1297" s="236" t="s">
        <v>664</v>
      </c>
      <c r="E1297" s="236" t="s">
        <v>663</v>
      </c>
      <c r="F1297" s="236" t="s">
        <v>662</v>
      </c>
      <c r="G1297" s="236" t="s">
        <v>661</v>
      </c>
      <c r="H1297" s="236" t="s">
        <v>660</v>
      </c>
      <c r="I1297" s="236" t="s">
        <v>659</v>
      </c>
      <c r="J1297" s="236" t="s">
        <v>658</v>
      </c>
      <c r="K1297" s="236" t="s">
        <v>657</v>
      </c>
      <c r="L1297" s="236" t="s">
        <v>656</v>
      </c>
      <c r="M1297" s="236" t="s">
        <v>655</v>
      </c>
      <c r="N1297" s="237" t="s">
        <v>654</v>
      </c>
    </row>
    <row r="1298" spans="1:14" ht="15" thickBot="1">
      <c r="A1298" s="195" t="s">
        <v>742</v>
      </c>
      <c r="B1298" s="196" t="s">
        <v>653</v>
      </c>
    </row>
    <row r="1299" spans="1:14">
      <c r="A1299" s="201" t="s">
        <v>941</v>
      </c>
      <c r="B1299" s="202">
        <v>1</v>
      </c>
      <c r="C1299" s="203">
        <v>19.899999999999999</v>
      </c>
      <c r="D1299" s="203">
        <v>18.399999999999999</v>
      </c>
      <c r="E1299" s="203">
        <v>21.4</v>
      </c>
      <c r="F1299" s="203">
        <v>6</v>
      </c>
      <c r="G1299" s="203">
        <v>3.8</v>
      </c>
      <c r="H1299" s="203">
        <v>6.3</v>
      </c>
      <c r="I1299" s="203">
        <v>-0.5</v>
      </c>
      <c r="J1299" s="203">
        <v>9.6</v>
      </c>
      <c r="K1299" s="203">
        <v>-1.5</v>
      </c>
      <c r="L1299" s="203">
        <v>3.1</v>
      </c>
      <c r="M1299" s="203">
        <v>10.3</v>
      </c>
      <c r="N1299" s="204">
        <v>15</v>
      </c>
    </row>
    <row r="1300" spans="1:14">
      <c r="A1300" s="205" t="s">
        <v>941</v>
      </c>
      <c r="B1300" s="197">
        <v>2</v>
      </c>
      <c r="C1300" s="198">
        <v>20.399999999999999</v>
      </c>
      <c r="D1300" s="198">
        <v>18.899999999999999</v>
      </c>
      <c r="E1300" s="198">
        <v>15.5</v>
      </c>
      <c r="F1300" s="198">
        <v>8.6999999999999993</v>
      </c>
      <c r="G1300" s="198">
        <v>1.1000000000000001</v>
      </c>
      <c r="H1300" s="198">
        <v>7.8</v>
      </c>
      <c r="I1300" s="198">
        <v>-0.6</v>
      </c>
      <c r="J1300" s="198">
        <v>10.1</v>
      </c>
      <c r="K1300" s="198">
        <v>2</v>
      </c>
      <c r="L1300" s="198">
        <v>6.5</v>
      </c>
      <c r="M1300" s="198">
        <v>10.8</v>
      </c>
      <c r="N1300" s="206">
        <v>14.9</v>
      </c>
    </row>
    <row r="1301" spans="1:14">
      <c r="A1301" s="205" t="s">
        <v>941</v>
      </c>
      <c r="B1301" s="197">
        <v>3</v>
      </c>
      <c r="C1301" s="198">
        <v>22.3</v>
      </c>
      <c r="D1301" s="198">
        <v>20.9</v>
      </c>
      <c r="E1301" s="198">
        <v>14.6</v>
      </c>
      <c r="F1301" s="198">
        <v>11</v>
      </c>
      <c r="G1301" s="198">
        <v>0.6</v>
      </c>
      <c r="H1301" s="198">
        <v>4.4000000000000004</v>
      </c>
      <c r="I1301" s="198">
        <v>-5.2</v>
      </c>
      <c r="J1301" s="198">
        <v>2.8</v>
      </c>
      <c r="K1301" s="198">
        <v>1.4</v>
      </c>
      <c r="L1301" s="198">
        <v>9</v>
      </c>
      <c r="M1301" s="198">
        <v>10.6</v>
      </c>
      <c r="N1301" s="206">
        <v>15.3</v>
      </c>
    </row>
    <row r="1302" spans="1:14">
      <c r="A1302" s="205" t="s">
        <v>941</v>
      </c>
      <c r="B1302" s="197">
        <v>4</v>
      </c>
      <c r="C1302" s="198">
        <v>24.8</v>
      </c>
      <c r="D1302" s="198">
        <v>25.1</v>
      </c>
      <c r="E1302" s="198">
        <v>14.1</v>
      </c>
      <c r="F1302" s="198">
        <v>11.5</v>
      </c>
      <c r="G1302" s="198">
        <v>3.5</v>
      </c>
      <c r="H1302" s="198">
        <v>5.3</v>
      </c>
      <c r="I1302" s="198">
        <v>-5.8</v>
      </c>
      <c r="J1302" s="198">
        <v>1.5</v>
      </c>
      <c r="K1302" s="198">
        <v>0.9</v>
      </c>
      <c r="L1302" s="198">
        <v>12.1</v>
      </c>
      <c r="M1302" s="198">
        <v>6.7</v>
      </c>
      <c r="N1302" s="206">
        <v>17.600000000000001</v>
      </c>
    </row>
    <row r="1303" spans="1:14">
      <c r="A1303" s="205" t="s">
        <v>941</v>
      </c>
      <c r="B1303" s="197">
        <v>5</v>
      </c>
      <c r="C1303" s="198">
        <v>24</v>
      </c>
      <c r="D1303" s="198">
        <v>22.8</v>
      </c>
      <c r="E1303" s="198">
        <v>13.6</v>
      </c>
      <c r="F1303" s="198">
        <v>11.5</v>
      </c>
      <c r="G1303" s="198">
        <v>8.6</v>
      </c>
      <c r="H1303" s="198">
        <v>5.4</v>
      </c>
      <c r="I1303" s="198">
        <v>-4.8</v>
      </c>
      <c r="J1303" s="198">
        <v>2.6</v>
      </c>
      <c r="K1303" s="198">
        <v>2.1</v>
      </c>
      <c r="L1303" s="198">
        <v>16.100000000000001</v>
      </c>
      <c r="M1303" s="198">
        <v>10.5</v>
      </c>
      <c r="N1303" s="206">
        <v>18.399999999999999</v>
      </c>
    </row>
    <row r="1304" spans="1:14">
      <c r="A1304" s="205" t="s">
        <v>941</v>
      </c>
      <c r="B1304" s="197">
        <v>6</v>
      </c>
      <c r="C1304" s="198">
        <v>21.1</v>
      </c>
      <c r="D1304" s="198">
        <v>23.7</v>
      </c>
      <c r="E1304" s="198">
        <v>11.2</v>
      </c>
      <c r="F1304" s="198">
        <v>12.2</v>
      </c>
      <c r="G1304" s="198">
        <v>11</v>
      </c>
      <c r="H1304" s="198">
        <v>6.9</v>
      </c>
      <c r="I1304" s="198">
        <v>-3.2</v>
      </c>
      <c r="J1304" s="198">
        <v>3.3</v>
      </c>
      <c r="K1304" s="198">
        <v>1.9</v>
      </c>
      <c r="L1304" s="198">
        <v>10.9</v>
      </c>
      <c r="M1304" s="198">
        <v>13.5</v>
      </c>
      <c r="N1304" s="206">
        <v>16.899999999999999</v>
      </c>
    </row>
    <row r="1305" spans="1:14">
      <c r="A1305" s="205" t="s">
        <v>941</v>
      </c>
      <c r="B1305" s="197">
        <v>7</v>
      </c>
      <c r="C1305" s="198">
        <v>24.4</v>
      </c>
      <c r="D1305" s="198">
        <v>25.8</v>
      </c>
      <c r="E1305" s="198">
        <v>9.3000000000000007</v>
      </c>
      <c r="F1305" s="198">
        <v>13.3</v>
      </c>
      <c r="G1305" s="198">
        <v>14.6</v>
      </c>
      <c r="H1305" s="198">
        <v>5.3</v>
      </c>
      <c r="I1305" s="198">
        <v>-1.4</v>
      </c>
      <c r="J1305" s="198">
        <v>0.9</v>
      </c>
      <c r="K1305" s="198">
        <v>1.1000000000000001</v>
      </c>
      <c r="L1305" s="198">
        <v>9.6999999999999993</v>
      </c>
      <c r="M1305" s="198">
        <v>14.8</v>
      </c>
      <c r="N1305" s="206">
        <v>16.8</v>
      </c>
    </row>
    <row r="1306" spans="1:14">
      <c r="A1306" s="205" t="s">
        <v>941</v>
      </c>
      <c r="B1306" s="197">
        <v>8</v>
      </c>
      <c r="C1306" s="198">
        <v>19</v>
      </c>
      <c r="D1306" s="198">
        <v>28</v>
      </c>
      <c r="E1306" s="198">
        <v>12.6</v>
      </c>
      <c r="F1306" s="198">
        <v>12.7</v>
      </c>
      <c r="G1306" s="198">
        <v>11.8</v>
      </c>
      <c r="H1306" s="198">
        <v>2.2000000000000002</v>
      </c>
      <c r="I1306" s="198">
        <v>1.8</v>
      </c>
      <c r="J1306" s="198">
        <v>6.6</v>
      </c>
      <c r="K1306" s="198">
        <v>-0.1</v>
      </c>
      <c r="L1306" s="198">
        <v>8.5</v>
      </c>
      <c r="M1306" s="198">
        <v>14</v>
      </c>
      <c r="N1306" s="206">
        <v>18.3</v>
      </c>
    </row>
    <row r="1307" spans="1:14">
      <c r="A1307" s="205" t="s">
        <v>941</v>
      </c>
      <c r="B1307" s="197">
        <v>9</v>
      </c>
      <c r="C1307" s="198">
        <v>14.4</v>
      </c>
      <c r="D1307" s="198">
        <v>24.4</v>
      </c>
      <c r="E1307" s="198">
        <v>11.9</v>
      </c>
      <c r="F1307" s="198">
        <v>10.7</v>
      </c>
      <c r="G1307" s="198">
        <v>14</v>
      </c>
      <c r="H1307" s="198">
        <v>3</v>
      </c>
      <c r="I1307" s="198">
        <v>-2.6</v>
      </c>
      <c r="J1307" s="198">
        <v>7.1</v>
      </c>
      <c r="K1307" s="198">
        <v>-0.7</v>
      </c>
      <c r="L1307" s="198">
        <v>6.5</v>
      </c>
      <c r="M1307" s="198">
        <v>14.8</v>
      </c>
      <c r="N1307" s="206">
        <v>14.9</v>
      </c>
    </row>
    <row r="1308" spans="1:14">
      <c r="A1308" s="205" t="s">
        <v>941</v>
      </c>
      <c r="B1308" s="197">
        <v>10</v>
      </c>
      <c r="C1308" s="198">
        <v>13.2</v>
      </c>
      <c r="D1308" s="198">
        <v>24.2</v>
      </c>
      <c r="E1308" s="198">
        <v>9.6999999999999993</v>
      </c>
      <c r="F1308" s="198">
        <v>7.6</v>
      </c>
      <c r="G1308" s="198">
        <v>13.8</v>
      </c>
      <c r="H1308" s="198">
        <v>-0.1</v>
      </c>
      <c r="I1308" s="198">
        <v>-0.6</v>
      </c>
      <c r="J1308" s="198">
        <v>3</v>
      </c>
      <c r="K1308" s="198">
        <v>3.4</v>
      </c>
      <c r="L1308" s="198">
        <v>6.4</v>
      </c>
      <c r="M1308" s="198">
        <v>14.7</v>
      </c>
      <c r="N1308" s="206">
        <v>15.1</v>
      </c>
    </row>
    <row r="1309" spans="1:14">
      <c r="A1309" s="205" t="s">
        <v>941</v>
      </c>
      <c r="B1309" s="197">
        <v>11</v>
      </c>
      <c r="C1309" s="198">
        <v>16.5</v>
      </c>
      <c r="D1309" s="198">
        <v>26.8</v>
      </c>
      <c r="E1309" s="198">
        <v>10.7</v>
      </c>
      <c r="F1309" s="198">
        <v>3.9</v>
      </c>
      <c r="G1309" s="198">
        <v>12.2</v>
      </c>
      <c r="H1309" s="198">
        <v>2.2999999999999998</v>
      </c>
      <c r="I1309" s="198">
        <v>3.2</v>
      </c>
      <c r="J1309" s="198">
        <v>2</v>
      </c>
      <c r="K1309" s="198">
        <v>3.2</v>
      </c>
      <c r="L1309" s="198">
        <v>8.4</v>
      </c>
      <c r="M1309" s="198">
        <v>14.4</v>
      </c>
      <c r="N1309" s="206">
        <v>15</v>
      </c>
    </row>
    <row r="1310" spans="1:14">
      <c r="A1310" s="205" t="s">
        <v>941</v>
      </c>
      <c r="B1310" s="197">
        <v>12</v>
      </c>
      <c r="C1310" s="198">
        <v>19.899999999999999</v>
      </c>
      <c r="D1310" s="198">
        <v>26.6</v>
      </c>
      <c r="E1310" s="198">
        <v>14</v>
      </c>
      <c r="F1310" s="198">
        <v>2.2999999999999998</v>
      </c>
      <c r="G1310" s="198">
        <v>9.6999999999999993</v>
      </c>
      <c r="H1310" s="198">
        <v>4.5999999999999996</v>
      </c>
      <c r="I1310" s="198">
        <v>3.1</v>
      </c>
      <c r="J1310" s="198">
        <v>0.5</v>
      </c>
      <c r="K1310" s="198">
        <v>2</v>
      </c>
      <c r="L1310" s="198">
        <v>11.7</v>
      </c>
      <c r="M1310" s="198">
        <v>13.4</v>
      </c>
      <c r="N1310" s="206">
        <v>14.5</v>
      </c>
    </row>
    <row r="1311" spans="1:14">
      <c r="A1311" s="205" t="s">
        <v>941</v>
      </c>
      <c r="B1311" s="197">
        <v>13</v>
      </c>
      <c r="C1311" s="198">
        <v>16.5</v>
      </c>
      <c r="D1311" s="198">
        <v>26.9</v>
      </c>
      <c r="E1311" s="198">
        <v>15.8</v>
      </c>
      <c r="F1311" s="198">
        <v>1.4</v>
      </c>
      <c r="G1311" s="198">
        <v>8.6</v>
      </c>
      <c r="H1311" s="198">
        <v>3.3</v>
      </c>
      <c r="I1311" s="198">
        <v>2.4</v>
      </c>
      <c r="J1311" s="198">
        <v>1</v>
      </c>
      <c r="K1311" s="198">
        <v>2.1</v>
      </c>
      <c r="L1311" s="198">
        <v>10.8</v>
      </c>
      <c r="M1311" s="198">
        <v>14.2</v>
      </c>
      <c r="N1311" s="206">
        <v>14.6</v>
      </c>
    </row>
    <row r="1312" spans="1:14">
      <c r="A1312" s="205" t="s">
        <v>941</v>
      </c>
      <c r="B1312" s="197">
        <v>14</v>
      </c>
      <c r="C1312" s="198">
        <v>17.600000000000001</v>
      </c>
      <c r="D1312" s="198">
        <v>25</v>
      </c>
      <c r="E1312" s="198">
        <v>14.5</v>
      </c>
      <c r="F1312" s="198">
        <v>3.7</v>
      </c>
      <c r="G1312" s="198">
        <v>6</v>
      </c>
      <c r="H1312" s="198">
        <v>0.7</v>
      </c>
      <c r="I1312" s="198">
        <v>0.2</v>
      </c>
      <c r="J1312" s="198">
        <v>5.2</v>
      </c>
      <c r="K1312" s="198">
        <v>1.8</v>
      </c>
      <c r="L1312" s="198">
        <v>6.9</v>
      </c>
      <c r="M1312" s="198">
        <v>9.5</v>
      </c>
      <c r="N1312" s="206">
        <v>16</v>
      </c>
    </row>
    <row r="1313" spans="1:14">
      <c r="A1313" s="205" t="s">
        <v>941</v>
      </c>
      <c r="B1313" s="197">
        <v>15</v>
      </c>
      <c r="C1313" s="198">
        <v>17.3</v>
      </c>
      <c r="D1313" s="198">
        <v>21.7</v>
      </c>
      <c r="E1313" s="198">
        <v>15.3</v>
      </c>
      <c r="F1313" s="198">
        <v>7.8</v>
      </c>
      <c r="G1313" s="198">
        <v>10</v>
      </c>
      <c r="H1313" s="198">
        <v>4</v>
      </c>
      <c r="I1313" s="198">
        <v>-0.1</v>
      </c>
      <c r="J1313" s="198">
        <v>3.7</v>
      </c>
      <c r="K1313" s="198">
        <v>1.8</v>
      </c>
      <c r="L1313" s="198">
        <v>7.4</v>
      </c>
      <c r="M1313" s="198">
        <v>6.6</v>
      </c>
      <c r="N1313" s="206">
        <v>14.8</v>
      </c>
    </row>
    <row r="1314" spans="1:14">
      <c r="A1314" s="205" t="s">
        <v>941</v>
      </c>
      <c r="B1314" s="197">
        <v>16</v>
      </c>
      <c r="C1314" s="198">
        <v>21.1</v>
      </c>
      <c r="D1314" s="198">
        <v>18.7</v>
      </c>
      <c r="E1314" s="198">
        <v>16.2</v>
      </c>
      <c r="F1314" s="198">
        <v>6.1</v>
      </c>
      <c r="G1314" s="198">
        <v>10.7</v>
      </c>
      <c r="H1314" s="198">
        <v>4</v>
      </c>
      <c r="I1314" s="198">
        <v>-2.9</v>
      </c>
      <c r="J1314" s="198">
        <v>-0.4</v>
      </c>
      <c r="K1314" s="198">
        <v>2.4</v>
      </c>
      <c r="L1314" s="198">
        <v>10.8</v>
      </c>
      <c r="M1314" s="198">
        <v>7.5</v>
      </c>
      <c r="N1314" s="206">
        <v>16.100000000000001</v>
      </c>
    </row>
    <row r="1315" spans="1:14">
      <c r="A1315" s="205" t="s">
        <v>941</v>
      </c>
      <c r="B1315" s="197">
        <v>17</v>
      </c>
      <c r="C1315" s="198">
        <v>24.4</v>
      </c>
      <c r="D1315" s="198">
        <v>15.5</v>
      </c>
      <c r="E1315" s="198">
        <v>16.600000000000001</v>
      </c>
      <c r="F1315" s="198">
        <v>5.8</v>
      </c>
      <c r="G1315" s="198">
        <v>11.2</v>
      </c>
      <c r="H1315" s="198">
        <v>9.9</v>
      </c>
      <c r="I1315" s="198">
        <v>-2.9</v>
      </c>
      <c r="J1315" s="198">
        <v>-1</v>
      </c>
      <c r="K1315" s="198">
        <v>3.3</v>
      </c>
      <c r="L1315" s="198">
        <v>8.1</v>
      </c>
      <c r="M1315" s="198">
        <v>9.1999999999999993</v>
      </c>
      <c r="N1315" s="206">
        <v>13.4</v>
      </c>
    </row>
    <row r="1316" spans="1:14">
      <c r="A1316" s="205" t="s">
        <v>941</v>
      </c>
      <c r="B1316" s="197">
        <v>18</v>
      </c>
      <c r="C1316" s="198">
        <v>26</v>
      </c>
      <c r="D1316" s="198">
        <v>13.9</v>
      </c>
      <c r="E1316" s="198">
        <v>12.7</v>
      </c>
      <c r="F1316" s="198">
        <v>5.3</v>
      </c>
      <c r="G1316" s="198">
        <v>11.3</v>
      </c>
      <c r="H1316" s="198">
        <v>8.6999999999999993</v>
      </c>
      <c r="I1316" s="198">
        <v>-8.6</v>
      </c>
      <c r="J1316" s="198">
        <v>1.2</v>
      </c>
      <c r="K1316" s="198">
        <v>4.5</v>
      </c>
      <c r="L1316" s="198">
        <v>7.8</v>
      </c>
      <c r="M1316" s="198">
        <v>10.5</v>
      </c>
      <c r="N1316" s="206">
        <v>15.6</v>
      </c>
    </row>
    <row r="1317" spans="1:14">
      <c r="A1317" s="205" t="s">
        <v>941</v>
      </c>
      <c r="B1317" s="197">
        <v>19</v>
      </c>
      <c r="C1317" s="198">
        <v>21.2</v>
      </c>
      <c r="D1317" s="198">
        <v>14.7</v>
      </c>
      <c r="E1317" s="198">
        <v>13.4</v>
      </c>
      <c r="F1317" s="198">
        <v>6.2</v>
      </c>
      <c r="G1317" s="198">
        <v>10.3</v>
      </c>
      <c r="H1317" s="198">
        <v>6.7</v>
      </c>
      <c r="I1317" s="198">
        <v>-10.1</v>
      </c>
      <c r="J1317" s="198">
        <v>1</v>
      </c>
      <c r="K1317" s="198">
        <v>2.7</v>
      </c>
      <c r="L1317" s="198">
        <v>6.7</v>
      </c>
      <c r="M1317" s="198">
        <v>13.1</v>
      </c>
      <c r="N1317" s="206">
        <v>15.5</v>
      </c>
    </row>
    <row r="1318" spans="1:14">
      <c r="A1318" s="205" t="s">
        <v>941</v>
      </c>
      <c r="B1318" s="197">
        <v>20</v>
      </c>
      <c r="C1318" s="198">
        <v>19.399999999999999</v>
      </c>
      <c r="D1318" s="198">
        <v>15.8</v>
      </c>
      <c r="E1318" s="198">
        <v>10.6</v>
      </c>
      <c r="F1318" s="198">
        <v>5</v>
      </c>
      <c r="G1318" s="198">
        <v>5.0999999999999996</v>
      </c>
      <c r="H1318" s="198">
        <v>3.3</v>
      </c>
      <c r="I1318" s="198">
        <v>-4.0999999999999996</v>
      </c>
      <c r="J1318" s="198">
        <v>1.8</v>
      </c>
      <c r="K1318" s="198">
        <v>3.8</v>
      </c>
      <c r="L1318" s="198">
        <v>6.1</v>
      </c>
      <c r="M1318" s="198">
        <v>14.8</v>
      </c>
      <c r="N1318" s="206">
        <v>15.3</v>
      </c>
    </row>
    <row r="1319" spans="1:14">
      <c r="A1319" s="205" t="s">
        <v>941</v>
      </c>
      <c r="B1319" s="197">
        <v>21</v>
      </c>
      <c r="C1319" s="198">
        <v>23.8</v>
      </c>
      <c r="D1319" s="198">
        <v>15.7</v>
      </c>
      <c r="E1319" s="198">
        <v>10.6</v>
      </c>
      <c r="F1319" s="198">
        <v>7.3</v>
      </c>
      <c r="G1319" s="198">
        <v>1.6</v>
      </c>
      <c r="H1319" s="198">
        <v>5.5</v>
      </c>
      <c r="I1319" s="198">
        <v>-9.1</v>
      </c>
      <c r="J1319" s="198">
        <v>10.5</v>
      </c>
      <c r="K1319" s="198">
        <v>4.8</v>
      </c>
      <c r="L1319" s="198">
        <v>8.5</v>
      </c>
      <c r="M1319" s="198">
        <v>15.5</v>
      </c>
      <c r="N1319" s="206">
        <v>16.600000000000001</v>
      </c>
    </row>
    <row r="1320" spans="1:14">
      <c r="A1320" s="205" t="s">
        <v>941</v>
      </c>
      <c r="B1320" s="197">
        <v>22</v>
      </c>
      <c r="C1320" s="198">
        <v>25.1</v>
      </c>
      <c r="D1320" s="198">
        <v>16.3</v>
      </c>
      <c r="E1320" s="198">
        <v>12.7</v>
      </c>
      <c r="F1320" s="198">
        <v>8.6999999999999993</v>
      </c>
      <c r="G1320" s="198">
        <v>0.4</v>
      </c>
      <c r="H1320" s="198">
        <v>9.3000000000000007</v>
      </c>
      <c r="I1320" s="198">
        <v>-11.3</v>
      </c>
      <c r="J1320" s="198">
        <v>9.5</v>
      </c>
      <c r="K1320" s="198">
        <v>3.1</v>
      </c>
      <c r="L1320" s="198">
        <v>9.3000000000000007</v>
      </c>
      <c r="M1320" s="198">
        <v>19.2</v>
      </c>
      <c r="N1320" s="206">
        <v>19.3</v>
      </c>
    </row>
    <row r="1321" spans="1:14">
      <c r="A1321" s="205" t="s">
        <v>941</v>
      </c>
      <c r="B1321" s="197">
        <v>23</v>
      </c>
      <c r="C1321" s="198">
        <v>20.100000000000001</v>
      </c>
      <c r="D1321" s="198">
        <v>17.2</v>
      </c>
      <c r="E1321" s="198">
        <v>11.6</v>
      </c>
      <c r="F1321" s="198">
        <v>7.1</v>
      </c>
      <c r="G1321" s="198">
        <v>-1.7</v>
      </c>
      <c r="H1321" s="198">
        <v>7.9</v>
      </c>
      <c r="I1321" s="198">
        <v>-1.3</v>
      </c>
      <c r="J1321" s="198">
        <v>1</v>
      </c>
      <c r="K1321" s="198">
        <v>3.7</v>
      </c>
      <c r="L1321" s="198">
        <v>5.4</v>
      </c>
      <c r="M1321" s="198">
        <v>16.100000000000001</v>
      </c>
      <c r="N1321" s="206">
        <v>22.1</v>
      </c>
    </row>
    <row r="1322" spans="1:14">
      <c r="A1322" s="205" t="s">
        <v>941</v>
      </c>
      <c r="B1322" s="197">
        <v>24</v>
      </c>
      <c r="C1322" s="198">
        <v>20.7</v>
      </c>
      <c r="D1322" s="198">
        <v>19.5</v>
      </c>
      <c r="E1322" s="198">
        <v>10.1</v>
      </c>
      <c r="F1322" s="198">
        <v>3.8</v>
      </c>
      <c r="G1322" s="198">
        <v>-1.6</v>
      </c>
      <c r="H1322" s="198">
        <v>3.2</v>
      </c>
      <c r="I1322" s="198">
        <v>3.3</v>
      </c>
      <c r="J1322" s="198">
        <v>0.1</v>
      </c>
      <c r="K1322" s="198">
        <v>4.8</v>
      </c>
      <c r="L1322" s="198">
        <v>2.1</v>
      </c>
      <c r="M1322" s="198">
        <v>13.9</v>
      </c>
      <c r="N1322" s="206">
        <v>23.5</v>
      </c>
    </row>
    <row r="1323" spans="1:14">
      <c r="A1323" s="205" t="s">
        <v>941</v>
      </c>
      <c r="B1323" s="197">
        <v>25</v>
      </c>
      <c r="C1323" s="198">
        <v>19.600000000000001</v>
      </c>
      <c r="D1323" s="198">
        <v>14.6</v>
      </c>
      <c r="E1323" s="198">
        <v>12.9</v>
      </c>
      <c r="F1323" s="198">
        <v>8.3000000000000007</v>
      </c>
      <c r="G1323" s="198">
        <v>0.8</v>
      </c>
      <c r="H1323" s="198">
        <v>9.3000000000000007</v>
      </c>
      <c r="I1323" s="198">
        <v>6.6</v>
      </c>
      <c r="J1323" s="198">
        <v>-1</v>
      </c>
      <c r="K1323" s="198">
        <v>4</v>
      </c>
      <c r="L1323" s="198">
        <v>2.7</v>
      </c>
      <c r="M1323" s="198">
        <v>14</v>
      </c>
      <c r="N1323" s="206">
        <v>22.3</v>
      </c>
    </row>
    <row r="1324" spans="1:14">
      <c r="A1324" s="205" t="s">
        <v>941</v>
      </c>
      <c r="B1324" s="197">
        <v>26</v>
      </c>
      <c r="C1324" s="198">
        <v>15</v>
      </c>
      <c r="D1324" s="198">
        <v>16.100000000000001</v>
      </c>
      <c r="E1324" s="198">
        <v>11.9</v>
      </c>
      <c r="F1324" s="198">
        <v>9.5</v>
      </c>
      <c r="G1324" s="198">
        <v>2.1</v>
      </c>
      <c r="H1324" s="198">
        <v>9.5</v>
      </c>
      <c r="I1324" s="198">
        <v>5.9</v>
      </c>
      <c r="J1324" s="198">
        <v>-2.4</v>
      </c>
      <c r="K1324" s="198">
        <v>4.0999999999999996</v>
      </c>
      <c r="L1324" s="198">
        <v>3.9</v>
      </c>
      <c r="M1324" s="198">
        <v>16.399999999999999</v>
      </c>
      <c r="N1324" s="206">
        <v>17.5</v>
      </c>
    </row>
    <row r="1325" spans="1:14">
      <c r="A1325" s="205" t="s">
        <v>941</v>
      </c>
      <c r="B1325" s="197">
        <v>27</v>
      </c>
      <c r="C1325" s="198">
        <v>17.5</v>
      </c>
      <c r="D1325" s="198">
        <v>19.100000000000001</v>
      </c>
      <c r="E1325" s="198">
        <v>10.5</v>
      </c>
      <c r="F1325" s="198">
        <v>7.1</v>
      </c>
      <c r="G1325" s="198">
        <v>-0.3</v>
      </c>
      <c r="H1325" s="198">
        <v>7.6</v>
      </c>
      <c r="I1325" s="198">
        <v>9.6999999999999993</v>
      </c>
      <c r="J1325" s="198">
        <v>-1.8</v>
      </c>
      <c r="K1325" s="198">
        <v>7.1</v>
      </c>
      <c r="L1325" s="198">
        <v>3.7</v>
      </c>
      <c r="M1325" s="198">
        <v>15.7</v>
      </c>
      <c r="N1325" s="206">
        <v>16.5</v>
      </c>
    </row>
    <row r="1326" spans="1:14">
      <c r="A1326" s="205" t="s">
        <v>941</v>
      </c>
      <c r="B1326" s="197">
        <v>28</v>
      </c>
      <c r="C1326" s="198">
        <v>17.3</v>
      </c>
      <c r="D1326" s="198">
        <v>21.5</v>
      </c>
      <c r="E1326" s="198">
        <v>10.3</v>
      </c>
      <c r="F1326" s="198">
        <v>7.3</v>
      </c>
      <c r="G1326" s="198">
        <v>0.3</v>
      </c>
      <c r="H1326" s="198">
        <v>5.5</v>
      </c>
      <c r="I1326" s="198">
        <v>4.5999999999999996</v>
      </c>
      <c r="J1326" s="198">
        <v>0.8</v>
      </c>
      <c r="K1326" s="198">
        <v>8.6999999999999993</v>
      </c>
      <c r="L1326" s="198">
        <v>3.7</v>
      </c>
      <c r="M1326" s="198">
        <v>17.2</v>
      </c>
      <c r="N1326" s="206">
        <v>16.899999999999999</v>
      </c>
    </row>
    <row r="1327" spans="1:14">
      <c r="A1327" s="205" t="s">
        <v>941</v>
      </c>
      <c r="B1327" s="197">
        <v>29</v>
      </c>
      <c r="C1327" s="198">
        <v>13.7</v>
      </c>
      <c r="D1327" s="198">
        <v>20.7</v>
      </c>
      <c r="E1327" s="198">
        <v>9.8000000000000007</v>
      </c>
      <c r="F1327" s="198">
        <v>7.9</v>
      </c>
      <c r="G1327" s="198">
        <v>4.7</v>
      </c>
      <c r="H1327" s="198">
        <v>4</v>
      </c>
      <c r="I1327" s="198">
        <v>5.6</v>
      </c>
      <c r="J1327" s="198">
        <v>0.4</v>
      </c>
      <c r="K1327" s="198">
        <v>6.7</v>
      </c>
      <c r="L1327" s="198">
        <v>6.4</v>
      </c>
      <c r="M1327" s="198">
        <v>18.100000000000001</v>
      </c>
      <c r="N1327" s="206">
        <v>18.399999999999999</v>
      </c>
    </row>
    <row r="1328" spans="1:14">
      <c r="A1328" s="205" t="s">
        <v>941</v>
      </c>
      <c r="B1328" s="197">
        <v>30</v>
      </c>
      <c r="C1328" s="198">
        <v>14.9</v>
      </c>
      <c r="D1328" s="198">
        <v>22.6</v>
      </c>
      <c r="E1328" s="198">
        <v>8.1</v>
      </c>
      <c r="F1328" s="198">
        <v>7.9</v>
      </c>
      <c r="G1328" s="198">
        <v>7</v>
      </c>
      <c r="H1328" s="198">
        <v>-0.1</v>
      </c>
      <c r="I1328" s="198">
        <v>5.8</v>
      </c>
      <c r="J1328" s="198"/>
      <c r="K1328" s="198">
        <v>7.7</v>
      </c>
      <c r="L1328" s="198">
        <v>10.1</v>
      </c>
      <c r="M1328" s="198">
        <v>17.2</v>
      </c>
      <c r="N1328" s="206">
        <v>17.5</v>
      </c>
    </row>
    <row r="1329" spans="1:14" ht="15" thickBot="1">
      <c r="A1329" s="213" t="s">
        <v>941</v>
      </c>
      <c r="B1329" s="214">
        <v>31</v>
      </c>
      <c r="C1329" s="215">
        <v>15</v>
      </c>
      <c r="D1329" s="215">
        <v>24.4</v>
      </c>
      <c r="E1329" s="215"/>
      <c r="F1329" s="215">
        <v>7.5</v>
      </c>
      <c r="G1329" s="215"/>
      <c r="H1329" s="215">
        <v>-4.0999999999999996</v>
      </c>
      <c r="I1329" s="215">
        <v>2.6</v>
      </c>
      <c r="J1329" s="215"/>
      <c r="K1329" s="215">
        <v>9.1</v>
      </c>
      <c r="L1329" s="215"/>
      <c r="M1329" s="215">
        <v>15.7</v>
      </c>
      <c r="N1329" s="216"/>
    </row>
    <row r="1330" spans="1:14">
      <c r="A1330" s="217" t="s">
        <v>652</v>
      </c>
      <c r="B1330" s="218" t="s">
        <v>211</v>
      </c>
      <c r="C1330" s="219">
        <v>0</v>
      </c>
      <c r="D1330" s="219">
        <v>0</v>
      </c>
      <c r="E1330" s="219">
        <v>19</v>
      </c>
      <c r="F1330" s="219">
        <v>30</v>
      </c>
      <c r="G1330" s="219">
        <v>28</v>
      </c>
      <c r="H1330" s="219">
        <v>31</v>
      </c>
      <c r="I1330" s="219">
        <v>31</v>
      </c>
      <c r="J1330" s="219">
        <v>29</v>
      </c>
      <c r="K1330" s="219">
        <v>31</v>
      </c>
      <c r="L1330" s="219">
        <v>30</v>
      </c>
      <c r="M1330" s="219">
        <v>10</v>
      </c>
      <c r="N1330" s="220">
        <v>1</v>
      </c>
    </row>
    <row r="1331" spans="1:14" ht="15" thickBot="1">
      <c r="A1331" s="209" t="s">
        <v>651</v>
      </c>
      <c r="B1331" s="210" t="s">
        <v>650</v>
      </c>
      <c r="C1331" s="211">
        <v>19.551612903225806</v>
      </c>
      <c r="D1331" s="211">
        <v>20.822580645161292</v>
      </c>
      <c r="E1331" s="211">
        <v>12.740000000000002</v>
      </c>
      <c r="F1331" s="211">
        <v>7.5838709677419374</v>
      </c>
      <c r="G1331" s="211">
        <v>6.373333333333334</v>
      </c>
      <c r="H1331" s="211">
        <v>4.8903225806451625</v>
      </c>
      <c r="I1331" s="211">
        <v>-0.65483870967741942</v>
      </c>
      <c r="J1331" s="211">
        <v>2.7448275862068963</v>
      </c>
      <c r="K1331" s="211">
        <v>3.2870967741935484</v>
      </c>
      <c r="L1331" s="211">
        <v>7.6433333333333335</v>
      </c>
      <c r="M1331" s="211">
        <v>13.319354838709675</v>
      </c>
      <c r="N1331" s="212">
        <v>16.82</v>
      </c>
    </row>
    <row r="1332" spans="1:14">
      <c r="B1332" s="108"/>
      <c r="C1332" s="105"/>
      <c r="D1332" s="105"/>
      <c r="E1332" s="107"/>
      <c r="F1332" s="105"/>
      <c r="G1332" s="105"/>
      <c r="H1332" s="106"/>
      <c r="I1332" s="105"/>
      <c r="J1332" s="105"/>
      <c r="K1332" s="105"/>
      <c r="L1332" s="105"/>
      <c r="M1332" s="105"/>
      <c r="N1332" s="105"/>
    </row>
    <row r="1333" spans="1:14" ht="15" thickBot="1">
      <c r="A1333" s="96" t="s">
        <v>1143</v>
      </c>
      <c r="C1333" s="105"/>
      <c r="D1333" s="105"/>
      <c r="E1333" s="107"/>
      <c r="F1333" s="105"/>
      <c r="G1333" s="105"/>
      <c r="H1333" s="106"/>
      <c r="I1333" s="105"/>
      <c r="J1333" s="105"/>
      <c r="K1333" s="105"/>
      <c r="L1333" s="105"/>
      <c r="M1333" s="105"/>
      <c r="N1333" s="105"/>
    </row>
    <row r="1334" spans="1:14">
      <c r="A1334" s="109"/>
      <c r="B1334" s="233" t="s">
        <v>236</v>
      </c>
      <c r="C1334" s="234" t="s">
        <v>666</v>
      </c>
      <c r="D1334" s="234" t="s">
        <v>666</v>
      </c>
      <c r="E1334" s="234" t="s">
        <v>666</v>
      </c>
      <c r="F1334" s="234" t="s">
        <v>666</v>
      </c>
      <c r="G1334" s="234" t="s">
        <v>666</v>
      </c>
      <c r="H1334" s="234" t="s">
        <v>666</v>
      </c>
      <c r="I1334" s="234" t="s">
        <v>1108</v>
      </c>
      <c r="J1334" s="234" t="s">
        <v>1108</v>
      </c>
      <c r="K1334" s="234" t="s">
        <v>1108</v>
      </c>
      <c r="L1334" s="234" t="s">
        <v>1108</v>
      </c>
      <c r="M1334" s="234" t="s">
        <v>1108</v>
      </c>
      <c r="N1334" s="235" t="s">
        <v>1108</v>
      </c>
    </row>
    <row r="1335" spans="1:14" ht="15" thickBot="1">
      <c r="A1335" s="109"/>
      <c r="B1335" s="238" t="s">
        <v>195</v>
      </c>
      <c r="C1335" s="236" t="s">
        <v>665</v>
      </c>
      <c r="D1335" s="236" t="s">
        <v>664</v>
      </c>
      <c r="E1335" s="236" t="s">
        <v>663</v>
      </c>
      <c r="F1335" s="236" t="s">
        <v>662</v>
      </c>
      <c r="G1335" s="236" t="s">
        <v>661</v>
      </c>
      <c r="H1335" s="236" t="s">
        <v>660</v>
      </c>
      <c r="I1335" s="236" t="s">
        <v>659</v>
      </c>
      <c r="J1335" s="236" t="s">
        <v>658</v>
      </c>
      <c r="K1335" s="236" t="s">
        <v>657</v>
      </c>
      <c r="L1335" s="236" t="s">
        <v>656</v>
      </c>
      <c r="M1335" s="236" t="s">
        <v>655</v>
      </c>
      <c r="N1335" s="237" t="s">
        <v>654</v>
      </c>
    </row>
    <row r="1336" spans="1:14">
      <c r="A1336" s="195" t="s">
        <v>742</v>
      </c>
      <c r="B1336" s="196" t="s">
        <v>653</v>
      </c>
    </row>
    <row r="1337" spans="1:14">
      <c r="A1337" s="190" t="s">
        <v>947</v>
      </c>
      <c r="B1337" s="197">
        <v>1</v>
      </c>
      <c r="C1337" s="198">
        <v>22.6</v>
      </c>
      <c r="D1337" s="198">
        <v>19.5</v>
      </c>
      <c r="E1337" s="198">
        <v>21.9</v>
      </c>
      <c r="F1337" s="198">
        <v>7.9</v>
      </c>
      <c r="G1337" s="198">
        <v>2.5</v>
      </c>
      <c r="H1337" s="198">
        <v>7.8</v>
      </c>
      <c r="I1337" s="198">
        <v>-0.1</v>
      </c>
      <c r="J1337" s="198">
        <v>10.1</v>
      </c>
      <c r="K1337" s="198">
        <v>-1.3</v>
      </c>
      <c r="L1337" s="198">
        <v>3.7</v>
      </c>
      <c r="M1337" s="198">
        <v>11.9</v>
      </c>
      <c r="N1337" s="198">
        <v>14</v>
      </c>
    </row>
    <row r="1338" spans="1:14">
      <c r="A1338" s="190" t="s">
        <v>947</v>
      </c>
      <c r="B1338" s="197">
        <v>2</v>
      </c>
      <c r="C1338" s="198">
        <v>24.7</v>
      </c>
      <c r="D1338" s="198">
        <v>19.7</v>
      </c>
      <c r="E1338" s="198">
        <v>16.5</v>
      </c>
      <c r="F1338" s="198">
        <v>10.7</v>
      </c>
      <c r="G1338" s="198">
        <v>-0.4</v>
      </c>
      <c r="H1338" s="198">
        <v>8.1999999999999993</v>
      </c>
      <c r="I1338" s="198">
        <v>-0.7</v>
      </c>
      <c r="J1338" s="198">
        <v>9.6</v>
      </c>
      <c r="K1338" s="198">
        <v>2.1</v>
      </c>
      <c r="L1338" s="198">
        <v>9.3000000000000007</v>
      </c>
      <c r="M1338" s="198">
        <v>11.6</v>
      </c>
      <c r="N1338" s="198">
        <v>14.6</v>
      </c>
    </row>
    <row r="1339" spans="1:14">
      <c r="A1339" s="190" t="s">
        <v>947</v>
      </c>
      <c r="B1339" s="197">
        <v>3</v>
      </c>
      <c r="C1339" s="198">
        <v>24.5</v>
      </c>
      <c r="D1339" s="198">
        <v>21.1</v>
      </c>
      <c r="E1339" s="198">
        <v>14.7</v>
      </c>
      <c r="F1339" s="198">
        <v>9.9</v>
      </c>
      <c r="G1339" s="198">
        <v>-0.9</v>
      </c>
      <c r="H1339" s="198">
        <v>4.4000000000000004</v>
      </c>
      <c r="I1339" s="198">
        <v>-5.2</v>
      </c>
      <c r="J1339" s="198">
        <v>2.6</v>
      </c>
      <c r="K1339" s="198">
        <v>0.3</v>
      </c>
      <c r="L1339" s="198">
        <v>9.1</v>
      </c>
      <c r="M1339" s="198">
        <v>10.199999999999999</v>
      </c>
      <c r="N1339" s="198">
        <v>15.4</v>
      </c>
    </row>
    <row r="1340" spans="1:14">
      <c r="A1340" s="190" t="s">
        <v>947</v>
      </c>
      <c r="B1340" s="197">
        <v>4</v>
      </c>
      <c r="C1340" s="198">
        <v>25.8</v>
      </c>
      <c r="D1340" s="198">
        <v>24.4</v>
      </c>
      <c r="E1340" s="198">
        <v>12.8</v>
      </c>
      <c r="F1340" s="198">
        <v>10.6</v>
      </c>
      <c r="G1340" s="198">
        <v>4.2</v>
      </c>
      <c r="H1340" s="198">
        <v>3.9</v>
      </c>
      <c r="I1340" s="198">
        <v>-5.2</v>
      </c>
      <c r="J1340" s="198">
        <v>1.4</v>
      </c>
      <c r="K1340" s="198">
        <v>0.2</v>
      </c>
      <c r="L1340" s="198">
        <v>10.6</v>
      </c>
      <c r="M1340" s="198">
        <v>7.6</v>
      </c>
      <c r="N1340" s="198">
        <v>17.899999999999999</v>
      </c>
    </row>
    <row r="1341" spans="1:14">
      <c r="A1341" s="190" t="s">
        <v>947</v>
      </c>
      <c r="B1341" s="197">
        <v>5</v>
      </c>
      <c r="C1341" s="198">
        <v>27.3</v>
      </c>
      <c r="D1341" s="198">
        <v>22.3</v>
      </c>
      <c r="E1341" s="198">
        <v>12</v>
      </c>
      <c r="F1341" s="198">
        <v>10.8</v>
      </c>
      <c r="G1341" s="198">
        <v>8.1999999999999993</v>
      </c>
      <c r="H1341" s="198">
        <v>3.7</v>
      </c>
      <c r="I1341" s="198">
        <v>-1.3</v>
      </c>
      <c r="J1341" s="198">
        <v>2.4</v>
      </c>
      <c r="K1341" s="198">
        <v>2.5</v>
      </c>
      <c r="L1341" s="198">
        <v>15.2</v>
      </c>
      <c r="M1341" s="198">
        <v>10.199999999999999</v>
      </c>
      <c r="N1341" s="198">
        <v>18.600000000000001</v>
      </c>
    </row>
    <row r="1342" spans="1:14">
      <c r="A1342" s="190" t="s">
        <v>947</v>
      </c>
      <c r="B1342" s="197">
        <v>6</v>
      </c>
      <c r="C1342" s="198">
        <v>22.3</v>
      </c>
      <c r="D1342" s="198">
        <v>24.6</v>
      </c>
      <c r="E1342" s="198">
        <v>11.1</v>
      </c>
      <c r="F1342" s="198">
        <v>12.3</v>
      </c>
      <c r="G1342" s="198">
        <v>10.6</v>
      </c>
      <c r="H1342" s="198">
        <v>5.0999999999999996</v>
      </c>
      <c r="I1342" s="198">
        <v>0.4</v>
      </c>
      <c r="J1342" s="198">
        <v>2.1</v>
      </c>
      <c r="K1342" s="198">
        <v>1.3</v>
      </c>
      <c r="L1342" s="198">
        <v>11.6</v>
      </c>
      <c r="M1342" s="198">
        <v>15</v>
      </c>
      <c r="N1342" s="198">
        <v>17.5</v>
      </c>
    </row>
    <row r="1343" spans="1:14">
      <c r="A1343" s="190" t="s">
        <v>947</v>
      </c>
      <c r="B1343" s="197">
        <v>7</v>
      </c>
      <c r="C1343" s="198">
        <v>26.1</v>
      </c>
      <c r="D1343" s="198">
        <v>26.2</v>
      </c>
      <c r="E1343" s="198">
        <v>10.9</v>
      </c>
      <c r="F1343" s="198">
        <v>13.5</v>
      </c>
      <c r="G1343" s="198">
        <v>13.6</v>
      </c>
      <c r="H1343" s="198">
        <v>4.4000000000000004</v>
      </c>
      <c r="I1343" s="198">
        <v>0.5</v>
      </c>
      <c r="J1343" s="198">
        <v>0.1</v>
      </c>
      <c r="K1343" s="198">
        <v>1.4</v>
      </c>
      <c r="L1343" s="198">
        <v>9.4</v>
      </c>
      <c r="M1343" s="198">
        <v>16.2</v>
      </c>
      <c r="N1343" s="198">
        <v>17.899999999999999</v>
      </c>
    </row>
    <row r="1344" spans="1:14">
      <c r="A1344" s="190" t="s">
        <v>947</v>
      </c>
      <c r="B1344" s="197">
        <v>8</v>
      </c>
      <c r="C1344" s="198">
        <v>19.600000000000001</v>
      </c>
      <c r="D1344" s="198">
        <v>26.8</v>
      </c>
      <c r="E1344" s="198">
        <v>10.4</v>
      </c>
      <c r="F1344" s="198">
        <v>12.1</v>
      </c>
      <c r="G1344" s="198">
        <v>10.8</v>
      </c>
      <c r="H1344" s="198">
        <v>0.5</v>
      </c>
      <c r="I1344" s="198">
        <v>0.4</v>
      </c>
      <c r="J1344" s="198">
        <v>5.8</v>
      </c>
      <c r="K1344" s="198">
        <v>-1.1000000000000001</v>
      </c>
      <c r="L1344" s="198">
        <v>7.7</v>
      </c>
      <c r="M1344" s="198">
        <v>15.6</v>
      </c>
      <c r="N1344" s="198">
        <v>16.5</v>
      </c>
    </row>
    <row r="1345" spans="1:14">
      <c r="A1345" s="190" t="s">
        <v>947</v>
      </c>
      <c r="B1345" s="197">
        <v>9</v>
      </c>
      <c r="C1345" s="198">
        <v>15.3</v>
      </c>
      <c r="D1345" s="198">
        <v>26</v>
      </c>
      <c r="E1345" s="198">
        <v>10.3</v>
      </c>
      <c r="F1345" s="198">
        <v>11.7</v>
      </c>
      <c r="G1345" s="198">
        <v>13.5</v>
      </c>
      <c r="H1345" s="198">
        <v>1.2</v>
      </c>
      <c r="I1345" s="198">
        <v>0.3</v>
      </c>
      <c r="J1345" s="198">
        <v>7</v>
      </c>
      <c r="K1345" s="198">
        <v>0.9</v>
      </c>
      <c r="L1345" s="198">
        <v>6.6</v>
      </c>
      <c r="M1345" s="198">
        <v>16.3</v>
      </c>
      <c r="N1345" s="198">
        <v>16.3</v>
      </c>
    </row>
    <row r="1346" spans="1:14">
      <c r="A1346" s="190" t="s">
        <v>947</v>
      </c>
      <c r="B1346" s="197">
        <v>10</v>
      </c>
      <c r="C1346" s="198">
        <v>15.2</v>
      </c>
      <c r="D1346" s="198">
        <v>25.8</v>
      </c>
      <c r="E1346" s="198">
        <v>8.5</v>
      </c>
      <c r="F1346" s="198">
        <v>8.4</v>
      </c>
      <c r="G1346" s="198">
        <v>13.3</v>
      </c>
      <c r="H1346" s="198">
        <v>-0.5</v>
      </c>
      <c r="I1346" s="198">
        <v>2.2000000000000002</v>
      </c>
      <c r="J1346" s="198">
        <v>2.2999999999999998</v>
      </c>
      <c r="K1346" s="198">
        <v>3.6</v>
      </c>
      <c r="L1346" s="198">
        <v>6.3</v>
      </c>
      <c r="M1346" s="198">
        <v>16.399999999999999</v>
      </c>
      <c r="N1346" s="198">
        <v>16.3</v>
      </c>
    </row>
    <row r="1347" spans="1:14">
      <c r="A1347" s="190" t="s">
        <v>947</v>
      </c>
      <c r="B1347" s="197">
        <v>11</v>
      </c>
      <c r="C1347" s="198">
        <v>18.3</v>
      </c>
      <c r="D1347" s="198">
        <v>25</v>
      </c>
      <c r="E1347" s="198">
        <v>10.3</v>
      </c>
      <c r="F1347" s="198">
        <v>5.2</v>
      </c>
      <c r="G1347" s="198">
        <v>11.2</v>
      </c>
      <c r="H1347" s="198">
        <v>2.2000000000000002</v>
      </c>
      <c r="I1347" s="198">
        <v>3.6</v>
      </c>
      <c r="J1347" s="198">
        <v>1.9</v>
      </c>
      <c r="K1347" s="198">
        <v>3.4</v>
      </c>
      <c r="L1347" s="198">
        <v>8.8000000000000007</v>
      </c>
      <c r="M1347" s="198">
        <v>15.5</v>
      </c>
      <c r="N1347" s="198">
        <v>15.9</v>
      </c>
    </row>
    <row r="1348" spans="1:14">
      <c r="A1348" s="190" t="s">
        <v>947</v>
      </c>
      <c r="B1348" s="197">
        <v>12</v>
      </c>
      <c r="C1348" s="198">
        <v>21.6</v>
      </c>
      <c r="D1348" s="198">
        <v>26.1</v>
      </c>
      <c r="E1348" s="198">
        <v>12.9</v>
      </c>
      <c r="F1348" s="198">
        <v>2.7</v>
      </c>
      <c r="G1348" s="198">
        <v>9.4</v>
      </c>
      <c r="H1348" s="198">
        <v>4.7</v>
      </c>
      <c r="I1348" s="198">
        <v>2.7</v>
      </c>
      <c r="J1348" s="198">
        <v>0.7</v>
      </c>
      <c r="K1348" s="198">
        <v>2.5</v>
      </c>
      <c r="L1348" s="198">
        <v>9</v>
      </c>
      <c r="M1348" s="198">
        <v>13.1</v>
      </c>
      <c r="N1348" s="198">
        <v>15.3</v>
      </c>
    </row>
    <row r="1349" spans="1:14">
      <c r="A1349" s="190" t="s">
        <v>947</v>
      </c>
      <c r="B1349" s="197">
        <v>13</v>
      </c>
      <c r="C1349" s="198">
        <v>17.5</v>
      </c>
      <c r="D1349" s="198">
        <v>27.9</v>
      </c>
      <c r="E1349" s="198">
        <v>16.5</v>
      </c>
      <c r="F1349" s="198">
        <v>1.8</v>
      </c>
      <c r="G1349" s="198">
        <v>8</v>
      </c>
      <c r="H1349" s="198">
        <v>5.2</v>
      </c>
      <c r="I1349" s="198">
        <v>2.6</v>
      </c>
      <c r="J1349" s="198">
        <v>1.1000000000000001</v>
      </c>
      <c r="K1349" s="198">
        <v>2.5</v>
      </c>
      <c r="L1349" s="198">
        <v>11.4</v>
      </c>
      <c r="M1349" s="198">
        <v>14.5</v>
      </c>
      <c r="N1349" s="198">
        <v>15</v>
      </c>
    </row>
    <row r="1350" spans="1:14">
      <c r="A1350" s="190" t="s">
        <v>947</v>
      </c>
      <c r="B1350" s="197">
        <v>14</v>
      </c>
      <c r="C1350" s="198">
        <v>19.399999999999999</v>
      </c>
      <c r="D1350" s="198">
        <v>27.1</v>
      </c>
      <c r="E1350" s="198">
        <v>13.8</v>
      </c>
      <c r="F1350" s="198">
        <v>4.3</v>
      </c>
      <c r="G1350" s="198">
        <v>6.4</v>
      </c>
      <c r="H1350" s="198">
        <v>3.1</v>
      </c>
      <c r="I1350" s="198">
        <v>-0.2</v>
      </c>
      <c r="J1350" s="198">
        <v>5.2</v>
      </c>
      <c r="K1350" s="198">
        <v>1.4</v>
      </c>
      <c r="L1350" s="198">
        <v>7.1</v>
      </c>
      <c r="M1350" s="198">
        <v>10.199999999999999</v>
      </c>
      <c r="N1350" s="198">
        <v>17.2</v>
      </c>
    </row>
    <row r="1351" spans="1:14">
      <c r="A1351" s="190" t="s">
        <v>947</v>
      </c>
      <c r="B1351" s="197">
        <v>15</v>
      </c>
      <c r="C1351" s="198">
        <v>18.399999999999999</v>
      </c>
      <c r="D1351" s="198">
        <v>21.9</v>
      </c>
      <c r="E1351" s="198">
        <v>13.9</v>
      </c>
      <c r="F1351" s="198">
        <v>6.9</v>
      </c>
      <c r="G1351" s="198">
        <v>9.6999999999999993</v>
      </c>
      <c r="H1351" s="198">
        <v>3.8</v>
      </c>
      <c r="I1351" s="198">
        <v>-0.5</v>
      </c>
      <c r="J1351" s="198">
        <v>3.6</v>
      </c>
      <c r="K1351" s="198">
        <v>1.3</v>
      </c>
      <c r="L1351" s="198">
        <v>7.3</v>
      </c>
      <c r="M1351" s="198">
        <v>6.8</v>
      </c>
      <c r="N1351" s="198">
        <v>14.4</v>
      </c>
    </row>
    <row r="1352" spans="1:14">
      <c r="A1352" s="190" t="s">
        <v>947</v>
      </c>
      <c r="B1352" s="197">
        <v>16</v>
      </c>
      <c r="C1352" s="198">
        <v>22.6</v>
      </c>
      <c r="D1352" s="198">
        <v>18.5</v>
      </c>
      <c r="E1352" s="198">
        <v>18</v>
      </c>
      <c r="F1352" s="198">
        <v>5.4</v>
      </c>
      <c r="G1352" s="198">
        <v>9.8000000000000007</v>
      </c>
      <c r="H1352" s="198">
        <v>5.4</v>
      </c>
      <c r="I1352" s="198">
        <v>-1.4</v>
      </c>
      <c r="J1352" s="198">
        <v>0.6</v>
      </c>
      <c r="K1352" s="198">
        <v>2.9</v>
      </c>
      <c r="L1352" s="198">
        <v>10.8</v>
      </c>
      <c r="M1352" s="198">
        <v>7.1</v>
      </c>
      <c r="N1352" s="198">
        <v>15.9</v>
      </c>
    </row>
    <row r="1353" spans="1:14">
      <c r="A1353" s="190" t="s">
        <v>947</v>
      </c>
      <c r="B1353" s="197">
        <v>17</v>
      </c>
      <c r="C1353" s="198">
        <v>24</v>
      </c>
      <c r="D1353" s="198">
        <v>15.2</v>
      </c>
      <c r="E1353" s="198">
        <v>17.100000000000001</v>
      </c>
      <c r="F1353" s="198">
        <v>5.2</v>
      </c>
      <c r="G1353" s="198">
        <v>10.5</v>
      </c>
      <c r="H1353" s="198">
        <v>9.5</v>
      </c>
      <c r="I1353" s="198">
        <v>-3.6</v>
      </c>
      <c r="J1353" s="198">
        <v>-0.4</v>
      </c>
      <c r="K1353" s="198">
        <v>3.8</v>
      </c>
      <c r="L1353" s="198">
        <v>9</v>
      </c>
      <c r="M1353" s="198">
        <v>9.1</v>
      </c>
      <c r="N1353" s="198">
        <v>13.4</v>
      </c>
    </row>
    <row r="1354" spans="1:14">
      <c r="A1354" s="190" t="s">
        <v>947</v>
      </c>
      <c r="B1354" s="197">
        <v>18</v>
      </c>
      <c r="C1354" s="198">
        <v>24.4</v>
      </c>
      <c r="D1354" s="198">
        <v>14.7</v>
      </c>
      <c r="E1354" s="198">
        <v>12.3</v>
      </c>
      <c r="F1354" s="198">
        <v>5.5</v>
      </c>
      <c r="G1354" s="198">
        <v>11.4</v>
      </c>
      <c r="H1354" s="198">
        <v>8.6999999999999993</v>
      </c>
      <c r="I1354" s="198">
        <v>-7.7</v>
      </c>
      <c r="J1354" s="198">
        <v>1.4</v>
      </c>
      <c r="K1354" s="198">
        <v>5.8</v>
      </c>
      <c r="L1354" s="198">
        <v>7</v>
      </c>
      <c r="M1354" s="198">
        <v>10.3</v>
      </c>
      <c r="N1354" s="198">
        <v>15</v>
      </c>
    </row>
    <row r="1355" spans="1:14">
      <c r="A1355" s="190" t="s">
        <v>947</v>
      </c>
      <c r="B1355" s="197">
        <v>19</v>
      </c>
      <c r="C1355" s="198">
        <v>22.9</v>
      </c>
      <c r="D1355" s="198">
        <v>14.9</v>
      </c>
      <c r="E1355" s="198">
        <v>12.3</v>
      </c>
      <c r="F1355" s="198">
        <v>6.3</v>
      </c>
      <c r="G1355" s="198">
        <v>9.8000000000000007</v>
      </c>
      <c r="H1355" s="198">
        <v>5.6</v>
      </c>
      <c r="I1355" s="198">
        <v>-9.4</v>
      </c>
      <c r="J1355" s="198">
        <v>1.2</v>
      </c>
      <c r="K1355" s="198">
        <v>3.9</v>
      </c>
      <c r="L1355" s="198">
        <v>7.2</v>
      </c>
      <c r="M1355" s="198">
        <v>12.8</v>
      </c>
      <c r="N1355" s="198">
        <v>15.9</v>
      </c>
    </row>
    <row r="1356" spans="1:14">
      <c r="A1356" s="190" t="s">
        <v>947</v>
      </c>
      <c r="B1356" s="197">
        <v>20</v>
      </c>
      <c r="C1356" s="198">
        <v>21.6</v>
      </c>
      <c r="D1356" s="198">
        <v>15.8</v>
      </c>
      <c r="E1356" s="198">
        <v>9.6999999999999993</v>
      </c>
      <c r="F1356" s="198">
        <v>5.3</v>
      </c>
      <c r="G1356" s="198">
        <v>4.4000000000000004</v>
      </c>
      <c r="H1356" s="198">
        <v>2.4</v>
      </c>
      <c r="I1356" s="198">
        <v>-4.0999999999999996</v>
      </c>
      <c r="J1356" s="198">
        <v>1.7</v>
      </c>
      <c r="K1356" s="198">
        <v>3.8</v>
      </c>
      <c r="L1356" s="198">
        <v>6.3</v>
      </c>
      <c r="M1356" s="198">
        <v>13.4</v>
      </c>
      <c r="N1356" s="198">
        <v>17.100000000000001</v>
      </c>
    </row>
    <row r="1357" spans="1:14">
      <c r="A1357" s="190" t="s">
        <v>947</v>
      </c>
      <c r="B1357" s="197">
        <v>21</v>
      </c>
      <c r="C1357" s="198">
        <v>24.7</v>
      </c>
      <c r="D1357" s="198">
        <v>15.3</v>
      </c>
      <c r="E1357" s="198">
        <v>10.1</v>
      </c>
      <c r="F1357" s="198">
        <v>7.1</v>
      </c>
      <c r="G1357" s="198">
        <v>0.9</v>
      </c>
      <c r="H1357" s="198">
        <v>5.5</v>
      </c>
      <c r="I1357" s="198">
        <v>-9.9</v>
      </c>
      <c r="J1357" s="198">
        <v>10.4</v>
      </c>
      <c r="K1357" s="198">
        <v>4.5</v>
      </c>
      <c r="L1357" s="198">
        <v>7.7</v>
      </c>
      <c r="M1357" s="198">
        <v>15.4</v>
      </c>
      <c r="N1357" s="198">
        <v>16.5</v>
      </c>
    </row>
    <row r="1358" spans="1:14">
      <c r="A1358" s="190" t="s">
        <v>947</v>
      </c>
      <c r="B1358" s="197">
        <v>22</v>
      </c>
      <c r="C1358" s="198">
        <v>26.6</v>
      </c>
      <c r="D1358" s="198">
        <v>16.2</v>
      </c>
      <c r="E1358" s="198">
        <v>11.4</v>
      </c>
      <c r="F1358" s="198">
        <v>8.3000000000000007</v>
      </c>
      <c r="G1358" s="198">
        <v>-0.2</v>
      </c>
      <c r="H1358" s="198">
        <v>6.7</v>
      </c>
      <c r="I1358" s="198">
        <v>-13.5</v>
      </c>
      <c r="J1358" s="198">
        <v>9.6</v>
      </c>
      <c r="K1358" s="198">
        <v>4.3</v>
      </c>
      <c r="L1358" s="198">
        <v>10.199999999999999</v>
      </c>
      <c r="M1358" s="198">
        <v>21.2</v>
      </c>
      <c r="N1358" s="198">
        <v>19.600000000000001</v>
      </c>
    </row>
    <row r="1359" spans="1:14">
      <c r="A1359" s="190" t="s">
        <v>947</v>
      </c>
      <c r="B1359" s="197">
        <v>23</v>
      </c>
      <c r="C1359" s="198">
        <v>21.5</v>
      </c>
      <c r="D1359" s="198">
        <v>19.399999999999999</v>
      </c>
      <c r="E1359" s="198">
        <v>11</v>
      </c>
      <c r="F1359" s="198">
        <v>7.3</v>
      </c>
      <c r="G1359" s="198">
        <v>-0.1</v>
      </c>
      <c r="H1359" s="198">
        <v>7.2</v>
      </c>
      <c r="I1359" s="198">
        <v>-1.4</v>
      </c>
      <c r="J1359" s="198">
        <v>1.3</v>
      </c>
      <c r="K1359" s="198">
        <v>4.0999999999999996</v>
      </c>
      <c r="L1359" s="198">
        <v>5.0999999999999996</v>
      </c>
      <c r="M1359" s="198">
        <v>14.8</v>
      </c>
      <c r="N1359" s="198">
        <v>23.4</v>
      </c>
    </row>
    <row r="1360" spans="1:14">
      <c r="A1360" s="190" t="s">
        <v>947</v>
      </c>
      <c r="B1360" s="197">
        <v>24</v>
      </c>
      <c r="C1360" s="198">
        <v>23.8</v>
      </c>
      <c r="D1360" s="198">
        <v>21</v>
      </c>
      <c r="E1360" s="198">
        <v>9.6999999999999993</v>
      </c>
      <c r="F1360" s="198">
        <v>3.3</v>
      </c>
      <c r="G1360" s="198">
        <v>-1.6</v>
      </c>
      <c r="H1360" s="198">
        <v>4.9000000000000004</v>
      </c>
      <c r="I1360" s="198">
        <v>2.7</v>
      </c>
      <c r="J1360" s="198">
        <v>-0.8</v>
      </c>
      <c r="K1360" s="198">
        <v>3.3</v>
      </c>
      <c r="L1360" s="198">
        <v>2.9</v>
      </c>
      <c r="M1360" s="198">
        <v>13.8</v>
      </c>
      <c r="N1360" s="198">
        <v>25.1</v>
      </c>
    </row>
    <row r="1361" spans="1:14">
      <c r="A1361" s="190" t="s">
        <v>947</v>
      </c>
      <c r="B1361" s="197">
        <v>25</v>
      </c>
      <c r="C1361" s="198">
        <v>19.899999999999999</v>
      </c>
      <c r="D1361" s="198">
        <v>14.7</v>
      </c>
      <c r="E1361" s="198">
        <v>12</v>
      </c>
      <c r="F1361" s="198">
        <v>7.6</v>
      </c>
      <c r="G1361" s="198">
        <v>0.8</v>
      </c>
      <c r="H1361" s="198">
        <v>8</v>
      </c>
      <c r="I1361" s="198">
        <v>5.2</v>
      </c>
      <c r="J1361" s="198">
        <v>-1.4</v>
      </c>
      <c r="K1361" s="198">
        <v>4.0999999999999996</v>
      </c>
      <c r="L1361" s="198">
        <v>2.8</v>
      </c>
      <c r="M1361" s="198">
        <v>15.2</v>
      </c>
      <c r="N1361" s="198">
        <v>22.1</v>
      </c>
    </row>
    <row r="1362" spans="1:14">
      <c r="A1362" s="190" t="s">
        <v>947</v>
      </c>
      <c r="B1362" s="197">
        <v>26</v>
      </c>
      <c r="C1362" s="198">
        <v>16</v>
      </c>
      <c r="D1362" s="198">
        <v>15.8</v>
      </c>
      <c r="E1362" s="198">
        <v>12</v>
      </c>
      <c r="F1362" s="198">
        <v>9.5</v>
      </c>
      <c r="G1362" s="198">
        <v>2.4</v>
      </c>
      <c r="H1362" s="198">
        <v>7.5</v>
      </c>
      <c r="I1362" s="198">
        <v>3.2</v>
      </c>
      <c r="J1362" s="198">
        <v>-1.8</v>
      </c>
      <c r="K1362" s="198">
        <v>3.6</v>
      </c>
      <c r="L1362" s="198">
        <v>3.6</v>
      </c>
      <c r="M1362" s="198">
        <v>16.899999999999999</v>
      </c>
      <c r="N1362" s="198">
        <v>17.8</v>
      </c>
    </row>
    <row r="1363" spans="1:14">
      <c r="A1363" s="190" t="s">
        <v>947</v>
      </c>
      <c r="B1363" s="197">
        <v>27</v>
      </c>
      <c r="C1363" s="198">
        <v>16.2</v>
      </c>
      <c r="D1363" s="198">
        <v>18.899999999999999</v>
      </c>
      <c r="E1363" s="198">
        <v>9.9</v>
      </c>
      <c r="F1363" s="198">
        <v>9.1999999999999993</v>
      </c>
      <c r="G1363" s="198">
        <v>-1.9</v>
      </c>
      <c r="H1363" s="198">
        <v>4.4000000000000004</v>
      </c>
      <c r="I1363" s="198">
        <v>8.5</v>
      </c>
      <c r="J1363" s="198">
        <v>-1.4</v>
      </c>
      <c r="K1363" s="198">
        <v>6.5</v>
      </c>
      <c r="L1363" s="198">
        <v>3.5</v>
      </c>
      <c r="M1363" s="198">
        <v>17.3</v>
      </c>
      <c r="N1363" s="198">
        <v>16.899999999999999</v>
      </c>
    </row>
    <row r="1364" spans="1:14">
      <c r="A1364" s="190" t="s">
        <v>947</v>
      </c>
      <c r="B1364" s="197">
        <v>28</v>
      </c>
      <c r="C1364" s="198">
        <v>18.2</v>
      </c>
      <c r="D1364" s="198">
        <v>22.8</v>
      </c>
      <c r="E1364" s="198">
        <v>10.4</v>
      </c>
      <c r="F1364" s="198">
        <v>8</v>
      </c>
      <c r="G1364" s="198">
        <v>0.8</v>
      </c>
      <c r="H1364" s="198">
        <v>2.2000000000000002</v>
      </c>
      <c r="I1364" s="198">
        <v>3.7</v>
      </c>
      <c r="J1364" s="198">
        <v>0.6</v>
      </c>
      <c r="K1364" s="198">
        <v>7.5</v>
      </c>
      <c r="L1364" s="198">
        <v>3.6</v>
      </c>
      <c r="M1364" s="198">
        <v>18</v>
      </c>
      <c r="N1364" s="198">
        <v>18.8</v>
      </c>
    </row>
    <row r="1365" spans="1:14">
      <c r="A1365" s="190" t="s">
        <v>947</v>
      </c>
      <c r="B1365" s="197">
        <v>29</v>
      </c>
      <c r="C1365" s="198">
        <v>13.5</v>
      </c>
      <c r="D1365" s="198">
        <v>23.7</v>
      </c>
      <c r="E1365" s="198">
        <v>10.199999999999999</v>
      </c>
      <c r="F1365" s="198">
        <v>7.9</v>
      </c>
      <c r="G1365" s="198">
        <v>4.5</v>
      </c>
      <c r="H1365" s="198">
        <v>5.0999999999999996</v>
      </c>
      <c r="I1365" s="198">
        <v>4.8</v>
      </c>
      <c r="J1365" s="198">
        <v>1</v>
      </c>
      <c r="K1365" s="198">
        <v>7.1</v>
      </c>
      <c r="L1365" s="198">
        <v>4.5999999999999996</v>
      </c>
      <c r="M1365" s="198">
        <v>18.899999999999999</v>
      </c>
      <c r="N1365" s="198">
        <v>19.3</v>
      </c>
    </row>
    <row r="1366" spans="1:14">
      <c r="A1366" s="190" t="s">
        <v>947</v>
      </c>
      <c r="B1366" s="197">
        <v>30</v>
      </c>
      <c r="C1366" s="198">
        <v>13.5</v>
      </c>
      <c r="D1366" s="198">
        <v>23.8</v>
      </c>
      <c r="E1366" s="198">
        <v>9.1</v>
      </c>
      <c r="F1366" s="198">
        <v>7.9</v>
      </c>
      <c r="G1366" s="198">
        <v>7</v>
      </c>
      <c r="H1366" s="198">
        <v>0.2</v>
      </c>
      <c r="I1366" s="198">
        <v>5.3</v>
      </c>
      <c r="J1366" s="198"/>
      <c r="K1366" s="198">
        <v>6.9</v>
      </c>
      <c r="L1366" s="198">
        <v>11.4</v>
      </c>
      <c r="M1366" s="198">
        <v>15.5</v>
      </c>
      <c r="N1366" s="198">
        <v>18.8</v>
      </c>
    </row>
    <row r="1367" spans="1:14" ht="15" thickBot="1">
      <c r="A1367" s="239" t="s">
        <v>947</v>
      </c>
      <c r="B1367" s="214">
        <v>31</v>
      </c>
      <c r="C1367" s="215">
        <v>16.600000000000001</v>
      </c>
      <c r="D1367" s="215">
        <v>24.2</v>
      </c>
      <c r="E1367" s="215"/>
      <c r="F1367" s="215">
        <v>9.6999999999999993</v>
      </c>
      <c r="G1367" s="215"/>
      <c r="H1367" s="215">
        <v>-3.2</v>
      </c>
      <c r="I1367" s="215">
        <v>2.7</v>
      </c>
      <c r="J1367" s="215"/>
      <c r="K1367" s="215">
        <v>11.6</v>
      </c>
      <c r="L1367" s="215"/>
      <c r="M1367" s="215">
        <v>16</v>
      </c>
      <c r="N1367" s="215"/>
    </row>
    <row r="1368" spans="1:14">
      <c r="A1368" s="217" t="s">
        <v>652</v>
      </c>
      <c r="B1368" s="218" t="s">
        <v>211</v>
      </c>
      <c r="C1368" s="219">
        <v>0</v>
      </c>
      <c r="D1368" s="219">
        <v>0</v>
      </c>
      <c r="E1368" s="219">
        <v>23</v>
      </c>
      <c r="F1368" s="219">
        <v>30</v>
      </c>
      <c r="G1368" s="219">
        <v>28</v>
      </c>
      <c r="H1368" s="219">
        <v>31</v>
      </c>
      <c r="I1368" s="219">
        <v>31</v>
      </c>
      <c r="J1368" s="219">
        <v>29</v>
      </c>
      <c r="K1368" s="219">
        <v>31</v>
      </c>
      <c r="L1368" s="219">
        <v>30</v>
      </c>
      <c r="M1368" s="219">
        <v>11</v>
      </c>
      <c r="N1368" s="220">
        <v>1</v>
      </c>
    </row>
    <row r="1369" spans="1:14" ht="15" thickBot="1">
      <c r="A1369" s="209" t="s">
        <v>651</v>
      </c>
      <c r="B1369" s="210" t="s">
        <v>650</v>
      </c>
      <c r="C1369" s="211">
        <v>20.793548387096774</v>
      </c>
      <c r="D1369" s="211">
        <v>21.267741935483865</v>
      </c>
      <c r="E1369" s="211">
        <v>12.389999999999999</v>
      </c>
      <c r="F1369" s="211">
        <v>7.8161290322580657</v>
      </c>
      <c r="G1369" s="211">
        <v>5.9533333333333358</v>
      </c>
      <c r="H1369" s="211">
        <v>4.4451612903225808</v>
      </c>
      <c r="I1369" s="211">
        <v>-0.49677419354838681</v>
      </c>
      <c r="J1369" s="211">
        <v>2.6862068965517238</v>
      </c>
      <c r="K1369" s="211">
        <v>3.3774193548387093</v>
      </c>
      <c r="L1369" s="211">
        <v>7.626666666666666</v>
      </c>
      <c r="M1369" s="211">
        <v>13.767741935483869</v>
      </c>
      <c r="N1369" s="212">
        <v>17.280000000000005</v>
      </c>
    </row>
    <row r="1370" spans="1:14">
      <c r="B1370" s="108"/>
      <c r="C1370" s="105"/>
      <c r="D1370" s="105"/>
      <c r="E1370" s="107"/>
      <c r="F1370" s="105"/>
      <c r="G1370" s="105"/>
      <c r="H1370" s="106"/>
      <c r="I1370" s="105"/>
      <c r="J1370" s="105"/>
      <c r="K1370" s="105"/>
      <c r="L1370" s="105"/>
      <c r="M1370" s="105"/>
      <c r="N1370" s="105"/>
    </row>
    <row r="1371" spans="1:14" ht="15" thickBot="1">
      <c r="A1371" s="96" t="s">
        <v>1144</v>
      </c>
      <c r="C1371" s="105"/>
      <c r="D1371" s="105"/>
      <c r="E1371" s="107"/>
      <c r="F1371" s="105"/>
      <c r="G1371" s="105"/>
      <c r="H1371" s="106"/>
      <c r="I1371" s="105"/>
      <c r="J1371" s="105"/>
      <c r="K1371" s="105"/>
      <c r="L1371" s="105"/>
      <c r="M1371" s="105"/>
      <c r="N1371" s="105"/>
    </row>
    <row r="1372" spans="1:14">
      <c r="A1372" s="109"/>
      <c r="B1372" s="233" t="s">
        <v>236</v>
      </c>
      <c r="C1372" s="234" t="s">
        <v>666</v>
      </c>
      <c r="D1372" s="234" t="s">
        <v>666</v>
      </c>
      <c r="E1372" s="234" t="s">
        <v>666</v>
      </c>
      <c r="F1372" s="234" t="s">
        <v>666</v>
      </c>
      <c r="G1372" s="234" t="s">
        <v>666</v>
      </c>
      <c r="H1372" s="234" t="s">
        <v>666</v>
      </c>
      <c r="I1372" s="234" t="s">
        <v>1108</v>
      </c>
      <c r="J1372" s="234" t="s">
        <v>1108</v>
      </c>
      <c r="K1372" s="234" t="s">
        <v>1108</v>
      </c>
      <c r="L1372" s="234" t="s">
        <v>1108</v>
      </c>
      <c r="M1372" s="234" t="s">
        <v>1108</v>
      </c>
      <c r="N1372" s="235" t="s">
        <v>1108</v>
      </c>
    </row>
    <row r="1373" spans="1:14" ht="15" thickBot="1">
      <c r="A1373" s="109"/>
      <c r="B1373" s="238" t="s">
        <v>195</v>
      </c>
      <c r="C1373" s="236" t="s">
        <v>665</v>
      </c>
      <c r="D1373" s="236" t="s">
        <v>664</v>
      </c>
      <c r="E1373" s="236" t="s">
        <v>663</v>
      </c>
      <c r="F1373" s="236" t="s">
        <v>662</v>
      </c>
      <c r="G1373" s="236" t="s">
        <v>661</v>
      </c>
      <c r="H1373" s="236" t="s">
        <v>660</v>
      </c>
      <c r="I1373" s="236" t="s">
        <v>659</v>
      </c>
      <c r="J1373" s="236" t="s">
        <v>658</v>
      </c>
      <c r="K1373" s="236" t="s">
        <v>657</v>
      </c>
      <c r="L1373" s="236" t="s">
        <v>656</v>
      </c>
      <c r="M1373" s="236" t="s">
        <v>655</v>
      </c>
      <c r="N1373" s="237" t="s">
        <v>654</v>
      </c>
    </row>
    <row r="1374" spans="1:14" ht="15" thickBot="1">
      <c r="A1374" s="195" t="s">
        <v>742</v>
      </c>
      <c r="B1374" s="196" t="s">
        <v>653</v>
      </c>
    </row>
    <row r="1375" spans="1:14">
      <c r="A1375" s="201" t="s">
        <v>953</v>
      </c>
      <c r="B1375" s="202">
        <v>1</v>
      </c>
      <c r="C1375" s="203">
        <v>21.9</v>
      </c>
      <c r="D1375" s="203">
        <v>18</v>
      </c>
      <c r="E1375" s="203">
        <v>19</v>
      </c>
      <c r="F1375" s="203">
        <v>7.5</v>
      </c>
      <c r="G1375" s="203">
        <v>5.3</v>
      </c>
      <c r="H1375" s="203">
        <v>6.9</v>
      </c>
      <c r="I1375" s="203">
        <v>-0.4</v>
      </c>
      <c r="J1375" s="203">
        <v>9.5</v>
      </c>
      <c r="K1375" s="203">
        <v>-1.9</v>
      </c>
      <c r="L1375" s="203">
        <v>3.9</v>
      </c>
      <c r="M1375" s="203">
        <v>10.9</v>
      </c>
      <c r="N1375" s="204">
        <v>14.7</v>
      </c>
    </row>
    <row r="1376" spans="1:14">
      <c r="A1376" s="205" t="s">
        <v>953</v>
      </c>
      <c r="B1376" s="197">
        <v>2</v>
      </c>
      <c r="C1376" s="198">
        <v>23.6</v>
      </c>
      <c r="D1376" s="198">
        <v>21</v>
      </c>
      <c r="E1376" s="198">
        <v>13.8</v>
      </c>
      <c r="F1376" s="198">
        <v>10.1</v>
      </c>
      <c r="G1376" s="198">
        <v>2.9</v>
      </c>
      <c r="H1376" s="198">
        <v>7.5</v>
      </c>
      <c r="I1376" s="198">
        <v>-0.8</v>
      </c>
      <c r="J1376" s="198">
        <v>8.5</v>
      </c>
      <c r="K1376" s="198">
        <v>1.8</v>
      </c>
      <c r="L1376" s="198">
        <v>9.1999999999999993</v>
      </c>
      <c r="M1376" s="198">
        <v>11.2</v>
      </c>
      <c r="N1376" s="206">
        <v>14.8</v>
      </c>
    </row>
    <row r="1377" spans="1:14">
      <c r="A1377" s="205" t="s">
        <v>953</v>
      </c>
      <c r="B1377" s="197">
        <v>3</v>
      </c>
      <c r="C1377" s="198">
        <v>25.2</v>
      </c>
      <c r="D1377" s="198">
        <v>22.1</v>
      </c>
      <c r="E1377" s="198">
        <v>12.7</v>
      </c>
      <c r="F1377" s="198">
        <v>13</v>
      </c>
      <c r="G1377" s="198">
        <v>2.7</v>
      </c>
      <c r="H1377" s="198">
        <v>4.9000000000000004</v>
      </c>
      <c r="I1377" s="198">
        <v>-4.8</v>
      </c>
      <c r="J1377" s="198">
        <v>1.9</v>
      </c>
      <c r="K1377" s="198">
        <v>-0.3</v>
      </c>
      <c r="L1377" s="198">
        <v>11.7</v>
      </c>
      <c r="M1377" s="198">
        <v>9.1</v>
      </c>
      <c r="N1377" s="206">
        <v>14.5</v>
      </c>
    </row>
    <row r="1378" spans="1:14">
      <c r="A1378" s="205" t="s">
        <v>953</v>
      </c>
      <c r="B1378" s="197">
        <v>4</v>
      </c>
      <c r="C1378" s="198">
        <v>27.9</v>
      </c>
      <c r="D1378" s="198">
        <v>22.9</v>
      </c>
      <c r="E1378" s="198">
        <v>12.9</v>
      </c>
      <c r="F1378" s="198">
        <v>10.3</v>
      </c>
      <c r="G1378" s="198">
        <v>5.4</v>
      </c>
      <c r="H1378" s="198">
        <v>3.4</v>
      </c>
      <c r="I1378" s="198">
        <v>-5.6</v>
      </c>
      <c r="J1378" s="198">
        <v>0.8</v>
      </c>
      <c r="K1378" s="198">
        <v>1.4</v>
      </c>
      <c r="L1378" s="198">
        <v>13.4</v>
      </c>
      <c r="M1378" s="198">
        <v>6.8</v>
      </c>
      <c r="N1378" s="206">
        <v>17.2</v>
      </c>
    </row>
    <row r="1379" spans="1:14">
      <c r="A1379" s="205" t="s">
        <v>953</v>
      </c>
      <c r="B1379" s="197">
        <v>5</v>
      </c>
      <c r="C1379" s="198">
        <v>27.7</v>
      </c>
      <c r="D1379" s="198">
        <v>21.8</v>
      </c>
      <c r="E1379" s="198">
        <v>11.2</v>
      </c>
      <c r="F1379" s="198">
        <v>10.9</v>
      </c>
      <c r="G1379" s="198">
        <v>8.6</v>
      </c>
      <c r="H1379" s="198">
        <v>5.7</v>
      </c>
      <c r="I1379" s="198">
        <v>-0.9</v>
      </c>
      <c r="J1379" s="198">
        <v>2.4</v>
      </c>
      <c r="K1379" s="198">
        <v>2.2000000000000002</v>
      </c>
      <c r="L1379" s="198">
        <v>14.2</v>
      </c>
      <c r="M1379" s="198">
        <v>11.8</v>
      </c>
      <c r="N1379" s="206">
        <v>17.600000000000001</v>
      </c>
    </row>
    <row r="1380" spans="1:14">
      <c r="A1380" s="205" t="s">
        <v>953</v>
      </c>
      <c r="B1380" s="197">
        <v>6</v>
      </c>
      <c r="C1380" s="198">
        <v>21.3</v>
      </c>
      <c r="D1380" s="198">
        <v>25.8</v>
      </c>
      <c r="E1380" s="198">
        <v>10.1</v>
      </c>
      <c r="F1380" s="198">
        <v>12.4</v>
      </c>
      <c r="G1380" s="198">
        <v>9.9</v>
      </c>
      <c r="H1380" s="198">
        <v>5.3</v>
      </c>
      <c r="I1380" s="198">
        <v>-0.6</v>
      </c>
      <c r="J1380" s="198">
        <v>2.9</v>
      </c>
      <c r="K1380" s="198">
        <v>1.3</v>
      </c>
      <c r="L1380" s="198">
        <v>9.9</v>
      </c>
      <c r="M1380" s="198">
        <v>15.1</v>
      </c>
      <c r="N1380" s="206">
        <v>18</v>
      </c>
    </row>
    <row r="1381" spans="1:14">
      <c r="A1381" s="205" t="s">
        <v>953</v>
      </c>
      <c r="B1381" s="197">
        <v>7</v>
      </c>
      <c r="C1381" s="198">
        <v>25.9</v>
      </c>
      <c r="D1381" s="198">
        <v>27.6</v>
      </c>
      <c r="E1381" s="198">
        <v>9.9</v>
      </c>
      <c r="F1381" s="198">
        <v>13.1</v>
      </c>
      <c r="G1381" s="198">
        <v>13.5</v>
      </c>
      <c r="H1381" s="198">
        <v>3.7</v>
      </c>
      <c r="I1381" s="198">
        <v>0.9</v>
      </c>
      <c r="J1381" s="198">
        <v>2.1</v>
      </c>
      <c r="K1381" s="198">
        <v>0.1</v>
      </c>
      <c r="L1381" s="198">
        <v>9.1</v>
      </c>
      <c r="M1381" s="198">
        <v>16</v>
      </c>
      <c r="N1381" s="206">
        <v>18.899999999999999</v>
      </c>
    </row>
    <row r="1382" spans="1:14">
      <c r="A1382" s="205" t="s">
        <v>953</v>
      </c>
      <c r="B1382" s="197">
        <v>8</v>
      </c>
      <c r="C1382" s="198">
        <v>18.100000000000001</v>
      </c>
      <c r="D1382" s="198">
        <v>26.1</v>
      </c>
      <c r="E1382" s="198">
        <v>10.5</v>
      </c>
      <c r="F1382" s="198">
        <v>11.8</v>
      </c>
      <c r="G1382" s="198">
        <v>12.3</v>
      </c>
      <c r="H1382" s="198">
        <v>1.5</v>
      </c>
      <c r="I1382" s="198">
        <v>1.3</v>
      </c>
      <c r="J1382" s="198">
        <v>4.9000000000000004</v>
      </c>
      <c r="K1382" s="198">
        <v>-0.3</v>
      </c>
      <c r="L1382" s="198">
        <v>7.7</v>
      </c>
      <c r="M1382" s="198">
        <v>14.7</v>
      </c>
      <c r="N1382" s="206">
        <v>16.399999999999999</v>
      </c>
    </row>
    <row r="1383" spans="1:14">
      <c r="A1383" s="205" t="s">
        <v>953</v>
      </c>
      <c r="B1383" s="197">
        <v>9</v>
      </c>
      <c r="C1383" s="198">
        <v>15</v>
      </c>
      <c r="D1383" s="198">
        <v>24.2</v>
      </c>
      <c r="E1383" s="198">
        <v>11</v>
      </c>
      <c r="F1383" s="198">
        <v>11.2</v>
      </c>
      <c r="G1383" s="198">
        <v>13.1</v>
      </c>
      <c r="H1383" s="198">
        <v>2.7</v>
      </c>
      <c r="I1383" s="198">
        <v>-0.8</v>
      </c>
      <c r="J1383" s="198">
        <v>4.9000000000000004</v>
      </c>
      <c r="K1383" s="198">
        <v>-0.8</v>
      </c>
      <c r="L1383" s="198">
        <v>6.8</v>
      </c>
      <c r="M1383" s="198">
        <v>16</v>
      </c>
      <c r="N1383" s="206">
        <v>14.4</v>
      </c>
    </row>
    <row r="1384" spans="1:14">
      <c r="A1384" s="205" t="s">
        <v>953</v>
      </c>
      <c r="B1384" s="197">
        <v>10</v>
      </c>
      <c r="C1384" s="198">
        <v>14.3</v>
      </c>
      <c r="D1384" s="198">
        <v>26.5</v>
      </c>
      <c r="E1384" s="198">
        <v>10.199999999999999</v>
      </c>
      <c r="F1384" s="198">
        <v>7.8</v>
      </c>
      <c r="G1384" s="198">
        <v>12.1</v>
      </c>
      <c r="H1384" s="198">
        <v>0.7</v>
      </c>
      <c r="I1384" s="198">
        <v>2.7</v>
      </c>
      <c r="J1384" s="198">
        <v>1.2</v>
      </c>
      <c r="K1384" s="198">
        <v>2.2999999999999998</v>
      </c>
      <c r="L1384" s="198">
        <v>6.2</v>
      </c>
      <c r="M1384" s="198">
        <v>16.2</v>
      </c>
      <c r="N1384" s="206">
        <v>16.7</v>
      </c>
    </row>
    <row r="1385" spans="1:14">
      <c r="A1385" s="205" t="s">
        <v>953</v>
      </c>
      <c r="B1385" s="197">
        <v>11</v>
      </c>
      <c r="C1385" s="198">
        <v>19.5</v>
      </c>
      <c r="D1385" s="198">
        <v>24.6</v>
      </c>
      <c r="E1385" s="198">
        <v>11.7</v>
      </c>
      <c r="F1385" s="198">
        <v>4.0999999999999996</v>
      </c>
      <c r="G1385" s="198">
        <v>10.4</v>
      </c>
      <c r="H1385" s="198">
        <v>2.4</v>
      </c>
      <c r="I1385" s="198">
        <v>3.6</v>
      </c>
      <c r="J1385" s="198">
        <v>1.2</v>
      </c>
      <c r="K1385" s="198">
        <v>2.2000000000000002</v>
      </c>
      <c r="L1385" s="198">
        <v>7.5</v>
      </c>
      <c r="M1385" s="198">
        <v>15.2</v>
      </c>
      <c r="N1385" s="206">
        <v>14.6</v>
      </c>
    </row>
    <row r="1386" spans="1:14">
      <c r="A1386" s="205" t="s">
        <v>953</v>
      </c>
      <c r="B1386" s="197">
        <v>12</v>
      </c>
      <c r="C1386" s="198">
        <v>19.399999999999999</v>
      </c>
      <c r="D1386" s="198">
        <v>24.2</v>
      </c>
      <c r="E1386" s="198">
        <v>14.8</v>
      </c>
      <c r="F1386" s="198">
        <v>3.7</v>
      </c>
      <c r="G1386" s="198">
        <v>9</v>
      </c>
      <c r="H1386" s="198">
        <v>4.5999999999999996</v>
      </c>
      <c r="I1386" s="198">
        <v>1.8</v>
      </c>
      <c r="J1386" s="198">
        <v>0.3</v>
      </c>
      <c r="K1386" s="198">
        <v>1.8</v>
      </c>
      <c r="L1386" s="198">
        <v>9.3000000000000007</v>
      </c>
      <c r="M1386" s="198">
        <v>13.6</v>
      </c>
      <c r="N1386" s="206">
        <v>14.7</v>
      </c>
    </row>
    <row r="1387" spans="1:14">
      <c r="A1387" s="205" t="s">
        <v>953</v>
      </c>
      <c r="B1387" s="197">
        <v>13</v>
      </c>
      <c r="C1387" s="198">
        <v>16.8</v>
      </c>
      <c r="D1387" s="198">
        <v>26.8</v>
      </c>
      <c r="E1387" s="198">
        <v>17.899999999999999</v>
      </c>
      <c r="F1387" s="198">
        <v>1.8</v>
      </c>
      <c r="G1387" s="198">
        <v>8</v>
      </c>
      <c r="H1387" s="198">
        <v>4.7</v>
      </c>
      <c r="I1387" s="198">
        <v>1.2</v>
      </c>
      <c r="J1387" s="198">
        <v>0.6</v>
      </c>
      <c r="K1387" s="198">
        <v>2.2999999999999998</v>
      </c>
      <c r="L1387" s="198">
        <v>10.7</v>
      </c>
      <c r="M1387" s="198">
        <v>14.3</v>
      </c>
      <c r="N1387" s="206">
        <v>13.8</v>
      </c>
    </row>
    <row r="1388" spans="1:14">
      <c r="A1388" s="205" t="s">
        <v>953</v>
      </c>
      <c r="B1388" s="197">
        <v>14</v>
      </c>
      <c r="C1388" s="198">
        <v>18</v>
      </c>
      <c r="D1388" s="198">
        <v>24.6</v>
      </c>
      <c r="E1388" s="198">
        <v>13.9</v>
      </c>
      <c r="F1388" s="198">
        <v>2</v>
      </c>
      <c r="G1388" s="198">
        <v>5.8</v>
      </c>
      <c r="H1388" s="198">
        <v>2.4</v>
      </c>
      <c r="I1388" s="198">
        <v>-0.2</v>
      </c>
      <c r="J1388" s="198">
        <v>4.7</v>
      </c>
      <c r="K1388" s="198">
        <v>1.8</v>
      </c>
      <c r="L1388" s="198">
        <v>7.8</v>
      </c>
      <c r="M1388" s="198">
        <v>9.1</v>
      </c>
      <c r="N1388" s="206">
        <v>15.1</v>
      </c>
    </row>
    <row r="1389" spans="1:14">
      <c r="A1389" s="205" t="s">
        <v>953</v>
      </c>
      <c r="B1389" s="197">
        <v>15</v>
      </c>
      <c r="C1389" s="198">
        <v>19</v>
      </c>
      <c r="D1389" s="198">
        <v>21.8</v>
      </c>
      <c r="E1389" s="198">
        <v>13.7</v>
      </c>
      <c r="F1389" s="198">
        <v>3.7</v>
      </c>
      <c r="G1389" s="198">
        <v>9.1999999999999993</v>
      </c>
      <c r="H1389" s="198">
        <v>3.4</v>
      </c>
      <c r="I1389" s="198">
        <v>-0.7</v>
      </c>
      <c r="J1389" s="198">
        <v>2.2999999999999998</v>
      </c>
      <c r="K1389" s="198">
        <v>1.7</v>
      </c>
      <c r="L1389" s="198">
        <v>7.4</v>
      </c>
      <c r="M1389" s="198">
        <v>5.4</v>
      </c>
      <c r="N1389" s="206">
        <v>13.8</v>
      </c>
    </row>
    <row r="1390" spans="1:14">
      <c r="A1390" s="205" t="s">
        <v>953</v>
      </c>
      <c r="B1390" s="197">
        <v>16</v>
      </c>
      <c r="C1390" s="198">
        <v>22.1</v>
      </c>
      <c r="D1390" s="198">
        <v>17.399999999999999</v>
      </c>
      <c r="E1390" s="198">
        <v>17.600000000000001</v>
      </c>
      <c r="F1390" s="198">
        <v>4.5999999999999996</v>
      </c>
      <c r="G1390" s="198">
        <v>9.1999999999999993</v>
      </c>
      <c r="H1390" s="198">
        <v>5.4</v>
      </c>
      <c r="I1390" s="198">
        <v>-2.2999999999999998</v>
      </c>
      <c r="J1390" s="198">
        <v>-0.7</v>
      </c>
      <c r="K1390" s="198">
        <v>2</v>
      </c>
      <c r="L1390" s="198">
        <v>9.9</v>
      </c>
      <c r="M1390" s="198">
        <v>7.3</v>
      </c>
      <c r="N1390" s="206">
        <v>14</v>
      </c>
    </row>
    <row r="1391" spans="1:14">
      <c r="A1391" s="205" t="s">
        <v>953</v>
      </c>
      <c r="B1391" s="197">
        <v>17</v>
      </c>
      <c r="C1391" s="198">
        <v>25.7</v>
      </c>
      <c r="D1391" s="198">
        <v>14.6</v>
      </c>
      <c r="E1391" s="198">
        <v>14.9</v>
      </c>
      <c r="F1391" s="198">
        <v>4.7</v>
      </c>
      <c r="G1391" s="198">
        <v>10.1</v>
      </c>
      <c r="H1391" s="198">
        <v>9</v>
      </c>
      <c r="I1391" s="198">
        <v>-4.0999999999999996</v>
      </c>
      <c r="J1391" s="198">
        <v>-0.9</v>
      </c>
      <c r="K1391" s="198">
        <v>4.7</v>
      </c>
      <c r="L1391" s="198">
        <v>6.9</v>
      </c>
      <c r="M1391" s="198">
        <v>8.5</v>
      </c>
      <c r="N1391" s="206">
        <v>12.6</v>
      </c>
    </row>
    <row r="1392" spans="1:14">
      <c r="A1392" s="205" t="s">
        <v>953</v>
      </c>
      <c r="B1392" s="197">
        <v>18</v>
      </c>
      <c r="C1392" s="198">
        <v>22.1</v>
      </c>
      <c r="D1392" s="198">
        <v>14.3</v>
      </c>
      <c r="E1392" s="198">
        <v>13.2</v>
      </c>
      <c r="F1392" s="198">
        <v>5.3</v>
      </c>
      <c r="G1392" s="198">
        <v>10.8</v>
      </c>
      <c r="H1392" s="198">
        <v>8.3000000000000007</v>
      </c>
      <c r="I1392" s="198">
        <v>-8</v>
      </c>
      <c r="J1392" s="198">
        <v>1.2</v>
      </c>
      <c r="K1392" s="198">
        <v>5.2</v>
      </c>
      <c r="L1392" s="198">
        <v>7.4</v>
      </c>
      <c r="M1392" s="198">
        <v>11.2</v>
      </c>
      <c r="N1392" s="206">
        <v>15.8</v>
      </c>
    </row>
    <row r="1393" spans="1:14">
      <c r="A1393" s="205" t="s">
        <v>953</v>
      </c>
      <c r="B1393" s="197">
        <v>19</v>
      </c>
      <c r="C1393" s="198">
        <v>21.7</v>
      </c>
      <c r="D1393" s="198">
        <v>13.9</v>
      </c>
      <c r="E1393" s="198">
        <v>12.4</v>
      </c>
      <c r="F1393" s="198">
        <v>4.4000000000000004</v>
      </c>
      <c r="G1393" s="198">
        <v>9.6</v>
      </c>
      <c r="H1393" s="198">
        <v>7.1</v>
      </c>
      <c r="I1393" s="198">
        <v>-9.3000000000000007</v>
      </c>
      <c r="J1393" s="198">
        <v>-0.4</v>
      </c>
      <c r="K1393" s="198">
        <v>4</v>
      </c>
      <c r="L1393" s="198">
        <v>7.3</v>
      </c>
      <c r="M1393" s="198">
        <v>12.1</v>
      </c>
      <c r="N1393" s="206">
        <v>15.1</v>
      </c>
    </row>
    <row r="1394" spans="1:14">
      <c r="A1394" s="205" t="s">
        <v>953</v>
      </c>
      <c r="B1394" s="197">
        <v>20</v>
      </c>
      <c r="C1394" s="198">
        <v>20.8</v>
      </c>
      <c r="D1394" s="198">
        <v>15.1</v>
      </c>
      <c r="E1394" s="198">
        <v>10.5</v>
      </c>
      <c r="F1394" s="198">
        <v>5.0999999999999996</v>
      </c>
      <c r="G1394" s="198">
        <v>4.3</v>
      </c>
      <c r="H1394" s="198">
        <v>4</v>
      </c>
      <c r="I1394" s="198">
        <v>-5.2</v>
      </c>
      <c r="J1394" s="198">
        <v>0.8</v>
      </c>
      <c r="K1394" s="198">
        <v>3.2</v>
      </c>
      <c r="L1394" s="198">
        <v>6.7</v>
      </c>
      <c r="M1394" s="198">
        <v>14.3</v>
      </c>
      <c r="N1394" s="206">
        <v>16.399999999999999</v>
      </c>
    </row>
    <row r="1395" spans="1:14">
      <c r="A1395" s="205" t="s">
        <v>953</v>
      </c>
      <c r="B1395" s="197">
        <v>21</v>
      </c>
      <c r="C1395" s="198">
        <v>25</v>
      </c>
      <c r="D1395" s="198">
        <v>16.2</v>
      </c>
      <c r="E1395" s="198">
        <v>10.9</v>
      </c>
      <c r="F1395" s="198">
        <v>6.7</v>
      </c>
      <c r="G1395" s="198">
        <v>0.8</v>
      </c>
      <c r="H1395" s="198">
        <v>5.4</v>
      </c>
      <c r="I1395" s="198">
        <v>-8.1</v>
      </c>
      <c r="J1395" s="198">
        <v>9.1</v>
      </c>
      <c r="K1395" s="198">
        <v>4.2</v>
      </c>
      <c r="L1395" s="198">
        <v>9.1999999999999993</v>
      </c>
      <c r="M1395" s="198">
        <v>15.4</v>
      </c>
      <c r="N1395" s="206">
        <v>16.399999999999999</v>
      </c>
    </row>
    <row r="1396" spans="1:14">
      <c r="A1396" s="205" t="s">
        <v>953</v>
      </c>
      <c r="B1396" s="197">
        <v>22</v>
      </c>
      <c r="C1396" s="198">
        <v>23.2</v>
      </c>
      <c r="D1396" s="198">
        <v>16.7</v>
      </c>
      <c r="E1396" s="198">
        <v>10.5</v>
      </c>
      <c r="F1396" s="198">
        <v>7.8</v>
      </c>
      <c r="G1396" s="198">
        <v>-0.4</v>
      </c>
      <c r="H1396" s="198">
        <v>7.9</v>
      </c>
      <c r="I1396" s="198">
        <v>-12.6</v>
      </c>
      <c r="J1396" s="198">
        <v>8.3000000000000007</v>
      </c>
      <c r="K1396" s="198">
        <v>3.9</v>
      </c>
      <c r="L1396" s="198">
        <v>8.9</v>
      </c>
      <c r="M1396" s="198">
        <v>20</v>
      </c>
      <c r="N1396" s="206">
        <v>20.6</v>
      </c>
    </row>
    <row r="1397" spans="1:14">
      <c r="A1397" s="205" t="s">
        <v>953</v>
      </c>
      <c r="B1397" s="197">
        <v>23</v>
      </c>
      <c r="C1397" s="198">
        <v>18.899999999999999</v>
      </c>
      <c r="D1397" s="198">
        <v>18.600000000000001</v>
      </c>
      <c r="E1397" s="198">
        <v>10.1</v>
      </c>
      <c r="F1397" s="198">
        <v>7</v>
      </c>
      <c r="G1397" s="198">
        <v>-0.9</v>
      </c>
      <c r="H1397" s="198">
        <v>5.2</v>
      </c>
      <c r="I1397" s="198">
        <v>-0.4</v>
      </c>
      <c r="J1397" s="198">
        <v>0.8</v>
      </c>
      <c r="K1397" s="198">
        <v>3.4</v>
      </c>
      <c r="L1397" s="198">
        <v>3.8</v>
      </c>
      <c r="M1397" s="198">
        <v>13.3</v>
      </c>
      <c r="N1397" s="206">
        <v>23.2</v>
      </c>
    </row>
    <row r="1398" spans="1:14">
      <c r="A1398" s="205" t="s">
        <v>953</v>
      </c>
      <c r="B1398" s="197">
        <v>24</v>
      </c>
      <c r="C1398" s="198">
        <v>21.5</v>
      </c>
      <c r="D1398" s="198">
        <v>19.8</v>
      </c>
      <c r="E1398" s="198">
        <v>10.6</v>
      </c>
      <c r="F1398" s="198">
        <v>6.8</v>
      </c>
      <c r="G1398" s="198">
        <v>-1.8</v>
      </c>
      <c r="H1398" s="198">
        <v>5.7</v>
      </c>
      <c r="I1398" s="198">
        <v>1.4</v>
      </c>
      <c r="J1398" s="198">
        <v>-0.3</v>
      </c>
      <c r="K1398" s="198">
        <v>4.3</v>
      </c>
      <c r="L1398" s="198">
        <v>2.1</v>
      </c>
      <c r="M1398" s="198">
        <v>12</v>
      </c>
      <c r="N1398" s="206">
        <v>24.9</v>
      </c>
    </row>
    <row r="1399" spans="1:14">
      <c r="A1399" s="205" t="s">
        <v>953</v>
      </c>
      <c r="B1399" s="197">
        <v>25</v>
      </c>
      <c r="C1399" s="198">
        <v>18.5</v>
      </c>
      <c r="D1399" s="198">
        <v>14.2</v>
      </c>
      <c r="E1399" s="198">
        <v>11.1</v>
      </c>
      <c r="F1399" s="198">
        <v>8.1</v>
      </c>
      <c r="G1399" s="198">
        <v>0.4</v>
      </c>
      <c r="H1399" s="198">
        <v>8</v>
      </c>
      <c r="I1399" s="198">
        <v>3.2</v>
      </c>
      <c r="J1399" s="198">
        <v>-2</v>
      </c>
      <c r="K1399" s="198">
        <v>3.8</v>
      </c>
      <c r="L1399" s="198">
        <v>3.1</v>
      </c>
      <c r="M1399" s="198">
        <v>13.2</v>
      </c>
      <c r="N1399" s="206">
        <v>22.7</v>
      </c>
    </row>
    <row r="1400" spans="1:14">
      <c r="A1400" s="205" t="s">
        <v>953</v>
      </c>
      <c r="B1400" s="197">
        <v>26</v>
      </c>
      <c r="C1400" s="198">
        <v>16.100000000000001</v>
      </c>
      <c r="D1400" s="198">
        <v>16.3</v>
      </c>
      <c r="E1400" s="198">
        <v>10.8</v>
      </c>
      <c r="F1400" s="198">
        <v>8.8000000000000007</v>
      </c>
      <c r="G1400" s="198">
        <v>1.4</v>
      </c>
      <c r="H1400" s="198">
        <v>6.9</v>
      </c>
      <c r="I1400" s="198">
        <v>3.1</v>
      </c>
      <c r="J1400" s="198">
        <v>-2</v>
      </c>
      <c r="K1400" s="198">
        <v>4.5</v>
      </c>
      <c r="L1400" s="198">
        <v>2.2999999999999998</v>
      </c>
      <c r="M1400" s="198">
        <v>15.4</v>
      </c>
      <c r="N1400" s="206">
        <v>17.3</v>
      </c>
    </row>
    <row r="1401" spans="1:14">
      <c r="A1401" s="205" t="s">
        <v>953</v>
      </c>
      <c r="B1401" s="197">
        <v>27</v>
      </c>
      <c r="C1401" s="198">
        <v>15.5</v>
      </c>
      <c r="D1401" s="198">
        <v>21.2</v>
      </c>
      <c r="E1401" s="198">
        <v>9.3000000000000007</v>
      </c>
      <c r="F1401" s="198">
        <v>7.1</v>
      </c>
      <c r="G1401" s="198">
        <v>-2.1</v>
      </c>
      <c r="H1401" s="198">
        <v>4.9000000000000004</v>
      </c>
      <c r="I1401" s="198">
        <v>7.8</v>
      </c>
      <c r="J1401" s="198">
        <v>-0.9</v>
      </c>
      <c r="K1401" s="198">
        <v>5</v>
      </c>
      <c r="L1401" s="198">
        <v>3.3</v>
      </c>
      <c r="M1401" s="198">
        <v>16</v>
      </c>
      <c r="N1401" s="206">
        <v>16.8</v>
      </c>
    </row>
    <row r="1402" spans="1:14">
      <c r="A1402" s="205" t="s">
        <v>953</v>
      </c>
      <c r="B1402" s="197">
        <v>28</v>
      </c>
      <c r="C1402" s="198">
        <v>17</v>
      </c>
      <c r="D1402" s="198">
        <v>19.899999999999999</v>
      </c>
      <c r="E1402" s="198">
        <v>9.1</v>
      </c>
      <c r="F1402" s="198">
        <v>5.9</v>
      </c>
      <c r="G1402" s="198">
        <v>0.3</v>
      </c>
      <c r="H1402" s="198">
        <v>1.9</v>
      </c>
      <c r="I1402" s="198">
        <v>4.2</v>
      </c>
      <c r="J1402" s="198">
        <v>0.7</v>
      </c>
      <c r="K1402" s="198">
        <v>5.6</v>
      </c>
      <c r="L1402" s="198">
        <v>3.1</v>
      </c>
      <c r="M1402" s="198">
        <v>16.899999999999999</v>
      </c>
      <c r="N1402" s="206">
        <v>18.5</v>
      </c>
    </row>
    <row r="1403" spans="1:14">
      <c r="A1403" s="205" t="s">
        <v>953</v>
      </c>
      <c r="B1403" s="197">
        <v>29</v>
      </c>
      <c r="C1403" s="198">
        <v>12.6</v>
      </c>
      <c r="D1403" s="198">
        <v>22.3</v>
      </c>
      <c r="E1403" s="198">
        <v>8.1</v>
      </c>
      <c r="F1403" s="198">
        <v>6.5</v>
      </c>
      <c r="G1403" s="198">
        <v>3.6</v>
      </c>
      <c r="H1403" s="198">
        <v>4.9000000000000004</v>
      </c>
      <c r="I1403" s="198">
        <v>4.4000000000000004</v>
      </c>
      <c r="J1403" s="198">
        <v>-0.3</v>
      </c>
      <c r="K1403" s="198">
        <v>5.3</v>
      </c>
      <c r="L1403" s="198">
        <v>6.1</v>
      </c>
      <c r="M1403" s="198">
        <v>19.2</v>
      </c>
      <c r="N1403" s="206">
        <v>19</v>
      </c>
    </row>
    <row r="1404" spans="1:14">
      <c r="A1404" s="205" t="s">
        <v>953</v>
      </c>
      <c r="B1404" s="197">
        <v>30</v>
      </c>
      <c r="C1404" s="198">
        <v>15</v>
      </c>
      <c r="D1404" s="198">
        <v>24.7</v>
      </c>
      <c r="E1404" s="198">
        <v>8.1</v>
      </c>
      <c r="F1404" s="198">
        <v>7.5</v>
      </c>
      <c r="G1404" s="198">
        <v>6.3</v>
      </c>
      <c r="H1404" s="198">
        <v>0.4</v>
      </c>
      <c r="I1404" s="198">
        <v>5</v>
      </c>
      <c r="J1404" s="198"/>
      <c r="K1404" s="198">
        <v>7.3</v>
      </c>
      <c r="L1404" s="198">
        <v>10.5</v>
      </c>
      <c r="M1404" s="198">
        <v>15.6</v>
      </c>
      <c r="N1404" s="206">
        <v>19.100000000000001</v>
      </c>
    </row>
    <row r="1405" spans="1:14" ht="15" thickBot="1">
      <c r="A1405" s="213" t="s">
        <v>953</v>
      </c>
      <c r="B1405" s="214">
        <v>31</v>
      </c>
      <c r="C1405" s="215">
        <v>15.4</v>
      </c>
      <c r="D1405" s="215">
        <v>24.9</v>
      </c>
      <c r="E1405" s="215"/>
      <c r="F1405" s="215">
        <v>8.4</v>
      </c>
      <c r="G1405" s="215"/>
      <c r="H1405" s="215">
        <v>-3.4</v>
      </c>
      <c r="I1405" s="215">
        <v>1.9</v>
      </c>
      <c r="J1405" s="215"/>
      <c r="K1405" s="215">
        <v>8.9</v>
      </c>
      <c r="L1405" s="215"/>
      <c r="M1405" s="215">
        <v>14.5</v>
      </c>
      <c r="N1405" s="216"/>
    </row>
    <row r="1406" spans="1:14">
      <c r="A1406" s="217" t="s">
        <v>652</v>
      </c>
      <c r="B1406" s="218" t="s">
        <v>211</v>
      </c>
      <c r="C1406" s="219">
        <v>0</v>
      </c>
      <c r="D1406" s="219">
        <v>0</v>
      </c>
      <c r="E1406" s="219">
        <v>22</v>
      </c>
      <c r="F1406" s="219">
        <v>29</v>
      </c>
      <c r="G1406" s="219">
        <v>29</v>
      </c>
      <c r="H1406" s="219">
        <v>31</v>
      </c>
      <c r="I1406" s="219">
        <v>31</v>
      </c>
      <c r="J1406" s="219">
        <v>29</v>
      </c>
      <c r="K1406" s="219">
        <v>31</v>
      </c>
      <c r="L1406" s="219">
        <v>29</v>
      </c>
      <c r="M1406" s="219">
        <v>12</v>
      </c>
      <c r="N1406" s="220">
        <v>2</v>
      </c>
    </row>
    <row r="1407" spans="1:14" ht="15" thickBot="1">
      <c r="A1407" s="209" t="s">
        <v>651</v>
      </c>
      <c r="B1407" s="210" t="s">
        <v>650</v>
      </c>
      <c r="C1407" s="211">
        <v>20.151612903225807</v>
      </c>
      <c r="D1407" s="211">
        <v>20.906451612903226</v>
      </c>
      <c r="E1407" s="211">
        <v>12.016666666666671</v>
      </c>
      <c r="F1407" s="211">
        <v>7.3580645161290326</v>
      </c>
      <c r="G1407" s="211">
        <v>5.9933333333333341</v>
      </c>
      <c r="H1407" s="211">
        <v>4.5612903225806463</v>
      </c>
      <c r="I1407" s="211">
        <v>-0.71935483870967754</v>
      </c>
      <c r="J1407" s="211">
        <v>2.1241379310344835</v>
      </c>
      <c r="K1407" s="211">
        <v>2.9322580645161289</v>
      </c>
      <c r="L1407" s="211">
        <v>7.5133333333333336</v>
      </c>
      <c r="M1407" s="211">
        <v>13.235483870967743</v>
      </c>
      <c r="N1407" s="212">
        <v>16.920000000000002</v>
      </c>
    </row>
    <row r="1408" spans="1:14">
      <c r="B1408" s="108"/>
      <c r="C1408" s="105"/>
      <c r="D1408" s="105"/>
      <c r="E1408" s="107"/>
      <c r="F1408" s="105"/>
      <c r="G1408" s="105"/>
      <c r="H1408" s="106"/>
      <c r="I1408" s="105"/>
      <c r="J1408" s="105"/>
      <c r="K1408" s="105"/>
      <c r="L1408" s="105"/>
      <c r="M1408" s="105"/>
      <c r="N1408" s="105"/>
    </row>
    <row r="1409" spans="1:14" ht="15" thickBot="1">
      <c r="A1409" s="96" t="s">
        <v>1145</v>
      </c>
      <c r="C1409" s="105"/>
      <c r="D1409" s="105"/>
      <c r="E1409" s="107"/>
      <c r="F1409" s="105"/>
      <c r="G1409" s="105"/>
      <c r="H1409" s="106"/>
      <c r="I1409" s="105"/>
      <c r="J1409" s="105"/>
      <c r="K1409" s="105"/>
      <c r="L1409" s="105"/>
      <c r="M1409" s="105"/>
      <c r="N1409" s="105"/>
    </row>
    <row r="1410" spans="1:14">
      <c r="A1410" s="109"/>
      <c r="B1410" s="233" t="s">
        <v>236</v>
      </c>
      <c r="C1410" s="234" t="s">
        <v>666</v>
      </c>
      <c r="D1410" s="234" t="s">
        <v>666</v>
      </c>
      <c r="E1410" s="234" t="s">
        <v>666</v>
      </c>
      <c r="F1410" s="234" t="s">
        <v>666</v>
      </c>
      <c r="G1410" s="234" t="s">
        <v>666</v>
      </c>
      <c r="H1410" s="234" t="s">
        <v>666</v>
      </c>
      <c r="I1410" s="234" t="s">
        <v>1108</v>
      </c>
      <c r="J1410" s="234" t="s">
        <v>1108</v>
      </c>
      <c r="K1410" s="234" t="s">
        <v>1108</v>
      </c>
      <c r="L1410" s="234" t="s">
        <v>1108</v>
      </c>
      <c r="M1410" s="234" t="s">
        <v>1108</v>
      </c>
      <c r="N1410" s="235" t="s">
        <v>1108</v>
      </c>
    </row>
    <row r="1411" spans="1:14" ht="15" thickBot="1">
      <c r="A1411" s="109"/>
      <c r="B1411" s="238" t="s">
        <v>195</v>
      </c>
      <c r="C1411" s="236" t="s">
        <v>665</v>
      </c>
      <c r="D1411" s="236" t="s">
        <v>664</v>
      </c>
      <c r="E1411" s="236" t="s">
        <v>663</v>
      </c>
      <c r="F1411" s="236" t="s">
        <v>662</v>
      </c>
      <c r="G1411" s="236" t="s">
        <v>661</v>
      </c>
      <c r="H1411" s="236" t="s">
        <v>660</v>
      </c>
      <c r="I1411" s="236" t="s">
        <v>659</v>
      </c>
      <c r="J1411" s="236" t="s">
        <v>658</v>
      </c>
      <c r="K1411" s="236" t="s">
        <v>657</v>
      </c>
      <c r="L1411" s="236" t="s">
        <v>656</v>
      </c>
      <c r="M1411" s="236" t="s">
        <v>655</v>
      </c>
      <c r="N1411" s="237" t="s">
        <v>654</v>
      </c>
    </row>
    <row r="1412" spans="1:14" ht="15" thickBot="1">
      <c r="A1412" s="195" t="s">
        <v>742</v>
      </c>
      <c r="B1412" s="196" t="s">
        <v>653</v>
      </c>
    </row>
    <row r="1413" spans="1:14">
      <c r="A1413" s="201" t="s">
        <v>957</v>
      </c>
      <c r="B1413" s="202">
        <v>1</v>
      </c>
      <c r="C1413" s="203">
        <v>20.5</v>
      </c>
      <c r="D1413" s="203">
        <v>16.3</v>
      </c>
      <c r="E1413" s="203">
        <v>19.7</v>
      </c>
      <c r="F1413" s="203">
        <v>5.8</v>
      </c>
      <c r="G1413" s="203">
        <v>4.2</v>
      </c>
      <c r="H1413" s="203">
        <v>5.5</v>
      </c>
      <c r="I1413" s="203">
        <v>-1.5</v>
      </c>
      <c r="J1413" s="203">
        <v>8.3000000000000007</v>
      </c>
      <c r="K1413" s="203">
        <v>-2.2999999999999998</v>
      </c>
      <c r="L1413" s="203">
        <v>2.2999999999999998</v>
      </c>
      <c r="M1413" s="203">
        <v>10.1</v>
      </c>
      <c r="N1413" s="204">
        <v>12.8</v>
      </c>
    </row>
    <row r="1414" spans="1:14">
      <c r="A1414" s="205" t="s">
        <v>957</v>
      </c>
      <c r="B1414" s="197">
        <v>2</v>
      </c>
      <c r="C1414" s="198">
        <v>22</v>
      </c>
      <c r="D1414" s="198">
        <v>19</v>
      </c>
      <c r="E1414" s="198">
        <v>12.3</v>
      </c>
      <c r="F1414" s="198">
        <v>9.8000000000000007</v>
      </c>
      <c r="G1414" s="198">
        <v>1.6</v>
      </c>
      <c r="H1414" s="198">
        <v>6.6</v>
      </c>
      <c r="I1414" s="198">
        <v>-2</v>
      </c>
      <c r="J1414" s="198">
        <v>8.1</v>
      </c>
      <c r="K1414" s="198">
        <v>1.4</v>
      </c>
      <c r="L1414" s="198">
        <v>7.3</v>
      </c>
      <c r="M1414" s="198">
        <v>10</v>
      </c>
      <c r="N1414" s="206">
        <v>12.4</v>
      </c>
    </row>
    <row r="1415" spans="1:14">
      <c r="A1415" s="205" t="s">
        <v>957</v>
      </c>
      <c r="B1415" s="197">
        <v>3</v>
      </c>
      <c r="C1415" s="198">
        <v>23.7</v>
      </c>
      <c r="D1415" s="198">
        <v>20.399999999999999</v>
      </c>
      <c r="E1415" s="198">
        <v>13.5</v>
      </c>
      <c r="F1415" s="198">
        <v>11.6</v>
      </c>
      <c r="G1415" s="198">
        <v>2.8</v>
      </c>
      <c r="H1415" s="198">
        <v>3.5</v>
      </c>
      <c r="I1415" s="198">
        <v>-6.5</v>
      </c>
      <c r="J1415" s="198">
        <v>1.1000000000000001</v>
      </c>
      <c r="K1415" s="198">
        <v>-1.1000000000000001</v>
      </c>
      <c r="L1415" s="198">
        <v>9.5</v>
      </c>
      <c r="M1415" s="198">
        <v>9.1999999999999993</v>
      </c>
      <c r="N1415" s="206">
        <v>14</v>
      </c>
    </row>
    <row r="1416" spans="1:14">
      <c r="A1416" s="205" t="s">
        <v>957</v>
      </c>
      <c r="B1416" s="197">
        <v>4</v>
      </c>
      <c r="C1416" s="198">
        <v>25.3</v>
      </c>
      <c r="D1416" s="198">
        <v>24</v>
      </c>
      <c r="E1416" s="198">
        <v>10.5</v>
      </c>
      <c r="F1416" s="198">
        <v>10.6</v>
      </c>
      <c r="G1416" s="198">
        <v>5.3</v>
      </c>
      <c r="H1416" s="198">
        <v>3.2</v>
      </c>
      <c r="I1416" s="198">
        <v>-6.5</v>
      </c>
      <c r="J1416" s="198">
        <v>-0.2</v>
      </c>
      <c r="K1416" s="198">
        <v>-0.6</v>
      </c>
      <c r="L1416" s="198">
        <v>12</v>
      </c>
      <c r="M1416" s="198">
        <v>4.9000000000000004</v>
      </c>
      <c r="N1416" s="206">
        <v>15.9</v>
      </c>
    </row>
    <row r="1417" spans="1:14">
      <c r="A1417" s="205" t="s">
        <v>957</v>
      </c>
      <c r="B1417" s="197">
        <v>5</v>
      </c>
      <c r="C1417" s="198">
        <v>21.2</v>
      </c>
      <c r="D1417" s="198">
        <v>20.7</v>
      </c>
      <c r="E1417" s="198">
        <v>10.199999999999999</v>
      </c>
      <c r="F1417" s="198">
        <v>10.6</v>
      </c>
      <c r="G1417" s="198">
        <v>8.3000000000000007</v>
      </c>
      <c r="H1417" s="198">
        <v>5.0999999999999996</v>
      </c>
      <c r="I1417" s="198">
        <v>-1.2</v>
      </c>
      <c r="J1417" s="198">
        <v>1.4</v>
      </c>
      <c r="K1417" s="198">
        <v>0.8</v>
      </c>
      <c r="L1417" s="198">
        <v>14.8</v>
      </c>
      <c r="M1417" s="198">
        <v>10.6</v>
      </c>
      <c r="N1417" s="206">
        <v>17.3</v>
      </c>
    </row>
    <row r="1418" spans="1:14">
      <c r="A1418" s="205" t="s">
        <v>957</v>
      </c>
      <c r="B1418" s="197">
        <v>6</v>
      </c>
      <c r="C1418" s="198">
        <v>19.100000000000001</v>
      </c>
      <c r="D1418" s="198">
        <v>24.5</v>
      </c>
      <c r="E1418" s="198">
        <v>8.6999999999999993</v>
      </c>
      <c r="F1418" s="198">
        <v>11.4</v>
      </c>
      <c r="G1418" s="198">
        <v>10.199999999999999</v>
      </c>
      <c r="H1418" s="198">
        <v>4.0999999999999996</v>
      </c>
      <c r="I1418" s="198">
        <v>-0.8</v>
      </c>
      <c r="J1418" s="198">
        <v>2.2000000000000002</v>
      </c>
      <c r="K1418" s="198">
        <v>0.7</v>
      </c>
      <c r="L1418" s="198">
        <v>8.4</v>
      </c>
      <c r="M1418" s="198">
        <v>14.4</v>
      </c>
      <c r="N1418" s="206">
        <v>17.600000000000001</v>
      </c>
    </row>
    <row r="1419" spans="1:14">
      <c r="A1419" s="205" t="s">
        <v>957</v>
      </c>
      <c r="B1419" s="197">
        <v>7</v>
      </c>
      <c r="C1419" s="198">
        <v>25.2</v>
      </c>
      <c r="D1419" s="198">
        <v>26.9</v>
      </c>
      <c r="E1419" s="198">
        <v>8.1999999999999993</v>
      </c>
      <c r="F1419" s="198">
        <v>12.6</v>
      </c>
      <c r="G1419" s="198">
        <v>13.5</v>
      </c>
      <c r="H1419" s="198">
        <v>3.9</v>
      </c>
      <c r="I1419" s="198">
        <v>-0.3</v>
      </c>
      <c r="J1419" s="198">
        <v>0.6</v>
      </c>
      <c r="K1419" s="198">
        <v>-0.5</v>
      </c>
      <c r="L1419" s="198">
        <v>8.1</v>
      </c>
      <c r="M1419" s="198">
        <v>15.7</v>
      </c>
      <c r="N1419" s="206">
        <v>16.8</v>
      </c>
    </row>
    <row r="1420" spans="1:14">
      <c r="A1420" s="205" t="s">
        <v>957</v>
      </c>
      <c r="B1420" s="197">
        <v>8</v>
      </c>
      <c r="C1420" s="198">
        <v>17.3</v>
      </c>
      <c r="D1420" s="198">
        <v>25.8</v>
      </c>
      <c r="E1420" s="198">
        <v>9.5</v>
      </c>
      <c r="F1420" s="198">
        <v>11.3</v>
      </c>
      <c r="G1420" s="198">
        <v>10</v>
      </c>
      <c r="H1420" s="198">
        <v>2.1</v>
      </c>
      <c r="I1420" s="198">
        <v>-0.5</v>
      </c>
      <c r="J1420" s="198">
        <v>4.5999999999999996</v>
      </c>
      <c r="K1420" s="198">
        <v>-2.5</v>
      </c>
      <c r="L1420" s="198">
        <v>7.2</v>
      </c>
      <c r="M1420" s="198">
        <v>14.1</v>
      </c>
      <c r="N1420" s="206">
        <v>16.8</v>
      </c>
    </row>
    <row r="1421" spans="1:14">
      <c r="A1421" s="205" t="s">
        <v>957</v>
      </c>
      <c r="B1421" s="197">
        <v>9</v>
      </c>
      <c r="C1421" s="198">
        <v>12.9</v>
      </c>
      <c r="D1421" s="198">
        <v>23.2</v>
      </c>
      <c r="E1421" s="198">
        <v>10.199999999999999</v>
      </c>
      <c r="F1421" s="198">
        <v>10.1</v>
      </c>
      <c r="G1421" s="198">
        <v>12.4</v>
      </c>
      <c r="H1421" s="198">
        <v>1.9</v>
      </c>
      <c r="I1421" s="198">
        <v>-1.2</v>
      </c>
      <c r="J1421" s="198">
        <v>5.3</v>
      </c>
      <c r="K1421" s="198">
        <v>-2</v>
      </c>
      <c r="L1421" s="198">
        <v>5</v>
      </c>
      <c r="M1421" s="198">
        <v>14.4</v>
      </c>
      <c r="N1421" s="206">
        <v>13.9</v>
      </c>
    </row>
    <row r="1422" spans="1:14">
      <c r="A1422" s="205" t="s">
        <v>957</v>
      </c>
      <c r="B1422" s="197">
        <v>10</v>
      </c>
      <c r="C1422" s="198">
        <v>12.4</v>
      </c>
      <c r="D1422" s="198">
        <v>25.2</v>
      </c>
      <c r="E1422" s="198">
        <v>10</v>
      </c>
      <c r="F1422" s="198">
        <v>5.6</v>
      </c>
      <c r="G1422" s="198">
        <v>11.7</v>
      </c>
      <c r="H1422" s="198">
        <v>-0.2</v>
      </c>
      <c r="I1422" s="198">
        <v>2.2999999999999998</v>
      </c>
      <c r="J1422" s="198">
        <v>0.7</v>
      </c>
      <c r="K1422" s="198">
        <v>1.7</v>
      </c>
      <c r="L1422" s="198">
        <v>5.3</v>
      </c>
      <c r="M1422" s="198">
        <v>13.8</v>
      </c>
      <c r="N1422" s="206">
        <v>13.8</v>
      </c>
    </row>
    <row r="1423" spans="1:14">
      <c r="A1423" s="205" t="s">
        <v>957</v>
      </c>
      <c r="B1423" s="197">
        <v>11</v>
      </c>
      <c r="C1423" s="198">
        <v>16.899999999999999</v>
      </c>
      <c r="D1423" s="198">
        <v>25.5</v>
      </c>
      <c r="E1423" s="198">
        <v>10</v>
      </c>
      <c r="F1423" s="198">
        <v>3</v>
      </c>
      <c r="G1423" s="198">
        <v>9.8000000000000007</v>
      </c>
      <c r="H1423" s="198">
        <v>1.4</v>
      </c>
      <c r="I1423" s="198">
        <v>2.2000000000000002</v>
      </c>
      <c r="J1423" s="198">
        <v>0.8</v>
      </c>
      <c r="K1423" s="198">
        <v>1.8</v>
      </c>
      <c r="L1423" s="198">
        <v>7.2</v>
      </c>
      <c r="M1423" s="198">
        <v>13.9</v>
      </c>
      <c r="N1423" s="206">
        <v>13.5</v>
      </c>
    </row>
    <row r="1424" spans="1:14">
      <c r="A1424" s="205" t="s">
        <v>957</v>
      </c>
      <c r="B1424" s="197">
        <v>12</v>
      </c>
      <c r="C1424" s="198">
        <v>18.399999999999999</v>
      </c>
      <c r="D1424" s="198">
        <v>22.6</v>
      </c>
      <c r="E1424" s="198">
        <v>14.3</v>
      </c>
      <c r="F1424" s="198">
        <v>2</v>
      </c>
      <c r="G1424" s="198">
        <v>7.9</v>
      </c>
      <c r="H1424" s="198">
        <v>3.2</v>
      </c>
      <c r="I1424" s="198">
        <v>1.8</v>
      </c>
      <c r="J1424" s="198">
        <v>-0.6</v>
      </c>
      <c r="K1424" s="198">
        <v>0.5</v>
      </c>
      <c r="L1424" s="198">
        <v>8</v>
      </c>
      <c r="M1424" s="198">
        <v>12.1</v>
      </c>
      <c r="N1424" s="206">
        <v>14.2</v>
      </c>
    </row>
    <row r="1425" spans="1:14">
      <c r="A1425" s="205" t="s">
        <v>957</v>
      </c>
      <c r="B1425" s="197">
        <v>13</v>
      </c>
      <c r="C1425" s="198">
        <v>14.8</v>
      </c>
      <c r="D1425" s="198">
        <v>25.5</v>
      </c>
      <c r="E1425" s="198">
        <v>14.7</v>
      </c>
      <c r="F1425" s="198">
        <v>0.2</v>
      </c>
      <c r="G1425" s="198">
        <v>6.9</v>
      </c>
      <c r="H1425" s="198">
        <v>2.1</v>
      </c>
      <c r="I1425" s="198">
        <v>0.3</v>
      </c>
      <c r="J1425" s="198">
        <v>0.1</v>
      </c>
      <c r="K1425" s="198">
        <v>1.1000000000000001</v>
      </c>
      <c r="L1425" s="198">
        <v>10.3</v>
      </c>
      <c r="M1425" s="198">
        <v>13.5</v>
      </c>
      <c r="N1425" s="206">
        <v>13.1</v>
      </c>
    </row>
    <row r="1426" spans="1:14">
      <c r="A1426" s="205" t="s">
        <v>957</v>
      </c>
      <c r="B1426" s="197">
        <v>14</v>
      </c>
      <c r="C1426" s="198">
        <v>16.899999999999999</v>
      </c>
      <c r="D1426" s="198">
        <v>23.6</v>
      </c>
      <c r="E1426" s="198">
        <v>12.9</v>
      </c>
      <c r="F1426" s="198">
        <v>2.2999999999999998</v>
      </c>
      <c r="G1426" s="198">
        <v>4.8</v>
      </c>
      <c r="H1426" s="198">
        <v>1.7</v>
      </c>
      <c r="I1426" s="198">
        <v>-1.2</v>
      </c>
      <c r="J1426" s="198">
        <v>3.7</v>
      </c>
      <c r="K1426" s="198">
        <v>1</v>
      </c>
      <c r="L1426" s="198">
        <v>5.4</v>
      </c>
      <c r="M1426" s="198">
        <v>8.5</v>
      </c>
      <c r="N1426" s="206">
        <v>14.8</v>
      </c>
    </row>
    <row r="1427" spans="1:14">
      <c r="A1427" s="205" t="s">
        <v>957</v>
      </c>
      <c r="B1427" s="197">
        <v>15</v>
      </c>
      <c r="C1427" s="198">
        <v>16.3</v>
      </c>
      <c r="D1427" s="198">
        <v>19.899999999999999</v>
      </c>
      <c r="E1427" s="198">
        <v>12.6</v>
      </c>
      <c r="F1427" s="198">
        <v>5.2</v>
      </c>
      <c r="G1427" s="198">
        <v>8</v>
      </c>
      <c r="H1427" s="198">
        <v>3.5</v>
      </c>
      <c r="I1427" s="198">
        <v>-1.6</v>
      </c>
      <c r="J1427" s="198">
        <v>2.1</v>
      </c>
      <c r="K1427" s="198">
        <v>1</v>
      </c>
      <c r="L1427" s="198">
        <v>7.4</v>
      </c>
      <c r="M1427" s="198">
        <v>3.8</v>
      </c>
      <c r="N1427" s="206">
        <v>12.7</v>
      </c>
    </row>
    <row r="1428" spans="1:14">
      <c r="A1428" s="205" t="s">
        <v>957</v>
      </c>
      <c r="B1428" s="197">
        <v>16</v>
      </c>
      <c r="C1428" s="198">
        <v>20.7</v>
      </c>
      <c r="D1428" s="198">
        <v>17.5</v>
      </c>
      <c r="E1428" s="198">
        <v>16.100000000000001</v>
      </c>
      <c r="F1428" s="198">
        <v>4.0999999999999996</v>
      </c>
      <c r="G1428" s="198">
        <v>8.9</v>
      </c>
      <c r="H1428" s="198">
        <v>4.7</v>
      </c>
      <c r="I1428" s="198">
        <v>-2.9</v>
      </c>
      <c r="J1428" s="198">
        <v>-1.6</v>
      </c>
      <c r="K1428" s="198">
        <v>1.4</v>
      </c>
      <c r="L1428" s="198">
        <v>9.1</v>
      </c>
      <c r="M1428" s="198">
        <v>6.4</v>
      </c>
      <c r="N1428" s="206">
        <v>15.4</v>
      </c>
    </row>
    <row r="1429" spans="1:14">
      <c r="A1429" s="205" t="s">
        <v>957</v>
      </c>
      <c r="B1429" s="197">
        <v>17</v>
      </c>
      <c r="C1429" s="198">
        <v>25.8</v>
      </c>
      <c r="D1429" s="198">
        <v>13.7</v>
      </c>
      <c r="E1429" s="198">
        <v>15.2</v>
      </c>
      <c r="F1429" s="198">
        <v>4.3</v>
      </c>
      <c r="G1429" s="198">
        <v>9.9</v>
      </c>
      <c r="H1429" s="198">
        <v>8.4</v>
      </c>
      <c r="I1429" s="198">
        <v>-4.5999999999999996</v>
      </c>
      <c r="J1429" s="198">
        <v>-1.9</v>
      </c>
      <c r="K1429" s="198">
        <v>1.7</v>
      </c>
      <c r="L1429" s="198">
        <v>6.6</v>
      </c>
      <c r="M1429" s="198">
        <v>7.3</v>
      </c>
      <c r="N1429" s="206">
        <v>12.5</v>
      </c>
    </row>
    <row r="1430" spans="1:14">
      <c r="A1430" s="205" t="s">
        <v>957</v>
      </c>
      <c r="B1430" s="197">
        <v>18</v>
      </c>
      <c r="C1430" s="198">
        <v>22.1</v>
      </c>
      <c r="D1430" s="198">
        <v>12.9</v>
      </c>
      <c r="E1430" s="198">
        <v>11.4</v>
      </c>
      <c r="F1430" s="198">
        <v>4.0999999999999996</v>
      </c>
      <c r="G1430" s="198">
        <v>10</v>
      </c>
      <c r="H1430" s="198">
        <v>7.6</v>
      </c>
      <c r="I1430" s="198">
        <v>-10.3</v>
      </c>
      <c r="J1430" s="198">
        <v>-0.5</v>
      </c>
      <c r="K1430" s="198">
        <v>4.5999999999999996</v>
      </c>
      <c r="L1430" s="198">
        <v>6.6</v>
      </c>
      <c r="M1430" s="198">
        <v>9.1999999999999993</v>
      </c>
      <c r="N1430" s="206">
        <v>14.5</v>
      </c>
    </row>
    <row r="1431" spans="1:14">
      <c r="A1431" s="205" t="s">
        <v>957</v>
      </c>
      <c r="B1431" s="197">
        <v>19</v>
      </c>
      <c r="C1431" s="198">
        <v>20.7</v>
      </c>
      <c r="D1431" s="198">
        <v>13.4</v>
      </c>
      <c r="E1431" s="198">
        <v>11.5</v>
      </c>
      <c r="F1431" s="198">
        <v>2.9</v>
      </c>
      <c r="G1431" s="198">
        <v>8.8000000000000007</v>
      </c>
      <c r="H1431" s="198">
        <v>5.6</v>
      </c>
      <c r="I1431" s="198">
        <v>-9.1999999999999993</v>
      </c>
      <c r="J1431" s="198">
        <v>-0.7</v>
      </c>
      <c r="K1431" s="198">
        <v>2.2000000000000002</v>
      </c>
      <c r="L1431" s="198">
        <v>5.8</v>
      </c>
      <c r="M1431" s="198">
        <v>12.5</v>
      </c>
      <c r="N1431" s="206">
        <v>13.7</v>
      </c>
    </row>
    <row r="1432" spans="1:14">
      <c r="A1432" s="205" t="s">
        <v>957</v>
      </c>
      <c r="B1432" s="197">
        <v>20</v>
      </c>
      <c r="C1432" s="198">
        <v>17.7</v>
      </c>
      <c r="D1432" s="198">
        <v>14.4</v>
      </c>
      <c r="E1432" s="198">
        <v>9.9</v>
      </c>
      <c r="F1432" s="198">
        <v>4.7</v>
      </c>
      <c r="G1432" s="198">
        <v>3.4</v>
      </c>
      <c r="H1432" s="198">
        <v>3</v>
      </c>
      <c r="I1432" s="198">
        <v>-6.2</v>
      </c>
      <c r="J1432" s="198">
        <v>0.9</v>
      </c>
      <c r="K1432" s="198">
        <v>2.1</v>
      </c>
      <c r="L1432" s="198">
        <v>4.4000000000000004</v>
      </c>
      <c r="M1432" s="198">
        <v>12.4</v>
      </c>
      <c r="N1432" s="206">
        <v>14.8</v>
      </c>
    </row>
    <row r="1433" spans="1:14">
      <c r="A1433" s="205" t="s">
        <v>957</v>
      </c>
      <c r="B1433" s="197">
        <v>21</v>
      </c>
      <c r="C1433" s="198">
        <v>22.1</v>
      </c>
      <c r="D1433" s="198">
        <v>14.8</v>
      </c>
      <c r="E1433" s="198">
        <v>9.6999999999999993</v>
      </c>
      <c r="F1433" s="198">
        <v>5.8</v>
      </c>
      <c r="G1433" s="198">
        <v>-0.5</v>
      </c>
      <c r="H1433" s="198">
        <v>4.8</v>
      </c>
      <c r="I1433" s="198">
        <v>-8.8000000000000007</v>
      </c>
      <c r="J1433" s="198">
        <v>8.3000000000000007</v>
      </c>
      <c r="K1433" s="198">
        <v>3</v>
      </c>
      <c r="L1433" s="198">
        <v>8.6</v>
      </c>
      <c r="M1433" s="198">
        <v>13.6</v>
      </c>
      <c r="N1433" s="206">
        <v>14.4</v>
      </c>
    </row>
    <row r="1434" spans="1:14">
      <c r="A1434" s="205" t="s">
        <v>957</v>
      </c>
      <c r="B1434" s="197">
        <v>22</v>
      </c>
      <c r="C1434" s="198">
        <v>23.4</v>
      </c>
      <c r="D1434" s="198">
        <v>15.7</v>
      </c>
      <c r="E1434" s="198">
        <v>11.4</v>
      </c>
      <c r="F1434" s="198">
        <v>6.6</v>
      </c>
      <c r="G1434" s="198">
        <v>-1.1000000000000001</v>
      </c>
      <c r="H1434" s="198">
        <v>7.9</v>
      </c>
      <c r="I1434" s="198">
        <v>-11.3</v>
      </c>
      <c r="J1434" s="198">
        <v>7.7</v>
      </c>
      <c r="K1434" s="198">
        <v>2.4</v>
      </c>
      <c r="L1434" s="198">
        <v>8.1999999999999993</v>
      </c>
      <c r="M1434" s="198">
        <v>20.6</v>
      </c>
      <c r="N1434" s="206">
        <v>18.2</v>
      </c>
    </row>
    <row r="1435" spans="1:14">
      <c r="A1435" s="205" t="s">
        <v>957</v>
      </c>
      <c r="B1435" s="197">
        <v>23</v>
      </c>
      <c r="C1435" s="198">
        <v>19</v>
      </c>
      <c r="D1435" s="198">
        <v>17.100000000000001</v>
      </c>
      <c r="E1435" s="198">
        <v>9.3000000000000007</v>
      </c>
      <c r="F1435" s="198">
        <v>4.8</v>
      </c>
      <c r="G1435" s="198">
        <v>-2.4</v>
      </c>
      <c r="H1435" s="198">
        <v>6.2</v>
      </c>
      <c r="I1435" s="198">
        <v>-2</v>
      </c>
      <c r="J1435" s="198">
        <v>0.2</v>
      </c>
      <c r="K1435" s="198">
        <v>2.1</v>
      </c>
      <c r="L1435" s="198">
        <v>3.4</v>
      </c>
      <c r="M1435" s="198">
        <v>14.4</v>
      </c>
      <c r="N1435" s="206">
        <v>22.7</v>
      </c>
    </row>
    <row r="1436" spans="1:14">
      <c r="A1436" s="205" t="s">
        <v>957</v>
      </c>
      <c r="B1436" s="197">
        <v>24</v>
      </c>
      <c r="C1436" s="198">
        <v>21</v>
      </c>
      <c r="D1436" s="198">
        <v>18.5</v>
      </c>
      <c r="E1436" s="198">
        <v>8.6999999999999993</v>
      </c>
      <c r="F1436" s="198">
        <v>6.6</v>
      </c>
      <c r="G1436" s="198">
        <v>-1.8</v>
      </c>
      <c r="H1436" s="198">
        <v>5.8</v>
      </c>
      <c r="I1436" s="198">
        <v>1.1000000000000001</v>
      </c>
      <c r="J1436" s="198">
        <v>-1.9</v>
      </c>
      <c r="K1436" s="198">
        <v>0.8</v>
      </c>
      <c r="L1436" s="198">
        <v>0.9</v>
      </c>
      <c r="M1436" s="198">
        <v>12.8</v>
      </c>
      <c r="N1436" s="206">
        <v>25</v>
      </c>
    </row>
    <row r="1437" spans="1:14">
      <c r="A1437" s="205" t="s">
        <v>957</v>
      </c>
      <c r="B1437" s="197">
        <v>25</v>
      </c>
      <c r="C1437" s="198">
        <v>17.399999999999999</v>
      </c>
      <c r="D1437" s="198">
        <v>11.8</v>
      </c>
      <c r="E1437" s="198">
        <v>11.3</v>
      </c>
      <c r="F1437" s="198">
        <v>7.7</v>
      </c>
      <c r="G1437" s="198">
        <v>-0.1</v>
      </c>
      <c r="H1437" s="198">
        <v>9</v>
      </c>
      <c r="I1437" s="198">
        <v>4</v>
      </c>
      <c r="J1437" s="198">
        <v>-3.4</v>
      </c>
      <c r="K1437" s="198">
        <v>2.8</v>
      </c>
      <c r="L1437" s="198">
        <v>1.7</v>
      </c>
      <c r="M1437" s="198">
        <v>13.6</v>
      </c>
      <c r="N1437" s="206">
        <v>22.2</v>
      </c>
    </row>
    <row r="1438" spans="1:14">
      <c r="A1438" s="205" t="s">
        <v>957</v>
      </c>
      <c r="B1438" s="197">
        <v>26</v>
      </c>
      <c r="C1438" s="198">
        <v>13</v>
      </c>
      <c r="D1438" s="198">
        <v>15.6</v>
      </c>
      <c r="E1438" s="198">
        <v>10.1</v>
      </c>
      <c r="F1438" s="198">
        <v>8.3000000000000007</v>
      </c>
      <c r="G1438" s="198">
        <v>0.7</v>
      </c>
      <c r="H1438" s="198">
        <v>6.6</v>
      </c>
      <c r="I1438" s="198">
        <v>1.8</v>
      </c>
      <c r="J1438" s="198">
        <v>-2.9</v>
      </c>
      <c r="K1438" s="198">
        <v>2.2999999999999998</v>
      </c>
      <c r="L1438" s="198">
        <v>1.9</v>
      </c>
      <c r="M1438" s="198">
        <v>15.4</v>
      </c>
      <c r="N1438" s="206">
        <v>15.5</v>
      </c>
    </row>
    <row r="1439" spans="1:14">
      <c r="A1439" s="205" t="s">
        <v>957</v>
      </c>
      <c r="B1439" s="197">
        <v>27</v>
      </c>
      <c r="C1439" s="198">
        <v>14.6</v>
      </c>
      <c r="D1439" s="198">
        <v>21.3</v>
      </c>
      <c r="E1439" s="198">
        <v>8.1</v>
      </c>
      <c r="F1439" s="198">
        <v>6.8</v>
      </c>
      <c r="G1439" s="198">
        <v>-2.4</v>
      </c>
      <c r="H1439" s="198">
        <v>4.2</v>
      </c>
      <c r="I1439" s="198">
        <v>9.1</v>
      </c>
      <c r="J1439" s="198">
        <v>-2.9</v>
      </c>
      <c r="K1439" s="198">
        <v>6.1</v>
      </c>
      <c r="L1439" s="198">
        <v>2.2999999999999998</v>
      </c>
      <c r="M1439" s="198">
        <v>16</v>
      </c>
      <c r="N1439" s="206">
        <v>15.7</v>
      </c>
    </row>
    <row r="1440" spans="1:14">
      <c r="A1440" s="205" t="s">
        <v>957</v>
      </c>
      <c r="B1440" s="197">
        <v>28</v>
      </c>
      <c r="C1440" s="198">
        <v>16.100000000000001</v>
      </c>
      <c r="D1440" s="198">
        <v>19.7</v>
      </c>
      <c r="E1440" s="198">
        <v>9.4</v>
      </c>
      <c r="F1440" s="198">
        <v>6.1</v>
      </c>
      <c r="G1440" s="198">
        <v>-0.6</v>
      </c>
      <c r="H1440" s="198">
        <v>4</v>
      </c>
      <c r="I1440" s="198">
        <v>3.7</v>
      </c>
      <c r="J1440" s="198">
        <v>0.2</v>
      </c>
      <c r="K1440" s="198">
        <v>7.9</v>
      </c>
      <c r="L1440" s="198">
        <v>2.6</v>
      </c>
      <c r="M1440" s="198">
        <v>16</v>
      </c>
      <c r="N1440" s="206">
        <v>16.100000000000001</v>
      </c>
    </row>
    <row r="1441" spans="1:14">
      <c r="A1441" s="205" t="s">
        <v>957</v>
      </c>
      <c r="B1441" s="197">
        <v>29</v>
      </c>
      <c r="C1441" s="198">
        <v>11.7</v>
      </c>
      <c r="D1441" s="198">
        <v>20.3</v>
      </c>
      <c r="E1441" s="198">
        <v>9</v>
      </c>
      <c r="F1441" s="198">
        <v>6.2</v>
      </c>
      <c r="G1441" s="198">
        <v>3.8</v>
      </c>
      <c r="H1441" s="198">
        <v>3.7</v>
      </c>
      <c r="I1441" s="198">
        <v>4.4000000000000004</v>
      </c>
      <c r="J1441" s="198">
        <v>-0.4</v>
      </c>
      <c r="K1441" s="198">
        <v>5.6</v>
      </c>
      <c r="L1441" s="198">
        <v>5.3</v>
      </c>
      <c r="M1441" s="198">
        <v>18.100000000000001</v>
      </c>
      <c r="N1441" s="206">
        <v>17.399999999999999</v>
      </c>
    </row>
    <row r="1442" spans="1:14">
      <c r="A1442" s="205" t="s">
        <v>957</v>
      </c>
      <c r="B1442" s="197">
        <v>30</v>
      </c>
      <c r="C1442" s="198">
        <v>12.2</v>
      </c>
      <c r="D1442" s="198">
        <v>22.7</v>
      </c>
      <c r="E1442" s="198">
        <v>6.8</v>
      </c>
      <c r="F1442" s="198">
        <v>7</v>
      </c>
      <c r="G1442" s="198">
        <v>5.2</v>
      </c>
      <c r="H1442" s="198">
        <v>-1.2</v>
      </c>
      <c r="I1442" s="198">
        <v>4.4000000000000004</v>
      </c>
      <c r="J1442" s="198"/>
      <c r="K1442" s="198">
        <v>6.1</v>
      </c>
      <c r="L1442" s="198">
        <v>10.9</v>
      </c>
      <c r="M1442" s="198">
        <v>14</v>
      </c>
      <c r="N1442" s="206">
        <v>15.9</v>
      </c>
    </row>
    <row r="1443" spans="1:14" ht="15" thickBot="1">
      <c r="A1443" s="213" t="s">
        <v>957</v>
      </c>
      <c r="B1443" s="214">
        <v>31</v>
      </c>
      <c r="C1443" s="215">
        <v>14.3</v>
      </c>
      <c r="D1443" s="215">
        <v>24.4</v>
      </c>
      <c r="E1443" s="215"/>
      <c r="F1443" s="215">
        <v>6.7</v>
      </c>
      <c r="G1443" s="215"/>
      <c r="H1443" s="215">
        <v>-4.5</v>
      </c>
      <c r="I1443" s="215">
        <v>1.5</v>
      </c>
      <c r="J1443" s="215"/>
      <c r="K1443" s="215">
        <v>8.6</v>
      </c>
      <c r="L1443" s="215"/>
      <c r="M1443" s="215">
        <v>15.2</v>
      </c>
      <c r="N1443" s="216"/>
    </row>
    <row r="1444" spans="1:14">
      <c r="A1444" s="217" t="s">
        <v>652</v>
      </c>
      <c r="B1444" s="218" t="s">
        <v>211</v>
      </c>
      <c r="C1444" s="219">
        <v>0</v>
      </c>
      <c r="D1444" s="219">
        <v>0</v>
      </c>
      <c r="E1444" s="219">
        <v>25</v>
      </c>
      <c r="F1444" s="219">
        <v>31</v>
      </c>
      <c r="G1444" s="219">
        <v>30</v>
      </c>
      <c r="H1444" s="219">
        <v>31</v>
      </c>
      <c r="I1444" s="219">
        <v>31</v>
      </c>
      <c r="J1444" s="219">
        <v>29</v>
      </c>
      <c r="K1444" s="219">
        <v>31</v>
      </c>
      <c r="L1444" s="219">
        <v>30</v>
      </c>
      <c r="M1444" s="219">
        <v>14</v>
      </c>
      <c r="N1444" s="220">
        <v>5</v>
      </c>
    </row>
    <row r="1445" spans="1:14" ht="15" thickBot="1">
      <c r="A1445" s="209" t="s">
        <v>651</v>
      </c>
      <c r="B1445" s="210" t="s">
        <v>650</v>
      </c>
      <c r="C1445" s="211">
        <v>18.538709677419355</v>
      </c>
      <c r="D1445" s="211">
        <v>19.899999999999999</v>
      </c>
      <c r="E1445" s="211">
        <v>11.173333333333336</v>
      </c>
      <c r="F1445" s="211">
        <v>6.6064516129032249</v>
      </c>
      <c r="G1445" s="211">
        <v>5.3066666666666675</v>
      </c>
      <c r="H1445" s="211">
        <v>3.9806451612903224</v>
      </c>
      <c r="I1445" s="211">
        <v>-1.3548387096774195</v>
      </c>
      <c r="J1445" s="211">
        <v>1.355172413793104</v>
      </c>
      <c r="K1445" s="211">
        <v>1.9580645161290324</v>
      </c>
      <c r="L1445" s="211">
        <v>6.5500000000000007</v>
      </c>
      <c r="M1445" s="211">
        <v>12.46774193548387</v>
      </c>
      <c r="N1445" s="212">
        <v>15.786666666666664</v>
      </c>
    </row>
    <row r="1446" spans="1:14">
      <c r="B1446" s="108"/>
      <c r="C1446" s="105"/>
      <c r="D1446" s="105"/>
      <c r="E1446" s="107"/>
      <c r="F1446" s="105"/>
      <c r="G1446" s="105"/>
      <c r="H1446" s="106"/>
      <c r="I1446" s="105"/>
      <c r="J1446" s="105"/>
      <c r="K1446" s="105"/>
      <c r="L1446" s="105"/>
      <c r="M1446" s="105"/>
      <c r="N1446" s="105"/>
    </row>
    <row r="1447" spans="1:14" ht="15" thickBot="1">
      <c r="A1447" s="96" t="s">
        <v>1146</v>
      </c>
      <c r="C1447" s="105"/>
      <c r="D1447" s="105"/>
      <c r="E1447" s="107"/>
      <c r="F1447" s="105"/>
      <c r="G1447" s="105"/>
      <c r="H1447" s="106"/>
      <c r="I1447" s="105"/>
      <c r="J1447" s="105"/>
      <c r="K1447" s="105"/>
      <c r="L1447" s="105"/>
      <c r="M1447" s="105"/>
      <c r="N1447" s="105"/>
    </row>
    <row r="1448" spans="1:14">
      <c r="A1448" s="109"/>
      <c r="B1448" s="233" t="s">
        <v>236</v>
      </c>
      <c r="C1448" s="234" t="s">
        <v>666</v>
      </c>
      <c r="D1448" s="234" t="s">
        <v>666</v>
      </c>
      <c r="E1448" s="234" t="s">
        <v>666</v>
      </c>
      <c r="F1448" s="234" t="s">
        <v>666</v>
      </c>
      <c r="G1448" s="234" t="s">
        <v>666</v>
      </c>
      <c r="H1448" s="234" t="s">
        <v>666</v>
      </c>
      <c r="I1448" s="234" t="s">
        <v>1108</v>
      </c>
      <c r="J1448" s="234" t="s">
        <v>1108</v>
      </c>
      <c r="K1448" s="234" t="s">
        <v>1108</v>
      </c>
      <c r="L1448" s="234" t="s">
        <v>1108</v>
      </c>
      <c r="M1448" s="234" t="s">
        <v>1108</v>
      </c>
      <c r="N1448" s="235" t="s">
        <v>1108</v>
      </c>
    </row>
    <row r="1449" spans="1:14" ht="15" thickBot="1">
      <c r="A1449" s="109"/>
      <c r="B1449" s="238" t="s">
        <v>195</v>
      </c>
      <c r="C1449" s="236" t="s">
        <v>665</v>
      </c>
      <c r="D1449" s="236" t="s">
        <v>664</v>
      </c>
      <c r="E1449" s="236" t="s">
        <v>663</v>
      </c>
      <c r="F1449" s="236" t="s">
        <v>662</v>
      </c>
      <c r="G1449" s="236" t="s">
        <v>661</v>
      </c>
      <c r="H1449" s="236" t="s">
        <v>660</v>
      </c>
      <c r="I1449" s="236" t="s">
        <v>659</v>
      </c>
      <c r="J1449" s="236" t="s">
        <v>658</v>
      </c>
      <c r="K1449" s="236" t="s">
        <v>657</v>
      </c>
      <c r="L1449" s="236" t="s">
        <v>656</v>
      </c>
      <c r="M1449" s="236" t="s">
        <v>655</v>
      </c>
      <c r="N1449" s="237" t="s">
        <v>654</v>
      </c>
    </row>
    <row r="1450" spans="1:14" ht="15" thickBot="1">
      <c r="A1450" s="195" t="s">
        <v>742</v>
      </c>
      <c r="B1450" s="196" t="s">
        <v>653</v>
      </c>
    </row>
    <row r="1451" spans="1:14">
      <c r="A1451" s="201" t="s">
        <v>962</v>
      </c>
      <c r="B1451" s="202">
        <v>1</v>
      </c>
      <c r="C1451" s="203">
        <v>22</v>
      </c>
      <c r="D1451" s="203">
        <v>18.5</v>
      </c>
      <c r="E1451" s="203">
        <v>20.100000000000001</v>
      </c>
      <c r="F1451" s="203">
        <v>6.8</v>
      </c>
      <c r="G1451" s="203">
        <v>5.3</v>
      </c>
      <c r="H1451" s="203">
        <v>7</v>
      </c>
      <c r="I1451" s="203">
        <v>0.4</v>
      </c>
      <c r="J1451" s="203">
        <v>9.6999999999999993</v>
      </c>
      <c r="K1451" s="203">
        <v>-0.7</v>
      </c>
      <c r="L1451" s="203">
        <v>4.4000000000000004</v>
      </c>
      <c r="M1451" s="203">
        <v>12.3</v>
      </c>
      <c r="N1451" s="204">
        <v>14.4</v>
      </c>
    </row>
    <row r="1452" spans="1:14">
      <c r="A1452" s="205" t="s">
        <v>962</v>
      </c>
      <c r="B1452" s="197">
        <v>2</v>
      </c>
      <c r="C1452" s="198">
        <v>23.5</v>
      </c>
      <c r="D1452" s="198">
        <v>21.2</v>
      </c>
      <c r="E1452" s="198">
        <v>14.8</v>
      </c>
      <c r="F1452" s="198">
        <v>8.6</v>
      </c>
      <c r="G1452" s="198">
        <v>3.1</v>
      </c>
      <c r="H1452" s="198">
        <v>7.7</v>
      </c>
      <c r="I1452" s="198">
        <v>0.1</v>
      </c>
      <c r="J1452" s="198">
        <v>9.9</v>
      </c>
      <c r="K1452" s="198">
        <v>2.8</v>
      </c>
      <c r="L1452" s="198">
        <v>7.3</v>
      </c>
      <c r="M1452" s="198">
        <v>11.1</v>
      </c>
      <c r="N1452" s="206">
        <v>14.9</v>
      </c>
    </row>
    <row r="1453" spans="1:14">
      <c r="A1453" s="205" t="s">
        <v>962</v>
      </c>
      <c r="B1453" s="197">
        <v>3</v>
      </c>
      <c r="C1453" s="198">
        <v>25.4</v>
      </c>
      <c r="D1453" s="198">
        <v>21.7</v>
      </c>
      <c r="E1453" s="198">
        <v>14.4</v>
      </c>
      <c r="F1453" s="198">
        <v>11.9</v>
      </c>
      <c r="G1453" s="198">
        <v>2.5</v>
      </c>
      <c r="H1453" s="198">
        <v>5.5</v>
      </c>
      <c r="I1453" s="198">
        <v>-4.0999999999999996</v>
      </c>
      <c r="J1453" s="198">
        <v>2.7</v>
      </c>
      <c r="K1453" s="198">
        <v>0.8</v>
      </c>
      <c r="L1453" s="198">
        <v>10.5</v>
      </c>
      <c r="M1453" s="198">
        <v>10.3</v>
      </c>
      <c r="N1453" s="206">
        <v>15.2</v>
      </c>
    </row>
    <row r="1454" spans="1:14">
      <c r="A1454" s="205" t="s">
        <v>962</v>
      </c>
      <c r="B1454" s="197">
        <v>4</v>
      </c>
      <c r="C1454" s="198">
        <v>27.1</v>
      </c>
      <c r="D1454" s="198">
        <v>24.3</v>
      </c>
      <c r="E1454" s="198">
        <v>13.3</v>
      </c>
      <c r="F1454" s="198">
        <v>11.1</v>
      </c>
      <c r="G1454" s="198">
        <v>4.3</v>
      </c>
      <c r="H1454" s="198">
        <v>3.9</v>
      </c>
      <c r="I1454" s="198">
        <v>-5.0999999999999996</v>
      </c>
      <c r="J1454" s="198">
        <v>1.1000000000000001</v>
      </c>
      <c r="K1454" s="198">
        <v>0.9</v>
      </c>
      <c r="L1454" s="198">
        <v>13.1</v>
      </c>
      <c r="M1454" s="198">
        <v>7.5</v>
      </c>
      <c r="N1454" s="206">
        <v>17.600000000000001</v>
      </c>
    </row>
    <row r="1455" spans="1:14">
      <c r="A1455" s="205" t="s">
        <v>962</v>
      </c>
      <c r="B1455" s="197">
        <v>5</v>
      </c>
      <c r="C1455" s="198">
        <v>25.5</v>
      </c>
      <c r="D1455" s="198">
        <v>22.6</v>
      </c>
      <c r="E1455" s="198">
        <v>11.5</v>
      </c>
      <c r="F1455" s="198">
        <v>11.4</v>
      </c>
      <c r="G1455" s="198">
        <v>7.7</v>
      </c>
      <c r="H1455" s="198">
        <v>6</v>
      </c>
      <c r="I1455" s="198">
        <v>-2.7</v>
      </c>
      <c r="J1455" s="198">
        <v>2.7</v>
      </c>
      <c r="K1455" s="198">
        <v>2.2999999999999998</v>
      </c>
      <c r="L1455" s="198">
        <v>15.2</v>
      </c>
      <c r="M1455" s="198">
        <v>11.7</v>
      </c>
      <c r="N1455" s="206">
        <v>16.899999999999999</v>
      </c>
    </row>
    <row r="1456" spans="1:14">
      <c r="A1456" s="205" t="s">
        <v>962</v>
      </c>
      <c r="B1456" s="197">
        <v>6</v>
      </c>
      <c r="C1456" s="198">
        <v>21.8</v>
      </c>
      <c r="D1456" s="198">
        <v>24.7</v>
      </c>
      <c r="E1456" s="198">
        <v>10.4</v>
      </c>
      <c r="F1456" s="198">
        <v>12.1</v>
      </c>
      <c r="G1456" s="198">
        <v>9</v>
      </c>
      <c r="H1456" s="198">
        <v>5.2</v>
      </c>
      <c r="I1456" s="198">
        <v>-1.3</v>
      </c>
      <c r="J1456" s="198">
        <v>3</v>
      </c>
      <c r="K1456" s="198">
        <v>2</v>
      </c>
      <c r="L1456" s="198">
        <v>10.3</v>
      </c>
      <c r="M1456" s="198">
        <v>15.2</v>
      </c>
      <c r="N1456" s="206">
        <v>16.8</v>
      </c>
    </row>
    <row r="1457" spans="1:14">
      <c r="A1457" s="205" t="s">
        <v>962</v>
      </c>
      <c r="B1457" s="197">
        <v>7</v>
      </c>
      <c r="C1457" s="198">
        <v>25</v>
      </c>
      <c r="D1457" s="198">
        <v>26.7</v>
      </c>
      <c r="E1457" s="198">
        <v>10.4</v>
      </c>
      <c r="F1457" s="198">
        <v>13.8</v>
      </c>
      <c r="G1457" s="198">
        <v>13.5</v>
      </c>
      <c r="H1457" s="198">
        <v>4.9000000000000004</v>
      </c>
      <c r="I1457" s="198">
        <v>0.1</v>
      </c>
      <c r="J1457" s="198">
        <v>2.2999999999999998</v>
      </c>
      <c r="K1457" s="198">
        <v>2.1</v>
      </c>
      <c r="L1457" s="198">
        <v>9.9</v>
      </c>
      <c r="M1457" s="198">
        <v>16.100000000000001</v>
      </c>
      <c r="N1457" s="206">
        <v>18.600000000000001</v>
      </c>
    </row>
    <row r="1458" spans="1:14">
      <c r="A1458" s="205" t="s">
        <v>962</v>
      </c>
      <c r="B1458" s="197">
        <v>8</v>
      </c>
      <c r="C1458" s="198">
        <v>19.100000000000001</v>
      </c>
      <c r="D1458" s="198">
        <v>23.9</v>
      </c>
      <c r="E1458" s="198">
        <v>11.3</v>
      </c>
      <c r="F1458" s="198">
        <v>12.7</v>
      </c>
      <c r="G1458" s="198">
        <v>11</v>
      </c>
      <c r="H1458" s="198">
        <v>2.7</v>
      </c>
      <c r="I1458" s="198">
        <v>0.4</v>
      </c>
      <c r="J1458" s="198">
        <v>6.6</v>
      </c>
      <c r="K1458" s="198">
        <v>0.1</v>
      </c>
      <c r="L1458" s="198">
        <v>8.8000000000000007</v>
      </c>
      <c r="M1458" s="198">
        <v>16.2</v>
      </c>
      <c r="N1458" s="206">
        <v>17.7</v>
      </c>
    </row>
    <row r="1459" spans="1:14">
      <c r="A1459" s="205" t="s">
        <v>962</v>
      </c>
      <c r="B1459" s="197">
        <v>9</v>
      </c>
      <c r="C1459" s="198">
        <v>15.2</v>
      </c>
      <c r="D1459" s="198">
        <v>24.4</v>
      </c>
      <c r="E1459" s="198">
        <v>11.1</v>
      </c>
      <c r="F1459" s="198">
        <v>11.3</v>
      </c>
      <c r="G1459" s="198">
        <v>12.6</v>
      </c>
      <c r="H1459" s="198">
        <v>3</v>
      </c>
      <c r="I1459" s="198">
        <v>-0.7</v>
      </c>
      <c r="J1459" s="198">
        <v>6.8</v>
      </c>
      <c r="K1459" s="198">
        <v>0.3</v>
      </c>
      <c r="L1459" s="198">
        <v>7.1</v>
      </c>
      <c r="M1459" s="198">
        <v>16.8</v>
      </c>
      <c r="N1459" s="206">
        <v>16.2</v>
      </c>
    </row>
    <row r="1460" spans="1:14">
      <c r="A1460" s="205" t="s">
        <v>962</v>
      </c>
      <c r="B1460" s="197">
        <v>10</v>
      </c>
      <c r="C1460" s="198">
        <v>15.1</v>
      </c>
      <c r="D1460" s="198">
        <v>24.7</v>
      </c>
      <c r="E1460" s="198">
        <v>10.4</v>
      </c>
      <c r="F1460" s="198">
        <v>7.6</v>
      </c>
      <c r="G1460" s="198">
        <v>13.3</v>
      </c>
      <c r="H1460" s="198">
        <v>2</v>
      </c>
      <c r="I1460" s="198">
        <v>0.9</v>
      </c>
      <c r="J1460" s="198">
        <v>2.7</v>
      </c>
      <c r="K1460" s="198">
        <v>4</v>
      </c>
      <c r="L1460" s="198">
        <v>7.3</v>
      </c>
      <c r="M1460" s="198">
        <v>16.399999999999999</v>
      </c>
      <c r="N1460" s="206">
        <v>16.399999999999999</v>
      </c>
    </row>
    <row r="1461" spans="1:14">
      <c r="A1461" s="205" t="s">
        <v>962</v>
      </c>
      <c r="B1461" s="197">
        <v>11</v>
      </c>
      <c r="C1461" s="198">
        <v>18.3</v>
      </c>
      <c r="D1461" s="198">
        <v>25.3</v>
      </c>
      <c r="E1461" s="198">
        <v>10.7</v>
      </c>
      <c r="F1461" s="198">
        <v>4.4000000000000004</v>
      </c>
      <c r="G1461" s="198">
        <v>11.5</v>
      </c>
      <c r="H1461" s="198">
        <v>2.9</v>
      </c>
      <c r="I1461" s="198">
        <v>2.2999999999999998</v>
      </c>
      <c r="J1461" s="198">
        <v>2.5</v>
      </c>
      <c r="K1461" s="198">
        <v>3.1</v>
      </c>
      <c r="L1461" s="198">
        <v>9.3000000000000007</v>
      </c>
      <c r="M1461" s="198">
        <v>15.6</v>
      </c>
      <c r="N1461" s="206">
        <v>14.8</v>
      </c>
    </row>
    <row r="1462" spans="1:14">
      <c r="A1462" s="205" t="s">
        <v>962</v>
      </c>
      <c r="B1462" s="197">
        <v>12</v>
      </c>
      <c r="C1462" s="198">
        <v>19.899999999999999</v>
      </c>
      <c r="D1462" s="198">
        <v>24</v>
      </c>
      <c r="E1462" s="198">
        <v>14.4</v>
      </c>
      <c r="F1462" s="198">
        <v>3.8</v>
      </c>
      <c r="G1462" s="198">
        <v>10.1</v>
      </c>
      <c r="H1462" s="198">
        <v>4</v>
      </c>
      <c r="I1462" s="198">
        <v>3.1</v>
      </c>
      <c r="J1462" s="198">
        <v>0.6</v>
      </c>
      <c r="K1462" s="198">
        <v>2.5</v>
      </c>
      <c r="L1462" s="198">
        <v>10.7</v>
      </c>
      <c r="M1462" s="198">
        <v>14.2</v>
      </c>
      <c r="N1462" s="206">
        <v>15.8</v>
      </c>
    </row>
    <row r="1463" spans="1:14">
      <c r="A1463" s="205" t="s">
        <v>962</v>
      </c>
      <c r="B1463" s="197">
        <v>13</v>
      </c>
      <c r="C1463" s="198">
        <v>16.600000000000001</v>
      </c>
      <c r="D1463" s="198">
        <v>25.6</v>
      </c>
      <c r="E1463" s="198">
        <v>15.4</v>
      </c>
      <c r="F1463" s="198">
        <v>2</v>
      </c>
      <c r="G1463" s="198">
        <v>9.4</v>
      </c>
      <c r="H1463" s="198">
        <v>4.5</v>
      </c>
      <c r="I1463" s="198">
        <v>2.1</v>
      </c>
      <c r="J1463" s="198">
        <v>1.8</v>
      </c>
      <c r="K1463" s="198">
        <v>3.1</v>
      </c>
      <c r="L1463" s="198">
        <v>10.5</v>
      </c>
      <c r="M1463" s="198">
        <v>14.9</v>
      </c>
      <c r="N1463" s="206">
        <v>15.2</v>
      </c>
    </row>
    <row r="1464" spans="1:14">
      <c r="A1464" s="205" t="s">
        <v>962</v>
      </c>
      <c r="B1464" s="197">
        <v>14</v>
      </c>
      <c r="C1464" s="198">
        <v>18.7</v>
      </c>
      <c r="D1464" s="198">
        <v>25.3</v>
      </c>
      <c r="E1464" s="198">
        <v>14.2</v>
      </c>
      <c r="F1464" s="198">
        <v>3.5</v>
      </c>
      <c r="G1464" s="198">
        <v>6.5</v>
      </c>
      <c r="H1464" s="198">
        <v>2.1</v>
      </c>
      <c r="I1464" s="198">
        <v>0.4</v>
      </c>
      <c r="J1464" s="198">
        <v>4.5</v>
      </c>
      <c r="K1464" s="198">
        <v>2.8</v>
      </c>
      <c r="L1464" s="198">
        <v>8.4</v>
      </c>
      <c r="M1464" s="198">
        <v>10.6</v>
      </c>
      <c r="N1464" s="206">
        <v>17</v>
      </c>
    </row>
    <row r="1465" spans="1:14">
      <c r="A1465" s="205" t="s">
        <v>962</v>
      </c>
      <c r="B1465" s="197">
        <v>15</v>
      </c>
      <c r="C1465" s="198">
        <v>19</v>
      </c>
      <c r="D1465" s="198">
        <v>20.9</v>
      </c>
      <c r="E1465" s="198">
        <v>13.6</v>
      </c>
      <c r="F1465" s="198">
        <v>6.2</v>
      </c>
      <c r="G1465" s="198">
        <v>9.1999999999999993</v>
      </c>
      <c r="H1465" s="198">
        <v>4.7</v>
      </c>
      <c r="I1465" s="198">
        <v>0.4</v>
      </c>
      <c r="J1465" s="198">
        <v>3.8</v>
      </c>
      <c r="K1465" s="198">
        <v>2.8</v>
      </c>
      <c r="L1465" s="198">
        <v>8.1999999999999993</v>
      </c>
      <c r="M1465" s="198">
        <v>6.8</v>
      </c>
      <c r="N1465" s="206">
        <v>15</v>
      </c>
    </row>
    <row r="1466" spans="1:14">
      <c r="A1466" s="205" t="s">
        <v>962</v>
      </c>
      <c r="B1466" s="197">
        <v>16</v>
      </c>
      <c r="C1466" s="198">
        <v>22.2</v>
      </c>
      <c r="D1466" s="198">
        <v>18.3</v>
      </c>
      <c r="E1466" s="198">
        <v>15.8</v>
      </c>
      <c r="F1466" s="198">
        <v>5.7</v>
      </c>
      <c r="G1466" s="198">
        <v>9.8000000000000007</v>
      </c>
      <c r="H1466" s="198">
        <v>5.0999999999999996</v>
      </c>
      <c r="I1466" s="198">
        <v>-1</v>
      </c>
      <c r="J1466" s="198">
        <v>0.6</v>
      </c>
      <c r="K1466" s="198">
        <v>3.6</v>
      </c>
      <c r="L1466" s="198">
        <v>10.5</v>
      </c>
      <c r="M1466" s="198">
        <v>8.3000000000000007</v>
      </c>
      <c r="N1466" s="206">
        <v>16.399999999999999</v>
      </c>
    </row>
    <row r="1467" spans="1:14">
      <c r="A1467" s="205" t="s">
        <v>962</v>
      </c>
      <c r="B1467" s="197">
        <v>17</v>
      </c>
      <c r="C1467" s="198">
        <v>25.2</v>
      </c>
      <c r="D1467" s="198">
        <v>15.4</v>
      </c>
      <c r="E1467" s="198">
        <v>15.8</v>
      </c>
      <c r="F1467" s="198">
        <v>5.8</v>
      </c>
      <c r="G1467" s="198">
        <v>10.7</v>
      </c>
      <c r="H1467" s="198">
        <v>8.9</v>
      </c>
      <c r="I1467" s="198">
        <v>-2.5</v>
      </c>
      <c r="J1467" s="198">
        <v>-0.6</v>
      </c>
      <c r="K1467" s="198">
        <v>4.4000000000000004</v>
      </c>
      <c r="L1467" s="198">
        <v>8.6</v>
      </c>
      <c r="M1467" s="198">
        <v>9.1999999999999993</v>
      </c>
      <c r="N1467" s="206">
        <v>14.4</v>
      </c>
    </row>
    <row r="1468" spans="1:14">
      <c r="A1468" s="205" t="s">
        <v>962</v>
      </c>
      <c r="B1468" s="197">
        <v>18</v>
      </c>
      <c r="C1468" s="198">
        <v>24.3</v>
      </c>
      <c r="D1468" s="198">
        <v>14.3</v>
      </c>
      <c r="E1468" s="198">
        <v>13.3</v>
      </c>
      <c r="F1468" s="198">
        <v>6</v>
      </c>
      <c r="G1468" s="198">
        <v>11</v>
      </c>
      <c r="H1468" s="198">
        <v>8.6999999999999993</v>
      </c>
      <c r="I1468" s="198">
        <v>-7.5</v>
      </c>
      <c r="J1468" s="198">
        <v>1.4</v>
      </c>
      <c r="K1468" s="198">
        <v>5.8</v>
      </c>
      <c r="L1468" s="198">
        <v>8.6</v>
      </c>
      <c r="M1468" s="198">
        <v>11.5</v>
      </c>
      <c r="N1468" s="206">
        <v>16.899999999999999</v>
      </c>
    </row>
    <row r="1469" spans="1:14">
      <c r="A1469" s="205" t="s">
        <v>962</v>
      </c>
      <c r="B1469" s="197">
        <v>19</v>
      </c>
      <c r="C1469" s="198">
        <v>22.7</v>
      </c>
      <c r="D1469" s="198">
        <v>14.6</v>
      </c>
      <c r="E1469" s="198">
        <v>12.5</v>
      </c>
      <c r="F1469" s="198">
        <v>5.0999999999999996</v>
      </c>
      <c r="G1469" s="198">
        <v>10.3</v>
      </c>
      <c r="H1469" s="198">
        <v>7</v>
      </c>
      <c r="I1469" s="198">
        <v>-8.4</v>
      </c>
      <c r="J1469" s="198">
        <v>0.9</v>
      </c>
      <c r="K1469" s="198">
        <v>4.0999999999999996</v>
      </c>
      <c r="L1469" s="198">
        <v>6.8</v>
      </c>
      <c r="M1469" s="198">
        <v>13.6</v>
      </c>
      <c r="N1469" s="206">
        <v>15.5</v>
      </c>
    </row>
    <row r="1470" spans="1:14">
      <c r="A1470" s="205" t="s">
        <v>962</v>
      </c>
      <c r="B1470" s="197">
        <v>20</v>
      </c>
      <c r="C1470" s="198">
        <v>19.7</v>
      </c>
      <c r="D1470" s="198">
        <v>16</v>
      </c>
      <c r="E1470" s="198">
        <v>10.9</v>
      </c>
      <c r="F1470" s="198">
        <v>6.2</v>
      </c>
      <c r="G1470" s="198">
        <v>5.2</v>
      </c>
      <c r="H1470" s="198">
        <v>3.8</v>
      </c>
      <c r="I1470" s="198">
        <v>-4.5999999999999996</v>
      </c>
      <c r="J1470" s="198">
        <v>1.5</v>
      </c>
      <c r="K1470" s="198">
        <v>3.9</v>
      </c>
      <c r="L1470" s="198">
        <v>7.6</v>
      </c>
      <c r="M1470" s="198">
        <v>15.2</v>
      </c>
      <c r="N1470" s="206">
        <v>17.2</v>
      </c>
    </row>
    <row r="1471" spans="1:14">
      <c r="A1471" s="205" t="s">
        <v>962</v>
      </c>
      <c r="B1471" s="197">
        <v>21</v>
      </c>
      <c r="C1471" s="198">
        <v>23.9</v>
      </c>
      <c r="D1471" s="198">
        <v>16.3</v>
      </c>
      <c r="E1471" s="198">
        <v>11.4</v>
      </c>
      <c r="F1471" s="198">
        <v>7.7</v>
      </c>
      <c r="G1471" s="198">
        <v>1.7</v>
      </c>
      <c r="H1471" s="198">
        <v>6.3</v>
      </c>
      <c r="I1471" s="198">
        <v>-7.3</v>
      </c>
      <c r="J1471" s="198">
        <v>9.4</v>
      </c>
      <c r="K1471" s="198">
        <v>5</v>
      </c>
      <c r="L1471" s="198">
        <v>9.8000000000000007</v>
      </c>
      <c r="M1471" s="198">
        <v>15.9</v>
      </c>
      <c r="N1471" s="206">
        <v>17.2</v>
      </c>
    </row>
    <row r="1472" spans="1:14">
      <c r="A1472" s="205" t="s">
        <v>962</v>
      </c>
      <c r="B1472" s="197">
        <v>22</v>
      </c>
      <c r="C1472" s="198">
        <v>23.8</v>
      </c>
      <c r="D1472" s="198">
        <v>15.8</v>
      </c>
      <c r="E1472" s="198">
        <v>12.1</v>
      </c>
      <c r="F1472" s="198">
        <v>8.5</v>
      </c>
      <c r="G1472" s="198">
        <v>0.7</v>
      </c>
      <c r="H1472" s="198">
        <v>8.1999999999999993</v>
      </c>
      <c r="I1472" s="198">
        <v>-10.4</v>
      </c>
      <c r="J1472" s="198">
        <v>9.5</v>
      </c>
      <c r="K1472" s="198">
        <v>4.4000000000000004</v>
      </c>
      <c r="L1472" s="198">
        <v>9.6</v>
      </c>
      <c r="M1472" s="198">
        <v>21.4</v>
      </c>
      <c r="N1472" s="206">
        <v>20</v>
      </c>
    </row>
    <row r="1473" spans="1:14">
      <c r="A1473" s="205" t="s">
        <v>962</v>
      </c>
      <c r="B1473" s="197">
        <v>23</v>
      </c>
      <c r="C1473" s="198">
        <v>21.3</v>
      </c>
      <c r="D1473" s="198">
        <v>16.7</v>
      </c>
      <c r="E1473" s="198">
        <v>10.9</v>
      </c>
      <c r="F1473" s="198">
        <v>7.2</v>
      </c>
      <c r="G1473" s="198">
        <v>-0.8</v>
      </c>
      <c r="H1473" s="198">
        <v>6.3</v>
      </c>
      <c r="I1473" s="198">
        <v>-1.6</v>
      </c>
      <c r="J1473" s="198">
        <v>1.8</v>
      </c>
      <c r="K1473" s="198">
        <v>4.3</v>
      </c>
      <c r="L1473" s="198">
        <v>5.0999999999999996</v>
      </c>
      <c r="M1473" s="198">
        <v>16.2</v>
      </c>
      <c r="N1473" s="206">
        <v>24</v>
      </c>
    </row>
    <row r="1474" spans="1:14">
      <c r="A1474" s="205" t="s">
        <v>962</v>
      </c>
      <c r="B1474" s="197">
        <v>24</v>
      </c>
      <c r="C1474" s="198">
        <v>22</v>
      </c>
      <c r="D1474" s="198">
        <v>19.100000000000001</v>
      </c>
      <c r="E1474" s="198">
        <v>10.6</v>
      </c>
      <c r="F1474" s="198">
        <v>6.6</v>
      </c>
      <c r="G1474" s="198">
        <v>-0.6</v>
      </c>
      <c r="H1474" s="198">
        <v>4.9000000000000004</v>
      </c>
      <c r="I1474" s="198">
        <v>2.1</v>
      </c>
      <c r="J1474" s="198">
        <v>0.7</v>
      </c>
      <c r="K1474" s="198">
        <v>3.6</v>
      </c>
      <c r="L1474" s="198">
        <v>2.8</v>
      </c>
      <c r="M1474" s="198">
        <v>14.7</v>
      </c>
      <c r="N1474" s="206">
        <v>25.3</v>
      </c>
    </row>
    <row r="1475" spans="1:14">
      <c r="A1475" s="205" t="s">
        <v>962</v>
      </c>
      <c r="B1475" s="197">
        <v>25</v>
      </c>
      <c r="C1475" s="198">
        <v>19.3</v>
      </c>
      <c r="D1475" s="198">
        <v>14.4</v>
      </c>
      <c r="E1475" s="198">
        <v>11.9</v>
      </c>
      <c r="F1475" s="198">
        <v>9.4</v>
      </c>
      <c r="G1475" s="198">
        <v>1.5</v>
      </c>
      <c r="H1475" s="198">
        <v>7.8</v>
      </c>
      <c r="I1475" s="198">
        <v>3.7</v>
      </c>
      <c r="J1475" s="198">
        <v>-0.8</v>
      </c>
      <c r="K1475" s="198">
        <v>4.3</v>
      </c>
      <c r="L1475" s="198">
        <v>3.3</v>
      </c>
      <c r="M1475" s="198">
        <v>15.6</v>
      </c>
      <c r="N1475" s="206">
        <v>23</v>
      </c>
    </row>
    <row r="1476" spans="1:14">
      <c r="A1476" s="205" t="s">
        <v>962</v>
      </c>
      <c r="B1476" s="197">
        <v>26</v>
      </c>
      <c r="C1476" s="198">
        <v>16</v>
      </c>
      <c r="D1476" s="198">
        <v>15.9</v>
      </c>
      <c r="E1476" s="198">
        <v>11.6</v>
      </c>
      <c r="F1476" s="198">
        <v>9.6</v>
      </c>
      <c r="G1476" s="198">
        <v>2.6</v>
      </c>
      <c r="H1476" s="198">
        <v>8</v>
      </c>
      <c r="I1476" s="198">
        <v>2.5</v>
      </c>
      <c r="J1476" s="198">
        <v>-1.1000000000000001</v>
      </c>
      <c r="K1476" s="198">
        <v>5</v>
      </c>
      <c r="L1476" s="198">
        <v>3.8</v>
      </c>
      <c r="M1476" s="198">
        <v>17.600000000000001</v>
      </c>
      <c r="N1476" s="206">
        <v>18.2</v>
      </c>
    </row>
    <row r="1477" spans="1:14">
      <c r="A1477" s="205" t="s">
        <v>962</v>
      </c>
      <c r="B1477" s="197">
        <v>27</v>
      </c>
      <c r="C1477" s="198">
        <v>16.5</v>
      </c>
      <c r="D1477" s="198">
        <v>18.8</v>
      </c>
      <c r="E1477" s="198">
        <v>9.8000000000000007</v>
      </c>
      <c r="F1477" s="198">
        <v>8.5</v>
      </c>
      <c r="G1477" s="198">
        <v>-0.6</v>
      </c>
      <c r="H1477" s="198">
        <v>4.4000000000000004</v>
      </c>
      <c r="I1477" s="198">
        <v>8.1999999999999993</v>
      </c>
      <c r="J1477" s="198">
        <v>-1</v>
      </c>
      <c r="K1477" s="198">
        <v>7</v>
      </c>
      <c r="L1477" s="198">
        <v>4.4000000000000004</v>
      </c>
      <c r="M1477" s="198">
        <v>17.600000000000001</v>
      </c>
      <c r="N1477" s="206">
        <v>17.5</v>
      </c>
    </row>
    <row r="1478" spans="1:14">
      <c r="A1478" s="205" t="s">
        <v>962</v>
      </c>
      <c r="B1478" s="197">
        <v>28</v>
      </c>
      <c r="C1478" s="198">
        <v>17</v>
      </c>
      <c r="D1478" s="198">
        <v>20.399999999999999</v>
      </c>
      <c r="E1478" s="198">
        <v>9.6</v>
      </c>
      <c r="F1478" s="198">
        <v>7.8</v>
      </c>
      <c r="G1478" s="198">
        <v>0.3</v>
      </c>
      <c r="H1478" s="198">
        <v>1.9</v>
      </c>
      <c r="I1478" s="198">
        <v>4.8</v>
      </c>
      <c r="J1478" s="198">
        <v>1.6</v>
      </c>
      <c r="K1478" s="198">
        <v>8.5</v>
      </c>
      <c r="L1478" s="198">
        <v>5</v>
      </c>
      <c r="M1478" s="198">
        <v>17.2</v>
      </c>
      <c r="N1478" s="206">
        <v>18.7</v>
      </c>
    </row>
    <row r="1479" spans="1:14">
      <c r="A1479" s="205" t="s">
        <v>962</v>
      </c>
      <c r="B1479" s="197">
        <v>29</v>
      </c>
      <c r="C1479" s="198">
        <v>14</v>
      </c>
      <c r="D1479" s="198">
        <v>21.5</v>
      </c>
      <c r="E1479" s="198">
        <v>9</v>
      </c>
      <c r="F1479" s="198">
        <v>8.1</v>
      </c>
      <c r="G1479" s="198">
        <v>5.0999999999999996</v>
      </c>
      <c r="H1479" s="198">
        <v>4.7</v>
      </c>
      <c r="I1479" s="198">
        <v>4.7</v>
      </c>
      <c r="J1479" s="198">
        <v>1.1000000000000001</v>
      </c>
      <c r="K1479" s="198">
        <v>6.4</v>
      </c>
      <c r="L1479" s="198">
        <v>6.4</v>
      </c>
      <c r="M1479" s="198">
        <v>19</v>
      </c>
      <c r="N1479" s="206">
        <v>19.7</v>
      </c>
    </row>
    <row r="1480" spans="1:14">
      <c r="A1480" s="205" t="s">
        <v>962</v>
      </c>
      <c r="B1480" s="197">
        <v>30</v>
      </c>
      <c r="C1480" s="198">
        <v>14.8</v>
      </c>
      <c r="D1480" s="198">
        <v>22.9</v>
      </c>
      <c r="E1480" s="198">
        <v>9.1999999999999993</v>
      </c>
      <c r="F1480" s="198">
        <v>8.6</v>
      </c>
      <c r="G1480" s="198">
        <v>6.7</v>
      </c>
      <c r="H1480" s="198">
        <v>0.7</v>
      </c>
      <c r="I1480" s="198">
        <v>6</v>
      </c>
      <c r="J1480" s="198"/>
      <c r="K1480" s="198">
        <v>7.1</v>
      </c>
      <c r="L1480" s="198">
        <v>10.8</v>
      </c>
      <c r="M1480" s="198">
        <v>17.2</v>
      </c>
      <c r="N1480" s="206">
        <v>18.600000000000001</v>
      </c>
    </row>
    <row r="1481" spans="1:14" ht="15" thickBot="1">
      <c r="A1481" s="213" t="s">
        <v>962</v>
      </c>
      <c r="B1481" s="214">
        <v>31</v>
      </c>
      <c r="C1481" s="215">
        <v>15.7</v>
      </c>
      <c r="D1481" s="215">
        <v>24.2</v>
      </c>
      <c r="E1481" s="215"/>
      <c r="F1481" s="215">
        <v>8.8000000000000007</v>
      </c>
      <c r="G1481" s="215"/>
      <c r="H1481" s="215">
        <v>-3.1</v>
      </c>
      <c r="I1481" s="215">
        <v>3.1</v>
      </c>
      <c r="J1481" s="215"/>
      <c r="K1481" s="215">
        <v>10</v>
      </c>
      <c r="L1481" s="215"/>
      <c r="M1481" s="215">
        <v>17.2</v>
      </c>
      <c r="N1481" s="216"/>
    </row>
    <row r="1482" spans="1:14">
      <c r="A1482" s="217" t="s">
        <v>652</v>
      </c>
      <c r="B1482" s="218" t="s">
        <v>211</v>
      </c>
      <c r="C1482" s="219">
        <v>0</v>
      </c>
      <c r="D1482" s="219">
        <v>0</v>
      </c>
      <c r="E1482" s="219">
        <v>20</v>
      </c>
      <c r="F1482" s="219">
        <v>30</v>
      </c>
      <c r="G1482" s="219">
        <v>29</v>
      </c>
      <c r="H1482" s="219">
        <v>31</v>
      </c>
      <c r="I1482" s="219">
        <v>31</v>
      </c>
      <c r="J1482" s="219">
        <v>29</v>
      </c>
      <c r="K1482" s="219">
        <v>31</v>
      </c>
      <c r="L1482" s="219">
        <v>29</v>
      </c>
      <c r="M1482" s="219">
        <v>10</v>
      </c>
      <c r="N1482" s="220">
        <v>1</v>
      </c>
    </row>
    <row r="1483" spans="1:14" ht="15" thickBot="1">
      <c r="A1483" s="209" t="s">
        <v>651</v>
      </c>
      <c r="B1483" s="210" t="s">
        <v>650</v>
      </c>
      <c r="C1483" s="211">
        <v>20.341935483870966</v>
      </c>
      <c r="D1483" s="211">
        <v>20.593548387096774</v>
      </c>
      <c r="E1483" s="211">
        <v>12.346666666666668</v>
      </c>
      <c r="F1483" s="211">
        <v>7.9612903225806448</v>
      </c>
      <c r="G1483" s="211">
        <v>6.419999999999999</v>
      </c>
      <c r="H1483" s="211">
        <v>4.8290322580645162</v>
      </c>
      <c r="I1483" s="211">
        <v>-0.38387096774193535</v>
      </c>
      <c r="J1483" s="211">
        <v>2.9551724137931035</v>
      </c>
      <c r="K1483" s="211">
        <v>3.7516129032258059</v>
      </c>
      <c r="L1483" s="211">
        <v>8.1366666666666667</v>
      </c>
      <c r="M1483" s="211">
        <v>14.293548387096774</v>
      </c>
      <c r="N1483" s="212">
        <v>17.50333333333333</v>
      </c>
    </row>
    <row r="1484" spans="1:14">
      <c r="B1484" s="108"/>
      <c r="C1484" s="105"/>
      <c r="D1484" s="105"/>
      <c r="E1484" s="107"/>
      <c r="F1484" s="105"/>
      <c r="G1484" s="105"/>
      <c r="H1484" s="106"/>
      <c r="I1484" s="105"/>
      <c r="J1484" s="105"/>
      <c r="K1484" s="105"/>
      <c r="L1484" s="105"/>
      <c r="M1484" s="105"/>
      <c r="N1484" s="105"/>
    </row>
    <row r="1485" spans="1:14" ht="15" thickBot="1">
      <c r="A1485" s="96" t="s">
        <v>1147</v>
      </c>
      <c r="C1485" s="105"/>
      <c r="D1485" s="105"/>
      <c r="E1485" s="107"/>
      <c r="F1485" s="105"/>
      <c r="G1485" s="105"/>
      <c r="H1485" s="106"/>
      <c r="I1485" s="105"/>
      <c r="J1485" s="105"/>
      <c r="K1485" s="105"/>
      <c r="L1485" s="105"/>
      <c r="M1485" s="105"/>
      <c r="N1485" s="105"/>
    </row>
    <row r="1486" spans="1:14">
      <c r="A1486" s="109"/>
      <c r="B1486" s="233" t="s">
        <v>236</v>
      </c>
      <c r="C1486" s="234" t="s">
        <v>666</v>
      </c>
      <c r="D1486" s="234" t="s">
        <v>666</v>
      </c>
      <c r="E1486" s="234" t="s">
        <v>666</v>
      </c>
      <c r="F1486" s="234" t="s">
        <v>666</v>
      </c>
      <c r="G1486" s="234" t="s">
        <v>666</v>
      </c>
      <c r="H1486" s="234" t="s">
        <v>666</v>
      </c>
      <c r="I1486" s="234" t="s">
        <v>1108</v>
      </c>
      <c r="J1486" s="234" t="s">
        <v>1108</v>
      </c>
      <c r="K1486" s="234" t="s">
        <v>1108</v>
      </c>
      <c r="L1486" s="234" t="s">
        <v>1108</v>
      </c>
      <c r="M1486" s="234" t="s">
        <v>1108</v>
      </c>
      <c r="N1486" s="235" t="s">
        <v>1108</v>
      </c>
    </row>
    <row r="1487" spans="1:14" ht="15" thickBot="1">
      <c r="A1487" s="109"/>
      <c r="B1487" s="238" t="s">
        <v>195</v>
      </c>
      <c r="C1487" s="236" t="s">
        <v>665</v>
      </c>
      <c r="D1487" s="236" t="s">
        <v>664</v>
      </c>
      <c r="E1487" s="236" t="s">
        <v>663</v>
      </c>
      <c r="F1487" s="236" t="s">
        <v>662</v>
      </c>
      <c r="G1487" s="236" t="s">
        <v>661</v>
      </c>
      <c r="H1487" s="236" t="s">
        <v>660</v>
      </c>
      <c r="I1487" s="236" t="s">
        <v>659</v>
      </c>
      <c r="J1487" s="236" t="s">
        <v>658</v>
      </c>
      <c r="K1487" s="236" t="s">
        <v>657</v>
      </c>
      <c r="L1487" s="236" t="s">
        <v>656</v>
      </c>
      <c r="M1487" s="236" t="s">
        <v>655</v>
      </c>
      <c r="N1487" s="237" t="s">
        <v>654</v>
      </c>
    </row>
    <row r="1488" spans="1:14" ht="15" thickBot="1">
      <c r="A1488" s="195" t="s">
        <v>742</v>
      </c>
      <c r="B1488" s="196" t="s">
        <v>653</v>
      </c>
    </row>
    <row r="1489" spans="1:14">
      <c r="A1489" s="201" t="s">
        <v>966</v>
      </c>
      <c r="B1489" s="202">
        <v>1</v>
      </c>
      <c r="C1489" s="203">
        <v>19.2</v>
      </c>
      <c r="D1489" s="203">
        <v>19</v>
      </c>
      <c r="E1489" s="203">
        <v>26.4</v>
      </c>
      <c r="F1489" s="203">
        <v>7.5</v>
      </c>
      <c r="G1489" s="203">
        <v>8.4</v>
      </c>
      <c r="H1489" s="203">
        <v>6.3</v>
      </c>
      <c r="I1489" s="203">
        <v>-4.2</v>
      </c>
      <c r="J1489" s="203">
        <v>8.3000000000000007</v>
      </c>
      <c r="K1489" s="203">
        <v>-0.7</v>
      </c>
      <c r="L1489" s="203">
        <v>4.3</v>
      </c>
      <c r="M1489" s="203">
        <v>11.7</v>
      </c>
      <c r="N1489" s="204">
        <v>15.4</v>
      </c>
    </row>
    <row r="1490" spans="1:14">
      <c r="A1490" s="205" t="s">
        <v>966</v>
      </c>
      <c r="B1490" s="197">
        <v>2</v>
      </c>
      <c r="C1490" s="198">
        <v>20.7</v>
      </c>
      <c r="D1490" s="198">
        <v>20.399999999999999</v>
      </c>
      <c r="E1490" s="198">
        <v>15.3</v>
      </c>
      <c r="F1490" s="198">
        <v>9.1999999999999993</v>
      </c>
      <c r="G1490" s="198">
        <v>3.5</v>
      </c>
      <c r="H1490" s="198">
        <v>6.9</v>
      </c>
      <c r="I1490" s="198">
        <v>-9.8000000000000007</v>
      </c>
      <c r="J1490" s="198">
        <v>9.6999999999999993</v>
      </c>
      <c r="K1490" s="198">
        <v>3.6</v>
      </c>
      <c r="L1490" s="198">
        <v>6</v>
      </c>
      <c r="M1490" s="198">
        <v>11.8</v>
      </c>
      <c r="N1490" s="206">
        <v>13.6</v>
      </c>
    </row>
    <row r="1491" spans="1:14">
      <c r="A1491" s="205" t="s">
        <v>966</v>
      </c>
      <c r="B1491" s="197">
        <v>3</v>
      </c>
      <c r="C1491" s="198">
        <v>22</v>
      </c>
      <c r="D1491" s="198">
        <v>20.399999999999999</v>
      </c>
      <c r="E1491" s="198">
        <v>18</v>
      </c>
      <c r="F1491" s="198">
        <v>15.7</v>
      </c>
      <c r="G1491" s="198">
        <v>3.4</v>
      </c>
      <c r="H1491" s="198">
        <v>5.0999999999999996</v>
      </c>
      <c r="I1491" s="198">
        <v>-13.2</v>
      </c>
      <c r="J1491" s="198">
        <v>5.5</v>
      </c>
      <c r="K1491" s="198">
        <v>3.5</v>
      </c>
      <c r="L1491" s="198">
        <v>10.9</v>
      </c>
      <c r="M1491" s="198">
        <v>12.2</v>
      </c>
      <c r="N1491" s="206">
        <v>16.600000000000001</v>
      </c>
    </row>
    <row r="1492" spans="1:14">
      <c r="A1492" s="205" t="s">
        <v>966</v>
      </c>
      <c r="B1492" s="197">
        <v>4</v>
      </c>
      <c r="C1492" s="198">
        <v>23.3</v>
      </c>
      <c r="D1492" s="198">
        <v>22.8</v>
      </c>
      <c r="E1492" s="198">
        <v>14.8</v>
      </c>
      <c r="F1492" s="198">
        <v>15.9</v>
      </c>
      <c r="G1492" s="198">
        <v>3.9</v>
      </c>
      <c r="H1492" s="198">
        <v>5.7</v>
      </c>
      <c r="I1492" s="198">
        <v>-8.1</v>
      </c>
      <c r="J1492" s="198">
        <v>2.9</v>
      </c>
      <c r="K1492" s="198">
        <v>1.8</v>
      </c>
      <c r="L1492" s="198">
        <v>14.7</v>
      </c>
      <c r="M1492" s="198">
        <v>9.9</v>
      </c>
      <c r="N1492" s="206">
        <v>17.2</v>
      </c>
    </row>
    <row r="1493" spans="1:14">
      <c r="A1493" s="205" t="s">
        <v>966</v>
      </c>
      <c r="B1493" s="197">
        <v>5</v>
      </c>
      <c r="C1493" s="198">
        <v>25.4</v>
      </c>
      <c r="D1493" s="198">
        <v>24.2</v>
      </c>
      <c r="E1493" s="198">
        <v>16.5</v>
      </c>
      <c r="F1493" s="198">
        <v>13</v>
      </c>
      <c r="G1493" s="198">
        <v>3.3</v>
      </c>
      <c r="H1493" s="198">
        <v>8</v>
      </c>
      <c r="I1493" s="198">
        <v>-5.5</v>
      </c>
      <c r="J1493" s="198">
        <v>1</v>
      </c>
      <c r="K1493" s="198">
        <v>6.4</v>
      </c>
      <c r="L1493" s="198">
        <v>16</v>
      </c>
      <c r="M1493" s="198">
        <v>11.7</v>
      </c>
      <c r="N1493" s="206">
        <v>18</v>
      </c>
    </row>
    <row r="1494" spans="1:14">
      <c r="A1494" s="205" t="s">
        <v>966</v>
      </c>
      <c r="B1494" s="197">
        <v>6</v>
      </c>
      <c r="C1494" s="198">
        <v>25.1</v>
      </c>
      <c r="D1494" s="198">
        <v>24.6</v>
      </c>
      <c r="E1494" s="198">
        <v>13.2</v>
      </c>
      <c r="F1494" s="198">
        <v>13.3</v>
      </c>
      <c r="G1494" s="198">
        <v>6.8</v>
      </c>
      <c r="H1494" s="198">
        <v>5.6</v>
      </c>
      <c r="I1494" s="198">
        <v>-2.5</v>
      </c>
      <c r="J1494" s="198">
        <v>6.3</v>
      </c>
      <c r="K1494" s="198">
        <v>5.0999999999999996</v>
      </c>
      <c r="L1494" s="198">
        <v>10</v>
      </c>
      <c r="M1494" s="198">
        <v>12.6</v>
      </c>
      <c r="N1494" s="206">
        <v>15.3</v>
      </c>
    </row>
    <row r="1495" spans="1:14">
      <c r="A1495" s="205" t="s">
        <v>966</v>
      </c>
      <c r="B1495" s="197">
        <v>7</v>
      </c>
      <c r="C1495" s="198">
        <v>25.3</v>
      </c>
      <c r="D1495" s="198">
        <v>26.4</v>
      </c>
      <c r="E1495" s="198">
        <v>12.3</v>
      </c>
      <c r="F1495" s="198">
        <v>11.2</v>
      </c>
      <c r="G1495" s="198">
        <v>11</v>
      </c>
      <c r="H1495" s="198">
        <v>5.7</v>
      </c>
      <c r="I1495" s="198">
        <v>-1.9</v>
      </c>
      <c r="J1495" s="198">
        <v>8.3000000000000007</v>
      </c>
      <c r="K1495" s="198">
        <v>3</v>
      </c>
      <c r="L1495" s="198">
        <v>10.7</v>
      </c>
      <c r="M1495" s="198">
        <v>13.7</v>
      </c>
      <c r="N1495" s="206">
        <v>14.2</v>
      </c>
    </row>
    <row r="1496" spans="1:14">
      <c r="A1496" s="205" t="s">
        <v>966</v>
      </c>
      <c r="B1496" s="197">
        <v>8</v>
      </c>
      <c r="C1496" s="198">
        <v>19.899999999999999</v>
      </c>
      <c r="D1496" s="198">
        <v>28</v>
      </c>
      <c r="E1496" s="198">
        <v>12.4</v>
      </c>
      <c r="F1496" s="198">
        <v>10.6</v>
      </c>
      <c r="G1496" s="198">
        <v>10.9</v>
      </c>
      <c r="H1496" s="198">
        <v>4.8</v>
      </c>
      <c r="I1496" s="198">
        <v>3.7</v>
      </c>
      <c r="J1496" s="198">
        <v>8.9</v>
      </c>
      <c r="K1496" s="198">
        <v>3</v>
      </c>
      <c r="L1496" s="198">
        <v>7.6</v>
      </c>
      <c r="M1496" s="198">
        <v>12.7</v>
      </c>
      <c r="N1496" s="206">
        <v>17</v>
      </c>
    </row>
    <row r="1497" spans="1:14">
      <c r="A1497" s="205" t="s">
        <v>966</v>
      </c>
      <c r="B1497" s="197">
        <v>9</v>
      </c>
      <c r="C1497" s="198">
        <v>15.2</v>
      </c>
      <c r="D1497" s="198">
        <v>23.8</v>
      </c>
      <c r="E1497" s="198">
        <v>11.5</v>
      </c>
      <c r="F1497" s="198">
        <v>6.8</v>
      </c>
      <c r="G1497" s="198">
        <v>12.6</v>
      </c>
      <c r="H1497" s="198">
        <v>3.4</v>
      </c>
      <c r="I1497" s="198">
        <v>-0.3</v>
      </c>
      <c r="J1497" s="198">
        <v>10.199999999999999</v>
      </c>
      <c r="K1497" s="198">
        <v>1.4</v>
      </c>
      <c r="L1497" s="198">
        <v>5.5</v>
      </c>
      <c r="M1497" s="198">
        <v>12.8</v>
      </c>
      <c r="N1497" s="206">
        <v>15</v>
      </c>
    </row>
    <row r="1498" spans="1:14">
      <c r="A1498" s="205" t="s">
        <v>966</v>
      </c>
      <c r="B1498" s="197">
        <v>10</v>
      </c>
      <c r="C1498" s="198">
        <v>14.4</v>
      </c>
      <c r="D1498" s="198">
        <v>25.3</v>
      </c>
      <c r="E1498" s="198">
        <v>12.8</v>
      </c>
      <c r="F1498" s="198">
        <v>5.3</v>
      </c>
      <c r="G1498" s="198">
        <v>14.9</v>
      </c>
      <c r="H1498" s="198">
        <v>2.6</v>
      </c>
      <c r="I1498" s="198">
        <v>1.3</v>
      </c>
      <c r="J1498" s="198">
        <v>2</v>
      </c>
      <c r="K1498" s="198">
        <v>3.7</v>
      </c>
      <c r="L1498" s="198">
        <v>5.7</v>
      </c>
      <c r="M1498" s="198">
        <v>14.2</v>
      </c>
      <c r="N1498" s="206">
        <v>16.7</v>
      </c>
    </row>
    <row r="1499" spans="1:14">
      <c r="A1499" s="205" t="s">
        <v>966</v>
      </c>
      <c r="B1499" s="197">
        <v>11</v>
      </c>
      <c r="C1499" s="198">
        <v>17.5</v>
      </c>
      <c r="D1499" s="198">
        <v>24.2</v>
      </c>
      <c r="E1499" s="198">
        <v>14.6</v>
      </c>
      <c r="F1499" s="198">
        <v>4.3</v>
      </c>
      <c r="G1499" s="198">
        <v>13.7</v>
      </c>
      <c r="H1499" s="198">
        <v>4.4000000000000004</v>
      </c>
      <c r="I1499" s="198">
        <v>3.3</v>
      </c>
      <c r="J1499" s="198">
        <v>3</v>
      </c>
      <c r="K1499" s="198">
        <v>3.1</v>
      </c>
      <c r="L1499" s="198">
        <v>7.4</v>
      </c>
      <c r="M1499" s="198">
        <v>14</v>
      </c>
      <c r="N1499" s="206">
        <v>14.8</v>
      </c>
    </row>
    <row r="1500" spans="1:14">
      <c r="A1500" s="205" t="s">
        <v>966</v>
      </c>
      <c r="B1500" s="197">
        <v>12</v>
      </c>
      <c r="C1500" s="198">
        <v>20.2</v>
      </c>
      <c r="D1500" s="198">
        <v>25.4</v>
      </c>
      <c r="E1500" s="198">
        <v>14.6</v>
      </c>
      <c r="F1500" s="198">
        <v>1.6</v>
      </c>
      <c r="G1500" s="198">
        <v>10.1</v>
      </c>
      <c r="H1500" s="198">
        <v>4.9000000000000004</v>
      </c>
      <c r="I1500" s="198">
        <v>4.7</v>
      </c>
      <c r="J1500" s="198">
        <v>2.7</v>
      </c>
      <c r="K1500" s="198">
        <v>2.1</v>
      </c>
      <c r="L1500" s="198">
        <v>10</v>
      </c>
      <c r="M1500" s="198">
        <v>15.6</v>
      </c>
      <c r="N1500" s="206">
        <v>17.8</v>
      </c>
    </row>
    <row r="1501" spans="1:14">
      <c r="A1501" s="205" t="s">
        <v>966</v>
      </c>
      <c r="B1501" s="197">
        <v>13</v>
      </c>
      <c r="C1501" s="198">
        <v>17</v>
      </c>
      <c r="D1501" s="198">
        <v>25.3</v>
      </c>
      <c r="E1501" s="198">
        <v>18.600000000000001</v>
      </c>
      <c r="F1501" s="198">
        <v>4.8</v>
      </c>
      <c r="G1501" s="198">
        <v>8.6</v>
      </c>
      <c r="H1501" s="198">
        <v>5.4</v>
      </c>
      <c r="I1501" s="198">
        <v>3.4</v>
      </c>
      <c r="J1501" s="198">
        <v>3.2</v>
      </c>
      <c r="K1501" s="198">
        <v>2.7</v>
      </c>
      <c r="L1501" s="198">
        <v>11.3</v>
      </c>
      <c r="M1501" s="198">
        <v>12.9</v>
      </c>
      <c r="N1501" s="206">
        <v>16.600000000000001</v>
      </c>
    </row>
    <row r="1502" spans="1:14">
      <c r="A1502" s="205" t="s">
        <v>966</v>
      </c>
      <c r="B1502" s="197">
        <v>14</v>
      </c>
      <c r="C1502" s="198">
        <v>20</v>
      </c>
      <c r="D1502" s="198">
        <v>22.1</v>
      </c>
      <c r="E1502" s="198">
        <v>19.399999999999999</v>
      </c>
      <c r="F1502" s="198">
        <v>7.2</v>
      </c>
      <c r="G1502" s="198">
        <v>7.2</v>
      </c>
      <c r="H1502" s="198">
        <v>0.3</v>
      </c>
      <c r="I1502" s="198">
        <v>0.4</v>
      </c>
      <c r="J1502" s="198">
        <v>7.1</v>
      </c>
      <c r="K1502" s="198">
        <v>2</v>
      </c>
      <c r="L1502" s="198">
        <v>9.5</v>
      </c>
      <c r="M1502" s="198">
        <v>13.8</v>
      </c>
      <c r="N1502" s="206">
        <v>17.899999999999999</v>
      </c>
    </row>
    <row r="1503" spans="1:14">
      <c r="A1503" s="205" t="s">
        <v>966</v>
      </c>
      <c r="B1503" s="197">
        <v>15</v>
      </c>
      <c r="C1503" s="198">
        <v>19.100000000000001</v>
      </c>
      <c r="D1503" s="198">
        <v>23.4</v>
      </c>
      <c r="E1503" s="198">
        <v>19</v>
      </c>
      <c r="F1503" s="198">
        <v>8.4</v>
      </c>
      <c r="G1503" s="198">
        <v>9.3000000000000007</v>
      </c>
      <c r="H1503" s="198">
        <v>3.4</v>
      </c>
      <c r="I1503" s="198">
        <v>1.5</v>
      </c>
      <c r="J1503" s="198">
        <v>5</v>
      </c>
      <c r="K1503" s="198">
        <v>0.4</v>
      </c>
      <c r="L1503" s="198">
        <v>12.2</v>
      </c>
      <c r="M1503" s="198">
        <v>9.1</v>
      </c>
      <c r="N1503" s="206">
        <v>15.7</v>
      </c>
    </row>
    <row r="1504" spans="1:14">
      <c r="A1504" s="205" t="s">
        <v>966</v>
      </c>
      <c r="B1504" s="197">
        <v>16</v>
      </c>
      <c r="C1504" s="198">
        <v>21.4</v>
      </c>
      <c r="D1504" s="198">
        <v>21.1</v>
      </c>
      <c r="E1504" s="198">
        <v>22.2</v>
      </c>
      <c r="F1504" s="198">
        <v>12</v>
      </c>
      <c r="G1504" s="198">
        <v>9</v>
      </c>
      <c r="H1504" s="198">
        <v>2.4</v>
      </c>
      <c r="I1504" s="198">
        <v>-2.8</v>
      </c>
      <c r="J1504" s="198">
        <v>2.1</v>
      </c>
      <c r="K1504" s="198">
        <v>1.8</v>
      </c>
      <c r="L1504" s="198">
        <v>14.1</v>
      </c>
      <c r="M1504" s="198">
        <v>8.1999999999999993</v>
      </c>
      <c r="N1504" s="206">
        <v>21.5</v>
      </c>
    </row>
    <row r="1505" spans="1:14">
      <c r="A1505" s="205" t="s">
        <v>966</v>
      </c>
      <c r="B1505" s="197">
        <v>17</v>
      </c>
      <c r="C1505" s="198">
        <v>24.8</v>
      </c>
      <c r="D1505" s="198">
        <v>19.100000000000001</v>
      </c>
      <c r="E1505" s="198">
        <v>25.9</v>
      </c>
      <c r="F1505" s="198">
        <v>8.1999999999999993</v>
      </c>
      <c r="G1505" s="198">
        <v>11.8</v>
      </c>
      <c r="H1505" s="198">
        <v>3.9</v>
      </c>
      <c r="I1505" s="198">
        <v>-7.1</v>
      </c>
      <c r="J1505" s="198">
        <v>6</v>
      </c>
      <c r="K1505" s="198">
        <v>2.5</v>
      </c>
      <c r="L1505" s="198">
        <v>15.3</v>
      </c>
      <c r="M1505" s="198">
        <v>9.5</v>
      </c>
      <c r="N1505" s="206">
        <v>20.9</v>
      </c>
    </row>
    <row r="1506" spans="1:14">
      <c r="A1506" s="205" t="s">
        <v>966</v>
      </c>
      <c r="B1506" s="197">
        <v>18</v>
      </c>
      <c r="C1506" s="198">
        <v>27</v>
      </c>
      <c r="D1506" s="198">
        <v>18.5</v>
      </c>
      <c r="E1506" s="198">
        <v>16.5</v>
      </c>
      <c r="F1506" s="198">
        <v>6</v>
      </c>
      <c r="G1506" s="198">
        <v>12.9</v>
      </c>
      <c r="H1506" s="198">
        <v>5.5</v>
      </c>
      <c r="I1506" s="198">
        <v>-6.3</v>
      </c>
      <c r="J1506" s="198">
        <v>7</v>
      </c>
      <c r="K1506" s="198">
        <v>4.7</v>
      </c>
      <c r="L1506" s="198">
        <v>7.5</v>
      </c>
      <c r="M1506" s="198">
        <v>10.1</v>
      </c>
      <c r="N1506" s="206">
        <v>18.3</v>
      </c>
    </row>
    <row r="1507" spans="1:14">
      <c r="A1507" s="205" t="s">
        <v>966</v>
      </c>
      <c r="B1507" s="197">
        <v>19</v>
      </c>
      <c r="C1507" s="198">
        <v>27.4</v>
      </c>
      <c r="D1507" s="198">
        <v>18.5</v>
      </c>
      <c r="E1507" s="198">
        <v>15.6</v>
      </c>
      <c r="F1507" s="198">
        <v>8</v>
      </c>
      <c r="G1507" s="198">
        <v>11.1</v>
      </c>
      <c r="H1507" s="198">
        <v>5.3</v>
      </c>
      <c r="I1507" s="198">
        <v>-8.8000000000000007</v>
      </c>
      <c r="J1507" s="198">
        <v>0.6</v>
      </c>
      <c r="K1507" s="198">
        <v>1.4</v>
      </c>
      <c r="L1507" s="198">
        <v>8.8000000000000007</v>
      </c>
      <c r="M1507" s="198">
        <v>13.5</v>
      </c>
      <c r="N1507" s="206">
        <v>20.100000000000001</v>
      </c>
    </row>
    <row r="1508" spans="1:14">
      <c r="A1508" s="205" t="s">
        <v>966</v>
      </c>
      <c r="B1508" s="197">
        <v>20</v>
      </c>
      <c r="C1508" s="198">
        <v>22.5</v>
      </c>
      <c r="D1508" s="198">
        <v>16.399999999999999</v>
      </c>
      <c r="E1508" s="198">
        <v>12.1</v>
      </c>
      <c r="F1508" s="198">
        <v>6.3</v>
      </c>
      <c r="G1508" s="198">
        <v>7.1</v>
      </c>
      <c r="H1508" s="198">
        <v>4.3</v>
      </c>
      <c r="I1508" s="198">
        <v>-4.3</v>
      </c>
      <c r="J1508" s="198">
        <v>2.8</v>
      </c>
      <c r="K1508" s="198">
        <v>4.0999999999999996</v>
      </c>
      <c r="L1508" s="198">
        <v>7.7</v>
      </c>
      <c r="M1508" s="198">
        <v>14.4</v>
      </c>
      <c r="N1508" s="206">
        <v>15.3</v>
      </c>
    </row>
    <row r="1509" spans="1:14">
      <c r="A1509" s="205" t="s">
        <v>966</v>
      </c>
      <c r="B1509" s="197">
        <v>21</v>
      </c>
      <c r="C1509" s="198">
        <v>26.3</v>
      </c>
      <c r="D1509" s="198">
        <v>16.8</v>
      </c>
      <c r="E1509" s="198">
        <v>9.1999999999999993</v>
      </c>
      <c r="F1509" s="198">
        <v>7.7</v>
      </c>
      <c r="G1509" s="198">
        <v>3</v>
      </c>
      <c r="H1509" s="198">
        <v>4.7</v>
      </c>
      <c r="I1509" s="198">
        <v>-5.3</v>
      </c>
      <c r="J1509" s="198">
        <v>9.3000000000000007</v>
      </c>
      <c r="K1509" s="198">
        <v>6.1</v>
      </c>
      <c r="L1509" s="198">
        <v>8.6</v>
      </c>
      <c r="M1509" s="198">
        <v>16</v>
      </c>
      <c r="N1509" s="206">
        <v>19.2</v>
      </c>
    </row>
    <row r="1510" spans="1:14">
      <c r="A1510" s="205" t="s">
        <v>966</v>
      </c>
      <c r="B1510" s="197">
        <v>22</v>
      </c>
      <c r="C1510" s="198">
        <v>26.6</v>
      </c>
      <c r="D1510" s="198">
        <v>16.2</v>
      </c>
      <c r="E1510" s="198">
        <v>12.8</v>
      </c>
      <c r="F1510" s="198">
        <v>7.8</v>
      </c>
      <c r="G1510" s="198">
        <v>1.6</v>
      </c>
      <c r="H1510" s="198">
        <v>10.4</v>
      </c>
      <c r="I1510" s="198">
        <v>-10.3</v>
      </c>
      <c r="J1510" s="198">
        <v>12.1</v>
      </c>
      <c r="K1510" s="198">
        <v>4.5</v>
      </c>
      <c r="L1510" s="198">
        <v>9.1</v>
      </c>
      <c r="M1510" s="198">
        <v>18.399999999999999</v>
      </c>
      <c r="N1510" s="206">
        <v>20.7</v>
      </c>
    </row>
    <row r="1511" spans="1:14">
      <c r="A1511" s="205" t="s">
        <v>966</v>
      </c>
      <c r="B1511" s="197">
        <v>23</v>
      </c>
      <c r="C1511" s="198">
        <v>24.1</v>
      </c>
      <c r="D1511" s="198">
        <v>18.100000000000001</v>
      </c>
      <c r="E1511" s="198">
        <v>16</v>
      </c>
      <c r="F1511" s="198">
        <v>8.6</v>
      </c>
      <c r="G1511" s="198">
        <v>0.9</v>
      </c>
      <c r="H1511" s="198">
        <v>11.1</v>
      </c>
      <c r="I1511" s="198">
        <v>-5.7</v>
      </c>
      <c r="J1511" s="198">
        <v>1.8</v>
      </c>
      <c r="K1511" s="198">
        <v>2.7</v>
      </c>
      <c r="L1511" s="198">
        <v>10.3</v>
      </c>
      <c r="M1511" s="198">
        <v>21.4</v>
      </c>
      <c r="N1511" s="206">
        <v>23.4</v>
      </c>
    </row>
    <row r="1512" spans="1:14">
      <c r="A1512" s="205" t="s">
        <v>966</v>
      </c>
      <c r="B1512" s="197">
        <v>24</v>
      </c>
      <c r="C1512" s="198">
        <v>22.4</v>
      </c>
      <c r="D1512" s="198">
        <v>22.1</v>
      </c>
      <c r="E1512" s="198">
        <v>15.3</v>
      </c>
      <c r="F1512" s="198">
        <v>7.8</v>
      </c>
      <c r="G1512" s="198">
        <v>-0.5</v>
      </c>
      <c r="H1512" s="198">
        <v>4.0999999999999996</v>
      </c>
      <c r="I1512" s="198">
        <v>0.5</v>
      </c>
      <c r="J1512" s="198">
        <v>1.4</v>
      </c>
      <c r="K1512" s="198">
        <v>3.9</v>
      </c>
      <c r="L1512" s="198">
        <v>4.2</v>
      </c>
      <c r="M1512" s="198">
        <v>14.9</v>
      </c>
      <c r="N1512" s="206">
        <v>25.3</v>
      </c>
    </row>
    <row r="1513" spans="1:14">
      <c r="A1513" s="205" t="s">
        <v>966</v>
      </c>
      <c r="B1513" s="197">
        <v>25</v>
      </c>
      <c r="C1513" s="198">
        <v>24.7</v>
      </c>
      <c r="D1513" s="198">
        <v>15.7</v>
      </c>
      <c r="E1513" s="198">
        <v>13.8</v>
      </c>
      <c r="F1513" s="198">
        <v>8.3000000000000007</v>
      </c>
      <c r="G1513" s="198">
        <v>1.3</v>
      </c>
      <c r="H1513" s="198">
        <v>6.1</v>
      </c>
      <c r="I1513" s="198">
        <v>2.7</v>
      </c>
      <c r="J1513" s="198">
        <v>0.8</v>
      </c>
      <c r="K1513" s="198">
        <v>5.3</v>
      </c>
      <c r="L1513" s="198">
        <v>2.7</v>
      </c>
      <c r="M1513" s="198">
        <v>16.7</v>
      </c>
      <c r="N1513" s="206">
        <v>25.4</v>
      </c>
    </row>
    <row r="1514" spans="1:14">
      <c r="A1514" s="205" t="s">
        <v>966</v>
      </c>
      <c r="B1514" s="197">
        <v>26</v>
      </c>
      <c r="C1514" s="198">
        <v>17.3</v>
      </c>
      <c r="D1514" s="198">
        <v>16.600000000000001</v>
      </c>
      <c r="E1514" s="198">
        <v>11.2</v>
      </c>
      <c r="F1514" s="198">
        <v>6.5</v>
      </c>
      <c r="G1514" s="198">
        <v>0.5</v>
      </c>
      <c r="H1514" s="198">
        <v>10.7</v>
      </c>
      <c r="I1514" s="198">
        <v>6.3</v>
      </c>
      <c r="J1514" s="198">
        <v>-0.3</v>
      </c>
      <c r="K1514" s="198">
        <v>5.8</v>
      </c>
      <c r="L1514" s="198">
        <v>8.6999999999999993</v>
      </c>
      <c r="M1514" s="198">
        <v>13.9</v>
      </c>
      <c r="N1514" s="206">
        <v>18.7</v>
      </c>
    </row>
    <row r="1515" spans="1:14">
      <c r="A1515" s="205" t="s">
        <v>966</v>
      </c>
      <c r="B1515" s="197">
        <v>27</v>
      </c>
      <c r="C1515" s="198">
        <v>17.100000000000001</v>
      </c>
      <c r="D1515" s="198">
        <v>20.399999999999999</v>
      </c>
      <c r="E1515" s="198">
        <v>10</v>
      </c>
      <c r="F1515" s="198">
        <v>5.8</v>
      </c>
      <c r="G1515" s="198">
        <v>-0.2</v>
      </c>
      <c r="H1515" s="198">
        <v>7</v>
      </c>
      <c r="I1515" s="198">
        <v>10.8</v>
      </c>
      <c r="J1515" s="198">
        <v>2.4</v>
      </c>
      <c r="K1515" s="198">
        <v>6.6</v>
      </c>
      <c r="L1515" s="198">
        <v>4.2</v>
      </c>
      <c r="M1515" s="198">
        <v>18.600000000000001</v>
      </c>
      <c r="N1515" s="206">
        <v>16.2</v>
      </c>
    </row>
    <row r="1516" spans="1:14">
      <c r="A1516" s="205" t="s">
        <v>966</v>
      </c>
      <c r="B1516" s="197">
        <v>28</v>
      </c>
      <c r="C1516" s="198">
        <v>20.399999999999999</v>
      </c>
      <c r="D1516" s="198">
        <v>24.3</v>
      </c>
      <c r="E1516" s="198">
        <v>9.6999999999999993</v>
      </c>
      <c r="F1516" s="198">
        <v>9.4</v>
      </c>
      <c r="G1516" s="198">
        <v>1.8</v>
      </c>
      <c r="H1516" s="198">
        <v>6.2</v>
      </c>
      <c r="I1516" s="198">
        <v>7.1</v>
      </c>
      <c r="J1516" s="198">
        <v>5.3</v>
      </c>
      <c r="K1516" s="198">
        <v>8.9</v>
      </c>
      <c r="L1516" s="198">
        <v>7.6</v>
      </c>
      <c r="M1516" s="198">
        <v>21</v>
      </c>
      <c r="N1516" s="206">
        <v>16.8</v>
      </c>
    </row>
    <row r="1517" spans="1:14">
      <c r="A1517" s="205" t="s">
        <v>966</v>
      </c>
      <c r="B1517" s="197">
        <v>29</v>
      </c>
      <c r="C1517" s="198">
        <v>18.2</v>
      </c>
      <c r="D1517" s="198">
        <v>21.3</v>
      </c>
      <c r="E1517" s="198">
        <v>10.199999999999999</v>
      </c>
      <c r="F1517" s="198">
        <v>10.199999999999999</v>
      </c>
      <c r="G1517" s="198">
        <v>3.9</v>
      </c>
      <c r="H1517" s="198">
        <v>0.4</v>
      </c>
      <c r="I1517" s="198">
        <v>4.9000000000000004</v>
      </c>
      <c r="J1517" s="198">
        <v>3.8</v>
      </c>
      <c r="K1517" s="198">
        <v>9.5</v>
      </c>
      <c r="L1517" s="198">
        <v>8.3000000000000007</v>
      </c>
      <c r="M1517" s="198">
        <v>18.2</v>
      </c>
      <c r="N1517" s="206">
        <v>21.7</v>
      </c>
    </row>
    <row r="1518" spans="1:14">
      <c r="A1518" s="205" t="s">
        <v>966</v>
      </c>
      <c r="B1518" s="197">
        <v>30</v>
      </c>
      <c r="C1518" s="198">
        <v>17.899999999999999</v>
      </c>
      <c r="D1518" s="198">
        <v>23.4</v>
      </c>
      <c r="E1518" s="198">
        <v>7.9</v>
      </c>
      <c r="F1518" s="198">
        <v>7.2</v>
      </c>
      <c r="G1518" s="198">
        <v>5.9</v>
      </c>
      <c r="H1518" s="198">
        <v>-5.7</v>
      </c>
      <c r="I1518" s="198">
        <v>8.9</v>
      </c>
      <c r="J1518" s="198"/>
      <c r="K1518" s="198">
        <v>12.2</v>
      </c>
      <c r="L1518" s="198">
        <v>9.9</v>
      </c>
      <c r="M1518" s="198">
        <v>19.7</v>
      </c>
      <c r="N1518" s="206">
        <v>22.1</v>
      </c>
    </row>
    <row r="1519" spans="1:14" ht="15" thickBot="1">
      <c r="A1519" s="213" t="s">
        <v>966</v>
      </c>
      <c r="B1519" s="214">
        <v>31</v>
      </c>
      <c r="C1519" s="215">
        <v>16.5</v>
      </c>
      <c r="D1519" s="215">
        <v>24.6</v>
      </c>
      <c r="E1519" s="215"/>
      <c r="F1519" s="215">
        <v>6.6</v>
      </c>
      <c r="G1519" s="215"/>
      <c r="H1519" s="215">
        <v>-5.8</v>
      </c>
      <c r="I1519" s="215">
        <v>3.1</v>
      </c>
      <c r="J1519" s="215"/>
      <c r="K1519" s="215">
        <v>12.5</v>
      </c>
      <c r="L1519" s="215"/>
      <c r="M1519" s="215">
        <v>18.2</v>
      </c>
      <c r="N1519" s="216"/>
    </row>
    <row r="1520" spans="1:14">
      <c r="A1520" s="217" t="s">
        <v>652</v>
      </c>
      <c r="B1520" s="218" t="s">
        <v>211</v>
      </c>
      <c r="C1520" s="219">
        <v>0</v>
      </c>
      <c r="D1520" s="219">
        <v>0</v>
      </c>
      <c r="E1520" s="219">
        <v>13</v>
      </c>
      <c r="F1520" s="219">
        <v>27</v>
      </c>
      <c r="G1520" s="219">
        <v>29</v>
      </c>
      <c r="H1520" s="219">
        <v>31</v>
      </c>
      <c r="I1520" s="219">
        <v>31</v>
      </c>
      <c r="J1520" s="219">
        <v>29</v>
      </c>
      <c r="K1520" s="219">
        <v>31</v>
      </c>
      <c r="L1520" s="219">
        <v>27</v>
      </c>
      <c r="M1520" s="219">
        <v>13</v>
      </c>
      <c r="N1520" s="220">
        <v>1</v>
      </c>
    </row>
    <row r="1521" spans="1:14" ht="15" thickBot="1">
      <c r="A1521" s="209" t="s">
        <v>651</v>
      </c>
      <c r="B1521" s="210" t="s">
        <v>650</v>
      </c>
      <c r="C1521" s="211">
        <v>21.254838709677422</v>
      </c>
      <c r="D1521" s="211">
        <v>21.561290322580643</v>
      </c>
      <c r="E1521" s="211">
        <v>14.926666666666668</v>
      </c>
      <c r="F1521" s="211">
        <v>8.4258064516129032</v>
      </c>
      <c r="G1521" s="211">
        <v>6.5900000000000016</v>
      </c>
      <c r="H1521" s="211">
        <v>4.6161290322580646</v>
      </c>
      <c r="I1521" s="211">
        <v>-1.0806451612903221</v>
      </c>
      <c r="J1521" s="211">
        <v>4.8</v>
      </c>
      <c r="K1521" s="211">
        <v>4.3096774193548395</v>
      </c>
      <c r="L1521" s="211">
        <v>8.9599999999999991</v>
      </c>
      <c r="M1521" s="211">
        <v>14.238709677419351</v>
      </c>
      <c r="N1521" s="212">
        <v>18.246666666666666</v>
      </c>
    </row>
    <row r="1522" spans="1:14">
      <c r="B1522" s="108"/>
      <c r="C1522" s="105"/>
      <c r="D1522" s="105"/>
      <c r="E1522" s="107"/>
      <c r="F1522" s="105"/>
      <c r="G1522" s="105"/>
      <c r="H1522" s="106"/>
      <c r="I1522" s="105"/>
      <c r="J1522" s="105"/>
      <c r="K1522" s="105"/>
      <c r="L1522" s="105"/>
      <c r="M1522" s="105"/>
      <c r="N1522" s="105"/>
    </row>
    <row r="1523" spans="1:14" ht="15" thickBot="1">
      <c r="A1523" s="96" t="s">
        <v>1148</v>
      </c>
      <c r="C1523" s="105"/>
      <c r="D1523" s="105"/>
      <c r="E1523" s="107"/>
      <c r="F1523" s="105"/>
      <c r="G1523" s="105"/>
      <c r="H1523" s="106"/>
      <c r="I1523" s="105"/>
      <c r="J1523" s="105"/>
      <c r="K1523" s="105"/>
      <c r="L1523" s="105"/>
      <c r="M1523" s="105"/>
      <c r="N1523" s="105"/>
    </row>
    <row r="1524" spans="1:14">
      <c r="A1524" s="109"/>
      <c r="B1524" s="233" t="s">
        <v>236</v>
      </c>
      <c r="C1524" s="234" t="s">
        <v>666</v>
      </c>
      <c r="D1524" s="234" t="s">
        <v>666</v>
      </c>
      <c r="E1524" s="234" t="s">
        <v>666</v>
      </c>
      <c r="F1524" s="234" t="s">
        <v>666</v>
      </c>
      <c r="G1524" s="234" t="s">
        <v>666</v>
      </c>
      <c r="H1524" s="234" t="s">
        <v>666</v>
      </c>
      <c r="I1524" s="234" t="s">
        <v>1108</v>
      </c>
      <c r="J1524" s="234" t="s">
        <v>1108</v>
      </c>
      <c r="K1524" s="234" t="s">
        <v>1108</v>
      </c>
      <c r="L1524" s="234" t="s">
        <v>1108</v>
      </c>
      <c r="M1524" s="234" t="s">
        <v>1108</v>
      </c>
      <c r="N1524" s="235" t="s">
        <v>1108</v>
      </c>
    </row>
    <row r="1525" spans="1:14" ht="15" thickBot="1">
      <c r="A1525" s="109"/>
      <c r="B1525" s="238" t="s">
        <v>195</v>
      </c>
      <c r="C1525" s="236" t="s">
        <v>665</v>
      </c>
      <c r="D1525" s="236" t="s">
        <v>664</v>
      </c>
      <c r="E1525" s="236" t="s">
        <v>663</v>
      </c>
      <c r="F1525" s="236" t="s">
        <v>662</v>
      </c>
      <c r="G1525" s="236" t="s">
        <v>661</v>
      </c>
      <c r="H1525" s="236" t="s">
        <v>660</v>
      </c>
      <c r="I1525" s="236" t="s">
        <v>659</v>
      </c>
      <c r="J1525" s="236" t="s">
        <v>658</v>
      </c>
      <c r="K1525" s="236" t="s">
        <v>657</v>
      </c>
      <c r="L1525" s="236" t="s">
        <v>656</v>
      </c>
      <c r="M1525" s="236" t="s">
        <v>655</v>
      </c>
      <c r="N1525" s="237" t="s">
        <v>654</v>
      </c>
    </row>
    <row r="1526" spans="1:14" ht="15" thickBot="1">
      <c r="A1526" s="195" t="s">
        <v>742</v>
      </c>
      <c r="B1526" s="196" t="s">
        <v>653</v>
      </c>
    </row>
    <row r="1527" spans="1:14">
      <c r="A1527" s="201" t="s">
        <v>971</v>
      </c>
      <c r="B1527" s="202">
        <v>1</v>
      </c>
      <c r="C1527" s="203">
        <v>20.6</v>
      </c>
      <c r="D1527" s="203">
        <v>20.5</v>
      </c>
      <c r="E1527" s="203">
        <v>24.8</v>
      </c>
      <c r="F1527" s="203">
        <v>7.6</v>
      </c>
      <c r="G1527" s="203">
        <v>4.3</v>
      </c>
      <c r="H1527" s="203">
        <v>6.1</v>
      </c>
      <c r="I1527" s="203">
        <v>-4.2</v>
      </c>
      <c r="J1527" s="203">
        <v>7.5</v>
      </c>
      <c r="K1527" s="203">
        <v>0.2</v>
      </c>
      <c r="L1527" s="203">
        <v>4.3</v>
      </c>
      <c r="M1527" s="203">
        <v>11.1</v>
      </c>
      <c r="N1527" s="204">
        <v>17.3</v>
      </c>
    </row>
    <row r="1528" spans="1:14">
      <c r="A1528" s="205" t="s">
        <v>971</v>
      </c>
      <c r="B1528" s="197">
        <v>2</v>
      </c>
      <c r="C1528" s="198">
        <v>22.2</v>
      </c>
      <c r="D1528" s="198">
        <v>20.7</v>
      </c>
      <c r="E1528" s="198">
        <v>16</v>
      </c>
      <c r="F1528" s="198">
        <v>9.6</v>
      </c>
      <c r="G1528" s="198">
        <v>3.8</v>
      </c>
      <c r="H1528" s="198">
        <v>6.8</v>
      </c>
      <c r="I1528" s="198">
        <v>-9.5</v>
      </c>
      <c r="J1528" s="198">
        <v>10.4</v>
      </c>
      <c r="K1528" s="198">
        <v>3.5</v>
      </c>
      <c r="L1528" s="198">
        <v>6.7</v>
      </c>
      <c r="M1528" s="198">
        <v>12</v>
      </c>
      <c r="N1528" s="206">
        <v>14.9</v>
      </c>
    </row>
    <row r="1529" spans="1:14">
      <c r="A1529" s="205" t="s">
        <v>971</v>
      </c>
      <c r="B1529" s="197">
        <v>3</v>
      </c>
      <c r="C1529" s="198">
        <v>24.1</v>
      </c>
      <c r="D1529" s="198">
        <v>22.8</v>
      </c>
      <c r="E1529" s="198">
        <v>18.7</v>
      </c>
      <c r="F1529" s="198">
        <v>13.5</v>
      </c>
      <c r="G1529" s="198">
        <v>4.0999999999999996</v>
      </c>
      <c r="H1529" s="198">
        <v>5.4</v>
      </c>
      <c r="I1529" s="198">
        <v>-14.1</v>
      </c>
      <c r="J1529" s="198">
        <v>5.3</v>
      </c>
      <c r="K1529" s="198">
        <v>4.8</v>
      </c>
      <c r="L1529" s="198">
        <v>10.8</v>
      </c>
      <c r="M1529" s="198">
        <v>13.1</v>
      </c>
      <c r="N1529" s="206">
        <v>17.100000000000001</v>
      </c>
    </row>
    <row r="1530" spans="1:14">
      <c r="A1530" s="205" t="s">
        <v>971</v>
      </c>
      <c r="B1530" s="197">
        <v>4</v>
      </c>
      <c r="C1530" s="198">
        <v>24.7</v>
      </c>
      <c r="D1530" s="198">
        <v>25</v>
      </c>
      <c r="E1530" s="198">
        <v>15.8</v>
      </c>
      <c r="F1530" s="198">
        <v>15.3</v>
      </c>
      <c r="G1530" s="198">
        <v>4.8</v>
      </c>
      <c r="H1530" s="198">
        <v>5.3</v>
      </c>
      <c r="I1530" s="198">
        <v>-9.4</v>
      </c>
      <c r="J1530" s="198">
        <v>3.3</v>
      </c>
      <c r="K1530" s="198">
        <v>2.9</v>
      </c>
      <c r="L1530" s="198">
        <v>14.8</v>
      </c>
      <c r="M1530" s="198">
        <v>10.9</v>
      </c>
      <c r="N1530" s="206">
        <v>18.600000000000001</v>
      </c>
    </row>
    <row r="1531" spans="1:14">
      <c r="A1531" s="205" t="s">
        <v>971</v>
      </c>
      <c r="B1531" s="197">
        <v>5</v>
      </c>
      <c r="C1531" s="198">
        <v>26.6</v>
      </c>
      <c r="D1531" s="198">
        <v>25.2</v>
      </c>
      <c r="E1531" s="198">
        <v>16.600000000000001</v>
      </c>
      <c r="F1531" s="198">
        <v>13.7</v>
      </c>
      <c r="G1531" s="198">
        <v>2.9</v>
      </c>
      <c r="H1531" s="198">
        <v>6.6</v>
      </c>
      <c r="I1531" s="198">
        <v>-4.8</v>
      </c>
      <c r="J1531" s="198">
        <v>0.2</v>
      </c>
      <c r="K1531" s="198">
        <v>7</v>
      </c>
      <c r="L1531" s="198">
        <v>18</v>
      </c>
      <c r="M1531" s="198">
        <v>12.7</v>
      </c>
      <c r="N1531" s="206">
        <v>17.3</v>
      </c>
    </row>
    <row r="1532" spans="1:14">
      <c r="A1532" s="205" t="s">
        <v>971</v>
      </c>
      <c r="B1532" s="197">
        <v>6</v>
      </c>
      <c r="C1532" s="198">
        <v>25.6</v>
      </c>
      <c r="D1532" s="198">
        <v>26.3</v>
      </c>
      <c r="E1532" s="198">
        <v>13.8</v>
      </c>
      <c r="F1532" s="198">
        <v>14.3</v>
      </c>
      <c r="G1532" s="198">
        <v>7.3</v>
      </c>
      <c r="H1532" s="198">
        <v>4.9000000000000004</v>
      </c>
      <c r="I1532" s="198">
        <v>-1.5</v>
      </c>
      <c r="J1532" s="198">
        <v>3.7</v>
      </c>
      <c r="K1532" s="198">
        <v>5.6</v>
      </c>
      <c r="L1532" s="198">
        <v>10.9</v>
      </c>
      <c r="M1532" s="198">
        <v>15.4</v>
      </c>
      <c r="N1532" s="206">
        <v>16.3</v>
      </c>
    </row>
    <row r="1533" spans="1:14">
      <c r="A1533" s="205" t="s">
        <v>971</v>
      </c>
      <c r="B1533" s="197">
        <v>7</v>
      </c>
      <c r="C1533" s="198">
        <v>27.1</v>
      </c>
      <c r="D1533" s="198">
        <v>28.4</v>
      </c>
      <c r="E1533" s="198">
        <v>10.7</v>
      </c>
      <c r="F1533" s="198">
        <v>11.7</v>
      </c>
      <c r="G1533" s="198">
        <v>10.6</v>
      </c>
      <c r="H1533" s="198">
        <v>5.8</v>
      </c>
      <c r="I1533" s="198">
        <v>-1.5</v>
      </c>
      <c r="J1533" s="198">
        <v>7.7</v>
      </c>
      <c r="K1533" s="198">
        <v>3.5</v>
      </c>
      <c r="L1533" s="198">
        <v>11.3</v>
      </c>
      <c r="M1533" s="198">
        <v>14.1</v>
      </c>
      <c r="N1533" s="206">
        <v>15.4</v>
      </c>
    </row>
    <row r="1534" spans="1:14">
      <c r="A1534" s="205" t="s">
        <v>971</v>
      </c>
      <c r="B1534" s="197">
        <v>8</v>
      </c>
      <c r="C1534" s="198">
        <v>19.7</v>
      </c>
      <c r="D1534" s="198">
        <v>29.1</v>
      </c>
      <c r="E1534" s="198">
        <v>12.9</v>
      </c>
      <c r="F1534" s="198">
        <v>9.5</v>
      </c>
      <c r="G1534" s="198">
        <v>10.6</v>
      </c>
      <c r="H1534" s="198">
        <v>5.2</v>
      </c>
      <c r="I1534" s="198">
        <v>1</v>
      </c>
      <c r="J1534" s="198">
        <v>9.3000000000000007</v>
      </c>
      <c r="K1534" s="198">
        <v>4.3</v>
      </c>
      <c r="L1534" s="198">
        <v>8.8000000000000007</v>
      </c>
      <c r="M1534" s="198">
        <v>13.9</v>
      </c>
      <c r="N1534" s="206">
        <v>18.2</v>
      </c>
    </row>
    <row r="1535" spans="1:14">
      <c r="A1535" s="205" t="s">
        <v>971</v>
      </c>
      <c r="B1535" s="197">
        <v>9</v>
      </c>
      <c r="C1535" s="198">
        <v>15.4</v>
      </c>
      <c r="D1535" s="198">
        <v>27.5</v>
      </c>
      <c r="E1535" s="198">
        <v>12.9</v>
      </c>
      <c r="F1535" s="198">
        <v>8.3000000000000007</v>
      </c>
      <c r="G1535" s="198">
        <v>10.3</v>
      </c>
      <c r="H1535" s="198">
        <v>3.9</v>
      </c>
      <c r="I1535" s="198">
        <v>-1.4</v>
      </c>
      <c r="J1535" s="198">
        <v>11.5</v>
      </c>
      <c r="K1535" s="198">
        <v>1.7</v>
      </c>
      <c r="L1535" s="198">
        <v>6.4</v>
      </c>
      <c r="M1535" s="198">
        <v>13.4</v>
      </c>
      <c r="N1535" s="206">
        <v>16.3</v>
      </c>
    </row>
    <row r="1536" spans="1:14">
      <c r="A1536" s="205" t="s">
        <v>971</v>
      </c>
      <c r="B1536" s="197">
        <v>10</v>
      </c>
      <c r="C1536" s="198">
        <v>15.6</v>
      </c>
      <c r="D1536" s="198">
        <v>26.9</v>
      </c>
      <c r="E1536" s="198">
        <v>13.8</v>
      </c>
      <c r="F1536" s="198">
        <v>6.1</v>
      </c>
      <c r="G1536" s="198">
        <v>14.5</v>
      </c>
      <c r="H1536" s="198">
        <v>2.6</v>
      </c>
      <c r="I1536" s="198">
        <v>1.6</v>
      </c>
      <c r="J1536" s="198">
        <v>2.8</v>
      </c>
      <c r="K1536" s="198">
        <v>3.9</v>
      </c>
      <c r="L1536" s="198">
        <v>6.3</v>
      </c>
      <c r="M1536" s="198">
        <v>15.8</v>
      </c>
      <c r="N1536" s="206">
        <v>17.8</v>
      </c>
    </row>
    <row r="1537" spans="1:14">
      <c r="A1537" s="205" t="s">
        <v>971</v>
      </c>
      <c r="B1537" s="197">
        <v>11</v>
      </c>
      <c r="C1537" s="198">
        <v>18.2</v>
      </c>
      <c r="D1537" s="198">
        <v>26.3</v>
      </c>
      <c r="E1537" s="198">
        <v>15.4</v>
      </c>
      <c r="F1537" s="198">
        <v>5.3</v>
      </c>
      <c r="G1537" s="198">
        <v>13.6</v>
      </c>
      <c r="H1537" s="198">
        <v>2.8</v>
      </c>
      <c r="I1537" s="198">
        <v>2.4</v>
      </c>
      <c r="J1537" s="198">
        <v>3.6</v>
      </c>
      <c r="K1537" s="198">
        <v>4</v>
      </c>
      <c r="L1537" s="198">
        <v>8.4</v>
      </c>
      <c r="M1537" s="198">
        <v>15.5</v>
      </c>
      <c r="N1537" s="206">
        <v>16.3</v>
      </c>
    </row>
    <row r="1538" spans="1:14">
      <c r="A1538" s="205" t="s">
        <v>971</v>
      </c>
      <c r="B1538" s="197">
        <v>12</v>
      </c>
      <c r="C1538" s="198">
        <v>21.2</v>
      </c>
      <c r="D1538" s="198">
        <v>26</v>
      </c>
      <c r="E1538" s="198">
        <v>15.5</v>
      </c>
      <c r="F1538" s="198">
        <v>2.1</v>
      </c>
      <c r="G1538" s="198">
        <v>10.4</v>
      </c>
      <c r="H1538" s="198">
        <v>3.9</v>
      </c>
      <c r="I1538" s="198">
        <v>4.5</v>
      </c>
      <c r="J1538" s="198">
        <v>3.2</v>
      </c>
      <c r="K1538" s="198">
        <v>3.2</v>
      </c>
      <c r="L1538" s="198">
        <v>11.2</v>
      </c>
      <c r="M1538" s="198">
        <v>18</v>
      </c>
      <c r="N1538" s="206">
        <v>18.5</v>
      </c>
    </row>
    <row r="1539" spans="1:14">
      <c r="A1539" s="205" t="s">
        <v>971</v>
      </c>
      <c r="B1539" s="197">
        <v>13</v>
      </c>
      <c r="C1539" s="198">
        <v>16.899999999999999</v>
      </c>
      <c r="D1539" s="198">
        <v>26.6</v>
      </c>
      <c r="E1539" s="198">
        <v>17.5</v>
      </c>
      <c r="F1539" s="198">
        <v>5.0999999999999996</v>
      </c>
      <c r="G1539" s="198">
        <v>8.6</v>
      </c>
      <c r="H1539" s="198">
        <v>4.8</v>
      </c>
      <c r="I1539" s="198">
        <v>3.2</v>
      </c>
      <c r="J1539" s="198">
        <v>3.6</v>
      </c>
      <c r="K1539" s="198">
        <v>3.5</v>
      </c>
      <c r="L1539" s="198">
        <v>13.3</v>
      </c>
      <c r="M1539" s="198">
        <v>14.4</v>
      </c>
      <c r="N1539" s="206">
        <v>18.100000000000001</v>
      </c>
    </row>
    <row r="1540" spans="1:14">
      <c r="A1540" s="205" t="s">
        <v>971</v>
      </c>
      <c r="B1540" s="197">
        <v>14</v>
      </c>
      <c r="C1540" s="198">
        <v>19.899999999999999</v>
      </c>
      <c r="D1540" s="198">
        <v>25.1</v>
      </c>
      <c r="E1540" s="198">
        <v>20.9</v>
      </c>
      <c r="F1540" s="198">
        <v>7.1</v>
      </c>
      <c r="G1540" s="198">
        <v>6.8</v>
      </c>
      <c r="H1540" s="198">
        <v>0.8</v>
      </c>
      <c r="I1540" s="198">
        <v>1.3</v>
      </c>
      <c r="J1540" s="198">
        <v>6.2</v>
      </c>
      <c r="K1540" s="198">
        <v>2.7</v>
      </c>
      <c r="L1540" s="198">
        <v>9.8000000000000007</v>
      </c>
      <c r="M1540" s="198">
        <v>14.3</v>
      </c>
      <c r="N1540" s="206">
        <v>19</v>
      </c>
    </row>
    <row r="1541" spans="1:14">
      <c r="A1541" s="205" t="s">
        <v>971</v>
      </c>
      <c r="B1541" s="197">
        <v>15</v>
      </c>
      <c r="C1541" s="198">
        <v>19.5</v>
      </c>
      <c r="D1541" s="198">
        <v>23.1</v>
      </c>
      <c r="E1541" s="198">
        <v>19.5</v>
      </c>
      <c r="F1541" s="198">
        <v>8.5</v>
      </c>
      <c r="G1541" s="198">
        <v>8.8000000000000007</v>
      </c>
      <c r="H1541" s="198">
        <v>3.6</v>
      </c>
      <c r="I1541" s="198">
        <v>1</v>
      </c>
      <c r="J1541" s="198">
        <v>5.6</v>
      </c>
      <c r="K1541" s="198">
        <v>1.5</v>
      </c>
      <c r="L1541" s="198">
        <v>11.9</v>
      </c>
      <c r="M1541" s="198">
        <v>9.8000000000000007</v>
      </c>
      <c r="N1541" s="206">
        <v>16.5</v>
      </c>
    </row>
    <row r="1542" spans="1:14">
      <c r="A1542" s="205" t="s">
        <v>971</v>
      </c>
      <c r="B1542" s="197">
        <v>16</v>
      </c>
      <c r="C1542" s="198">
        <v>22.7</v>
      </c>
      <c r="D1542" s="198">
        <v>21.6</v>
      </c>
      <c r="E1542" s="198">
        <v>21.6</v>
      </c>
      <c r="F1542" s="198">
        <v>12.1</v>
      </c>
      <c r="G1542" s="198">
        <v>8.3000000000000007</v>
      </c>
      <c r="H1542" s="198">
        <v>2.7</v>
      </c>
      <c r="I1542" s="198">
        <v>-3.6</v>
      </c>
      <c r="J1542" s="198">
        <v>3.1</v>
      </c>
      <c r="K1542" s="198">
        <v>2.5</v>
      </c>
      <c r="L1542" s="198">
        <v>14</v>
      </c>
      <c r="M1542" s="198">
        <v>7.5</v>
      </c>
      <c r="N1542" s="206">
        <v>20.6</v>
      </c>
    </row>
    <row r="1543" spans="1:14">
      <c r="A1543" s="205" t="s">
        <v>971</v>
      </c>
      <c r="B1543" s="197">
        <v>17</v>
      </c>
      <c r="C1543" s="198">
        <v>25.4</v>
      </c>
      <c r="D1543" s="198">
        <v>19.7</v>
      </c>
      <c r="E1543" s="198">
        <v>26.2</v>
      </c>
      <c r="F1543" s="198">
        <v>9</v>
      </c>
      <c r="G1543" s="198">
        <v>11.2</v>
      </c>
      <c r="H1543" s="198">
        <v>3</v>
      </c>
      <c r="I1543" s="198">
        <v>-6.2</v>
      </c>
      <c r="J1543" s="198">
        <v>3.1</v>
      </c>
      <c r="K1543" s="198">
        <v>2.6</v>
      </c>
      <c r="L1543" s="198">
        <v>15.8</v>
      </c>
      <c r="M1543" s="198">
        <v>8.3000000000000007</v>
      </c>
      <c r="N1543" s="206">
        <v>20.9</v>
      </c>
    </row>
    <row r="1544" spans="1:14">
      <c r="A1544" s="205" t="s">
        <v>971</v>
      </c>
      <c r="B1544" s="197">
        <v>18</v>
      </c>
      <c r="C1544" s="198">
        <v>26.4</v>
      </c>
      <c r="D1544" s="198">
        <v>20.3</v>
      </c>
      <c r="E1544" s="198">
        <v>17.399999999999999</v>
      </c>
      <c r="F1544" s="198">
        <v>6.5</v>
      </c>
      <c r="G1544" s="198">
        <v>12.5</v>
      </c>
      <c r="H1544" s="198">
        <v>5.5</v>
      </c>
      <c r="I1544" s="198">
        <v>-5.0999999999999996</v>
      </c>
      <c r="J1544" s="198">
        <v>6.4</v>
      </c>
      <c r="K1544" s="198">
        <v>5.4</v>
      </c>
      <c r="L1544" s="198">
        <v>8.1999999999999993</v>
      </c>
      <c r="M1544" s="198">
        <v>10.6</v>
      </c>
      <c r="N1544" s="206">
        <v>19.600000000000001</v>
      </c>
    </row>
    <row r="1545" spans="1:14">
      <c r="A1545" s="205" t="s">
        <v>971</v>
      </c>
      <c r="B1545" s="197">
        <v>19</v>
      </c>
      <c r="C1545" s="198">
        <v>25.7</v>
      </c>
      <c r="D1545" s="198">
        <v>18.8</v>
      </c>
      <c r="E1545" s="198">
        <v>16.2</v>
      </c>
      <c r="F1545" s="198">
        <v>8.6999999999999993</v>
      </c>
      <c r="G1545" s="198">
        <v>12.4</v>
      </c>
      <c r="H1545" s="198">
        <v>5</v>
      </c>
      <c r="I1545" s="198">
        <v>-6.6</v>
      </c>
      <c r="J1545" s="198">
        <v>0.9</v>
      </c>
      <c r="K1545" s="198">
        <v>2.1</v>
      </c>
      <c r="L1545" s="198">
        <v>9.1999999999999993</v>
      </c>
      <c r="M1545" s="198">
        <v>15.2</v>
      </c>
      <c r="N1545" s="206">
        <v>21.3</v>
      </c>
    </row>
    <row r="1546" spans="1:14">
      <c r="A1546" s="205" t="s">
        <v>971</v>
      </c>
      <c r="B1546" s="197">
        <v>20</v>
      </c>
      <c r="C1546" s="198">
        <v>21.3</v>
      </c>
      <c r="D1546" s="198">
        <v>18.7</v>
      </c>
      <c r="E1546" s="198">
        <v>12.7</v>
      </c>
      <c r="F1546" s="198">
        <v>6.9</v>
      </c>
      <c r="G1546" s="198">
        <v>7</v>
      </c>
      <c r="H1546" s="198">
        <v>4.8</v>
      </c>
      <c r="I1546" s="198">
        <v>-5.2</v>
      </c>
      <c r="J1546" s="198">
        <v>3.7</v>
      </c>
      <c r="K1546" s="198">
        <v>4.5</v>
      </c>
      <c r="L1546" s="198">
        <v>8.3000000000000007</v>
      </c>
      <c r="M1546" s="198">
        <v>14.7</v>
      </c>
      <c r="N1546" s="206">
        <v>16.3</v>
      </c>
    </row>
    <row r="1547" spans="1:14">
      <c r="A1547" s="205" t="s">
        <v>971</v>
      </c>
      <c r="B1547" s="197">
        <v>21</v>
      </c>
      <c r="C1547" s="198">
        <v>24.6</v>
      </c>
      <c r="D1547" s="198">
        <v>18.3</v>
      </c>
      <c r="E1547" s="198">
        <v>11.5</v>
      </c>
      <c r="F1547" s="198">
        <v>8</v>
      </c>
      <c r="G1547" s="198">
        <v>3.2</v>
      </c>
      <c r="H1547" s="198">
        <v>4</v>
      </c>
      <c r="I1547" s="198">
        <v>-4.2</v>
      </c>
      <c r="J1547" s="198">
        <v>8.6</v>
      </c>
      <c r="K1547" s="198">
        <v>6.4</v>
      </c>
      <c r="L1547" s="198">
        <v>9.9</v>
      </c>
      <c r="M1547" s="198">
        <v>17.2</v>
      </c>
      <c r="N1547" s="206">
        <v>20.8</v>
      </c>
    </row>
    <row r="1548" spans="1:14">
      <c r="A1548" s="205" t="s">
        <v>971</v>
      </c>
      <c r="B1548" s="197">
        <v>22</v>
      </c>
      <c r="C1548" s="198">
        <v>27.6</v>
      </c>
      <c r="D1548" s="198">
        <v>17.8</v>
      </c>
      <c r="E1548" s="198">
        <v>12.5</v>
      </c>
      <c r="F1548" s="198">
        <v>7.6</v>
      </c>
      <c r="G1548" s="198">
        <v>2.1</v>
      </c>
      <c r="H1548" s="198">
        <v>10.5</v>
      </c>
      <c r="I1548" s="198">
        <v>-8.5</v>
      </c>
      <c r="J1548" s="198">
        <v>13.1</v>
      </c>
      <c r="K1548" s="198">
        <v>5.3</v>
      </c>
      <c r="L1548" s="198">
        <v>10.199999999999999</v>
      </c>
      <c r="M1548" s="198">
        <v>19.5</v>
      </c>
      <c r="N1548" s="206">
        <v>21.9</v>
      </c>
    </row>
    <row r="1549" spans="1:14">
      <c r="A1549" s="205" t="s">
        <v>971</v>
      </c>
      <c r="B1549" s="197">
        <v>23</v>
      </c>
      <c r="C1549" s="198">
        <v>24.5</v>
      </c>
      <c r="D1549" s="198">
        <v>17.899999999999999</v>
      </c>
      <c r="E1549" s="198">
        <v>17.399999999999999</v>
      </c>
      <c r="F1549" s="198">
        <v>9</v>
      </c>
      <c r="G1549" s="198">
        <v>1</v>
      </c>
      <c r="H1549" s="198">
        <v>9</v>
      </c>
      <c r="I1549" s="198">
        <v>-6.5</v>
      </c>
      <c r="J1549" s="198">
        <v>2.2000000000000002</v>
      </c>
      <c r="K1549" s="198">
        <v>2.7</v>
      </c>
      <c r="L1549" s="198">
        <v>10.9</v>
      </c>
      <c r="M1549" s="198">
        <v>22</v>
      </c>
      <c r="N1549" s="206">
        <v>25.3</v>
      </c>
    </row>
    <row r="1550" spans="1:14">
      <c r="A1550" s="205" t="s">
        <v>971</v>
      </c>
      <c r="B1550" s="197">
        <v>24</v>
      </c>
      <c r="C1550" s="198">
        <v>23.6</v>
      </c>
      <c r="D1550" s="198">
        <v>21.8</v>
      </c>
      <c r="E1550" s="198">
        <v>15.6</v>
      </c>
      <c r="F1550" s="198">
        <v>7.9</v>
      </c>
      <c r="G1550" s="198">
        <v>0.4</v>
      </c>
      <c r="H1550" s="198">
        <v>4.4000000000000004</v>
      </c>
      <c r="I1550" s="198">
        <v>0.7</v>
      </c>
      <c r="J1550" s="198">
        <v>2.2000000000000002</v>
      </c>
      <c r="K1550" s="198">
        <v>4.3</v>
      </c>
      <c r="L1550" s="198">
        <v>4.0999999999999996</v>
      </c>
      <c r="M1550" s="198">
        <v>16.600000000000001</v>
      </c>
      <c r="N1550" s="206">
        <v>27.2</v>
      </c>
    </row>
    <row r="1551" spans="1:14">
      <c r="A1551" s="205" t="s">
        <v>971</v>
      </c>
      <c r="B1551" s="197">
        <v>25</v>
      </c>
      <c r="C1551" s="198">
        <v>25.3</v>
      </c>
      <c r="D1551" s="198">
        <v>16.7</v>
      </c>
      <c r="E1551" s="198">
        <v>14.5</v>
      </c>
      <c r="F1551" s="198">
        <v>8.1</v>
      </c>
      <c r="G1551" s="198">
        <v>0.7</v>
      </c>
      <c r="H1551" s="198">
        <v>5.8</v>
      </c>
      <c r="I1551" s="198">
        <v>2.4</v>
      </c>
      <c r="J1551" s="198">
        <v>0.8</v>
      </c>
      <c r="K1551" s="198">
        <v>6.3</v>
      </c>
      <c r="L1551" s="198">
        <v>4.5999999999999996</v>
      </c>
      <c r="M1551" s="198">
        <v>17.8</v>
      </c>
      <c r="N1551" s="206">
        <v>26.7</v>
      </c>
    </row>
    <row r="1552" spans="1:14">
      <c r="A1552" s="205" t="s">
        <v>971</v>
      </c>
      <c r="B1552" s="197">
        <v>26</v>
      </c>
      <c r="C1552" s="198">
        <v>18.8</v>
      </c>
      <c r="D1552" s="198">
        <v>17.399999999999999</v>
      </c>
      <c r="E1552" s="198">
        <v>11.7</v>
      </c>
      <c r="F1552" s="198">
        <v>6</v>
      </c>
      <c r="G1552" s="198">
        <v>0</v>
      </c>
      <c r="H1552" s="198">
        <v>9.3000000000000007</v>
      </c>
      <c r="I1552" s="198">
        <v>5.0999999999999996</v>
      </c>
      <c r="J1552" s="198">
        <v>-0.2</v>
      </c>
      <c r="K1552" s="198">
        <v>6.4</v>
      </c>
      <c r="L1552" s="198">
        <v>7.6</v>
      </c>
      <c r="M1552" s="198">
        <v>14.4</v>
      </c>
      <c r="N1552" s="206">
        <v>19</v>
      </c>
    </row>
    <row r="1553" spans="1:14">
      <c r="A1553" s="205" t="s">
        <v>971</v>
      </c>
      <c r="B1553" s="197">
        <v>27</v>
      </c>
      <c r="C1553" s="198">
        <v>17.8</v>
      </c>
      <c r="D1553" s="198">
        <v>21.6</v>
      </c>
      <c r="E1553" s="198">
        <v>10.1</v>
      </c>
      <c r="F1553" s="198">
        <v>5.0999999999999996</v>
      </c>
      <c r="G1553" s="198">
        <v>0.3</v>
      </c>
      <c r="H1553" s="198">
        <v>6</v>
      </c>
      <c r="I1553" s="198">
        <v>9.3000000000000007</v>
      </c>
      <c r="J1553" s="198">
        <v>2.2000000000000002</v>
      </c>
      <c r="K1553" s="198">
        <v>8.1999999999999993</v>
      </c>
      <c r="L1553" s="198">
        <v>5.0999999999999996</v>
      </c>
      <c r="M1553" s="198">
        <v>19.3</v>
      </c>
      <c r="N1553" s="206">
        <v>16.899999999999999</v>
      </c>
    </row>
    <row r="1554" spans="1:14">
      <c r="A1554" s="205" t="s">
        <v>971</v>
      </c>
      <c r="B1554" s="197">
        <v>28</v>
      </c>
      <c r="C1554" s="198">
        <v>19.3</v>
      </c>
      <c r="D1554" s="198">
        <v>23.8</v>
      </c>
      <c r="E1554" s="198">
        <v>10.7</v>
      </c>
      <c r="F1554" s="198">
        <v>6.7</v>
      </c>
      <c r="G1554" s="198">
        <v>2.1</v>
      </c>
      <c r="H1554" s="198">
        <v>5.6</v>
      </c>
      <c r="I1554" s="198">
        <v>6.2</v>
      </c>
      <c r="J1554" s="198">
        <v>5.0999999999999996</v>
      </c>
      <c r="K1554" s="198">
        <v>9.1999999999999993</v>
      </c>
      <c r="L1554" s="198">
        <v>7.4</v>
      </c>
      <c r="M1554" s="198">
        <v>20.2</v>
      </c>
      <c r="N1554" s="206">
        <v>18.600000000000001</v>
      </c>
    </row>
    <row r="1555" spans="1:14">
      <c r="A1555" s="205" t="s">
        <v>971</v>
      </c>
      <c r="B1555" s="197">
        <v>29</v>
      </c>
      <c r="C1555" s="198">
        <v>18.8</v>
      </c>
      <c r="D1555" s="198">
        <v>21.6</v>
      </c>
      <c r="E1555" s="198">
        <v>11.1</v>
      </c>
      <c r="F1555" s="198">
        <v>9.6999999999999993</v>
      </c>
      <c r="G1555" s="198">
        <v>3.7</v>
      </c>
      <c r="H1555" s="198">
        <v>0.5</v>
      </c>
      <c r="I1555" s="198">
        <v>5</v>
      </c>
      <c r="J1555" s="198">
        <v>4.3</v>
      </c>
      <c r="K1555" s="198">
        <v>9.9</v>
      </c>
      <c r="L1555" s="198">
        <v>9.6999999999999993</v>
      </c>
      <c r="M1555" s="198">
        <v>17.399999999999999</v>
      </c>
      <c r="N1555" s="206">
        <v>22.4</v>
      </c>
    </row>
    <row r="1556" spans="1:14">
      <c r="A1556" s="205" t="s">
        <v>971</v>
      </c>
      <c r="B1556" s="197">
        <v>30</v>
      </c>
      <c r="C1556" s="198">
        <v>18.2</v>
      </c>
      <c r="D1556" s="198">
        <v>25</v>
      </c>
      <c r="E1556" s="198">
        <v>9.3000000000000007</v>
      </c>
      <c r="F1556" s="198">
        <v>7.3</v>
      </c>
      <c r="G1556" s="198">
        <v>6.2</v>
      </c>
      <c r="H1556" s="198">
        <v>-5.6</v>
      </c>
      <c r="I1556" s="198">
        <v>9.1</v>
      </c>
      <c r="J1556" s="198"/>
      <c r="K1556" s="198">
        <v>12.3</v>
      </c>
      <c r="L1556" s="198">
        <v>12</v>
      </c>
      <c r="M1556" s="198">
        <v>21.3</v>
      </c>
      <c r="N1556" s="206">
        <v>22.8</v>
      </c>
    </row>
    <row r="1557" spans="1:14" ht="15" thickBot="1">
      <c r="A1557" s="213" t="s">
        <v>971</v>
      </c>
      <c r="B1557" s="214">
        <v>31</v>
      </c>
      <c r="C1557" s="215">
        <v>17</v>
      </c>
      <c r="D1557" s="215">
        <v>26.8</v>
      </c>
      <c r="E1557" s="215"/>
      <c r="F1557" s="215">
        <v>5</v>
      </c>
      <c r="G1557" s="215"/>
      <c r="H1557" s="215">
        <v>-7</v>
      </c>
      <c r="I1557" s="215">
        <v>3.3</v>
      </c>
      <c r="J1557" s="215"/>
      <c r="K1557" s="215">
        <v>12.3</v>
      </c>
      <c r="L1557" s="215"/>
      <c r="M1557" s="215">
        <v>19.3</v>
      </c>
      <c r="N1557" s="216"/>
    </row>
    <row r="1558" spans="1:14">
      <c r="A1558" s="217" t="s">
        <v>652</v>
      </c>
      <c r="B1558" s="218" t="s">
        <v>211</v>
      </c>
      <c r="C1558" s="219">
        <v>0</v>
      </c>
      <c r="D1558" s="219">
        <v>0</v>
      </c>
      <c r="E1558" s="219">
        <v>12</v>
      </c>
      <c r="F1558" s="219">
        <v>27</v>
      </c>
      <c r="G1558" s="219">
        <v>29</v>
      </c>
      <c r="H1558" s="219">
        <v>31</v>
      </c>
      <c r="I1558" s="219">
        <v>31</v>
      </c>
      <c r="J1558" s="219">
        <v>29</v>
      </c>
      <c r="K1558" s="219">
        <v>31</v>
      </c>
      <c r="L1558" s="219">
        <v>26</v>
      </c>
      <c r="M1558" s="219">
        <v>8</v>
      </c>
      <c r="N1558" s="220">
        <v>1</v>
      </c>
    </row>
    <row r="1559" spans="1:14" ht="15" thickBot="1">
      <c r="A1559" s="209" t="s">
        <v>651</v>
      </c>
      <c r="B1559" s="210" t="s">
        <v>650</v>
      </c>
      <c r="C1559" s="211">
        <v>21.751612903225801</v>
      </c>
      <c r="D1559" s="211">
        <v>22.816129032258065</v>
      </c>
      <c r="E1559" s="211">
        <v>15.443333333333333</v>
      </c>
      <c r="F1559" s="211">
        <v>8.4290322580645149</v>
      </c>
      <c r="G1559" s="211">
        <v>6.4166666666666652</v>
      </c>
      <c r="H1559" s="211">
        <v>4.258064516129032</v>
      </c>
      <c r="I1559" s="211">
        <v>-1.1677419354838714</v>
      </c>
      <c r="J1559" s="211">
        <v>4.8068965517241375</v>
      </c>
      <c r="K1559" s="211">
        <v>4.925806451612905</v>
      </c>
      <c r="L1559" s="211">
        <v>9.6633333333333322</v>
      </c>
      <c r="M1559" s="211">
        <v>15.022580645161291</v>
      </c>
      <c r="N1559" s="212">
        <v>19.263333333333332</v>
      </c>
    </row>
    <row r="1560" spans="1:14">
      <c r="B1560" s="108"/>
      <c r="C1560" s="105"/>
      <c r="D1560" s="105"/>
      <c r="E1560" s="107"/>
      <c r="F1560" s="105"/>
      <c r="G1560" s="105"/>
      <c r="H1560" s="106"/>
      <c r="I1560" s="105"/>
      <c r="J1560" s="105"/>
      <c r="K1560" s="105"/>
      <c r="L1560" s="105"/>
      <c r="M1560" s="105"/>
      <c r="N1560" s="105"/>
    </row>
    <row r="1561" spans="1:14" ht="15" thickBot="1">
      <c r="A1561" s="96" t="s">
        <v>1149</v>
      </c>
      <c r="C1561" s="105"/>
      <c r="D1561" s="105"/>
      <c r="E1561" s="107"/>
      <c r="F1561" s="105"/>
      <c r="G1561" s="105"/>
      <c r="H1561" s="106"/>
      <c r="I1561" s="105"/>
      <c r="J1561" s="105"/>
      <c r="K1561" s="105"/>
      <c r="L1561" s="105"/>
      <c r="M1561" s="105"/>
      <c r="N1561" s="105"/>
    </row>
    <row r="1562" spans="1:14">
      <c r="A1562" s="109"/>
      <c r="B1562" s="233" t="s">
        <v>236</v>
      </c>
      <c r="C1562" s="234" t="s">
        <v>666</v>
      </c>
      <c r="D1562" s="234" t="s">
        <v>666</v>
      </c>
      <c r="E1562" s="234" t="s">
        <v>666</v>
      </c>
      <c r="F1562" s="234" t="s">
        <v>666</v>
      </c>
      <c r="G1562" s="234" t="s">
        <v>666</v>
      </c>
      <c r="H1562" s="234" t="s">
        <v>666</v>
      </c>
      <c r="I1562" s="234" t="s">
        <v>1108</v>
      </c>
      <c r="J1562" s="234" t="s">
        <v>1108</v>
      </c>
      <c r="K1562" s="234" t="s">
        <v>1108</v>
      </c>
      <c r="L1562" s="234" t="s">
        <v>1108</v>
      </c>
      <c r="M1562" s="234" t="s">
        <v>1108</v>
      </c>
      <c r="N1562" s="235" t="s">
        <v>1108</v>
      </c>
    </row>
    <row r="1563" spans="1:14" ht="15" thickBot="1">
      <c r="A1563" s="109"/>
      <c r="B1563" s="238" t="s">
        <v>195</v>
      </c>
      <c r="C1563" s="236" t="s">
        <v>665</v>
      </c>
      <c r="D1563" s="236" t="s">
        <v>664</v>
      </c>
      <c r="E1563" s="236" t="s">
        <v>663</v>
      </c>
      <c r="F1563" s="236" t="s">
        <v>662</v>
      </c>
      <c r="G1563" s="236" t="s">
        <v>661</v>
      </c>
      <c r="H1563" s="236" t="s">
        <v>660</v>
      </c>
      <c r="I1563" s="236" t="s">
        <v>659</v>
      </c>
      <c r="J1563" s="236" t="s">
        <v>658</v>
      </c>
      <c r="K1563" s="236" t="s">
        <v>657</v>
      </c>
      <c r="L1563" s="236" t="s">
        <v>656</v>
      </c>
      <c r="M1563" s="236" t="s">
        <v>655</v>
      </c>
      <c r="N1563" s="237" t="s">
        <v>654</v>
      </c>
    </row>
    <row r="1564" spans="1:14" ht="15" thickBot="1">
      <c r="A1564" s="195" t="s">
        <v>742</v>
      </c>
      <c r="B1564" s="196" t="s">
        <v>653</v>
      </c>
    </row>
    <row r="1565" spans="1:14">
      <c r="A1565" s="201" t="s">
        <v>976</v>
      </c>
      <c r="B1565" s="202">
        <v>1</v>
      </c>
      <c r="C1565" s="203">
        <v>18.600000000000001</v>
      </c>
      <c r="D1565" s="203">
        <v>18.399999999999999</v>
      </c>
      <c r="E1565" s="203">
        <v>25.6</v>
      </c>
      <c r="F1565" s="203">
        <v>4.7</v>
      </c>
      <c r="G1565" s="203">
        <v>8.8000000000000007</v>
      </c>
      <c r="H1565" s="203">
        <v>5.0999999999999996</v>
      </c>
      <c r="I1565" s="203">
        <v>-3.1</v>
      </c>
      <c r="J1565" s="203">
        <v>7.5</v>
      </c>
      <c r="K1565" s="203">
        <v>-0.4</v>
      </c>
      <c r="L1565" s="203">
        <v>2.8</v>
      </c>
      <c r="M1565" s="203">
        <v>11.8</v>
      </c>
      <c r="N1565" s="204">
        <v>18.100000000000001</v>
      </c>
    </row>
    <row r="1566" spans="1:14">
      <c r="A1566" s="205" t="s">
        <v>976</v>
      </c>
      <c r="B1566" s="197">
        <v>2</v>
      </c>
      <c r="C1566" s="198">
        <v>19</v>
      </c>
      <c r="D1566" s="198">
        <v>17.7</v>
      </c>
      <c r="E1566" s="198">
        <v>16.100000000000001</v>
      </c>
      <c r="F1566" s="198">
        <v>7.4</v>
      </c>
      <c r="G1566" s="198">
        <v>8.3000000000000007</v>
      </c>
      <c r="H1566" s="198">
        <v>7.4</v>
      </c>
      <c r="I1566" s="198">
        <v>-11.3</v>
      </c>
      <c r="J1566" s="198">
        <v>9.5</v>
      </c>
      <c r="K1566" s="198">
        <v>2.2999999999999998</v>
      </c>
      <c r="L1566" s="198">
        <v>6.1</v>
      </c>
      <c r="M1566" s="198">
        <v>12.4</v>
      </c>
      <c r="N1566" s="206">
        <v>14.9</v>
      </c>
    </row>
    <row r="1567" spans="1:14">
      <c r="A1567" s="205" t="s">
        <v>976</v>
      </c>
      <c r="B1567" s="197">
        <v>3</v>
      </c>
      <c r="C1567" s="198">
        <v>21</v>
      </c>
      <c r="D1567" s="198">
        <v>21.5</v>
      </c>
      <c r="E1567" s="198">
        <v>18.600000000000001</v>
      </c>
      <c r="F1567" s="198">
        <v>13.8</v>
      </c>
      <c r="G1567" s="198">
        <v>9</v>
      </c>
      <c r="H1567" s="198">
        <v>5</v>
      </c>
      <c r="I1567" s="198">
        <v>-16.899999999999999</v>
      </c>
      <c r="J1567" s="198">
        <v>5.3</v>
      </c>
      <c r="K1567" s="198">
        <v>3.4</v>
      </c>
      <c r="L1567" s="198">
        <v>8.5</v>
      </c>
      <c r="M1567" s="198">
        <v>12.1</v>
      </c>
      <c r="N1567" s="206">
        <v>16.100000000000001</v>
      </c>
    </row>
    <row r="1568" spans="1:14">
      <c r="A1568" s="205" t="s">
        <v>976</v>
      </c>
      <c r="B1568" s="197">
        <v>4</v>
      </c>
      <c r="C1568" s="198">
        <v>23.2</v>
      </c>
      <c r="D1568" s="198">
        <v>24.2</v>
      </c>
      <c r="E1568" s="198">
        <v>14.6</v>
      </c>
      <c r="F1568" s="198">
        <v>14.5</v>
      </c>
      <c r="G1568" s="198">
        <v>5.4</v>
      </c>
      <c r="H1568" s="198">
        <v>5.8</v>
      </c>
      <c r="I1568" s="198">
        <v>-8.1999999999999993</v>
      </c>
      <c r="J1568" s="198">
        <v>2.7</v>
      </c>
      <c r="K1568" s="198">
        <v>2.6</v>
      </c>
      <c r="L1568" s="198">
        <v>13.4</v>
      </c>
      <c r="M1568" s="198">
        <v>10.8</v>
      </c>
      <c r="N1568" s="206">
        <v>17.8</v>
      </c>
    </row>
    <row r="1569" spans="1:14">
      <c r="A1569" s="205" t="s">
        <v>976</v>
      </c>
      <c r="B1569" s="197">
        <v>5</v>
      </c>
      <c r="C1569" s="198">
        <v>23.8</v>
      </c>
      <c r="D1569" s="198">
        <v>24.9</v>
      </c>
      <c r="E1569" s="198">
        <v>14.7</v>
      </c>
      <c r="F1569" s="198">
        <v>11.6</v>
      </c>
      <c r="G1569" s="198">
        <v>2.5</v>
      </c>
      <c r="H1569" s="198">
        <v>6.6</v>
      </c>
      <c r="I1569" s="198">
        <v>-4.3</v>
      </c>
      <c r="J1569" s="198">
        <v>0.8</v>
      </c>
      <c r="K1569" s="198">
        <v>6.3</v>
      </c>
      <c r="L1569" s="198">
        <v>14.8</v>
      </c>
      <c r="M1569" s="198">
        <v>11.7</v>
      </c>
      <c r="N1569" s="206">
        <v>18.399999999999999</v>
      </c>
    </row>
    <row r="1570" spans="1:14">
      <c r="A1570" s="205" t="s">
        <v>976</v>
      </c>
      <c r="B1570" s="197">
        <v>6</v>
      </c>
      <c r="C1570" s="198">
        <v>23.8</v>
      </c>
      <c r="D1570" s="198">
        <v>23.7</v>
      </c>
      <c r="E1570" s="198">
        <v>13.2</v>
      </c>
      <c r="F1570" s="198">
        <v>12.6</v>
      </c>
      <c r="G1570" s="198">
        <v>8.5</v>
      </c>
      <c r="H1570" s="198">
        <v>4.5</v>
      </c>
      <c r="I1570" s="198">
        <v>-1.9</v>
      </c>
      <c r="J1570" s="198">
        <v>6.1</v>
      </c>
      <c r="K1570" s="198">
        <v>4</v>
      </c>
      <c r="L1570" s="198">
        <v>9.4</v>
      </c>
      <c r="M1570" s="198">
        <v>12.7</v>
      </c>
      <c r="N1570" s="206">
        <v>15.4</v>
      </c>
    </row>
    <row r="1571" spans="1:14">
      <c r="A1571" s="205" t="s">
        <v>976</v>
      </c>
      <c r="B1571" s="197">
        <v>7</v>
      </c>
      <c r="C1571" s="198">
        <v>24</v>
      </c>
      <c r="D1571" s="198">
        <v>25.1</v>
      </c>
      <c r="E1571" s="198">
        <v>12.3</v>
      </c>
      <c r="F1571" s="198">
        <v>11.1</v>
      </c>
      <c r="G1571" s="198">
        <v>11.7</v>
      </c>
      <c r="H1571" s="198">
        <v>6.3</v>
      </c>
      <c r="I1571" s="198">
        <v>-2</v>
      </c>
      <c r="J1571" s="198">
        <v>7.9</v>
      </c>
      <c r="K1571" s="198">
        <v>2.9</v>
      </c>
      <c r="L1571" s="198">
        <v>10.7</v>
      </c>
      <c r="M1571" s="198">
        <v>14.1</v>
      </c>
      <c r="N1571" s="206">
        <v>13.2</v>
      </c>
    </row>
    <row r="1572" spans="1:14">
      <c r="A1572" s="205" t="s">
        <v>976</v>
      </c>
      <c r="B1572" s="197">
        <v>8</v>
      </c>
      <c r="C1572" s="198">
        <v>19.7</v>
      </c>
      <c r="D1572" s="198">
        <v>26.4</v>
      </c>
      <c r="E1572" s="198">
        <v>13</v>
      </c>
      <c r="F1572" s="198">
        <v>9.4</v>
      </c>
      <c r="G1572" s="198">
        <v>11.1</v>
      </c>
      <c r="H1572" s="198">
        <v>6.3</v>
      </c>
      <c r="I1572" s="198">
        <v>2.8</v>
      </c>
      <c r="J1572" s="198">
        <v>9.1</v>
      </c>
      <c r="K1572" s="198">
        <v>3.1</v>
      </c>
      <c r="L1572" s="198">
        <v>7.7</v>
      </c>
      <c r="M1572" s="198">
        <v>13.7</v>
      </c>
      <c r="N1572" s="206">
        <v>16.5</v>
      </c>
    </row>
    <row r="1573" spans="1:14">
      <c r="A1573" s="205" t="s">
        <v>976</v>
      </c>
      <c r="B1573" s="197">
        <v>9</v>
      </c>
      <c r="C1573" s="198">
        <v>16.100000000000001</v>
      </c>
      <c r="D1573" s="198">
        <v>27.9</v>
      </c>
      <c r="E1573" s="198">
        <v>10.8</v>
      </c>
      <c r="F1573" s="198">
        <v>8.5</v>
      </c>
      <c r="G1573" s="198">
        <v>13.5</v>
      </c>
      <c r="H1573" s="198">
        <v>5</v>
      </c>
      <c r="I1573" s="198">
        <v>-1.5</v>
      </c>
      <c r="J1573" s="198">
        <v>10.3</v>
      </c>
      <c r="K1573" s="198">
        <v>2.7</v>
      </c>
      <c r="L1573" s="198">
        <v>5.5</v>
      </c>
      <c r="M1573" s="198">
        <v>13.3</v>
      </c>
      <c r="N1573" s="206">
        <v>14.1</v>
      </c>
    </row>
    <row r="1574" spans="1:14">
      <c r="A1574" s="205" t="s">
        <v>976</v>
      </c>
      <c r="B1574" s="197">
        <v>10</v>
      </c>
      <c r="C1574" s="198">
        <v>13.5</v>
      </c>
      <c r="D1574" s="198">
        <v>24.6</v>
      </c>
      <c r="E1574" s="198">
        <v>12.4</v>
      </c>
      <c r="F1574" s="198">
        <v>5.8</v>
      </c>
      <c r="G1574" s="198">
        <v>15.2</v>
      </c>
      <c r="H1574" s="198">
        <v>3.9</v>
      </c>
      <c r="I1574" s="198">
        <v>3.1</v>
      </c>
      <c r="J1574" s="198">
        <v>2.8</v>
      </c>
      <c r="K1574" s="198">
        <v>4.7</v>
      </c>
      <c r="L1574" s="198">
        <v>5.9</v>
      </c>
      <c r="M1574" s="198">
        <v>14.3</v>
      </c>
      <c r="N1574" s="206">
        <v>17.100000000000001</v>
      </c>
    </row>
    <row r="1575" spans="1:14">
      <c r="A1575" s="205" t="s">
        <v>976</v>
      </c>
      <c r="B1575" s="197">
        <v>11</v>
      </c>
      <c r="C1575" s="198">
        <v>17.600000000000001</v>
      </c>
      <c r="D1575" s="198">
        <v>27.6</v>
      </c>
      <c r="E1575" s="198">
        <v>14.1</v>
      </c>
      <c r="F1575" s="198">
        <v>5</v>
      </c>
      <c r="G1575" s="198">
        <v>14.7</v>
      </c>
      <c r="H1575" s="198">
        <v>3.1</v>
      </c>
      <c r="I1575" s="198">
        <v>3.2</v>
      </c>
      <c r="J1575" s="198">
        <v>3</v>
      </c>
      <c r="K1575" s="198">
        <v>3.1</v>
      </c>
      <c r="L1575" s="198">
        <v>8.3000000000000007</v>
      </c>
      <c r="M1575" s="198">
        <v>14.4</v>
      </c>
      <c r="N1575" s="206">
        <v>14.4</v>
      </c>
    </row>
    <row r="1576" spans="1:14">
      <c r="A1576" s="205" t="s">
        <v>976</v>
      </c>
      <c r="B1576" s="197">
        <v>12</v>
      </c>
      <c r="C1576" s="198">
        <v>20</v>
      </c>
      <c r="D1576" s="198">
        <v>25</v>
      </c>
      <c r="E1576" s="198">
        <v>13.1</v>
      </c>
      <c r="F1576" s="198">
        <v>2.2000000000000002</v>
      </c>
      <c r="G1576" s="198">
        <v>10.7</v>
      </c>
      <c r="H1576" s="198">
        <v>4.9000000000000004</v>
      </c>
      <c r="I1576" s="198">
        <v>4.5</v>
      </c>
      <c r="J1576" s="198">
        <v>3</v>
      </c>
      <c r="K1576" s="198">
        <v>2</v>
      </c>
      <c r="L1576" s="198">
        <v>9.5</v>
      </c>
      <c r="M1576" s="198">
        <v>15.9</v>
      </c>
      <c r="N1576" s="206">
        <v>16.399999999999999</v>
      </c>
    </row>
    <row r="1577" spans="1:14">
      <c r="A1577" s="205" t="s">
        <v>976</v>
      </c>
      <c r="B1577" s="197">
        <v>13</v>
      </c>
      <c r="C1577" s="198">
        <v>17.2</v>
      </c>
      <c r="D1577" s="198">
        <v>25.8</v>
      </c>
      <c r="E1577" s="198">
        <v>14.9</v>
      </c>
      <c r="F1577" s="198">
        <v>4.7</v>
      </c>
      <c r="G1577" s="198">
        <v>7.4</v>
      </c>
      <c r="H1577" s="198">
        <v>5.0999999999999996</v>
      </c>
      <c r="I1577" s="198">
        <v>3.8</v>
      </c>
      <c r="J1577" s="198">
        <v>1.2</v>
      </c>
      <c r="K1577" s="198">
        <v>2.8</v>
      </c>
      <c r="L1577" s="198">
        <v>12.8</v>
      </c>
      <c r="M1577" s="198">
        <v>13.7</v>
      </c>
      <c r="N1577" s="206">
        <v>16.2</v>
      </c>
    </row>
    <row r="1578" spans="1:14">
      <c r="A1578" s="205" t="s">
        <v>976</v>
      </c>
      <c r="B1578" s="197">
        <v>14</v>
      </c>
      <c r="C1578" s="198">
        <v>20</v>
      </c>
      <c r="D1578" s="198">
        <v>22.3</v>
      </c>
      <c r="E1578" s="198">
        <v>19.2</v>
      </c>
      <c r="F1578" s="198">
        <v>6.9</v>
      </c>
      <c r="G1578" s="198">
        <v>7.3</v>
      </c>
      <c r="H1578" s="198">
        <v>-2.2000000000000002</v>
      </c>
      <c r="I1578" s="198">
        <v>-0.3</v>
      </c>
      <c r="J1578" s="198">
        <v>7</v>
      </c>
      <c r="K1578" s="198">
        <v>2.1</v>
      </c>
      <c r="L1578" s="198">
        <v>10</v>
      </c>
      <c r="M1578" s="198">
        <v>13.9</v>
      </c>
      <c r="N1578" s="206">
        <v>17.3</v>
      </c>
    </row>
    <row r="1579" spans="1:14">
      <c r="A1579" s="205" t="s">
        <v>976</v>
      </c>
      <c r="B1579" s="197">
        <v>15</v>
      </c>
      <c r="C1579" s="198">
        <v>19.100000000000001</v>
      </c>
      <c r="D1579" s="198">
        <v>24.2</v>
      </c>
      <c r="E1579" s="198">
        <v>16.399999999999999</v>
      </c>
      <c r="F1579" s="198">
        <v>8.1</v>
      </c>
      <c r="G1579" s="198">
        <v>10.199999999999999</v>
      </c>
      <c r="H1579" s="198">
        <v>3.2</v>
      </c>
      <c r="I1579" s="198">
        <v>1.5</v>
      </c>
      <c r="J1579" s="198">
        <v>5.7</v>
      </c>
      <c r="K1579" s="198">
        <v>1</v>
      </c>
      <c r="L1579" s="198">
        <v>10.3</v>
      </c>
      <c r="M1579" s="198">
        <v>8.8000000000000007</v>
      </c>
      <c r="N1579" s="206">
        <v>15.1</v>
      </c>
    </row>
    <row r="1580" spans="1:14">
      <c r="A1580" s="205" t="s">
        <v>976</v>
      </c>
      <c r="B1580" s="197">
        <v>16</v>
      </c>
      <c r="C1580" s="198">
        <v>21.4</v>
      </c>
      <c r="D1580" s="198">
        <v>19.899999999999999</v>
      </c>
      <c r="E1580" s="198">
        <v>20.399999999999999</v>
      </c>
      <c r="F1580" s="198">
        <v>11.7</v>
      </c>
      <c r="G1580" s="198">
        <v>7.9</v>
      </c>
      <c r="H1580" s="198">
        <v>4.0999999999999996</v>
      </c>
      <c r="I1580" s="198">
        <v>-2.2999999999999998</v>
      </c>
      <c r="J1580" s="198">
        <v>2.5</v>
      </c>
      <c r="K1580" s="198">
        <v>1.5</v>
      </c>
      <c r="L1580" s="198">
        <v>11.4</v>
      </c>
      <c r="M1580" s="198">
        <v>8.6999999999999993</v>
      </c>
      <c r="N1580" s="206">
        <v>19.100000000000001</v>
      </c>
    </row>
    <row r="1581" spans="1:14">
      <c r="A1581" s="205" t="s">
        <v>976</v>
      </c>
      <c r="B1581" s="197">
        <v>17</v>
      </c>
      <c r="C1581" s="198">
        <v>24.1</v>
      </c>
      <c r="D1581" s="198">
        <v>19</v>
      </c>
      <c r="E1581" s="198">
        <v>26</v>
      </c>
      <c r="F1581" s="198">
        <v>8.6999999999999993</v>
      </c>
      <c r="G1581" s="198">
        <v>11.2</v>
      </c>
      <c r="H1581" s="198">
        <v>3.1</v>
      </c>
      <c r="I1581" s="198">
        <v>-5.3</v>
      </c>
      <c r="J1581" s="198">
        <v>1.7</v>
      </c>
      <c r="K1581" s="198">
        <v>2.5</v>
      </c>
      <c r="L1581" s="198">
        <v>13</v>
      </c>
      <c r="M1581" s="198">
        <v>9.1</v>
      </c>
      <c r="N1581" s="206">
        <v>20.100000000000001</v>
      </c>
    </row>
    <row r="1582" spans="1:14">
      <c r="A1582" s="205" t="s">
        <v>976</v>
      </c>
      <c r="B1582" s="197">
        <v>18</v>
      </c>
      <c r="C1582" s="198">
        <v>27.3</v>
      </c>
      <c r="D1582" s="198">
        <v>20</v>
      </c>
      <c r="E1582" s="198">
        <v>16.3</v>
      </c>
      <c r="F1582" s="198">
        <v>5.2</v>
      </c>
      <c r="G1582" s="198">
        <v>12.1</v>
      </c>
      <c r="H1582" s="198">
        <v>5.5</v>
      </c>
      <c r="I1582" s="198">
        <v>-5</v>
      </c>
      <c r="J1582" s="198">
        <v>5.0999999999999996</v>
      </c>
      <c r="K1582" s="198">
        <v>5</v>
      </c>
      <c r="L1582" s="198">
        <v>8.4</v>
      </c>
      <c r="M1582" s="198">
        <v>9.6</v>
      </c>
      <c r="N1582" s="206">
        <v>17.2</v>
      </c>
    </row>
    <row r="1583" spans="1:14">
      <c r="A1583" s="205" t="s">
        <v>976</v>
      </c>
      <c r="B1583" s="197">
        <v>19</v>
      </c>
      <c r="C1583" s="198">
        <v>25.9</v>
      </c>
      <c r="D1583" s="198">
        <v>18.7</v>
      </c>
      <c r="E1583" s="198">
        <v>14.2</v>
      </c>
      <c r="F1583" s="198">
        <v>8.4</v>
      </c>
      <c r="G1583" s="198">
        <v>11.3</v>
      </c>
      <c r="H1583" s="198">
        <v>5.8</v>
      </c>
      <c r="I1583" s="198">
        <v>-6.7</v>
      </c>
      <c r="J1583" s="198">
        <v>1.1000000000000001</v>
      </c>
      <c r="K1583" s="198">
        <v>1</v>
      </c>
      <c r="L1583" s="198">
        <v>8.6</v>
      </c>
      <c r="M1583" s="198">
        <v>12.6</v>
      </c>
      <c r="N1583" s="206">
        <v>19.2</v>
      </c>
    </row>
    <row r="1584" spans="1:14">
      <c r="A1584" s="205" t="s">
        <v>976</v>
      </c>
      <c r="B1584" s="197">
        <v>20</v>
      </c>
      <c r="C1584" s="198">
        <v>20.9</v>
      </c>
      <c r="D1584" s="198">
        <v>15.6</v>
      </c>
      <c r="E1584" s="198">
        <v>11.3</v>
      </c>
      <c r="F1584" s="198">
        <v>6.7</v>
      </c>
      <c r="G1584" s="198">
        <v>6.7</v>
      </c>
      <c r="H1584" s="198">
        <v>4.5999999999999996</v>
      </c>
      <c r="I1584" s="198">
        <v>-4.0999999999999996</v>
      </c>
      <c r="J1584" s="198">
        <v>3.7</v>
      </c>
      <c r="K1584" s="198">
        <v>4.8</v>
      </c>
      <c r="L1584" s="198">
        <v>7.7</v>
      </c>
      <c r="M1584" s="198">
        <v>14.4</v>
      </c>
      <c r="N1584" s="206">
        <v>15.4</v>
      </c>
    </row>
    <row r="1585" spans="1:14">
      <c r="A1585" s="205" t="s">
        <v>976</v>
      </c>
      <c r="B1585" s="197">
        <v>21</v>
      </c>
      <c r="C1585" s="198">
        <v>26.5</v>
      </c>
      <c r="D1585" s="198">
        <v>15.1</v>
      </c>
      <c r="E1585" s="198">
        <v>11.8</v>
      </c>
      <c r="F1585" s="198">
        <v>8.1</v>
      </c>
      <c r="G1585" s="198">
        <v>2.8</v>
      </c>
      <c r="H1585" s="198">
        <v>3.7</v>
      </c>
      <c r="I1585" s="198">
        <v>-5.2</v>
      </c>
      <c r="J1585" s="198">
        <v>9.4</v>
      </c>
      <c r="K1585" s="198">
        <v>6.3</v>
      </c>
      <c r="L1585" s="198">
        <v>10.5</v>
      </c>
      <c r="M1585" s="198">
        <v>15.8</v>
      </c>
      <c r="N1585" s="206">
        <v>18.600000000000001</v>
      </c>
    </row>
    <row r="1586" spans="1:14">
      <c r="A1586" s="205" t="s">
        <v>976</v>
      </c>
      <c r="B1586" s="197">
        <v>22</v>
      </c>
      <c r="C1586" s="198">
        <v>25.8</v>
      </c>
      <c r="D1586" s="198">
        <v>14.3</v>
      </c>
      <c r="E1586" s="198">
        <v>11.4</v>
      </c>
      <c r="F1586" s="198">
        <v>8.1</v>
      </c>
      <c r="G1586" s="198">
        <v>1.2</v>
      </c>
      <c r="H1586" s="198">
        <v>8.9</v>
      </c>
      <c r="I1586" s="198">
        <v>-9.1999999999999993</v>
      </c>
      <c r="J1586" s="198">
        <v>11.5</v>
      </c>
      <c r="K1586" s="198">
        <v>4.7</v>
      </c>
      <c r="L1586" s="198">
        <v>8.9</v>
      </c>
      <c r="M1586" s="198">
        <v>18.100000000000001</v>
      </c>
      <c r="N1586" s="206">
        <v>20.2</v>
      </c>
    </row>
    <row r="1587" spans="1:14">
      <c r="A1587" s="205" t="s">
        <v>976</v>
      </c>
      <c r="B1587" s="197">
        <v>23</v>
      </c>
      <c r="C1587" s="198">
        <v>22.8</v>
      </c>
      <c r="D1587" s="198">
        <v>18.2</v>
      </c>
      <c r="E1587" s="198">
        <v>13.3</v>
      </c>
      <c r="F1587" s="198">
        <v>8.6999999999999993</v>
      </c>
      <c r="G1587" s="198">
        <v>0.7</v>
      </c>
      <c r="H1587" s="198">
        <v>10.1</v>
      </c>
      <c r="I1587" s="198">
        <v>-4.2</v>
      </c>
      <c r="J1587" s="198">
        <v>1.3</v>
      </c>
      <c r="K1587" s="198">
        <v>3.8</v>
      </c>
      <c r="L1587" s="198">
        <v>9.3000000000000007</v>
      </c>
      <c r="M1587" s="198">
        <v>18.5</v>
      </c>
      <c r="N1587" s="206">
        <v>22</v>
      </c>
    </row>
    <row r="1588" spans="1:14">
      <c r="A1588" s="205" t="s">
        <v>976</v>
      </c>
      <c r="B1588" s="197">
        <v>24</v>
      </c>
      <c r="C1588" s="198">
        <v>23.7</v>
      </c>
      <c r="D1588" s="198">
        <v>20.399999999999999</v>
      </c>
      <c r="E1588" s="198">
        <v>14.6</v>
      </c>
      <c r="F1588" s="198">
        <v>7.2</v>
      </c>
      <c r="G1588" s="198">
        <v>-1.2</v>
      </c>
      <c r="H1588" s="198">
        <v>4.9000000000000004</v>
      </c>
      <c r="I1588" s="198">
        <v>0.6</v>
      </c>
      <c r="J1588" s="198">
        <v>0.6</v>
      </c>
      <c r="K1588" s="198">
        <v>4.3</v>
      </c>
      <c r="L1588" s="198">
        <v>4</v>
      </c>
      <c r="M1588" s="198">
        <v>18.600000000000001</v>
      </c>
      <c r="N1588" s="206">
        <v>24.2</v>
      </c>
    </row>
    <row r="1589" spans="1:14">
      <c r="A1589" s="205" t="s">
        <v>976</v>
      </c>
      <c r="B1589" s="197">
        <v>25</v>
      </c>
      <c r="C1589" s="198">
        <v>22.1</v>
      </c>
      <c r="D1589" s="198">
        <v>15.8</v>
      </c>
      <c r="E1589" s="198">
        <v>15.5</v>
      </c>
      <c r="F1589" s="198">
        <v>9.6</v>
      </c>
      <c r="G1589" s="198">
        <v>1</v>
      </c>
      <c r="H1589" s="198">
        <v>6.8</v>
      </c>
      <c r="I1589" s="198">
        <v>3.3</v>
      </c>
      <c r="J1589" s="198">
        <v>0.1</v>
      </c>
      <c r="K1589" s="198">
        <v>5.7</v>
      </c>
      <c r="L1589" s="198">
        <v>1.8</v>
      </c>
      <c r="M1589" s="198">
        <v>16.2</v>
      </c>
      <c r="N1589" s="206">
        <v>25.1</v>
      </c>
    </row>
    <row r="1590" spans="1:14">
      <c r="A1590" s="205" t="s">
        <v>976</v>
      </c>
      <c r="B1590" s="197">
        <v>26</v>
      </c>
      <c r="C1590" s="198">
        <v>16.3</v>
      </c>
      <c r="D1590" s="198">
        <v>15.7</v>
      </c>
      <c r="E1590" s="198">
        <v>12.1</v>
      </c>
      <c r="F1590" s="198">
        <v>5.4</v>
      </c>
      <c r="G1590" s="198">
        <v>1.1000000000000001</v>
      </c>
      <c r="H1590" s="198">
        <v>9.6</v>
      </c>
      <c r="I1590" s="198">
        <v>7.2</v>
      </c>
      <c r="J1590" s="198">
        <v>1</v>
      </c>
      <c r="K1590" s="198">
        <v>7</v>
      </c>
      <c r="L1590" s="198">
        <v>7.8</v>
      </c>
      <c r="M1590" s="198">
        <v>16.3</v>
      </c>
      <c r="N1590" s="206">
        <v>18.5</v>
      </c>
    </row>
    <row r="1591" spans="1:14">
      <c r="A1591" s="205" t="s">
        <v>976</v>
      </c>
      <c r="B1591" s="197">
        <v>27</v>
      </c>
      <c r="C1591" s="198">
        <v>16.5</v>
      </c>
      <c r="D1591" s="198">
        <v>20.399999999999999</v>
      </c>
      <c r="E1591" s="198">
        <v>11</v>
      </c>
      <c r="F1591" s="198">
        <v>4.4000000000000004</v>
      </c>
      <c r="G1591" s="198">
        <v>0.8</v>
      </c>
      <c r="H1591" s="198">
        <v>9.3000000000000007</v>
      </c>
      <c r="I1591" s="198">
        <v>8.4</v>
      </c>
      <c r="J1591" s="198">
        <v>1</v>
      </c>
      <c r="K1591" s="198">
        <v>7.3</v>
      </c>
      <c r="L1591" s="198">
        <v>5.2</v>
      </c>
      <c r="M1591" s="198">
        <v>18.600000000000001</v>
      </c>
      <c r="N1591" s="206">
        <v>16.7</v>
      </c>
    </row>
    <row r="1592" spans="1:14">
      <c r="A1592" s="205" t="s">
        <v>976</v>
      </c>
      <c r="B1592" s="197">
        <v>28</v>
      </c>
      <c r="C1592" s="198">
        <v>19</v>
      </c>
      <c r="D1592" s="198">
        <v>23.4</v>
      </c>
      <c r="E1592" s="198">
        <v>8.9</v>
      </c>
      <c r="F1592" s="198">
        <v>5.2</v>
      </c>
      <c r="G1592" s="198">
        <v>2.2000000000000002</v>
      </c>
      <c r="H1592" s="198">
        <v>6.8</v>
      </c>
      <c r="I1592" s="198">
        <v>6</v>
      </c>
      <c r="J1592" s="198">
        <v>4.4000000000000004</v>
      </c>
      <c r="K1592" s="198">
        <v>10.5</v>
      </c>
      <c r="L1592" s="198">
        <v>6.2</v>
      </c>
      <c r="M1592" s="198">
        <v>19.100000000000001</v>
      </c>
      <c r="N1592" s="206">
        <v>17.600000000000001</v>
      </c>
    </row>
    <row r="1593" spans="1:14">
      <c r="A1593" s="205" t="s">
        <v>976</v>
      </c>
      <c r="B1593" s="197">
        <v>29</v>
      </c>
      <c r="C1593" s="198">
        <v>18.8</v>
      </c>
      <c r="D1593" s="198">
        <v>19</v>
      </c>
      <c r="E1593" s="198">
        <v>11.4</v>
      </c>
      <c r="F1593" s="198">
        <v>6.6</v>
      </c>
      <c r="G1593" s="198">
        <v>3.8</v>
      </c>
      <c r="H1593" s="198">
        <v>0.9</v>
      </c>
      <c r="I1593" s="198">
        <v>4.5999999999999996</v>
      </c>
      <c r="J1593" s="198">
        <v>2.2000000000000002</v>
      </c>
      <c r="K1593" s="198">
        <v>7.9</v>
      </c>
      <c r="L1593" s="198">
        <v>7.6</v>
      </c>
      <c r="M1593" s="198">
        <v>17.7</v>
      </c>
      <c r="N1593" s="206">
        <v>20.6</v>
      </c>
    </row>
    <row r="1594" spans="1:14">
      <c r="A1594" s="205" t="s">
        <v>976</v>
      </c>
      <c r="B1594" s="197">
        <v>30</v>
      </c>
      <c r="C1594" s="198">
        <v>16.7</v>
      </c>
      <c r="D1594" s="198">
        <v>22.1</v>
      </c>
      <c r="E1594" s="198">
        <v>5.9</v>
      </c>
      <c r="F1594" s="198">
        <v>6.6</v>
      </c>
      <c r="G1594" s="198">
        <v>6.4</v>
      </c>
      <c r="H1594" s="198">
        <v>-5.3</v>
      </c>
      <c r="I1594" s="198">
        <v>7.7</v>
      </c>
      <c r="J1594" s="198"/>
      <c r="K1594" s="198">
        <v>10.6</v>
      </c>
      <c r="L1594" s="198">
        <v>8.6999999999999993</v>
      </c>
      <c r="M1594" s="198">
        <v>18.8</v>
      </c>
      <c r="N1594" s="206">
        <v>21.3</v>
      </c>
    </row>
    <row r="1595" spans="1:14" ht="15" thickBot="1">
      <c r="A1595" s="213" t="s">
        <v>976</v>
      </c>
      <c r="B1595" s="214">
        <v>31</v>
      </c>
      <c r="C1595" s="215">
        <v>15.1</v>
      </c>
      <c r="D1595" s="215">
        <v>23.4</v>
      </c>
      <c r="E1595" s="215"/>
      <c r="F1595" s="215">
        <v>6.2</v>
      </c>
      <c r="G1595" s="215"/>
      <c r="H1595" s="215">
        <v>-4.2</v>
      </c>
      <c r="I1595" s="215">
        <v>3.4</v>
      </c>
      <c r="J1595" s="215"/>
      <c r="K1595" s="215">
        <v>10.8</v>
      </c>
      <c r="L1595" s="215"/>
      <c r="M1595" s="215">
        <v>18.100000000000001</v>
      </c>
      <c r="N1595" s="216"/>
    </row>
    <row r="1596" spans="1:14">
      <c r="A1596" s="217" t="s">
        <v>652</v>
      </c>
      <c r="B1596" s="218" t="s">
        <v>211</v>
      </c>
      <c r="C1596" s="219">
        <v>0</v>
      </c>
      <c r="D1596" s="219">
        <v>0</v>
      </c>
      <c r="E1596" s="219">
        <v>12</v>
      </c>
      <c r="F1596" s="219">
        <v>29</v>
      </c>
      <c r="G1596" s="219">
        <v>28</v>
      </c>
      <c r="H1596" s="219">
        <v>31</v>
      </c>
      <c r="I1596" s="219">
        <v>31</v>
      </c>
      <c r="J1596" s="219">
        <v>29</v>
      </c>
      <c r="K1596" s="219">
        <v>31</v>
      </c>
      <c r="L1596" s="219">
        <v>28</v>
      </c>
      <c r="M1596" s="219">
        <v>11</v>
      </c>
      <c r="N1596" s="220">
        <v>1</v>
      </c>
    </row>
    <row r="1597" spans="1:14" ht="15" thickBot="1">
      <c r="A1597" s="209" t="s">
        <v>651</v>
      </c>
      <c r="B1597" s="210" t="s">
        <v>650</v>
      </c>
      <c r="C1597" s="211">
        <v>20.629032258064516</v>
      </c>
      <c r="D1597" s="211">
        <v>21.299999999999997</v>
      </c>
      <c r="E1597" s="211">
        <v>14.436666666666667</v>
      </c>
      <c r="F1597" s="211">
        <v>7.841935483870965</v>
      </c>
      <c r="G1597" s="211">
        <v>7.0766666666666671</v>
      </c>
      <c r="H1597" s="211">
        <v>4.6645161290322577</v>
      </c>
      <c r="I1597" s="211">
        <v>-1.0129032258064516</v>
      </c>
      <c r="J1597" s="211">
        <v>4.3965517241379306</v>
      </c>
      <c r="K1597" s="211">
        <v>4.3967741935483868</v>
      </c>
      <c r="L1597" s="211">
        <v>8.4933333333333323</v>
      </c>
      <c r="M1597" s="211">
        <v>14.316129032258068</v>
      </c>
      <c r="N1597" s="212">
        <v>17.893333333333331</v>
      </c>
    </row>
    <row r="1598" spans="1:14">
      <c r="B1598" s="108"/>
      <c r="C1598" s="105"/>
      <c r="D1598" s="105"/>
      <c r="E1598" s="107"/>
      <c r="F1598" s="105"/>
      <c r="G1598" s="105"/>
      <c r="H1598" s="106"/>
      <c r="I1598" s="105"/>
      <c r="J1598" s="105"/>
      <c r="K1598" s="105"/>
      <c r="L1598" s="105"/>
      <c r="M1598" s="105"/>
      <c r="N1598" s="105"/>
    </row>
    <row r="1599" spans="1:14" ht="15" thickBot="1">
      <c r="A1599" s="96" t="s">
        <v>1150</v>
      </c>
      <c r="C1599" s="105"/>
      <c r="D1599" s="105"/>
      <c r="E1599" s="107"/>
      <c r="F1599" s="105"/>
      <c r="G1599" s="105"/>
      <c r="H1599" s="106"/>
      <c r="I1599" s="105"/>
      <c r="J1599" s="105"/>
      <c r="K1599" s="105"/>
      <c r="L1599" s="105"/>
      <c r="M1599" s="105"/>
      <c r="N1599" s="105"/>
    </row>
    <row r="1600" spans="1:14">
      <c r="A1600" s="109"/>
      <c r="B1600" s="233" t="s">
        <v>236</v>
      </c>
      <c r="C1600" s="234" t="s">
        <v>666</v>
      </c>
      <c r="D1600" s="234" t="s">
        <v>666</v>
      </c>
      <c r="E1600" s="234" t="s">
        <v>666</v>
      </c>
      <c r="F1600" s="234" t="s">
        <v>666</v>
      </c>
      <c r="G1600" s="234" t="s">
        <v>666</v>
      </c>
      <c r="H1600" s="234" t="s">
        <v>666</v>
      </c>
      <c r="I1600" s="234" t="s">
        <v>1108</v>
      </c>
      <c r="J1600" s="234" t="s">
        <v>1108</v>
      </c>
      <c r="K1600" s="234" t="s">
        <v>1108</v>
      </c>
      <c r="L1600" s="234" t="s">
        <v>1108</v>
      </c>
      <c r="M1600" s="234" t="s">
        <v>1108</v>
      </c>
      <c r="N1600" s="235" t="s">
        <v>1108</v>
      </c>
    </row>
    <row r="1601" spans="1:14" ht="15" thickBot="1">
      <c r="A1601" s="109"/>
      <c r="B1601" s="238" t="s">
        <v>195</v>
      </c>
      <c r="C1601" s="236" t="s">
        <v>665</v>
      </c>
      <c r="D1601" s="236" t="s">
        <v>664</v>
      </c>
      <c r="E1601" s="236" t="s">
        <v>663</v>
      </c>
      <c r="F1601" s="236" t="s">
        <v>662</v>
      </c>
      <c r="G1601" s="236" t="s">
        <v>661</v>
      </c>
      <c r="H1601" s="236" t="s">
        <v>660</v>
      </c>
      <c r="I1601" s="236" t="s">
        <v>659</v>
      </c>
      <c r="J1601" s="236" t="s">
        <v>658</v>
      </c>
      <c r="K1601" s="236" t="s">
        <v>657</v>
      </c>
      <c r="L1601" s="236" t="s">
        <v>656</v>
      </c>
      <c r="M1601" s="236" t="s">
        <v>655</v>
      </c>
      <c r="N1601" s="237" t="s">
        <v>654</v>
      </c>
    </row>
    <row r="1602" spans="1:14" ht="15" thickBot="1">
      <c r="A1602" s="195" t="s">
        <v>742</v>
      </c>
      <c r="B1602" s="196" t="s">
        <v>653</v>
      </c>
    </row>
    <row r="1603" spans="1:14">
      <c r="A1603" s="201" t="s">
        <v>981</v>
      </c>
      <c r="B1603" s="202">
        <v>1</v>
      </c>
      <c r="C1603" s="203">
        <v>20.6</v>
      </c>
      <c r="D1603" s="203">
        <v>20.8</v>
      </c>
      <c r="E1603" s="203">
        <v>25.9</v>
      </c>
      <c r="F1603" s="203">
        <v>7.5</v>
      </c>
      <c r="G1603" s="203">
        <v>8.4</v>
      </c>
      <c r="H1603" s="203">
        <v>5.6</v>
      </c>
      <c r="I1603" s="203">
        <v>-3.4</v>
      </c>
      <c r="J1603" s="203">
        <v>6.6</v>
      </c>
      <c r="K1603" s="203">
        <v>0</v>
      </c>
      <c r="L1603" s="203">
        <v>4.3</v>
      </c>
      <c r="M1603" s="203">
        <v>12.1</v>
      </c>
      <c r="N1603" s="204">
        <v>16.600000000000001</v>
      </c>
    </row>
    <row r="1604" spans="1:14">
      <c r="A1604" s="205" t="s">
        <v>981</v>
      </c>
      <c r="B1604" s="197">
        <v>2</v>
      </c>
      <c r="C1604" s="198">
        <v>22.5</v>
      </c>
      <c r="D1604" s="198">
        <v>19.899999999999999</v>
      </c>
      <c r="E1604" s="198">
        <v>16.399999999999999</v>
      </c>
      <c r="F1604" s="198">
        <v>11.9</v>
      </c>
      <c r="G1604" s="198">
        <v>8.6</v>
      </c>
      <c r="H1604" s="198">
        <v>6.3</v>
      </c>
      <c r="I1604" s="198">
        <v>-8.8000000000000007</v>
      </c>
      <c r="J1604" s="198">
        <v>9.5</v>
      </c>
      <c r="K1604" s="198">
        <v>2.5</v>
      </c>
      <c r="L1604" s="198">
        <v>6.5</v>
      </c>
      <c r="M1604" s="198">
        <v>12.9</v>
      </c>
      <c r="N1604" s="206">
        <v>14.4</v>
      </c>
    </row>
    <row r="1605" spans="1:14">
      <c r="A1605" s="205" t="s">
        <v>981</v>
      </c>
      <c r="B1605" s="197">
        <v>3</v>
      </c>
      <c r="C1605" s="198">
        <v>23.5</v>
      </c>
      <c r="D1605" s="198">
        <v>22.3</v>
      </c>
      <c r="E1605" s="198">
        <v>19.399999999999999</v>
      </c>
      <c r="F1605" s="198">
        <v>14</v>
      </c>
      <c r="G1605" s="198">
        <v>9.3000000000000007</v>
      </c>
      <c r="H1605" s="198">
        <v>6.4</v>
      </c>
      <c r="I1605" s="198">
        <v>-14</v>
      </c>
      <c r="J1605" s="198">
        <v>5.2</v>
      </c>
      <c r="K1605" s="198">
        <v>3.7</v>
      </c>
      <c r="L1605" s="198">
        <v>9.8000000000000007</v>
      </c>
      <c r="M1605" s="198">
        <v>12.6</v>
      </c>
      <c r="N1605" s="206">
        <v>17.2</v>
      </c>
    </row>
    <row r="1606" spans="1:14">
      <c r="A1606" s="205" t="s">
        <v>981</v>
      </c>
      <c r="B1606" s="197">
        <v>4</v>
      </c>
      <c r="C1606" s="198">
        <v>24.4</v>
      </c>
      <c r="D1606" s="198">
        <v>24.6</v>
      </c>
      <c r="E1606" s="198">
        <v>15.6</v>
      </c>
      <c r="F1606" s="198">
        <v>16.100000000000001</v>
      </c>
      <c r="G1606" s="198">
        <v>6</v>
      </c>
      <c r="H1606" s="198">
        <v>5.9</v>
      </c>
      <c r="I1606" s="198">
        <v>-7.8</v>
      </c>
      <c r="J1606" s="198">
        <v>2.5</v>
      </c>
      <c r="K1606" s="198">
        <v>3.2</v>
      </c>
      <c r="L1606" s="198">
        <v>14.2</v>
      </c>
      <c r="M1606" s="198">
        <v>10.6</v>
      </c>
      <c r="N1606" s="206">
        <v>18.8</v>
      </c>
    </row>
    <row r="1607" spans="1:14">
      <c r="A1607" s="205" t="s">
        <v>981</v>
      </c>
      <c r="B1607" s="197">
        <v>5</v>
      </c>
      <c r="C1607" s="198">
        <v>26.1</v>
      </c>
      <c r="D1607" s="198">
        <v>25.7</v>
      </c>
      <c r="E1607" s="198">
        <v>17.100000000000001</v>
      </c>
      <c r="F1607" s="198">
        <v>13.9</v>
      </c>
      <c r="G1607" s="198">
        <v>3.3</v>
      </c>
      <c r="H1607" s="198">
        <v>5.9</v>
      </c>
      <c r="I1607" s="198">
        <v>-4.5</v>
      </c>
      <c r="J1607" s="198">
        <v>0.9</v>
      </c>
      <c r="K1607" s="198">
        <v>7.3</v>
      </c>
      <c r="L1607" s="198">
        <v>15.6</v>
      </c>
      <c r="M1607" s="198">
        <v>13.1</v>
      </c>
      <c r="N1607" s="206">
        <v>17.5</v>
      </c>
    </row>
    <row r="1608" spans="1:14">
      <c r="A1608" s="205" t="s">
        <v>981</v>
      </c>
      <c r="B1608" s="197">
        <v>6</v>
      </c>
      <c r="C1608" s="198">
        <v>26</v>
      </c>
      <c r="D1608" s="198">
        <v>25.8</v>
      </c>
      <c r="E1608" s="198">
        <v>13.8</v>
      </c>
      <c r="F1608" s="198">
        <v>13.5</v>
      </c>
      <c r="G1608" s="198">
        <v>7</v>
      </c>
      <c r="H1608" s="198">
        <v>4.8</v>
      </c>
      <c r="I1608" s="198">
        <v>-1.4</v>
      </c>
      <c r="J1608" s="198">
        <v>5.8</v>
      </c>
      <c r="K1608" s="198">
        <v>4.0999999999999996</v>
      </c>
      <c r="L1608" s="198">
        <v>10.3</v>
      </c>
      <c r="M1608" s="198">
        <v>14.1</v>
      </c>
      <c r="N1608" s="206">
        <v>16.3</v>
      </c>
    </row>
    <row r="1609" spans="1:14">
      <c r="A1609" s="205" t="s">
        <v>981</v>
      </c>
      <c r="B1609" s="197">
        <v>7</v>
      </c>
      <c r="C1609" s="198">
        <v>26.4</v>
      </c>
      <c r="D1609" s="198">
        <v>28.4</v>
      </c>
      <c r="E1609" s="198">
        <v>11.8</v>
      </c>
      <c r="F1609" s="198">
        <v>11.8</v>
      </c>
      <c r="G1609" s="198">
        <v>10</v>
      </c>
      <c r="H1609" s="198">
        <v>5.4</v>
      </c>
      <c r="I1609" s="198">
        <v>-1.4</v>
      </c>
      <c r="J1609" s="198">
        <v>8.1</v>
      </c>
      <c r="K1609" s="198">
        <v>3.2</v>
      </c>
      <c r="L1609" s="198">
        <v>11.8</v>
      </c>
      <c r="M1609" s="198">
        <v>15.4</v>
      </c>
      <c r="N1609" s="206">
        <v>15.6</v>
      </c>
    </row>
    <row r="1610" spans="1:14">
      <c r="A1610" s="205" t="s">
        <v>981</v>
      </c>
      <c r="B1610" s="197">
        <v>8</v>
      </c>
      <c r="C1610" s="198">
        <v>19.399999999999999</v>
      </c>
      <c r="D1610" s="198">
        <v>29.1</v>
      </c>
      <c r="E1610" s="198">
        <v>12.4</v>
      </c>
      <c r="F1610" s="198">
        <v>9.8000000000000007</v>
      </c>
      <c r="G1610" s="198">
        <v>10.199999999999999</v>
      </c>
      <c r="H1610" s="198">
        <v>6</v>
      </c>
      <c r="I1610" s="198">
        <v>0.8</v>
      </c>
      <c r="J1610" s="198">
        <v>8.6999999999999993</v>
      </c>
      <c r="K1610" s="198">
        <v>3.5</v>
      </c>
      <c r="L1610" s="198">
        <v>7.9</v>
      </c>
      <c r="M1610" s="198">
        <v>14.6</v>
      </c>
      <c r="N1610" s="206">
        <v>17.5</v>
      </c>
    </row>
    <row r="1611" spans="1:14">
      <c r="A1611" s="205" t="s">
        <v>981</v>
      </c>
      <c r="B1611" s="197">
        <v>9</v>
      </c>
      <c r="C1611" s="198">
        <v>15.8</v>
      </c>
      <c r="D1611" s="198">
        <v>29.1</v>
      </c>
      <c r="E1611" s="198">
        <v>12.4</v>
      </c>
      <c r="F1611" s="198">
        <v>8.6</v>
      </c>
      <c r="G1611" s="198">
        <v>10.4</v>
      </c>
      <c r="H1611" s="198">
        <v>3.9</v>
      </c>
      <c r="I1611" s="198">
        <v>-0.9</v>
      </c>
      <c r="J1611" s="198">
        <v>10.5</v>
      </c>
      <c r="K1611" s="198">
        <v>3.5</v>
      </c>
      <c r="L1611" s="198">
        <v>6</v>
      </c>
      <c r="M1611" s="198">
        <v>14.4</v>
      </c>
      <c r="N1611" s="206">
        <v>16.3</v>
      </c>
    </row>
    <row r="1612" spans="1:14">
      <c r="A1612" s="205" t="s">
        <v>981</v>
      </c>
      <c r="B1612" s="197">
        <v>10</v>
      </c>
      <c r="C1612" s="198">
        <v>14.7</v>
      </c>
      <c r="D1612" s="198">
        <v>27.1</v>
      </c>
      <c r="E1612" s="198">
        <v>13.6</v>
      </c>
      <c r="F1612" s="198">
        <v>6.5</v>
      </c>
      <c r="G1612" s="198">
        <v>14.6</v>
      </c>
      <c r="H1612" s="198">
        <v>2.9</v>
      </c>
      <c r="I1612" s="198">
        <v>2.8</v>
      </c>
      <c r="J1612" s="198">
        <v>2.4</v>
      </c>
      <c r="K1612" s="198">
        <v>4.7</v>
      </c>
      <c r="L1612" s="198">
        <v>6.3</v>
      </c>
      <c r="M1612" s="198">
        <v>14.3</v>
      </c>
      <c r="N1612" s="206">
        <v>17.5</v>
      </c>
    </row>
    <row r="1613" spans="1:14">
      <c r="A1613" s="205" t="s">
        <v>981</v>
      </c>
      <c r="B1613" s="197">
        <v>11</v>
      </c>
      <c r="C1613" s="198">
        <v>18.399999999999999</v>
      </c>
      <c r="D1613" s="198">
        <v>26.8</v>
      </c>
      <c r="E1613" s="198">
        <v>14.8</v>
      </c>
      <c r="F1613" s="198">
        <v>5.6</v>
      </c>
      <c r="G1613" s="198">
        <v>13.7</v>
      </c>
      <c r="H1613" s="198">
        <v>1.4</v>
      </c>
      <c r="I1613" s="198">
        <v>3.4</v>
      </c>
      <c r="J1613" s="198">
        <v>2.5</v>
      </c>
      <c r="K1613" s="198">
        <v>3.4</v>
      </c>
      <c r="L1613" s="198">
        <v>8.6</v>
      </c>
      <c r="M1613" s="198">
        <v>14.7</v>
      </c>
      <c r="N1613" s="206">
        <v>15.9</v>
      </c>
    </row>
    <row r="1614" spans="1:14">
      <c r="A1614" s="205" t="s">
        <v>981</v>
      </c>
      <c r="B1614" s="197">
        <v>12</v>
      </c>
      <c r="C1614" s="198">
        <v>20.8</v>
      </c>
      <c r="D1614" s="198">
        <v>26.7</v>
      </c>
      <c r="E1614" s="198">
        <v>14.5</v>
      </c>
      <c r="F1614" s="198">
        <v>2.4</v>
      </c>
      <c r="G1614" s="198">
        <v>10.5</v>
      </c>
      <c r="H1614" s="198">
        <v>3</v>
      </c>
      <c r="I1614" s="198">
        <v>3.7</v>
      </c>
      <c r="J1614" s="198">
        <v>2.9</v>
      </c>
      <c r="K1614" s="198">
        <v>2.4</v>
      </c>
      <c r="L1614" s="198">
        <v>10.3</v>
      </c>
      <c r="M1614" s="198">
        <v>18.2</v>
      </c>
      <c r="N1614" s="206">
        <v>18.399999999999999</v>
      </c>
    </row>
    <row r="1615" spans="1:14">
      <c r="A1615" s="205" t="s">
        <v>981</v>
      </c>
      <c r="B1615" s="197">
        <v>13</v>
      </c>
      <c r="C1615" s="198">
        <v>17.399999999999999</v>
      </c>
      <c r="D1615" s="198">
        <v>27.1</v>
      </c>
      <c r="E1615" s="198">
        <v>16.899999999999999</v>
      </c>
      <c r="F1615" s="198">
        <v>5.2</v>
      </c>
      <c r="G1615" s="198">
        <v>7.8</v>
      </c>
      <c r="H1615" s="198">
        <v>4.8</v>
      </c>
      <c r="I1615" s="198">
        <v>2.9</v>
      </c>
      <c r="J1615" s="198">
        <v>3.2</v>
      </c>
      <c r="K1615" s="198">
        <v>3.4</v>
      </c>
      <c r="L1615" s="198">
        <v>12.6</v>
      </c>
      <c r="M1615" s="198">
        <v>14.2</v>
      </c>
      <c r="N1615" s="206">
        <v>17.2</v>
      </c>
    </row>
    <row r="1616" spans="1:14">
      <c r="A1616" s="205" t="s">
        <v>981</v>
      </c>
      <c r="B1616" s="197">
        <v>14</v>
      </c>
      <c r="C1616" s="198">
        <v>19.7</v>
      </c>
      <c r="D1616" s="198">
        <v>24.5</v>
      </c>
      <c r="E1616" s="198">
        <v>18.7</v>
      </c>
      <c r="F1616" s="198">
        <v>7.2</v>
      </c>
      <c r="G1616" s="198">
        <v>7.4</v>
      </c>
      <c r="H1616" s="198">
        <v>-0.7</v>
      </c>
      <c r="I1616" s="198">
        <v>-0.9</v>
      </c>
      <c r="J1616" s="198">
        <v>6.9</v>
      </c>
      <c r="K1616" s="198">
        <v>2.9</v>
      </c>
      <c r="L1616" s="198">
        <v>10.199999999999999</v>
      </c>
      <c r="M1616" s="198">
        <v>14.5</v>
      </c>
      <c r="N1616" s="206">
        <v>17.7</v>
      </c>
    </row>
    <row r="1617" spans="1:14">
      <c r="A1617" s="205" t="s">
        <v>981</v>
      </c>
      <c r="B1617" s="197">
        <v>15</v>
      </c>
      <c r="C1617" s="198">
        <v>19.7</v>
      </c>
      <c r="D1617" s="198">
        <v>24.5</v>
      </c>
      <c r="E1617" s="198">
        <v>17.8</v>
      </c>
      <c r="F1617" s="198">
        <v>8.6999999999999993</v>
      </c>
      <c r="G1617" s="198">
        <v>8.4</v>
      </c>
      <c r="H1617" s="198">
        <v>3</v>
      </c>
      <c r="I1617" s="198">
        <v>1</v>
      </c>
      <c r="J1617" s="198">
        <v>6.3</v>
      </c>
      <c r="K1617" s="198">
        <v>1.4</v>
      </c>
      <c r="L1617" s="198">
        <v>11</v>
      </c>
      <c r="M1617" s="198">
        <v>9.6999999999999993</v>
      </c>
      <c r="N1617" s="206">
        <v>15.9</v>
      </c>
    </row>
    <row r="1618" spans="1:14">
      <c r="A1618" s="205" t="s">
        <v>981</v>
      </c>
      <c r="B1618" s="197">
        <v>16</v>
      </c>
      <c r="C1618" s="198">
        <v>22.4</v>
      </c>
      <c r="D1618" s="198">
        <v>22.1</v>
      </c>
      <c r="E1618" s="198">
        <v>20.399999999999999</v>
      </c>
      <c r="F1618" s="198">
        <v>12.4</v>
      </c>
      <c r="G1618" s="198">
        <v>8.1</v>
      </c>
      <c r="H1618" s="198">
        <v>3.9</v>
      </c>
      <c r="I1618" s="198">
        <v>-2.2000000000000002</v>
      </c>
      <c r="J1618" s="198">
        <v>3.1</v>
      </c>
      <c r="K1618" s="198">
        <v>3.7</v>
      </c>
      <c r="L1618" s="198">
        <v>13.8</v>
      </c>
      <c r="M1618" s="198">
        <v>9</v>
      </c>
      <c r="N1618" s="206">
        <v>20.2</v>
      </c>
    </row>
    <row r="1619" spans="1:14">
      <c r="A1619" s="205" t="s">
        <v>981</v>
      </c>
      <c r="B1619" s="197">
        <v>17</v>
      </c>
      <c r="C1619" s="198">
        <v>25.4</v>
      </c>
      <c r="D1619" s="198">
        <v>19.5</v>
      </c>
      <c r="E1619" s="198">
        <v>25.5</v>
      </c>
      <c r="F1619" s="198">
        <v>9</v>
      </c>
      <c r="G1619" s="198">
        <v>10.199999999999999</v>
      </c>
      <c r="H1619" s="198">
        <v>2.5</v>
      </c>
      <c r="I1619" s="198">
        <v>-5.5</v>
      </c>
      <c r="J1619" s="198">
        <v>2.8</v>
      </c>
      <c r="K1619" s="198">
        <v>2.6</v>
      </c>
      <c r="L1619" s="198">
        <v>13.6</v>
      </c>
      <c r="M1619" s="198">
        <v>8.9</v>
      </c>
      <c r="N1619" s="206">
        <v>19.8</v>
      </c>
    </row>
    <row r="1620" spans="1:14">
      <c r="A1620" s="205" t="s">
        <v>981</v>
      </c>
      <c r="B1620" s="197">
        <v>18</v>
      </c>
      <c r="C1620" s="198">
        <v>27.3</v>
      </c>
      <c r="D1620" s="198">
        <v>19.100000000000001</v>
      </c>
      <c r="E1620" s="198">
        <v>16.899999999999999</v>
      </c>
      <c r="F1620" s="198">
        <v>6.3</v>
      </c>
      <c r="G1620" s="198">
        <v>12.3</v>
      </c>
      <c r="H1620" s="198">
        <v>4</v>
      </c>
      <c r="I1620" s="198">
        <v>-6.2</v>
      </c>
      <c r="J1620" s="198">
        <v>6.4</v>
      </c>
      <c r="K1620" s="198">
        <v>5.4</v>
      </c>
      <c r="L1620" s="198">
        <v>8.1</v>
      </c>
      <c r="M1620" s="198">
        <v>10.4</v>
      </c>
      <c r="N1620" s="206">
        <v>19.2</v>
      </c>
    </row>
    <row r="1621" spans="1:14">
      <c r="A1621" s="205" t="s">
        <v>981</v>
      </c>
      <c r="B1621" s="197">
        <v>19</v>
      </c>
      <c r="C1621" s="198">
        <v>27.8</v>
      </c>
      <c r="D1621" s="198">
        <v>19.3</v>
      </c>
      <c r="E1621" s="198">
        <v>16.2</v>
      </c>
      <c r="F1621" s="198">
        <v>9.1</v>
      </c>
      <c r="G1621" s="198">
        <v>11.3</v>
      </c>
      <c r="H1621" s="198">
        <v>5.2</v>
      </c>
      <c r="I1621" s="198">
        <v>-7.3</v>
      </c>
      <c r="J1621" s="198">
        <v>1</v>
      </c>
      <c r="K1621" s="198">
        <v>1.9</v>
      </c>
      <c r="L1621" s="198">
        <v>8.1999999999999993</v>
      </c>
      <c r="M1621" s="198">
        <v>13.4</v>
      </c>
      <c r="N1621" s="206">
        <v>20.6</v>
      </c>
    </row>
    <row r="1622" spans="1:14">
      <c r="A1622" s="205" t="s">
        <v>981</v>
      </c>
      <c r="B1622" s="197">
        <v>20</v>
      </c>
      <c r="C1622" s="198">
        <v>22.5</v>
      </c>
      <c r="D1622" s="198">
        <v>18.7</v>
      </c>
      <c r="E1622" s="198">
        <v>12.1</v>
      </c>
      <c r="F1622" s="198">
        <v>7</v>
      </c>
      <c r="G1622" s="198">
        <v>7.4</v>
      </c>
      <c r="H1622" s="198">
        <v>4.7</v>
      </c>
      <c r="I1622" s="198">
        <v>-4.4000000000000004</v>
      </c>
      <c r="J1622" s="198">
        <v>4</v>
      </c>
      <c r="K1622" s="198">
        <v>4.5</v>
      </c>
      <c r="L1622" s="198">
        <v>8.3000000000000007</v>
      </c>
      <c r="M1622" s="198">
        <v>16.2</v>
      </c>
      <c r="N1622" s="206">
        <v>16</v>
      </c>
    </row>
    <row r="1623" spans="1:14">
      <c r="A1623" s="205" t="s">
        <v>981</v>
      </c>
      <c r="B1623" s="197">
        <v>21</v>
      </c>
      <c r="C1623" s="198">
        <v>25.4</v>
      </c>
      <c r="D1623" s="198">
        <v>19</v>
      </c>
      <c r="E1623" s="198">
        <v>10.7</v>
      </c>
      <c r="F1623" s="198">
        <v>8.1</v>
      </c>
      <c r="G1623" s="198">
        <v>3.4</v>
      </c>
      <c r="H1623" s="198">
        <v>3.7</v>
      </c>
      <c r="I1623" s="198">
        <v>-6.4</v>
      </c>
      <c r="J1623" s="198">
        <v>8.3000000000000007</v>
      </c>
      <c r="K1623" s="198">
        <v>6.4</v>
      </c>
      <c r="L1623" s="198">
        <v>10</v>
      </c>
      <c r="M1623" s="198">
        <v>16.399999999999999</v>
      </c>
      <c r="N1623" s="206">
        <v>20.5</v>
      </c>
    </row>
    <row r="1624" spans="1:14">
      <c r="A1624" s="205" t="s">
        <v>981</v>
      </c>
      <c r="B1624" s="197">
        <v>22</v>
      </c>
      <c r="C1624" s="198">
        <v>28.2</v>
      </c>
      <c r="D1624" s="198">
        <v>16.100000000000001</v>
      </c>
      <c r="E1624" s="198">
        <v>12</v>
      </c>
      <c r="F1624" s="198">
        <v>7.6</v>
      </c>
      <c r="G1624" s="198">
        <v>1.6</v>
      </c>
      <c r="H1624" s="198">
        <v>8.6999999999999993</v>
      </c>
      <c r="I1624" s="198">
        <v>-10.3</v>
      </c>
      <c r="J1624" s="198">
        <v>11.6</v>
      </c>
      <c r="K1624" s="198">
        <v>5.5</v>
      </c>
      <c r="L1624" s="198">
        <v>9.4</v>
      </c>
      <c r="M1624" s="198">
        <v>19</v>
      </c>
      <c r="N1624" s="206">
        <v>22.6</v>
      </c>
    </row>
    <row r="1625" spans="1:14">
      <c r="A1625" s="205" t="s">
        <v>981</v>
      </c>
      <c r="B1625" s="197">
        <v>23</v>
      </c>
      <c r="C1625" s="198">
        <v>24.6</v>
      </c>
      <c r="D1625" s="198">
        <v>18.2</v>
      </c>
      <c r="E1625" s="198">
        <v>16.899999999999999</v>
      </c>
      <c r="F1625" s="198">
        <v>8.6999999999999993</v>
      </c>
      <c r="G1625" s="198">
        <v>0.7</v>
      </c>
      <c r="H1625" s="198">
        <v>7.2</v>
      </c>
      <c r="I1625" s="198">
        <v>-4.0999999999999996</v>
      </c>
      <c r="J1625" s="198">
        <v>2</v>
      </c>
      <c r="K1625" s="198">
        <v>3.8</v>
      </c>
      <c r="L1625" s="198">
        <v>10.5</v>
      </c>
      <c r="M1625" s="198">
        <v>21</v>
      </c>
      <c r="N1625" s="206">
        <v>24.4</v>
      </c>
    </row>
    <row r="1626" spans="1:14">
      <c r="A1626" s="205" t="s">
        <v>981</v>
      </c>
      <c r="B1626" s="197">
        <v>24</v>
      </c>
      <c r="C1626" s="198">
        <v>23.8</v>
      </c>
      <c r="D1626" s="198">
        <v>20.6</v>
      </c>
      <c r="E1626" s="198">
        <v>15.7</v>
      </c>
      <c r="F1626" s="198">
        <v>8.6999999999999993</v>
      </c>
      <c r="G1626" s="198">
        <v>-1</v>
      </c>
      <c r="H1626" s="198">
        <v>5</v>
      </c>
      <c r="I1626" s="198">
        <v>0.1</v>
      </c>
      <c r="J1626" s="198">
        <v>0.9</v>
      </c>
      <c r="K1626" s="198">
        <v>5</v>
      </c>
      <c r="L1626" s="198">
        <v>5.0999999999999996</v>
      </c>
      <c r="M1626" s="198">
        <v>15.8</v>
      </c>
      <c r="N1626" s="206">
        <v>27.3</v>
      </c>
    </row>
    <row r="1627" spans="1:14">
      <c r="A1627" s="205" t="s">
        <v>981</v>
      </c>
      <c r="B1627" s="197">
        <v>25</v>
      </c>
      <c r="C1627" s="198">
        <v>23.9</v>
      </c>
      <c r="D1627" s="198">
        <v>16.399999999999999</v>
      </c>
      <c r="E1627" s="198">
        <v>16.3</v>
      </c>
      <c r="F1627" s="198">
        <v>9</v>
      </c>
      <c r="G1627" s="198">
        <v>0.9</v>
      </c>
      <c r="H1627" s="198">
        <v>4.8</v>
      </c>
      <c r="I1627" s="198">
        <v>1.7</v>
      </c>
      <c r="J1627" s="198">
        <v>0.5</v>
      </c>
      <c r="K1627" s="198">
        <v>5.9</v>
      </c>
      <c r="L1627" s="198">
        <v>2.7</v>
      </c>
      <c r="M1627" s="198">
        <v>17.100000000000001</v>
      </c>
      <c r="N1627" s="206">
        <v>26.4</v>
      </c>
    </row>
    <row r="1628" spans="1:14">
      <c r="A1628" s="205" t="s">
        <v>981</v>
      </c>
      <c r="B1628" s="197">
        <v>26</v>
      </c>
      <c r="C1628" s="198">
        <v>18.2</v>
      </c>
      <c r="D1628" s="198">
        <v>17.2</v>
      </c>
      <c r="E1628" s="198">
        <v>11.9</v>
      </c>
      <c r="F1628" s="198">
        <v>6.8</v>
      </c>
      <c r="G1628" s="198">
        <v>1.7</v>
      </c>
      <c r="H1628" s="198">
        <v>7.2</v>
      </c>
      <c r="I1628" s="198">
        <v>4.5</v>
      </c>
      <c r="J1628" s="198">
        <v>0.3</v>
      </c>
      <c r="K1628" s="198">
        <v>6.8</v>
      </c>
      <c r="L1628" s="198">
        <v>7.7</v>
      </c>
      <c r="M1628" s="198">
        <v>15.6</v>
      </c>
      <c r="N1628" s="206">
        <v>19.100000000000001</v>
      </c>
    </row>
    <row r="1629" spans="1:14">
      <c r="A1629" s="205" t="s">
        <v>981</v>
      </c>
      <c r="B1629" s="197">
        <v>27</v>
      </c>
      <c r="C1629" s="198">
        <v>16.600000000000001</v>
      </c>
      <c r="D1629" s="198">
        <v>21.3</v>
      </c>
      <c r="E1629" s="198">
        <v>12.2</v>
      </c>
      <c r="F1629" s="198">
        <v>5.7</v>
      </c>
      <c r="G1629" s="198">
        <v>0.8</v>
      </c>
      <c r="H1629" s="198">
        <v>5.0999999999999996</v>
      </c>
      <c r="I1629" s="198">
        <v>7.3</v>
      </c>
      <c r="J1629" s="198">
        <v>1.4</v>
      </c>
      <c r="K1629" s="198">
        <v>7.2</v>
      </c>
      <c r="L1629" s="198">
        <v>5.0999999999999996</v>
      </c>
      <c r="M1629" s="198">
        <v>19.3</v>
      </c>
      <c r="N1629" s="206">
        <v>17.5</v>
      </c>
    </row>
    <row r="1630" spans="1:14">
      <c r="A1630" s="205" t="s">
        <v>981</v>
      </c>
      <c r="B1630" s="197">
        <v>28</v>
      </c>
      <c r="C1630" s="198">
        <v>20.7</v>
      </c>
      <c r="D1630" s="198">
        <v>24.6</v>
      </c>
      <c r="E1630" s="198">
        <v>12</v>
      </c>
      <c r="F1630" s="198">
        <v>7.2</v>
      </c>
      <c r="G1630" s="198">
        <v>1.7</v>
      </c>
      <c r="H1630" s="198">
        <v>4.2</v>
      </c>
      <c r="I1630" s="198">
        <v>5.3</v>
      </c>
      <c r="J1630" s="198">
        <v>5.3</v>
      </c>
      <c r="K1630" s="198">
        <v>9.9</v>
      </c>
      <c r="L1630" s="198">
        <v>7.3</v>
      </c>
      <c r="M1630" s="198">
        <v>20.6</v>
      </c>
      <c r="N1630" s="206">
        <v>18.600000000000001</v>
      </c>
    </row>
    <row r="1631" spans="1:14">
      <c r="A1631" s="205" t="s">
        <v>981</v>
      </c>
      <c r="B1631" s="197">
        <v>29</v>
      </c>
      <c r="C1631" s="198">
        <v>18.5</v>
      </c>
      <c r="D1631" s="198">
        <v>21.8</v>
      </c>
      <c r="E1631" s="198">
        <v>11.6</v>
      </c>
      <c r="F1631" s="198">
        <v>9.4</v>
      </c>
      <c r="G1631" s="198">
        <v>3</v>
      </c>
      <c r="H1631" s="198">
        <v>1.2</v>
      </c>
      <c r="I1631" s="198">
        <v>4.5999999999999996</v>
      </c>
      <c r="J1631" s="198">
        <v>3.7</v>
      </c>
      <c r="K1631" s="198">
        <v>8.6999999999999993</v>
      </c>
      <c r="L1631" s="198">
        <v>9.6</v>
      </c>
      <c r="M1631" s="198">
        <v>18.399999999999999</v>
      </c>
      <c r="N1631" s="206">
        <v>22.8</v>
      </c>
    </row>
    <row r="1632" spans="1:14">
      <c r="A1632" s="205" t="s">
        <v>981</v>
      </c>
      <c r="B1632" s="197">
        <v>30</v>
      </c>
      <c r="C1632" s="198">
        <v>17.7</v>
      </c>
      <c r="D1632" s="198">
        <v>23.9</v>
      </c>
      <c r="E1632" s="198">
        <v>8.1999999999999993</v>
      </c>
      <c r="F1632" s="198">
        <v>7.5</v>
      </c>
      <c r="G1632" s="198">
        <v>6.8</v>
      </c>
      <c r="H1632" s="198">
        <v>-5.5</v>
      </c>
      <c r="I1632" s="198">
        <v>6.6</v>
      </c>
      <c r="J1632" s="198"/>
      <c r="K1632" s="198">
        <v>10.8</v>
      </c>
      <c r="L1632" s="198">
        <v>12.4</v>
      </c>
      <c r="M1632" s="198">
        <v>20.6</v>
      </c>
      <c r="N1632" s="206">
        <v>23.2</v>
      </c>
    </row>
    <row r="1633" spans="1:14" ht="15" thickBot="1">
      <c r="A1633" s="213" t="s">
        <v>981</v>
      </c>
      <c r="B1633" s="214">
        <v>31</v>
      </c>
      <c r="C1633" s="215">
        <v>17.5</v>
      </c>
      <c r="D1633" s="215">
        <v>24.4</v>
      </c>
      <c r="E1633" s="215"/>
      <c r="F1633" s="215">
        <v>6</v>
      </c>
      <c r="G1633" s="215"/>
      <c r="H1633" s="215">
        <v>-4.2</v>
      </c>
      <c r="I1633" s="215">
        <v>3.5</v>
      </c>
      <c r="J1633" s="215"/>
      <c r="K1633" s="215">
        <v>12.5</v>
      </c>
      <c r="L1633" s="215"/>
      <c r="M1633" s="215">
        <v>19.399999999999999</v>
      </c>
      <c r="N1633" s="216"/>
    </row>
    <row r="1634" spans="1:14">
      <c r="A1634" s="217" t="s">
        <v>652</v>
      </c>
      <c r="B1634" s="218" t="s">
        <v>211</v>
      </c>
      <c r="C1634" s="219">
        <v>0</v>
      </c>
      <c r="D1634" s="219">
        <v>0</v>
      </c>
      <c r="E1634" s="219">
        <v>12</v>
      </c>
      <c r="F1634" s="219">
        <v>27</v>
      </c>
      <c r="G1634" s="219">
        <v>29</v>
      </c>
      <c r="H1634" s="219">
        <v>31</v>
      </c>
      <c r="I1634" s="219">
        <v>31</v>
      </c>
      <c r="J1634" s="219">
        <v>29</v>
      </c>
      <c r="K1634" s="219">
        <v>31</v>
      </c>
      <c r="L1634" s="219">
        <v>27</v>
      </c>
      <c r="M1634" s="219">
        <v>8</v>
      </c>
      <c r="N1634" s="220">
        <v>1</v>
      </c>
    </row>
    <row r="1635" spans="1:14" ht="15" thickBot="1">
      <c r="A1635" s="209" t="s">
        <v>651</v>
      </c>
      <c r="B1635" s="210" t="s">
        <v>650</v>
      </c>
      <c r="C1635" s="211">
        <v>21.803225806451611</v>
      </c>
      <c r="D1635" s="211">
        <v>22.729032258064517</v>
      </c>
      <c r="E1635" s="211">
        <v>15.323333333333331</v>
      </c>
      <c r="F1635" s="211">
        <v>8.7483870967741915</v>
      </c>
      <c r="G1635" s="211">
        <v>6.8166666666666664</v>
      </c>
      <c r="H1635" s="211">
        <v>3.9451612903225795</v>
      </c>
      <c r="I1635" s="211">
        <v>-1.332258064516129</v>
      </c>
      <c r="J1635" s="211">
        <v>4.5965517241379308</v>
      </c>
      <c r="K1635" s="211">
        <v>4.8322580645161297</v>
      </c>
      <c r="L1635" s="211">
        <v>9.2399999999999984</v>
      </c>
      <c r="M1635" s="211">
        <v>15.048387096774196</v>
      </c>
      <c r="N1635" s="212">
        <v>19.033333333333335</v>
      </c>
    </row>
    <row r="1636" spans="1:14">
      <c r="B1636" s="108"/>
      <c r="C1636" s="105"/>
      <c r="D1636" s="105"/>
      <c r="E1636" s="107"/>
      <c r="F1636" s="105"/>
      <c r="G1636" s="105"/>
      <c r="H1636" s="106"/>
      <c r="I1636" s="105"/>
      <c r="J1636" s="105"/>
      <c r="K1636" s="105"/>
      <c r="L1636" s="105"/>
      <c r="M1636" s="105"/>
      <c r="N1636" s="105"/>
    </row>
    <row r="1637" spans="1:14" ht="15" thickBot="1">
      <c r="A1637" s="96" t="s">
        <v>1151</v>
      </c>
      <c r="C1637" s="105"/>
      <c r="D1637" s="105"/>
      <c r="E1637" s="107"/>
      <c r="F1637" s="105"/>
      <c r="G1637" s="105"/>
      <c r="H1637" s="106"/>
      <c r="I1637" s="105"/>
      <c r="J1637" s="105"/>
      <c r="K1637" s="105"/>
      <c r="L1637" s="105"/>
      <c r="M1637" s="105"/>
      <c r="N1637" s="105"/>
    </row>
    <row r="1638" spans="1:14">
      <c r="A1638" s="109"/>
      <c r="B1638" s="233" t="s">
        <v>236</v>
      </c>
      <c r="C1638" s="234" t="s">
        <v>666</v>
      </c>
      <c r="D1638" s="234" t="s">
        <v>666</v>
      </c>
      <c r="E1638" s="234" t="s">
        <v>666</v>
      </c>
      <c r="F1638" s="234" t="s">
        <v>666</v>
      </c>
      <c r="G1638" s="234" t="s">
        <v>666</v>
      </c>
      <c r="H1638" s="234" t="s">
        <v>666</v>
      </c>
      <c r="I1638" s="234" t="s">
        <v>1108</v>
      </c>
      <c r="J1638" s="234" t="s">
        <v>1108</v>
      </c>
      <c r="K1638" s="234" t="s">
        <v>1108</v>
      </c>
      <c r="L1638" s="234" t="s">
        <v>1108</v>
      </c>
      <c r="M1638" s="234" t="s">
        <v>1108</v>
      </c>
      <c r="N1638" s="235" t="s">
        <v>1108</v>
      </c>
    </row>
    <row r="1639" spans="1:14" ht="15" thickBot="1">
      <c r="A1639" s="109"/>
      <c r="B1639" s="238" t="s">
        <v>195</v>
      </c>
      <c r="C1639" s="236" t="s">
        <v>665</v>
      </c>
      <c r="D1639" s="236" t="s">
        <v>664</v>
      </c>
      <c r="E1639" s="236" t="s">
        <v>663</v>
      </c>
      <c r="F1639" s="236" t="s">
        <v>662</v>
      </c>
      <c r="G1639" s="236" t="s">
        <v>661</v>
      </c>
      <c r="H1639" s="236" t="s">
        <v>660</v>
      </c>
      <c r="I1639" s="236" t="s">
        <v>659</v>
      </c>
      <c r="J1639" s="236" t="s">
        <v>658</v>
      </c>
      <c r="K1639" s="236" t="s">
        <v>657</v>
      </c>
      <c r="L1639" s="236" t="s">
        <v>656</v>
      </c>
      <c r="M1639" s="236" t="s">
        <v>655</v>
      </c>
      <c r="N1639" s="237" t="s">
        <v>654</v>
      </c>
    </row>
    <row r="1640" spans="1:14" ht="15" thickBot="1">
      <c r="A1640" s="195" t="s">
        <v>742</v>
      </c>
      <c r="B1640" s="196" t="s">
        <v>653</v>
      </c>
    </row>
    <row r="1641" spans="1:14">
      <c r="A1641" s="201" t="s">
        <v>986</v>
      </c>
      <c r="B1641" s="202">
        <v>1</v>
      </c>
      <c r="C1641" s="203">
        <v>16.8</v>
      </c>
      <c r="D1641" s="203">
        <v>15.6</v>
      </c>
      <c r="E1641" s="203">
        <v>21.9</v>
      </c>
      <c r="F1641" s="203">
        <v>3.8</v>
      </c>
      <c r="G1641" s="203">
        <v>6.3</v>
      </c>
      <c r="H1641" s="203">
        <v>3.7</v>
      </c>
      <c r="I1641" s="203">
        <v>-5.3</v>
      </c>
      <c r="J1641" s="203">
        <v>4.4000000000000004</v>
      </c>
      <c r="K1641" s="203">
        <v>-1.1000000000000001</v>
      </c>
      <c r="L1641" s="203">
        <v>0.3</v>
      </c>
      <c r="M1641" s="203">
        <v>9.6</v>
      </c>
      <c r="N1641" s="204">
        <v>16.5</v>
      </c>
    </row>
    <row r="1642" spans="1:14">
      <c r="A1642" s="205" t="s">
        <v>986</v>
      </c>
      <c r="B1642" s="197">
        <v>2</v>
      </c>
      <c r="C1642" s="198">
        <v>17.7</v>
      </c>
      <c r="D1642" s="198">
        <v>16.8</v>
      </c>
      <c r="E1642" s="198">
        <v>13.7</v>
      </c>
      <c r="F1642" s="198">
        <v>8.6999999999999993</v>
      </c>
      <c r="G1642" s="198">
        <v>3.9</v>
      </c>
      <c r="H1642" s="198">
        <v>6.1</v>
      </c>
      <c r="I1642" s="198">
        <v>-8.5</v>
      </c>
      <c r="J1642" s="198">
        <v>6.5</v>
      </c>
      <c r="K1642" s="198">
        <v>-1.5</v>
      </c>
      <c r="L1642" s="198">
        <v>5.4</v>
      </c>
      <c r="M1642" s="198">
        <v>10.6</v>
      </c>
      <c r="N1642" s="206">
        <v>13.7</v>
      </c>
    </row>
    <row r="1643" spans="1:14">
      <c r="A1643" s="205" t="s">
        <v>986</v>
      </c>
      <c r="B1643" s="197">
        <v>3</v>
      </c>
      <c r="C1643" s="198">
        <v>19.7</v>
      </c>
      <c r="D1643" s="198">
        <v>19.7</v>
      </c>
      <c r="E1643" s="198">
        <v>14.6</v>
      </c>
      <c r="F1643" s="198">
        <v>13.4</v>
      </c>
      <c r="G1643" s="198">
        <v>7.8</v>
      </c>
      <c r="H1643" s="198">
        <v>1.8</v>
      </c>
      <c r="I1643" s="198">
        <v>-13.3</v>
      </c>
      <c r="J1643" s="198">
        <v>1.7</v>
      </c>
      <c r="K1643" s="198">
        <v>1.1000000000000001</v>
      </c>
      <c r="L1643" s="198">
        <v>11.5</v>
      </c>
      <c r="M1643" s="198">
        <v>10.5</v>
      </c>
      <c r="N1643" s="206">
        <v>14.4</v>
      </c>
    </row>
    <row r="1644" spans="1:14">
      <c r="A1644" s="205" t="s">
        <v>986</v>
      </c>
      <c r="B1644" s="197">
        <v>4</v>
      </c>
      <c r="C1644" s="198">
        <v>21.8</v>
      </c>
      <c r="D1644" s="198">
        <v>20.7</v>
      </c>
      <c r="E1644" s="198">
        <v>11.9</v>
      </c>
      <c r="F1644" s="198">
        <v>12.6</v>
      </c>
      <c r="G1644" s="198">
        <v>2.7</v>
      </c>
      <c r="H1644" s="198">
        <v>3.7</v>
      </c>
      <c r="I1644" s="198">
        <v>-9.6999999999999993</v>
      </c>
      <c r="J1644" s="198">
        <v>0.4</v>
      </c>
      <c r="K1644" s="198">
        <v>1.3</v>
      </c>
      <c r="L1644" s="198">
        <v>11.4</v>
      </c>
      <c r="M1644" s="198">
        <v>8.8000000000000007</v>
      </c>
      <c r="N1644" s="206">
        <v>15.2</v>
      </c>
    </row>
    <row r="1645" spans="1:14">
      <c r="A1645" s="205" t="s">
        <v>986</v>
      </c>
      <c r="B1645" s="197">
        <v>5</v>
      </c>
      <c r="C1645" s="198">
        <v>22.7</v>
      </c>
      <c r="D1645" s="198">
        <v>21.7</v>
      </c>
      <c r="E1645" s="198">
        <v>11.3</v>
      </c>
      <c r="F1645" s="198">
        <v>10.1</v>
      </c>
      <c r="G1645" s="198">
        <v>2.8</v>
      </c>
      <c r="H1645" s="198">
        <v>2.8</v>
      </c>
      <c r="I1645" s="198">
        <v>-7.3</v>
      </c>
      <c r="J1645" s="198">
        <v>-0.4</v>
      </c>
      <c r="K1645" s="198">
        <v>4.2</v>
      </c>
      <c r="L1645" s="198">
        <v>12.9</v>
      </c>
      <c r="M1645" s="198">
        <v>11.3</v>
      </c>
      <c r="N1645" s="206">
        <v>16.100000000000001</v>
      </c>
    </row>
    <row r="1646" spans="1:14">
      <c r="A1646" s="205" t="s">
        <v>986</v>
      </c>
      <c r="B1646" s="197">
        <v>6</v>
      </c>
      <c r="C1646" s="198">
        <v>20.7</v>
      </c>
      <c r="D1646" s="198">
        <v>22</v>
      </c>
      <c r="E1646" s="198">
        <v>9.4</v>
      </c>
      <c r="F1646" s="198">
        <v>11.1</v>
      </c>
      <c r="G1646" s="198">
        <v>10</v>
      </c>
      <c r="H1646" s="198">
        <v>1.3</v>
      </c>
      <c r="I1646" s="198">
        <v>-4.4000000000000004</v>
      </c>
      <c r="J1646" s="198">
        <v>2.7</v>
      </c>
      <c r="K1646" s="198">
        <v>1</v>
      </c>
      <c r="L1646" s="198">
        <v>7.5</v>
      </c>
      <c r="M1646" s="198">
        <v>10.8</v>
      </c>
      <c r="N1646" s="206">
        <v>12.6</v>
      </c>
    </row>
    <row r="1647" spans="1:14">
      <c r="A1647" s="205" t="s">
        <v>986</v>
      </c>
      <c r="B1647" s="197">
        <v>7</v>
      </c>
      <c r="C1647" s="198">
        <v>21.5</v>
      </c>
      <c r="D1647" s="198">
        <v>23.4</v>
      </c>
      <c r="E1647" s="198">
        <v>8.4</v>
      </c>
      <c r="F1647" s="198">
        <v>9.6</v>
      </c>
      <c r="G1647" s="198">
        <v>9.8000000000000007</v>
      </c>
      <c r="H1647" s="198">
        <v>2.9</v>
      </c>
      <c r="I1647" s="198">
        <v>-2.6</v>
      </c>
      <c r="J1647" s="198">
        <v>4.2</v>
      </c>
      <c r="K1647" s="198">
        <v>0.9</v>
      </c>
      <c r="L1647" s="198">
        <v>7.4</v>
      </c>
      <c r="M1647" s="198">
        <v>13</v>
      </c>
      <c r="N1647" s="206">
        <v>11.5</v>
      </c>
    </row>
    <row r="1648" spans="1:14">
      <c r="A1648" s="205" t="s">
        <v>986</v>
      </c>
      <c r="B1648" s="197">
        <v>8</v>
      </c>
      <c r="C1648" s="198">
        <v>17.8</v>
      </c>
      <c r="D1648" s="198">
        <v>24.3</v>
      </c>
      <c r="E1648" s="198">
        <v>9.3000000000000007</v>
      </c>
      <c r="F1648" s="198">
        <v>8.4</v>
      </c>
      <c r="G1648" s="198">
        <v>7.6</v>
      </c>
      <c r="H1648" s="198">
        <v>3.5</v>
      </c>
      <c r="I1648" s="198">
        <v>-0.7</v>
      </c>
      <c r="J1648" s="198">
        <v>5.3</v>
      </c>
      <c r="K1648" s="198">
        <v>1</v>
      </c>
      <c r="L1648" s="198">
        <v>5.5</v>
      </c>
      <c r="M1648" s="198">
        <v>11.7</v>
      </c>
      <c r="N1648" s="206">
        <v>13.9</v>
      </c>
    </row>
    <row r="1649" spans="1:14">
      <c r="A1649" s="205" t="s">
        <v>986</v>
      </c>
      <c r="B1649" s="197">
        <v>9</v>
      </c>
      <c r="C1649" s="198">
        <v>11.6</v>
      </c>
      <c r="D1649" s="198">
        <v>24.7</v>
      </c>
      <c r="E1649" s="198">
        <v>7.8</v>
      </c>
      <c r="F1649" s="198">
        <v>6.5</v>
      </c>
      <c r="G1649" s="198">
        <v>11.4</v>
      </c>
      <c r="H1649" s="198">
        <v>3.2</v>
      </c>
      <c r="I1649" s="198">
        <v>-2.2000000000000002</v>
      </c>
      <c r="J1649" s="198">
        <v>6.4</v>
      </c>
      <c r="K1649" s="198">
        <v>1.1000000000000001</v>
      </c>
      <c r="L1649" s="198">
        <v>3.6</v>
      </c>
      <c r="M1649" s="198">
        <v>10.8</v>
      </c>
      <c r="N1649" s="206">
        <v>12.7</v>
      </c>
    </row>
    <row r="1650" spans="1:14">
      <c r="A1650" s="205" t="s">
        <v>986</v>
      </c>
      <c r="B1650" s="197">
        <v>10</v>
      </c>
      <c r="C1650" s="198">
        <v>11.1</v>
      </c>
      <c r="D1650" s="198">
        <v>22.5</v>
      </c>
      <c r="E1650" s="198">
        <v>11.3</v>
      </c>
      <c r="F1650" s="198">
        <v>4.5999999999999996</v>
      </c>
      <c r="G1650" s="198">
        <v>11.1</v>
      </c>
      <c r="H1650" s="198">
        <v>-1.8</v>
      </c>
      <c r="I1650" s="198">
        <v>0.5</v>
      </c>
      <c r="J1650" s="198">
        <v>1.1000000000000001</v>
      </c>
      <c r="K1650" s="198">
        <v>3.2</v>
      </c>
      <c r="L1650" s="198">
        <v>4.5</v>
      </c>
      <c r="M1650" s="198">
        <v>10.6</v>
      </c>
      <c r="N1650" s="206">
        <v>14.3</v>
      </c>
    </row>
    <row r="1651" spans="1:14">
      <c r="A1651" s="205" t="s">
        <v>986</v>
      </c>
      <c r="B1651" s="197">
        <v>11</v>
      </c>
      <c r="C1651" s="198">
        <v>15.5</v>
      </c>
      <c r="D1651" s="198">
        <v>23.6</v>
      </c>
      <c r="E1651" s="198">
        <v>12.2</v>
      </c>
      <c r="F1651" s="198">
        <v>2.6</v>
      </c>
      <c r="G1651" s="198">
        <v>11.7</v>
      </c>
      <c r="H1651" s="198">
        <v>-0.7</v>
      </c>
      <c r="I1651" s="198">
        <v>0.7</v>
      </c>
      <c r="J1651" s="198">
        <v>1</v>
      </c>
      <c r="K1651" s="198">
        <v>2</v>
      </c>
      <c r="L1651" s="198">
        <v>7.1</v>
      </c>
      <c r="M1651" s="198">
        <v>11.9</v>
      </c>
      <c r="N1651" s="206">
        <v>11.8</v>
      </c>
    </row>
    <row r="1652" spans="1:14">
      <c r="A1652" s="205" t="s">
        <v>986</v>
      </c>
      <c r="B1652" s="197">
        <v>12</v>
      </c>
      <c r="C1652" s="198">
        <v>19.100000000000001</v>
      </c>
      <c r="D1652" s="198">
        <v>22.4</v>
      </c>
      <c r="E1652" s="198">
        <v>11.7</v>
      </c>
      <c r="F1652" s="198">
        <v>-0.5</v>
      </c>
      <c r="G1652" s="198">
        <v>4.8</v>
      </c>
      <c r="H1652" s="198">
        <v>0.3</v>
      </c>
      <c r="I1652" s="198">
        <v>2</v>
      </c>
      <c r="J1652" s="198">
        <v>-0.2</v>
      </c>
      <c r="K1652" s="198">
        <v>1.4</v>
      </c>
      <c r="L1652" s="198">
        <v>5.9</v>
      </c>
      <c r="M1652" s="198">
        <v>14.7</v>
      </c>
      <c r="N1652" s="206">
        <v>14.5</v>
      </c>
    </row>
    <row r="1653" spans="1:14">
      <c r="A1653" s="205" t="s">
        <v>986</v>
      </c>
      <c r="B1653" s="197">
        <v>13</v>
      </c>
      <c r="C1653" s="198">
        <v>15</v>
      </c>
      <c r="D1653" s="198">
        <v>22.3</v>
      </c>
      <c r="E1653" s="198">
        <v>16.5</v>
      </c>
      <c r="F1653" s="198">
        <v>2.6</v>
      </c>
      <c r="G1653" s="198">
        <v>4.9000000000000004</v>
      </c>
      <c r="H1653" s="198">
        <v>2.4</v>
      </c>
      <c r="I1653" s="198">
        <v>0.9</v>
      </c>
      <c r="J1653" s="198">
        <v>-1.1000000000000001</v>
      </c>
      <c r="K1653" s="198">
        <v>0.2</v>
      </c>
      <c r="L1653" s="198">
        <v>11</v>
      </c>
      <c r="M1653" s="198">
        <v>11.6</v>
      </c>
      <c r="N1653" s="206">
        <v>15.6</v>
      </c>
    </row>
    <row r="1654" spans="1:14">
      <c r="A1654" s="205" t="s">
        <v>986</v>
      </c>
      <c r="B1654" s="197">
        <v>14</v>
      </c>
      <c r="C1654" s="198">
        <v>17</v>
      </c>
      <c r="D1654" s="198">
        <v>20.9</v>
      </c>
      <c r="E1654" s="198">
        <v>17</v>
      </c>
      <c r="F1654" s="198">
        <v>6</v>
      </c>
      <c r="G1654" s="198">
        <v>4</v>
      </c>
      <c r="H1654" s="198">
        <v>-2.9</v>
      </c>
      <c r="I1654" s="198">
        <v>-2.5</v>
      </c>
      <c r="J1654" s="198">
        <v>3.5</v>
      </c>
      <c r="K1654" s="198">
        <v>0.7</v>
      </c>
      <c r="L1654" s="198">
        <v>7.9</v>
      </c>
      <c r="M1654" s="198">
        <v>11.9</v>
      </c>
      <c r="N1654" s="206">
        <v>13.9</v>
      </c>
    </row>
    <row r="1655" spans="1:14">
      <c r="A1655" s="205" t="s">
        <v>986</v>
      </c>
      <c r="B1655" s="197">
        <v>15</v>
      </c>
      <c r="C1655" s="198">
        <v>16.899999999999999</v>
      </c>
      <c r="D1655" s="198">
        <v>22.3</v>
      </c>
      <c r="E1655" s="198">
        <v>14.7</v>
      </c>
      <c r="F1655" s="198">
        <v>7.4</v>
      </c>
      <c r="G1655" s="198">
        <v>6.9</v>
      </c>
      <c r="H1655" s="198">
        <v>0.9</v>
      </c>
      <c r="I1655" s="198">
        <v>-1.3</v>
      </c>
      <c r="J1655" s="198">
        <v>3.7</v>
      </c>
      <c r="K1655" s="198">
        <v>-1.1000000000000001</v>
      </c>
      <c r="L1655" s="198">
        <v>8.1</v>
      </c>
      <c r="M1655" s="198">
        <v>5.6</v>
      </c>
      <c r="N1655" s="206">
        <v>12.5</v>
      </c>
    </row>
    <row r="1656" spans="1:14">
      <c r="A1656" s="205" t="s">
        <v>986</v>
      </c>
      <c r="B1656" s="197">
        <v>16</v>
      </c>
      <c r="C1656" s="198">
        <v>19.399999999999999</v>
      </c>
      <c r="D1656" s="198">
        <v>19.3</v>
      </c>
      <c r="E1656" s="198">
        <v>14.9</v>
      </c>
      <c r="F1656" s="198">
        <v>10.8</v>
      </c>
      <c r="G1656" s="198">
        <v>5.7</v>
      </c>
      <c r="H1656" s="198">
        <v>1.4</v>
      </c>
      <c r="I1656" s="198">
        <v>-4</v>
      </c>
      <c r="J1656" s="198">
        <v>0.2</v>
      </c>
      <c r="K1656" s="198">
        <v>-1.2</v>
      </c>
      <c r="L1656" s="198">
        <v>10.3</v>
      </c>
      <c r="M1656" s="198">
        <v>4.5999999999999996</v>
      </c>
      <c r="N1656" s="206">
        <v>16.399999999999999</v>
      </c>
    </row>
    <row r="1657" spans="1:14">
      <c r="A1657" s="205" t="s">
        <v>986</v>
      </c>
      <c r="B1657" s="197">
        <v>17</v>
      </c>
      <c r="C1657" s="198">
        <v>21.9</v>
      </c>
      <c r="D1657" s="198">
        <v>17.100000000000001</v>
      </c>
      <c r="E1657" s="198">
        <v>22.4</v>
      </c>
      <c r="F1657" s="198">
        <v>5.7</v>
      </c>
      <c r="G1657" s="198">
        <v>8</v>
      </c>
      <c r="H1657" s="198">
        <v>0</v>
      </c>
      <c r="I1657" s="198">
        <v>-7.8</v>
      </c>
      <c r="J1657" s="198">
        <v>1</v>
      </c>
      <c r="K1657" s="198">
        <v>0.4</v>
      </c>
      <c r="L1657" s="198">
        <v>11</v>
      </c>
      <c r="M1657" s="198">
        <v>6.5</v>
      </c>
      <c r="N1657" s="206">
        <v>14.7</v>
      </c>
    </row>
    <row r="1658" spans="1:14">
      <c r="A1658" s="205" t="s">
        <v>986</v>
      </c>
      <c r="B1658" s="197">
        <v>18</v>
      </c>
      <c r="C1658" s="198">
        <v>23.6</v>
      </c>
      <c r="D1658" s="198">
        <v>17.8</v>
      </c>
      <c r="E1658" s="198">
        <v>13.7</v>
      </c>
      <c r="F1658" s="198">
        <v>3</v>
      </c>
      <c r="G1658" s="198">
        <v>9.6</v>
      </c>
      <c r="H1658" s="198">
        <v>2.5</v>
      </c>
      <c r="I1658" s="198">
        <v>-6.7</v>
      </c>
      <c r="J1658" s="198">
        <v>4.8</v>
      </c>
      <c r="K1658" s="198">
        <v>2.8</v>
      </c>
      <c r="L1658" s="198">
        <v>5.3</v>
      </c>
      <c r="M1658" s="198">
        <v>8.1</v>
      </c>
      <c r="N1658" s="206">
        <v>14.8</v>
      </c>
    </row>
    <row r="1659" spans="1:14">
      <c r="A1659" s="205" t="s">
        <v>986</v>
      </c>
      <c r="B1659" s="197">
        <v>19</v>
      </c>
      <c r="C1659" s="198">
        <v>21.7</v>
      </c>
      <c r="D1659" s="198">
        <v>15</v>
      </c>
      <c r="E1659" s="198">
        <v>11.7</v>
      </c>
      <c r="F1659" s="198">
        <v>6.6</v>
      </c>
      <c r="G1659" s="198">
        <v>8.5</v>
      </c>
      <c r="H1659" s="198">
        <v>2</v>
      </c>
      <c r="I1659" s="198">
        <v>-8.3000000000000007</v>
      </c>
      <c r="J1659" s="198">
        <v>0.4</v>
      </c>
      <c r="K1659" s="198">
        <v>-0.5</v>
      </c>
      <c r="L1659" s="198">
        <v>4.9000000000000004</v>
      </c>
      <c r="M1659" s="198">
        <v>9.9</v>
      </c>
      <c r="N1659" s="206">
        <v>18.2</v>
      </c>
    </row>
    <row r="1660" spans="1:14">
      <c r="A1660" s="205" t="s">
        <v>986</v>
      </c>
      <c r="B1660" s="197">
        <v>20</v>
      </c>
      <c r="C1660" s="198">
        <v>18.600000000000001</v>
      </c>
      <c r="D1660" s="198">
        <v>13.1</v>
      </c>
      <c r="E1660" s="198">
        <v>8.6999999999999993</v>
      </c>
      <c r="F1660" s="198">
        <v>4.9000000000000004</v>
      </c>
      <c r="G1660" s="198">
        <v>4.5999999999999996</v>
      </c>
      <c r="H1660" s="198">
        <v>1.2</v>
      </c>
      <c r="I1660" s="198">
        <v>-6.6</v>
      </c>
      <c r="J1660" s="198">
        <v>1.1000000000000001</v>
      </c>
      <c r="K1660" s="198">
        <v>2</v>
      </c>
      <c r="L1660" s="198">
        <v>5.8</v>
      </c>
      <c r="M1660" s="198">
        <v>10.4</v>
      </c>
      <c r="N1660" s="206">
        <v>13.6</v>
      </c>
    </row>
    <row r="1661" spans="1:14">
      <c r="A1661" s="205" t="s">
        <v>986</v>
      </c>
      <c r="B1661" s="197">
        <v>21</v>
      </c>
      <c r="C1661" s="198">
        <v>22.2</v>
      </c>
      <c r="D1661" s="198">
        <v>14.1</v>
      </c>
      <c r="E1661" s="198">
        <v>7.2</v>
      </c>
      <c r="F1661" s="198">
        <v>6.3</v>
      </c>
      <c r="G1661" s="198">
        <v>-0.2</v>
      </c>
      <c r="H1661" s="198">
        <v>1</v>
      </c>
      <c r="I1661" s="198">
        <v>-8.6999999999999993</v>
      </c>
      <c r="J1661" s="198">
        <v>6.8</v>
      </c>
      <c r="K1661" s="198">
        <v>3.7</v>
      </c>
      <c r="L1661" s="198">
        <v>7.3</v>
      </c>
      <c r="M1661" s="198">
        <v>12.9</v>
      </c>
      <c r="N1661" s="206">
        <v>14.4</v>
      </c>
    </row>
    <row r="1662" spans="1:14">
      <c r="A1662" s="205" t="s">
        <v>986</v>
      </c>
      <c r="B1662" s="197">
        <v>22</v>
      </c>
      <c r="C1662" s="198">
        <v>23.9</v>
      </c>
      <c r="D1662" s="198">
        <v>12.9</v>
      </c>
      <c r="E1662" s="198">
        <v>10.3</v>
      </c>
      <c r="F1662" s="198">
        <v>6.3</v>
      </c>
      <c r="G1662" s="198">
        <v>-0.7</v>
      </c>
      <c r="H1662" s="198">
        <v>6.4</v>
      </c>
      <c r="I1662" s="198">
        <v>-13</v>
      </c>
      <c r="J1662" s="198">
        <v>9.4</v>
      </c>
      <c r="K1662" s="198">
        <v>2.5</v>
      </c>
      <c r="L1662" s="198">
        <v>5.2</v>
      </c>
      <c r="M1662" s="198">
        <v>14.7</v>
      </c>
      <c r="N1662" s="206">
        <v>18</v>
      </c>
    </row>
    <row r="1663" spans="1:14">
      <c r="A1663" s="205" t="s">
        <v>986</v>
      </c>
      <c r="B1663" s="197">
        <v>23</v>
      </c>
      <c r="C1663" s="198">
        <v>20.5</v>
      </c>
      <c r="D1663" s="198">
        <v>13.6</v>
      </c>
      <c r="E1663" s="198">
        <v>12.6</v>
      </c>
      <c r="F1663" s="198">
        <v>4.5999999999999996</v>
      </c>
      <c r="G1663" s="198">
        <v>-3.8</v>
      </c>
      <c r="H1663" s="198">
        <v>6.4</v>
      </c>
      <c r="I1663" s="198">
        <v>-6.7</v>
      </c>
      <c r="J1663" s="198">
        <v>0.7</v>
      </c>
      <c r="K1663" s="198">
        <v>1.7</v>
      </c>
      <c r="L1663" s="198">
        <v>6.8</v>
      </c>
      <c r="M1663" s="198">
        <v>17.8</v>
      </c>
      <c r="N1663" s="206">
        <v>19.5</v>
      </c>
    </row>
    <row r="1664" spans="1:14">
      <c r="A1664" s="205" t="s">
        <v>986</v>
      </c>
      <c r="B1664" s="197">
        <v>24</v>
      </c>
      <c r="C1664" s="198">
        <v>21.3</v>
      </c>
      <c r="D1664" s="198">
        <v>19.3</v>
      </c>
      <c r="E1664" s="198">
        <v>13.8</v>
      </c>
      <c r="F1664" s="198">
        <v>6.4</v>
      </c>
      <c r="G1664" s="198">
        <v>-4.8</v>
      </c>
      <c r="H1664" s="198">
        <v>3</v>
      </c>
      <c r="I1664" s="198">
        <v>-1.1000000000000001</v>
      </c>
      <c r="J1664" s="198">
        <v>-1.5</v>
      </c>
      <c r="K1664" s="198">
        <v>1.6</v>
      </c>
      <c r="L1664" s="198">
        <v>1</v>
      </c>
      <c r="M1664" s="198">
        <v>17</v>
      </c>
      <c r="N1664" s="206">
        <v>21.7</v>
      </c>
    </row>
    <row r="1665" spans="1:14">
      <c r="A1665" s="205" t="s">
        <v>986</v>
      </c>
      <c r="B1665" s="197">
        <v>25</v>
      </c>
      <c r="C1665" s="198">
        <v>19.8</v>
      </c>
      <c r="D1665" s="198">
        <v>13.5</v>
      </c>
      <c r="E1665" s="198">
        <v>13.7</v>
      </c>
      <c r="F1665" s="198">
        <v>7.4</v>
      </c>
      <c r="G1665" s="198">
        <v>-2.1</v>
      </c>
      <c r="H1665" s="198">
        <v>3.1</v>
      </c>
      <c r="I1665" s="198">
        <v>1.4</v>
      </c>
      <c r="J1665" s="198">
        <v>-3.3</v>
      </c>
      <c r="K1665" s="198">
        <v>3.1</v>
      </c>
      <c r="L1665" s="198">
        <v>-0.1</v>
      </c>
      <c r="M1665" s="198">
        <v>16.600000000000001</v>
      </c>
      <c r="N1665" s="206">
        <v>22.6</v>
      </c>
    </row>
    <row r="1666" spans="1:14">
      <c r="A1666" s="205" t="s">
        <v>986</v>
      </c>
      <c r="B1666" s="197">
        <v>26</v>
      </c>
      <c r="C1666" s="198">
        <v>13.5</v>
      </c>
      <c r="D1666" s="198">
        <v>13.6</v>
      </c>
      <c r="E1666" s="198">
        <v>10.3</v>
      </c>
      <c r="F1666" s="198">
        <v>3.1</v>
      </c>
      <c r="G1666" s="198">
        <v>0.1</v>
      </c>
      <c r="H1666" s="198">
        <v>8.3000000000000007</v>
      </c>
      <c r="I1666" s="198">
        <v>3.5</v>
      </c>
      <c r="J1666" s="198">
        <v>-2.7</v>
      </c>
      <c r="K1666" s="198">
        <v>3.5</v>
      </c>
      <c r="L1666" s="198">
        <v>3.7</v>
      </c>
      <c r="M1666" s="198">
        <v>14.7</v>
      </c>
      <c r="N1666" s="206">
        <v>16.5</v>
      </c>
    </row>
    <row r="1667" spans="1:14">
      <c r="A1667" s="205" t="s">
        <v>986</v>
      </c>
      <c r="B1667" s="197">
        <v>27</v>
      </c>
      <c r="C1667" s="198">
        <v>13.8</v>
      </c>
      <c r="D1667" s="198">
        <v>20.399999999999999</v>
      </c>
      <c r="E1667" s="198">
        <v>9.1999999999999993</v>
      </c>
      <c r="F1667" s="198">
        <v>3.7</v>
      </c>
      <c r="G1667" s="198">
        <v>-0.8</v>
      </c>
      <c r="H1667" s="198">
        <v>7.2</v>
      </c>
      <c r="I1667" s="198">
        <v>5.3</v>
      </c>
      <c r="J1667" s="198">
        <v>-1.5</v>
      </c>
      <c r="K1667" s="198">
        <v>3</v>
      </c>
      <c r="L1667" s="198">
        <v>2</v>
      </c>
      <c r="M1667" s="198">
        <v>14.8</v>
      </c>
      <c r="N1667" s="206">
        <v>14.1</v>
      </c>
    </row>
    <row r="1668" spans="1:14">
      <c r="A1668" s="205" t="s">
        <v>986</v>
      </c>
      <c r="B1668" s="197">
        <v>28</v>
      </c>
      <c r="C1668" s="198">
        <v>16.600000000000001</v>
      </c>
      <c r="D1668" s="198">
        <v>21.5</v>
      </c>
      <c r="E1668" s="198">
        <v>8</v>
      </c>
      <c r="F1668" s="198">
        <v>6.2</v>
      </c>
      <c r="G1668" s="198">
        <v>-0.1</v>
      </c>
      <c r="H1668" s="198">
        <v>4</v>
      </c>
      <c r="I1668" s="198">
        <v>2.5</v>
      </c>
      <c r="J1668" s="198">
        <v>2.4</v>
      </c>
      <c r="K1668" s="198">
        <v>7.9</v>
      </c>
      <c r="L1668" s="198">
        <v>1.3</v>
      </c>
      <c r="M1668" s="198">
        <v>16.8</v>
      </c>
      <c r="N1668" s="206">
        <v>15.9</v>
      </c>
    </row>
    <row r="1669" spans="1:14">
      <c r="A1669" s="205" t="s">
        <v>986</v>
      </c>
      <c r="B1669" s="197">
        <v>29</v>
      </c>
      <c r="C1669" s="198">
        <v>15.4</v>
      </c>
      <c r="D1669" s="198">
        <v>17.7</v>
      </c>
      <c r="E1669" s="198">
        <v>8.4</v>
      </c>
      <c r="F1669" s="198">
        <v>8</v>
      </c>
      <c r="G1669" s="198">
        <v>1.3</v>
      </c>
      <c r="H1669" s="198">
        <v>-0.6</v>
      </c>
      <c r="I1669" s="198">
        <v>2.2999999999999998</v>
      </c>
      <c r="J1669" s="198">
        <v>0.5</v>
      </c>
      <c r="K1669" s="198">
        <v>6.4</v>
      </c>
      <c r="L1669" s="198">
        <v>4</v>
      </c>
      <c r="M1669" s="198">
        <v>15.8</v>
      </c>
      <c r="N1669" s="206">
        <v>17.5</v>
      </c>
    </row>
    <row r="1670" spans="1:14">
      <c r="A1670" s="205" t="s">
        <v>986</v>
      </c>
      <c r="B1670" s="197">
        <v>30</v>
      </c>
      <c r="C1670" s="198">
        <v>12.5</v>
      </c>
      <c r="D1670" s="198">
        <v>20.6</v>
      </c>
      <c r="E1670" s="198">
        <v>4.7</v>
      </c>
      <c r="F1670" s="198">
        <v>5.5</v>
      </c>
      <c r="G1670" s="198">
        <v>3</v>
      </c>
      <c r="H1670" s="198">
        <v>-8.1999999999999993</v>
      </c>
      <c r="I1670" s="198">
        <v>3.3</v>
      </c>
      <c r="J1670" s="198"/>
      <c r="K1670" s="198">
        <v>7.4</v>
      </c>
      <c r="L1670" s="198">
        <v>7.1</v>
      </c>
      <c r="M1670" s="198">
        <v>15.8</v>
      </c>
      <c r="N1670" s="206">
        <v>19.7</v>
      </c>
    </row>
    <row r="1671" spans="1:14" ht="15" thickBot="1">
      <c r="A1671" s="213" t="s">
        <v>986</v>
      </c>
      <c r="B1671" s="214">
        <v>31</v>
      </c>
      <c r="C1671" s="215">
        <v>12.4</v>
      </c>
      <c r="D1671" s="215">
        <v>20.100000000000001</v>
      </c>
      <c r="E1671" s="215"/>
      <c r="F1671" s="215">
        <v>6.9</v>
      </c>
      <c r="G1671" s="215"/>
      <c r="H1671" s="215">
        <v>-5.5</v>
      </c>
      <c r="I1671" s="215">
        <v>0.8</v>
      </c>
      <c r="J1671" s="215"/>
      <c r="K1671" s="215">
        <v>8.6</v>
      </c>
      <c r="L1671" s="215"/>
      <c r="M1671" s="215">
        <v>16.8</v>
      </c>
      <c r="N1671" s="216"/>
    </row>
    <row r="1672" spans="1:14">
      <c r="A1672" s="217" t="s">
        <v>652</v>
      </c>
      <c r="B1672" s="218" t="s">
        <v>211</v>
      </c>
      <c r="C1672" s="219">
        <v>0</v>
      </c>
      <c r="D1672" s="219">
        <v>0</v>
      </c>
      <c r="E1672" s="219">
        <v>20</v>
      </c>
      <c r="F1672" s="219">
        <v>30</v>
      </c>
      <c r="G1672" s="219">
        <v>31</v>
      </c>
      <c r="H1672" s="219">
        <v>31</v>
      </c>
      <c r="I1672" s="219">
        <v>31</v>
      </c>
      <c r="J1672" s="219">
        <v>29</v>
      </c>
      <c r="K1672" s="219">
        <v>31</v>
      </c>
      <c r="L1672" s="219">
        <v>31</v>
      </c>
      <c r="M1672" s="219">
        <v>19</v>
      </c>
      <c r="N1672" s="220">
        <v>6</v>
      </c>
    </row>
    <row r="1673" spans="1:14" ht="15" thickBot="1">
      <c r="A1673" s="209" t="s">
        <v>651</v>
      </c>
      <c r="B1673" s="210" t="s">
        <v>650</v>
      </c>
      <c r="C1673" s="211">
        <v>18.129032258064512</v>
      </c>
      <c r="D1673" s="211">
        <v>19.112903225806459</v>
      </c>
      <c r="E1673" s="211">
        <v>12.043333333333331</v>
      </c>
      <c r="F1673" s="211">
        <v>6.5258064516129037</v>
      </c>
      <c r="G1673" s="211">
        <v>4.4666666666666668</v>
      </c>
      <c r="H1673" s="211">
        <v>1.9161290322580646</v>
      </c>
      <c r="I1673" s="211">
        <v>-3.1451612903225805</v>
      </c>
      <c r="J1673" s="211">
        <v>1.9827586206896552</v>
      </c>
      <c r="K1673" s="211">
        <v>2.1709677419354838</v>
      </c>
      <c r="L1673" s="211">
        <v>6.1866666666666683</v>
      </c>
      <c r="M1673" s="211">
        <v>12.148387096774194</v>
      </c>
      <c r="N1673" s="212">
        <v>15.56</v>
      </c>
    </row>
    <row r="1674" spans="1:14">
      <c r="B1674" s="108"/>
      <c r="C1674" s="105"/>
      <c r="D1674" s="105"/>
      <c r="E1674" s="107"/>
      <c r="F1674" s="105"/>
      <c r="G1674" s="105"/>
      <c r="H1674" s="106"/>
      <c r="I1674" s="105"/>
      <c r="J1674" s="105"/>
      <c r="K1674" s="105"/>
      <c r="L1674" s="105"/>
      <c r="M1674" s="105"/>
      <c r="N1674" s="105"/>
    </row>
    <row r="1675" spans="1:14" ht="15" thickBot="1">
      <c r="A1675" s="96" t="s">
        <v>1152</v>
      </c>
      <c r="C1675" s="105"/>
      <c r="D1675" s="105"/>
      <c r="E1675" s="107"/>
      <c r="F1675" s="105"/>
      <c r="G1675" s="105"/>
      <c r="H1675" s="106"/>
      <c r="I1675" s="105"/>
      <c r="J1675" s="105"/>
      <c r="K1675" s="105"/>
      <c r="L1675" s="105"/>
      <c r="M1675" s="105"/>
      <c r="N1675" s="105"/>
    </row>
    <row r="1676" spans="1:14">
      <c r="A1676" s="109"/>
      <c r="B1676" s="233" t="s">
        <v>236</v>
      </c>
      <c r="C1676" s="234" t="s">
        <v>666</v>
      </c>
      <c r="D1676" s="234" t="s">
        <v>666</v>
      </c>
      <c r="E1676" s="234" t="s">
        <v>666</v>
      </c>
      <c r="F1676" s="234" t="s">
        <v>666</v>
      </c>
      <c r="G1676" s="234" t="s">
        <v>666</v>
      </c>
      <c r="H1676" s="234" t="s">
        <v>666</v>
      </c>
      <c r="I1676" s="234" t="s">
        <v>1108</v>
      </c>
      <c r="J1676" s="234" t="s">
        <v>1108</v>
      </c>
      <c r="K1676" s="234" t="s">
        <v>1108</v>
      </c>
      <c r="L1676" s="234" t="s">
        <v>1108</v>
      </c>
      <c r="M1676" s="234" t="s">
        <v>1108</v>
      </c>
      <c r="N1676" s="235" t="s">
        <v>1108</v>
      </c>
    </row>
    <row r="1677" spans="1:14" ht="15" thickBot="1">
      <c r="A1677" s="109"/>
      <c r="B1677" s="238" t="s">
        <v>195</v>
      </c>
      <c r="C1677" s="236" t="s">
        <v>665</v>
      </c>
      <c r="D1677" s="236" t="s">
        <v>664</v>
      </c>
      <c r="E1677" s="236" t="s">
        <v>663</v>
      </c>
      <c r="F1677" s="236" t="s">
        <v>662</v>
      </c>
      <c r="G1677" s="236" t="s">
        <v>661</v>
      </c>
      <c r="H1677" s="236" t="s">
        <v>660</v>
      </c>
      <c r="I1677" s="236" t="s">
        <v>659</v>
      </c>
      <c r="J1677" s="236" t="s">
        <v>658</v>
      </c>
      <c r="K1677" s="236" t="s">
        <v>657</v>
      </c>
      <c r="L1677" s="236" t="s">
        <v>656</v>
      </c>
      <c r="M1677" s="236" t="s">
        <v>655</v>
      </c>
      <c r="N1677" s="237" t="s">
        <v>654</v>
      </c>
    </row>
    <row r="1678" spans="1:14" ht="15" thickBot="1">
      <c r="A1678" s="195" t="s">
        <v>742</v>
      </c>
      <c r="B1678" s="196" t="s">
        <v>653</v>
      </c>
    </row>
    <row r="1679" spans="1:14">
      <c r="A1679" s="201" t="s">
        <v>991</v>
      </c>
      <c r="B1679" s="202">
        <v>1</v>
      </c>
      <c r="C1679" s="203">
        <v>21.8</v>
      </c>
      <c r="D1679" s="203">
        <v>20.2</v>
      </c>
      <c r="E1679" s="203">
        <v>24.4</v>
      </c>
      <c r="F1679" s="203">
        <v>7.8</v>
      </c>
      <c r="G1679" s="203">
        <v>4.3</v>
      </c>
      <c r="H1679" s="203">
        <v>7.6</v>
      </c>
      <c r="I1679" s="203">
        <v>-3.2</v>
      </c>
      <c r="J1679" s="203">
        <v>5.9</v>
      </c>
      <c r="K1679" s="203">
        <v>1</v>
      </c>
      <c r="L1679" s="203">
        <v>5.4</v>
      </c>
      <c r="M1679" s="203">
        <v>13</v>
      </c>
      <c r="N1679" s="204">
        <v>18.2</v>
      </c>
    </row>
    <row r="1680" spans="1:14">
      <c r="A1680" s="205" t="s">
        <v>991</v>
      </c>
      <c r="B1680" s="197">
        <v>2</v>
      </c>
      <c r="C1680" s="198">
        <v>22.7</v>
      </c>
      <c r="D1680" s="198">
        <v>19.899999999999999</v>
      </c>
      <c r="E1680" s="198">
        <v>18</v>
      </c>
      <c r="F1680" s="198">
        <v>10.1</v>
      </c>
      <c r="G1680" s="198">
        <v>3.2</v>
      </c>
      <c r="H1680" s="198">
        <v>5.3</v>
      </c>
      <c r="I1680" s="198">
        <v>-5.4</v>
      </c>
      <c r="J1680" s="198">
        <v>8.5</v>
      </c>
      <c r="K1680" s="198">
        <v>2.9</v>
      </c>
      <c r="L1680" s="198">
        <v>8.4</v>
      </c>
      <c r="M1680" s="198">
        <v>13.7</v>
      </c>
      <c r="N1680" s="206">
        <v>16.399999999999999</v>
      </c>
    </row>
    <row r="1681" spans="1:14">
      <c r="A1681" s="205" t="s">
        <v>991</v>
      </c>
      <c r="B1681" s="197">
        <v>3</v>
      </c>
      <c r="C1681" s="198">
        <v>23</v>
      </c>
      <c r="D1681" s="198">
        <v>23.4</v>
      </c>
      <c r="E1681" s="198">
        <v>19.899999999999999</v>
      </c>
      <c r="F1681" s="198">
        <v>13.9</v>
      </c>
      <c r="G1681" s="198">
        <v>3</v>
      </c>
      <c r="H1681" s="198">
        <v>4.5</v>
      </c>
      <c r="I1681" s="198">
        <v>-9</v>
      </c>
      <c r="J1681" s="198">
        <v>5.6</v>
      </c>
      <c r="K1681" s="198">
        <v>3.8</v>
      </c>
      <c r="L1681" s="198">
        <v>11.5</v>
      </c>
      <c r="M1681" s="198">
        <v>13.7</v>
      </c>
      <c r="N1681" s="206">
        <v>19.2</v>
      </c>
    </row>
    <row r="1682" spans="1:14">
      <c r="A1682" s="205" t="s">
        <v>991</v>
      </c>
      <c r="B1682" s="197">
        <v>4</v>
      </c>
      <c r="C1682" s="198">
        <v>25</v>
      </c>
      <c r="D1682" s="198">
        <v>24.9</v>
      </c>
      <c r="E1682" s="198">
        <v>17.100000000000001</v>
      </c>
      <c r="F1682" s="198">
        <v>15.2</v>
      </c>
      <c r="G1682" s="198">
        <v>3</v>
      </c>
      <c r="H1682" s="198">
        <v>3</v>
      </c>
      <c r="I1682" s="198">
        <v>-7.9</v>
      </c>
      <c r="J1682" s="198">
        <v>2.9</v>
      </c>
      <c r="K1682" s="198">
        <v>3.1</v>
      </c>
      <c r="L1682" s="198">
        <v>14.8</v>
      </c>
      <c r="M1682" s="198">
        <v>12.3</v>
      </c>
      <c r="N1682" s="206">
        <v>21.3</v>
      </c>
    </row>
    <row r="1683" spans="1:14">
      <c r="A1683" s="205" t="s">
        <v>991</v>
      </c>
      <c r="B1683" s="197">
        <v>5</v>
      </c>
      <c r="C1683" s="198">
        <v>26.5</v>
      </c>
      <c r="D1683" s="198">
        <v>26.1</v>
      </c>
      <c r="E1683" s="198">
        <v>17.2</v>
      </c>
      <c r="F1683" s="198">
        <v>15</v>
      </c>
      <c r="G1683" s="198">
        <v>1.9</v>
      </c>
      <c r="H1683" s="198">
        <v>5</v>
      </c>
      <c r="I1683" s="198">
        <v>-5.7</v>
      </c>
      <c r="J1683" s="198">
        <v>1.7</v>
      </c>
      <c r="K1683" s="198">
        <v>5.7</v>
      </c>
      <c r="L1683" s="198">
        <v>15.8</v>
      </c>
      <c r="M1683" s="198">
        <v>14.3</v>
      </c>
      <c r="N1683" s="206">
        <v>19.8</v>
      </c>
    </row>
    <row r="1684" spans="1:14">
      <c r="A1684" s="205" t="s">
        <v>991</v>
      </c>
      <c r="B1684" s="197">
        <v>6</v>
      </c>
      <c r="C1684" s="198">
        <v>26.6</v>
      </c>
      <c r="D1684" s="198">
        <v>27.5</v>
      </c>
      <c r="E1684" s="198">
        <v>13.8</v>
      </c>
      <c r="F1684" s="198">
        <v>14</v>
      </c>
      <c r="G1684" s="198">
        <v>5</v>
      </c>
      <c r="H1684" s="198">
        <v>3.5</v>
      </c>
      <c r="I1684" s="198">
        <v>-2.9</v>
      </c>
      <c r="J1684" s="198">
        <v>4.2</v>
      </c>
      <c r="K1684" s="198">
        <v>5.2</v>
      </c>
      <c r="L1684" s="198">
        <v>12.1</v>
      </c>
      <c r="M1684" s="198">
        <v>16.5</v>
      </c>
      <c r="N1684" s="206">
        <v>18.399999999999999</v>
      </c>
    </row>
    <row r="1685" spans="1:14">
      <c r="A1685" s="205" t="s">
        <v>991</v>
      </c>
      <c r="B1685" s="197">
        <v>7</v>
      </c>
      <c r="C1685" s="198">
        <v>27</v>
      </c>
      <c r="D1685" s="198">
        <v>28.2</v>
      </c>
      <c r="E1685" s="198">
        <v>13.5</v>
      </c>
      <c r="F1685" s="198">
        <v>14</v>
      </c>
      <c r="G1685" s="198">
        <v>7.9</v>
      </c>
      <c r="H1685" s="198">
        <v>3.6</v>
      </c>
      <c r="I1685" s="198">
        <v>-0.7</v>
      </c>
      <c r="J1685" s="198">
        <v>6</v>
      </c>
      <c r="K1685" s="198">
        <v>3.4</v>
      </c>
      <c r="L1685" s="198">
        <v>10.8</v>
      </c>
      <c r="M1685" s="198">
        <v>16.5</v>
      </c>
      <c r="N1685" s="206">
        <v>17.7</v>
      </c>
    </row>
    <row r="1686" spans="1:14">
      <c r="A1686" s="205" t="s">
        <v>991</v>
      </c>
      <c r="B1686" s="197">
        <v>8</v>
      </c>
      <c r="C1686" s="198">
        <v>20.399999999999999</v>
      </c>
      <c r="D1686" s="198">
        <v>27.9</v>
      </c>
      <c r="E1686" s="198">
        <v>12.6</v>
      </c>
      <c r="F1686" s="198">
        <v>11.4</v>
      </c>
      <c r="G1686" s="198">
        <v>10.4</v>
      </c>
      <c r="H1686" s="198">
        <v>4.7</v>
      </c>
      <c r="I1686" s="198">
        <v>-1.7</v>
      </c>
      <c r="J1686" s="198">
        <v>7.6</v>
      </c>
      <c r="K1686" s="198">
        <v>3</v>
      </c>
      <c r="L1686" s="198">
        <v>9.3000000000000007</v>
      </c>
      <c r="M1686" s="198">
        <v>16.100000000000001</v>
      </c>
      <c r="N1686" s="206">
        <v>18.5</v>
      </c>
    </row>
    <row r="1687" spans="1:14">
      <c r="A1687" s="205" t="s">
        <v>991</v>
      </c>
      <c r="B1687" s="197">
        <v>9</v>
      </c>
      <c r="C1687" s="198">
        <v>17.5</v>
      </c>
      <c r="D1687" s="198">
        <v>29.2</v>
      </c>
      <c r="E1687" s="198">
        <v>14.3</v>
      </c>
      <c r="F1687" s="198">
        <v>10.5</v>
      </c>
      <c r="G1687" s="198">
        <v>7</v>
      </c>
      <c r="H1687" s="198">
        <v>3.6</v>
      </c>
      <c r="I1687" s="198">
        <v>-2</v>
      </c>
      <c r="J1687" s="198">
        <v>9.3000000000000007</v>
      </c>
      <c r="K1687" s="198">
        <v>3</v>
      </c>
      <c r="L1687" s="198">
        <v>6.6</v>
      </c>
      <c r="M1687" s="198">
        <v>15.2</v>
      </c>
      <c r="N1687" s="206">
        <v>16.399999999999999</v>
      </c>
    </row>
    <row r="1688" spans="1:14">
      <c r="A1688" s="205" t="s">
        <v>991</v>
      </c>
      <c r="B1688" s="197">
        <v>10</v>
      </c>
      <c r="C1688" s="198">
        <v>15.9</v>
      </c>
      <c r="D1688" s="198">
        <v>28.2</v>
      </c>
      <c r="E1688" s="198">
        <v>15.1</v>
      </c>
      <c r="F1688" s="198">
        <v>7.5</v>
      </c>
      <c r="G1688" s="198">
        <v>14.1</v>
      </c>
      <c r="H1688" s="198">
        <v>1.8</v>
      </c>
      <c r="I1688" s="198">
        <v>1.1000000000000001</v>
      </c>
      <c r="J1688" s="198">
        <v>3.3</v>
      </c>
      <c r="K1688" s="198">
        <v>4.9000000000000004</v>
      </c>
      <c r="L1688" s="198">
        <v>7.4</v>
      </c>
      <c r="M1688" s="198">
        <v>14.3</v>
      </c>
      <c r="N1688" s="206">
        <v>18.399999999999999</v>
      </c>
    </row>
    <row r="1689" spans="1:14">
      <c r="A1689" s="205" t="s">
        <v>991</v>
      </c>
      <c r="B1689" s="197">
        <v>11</v>
      </c>
      <c r="C1689" s="198">
        <v>18.5</v>
      </c>
      <c r="D1689" s="198">
        <v>28.2</v>
      </c>
      <c r="E1689" s="198">
        <v>15</v>
      </c>
      <c r="F1689" s="198">
        <v>6.3</v>
      </c>
      <c r="G1689" s="198">
        <v>13.2</v>
      </c>
      <c r="H1689" s="198">
        <v>-1</v>
      </c>
      <c r="I1689" s="198">
        <v>1.3</v>
      </c>
      <c r="J1689" s="198">
        <v>4</v>
      </c>
      <c r="K1689" s="198">
        <v>5.7</v>
      </c>
      <c r="L1689" s="198">
        <v>10.1</v>
      </c>
      <c r="M1689" s="198">
        <v>15.9</v>
      </c>
      <c r="N1689" s="206">
        <v>16.100000000000001</v>
      </c>
    </row>
    <row r="1690" spans="1:14">
      <c r="A1690" s="205" t="s">
        <v>991</v>
      </c>
      <c r="B1690" s="197">
        <v>12</v>
      </c>
      <c r="C1690" s="198">
        <v>22.5</v>
      </c>
      <c r="D1690" s="198">
        <v>27.4</v>
      </c>
      <c r="E1690" s="198">
        <v>16</v>
      </c>
      <c r="F1690" s="198">
        <v>3.4</v>
      </c>
      <c r="G1690" s="198">
        <v>8.4</v>
      </c>
      <c r="H1690" s="198">
        <v>1.5</v>
      </c>
      <c r="I1690" s="198">
        <v>3</v>
      </c>
      <c r="J1690" s="198">
        <v>3</v>
      </c>
      <c r="K1690" s="198">
        <v>5</v>
      </c>
      <c r="L1690" s="198">
        <v>9.6</v>
      </c>
      <c r="M1690" s="198">
        <v>16.7</v>
      </c>
      <c r="N1690" s="206">
        <v>19.2</v>
      </c>
    </row>
    <row r="1691" spans="1:14">
      <c r="A1691" s="205" t="s">
        <v>991</v>
      </c>
      <c r="B1691" s="197">
        <v>13</v>
      </c>
      <c r="C1691" s="198">
        <v>19</v>
      </c>
      <c r="D1691" s="198">
        <v>28.6</v>
      </c>
      <c r="E1691" s="198">
        <v>19</v>
      </c>
      <c r="F1691" s="198">
        <v>4.9000000000000004</v>
      </c>
      <c r="G1691" s="198">
        <v>6.1</v>
      </c>
      <c r="H1691" s="198">
        <v>4.3</v>
      </c>
      <c r="I1691" s="198">
        <v>3.7</v>
      </c>
      <c r="J1691" s="198">
        <v>3.1</v>
      </c>
      <c r="K1691" s="198">
        <v>4</v>
      </c>
      <c r="L1691" s="198">
        <v>13</v>
      </c>
      <c r="M1691" s="198">
        <v>14.3</v>
      </c>
      <c r="N1691" s="206">
        <v>18.100000000000001</v>
      </c>
    </row>
    <row r="1692" spans="1:14">
      <c r="A1692" s="205" t="s">
        <v>991</v>
      </c>
      <c r="B1692" s="197">
        <v>14</v>
      </c>
      <c r="C1692" s="198">
        <v>19.399999999999999</v>
      </c>
      <c r="D1692" s="198">
        <v>27.6</v>
      </c>
      <c r="E1692" s="198">
        <v>19.600000000000001</v>
      </c>
      <c r="F1692" s="198">
        <v>8.6999999999999993</v>
      </c>
      <c r="G1692" s="198">
        <v>7.3</v>
      </c>
      <c r="H1692" s="198">
        <v>0.7</v>
      </c>
      <c r="I1692" s="198">
        <v>0.5</v>
      </c>
      <c r="J1692" s="198">
        <v>6.7</v>
      </c>
      <c r="K1692" s="198">
        <v>3.9</v>
      </c>
      <c r="L1692" s="198">
        <v>10.8</v>
      </c>
      <c r="M1692" s="198">
        <v>16.2</v>
      </c>
      <c r="N1692" s="206">
        <v>19.100000000000001</v>
      </c>
    </row>
    <row r="1693" spans="1:14">
      <c r="A1693" s="205" t="s">
        <v>991</v>
      </c>
      <c r="B1693" s="197">
        <v>15</v>
      </c>
      <c r="C1693" s="198">
        <v>22.2</v>
      </c>
      <c r="D1693" s="198">
        <v>26.1</v>
      </c>
      <c r="E1693" s="198">
        <v>17.3</v>
      </c>
      <c r="F1693" s="198">
        <v>10.1</v>
      </c>
      <c r="G1693" s="198">
        <v>10.199999999999999</v>
      </c>
      <c r="H1693" s="198">
        <v>2.2999999999999998</v>
      </c>
      <c r="I1693" s="198">
        <v>0.4</v>
      </c>
      <c r="J1693" s="198">
        <v>6.6</v>
      </c>
      <c r="K1693" s="198">
        <v>2.4</v>
      </c>
      <c r="L1693" s="198">
        <v>10.4</v>
      </c>
      <c r="M1693" s="198">
        <v>8.8000000000000007</v>
      </c>
      <c r="N1693" s="206">
        <v>16</v>
      </c>
    </row>
    <row r="1694" spans="1:14">
      <c r="A1694" s="205" t="s">
        <v>991</v>
      </c>
      <c r="B1694" s="197">
        <v>16</v>
      </c>
      <c r="C1694" s="198">
        <v>23.2</v>
      </c>
      <c r="D1694" s="198">
        <v>24.8</v>
      </c>
      <c r="E1694" s="198">
        <v>21.5</v>
      </c>
      <c r="F1694" s="198">
        <v>12.6</v>
      </c>
      <c r="G1694" s="198">
        <v>9.8000000000000007</v>
      </c>
      <c r="H1694" s="198">
        <v>3</v>
      </c>
      <c r="I1694" s="198">
        <v>-0.1</v>
      </c>
      <c r="J1694" s="198">
        <v>3.5</v>
      </c>
      <c r="K1694" s="198">
        <v>3</v>
      </c>
      <c r="L1694" s="198">
        <v>14.2</v>
      </c>
      <c r="M1694" s="198">
        <v>6.4</v>
      </c>
      <c r="N1694" s="206">
        <v>21</v>
      </c>
    </row>
    <row r="1695" spans="1:14">
      <c r="A1695" s="205" t="s">
        <v>991</v>
      </c>
      <c r="B1695" s="197">
        <v>17</v>
      </c>
      <c r="C1695" s="198">
        <v>26.1</v>
      </c>
      <c r="D1695" s="198">
        <v>20.6</v>
      </c>
      <c r="E1695" s="198">
        <v>25.1</v>
      </c>
      <c r="F1695" s="198">
        <v>8.5</v>
      </c>
      <c r="G1695" s="198">
        <v>9.1</v>
      </c>
      <c r="H1695" s="198">
        <v>1.8</v>
      </c>
      <c r="I1695" s="198">
        <v>-3</v>
      </c>
      <c r="J1695" s="198">
        <v>5.3</v>
      </c>
      <c r="K1695" s="198">
        <v>3.6</v>
      </c>
      <c r="L1695" s="198">
        <v>14.5</v>
      </c>
      <c r="M1695" s="198">
        <v>9.8000000000000007</v>
      </c>
      <c r="N1695" s="206">
        <v>19.899999999999999</v>
      </c>
    </row>
    <row r="1696" spans="1:14">
      <c r="A1696" s="205" t="s">
        <v>991</v>
      </c>
      <c r="B1696" s="197">
        <v>18</v>
      </c>
      <c r="C1696" s="198">
        <v>25.1</v>
      </c>
      <c r="D1696" s="198">
        <v>16.5</v>
      </c>
      <c r="E1696" s="198">
        <v>16.2</v>
      </c>
      <c r="F1696" s="198">
        <v>7.2</v>
      </c>
      <c r="G1696" s="198">
        <v>12.3</v>
      </c>
      <c r="H1696" s="198">
        <v>3.3</v>
      </c>
      <c r="I1696" s="198">
        <v>-5.0999999999999996</v>
      </c>
      <c r="J1696" s="198">
        <v>7</v>
      </c>
      <c r="K1696" s="198">
        <v>6.6</v>
      </c>
      <c r="L1696" s="198">
        <v>9.4</v>
      </c>
      <c r="M1696" s="198">
        <v>11.3</v>
      </c>
      <c r="N1696" s="206">
        <v>19</v>
      </c>
    </row>
    <row r="1697" spans="1:14">
      <c r="A1697" s="205" t="s">
        <v>991</v>
      </c>
      <c r="B1697" s="197">
        <v>19</v>
      </c>
      <c r="C1697" s="198">
        <v>27.6</v>
      </c>
      <c r="D1697" s="198">
        <v>18.5</v>
      </c>
      <c r="E1697" s="198">
        <v>17.2</v>
      </c>
      <c r="F1697" s="198">
        <v>9.6</v>
      </c>
      <c r="G1697" s="198">
        <v>10.6</v>
      </c>
      <c r="H1697" s="198">
        <v>4.7</v>
      </c>
      <c r="I1697" s="198">
        <v>-5.7</v>
      </c>
      <c r="J1697" s="198">
        <v>2.6</v>
      </c>
      <c r="K1697" s="198">
        <v>2.9</v>
      </c>
      <c r="L1697" s="198">
        <v>9.6</v>
      </c>
      <c r="M1697" s="198">
        <v>14.2</v>
      </c>
      <c r="N1697" s="206">
        <v>19.899999999999999</v>
      </c>
    </row>
    <row r="1698" spans="1:14">
      <c r="A1698" s="205" t="s">
        <v>991</v>
      </c>
      <c r="B1698" s="197">
        <v>20</v>
      </c>
      <c r="C1698" s="198">
        <v>24.9</v>
      </c>
      <c r="D1698" s="198">
        <v>19.2</v>
      </c>
      <c r="E1698" s="198">
        <v>14</v>
      </c>
      <c r="F1698" s="198">
        <v>7.9</v>
      </c>
      <c r="G1698" s="198">
        <v>7.6</v>
      </c>
      <c r="H1698" s="198">
        <v>3.7</v>
      </c>
      <c r="I1698" s="198">
        <v>-4.2</v>
      </c>
      <c r="J1698" s="198">
        <v>4.5</v>
      </c>
      <c r="K1698" s="198">
        <v>4.2</v>
      </c>
      <c r="L1698" s="198">
        <v>8.3000000000000007</v>
      </c>
      <c r="M1698" s="198">
        <v>15.3</v>
      </c>
      <c r="N1698" s="206">
        <v>17</v>
      </c>
    </row>
    <row r="1699" spans="1:14">
      <c r="A1699" s="205" t="s">
        <v>991</v>
      </c>
      <c r="B1699" s="197">
        <v>21</v>
      </c>
      <c r="C1699" s="198">
        <v>26.8</v>
      </c>
      <c r="D1699" s="198">
        <v>19.600000000000001</v>
      </c>
      <c r="E1699" s="198">
        <v>10.8</v>
      </c>
      <c r="F1699" s="198">
        <v>9</v>
      </c>
      <c r="G1699" s="198">
        <v>2.8</v>
      </c>
      <c r="H1699" s="198">
        <v>3.4</v>
      </c>
      <c r="I1699" s="198">
        <v>-6.3</v>
      </c>
      <c r="J1699" s="198">
        <v>8.3000000000000007</v>
      </c>
      <c r="K1699" s="198">
        <v>6.2</v>
      </c>
      <c r="L1699" s="198">
        <v>8.9</v>
      </c>
      <c r="M1699" s="198">
        <v>17.399999999999999</v>
      </c>
      <c r="N1699" s="206">
        <v>19.8</v>
      </c>
    </row>
    <row r="1700" spans="1:14">
      <c r="A1700" s="205" t="s">
        <v>991</v>
      </c>
      <c r="B1700" s="197">
        <v>22</v>
      </c>
      <c r="C1700" s="198">
        <v>28.4</v>
      </c>
      <c r="D1700" s="198">
        <v>18.600000000000001</v>
      </c>
      <c r="E1700" s="198">
        <v>13.9</v>
      </c>
      <c r="F1700" s="198">
        <v>8.9</v>
      </c>
      <c r="G1700" s="198">
        <v>1.5</v>
      </c>
      <c r="H1700" s="198">
        <v>7.5</v>
      </c>
      <c r="I1700" s="198">
        <v>-8.6</v>
      </c>
      <c r="J1700" s="198">
        <v>12.8</v>
      </c>
      <c r="K1700" s="198">
        <v>6.5</v>
      </c>
      <c r="L1700" s="198">
        <v>11.3</v>
      </c>
      <c r="M1700" s="198">
        <v>19.7</v>
      </c>
      <c r="N1700" s="206">
        <v>23.1</v>
      </c>
    </row>
    <row r="1701" spans="1:14">
      <c r="A1701" s="205" t="s">
        <v>991</v>
      </c>
      <c r="B1701" s="197">
        <v>23</v>
      </c>
      <c r="C1701" s="198">
        <v>25.2</v>
      </c>
      <c r="D1701" s="198">
        <v>19.100000000000001</v>
      </c>
      <c r="E1701" s="198">
        <v>15.5</v>
      </c>
      <c r="F1701" s="198">
        <v>8.6</v>
      </c>
      <c r="G1701" s="198">
        <v>0.9</v>
      </c>
      <c r="H1701" s="198">
        <v>5.7</v>
      </c>
      <c r="I1701" s="198">
        <v>-7.2</v>
      </c>
      <c r="J1701" s="198">
        <v>4.7</v>
      </c>
      <c r="K1701" s="198">
        <v>4.8</v>
      </c>
      <c r="L1701" s="198">
        <v>11.1</v>
      </c>
      <c r="M1701" s="198">
        <v>22.2</v>
      </c>
      <c r="N1701" s="206">
        <v>25.9</v>
      </c>
    </row>
    <row r="1702" spans="1:14">
      <c r="A1702" s="205" t="s">
        <v>991</v>
      </c>
      <c r="B1702" s="197">
        <v>24</v>
      </c>
      <c r="C1702" s="198">
        <v>25.9</v>
      </c>
      <c r="D1702" s="198">
        <v>22.5</v>
      </c>
      <c r="E1702" s="198">
        <v>16.7</v>
      </c>
      <c r="F1702" s="198">
        <v>5.5</v>
      </c>
      <c r="G1702" s="198">
        <v>-0.2</v>
      </c>
      <c r="H1702" s="198">
        <v>1.8</v>
      </c>
      <c r="I1702" s="198">
        <v>-1</v>
      </c>
      <c r="J1702" s="198">
        <v>1.3</v>
      </c>
      <c r="K1702" s="198">
        <v>4.9000000000000004</v>
      </c>
      <c r="L1702" s="198">
        <v>5.9</v>
      </c>
      <c r="M1702" s="198">
        <v>15.8</v>
      </c>
      <c r="N1702" s="206">
        <v>26.6</v>
      </c>
    </row>
    <row r="1703" spans="1:14">
      <c r="A1703" s="205" t="s">
        <v>991</v>
      </c>
      <c r="B1703" s="197">
        <v>25</v>
      </c>
      <c r="C1703" s="198">
        <v>24.8</v>
      </c>
      <c r="D1703" s="198">
        <v>17.3</v>
      </c>
      <c r="E1703" s="198">
        <v>15.8</v>
      </c>
      <c r="F1703" s="198">
        <v>6.7</v>
      </c>
      <c r="G1703" s="198">
        <v>-0.1</v>
      </c>
      <c r="H1703" s="198">
        <v>3.1</v>
      </c>
      <c r="I1703" s="198">
        <v>0.6</v>
      </c>
      <c r="J1703" s="198">
        <v>0.5</v>
      </c>
      <c r="K1703" s="198">
        <v>5.5</v>
      </c>
      <c r="L1703" s="198">
        <v>4.8</v>
      </c>
      <c r="M1703" s="198">
        <v>17.8</v>
      </c>
      <c r="N1703" s="206">
        <v>27.3</v>
      </c>
    </row>
    <row r="1704" spans="1:14">
      <c r="A1704" s="205" t="s">
        <v>991</v>
      </c>
      <c r="B1704" s="197">
        <v>26</v>
      </c>
      <c r="C1704" s="198">
        <v>17.8</v>
      </c>
      <c r="D1704" s="198">
        <v>17.899999999999999</v>
      </c>
      <c r="E1704" s="198">
        <v>12.5</v>
      </c>
      <c r="F1704" s="198">
        <v>7.7</v>
      </c>
      <c r="G1704" s="198">
        <v>2.7</v>
      </c>
      <c r="H1704" s="198">
        <v>2.7</v>
      </c>
      <c r="I1704" s="198">
        <v>1.5</v>
      </c>
      <c r="J1704" s="198">
        <v>-0.6</v>
      </c>
      <c r="K1704" s="198">
        <v>7</v>
      </c>
      <c r="L1704" s="198">
        <v>6.6</v>
      </c>
      <c r="M1704" s="198">
        <v>16.7</v>
      </c>
      <c r="N1704" s="206">
        <v>20.5</v>
      </c>
    </row>
    <row r="1705" spans="1:14">
      <c r="A1705" s="205" t="s">
        <v>991</v>
      </c>
      <c r="B1705" s="197">
        <v>27</v>
      </c>
      <c r="C1705" s="198">
        <v>16.399999999999999</v>
      </c>
      <c r="D1705" s="198">
        <v>20.5</v>
      </c>
      <c r="E1705" s="198">
        <v>12.4</v>
      </c>
      <c r="F1705" s="198">
        <v>7.9</v>
      </c>
      <c r="G1705" s="198">
        <v>2.7</v>
      </c>
      <c r="H1705" s="198">
        <v>0.7</v>
      </c>
      <c r="I1705" s="198">
        <v>3.2</v>
      </c>
      <c r="J1705" s="198">
        <v>2</v>
      </c>
      <c r="K1705" s="198">
        <v>7.5</v>
      </c>
      <c r="L1705" s="198">
        <v>4.3</v>
      </c>
      <c r="M1705" s="198">
        <v>19.399999999999999</v>
      </c>
      <c r="N1705" s="206">
        <v>17.5</v>
      </c>
    </row>
    <row r="1706" spans="1:14">
      <c r="A1706" s="205" t="s">
        <v>991</v>
      </c>
      <c r="B1706" s="197">
        <v>28</v>
      </c>
      <c r="C1706" s="198">
        <v>20.100000000000001</v>
      </c>
      <c r="D1706" s="198">
        <v>23.8</v>
      </c>
      <c r="E1706" s="198">
        <v>11.3</v>
      </c>
      <c r="F1706" s="198">
        <v>7.5</v>
      </c>
      <c r="G1706" s="198">
        <v>2</v>
      </c>
      <c r="H1706" s="198">
        <v>1.9</v>
      </c>
      <c r="I1706" s="198">
        <v>4.7</v>
      </c>
      <c r="J1706" s="198">
        <v>6.7</v>
      </c>
      <c r="K1706" s="198">
        <v>9.1999999999999993</v>
      </c>
      <c r="L1706" s="198">
        <v>5.3</v>
      </c>
      <c r="M1706" s="198">
        <v>20.6</v>
      </c>
      <c r="N1706" s="206">
        <v>20</v>
      </c>
    </row>
    <row r="1707" spans="1:14">
      <c r="A1707" s="205" t="s">
        <v>991</v>
      </c>
      <c r="B1707" s="197">
        <v>29</v>
      </c>
      <c r="C1707" s="198">
        <v>18.7</v>
      </c>
      <c r="D1707" s="198">
        <v>24.3</v>
      </c>
      <c r="E1707" s="198">
        <v>12.1</v>
      </c>
      <c r="F1707" s="198">
        <v>9.5</v>
      </c>
      <c r="G1707" s="198">
        <v>3.4</v>
      </c>
      <c r="H1707" s="198">
        <v>2.5</v>
      </c>
      <c r="I1707" s="198">
        <v>3.2</v>
      </c>
      <c r="J1707" s="198">
        <v>4.3</v>
      </c>
      <c r="K1707" s="198">
        <v>8.3000000000000007</v>
      </c>
      <c r="L1707" s="198">
        <v>9.6</v>
      </c>
      <c r="M1707" s="198">
        <v>20.8</v>
      </c>
      <c r="N1707" s="206">
        <v>22.7</v>
      </c>
    </row>
    <row r="1708" spans="1:14">
      <c r="A1708" s="205" t="s">
        <v>991</v>
      </c>
      <c r="B1708" s="197">
        <v>30</v>
      </c>
      <c r="C1708" s="198">
        <v>17.5</v>
      </c>
      <c r="D1708" s="198">
        <v>25.2</v>
      </c>
      <c r="E1708" s="198">
        <v>9.6999999999999993</v>
      </c>
      <c r="F1708" s="198">
        <v>7.6</v>
      </c>
      <c r="G1708" s="198">
        <v>6.4</v>
      </c>
      <c r="H1708" s="198">
        <v>-2.7</v>
      </c>
      <c r="I1708" s="198">
        <v>4.2</v>
      </c>
      <c r="J1708" s="198"/>
      <c r="K1708" s="198">
        <v>10</v>
      </c>
      <c r="L1708" s="198">
        <v>12</v>
      </c>
      <c r="M1708" s="198">
        <v>19.899999999999999</v>
      </c>
      <c r="N1708" s="206">
        <v>22.9</v>
      </c>
    </row>
    <row r="1709" spans="1:14" ht="15" thickBot="1">
      <c r="A1709" s="213" t="s">
        <v>991</v>
      </c>
      <c r="B1709" s="214">
        <v>31</v>
      </c>
      <c r="C1709" s="215">
        <v>18.399999999999999</v>
      </c>
      <c r="D1709" s="215">
        <v>26.1</v>
      </c>
      <c r="E1709" s="215"/>
      <c r="F1709" s="215">
        <v>5</v>
      </c>
      <c r="G1709" s="215"/>
      <c r="H1709" s="215">
        <v>-4.3</v>
      </c>
      <c r="I1709" s="215">
        <v>3</v>
      </c>
      <c r="J1709" s="215"/>
      <c r="K1709" s="215">
        <v>13</v>
      </c>
      <c r="L1709" s="215"/>
      <c r="M1709" s="215">
        <v>20.100000000000001</v>
      </c>
      <c r="N1709" s="216"/>
    </row>
    <row r="1710" spans="1:14">
      <c r="A1710" s="217" t="s">
        <v>652</v>
      </c>
      <c r="B1710" s="218" t="s">
        <v>211</v>
      </c>
      <c r="C1710" s="219">
        <v>0</v>
      </c>
      <c r="D1710" s="219">
        <v>0</v>
      </c>
      <c r="E1710" s="219">
        <v>8</v>
      </c>
      <c r="F1710" s="219">
        <v>26</v>
      </c>
      <c r="G1710" s="219">
        <v>29</v>
      </c>
      <c r="H1710" s="219">
        <v>31</v>
      </c>
      <c r="I1710" s="219">
        <v>31</v>
      </c>
      <c r="J1710" s="219">
        <v>29</v>
      </c>
      <c r="K1710" s="219">
        <v>30</v>
      </c>
      <c r="L1710" s="219">
        <v>26</v>
      </c>
      <c r="M1710" s="219">
        <v>5</v>
      </c>
      <c r="N1710" s="220">
        <v>1</v>
      </c>
    </row>
    <row r="1711" spans="1:14" ht="15" thickBot="1">
      <c r="A1711" s="209" t="s">
        <v>651</v>
      </c>
      <c r="B1711" s="210" t="s">
        <v>650</v>
      </c>
      <c r="C1711" s="211">
        <v>22.416129032258059</v>
      </c>
      <c r="D1711" s="211">
        <v>23.480645161290322</v>
      </c>
      <c r="E1711" s="211">
        <v>15.916666666666666</v>
      </c>
      <c r="F1711" s="211">
        <v>9.112903225806452</v>
      </c>
      <c r="G1711" s="211">
        <v>5.8833333333333337</v>
      </c>
      <c r="H1711" s="211">
        <v>2.8774193548387097</v>
      </c>
      <c r="I1711" s="211">
        <v>-1.5903225806451617</v>
      </c>
      <c r="J1711" s="211">
        <v>4.8724137931034477</v>
      </c>
      <c r="K1711" s="211">
        <v>5.1677419354838712</v>
      </c>
      <c r="L1711" s="211">
        <v>9.7266666666666683</v>
      </c>
      <c r="M1711" s="211">
        <v>15.641935483870968</v>
      </c>
      <c r="N1711" s="212">
        <v>19.863333333333333</v>
      </c>
    </row>
    <row r="1712" spans="1:14">
      <c r="B1712" s="108"/>
      <c r="C1712" s="105"/>
      <c r="D1712" s="105"/>
      <c r="E1712" s="107"/>
      <c r="F1712" s="105"/>
      <c r="G1712" s="105"/>
      <c r="H1712" s="106"/>
      <c r="I1712" s="105"/>
      <c r="J1712" s="105"/>
      <c r="K1712" s="105"/>
      <c r="L1712" s="105"/>
      <c r="M1712" s="105"/>
      <c r="N1712" s="105"/>
    </row>
    <row r="1713" spans="1:14" ht="15" thickBot="1">
      <c r="A1713" s="96" t="s">
        <v>1153</v>
      </c>
      <c r="C1713" s="105"/>
      <c r="D1713" s="105"/>
      <c r="E1713" s="107"/>
      <c r="F1713" s="105"/>
      <c r="G1713" s="105"/>
      <c r="H1713" s="106"/>
      <c r="I1713" s="105"/>
      <c r="J1713" s="105"/>
      <c r="K1713" s="105"/>
      <c r="L1713" s="105"/>
      <c r="M1713" s="105"/>
      <c r="N1713" s="105"/>
    </row>
    <row r="1714" spans="1:14">
      <c r="A1714" s="109"/>
      <c r="B1714" s="233" t="s">
        <v>236</v>
      </c>
      <c r="C1714" s="234" t="s">
        <v>666</v>
      </c>
      <c r="D1714" s="234" t="s">
        <v>666</v>
      </c>
      <c r="E1714" s="234" t="s">
        <v>666</v>
      </c>
      <c r="F1714" s="234" t="s">
        <v>666</v>
      </c>
      <c r="G1714" s="234" t="s">
        <v>666</v>
      </c>
      <c r="H1714" s="234" t="s">
        <v>666</v>
      </c>
      <c r="I1714" s="234" t="s">
        <v>1108</v>
      </c>
      <c r="J1714" s="234" t="s">
        <v>1108</v>
      </c>
      <c r="K1714" s="234" t="s">
        <v>1108</v>
      </c>
      <c r="L1714" s="234" t="s">
        <v>1108</v>
      </c>
      <c r="M1714" s="234" t="s">
        <v>1108</v>
      </c>
      <c r="N1714" s="235" t="s">
        <v>1108</v>
      </c>
    </row>
    <row r="1715" spans="1:14" ht="15" thickBot="1">
      <c r="A1715" s="109"/>
      <c r="B1715" s="238" t="s">
        <v>195</v>
      </c>
      <c r="C1715" s="236" t="s">
        <v>665</v>
      </c>
      <c r="D1715" s="236" t="s">
        <v>664</v>
      </c>
      <c r="E1715" s="236" t="s">
        <v>663</v>
      </c>
      <c r="F1715" s="236" t="s">
        <v>662</v>
      </c>
      <c r="G1715" s="236" t="s">
        <v>661</v>
      </c>
      <c r="H1715" s="236" t="s">
        <v>660</v>
      </c>
      <c r="I1715" s="236" t="s">
        <v>659</v>
      </c>
      <c r="J1715" s="236" t="s">
        <v>658</v>
      </c>
      <c r="K1715" s="236" t="s">
        <v>657</v>
      </c>
      <c r="L1715" s="236" t="s">
        <v>656</v>
      </c>
      <c r="M1715" s="236" t="s">
        <v>655</v>
      </c>
      <c r="N1715" s="237" t="s">
        <v>654</v>
      </c>
    </row>
    <row r="1716" spans="1:14" ht="15" thickBot="1">
      <c r="A1716" s="195" t="s">
        <v>742</v>
      </c>
      <c r="B1716" s="196" t="s">
        <v>653</v>
      </c>
    </row>
    <row r="1717" spans="1:14">
      <c r="A1717" s="201" t="s">
        <v>996</v>
      </c>
      <c r="B1717" s="202">
        <v>1</v>
      </c>
      <c r="C1717" s="203">
        <v>20.100000000000001</v>
      </c>
      <c r="D1717" s="203">
        <v>17.899999999999999</v>
      </c>
      <c r="E1717" s="203">
        <v>22.2</v>
      </c>
      <c r="F1717" s="203">
        <v>6.3</v>
      </c>
      <c r="G1717" s="203">
        <v>2.8</v>
      </c>
      <c r="H1717" s="203">
        <v>4.8</v>
      </c>
      <c r="I1717" s="203">
        <v>-2.6</v>
      </c>
      <c r="J1717" s="203">
        <v>2.9</v>
      </c>
      <c r="K1717" s="203">
        <v>0.7</v>
      </c>
      <c r="L1717" s="203">
        <v>3</v>
      </c>
      <c r="M1717" s="203">
        <v>11.6</v>
      </c>
      <c r="N1717" s="204">
        <v>19</v>
      </c>
    </row>
    <row r="1718" spans="1:14">
      <c r="A1718" s="205" t="s">
        <v>996</v>
      </c>
      <c r="B1718" s="197">
        <v>2</v>
      </c>
      <c r="C1718" s="198">
        <v>20.6</v>
      </c>
      <c r="D1718" s="198">
        <v>18.5</v>
      </c>
      <c r="E1718" s="198">
        <v>16.399999999999999</v>
      </c>
      <c r="F1718" s="198">
        <v>7.6</v>
      </c>
      <c r="G1718" s="198">
        <v>1.9</v>
      </c>
      <c r="H1718" s="198">
        <v>4.5</v>
      </c>
      <c r="I1718" s="198">
        <v>-4.4000000000000004</v>
      </c>
      <c r="J1718" s="198">
        <v>8.9</v>
      </c>
      <c r="K1718" s="198">
        <v>2.2999999999999998</v>
      </c>
      <c r="L1718" s="198">
        <v>4.8</v>
      </c>
      <c r="M1718" s="198">
        <v>13.5</v>
      </c>
      <c r="N1718" s="206">
        <v>16</v>
      </c>
    </row>
    <row r="1719" spans="1:14">
      <c r="A1719" s="205" t="s">
        <v>996</v>
      </c>
      <c r="B1719" s="197">
        <v>3</v>
      </c>
      <c r="C1719" s="198">
        <v>21.1</v>
      </c>
      <c r="D1719" s="198">
        <v>22</v>
      </c>
      <c r="E1719" s="198">
        <v>15.7</v>
      </c>
      <c r="F1719" s="198">
        <v>13.7</v>
      </c>
      <c r="G1719" s="198">
        <v>1.7</v>
      </c>
      <c r="H1719" s="198">
        <v>3.6</v>
      </c>
      <c r="I1719" s="198">
        <v>-6.8</v>
      </c>
      <c r="J1719" s="198">
        <v>4.9000000000000004</v>
      </c>
      <c r="K1719" s="198">
        <v>2.8</v>
      </c>
      <c r="L1719" s="198">
        <v>9.1999999999999993</v>
      </c>
      <c r="M1719" s="198">
        <v>11.7</v>
      </c>
      <c r="N1719" s="206">
        <v>17</v>
      </c>
    </row>
    <row r="1720" spans="1:14">
      <c r="A1720" s="205" t="s">
        <v>996</v>
      </c>
      <c r="B1720" s="197">
        <v>4</v>
      </c>
      <c r="C1720" s="198">
        <v>22.5</v>
      </c>
      <c r="D1720" s="198">
        <v>23.4</v>
      </c>
      <c r="E1720" s="198">
        <v>14.6</v>
      </c>
      <c r="F1720" s="198">
        <v>14.2</v>
      </c>
      <c r="G1720" s="198">
        <v>2.1</v>
      </c>
      <c r="H1720" s="198">
        <v>3.6</v>
      </c>
      <c r="I1720" s="198">
        <v>-7.9</v>
      </c>
      <c r="J1720" s="198">
        <v>1.7</v>
      </c>
      <c r="K1720" s="198">
        <v>4</v>
      </c>
      <c r="L1720" s="198">
        <v>13.1</v>
      </c>
      <c r="M1720" s="198">
        <v>10.4</v>
      </c>
      <c r="N1720" s="206">
        <v>18.3</v>
      </c>
    </row>
    <row r="1721" spans="1:14">
      <c r="A1721" s="205" t="s">
        <v>996</v>
      </c>
      <c r="B1721" s="197">
        <v>5</v>
      </c>
      <c r="C1721" s="198">
        <v>24.6</v>
      </c>
      <c r="D1721" s="198">
        <v>23.7</v>
      </c>
      <c r="E1721" s="198">
        <v>13.5</v>
      </c>
      <c r="F1721" s="198">
        <v>12.3</v>
      </c>
      <c r="G1721" s="198">
        <v>3.5</v>
      </c>
      <c r="H1721" s="198">
        <v>3.5</v>
      </c>
      <c r="I1721" s="198">
        <v>-6.7</v>
      </c>
      <c r="J1721" s="198">
        <v>0.3</v>
      </c>
      <c r="K1721" s="198">
        <v>5.0999999999999996</v>
      </c>
      <c r="L1721" s="198">
        <v>13.6</v>
      </c>
      <c r="M1721" s="198">
        <v>11</v>
      </c>
      <c r="N1721" s="206">
        <v>17.3</v>
      </c>
    </row>
    <row r="1722" spans="1:14">
      <c r="A1722" s="205" t="s">
        <v>996</v>
      </c>
      <c r="B1722" s="197">
        <v>6</v>
      </c>
      <c r="C1722" s="198">
        <v>22.3</v>
      </c>
      <c r="D1722" s="198">
        <v>24.8</v>
      </c>
      <c r="E1722" s="198">
        <v>12.2</v>
      </c>
      <c r="F1722" s="198">
        <v>12.9</v>
      </c>
      <c r="G1722" s="198">
        <v>5.4</v>
      </c>
      <c r="H1722" s="198">
        <v>3.2</v>
      </c>
      <c r="I1722" s="198">
        <v>-3.7</v>
      </c>
      <c r="J1722" s="198">
        <v>1.9</v>
      </c>
      <c r="K1722" s="198">
        <v>3.8</v>
      </c>
      <c r="L1722" s="198">
        <v>10.4</v>
      </c>
      <c r="M1722" s="198">
        <v>12.9</v>
      </c>
      <c r="N1722" s="206">
        <v>14.9</v>
      </c>
    </row>
    <row r="1723" spans="1:14">
      <c r="A1723" s="205" t="s">
        <v>996</v>
      </c>
      <c r="B1723" s="197">
        <v>7</v>
      </c>
      <c r="C1723" s="198">
        <v>23.5</v>
      </c>
      <c r="D1723" s="198">
        <v>26</v>
      </c>
      <c r="E1723" s="198">
        <v>11.2</v>
      </c>
      <c r="F1723" s="198">
        <v>12</v>
      </c>
      <c r="G1723" s="198">
        <v>7.5</v>
      </c>
      <c r="H1723" s="198">
        <v>3.6</v>
      </c>
      <c r="I1723" s="198">
        <v>-3</v>
      </c>
      <c r="J1723" s="198">
        <v>5.2</v>
      </c>
      <c r="K1723" s="198">
        <v>1.9</v>
      </c>
      <c r="L1723" s="198">
        <v>9</v>
      </c>
      <c r="M1723" s="198">
        <v>15.8</v>
      </c>
      <c r="N1723" s="206">
        <v>14.8</v>
      </c>
    </row>
    <row r="1724" spans="1:14">
      <c r="A1724" s="205" t="s">
        <v>996</v>
      </c>
      <c r="B1724" s="197">
        <v>8</v>
      </c>
      <c r="C1724" s="198">
        <v>19.2</v>
      </c>
      <c r="D1724" s="198">
        <v>26.4</v>
      </c>
      <c r="E1724" s="198">
        <v>11</v>
      </c>
      <c r="F1724" s="198">
        <v>11.2</v>
      </c>
      <c r="G1724" s="198">
        <v>8.4</v>
      </c>
      <c r="H1724" s="198">
        <v>4.2</v>
      </c>
      <c r="I1724" s="198">
        <v>-6.1</v>
      </c>
      <c r="J1724" s="198">
        <v>6.7</v>
      </c>
      <c r="K1724" s="198">
        <v>2.2999999999999998</v>
      </c>
      <c r="L1724" s="198">
        <v>7.9</v>
      </c>
      <c r="M1724" s="198">
        <v>12.4</v>
      </c>
      <c r="N1724" s="206">
        <v>16.899999999999999</v>
      </c>
    </row>
    <row r="1725" spans="1:14">
      <c r="A1725" s="205" t="s">
        <v>996</v>
      </c>
      <c r="B1725" s="197">
        <v>9</v>
      </c>
      <c r="C1725" s="198">
        <v>12.9</v>
      </c>
      <c r="D1725" s="198">
        <v>26.6</v>
      </c>
      <c r="E1725" s="198">
        <v>10.1</v>
      </c>
      <c r="F1725" s="198">
        <v>9.4</v>
      </c>
      <c r="G1725" s="198">
        <v>6.1</v>
      </c>
      <c r="H1725" s="198">
        <v>3.4</v>
      </c>
      <c r="I1725" s="198">
        <v>-3</v>
      </c>
      <c r="J1725" s="198">
        <v>7.5</v>
      </c>
      <c r="K1725" s="198">
        <v>1.7</v>
      </c>
      <c r="L1725" s="198">
        <v>5.7</v>
      </c>
      <c r="M1725" s="198">
        <v>13.3</v>
      </c>
      <c r="N1725" s="206">
        <v>16.399999999999999</v>
      </c>
    </row>
    <row r="1726" spans="1:14">
      <c r="A1726" s="205" t="s">
        <v>996</v>
      </c>
      <c r="B1726" s="197">
        <v>10</v>
      </c>
      <c r="C1726" s="198">
        <v>11.8</v>
      </c>
      <c r="D1726" s="198">
        <v>22.8</v>
      </c>
      <c r="E1726" s="198">
        <v>14</v>
      </c>
      <c r="F1726" s="198">
        <v>8.3000000000000007</v>
      </c>
      <c r="G1726" s="198">
        <v>14.6</v>
      </c>
      <c r="H1726" s="198">
        <v>0.5</v>
      </c>
      <c r="I1726" s="198">
        <v>1</v>
      </c>
      <c r="J1726" s="198">
        <v>3.7</v>
      </c>
      <c r="K1726" s="198">
        <v>4.8</v>
      </c>
      <c r="L1726" s="198">
        <v>6.6</v>
      </c>
      <c r="M1726" s="198">
        <v>13.3</v>
      </c>
      <c r="N1726" s="206">
        <v>15.1</v>
      </c>
    </row>
    <row r="1727" spans="1:14">
      <c r="A1727" s="205" t="s">
        <v>996</v>
      </c>
      <c r="B1727" s="197">
        <v>11</v>
      </c>
      <c r="C1727" s="198">
        <v>16.2</v>
      </c>
      <c r="D1727" s="198">
        <v>23.9</v>
      </c>
      <c r="E1727" s="198">
        <v>14</v>
      </c>
      <c r="F1727" s="198">
        <v>4.9000000000000004</v>
      </c>
      <c r="G1727" s="198">
        <v>13.3</v>
      </c>
      <c r="H1727" s="198">
        <v>-1.2</v>
      </c>
      <c r="I1727" s="198">
        <v>0.7</v>
      </c>
      <c r="J1727" s="198">
        <v>2.2000000000000002</v>
      </c>
      <c r="K1727" s="198">
        <v>4.3</v>
      </c>
      <c r="L1727" s="198">
        <v>9.8000000000000007</v>
      </c>
      <c r="M1727" s="198">
        <v>14.8</v>
      </c>
      <c r="N1727" s="206">
        <v>14.2</v>
      </c>
    </row>
    <row r="1728" spans="1:14">
      <c r="A1728" s="205" t="s">
        <v>996</v>
      </c>
      <c r="B1728" s="197">
        <v>12</v>
      </c>
      <c r="C1728" s="198">
        <v>21.7</v>
      </c>
      <c r="D1728" s="198">
        <v>24.7</v>
      </c>
      <c r="E1728" s="198">
        <v>14</v>
      </c>
      <c r="F1728" s="198">
        <v>1.5</v>
      </c>
      <c r="G1728" s="198">
        <v>5.2</v>
      </c>
      <c r="H1728" s="198">
        <v>0.9</v>
      </c>
      <c r="I1728" s="198">
        <v>3.7</v>
      </c>
      <c r="J1728" s="198">
        <v>1.3</v>
      </c>
      <c r="K1728" s="198">
        <v>4.0999999999999996</v>
      </c>
      <c r="L1728" s="198">
        <v>7.8</v>
      </c>
      <c r="M1728" s="198">
        <v>15.9</v>
      </c>
      <c r="N1728" s="206">
        <v>15.8</v>
      </c>
    </row>
    <row r="1729" spans="1:14">
      <c r="A1729" s="205" t="s">
        <v>996</v>
      </c>
      <c r="B1729" s="197">
        <v>13</v>
      </c>
      <c r="C1729" s="198">
        <v>16.5</v>
      </c>
      <c r="D1729" s="198">
        <v>27.1</v>
      </c>
      <c r="E1729" s="198">
        <v>18.600000000000001</v>
      </c>
      <c r="F1729" s="198">
        <v>4.4000000000000004</v>
      </c>
      <c r="G1729" s="198">
        <v>5.0999999999999996</v>
      </c>
      <c r="H1729" s="198">
        <v>1.1000000000000001</v>
      </c>
      <c r="I1729" s="198">
        <v>3</v>
      </c>
      <c r="J1729" s="198">
        <v>2.2000000000000002</v>
      </c>
      <c r="K1729" s="198">
        <v>3.1</v>
      </c>
      <c r="L1729" s="198">
        <v>11.9</v>
      </c>
      <c r="M1729" s="198">
        <v>14.3</v>
      </c>
      <c r="N1729" s="206">
        <v>16.3</v>
      </c>
    </row>
    <row r="1730" spans="1:14">
      <c r="A1730" s="205" t="s">
        <v>996</v>
      </c>
      <c r="B1730" s="197">
        <v>14</v>
      </c>
      <c r="C1730" s="198">
        <v>18.2</v>
      </c>
      <c r="D1730" s="198">
        <v>23.7</v>
      </c>
      <c r="E1730" s="198">
        <v>18</v>
      </c>
      <c r="F1730" s="198">
        <v>8.4</v>
      </c>
      <c r="G1730" s="198">
        <v>5.6</v>
      </c>
      <c r="H1730" s="198">
        <v>-1.3</v>
      </c>
      <c r="I1730" s="198">
        <v>-0.4</v>
      </c>
      <c r="J1730" s="198">
        <v>4.5999999999999996</v>
      </c>
      <c r="K1730" s="198">
        <v>3.1</v>
      </c>
      <c r="L1730" s="198">
        <v>9.1999999999999993</v>
      </c>
      <c r="M1730" s="198">
        <v>13.1</v>
      </c>
      <c r="N1730" s="206">
        <v>16.5</v>
      </c>
    </row>
    <row r="1731" spans="1:14">
      <c r="A1731" s="205" t="s">
        <v>996</v>
      </c>
      <c r="B1731" s="197">
        <v>15</v>
      </c>
      <c r="C1731" s="198">
        <v>19</v>
      </c>
      <c r="D1731" s="198">
        <v>21.5</v>
      </c>
      <c r="E1731" s="198">
        <v>16.100000000000001</v>
      </c>
      <c r="F1731" s="198">
        <v>10.8</v>
      </c>
      <c r="G1731" s="198">
        <v>8.3000000000000007</v>
      </c>
      <c r="H1731" s="198">
        <v>1.2</v>
      </c>
      <c r="I1731" s="198">
        <v>-0.1</v>
      </c>
      <c r="J1731" s="198">
        <v>5</v>
      </c>
      <c r="K1731" s="198">
        <v>1.6</v>
      </c>
      <c r="L1731" s="198">
        <v>8.6999999999999993</v>
      </c>
      <c r="M1731" s="198">
        <v>7</v>
      </c>
      <c r="N1731" s="206">
        <v>14</v>
      </c>
    </row>
    <row r="1732" spans="1:14">
      <c r="A1732" s="205" t="s">
        <v>996</v>
      </c>
      <c r="B1732" s="197">
        <v>16</v>
      </c>
      <c r="C1732" s="198">
        <v>21.7</v>
      </c>
      <c r="D1732" s="198">
        <v>22.1</v>
      </c>
      <c r="E1732" s="198">
        <v>17.3</v>
      </c>
      <c r="F1732" s="198">
        <v>11.9</v>
      </c>
      <c r="G1732" s="198">
        <v>7.6</v>
      </c>
      <c r="H1732" s="198">
        <v>2.4</v>
      </c>
      <c r="I1732" s="198">
        <v>-1.2</v>
      </c>
      <c r="J1732" s="198">
        <v>2.5</v>
      </c>
      <c r="K1732" s="198">
        <v>1.5</v>
      </c>
      <c r="L1732" s="198">
        <v>12</v>
      </c>
      <c r="M1732" s="198">
        <v>6.3</v>
      </c>
      <c r="N1732" s="206">
        <v>19.600000000000001</v>
      </c>
    </row>
    <row r="1733" spans="1:14">
      <c r="A1733" s="205" t="s">
        <v>996</v>
      </c>
      <c r="B1733" s="197">
        <v>17</v>
      </c>
      <c r="C1733" s="198">
        <v>23.7</v>
      </c>
      <c r="D1733" s="198">
        <v>19.7</v>
      </c>
      <c r="E1733" s="198">
        <v>22.5</v>
      </c>
      <c r="F1733" s="198">
        <v>6.2</v>
      </c>
      <c r="G1733" s="198">
        <v>8.1</v>
      </c>
      <c r="H1733" s="198">
        <v>1.6</v>
      </c>
      <c r="I1733" s="198">
        <v>-5.5</v>
      </c>
      <c r="J1733" s="198">
        <v>2.6</v>
      </c>
      <c r="K1733" s="198">
        <v>2.1</v>
      </c>
      <c r="L1733" s="198">
        <v>13</v>
      </c>
      <c r="M1733" s="198">
        <v>8.3000000000000007</v>
      </c>
      <c r="N1733" s="206">
        <v>15.8</v>
      </c>
    </row>
    <row r="1734" spans="1:14">
      <c r="A1734" s="205" t="s">
        <v>996</v>
      </c>
      <c r="B1734" s="197">
        <v>18</v>
      </c>
      <c r="C1734" s="198">
        <v>24.2</v>
      </c>
      <c r="D1734" s="198">
        <v>16.2</v>
      </c>
      <c r="E1734" s="198">
        <v>13.4</v>
      </c>
      <c r="F1734" s="198">
        <v>5.2</v>
      </c>
      <c r="G1734" s="198">
        <v>11.1</v>
      </c>
      <c r="H1734" s="198">
        <v>2.8</v>
      </c>
      <c r="I1734" s="198">
        <v>-4.3</v>
      </c>
      <c r="J1734" s="198">
        <v>6.1</v>
      </c>
      <c r="K1734" s="198">
        <v>4.4000000000000004</v>
      </c>
      <c r="L1734" s="198">
        <v>7.1</v>
      </c>
      <c r="M1734" s="198">
        <v>9.6999999999999993</v>
      </c>
      <c r="N1734" s="206">
        <v>15.8</v>
      </c>
    </row>
    <row r="1735" spans="1:14">
      <c r="A1735" s="205" t="s">
        <v>996</v>
      </c>
      <c r="B1735" s="197">
        <v>19</v>
      </c>
      <c r="C1735" s="198">
        <v>23.6</v>
      </c>
      <c r="D1735" s="198">
        <v>17.5</v>
      </c>
      <c r="E1735" s="198">
        <v>14.4</v>
      </c>
      <c r="F1735" s="198">
        <v>8.3000000000000007</v>
      </c>
      <c r="G1735" s="198">
        <v>9.4</v>
      </c>
      <c r="H1735" s="198">
        <v>4.0999999999999996</v>
      </c>
      <c r="I1735" s="198">
        <v>-5.4</v>
      </c>
      <c r="J1735" s="198">
        <v>1.8</v>
      </c>
      <c r="K1735" s="198">
        <v>1.6</v>
      </c>
      <c r="L1735" s="198">
        <v>7.9</v>
      </c>
      <c r="M1735" s="198">
        <v>13</v>
      </c>
      <c r="N1735" s="206">
        <v>19.2</v>
      </c>
    </row>
    <row r="1736" spans="1:14">
      <c r="A1736" s="205" t="s">
        <v>996</v>
      </c>
      <c r="B1736" s="197">
        <v>20</v>
      </c>
      <c r="C1736" s="198">
        <v>21</v>
      </c>
      <c r="D1736" s="198">
        <v>16.7</v>
      </c>
      <c r="E1736" s="198">
        <v>10.9</v>
      </c>
      <c r="F1736" s="198">
        <v>6.9</v>
      </c>
      <c r="G1736" s="198">
        <v>6.5</v>
      </c>
      <c r="H1736" s="198">
        <v>3.2</v>
      </c>
      <c r="I1736" s="198">
        <v>-6.1</v>
      </c>
      <c r="J1736" s="198">
        <v>3</v>
      </c>
      <c r="K1736" s="198">
        <v>3.3</v>
      </c>
      <c r="L1736" s="198">
        <v>7.8</v>
      </c>
      <c r="M1736" s="198">
        <v>12.8</v>
      </c>
      <c r="N1736" s="206">
        <v>16</v>
      </c>
    </row>
    <row r="1737" spans="1:14">
      <c r="A1737" s="205" t="s">
        <v>996</v>
      </c>
      <c r="B1737" s="197">
        <v>21</v>
      </c>
      <c r="C1737" s="198">
        <v>24.3</v>
      </c>
      <c r="D1737" s="198">
        <v>16.600000000000001</v>
      </c>
      <c r="E1737" s="198">
        <v>10.8</v>
      </c>
      <c r="F1737" s="198">
        <v>7.6</v>
      </c>
      <c r="G1737" s="198">
        <v>1.1000000000000001</v>
      </c>
      <c r="H1737" s="198">
        <v>3</v>
      </c>
      <c r="I1737" s="198">
        <v>-6.6</v>
      </c>
      <c r="J1737" s="198">
        <v>6.6</v>
      </c>
      <c r="K1737" s="198">
        <v>5.6</v>
      </c>
      <c r="L1737" s="198">
        <v>7.5</v>
      </c>
      <c r="M1737" s="198">
        <v>15</v>
      </c>
      <c r="N1737" s="206">
        <v>16.3</v>
      </c>
    </row>
    <row r="1738" spans="1:14">
      <c r="A1738" s="205" t="s">
        <v>996</v>
      </c>
      <c r="B1738" s="197">
        <v>22</v>
      </c>
      <c r="C1738" s="198">
        <v>25.4</v>
      </c>
      <c r="D1738" s="198">
        <v>15.1</v>
      </c>
      <c r="E1738" s="198">
        <v>11.5</v>
      </c>
      <c r="F1738" s="198">
        <v>7.3</v>
      </c>
      <c r="G1738" s="198">
        <v>-0.8</v>
      </c>
      <c r="H1738" s="198">
        <v>6.4</v>
      </c>
      <c r="I1738" s="198">
        <v>-11.9</v>
      </c>
      <c r="J1738" s="198">
        <v>10.1</v>
      </c>
      <c r="K1738" s="198">
        <v>4.5999999999999996</v>
      </c>
      <c r="L1738" s="198">
        <v>8.3000000000000007</v>
      </c>
      <c r="M1738" s="198">
        <v>16.3</v>
      </c>
      <c r="N1738" s="206">
        <v>19.600000000000001</v>
      </c>
    </row>
    <row r="1739" spans="1:14">
      <c r="A1739" s="205" t="s">
        <v>996</v>
      </c>
      <c r="B1739" s="197">
        <v>23</v>
      </c>
      <c r="C1739" s="198">
        <v>23.6</v>
      </c>
      <c r="D1739" s="198">
        <v>17.8</v>
      </c>
      <c r="E1739" s="198">
        <v>12.6</v>
      </c>
      <c r="F1739" s="198">
        <v>6.6</v>
      </c>
      <c r="G1739" s="198">
        <v>-2.6</v>
      </c>
      <c r="H1739" s="198">
        <v>4.9000000000000004</v>
      </c>
      <c r="I1739" s="198">
        <v>-6.6</v>
      </c>
      <c r="J1739" s="198">
        <v>4.2</v>
      </c>
      <c r="K1739" s="198">
        <v>3.8</v>
      </c>
      <c r="L1739" s="198">
        <v>8.5</v>
      </c>
      <c r="M1739" s="198">
        <v>20.6</v>
      </c>
      <c r="N1739" s="206">
        <v>21.7</v>
      </c>
    </row>
    <row r="1740" spans="1:14">
      <c r="A1740" s="205" t="s">
        <v>996</v>
      </c>
      <c r="B1740" s="197">
        <v>24</v>
      </c>
      <c r="C1740" s="198">
        <v>25.9</v>
      </c>
      <c r="D1740" s="198">
        <v>21.6</v>
      </c>
      <c r="E1740" s="198">
        <v>14.7</v>
      </c>
      <c r="F1740" s="198">
        <v>4.5</v>
      </c>
      <c r="G1740" s="198">
        <v>-2</v>
      </c>
      <c r="H1740" s="198">
        <v>1.9</v>
      </c>
      <c r="I1740" s="198">
        <v>-0.7</v>
      </c>
      <c r="J1740" s="198">
        <v>0.6</v>
      </c>
      <c r="K1740" s="198">
        <v>3.5</v>
      </c>
      <c r="L1740" s="198">
        <v>2.1</v>
      </c>
      <c r="M1740" s="198">
        <v>15.3</v>
      </c>
      <c r="N1740" s="206">
        <v>24.5</v>
      </c>
    </row>
    <row r="1741" spans="1:14">
      <c r="A1741" s="205" t="s">
        <v>996</v>
      </c>
      <c r="B1741" s="197">
        <v>25</v>
      </c>
      <c r="C1741" s="198">
        <v>22.6</v>
      </c>
      <c r="D1741" s="198">
        <v>16.3</v>
      </c>
      <c r="E1741" s="198">
        <v>16.100000000000001</v>
      </c>
      <c r="F1741" s="198">
        <v>6.4</v>
      </c>
      <c r="G1741" s="198">
        <v>-0.8</v>
      </c>
      <c r="H1741" s="198">
        <v>2.7</v>
      </c>
      <c r="I1741" s="198">
        <v>0.7</v>
      </c>
      <c r="J1741" s="198">
        <v>-0.1</v>
      </c>
      <c r="K1741" s="198">
        <v>3.8</v>
      </c>
      <c r="L1741" s="198">
        <v>2</v>
      </c>
      <c r="M1741" s="198">
        <v>17.3</v>
      </c>
      <c r="N1741" s="206">
        <v>25.8</v>
      </c>
    </row>
    <row r="1742" spans="1:14">
      <c r="A1742" s="205" t="s">
        <v>996</v>
      </c>
      <c r="B1742" s="197">
        <v>26</v>
      </c>
      <c r="C1742" s="198">
        <v>15.5</v>
      </c>
      <c r="D1742" s="198">
        <v>16.3</v>
      </c>
      <c r="E1742" s="198">
        <v>11.2</v>
      </c>
      <c r="F1742" s="198">
        <v>5.3</v>
      </c>
      <c r="G1742" s="198">
        <v>1.8</v>
      </c>
      <c r="H1742" s="198">
        <v>3.5</v>
      </c>
      <c r="I1742" s="198">
        <v>1.8</v>
      </c>
      <c r="J1742" s="198">
        <v>-1.6</v>
      </c>
      <c r="K1742" s="198">
        <v>3.7</v>
      </c>
      <c r="L1742" s="198">
        <v>5.7</v>
      </c>
      <c r="M1742" s="198">
        <v>13.7</v>
      </c>
      <c r="N1742" s="206">
        <v>18.399999999999999</v>
      </c>
    </row>
    <row r="1743" spans="1:14">
      <c r="A1743" s="205" t="s">
        <v>996</v>
      </c>
      <c r="B1743" s="197">
        <v>27</v>
      </c>
      <c r="C1743" s="198">
        <v>14.1</v>
      </c>
      <c r="D1743" s="198">
        <v>19.5</v>
      </c>
      <c r="E1743" s="198">
        <v>8.8000000000000007</v>
      </c>
      <c r="F1743" s="198">
        <v>6.1</v>
      </c>
      <c r="G1743" s="198">
        <v>1</v>
      </c>
      <c r="H1743" s="198">
        <v>1.9</v>
      </c>
      <c r="I1743" s="198">
        <v>1.5</v>
      </c>
      <c r="J1743" s="198">
        <v>1.3</v>
      </c>
      <c r="K1743" s="198">
        <v>4.2</v>
      </c>
      <c r="L1743" s="198">
        <v>2.4</v>
      </c>
      <c r="M1743" s="198">
        <v>16.100000000000001</v>
      </c>
      <c r="N1743" s="206">
        <v>16.399999999999999</v>
      </c>
    </row>
    <row r="1744" spans="1:14">
      <c r="A1744" s="205" t="s">
        <v>996</v>
      </c>
      <c r="B1744" s="197">
        <v>28</v>
      </c>
      <c r="C1744" s="198">
        <v>17.100000000000001</v>
      </c>
      <c r="D1744" s="198">
        <v>23.3</v>
      </c>
      <c r="E1744" s="198">
        <v>9</v>
      </c>
      <c r="F1744" s="198">
        <v>9</v>
      </c>
      <c r="G1744" s="198">
        <v>0.8</v>
      </c>
      <c r="H1744" s="198">
        <v>1.8</v>
      </c>
      <c r="I1744" s="198">
        <v>0.9</v>
      </c>
      <c r="J1744" s="198">
        <v>4.8</v>
      </c>
      <c r="K1744" s="198">
        <v>9.1</v>
      </c>
      <c r="L1744" s="198">
        <v>2.9</v>
      </c>
      <c r="M1744" s="198">
        <v>18.8</v>
      </c>
      <c r="N1744" s="206">
        <v>17.8</v>
      </c>
    </row>
    <row r="1745" spans="1:14">
      <c r="A1745" s="205" t="s">
        <v>996</v>
      </c>
      <c r="B1745" s="197">
        <v>29</v>
      </c>
      <c r="C1745" s="198">
        <v>16.899999999999999</v>
      </c>
      <c r="D1745" s="198">
        <v>22.4</v>
      </c>
      <c r="E1745" s="198">
        <v>7.8</v>
      </c>
      <c r="F1745" s="198">
        <v>9.1999999999999993</v>
      </c>
      <c r="G1745" s="198">
        <v>1.5</v>
      </c>
      <c r="H1745" s="198">
        <v>2.1</v>
      </c>
      <c r="I1745" s="198">
        <v>1.1000000000000001</v>
      </c>
      <c r="J1745" s="198">
        <v>3.5</v>
      </c>
      <c r="K1745" s="198">
        <v>5.0999999999999996</v>
      </c>
      <c r="L1745" s="198">
        <v>6.4</v>
      </c>
      <c r="M1745" s="198">
        <v>19.5</v>
      </c>
      <c r="N1745" s="206">
        <v>18.899999999999999</v>
      </c>
    </row>
    <row r="1746" spans="1:14">
      <c r="A1746" s="205" t="s">
        <v>996</v>
      </c>
      <c r="B1746" s="197">
        <v>30</v>
      </c>
      <c r="C1746" s="198">
        <v>14.5</v>
      </c>
      <c r="D1746" s="198">
        <v>23.1</v>
      </c>
      <c r="E1746" s="198">
        <v>6.7</v>
      </c>
      <c r="F1746" s="198">
        <v>6.8</v>
      </c>
      <c r="G1746" s="198">
        <v>4.8</v>
      </c>
      <c r="H1746" s="198">
        <v>-3.4</v>
      </c>
      <c r="I1746" s="198">
        <v>3.1</v>
      </c>
      <c r="J1746" s="198"/>
      <c r="K1746" s="198">
        <v>7.4</v>
      </c>
      <c r="L1746" s="198">
        <v>9.1</v>
      </c>
      <c r="M1746" s="198">
        <v>18</v>
      </c>
      <c r="N1746" s="206">
        <v>20.7</v>
      </c>
    </row>
    <row r="1747" spans="1:14" ht="15" thickBot="1">
      <c r="A1747" s="213" t="s">
        <v>996</v>
      </c>
      <c r="B1747" s="214">
        <v>31</v>
      </c>
      <c r="C1747" s="215">
        <v>15.1</v>
      </c>
      <c r="D1747" s="215">
        <v>23.7</v>
      </c>
      <c r="E1747" s="215"/>
      <c r="F1747" s="215">
        <v>4.7</v>
      </c>
      <c r="G1747" s="215"/>
      <c r="H1747" s="215">
        <v>-3.8</v>
      </c>
      <c r="I1747" s="215">
        <v>2.7</v>
      </c>
      <c r="J1747" s="215"/>
      <c r="K1747" s="215">
        <v>10.6</v>
      </c>
      <c r="L1747" s="215"/>
      <c r="M1747" s="215">
        <v>20</v>
      </c>
      <c r="N1747" s="216"/>
    </row>
    <row r="1748" spans="1:14">
      <c r="A1748" s="217" t="s">
        <v>652</v>
      </c>
      <c r="B1748" s="218" t="s">
        <v>211</v>
      </c>
      <c r="C1748" s="219">
        <v>0</v>
      </c>
      <c r="D1748" s="219">
        <v>0</v>
      </c>
      <c r="E1748" s="219">
        <v>14</v>
      </c>
      <c r="F1748" s="219">
        <v>29</v>
      </c>
      <c r="G1748" s="219">
        <v>29</v>
      </c>
      <c r="H1748" s="219">
        <v>31</v>
      </c>
      <c r="I1748" s="219">
        <v>31</v>
      </c>
      <c r="J1748" s="219">
        <v>29</v>
      </c>
      <c r="K1748" s="219">
        <v>31</v>
      </c>
      <c r="L1748" s="219">
        <v>28</v>
      </c>
      <c r="M1748" s="219">
        <v>11</v>
      </c>
      <c r="N1748" s="220">
        <v>1</v>
      </c>
    </row>
    <row r="1749" spans="1:14" ht="15" thickBot="1">
      <c r="A1749" s="209" t="s">
        <v>651</v>
      </c>
      <c r="B1749" s="210" t="s">
        <v>650</v>
      </c>
      <c r="C1749" s="211">
        <v>19.980645161290322</v>
      </c>
      <c r="D1749" s="211">
        <v>21.319354838709678</v>
      </c>
      <c r="E1749" s="211">
        <v>13.643333333333333</v>
      </c>
      <c r="F1749" s="211">
        <v>8.0612903225806463</v>
      </c>
      <c r="G1749" s="211">
        <v>4.6333333333333337</v>
      </c>
      <c r="H1749" s="211">
        <v>2.2806451612903227</v>
      </c>
      <c r="I1749" s="211">
        <v>-2.3483870967741933</v>
      </c>
      <c r="J1749" s="211">
        <v>3.5999999999999996</v>
      </c>
      <c r="K1749" s="211">
        <v>3.86774193548387</v>
      </c>
      <c r="L1749" s="211">
        <v>7.78</v>
      </c>
      <c r="M1749" s="211">
        <v>13.925806451612907</v>
      </c>
      <c r="N1749" s="212">
        <v>17.633333333333333</v>
      </c>
    </row>
    <row r="1750" spans="1:14">
      <c r="B1750" s="108"/>
      <c r="C1750" s="105"/>
      <c r="D1750" s="105"/>
      <c r="E1750" s="107"/>
      <c r="F1750" s="105"/>
      <c r="G1750" s="105"/>
      <c r="H1750" s="106"/>
      <c r="I1750" s="105"/>
      <c r="J1750" s="105"/>
      <c r="K1750" s="105"/>
      <c r="L1750" s="105"/>
      <c r="M1750" s="105"/>
      <c r="N1750" s="105"/>
    </row>
    <row r="1751" spans="1:14" ht="15" thickBot="1">
      <c r="A1751" s="96" t="s">
        <v>1154</v>
      </c>
      <c r="C1751" s="105"/>
      <c r="D1751" s="105"/>
      <c r="E1751" s="107"/>
      <c r="F1751" s="105"/>
      <c r="G1751" s="105"/>
      <c r="H1751" s="106"/>
      <c r="I1751" s="105"/>
      <c r="J1751" s="105"/>
      <c r="K1751" s="105"/>
      <c r="L1751" s="105"/>
      <c r="M1751" s="105"/>
      <c r="N1751" s="105"/>
    </row>
    <row r="1752" spans="1:14">
      <c r="A1752" s="109"/>
      <c r="B1752" s="233" t="s">
        <v>236</v>
      </c>
      <c r="C1752" s="234" t="s">
        <v>666</v>
      </c>
      <c r="D1752" s="234" t="s">
        <v>666</v>
      </c>
      <c r="E1752" s="234" t="s">
        <v>666</v>
      </c>
      <c r="F1752" s="234" t="s">
        <v>666</v>
      </c>
      <c r="G1752" s="234" t="s">
        <v>666</v>
      </c>
      <c r="H1752" s="234" t="s">
        <v>666</v>
      </c>
      <c r="I1752" s="234" t="s">
        <v>1108</v>
      </c>
      <c r="J1752" s="234" t="s">
        <v>1108</v>
      </c>
      <c r="K1752" s="234" t="s">
        <v>1108</v>
      </c>
      <c r="L1752" s="234" t="s">
        <v>1108</v>
      </c>
      <c r="M1752" s="234" t="s">
        <v>1108</v>
      </c>
      <c r="N1752" s="235" t="s">
        <v>1108</v>
      </c>
    </row>
    <row r="1753" spans="1:14" ht="15" thickBot="1">
      <c r="A1753" s="109"/>
      <c r="B1753" s="238" t="s">
        <v>195</v>
      </c>
      <c r="C1753" s="236" t="s">
        <v>665</v>
      </c>
      <c r="D1753" s="236" t="s">
        <v>664</v>
      </c>
      <c r="E1753" s="236" t="s">
        <v>663</v>
      </c>
      <c r="F1753" s="236" t="s">
        <v>662</v>
      </c>
      <c r="G1753" s="236" t="s">
        <v>661</v>
      </c>
      <c r="H1753" s="236" t="s">
        <v>660</v>
      </c>
      <c r="I1753" s="236" t="s">
        <v>659</v>
      </c>
      <c r="J1753" s="236" t="s">
        <v>658</v>
      </c>
      <c r="K1753" s="236" t="s">
        <v>657</v>
      </c>
      <c r="L1753" s="236" t="s">
        <v>656</v>
      </c>
      <c r="M1753" s="236" t="s">
        <v>655</v>
      </c>
      <c r="N1753" s="237" t="s">
        <v>654</v>
      </c>
    </row>
    <row r="1754" spans="1:14" ht="15" thickBot="1">
      <c r="A1754" s="195" t="s">
        <v>742</v>
      </c>
      <c r="B1754" s="196" t="s">
        <v>653</v>
      </c>
    </row>
    <row r="1755" spans="1:14">
      <c r="A1755" s="201" t="s">
        <v>1000</v>
      </c>
      <c r="B1755" s="202">
        <v>1</v>
      </c>
      <c r="C1755" s="203">
        <v>20.3</v>
      </c>
      <c r="D1755" s="203">
        <v>19.5</v>
      </c>
      <c r="E1755" s="203">
        <v>22.3</v>
      </c>
      <c r="F1755" s="203">
        <v>7.2</v>
      </c>
      <c r="G1755" s="203">
        <v>3.8</v>
      </c>
      <c r="H1755" s="203">
        <v>6.1</v>
      </c>
      <c r="I1755" s="203">
        <v>-3.4</v>
      </c>
      <c r="J1755" s="203">
        <v>6.7</v>
      </c>
      <c r="K1755" s="203">
        <v>1</v>
      </c>
      <c r="L1755" s="203">
        <v>5.4</v>
      </c>
      <c r="M1755" s="203">
        <v>13.4</v>
      </c>
      <c r="N1755" s="204">
        <v>17.2</v>
      </c>
    </row>
    <row r="1756" spans="1:14">
      <c r="A1756" s="205" t="s">
        <v>1000</v>
      </c>
      <c r="B1756" s="197">
        <v>2</v>
      </c>
      <c r="C1756" s="198">
        <v>22.1</v>
      </c>
      <c r="D1756" s="198">
        <v>19.5</v>
      </c>
      <c r="E1756" s="198">
        <v>17.600000000000001</v>
      </c>
      <c r="F1756" s="198">
        <v>8.5</v>
      </c>
      <c r="G1756" s="198">
        <v>2</v>
      </c>
      <c r="H1756" s="198">
        <v>5.9</v>
      </c>
      <c r="I1756" s="198">
        <v>-6.1</v>
      </c>
      <c r="J1756" s="198">
        <v>9.1999999999999993</v>
      </c>
      <c r="K1756" s="198">
        <v>3.5</v>
      </c>
      <c r="L1756" s="198">
        <v>6.9</v>
      </c>
      <c r="M1756" s="198">
        <v>13</v>
      </c>
      <c r="N1756" s="206">
        <v>15.3</v>
      </c>
    </row>
    <row r="1757" spans="1:14">
      <c r="A1757" s="205" t="s">
        <v>1000</v>
      </c>
      <c r="B1757" s="197">
        <v>3</v>
      </c>
      <c r="C1757" s="198">
        <v>21.5</v>
      </c>
      <c r="D1757" s="198">
        <v>22.2</v>
      </c>
      <c r="E1757" s="198">
        <v>19.2</v>
      </c>
      <c r="F1757" s="198">
        <v>13.8</v>
      </c>
      <c r="G1757" s="198">
        <v>1.7</v>
      </c>
      <c r="H1757" s="198">
        <v>3.6</v>
      </c>
      <c r="I1757" s="198">
        <v>-10.4</v>
      </c>
      <c r="J1757" s="198">
        <v>4.8</v>
      </c>
      <c r="K1757" s="198">
        <v>3.8</v>
      </c>
      <c r="L1757" s="198">
        <v>9.6</v>
      </c>
      <c r="M1757" s="198">
        <v>12.7</v>
      </c>
      <c r="N1757" s="206">
        <v>17.2</v>
      </c>
    </row>
    <row r="1758" spans="1:14">
      <c r="A1758" s="205" t="s">
        <v>1000</v>
      </c>
      <c r="B1758" s="197">
        <v>4</v>
      </c>
      <c r="C1758" s="198">
        <v>22.6</v>
      </c>
      <c r="D1758" s="198">
        <v>23.2</v>
      </c>
      <c r="E1758" s="198">
        <v>15.8</v>
      </c>
      <c r="F1758" s="198">
        <v>13.9</v>
      </c>
      <c r="G1758" s="198">
        <v>2.2000000000000002</v>
      </c>
      <c r="H1758" s="198">
        <v>2.8</v>
      </c>
      <c r="I1758" s="198">
        <v>-7.3</v>
      </c>
      <c r="J1758" s="198">
        <v>2.4</v>
      </c>
      <c r="K1758" s="198">
        <v>2</v>
      </c>
      <c r="L1758" s="198">
        <v>14</v>
      </c>
      <c r="M1758" s="198">
        <v>11.9</v>
      </c>
      <c r="N1758" s="206">
        <v>19.100000000000001</v>
      </c>
    </row>
    <row r="1759" spans="1:14">
      <c r="A1759" s="205" t="s">
        <v>1000</v>
      </c>
      <c r="B1759" s="197">
        <v>5</v>
      </c>
      <c r="C1759" s="198">
        <v>24.5</v>
      </c>
      <c r="D1759" s="198">
        <v>24</v>
      </c>
      <c r="E1759" s="198">
        <v>15.7</v>
      </c>
      <c r="F1759" s="198">
        <v>13.2</v>
      </c>
      <c r="G1759" s="198">
        <v>1.5</v>
      </c>
      <c r="H1759" s="198">
        <v>4.5999999999999996</v>
      </c>
      <c r="I1759" s="198">
        <v>-5.3</v>
      </c>
      <c r="J1759" s="198">
        <v>1.5</v>
      </c>
      <c r="K1759" s="198">
        <v>6.4</v>
      </c>
      <c r="L1759" s="198">
        <v>14.4</v>
      </c>
      <c r="M1759" s="198">
        <v>13.1</v>
      </c>
      <c r="N1759" s="206">
        <v>17.899999999999999</v>
      </c>
    </row>
    <row r="1760" spans="1:14">
      <c r="A1760" s="205" t="s">
        <v>1000</v>
      </c>
      <c r="B1760" s="197">
        <v>6</v>
      </c>
      <c r="C1760" s="198">
        <v>25.7</v>
      </c>
      <c r="D1760" s="198">
        <v>25.7</v>
      </c>
      <c r="E1760" s="198">
        <v>13.3</v>
      </c>
      <c r="F1760" s="198">
        <v>13.2</v>
      </c>
      <c r="G1760" s="198">
        <v>4.4000000000000004</v>
      </c>
      <c r="H1760" s="198">
        <v>4.4000000000000004</v>
      </c>
      <c r="I1760" s="198">
        <v>-2.8</v>
      </c>
      <c r="J1760" s="198">
        <v>5.5</v>
      </c>
      <c r="K1760" s="198">
        <v>4.5</v>
      </c>
      <c r="L1760" s="198">
        <v>10.9</v>
      </c>
      <c r="M1760" s="198">
        <v>14.2</v>
      </c>
      <c r="N1760" s="206">
        <v>16.3</v>
      </c>
    </row>
    <row r="1761" spans="1:14">
      <c r="A1761" s="205" t="s">
        <v>1000</v>
      </c>
      <c r="B1761" s="197">
        <v>7</v>
      </c>
      <c r="C1761" s="198">
        <v>25.5</v>
      </c>
      <c r="D1761" s="198">
        <v>28.2</v>
      </c>
      <c r="E1761" s="198">
        <v>12.5</v>
      </c>
      <c r="F1761" s="198">
        <v>13.4</v>
      </c>
      <c r="G1761" s="198">
        <v>8.3000000000000007</v>
      </c>
      <c r="H1761" s="198">
        <v>3.7</v>
      </c>
      <c r="I1761" s="198">
        <v>-1.1000000000000001</v>
      </c>
      <c r="J1761" s="198">
        <v>7.7</v>
      </c>
      <c r="K1761" s="198">
        <v>3.7</v>
      </c>
      <c r="L1761" s="198">
        <v>10.3</v>
      </c>
      <c r="M1761" s="198">
        <v>15.6</v>
      </c>
      <c r="N1761" s="206">
        <v>15.2</v>
      </c>
    </row>
    <row r="1762" spans="1:14">
      <c r="A1762" s="205" t="s">
        <v>1000</v>
      </c>
      <c r="B1762" s="197">
        <v>8</v>
      </c>
      <c r="C1762" s="198">
        <v>20</v>
      </c>
      <c r="D1762" s="198">
        <v>27.3</v>
      </c>
      <c r="E1762" s="198">
        <v>12.1</v>
      </c>
      <c r="F1762" s="198">
        <v>12.3</v>
      </c>
      <c r="G1762" s="198">
        <v>10.5</v>
      </c>
      <c r="H1762" s="198">
        <v>4.9000000000000004</v>
      </c>
      <c r="I1762" s="198">
        <v>-1.8</v>
      </c>
      <c r="J1762" s="198">
        <v>8.3000000000000007</v>
      </c>
      <c r="K1762" s="198">
        <v>3.1</v>
      </c>
      <c r="L1762" s="198">
        <v>9</v>
      </c>
      <c r="M1762" s="198">
        <v>14.1</v>
      </c>
      <c r="N1762" s="206">
        <v>17</v>
      </c>
    </row>
    <row r="1763" spans="1:14">
      <c r="A1763" s="205" t="s">
        <v>1000</v>
      </c>
      <c r="B1763" s="197">
        <v>9</v>
      </c>
      <c r="C1763" s="198">
        <v>15.8</v>
      </c>
      <c r="D1763" s="198">
        <v>28.9</v>
      </c>
      <c r="E1763" s="198">
        <v>13.5</v>
      </c>
      <c r="F1763" s="198">
        <v>9.4</v>
      </c>
      <c r="G1763" s="198">
        <v>7.1</v>
      </c>
      <c r="H1763" s="198">
        <v>3.4</v>
      </c>
      <c r="I1763" s="198">
        <v>-1.7</v>
      </c>
      <c r="J1763" s="198">
        <v>10.4</v>
      </c>
      <c r="K1763" s="198">
        <v>4.3</v>
      </c>
      <c r="L1763" s="198">
        <v>6.5</v>
      </c>
      <c r="M1763" s="198">
        <v>14.1</v>
      </c>
      <c r="N1763" s="206">
        <v>17.3</v>
      </c>
    </row>
    <row r="1764" spans="1:14">
      <c r="A1764" s="205" t="s">
        <v>1000</v>
      </c>
      <c r="B1764" s="197">
        <v>10</v>
      </c>
      <c r="C1764" s="198">
        <v>14.2</v>
      </c>
      <c r="D1764" s="198">
        <v>26.3</v>
      </c>
      <c r="E1764" s="198">
        <v>14.4</v>
      </c>
      <c r="F1764" s="198">
        <v>6.9</v>
      </c>
      <c r="G1764" s="198">
        <v>14.5</v>
      </c>
      <c r="H1764" s="198">
        <v>1.8</v>
      </c>
      <c r="I1764" s="198">
        <v>1.1000000000000001</v>
      </c>
      <c r="J1764" s="198">
        <v>2.2999999999999998</v>
      </c>
      <c r="K1764" s="198">
        <v>5.7</v>
      </c>
      <c r="L1764" s="198">
        <v>6.8</v>
      </c>
      <c r="M1764" s="198">
        <v>14</v>
      </c>
      <c r="N1764" s="206">
        <v>15.9</v>
      </c>
    </row>
    <row r="1765" spans="1:14">
      <c r="A1765" s="205" t="s">
        <v>1000</v>
      </c>
      <c r="B1765" s="197">
        <v>11</v>
      </c>
      <c r="C1765" s="198">
        <v>16.899999999999999</v>
      </c>
      <c r="D1765" s="198">
        <v>26.9</v>
      </c>
      <c r="E1765" s="198">
        <v>14.8</v>
      </c>
      <c r="F1765" s="198">
        <v>6.5</v>
      </c>
      <c r="G1765" s="198">
        <v>12.8</v>
      </c>
      <c r="H1765" s="198">
        <v>-0.7</v>
      </c>
      <c r="I1765" s="198">
        <v>1.2</v>
      </c>
      <c r="J1765" s="198">
        <v>3.9</v>
      </c>
      <c r="K1765" s="198">
        <v>5.2</v>
      </c>
      <c r="L1765" s="198">
        <v>9.5</v>
      </c>
      <c r="M1765" s="198">
        <v>14.8</v>
      </c>
      <c r="N1765" s="206">
        <v>15.6</v>
      </c>
    </row>
    <row r="1766" spans="1:14">
      <c r="A1766" s="205" t="s">
        <v>1000</v>
      </c>
      <c r="B1766" s="197">
        <v>12</v>
      </c>
      <c r="C1766" s="198">
        <v>21</v>
      </c>
      <c r="D1766" s="198">
        <v>27.1</v>
      </c>
      <c r="E1766" s="198">
        <v>14.2</v>
      </c>
      <c r="F1766" s="198">
        <v>3.3</v>
      </c>
      <c r="G1766" s="198">
        <v>8</v>
      </c>
      <c r="H1766" s="198">
        <v>2</v>
      </c>
      <c r="I1766" s="198">
        <v>2.5</v>
      </c>
      <c r="J1766" s="198">
        <v>2.7</v>
      </c>
      <c r="K1766" s="198">
        <v>4.4000000000000004</v>
      </c>
      <c r="L1766" s="198">
        <v>9.1</v>
      </c>
      <c r="M1766" s="198">
        <v>16.100000000000001</v>
      </c>
      <c r="N1766" s="206">
        <v>18</v>
      </c>
    </row>
    <row r="1767" spans="1:14">
      <c r="A1767" s="205" t="s">
        <v>1000</v>
      </c>
      <c r="B1767" s="197">
        <v>13</v>
      </c>
      <c r="C1767" s="198">
        <v>17.8</v>
      </c>
      <c r="D1767" s="198">
        <v>27.6</v>
      </c>
      <c r="E1767" s="198">
        <v>19</v>
      </c>
      <c r="F1767" s="198">
        <v>5.0999999999999996</v>
      </c>
      <c r="G1767" s="198">
        <v>6.5</v>
      </c>
      <c r="H1767" s="198">
        <v>4.5999999999999996</v>
      </c>
      <c r="I1767" s="198">
        <v>3.2</v>
      </c>
      <c r="J1767" s="198">
        <v>1</v>
      </c>
      <c r="K1767" s="198">
        <v>3.9</v>
      </c>
      <c r="L1767" s="198">
        <v>11.3</v>
      </c>
      <c r="M1767" s="198">
        <v>13.5</v>
      </c>
      <c r="N1767" s="206">
        <v>17.5</v>
      </c>
    </row>
    <row r="1768" spans="1:14">
      <c r="A1768" s="205" t="s">
        <v>1000</v>
      </c>
      <c r="B1768" s="197">
        <v>14</v>
      </c>
      <c r="C1768" s="198">
        <v>18.899999999999999</v>
      </c>
      <c r="D1768" s="198">
        <v>25.9</v>
      </c>
      <c r="E1768" s="198">
        <v>19.2</v>
      </c>
      <c r="F1768" s="198">
        <v>8.6</v>
      </c>
      <c r="G1768" s="198">
        <v>7</v>
      </c>
      <c r="H1768" s="198">
        <v>0.6</v>
      </c>
      <c r="I1768" s="198">
        <v>-0.4</v>
      </c>
      <c r="J1768" s="198">
        <v>6.6</v>
      </c>
      <c r="K1768" s="198">
        <v>3.4</v>
      </c>
      <c r="L1768" s="198">
        <v>10.7</v>
      </c>
      <c r="M1768" s="198">
        <v>15.3</v>
      </c>
      <c r="N1768" s="206">
        <v>17.399999999999999</v>
      </c>
    </row>
    <row r="1769" spans="1:14">
      <c r="A1769" s="205" t="s">
        <v>1000</v>
      </c>
      <c r="B1769" s="197">
        <v>15</v>
      </c>
      <c r="C1769" s="198">
        <v>20.399999999999999</v>
      </c>
      <c r="D1769" s="198">
        <v>25.9</v>
      </c>
      <c r="E1769" s="198">
        <v>17.3</v>
      </c>
      <c r="F1769" s="198">
        <v>9.6</v>
      </c>
      <c r="G1769" s="198">
        <v>9.5</v>
      </c>
      <c r="H1769" s="198">
        <v>2.4</v>
      </c>
      <c r="I1769" s="198">
        <v>0.3</v>
      </c>
      <c r="J1769" s="198">
        <v>6.2</v>
      </c>
      <c r="K1769" s="198">
        <v>1.9</v>
      </c>
      <c r="L1769" s="198">
        <v>10.8</v>
      </c>
      <c r="M1769" s="198">
        <v>7.2</v>
      </c>
      <c r="N1769" s="206">
        <v>14.7</v>
      </c>
    </row>
    <row r="1770" spans="1:14">
      <c r="A1770" s="205" t="s">
        <v>1000</v>
      </c>
      <c r="B1770" s="197">
        <v>16</v>
      </c>
      <c r="C1770" s="198">
        <v>21.7</v>
      </c>
      <c r="D1770" s="198">
        <v>23.1</v>
      </c>
      <c r="E1770" s="198">
        <v>22.6</v>
      </c>
      <c r="F1770" s="198">
        <v>12.2</v>
      </c>
      <c r="G1770" s="198">
        <v>8</v>
      </c>
      <c r="H1770" s="198">
        <v>3.2</v>
      </c>
      <c r="I1770" s="198">
        <v>-0.4</v>
      </c>
      <c r="J1770" s="198">
        <v>3.3</v>
      </c>
      <c r="K1770" s="198">
        <v>0.9</v>
      </c>
      <c r="L1770" s="198">
        <v>12.7</v>
      </c>
      <c r="M1770" s="198">
        <v>6.6</v>
      </c>
      <c r="N1770" s="206">
        <v>21.4</v>
      </c>
    </row>
    <row r="1771" spans="1:14">
      <c r="A1771" s="205" t="s">
        <v>1000</v>
      </c>
      <c r="B1771" s="197">
        <v>17</v>
      </c>
      <c r="C1771" s="198">
        <v>24.3</v>
      </c>
      <c r="D1771" s="198">
        <v>19.8</v>
      </c>
      <c r="E1771" s="198">
        <v>24.6</v>
      </c>
      <c r="F1771" s="198">
        <v>7.9</v>
      </c>
      <c r="G1771" s="198">
        <v>10</v>
      </c>
      <c r="H1771" s="198">
        <v>2</v>
      </c>
      <c r="I1771" s="198">
        <v>-3.7</v>
      </c>
      <c r="J1771" s="198">
        <v>5.6</v>
      </c>
      <c r="K1771" s="198">
        <v>2</v>
      </c>
      <c r="L1771" s="198">
        <v>15.5</v>
      </c>
      <c r="M1771" s="198">
        <v>9.5</v>
      </c>
      <c r="N1771" s="206">
        <v>19.399999999999999</v>
      </c>
    </row>
    <row r="1772" spans="1:14">
      <c r="A1772" s="205" t="s">
        <v>1000</v>
      </c>
      <c r="B1772" s="197">
        <v>18</v>
      </c>
      <c r="C1772" s="198">
        <v>25.6</v>
      </c>
      <c r="D1772" s="198">
        <v>16.2</v>
      </c>
      <c r="E1772" s="198">
        <v>16.2</v>
      </c>
      <c r="F1772" s="198">
        <v>7.7</v>
      </c>
      <c r="G1772" s="198">
        <v>12.9</v>
      </c>
      <c r="H1772" s="198">
        <v>3.1</v>
      </c>
      <c r="I1772" s="198">
        <v>-5.6</v>
      </c>
      <c r="J1772" s="198">
        <v>7</v>
      </c>
      <c r="K1772" s="198">
        <v>6.1</v>
      </c>
      <c r="L1772" s="198">
        <v>8.6</v>
      </c>
      <c r="M1772" s="198">
        <v>10.1</v>
      </c>
      <c r="N1772" s="206">
        <v>17.399999999999999</v>
      </c>
    </row>
    <row r="1773" spans="1:14">
      <c r="A1773" s="205" t="s">
        <v>1000</v>
      </c>
      <c r="B1773" s="197">
        <v>19</v>
      </c>
      <c r="C1773" s="198">
        <v>27.7</v>
      </c>
      <c r="D1773" s="198">
        <v>15.6</v>
      </c>
      <c r="E1773" s="198">
        <v>16.2</v>
      </c>
      <c r="F1773" s="198">
        <v>9.3000000000000007</v>
      </c>
      <c r="G1773" s="198">
        <v>11.4</v>
      </c>
      <c r="H1773" s="198">
        <v>4.9000000000000004</v>
      </c>
      <c r="I1773" s="198">
        <v>-5.2</v>
      </c>
      <c r="J1773" s="198">
        <v>1.7</v>
      </c>
      <c r="K1773" s="198">
        <v>2.4</v>
      </c>
      <c r="L1773" s="198">
        <v>8.6999999999999993</v>
      </c>
      <c r="M1773" s="198">
        <v>14</v>
      </c>
      <c r="N1773" s="206">
        <v>20.100000000000001</v>
      </c>
    </row>
    <row r="1774" spans="1:14">
      <c r="A1774" s="205" t="s">
        <v>1000</v>
      </c>
      <c r="B1774" s="197">
        <v>20</v>
      </c>
      <c r="C1774" s="198">
        <v>24.1</v>
      </c>
      <c r="D1774" s="198">
        <v>17</v>
      </c>
      <c r="E1774" s="198">
        <v>13.2</v>
      </c>
      <c r="F1774" s="198">
        <v>7.7</v>
      </c>
      <c r="G1774" s="198">
        <v>7.6</v>
      </c>
      <c r="H1774" s="198">
        <v>3.9</v>
      </c>
      <c r="I1774" s="198">
        <v>-3.8</v>
      </c>
      <c r="J1774" s="198">
        <v>4.5999999999999996</v>
      </c>
      <c r="K1774" s="198">
        <v>4.0999999999999996</v>
      </c>
      <c r="L1774" s="198">
        <v>7.6</v>
      </c>
      <c r="M1774" s="198">
        <v>14.3</v>
      </c>
      <c r="N1774" s="206">
        <v>16.2</v>
      </c>
    </row>
    <row r="1775" spans="1:14">
      <c r="A1775" s="205" t="s">
        <v>1000</v>
      </c>
      <c r="B1775" s="197">
        <v>21</v>
      </c>
      <c r="C1775" s="198">
        <v>25.9</v>
      </c>
      <c r="D1775" s="198">
        <v>18.3</v>
      </c>
      <c r="E1775" s="198">
        <v>9.9</v>
      </c>
      <c r="F1775" s="198">
        <v>8.4</v>
      </c>
      <c r="G1775" s="198">
        <v>2</v>
      </c>
      <c r="H1775" s="198">
        <v>3.6</v>
      </c>
      <c r="I1775" s="198">
        <v>-3.9</v>
      </c>
      <c r="J1775" s="198">
        <v>9</v>
      </c>
      <c r="K1775" s="198">
        <v>6.3</v>
      </c>
      <c r="L1775" s="198">
        <v>7.6</v>
      </c>
      <c r="M1775" s="198">
        <v>16</v>
      </c>
      <c r="N1775" s="206">
        <v>18.8</v>
      </c>
    </row>
    <row r="1776" spans="1:14">
      <c r="A1776" s="205" t="s">
        <v>1000</v>
      </c>
      <c r="B1776" s="197">
        <v>22</v>
      </c>
      <c r="C1776" s="198">
        <v>27.5</v>
      </c>
      <c r="D1776" s="198">
        <v>17.8</v>
      </c>
      <c r="E1776" s="198">
        <v>12.1</v>
      </c>
      <c r="F1776" s="198">
        <v>8.6999999999999993</v>
      </c>
      <c r="G1776" s="198">
        <v>0.4</v>
      </c>
      <c r="H1776" s="198">
        <v>9.1</v>
      </c>
      <c r="I1776" s="198">
        <v>-9.9</v>
      </c>
      <c r="J1776" s="198">
        <v>11</v>
      </c>
      <c r="K1776" s="198">
        <v>5.8</v>
      </c>
      <c r="L1776" s="198">
        <v>10.8</v>
      </c>
      <c r="M1776" s="198">
        <v>17.600000000000001</v>
      </c>
      <c r="N1776" s="206">
        <v>21</v>
      </c>
    </row>
    <row r="1777" spans="1:14">
      <c r="A1777" s="205" t="s">
        <v>1000</v>
      </c>
      <c r="B1777" s="197">
        <v>23</v>
      </c>
      <c r="C1777" s="198">
        <v>24.9</v>
      </c>
      <c r="D1777" s="198">
        <v>17</v>
      </c>
      <c r="E1777" s="198">
        <v>14.8</v>
      </c>
      <c r="F1777" s="198">
        <v>7.7</v>
      </c>
      <c r="G1777" s="198">
        <v>0.3</v>
      </c>
      <c r="H1777" s="198">
        <v>5.5</v>
      </c>
      <c r="I1777" s="198">
        <v>-7.4</v>
      </c>
      <c r="J1777" s="198">
        <v>4.5</v>
      </c>
      <c r="K1777" s="198">
        <v>4.8</v>
      </c>
      <c r="L1777" s="198">
        <v>10.7</v>
      </c>
      <c r="M1777" s="198">
        <v>20.8</v>
      </c>
      <c r="N1777" s="206">
        <v>23.9</v>
      </c>
    </row>
    <row r="1778" spans="1:14">
      <c r="A1778" s="205" t="s">
        <v>1000</v>
      </c>
      <c r="B1778" s="197">
        <v>24</v>
      </c>
      <c r="C1778" s="198">
        <v>23.8</v>
      </c>
      <c r="D1778" s="198">
        <v>21.7</v>
      </c>
      <c r="E1778" s="198">
        <v>16</v>
      </c>
      <c r="F1778" s="198">
        <v>5.3</v>
      </c>
      <c r="G1778" s="198">
        <v>0.2</v>
      </c>
      <c r="H1778" s="198">
        <v>1.6</v>
      </c>
      <c r="I1778" s="198">
        <v>-1.8</v>
      </c>
      <c r="J1778" s="198">
        <v>1.4</v>
      </c>
      <c r="K1778" s="198">
        <v>4.2</v>
      </c>
      <c r="L1778" s="198">
        <v>5</v>
      </c>
      <c r="M1778" s="198">
        <v>14.4</v>
      </c>
      <c r="N1778" s="206">
        <v>25.2</v>
      </c>
    </row>
    <row r="1779" spans="1:14">
      <c r="A1779" s="205" t="s">
        <v>1000</v>
      </c>
      <c r="B1779" s="197">
        <v>25</v>
      </c>
      <c r="C1779" s="198">
        <v>24.7</v>
      </c>
      <c r="D1779" s="198">
        <v>17.3</v>
      </c>
      <c r="E1779" s="198">
        <v>15.2</v>
      </c>
      <c r="F1779" s="198">
        <v>5.4</v>
      </c>
      <c r="G1779" s="198">
        <v>0.1</v>
      </c>
      <c r="H1779" s="198">
        <v>3.2</v>
      </c>
      <c r="I1779" s="198">
        <v>1</v>
      </c>
      <c r="J1779" s="198">
        <v>1.1000000000000001</v>
      </c>
      <c r="K1779" s="198">
        <v>5.0999999999999996</v>
      </c>
      <c r="L1779" s="198">
        <v>3.6</v>
      </c>
      <c r="M1779" s="198">
        <v>15.6</v>
      </c>
      <c r="N1779" s="206">
        <v>26</v>
      </c>
    </row>
    <row r="1780" spans="1:14">
      <c r="A1780" s="205" t="s">
        <v>1000</v>
      </c>
      <c r="B1780" s="197">
        <v>26</v>
      </c>
      <c r="C1780" s="198">
        <v>17.100000000000001</v>
      </c>
      <c r="D1780" s="198">
        <v>16.2</v>
      </c>
      <c r="E1780" s="198">
        <v>12.6</v>
      </c>
      <c r="F1780" s="198">
        <v>9.1</v>
      </c>
      <c r="G1780" s="198">
        <v>2.2999999999999998</v>
      </c>
      <c r="H1780" s="198">
        <v>4.3</v>
      </c>
      <c r="I1780" s="198">
        <v>1.4</v>
      </c>
      <c r="J1780" s="198">
        <v>-0.1</v>
      </c>
      <c r="K1780" s="198">
        <v>6.9</v>
      </c>
      <c r="L1780" s="198">
        <v>6.8</v>
      </c>
      <c r="M1780" s="198">
        <v>16.100000000000001</v>
      </c>
      <c r="N1780" s="206">
        <v>19.899999999999999</v>
      </c>
    </row>
    <row r="1781" spans="1:14">
      <c r="A1781" s="205" t="s">
        <v>1000</v>
      </c>
      <c r="B1781" s="197">
        <v>27</v>
      </c>
      <c r="C1781" s="198">
        <v>15.7</v>
      </c>
      <c r="D1781" s="198">
        <v>19.600000000000001</v>
      </c>
      <c r="E1781" s="198">
        <v>10.8</v>
      </c>
      <c r="F1781" s="198">
        <v>7.2</v>
      </c>
      <c r="G1781" s="198">
        <v>1.7</v>
      </c>
      <c r="H1781" s="198">
        <v>0.6</v>
      </c>
      <c r="I1781" s="198">
        <v>3.6</v>
      </c>
      <c r="J1781" s="198">
        <v>2.8</v>
      </c>
      <c r="K1781" s="198">
        <v>8</v>
      </c>
      <c r="L1781" s="198">
        <v>5</v>
      </c>
      <c r="M1781" s="198">
        <v>19.8</v>
      </c>
      <c r="N1781" s="206">
        <v>17</v>
      </c>
    </row>
    <row r="1782" spans="1:14">
      <c r="A1782" s="205" t="s">
        <v>1000</v>
      </c>
      <c r="B1782" s="197">
        <v>28</v>
      </c>
      <c r="C1782" s="198">
        <v>20.7</v>
      </c>
      <c r="D1782" s="198">
        <v>22.5</v>
      </c>
      <c r="E1782" s="198">
        <v>11.4</v>
      </c>
      <c r="F1782" s="198">
        <v>6.1</v>
      </c>
      <c r="G1782" s="198">
        <v>1.8</v>
      </c>
      <c r="H1782" s="198">
        <v>1.8</v>
      </c>
      <c r="I1782" s="198">
        <v>6.2</v>
      </c>
      <c r="J1782" s="198">
        <v>6.7</v>
      </c>
      <c r="K1782" s="198">
        <v>8.1999999999999993</v>
      </c>
      <c r="L1782" s="198">
        <v>6.4</v>
      </c>
      <c r="M1782" s="198">
        <v>21</v>
      </c>
      <c r="N1782" s="206">
        <v>18.399999999999999</v>
      </c>
    </row>
    <row r="1783" spans="1:14">
      <c r="A1783" s="205" t="s">
        <v>1000</v>
      </c>
      <c r="B1783" s="197">
        <v>29</v>
      </c>
      <c r="C1783" s="198">
        <v>18.5</v>
      </c>
      <c r="D1783" s="198">
        <v>23.5</v>
      </c>
      <c r="E1783" s="198">
        <v>11</v>
      </c>
      <c r="F1783" s="198">
        <v>8.1999999999999993</v>
      </c>
      <c r="G1783" s="198">
        <v>3.9</v>
      </c>
      <c r="H1783" s="198">
        <v>1.8</v>
      </c>
      <c r="I1783" s="198">
        <v>4.8</v>
      </c>
      <c r="J1783" s="198">
        <v>4.0999999999999996</v>
      </c>
      <c r="K1783" s="198">
        <v>9.5</v>
      </c>
      <c r="L1783" s="198">
        <v>7.9</v>
      </c>
      <c r="M1783" s="198">
        <v>20.7</v>
      </c>
      <c r="N1783" s="206">
        <v>21.4</v>
      </c>
    </row>
    <row r="1784" spans="1:14">
      <c r="A1784" s="205" t="s">
        <v>1000</v>
      </c>
      <c r="B1784" s="197">
        <v>30</v>
      </c>
      <c r="C1784" s="198">
        <v>16.8</v>
      </c>
      <c r="D1784" s="198">
        <v>23.4</v>
      </c>
      <c r="E1784" s="198">
        <v>9.1999999999999993</v>
      </c>
      <c r="F1784" s="198">
        <v>7</v>
      </c>
      <c r="G1784" s="198">
        <v>6.5</v>
      </c>
      <c r="H1784" s="198">
        <v>-3.7</v>
      </c>
      <c r="I1784" s="198">
        <v>4.0999999999999996</v>
      </c>
      <c r="J1784" s="198"/>
      <c r="K1784" s="198">
        <v>9.9</v>
      </c>
      <c r="L1784" s="198">
        <v>10.5</v>
      </c>
      <c r="M1784" s="198">
        <v>18.8</v>
      </c>
      <c r="N1784" s="206">
        <v>22.4</v>
      </c>
    </row>
    <row r="1785" spans="1:14" ht="15" thickBot="1">
      <c r="A1785" s="213" t="s">
        <v>1000</v>
      </c>
      <c r="B1785" s="214">
        <v>31</v>
      </c>
      <c r="C1785" s="215">
        <v>16.100000000000001</v>
      </c>
      <c r="D1785" s="215">
        <v>23.8</v>
      </c>
      <c r="E1785" s="215"/>
      <c r="F1785" s="215">
        <v>5</v>
      </c>
      <c r="G1785" s="215"/>
      <c r="H1785" s="215">
        <v>-6</v>
      </c>
      <c r="I1785" s="215">
        <v>3.3</v>
      </c>
      <c r="J1785" s="215"/>
      <c r="K1785" s="215">
        <v>13.3</v>
      </c>
      <c r="L1785" s="215"/>
      <c r="M1785" s="215">
        <v>20.7</v>
      </c>
      <c r="N1785" s="216"/>
    </row>
    <row r="1786" spans="1:14">
      <c r="A1786" s="217" t="s">
        <v>652</v>
      </c>
      <c r="B1786" s="218" t="s">
        <v>211</v>
      </c>
      <c r="C1786" s="219">
        <v>0</v>
      </c>
      <c r="D1786" s="219">
        <v>0</v>
      </c>
      <c r="E1786" s="219">
        <v>10</v>
      </c>
      <c r="F1786" s="219">
        <v>26</v>
      </c>
      <c r="G1786" s="219">
        <v>30</v>
      </c>
      <c r="H1786" s="219">
        <v>31</v>
      </c>
      <c r="I1786" s="219">
        <v>31</v>
      </c>
      <c r="J1786" s="219">
        <v>29</v>
      </c>
      <c r="K1786" s="219">
        <v>30</v>
      </c>
      <c r="L1786" s="219">
        <v>28</v>
      </c>
      <c r="M1786" s="219">
        <v>6</v>
      </c>
      <c r="N1786" s="220">
        <v>1</v>
      </c>
    </row>
    <row r="1787" spans="1:14" ht="15" thickBot="1">
      <c r="A1787" s="209" t="s">
        <v>651</v>
      </c>
      <c r="B1787" s="210" t="s">
        <v>650</v>
      </c>
      <c r="C1787" s="211">
        <v>21.36451612903226</v>
      </c>
      <c r="D1787" s="211">
        <v>22.29032258064516</v>
      </c>
      <c r="E1787" s="211">
        <v>15.223333333333333</v>
      </c>
      <c r="F1787" s="211">
        <v>8.638709677419353</v>
      </c>
      <c r="G1787" s="211">
        <v>5.63</v>
      </c>
      <c r="H1787" s="211">
        <v>2.8709677419354831</v>
      </c>
      <c r="I1787" s="211">
        <v>-1.5903225806451615</v>
      </c>
      <c r="J1787" s="211">
        <v>4.8931034482758609</v>
      </c>
      <c r="K1787" s="211">
        <v>4.9774193548387098</v>
      </c>
      <c r="L1787" s="211">
        <v>9.086666666666666</v>
      </c>
      <c r="M1787" s="211">
        <v>14.806451612903226</v>
      </c>
      <c r="N1787" s="212">
        <v>18.669999999999998</v>
      </c>
    </row>
    <row r="1788" spans="1:14">
      <c r="B1788" s="108"/>
      <c r="C1788" s="105"/>
      <c r="D1788" s="105"/>
      <c r="E1788" s="107"/>
      <c r="F1788" s="105"/>
      <c r="G1788" s="105"/>
      <c r="H1788" s="106"/>
      <c r="I1788" s="105"/>
      <c r="J1788" s="105"/>
      <c r="K1788" s="105"/>
      <c r="L1788" s="105"/>
      <c r="M1788" s="105"/>
      <c r="N1788" s="105"/>
    </row>
    <row r="1789" spans="1:14" ht="15" thickBot="1">
      <c r="A1789" s="96" t="s">
        <v>1155</v>
      </c>
      <c r="C1789" s="105"/>
      <c r="D1789" s="105"/>
      <c r="E1789" s="107"/>
      <c r="F1789" s="105"/>
      <c r="G1789" s="105"/>
      <c r="H1789" s="106"/>
      <c r="I1789" s="105"/>
      <c r="J1789" s="105"/>
      <c r="K1789" s="105"/>
      <c r="L1789" s="105"/>
      <c r="M1789" s="105"/>
      <c r="N1789" s="105"/>
    </row>
    <row r="1790" spans="1:14">
      <c r="A1790" s="109"/>
      <c r="B1790" s="233" t="s">
        <v>236</v>
      </c>
      <c r="C1790" s="234" t="s">
        <v>666</v>
      </c>
      <c r="D1790" s="234" t="s">
        <v>666</v>
      </c>
      <c r="E1790" s="234" t="s">
        <v>666</v>
      </c>
      <c r="F1790" s="234" t="s">
        <v>666</v>
      </c>
      <c r="G1790" s="234" t="s">
        <v>666</v>
      </c>
      <c r="H1790" s="234" t="s">
        <v>666</v>
      </c>
      <c r="I1790" s="234" t="s">
        <v>1108</v>
      </c>
      <c r="J1790" s="234" t="s">
        <v>1108</v>
      </c>
      <c r="K1790" s="234" t="s">
        <v>1108</v>
      </c>
      <c r="L1790" s="234" t="s">
        <v>1108</v>
      </c>
      <c r="M1790" s="234" t="s">
        <v>1108</v>
      </c>
      <c r="N1790" s="235" t="s">
        <v>1108</v>
      </c>
    </row>
    <row r="1791" spans="1:14" ht="15" thickBot="1">
      <c r="A1791" s="109"/>
      <c r="B1791" s="238" t="s">
        <v>195</v>
      </c>
      <c r="C1791" s="236" t="s">
        <v>665</v>
      </c>
      <c r="D1791" s="236" t="s">
        <v>664</v>
      </c>
      <c r="E1791" s="236" t="s">
        <v>663</v>
      </c>
      <c r="F1791" s="236" t="s">
        <v>662</v>
      </c>
      <c r="G1791" s="236" t="s">
        <v>661</v>
      </c>
      <c r="H1791" s="236" t="s">
        <v>660</v>
      </c>
      <c r="I1791" s="236" t="s">
        <v>659</v>
      </c>
      <c r="J1791" s="236" t="s">
        <v>658</v>
      </c>
      <c r="K1791" s="236" t="s">
        <v>657</v>
      </c>
      <c r="L1791" s="236" t="s">
        <v>656</v>
      </c>
      <c r="M1791" s="236" t="s">
        <v>655</v>
      </c>
      <c r="N1791" s="237" t="s">
        <v>654</v>
      </c>
    </row>
    <row r="1792" spans="1:14" ht="15" thickBot="1">
      <c r="A1792" s="195" t="s">
        <v>742</v>
      </c>
      <c r="B1792" s="196" t="s">
        <v>653</v>
      </c>
    </row>
    <row r="1793" spans="1:14">
      <c r="A1793" s="201" t="s">
        <v>1005</v>
      </c>
      <c r="B1793" s="202">
        <v>1</v>
      </c>
      <c r="C1793" s="203">
        <v>19.5</v>
      </c>
      <c r="D1793" s="203">
        <v>18.899999999999999</v>
      </c>
      <c r="E1793" s="203">
        <v>24.7</v>
      </c>
      <c r="F1793" s="203">
        <v>7</v>
      </c>
      <c r="G1793" s="203">
        <v>5.7</v>
      </c>
      <c r="H1793" s="203">
        <v>5.5</v>
      </c>
      <c r="I1793" s="203">
        <v>-4.2</v>
      </c>
      <c r="J1793" s="203">
        <v>5.3</v>
      </c>
      <c r="K1793" s="203">
        <v>0.1</v>
      </c>
      <c r="L1793" s="203">
        <v>4.8</v>
      </c>
      <c r="M1793" s="203">
        <v>11.5</v>
      </c>
      <c r="N1793" s="204">
        <v>16.7</v>
      </c>
    </row>
    <row r="1794" spans="1:14">
      <c r="A1794" s="205" t="s">
        <v>1005</v>
      </c>
      <c r="B1794" s="197">
        <v>2</v>
      </c>
      <c r="C1794" s="198">
        <v>21.1</v>
      </c>
      <c r="D1794" s="198">
        <v>19.8</v>
      </c>
      <c r="E1794" s="198">
        <v>15.7</v>
      </c>
      <c r="F1794" s="198">
        <v>9.4</v>
      </c>
      <c r="G1794" s="198">
        <v>5.5</v>
      </c>
      <c r="H1794" s="198">
        <v>6</v>
      </c>
      <c r="I1794" s="198">
        <v>-7.3</v>
      </c>
      <c r="J1794" s="198">
        <v>8.5</v>
      </c>
      <c r="K1794" s="198">
        <v>2.9</v>
      </c>
      <c r="L1794" s="198">
        <v>8.4</v>
      </c>
      <c r="M1794" s="198">
        <v>12.1</v>
      </c>
      <c r="N1794" s="206">
        <v>14.6</v>
      </c>
    </row>
    <row r="1795" spans="1:14">
      <c r="A1795" s="205" t="s">
        <v>1005</v>
      </c>
      <c r="B1795" s="197">
        <v>3</v>
      </c>
      <c r="C1795" s="198">
        <v>22.4</v>
      </c>
      <c r="D1795" s="198">
        <v>20</v>
      </c>
      <c r="E1795" s="198">
        <v>17.899999999999999</v>
      </c>
      <c r="F1795" s="198">
        <v>14.7</v>
      </c>
      <c r="G1795" s="198">
        <v>6.4</v>
      </c>
      <c r="H1795" s="198">
        <v>4.7</v>
      </c>
      <c r="I1795" s="198">
        <v>-12.5</v>
      </c>
      <c r="J1795" s="198">
        <v>5.2</v>
      </c>
      <c r="K1795" s="198">
        <v>3.6</v>
      </c>
      <c r="L1795" s="198">
        <v>12.2</v>
      </c>
      <c r="M1795" s="198">
        <v>12.4</v>
      </c>
      <c r="N1795" s="206">
        <v>17</v>
      </c>
    </row>
    <row r="1796" spans="1:14">
      <c r="A1796" s="205" t="s">
        <v>1005</v>
      </c>
      <c r="B1796" s="197">
        <v>4</v>
      </c>
      <c r="C1796" s="198">
        <v>23</v>
      </c>
      <c r="D1796" s="198">
        <v>24.1</v>
      </c>
      <c r="E1796" s="198">
        <v>15.5</v>
      </c>
      <c r="F1796" s="198">
        <v>15.2</v>
      </c>
      <c r="G1796" s="198">
        <v>3.8</v>
      </c>
      <c r="H1796" s="198">
        <v>5</v>
      </c>
      <c r="I1796" s="198">
        <v>-6.9</v>
      </c>
      <c r="J1796" s="198">
        <v>2.1</v>
      </c>
      <c r="K1796" s="198">
        <v>1</v>
      </c>
      <c r="L1796" s="198">
        <v>14.9</v>
      </c>
      <c r="M1796" s="198">
        <v>10.3</v>
      </c>
      <c r="N1796" s="206">
        <v>18.7</v>
      </c>
    </row>
    <row r="1797" spans="1:14">
      <c r="A1797" s="205" t="s">
        <v>1005</v>
      </c>
      <c r="B1797" s="197">
        <v>5</v>
      </c>
      <c r="C1797" s="198">
        <v>24.8</v>
      </c>
      <c r="D1797" s="198">
        <v>25.7</v>
      </c>
      <c r="E1797" s="198">
        <v>15.1</v>
      </c>
      <c r="F1797" s="198">
        <v>12.9</v>
      </c>
      <c r="G1797" s="198">
        <v>3.7</v>
      </c>
      <c r="H1797" s="198">
        <v>6.1</v>
      </c>
      <c r="I1797" s="198">
        <v>-4.3</v>
      </c>
      <c r="J1797" s="198">
        <v>0</v>
      </c>
      <c r="K1797" s="198">
        <v>6.2</v>
      </c>
      <c r="L1797" s="198">
        <v>15.7</v>
      </c>
      <c r="M1797" s="198">
        <v>12.6</v>
      </c>
      <c r="N1797" s="206">
        <v>18.3</v>
      </c>
    </row>
    <row r="1798" spans="1:14">
      <c r="A1798" s="205" t="s">
        <v>1005</v>
      </c>
      <c r="B1798" s="197">
        <v>6</v>
      </c>
      <c r="C1798" s="198">
        <v>25</v>
      </c>
      <c r="D1798" s="198">
        <v>25.4</v>
      </c>
      <c r="E1798" s="198">
        <v>13.1</v>
      </c>
      <c r="F1798" s="198">
        <v>13.5</v>
      </c>
      <c r="G1798" s="198">
        <v>6.5</v>
      </c>
      <c r="H1798" s="198">
        <v>4.5999999999999996</v>
      </c>
      <c r="I1798" s="198">
        <v>-2.1</v>
      </c>
      <c r="J1798" s="198">
        <v>5.0999999999999996</v>
      </c>
      <c r="K1798" s="198">
        <v>4.5</v>
      </c>
      <c r="L1798" s="198">
        <v>10</v>
      </c>
      <c r="M1798" s="198">
        <v>13.1</v>
      </c>
      <c r="N1798" s="206">
        <v>16.100000000000001</v>
      </c>
    </row>
    <row r="1799" spans="1:14">
      <c r="A1799" s="205" t="s">
        <v>1005</v>
      </c>
      <c r="B1799" s="197">
        <v>7</v>
      </c>
      <c r="C1799" s="198">
        <v>26.4</v>
      </c>
      <c r="D1799" s="198">
        <v>26.7</v>
      </c>
      <c r="E1799" s="198">
        <v>12.1</v>
      </c>
      <c r="F1799" s="198">
        <v>11.9</v>
      </c>
      <c r="G1799" s="198">
        <v>9.6</v>
      </c>
      <c r="H1799" s="198">
        <v>4.5</v>
      </c>
      <c r="I1799" s="198">
        <v>-2.1</v>
      </c>
      <c r="J1799" s="198">
        <v>7.6</v>
      </c>
      <c r="K1799" s="198">
        <v>3.2</v>
      </c>
      <c r="L1799" s="198">
        <v>10.199999999999999</v>
      </c>
      <c r="M1799" s="198">
        <v>13.5</v>
      </c>
      <c r="N1799" s="206">
        <v>14.5</v>
      </c>
    </row>
    <row r="1800" spans="1:14">
      <c r="A1800" s="205" t="s">
        <v>1005</v>
      </c>
      <c r="B1800" s="197">
        <v>8</v>
      </c>
      <c r="C1800" s="198">
        <v>19.7</v>
      </c>
      <c r="D1800" s="198">
        <v>27.6</v>
      </c>
      <c r="E1800" s="198">
        <v>10.8</v>
      </c>
      <c r="F1800" s="198">
        <v>11.1</v>
      </c>
      <c r="G1800" s="198">
        <v>10.7</v>
      </c>
      <c r="H1800" s="198">
        <v>5</v>
      </c>
      <c r="I1800" s="198">
        <v>0</v>
      </c>
      <c r="J1800" s="198">
        <v>7.8</v>
      </c>
      <c r="K1800" s="198">
        <v>3.1</v>
      </c>
      <c r="L1800" s="198">
        <v>7.3</v>
      </c>
      <c r="M1800" s="198">
        <v>13.1</v>
      </c>
      <c r="N1800" s="206">
        <v>16.399999999999999</v>
      </c>
    </row>
    <row r="1801" spans="1:14">
      <c r="A1801" s="205" t="s">
        <v>1005</v>
      </c>
      <c r="B1801" s="197">
        <v>9</v>
      </c>
      <c r="C1801" s="198">
        <v>14.5</v>
      </c>
      <c r="D1801" s="198">
        <v>26.3</v>
      </c>
      <c r="E1801" s="198">
        <v>11.7</v>
      </c>
      <c r="F1801" s="198">
        <v>7.4</v>
      </c>
      <c r="G1801" s="198">
        <v>9</v>
      </c>
      <c r="H1801" s="198">
        <v>2.8</v>
      </c>
      <c r="I1801" s="198">
        <v>0.1</v>
      </c>
      <c r="J1801" s="198">
        <v>9.9</v>
      </c>
      <c r="K1801" s="198">
        <v>1.4</v>
      </c>
      <c r="L1801" s="198">
        <v>5.4</v>
      </c>
      <c r="M1801" s="198">
        <v>12.5</v>
      </c>
      <c r="N1801" s="206">
        <v>16.5</v>
      </c>
    </row>
    <row r="1802" spans="1:14">
      <c r="A1802" s="205" t="s">
        <v>1005</v>
      </c>
      <c r="B1802" s="197">
        <v>10</v>
      </c>
      <c r="C1802" s="198">
        <v>14.4</v>
      </c>
      <c r="D1802" s="198">
        <v>26.6</v>
      </c>
      <c r="E1802" s="198">
        <v>13.1</v>
      </c>
      <c r="F1802" s="198">
        <v>5.6</v>
      </c>
      <c r="G1802" s="198">
        <v>14.2</v>
      </c>
      <c r="H1802" s="198">
        <v>2</v>
      </c>
      <c r="I1802" s="198">
        <v>2.4</v>
      </c>
      <c r="J1802" s="198">
        <v>1.3</v>
      </c>
      <c r="K1802" s="198">
        <v>3.6</v>
      </c>
      <c r="L1802" s="198">
        <v>5.6</v>
      </c>
      <c r="M1802" s="198">
        <v>12.8</v>
      </c>
      <c r="N1802" s="206">
        <v>16.3</v>
      </c>
    </row>
    <row r="1803" spans="1:14">
      <c r="A1803" s="205" t="s">
        <v>1005</v>
      </c>
      <c r="B1803" s="197">
        <v>11</v>
      </c>
      <c r="C1803" s="198">
        <v>16.3</v>
      </c>
      <c r="D1803" s="198">
        <v>25.1</v>
      </c>
      <c r="E1803" s="198">
        <v>13.9</v>
      </c>
      <c r="F1803" s="198">
        <v>4.4000000000000004</v>
      </c>
      <c r="G1803" s="198">
        <v>12.1</v>
      </c>
      <c r="H1803" s="198">
        <v>2.1</v>
      </c>
      <c r="I1803" s="198">
        <v>3.6</v>
      </c>
      <c r="J1803" s="198">
        <v>1.5</v>
      </c>
      <c r="K1803" s="198">
        <v>2.9</v>
      </c>
      <c r="L1803" s="198">
        <v>7.8</v>
      </c>
      <c r="M1803" s="198">
        <v>14.1</v>
      </c>
      <c r="N1803" s="206">
        <v>15.4</v>
      </c>
    </row>
    <row r="1804" spans="1:14">
      <c r="A1804" s="205" t="s">
        <v>1005</v>
      </c>
      <c r="B1804" s="197">
        <v>12</v>
      </c>
      <c r="C1804" s="198">
        <v>20.5</v>
      </c>
      <c r="D1804" s="198">
        <v>26</v>
      </c>
      <c r="E1804" s="198">
        <v>14.7</v>
      </c>
      <c r="F1804" s="198">
        <v>1.9</v>
      </c>
      <c r="G1804" s="198">
        <v>8.9</v>
      </c>
      <c r="H1804" s="198">
        <v>2.4</v>
      </c>
      <c r="I1804" s="198">
        <v>3.6</v>
      </c>
      <c r="J1804" s="198">
        <v>2.2999999999999998</v>
      </c>
      <c r="K1804" s="198">
        <v>1.9</v>
      </c>
      <c r="L1804" s="198">
        <v>9.4</v>
      </c>
      <c r="M1804" s="198">
        <v>15.6</v>
      </c>
      <c r="N1804" s="206">
        <v>17.2</v>
      </c>
    </row>
    <row r="1805" spans="1:14">
      <c r="A1805" s="205" t="s">
        <v>1005</v>
      </c>
      <c r="B1805" s="197">
        <v>13</v>
      </c>
      <c r="C1805" s="198">
        <v>16.8</v>
      </c>
      <c r="D1805" s="198">
        <v>26</v>
      </c>
      <c r="E1805" s="198">
        <v>17.3</v>
      </c>
      <c r="F1805" s="198">
        <v>5</v>
      </c>
      <c r="G1805" s="198">
        <v>8.1999999999999993</v>
      </c>
      <c r="H1805" s="198">
        <v>4</v>
      </c>
      <c r="I1805" s="198">
        <v>2.7</v>
      </c>
      <c r="J1805" s="198">
        <v>2.9</v>
      </c>
      <c r="K1805" s="198">
        <v>2.7</v>
      </c>
      <c r="L1805" s="198">
        <v>11.2</v>
      </c>
      <c r="M1805" s="198">
        <v>12.5</v>
      </c>
      <c r="N1805" s="206">
        <v>16.399999999999999</v>
      </c>
    </row>
    <row r="1806" spans="1:14">
      <c r="A1806" s="205" t="s">
        <v>1005</v>
      </c>
      <c r="B1806" s="197">
        <v>14</v>
      </c>
      <c r="C1806" s="198">
        <v>18.600000000000001</v>
      </c>
      <c r="D1806" s="198">
        <v>21.4</v>
      </c>
      <c r="E1806" s="198">
        <v>18.899999999999999</v>
      </c>
      <c r="F1806" s="198">
        <v>7.4</v>
      </c>
      <c r="G1806" s="198">
        <v>6.3</v>
      </c>
      <c r="H1806" s="198">
        <v>0.7</v>
      </c>
      <c r="I1806" s="198">
        <v>-0.8</v>
      </c>
      <c r="J1806" s="198">
        <v>7.2</v>
      </c>
      <c r="K1806" s="198">
        <v>2.1</v>
      </c>
      <c r="L1806" s="198">
        <v>9.1</v>
      </c>
      <c r="M1806" s="198">
        <v>14.2</v>
      </c>
      <c r="N1806" s="206">
        <v>17.3</v>
      </c>
    </row>
    <row r="1807" spans="1:14">
      <c r="A1807" s="205" t="s">
        <v>1005</v>
      </c>
      <c r="B1807" s="197">
        <v>15</v>
      </c>
      <c r="C1807" s="198">
        <v>20.8</v>
      </c>
      <c r="D1807" s="198">
        <v>21.9</v>
      </c>
      <c r="E1807" s="198">
        <v>18.600000000000001</v>
      </c>
      <c r="F1807" s="198">
        <v>8.5</v>
      </c>
      <c r="G1807" s="198">
        <v>7.9</v>
      </c>
      <c r="H1807" s="198">
        <v>2.6</v>
      </c>
      <c r="I1807" s="198">
        <v>0.6</v>
      </c>
      <c r="J1807" s="198">
        <v>5.4</v>
      </c>
      <c r="K1807" s="198">
        <v>0.7</v>
      </c>
      <c r="L1807" s="198">
        <v>10.3</v>
      </c>
      <c r="M1807" s="198">
        <v>8</v>
      </c>
      <c r="N1807" s="206">
        <v>14.7</v>
      </c>
    </row>
    <row r="1808" spans="1:14">
      <c r="A1808" s="205" t="s">
        <v>1005</v>
      </c>
      <c r="B1808" s="197">
        <v>16</v>
      </c>
      <c r="C1808" s="198">
        <v>20.9</v>
      </c>
      <c r="D1808" s="198">
        <v>21.5</v>
      </c>
      <c r="E1808" s="198">
        <v>22.1</v>
      </c>
      <c r="F1808" s="198">
        <v>12</v>
      </c>
      <c r="G1808" s="198">
        <v>8.9</v>
      </c>
      <c r="H1808" s="198">
        <v>1.8</v>
      </c>
      <c r="I1808" s="198">
        <v>-2.2999999999999998</v>
      </c>
      <c r="J1808" s="198">
        <v>2.2999999999999998</v>
      </c>
      <c r="K1808" s="198">
        <v>1.1000000000000001</v>
      </c>
      <c r="L1808" s="198">
        <v>13.1</v>
      </c>
      <c r="M1808" s="198">
        <v>6.2</v>
      </c>
      <c r="N1808" s="206">
        <v>21.1</v>
      </c>
    </row>
    <row r="1809" spans="1:14">
      <c r="A1809" s="205" t="s">
        <v>1005</v>
      </c>
      <c r="B1809" s="197">
        <v>17</v>
      </c>
      <c r="C1809" s="198">
        <v>25.8</v>
      </c>
      <c r="D1809" s="198">
        <v>19.600000000000001</v>
      </c>
      <c r="E1809" s="198">
        <v>24.8</v>
      </c>
      <c r="F1809" s="198">
        <v>7.4</v>
      </c>
      <c r="G1809" s="198">
        <v>9</v>
      </c>
      <c r="H1809" s="198">
        <v>1.6</v>
      </c>
      <c r="I1809" s="198">
        <v>-5.8</v>
      </c>
      <c r="J1809" s="198">
        <v>5.5</v>
      </c>
      <c r="K1809" s="198">
        <v>2.9</v>
      </c>
      <c r="L1809" s="198">
        <v>14.4</v>
      </c>
      <c r="M1809" s="198">
        <v>9</v>
      </c>
      <c r="N1809" s="206">
        <v>18.8</v>
      </c>
    </row>
    <row r="1810" spans="1:14">
      <c r="A1810" s="205" t="s">
        <v>1005</v>
      </c>
      <c r="B1810" s="197">
        <v>18</v>
      </c>
      <c r="C1810" s="198">
        <v>26.6</v>
      </c>
      <c r="D1810" s="198">
        <v>16.600000000000001</v>
      </c>
      <c r="E1810" s="198">
        <v>16.399999999999999</v>
      </c>
      <c r="F1810" s="198">
        <v>6.8</v>
      </c>
      <c r="G1810" s="198">
        <v>12</v>
      </c>
      <c r="H1810" s="198">
        <v>3.4</v>
      </c>
      <c r="I1810" s="198">
        <v>-8.1999999999999993</v>
      </c>
      <c r="J1810" s="198">
        <v>7.5</v>
      </c>
      <c r="K1810" s="198">
        <v>4.5</v>
      </c>
      <c r="L1810" s="198">
        <v>7.6</v>
      </c>
      <c r="M1810" s="198">
        <v>10.199999999999999</v>
      </c>
      <c r="N1810" s="206">
        <v>17.399999999999999</v>
      </c>
    </row>
    <row r="1811" spans="1:14">
      <c r="A1811" s="205" t="s">
        <v>1005</v>
      </c>
      <c r="B1811" s="197">
        <v>19</v>
      </c>
      <c r="C1811" s="198">
        <v>26</v>
      </c>
      <c r="D1811" s="198">
        <v>15.8</v>
      </c>
      <c r="E1811" s="198">
        <v>16.2</v>
      </c>
      <c r="F1811" s="198">
        <v>8.1</v>
      </c>
      <c r="G1811" s="198">
        <v>10.1</v>
      </c>
      <c r="H1811" s="198">
        <v>4.3</v>
      </c>
      <c r="I1811" s="198">
        <v>-7.3</v>
      </c>
      <c r="J1811" s="198">
        <v>0.9</v>
      </c>
      <c r="K1811" s="198">
        <v>1.7</v>
      </c>
      <c r="L1811" s="198">
        <v>8.3000000000000007</v>
      </c>
      <c r="M1811" s="198">
        <v>13.3</v>
      </c>
      <c r="N1811" s="206">
        <v>20.100000000000001</v>
      </c>
    </row>
    <row r="1812" spans="1:14">
      <c r="A1812" s="205" t="s">
        <v>1005</v>
      </c>
      <c r="B1812" s="197">
        <v>20</v>
      </c>
      <c r="C1812" s="198">
        <v>23.8</v>
      </c>
      <c r="D1812" s="198">
        <v>15.6</v>
      </c>
      <c r="E1812" s="198">
        <v>12</v>
      </c>
      <c r="F1812" s="198">
        <v>6.1</v>
      </c>
      <c r="G1812" s="198">
        <v>6.8</v>
      </c>
      <c r="H1812" s="198">
        <v>4.5999999999999996</v>
      </c>
      <c r="I1812" s="198">
        <v>-5.0999999999999996</v>
      </c>
      <c r="J1812" s="198">
        <v>2.7</v>
      </c>
      <c r="K1812" s="198">
        <v>3.2</v>
      </c>
      <c r="L1812" s="198">
        <v>7.6</v>
      </c>
      <c r="M1812" s="198">
        <v>14.6</v>
      </c>
      <c r="N1812" s="206">
        <v>15.6</v>
      </c>
    </row>
    <row r="1813" spans="1:14">
      <c r="A1813" s="205" t="s">
        <v>1005</v>
      </c>
      <c r="B1813" s="197">
        <v>21</v>
      </c>
      <c r="C1813" s="198">
        <v>25.7</v>
      </c>
      <c r="D1813" s="198">
        <v>16.600000000000001</v>
      </c>
      <c r="E1813" s="198">
        <v>9.9</v>
      </c>
      <c r="F1813" s="198">
        <v>7.6</v>
      </c>
      <c r="G1813" s="198">
        <v>1.9</v>
      </c>
      <c r="H1813" s="198">
        <v>3.2</v>
      </c>
      <c r="I1813" s="198">
        <v>-6</v>
      </c>
      <c r="J1813" s="198">
        <v>7.6</v>
      </c>
      <c r="K1813" s="198">
        <v>5</v>
      </c>
      <c r="L1813" s="198">
        <v>7.8</v>
      </c>
      <c r="M1813" s="198">
        <v>15.6</v>
      </c>
      <c r="N1813" s="206">
        <v>19.8</v>
      </c>
    </row>
    <row r="1814" spans="1:14">
      <c r="A1814" s="205" t="s">
        <v>1005</v>
      </c>
      <c r="B1814" s="197">
        <v>22</v>
      </c>
      <c r="C1814" s="198">
        <v>27.3</v>
      </c>
      <c r="D1814" s="198">
        <v>15.6</v>
      </c>
      <c r="E1814" s="198">
        <v>12.4</v>
      </c>
      <c r="F1814" s="198">
        <v>6.8</v>
      </c>
      <c r="G1814" s="198">
        <v>1.5</v>
      </c>
      <c r="H1814" s="198">
        <v>8.6999999999999993</v>
      </c>
      <c r="I1814" s="198">
        <v>-9.6999999999999993</v>
      </c>
      <c r="J1814" s="198">
        <v>10.199999999999999</v>
      </c>
      <c r="K1814" s="198">
        <v>5.3</v>
      </c>
      <c r="L1814" s="198">
        <v>10</v>
      </c>
      <c r="M1814" s="198">
        <v>18.899999999999999</v>
      </c>
      <c r="N1814" s="206">
        <v>21.3</v>
      </c>
    </row>
    <row r="1815" spans="1:14">
      <c r="A1815" s="205" t="s">
        <v>1005</v>
      </c>
      <c r="B1815" s="197">
        <v>23</v>
      </c>
      <c r="C1815" s="198">
        <v>23.4</v>
      </c>
      <c r="D1815" s="198">
        <v>17</v>
      </c>
      <c r="E1815" s="198">
        <v>14.2</v>
      </c>
      <c r="F1815" s="198">
        <v>7.4</v>
      </c>
      <c r="G1815" s="198">
        <v>-0.1</v>
      </c>
      <c r="H1815" s="198">
        <v>6.7</v>
      </c>
      <c r="I1815" s="198">
        <v>-5.6</v>
      </c>
      <c r="J1815" s="198">
        <v>3.6</v>
      </c>
      <c r="K1815" s="198">
        <v>2.6</v>
      </c>
      <c r="L1815" s="198">
        <v>9.9</v>
      </c>
      <c r="M1815" s="198">
        <v>21.4</v>
      </c>
      <c r="N1815" s="206">
        <v>23.8</v>
      </c>
    </row>
    <row r="1816" spans="1:14">
      <c r="A1816" s="205" t="s">
        <v>1005</v>
      </c>
      <c r="B1816" s="197">
        <v>24</v>
      </c>
      <c r="C1816" s="198">
        <v>22.8</v>
      </c>
      <c r="D1816" s="198">
        <v>21.5</v>
      </c>
      <c r="E1816" s="198">
        <v>15.5</v>
      </c>
      <c r="F1816" s="198">
        <v>6.9</v>
      </c>
      <c r="G1816" s="198">
        <v>-1.8</v>
      </c>
      <c r="H1816" s="198">
        <v>3.6</v>
      </c>
      <c r="I1816" s="198">
        <v>-0.8</v>
      </c>
      <c r="J1816" s="198">
        <v>1.2</v>
      </c>
      <c r="K1816" s="198">
        <v>2.9</v>
      </c>
      <c r="L1816" s="198">
        <v>4.2</v>
      </c>
      <c r="M1816" s="198">
        <v>14.2</v>
      </c>
      <c r="N1816" s="206">
        <v>26.1</v>
      </c>
    </row>
    <row r="1817" spans="1:14">
      <c r="A1817" s="205" t="s">
        <v>1005</v>
      </c>
      <c r="B1817" s="197">
        <v>25</v>
      </c>
      <c r="C1817" s="198">
        <v>23.5</v>
      </c>
      <c r="D1817" s="198">
        <v>16.600000000000001</v>
      </c>
      <c r="E1817" s="198">
        <v>13.2</v>
      </c>
      <c r="F1817" s="198">
        <v>7</v>
      </c>
      <c r="G1817" s="198">
        <v>0.4</v>
      </c>
      <c r="H1817" s="198">
        <v>5.3</v>
      </c>
      <c r="I1817" s="198">
        <v>1.1000000000000001</v>
      </c>
      <c r="J1817" s="198">
        <v>0.9</v>
      </c>
      <c r="K1817" s="198">
        <v>4.5</v>
      </c>
      <c r="L1817" s="198">
        <v>2.2999999999999998</v>
      </c>
      <c r="M1817" s="198">
        <v>16.600000000000001</v>
      </c>
      <c r="N1817" s="206">
        <v>27.8</v>
      </c>
    </row>
    <row r="1818" spans="1:14">
      <c r="A1818" s="205" t="s">
        <v>1005</v>
      </c>
      <c r="B1818" s="197">
        <v>26</v>
      </c>
      <c r="C1818" s="198">
        <v>16.8</v>
      </c>
      <c r="D1818" s="198">
        <v>16.5</v>
      </c>
      <c r="E1818" s="198">
        <v>11.2</v>
      </c>
      <c r="F1818" s="198">
        <v>7.2</v>
      </c>
      <c r="G1818" s="198">
        <v>1.2</v>
      </c>
      <c r="H1818" s="198">
        <v>7.2</v>
      </c>
      <c r="I1818" s="198">
        <v>2.9</v>
      </c>
      <c r="J1818" s="198">
        <v>-0.1</v>
      </c>
      <c r="K1818" s="198">
        <v>5.8</v>
      </c>
      <c r="L1818" s="198">
        <v>7.7</v>
      </c>
      <c r="M1818" s="198">
        <v>15.1</v>
      </c>
      <c r="N1818" s="206">
        <v>19.5</v>
      </c>
    </row>
    <row r="1819" spans="1:14">
      <c r="A1819" s="205" t="s">
        <v>1005</v>
      </c>
      <c r="B1819" s="197">
        <v>27</v>
      </c>
      <c r="C1819" s="198">
        <v>15.1</v>
      </c>
      <c r="D1819" s="198">
        <v>20.6</v>
      </c>
      <c r="E1819" s="198">
        <v>10.199999999999999</v>
      </c>
      <c r="F1819" s="198">
        <v>7.7</v>
      </c>
      <c r="G1819" s="198">
        <v>0.2</v>
      </c>
      <c r="H1819" s="198">
        <v>1.2</v>
      </c>
      <c r="I1819" s="198">
        <v>5.0999999999999996</v>
      </c>
      <c r="J1819" s="198">
        <v>1.8</v>
      </c>
      <c r="K1819" s="198">
        <v>6.2</v>
      </c>
      <c r="L1819" s="198">
        <v>3.3</v>
      </c>
      <c r="M1819" s="198">
        <v>17.600000000000001</v>
      </c>
      <c r="N1819" s="206">
        <v>16.100000000000001</v>
      </c>
    </row>
    <row r="1820" spans="1:14">
      <c r="A1820" s="205" t="s">
        <v>1005</v>
      </c>
      <c r="B1820" s="197">
        <v>28</v>
      </c>
      <c r="C1820" s="198">
        <v>18.100000000000001</v>
      </c>
      <c r="D1820" s="198">
        <v>24.1</v>
      </c>
      <c r="E1820" s="198">
        <v>10.7</v>
      </c>
      <c r="F1820" s="198">
        <v>8.5</v>
      </c>
      <c r="G1820" s="198">
        <v>1.4</v>
      </c>
      <c r="H1820" s="198">
        <v>4.5</v>
      </c>
      <c r="I1820" s="198">
        <v>6</v>
      </c>
      <c r="J1820" s="198">
        <v>6.7</v>
      </c>
      <c r="K1820" s="198">
        <v>8.8000000000000007</v>
      </c>
      <c r="L1820" s="198">
        <v>5.8</v>
      </c>
      <c r="M1820" s="198">
        <v>20.9</v>
      </c>
      <c r="N1820" s="206">
        <v>17.8</v>
      </c>
    </row>
    <row r="1821" spans="1:14">
      <c r="A1821" s="205" t="s">
        <v>1005</v>
      </c>
      <c r="B1821" s="197">
        <v>29</v>
      </c>
      <c r="C1821" s="198">
        <v>17.8</v>
      </c>
      <c r="D1821" s="198">
        <v>21.5</v>
      </c>
      <c r="E1821" s="198">
        <v>10.6</v>
      </c>
      <c r="F1821" s="198">
        <v>9.3000000000000007</v>
      </c>
      <c r="G1821" s="198">
        <v>2.2999999999999998</v>
      </c>
      <c r="H1821" s="198">
        <v>0.1</v>
      </c>
      <c r="I1821" s="198">
        <v>4.4000000000000004</v>
      </c>
      <c r="J1821" s="198">
        <v>3.6</v>
      </c>
      <c r="K1821" s="198">
        <v>8.4</v>
      </c>
      <c r="L1821" s="198">
        <v>7.3</v>
      </c>
      <c r="M1821" s="198">
        <v>19.600000000000001</v>
      </c>
      <c r="N1821" s="206">
        <v>21</v>
      </c>
    </row>
    <row r="1822" spans="1:14">
      <c r="A1822" s="205" t="s">
        <v>1005</v>
      </c>
      <c r="B1822" s="197">
        <v>30</v>
      </c>
      <c r="C1822" s="198">
        <v>17</v>
      </c>
      <c r="D1822" s="198">
        <v>23.7</v>
      </c>
      <c r="E1822" s="198">
        <v>7.3</v>
      </c>
      <c r="F1822" s="198">
        <v>7.4</v>
      </c>
      <c r="G1822" s="198">
        <v>5.7</v>
      </c>
      <c r="H1822" s="198">
        <v>-4.5999999999999996</v>
      </c>
      <c r="I1822" s="198">
        <v>5.7</v>
      </c>
      <c r="J1822" s="198"/>
      <c r="K1822" s="198">
        <v>9</v>
      </c>
      <c r="L1822" s="198">
        <v>9.9</v>
      </c>
      <c r="M1822" s="198">
        <v>19.600000000000001</v>
      </c>
      <c r="N1822" s="206">
        <v>22.1</v>
      </c>
    </row>
    <row r="1823" spans="1:14" ht="15" thickBot="1">
      <c r="A1823" s="213" t="s">
        <v>1005</v>
      </c>
      <c r="B1823" s="214">
        <v>31</v>
      </c>
      <c r="C1823" s="215">
        <v>16.600000000000001</v>
      </c>
      <c r="D1823" s="215">
        <v>24.1</v>
      </c>
      <c r="E1823" s="215"/>
      <c r="F1823" s="215">
        <v>7.5</v>
      </c>
      <c r="G1823" s="215"/>
      <c r="H1823" s="215">
        <v>-4.8</v>
      </c>
      <c r="I1823" s="215">
        <v>3.4</v>
      </c>
      <c r="J1823" s="215"/>
      <c r="K1823" s="215">
        <v>13.1</v>
      </c>
      <c r="L1823" s="215"/>
      <c r="M1823" s="215">
        <v>19.3</v>
      </c>
      <c r="N1823" s="216"/>
    </row>
    <row r="1824" spans="1:14">
      <c r="A1824" s="217" t="s">
        <v>652</v>
      </c>
      <c r="B1824" s="218" t="s">
        <v>211</v>
      </c>
      <c r="C1824" s="219">
        <v>0</v>
      </c>
      <c r="D1824" s="219">
        <v>0</v>
      </c>
      <c r="E1824" s="219">
        <v>12</v>
      </c>
      <c r="F1824" s="219">
        <v>28</v>
      </c>
      <c r="G1824" s="219">
        <v>30</v>
      </c>
      <c r="H1824" s="219">
        <v>31</v>
      </c>
      <c r="I1824" s="219">
        <v>31</v>
      </c>
      <c r="J1824" s="219">
        <v>29</v>
      </c>
      <c r="K1824" s="219">
        <v>30</v>
      </c>
      <c r="L1824" s="219">
        <v>27</v>
      </c>
      <c r="M1824" s="219">
        <v>12</v>
      </c>
      <c r="N1824" s="220">
        <v>1</v>
      </c>
    </row>
    <row r="1825" spans="1:14" ht="15" thickBot="1">
      <c r="A1825" s="209" t="s">
        <v>651</v>
      </c>
      <c r="B1825" s="210" t="s">
        <v>650</v>
      </c>
      <c r="C1825" s="211">
        <v>21</v>
      </c>
      <c r="D1825" s="211">
        <v>21.561290322580653</v>
      </c>
      <c r="E1825" s="211">
        <v>14.659999999999995</v>
      </c>
      <c r="F1825" s="211">
        <v>8.3741935483870975</v>
      </c>
      <c r="G1825" s="211">
        <v>5.9333333333333345</v>
      </c>
      <c r="H1825" s="211">
        <v>3.3806451612903223</v>
      </c>
      <c r="I1825" s="211">
        <v>-1.5935483870967739</v>
      </c>
      <c r="J1825" s="211">
        <v>4.3620689655172411</v>
      </c>
      <c r="K1825" s="211">
        <v>4.0290322580645164</v>
      </c>
      <c r="L1825" s="211">
        <v>8.7166666666666686</v>
      </c>
      <c r="M1825" s="211">
        <v>14.206451612903226</v>
      </c>
      <c r="N1825" s="212">
        <v>18.480000000000008</v>
      </c>
    </row>
    <row r="1826" spans="1:14">
      <c r="B1826" s="108"/>
      <c r="C1826" s="105"/>
      <c r="D1826" s="105"/>
      <c r="E1826" s="107"/>
      <c r="F1826" s="105"/>
      <c r="G1826" s="105"/>
      <c r="H1826" s="106"/>
      <c r="I1826" s="105"/>
      <c r="J1826" s="105"/>
      <c r="K1826" s="105"/>
      <c r="L1826" s="105"/>
      <c r="M1826" s="105"/>
      <c r="N1826" s="105"/>
    </row>
    <row r="1827" spans="1:14" ht="15" thickBot="1">
      <c r="A1827" s="96" t="s">
        <v>1156</v>
      </c>
      <c r="C1827" s="105"/>
      <c r="D1827" s="105"/>
      <c r="E1827" s="107"/>
      <c r="F1827" s="105"/>
      <c r="G1827" s="105"/>
      <c r="H1827" s="106"/>
      <c r="I1827" s="105"/>
      <c r="J1827" s="105"/>
      <c r="K1827" s="105"/>
      <c r="L1827" s="105"/>
      <c r="M1827" s="105"/>
      <c r="N1827" s="105"/>
    </row>
    <row r="1828" spans="1:14">
      <c r="A1828" s="109"/>
      <c r="B1828" s="233" t="s">
        <v>236</v>
      </c>
      <c r="C1828" s="234" t="s">
        <v>666</v>
      </c>
      <c r="D1828" s="234" t="s">
        <v>666</v>
      </c>
      <c r="E1828" s="234" t="s">
        <v>666</v>
      </c>
      <c r="F1828" s="234" t="s">
        <v>666</v>
      </c>
      <c r="G1828" s="234" t="s">
        <v>666</v>
      </c>
      <c r="H1828" s="234" t="s">
        <v>666</v>
      </c>
      <c r="I1828" s="234" t="s">
        <v>1108</v>
      </c>
      <c r="J1828" s="234" t="s">
        <v>1108</v>
      </c>
      <c r="K1828" s="234" t="s">
        <v>1108</v>
      </c>
      <c r="L1828" s="234" t="s">
        <v>1108</v>
      </c>
      <c r="M1828" s="234" t="s">
        <v>1108</v>
      </c>
      <c r="N1828" s="235" t="s">
        <v>1108</v>
      </c>
    </row>
    <row r="1829" spans="1:14" ht="15" thickBot="1">
      <c r="A1829" s="109"/>
      <c r="B1829" s="238" t="s">
        <v>195</v>
      </c>
      <c r="C1829" s="236" t="s">
        <v>665</v>
      </c>
      <c r="D1829" s="236" t="s">
        <v>664</v>
      </c>
      <c r="E1829" s="236" t="s">
        <v>663</v>
      </c>
      <c r="F1829" s="236" t="s">
        <v>662</v>
      </c>
      <c r="G1829" s="236" t="s">
        <v>661</v>
      </c>
      <c r="H1829" s="236" t="s">
        <v>660</v>
      </c>
      <c r="I1829" s="236" t="s">
        <v>659</v>
      </c>
      <c r="J1829" s="236" t="s">
        <v>658</v>
      </c>
      <c r="K1829" s="236" t="s">
        <v>657</v>
      </c>
      <c r="L1829" s="236" t="s">
        <v>656</v>
      </c>
      <c r="M1829" s="236" t="s">
        <v>655</v>
      </c>
      <c r="N1829" s="237" t="s">
        <v>654</v>
      </c>
    </row>
    <row r="1830" spans="1:14" ht="15" thickBot="1">
      <c r="A1830" s="195" t="s">
        <v>742</v>
      </c>
      <c r="B1830" s="196" t="s">
        <v>653</v>
      </c>
    </row>
    <row r="1831" spans="1:14">
      <c r="A1831" s="201" t="s">
        <v>1009</v>
      </c>
      <c r="B1831" s="202">
        <v>1</v>
      </c>
      <c r="C1831" s="203">
        <v>19.399999999999999</v>
      </c>
      <c r="D1831" s="203">
        <v>17.3</v>
      </c>
      <c r="E1831" s="203">
        <v>22.3</v>
      </c>
      <c r="F1831" s="203">
        <v>6.1</v>
      </c>
      <c r="G1831" s="203">
        <v>5.3</v>
      </c>
      <c r="H1831" s="203">
        <v>4.4000000000000004</v>
      </c>
      <c r="I1831" s="203">
        <v>-4.8</v>
      </c>
      <c r="J1831" s="203">
        <v>3.9</v>
      </c>
      <c r="K1831" s="203">
        <v>0.2</v>
      </c>
      <c r="L1831" s="203">
        <v>4.7</v>
      </c>
      <c r="M1831" s="203">
        <v>11.7</v>
      </c>
      <c r="N1831" s="204">
        <v>16.7</v>
      </c>
    </row>
    <row r="1832" spans="1:14">
      <c r="A1832" s="205" t="s">
        <v>1009</v>
      </c>
      <c r="B1832" s="197">
        <v>2</v>
      </c>
      <c r="C1832" s="198">
        <v>20.2</v>
      </c>
      <c r="D1832" s="198">
        <v>18.8</v>
      </c>
      <c r="E1832" s="198">
        <v>15.4</v>
      </c>
      <c r="F1832" s="198">
        <v>8.1999999999999993</v>
      </c>
      <c r="G1832" s="198">
        <v>3.5</v>
      </c>
      <c r="H1832" s="198">
        <v>4.3</v>
      </c>
      <c r="I1832" s="198">
        <v>-5.8</v>
      </c>
      <c r="J1832" s="198">
        <v>7.9</v>
      </c>
      <c r="K1832" s="198">
        <v>2.7</v>
      </c>
      <c r="L1832" s="198">
        <v>7.3</v>
      </c>
      <c r="M1832" s="198">
        <v>12.3</v>
      </c>
      <c r="N1832" s="206">
        <v>14.2</v>
      </c>
    </row>
    <row r="1833" spans="1:14">
      <c r="A1833" s="205" t="s">
        <v>1009</v>
      </c>
      <c r="B1833" s="197">
        <v>3</v>
      </c>
      <c r="C1833" s="198">
        <v>21.8</v>
      </c>
      <c r="D1833" s="198">
        <v>18.2</v>
      </c>
      <c r="E1833" s="198">
        <v>17.2</v>
      </c>
      <c r="F1833" s="198">
        <v>14.5</v>
      </c>
      <c r="G1833" s="198">
        <v>4.5999999999999996</v>
      </c>
      <c r="H1833" s="198">
        <v>3.9</v>
      </c>
      <c r="I1833" s="198">
        <v>-11</v>
      </c>
      <c r="J1833" s="198">
        <v>4.5</v>
      </c>
      <c r="K1833" s="198">
        <v>3.5</v>
      </c>
      <c r="L1833" s="198">
        <v>10.5</v>
      </c>
      <c r="M1833" s="198">
        <v>11.9</v>
      </c>
      <c r="N1833" s="206">
        <v>17.8</v>
      </c>
    </row>
    <row r="1834" spans="1:14">
      <c r="A1834" s="205" t="s">
        <v>1009</v>
      </c>
      <c r="B1834" s="197">
        <v>4</v>
      </c>
      <c r="C1834" s="198">
        <v>22.1</v>
      </c>
      <c r="D1834" s="198">
        <v>22.1</v>
      </c>
      <c r="E1834" s="198">
        <v>14.5</v>
      </c>
      <c r="F1834" s="198">
        <v>14.6</v>
      </c>
      <c r="G1834" s="198">
        <v>4</v>
      </c>
      <c r="H1834" s="198">
        <v>3.8</v>
      </c>
      <c r="I1834" s="198">
        <v>-7.7</v>
      </c>
      <c r="J1834" s="198">
        <v>2</v>
      </c>
      <c r="K1834" s="198">
        <v>0.5</v>
      </c>
      <c r="L1834" s="198">
        <v>14.9</v>
      </c>
      <c r="M1834" s="198">
        <v>10.1</v>
      </c>
      <c r="N1834" s="206">
        <v>18.100000000000001</v>
      </c>
    </row>
    <row r="1835" spans="1:14">
      <c r="A1835" s="205" t="s">
        <v>1009</v>
      </c>
      <c r="B1835" s="197">
        <v>5</v>
      </c>
      <c r="C1835" s="198">
        <v>23.9</v>
      </c>
      <c r="D1835" s="198">
        <v>23.4</v>
      </c>
      <c r="E1835" s="198">
        <v>13.9</v>
      </c>
      <c r="F1835" s="198">
        <v>12</v>
      </c>
      <c r="G1835" s="198">
        <v>3.4</v>
      </c>
      <c r="H1835" s="198">
        <v>5.9</v>
      </c>
      <c r="I1835" s="198">
        <v>-4.8</v>
      </c>
      <c r="J1835" s="198">
        <v>-0.4</v>
      </c>
      <c r="K1835" s="198">
        <v>7</v>
      </c>
      <c r="L1835" s="198">
        <v>14.2</v>
      </c>
      <c r="M1835" s="198">
        <v>11.8</v>
      </c>
      <c r="N1835" s="206">
        <v>18</v>
      </c>
    </row>
    <row r="1836" spans="1:14">
      <c r="A1836" s="205" t="s">
        <v>1009</v>
      </c>
      <c r="B1836" s="197">
        <v>6</v>
      </c>
      <c r="C1836" s="198">
        <v>24.6</v>
      </c>
      <c r="D1836" s="198">
        <v>24.6</v>
      </c>
      <c r="E1836" s="198">
        <v>13.3</v>
      </c>
      <c r="F1836" s="198">
        <v>12.8</v>
      </c>
      <c r="G1836" s="198">
        <v>5.8</v>
      </c>
      <c r="H1836" s="198">
        <v>4</v>
      </c>
      <c r="I1836" s="198">
        <v>-1.4</v>
      </c>
      <c r="J1836" s="198">
        <v>4.3</v>
      </c>
      <c r="K1836" s="198">
        <v>3.7</v>
      </c>
      <c r="L1836" s="198">
        <v>9</v>
      </c>
      <c r="M1836" s="198">
        <v>12.5</v>
      </c>
      <c r="N1836" s="206">
        <v>15.3</v>
      </c>
    </row>
    <row r="1837" spans="1:14">
      <c r="A1837" s="205" t="s">
        <v>1009</v>
      </c>
      <c r="B1837" s="197">
        <v>7</v>
      </c>
      <c r="C1837" s="198">
        <v>26.6</v>
      </c>
      <c r="D1837" s="198">
        <v>25.2</v>
      </c>
      <c r="E1837" s="198">
        <v>11</v>
      </c>
      <c r="F1837" s="198">
        <v>11.9</v>
      </c>
      <c r="G1837" s="198">
        <v>8.5</v>
      </c>
      <c r="H1837" s="198">
        <v>5</v>
      </c>
      <c r="I1837" s="198">
        <v>-3.5</v>
      </c>
      <c r="J1837" s="198">
        <v>7.3</v>
      </c>
      <c r="K1837" s="198">
        <v>3.6</v>
      </c>
      <c r="L1837" s="198">
        <v>10.5</v>
      </c>
      <c r="M1837" s="198">
        <v>13.6</v>
      </c>
      <c r="N1837" s="206">
        <v>14.1</v>
      </c>
    </row>
    <row r="1838" spans="1:14">
      <c r="A1838" s="205" t="s">
        <v>1009</v>
      </c>
      <c r="B1838" s="197">
        <v>8</v>
      </c>
      <c r="C1838" s="198">
        <v>20.100000000000001</v>
      </c>
      <c r="D1838" s="198">
        <v>25.8</v>
      </c>
      <c r="E1838" s="198">
        <v>9.8000000000000007</v>
      </c>
      <c r="F1838" s="198">
        <v>11.4</v>
      </c>
      <c r="G1838" s="198">
        <v>9.6999999999999993</v>
      </c>
      <c r="H1838" s="198">
        <v>5.7</v>
      </c>
      <c r="I1838" s="198">
        <v>-2.8</v>
      </c>
      <c r="J1838" s="198">
        <v>7.2</v>
      </c>
      <c r="K1838" s="198">
        <v>3.4</v>
      </c>
      <c r="L1838" s="198">
        <v>7.8</v>
      </c>
      <c r="M1838" s="198">
        <v>11.8</v>
      </c>
      <c r="N1838" s="206">
        <v>15.6</v>
      </c>
    </row>
    <row r="1839" spans="1:14">
      <c r="A1839" s="205" t="s">
        <v>1009</v>
      </c>
      <c r="B1839" s="197">
        <v>9</v>
      </c>
      <c r="C1839" s="198">
        <v>14.4</v>
      </c>
      <c r="D1839" s="198">
        <v>25.1</v>
      </c>
      <c r="E1839" s="198">
        <v>10.8</v>
      </c>
      <c r="F1839" s="198">
        <v>7.4</v>
      </c>
      <c r="G1839" s="198">
        <v>7.9</v>
      </c>
      <c r="H1839" s="198">
        <v>2.7</v>
      </c>
      <c r="I1839" s="198">
        <v>-0.2</v>
      </c>
      <c r="J1839" s="198">
        <v>9.6999999999999993</v>
      </c>
      <c r="K1839" s="198">
        <v>2.2000000000000002</v>
      </c>
      <c r="L1839" s="198">
        <v>5.5</v>
      </c>
      <c r="M1839" s="198">
        <v>9.6999999999999993</v>
      </c>
      <c r="N1839" s="206">
        <v>16.7</v>
      </c>
    </row>
    <row r="1840" spans="1:14">
      <c r="A1840" s="205" t="s">
        <v>1009</v>
      </c>
      <c r="B1840" s="197">
        <v>10</v>
      </c>
      <c r="C1840" s="198">
        <v>13.3</v>
      </c>
      <c r="D1840" s="198">
        <v>24.8</v>
      </c>
      <c r="E1840" s="198">
        <v>12.6</v>
      </c>
      <c r="F1840" s="198">
        <v>4.7</v>
      </c>
      <c r="G1840" s="198">
        <v>13.5</v>
      </c>
      <c r="H1840" s="198">
        <v>1.9</v>
      </c>
      <c r="I1840" s="198">
        <v>1.8</v>
      </c>
      <c r="J1840" s="198">
        <v>1.1000000000000001</v>
      </c>
      <c r="K1840" s="198">
        <v>4.4000000000000004</v>
      </c>
      <c r="L1840" s="198">
        <v>5.4</v>
      </c>
      <c r="M1840" s="198">
        <v>12</v>
      </c>
      <c r="N1840" s="206">
        <v>15.6</v>
      </c>
    </row>
    <row r="1841" spans="1:14">
      <c r="A1841" s="205" t="s">
        <v>1009</v>
      </c>
      <c r="B1841" s="197">
        <v>11</v>
      </c>
      <c r="C1841" s="198">
        <v>16</v>
      </c>
      <c r="D1841" s="198">
        <v>25.6</v>
      </c>
      <c r="E1841" s="198">
        <v>13.3</v>
      </c>
      <c r="F1841" s="198">
        <v>4.2</v>
      </c>
      <c r="G1841" s="198">
        <v>11.9</v>
      </c>
      <c r="H1841" s="198">
        <v>0.9</v>
      </c>
      <c r="I1841" s="198">
        <v>3.8</v>
      </c>
      <c r="J1841" s="198">
        <v>0.9</v>
      </c>
      <c r="K1841" s="198">
        <v>3.4</v>
      </c>
      <c r="L1841" s="198">
        <v>8.4</v>
      </c>
      <c r="M1841" s="198">
        <v>13.6</v>
      </c>
      <c r="N1841" s="206">
        <v>14.2</v>
      </c>
    </row>
    <row r="1842" spans="1:14">
      <c r="A1842" s="205" t="s">
        <v>1009</v>
      </c>
      <c r="B1842" s="197">
        <v>12</v>
      </c>
      <c r="C1842" s="198">
        <v>20</v>
      </c>
      <c r="D1842" s="198">
        <v>23.4</v>
      </c>
      <c r="E1842" s="198">
        <v>13.2</v>
      </c>
      <c r="F1842" s="198">
        <v>2</v>
      </c>
      <c r="G1842" s="198">
        <v>9.1</v>
      </c>
      <c r="H1842" s="198">
        <v>2.2999999999999998</v>
      </c>
      <c r="I1842" s="198">
        <v>3.3</v>
      </c>
      <c r="J1842" s="198">
        <v>1.3</v>
      </c>
      <c r="K1842" s="198">
        <v>2.4</v>
      </c>
      <c r="L1842" s="198">
        <v>9</v>
      </c>
      <c r="M1842" s="198">
        <v>15.2</v>
      </c>
      <c r="N1842" s="206">
        <v>17.100000000000001</v>
      </c>
    </row>
    <row r="1843" spans="1:14">
      <c r="A1843" s="205" t="s">
        <v>1009</v>
      </c>
      <c r="B1843" s="197">
        <v>13</v>
      </c>
      <c r="C1843" s="198">
        <v>15.9</v>
      </c>
      <c r="D1843" s="198">
        <v>25.3</v>
      </c>
      <c r="E1843" s="198">
        <v>17.100000000000001</v>
      </c>
      <c r="F1843" s="198">
        <v>5.6</v>
      </c>
      <c r="G1843" s="198">
        <v>6.8</v>
      </c>
      <c r="H1843" s="198">
        <v>3.8</v>
      </c>
      <c r="I1843" s="198">
        <v>2.2000000000000002</v>
      </c>
      <c r="J1843" s="198">
        <v>2.7</v>
      </c>
      <c r="K1843" s="198">
        <v>3.1</v>
      </c>
      <c r="L1843" s="198">
        <v>10.8</v>
      </c>
      <c r="M1843" s="198">
        <v>11.8</v>
      </c>
      <c r="N1843" s="206">
        <v>15.5</v>
      </c>
    </row>
    <row r="1844" spans="1:14">
      <c r="A1844" s="205" t="s">
        <v>1009</v>
      </c>
      <c r="B1844" s="197">
        <v>14</v>
      </c>
      <c r="C1844" s="198">
        <v>18.100000000000001</v>
      </c>
      <c r="D1844" s="198">
        <v>23.8</v>
      </c>
      <c r="E1844" s="198">
        <v>18.600000000000001</v>
      </c>
      <c r="F1844" s="198">
        <v>7.6</v>
      </c>
      <c r="G1844" s="198">
        <v>6.2</v>
      </c>
      <c r="H1844" s="198">
        <v>0.6</v>
      </c>
      <c r="I1844" s="198">
        <v>0.6</v>
      </c>
      <c r="J1844" s="198">
        <v>6.8</v>
      </c>
      <c r="K1844" s="198">
        <v>2.4</v>
      </c>
      <c r="L1844" s="198">
        <v>8.6999999999999993</v>
      </c>
      <c r="M1844" s="198">
        <v>13.3</v>
      </c>
      <c r="N1844" s="206">
        <v>16.5</v>
      </c>
    </row>
    <row r="1845" spans="1:14">
      <c r="A1845" s="205" t="s">
        <v>1009</v>
      </c>
      <c r="B1845" s="197">
        <v>15</v>
      </c>
      <c r="C1845" s="198">
        <v>18.899999999999999</v>
      </c>
      <c r="D1845" s="198">
        <v>22.4</v>
      </c>
      <c r="E1845" s="198">
        <v>18.3</v>
      </c>
      <c r="F1845" s="198">
        <v>10.5</v>
      </c>
      <c r="G1845" s="198">
        <v>7.4</v>
      </c>
      <c r="H1845" s="198">
        <v>1.9</v>
      </c>
      <c r="I1845" s="198">
        <v>-0.1</v>
      </c>
      <c r="J1845" s="198">
        <v>4.8</v>
      </c>
      <c r="K1845" s="198">
        <v>0.5</v>
      </c>
      <c r="L1845" s="198">
        <v>9.4</v>
      </c>
      <c r="M1845" s="198">
        <v>7.8</v>
      </c>
      <c r="N1845" s="206">
        <v>15.1</v>
      </c>
    </row>
    <row r="1846" spans="1:14">
      <c r="A1846" s="205" t="s">
        <v>1009</v>
      </c>
      <c r="B1846" s="197">
        <v>16</v>
      </c>
      <c r="C1846" s="198">
        <v>20.7</v>
      </c>
      <c r="D1846" s="198">
        <v>21.7</v>
      </c>
      <c r="E1846" s="198">
        <v>21.6</v>
      </c>
      <c r="F1846" s="198">
        <v>12.6</v>
      </c>
      <c r="G1846" s="198">
        <v>8.5</v>
      </c>
      <c r="H1846" s="198">
        <v>2</v>
      </c>
      <c r="I1846" s="198">
        <v>-2.2999999999999998</v>
      </c>
      <c r="J1846" s="198">
        <v>1.8</v>
      </c>
      <c r="K1846" s="198">
        <v>0.7</v>
      </c>
      <c r="L1846" s="198">
        <v>11.8</v>
      </c>
      <c r="M1846" s="198">
        <v>5.7</v>
      </c>
      <c r="N1846" s="206">
        <v>21.1</v>
      </c>
    </row>
    <row r="1847" spans="1:14">
      <c r="A1847" s="205" t="s">
        <v>1009</v>
      </c>
      <c r="B1847" s="197">
        <v>17</v>
      </c>
      <c r="C1847" s="198">
        <v>24.8</v>
      </c>
      <c r="D1847" s="198">
        <v>19.5</v>
      </c>
      <c r="E1847" s="198">
        <v>24.7</v>
      </c>
      <c r="F1847" s="198">
        <v>7.4</v>
      </c>
      <c r="G1847" s="198">
        <v>7.8</v>
      </c>
      <c r="H1847" s="198">
        <v>1.1000000000000001</v>
      </c>
      <c r="I1847" s="198">
        <v>-7.3</v>
      </c>
      <c r="J1847" s="198">
        <v>5.2</v>
      </c>
      <c r="K1847" s="198">
        <v>1.8</v>
      </c>
      <c r="L1847" s="198">
        <v>14.4</v>
      </c>
      <c r="M1847" s="198">
        <v>7.4</v>
      </c>
      <c r="N1847" s="206">
        <v>17.899999999999999</v>
      </c>
    </row>
    <row r="1848" spans="1:14">
      <c r="A1848" s="205" t="s">
        <v>1009</v>
      </c>
      <c r="B1848" s="197">
        <v>18</v>
      </c>
      <c r="C1848" s="198">
        <v>25.2</v>
      </c>
      <c r="D1848" s="198">
        <v>16.7</v>
      </c>
      <c r="E1848" s="198">
        <v>16.2</v>
      </c>
      <c r="F1848" s="198">
        <v>6.6</v>
      </c>
      <c r="G1848" s="198">
        <v>11.5</v>
      </c>
      <c r="H1848" s="198">
        <v>2.8</v>
      </c>
      <c r="I1848" s="198">
        <v>-9.6</v>
      </c>
      <c r="J1848" s="198">
        <v>7.5</v>
      </c>
      <c r="K1848" s="198">
        <v>4.5</v>
      </c>
      <c r="L1848" s="198">
        <v>7.8</v>
      </c>
      <c r="M1848" s="198">
        <v>8.5</v>
      </c>
      <c r="N1848" s="206">
        <v>17.5</v>
      </c>
    </row>
    <row r="1849" spans="1:14">
      <c r="A1849" s="205" t="s">
        <v>1009</v>
      </c>
      <c r="B1849" s="197">
        <v>19</v>
      </c>
      <c r="C1849" s="198">
        <v>24.3</v>
      </c>
      <c r="D1849" s="198">
        <v>15.7</v>
      </c>
      <c r="E1849" s="198">
        <v>15</v>
      </c>
      <c r="F1849" s="198">
        <v>7.7</v>
      </c>
      <c r="G1849" s="198">
        <v>8.1</v>
      </c>
      <c r="H1849" s="198">
        <v>3.6</v>
      </c>
      <c r="I1849" s="198">
        <v>-7.1</v>
      </c>
      <c r="J1849" s="198">
        <v>1</v>
      </c>
      <c r="K1849" s="198">
        <v>1.9</v>
      </c>
      <c r="L1849" s="198">
        <v>7.5</v>
      </c>
      <c r="M1849" s="198">
        <v>12</v>
      </c>
      <c r="N1849" s="206">
        <v>19.100000000000001</v>
      </c>
    </row>
    <row r="1850" spans="1:14">
      <c r="A1850" s="205" t="s">
        <v>1009</v>
      </c>
      <c r="B1850" s="197">
        <v>20</v>
      </c>
      <c r="C1850" s="198">
        <v>23.6</v>
      </c>
      <c r="D1850" s="198">
        <v>14.8</v>
      </c>
      <c r="E1850" s="198">
        <v>12.1</v>
      </c>
      <c r="F1850" s="198">
        <v>5.8</v>
      </c>
      <c r="G1850" s="198">
        <v>6.7</v>
      </c>
      <c r="H1850" s="198">
        <v>4.0999999999999996</v>
      </c>
      <c r="I1850" s="198">
        <v>-5.2</v>
      </c>
      <c r="J1850" s="198">
        <v>1.9</v>
      </c>
      <c r="K1850" s="198">
        <v>2.5</v>
      </c>
      <c r="L1850" s="198">
        <v>7.2</v>
      </c>
      <c r="M1850" s="198">
        <v>13.9</v>
      </c>
      <c r="N1850" s="206">
        <v>15.5</v>
      </c>
    </row>
    <row r="1851" spans="1:14">
      <c r="A1851" s="205" t="s">
        <v>1009</v>
      </c>
      <c r="B1851" s="197">
        <v>21</v>
      </c>
      <c r="C1851" s="198">
        <v>23.6</v>
      </c>
      <c r="D1851" s="198">
        <v>16</v>
      </c>
      <c r="E1851" s="198">
        <v>8.6</v>
      </c>
      <c r="F1851" s="198">
        <v>7.5</v>
      </c>
      <c r="G1851" s="198">
        <v>1.9</v>
      </c>
      <c r="H1851" s="198">
        <v>2.6</v>
      </c>
      <c r="I1851" s="198">
        <v>-6.2</v>
      </c>
      <c r="J1851" s="198">
        <v>5.4</v>
      </c>
      <c r="K1851" s="198">
        <v>4.3</v>
      </c>
      <c r="L1851" s="198">
        <v>6.7</v>
      </c>
      <c r="M1851" s="198">
        <v>14.7</v>
      </c>
      <c r="N1851" s="206">
        <v>19.2</v>
      </c>
    </row>
    <row r="1852" spans="1:14">
      <c r="A1852" s="205" t="s">
        <v>1009</v>
      </c>
      <c r="B1852" s="197">
        <v>22</v>
      </c>
      <c r="C1852" s="198">
        <v>26</v>
      </c>
      <c r="D1852" s="198">
        <v>14.6</v>
      </c>
      <c r="E1852" s="198">
        <v>11.3</v>
      </c>
      <c r="F1852" s="198">
        <v>6.1</v>
      </c>
      <c r="G1852" s="198">
        <v>0.9</v>
      </c>
      <c r="H1852" s="198">
        <v>7.9</v>
      </c>
      <c r="I1852" s="198">
        <v>-10.5</v>
      </c>
      <c r="J1852" s="198">
        <v>9</v>
      </c>
      <c r="K1852" s="198">
        <v>4</v>
      </c>
      <c r="L1852" s="198">
        <v>9.3000000000000007</v>
      </c>
      <c r="M1852" s="198">
        <v>17.399999999999999</v>
      </c>
      <c r="N1852" s="206">
        <v>20.6</v>
      </c>
    </row>
    <row r="1853" spans="1:14">
      <c r="A1853" s="205" t="s">
        <v>1009</v>
      </c>
      <c r="B1853" s="197">
        <v>23</v>
      </c>
      <c r="C1853" s="198">
        <v>22.8</v>
      </c>
      <c r="D1853" s="198">
        <v>15.8</v>
      </c>
      <c r="E1853" s="198">
        <v>13.5</v>
      </c>
      <c r="F1853" s="198">
        <v>7.1</v>
      </c>
      <c r="G1853" s="198">
        <v>-0.7</v>
      </c>
      <c r="H1853" s="198">
        <v>5.2</v>
      </c>
      <c r="I1853" s="198">
        <v>-6.1</v>
      </c>
      <c r="J1853" s="198">
        <v>3.5</v>
      </c>
      <c r="K1853" s="198">
        <v>1.8</v>
      </c>
      <c r="L1853" s="198">
        <v>10</v>
      </c>
      <c r="M1853" s="198">
        <v>20.399999999999999</v>
      </c>
      <c r="N1853" s="206">
        <v>23.1</v>
      </c>
    </row>
    <row r="1854" spans="1:14">
      <c r="A1854" s="205" t="s">
        <v>1009</v>
      </c>
      <c r="B1854" s="197">
        <v>24</v>
      </c>
      <c r="C1854" s="198">
        <v>22.8</v>
      </c>
      <c r="D1854" s="198">
        <v>21.4</v>
      </c>
      <c r="E1854" s="198">
        <v>14.4</v>
      </c>
      <c r="F1854" s="198">
        <v>6.6</v>
      </c>
      <c r="G1854" s="198">
        <v>-2.7</v>
      </c>
      <c r="H1854" s="198">
        <v>2.5</v>
      </c>
      <c r="I1854" s="198">
        <v>-1.3</v>
      </c>
      <c r="J1854" s="198">
        <v>-0.3</v>
      </c>
      <c r="K1854" s="198">
        <v>2.4</v>
      </c>
      <c r="L1854" s="198">
        <v>3.6</v>
      </c>
      <c r="M1854" s="198">
        <v>14.2</v>
      </c>
      <c r="N1854" s="206">
        <v>25.2</v>
      </c>
    </row>
    <row r="1855" spans="1:14">
      <c r="A1855" s="205" t="s">
        <v>1009</v>
      </c>
      <c r="B1855" s="197">
        <v>25</v>
      </c>
      <c r="C1855" s="198">
        <v>21.7</v>
      </c>
      <c r="D1855" s="198">
        <v>15.7</v>
      </c>
      <c r="E1855" s="198">
        <v>12.9</v>
      </c>
      <c r="F1855" s="198">
        <v>6.2</v>
      </c>
      <c r="G1855" s="198">
        <v>-0.4</v>
      </c>
      <c r="H1855" s="198">
        <v>4.3</v>
      </c>
      <c r="I1855" s="198">
        <v>0.5</v>
      </c>
      <c r="J1855" s="198">
        <v>0.2</v>
      </c>
      <c r="K1855" s="198">
        <v>3.8</v>
      </c>
      <c r="L1855" s="198">
        <v>2.2000000000000002</v>
      </c>
      <c r="M1855" s="198">
        <v>16.2</v>
      </c>
      <c r="N1855" s="206">
        <v>27.2</v>
      </c>
    </row>
    <row r="1856" spans="1:14">
      <c r="A1856" s="205" t="s">
        <v>1009</v>
      </c>
      <c r="B1856" s="197">
        <v>26</v>
      </c>
      <c r="C1856" s="198">
        <v>15.8</v>
      </c>
      <c r="D1856" s="198">
        <v>15.7</v>
      </c>
      <c r="E1856" s="198">
        <v>10.3</v>
      </c>
      <c r="F1856" s="198">
        <v>6.8</v>
      </c>
      <c r="G1856" s="198">
        <v>1</v>
      </c>
      <c r="H1856" s="198">
        <v>5.8</v>
      </c>
      <c r="I1856" s="198">
        <v>1.9</v>
      </c>
      <c r="J1856" s="198">
        <v>-1.5</v>
      </c>
      <c r="K1856" s="198">
        <v>4.7</v>
      </c>
      <c r="L1856" s="198">
        <v>8.1</v>
      </c>
      <c r="M1856" s="198">
        <v>14.9</v>
      </c>
      <c r="N1856" s="206">
        <v>18.8</v>
      </c>
    </row>
    <row r="1857" spans="1:14">
      <c r="A1857" s="205" t="s">
        <v>1009</v>
      </c>
      <c r="B1857" s="197">
        <v>27</v>
      </c>
      <c r="C1857" s="198">
        <v>14.2</v>
      </c>
      <c r="D1857" s="198">
        <v>18.600000000000001</v>
      </c>
      <c r="E1857" s="198">
        <v>9.4</v>
      </c>
      <c r="F1857" s="198">
        <v>6.6</v>
      </c>
      <c r="G1857" s="198">
        <v>0.4</v>
      </c>
      <c r="H1857" s="198">
        <v>3.3</v>
      </c>
      <c r="I1857" s="198">
        <v>2.7</v>
      </c>
      <c r="J1857" s="198">
        <v>1.2</v>
      </c>
      <c r="K1857" s="198">
        <v>4.8</v>
      </c>
      <c r="L1857" s="198">
        <v>2.8</v>
      </c>
      <c r="M1857" s="198">
        <v>17.3</v>
      </c>
      <c r="N1857" s="206">
        <v>15.7</v>
      </c>
    </row>
    <row r="1858" spans="1:14">
      <c r="A1858" s="205" t="s">
        <v>1009</v>
      </c>
      <c r="B1858" s="197">
        <v>28</v>
      </c>
      <c r="C1858" s="198">
        <v>19</v>
      </c>
      <c r="D1858" s="198">
        <v>22.6</v>
      </c>
      <c r="E1858" s="198">
        <v>9.1</v>
      </c>
      <c r="F1858" s="198">
        <v>8.1999999999999993</v>
      </c>
      <c r="G1858" s="198">
        <v>1.8</v>
      </c>
      <c r="H1858" s="198">
        <v>4.5999999999999996</v>
      </c>
      <c r="I1858" s="198">
        <v>3</v>
      </c>
      <c r="J1858" s="198">
        <v>6.8</v>
      </c>
      <c r="K1858" s="198">
        <v>8.1</v>
      </c>
      <c r="L1858" s="198">
        <v>5.4</v>
      </c>
      <c r="M1858" s="198">
        <v>20.399999999999999</v>
      </c>
      <c r="N1858" s="206">
        <v>17.100000000000001</v>
      </c>
    </row>
    <row r="1859" spans="1:14">
      <c r="A1859" s="205" t="s">
        <v>1009</v>
      </c>
      <c r="B1859" s="197">
        <v>29</v>
      </c>
      <c r="C1859" s="198">
        <v>17.3</v>
      </c>
      <c r="D1859" s="198">
        <v>21.2</v>
      </c>
      <c r="E1859" s="198">
        <v>7.3</v>
      </c>
      <c r="F1859" s="198">
        <v>8.6999999999999993</v>
      </c>
      <c r="G1859" s="198">
        <v>1.9</v>
      </c>
      <c r="H1859" s="198">
        <v>0.9</v>
      </c>
      <c r="I1859" s="198">
        <v>2.2000000000000002</v>
      </c>
      <c r="J1859" s="198">
        <v>3.1</v>
      </c>
      <c r="K1859" s="198">
        <v>6.9</v>
      </c>
      <c r="L1859" s="198">
        <v>6.7</v>
      </c>
      <c r="M1859" s="198">
        <v>19.3</v>
      </c>
      <c r="N1859" s="206">
        <v>20.9</v>
      </c>
    </row>
    <row r="1860" spans="1:14">
      <c r="A1860" s="205" t="s">
        <v>1009</v>
      </c>
      <c r="B1860" s="197">
        <v>30</v>
      </c>
      <c r="C1860" s="198">
        <v>16.3</v>
      </c>
      <c r="D1860" s="198">
        <v>21.8</v>
      </c>
      <c r="E1860" s="198">
        <v>5.3</v>
      </c>
      <c r="F1860" s="198">
        <v>7.3</v>
      </c>
      <c r="G1860" s="198">
        <v>5.2</v>
      </c>
      <c r="H1860" s="198">
        <v>-4.2</v>
      </c>
      <c r="I1860" s="198">
        <v>4.2</v>
      </c>
      <c r="J1860" s="198"/>
      <c r="K1860" s="198">
        <v>9.1</v>
      </c>
      <c r="L1860" s="198">
        <v>8.9</v>
      </c>
      <c r="M1860" s="198">
        <v>18.399999999999999</v>
      </c>
      <c r="N1860" s="206">
        <v>23.1</v>
      </c>
    </row>
    <row r="1861" spans="1:14" ht="15" thickBot="1">
      <c r="A1861" s="213" t="s">
        <v>1009</v>
      </c>
      <c r="B1861" s="214">
        <v>31</v>
      </c>
      <c r="C1861" s="215">
        <v>15.6</v>
      </c>
      <c r="D1861" s="215">
        <v>22.2</v>
      </c>
      <c r="E1861" s="215"/>
      <c r="F1861" s="215">
        <v>6.7</v>
      </c>
      <c r="G1861" s="215"/>
      <c r="H1861" s="215">
        <v>-5.4</v>
      </c>
      <c r="I1861" s="215">
        <v>2.6</v>
      </c>
      <c r="J1861" s="215"/>
      <c r="K1861" s="215">
        <v>12.7</v>
      </c>
      <c r="L1861" s="215"/>
      <c r="M1861" s="215">
        <v>18.3</v>
      </c>
      <c r="N1861" s="216"/>
    </row>
    <row r="1862" spans="1:14">
      <c r="A1862" s="217" t="s">
        <v>652</v>
      </c>
      <c r="B1862" s="218" t="s">
        <v>211</v>
      </c>
      <c r="C1862" s="219">
        <v>0</v>
      </c>
      <c r="D1862" s="219">
        <v>0</v>
      </c>
      <c r="E1862" s="219">
        <v>14</v>
      </c>
      <c r="F1862" s="219">
        <v>29</v>
      </c>
      <c r="G1862" s="219">
        <v>30</v>
      </c>
      <c r="H1862" s="219">
        <v>31</v>
      </c>
      <c r="I1862" s="219">
        <v>31</v>
      </c>
      <c r="J1862" s="219">
        <v>29</v>
      </c>
      <c r="K1862" s="219">
        <v>31</v>
      </c>
      <c r="L1862" s="219">
        <v>28</v>
      </c>
      <c r="M1862" s="219">
        <v>15</v>
      </c>
      <c r="N1862" s="220">
        <v>1</v>
      </c>
    </row>
    <row r="1863" spans="1:14" ht="15" thickBot="1">
      <c r="A1863" s="209" t="s">
        <v>651</v>
      </c>
      <c r="B1863" s="210" t="s">
        <v>650</v>
      </c>
      <c r="C1863" s="211">
        <v>20.29032258064516</v>
      </c>
      <c r="D1863" s="211">
        <v>20.63870967741936</v>
      </c>
      <c r="E1863" s="211">
        <v>13.766666666666669</v>
      </c>
      <c r="F1863" s="211">
        <v>8.1096774193548367</v>
      </c>
      <c r="G1863" s="211">
        <v>5.3166666666666664</v>
      </c>
      <c r="H1863" s="211">
        <v>2.9741935483870958</v>
      </c>
      <c r="I1863" s="211">
        <v>-2.2225806451612899</v>
      </c>
      <c r="J1863" s="211">
        <v>3.7517241379310349</v>
      </c>
      <c r="K1863" s="211">
        <v>3.774193548387097</v>
      </c>
      <c r="L1863" s="211">
        <v>8.2833333333333332</v>
      </c>
      <c r="M1863" s="211">
        <v>13.487096774193546</v>
      </c>
      <c r="N1863" s="212">
        <v>18.083333333333332</v>
      </c>
    </row>
    <row r="1864" spans="1:14">
      <c r="B1864" s="108"/>
      <c r="C1864" s="105"/>
      <c r="D1864" s="105"/>
      <c r="E1864" s="107"/>
      <c r="F1864" s="105"/>
      <c r="G1864" s="105"/>
      <c r="H1864" s="106"/>
      <c r="I1864" s="105"/>
      <c r="J1864" s="105"/>
      <c r="K1864" s="105"/>
      <c r="L1864" s="105"/>
      <c r="M1864" s="105"/>
      <c r="N1864" s="105"/>
    </row>
    <row r="1865" spans="1:14" ht="15" thickBot="1">
      <c r="A1865" s="96" t="s">
        <v>1157</v>
      </c>
      <c r="C1865" s="105"/>
      <c r="D1865" s="105"/>
      <c r="E1865" s="107"/>
      <c r="F1865" s="105"/>
      <c r="G1865" s="105"/>
      <c r="H1865" s="106"/>
      <c r="I1865" s="105"/>
      <c r="J1865" s="105"/>
      <c r="K1865" s="105"/>
      <c r="L1865" s="105"/>
      <c r="M1865" s="105"/>
      <c r="N1865" s="105"/>
    </row>
    <row r="1866" spans="1:14">
      <c r="A1866" s="109"/>
      <c r="B1866" s="233" t="s">
        <v>236</v>
      </c>
      <c r="C1866" s="234" t="s">
        <v>666</v>
      </c>
      <c r="D1866" s="234" t="s">
        <v>666</v>
      </c>
      <c r="E1866" s="234" t="s">
        <v>666</v>
      </c>
      <c r="F1866" s="234" t="s">
        <v>666</v>
      </c>
      <c r="G1866" s="234" t="s">
        <v>666</v>
      </c>
      <c r="H1866" s="234" t="s">
        <v>666</v>
      </c>
      <c r="I1866" s="234" t="s">
        <v>1108</v>
      </c>
      <c r="J1866" s="234" t="s">
        <v>1108</v>
      </c>
      <c r="K1866" s="234" t="s">
        <v>1108</v>
      </c>
      <c r="L1866" s="234" t="s">
        <v>1108</v>
      </c>
      <c r="M1866" s="234" t="s">
        <v>1108</v>
      </c>
      <c r="N1866" s="235" t="s">
        <v>1108</v>
      </c>
    </row>
    <row r="1867" spans="1:14" ht="15" thickBot="1">
      <c r="A1867" s="109"/>
      <c r="B1867" s="238" t="s">
        <v>195</v>
      </c>
      <c r="C1867" s="236" t="s">
        <v>665</v>
      </c>
      <c r="D1867" s="236" t="s">
        <v>664</v>
      </c>
      <c r="E1867" s="236" t="s">
        <v>663</v>
      </c>
      <c r="F1867" s="236" t="s">
        <v>662</v>
      </c>
      <c r="G1867" s="236" t="s">
        <v>661</v>
      </c>
      <c r="H1867" s="236" t="s">
        <v>660</v>
      </c>
      <c r="I1867" s="236" t="s">
        <v>659</v>
      </c>
      <c r="J1867" s="236" t="s">
        <v>658</v>
      </c>
      <c r="K1867" s="236" t="s">
        <v>657</v>
      </c>
      <c r="L1867" s="236" t="s">
        <v>656</v>
      </c>
      <c r="M1867" s="236" t="s">
        <v>655</v>
      </c>
      <c r="N1867" s="237" t="s">
        <v>654</v>
      </c>
    </row>
    <row r="1868" spans="1:14" ht="15" thickBot="1">
      <c r="A1868" s="195" t="s">
        <v>742</v>
      </c>
      <c r="B1868" s="196" t="s">
        <v>653</v>
      </c>
    </row>
    <row r="1869" spans="1:14">
      <c r="A1869" s="201" t="s">
        <v>1013</v>
      </c>
      <c r="B1869" s="202">
        <v>1</v>
      </c>
      <c r="C1869" s="203">
        <v>22.1</v>
      </c>
      <c r="D1869" s="203">
        <v>20.6</v>
      </c>
      <c r="E1869" s="203">
        <v>24.9</v>
      </c>
      <c r="F1869" s="203">
        <v>6.1</v>
      </c>
      <c r="G1869" s="203">
        <v>3.9</v>
      </c>
      <c r="H1869" s="203">
        <v>7.5</v>
      </c>
      <c r="I1869" s="203">
        <v>1</v>
      </c>
      <c r="J1869" s="203">
        <v>10.5</v>
      </c>
      <c r="K1869" s="203">
        <v>0.1</v>
      </c>
      <c r="L1869" s="203">
        <v>3.5</v>
      </c>
      <c r="M1869" s="203">
        <v>11.6</v>
      </c>
      <c r="N1869" s="204">
        <v>16.100000000000001</v>
      </c>
    </row>
    <row r="1870" spans="1:14">
      <c r="A1870" s="205" t="s">
        <v>1013</v>
      </c>
      <c r="B1870" s="197">
        <v>2</v>
      </c>
      <c r="C1870" s="198">
        <v>23</v>
      </c>
      <c r="D1870" s="198">
        <v>20.9</v>
      </c>
      <c r="E1870" s="198">
        <v>17.2</v>
      </c>
      <c r="F1870" s="198">
        <v>10.1</v>
      </c>
      <c r="G1870" s="198">
        <v>1.1000000000000001</v>
      </c>
      <c r="H1870" s="198">
        <v>8.6</v>
      </c>
      <c r="I1870" s="198">
        <v>0.6</v>
      </c>
      <c r="J1870" s="198">
        <v>11</v>
      </c>
      <c r="K1870" s="198">
        <v>2.1</v>
      </c>
      <c r="L1870" s="198">
        <v>8.4</v>
      </c>
      <c r="M1870" s="198">
        <v>12.6</v>
      </c>
      <c r="N1870" s="206">
        <v>16.5</v>
      </c>
    </row>
    <row r="1871" spans="1:14">
      <c r="A1871" s="205" t="s">
        <v>1013</v>
      </c>
      <c r="B1871" s="197">
        <v>3</v>
      </c>
      <c r="C1871" s="198">
        <v>24.1</v>
      </c>
      <c r="D1871" s="198">
        <v>22.5</v>
      </c>
      <c r="E1871" s="198">
        <v>17.100000000000001</v>
      </c>
      <c r="F1871" s="198">
        <v>11.5</v>
      </c>
      <c r="G1871" s="198">
        <v>1</v>
      </c>
      <c r="H1871" s="198">
        <v>4.9000000000000004</v>
      </c>
      <c r="I1871" s="198">
        <v>-3.7</v>
      </c>
      <c r="J1871" s="198">
        <v>4.4000000000000004</v>
      </c>
      <c r="K1871" s="198">
        <v>2.2000000000000002</v>
      </c>
      <c r="L1871" s="198">
        <v>10.1</v>
      </c>
      <c r="M1871" s="198">
        <v>12.6</v>
      </c>
      <c r="N1871" s="206">
        <v>16.600000000000001</v>
      </c>
    </row>
    <row r="1872" spans="1:14">
      <c r="A1872" s="205" t="s">
        <v>1013</v>
      </c>
      <c r="B1872" s="197">
        <v>4</v>
      </c>
      <c r="C1872" s="198">
        <v>25.3</v>
      </c>
      <c r="D1872" s="198">
        <v>25.9</v>
      </c>
      <c r="E1872" s="198">
        <v>14.1</v>
      </c>
      <c r="F1872" s="198">
        <v>11.3</v>
      </c>
      <c r="G1872" s="198">
        <v>3.7</v>
      </c>
      <c r="H1872" s="198">
        <v>5.2</v>
      </c>
      <c r="I1872" s="198">
        <v>-4</v>
      </c>
      <c r="J1872" s="198">
        <v>2.2999999999999998</v>
      </c>
      <c r="K1872" s="198">
        <v>3.1</v>
      </c>
      <c r="L1872" s="198">
        <v>11.5</v>
      </c>
      <c r="M1872" s="198">
        <v>7.7</v>
      </c>
      <c r="N1872" s="206">
        <v>18.600000000000001</v>
      </c>
    </row>
    <row r="1873" spans="1:14">
      <c r="A1873" s="205" t="s">
        <v>1013</v>
      </c>
      <c r="B1873" s="197">
        <v>5</v>
      </c>
      <c r="C1873" s="198">
        <v>22.3</v>
      </c>
      <c r="D1873" s="198">
        <v>24.1</v>
      </c>
      <c r="E1873" s="198">
        <v>13.7</v>
      </c>
      <c r="F1873" s="198">
        <v>12.4</v>
      </c>
      <c r="G1873" s="198">
        <v>8.1</v>
      </c>
      <c r="H1873" s="198">
        <v>2.9</v>
      </c>
      <c r="I1873" s="198">
        <v>-2.5</v>
      </c>
      <c r="J1873" s="198">
        <v>3.5</v>
      </c>
      <c r="K1873" s="198">
        <v>3.9</v>
      </c>
      <c r="L1873" s="198">
        <v>15.2</v>
      </c>
      <c r="M1873" s="198">
        <v>11.8</v>
      </c>
      <c r="N1873" s="206">
        <v>19.100000000000001</v>
      </c>
    </row>
    <row r="1874" spans="1:14">
      <c r="A1874" s="205" t="s">
        <v>1013</v>
      </c>
      <c r="B1874" s="197">
        <v>6</v>
      </c>
      <c r="C1874" s="198">
        <v>21.9</v>
      </c>
      <c r="D1874" s="198">
        <v>25.9</v>
      </c>
      <c r="E1874" s="198">
        <v>12.3</v>
      </c>
      <c r="F1874" s="198">
        <v>14.7</v>
      </c>
      <c r="G1874" s="198">
        <v>10.5</v>
      </c>
      <c r="H1874" s="198">
        <v>3.7</v>
      </c>
      <c r="I1874" s="198">
        <v>-1</v>
      </c>
      <c r="J1874" s="198">
        <v>4</v>
      </c>
      <c r="K1874" s="198">
        <v>2</v>
      </c>
      <c r="L1874" s="198">
        <v>11.9</v>
      </c>
      <c r="M1874" s="198">
        <v>14.5</v>
      </c>
      <c r="N1874" s="206">
        <v>19.399999999999999</v>
      </c>
    </row>
    <row r="1875" spans="1:14">
      <c r="A1875" s="205" t="s">
        <v>1013</v>
      </c>
      <c r="B1875" s="197">
        <v>7</v>
      </c>
      <c r="C1875" s="198">
        <v>25.2</v>
      </c>
      <c r="D1875" s="198">
        <v>27.2</v>
      </c>
      <c r="E1875" s="198">
        <v>10.8</v>
      </c>
      <c r="F1875" s="198">
        <v>14.1</v>
      </c>
      <c r="G1875" s="198">
        <v>13.4</v>
      </c>
      <c r="H1875" s="198">
        <v>5.4</v>
      </c>
      <c r="I1875" s="198">
        <v>1.3</v>
      </c>
      <c r="J1875" s="198">
        <v>3.6</v>
      </c>
      <c r="K1875" s="198">
        <v>0.8</v>
      </c>
      <c r="L1875" s="198">
        <v>11.8</v>
      </c>
      <c r="M1875" s="198">
        <v>15.1</v>
      </c>
      <c r="N1875" s="206">
        <v>17.3</v>
      </c>
    </row>
    <row r="1876" spans="1:14">
      <c r="A1876" s="205" t="s">
        <v>1013</v>
      </c>
      <c r="B1876" s="197">
        <v>8</v>
      </c>
      <c r="C1876" s="198">
        <v>20</v>
      </c>
      <c r="D1876" s="198">
        <v>29.7</v>
      </c>
      <c r="E1876" s="198">
        <v>11.7</v>
      </c>
      <c r="F1876" s="198">
        <v>13.7</v>
      </c>
      <c r="G1876" s="198">
        <v>11.8</v>
      </c>
      <c r="H1876" s="198">
        <v>2.6</v>
      </c>
      <c r="I1876" s="198">
        <v>1.6</v>
      </c>
      <c r="J1876" s="198">
        <v>7.9</v>
      </c>
      <c r="K1876" s="198">
        <v>1.1000000000000001</v>
      </c>
      <c r="L1876" s="198">
        <v>9.6</v>
      </c>
      <c r="M1876" s="198">
        <v>15</v>
      </c>
      <c r="N1876" s="206">
        <v>19.100000000000001</v>
      </c>
    </row>
    <row r="1877" spans="1:14">
      <c r="A1877" s="205" t="s">
        <v>1013</v>
      </c>
      <c r="B1877" s="197">
        <v>9</v>
      </c>
      <c r="C1877" s="198">
        <v>14.9</v>
      </c>
      <c r="D1877" s="198">
        <v>26.8</v>
      </c>
      <c r="E1877" s="198">
        <v>10.199999999999999</v>
      </c>
      <c r="F1877" s="198">
        <v>11.6</v>
      </c>
      <c r="G1877" s="198">
        <v>12.5</v>
      </c>
      <c r="H1877" s="198">
        <v>4.2</v>
      </c>
      <c r="I1877" s="198">
        <v>0.1</v>
      </c>
      <c r="J1877" s="198">
        <v>8.1999999999999993</v>
      </c>
      <c r="K1877" s="198">
        <v>1.2</v>
      </c>
      <c r="L1877" s="198">
        <v>7.5</v>
      </c>
      <c r="M1877" s="198">
        <v>16.399999999999999</v>
      </c>
      <c r="N1877" s="206">
        <v>16.899999999999999</v>
      </c>
    </row>
    <row r="1878" spans="1:14">
      <c r="A1878" s="205" t="s">
        <v>1013</v>
      </c>
      <c r="B1878" s="197">
        <v>10</v>
      </c>
      <c r="C1878" s="198">
        <v>15.6</v>
      </c>
      <c r="D1878" s="198">
        <v>25.5</v>
      </c>
      <c r="E1878" s="198">
        <v>10.8</v>
      </c>
      <c r="F1878" s="198">
        <v>9.3000000000000007</v>
      </c>
      <c r="G1878" s="198">
        <v>14.8</v>
      </c>
      <c r="H1878" s="198">
        <v>1.6</v>
      </c>
      <c r="I1878" s="198">
        <v>1.7</v>
      </c>
      <c r="J1878" s="198">
        <v>3.6</v>
      </c>
      <c r="K1878" s="198">
        <v>5.8</v>
      </c>
      <c r="L1878" s="198">
        <v>7.2</v>
      </c>
      <c r="M1878" s="198">
        <v>17.2</v>
      </c>
      <c r="N1878" s="206">
        <v>16.899999999999999</v>
      </c>
    </row>
    <row r="1879" spans="1:14">
      <c r="A1879" s="205" t="s">
        <v>1013</v>
      </c>
      <c r="B1879" s="197">
        <v>11</v>
      </c>
      <c r="C1879" s="198">
        <v>17.8</v>
      </c>
      <c r="D1879" s="198">
        <v>26.9</v>
      </c>
      <c r="E1879" s="198">
        <v>13.3</v>
      </c>
      <c r="F1879" s="198">
        <v>3.6</v>
      </c>
      <c r="G1879" s="198">
        <v>12.3</v>
      </c>
      <c r="H1879" s="198">
        <v>3.6</v>
      </c>
      <c r="I1879" s="198">
        <v>3.4</v>
      </c>
      <c r="J1879" s="198">
        <v>2.1</v>
      </c>
      <c r="K1879" s="198">
        <v>5.4</v>
      </c>
      <c r="L1879" s="198">
        <v>10</v>
      </c>
      <c r="M1879" s="198">
        <v>14.5</v>
      </c>
      <c r="N1879" s="206">
        <v>16.7</v>
      </c>
    </row>
    <row r="1880" spans="1:14">
      <c r="A1880" s="205" t="s">
        <v>1013</v>
      </c>
      <c r="B1880" s="197">
        <v>12</v>
      </c>
      <c r="C1880" s="198">
        <v>22.4</v>
      </c>
      <c r="D1880" s="198">
        <v>26.8</v>
      </c>
      <c r="E1880" s="198">
        <v>16.3</v>
      </c>
      <c r="F1880" s="198">
        <v>2.9</v>
      </c>
      <c r="G1880" s="198">
        <v>10.7</v>
      </c>
      <c r="H1880" s="198">
        <v>4.3</v>
      </c>
      <c r="I1880" s="198">
        <v>3</v>
      </c>
      <c r="J1880" s="198">
        <v>0.8</v>
      </c>
      <c r="K1880" s="198">
        <v>4.2</v>
      </c>
      <c r="L1880" s="198">
        <v>10.7</v>
      </c>
      <c r="M1880" s="198">
        <v>13.8</v>
      </c>
      <c r="N1880" s="206">
        <v>16.399999999999999</v>
      </c>
    </row>
    <row r="1881" spans="1:14">
      <c r="A1881" s="205" t="s">
        <v>1013</v>
      </c>
      <c r="B1881" s="197">
        <v>13</v>
      </c>
      <c r="C1881" s="198">
        <v>17.600000000000001</v>
      </c>
      <c r="D1881" s="198">
        <v>28.5</v>
      </c>
      <c r="E1881" s="198">
        <v>18.8</v>
      </c>
      <c r="F1881" s="198">
        <v>2.7</v>
      </c>
      <c r="G1881" s="198">
        <v>10</v>
      </c>
      <c r="H1881" s="198">
        <v>4.5</v>
      </c>
      <c r="I1881" s="198">
        <v>3.8</v>
      </c>
      <c r="J1881" s="198">
        <v>1.6</v>
      </c>
      <c r="K1881" s="198">
        <v>3.8</v>
      </c>
      <c r="L1881" s="198">
        <v>11.6</v>
      </c>
      <c r="M1881" s="198">
        <v>16</v>
      </c>
      <c r="N1881" s="206">
        <v>17.8</v>
      </c>
    </row>
    <row r="1882" spans="1:14">
      <c r="A1882" s="205" t="s">
        <v>1013</v>
      </c>
      <c r="B1882" s="197">
        <v>14</v>
      </c>
      <c r="C1882" s="198">
        <v>19</v>
      </c>
      <c r="D1882" s="198">
        <v>27.5</v>
      </c>
      <c r="E1882" s="198">
        <v>15.4</v>
      </c>
      <c r="F1882" s="198">
        <v>5.4</v>
      </c>
      <c r="G1882" s="198">
        <v>6.4</v>
      </c>
      <c r="H1882" s="198">
        <v>2.2000000000000002</v>
      </c>
      <c r="I1882" s="198">
        <v>1</v>
      </c>
      <c r="J1882" s="198">
        <v>7.5</v>
      </c>
      <c r="K1882" s="198">
        <v>4.2</v>
      </c>
      <c r="L1882" s="198">
        <v>8.6</v>
      </c>
      <c r="M1882" s="198">
        <v>13.1</v>
      </c>
      <c r="N1882" s="206">
        <v>17.3</v>
      </c>
    </row>
    <row r="1883" spans="1:14">
      <c r="A1883" s="205" t="s">
        <v>1013</v>
      </c>
      <c r="B1883" s="197">
        <v>15</v>
      </c>
      <c r="C1883" s="198">
        <v>19.2</v>
      </c>
      <c r="D1883" s="198">
        <v>24.1</v>
      </c>
      <c r="E1883" s="198">
        <v>16.2</v>
      </c>
      <c r="F1883" s="198">
        <v>9.8000000000000007</v>
      </c>
      <c r="G1883" s="198">
        <v>10.4</v>
      </c>
      <c r="H1883" s="198">
        <v>3.8</v>
      </c>
      <c r="I1883" s="198">
        <v>0.9</v>
      </c>
      <c r="J1883" s="198">
        <v>5.7</v>
      </c>
      <c r="K1883" s="198">
        <v>3</v>
      </c>
      <c r="L1883" s="198">
        <v>6.7</v>
      </c>
      <c r="M1883" s="198">
        <v>8</v>
      </c>
      <c r="N1883" s="206">
        <v>15.6</v>
      </c>
    </row>
    <row r="1884" spans="1:14">
      <c r="A1884" s="205" t="s">
        <v>1013</v>
      </c>
      <c r="B1884" s="197">
        <v>16</v>
      </c>
      <c r="C1884" s="198">
        <v>23.3</v>
      </c>
      <c r="D1884" s="198">
        <v>20.9</v>
      </c>
      <c r="E1884" s="198">
        <v>19.7</v>
      </c>
      <c r="F1884" s="198">
        <v>8</v>
      </c>
      <c r="G1884" s="198">
        <v>10.6</v>
      </c>
      <c r="H1884" s="198">
        <v>4.2</v>
      </c>
      <c r="I1884" s="198">
        <v>-0.5</v>
      </c>
      <c r="J1884" s="198">
        <v>1.8</v>
      </c>
      <c r="K1884" s="198">
        <v>3.3</v>
      </c>
      <c r="L1884" s="198">
        <v>11.7</v>
      </c>
      <c r="M1884" s="198">
        <v>8.4</v>
      </c>
      <c r="N1884" s="206">
        <v>18.600000000000001</v>
      </c>
    </row>
    <row r="1885" spans="1:14">
      <c r="A1885" s="205" t="s">
        <v>1013</v>
      </c>
      <c r="B1885" s="197">
        <v>17</v>
      </c>
      <c r="C1885" s="198">
        <v>23.2</v>
      </c>
      <c r="D1885" s="198">
        <v>16.8</v>
      </c>
      <c r="E1885" s="198">
        <v>20.399999999999999</v>
      </c>
      <c r="F1885" s="198">
        <v>5.6</v>
      </c>
      <c r="G1885" s="198">
        <v>12.2</v>
      </c>
      <c r="H1885" s="198">
        <v>8.4</v>
      </c>
      <c r="I1885" s="198">
        <v>-1.5</v>
      </c>
      <c r="J1885" s="198">
        <v>0.5</v>
      </c>
      <c r="K1885" s="198">
        <v>2.5</v>
      </c>
      <c r="L1885" s="198">
        <v>10</v>
      </c>
      <c r="M1885" s="198">
        <v>9.6999999999999993</v>
      </c>
      <c r="N1885" s="206">
        <v>13.9</v>
      </c>
    </row>
    <row r="1886" spans="1:14">
      <c r="A1886" s="205" t="s">
        <v>1013</v>
      </c>
      <c r="B1886" s="197">
        <v>18</v>
      </c>
      <c r="C1886" s="198">
        <v>26.1</v>
      </c>
      <c r="D1886" s="198">
        <v>14.9</v>
      </c>
      <c r="E1886" s="198">
        <v>14.7</v>
      </c>
      <c r="F1886" s="198">
        <v>6.3</v>
      </c>
      <c r="G1886" s="198">
        <v>12.5</v>
      </c>
      <c r="H1886" s="198">
        <v>8.5</v>
      </c>
      <c r="I1886" s="198">
        <v>-7.5</v>
      </c>
      <c r="J1886" s="198">
        <v>0.5</v>
      </c>
      <c r="K1886" s="198">
        <v>4.9000000000000004</v>
      </c>
      <c r="L1886" s="198">
        <v>8.1999999999999993</v>
      </c>
      <c r="M1886" s="198">
        <v>12.9</v>
      </c>
      <c r="N1886" s="206">
        <v>18</v>
      </c>
    </row>
    <row r="1887" spans="1:14">
      <c r="A1887" s="205" t="s">
        <v>1013</v>
      </c>
      <c r="B1887" s="197">
        <v>19</v>
      </c>
      <c r="C1887" s="198">
        <v>25.7</v>
      </c>
      <c r="D1887" s="198">
        <v>16.2</v>
      </c>
      <c r="E1887" s="198">
        <v>16.3</v>
      </c>
      <c r="F1887" s="198">
        <v>8.1</v>
      </c>
      <c r="G1887" s="198">
        <v>11.4</v>
      </c>
      <c r="H1887" s="198">
        <v>7</v>
      </c>
      <c r="I1887" s="198">
        <v>-9.9</v>
      </c>
      <c r="J1887" s="198">
        <v>2.5</v>
      </c>
      <c r="K1887" s="198">
        <v>3</v>
      </c>
      <c r="L1887" s="198">
        <v>6.7</v>
      </c>
      <c r="M1887" s="198">
        <v>14.2</v>
      </c>
      <c r="N1887" s="206">
        <v>17.5</v>
      </c>
    </row>
    <row r="1888" spans="1:14">
      <c r="A1888" s="205" t="s">
        <v>1013</v>
      </c>
      <c r="B1888" s="197">
        <v>20</v>
      </c>
      <c r="C1888" s="198">
        <v>22.2</v>
      </c>
      <c r="D1888" s="198">
        <v>16.5</v>
      </c>
      <c r="E1888" s="198">
        <v>11.3</v>
      </c>
      <c r="F1888" s="198">
        <v>7.3</v>
      </c>
      <c r="G1888" s="198">
        <v>6.2</v>
      </c>
      <c r="H1888" s="198">
        <v>4.4000000000000004</v>
      </c>
      <c r="I1888" s="198">
        <v>-2.9</v>
      </c>
      <c r="J1888" s="198">
        <v>3.8</v>
      </c>
      <c r="K1888" s="198">
        <v>4.4000000000000004</v>
      </c>
      <c r="L1888" s="198">
        <v>6.7</v>
      </c>
      <c r="M1888" s="198">
        <v>15.5</v>
      </c>
      <c r="N1888" s="206">
        <v>16</v>
      </c>
    </row>
    <row r="1889" spans="1:14">
      <c r="A1889" s="205" t="s">
        <v>1013</v>
      </c>
      <c r="B1889" s="197">
        <v>21</v>
      </c>
      <c r="C1889" s="198">
        <v>26.1</v>
      </c>
      <c r="D1889" s="198">
        <v>17.100000000000001</v>
      </c>
      <c r="E1889" s="198">
        <v>11.1</v>
      </c>
      <c r="F1889" s="198">
        <v>8.4</v>
      </c>
      <c r="G1889" s="198">
        <v>2.1</v>
      </c>
      <c r="H1889" s="198">
        <v>5.9</v>
      </c>
      <c r="I1889" s="198">
        <v>-8.4</v>
      </c>
      <c r="J1889" s="198">
        <v>11.8</v>
      </c>
      <c r="K1889" s="198">
        <v>6.3</v>
      </c>
      <c r="L1889" s="198">
        <v>8</v>
      </c>
      <c r="M1889" s="198">
        <v>16.3</v>
      </c>
      <c r="N1889" s="206">
        <v>16.600000000000001</v>
      </c>
    </row>
    <row r="1890" spans="1:14">
      <c r="A1890" s="205" t="s">
        <v>1013</v>
      </c>
      <c r="B1890" s="197">
        <v>22</v>
      </c>
      <c r="C1890" s="198">
        <v>27.7</v>
      </c>
      <c r="D1890" s="198">
        <v>16.2</v>
      </c>
      <c r="E1890" s="198">
        <v>13.9</v>
      </c>
      <c r="F1890" s="198">
        <v>9.8000000000000007</v>
      </c>
      <c r="G1890" s="198">
        <v>0.6</v>
      </c>
      <c r="H1890" s="198">
        <v>7.3</v>
      </c>
      <c r="I1890" s="198">
        <v>-12.1</v>
      </c>
      <c r="J1890" s="198">
        <v>10.1</v>
      </c>
      <c r="K1890" s="198">
        <v>5</v>
      </c>
      <c r="L1890" s="198">
        <v>9.4</v>
      </c>
      <c r="M1890" s="198">
        <v>21.5</v>
      </c>
      <c r="N1890" s="206">
        <v>20</v>
      </c>
    </row>
    <row r="1891" spans="1:14">
      <c r="A1891" s="205" t="s">
        <v>1013</v>
      </c>
      <c r="B1891" s="197">
        <v>23</v>
      </c>
      <c r="C1891" s="198">
        <v>22.8</v>
      </c>
      <c r="D1891" s="198">
        <v>18</v>
      </c>
      <c r="E1891" s="198">
        <v>12.1</v>
      </c>
      <c r="F1891" s="198">
        <v>8.1</v>
      </c>
      <c r="G1891" s="198">
        <v>0.9</v>
      </c>
      <c r="H1891" s="198">
        <v>7.1</v>
      </c>
      <c r="I1891" s="198">
        <v>-3.1</v>
      </c>
      <c r="J1891" s="198">
        <v>2.2999999999999998</v>
      </c>
      <c r="K1891" s="198">
        <v>4.9000000000000004</v>
      </c>
      <c r="L1891" s="198">
        <v>6.9</v>
      </c>
      <c r="M1891" s="198">
        <v>17.899999999999999</v>
      </c>
      <c r="N1891" s="206">
        <v>23</v>
      </c>
    </row>
    <row r="1892" spans="1:14">
      <c r="A1892" s="205" t="s">
        <v>1013</v>
      </c>
      <c r="B1892" s="197">
        <v>24</v>
      </c>
      <c r="C1892" s="198">
        <v>24.7</v>
      </c>
      <c r="D1892" s="198">
        <v>20.8</v>
      </c>
      <c r="E1892" s="198">
        <v>11.9</v>
      </c>
      <c r="F1892" s="198">
        <v>5.7</v>
      </c>
      <c r="G1892" s="198">
        <v>-1.9</v>
      </c>
      <c r="H1892" s="198">
        <v>3.9</v>
      </c>
      <c r="I1892" s="198">
        <v>1.8</v>
      </c>
      <c r="J1892" s="198">
        <v>0.4</v>
      </c>
      <c r="K1892" s="198">
        <v>4.2</v>
      </c>
      <c r="L1892" s="198">
        <v>3.1</v>
      </c>
      <c r="M1892" s="198">
        <v>15.7</v>
      </c>
      <c r="N1892" s="206">
        <v>24.4</v>
      </c>
    </row>
    <row r="1893" spans="1:14">
      <c r="A1893" s="205" t="s">
        <v>1013</v>
      </c>
      <c r="B1893" s="197">
        <v>25</v>
      </c>
      <c r="C1893" s="198">
        <v>19.399999999999999</v>
      </c>
      <c r="D1893" s="198">
        <v>16.5</v>
      </c>
      <c r="E1893" s="198">
        <v>15.1</v>
      </c>
      <c r="F1893" s="198">
        <v>8.3000000000000007</v>
      </c>
      <c r="G1893" s="198">
        <v>1.7</v>
      </c>
      <c r="H1893" s="198">
        <v>7</v>
      </c>
      <c r="I1893" s="198">
        <v>5.8</v>
      </c>
      <c r="J1893" s="198">
        <v>0.3</v>
      </c>
      <c r="K1893" s="198">
        <v>5.4</v>
      </c>
      <c r="L1893" s="198">
        <v>3.4</v>
      </c>
      <c r="M1893" s="198">
        <v>15.2</v>
      </c>
      <c r="N1893" s="206">
        <v>24.8</v>
      </c>
    </row>
    <row r="1894" spans="1:14">
      <c r="A1894" s="205" t="s">
        <v>1013</v>
      </c>
      <c r="B1894" s="197">
        <v>26</v>
      </c>
      <c r="C1894" s="198">
        <v>16.8</v>
      </c>
      <c r="D1894" s="198">
        <v>16.899999999999999</v>
      </c>
      <c r="E1894" s="198">
        <v>14.4</v>
      </c>
      <c r="F1894" s="198">
        <v>10</v>
      </c>
      <c r="G1894" s="198">
        <v>2.4</v>
      </c>
      <c r="H1894" s="198">
        <v>8.1999999999999993</v>
      </c>
      <c r="I1894" s="198">
        <v>3.5</v>
      </c>
      <c r="J1894" s="198">
        <v>-0.6</v>
      </c>
      <c r="K1894" s="198">
        <v>4.5999999999999996</v>
      </c>
      <c r="L1894" s="198">
        <v>4</v>
      </c>
      <c r="M1894" s="198">
        <v>17</v>
      </c>
      <c r="N1894" s="206">
        <v>18.399999999999999</v>
      </c>
    </row>
    <row r="1895" spans="1:14">
      <c r="A1895" s="205" t="s">
        <v>1013</v>
      </c>
      <c r="B1895" s="197">
        <v>27</v>
      </c>
      <c r="C1895" s="198">
        <v>18.100000000000001</v>
      </c>
      <c r="D1895" s="198">
        <v>21.8</v>
      </c>
      <c r="E1895" s="198">
        <v>12.5</v>
      </c>
      <c r="F1895" s="198">
        <v>9.8000000000000007</v>
      </c>
      <c r="G1895" s="198">
        <v>2.5</v>
      </c>
      <c r="H1895" s="198">
        <v>6.3</v>
      </c>
      <c r="I1895" s="198">
        <v>10.199999999999999</v>
      </c>
      <c r="J1895" s="198">
        <v>-0.6</v>
      </c>
      <c r="K1895" s="198">
        <v>8.8000000000000007</v>
      </c>
      <c r="L1895" s="198">
        <v>4.0999999999999996</v>
      </c>
      <c r="M1895" s="198">
        <v>18.399999999999999</v>
      </c>
      <c r="N1895" s="206">
        <v>16.2</v>
      </c>
    </row>
    <row r="1896" spans="1:14">
      <c r="A1896" s="205" t="s">
        <v>1013</v>
      </c>
      <c r="B1896" s="197">
        <v>28</v>
      </c>
      <c r="C1896" s="198">
        <v>19</v>
      </c>
      <c r="D1896" s="198">
        <v>22.8</v>
      </c>
      <c r="E1896" s="198">
        <v>10.8</v>
      </c>
      <c r="F1896" s="198">
        <v>8.6</v>
      </c>
      <c r="G1896" s="198">
        <v>1.3</v>
      </c>
      <c r="H1896" s="198">
        <v>7</v>
      </c>
      <c r="I1896" s="198">
        <v>5.0999999999999996</v>
      </c>
      <c r="J1896" s="198">
        <v>1.5</v>
      </c>
      <c r="K1896" s="198">
        <v>8.9</v>
      </c>
      <c r="L1896" s="198">
        <v>3.9</v>
      </c>
      <c r="M1896" s="198">
        <v>17.8</v>
      </c>
      <c r="N1896" s="206">
        <v>19.100000000000001</v>
      </c>
    </row>
    <row r="1897" spans="1:14">
      <c r="A1897" s="205" t="s">
        <v>1013</v>
      </c>
      <c r="B1897" s="197">
        <v>29</v>
      </c>
      <c r="C1897" s="198">
        <v>15.9</v>
      </c>
      <c r="D1897" s="198">
        <v>23</v>
      </c>
      <c r="E1897" s="198">
        <v>10.199999999999999</v>
      </c>
      <c r="F1897" s="198">
        <v>9</v>
      </c>
      <c r="G1897" s="198">
        <v>6.2</v>
      </c>
      <c r="H1897" s="198">
        <v>5.2</v>
      </c>
      <c r="I1897" s="198">
        <v>5.6</v>
      </c>
      <c r="J1897" s="198">
        <v>2</v>
      </c>
      <c r="K1897" s="198">
        <v>8.1999999999999993</v>
      </c>
      <c r="L1897" s="198">
        <v>6.4</v>
      </c>
      <c r="M1897" s="198">
        <v>19.600000000000001</v>
      </c>
      <c r="N1897" s="206">
        <v>21.1</v>
      </c>
    </row>
    <row r="1898" spans="1:14">
      <c r="A1898" s="205" t="s">
        <v>1013</v>
      </c>
      <c r="B1898" s="197">
        <v>30</v>
      </c>
      <c r="C1898" s="198">
        <v>16.2</v>
      </c>
      <c r="D1898" s="198">
        <v>23.9</v>
      </c>
      <c r="E1898" s="198">
        <v>9</v>
      </c>
      <c r="F1898" s="198">
        <v>9.3000000000000007</v>
      </c>
      <c r="G1898" s="198">
        <v>8.5</v>
      </c>
      <c r="H1898" s="198">
        <v>1.1000000000000001</v>
      </c>
      <c r="I1898" s="198">
        <v>8</v>
      </c>
      <c r="J1898" s="198"/>
      <c r="K1898" s="198">
        <v>8.5</v>
      </c>
      <c r="L1898" s="198">
        <v>10.5</v>
      </c>
      <c r="M1898" s="198">
        <v>19.100000000000001</v>
      </c>
      <c r="N1898" s="206">
        <v>18.8</v>
      </c>
    </row>
    <row r="1899" spans="1:14" ht="15" thickBot="1">
      <c r="A1899" s="213" t="s">
        <v>1013</v>
      </c>
      <c r="B1899" s="214">
        <v>31</v>
      </c>
      <c r="C1899" s="215">
        <v>16.5</v>
      </c>
      <c r="D1899" s="215">
        <v>26.1</v>
      </c>
      <c r="E1899" s="215"/>
      <c r="F1899" s="215">
        <v>9.4</v>
      </c>
      <c r="G1899" s="215"/>
      <c r="H1899" s="215">
        <v>-1.9</v>
      </c>
      <c r="I1899" s="215">
        <v>3.9</v>
      </c>
      <c r="J1899" s="215"/>
      <c r="K1899" s="215">
        <v>11.8</v>
      </c>
      <c r="L1899" s="215"/>
      <c r="M1899" s="215">
        <v>15.1</v>
      </c>
      <c r="N1899" s="216"/>
    </row>
    <row r="1900" spans="1:14">
      <c r="A1900" s="217" t="s">
        <v>652</v>
      </c>
      <c r="B1900" s="218" t="s">
        <v>211</v>
      </c>
      <c r="C1900" s="219">
        <v>0</v>
      </c>
      <c r="D1900" s="219">
        <v>0</v>
      </c>
      <c r="E1900" s="219">
        <v>14</v>
      </c>
      <c r="F1900" s="219">
        <v>28</v>
      </c>
      <c r="G1900" s="219">
        <v>29</v>
      </c>
      <c r="H1900" s="219">
        <v>31</v>
      </c>
      <c r="I1900" s="219">
        <v>31</v>
      </c>
      <c r="J1900" s="219">
        <v>29</v>
      </c>
      <c r="K1900" s="219">
        <v>31</v>
      </c>
      <c r="L1900" s="219">
        <v>30</v>
      </c>
      <c r="M1900" s="219">
        <v>9</v>
      </c>
      <c r="N1900" s="220">
        <v>1</v>
      </c>
    </row>
    <row r="1901" spans="1:14" ht="15" thickBot="1">
      <c r="A1901" s="209" t="s">
        <v>651</v>
      </c>
      <c r="B1901" s="210" t="s">
        <v>650</v>
      </c>
      <c r="C1901" s="211">
        <v>21.1</v>
      </c>
      <c r="D1901" s="211">
        <v>22.299999999999994</v>
      </c>
      <c r="E1901" s="211">
        <v>14.206666666666669</v>
      </c>
      <c r="F1901" s="211">
        <v>8.7387096774193544</v>
      </c>
      <c r="G1901" s="211">
        <v>6.926666666666665</v>
      </c>
      <c r="H1901" s="211">
        <v>4.9870967741935486</v>
      </c>
      <c r="I1901" s="211">
        <v>0.16774193548387079</v>
      </c>
      <c r="J1901" s="211">
        <v>3.896551724137931</v>
      </c>
      <c r="K1901" s="211">
        <v>4.4387096774193555</v>
      </c>
      <c r="L1901" s="211">
        <v>8.2433333333333323</v>
      </c>
      <c r="M1901" s="211">
        <v>14.651612903225805</v>
      </c>
      <c r="N1901" s="212">
        <v>18.223333333333336</v>
      </c>
    </row>
    <row r="1902" spans="1:14">
      <c r="B1902" s="108"/>
      <c r="C1902" s="105"/>
      <c r="D1902" s="105"/>
      <c r="E1902" s="107"/>
      <c r="F1902" s="105"/>
      <c r="G1902" s="105"/>
      <c r="H1902" s="106"/>
      <c r="I1902" s="105"/>
      <c r="J1902" s="105"/>
      <c r="K1902" s="105"/>
      <c r="L1902" s="105"/>
      <c r="M1902" s="105"/>
      <c r="N1902" s="105"/>
    </row>
    <row r="1903" spans="1:14" ht="15" thickBot="1">
      <c r="A1903" s="96" t="s">
        <v>1158</v>
      </c>
      <c r="C1903" s="105"/>
      <c r="D1903" s="105"/>
      <c r="E1903" s="107"/>
      <c r="F1903" s="105"/>
      <c r="G1903" s="105"/>
      <c r="H1903" s="106"/>
      <c r="I1903" s="105"/>
      <c r="J1903" s="105"/>
      <c r="K1903" s="105"/>
      <c r="L1903" s="105"/>
      <c r="M1903" s="105"/>
      <c r="N1903" s="105"/>
    </row>
    <row r="1904" spans="1:14">
      <c r="A1904" s="109"/>
      <c r="B1904" s="233" t="s">
        <v>236</v>
      </c>
      <c r="C1904" s="234" t="s">
        <v>666</v>
      </c>
      <c r="D1904" s="234" t="s">
        <v>666</v>
      </c>
      <c r="E1904" s="234" t="s">
        <v>666</v>
      </c>
      <c r="F1904" s="234" t="s">
        <v>666</v>
      </c>
      <c r="G1904" s="234" t="s">
        <v>666</v>
      </c>
      <c r="H1904" s="234" t="s">
        <v>666</v>
      </c>
      <c r="I1904" s="234" t="s">
        <v>1108</v>
      </c>
      <c r="J1904" s="234" t="s">
        <v>1108</v>
      </c>
      <c r="K1904" s="234" t="s">
        <v>1108</v>
      </c>
      <c r="L1904" s="234" t="s">
        <v>1108</v>
      </c>
      <c r="M1904" s="234" t="s">
        <v>1108</v>
      </c>
      <c r="N1904" s="235" t="s">
        <v>1108</v>
      </c>
    </row>
    <row r="1905" spans="1:14" ht="15" thickBot="1">
      <c r="A1905" s="109"/>
      <c r="B1905" s="238" t="s">
        <v>195</v>
      </c>
      <c r="C1905" s="236" t="s">
        <v>665</v>
      </c>
      <c r="D1905" s="236" t="s">
        <v>664</v>
      </c>
      <c r="E1905" s="236" t="s">
        <v>663</v>
      </c>
      <c r="F1905" s="236" t="s">
        <v>662</v>
      </c>
      <c r="G1905" s="236" t="s">
        <v>661</v>
      </c>
      <c r="H1905" s="236" t="s">
        <v>660</v>
      </c>
      <c r="I1905" s="236" t="s">
        <v>659</v>
      </c>
      <c r="J1905" s="236" t="s">
        <v>658</v>
      </c>
      <c r="K1905" s="236" t="s">
        <v>657</v>
      </c>
      <c r="L1905" s="236" t="s">
        <v>656</v>
      </c>
      <c r="M1905" s="236" t="s">
        <v>655</v>
      </c>
      <c r="N1905" s="237" t="s">
        <v>654</v>
      </c>
    </row>
    <row r="1906" spans="1:14" ht="15" thickBot="1">
      <c r="A1906" s="195" t="s">
        <v>742</v>
      </c>
      <c r="B1906" s="196" t="s">
        <v>653</v>
      </c>
    </row>
    <row r="1907" spans="1:14">
      <c r="A1907" s="201" t="s">
        <v>1019</v>
      </c>
      <c r="B1907" s="202">
        <v>1</v>
      </c>
      <c r="C1907" s="203">
        <v>20.399999999999999</v>
      </c>
      <c r="D1907" s="203">
        <v>18.899999999999999</v>
      </c>
      <c r="E1907" s="203">
        <v>23.7</v>
      </c>
      <c r="F1907" s="203">
        <v>6.1</v>
      </c>
      <c r="G1907" s="203">
        <v>3.6</v>
      </c>
      <c r="H1907" s="203">
        <v>6.7</v>
      </c>
      <c r="I1907" s="203">
        <v>-0.4</v>
      </c>
      <c r="J1907" s="203">
        <v>9.1</v>
      </c>
      <c r="K1907" s="203">
        <v>-1.3</v>
      </c>
      <c r="L1907" s="203">
        <v>2.9</v>
      </c>
      <c r="M1907" s="203">
        <v>11.2</v>
      </c>
      <c r="N1907" s="204">
        <v>16.2</v>
      </c>
    </row>
    <row r="1908" spans="1:14">
      <c r="A1908" s="205" t="s">
        <v>1019</v>
      </c>
      <c r="B1908" s="197">
        <v>2</v>
      </c>
      <c r="C1908" s="198">
        <v>21.7</v>
      </c>
      <c r="D1908" s="198">
        <v>19.399999999999999</v>
      </c>
      <c r="E1908" s="198">
        <v>14.5</v>
      </c>
      <c r="F1908" s="198">
        <v>8.1999999999999993</v>
      </c>
      <c r="G1908" s="198">
        <v>1.7</v>
      </c>
      <c r="H1908" s="198">
        <v>7.6</v>
      </c>
      <c r="I1908" s="198">
        <v>-0.7</v>
      </c>
      <c r="J1908" s="198">
        <v>9.9</v>
      </c>
      <c r="K1908" s="198">
        <v>2.1</v>
      </c>
      <c r="L1908" s="198">
        <v>6.1</v>
      </c>
      <c r="M1908" s="198">
        <v>11</v>
      </c>
      <c r="N1908" s="206">
        <v>15.2</v>
      </c>
    </row>
    <row r="1909" spans="1:14">
      <c r="A1909" s="205" t="s">
        <v>1019</v>
      </c>
      <c r="B1909" s="197">
        <v>3</v>
      </c>
      <c r="C1909" s="198">
        <v>23.6</v>
      </c>
      <c r="D1909" s="198">
        <v>21.6</v>
      </c>
      <c r="E1909" s="198">
        <v>15.2</v>
      </c>
      <c r="F1909" s="198">
        <v>11.4</v>
      </c>
      <c r="G1909" s="198">
        <v>0.9</v>
      </c>
      <c r="H1909" s="198">
        <v>3.7</v>
      </c>
      <c r="I1909" s="198">
        <v>-5.2</v>
      </c>
      <c r="J1909" s="198">
        <v>3.2</v>
      </c>
      <c r="K1909" s="198">
        <v>1.6</v>
      </c>
      <c r="L1909" s="198">
        <v>9.1999999999999993</v>
      </c>
      <c r="M1909" s="198">
        <v>11.4</v>
      </c>
      <c r="N1909" s="206">
        <v>15.2</v>
      </c>
    </row>
    <row r="1910" spans="1:14">
      <c r="A1910" s="205" t="s">
        <v>1019</v>
      </c>
      <c r="B1910" s="197">
        <v>4</v>
      </c>
      <c r="C1910" s="198">
        <v>25.4</v>
      </c>
      <c r="D1910" s="198">
        <v>24.2</v>
      </c>
      <c r="E1910" s="198">
        <v>13.1</v>
      </c>
      <c r="F1910" s="198">
        <v>12.5</v>
      </c>
      <c r="G1910" s="198">
        <v>3.8</v>
      </c>
      <c r="H1910" s="198">
        <v>3.5</v>
      </c>
      <c r="I1910" s="198">
        <v>-5.6</v>
      </c>
      <c r="J1910" s="198">
        <v>1.2</v>
      </c>
      <c r="K1910" s="198">
        <v>1.2</v>
      </c>
      <c r="L1910" s="198">
        <v>11.3</v>
      </c>
      <c r="M1910" s="198">
        <v>6.8</v>
      </c>
      <c r="N1910" s="206">
        <v>17.399999999999999</v>
      </c>
    </row>
    <row r="1911" spans="1:14">
      <c r="A1911" s="205" t="s">
        <v>1019</v>
      </c>
      <c r="B1911" s="197">
        <v>5</v>
      </c>
      <c r="C1911" s="198">
        <v>24.3</v>
      </c>
      <c r="D1911" s="198">
        <v>22.1</v>
      </c>
      <c r="E1911" s="198">
        <v>13.1</v>
      </c>
      <c r="F1911" s="198">
        <v>12.4</v>
      </c>
      <c r="G1911" s="198">
        <v>8.8000000000000007</v>
      </c>
      <c r="H1911" s="198">
        <v>5.7</v>
      </c>
      <c r="I1911" s="198">
        <v>-4.4000000000000004</v>
      </c>
      <c r="J1911" s="198">
        <v>2.2999999999999998</v>
      </c>
      <c r="K1911" s="198">
        <v>3.1</v>
      </c>
      <c r="L1911" s="198">
        <v>15.7</v>
      </c>
      <c r="M1911" s="198">
        <v>10.9</v>
      </c>
      <c r="N1911" s="206">
        <v>18.5</v>
      </c>
    </row>
    <row r="1912" spans="1:14">
      <c r="A1912" s="205" t="s">
        <v>1019</v>
      </c>
      <c r="B1912" s="197">
        <v>6</v>
      </c>
      <c r="C1912" s="198">
        <v>20.6</v>
      </c>
      <c r="D1912" s="198">
        <v>24.7</v>
      </c>
      <c r="E1912" s="198">
        <v>10.4</v>
      </c>
      <c r="F1912" s="198">
        <v>13</v>
      </c>
      <c r="G1912" s="198">
        <v>11.5</v>
      </c>
      <c r="H1912" s="198">
        <v>6.3</v>
      </c>
      <c r="I1912" s="198">
        <v>-2.8</v>
      </c>
      <c r="J1912" s="198">
        <v>3.1</v>
      </c>
      <c r="K1912" s="198">
        <v>2.2000000000000002</v>
      </c>
      <c r="L1912" s="198">
        <v>9.6</v>
      </c>
      <c r="M1912" s="198">
        <v>13.9</v>
      </c>
      <c r="N1912" s="206">
        <v>17.600000000000001</v>
      </c>
    </row>
    <row r="1913" spans="1:14">
      <c r="A1913" s="205" t="s">
        <v>1019</v>
      </c>
      <c r="B1913" s="197">
        <v>7</v>
      </c>
      <c r="C1913" s="198">
        <v>24.4</v>
      </c>
      <c r="D1913" s="198">
        <v>26.8</v>
      </c>
      <c r="E1913" s="198">
        <v>10.4</v>
      </c>
      <c r="F1913" s="198">
        <v>13.5</v>
      </c>
      <c r="G1913" s="198">
        <v>14</v>
      </c>
      <c r="H1913" s="198">
        <v>4.8</v>
      </c>
      <c r="I1913" s="198">
        <v>-0.1</v>
      </c>
      <c r="J1913" s="198">
        <v>1.2</v>
      </c>
      <c r="K1913" s="198">
        <v>0.9</v>
      </c>
      <c r="L1913" s="198">
        <v>10.5</v>
      </c>
      <c r="M1913" s="198">
        <v>15.3</v>
      </c>
      <c r="N1913" s="206">
        <v>15.9</v>
      </c>
    </row>
    <row r="1914" spans="1:14">
      <c r="A1914" s="205" t="s">
        <v>1019</v>
      </c>
      <c r="B1914" s="197">
        <v>8</v>
      </c>
      <c r="C1914" s="198">
        <v>18.7</v>
      </c>
      <c r="D1914" s="198">
        <v>28.7</v>
      </c>
      <c r="E1914" s="198">
        <v>11.7</v>
      </c>
      <c r="F1914" s="198">
        <v>12.6</v>
      </c>
      <c r="G1914" s="198">
        <v>11.3</v>
      </c>
      <c r="H1914" s="198">
        <v>1.4</v>
      </c>
      <c r="I1914" s="198">
        <v>1.8</v>
      </c>
      <c r="J1914" s="198">
        <v>7.1</v>
      </c>
      <c r="K1914" s="198">
        <v>0.8</v>
      </c>
      <c r="L1914" s="198">
        <v>7.4</v>
      </c>
      <c r="M1914" s="198">
        <v>13.6</v>
      </c>
      <c r="N1914" s="206">
        <v>19</v>
      </c>
    </row>
    <row r="1915" spans="1:14">
      <c r="A1915" s="205" t="s">
        <v>1019</v>
      </c>
      <c r="B1915" s="197">
        <v>9</v>
      </c>
      <c r="C1915" s="198">
        <v>14.1</v>
      </c>
      <c r="D1915" s="198">
        <v>24.5</v>
      </c>
      <c r="E1915" s="198">
        <v>10.9</v>
      </c>
      <c r="F1915" s="198">
        <v>10.5</v>
      </c>
      <c r="G1915" s="198">
        <v>13.3</v>
      </c>
      <c r="H1915" s="198">
        <v>3</v>
      </c>
      <c r="I1915" s="198">
        <v>-1.9</v>
      </c>
      <c r="J1915" s="198">
        <v>7.1</v>
      </c>
      <c r="K1915" s="198">
        <v>0.2</v>
      </c>
      <c r="L1915" s="198">
        <v>6.5</v>
      </c>
      <c r="M1915" s="198">
        <v>15.2</v>
      </c>
      <c r="N1915" s="206">
        <v>15.5</v>
      </c>
    </row>
    <row r="1916" spans="1:14">
      <c r="A1916" s="205" t="s">
        <v>1019</v>
      </c>
      <c r="B1916" s="197">
        <v>10</v>
      </c>
      <c r="C1916" s="198">
        <v>13.8</v>
      </c>
      <c r="D1916" s="198">
        <v>24.7</v>
      </c>
      <c r="E1916" s="198">
        <v>8.9</v>
      </c>
      <c r="F1916" s="198">
        <v>7.5</v>
      </c>
      <c r="G1916" s="198">
        <v>13.8</v>
      </c>
      <c r="H1916" s="198">
        <v>1.2</v>
      </c>
      <c r="I1916" s="198">
        <v>1.1000000000000001</v>
      </c>
      <c r="J1916" s="198">
        <v>2.9</v>
      </c>
      <c r="K1916" s="198">
        <v>4</v>
      </c>
      <c r="L1916" s="198">
        <v>5.8</v>
      </c>
      <c r="M1916" s="198">
        <v>14.2</v>
      </c>
      <c r="N1916" s="206">
        <v>14.7</v>
      </c>
    </row>
    <row r="1917" spans="1:14">
      <c r="A1917" s="205" t="s">
        <v>1019</v>
      </c>
      <c r="B1917" s="197">
        <v>11</v>
      </c>
      <c r="C1917" s="198">
        <v>18</v>
      </c>
      <c r="D1917" s="198">
        <v>25.6</v>
      </c>
      <c r="E1917" s="198">
        <v>11.2</v>
      </c>
      <c r="F1917" s="198">
        <v>2.7</v>
      </c>
      <c r="G1917" s="198">
        <v>12</v>
      </c>
      <c r="H1917" s="198">
        <v>2.2999999999999998</v>
      </c>
      <c r="I1917" s="198">
        <v>3.5</v>
      </c>
      <c r="J1917" s="198">
        <v>2</v>
      </c>
      <c r="K1917" s="198">
        <v>3.8</v>
      </c>
      <c r="L1917" s="198">
        <v>8.3000000000000007</v>
      </c>
      <c r="M1917" s="198">
        <v>13.7</v>
      </c>
      <c r="N1917" s="206">
        <v>14.9</v>
      </c>
    </row>
    <row r="1918" spans="1:14">
      <c r="A1918" s="205" t="s">
        <v>1019</v>
      </c>
      <c r="B1918" s="197">
        <v>12</v>
      </c>
      <c r="C1918" s="198">
        <v>20.7</v>
      </c>
      <c r="D1918" s="198">
        <v>24.4</v>
      </c>
      <c r="E1918" s="198">
        <v>13.1</v>
      </c>
      <c r="F1918" s="198">
        <v>1.8</v>
      </c>
      <c r="G1918" s="198">
        <v>9.3000000000000007</v>
      </c>
      <c r="H1918" s="198">
        <v>4.3</v>
      </c>
      <c r="I1918" s="198">
        <v>2.8</v>
      </c>
      <c r="J1918" s="198">
        <v>0.8</v>
      </c>
      <c r="K1918" s="198">
        <v>2.4</v>
      </c>
      <c r="L1918" s="198">
        <v>11</v>
      </c>
      <c r="M1918" s="198">
        <v>13</v>
      </c>
      <c r="N1918" s="206">
        <v>14.2</v>
      </c>
    </row>
    <row r="1919" spans="1:14">
      <c r="A1919" s="205" t="s">
        <v>1019</v>
      </c>
      <c r="B1919" s="197">
        <v>13</v>
      </c>
      <c r="C1919" s="198">
        <v>16.899999999999999</v>
      </c>
      <c r="D1919" s="198">
        <v>26.7</v>
      </c>
      <c r="E1919" s="198">
        <v>15.2</v>
      </c>
      <c r="F1919" s="198">
        <v>1.4</v>
      </c>
      <c r="G1919" s="198">
        <v>8.4</v>
      </c>
      <c r="H1919" s="198">
        <v>3</v>
      </c>
      <c r="I1919" s="198">
        <v>2</v>
      </c>
      <c r="J1919" s="198">
        <v>1.8</v>
      </c>
      <c r="K1919" s="198">
        <v>1.6</v>
      </c>
      <c r="L1919" s="198">
        <v>11.3</v>
      </c>
      <c r="M1919" s="198">
        <v>15.2</v>
      </c>
      <c r="N1919" s="206">
        <v>15.5</v>
      </c>
    </row>
    <row r="1920" spans="1:14">
      <c r="A1920" s="205" t="s">
        <v>1019</v>
      </c>
      <c r="B1920" s="197">
        <v>14</v>
      </c>
      <c r="C1920" s="198">
        <v>17.399999999999999</v>
      </c>
      <c r="D1920" s="198">
        <v>25</v>
      </c>
      <c r="E1920" s="198">
        <v>13.8</v>
      </c>
      <c r="F1920" s="198">
        <v>4.3</v>
      </c>
      <c r="G1920" s="198">
        <v>5.4</v>
      </c>
      <c r="H1920" s="198">
        <v>1.4</v>
      </c>
      <c r="I1920" s="198">
        <v>0.1</v>
      </c>
      <c r="J1920" s="198">
        <v>5.8</v>
      </c>
      <c r="K1920" s="198">
        <v>2.1</v>
      </c>
      <c r="L1920" s="198">
        <v>7.2</v>
      </c>
      <c r="M1920" s="198">
        <v>10.7</v>
      </c>
      <c r="N1920" s="206">
        <v>15.4</v>
      </c>
    </row>
    <row r="1921" spans="1:14">
      <c r="A1921" s="205" t="s">
        <v>1019</v>
      </c>
      <c r="B1921" s="197">
        <v>15</v>
      </c>
      <c r="C1921" s="198">
        <v>17.600000000000001</v>
      </c>
      <c r="D1921" s="198">
        <v>20.399999999999999</v>
      </c>
      <c r="E1921" s="198">
        <v>14.7</v>
      </c>
      <c r="F1921" s="198">
        <v>8.6</v>
      </c>
      <c r="G1921" s="198">
        <v>9.4</v>
      </c>
      <c r="H1921" s="198">
        <v>4</v>
      </c>
      <c r="I1921" s="198">
        <v>0</v>
      </c>
      <c r="J1921" s="198">
        <v>4.5</v>
      </c>
      <c r="K1921" s="198">
        <v>2</v>
      </c>
      <c r="L1921" s="198">
        <v>7.9</v>
      </c>
      <c r="M1921" s="198">
        <v>6.9</v>
      </c>
      <c r="N1921" s="206">
        <v>15.1</v>
      </c>
    </row>
    <row r="1922" spans="1:14">
      <c r="A1922" s="205" t="s">
        <v>1019</v>
      </c>
      <c r="B1922" s="197">
        <v>16</v>
      </c>
      <c r="C1922" s="198">
        <v>21</v>
      </c>
      <c r="D1922" s="198">
        <v>19.399999999999999</v>
      </c>
      <c r="E1922" s="198">
        <v>17.399999999999999</v>
      </c>
      <c r="F1922" s="198">
        <v>6.1</v>
      </c>
      <c r="G1922" s="198">
        <v>11</v>
      </c>
      <c r="H1922" s="198">
        <v>4.5</v>
      </c>
      <c r="I1922" s="198">
        <v>-2.6</v>
      </c>
      <c r="J1922" s="198">
        <v>-0.1</v>
      </c>
      <c r="K1922" s="198">
        <v>2.6</v>
      </c>
      <c r="L1922" s="198">
        <v>10.9</v>
      </c>
      <c r="M1922" s="198">
        <v>6.5</v>
      </c>
      <c r="N1922" s="206">
        <v>17.2</v>
      </c>
    </row>
    <row r="1923" spans="1:14">
      <c r="A1923" s="205" t="s">
        <v>1019</v>
      </c>
      <c r="B1923" s="197">
        <v>17</v>
      </c>
      <c r="C1923" s="198">
        <v>23.1</v>
      </c>
      <c r="D1923" s="198">
        <v>15.9</v>
      </c>
      <c r="E1923" s="198">
        <v>18.5</v>
      </c>
      <c r="F1923" s="198">
        <v>5.3</v>
      </c>
      <c r="G1923" s="198">
        <v>10.3</v>
      </c>
      <c r="H1923" s="198">
        <v>8.8000000000000007</v>
      </c>
      <c r="I1923" s="198">
        <v>-2.8</v>
      </c>
      <c r="J1923" s="198">
        <v>-0.8</v>
      </c>
      <c r="K1923" s="198">
        <v>2.2999999999999998</v>
      </c>
      <c r="L1923" s="198">
        <v>8.3000000000000007</v>
      </c>
      <c r="M1923" s="198">
        <v>9</v>
      </c>
      <c r="N1923" s="206">
        <v>13.4</v>
      </c>
    </row>
    <row r="1924" spans="1:14">
      <c r="A1924" s="205" t="s">
        <v>1019</v>
      </c>
      <c r="B1924" s="197">
        <v>18</v>
      </c>
      <c r="C1924" s="198">
        <v>25.4</v>
      </c>
      <c r="D1924" s="198">
        <v>14.2</v>
      </c>
      <c r="E1924" s="198">
        <v>12.9</v>
      </c>
      <c r="F1924" s="198">
        <v>5.4</v>
      </c>
      <c r="G1924" s="198">
        <v>11.5</v>
      </c>
      <c r="H1924" s="198">
        <v>8.5</v>
      </c>
      <c r="I1924" s="198">
        <v>-7.5</v>
      </c>
      <c r="J1924" s="198">
        <v>-0.7</v>
      </c>
      <c r="K1924" s="198">
        <v>3.7</v>
      </c>
      <c r="L1924" s="198">
        <v>7.8</v>
      </c>
      <c r="M1924" s="198">
        <v>11.3</v>
      </c>
      <c r="N1924" s="206">
        <v>15.9</v>
      </c>
    </row>
    <row r="1925" spans="1:14">
      <c r="A1925" s="205" t="s">
        <v>1019</v>
      </c>
      <c r="B1925" s="197">
        <v>19</v>
      </c>
      <c r="C1925" s="198">
        <v>22.1</v>
      </c>
      <c r="D1925" s="198">
        <v>14.6</v>
      </c>
      <c r="E1925" s="198">
        <v>14.7</v>
      </c>
      <c r="F1925" s="198">
        <v>5.7</v>
      </c>
      <c r="G1925" s="198">
        <v>10</v>
      </c>
      <c r="H1925" s="198">
        <v>7.7</v>
      </c>
      <c r="I1925" s="198">
        <v>-9.1</v>
      </c>
      <c r="J1925" s="198">
        <v>1.4</v>
      </c>
      <c r="K1925" s="198">
        <v>2.6</v>
      </c>
      <c r="L1925" s="198">
        <v>6.5</v>
      </c>
      <c r="M1925" s="198">
        <v>13.9</v>
      </c>
      <c r="N1925" s="206">
        <v>16.8</v>
      </c>
    </row>
    <row r="1926" spans="1:14">
      <c r="A1926" s="205" t="s">
        <v>1019</v>
      </c>
      <c r="B1926" s="197">
        <v>20</v>
      </c>
      <c r="C1926" s="198">
        <v>20</v>
      </c>
      <c r="D1926" s="198">
        <v>16.100000000000001</v>
      </c>
      <c r="E1926" s="198">
        <v>10.7</v>
      </c>
      <c r="F1926" s="198">
        <v>5.7</v>
      </c>
      <c r="G1926" s="198">
        <v>4.7</v>
      </c>
      <c r="H1926" s="198">
        <v>3.1</v>
      </c>
      <c r="I1926" s="198">
        <v>-4.5</v>
      </c>
      <c r="J1926" s="198">
        <v>1.6</v>
      </c>
      <c r="K1926" s="198">
        <v>3.5</v>
      </c>
      <c r="L1926" s="198">
        <v>5.8</v>
      </c>
      <c r="M1926" s="198">
        <v>14.2</v>
      </c>
      <c r="N1926" s="206">
        <v>15.4</v>
      </c>
    </row>
    <row r="1927" spans="1:14">
      <c r="A1927" s="205" t="s">
        <v>1019</v>
      </c>
      <c r="B1927" s="197">
        <v>21</v>
      </c>
      <c r="C1927" s="198">
        <v>24.2</v>
      </c>
      <c r="D1927" s="198">
        <v>16.3</v>
      </c>
      <c r="E1927" s="198">
        <v>10</v>
      </c>
      <c r="F1927" s="198">
        <v>7.1</v>
      </c>
      <c r="G1927" s="198">
        <v>1</v>
      </c>
      <c r="H1927" s="198">
        <v>4.7</v>
      </c>
      <c r="I1927" s="198">
        <v>-8.1</v>
      </c>
      <c r="J1927" s="198">
        <v>10</v>
      </c>
      <c r="K1927" s="198">
        <v>4.5</v>
      </c>
      <c r="L1927" s="198">
        <v>9.1</v>
      </c>
      <c r="M1927" s="198">
        <v>15.3</v>
      </c>
      <c r="N1927" s="206">
        <v>16</v>
      </c>
    </row>
    <row r="1928" spans="1:14">
      <c r="A1928" s="205" t="s">
        <v>1019</v>
      </c>
      <c r="B1928" s="197">
        <v>22</v>
      </c>
      <c r="C1928" s="198">
        <v>28.6</v>
      </c>
      <c r="D1928" s="198">
        <v>15.8</v>
      </c>
      <c r="E1928" s="198">
        <v>12.8</v>
      </c>
      <c r="F1928" s="198">
        <v>8.6</v>
      </c>
      <c r="G1928" s="198">
        <v>0.3</v>
      </c>
      <c r="H1928" s="198">
        <v>8.9</v>
      </c>
      <c r="I1928" s="198">
        <v>-11.5</v>
      </c>
      <c r="J1928" s="198">
        <v>9.3000000000000007</v>
      </c>
      <c r="K1928" s="198">
        <v>3.2</v>
      </c>
      <c r="L1928" s="198">
        <v>8.8000000000000007</v>
      </c>
      <c r="M1928" s="198">
        <v>19.399999999999999</v>
      </c>
      <c r="N1928" s="206">
        <v>19.5</v>
      </c>
    </row>
    <row r="1929" spans="1:14">
      <c r="A1929" s="205" t="s">
        <v>1019</v>
      </c>
      <c r="B1929" s="197">
        <v>23</v>
      </c>
      <c r="C1929" s="198">
        <v>20.2</v>
      </c>
      <c r="D1929" s="198">
        <v>17.5</v>
      </c>
      <c r="E1929" s="198">
        <v>11.3</v>
      </c>
      <c r="F1929" s="198">
        <v>7</v>
      </c>
      <c r="G1929" s="198">
        <v>-0.4</v>
      </c>
      <c r="H1929" s="198">
        <v>7.5</v>
      </c>
      <c r="I1929" s="198">
        <v>-2.9</v>
      </c>
      <c r="J1929" s="198">
        <v>1</v>
      </c>
      <c r="K1929" s="198">
        <v>2.4</v>
      </c>
      <c r="L1929" s="198">
        <v>5.8</v>
      </c>
      <c r="M1929" s="198">
        <v>16.8</v>
      </c>
      <c r="N1929" s="206">
        <v>22.5</v>
      </c>
    </row>
    <row r="1930" spans="1:14">
      <c r="A1930" s="205" t="s">
        <v>1019</v>
      </c>
      <c r="B1930" s="197">
        <v>24</v>
      </c>
      <c r="C1930" s="198">
        <v>21.5</v>
      </c>
      <c r="D1930" s="198">
        <v>18.8</v>
      </c>
      <c r="E1930" s="198">
        <v>10.8</v>
      </c>
      <c r="F1930" s="198">
        <v>4.9000000000000004</v>
      </c>
      <c r="G1930" s="198">
        <v>-2.2000000000000002</v>
      </c>
      <c r="H1930" s="198">
        <v>4.8</v>
      </c>
      <c r="I1930" s="198">
        <v>2.4</v>
      </c>
      <c r="J1930" s="198">
        <v>0.2</v>
      </c>
      <c r="K1930" s="198">
        <v>3.4</v>
      </c>
      <c r="L1930" s="198">
        <v>2.1</v>
      </c>
      <c r="M1930" s="198">
        <v>14.7</v>
      </c>
      <c r="N1930" s="206">
        <v>24</v>
      </c>
    </row>
    <row r="1931" spans="1:14">
      <c r="A1931" s="205" t="s">
        <v>1019</v>
      </c>
      <c r="B1931" s="197">
        <v>25</v>
      </c>
      <c r="C1931" s="198">
        <v>19.3</v>
      </c>
      <c r="D1931" s="198">
        <v>14.8</v>
      </c>
      <c r="E1931" s="198">
        <v>12.3</v>
      </c>
      <c r="F1931" s="198">
        <v>8.6</v>
      </c>
      <c r="G1931" s="198">
        <v>0.6</v>
      </c>
      <c r="H1931" s="198">
        <v>8.8000000000000007</v>
      </c>
      <c r="I1931" s="198">
        <v>4.8</v>
      </c>
      <c r="J1931" s="198">
        <v>-0.6</v>
      </c>
      <c r="K1931" s="198">
        <v>4.5</v>
      </c>
      <c r="L1931" s="198">
        <v>3</v>
      </c>
      <c r="M1931" s="198">
        <v>13.1</v>
      </c>
      <c r="N1931" s="206">
        <v>24.4</v>
      </c>
    </row>
    <row r="1932" spans="1:14">
      <c r="A1932" s="205" t="s">
        <v>1019</v>
      </c>
      <c r="B1932" s="197">
        <v>26</v>
      </c>
      <c r="C1932" s="198">
        <v>15.1</v>
      </c>
      <c r="D1932" s="198">
        <v>16.899999999999999</v>
      </c>
      <c r="E1932" s="198">
        <v>12.5</v>
      </c>
      <c r="F1932" s="198">
        <v>9.1999999999999993</v>
      </c>
      <c r="G1932" s="198">
        <v>2.4</v>
      </c>
      <c r="H1932" s="198">
        <v>9.1</v>
      </c>
      <c r="I1932" s="198">
        <v>5.6</v>
      </c>
      <c r="J1932" s="198">
        <v>-1.7</v>
      </c>
      <c r="K1932" s="198">
        <v>3.8</v>
      </c>
      <c r="L1932" s="198">
        <v>4</v>
      </c>
      <c r="M1932" s="198">
        <v>15.4</v>
      </c>
      <c r="N1932" s="206">
        <v>17.600000000000001</v>
      </c>
    </row>
    <row r="1933" spans="1:14">
      <c r="A1933" s="205" t="s">
        <v>1019</v>
      </c>
      <c r="B1933" s="197">
        <v>27</v>
      </c>
      <c r="C1933" s="198">
        <v>16.3</v>
      </c>
      <c r="D1933" s="198">
        <v>20.8</v>
      </c>
      <c r="E1933" s="198">
        <v>11</v>
      </c>
      <c r="F1933" s="198">
        <v>8.1</v>
      </c>
      <c r="G1933" s="198">
        <v>0.6</v>
      </c>
      <c r="H1933" s="198">
        <v>7.2</v>
      </c>
      <c r="I1933" s="198">
        <v>9.4</v>
      </c>
      <c r="J1933" s="198">
        <v>-2.1</v>
      </c>
      <c r="K1933" s="198">
        <v>8.5</v>
      </c>
      <c r="L1933" s="198">
        <v>3.2</v>
      </c>
      <c r="M1933" s="198">
        <v>16</v>
      </c>
      <c r="N1933" s="206">
        <v>15.1</v>
      </c>
    </row>
    <row r="1934" spans="1:14">
      <c r="A1934" s="205" t="s">
        <v>1019</v>
      </c>
      <c r="B1934" s="197">
        <v>28</v>
      </c>
      <c r="C1934" s="198">
        <v>17.3</v>
      </c>
      <c r="D1934" s="198">
        <v>22.1</v>
      </c>
      <c r="E1934" s="198">
        <v>9.8000000000000007</v>
      </c>
      <c r="F1934" s="198">
        <v>7.8</v>
      </c>
      <c r="G1934" s="198">
        <v>-0.2</v>
      </c>
      <c r="H1934" s="198">
        <v>7.3</v>
      </c>
      <c r="I1934" s="198">
        <v>4.4000000000000004</v>
      </c>
      <c r="J1934" s="198">
        <v>1.3</v>
      </c>
      <c r="K1934" s="198">
        <v>8.1</v>
      </c>
      <c r="L1934" s="198">
        <v>4.2</v>
      </c>
      <c r="M1934" s="198">
        <v>17.399999999999999</v>
      </c>
      <c r="N1934" s="206">
        <v>16.600000000000001</v>
      </c>
    </row>
    <row r="1935" spans="1:14">
      <c r="A1935" s="205" t="s">
        <v>1019</v>
      </c>
      <c r="B1935" s="197">
        <v>29</v>
      </c>
      <c r="C1935" s="198">
        <v>14.5</v>
      </c>
      <c r="D1935" s="198">
        <v>20.8</v>
      </c>
      <c r="E1935" s="198">
        <v>9.1</v>
      </c>
      <c r="F1935" s="198">
        <v>7.8</v>
      </c>
      <c r="G1935" s="198">
        <v>4</v>
      </c>
      <c r="H1935" s="198">
        <v>3.8</v>
      </c>
      <c r="I1935" s="198">
        <v>5.3</v>
      </c>
      <c r="J1935" s="198">
        <v>0.3</v>
      </c>
      <c r="K1935" s="198">
        <v>6.8</v>
      </c>
      <c r="L1935" s="198">
        <v>6.5</v>
      </c>
      <c r="M1935" s="198">
        <v>17.399999999999999</v>
      </c>
      <c r="N1935" s="206">
        <v>18</v>
      </c>
    </row>
    <row r="1936" spans="1:14">
      <c r="A1936" s="205" t="s">
        <v>1019</v>
      </c>
      <c r="B1936" s="197">
        <v>30</v>
      </c>
      <c r="C1936" s="198">
        <v>13.8</v>
      </c>
      <c r="D1936" s="198">
        <v>23</v>
      </c>
      <c r="E1936" s="198">
        <v>6.9</v>
      </c>
      <c r="F1936" s="198">
        <v>7.8</v>
      </c>
      <c r="G1936" s="198">
        <v>6.8</v>
      </c>
      <c r="H1936" s="198">
        <v>0</v>
      </c>
      <c r="I1936" s="198">
        <v>6.2</v>
      </c>
      <c r="J1936" s="198"/>
      <c r="K1936" s="198">
        <v>7.3</v>
      </c>
      <c r="L1936" s="198">
        <v>10</v>
      </c>
      <c r="M1936" s="198">
        <v>17.899999999999999</v>
      </c>
      <c r="N1936" s="206">
        <v>17.7</v>
      </c>
    </row>
    <row r="1937" spans="1:14" ht="15" thickBot="1">
      <c r="A1937" s="213" t="s">
        <v>1019</v>
      </c>
      <c r="B1937" s="214">
        <v>31</v>
      </c>
      <c r="C1937" s="215">
        <v>14.4</v>
      </c>
      <c r="D1937" s="215">
        <v>24.3</v>
      </c>
      <c r="E1937" s="215"/>
      <c r="F1937" s="215">
        <v>6.5</v>
      </c>
      <c r="G1937" s="215"/>
      <c r="H1937" s="215">
        <v>-3.4</v>
      </c>
      <c r="I1937" s="215">
        <v>2.2999999999999998</v>
      </c>
      <c r="J1937" s="215"/>
      <c r="K1937" s="215">
        <v>9.1</v>
      </c>
      <c r="L1937" s="215"/>
      <c r="M1937" s="215">
        <v>15.6</v>
      </c>
      <c r="N1937" s="216"/>
    </row>
    <row r="1938" spans="1:14">
      <c r="A1938" s="217" t="s">
        <v>652</v>
      </c>
      <c r="B1938" s="218" t="s">
        <v>211</v>
      </c>
      <c r="C1938" s="219">
        <v>0</v>
      </c>
      <c r="D1938" s="219">
        <v>0</v>
      </c>
      <c r="E1938" s="219">
        <v>19</v>
      </c>
      <c r="F1938" s="219">
        <v>29</v>
      </c>
      <c r="G1938" s="219">
        <v>28</v>
      </c>
      <c r="H1938" s="219">
        <v>31</v>
      </c>
      <c r="I1938" s="219">
        <v>31</v>
      </c>
      <c r="J1938" s="219">
        <v>29</v>
      </c>
      <c r="K1938" s="219">
        <v>31</v>
      </c>
      <c r="L1938" s="219">
        <v>30</v>
      </c>
      <c r="M1938" s="219">
        <v>10</v>
      </c>
      <c r="N1938" s="220">
        <v>1</v>
      </c>
    </row>
    <row r="1939" spans="1:14" ht="15" thickBot="1">
      <c r="A1939" s="209" t="s">
        <v>651</v>
      </c>
      <c r="B1939" s="210" t="s">
        <v>650</v>
      </c>
      <c r="C1939" s="211">
        <v>19.819354838709675</v>
      </c>
      <c r="D1939" s="211">
        <v>20.935483870967733</v>
      </c>
      <c r="E1939" s="211">
        <v>12.686666666666667</v>
      </c>
      <c r="F1939" s="211">
        <v>7.6806451612903226</v>
      </c>
      <c r="G1939" s="211">
        <v>6.2533333333333339</v>
      </c>
      <c r="H1939" s="211">
        <v>4.8451612903225802</v>
      </c>
      <c r="I1939" s="211">
        <v>-0.59354838709677427</v>
      </c>
      <c r="J1939" s="211">
        <v>2.796551724137931</v>
      </c>
      <c r="K1939" s="211">
        <v>3.32258064516129</v>
      </c>
      <c r="L1939" s="211">
        <v>7.5566666666666684</v>
      </c>
      <c r="M1939" s="211">
        <v>13.448387096774191</v>
      </c>
      <c r="N1939" s="212">
        <v>17.013333333333332</v>
      </c>
    </row>
    <row r="1940" spans="1:14">
      <c r="B1940" s="108"/>
      <c r="C1940" s="105"/>
      <c r="D1940" s="105"/>
      <c r="E1940" s="107"/>
      <c r="F1940" s="105"/>
      <c r="G1940" s="105"/>
      <c r="H1940" s="106"/>
      <c r="I1940" s="105"/>
      <c r="J1940" s="105"/>
      <c r="K1940" s="105"/>
      <c r="L1940" s="105"/>
      <c r="M1940" s="105"/>
      <c r="N1940" s="105"/>
    </row>
    <row r="1941" spans="1:14" ht="15" thickBot="1">
      <c r="A1941" s="96" t="s">
        <v>1159</v>
      </c>
      <c r="C1941" s="105"/>
      <c r="D1941" s="105"/>
      <c r="E1941" s="107"/>
      <c r="F1941" s="105"/>
      <c r="G1941" s="105"/>
      <c r="H1941" s="106"/>
      <c r="I1941" s="105"/>
      <c r="J1941" s="105"/>
      <c r="K1941" s="105"/>
      <c r="L1941" s="105"/>
      <c r="M1941" s="105"/>
      <c r="N1941" s="105"/>
    </row>
    <row r="1942" spans="1:14">
      <c r="A1942" s="109"/>
      <c r="B1942" s="233" t="s">
        <v>236</v>
      </c>
      <c r="C1942" s="234" t="s">
        <v>666</v>
      </c>
      <c r="D1942" s="234" t="s">
        <v>666</v>
      </c>
      <c r="E1942" s="234" t="s">
        <v>666</v>
      </c>
      <c r="F1942" s="234" t="s">
        <v>666</v>
      </c>
      <c r="G1942" s="234" t="s">
        <v>666</v>
      </c>
      <c r="H1942" s="234" t="s">
        <v>666</v>
      </c>
      <c r="I1942" s="234" t="s">
        <v>1108</v>
      </c>
      <c r="J1942" s="234" t="s">
        <v>1108</v>
      </c>
      <c r="K1942" s="234" t="s">
        <v>1108</v>
      </c>
      <c r="L1942" s="234" t="s">
        <v>1108</v>
      </c>
      <c r="M1942" s="234" t="s">
        <v>1108</v>
      </c>
      <c r="N1942" s="235" t="s">
        <v>1108</v>
      </c>
    </row>
    <row r="1943" spans="1:14" ht="15" thickBot="1">
      <c r="A1943" s="109"/>
      <c r="B1943" s="238" t="s">
        <v>195</v>
      </c>
      <c r="C1943" s="236" t="s">
        <v>665</v>
      </c>
      <c r="D1943" s="236" t="s">
        <v>664</v>
      </c>
      <c r="E1943" s="236" t="s">
        <v>663</v>
      </c>
      <c r="F1943" s="236" t="s">
        <v>662</v>
      </c>
      <c r="G1943" s="236" t="s">
        <v>661</v>
      </c>
      <c r="H1943" s="236" t="s">
        <v>660</v>
      </c>
      <c r="I1943" s="236" t="s">
        <v>659</v>
      </c>
      <c r="J1943" s="236" t="s">
        <v>658</v>
      </c>
      <c r="K1943" s="236" t="s">
        <v>657</v>
      </c>
      <c r="L1943" s="236" t="s">
        <v>656</v>
      </c>
      <c r="M1943" s="236" t="s">
        <v>655</v>
      </c>
      <c r="N1943" s="237" t="s">
        <v>654</v>
      </c>
    </row>
    <row r="1944" spans="1:14" ht="15" thickBot="1">
      <c r="A1944" s="195" t="s">
        <v>742</v>
      </c>
      <c r="B1944" s="196" t="s">
        <v>653</v>
      </c>
    </row>
    <row r="1945" spans="1:14">
      <c r="A1945" s="201" t="s">
        <v>1025</v>
      </c>
      <c r="B1945" s="202">
        <v>1</v>
      </c>
      <c r="C1945" s="203">
        <v>24.3</v>
      </c>
      <c r="D1945" s="203">
        <v>21.9</v>
      </c>
      <c r="E1945" s="203">
        <v>25.2</v>
      </c>
      <c r="F1945" s="203">
        <v>10</v>
      </c>
      <c r="G1945" s="203">
        <v>8.6</v>
      </c>
      <c r="H1945" s="203">
        <v>8</v>
      </c>
      <c r="I1945" s="203">
        <v>1.3</v>
      </c>
      <c r="J1945" s="203">
        <v>10.7</v>
      </c>
      <c r="K1945" s="203">
        <v>0.2</v>
      </c>
      <c r="L1945" s="203">
        <v>5.8</v>
      </c>
      <c r="M1945" s="203">
        <v>13.1</v>
      </c>
      <c r="N1945" s="204">
        <v>18.399999999999999</v>
      </c>
    </row>
    <row r="1946" spans="1:14">
      <c r="A1946" s="205" t="s">
        <v>1025</v>
      </c>
      <c r="B1946" s="197">
        <v>2</v>
      </c>
      <c r="C1946" s="198">
        <v>24.9</v>
      </c>
      <c r="D1946" s="198">
        <v>21.4</v>
      </c>
      <c r="E1946" s="198">
        <v>17.2</v>
      </c>
      <c r="F1946" s="198">
        <v>11.9</v>
      </c>
      <c r="G1946" s="198">
        <v>4.3</v>
      </c>
      <c r="H1946" s="198">
        <v>9.5</v>
      </c>
      <c r="I1946" s="198">
        <v>-0.1</v>
      </c>
      <c r="J1946" s="198">
        <v>11</v>
      </c>
      <c r="K1946" s="198">
        <v>3.8</v>
      </c>
      <c r="L1946" s="198">
        <v>9.8000000000000007</v>
      </c>
      <c r="M1946" s="198">
        <v>13.5</v>
      </c>
      <c r="N1946" s="206">
        <v>17.2</v>
      </c>
    </row>
    <row r="1947" spans="1:14">
      <c r="A1947" s="205" t="s">
        <v>1025</v>
      </c>
      <c r="B1947" s="197">
        <v>3</v>
      </c>
      <c r="C1947" s="198">
        <v>27.1</v>
      </c>
      <c r="D1947" s="198">
        <v>24.9</v>
      </c>
      <c r="E1947" s="198">
        <v>16.8</v>
      </c>
      <c r="F1947" s="198">
        <v>13.4</v>
      </c>
      <c r="G1947" s="198">
        <v>3.1</v>
      </c>
      <c r="H1947" s="198">
        <v>7.3</v>
      </c>
      <c r="I1947" s="198">
        <v>-4.2</v>
      </c>
      <c r="J1947" s="198">
        <v>4.3</v>
      </c>
      <c r="K1947" s="198">
        <v>3.6</v>
      </c>
      <c r="L1947" s="198">
        <v>13.2</v>
      </c>
      <c r="M1947" s="198">
        <v>12.8</v>
      </c>
      <c r="N1947" s="206">
        <v>17.899999999999999</v>
      </c>
    </row>
    <row r="1948" spans="1:14">
      <c r="A1948" s="205" t="s">
        <v>1025</v>
      </c>
      <c r="B1948" s="197">
        <v>4</v>
      </c>
      <c r="C1948" s="198">
        <v>29.3</v>
      </c>
      <c r="D1948" s="198">
        <v>27.5</v>
      </c>
      <c r="E1948" s="198">
        <v>16</v>
      </c>
      <c r="F1948" s="198">
        <v>13.4</v>
      </c>
      <c r="G1948" s="198">
        <v>4.0999999999999996</v>
      </c>
      <c r="H1948" s="198">
        <v>5.0999999999999996</v>
      </c>
      <c r="I1948" s="198">
        <v>-5.3</v>
      </c>
      <c r="J1948" s="198">
        <v>2.7</v>
      </c>
      <c r="K1948" s="198">
        <v>4</v>
      </c>
      <c r="L1948" s="198">
        <v>14.9</v>
      </c>
      <c r="M1948" s="198">
        <v>7.6</v>
      </c>
      <c r="N1948" s="206">
        <v>20</v>
      </c>
    </row>
    <row r="1949" spans="1:14">
      <c r="A1949" s="205" t="s">
        <v>1025</v>
      </c>
      <c r="B1949" s="197">
        <v>5</v>
      </c>
      <c r="C1949" s="198">
        <v>27.4</v>
      </c>
      <c r="D1949" s="198">
        <v>26</v>
      </c>
      <c r="E1949" s="198">
        <v>14.6</v>
      </c>
      <c r="F1949" s="198">
        <v>15</v>
      </c>
      <c r="G1949" s="198">
        <v>9.6999999999999993</v>
      </c>
      <c r="H1949" s="198">
        <v>6.3</v>
      </c>
      <c r="I1949" s="198">
        <v>-3.4</v>
      </c>
      <c r="J1949" s="198">
        <v>4</v>
      </c>
      <c r="K1949" s="198">
        <v>5.0999999999999996</v>
      </c>
      <c r="L1949" s="198">
        <v>18.100000000000001</v>
      </c>
      <c r="M1949" s="198">
        <v>14</v>
      </c>
      <c r="N1949" s="206">
        <v>21.6</v>
      </c>
    </row>
    <row r="1950" spans="1:14">
      <c r="A1950" s="205" t="s">
        <v>1025</v>
      </c>
      <c r="B1950" s="197">
        <v>6</v>
      </c>
      <c r="C1950" s="198">
        <v>24</v>
      </c>
      <c r="D1950" s="198">
        <v>28.9</v>
      </c>
      <c r="E1950" s="198">
        <v>11.8</v>
      </c>
      <c r="F1950" s="198">
        <v>14.2</v>
      </c>
      <c r="G1950" s="198">
        <v>11.2</v>
      </c>
      <c r="H1950" s="198">
        <v>7.9</v>
      </c>
      <c r="I1950" s="198">
        <v>-1.9</v>
      </c>
      <c r="J1950" s="198">
        <v>7.2</v>
      </c>
      <c r="K1950" s="198">
        <v>3.4</v>
      </c>
      <c r="L1950" s="198">
        <v>13.3</v>
      </c>
      <c r="M1950" s="198">
        <v>16.899999999999999</v>
      </c>
      <c r="N1950" s="206">
        <v>20.100000000000001</v>
      </c>
    </row>
    <row r="1951" spans="1:14">
      <c r="A1951" s="205" t="s">
        <v>1025</v>
      </c>
      <c r="B1951" s="197">
        <v>7</v>
      </c>
      <c r="C1951" s="198">
        <v>28.6</v>
      </c>
      <c r="D1951" s="198">
        <v>30.3</v>
      </c>
      <c r="E1951" s="198">
        <v>11.6</v>
      </c>
      <c r="F1951" s="198">
        <v>13.6</v>
      </c>
      <c r="G1951" s="198">
        <v>14.1</v>
      </c>
      <c r="H1951" s="198">
        <v>7.7</v>
      </c>
      <c r="I1951" s="198">
        <v>0.1</v>
      </c>
      <c r="J1951" s="198">
        <v>4.2</v>
      </c>
      <c r="K1951" s="198">
        <v>3.2</v>
      </c>
      <c r="L1951" s="198">
        <v>12.8</v>
      </c>
      <c r="M1951" s="198">
        <v>17.7</v>
      </c>
      <c r="N1951" s="206">
        <v>20.2</v>
      </c>
    </row>
    <row r="1952" spans="1:14">
      <c r="A1952" s="205" t="s">
        <v>1025</v>
      </c>
      <c r="B1952" s="197">
        <v>8</v>
      </c>
      <c r="C1952" s="198">
        <v>20.3</v>
      </c>
      <c r="D1952" s="198">
        <v>31.4</v>
      </c>
      <c r="E1952" s="198">
        <v>14</v>
      </c>
      <c r="F1952" s="198">
        <v>12.9</v>
      </c>
      <c r="G1952" s="198">
        <v>13.4</v>
      </c>
      <c r="H1952" s="198">
        <v>2.9</v>
      </c>
      <c r="I1952" s="198">
        <v>3.4</v>
      </c>
      <c r="J1952" s="198">
        <v>8.3000000000000007</v>
      </c>
      <c r="K1952" s="198">
        <v>2.6</v>
      </c>
      <c r="L1952" s="198">
        <v>10.3</v>
      </c>
      <c r="M1952" s="198">
        <v>16.600000000000001</v>
      </c>
      <c r="N1952" s="206">
        <v>20.2</v>
      </c>
    </row>
    <row r="1953" spans="1:14">
      <c r="A1953" s="205" t="s">
        <v>1025</v>
      </c>
      <c r="B1953" s="197">
        <v>9</v>
      </c>
      <c r="C1953" s="198">
        <v>16.399999999999999</v>
      </c>
      <c r="D1953" s="198">
        <v>26.4</v>
      </c>
      <c r="E1953" s="198">
        <v>12.6</v>
      </c>
      <c r="F1953" s="198">
        <v>10.7</v>
      </c>
      <c r="G1953" s="198">
        <v>13.4</v>
      </c>
      <c r="H1953" s="198">
        <v>4.3</v>
      </c>
      <c r="I1953" s="198">
        <v>-0.1</v>
      </c>
      <c r="J1953" s="198">
        <v>9.5</v>
      </c>
      <c r="K1953" s="198">
        <v>2</v>
      </c>
      <c r="L1953" s="198">
        <v>7.5</v>
      </c>
      <c r="M1953" s="198">
        <v>17.5</v>
      </c>
      <c r="N1953" s="206">
        <v>18.5</v>
      </c>
    </row>
    <row r="1954" spans="1:14">
      <c r="A1954" s="205" t="s">
        <v>1025</v>
      </c>
      <c r="B1954" s="197">
        <v>10</v>
      </c>
      <c r="C1954" s="198">
        <v>15.8</v>
      </c>
      <c r="D1954" s="198">
        <v>29.8</v>
      </c>
      <c r="E1954" s="198">
        <v>11.8</v>
      </c>
      <c r="F1954" s="198">
        <v>8.8000000000000007</v>
      </c>
      <c r="G1954" s="198">
        <v>14.7</v>
      </c>
      <c r="H1954" s="198">
        <v>2</v>
      </c>
      <c r="I1954" s="198">
        <v>3.2</v>
      </c>
      <c r="J1954" s="198">
        <v>4.4000000000000004</v>
      </c>
      <c r="K1954" s="198">
        <v>5.9</v>
      </c>
      <c r="L1954" s="198">
        <v>6.6</v>
      </c>
      <c r="M1954" s="198">
        <v>17.5</v>
      </c>
      <c r="N1954" s="206">
        <v>18.8</v>
      </c>
    </row>
    <row r="1955" spans="1:14">
      <c r="A1955" s="205" t="s">
        <v>1025</v>
      </c>
      <c r="B1955" s="197">
        <v>11</v>
      </c>
      <c r="C1955" s="198">
        <v>20.3</v>
      </c>
      <c r="D1955" s="198">
        <v>29.1</v>
      </c>
      <c r="E1955" s="198">
        <v>13.9</v>
      </c>
      <c r="F1955" s="198">
        <v>5.4</v>
      </c>
      <c r="G1955" s="198">
        <v>13.1</v>
      </c>
      <c r="H1955" s="198">
        <v>4</v>
      </c>
      <c r="I1955" s="198">
        <v>4.5</v>
      </c>
      <c r="J1955" s="198">
        <v>3.8</v>
      </c>
      <c r="K1955" s="198">
        <v>5.4</v>
      </c>
      <c r="L1955" s="198">
        <v>9.9</v>
      </c>
      <c r="M1955" s="198">
        <v>16.8</v>
      </c>
      <c r="N1955" s="206">
        <v>17.3</v>
      </c>
    </row>
    <row r="1956" spans="1:14">
      <c r="A1956" s="205" t="s">
        <v>1025</v>
      </c>
      <c r="B1956" s="197">
        <v>12</v>
      </c>
      <c r="C1956" s="198">
        <v>21.3</v>
      </c>
      <c r="D1956" s="198">
        <v>28.9</v>
      </c>
      <c r="E1956" s="198">
        <v>16.600000000000001</v>
      </c>
      <c r="F1956" s="198">
        <v>3.6</v>
      </c>
      <c r="G1956" s="198">
        <v>10.8</v>
      </c>
      <c r="H1956" s="198">
        <v>5.4</v>
      </c>
      <c r="I1956" s="198">
        <v>4.5</v>
      </c>
      <c r="J1956" s="198">
        <v>2.4</v>
      </c>
      <c r="K1956" s="198">
        <v>4</v>
      </c>
      <c r="L1956" s="198">
        <v>13.5</v>
      </c>
      <c r="M1956" s="198">
        <v>15.2</v>
      </c>
      <c r="N1956" s="206">
        <v>17.5</v>
      </c>
    </row>
    <row r="1957" spans="1:14">
      <c r="A1957" s="205" t="s">
        <v>1025</v>
      </c>
      <c r="B1957" s="197">
        <v>13</v>
      </c>
      <c r="C1957" s="198">
        <v>17.7</v>
      </c>
      <c r="D1957" s="198">
        <v>28</v>
      </c>
      <c r="E1957" s="198">
        <v>18.8</v>
      </c>
      <c r="F1957" s="198">
        <v>3.2</v>
      </c>
      <c r="G1957" s="198">
        <v>10.9</v>
      </c>
      <c r="H1957" s="198">
        <v>5.7</v>
      </c>
      <c r="I1957" s="198">
        <v>3.8</v>
      </c>
      <c r="J1957" s="198">
        <v>3.7</v>
      </c>
      <c r="K1957" s="198">
        <v>3.4</v>
      </c>
      <c r="L1957" s="198">
        <v>12.8</v>
      </c>
      <c r="M1957" s="198">
        <v>16.8</v>
      </c>
      <c r="N1957" s="206">
        <v>17.2</v>
      </c>
    </row>
    <row r="1958" spans="1:14">
      <c r="A1958" s="205" t="s">
        <v>1025</v>
      </c>
      <c r="B1958" s="197">
        <v>14</v>
      </c>
      <c r="C1958" s="198">
        <v>18.2</v>
      </c>
      <c r="D1958" s="198">
        <v>29.3</v>
      </c>
      <c r="E1958" s="198">
        <v>15.7</v>
      </c>
      <c r="F1958" s="198">
        <v>5.0999999999999996</v>
      </c>
      <c r="G1958" s="198">
        <v>7</v>
      </c>
      <c r="H1958" s="198">
        <v>2.7</v>
      </c>
      <c r="I1958" s="198">
        <v>2.2999999999999998</v>
      </c>
      <c r="J1958" s="198">
        <v>7.8</v>
      </c>
      <c r="K1958" s="198">
        <v>4</v>
      </c>
      <c r="L1958" s="198">
        <v>10.3</v>
      </c>
      <c r="M1958" s="198">
        <v>12.7</v>
      </c>
      <c r="N1958" s="206">
        <v>18.8</v>
      </c>
    </row>
    <row r="1959" spans="1:14">
      <c r="A1959" s="205" t="s">
        <v>1025</v>
      </c>
      <c r="B1959" s="197">
        <v>15</v>
      </c>
      <c r="C1959" s="198">
        <v>20.7</v>
      </c>
      <c r="D1959" s="198">
        <v>25.5</v>
      </c>
      <c r="E1959" s="198">
        <v>17</v>
      </c>
      <c r="F1959" s="198">
        <v>9.5</v>
      </c>
      <c r="G1959" s="198">
        <v>10.4</v>
      </c>
      <c r="H1959" s="198">
        <v>5.2</v>
      </c>
      <c r="I1959" s="198">
        <v>1.3</v>
      </c>
      <c r="J1959" s="198">
        <v>5.8</v>
      </c>
      <c r="K1959" s="198">
        <v>3</v>
      </c>
      <c r="L1959" s="198">
        <v>9.3000000000000007</v>
      </c>
      <c r="M1959" s="198">
        <v>8.5</v>
      </c>
      <c r="N1959" s="206">
        <v>16.3</v>
      </c>
    </row>
    <row r="1960" spans="1:14">
      <c r="A1960" s="205" t="s">
        <v>1025</v>
      </c>
      <c r="B1960" s="197">
        <v>16</v>
      </c>
      <c r="C1960" s="198">
        <v>24.2</v>
      </c>
      <c r="D1960" s="198">
        <v>21.2</v>
      </c>
      <c r="E1960" s="198">
        <v>20.7</v>
      </c>
      <c r="F1960" s="198">
        <v>7.5</v>
      </c>
      <c r="G1960" s="198">
        <v>12</v>
      </c>
      <c r="H1960" s="198">
        <v>5.5</v>
      </c>
      <c r="I1960" s="198">
        <v>-0.8</v>
      </c>
      <c r="J1960" s="198">
        <v>1.6</v>
      </c>
      <c r="K1960" s="198">
        <v>3.6</v>
      </c>
      <c r="L1960" s="198">
        <v>12.4</v>
      </c>
      <c r="M1960" s="198">
        <v>9.3000000000000007</v>
      </c>
      <c r="N1960" s="206">
        <v>19.3</v>
      </c>
    </row>
    <row r="1961" spans="1:14">
      <c r="A1961" s="205" t="s">
        <v>1025</v>
      </c>
      <c r="B1961" s="197">
        <v>17</v>
      </c>
      <c r="C1961" s="198">
        <v>24.9</v>
      </c>
      <c r="D1961" s="198">
        <v>16.5</v>
      </c>
      <c r="E1961" s="198">
        <v>20.5</v>
      </c>
      <c r="F1961" s="198">
        <v>6.5</v>
      </c>
      <c r="G1961" s="198">
        <v>11.8</v>
      </c>
      <c r="H1961" s="198">
        <v>9.4</v>
      </c>
      <c r="I1961" s="198">
        <v>-1.7</v>
      </c>
      <c r="J1961" s="198">
        <v>0.8</v>
      </c>
      <c r="K1961" s="198">
        <v>5.3</v>
      </c>
      <c r="L1961" s="198">
        <v>9.6</v>
      </c>
      <c r="M1961" s="198">
        <v>10.5</v>
      </c>
      <c r="N1961" s="206">
        <v>15.3</v>
      </c>
    </row>
    <row r="1962" spans="1:14">
      <c r="A1962" s="205" t="s">
        <v>1025</v>
      </c>
      <c r="B1962" s="197">
        <v>18</v>
      </c>
      <c r="C1962" s="198">
        <v>27.5</v>
      </c>
      <c r="D1962" s="198">
        <v>14.9</v>
      </c>
      <c r="E1962" s="198">
        <v>15.8</v>
      </c>
      <c r="F1962" s="198">
        <v>6.4</v>
      </c>
      <c r="G1962" s="198">
        <v>12.8</v>
      </c>
      <c r="H1962" s="198">
        <v>9.6</v>
      </c>
      <c r="I1962" s="198">
        <v>-4.5999999999999996</v>
      </c>
      <c r="J1962" s="198">
        <v>2</v>
      </c>
      <c r="K1962" s="198">
        <v>4.7</v>
      </c>
      <c r="L1962" s="198">
        <v>9.8000000000000007</v>
      </c>
      <c r="M1962" s="198">
        <v>14.6</v>
      </c>
      <c r="N1962" s="206">
        <v>18.3</v>
      </c>
    </row>
    <row r="1963" spans="1:14">
      <c r="A1963" s="205" t="s">
        <v>1025</v>
      </c>
      <c r="B1963" s="197">
        <v>19</v>
      </c>
      <c r="C1963" s="198">
        <v>23.5</v>
      </c>
      <c r="D1963" s="198">
        <v>15.7</v>
      </c>
      <c r="E1963" s="198">
        <v>16.2</v>
      </c>
      <c r="F1963" s="198">
        <v>8.5</v>
      </c>
      <c r="G1963" s="198">
        <v>11.5</v>
      </c>
      <c r="H1963" s="198">
        <v>8.8000000000000007</v>
      </c>
      <c r="I1963" s="198">
        <v>-7.2</v>
      </c>
      <c r="J1963" s="198">
        <v>2.8</v>
      </c>
      <c r="K1963" s="198">
        <v>4.7</v>
      </c>
      <c r="L1963" s="198">
        <v>9.1999999999999993</v>
      </c>
      <c r="M1963" s="198">
        <v>16.5</v>
      </c>
      <c r="N1963" s="206">
        <v>18.7</v>
      </c>
    </row>
    <row r="1964" spans="1:14">
      <c r="A1964" s="205" t="s">
        <v>1025</v>
      </c>
      <c r="B1964" s="197">
        <v>20</v>
      </c>
      <c r="C1964" s="198">
        <v>23.1</v>
      </c>
      <c r="D1964" s="198">
        <v>17.899999999999999</v>
      </c>
      <c r="E1964" s="198">
        <v>12.8</v>
      </c>
      <c r="F1964" s="198">
        <v>6.9</v>
      </c>
      <c r="G1964" s="198">
        <v>6</v>
      </c>
      <c r="H1964" s="198">
        <v>4.7</v>
      </c>
      <c r="I1964" s="198">
        <v>-3.5</v>
      </c>
      <c r="J1964" s="198">
        <v>3.7</v>
      </c>
      <c r="K1964" s="198">
        <v>5.0999999999999996</v>
      </c>
      <c r="L1964" s="198">
        <v>9.1</v>
      </c>
      <c r="M1964" s="198">
        <v>17</v>
      </c>
      <c r="N1964" s="206">
        <v>17.399999999999999</v>
      </c>
    </row>
    <row r="1965" spans="1:14">
      <c r="A1965" s="205" t="s">
        <v>1025</v>
      </c>
      <c r="B1965" s="197">
        <v>21</v>
      </c>
      <c r="C1965" s="198">
        <v>27.4</v>
      </c>
      <c r="D1965" s="198">
        <v>18.899999999999999</v>
      </c>
      <c r="E1965" s="198">
        <v>12.8</v>
      </c>
      <c r="F1965" s="198">
        <v>8.5</v>
      </c>
      <c r="G1965" s="198">
        <v>3.3</v>
      </c>
      <c r="H1965" s="198">
        <v>6.1</v>
      </c>
      <c r="I1965" s="198">
        <v>-4.4000000000000004</v>
      </c>
      <c r="J1965" s="198">
        <v>11.7</v>
      </c>
      <c r="K1965" s="198">
        <v>6.5</v>
      </c>
      <c r="L1965" s="198">
        <v>11.4</v>
      </c>
      <c r="M1965" s="198">
        <v>18.399999999999999</v>
      </c>
      <c r="N1965" s="206">
        <v>18.899999999999999</v>
      </c>
    </row>
    <row r="1966" spans="1:14">
      <c r="A1966" s="205" t="s">
        <v>1025</v>
      </c>
      <c r="B1966" s="197">
        <v>22</v>
      </c>
      <c r="C1966" s="198">
        <v>30.2</v>
      </c>
      <c r="D1966" s="198">
        <v>18.2</v>
      </c>
      <c r="E1966" s="198">
        <v>15.1</v>
      </c>
      <c r="F1966" s="198">
        <v>9.6999999999999993</v>
      </c>
      <c r="G1966" s="198">
        <v>1.7</v>
      </c>
      <c r="H1966" s="198">
        <v>10.8</v>
      </c>
      <c r="I1966" s="198">
        <v>-8.1</v>
      </c>
      <c r="J1966" s="198">
        <v>10.9</v>
      </c>
      <c r="K1966" s="198">
        <v>6.2</v>
      </c>
      <c r="L1966" s="198">
        <v>11.1</v>
      </c>
      <c r="M1966" s="198">
        <v>22.2</v>
      </c>
      <c r="N1966" s="206">
        <v>23.1</v>
      </c>
    </row>
    <row r="1967" spans="1:14">
      <c r="A1967" s="205" t="s">
        <v>1025</v>
      </c>
      <c r="B1967" s="197">
        <v>23</v>
      </c>
      <c r="C1967" s="198">
        <v>22.6</v>
      </c>
      <c r="D1967" s="198">
        <v>19.2</v>
      </c>
      <c r="E1967" s="198">
        <v>12.6</v>
      </c>
      <c r="F1967" s="198">
        <v>9.5</v>
      </c>
      <c r="G1967" s="198">
        <v>1.4</v>
      </c>
      <c r="H1967" s="198">
        <v>9.8000000000000007</v>
      </c>
      <c r="I1967" s="198">
        <v>-2.1</v>
      </c>
      <c r="J1967" s="198">
        <v>2.5</v>
      </c>
      <c r="K1967" s="198">
        <v>5.6</v>
      </c>
      <c r="L1967" s="198">
        <v>7</v>
      </c>
      <c r="M1967" s="198">
        <v>18.3</v>
      </c>
      <c r="N1967" s="206">
        <v>26</v>
      </c>
    </row>
    <row r="1968" spans="1:14">
      <c r="A1968" s="205" t="s">
        <v>1025</v>
      </c>
      <c r="B1968" s="197">
        <v>24</v>
      </c>
      <c r="C1968" s="198">
        <v>24.7</v>
      </c>
      <c r="D1968" s="198">
        <v>21.5</v>
      </c>
      <c r="E1968" s="198">
        <v>13.4</v>
      </c>
      <c r="F1968" s="198">
        <v>6.8</v>
      </c>
      <c r="G1968" s="198">
        <v>0.1</v>
      </c>
      <c r="H1968" s="198">
        <v>5</v>
      </c>
      <c r="I1968" s="198">
        <v>3.4</v>
      </c>
      <c r="J1968" s="198">
        <v>2.2000000000000002</v>
      </c>
      <c r="K1968" s="198">
        <v>5.6</v>
      </c>
      <c r="L1968" s="198">
        <v>3.6</v>
      </c>
      <c r="M1968" s="198">
        <v>16.3</v>
      </c>
      <c r="N1968" s="206">
        <v>28.2</v>
      </c>
    </row>
    <row r="1969" spans="1:14">
      <c r="A1969" s="205" t="s">
        <v>1025</v>
      </c>
      <c r="B1969" s="197">
        <v>25</v>
      </c>
      <c r="C1969" s="198">
        <v>21.2</v>
      </c>
      <c r="D1969" s="198">
        <v>18.100000000000001</v>
      </c>
      <c r="E1969" s="198">
        <v>14.3</v>
      </c>
      <c r="F1969" s="198">
        <v>9.3000000000000007</v>
      </c>
      <c r="G1969" s="198">
        <v>2</v>
      </c>
      <c r="H1969" s="198">
        <v>10.5</v>
      </c>
      <c r="I1969" s="198">
        <v>6.6</v>
      </c>
      <c r="J1969" s="198">
        <v>1.8</v>
      </c>
      <c r="K1969" s="198">
        <v>5.7</v>
      </c>
      <c r="L1969" s="198">
        <v>4.3</v>
      </c>
      <c r="M1969" s="198">
        <v>14.9</v>
      </c>
      <c r="N1969" s="206">
        <v>25.3</v>
      </c>
    </row>
    <row r="1970" spans="1:14">
      <c r="A1970" s="205" t="s">
        <v>1025</v>
      </c>
      <c r="B1970" s="197">
        <v>26</v>
      </c>
      <c r="C1970" s="198">
        <v>18.600000000000001</v>
      </c>
      <c r="D1970" s="198">
        <v>20.3</v>
      </c>
      <c r="E1970" s="198">
        <v>14</v>
      </c>
      <c r="F1970" s="198">
        <v>9.5</v>
      </c>
      <c r="G1970" s="198">
        <v>3.4</v>
      </c>
      <c r="H1970" s="198">
        <v>11.2</v>
      </c>
      <c r="I1970" s="198">
        <v>7.2</v>
      </c>
      <c r="J1970" s="198">
        <v>0.8</v>
      </c>
      <c r="K1970" s="198">
        <v>6.8</v>
      </c>
      <c r="L1970" s="198">
        <v>5.2</v>
      </c>
      <c r="M1970" s="198">
        <v>17.899999999999999</v>
      </c>
      <c r="N1970" s="206">
        <v>20</v>
      </c>
    </row>
    <row r="1971" spans="1:14">
      <c r="A1971" s="205" t="s">
        <v>1025</v>
      </c>
      <c r="B1971" s="197">
        <v>27</v>
      </c>
      <c r="C1971" s="198">
        <v>17.600000000000001</v>
      </c>
      <c r="D1971" s="198">
        <v>24</v>
      </c>
      <c r="E1971" s="198">
        <v>12.2</v>
      </c>
      <c r="F1971" s="198">
        <v>9.9</v>
      </c>
      <c r="G1971" s="198">
        <v>3.1</v>
      </c>
      <c r="H1971" s="198">
        <v>9.1</v>
      </c>
      <c r="I1971" s="198">
        <v>11.3</v>
      </c>
      <c r="J1971" s="198">
        <v>1.6</v>
      </c>
      <c r="K1971" s="198">
        <v>9.8000000000000007</v>
      </c>
      <c r="L1971" s="198">
        <v>5.5</v>
      </c>
      <c r="M1971" s="198">
        <v>18.899999999999999</v>
      </c>
      <c r="N1971" s="206">
        <v>17</v>
      </c>
    </row>
    <row r="1972" spans="1:14">
      <c r="A1972" s="205" t="s">
        <v>1025</v>
      </c>
      <c r="B1972" s="197">
        <v>28</v>
      </c>
      <c r="C1972" s="198">
        <v>19.399999999999999</v>
      </c>
      <c r="D1972" s="198">
        <v>24.1</v>
      </c>
      <c r="E1972" s="198">
        <v>12.3</v>
      </c>
      <c r="F1972" s="198">
        <v>8.3000000000000007</v>
      </c>
      <c r="G1972" s="198">
        <v>1.8</v>
      </c>
      <c r="H1972" s="198">
        <v>9.5</v>
      </c>
      <c r="I1972" s="198">
        <v>7.5</v>
      </c>
      <c r="J1972" s="198">
        <v>3.2</v>
      </c>
      <c r="K1972" s="198">
        <v>11.1</v>
      </c>
      <c r="L1972" s="198">
        <v>5.7</v>
      </c>
      <c r="M1972" s="198">
        <v>19.600000000000001</v>
      </c>
      <c r="N1972" s="206">
        <v>18.399999999999999</v>
      </c>
    </row>
    <row r="1973" spans="1:14">
      <c r="A1973" s="205" t="s">
        <v>1025</v>
      </c>
      <c r="B1973" s="197">
        <v>29</v>
      </c>
      <c r="C1973" s="198">
        <v>15.8</v>
      </c>
      <c r="D1973" s="198">
        <v>24.9</v>
      </c>
      <c r="E1973" s="198">
        <v>11.5</v>
      </c>
      <c r="F1973" s="198">
        <v>8.6999999999999993</v>
      </c>
      <c r="G1973" s="198">
        <v>6</v>
      </c>
      <c r="H1973" s="198">
        <v>4.8</v>
      </c>
      <c r="I1973" s="198">
        <v>7</v>
      </c>
      <c r="J1973" s="198">
        <v>2</v>
      </c>
      <c r="K1973" s="198">
        <v>9.3000000000000007</v>
      </c>
      <c r="L1973" s="198">
        <v>9.5</v>
      </c>
      <c r="M1973" s="198">
        <v>20.9</v>
      </c>
      <c r="N1973" s="206">
        <v>22.3</v>
      </c>
    </row>
    <row r="1974" spans="1:14">
      <c r="A1974" s="205" t="s">
        <v>1025</v>
      </c>
      <c r="B1974" s="197">
        <v>30</v>
      </c>
      <c r="C1974" s="198">
        <v>17.100000000000001</v>
      </c>
      <c r="D1974" s="198">
        <v>26.8</v>
      </c>
      <c r="E1974" s="198">
        <v>10.3</v>
      </c>
      <c r="F1974" s="198">
        <v>8.9</v>
      </c>
      <c r="G1974" s="198">
        <v>8.1999999999999993</v>
      </c>
      <c r="H1974" s="198">
        <v>1.1000000000000001</v>
      </c>
      <c r="I1974" s="198">
        <v>8.1999999999999993</v>
      </c>
      <c r="J1974" s="198"/>
      <c r="K1974" s="198">
        <v>9.5</v>
      </c>
      <c r="L1974" s="198">
        <v>13.1</v>
      </c>
      <c r="M1974" s="198">
        <v>20.9</v>
      </c>
      <c r="N1974" s="206">
        <v>21.1</v>
      </c>
    </row>
    <row r="1975" spans="1:14" ht="15" thickBot="1">
      <c r="A1975" s="213" t="s">
        <v>1025</v>
      </c>
      <c r="B1975" s="214">
        <v>31</v>
      </c>
      <c r="C1975" s="215">
        <v>17.7</v>
      </c>
      <c r="D1975" s="215">
        <v>28.4</v>
      </c>
      <c r="E1975" s="215"/>
      <c r="F1975" s="215">
        <v>9.6</v>
      </c>
      <c r="G1975" s="215"/>
      <c r="H1975" s="215">
        <v>-0.8</v>
      </c>
      <c r="I1975" s="215">
        <v>4</v>
      </c>
      <c r="J1975" s="215"/>
      <c r="K1975" s="215">
        <v>11.1</v>
      </c>
      <c r="L1975" s="215"/>
      <c r="M1975" s="215">
        <v>16.8</v>
      </c>
      <c r="N1975" s="216"/>
    </row>
    <row r="1976" spans="1:14">
      <c r="A1976" s="217" t="s">
        <v>652</v>
      </c>
      <c r="B1976" s="218" t="s">
        <v>211</v>
      </c>
      <c r="C1976" s="219">
        <v>0</v>
      </c>
      <c r="D1976" s="219">
        <v>0</v>
      </c>
      <c r="E1976" s="219">
        <v>12</v>
      </c>
      <c r="F1976" s="219">
        <v>26</v>
      </c>
      <c r="G1976" s="219">
        <v>26</v>
      </c>
      <c r="H1976" s="219">
        <v>31</v>
      </c>
      <c r="I1976" s="219">
        <v>31</v>
      </c>
      <c r="J1976" s="219">
        <v>29</v>
      </c>
      <c r="K1976" s="219">
        <v>31</v>
      </c>
      <c r="L1976" s="219">
        <v>25</v>
      </c>
      <c r="M1976" s="219">
        <v>6</v>
      </c>
      <c r="N1976" s="220">
        <v>1</v>
      </c>
    </row>
    <row r="1977" spans="1:14" ht="15" thickBot="1">
      <c r="A1977" s="209" t="s">
        <v>651</v>
      </c>
      <c r="B1977" s="210" t="s">
        <v>650</v>
      </c>
      <c r="C1977" s="211">
        <v>22.316129032258072</v>
      </c>
      <c r="D1977" s="211">
        <v>23.86774193548387</v>
      </c>
      <c r="E1977" s="211">
        <v>14.936666666666667</v>
      </c>
      <c r="F1977" s="211">
        <v>9.1999999999999993</v>
      </c>
      <c r="G1977" s="211">
        <v>7.7966666666666677</v>
      </c>
      <c r="H1977" s="211">
        <v>6.4225806451612915</v>
      </c>
      <c r="I1977" s="211">
        <v>1.0387096774193547</v>
      </c>
      <c r="J1977" s="211">
        <v>4.7379310344827585</v>
      </c>
      <c r="K1977" s="211">
        <v>5.2967741935483863</v>
      </c>
      <c r="L1977" s="211">
        <v>9.82</v>
      </c>
      <c r="M1977" s="211">
        <v>15.812903225806449</v>
      </c>
      <c r="N1977" s="212">
        <v>19.643333333333331</v>
      </c>
    </row>
    <row r="1978" spans="1:14">
      <c r="B1978" s="108"/>
      <c r="C1978" s="105"/>
      <c r="D1978" s="105"/>
      <c r="E1978" s="107"/>
      <c r="F1978" s="105"/>
      <c r="G1978" s="105"/>
      <c r="H1978" s="106"/>
      <c r="I1978" s="105"/>
      <c r="J1978" s="105"/>
      <c r="K1978" s="105"/>
      <c r="L1978" s="105"/>
      <c r="M1978" s="105"/>
      <c r="N1978" s="105"/>
    </row>
    <row r="1979" spans="1:14" ht="15" thickBot="1">
      <c r="A1979" s="96" t="s">
        <v>1160</v>
      </c>
      <c r="C1979" s="105"/>
      <c r="D1979" s="105"/>
      <c r="E1979" s="107"/>
      <c r="F1979" s="105"/>
      <c r="G1979" s="105"/>
      <c r="H1979" s="106"/>
      <c r="I1979" s="105"/>
      <c r="J1979" s="105"/>
      <c r="K1979" s="105"/>
      <c r="L1979" s="105"/>
      <c r="M1979" s="105"/>
      <c r="N1979" s="105"/>
    </row>
    <row r="1980" spans="1:14">
      <c r="A1980" s="109"/>
      <c r="B1980" s="233" t="s">
        <v>236</v>
      </c>
      <c r="C1980" s="234" t="s">
        <v>666</v>
      </c>
      <c r="D1980" s="234" t="s">
        <v>666</v>
      </c>
      <c r="E1980" s="234" t="s">
        <v>666</v>
      </c>
      <c r="F1980" s="234" t="s">
        <v>666</v>
      </c>
      <c r="G1980" s="234" t="s">
        <v>666</v>
      </c>
      <c r="H1980" s="234" t="s">
        <v>666</v>
      </c>
      <c r="I1980" s="234" t="s">
        <v>1108</v>
      </c>
      <c r="J1980" s="234" t="s">
        <v>1108</v>
      </c>
      <c r="K1980" s="234" t="s">
        <v>1108</v>
      </c>
      <c r="L1980" s="234" t="s">
        <v>1108</v>
      </c>
      <c r="M1980" s="234" t="s">
        <v>1108</v>
      </c>
      <c r="N1980" s="235" t="s">
        <v>1108</v>
      </c>
    </row>
    <row r="1981" spans="1:14" ht="15" thickBot="1">
      <c r="A1981" s="109"/>
      <c r="B1981" s="238" t="s">
        <v>195</v>
      </c>
      <c r="C1981" s="236" t="s">
        <v>665</v>
      </c>
      <c r="D1981" s="236" t="s">
        <v>664</v>
      </c>
      <c r="E1981" s="236" t="s">
        <v>663</v>
      </c>
      <c r="F1981" s="236" t="s">
        <v>662</v>
      </c>
      <c r="G1981" s="236" t="s">
        <v>661</v>
      </c>
      <c r="H1981" s="236" t="s">
        <v>660</v>
      </c>
      <c r="I1981" s="236" t="s">
        <v>659</v>
      </c>
      <c r="J1981" s="236" t="s">
        <v>658</v>
      </c>
      <c r="K1981" s="236" t="s">
        <v>657</v>
      </c>
      <c r="L1981" s="236" t="s">
        <v>656</v>
      </c>
      <c r="M1981" s="236" t="s">
        <v>655</v>
      </c>
      <c r="N1981" s="237" t="s">
        <v>654</v>
      </c>
    </row>
    <row r="1982" spans="1:14" ht="15" thickBot="1">
      <c r="A1982" s="195" t="s">
        <v>742</v>
      </c>
      <c r="B1982" s="196" t="s">
        <v>653</v>
      </c>
    </row>
    <row r="1983" spans="1:14">
      <c r="A1983" s="201" t="s">
        <v>1030</v>
      </c>
      <c r="B1983" s="202">
        <v>1</v>
      </c>
      <c r="C1983" s="203">
        <v>21.6</v>
      </c>
      <c r="D1983" s="203">
        <v>20.2</v>
      </c>
      <c r="E1983" s="203">
        <v>24</v>
      </c>
      <c r="F1983" s="203">
        <v>8.1</v>
      </c>
      <c r="G1983" s="203">
        <v>6.8</v>
      </c>
      <c r="H1983" s="203">
        <v>5.8</v>
      </c>
      <c r="I1983" s="203">
        <v>-0.6</v>
      </c>
      <c r="J1983" s="203">
        <v>9.1999999999999993</v>
      </c>
      <c r="K1983" s="203">
        <v>-2</v>
      </c>
      <c r="L1983" s="203">
        <v>2.2999999999999998</v>
      </c>
      <c r="M1983" s="203">
        <v>10.5</v>
      </c>
      <c r="N1983" s="204">
        <v>15.5</v>
      </c>
    </row>
    <row r="1984" spans="1:14">
      <c r="A1984" s="205" t="s">
        <v>1030</v>
      </c>
      <c r="B1984" s="197">
        <v>2</v>
      </c>
      <c r="C1984" s="198">
        <v>23.4</v>
      </c>
      <c r="D1984" s="198">
        <v>19.2</v>
      </c>
      <c r="E1984" s="198">
        <v>14.7</v>
      </c>
      <c r="F1984" s="198">
        <v>11.4</v>
      </c>
      <c r="G1984" s="198">
        <v>5.2</v>
      </c>
      <c r="H1984" s="198">
        <v>7.2</v>
      </c>
      <c r="I1984" s="198">
        <v>-2.4</v>
      </c>
      <c r="J1984" s="198">
        <v>8.5</v>
      </c>
      <c r="K1984" s="198">
        <v>2.5</v>
      </c>
      <c r="L1984" s="198">
        <v>8.1</v>
      </c>
      <c r="M1984" s="198">
        <v>10.8</v>
      </c>
      <c r="N1984" s="206">
        <v>14.6</v>
      </c>
    </row>
    <row r="1985" spans="1:14">
      <c r="A1985" s="205" t="s">
        <v>1030</v>
      </c>
      <c r="B1985" s="197">
        <v>3</v>
      </c>
      <c r="C1985" s="198">
        <v>25.1</v>
      </c>
      <c r="D1985" s="198">
        <v>22.4</v>
      </c>
      <c r="E1985" s="198">
        <v>14.9</v>
      </c>
      <c r="F1985" s="198">
        <v>13.3</v>
      </c>
      <c r="G1985" s="198">
        <v>3.7</v>
      </c>
      <c r="H1985" s="198">
        <v>4.5999999999999996</v>
      </c>
      <c r="I1985" s="198">
        <v>-7.3</v>
      </c>
      <c r="J1985" s="198">
        <v>2.2999999999999998</v>
      </c>
      <c r="K1985" s="198">
        <v>0.9</v>
      </c>
      <c r="L1985" s="198">
        <v>11.9</v>
      </c>
      <c r="M1985" s="198">
        <v>11.4</v>
      </c>
      <c r="N1985" s="206">
        <v>14.6</v>
      </c>
    </row>
    <row r="1986" spans="1:14">
      <c r="A1986" s="205" t="s">
        <v>1030</v>
      </c>
      <c r="B1986" s="197">
        <v>4</v>
      </c>
      <c r="C1986" s="198">
        <v>27.4</v>
      </c>
      <c r="D1986" s="198">
        <v>25.8</v>
      </c>
      <c r="E1986" s="198">
        <v>14.5</v>
      </c>
      <c r="F1986" s="198">
        <v>12.7</v>
      </c>
      <c r="G1986" s="198">
        <v>8.3000000000000007</v>
      </c>
      <c r="H1986" s="198">
        <v>4.8</v>
      </c>
      <c r="I1986" s="198">
        <v>-7</v>
      </c>
      <c r="J1986" s="198">
        <v>0.6</v>
      </c>
      <c r="K1986" s="198">
        <v>2</v>
      </c>
      <c r="L1986" s="198">
        <v>14.3</v>
      </c>
      <c r="M1986" s="198">
        <v>5.6</v>
      </c>
      <c r="N1986" s="206">
        <v>16.899999999999999</v>
      </c>
    </row>
    <row r="1987" spans="1:14">
      <c r="A1987" s="205" t="s">
        <v>1030</v>
      </c>
      <c r="B1987" s="197">
        <v>5</v>
      </c>
      <c r="C1987" s="198">
        <v>24.9</v>
      </c>
      <c r="D1987" s="198">
        <v>24.1</v>
      </c>
      <c r="E1987" s="198">
        <v>13</v>
      </c>
      <c r="F1987" s="198">
        <v>13.3</v>
      </c>
      <c r="G1987" s="198">
        <v>11.7</v>
      </c>
      <c r="H1987" s="198">
        <v>5.8</v>
      </c>
      <c r="I1987" s="198">
        <v>-1.3</v>
      </c>
      <c r="J1987" s="198">
        <v>2.2999999999999998</v>
      </c>
      <c r="K1987" s="198">
        <v>2.2000000000000002</v>
      </c>
      <c r="L1987" s="198">
        <v>17.3</v>
      </c>
      <c r="M1987" s="198">
        <v>10.8</v>
      </c>
      <c r="N1987" s="206">
        <v>19</v>
      </c>
    </row>
    <row r="1988" spans="1:14">
      <c r="A1988" s="205" t="s">
        <v>1030</v>
      </c>
      <c r="B1988" s="197">
        <v>6</v>
      </c>
      <c r="C1988" s="198">
        <v>23.2</v>
      </c>
      <c r="D1988" s="198">
        <v>27</v>
      </c>
      <c r="E1988" s="198">
        <v>10.3</v>
      </c>
      <c r="F1988" s="198">
        <v>13.2</v>
      </c>
      <c r="G1988" s="198">
        <v>13.3</v>
      </c>
      <c r="H1988" s="198">
        <v>7.1</v>
      </c>
      <c r="I1988" s="198">
        <v>-0.3</v>
      </c>
      <c r="J1988" s="198">
        <v>4.9000000000000004</v>
      </c>
      <c r="K1988" s="198">
        <v>1.2</v>
      </c>
      <c r="L1988" s="198">
        <v>9.9</v>
      </c>
      <c r="M1988" s="198">
        <v>15.1</v>
      </c>
      <c r="N1988" s="206">
        <v>18.899999999999999</v>
      </c>
    </row>
    <row r="1989" spans="1:14">
      <c r="A1989" s="205" t="s">
        <v>1030</v>
      </c>
      <c r="B1989" s="197">
        <v>7</v>
      </c>
      <c r="C1989" s="198">
        <v>27.7</v>
      </c>
      <c r="D1989" s="198">
        <v>29.6</v>
      </c>
      <c r="E1989" s="198">
        <v>10.1</v>
      </c>
      <c r="F1989" s="198">
        <v>13</v>
      </c>
      <c r="G1989" s="198">
        <v>13.9</v>
      </c>
      <c r="H1989" s="198">
        <v>8.6</v>
      </c>
      <c r="I1989" s="198">
        <v>0</v>
      </c>
      <c r="J1989" s="198">
        <v>3.3</v>
      </c>
      <c r="K1989" s="198">
        <v>1</v>
      </c>
      <c r="L1989" s="198">
        <v>9.8000000000000007</v>
      </c>
      <c r="M1989" s="198">
        <v>14.7</v>
      </c>
      <c r="N1989" s="206">
        <v>17.5</v>
      </c>
    </row>
    <row r="1990" spans="1:14">
      <c r="A1990" s="205" t="s">
        <v>1030</v>
      </c>
      <c r="B1990" s="197">
        <v>8</v>
      </c>
      <c r="C1990" s="198">
        <v>17.7</v>
      </c>
      <c r="D1990" s="198">
        <v>29.2</v>
      </c>
      <c r="E1990" s="198">
        <v>11</v>
      </c>
      <c r="F1990" s="198">
        <v>11.8</v>
      </c>
      <c r="G1990" s="198">
        <v>12.8</v>
      </c>
      <c r="H1990" s="198">
        <v>1.2</v>
      </c>
      <c r="I1990" s="198">
        <v>2</v>
      </c>
      <c r="J1990" s="198">
        <v>5.2</v>
      </c>
      <c r="K1990" s="198">
        <v>0</v>
      </c>
      <c r="L1990" s="198">
        <v>6.9</v>
      </c>
      <c r="M1990" s="198">
        <v>13.3</v>
      </c>
      <c r="N1990" s="206">
        <v>18</v>
      </c>
    </row>
    <row r="1991" spans="1:14">
      <c r="A1991" s="205" t="s">
        <v>1030</v>
      </c>
      <c r="B1991" s="197">
        <v>9</v>
      </c>
      <c r="C1991" s="198">
        <v>13.4</v>
      </c>
      <c r="D1991" s="198">
        <v>25.4</v>
      </c>
      <c r="E1991" s="198">
        <v>9.9</v>
      </c>
      <c r="F1991" s="198">
        <v>10.6</v>
      </c>
      <c r="G1991" s="198">
        <v>13.3</v>
      </c>
      <c r="H1991" s="198">
        <v>2.7</v>
      </c>
      <c r="I1991" s="198">
        <v>0.9</v>
      </c>
      <c r="J1991" s="198">
        <v>7.2</v>
      </c>
      <c r="K1991" s="198">
        <v>0.4</v>
      </c>
      <c r="L1991" s="198">
        <v>5</v>
      </c>
      <c r="M1991" s="198">
        <v>14.2</v>
      </c>
      <c r="N1991" s="206">
        <v>14.9</v>
      </c>
    </row>
    <row r="1992" spans="1:14">
      <c r="A1992" s="205" t="s">
        <v>1030</v>
      </c>
      <c r="B1992" s="197">
        <v>10</v>
      </c>
      <c r="C1992" s="198">
        <v>14.6</v>
      </c>
      <c r="D1992" s="198">
        <v>27.3</v>
      </c>
      <c r="E1992" s="198">
        <v>9.1999999999999993</v>
      </c>
      <c r="F1992" s="198">
        <v>6.8</v>
      </c>
      <c r="G1992" s="198">
        <v>13</v>
      </c>
      <c r="H1992" s="198">
        <v>1</v>
      </c>
      <c r="I1992" s="198">
        <v>1.9</v>
      </c>
      <c r="J1992" s="198">
        <v>1.6</v>
      </c>
      <c r="K1992" s="198">
        <v>3.4</v>
      </c>
      <c r="L1992" s="198">
        <v>4.5</v>
      </c>
      <c r="M1992" s="198">
        <v>14.8</v>
      </c>
      <c r="N1992" s="206">
        <v>16.5</v>
      </c>
    </row>
    <row r="1993" spans="1:14">
      <c r="A1993" s="205" t="s">
        <v>1030</v>
      </c>
      <c r="B1993" s="197">
        <v>11</v>
      </c>
      <c r="C1993" s="198">
        <v>18.3</v>
      </c>
      <c r="D1993" s="198">
        <v>27</v>
      </c>
      <c r="E1993" s="198">
        <v>13</v>
      </c>
      <c r="F1993" s="198">
        <v>3.1</v>
      </c>
      <c r="G1993" s="198">
        <v>12.1</v>
      </c>
      <c r="H1993" s="198">
        <v>2.1</v>
      </c>
      <c r="I1993" s="198">
        <v>3.1</v>
      </c>
      <c r="J1993" s="198">
        <v>1.6</v>
      </c>
      <c r="K1993" s="198">
        <v>2.4</v>
      </c>
      <c r="L1993" s="198">
        <v>7.2</v>
      </c>
      <c r="M1993" s="198">
        <v>14.4</v>
      </c>
      <c r="N1993" s="206">
        <v>15.7</v>
      </c>
    </row>
    <row r="1994" spans="1:14">
      <c r="A1994" s="205" t="s">
        <v>1030</v>
      </c>
      <c r="B1994" s="197">
        <v>12</v>
      </c>
      <c r="C1994" s="198">
        <v>22.4</v>
      </c>
      <c r="D1994" s="198">
        <v>27.3</v>
      </c>
      <c r="E1994" s="198">
        <v>15.5</v>
      </c>
      <c r="F1994" s="198">
        <v>2.1</v>
      </c>
      <c r="G1994" s="198">
        <v>8.5</v>
      </c>
      <c r="H1994" s="198">
        <v>4.3</v>
      </c>
      <c r="I1994" s="198">
        <v>2.7</v>
      </c>
      <c r="J1994" s="198">
        <v>0.5</v>
      </c>
      <c r="K1994" s="198">
        <v>1.2</v>
      </c>
      <c r="L1994" s="198">
        <v>11.3</v>
      </c>
      <c r="M1994" s="198">
        <v>11.4</v>
      </c>
      <c r="N1994" s="206">
        <v>14</v>
      </c>
    </row>
    <row r="1995" spans="1:14">
      <c r="A1995" s="205" t="s">
        <v>1030</v>
      </c>
      <c r="B1995" s="197">
        <v>13</v>
      </c>
      <c r="C1995" s="198">
        <v>16.899999999999999</v>
      </c>
      <c r="D1995" s="198">
        <v>27</v>
      </c>
      <c r="E1995" s="198">
        <v>17.100000000000001</v>
      </c>
      <c r="F1995" s="198">
        <v>0.8</v>
      </c>
      <c r="G1995" s="198">
        <v>8.4</v>
      </c>
      <c r="H1995" s="198">
        <v>3.7</v>
      </c>
      <c r="I1995" s="198">
        <v>1.3</v>
      </c>
      <c r="J1995" s="198">
        <v>1.6</v>
      </c>
      <c r="K1995" s="198">
        <v>1</v>
      </c>
      <c r="L1995" s="198">
        <v>11.3</v>
      </c>
      <c r="M1995" s="198">
        <v>13.7</v>
      </c>
      <c r="N1995" s="206">
        <v>15.4</v>
      </c>
    </row>
    <row r="1996" spans="1:14">
      <c r="A1996" s="205" t="s">
        <v>1030</v>
      </c>
      <c r="B1996" s="197">
        <v>14</v>
      </c>
      <c r="C1996" s="198">
        <v>18.399999999999999</v>
      </c>
      <c r="D1996" s="198">
        <v>26.6</v>
      </c>
      <c r="E1996" s="198">
        <v>14.1</v>
      </c>
      <c r="F1996" s="198">
        <v>3.4</v>
      </c>
      <c r="G1996" s="198">
        <v>5.2</v>
      </c>
      <c r="H1996" s="198">
        <v>2.1</v>
      </c>
      <c r="I1996" s="198">
        <v>-0.3</v>
      </c>
      <c r="J1996" s="198">
        <v>5.0999999999999996</v>
      </c>
      <c r="K1996" s="198">
        <v>1.5</v>
      </c>
      <c r="L1996" s="198">
        <v>7.9</v>
      </c>
      <c r="M1996" s="198">
        <v>10.199999999999999</v>
      </c>
      <c r="N1996" s="206">
        <v>16.600000000000001</v>
      </c>
    </row>
    <row r="1997" spans="1:14">
      <c r="A1997" s="205" t="s">
        <v>1030</v>
      </c>
      <c r="B1997" s="197">
        <v>15</v>
      </c>
      <c r="C1997" s="198">
        <v>19.3</v>
      </c>
      <c r="D1997" s="198">
        <v>22.8</v>
      </c>
      <c r="E1997" s="198">
        <v>15.1</v>
      </c>
      <c r="F1997" s="198">
        <v>8.1999999999999993</v>
      </c>
      <c r="G1997" s="198">
        <v>8.4</v>
      </c>
      <c r="H1997" s="198">
        <v>3.4</v>
      </c>
      <c r="I1997" s="198">
        <v>-1</v>
      </c>
      <c r="J1997" s="198">
        <v>3.6</v>
      </c>
      <c r="K1997" s="198">
        <v>0.4</v>
      </c>
      <c r="L1997" s="198">
        <v>7.6</v>
      </c>
      <c r="M1997" s="198">
        <v>6.1</v>
      </c>
      <c r="N1997" s="206">
        <v>14.3</v>
      </c>
    </row>
    <row r="1998" spans="1:14">
      <c r="A1998" s="205" t="s">
        <v>1030</v>
      </c>
      <c r="B1998" s="197">
        <v>16</v>
      </c>
      <c r="C1998" s="198">
        <v>23.4</v>
      </c>
      <c r="D1998" s="198">
        <v>19.7</v>
      </c>
      <c r="E1998" s="198">
        <v>19</v>
      </c>
      <c r="F1998" s="198">
        <v>5.4</v>
      </c>
      <c r="G1998" s="198">
        <v>10.9</v>
      </c>
      <c r="H1998" s="198">
        <v>2.9</v>
      </c>
      <c r="I1998" s="198">
        <v>-3.2</v>
      </c>
      <c r="J1998" s="198">
        <v>-0.6</v>
      </c>
      <c r="K1998" s="198">
        <v>1</v>
      </c>
      <c r="L1998" s="198">
        <v>10.199999999999999</v>
      </c>
      <c r="M1998" s="198">
        <v>7</v>
      </c>
      <c r="N1998" s="206">
        <v>16.8</v>
      </c>
    </row>
    <row r="1999" spans="1:14">
      <c r="A1999" s="205" t="s">
        <v>1030</v>
      </c>
      <c r="B1999" s="197">
        <v>17</v>
      </c>
      <c r="C1999" s="198">
        <v>25.4</v>
      </c>
      <c r="D1999" s="198">
        <v>15</v>
      </c>
      <c r="E1999" s="198">
        <v>19.600000000000001</v>
      </c>
      <c r="F1999" s="198">
        <v>4.8</v>
      </c>
      <c r="G1999" s="198">
        <v>10.5</v>
      </c>
      <c r="H1999" s="198">
        <v>8.6999999999999993</v>
      </c>
      <c r="I1999" s="198">
        <v>-4</v>
      </c>
      <c r="J1999" s="198">
        <v>-0.3</v>
      </c>
      <c r="K1999" s="198">
        <v>3.7</v>
      </c>
      <c r="L1999" s="198">
        <v>9.1999999999999993</v>
      </c>
      <c r="M1999" s="198">
        <v>7.8</v>
      </c>
      <c r="N1999" s="206">
        <v>12.8</v>
      </c>
    </row>
    <row r="2000" spans="1:14">
      <c r="A2000" s="205" t="s">
        <v>1030</v>
      </c>
      <c r="B2000" s="197">
        <v>18</v>
      </c>
      <c r="C2000" s="198">
        <v>26.3</v>
      </c>
      <c r="D2000" s="198">
        <v>13.7</v>
      </c>
      <c r="E2000" s="198">
        <v>14.3</v>
      </c>
      <c r="F2000" s="198">
        <v>5.4</v>
      </c>
      <c r="G2000" s="198">
        <v>11.1</v>
      </c>
      <c r="H2000" s="198">
        <v>8.6999999999999993</v>
      </c>
      <c r="I2000" s="198">
        <v>-7.6</v>
      </c>
      <c r="J2000" s="198">
        <v>-0.1</v>
      </c>
      <c r="K2000" s="198">
        <v>6</v>
      </c>
      <c r="L2000" s="198">
        <v>6.7</v>
      </c>
      <c r="M2000" s="198">
        <v>11.8</v>
      </c>
      <c r="N2000" s="206">
        <v>16.2</v>
      </c>
    </row>
    <row r="2001" spans="1:14">
      <c r="A2001" s="205" t="s">
        <v>1030</v>
      </c>
      <c r="B2001" s="197">
        <v>19</v>
      </c>
      <c r="C2001" s="198">
        <v>25.4</v>
      </c>
      <c r="D2001" s="198">
        <v>14.1</v>
      </c>
      <c r="E2001" s="198">
        <v>15.4</v>
      </c>
      <c r="F2001" s="198">
        <v>5.7</v>
      </c>
      <c r="G2001" s="198">
        <v>9.3000000000000007</v>
      </c>
      <c r="H2001" s="198">
        <v>7.1</v>
      </c>
      <c r="I2001" s="198">
        <v>-10.1</v>
      </c>
      <c r="J2001" s="198">
        <v>1.1000000000000001</v>
      </c>
      <c r="K2001" s="198">
        <v>2.2999999999999998</v>
      </c>
      <c r="L2001" s="198">
        <v>7.5</v>
      </c>
      <c r="M2001" s="198">
        <v>14</v>
      </c>
      <c r="N2001" s="206">
        <v>15.4</v>
      </c>
    </row>
    <row r="2002" spans="1:14">
      <c r="A2002" s="205" t="s">
        <v>1030</v>
      </c>
      <c r="B2002" s="197">
        <v>20</v>
      </c>
      <c r="C2002" s="198">
        <v>21.6</v>
      </c>
      <c r="D2002" s="198">
        <v>14.9</v>
      </c>
      <c r="E2002" s="198">
        <v>10.6</v>
      </c>
      <c r="F2002" s="198">
        <v>5.3</v>
      </c>
      <c r="G2002" s="198">
        <v>3.5</v>
      </c>
      <c r="H2002" s="198">
        <v>2.1</v>
      </c>
      <c r="I2002" s="198">
        <v>-4.3</v>
      </c>
      <c r="J2002" s="198">
        <v>0.9</v>
      </c>
      <c r="K2002" s="198">
        <v>3</v>
      </c>
      <c r="L2002" s="198">
        <v>6.8</v>
      </c>
      <c r="M2002" s="198">
        <v>14.4</v>
      </c>
      <c r="N2002" s="206">
        <v>15.2</v>
      </c>
    </row>
    <row r="2003" spans="1:14">
      <c r="A2003" s="205" t="s">
        <v>1030</v>
      </c>
      <c r="B2003" s="197">
        <v>21</v>
      </c>
      <c r="C2003" s="198">
        <v>25.7</v>
      </c>
      <c r="D2003" s="198">
        <v>17.8</v>
      </c>
      <c r="E2003" s="198">
        <v>11.2</v>
      </c>
      <c r="F2003" s="198">
        <v>6.9</v>
      </c>
      <c r="G2003" s="198">
        <v>1.6</v>
      </c>
      <c r="H2003" s="198">
        <v>4.4000000000000004</v>
      </c>
      <c r="I2003" s="198">
        <v>-6.4</v>
      </c>
      <c r="J2003" s="198">
        <v>9.1999999999999993</v>
      </c>
      <c r="K2003" s="198">
        <v>4.3</v>
      </c>
      <c r="L2003" s="198">
        <v>10</v>
      </c>
      <c r="M2003" s="198">
        <v>17.3</v>
      </c>
      <c r="N2003" s="206">
        <v>16.600000000000001</v>
      </c>
    </row>
    <row r="2004" spans="1:14">
      <c r="A2004" s="205" t="s">
        <v>1030</v>
      </c>
      <c r="B2004" s="197">
        <v>22</v>
      </c>
      <c r="C2004" s="198">
        <v>29.5</v>
      </c>
      <c r="D2004" s="198">
        <v>17.2</v>
      </c>
      <c r="E2004" s="198">
        <v>13.6</v>
      </c>
      <c r="F2004" s="198">
        <v>8</v>
      </c>
      <c r="G2004" s="198">
        <v>-0.5</v>
      </c>
      <c r="H2004" s="198">
        <v>8.8000000000000007</v>
      </c>
      <c r="I2004" s="198">
        <v>-9</v>
      </c>
      <c r="J2004" s="198">
        <v>8.9</v>
      </c>
      <c r="K2004" s="198">
        <v>3.6</v>
      </c>
      <c r="L2004" s="198">
        <v>10.5</v>
      </c>
      <c r="M2004" s="198">
        <v>20.399999999999999</v>
      </c>
      <c r="N2004" s="206">
        <v>19.899999999999999</v>
      </c>
    </row>
    <row r="2005" spans="1:14">
      <c r="A2005" s="205" t="s">
        <v>1030</v>
      </c>
      <c r="B2005" s="197">
        <v>23</v>
      </c>
      <c r="C2005" s="198">
        <v>21.1</v>
      </c>
      <c r="D2005" s="198">
        <v>17</v>
      </c>
      <c r="E2005" s="198">
        <v>10.9</v>
      </c>
      <c r="F2005" s="198">
        <v>8.5</v>
      </c>
      <c r="G2005" s="198">
        <v>-1.1000000000000001</v>
      </c>
      <c r="H2005" s="198">
        <v>8.6999999999999993</v>
      </c>
      <c r="I2005" s="198">
        <v>-0.9</v>
      </c>
      <c r="J2005" s="198">
        <v>0.7</v>
      </c>
      <c r="K2005" s="198">
        <v>2.6</v>
      </c>
      <c r="L2005" s="198">
        <v>5.2</v>
      </c>
      <c r="M2005" s="198">
        <v>16</v>
      </c>
      <c r="N2005" s="206">
        <v>24.6</v>
      </c>
    </row>
    <row r="2006" spans="1:14">
      <c r="A2006" s="205" t="s">
        <v>1030</v>
      </c>
      <c r="B2006" s="197">
        <v>24</v>
      </c>
      <c r="C2006" s="198">
        <v>22.6</v>
      </c>
      <c r="D2006" s="198">
        <v>20.5</v>
      </c>
      <c r="E2006" s="198">
        <v>11.7</v>
      </c>
      <c r="F2006" s="198">
        <v>8</v>
      </c>
      <c r="G2006" s="198">
        <v>-1.3</v>
      </c>
      <c r="H2006" s="198">
        <v>6.9</v>
      </c>
      <c r="I2006" s="198">
        <v>3.1</v>
      </c>
      <c r="J2006" s="198">
        <v>-0.4</v>
      </c>
      <c r="K2006" s="198">
        <v>3.5</v>
      </c>
      <c r="L2006" s="198">
        <v>1.7</v>
      </c>
      <c r="M2006" s="198">
        <v>13.6</v>
      </c>
      <c r="N2006" s="206">
        <v>25.2</v>
      </c>
    </row>
    <row r="2007" spans="1:14">
      <c r="A2007" s="205" t="s">
        <v>1030</v>
      </c>
      <c r="B2007" s="197">
        <v>25</v>
      </c>
      <c r="C2007" s="198">
        <v>17.100000000000001</v>
      </c>
      <c r="D2007" s="198">
        <v>16.5</v>
      </c>
      <c r="E2007" s="198">
        <v>13.5</v>
      </c>
      <c r="F2007" s="198">
        <v>10</v>
      </c>
      <c r="G2007" s="198">
        <v>-0.2</v>
      </c>
      <c r="H2007" s="198">
        <v>9.5</v>
      </c>
      <c r="I2007" s="198">
        <v>6.2</v>
      </c>
      <c r="J2007" s="198">
        <v>-0.5</v>
      </c>
      <c r="K2007" s="198">
        <v>3.8</v>
      </c>
      <c r="L2007" s="198">
        <v>2.9</v>
      </c>
      <c r="M2007" s="198">
        <v>13.9</v>
      </c>
      <c r="N2007" s="206">
        <v>21.9</v>
      </c>
    </row>
    <row r="2008" spans="1:14">
      <c r="A2008" s="205" t="s">
        <v>1030</v>
      </c>
      <c r="B2008" s="197">
        <v>26</v>
      </c>
      <c r="C2008" s="198">
        <v>17.2</v>
      </c>
      <c r="D2008" s="198">
        <v>19.399999999999999</v>
      </c>
      <c r="E2008" s="198">
        <v>11.4</v>
      </c>
      <c r="F2008" s="198">
        <v>9.1</v>
      </c>
      <c r="G2008" s="198">
        <v>1.4</v>
      </c>
      <c r="H2008" s="198">
        <v>10</v>
      </c>
      <c r="I2008" s="198">
        <v>7.8</v>
      </c>
      <c r="J2008" s="198">
        <v>-2.1</v>
      </c>
      <c r="K2008" s="198">
        <v>4</v>
      </c>
      <c r="L2008" s="198">
        <v>2.2999999999999998</v>
      </c>
      <c r="M2008" s="198">
        <v>15.2</v>
      </c>
      <c r="N2008" s="206">
        <v>17.5</v>
      </c>
    </row>
    <row r="2009" spans="1:14">
      <c r="A2009" s="205" t="s">
        <v>1030</v>
      </c>
      <c r="B2009" s="197">
        <v>27</v>
      </c>
      <c r="C2009" s="198">
        <v>16.5</v>
      </c>
      <c r="D2009" s="198">
        <v>23.5</v>
      </c>
      <c r="E2009" s="198">
        <v>10.3</v>
      </c>
      <c r="F2009" s="198">
        <v>8</v>
      </c>
      <c r="G2009" s="198">
        <v>0.7</v>
      </c>
      <c r="H2009" s="198">
        <v>8.8000000000000007</v>
      </c>
      <c r="I2009" s="198">
        <v>10.1</v>
      </c>
      <c r="J2009" s="198">
        <v>-1.7</v>
      </c>
      <c r="K2009" s="198">
        <v>7.4</v>
      </c>
      <c r="L2009" s="198">
        <v>2.8</v>
      </c>
      <c r="M2009" s="198">
        <v>16.600000000000001</v>
      </c>
      <c r="N2009" s="206">
        <v>15.3</v>
      </c>
    </row>
    <row r="2010" spans="1:14">
      <c r="A2010" s="205" t="s">
        <v>1030</v>
      </c>
      <c r="B2010" s="197">
        <v>28</v>
      </c>
      <c r="C2010" s="198">
        <v>17.8</v>
      </c>
      <c r="D2010" s="198">
        <v>24.2</v>
      </c>
      <c r="E2010" s="198">
        <v>10.7</v>
      </c>
      <c r="F2010" s="198">
        <v>6.9</v>
      </c>
      <c r="G2010" s="198">
        <v>0</v>
      </c>
      <c r="H2010" s="198">
        <v>7.9</v>
      </c>
      <c r="I2010" s="198">
        <v>5.7</v>
      </c>
      <c r="J2010" s="198">
        <v>0.3</v>
      </c>
      <c r="K2010" s="198">
        <v>8.6999999999999993</v>
      </c>
      <c r="L2010" s="198">
        <v>3.1</v>
      </c>
      <c r="M2010" s="198">
        <v>16</v>
      </c>
      <c r="N2010" s="206">
        <v>18.100000000000001</v>
      </c>
    </row>
    <row r="2011" spans="1:14">
      <c r="A2011" s="205" t="s">
        <v>1030</v>
      </c>
      <c r="B2011" s="197">
        <v>29</v>
      </c>
      <c r="C2011" s="198">
        <v>14.3</v>
      </c>
      <c r="D2011" s="198">
        <v>23.2</v>
      </c>
      <c r="E2011" s="198">
        <v>8.6</v>
      </c>
      <c r="F2011" s="198">
        <v>7.1</v>
      </c>
      <c r="G2011" s="198">
        <v>3.9</v>
      </c>
      <c r="H2011" s="198">
        <v>3.8</v>
      </c>
      <c r="I2011" s="198">
        <v>5.6</v>
      </c>
      <c r="J2011" s="198">
        <v>0.2</v>
      </c>
      <c r="K2011" s="198">
        <v>7.3</v>
      </c>
      <c r="L2011" s="198">
        <v>6.7</v>
      </c>
      <c r="M2011" s="198">
        <v>18.5</v>
      </c>
      <c r="N2011" s="206">
        <v>20.100000000000001</v>
      </c>
    </row>
    <row r="2012" spans="1:14">
      <c r="A2012" s="205" t="s">
        <v>1030</v>
      </c>
      <c r="B2012" s="197">
        <v>30</v>
      </c>
      <c r="C2012" s="198">
        <v>15.2</v>
      </c>
      <c r="D2012" s="198">
        <v>25.9</v>
      </c>
      <c r="E2012" s="198">
        <v>7.9</v>
      </c>
      <c r="F2012" s="198">
        <v>6.7</v>
      </c>
      <c r="G2012" s="198">
        <v>5.7</v>
      </c>
      <c r="H2012" s="198">
        <v>-0.8</v>
      </c>
      <c r="I2012" s="198">
        <v>5.7</v>
      </c>
      <c r="J2012" s="198"/>
      <c r="K2012" s="198">
        <v>7.3</v>
      </c>
      <c r="L2012" s="198">
        <v>11.3</v>
      </c>
      <c r="M2012" s="198">
        <v>17.600000000000001</v>
      </c>
      <c r="N2012" s="206">
        <v>18.399999999999999</v>
      </c>
    </row>
    <row r="2013" spans="1:14" ht="15" thickBot="1">
      <c r="A2013" s="213" t="s">
        <v>1030</v>
      </c>
      <c r="B2013" s="214">
        <v>31</v>
      </c>
      <c r="C2013" s="215">
        <v>16.7</v>
      </c>
      <c r="D2013" s="215">
        <v>27.2</v>
      </c>
      <c r="E2013" s="215"/>
      <c r="F2013" s="215">
        <v>8.6999999999999993</v>
      </c>
      <c r="G2013" s="215"/>
      <c r="H2013" s="215">
        <v>-3.7</v>
      </c>
      <c r="I2013" s="215">
        <v>1.6</v>
      </c>
      <c r="J2013" s="215"/>
      <c r="K2013" s="215">
        <v>10.8</v>
      </c>
      <c r="L2013" s="215"/>
      <c r="M2013" s="215">
        <v>14.2</v>
      </c>
      <c r="N2013" s="216"/>
    </row>
    <row r="2014" spans="1:14">
      <c r="A2014" s="217" t="s">
        <v>652</v>
      </c>
      <c r="B2014" s="218" t="s">
        <v>211</v>
      </c>
      <c r="C2014" s="219">
        <v>0</v>
      </c>
      <c r="D2014" s="219">
        <v>0</v>
      </c>
      <c r="E2014" s="219">
        <v>15</v>
      </c>
      <c r="F2014" s="219">
        <v>27</v>
      </c>
      <c r="G2014" s="219">
        <v>27</v>
      </c>
      <c r="H2014" s="219">
        <v>31</v>
      </c>
      <c r="I2014" s="219">
        <v>31</v>
      </c>
      <c r="J2014" s="219">
        <v>29</v>
      </c>
      <c r="K2014" s="219">
        <v>31</v>
      </c>
      <c r="L2014" s="219">
        <v>29</v>
      </c>
      <c r="M2014" s="219">
        <v>11</v>
      </c>
      <c r="N2014" s="220">
        <v>2</v>
      </c>
    </row>
    <row r="2015" spans="1:14" ht="15" thickBot="1">
      <c r="A2015" s="209" t="s">
        <v>651</v>
      </c>
      <c r="B2015" s="210" t="s">
        <v>650</v>
      </c>
      <c r="C2015" s="211">
        <v>20.970967741935485</v>
      </c>
      <c r="D2015" s="211">
        <v>22.280645161290323</v>
      </c>
      <c r="E2015" s="211">
        <v>13.169999999999996</v>
      </c>
      <c r="F2015" s="211">
        <v>7.9451612903225799</v>
      </c>
      <c r="G2015" s="211">
        <v>6.67</v>
      </c>
      <c r="H2015" s="211">
        <v>5.1032258064516149</v>
      </c>
      <c r="I2015" s="211">
        <v>-0.25806451612903208</v>
      </c>
      <c r="J2015" s="211">
        <v>2.5206896551724145</v>
      </c>
      <c r="K2015" s="211">
        <v>3.141935483870967</v>
      </c>
      <c r="L2015" s="211">
        <v>7.7399999999999993</v>
      </c>
      <c r="M2015" s="211">
        <v>13.267741935483871</v>
      </c>
      <c r="N2015" s="212">
        <v>17.213333333333331</v>
      </c>
    </row>
    <row r="2016" spans="1:14">
      <c r="B2016" s="108"/>
      <c r="C2016" s="105"/>
      <c r="D2016" s="105"/>
      <c r="E2016" s="107"/>
      <c r="F2016" s="105"/>
      <c r="G2016" s="105"/>
      <c r="H2016" s="106"/>
      <c r="I2016" s="105"/>
      <c r="J2016" s="105"/>
      <c r="K2016" s="105"/>
      <c r="L2016" s="105"/>
      <c r="M2016" s="105"/>
      <c r="N2016" s="105"/>
    </row>
    <row r="2017" spans="1:14" ht="15" thickBot="1">
      <c r="A2017" s="96" t="s">
        <v>1161</v>
      </c>
      <c r="C2017" s="105"/>
      <c r="D2017" s="105"/>
      <c r="E2017" s="107"/>
      <c r="F2017" s="105"/>
      <c r="G2017" s="105"/>
      <c r="H2017" s="106"/>
      <c r="I2017" s="105"/>
      <c r="J2017" s="105"/>
      <c r="K2017" s="105"/>
      <c r="L2017" s="105"/>
      <c r="M2017" s="105"/>
      <c r="N2017" s="105"/>
    </row>
    <row r="2018" spans="1:14">
      <c r="A2018" s="109"/>
      <c r="B2018" s="233" t="s">
        <v>236</v>
      </c>
      <c r="C2018" s="234" t="s">
        <v>666</v>
      </c>
      <c r="D2018" s="234" t="s">
        <v>666</v>
      </c>
      <c r="E2018" s="234" t="s">
        <v>666</v>
      </c>
      <c r="F2018" s="234" t="s">
        <v>666</v>
      </c>
      <c r="G2018" s="234" t="s">
        <v>666</v>
      </c>
      <c r="H2018" s="234" t="s">
        <v>666</v>
      </c>
      <c r="I2018" s="234" t="s">
        <v>1108</v>
      </c>
      <c r="J2018" s="234" t="s">
        <v>1108</v>
      </c>
      <c r="K2018" s="234" t="s">
        <v>1108</v>
      </c>
      <c r="L2018" s="234" t="s">
        <v>1108</v>
      </c>
      <c r="M2018" s="234" t="s">
        <v>1108</v>
      </c>
      <c r="N2018" s="235" t="s">
        <v>1108</v>
      </c>
    </row>
    <row r="2019" spans="1:14" ht="15" thickBot="1">
      <c r="A2019" s="109"/>
      <c r="B2019" s="238" t="s">
        <v>195</v>
      </c>
      <c r="C2019" s="236" t="s">
        <v>665</v>
      </c>
      <c r="D2019" s="236" t="s">
        <v>664</v>
      </c>
      <c r="E2019" s="236" t="s">
        <v>663</v>
      </c>
      <c r="F2019" s="236" t="s">
        <v>662</v>
      </c>
      <c r="G2019" s="236" t="s">
        <v>661</v>
      </c>
      <c r="H2019" s="236" t="s">
        <v>660</v>
      </c>
      <c r="I2019" s="236" t="s">
        <v>659</v>
      </c>
      <c r="J2019" s="236" t="s">
        <v>658</v>
      </c>
      <c r="K2019" s="236" t="s">
        <v>657</v>
      </c>
      <c r="L2019" s="236" t="s">
        <v>656</v>
      </c>
      <c r="M2019" s="236" t="s">
        <v>655</v>
      </c>
      <c r="N2019" s="237" t="s">
        <v>654</v>
      </c>
    </row>
    <row r="2020" spans="1:14" ht="15" thickBot="1">
      <c r="A2020" s="195" t="s">
        <v>742</v>
      </c>
      <c r="B2020" s="196" t="s">
        <v>653</v>
      </c>
    </row>
    <row r="2021" spans="1:14">
      <c r="A2021" s="201" t="s">
        <v>1034</v>
      </c>
      <c r="B2021" s="202">
        <v>1</v>
      </c>
      <c r="C2021" s="203">
        <v>21.5</v>
      </c>
      <c r="D2021" s="203">
        <v>21</v>
      </c>
      <c r="E2021" s="203">
        <v>23.9</v>
      </c>
      <c r="F2021" s="203">
        <v>10.199999999999999</v>
      </c>
      <c r="G2021" s="203">
        <v>7.9</v>
      </c>
      <c r="H2021" s="203">
        <v>3.3</v>
      </c>
      <c r="I2021" s="203">
        <v>-2.2000000000000002</v>
      </c>
      <c r="J2021" s="203">
        <v>5.3</v>
      </c>
      <c r="K2021" s="203">
        <v>-1.3</v>
      </c>
      <c r="L2021" s="203">
        <v>3.5</v>
      </c>
      <c r="M2021" s="203">
        <v>11.7</v>
      </c>
      <c r="N2021" s="204">
        <v>18.100000000000001</v>
      </c>
    </row>
    <row r="2022" spans="1:14">
      <c r="A2022" s="205" t="s">
        <v>1034</v>
      </c>
      <c r="B2022" s="197">
        <v>2</v>
      </c>
      <c r="C2022" s="198">
        <v>23.1</v>
      </c>
      <c r="D2022" s="198">
        <v>19.8</v>
      </c>
      <c r="E2022" s="198">
        <v>15.6</v>
      </c>
      <c r="F2022" s="198">
        <v>12.9</v>
      </c>
      <c r="G2022" s="198">
        <v>5.5</v>
      </c>
      <c r="H2022" s="198">
        <v>5.3</v>
      </c>
      <c r="I2022" s="198">
        <v>-3.4</v>
      </c>
      <c r="J2022" s="198">
        <v>8.9</v>
      </c>
      <c r="K2022" s="198">
        <v>0.7</v>
      </c>
      <c r="L2022" s="198">
        <v>9</v>
      </c>
      <c r="M2022" s="198">
        <v>11.8</v>
      </c>
      <c r="N2022" s="206">
        <v>16.3</v>
      </c>
    </row>
    <row r="2023" spans="1:14">
      <c r="A2023" s="205" t="s">
        <v>1034</v>
      </c>
      <c r="B2023" s="197">
        <v>3</v>
      </c>
      <c r="C2023" s="198">
        <v>23</v>
      </c>
      <c r="D2023" s="198">
        <v>23</v>
      </c>
      <c r="E2023" s="198">
        <v>17.2</v>
      </c>
      <c r="F2023" s="198">
        <v>14.6</v>
      </c>
      <c r="G2023" s="198">
        <v>5.8</v>
      </c>
      <c r="H2023" s="198">
        <v>5</v>
      </c>
      <c r="I2023" s="198">
        <v>-6.4</v>
      </c>
      <c r="J2023" s="198">
        <v>2.2999999999999998</v>
      </c>
      <c r="K2023" s="198">
        <v>1.7</v>
      </c>
      <c r="L2023" s="198">
        <v>11.8</v>
      </c>
      <c r="M2023" s="198">
        <v>11.1</v>
      </c>
      <c r="N2023" s="206">
        <v>16.600000000000001</v>
      </c>
    </row>
    <row r="2024" spans="1:14">
      <c r="A2024" s="205" t="s">
        <v>1034</v>
      </c>
      <c r="B2024" s="197">
        <v>4</v>
      </c>
      <c r="C2024" s="198">
        <v>26</v>
      </c>
      <c r="D2024" s="198">
        <v>27.8</v>
      </c>
      <c r="E2024" s="198">
        <v>14.5</v>
      </c>
      <c r="F2024" s="198">
        <v>14.2</v>
      </c>
      <c r="G2024" s="198">
        <v>4.2</v>
      </c>
      <c r="H2024" s="198">
        <v>3.7</v>
      </c>
      <c r="I2024" s="198">
        <v>-7.4</v>
      </c>
      <c r="J2024" s="198">
        <v>0.5</v>
      </c>
      <c r="K2024" s="198">
        <v>2.5</v>
      </c>
      <c r="L2024" s="198">
        <v>13.8</v>
      </c>
      <c r="M2024" s="198">
        <v>6.9</v>
      </c>
      <c r="N2024" s="206">
        <v>17.3</v>
      </c>
    </row>
    <row r="2025" spans="1:14">
      <c r="A2025" s="205" t="s">
        <v>1034</v>
      </c>
      <c r="B2025" s="197">
        <v>5</v>
      </c>
      <c r="C2025" s="198">
        <v>28</v>
      </c>
      <c r="D2025" s="198">
        <v>23.9</v>
      </c>
      <c r="E2025" s="198">
        <v>14.1</v>
      </c>
      <c r="F2025" s="198">
        <v>14.2</v>
      </c>
      <c r="G2025" s="198">
        <v>7</v>
      </c>
      <c r="H2025" s="198">
        <v>5.7</v>
      </c>
      <c r="I2025" s="198">
        <v>-4.5999999999999996</v>
      </c>
      <c r="J2025" s="198">
        <v>0.8</v>
      </c>
      <c r="K2025" s="198">
        <v>3.9</v>
      </c>
      <c r="L2025" s="198">
        <v>16.600000000000001</v>
      </c>
      <c r="M2025" s="198">
        <v>12.7</v>
      </c>
      <c r="N2025" s="206">
        <v>15.4</v>
      </c>
    </row>
    <row r="2026" spans="1:14">
      <c r="A2026" s="205" t="s">
        <v>1034</v>
      </c>
      <c r="B2026" s="197">
        <v>6</v>
      </c>
      <c r="C2026" s="198">
        <v>20.8</v>
      </c>
      <c r="D2026" s="198">
        <v>26.6</v>
      </c>
      <c r="E2026" s="198">
        <v>9.9</v>
      </c>
      <c r="F2026" s="198">
        <v>15.8</v>
      </c>
      <c r="G2026" s="198">
        <v>8.4</v>
      </c>
      <c r="H2026" s="198">
        <v>5.8</v>
      </c>
      <c r="I2026" s="198">
        <v>-2.9</v>
      </c>
      <c r="J2026" s="198">
        <v>3.7</v>
      </c>
      <c r="K2026" s="198">
        <v>3.1</v>
      </c>
      <c r="L2026" s="198">
        <v>10.199999999999999</v>
      </c>
      <c r="M2026" s="198">
        <v>16.100000000000001</v>
      </c>
      <c r="N2026" s="206">
        <v>17.100000000000001</v>
      </c>
    </row>
    <row r="2027" spans="1:14">
      <c r="A2027" s="205" t="s">
        <v>1034</v>
      </c>
      <c r="B2027" s="197">
        <v>7</v>
      </c>
      <c r="C2027" s="198">
        <v>26.5</v>
      </c>
      <c r="D2027" s="198">
        <v>29.6</v>
      </c>
      <c r="E2027" s="198">
        <v>9</v>
      </c>
      <c r="F2027" s="198">
        <v>14.3</v>
      </c>
      <c r="G2027" s="198">
        <v>11.6</v>
      </c>
      <c r="H2027" s="198">
        <v>6.6</v>
      </c>
      <c r="I2027" s="198">
        <v>-1.5</v>
      </c>
      <c r="J2027" s="198">
        <v>3</v>
      </c>
      <c r="K2027" s="198">
        <v>1.1000000000000001</v>
      </c>
      <c r="L2027" s="198">
        <v>11.4</v>
      </c>
      <c r="M2027" s="198">
        <v>16</v>
      </c>
      <c r="N2027" s="206">
        <v>17.5</v>
      </c>
    </row>
    <row r="2028" spans="1:14">
      <c r="A2028" s="205" t="s">
        <v>1034</v>
      </c>
      <c r="B2028" s="197">
        <v>8</v>
      </c>
      <c r="C2028" s="198">
        <v>17.899999999999999</v>
      </c>
      <c r="D2028" s="198">
        <v>31.1</v>
      </c>
      <c r="E2028" s="198">
        <v>12</v>
      </c>
      <c r="F2028" s="198">
        <v>10.3</v>
      </c>
      <c r="G2028" s="198">
        <v>10.6</v>
      </c>
      <c r="H2028" s="198">
        <v>4.5</v>
      </c>
      <c r="I2028" s="198">
        <v>0.1</v>
      </c>
      <c r="J2028" s="198">
        <v>6.3</v>
      </c>
      <c r="K2028" s="198">
        <v>-0.1</v>
      </c>
      <c r="L2028" s="198">
        <v>7.6</v>
      </c>
      <c r="M2028" s="198">
        <v>14.9</v>
      </c>
      <c r="N2028" s="206">
        <v>19</v>
      </c>
    </row>
    <row r="2029" spans="1:14">
      <c r="A2029" s="205" t="s">
        <v>1034</v>
      </c>
      <c r="B2029" s="197">
        <v>9</v>
      </c>
      <c r="C2029" s="198">
        <v>14</v>
      </c>
      <c r="D2029" s="198">
        <v>26.3</v>
      </c>
      <c r="E2029" s="198">
        <v>11.2</v>
      </c>
      <c r="F2029" s="198">
        <v>9.1</v>
      </c>
      <c r="G2029" s="198">
        <v>10.4</v>
      </c>
      <c r="H2029" s="198">
        <v>2.4</v>
      </c>
      <c r="I2029" s="198">
        <v>-0.2</v>
      </c>
      <c r="J2029" s="198">
        <v>7.4</v>
      </c>
      <c r="K2029" s="198">
        <v>0.5</v>
      </c>
      <c r="L2029" s="198">
        <v>5.7</v>
      </c>
      <c r="M2029" s="198">
        <v>15.4</v>
      </c>
      <c r="N2029" s="206">
        <v>16.399999999999999</v>
      </c>
    </row>
    <row r="2030" spans="1:14">
      <c r="A2030" s="205" t="s">
        <v>1034</v>
      </c>
      <c r="B2030" s="197">
        <v>10</v>
      </c>
      <c r="C2030" s="198">
        <v>11.7</v>
      </c>
      <c r="D2030" s="198">
        <v>28.5</v>
      </c>
      <c r="E2030" s="198">
        <v>13.2</v>
      </c>
      <c r="F2030" s="198">
        <v>8.1</v>
      </c>
      <c r="G2030" s="198">
        <v>13.2</v>
      </c>
      <c r="H2030" s="198">
        <v>0.8</v>
      </c>
      <c r="I2030" s="198">
        <v>1.6</v>
      </c>
      <c r="J2030" s="198">
        <v>2.9</v>
      </c>
      <c r="K2030" s="198">
        <v>3.6</v>
      </c>
      <c r="L2030" s="198">
        <v>5.3</v>
      </c>
      <c r="M2030" s="198">
        <v>16.899999999999999</v>
      </c>
      <c r="N2030" s="206">
        <v>14.2</v>
      </c>
    </row>
    <row r="2031" spans="1:14">
      <c r="A2031" s="205" t="s">
        <v>1034</v>
      </c>
      <c r="B2031" s="197">
        <v>11</v>
      </c>
      <c r="C2031" s="198">
        <v>16.100000000000001</v>
      </c>
      <c r="D2031" s="198">
        <v>26.9</v>
      </c>
      <c r="E2031" s="198">
        <v>14.4</v>
      </c>
      <c r="F2031" s="198">
        <v>4.0999999999999996</v>
      </c>
      <c r="G2031" s="198">
        <v>11.1</v>
      </c>
      <c r="H2031" s="198">
        <v>0.4</v>
      </c>
      <c r="I2031" s="198">
        <v>1.9</v>
      </c>
      <c r="J2031" s="198">
        <v>0.7</v>
      </c>
      <c r="K2031" s="198">
        <v>4.0999999999999996</v>
      </c>
      <c r="L2031" s="198">
        <v>9.5</v>
      </c>
      <c r="M2031" s="198">
        <v>17</v>
      </c>
      <c r="N2031" s="206">
        <v>15</v>
      </c>
    </row>
    <row r="2032" spans="1:14">
      <c r="A2032" s="205" t="s">
        <v>1034</v>
      </c>
      <c r="B2032" s="197">
        <v>12</v>
      </c>
      <c r="C2032" s="198">
        <v>19.899999999999999</v>
      </c>
      <c r="D2032" s="198">
        <v>23.6</v>
      </c>
      <c r="E2032" s="198">
        <v>17</v>
      </c>
      <c r="F2032" s="198">
        <v>2.5</v>
      </c>
      <c r="G2032" s="198">
        <v>7.8</v>
      </c>
      <c r="H2032" s="198">
        <v>2.6</v>
      </c>
      <c r="I2032" s="198">
        <v>2.2000000000000002</v>
      </c>
      <c r="J2032" s="198">
        <v>1.5</v>
      </c>
      <c r="K2032" s="198">
        <v>2.2999999999999998</v>
      </c>
      <c r="L2032" s="198">
        <v>10.6</v>
      </c>
      <c r="M2032" s="198">
        <v>15.7</v>
      </c>
      <c r="N2032" s="206">
        <v>16.5</v>
      </c>
    </row>
    <row r="2033" spans="1:14">
      <c r="A2033" s="205" t="s">
        <v>1034</v>
      </c>
      <c r="B2033" s="197">
        <v>13</v>
      </c>
      <c r="C2033" s="198">
        <v>15.4</v>
      </c>
      <c r="D2033" s="198">
        <v>26.2</v>
      </c>
      <c r="E2033" s="198">
        <v>18.7</v>
      </c>
      <c r="F2033" s="198">
        <v>2.8</v>
      </c>
      <c r="G2033" s="198">
        <v>8.9</v>
      </c>
      <c r="H2033" s="198">
        <v>3.1</v>
      </c>
      <c r="I2033" s="198">
        <v>0.8</v>
      </c>
      <c r="J2033" s="198">
        <v>2.8</v>
      </c>
      <c r="K2033" s="198">
        <v>1.6</v>
      </c>
      <c r="L2033" s="198">
        <v>11.2</v>
      </c>
      <c r="M2033" s="198">
        <v>16.5</v>
      </c>
      <c r="N2033" s="206">
        <v>14.7</v>
      </c>
    </row>
    <row r="2034" spans="1:14">
      <c r="A2034" s="205" t="s">
        <v>1034</v>
      </c>
      <c r="B2034" s="197">
        <v>14</v>
      </c>
      <c r="C2034" s="198">
        <v>17.3</v>
      </c>
      <c r="D2034" s="198">
        <v>28.2</v>
      </c>
      <c r="E2034" s="198">
        <v>16.3</v>
      </c>
      <c r="F2034" s="198">
        <v>7</v>
      </c>
      <c r="G2034" s="198">
        <v>4.2</v>
      </c>
      <c r="H2034" s="198">
        <v>0.5</v>
      </c>
      <c r="I2034" s="198">
        <v>-0.2</v>
      </c>
      <c r="J2034" s="198">
        <v>4.8</v>
      </c>
      <c r="K2034" s="198">
        <v>2.7</v>
      </c>
      <c r="L2034" s="198">
        <v>7.3</v>
      </c>
      <c r="M2034" s="198">
        <v>10.4</v>
      </c>
      <c r="N2034" s="206">
        <v>14.1</v>
      </c>
    </row>
    <row r="2035" spans="1:14">
      <c r="A2035" s="205" t="s">
        <v>1034</v>
      </c>
      <c r="B2035" s="197">
        <v>15</v>
      </c>
      <c r="C2035" s="198">
        <v>17.399999999999999</v>
      </c>
      <c r="D2035" s="198">
        <v>22.3</v>
      </c>
      <c r="E2035" s="198">
        <v>15.7</v>
      </c>
      <c r="F2035" s="198">
        <v>9.6</v>
      </c>
      <c r="G2035" s="198">
        <v>8.1</v>
      </c>
      <c r="H2035" s="198">
        <v>2.7</v>
      </c>
      <c r="I2035" s="198">
        <v>-0.7</v>
      </c>
      <c r="J2035" s="198">
        <v>2.8</v>
      </c>
      <c r="K2035" s="198">
        <v>1.7</v>
      </c>
      <c r="L2035" s="198">
        <v>7.6</v>
      </c>
      <c r="M2035" s="198">
        <v>5.4</v>
      </c>
      <c r="N2035" s="206">
        <v>14.5</v>
      </c>
    </row>
    <row r="2036" spans="1:14">
      <c r="A2036" s="205" t="s">
        <v>1034</v>
      </c>
      <c r="B2036" s="197">
        <v>16</v>
      </c>
      <c r="C2036" s="198">
        <v>20.2</v>
      </c>
      <c r="D2036" s="198">
        <v>21.8</v>
      </c>
      <c r="E2036" s="198">
        <v>19.600000000000001</v>
      </c>
      <c r="F2036" s="198">
        <v>8.9</v>
      </c>
      <c r="G2036" s="198">
        <v>9</v>
      </c>
      <c r="H2036" s="198">
        <v>4.3</v>
      </c>
      <c r="I2036" s="198">
        <v>-3.2</v>
      </c>
      <c r="J2036" s="198">
        <v>0.5</v>
      </c>
      <c r="K2036" s="198">
        <v>2.6</v>
      </c>
      <c r="L2036" s="198">
        <v>10.8</v>
      </c>
      <c r="M2036" s="198">
        <v>6.3</v>
      </c>
      <c r="N2036" s="206">
        <v>18.600000000000001</v>
      </c>
    </row>
    <row r="2037" spans="1:14">
      <c r="A2037" s="205" t="s">
        <v>1034</v>
      </c>
      <c r="B2037" s="197">
        <v>17</v>
      </c>
      <c r="C2037" s="198">
        <v>24.4</v>
      </c>
      <c r="D2037" s="198">
        <v>19.3</v>
      </c>
      <c r="E2037" s="198">
        <v>18.600000000000001</v>
      </c>
      <c r="F2037" s="198">
        <v>5.9</v>
      </c>
      <c r="G2037" s="198">
        <v>9.1</v>
      </c>
      <c r="H2037" s="198">
        <v>3.9</v>
      </c>
      <c r="I2037" s="198">
        <v>-5.8</v>
      </c>
      <c r="J2037" s="198">
        <v>0.8</v>
      </c>
      <c r="K2037" s="198">
        <v>4.3</v>
      </c>
      <c r="L2037" s="198">
        <v>8.6</v>
      </c>
      <c r="M2037" s="198">
        <v>7.8</v>
      </c>
      <c r="N2037" s="206">
        <v>14</v>
      </c>
    </row>
    <row r="2038" spans="1:14">
      <c r="A2038" s="205" t="s">
        <v>1034</v>
      </c>
      <c r="B2038" s="197">
        <v>18</v>
      </c>
      <c r="C2038" s="198">
        <v>25.6</v>
      </c>
      <c r="D2038" s="198">
        <v>14.1</v>
      </c>
      <c r="E2038" s="198">
        <v>13.7</v>
      </c>
      <c r="F2038" s="198">
        <v>5.0999999999999996</v>
      </c>
      <c r="G2038" s="198">
        <v>9.6999999999999993</v>
      </c>
      <c r="H2038" s="198">
        <v>6.8</v>
      </c>
      <c r="I2038" s="198">
        <v>-8</v>
      </c>
      <c r="J2038" s="198">
        <v>2.1</v>
      </c>
      <c r="K2038" s="198">
        <v>3.2</v>
      </c>
      <c r="L2038" s="198">
        <v>7.8</v>
      </c>
      <c r="M2038" s="198">
        <v>12.2</v>
      </c>
      <c r="N2038" s="206">
        <v>15.2</v>
      </c>
    </row>
    <row r="2039" spans="1:14">
      <c r="A2039" s="205" t="s">
        <v>1034</v>
      </c>
      <c r="B2039" s="197">
        <v>19</v>
      </c>
      <c r="C2039" s="198">
        <v>22.9</v>
      </c>
      <c r="D2039" s="198">
        <v>15.1</v>
      </c>
      <c r="E2039" s="198">
        <v>14.4</v>
      </c>
      <c r="F2039" s="198">
        <v>5.0999999999999996</v>
      </c>
      <c r="G2039" s="198">
        <v>8.6</v>
      </c>
      <c r="H2039" s="198">
        <v>7.2</v>
      </c>
      <c r="I2039" s="198">
        <v>-9.1999999999999993</v>
      </c>
      <c r="J2039" s="198">
        <v>1.8</v>
      </c>
      <c r="K2039" s="198">
        <v>3.1</v>
      </c>
      <c r="L2039" s="198">
        <v>6.9</v>
      </c>
      <c r="M2039" s="198">
        <v>13.9</v>
      </c>
      <c r="N2039" s="206">
        <v>16.7</v>
      </c>
    </row>
    <row r="2040" spans="1:14">
      <c r="A2040" s="205" t="s">
        <v>1034</v>
      </c>
      <c r="B2040" s="197">
        <v>20</v>
      </c>
      <c r="C2040" s="198">
        <v>21.3</v>
      </c>
      <c r="D2040" s="198">
        <v>16.5</v>
      </c>
      <c r="E2040" s="198">
        <v>11.7</v>
      </c>
      <c r="F2040" s="198">
        <v>4.7</v>
      </c>
      <c r="G2040" s="198">
        <v>4.7</v>
      </c>
      <c r="H2040" s="198">
        <v>2.9</v>
      </c>
      <c r="I2040" s="198">
        <v>-7.9</v>
      </c>
      <c r="J2040" s="198">
        <v>0.9</v>
      </c>
      <c r="K2040" s="198">
        <v>2.8</v>
      </c>
      <c r="L2040" s="198">
        <v>5.5</v>
      </c>
      <c r="M2040" s="198">
        <v>15.7</v>
      </c>
      <c r="N2040" s="206">
        <v>14.2</v>
      </c>
    </row>
    <row r="2041" spans="1:14">
      <c r="A2041" s="205" t="s">
        <v>1034</v>
      </c>
      <c r="B2041" s="197">
        <v>21</v>
      </c>
      <c r="C2041" s="198">
        <v>23.7</v>
      </c>
      <c r="D2041" s="198">
        <v>18.100000000000001</v>
      </c>
      <c r="E2041" s="198">
        <v>11.8</v>
      </c>
      <c r="F2041" s="198">
        <v>6.7</v>
      </c>
      <c r="G2041" s="198">
        <v>1.5</v>
      </c>
      <c r="H2041" s="198">
        <v>3.5</v>
      </c>
      <c r="I2041" s="198">
        <v>-6.8</v>
      </c>
      <c r="J2041" s="198">
        <v>6.8</v>
      </c>
      <c r="K2041" s="198">
        <v>3.7</v>
      </c>
      <c r="L2041" s="198">
        <v>8.9</v>
      </c>
      <c r="M2041" s="198">
        <v>16.7</v>
      </c>
      <c r="N2041" s="206">
        <v>16.399999999999999</v>
      </c>
    </row>
    <row r="2042" spans="1:14">
      <c r="A2042" s="205" t="s">
        <v>1034</v>
      </c>
      <c r="B2042" s="197">
        <v>22</v>
      </c>
      <c r="C2042" s="198">
        <v>28.6</v>
      </c>
      <c r="D2042" s="198">
        <v>17.3</v>
      </c>
      <c r="E2042" s="198">
        <v>14.3</v>
      </c>
      <c r="F2042" s="198">
        <v>8.1</v>
      </c>
      <c r="G2042" s="198">
        <v>-0.2</v>
      </c>
      <c r="H2042" s="198">
        <v>7.3</v>
      </c>
      <c r="I2042" s="198">
        <v>-8.8000000000000007</v>
      </c>
      <c r="J2042" s="198">
        <v>8.6999999999999993</v>
      </c>
      <c r="K2042" s="198">
        <v>3.4</v>
      </c>
      <c r="L2042" s="198">
        <v>8.4</v>
      </c>
      <c r="M2042" s="198">
        <v>20.9</v>
      </c>
      <c r="N2042" s="206">
        <v>19.899999999999999</v>
      </c>
    </row>
    <row r="2043" spans="1:14">
      <c r="A2043" s="205" t="s">
        <v>1034</v>
      </c>
      <c r="B2043" s="197">
        <v>23</v>
      </c>
      <c r="C2043" s="198">
        <v>20.399999999999999</v>
      </c>
      <c r="D2043" s="198">
        <v>18.7</v>
      </c>
      <c r="E2043" s="198">
        <v>10.199999999999999</v>
      </c>
      <c r="F2043" s="198">
        <v>7.4</v>
      </c>
      <c r="G2043" s="198">
        <v>-1.2</v>
      </c>
      <c r="H2043" s="198">
        <v>5.8</v>
      </c>
      <c r="I2043" s="198">
        <v>-6.6</v>
      </c>
      <c r="J2043" s="198">
        <v>0.8</v>
      </c>
      <c r="K2043" s="198">
        <v>4</v>
      </c>
      <c r="L2043" s="198">
        <v>5.9</v>
      </c>
      <c r="M2043" s="198">
        <v>19.399999999999999</v>
      </c>
      <c r="N2043" s="206">
        <v>25.2</v>
      </c>
    </row>
    <row r="2044" spans="1:14">
      <c r="A2044" s="205" t="s">
        <v>1034</v>
      </c>
      <c r="B2044" s="197">
        <v>24</v>
      </c>
      <c r="C2044" s="198">
        <v>22.5</v>
      </c>
      <c r="D2044" s="198">
        <v>20.3</v>
      </c>
      <c r="E2044" s="198">
        <v>12</v>
      </c>
      <c r="F2044" s="198">
        <v>7.9</v>
      </c>
      <c r="G2044" s="198">
        <v>-1.4</v>
      </c>
      <c r="H2044" s="198">
        <v>6.7</v>
      </c>
      <c r="I2044" s="198">
        <v>0.4</v>
      </c>
      <c r="J2044" s="198">
        <v>-0.2</v>
      </c>
      <c r="K2044" s="198">
        <v>2.2999999999999998</v>
      </c>
      <c r="L2044" s="198">
        <v>2.4</v>
      </c>
      <c r="M2044" s="198">
        <v>15.2</v>
      </c>
      <c r="N2044" s="206">
        <v>27</v>
      </c>
    </row>
    <row r="2045" spans="1:14">
      <c r="A2045" s="205" t="s">
        <v>1034</v>
      </c>
      <c r="B2045" s="197">
        <v>25</v>
      </c>
      <c r="C2045" s="198">
        <v>22</v>
      </c>
      <c r="D2045" s="198">
        <v>15.2</v>
      </c>
      <c r="E2045" s="198">
        <v>12.8</v>
      </c>
      <c r="F2045" s="198">
        <v>8.5</v>
      </c>
      <c r="G2045" s="198">
        <v>-0.9</v>
      </c>
      <c r="H2045" s="198">
        <v>6.1</v>
      </c>
      <c r="I2045" s="198">
        <v>3.4</v>
      </c>
      <c r="J2045" s="198">
        <v>-0.6</v>
      </c>
      <c r="K2045" s="198">
        <v>3.8</v>
      </c>
      <c r="L2045" s="198">
        <v>3</v>
      </c>
      <c r="M2045" s="198">
        <v>14.5</v>
      </c>
      <c r="N2045" s="206">
        <v>24.5</v>
      </c>
    </row>
    <row r="2046" spans="1:14">
      <c r="A2046" s="205" t="s">
        <v>1034</v>
      </c>
      <c r="B2046" s="197">
        <v>26</v>
      </c>
      <c r="C2046" s="198">
        <v>16.2</v>
      </c>
      <c r="D2046" s="198">
        <v>20</v>
      </c>
      <c r="E2046" s="198">
        <v>12</v>
      </c>
      <c r="F2046" s="198">
        <v>7</v>
      </c>
      <c r="G2046" s="198">
        <v>0.1</v>
      </c>
      <c r="H2046" s="198">
        <v>9</v>
      </c>
      <c r="I2046" s="198">
        <v>4.3</v>
      </c>
      <c r="J2046" s="198">
        <v>-0.8</v>
      </c>
      <c r="K2046" s="198">
        <v>5.2</v>
      </c>
      <c r="L2046" s="198">
        <v>2.4</v>
      </c>
      <c r="M2046" s="198">
        <v>14.4</v>
      </c>
      <c r="N2046" s="206">
        <v>16.399999999999999</v>
      </c>
    </row>
    <row r="2047" spans="1:14">
      <c r="A2047" s="205" t="s">
        <v>1034</v>
      </c>
      <c r="B2047" s="197">
        <v>27</v>
      </c>
      <c r="C2047" s="198">
        <v>15.3</v>
      </c>
      <c r="D2047" s="198">
        <v>22.9</v>
      </c>
      <c r="E2047" s="198">
        <v>9.4</v>
      </c>
      <c r="F2047" s="198">
        <v>9.9</v>
      </c>
      <c r="G2047" s="198">
        <v>0.8</v>
      </c>
      <c r="H2047" s="198">
        <v>5</v>
      </c>
      <c r="I2047" s="198">
        <v>6.7</v>
      </c>
      <c r="J2047" s="198">
        <v>0.4</v>
      </c>
      <c r="K2047" s="198">
        <v>9.3000000000000007</v>
      </c>
      <c r="L2047" s="198">
        <v>3.7</v>
      </c>
      <c r="M2047" s="198">
        <v>17</v>
      </c>
      <c r="N2047" s="206">
        <v>13.6</v>
      </c>
    </row>
    <row r="2048" spans="1:14">
      <c r="A2048" s="205" t="s">
        <v>1034</v>
      </c>
      <c r="B2048" s="197">
        <v>28</v>
      </c>
      <c r="C2048" s="198">
        <v>16</v>
      </c>
      <c r="D2048" s="198">
        <v>21</v>
      </c>
      <c r="E2048" s="198">
        <v>10.5</v>
      </c>
      <c r="F2048" s="198">
        <v>8.5</v>
      </c>
      <c r="G2048" s="198">
        <v>-0.1</v>
      </c>
      <c r="H2048" s="198">
        <v>4.5</v>
      </c>
      <c r="I2048" s="198">
        <v>4.0999999999999996</v>
      </c>
      <c r="J2048" s="198">
        <v>3.3</v>
      </c>
      <c r="K2048" s="198">
        <v>9.8000000000000007</v>
      </c>
      <c r="L2048" s="198">
        <v>3.5</v>
      </c>
      <c r="M2048" s="198">
        <v>17</v>
      </c>
      <c r="N2048" s="206">
        <v>16.899999999999999</v>
      </c>
    </row>
    <row r="2049" spans="1:14">
      <c r="A2049" s="205" t="s">
        <v>1034</v>
      </c>
      <c r="B2049" s="197">
        <v>29</v>
      </c>
      <c r="C2049" s="198">
        <v>14.9</v>
      </c>
      <c r="D2049" s="198">
        <v>22.4</v>
      </c>
      <c r="E2049" s="198">
        <v>9.4</v>
      </c>
      <c r="F2049" s="198">
        <v>7.7</v>
      </c>
      <c r="G2049" s="198">
        <v>2</v>
      </c>
      <c r="H2049" s="198">
        <v>2.5</v>
      </c>
      <c r="I2049" s="198">
        <v>3.5</v>
      </c>
      <c r="J2049" s="198">
        <v>1.7</v>
      </c>
      <c r="K2049" s="198">
        <v>7.4</v>
      </c>
      <c r="L2049" s="198">
        <v>8.8000000000000007</v>
      </c>
      <c r="M2049" s="198">
        <v>21</v>
      </c>
      <c r="N2049" s="206">
        <v>19.8</v>
      </c>
    </row>
    <row r="2050" spans="1:14">
      <c r="A2050" s="205" t="s">
        <v>1034</v>
      </c>
      <c r="B2050" s="197">
        <v>30</v>
      </c>
      <c r="C2050" s="198">
        <v>14.3</v>
      </c>
      <c r="D2050" s="198">
        <v>25.2</v>
      </c>
      <c r="E2050" s="198">
        <v>7.2</v>
      </c>
      <c r="F2050" s="198">
        <v>7.9</v>
      </c>
      <c r="G2050" s="198">
        <v>4.0999999999999996</v>
      </c>
      <c r="H2050" s="198">
        <v>-1.2</v>
      </c>
      <c r="I2050" s="198">
        <v>5</v>
      </c>
      <c r="J2050" s="198"/>
      <c r="K2050" s="198">
        <v>7.2</v>
      </c>
      <c r="L2050" s="198">
        <v>12.4</v>
      </c>
      <c r="M2050" s="198">
        <v>17.399999999999999</v>
      </c>
      <c r="N2050" s="206">
        <v>18.8</v>
      </c>
    </row>
    <row r="2051" spans="1:14" ht="15" thickBot="1">
      <c r="A2051" s="213" t="s">
        <v>1034</v>
      </c>
      <c r="B2051" s="214">
        <v>31</v>
      </c>
      <c r="C2051" s="215">
        <v>14.5</v>
      </c>
      <c r="D2051" s="215">
        <v>26.8</v>
      </c>
      <c r="E2051" s="215"/>
      <c r="F2051" s="215">
        <v>10</v>
      </c>
      <c r="G2051" s="215"/>
      <c r="H2051" s="215">
        <v>-3.1</v>
      </c>
      <c r="I2051" s="215">
        <v>1.9</v>
      </c>
      <c r="J2051" s="215"/>
      <c r="K2051" s="215">
        <v>9.9</v>
      </c>
      <c r="L2051" s="215"/>
      <c r="M2051" s="215">
        <v>18.100000000000001</v>
      </c>
      <c r="N2051" s="216"/>
    </row>
    <row r="2052" spans="1:14">
      <c r="A2052" s="217" t="s">
        <v>652</v>
      </c>
      <c r="B2052" s="218" t="s">
        <v>211</v>
      </c>
      <c r="C2052" s="219">
        <v>0</v>
      </c>
      <c r="D2052" s="219">
        <v>0</v>
      </c>
      <c r="E2052" s="219">
        <v>15</v>
      </c>
      <c r="F2052" s="219">
        <v>26</v>
      </c>
      <c r="G2052" s="219">
        <v>30</v>
      </c>
      <c r="H2052" s="219">
        <v>31</v>
      </c>
      <c r="I2052" s="219">
        <v>31</v>
      </c>
      <c r="J2052" s="219">
        <v>29</v>
      </c>
      <c r="K2052" s="219">
        <v>31</v>
      </c>
      <c r="L2052" s="219">
        <v>29</v>
      </c>
      <c r="M2052" s="219">
        <v>10</v>
      </c>
      <c r="N2052" s="220">
        <v>1</v>
      </c>
    </row>
    <row r="2053" spans="1:14" ht="15" thickBot="1">
      <c r="A2053" s="209" t="s">
        <v>651</v>
      </c>
      <c r="B2053" s="210" t="s">
        <v>650</v>
      </c>
      <c r="C2053" s="211">
        <v>20.045161290322575</v>
      </c>
      <c r="D2053" s="211">
        <v>22.564516129032263</v>
      </c>
      <c r="E2053" s="211">
        <v>13.676666666666664</v>
      </c>
      <c r="F2053" s="211">
        <v>8.6774193548387082</v>
      </c>
      <c r="G2053" s="211">
        <v>5.6833333333333327</v>
      </c>
      <c r="H2053" s="211">
        <v>3.9870967741935481</v>
      </c>
      <c r="I2053" s="211">
        <v>-1.609677419354838</v>
      </c>
      <c r="J2053" s="211">
        <v>2.7551724137931037</v>
      </c>
      <c r="K2053" s="211">
        <v>3.5516129032258066</v>
      </c>
      <c r="L2053" s="211">
        <v>8.0033333333333356</v>
      </c>
      <c r="M2053" s="211">
        <v>14.387096774193546</v>
      </c>
      <c r="N2053" s="212">
        <v>17.329999999999995</v>
      </c>
    </row>
    <row r="2054" spans="1:14">
      <c r="B2054" s="108"/>
      <c r="C2054" s="105"/>
      <c r="D2054" s="105"/>
      <c r="E2054" s="107"/>
      <c r="F2054" s="105"/>
      <c r="G2054" s="105"/>
      <c r="H2054" s="106"/>
      <c r="I2054" s="105"/>
      <c r="J2054" s="105"/>
      <c r="K2054" s="105"/>
      <c r="L2054" s="105"/>
      <c r="M2054" s="105"/>
      <c r="N2054" s="105"/>
    </row>
    <row r="2055" spans="1:14" ht="15" thickBot="1">
      <c r="A2055" s="96" t="s">
        <v>1162</v>
      </c>
      <c r="C2055" s="105"/>
      <c r="D2055" s="105"/>
      <c r="E2055" s="107"/>
      <c r="F2055" s="105"/>
      <c r="G2055" s="105"/>
      <c r="H2055" s="106"/>
      <c r="I2055" s="105"/>
      <c r="J2055" s="105"/>
      <c r="K2055" s="105"/>
      <c r="L2055" s="105"/>
      <c r="M2055" s="105"/>
      <c r="N2055" s="105"/>
    </row>
    <row r="2056" spans="1:14">
      <c r="A2056" s="109"/>
      <c r="B2056" s="233" t="s">
        <v>236</v>
      </c>
      <c r="C2056" s="234" t="s">
        <v>666</v>
      </c>
      <c r="D2056" s="234" t="s">
        <v>666</v>
      </c>
      <c r="E2056" s="234" t="s">
        <v>666</v>
      </c>
      <c r="F2056" s="234" t="s">
        <v>666</v>
      </c>
      <c r="G2056" s="234" t="s">
        <v>666</v>
      </c>
      <c r="H2056" s="234" t="s">
        <v>666</v>
      </c>
      <c r="I2056" s="234" t="s">
        <v>1108</v>
      </c>
      <c r="J2056" s="234" t="s">
        <v>1108</v>
      </c>
      <c r="K2056" s="234" t="s">
        <v>1108</v>
      </c>
      <c r="L2056" s="234" t="s">
        <v>1108</v>
      </c>
      <c r="M2056" s="234" t="s">
        <v>1108</v>
      </c>
      <c r="N2056" s="235" t="s">
        <v>1108</v>
      </c>
    </row>
    <row r="2057" spans="1:14" ht="15" thickBot="1">
      <c r="A2057" s="109"/>
      <c r="B2057" s="238" t="s">
        <v>195</v>
      </c>
      <c r="C2057" s="236" t="s">
        <v>665</v>
      </c>
      <c r="D2057" s="236" t="s">
        <v>664</v>
      </c>
      <c r="E2057" s="236" t="s">
        <v>663</v>
      </c>
      <c r="F2057" s="236" t="s">
        <v>662</v>
      </c>
      <c r="G2057" s="236" t="s">
        <v>661</v>
      </c>
      <c r="H2057" s="236" t="s">
        <v>660</v>
      </c>
      <c r="I2057" s="236" t="s">
        <v>659</v>
      </c>
      <c r="J2057" s="236" t="s">
        <v>658</v>
      </c>
      <c r="K2057" s="236" t="s">
        <v>657</v>
      </c>
      <c r="L2057" s="236" t="s">
        <v>656</v>
      </c>
      <c r="M2057" s="236" t="s">
        <v>655</v>
      </c>
      <c r="N2057" s="237" t="s">
        <v>654</v>
      </c>
    </row>
    <row r="2058" spans="1:14" ht="15" thickBot="1">
      <c r="A2058" s="195" t="s">
        <v>742</v>
      </c>
      <c r="B2058" s="196" t="s">
        <v>653</v>
      </c>
    </row>
    <row r="2059" spans="1:14">
      <c r="A2059" s="201" t="s">
        <v>1039</v>
      </c>
      <c r="B2059" s="202">
        <v>1</v>
      </c>
      <c r="C2059" s="203">
        <v>21.3</v>
      </c>
      <c r="D2059" s="203">
        <v>21.8</v>
      </c>
      <c r="E2059" s="203">
        <v>24.4</v>
      </c>
      <c r="F2059" s="203">
        <v>9.1999999999999993</v>
      </c>
      <c r="G2059" s="203">
        <v>8.5</v>
      </c>
      <c r="H2059" s="203">
        <v>6</v>
      </c>
      <c r="I2059" s="203">
        <v>-0.4</v>
      </c>
      <c r="J2059" s="203">
        <v>7.6</v>
      </c>
      <c r="K2059" s="203">
        <v>0</v>
      </c>
      <c r="L2059" s="203">
        <v>4.5999999999999996</v>
      </c>
      <c r="M2059" s="203">
        <v>13.1</v>
      </c>
      <c r="N2059" s="204">
        <v>18.3</v>
      </c>
    </row>
    <row r="2060" spans="1:14">
      <c r="A2060" s="205" t="s">
        <v>1039</v>
      </c>
      <c r="B2060" s="197">
        <v>2</v>
      </c>
      <c r="C2060" s="198">
        <v>23.5</v>
      </c>
      <c r="D2060" s="198">
        <v>22.1</v>
      </c>
      <c r="E2060" s="198">
        <v>16.7</v>
      </c>
      <c r="F2060" s="198">
        <v>11.3</v>
      </c>
      <c r="G2060" s="198">
        <v>5.9</v>
      </c>
      <c r="H2060" s="198">
        <v>7.8</v>
      </c>
      <c r="I2060" s="198">
        <v>-1.3</v>
      </c>
      <c r="J2060" s="198">
        <v>10.7</v>
      </c>
      <c r="K2060" s="198">
        <v>2.2000000000000002</v>
      </c>
      <c r="L2060" s="198">
        <v>9.6</v>
      </c>
      <c r="M2060" s="198">
        <v>12.6</v>
      </c>
      <c r="N2060" s="206">
        <v>18.5</v>
      </c>
    </row>
    <row r="2061" spans="1:14">
      <c r="A2061" s="205" t="s">
        <v>1039</v>
      </c>
      <c r="B2061" s="197">
        <v>3</v>
      </c>
      <c r="C2061" s="198">
        <v>24.7</v>
      </c>
      <c r="D2061" s="198">
        <v>24.2</v>
      </c>
      <c r="E2061" s="198">
        <v>17.2</v>
      </c>
      <c r="F2061" s="198">
        <v>14.2</v>
      </c>
      <c r="G2061" s="198">
        <v>4.7</v>
      </c>
      <c r="H2061" s="198">
        <v>6.1</v>
      </c>
      <c r="I2061" s="198">
        <v>-4.8</v>
      </c>
      <c r="J2061" s="198">
        <v>3.9</v>
      </c>
      <c r="K2061" s="198">
        <v>3.7</v>
      </c>
      <c r="L2061" s="198">
        <v>12.5</v>
      </c>
      <c r="M2061" s="198">
        <v>11.9</v>
      </c>
      <c r="N2061" s="206">
        <v>17.899999999999999</v>
      </c>
    </row>
    <row r="2062" spans="1:14">
      <c r="A2062" s="205" t="s">
        <v>1039</v>
      </c>
      <c r="B2062" s="197">
        <v>4</v>
      </c>
      <c r="C2062" s="198">
        <v>26.5</v>
      </c>
      <c r="D2062" s="198">
        <v>26.9</v>
      </c>
      <c r="E2062" s="198">
        <v>15.3</v>
      </c>
      <c r="F2062" s="198">
        <v>15.3</v>
      </c>
      <c r="G2062" s="198">
        <v>2.6</v>
      </c>
      <c r="H2062" s="198">
        <v>4.5999999999999996</v>
      </c>
      <c r="I2062" s="198">
        <v>-6.2</v>
      </c>
      <c r="J2062" s="198">
        <v>2.6</v>
      </c>
      <c r="K2062" s="198">
        <v>2.7</v>
      </c>
      <c r="L2062" s="198">
        <v>13.6</v>
      </c>
      <c r="M2062" s="198">
        <v>8.3000000000000007</v>
      </c>
      <c r="N2062" s="206">
        <v>19.2</v>
      </c>
    </row>
    <row r="2063" spans="1:14">
      <c r="A2063" s="205" t="s">
        <v>1039</v>
      </c>
      <c r="B2063" s="197">
        <v>5</v>
      </c>
      <c r="C2063" s="198">
        <v>27.7</v>
      </c>
      <c r="D2063" s="198">
        <v>24.6</v>
      </c>
      <c r="E2063" s="198">
        <v>14.5</v>
      </c>
      <c r="F2063" s="198">
        <v>14.2</v>
      </c>
      <c r="G2063" s="198">
        <v>6.7</v>
      </c>
      <c r="H2063" s="198">
        <v>4.7</v>
      </c>
      <c r="I2063" s="198">
        <v>-4.3</v>
      </c>
      <c r="J2063" s="198">
        <v>3.3</v>
      </c>
      <c r="K2063" s="198">
        <v>5</v>
      </c>
      <c r="L2063" s="198">
        <v>16.2</v>
      </c>
      <c r="M2063" s="198">
        <v>13.7</v>
      </c>
      <c r="N2063" s="206">
        <v>18.600000000000001</v>
      </c>
    </row>
    <row r="2064" spans="1:14">
      <c r="A2064" s="205" t="s">
        <v>1039</v>
      </c>
      <c r="B2064" s="197">
        <v>6</v>
      </c>
      <c r="C2064" s="198">
        <v>22.3</v>
      </c>
      <c r="D2064" s="198">
        <v>28</v>
      </c>
      <c r="E2064" s="198">
        <v>12</v>
      </c>
      <c r="F2064" s="198">
        <v>15.1</v>
      </c>
      <c r="G2064" s="198">
        <v>8.3000000000000007</v>
      </c>
      <c r="H2064" s="198">
        <v>5.5</v>
      </c>
      <c r="I2064" s="198">
        <v>-2.2000000000000002</v>
      </c>
      <c r="J2064" s="198">
        <v>5.9</v>
      </c>
      <c r="K2064" s="198">
        <v>3.3</v>
      </c>
      <c r="L2064" s="198">
        <v>11.1</v>
      </c>
      <c r="M2064" s="198">
        <v>15.8</v>
      </c>
      <c r="N2064" s="206">
        <v>19.2</v>
      </c>
    </row>
    <row r="2065" spans="1:14">
      <c r="A2065" s="205" t="s">
        <v>1039</v>
      </c>
      <c r="B2065" s="197">
        <v>7</v>
      </c>
      <c r="C2065" s="198">
        <v>26.4</v>
      </c>
      <c r="D2065" s="198">
        <v>28.9</v>
      </c>
      <c r="E2065" s="198">
        <v>12.2</v>
      </c>
      <c r="F2065" s="198">
        <v>14.8</v>
      </c>
      <c r="G2065" s="198">
        <v>10.9</v>
      </c>
      <c r="H2065" s="198">
        <v>5.8</v>
      </c>
      <c r="I2065" s="198">
        <v>-0.6</v>
      </c>
      <c r="J2065" s="198">
        <v>4.4000000000000004</v>
      </c>
      <c r="K2065" s="198">
        <v>1.9</v>
      </c>
      <c r="L2065" s="198">
        <v>12.9</v>
      </c>
      <c r="M2065" s="198">
        <v>17.899999999999999</v>
      </c>
      <c r="N2065" s="206">
        <v>18.2</v>
      </c>
    </row>
    <row r="2066" spans="1:14">
      <c r="A2066" s="205" t="s">
        <v>1039</v>
      </c>
      <c r="B2066" s="197">
        <v>8</v>
      </c>
      <c r="C2066" s="198">
        <v>19.3</v>
      </c>
      <c r="D2066" s="198">
        <v>30.9</v>
      </c>
      <c r="E2066" s="198">
        <v>13.8</v>
      </c>
      <c r="F2066" s="198">
        <v>11.4</v>
      </c>
      <c r="G2066" s="198">
        <v>11.5</v>
      </c>
      <c r="H2066" s="198">
        <v>4.9000000000000004</v>
      </c>
      <c r="I2066" s="198">
        <v>-0.4</v>
      </c>
      <c r="J2066" s="198">
        <v>7.9</v>
      </c>
      <c r="K2066" s="198">
        <v>1</v>
      </c>
      <c r="L2066" s="198">
        <v>9.5</v>
      </c>
      <c r="M2066" s="198">
        <v>16.7</v>
      </c>
      <c r="N2066" s="206">
        <v>20.8</v>
      </c>
    </row>
    <row r="2067" spans="1:14">
      <c r="A2067" s="205" t="s">
        <v>1039</v>
      </c>
      <c r="B2067" s="197">
        <v>9</v>
      </c>
      <c r="C2067" s="198">
        <v>16</v>
      </c>
      <c r="D2067" s="198">
        <v>26.4</v>
      </c>
      <c r="E2067" s="198">
        <v>11.8</v>
      </c>
      <c r="F2067" s="198">
        <v>9.9</v>
      </c>
      <c r="G2067" s="198">
        <v>12.9</v>
      </c>
      <c r="H2067" s="198">
        <v>4</v>
      </c>
      <c r="I2067" s="198">
        <v>-0.2</v>
      </c>
      <c r="J2067" s="198">
        <v>8.6999999999999993</v>
      </c>
      <c r="K2067" s="198">
        <v>2.2999999999999998</v>
      </c>
      <c r="L2067" s="198">
        <v>7.3</v>
      </c>
      <c r="M2067" s="198">
        <v>16.899999999999999</v>
      </c>
      <c r="N2067" s="206">
        <v>17.399999999999999</v>
      </c>
    </row>
    <row r="2068" spans="1:14">
      <c r="A2068" s="205" t="s">
        <v>1039</v>
      </c>
      <c r="B2068" s="197">
        <v>10</v>
      </c>
      <c r="C2068" s="198">
        <v>14.3</v>
      </c>
      <c r="D2068" s="198">
        <v>28.8</v>
      </c>
      <c r="E2068" s="198">
        <v>12.3</v>
      </c>
      <c r="F2068" s="198">
        <v>9.3000000000000007</v>
      </c>
      <c r="G2068" s="198">
        <v>14.5</v>
      </c>
      <c r="H2068" s="198">
        <v>1.8</v>
      </c>
      <c r="I2068" s="198">
        <v>2</v>
      </c>
      <c r="J2068" s="198">
        <v>4.4000000000000004</v>
      </c>
      <c r="K2068" s="198">
        <v>6.2</v>
      </c>
      <c r="L2068" s="198">
        <v>6.7</v>
      </c>
      <c r="M2068" s="198">
        <v>16.399999999999999</v>
      </c>
      <c r="N2068" s="206">
        <v>16.5</v>
      </c>
    </row>
    <row r="2069" spans="1:14">
      <c r="A2069" s="205" t="s">
        <v>1039</v>
      </c>
      <c r="B2069" s="197">
        <v>11</v>
      </c>
      <c r="C2069" s="198">
        <v>18</v>
      </c>
      <c r="D2069" s="198">
        <v>28.7</v>
      </c>
      <c r="E2069" s="198">
        <v>14.8</v>
      </c>
      <c r="F2069" s="198">
        <v>6.1</v>
      </c>
      <c r="G2069" s="198">
        <v>12.4</v>
      </c>
      <c r="H2069" s="198">
        <v>2.8</v>
      </c>
      <c r="I2069" s="198">
        <v>1.9</v>
      </c>
      <c r="J2069" s="198">
        <v>3.1</v>
      </c>
      <c r="K2069" s="198">
        <v>5.6</v>
      </c>
      <c r="L2069" s="198">
        <v>10.3</v>
      </c>
      <c r="M2069" s="198">
        <v>17.3</v>
      </c>
      <c r="N2069" s="206">
        <v>15.9</v>
      </c>
    </row>
    <row r="2070" spans="1:14">
      <c r="A2070" s="205" t="s">
        <v>1039</v>
      </c>
      <c r="B2070" s="197">
        <v>12</v>
      </c>
      <c r="C2070" s="198">
        <v>20.8</v>
      </c>
      <c r="D2070" s="198">
        <v>27.3</v>
      </c>
      <c r="E2070" s="198">
        <v>16.600000000000001</v>
      </c>
      <c r="F2070" s="198">
        <v>4.0999999999999996</v>
      </c>
      <c r="G2070" s="198">
        <v>9.3000000000000007</v>
      </c>
      <c r="H2070" s="198">
        <v>4.5</v>
      </c>
      <c r="I2070" s="198">
        <v>2.8</v>
      </c>
      <c r="J2070" s="198">
        <v>1.7</v>
      </c>
      <c r="K2070" s="198">
        <v>4</v>
      </c>
      <c r="L2070" s="198">
        <v>12.2</v>
      </c>
      <c r="M2070" s="198">
        <v>17</v>
      </c>
      <c r="N2070" s="206">
        <v>17.3</v>
      </c>
    </row>
    <row r="2071" spans="1:14">
      <c r="A2071" s="205" t="s">
        <v>1039</v>
      </c>
      <c r="B2071" s="197">
        <v>13</v>
      </c>
      <c r="C2071" s="198">
        <v>18.600000000000001</v>
      </c>
      <c r="D2071" s="198">
        <v>27.8</v>
      </c>
      <c r="E2071" s="198">
        <v>19.5</v>
      </c>
      <c r="F2071" s="198">
        <v>4.3</v>
      </c>
      <c r="G2071" s="198">
        <v>10.3</v>
      </c>
      <c r="H2071" s="198">
        <v>5.0999999999999996</v>
      </c>
      <c r="I2071" s="198">
        <v>2.9</v>
      </c>
      <c r="J2071" s="198">
        <v>4</v>
      </c>
      <c r="K2071" s="198">
        <v>3.8</v>
      </c>
      <c r="L2071" s="198">
        <v>12.9</v>
      </c>
      <c r="M2071" s="198">
        <v>17.100000000000001</v>
      </c>
      <c r="N2071" s="206">
        <v>17.100000000000001</v>
      </c>
    </row>
    <row r="2072" spans="1:14">
      <c r="A2072" s="205" t="s">
        <v>1039</v>
      </c>
      <c r="B2072" s="197">
        <v>14</v>
      </c>
      <c r="C2072" s="198">
        <v>19.100000000000001</v>
      </c>
      <c r="D2072" s="198">
        <v>29.4</v>
      </c>
      <c r="E2072" s="198">
        <v>16.3</v>
      </c>
      <c r="F2072" s="198">
        <v>6.2</v>
      </c>
      <c r="G2072" s="198">
        <v>6.1</v>
      </c>
      <c r="H2072" s="198">
        <v>1.9</v>
      </c>
      <c r="I2072" s="198">
        <v>0.6</v>
      </c>
      <c r="J2072" s="198">
        <v>6.4</v>
      </c>
      <c r="K2072" s="198">
        <v>3.9</v>
      </c>
      <c r="L2072" s="198">
        <v>9.3000000000000007</v>
      </c>
      <c r="M2072" s="198">
        <v>12.2</v>
      </c>
      <c r="N2072" s="206">
        <v>18.899999999999999</v>
      </c>
    </row>
    <row r="2073" spans="1:14">
      <c r="A2073" s="205" t="s">
        <v>1039</v>
      </c>
      <c r="B2073" s="197">
        <v>15</v>
      </c>
      <c r="C2073" s="198">
        <v>19.100000000000001</v>
      </c>
      <c r="D2073" s="198">
        <v>24.7</v>
      </c>
      <c r="E2073" s="198">
        <v>16.7</v>
      </c>
      <c r="F2073" s="198">
        <v>10.6</v>
      </c>
      <c r="G2073" s="198">
        <v>9.8000000000000007</v>
      </c>
      <c r="H2073" s="198">
        <v>4</v>
      </c>
      <c r="I2073" s="198">
        <v>-0.4</v>
      </c>
      <c r="J2073" s="198">
        <v>5.0999999999999996</v>
      </c>
      <c r="K2073" s="198">
        <v>3.7</v>
      </c>
      <c r="L2073" s="198">
        <v>7.7</v>
      </c>
      <c r="M2073" s="198">
        <v>8.1999999999999993</v>
      </c>
      <c r="N2073" s="206">
        <v>14.7</v>
      </c>
    </row>
    <row r="2074" spans="1:14">
      <c r="A2074" s="205" t="s">
        <v>1039</v>
      </c>
      <c r="B2074" s="197">
        <v>16</v>
      </c>
      <c r="C2074" s="198">
        <v>22.4</v>
      </c>
      <c r="D2074" s="198">
        <v>22.2</v>
      </c>
      <c r="E2074" s="198">
        <v>19.5</v>
      </c>
      <c r="F2074" s="198">
        <v>8.8000000000000007</v>
      </c>
      <c r="G2074" s="198">
        <v>10</v>
      </c>
      <c r="H2074" s="198">
        <v>5.0999999999999996</v>
      </c>
      <c r="I2074" s="198">
        <v>-2</v>
      </c>
      <c r="J2074" s="198">
        <v>1.7</v>
      </c>
      <c r="K2074" s="198">
        <v>3.4</v>
      </c>
      <c r="L2074" s="198">
        <v>11.4</v>
      </c>
      <c r="M2074" s="198">
        <v>7.5</v>
      </c>
      <c r="N2074" s="206">
        <v>19.100000000000001</v>
      </c>
    </row>
    <row r="2075" spans="1:14">
      <c r="A2075" s="205" t="s">
        <v>1039</v>
      </c>
      <c r="B2075" s="197">
        <v>17</v>
      </c>
      <c r="C2075" s="198">
        <v>25.5</v>
      </c>
      <c r="D2075" s="198">
        <v>18.600000000000001</v>
      </c>
      <c r="E2075" s="198">
        <v>20.5</v>
      </c>
      <c r="F2075" s="198">
        <v>7.4</v>
      </c>
      <c r="G2075" s="198">
        <v>10.8</v>
      </c>
      <c r="H2075" s="198">
        <v>4.7</v>
      </c>
      <c r="I2075" s="198">
        <v>-2.9</v>
      </c>
      <c r="J2075" s="198">
        <v>1.4</v>
      </c>
      <c r="K2075" s="198">
        <v>4.2</v>
      </c>
      <c r="L2075" s="198">
        <v>10.1</v>
      </c>
      <c r="M2075" s="198">
        <v>9.5</v>
      </c>
      <c r="N2075" s="206">
        <v>15</v>
      </c>
    </row>
    <row r="2076" spans="1:14">
      <c r="A2076" s="205" t="s">
        <v>1039</v>
      </c>
      <c r="B2076" s="197">
        <v>18</v>
      </c>
      <c r="C2076" s="198">
        <v>26.8</v>
      </c>
      <c r="D2076" s="198">
        <v>15</v>
      </c>
      <c r="E2076" s="198">
        <v>14.9</v>
      </c>
      <c r="F2076" s="198">
        <v>6.5</v>
      </c>
      <c r="G2076" s="198">
        <v>12</v>
      </c>
      <c r="H2076" s="198">
        <v>6.7</v>
      </c>
      <c r="I2076" s="198">
        <v>-7</v>
      </c>
      <c r="J2076" s="198">
        <v>3.6</v>
      </c>
      <c r="K2076" s="198">
        <v>4.0999999999999996</v>
      </c>
      <c r="L2076" s="198">
        <v>9</v>
      </c>
      <c r="M2076" s="198">
        <v>13.1</v>
      </c>
      <c r="N2076" s="206">
        <v>17.8</v>
      </c>
    </row>
    <row r="2077" spans="1:14">
      <c r="A2077" s="205" t="s">
        <v>1039</v>
      </c>
      <c r="B2077" s="197">
        <v>19</v>
      </c>
      <c r="C2077" s="198">
        <v>24</v>
      </c>
      <c r="D2077" s="198">
        <v>16</v>
      </c>
      <c r="E2077" s="198">
        <v>14.8</v>
      </c>
      <c r="F2077" s="198">
        <v>8</v>
      </c>
      <c r="G2077" s="198">
        <v>9.9</v>
      </c>
      <c r="H2077" s="198">
        <v>7.2</v>
      </c>
      <c r="I2077" s="198">
        <v>-7.5</v>
      </c>
      <c r="J2077" s="198">
        <v>2.8</v>
      </c>
      <c r="K2077" s="198">
        <v>5</v>
      </c>
      <c r="L2077" s="198">
        <v>7.7</v>
      </c>
      <c r="M2077" s="198">
        <v>15.8</v>
      </c>
      <c r="N2077" s="206">
        <v>17.600000000000001</v>
      </c>
    </row>
    <row r="2078" spans="1:14">
      <c r="A2078" s="205" t="s">
        <v>1039</v>
      </c>
      <c r="B2078" s="197">
        <v>20</v>
      </c>
      <c r="C2078" s="198">
        <v>22.6</v>
      </c>
      <c r="D2078" s="198">
        <v>18.3</v>
      </c>
      <c r="E2078" s="198">
        <v>13</v>
      </c>
      <c r="F2078" s="198">
        <v>5.9</v>
      </c>
      <c r="G2078" s="198">
        <v>6.1</v>
      </c>
      <c r="H2078" s="198">
        <v>4.3</v>
      </c>
      <c r="I2078" s="198">
        <v>-6.2</v>
      </c>
      <c r="J2078" s="198">
        <v>2.6</v>
      </c>
      <c r="K2078" s="198">
        <v>4.5999999999999996</v>
      </c>
      <c r="L2078" s="198">
        <v>7.7</v>
      </c>
      <c r="M2078" s="198">
        <v>15.2</v>
      </c>
      <c r="N2078" s="206">
        <v>14.9</v>
      </c>
    </row>
    <row r="2079" spans="1:14">
      <c r="A2079" s="205" t="s">
        <v>1039</v>
      </c>
      <c r="B2079" s="197">
        <v>21</v>
      </c>
      <c r="C2079" s="198">
        <v>25.3</v>
      </c>
      <c r="D2079" s="198">
        <v>18.899999999999999</v>
      </c>
      <c r="E2079" s="198">
        <v>13.2</v>
      </c>
      <c r="F2079" s="198">
        <v>8.1999999999999993</v>
      </c>
      <c r="G2079" s="198">
        <v>1.8</v>
      </c>
      <c r="H2079" s="198">
        <v>3.8</v>
      </c>
      <c r="I2079" s="198">
        <v>-4.8</v>
      </c>
      <c r="J2079" s="198">
        <v>9.6</v>
      </c>
      <c r="K2079" s="198">
        <v>5.8</v>
      </c>
      <c r="L2079" s="198">
        <v>8.8000000000000007</v>
      </c>
      <c r="M2079" s="198">
        <v>16.600000000000001</v>
      </c>
      <c r="N2079" s="206">
        <v>17.899999999999999</v>
      </c>
    </row>
    <row r="2080" spans="1:14">
      <c r="A2080" s="205" t="s">
        <v>1039</v>
      </c>
      <c r="B2080" s="197">
        <v>22</v>
      </c>
      <c r="C2080" s="198">
        <v>28.6</v>
      </c>
      <c r="D2080" s="198">
        <v>17.7</v>
      </c>
      <c r="E2080" s="198">
        <v>14.4</v>
      </c>
      <c r="F2080" s="198">
        <v>9.1999999999999993</v>
      </c>
      <c r="G2080" s="198">
        <v>0.6</v>
      </c>
      <c r="H2080" s="198">
        <v>8.5</v>
      </c>
      <c r="I2080" s="198">
        <v>-7.2</v>
      </c>
      <c r="J2080" s="198">
        <v>10</v>
      </c>
      <c r="K2080" s="198">
        <v>5.4</v>
      </c>
      <c r="L2080" s="198">
        <v>10</v>
      </c>
      <c r="M2080" s="198">
        <v>21.3</v>
      </c>
      <c r="N2080" s="206">
        <v>21.4</v>
      </c>
    </row>
    <row r="2081" spans="1:14">
      <c r="A2081" s="205" t="s">
        <v>1039</v>
      </c>
      <c r="B2081" s="197">
        <v>23</v>
      </c>
      <c r="C2081" s="198">
        <v>22.7</v>
      </c>
      <c r="D2081" s="198">
        <v>19.399999999999999</v>
      </c>
      <c r="E2081" s="198">
        <v>12.2</v>
      </c>
      <c r="F2081" s="198">
        <v>8.1999999999999993</v>
      </c>
      <c r="G2081" s="198">
        <v>0.5</v>
      </c>
      <c r="H2081" s="198">
        <v>7.3</v>
      </c>
      <c r="I2081" s="198">
        <v>-5.0999999999999996</v>
      </c>
      <c r="J2081" s="198">
        <v>2.6</v>
      </c>
      <c r="K2081" s="198">
        <v>5.3</v>
      </c>
      <c r="L2081" s="198">
        <v>6.9</v>
      </c>
      <c r="M2081" s="198">
        <v>19.5</v>
      </c>
      <c r="N2081" s="206">
        <v>24.7</v>
      </c>
    </row>
    <row r="2082" spans="1:14">
      <c r="A2082" s="205" t="s">
        <v>1039</v>
      </c>
      <c r="B2082" s="197">
        <v>24</v>
      </c>
      <c r="C2082" s="198">
        <v>24.4</v>
      </c>
      <c r="D2082" s="198">
        <v>21.4</v>
      </c>
      <c r="E2082" s="198">
        <v>12.2</v>
      </c>
      <c r="F2082" s="198">
        <v>7.9</v>
      </c>
      <c r="G2082" s="198">
        <v>-0.2</v>
      </c>
      <c r="H2082" s="198">
        <v>5.9</v>
      </c>
      <c r="I2082" s="198">
        <v>1.2</v>
      </c>
      <c r="J2082" s="198">
        <v>1.6</v>
      </c>
      <c r="K2082" s="198">
        <v>2.9</v>
      </c>
      <c r="L2082" s="198">
        <v>4.0999999999999996</v>
      </c>
      <c r="M2082" s="198">
        <v>17.2</v>
      </c>
      <c r="N2082" s="206">
        <v>27.2</v>
      </c>
    </row>
    <row r="2083" spans="1:14">
      <c r="A2083" s="205" t="s">
        <v>1039</v>
      </c>
      <c r="B2083" s="197">
        <v>25</v>
      </c>
      <c r="C2083" s="198">
        <v>22.7</v>
      </c>
      <c r="D2083" s="198">
        <v>16.8</v>
      </c>
      <c r="E2083" s="198">
        <v>13.2</v>
      </c>
      <c r="F2083" s="198">
        <v>8</v>
      </c>
      <c r="G2083" s="198">
        <v>0.2</v>
      </c>
      <c r="H2083" s="198">
        <v>7.1</v>
      </c>
      <c r="I2083" s="198">
        <v>2.4</v>
      </c>
      <c r="J2083" s="198">
        <v>1.5</v>
      </c>
      <c r="K2083" s="198">
        <v>5.0999999999999996</v>
      </c>
      <c r="L2083" s="198">
        <v>4</v>
      </c>
      <c r="M2083" s="198">
        <v>15.3</v>
      </c>
      <c r="N2083" s="206">
        <v>25</v>
      </c>
    </row>
    <row r="2084" spans="1:14">
      <c r="A2084" s="205" t="s">
        <v>1039</v>
      </c>
      <c r="B2084" s="197">
        <v>26</v>
      </c>
      <c r="C2084" s="198">
        <v>17.100000000000001</v>
      </c>
      <c r="D2084" s="198">
        <v>19.2</v>
      </c>
      <c r="E2084" s="198">
        <v>13.5</v>
      </c>
      <c r="F2084" s="198">
        <v>8.6</v>
      </c>
      <c r="G2084" s="198">
        <v>1.5</v>
      </c>
      <c r="H2084" s="198">
        <v>9.1999999999999993</v>
      </c>
      <c r="I2084" s="198">
        <v>3.1</v>
      </c>
      <c r="J2084" s="198">
        <v>-0.6</v>
      </c>
      <c r="K2084" s="198">
        <v>5.7</v>
      </c>
      <c r="L2084" s="198">
        <v>4.2</v>
      </c>
      <c r="M2084" s="198">
        <v>16.399999999999999</v>
      </c>
      <c r="N2084" s="206">
        <v>17.8</v>
      </c>
    </row>
    <row r="2085" spans="1:14">
      <c r="A2085" s="205" t="s">
        <v>1039</v>
      </c>
      <c r="B2085" s="197">
        <v>27</v>
      </c>
      <c r="C2085" s="198">
        <v>16.899999999999999</v>
      </c>
      <c r="D2085" s="198">
        <v>22.8</v>
      </c>
      <c r="E2085" s="198">
        <v>11.7</v>
      </c>
      <c r="F2085" s="198">
        <v>10.6</v>
      </c>
      <c r="G2085" s="198">
        <v>2.5</v>
      </c>
      <c r="H2085" s="198">
        <v>4.2</v>
      </c>
      <c r="I2085" s="198">
        <v>7.6</v>
      </c>
      <c r="J2085" s="198">
        <v>1.8</v>
      </c>
      <c r="K2085" s="198">
        <v>9.6999999999999993</v>
      </c>
      <c r="L2085" s="198">
        <v>4.9000000000000004</v>
      </c>
      <c r="M2085" s="198">
        <v>18.600000000000001</v>
      </c>
      <c r="N2085" s="206">
        <v>15.3</v>
      </c>
    </row>
    <row r="2086" spans="1:14">
      <c r="A2086" s="205" t="s">
        <v>1039</v>
      </c>
      <c r="B2086" s="197">
        <v>28</v>
      </c>
      <c r="C2086" s="198">
        <v>18.600000000000001</v>
      </c>
      <c r="D2086" s="198">
        <v>22</v>
      </c>
      <c r="E2086" s="198">
        <v>11.9</v>
      </c>
      <c r="F2086" s="198">
        <v>9.1999999999999993</v>
      </c>
      <c r="G2086" s="198">
        <v>1.7</v>
      </c>
      <c r="H2086" s="198">
        <v>7.1</v>
      </c>
      <c r="I2086" s="198">
        <v>4.4000000000000004</v>
      </c>
      <c r="J2086" s="198">
        <v>4.4000000000000004</v>
      </c>
      <c r="K2086" s="198">
        <v>10.4</v>
      </c>
      <c r="L2086" s="198">
        <v>5.2</v>
      </c>
      <c r="M2086" s="198">
        <v>19.100000000000001</v>
      </c>
      <c r="N2086" s="206">
        <v>18.600000000000001</v>
      </c>
    </row>
    <row r="2087" spans="1:14">
      <c r="A2087" s="205" t="s">
        <v>1039</v>
      </c>
      <c r="B2087" s="197">
        <v>29</v>
      </c>
      <c r="C2087" s="198">
        <v>16</v>
      </c>
      <c r="D2087" s="198">
        <v>22.8</v>
      </c>
      <c r="E2087" s="198">
        <v>12.2</v>
      </c>
      <c r="F2087" s="198">
        <v>9</v>
      </c>
      <c r="G2087" s="198">
        <v>4.2</v>
      </c>
      <c r="H2087" s="198">
        <v>3.8</v>
      </c>
      <c r="I2087" s="198">
        <v>5</v>
      </c>
      <c r="J2087" s="198">
        <v>2.4</v>
      </c>
      <c r="K2087" s="198">
        <v>7.1</v>
      </c>
      <c r="L2087" s="198">
        <v>8.6999999999999993</v>
      </c>
      <c r="M2087" s="198">
        <v>21.9</v>
      </c>
      <c r="N2087" s="206">
        <v>20.9</v>
      </c>
    </row>
    <row r="2088" spans="1:14">
      <c r="A2088" s="205" t="s">
        <v>1039</v>
      </c>
      <c r="B2088" s="197">
        <v>30</v>
      </c>
      <c r="C2088" s="198">
        <v>16.3</v>
      </c>
      <c r="D2088" s="198">
        <v>25.9</v>
      </c>
      <c r="E2088" s="198">
        <v>10.1</v>
      </c>
      <c r="F2088" s="198">
        <v>9.3000000000000007</v>
      </c>
      <c r="G2088" s="198">
        <v>6</v>
      </c>
      <c r="H2088" s="198">
        <v>0.1</v>
      </c>
      <c r="I2088" s="198">
        <v>7.2</v>
      </c>
      <c r="J2088" s="198"/>
      <c r="K2088" s="198">
        <v>8.1999999999999993</v>
      </c>
      <c r="L2088" s="198">
        <v>13.1</v>
      </c>
      <c r="M2088" s="198">
        <v>20.399999999999999</v>
      </c>
      <c r="N2088" s="206">
        <v>20.6</v>
      </c>
    </row>
    <row r="2089" spans="1:14" ht="15" thickBot="1">
      <c r="A2089" s="213" t="s">
        <v>1039</v>
      </c>
      <c r="B2089" s="214">
        <v>31</v>
      </c>
      <c r="C2089" s="215">
        <v>17.100000000000001</v>
      </c>
      <c r="D2089" s="215">
        <v>27.4</v>
      </c>
      <c r="E2089" s="215"/>
      <c r="F2089" s="215">
        <v>10</v>
      </c>
      <c r="G2089" s="215"/>
      <c r="H2089" s="215">
        <v>-2</v>
      </c>
      <c r="I2089" s="215">
        <v>3.3</v>
      </c>
      <c r="J2089" s="215"/>
      <c r="K2089" s="215">
        <v>10.6</v>
      </c>
      <c r="L2089" s="215"/>
      <c r="M2089" s="215">
        <v>18.5</v>
      </c>
      <c r="N2089" s="216"/>
    </row>
    <row r="2090" spans="1:14">
      <c r="A2090" s="217" t="s">
        <v>652</v>
      </c>
      <c r="B2090" s="218" t="s">
        <v>211</v>
      </c>
      <c r="C2090" s="219">
        <v>0</v>
      </c>
      <c r="D2090" s="219">
        <v>0</v>
      </c>
      <c r="E2090" s="219">
        <v>11</v>
      </c>
      <c r="F2090" s="219">
        <v>26</v>
      </c>
      <c r="G2090" s="219">
        <v>30</v>
      </c>
      <c r="H2090" s="219">
        <v>31</v>
      </c>
      <c r="I2090" s="219">
        <v>31</v>
      </c>
      <c r="J2090" s="219">
        <v>29</v>
      </c>
      <c r="K2090" s="219">
        <v>31</v>
      </c>
      <c r="L2090" s="219">
        <v>28</v>
      </c>
      <c r="M2090" s="219">
        <v>7</v>
      </c>
      <c r="N2090" s="220">
        <v>1</v>
      </c>
    </row>
    <row r="2091" spans="1:14" ht="15" thickBot="1">
      <c r="A2091" s="209" t="s">
        <v>651</v>
      </c>
      <c r="B2091" s="210" t="s">
        <v>650</v>
      </c>
      <c r="C2091" s="211">
        <v>21.438709677419361</v>
      </c>
      <c r="D2091" s="211">
        <v>23.383870967741931</v>
      </c>
      <c r="E2091" s="211">
        <v>14.713333333333331</v>
      </c>
      <c r="F2091" s="211">
        <v>9.3806451612903228</v>
      </c>
      <c r="G2091" s="211">
        <v>6.7333333333333334</v>
      </c>
      <c r="H2091" s="211">
        <v>4.9193548387096762</v>
      </c>
      <c r="I2091" s="211">
        <v>-0.61612903225806459</v>
      </c>
      <c r="J2091" s="211">
        <v>4.3137931034482753</v>
      </c>
      <c r="K2091" s="211">
        <v>4.7354838709677418</v>
      </c>
      <c r="L2091" s="211">
        <v>9.0733333333333324</v>
      </c>
      <c r="M2091" s="211">
        <v>15.516129032258064</v>
      </c>
      <c r="N2091" s="212">
        <v>18.743333333333336</v>
      </c>
    </row>
    <row r="2092" spans="1:14">
      <c r="B2092" s="108"/>
      <c r="C2092" s="105"/>
      <c r="D2092" s="105"/>
      <c r="E2092" s="107"/>
      <c r="F2092" s="105"/>
      <c r="G2092" s="105"/>
      <c r="H2092" s="106"/>
      <c r="I2092" s="105"/>
      <c r="J2092" s="105"/>
      <c r="K2092" s="105"/>
      <c r="L2092" s="105"/>
      <c r="M2092" s="105"/>
      <c r="N2092" s="105"/>
    </row>
    <row r="2093" spans="1:14" ht="15" thickBot="1">
      <c r="A2093" s="96" t="s">
        <v>1163</v>
      </c>
      <c r="C2093" s="105"/>
      <c r="D2093" s="105"/>
      <c r="E2093" s="107"/>
      <c r="F2093" s="105"/>
      <c r="G2093" s="105"/>
      <c r="H2093" s="106"/>
      <c r="I2093" s="105"/>
      <c r="J2093" s="105"/>
      <c r="K2093" s="105"/>
      <c r="L2093" s="105"/>
      <c r="M2093" s="105"/>
      <c r="N2093" s="105"/>
    </row>
    <row r="2094" spans="1:14">
      <c r="A2094" s="109"/>
      <c r="B2094" s="233" t="s">
        <v>236</v>
      </c>
      <c r="C2094" s="234" t="s">
        <v>666</v>
      </c>
      <c r="D2094" s="234" t="s">
        <v>666</v>
      </c>
      <c r="E2094" s="234" t="s">
        <v>666</v>
      </c>
      <c r="F2094" s="234" t="s">
        <v>666</v>
      </c>
      <c r="G2094" s="234" t="s">
        <v>666</v>
      </c>
      <c r="H2094" s="234" t="s">
        <v>666</v>
      </c>
      <c r="I2094" s="234" t="s">
        <v>1108</v>
      </c>
      <c r="J2094" s="234" t="s">
        <v>1108</v>
      </c>
      <c r="K2094" s="234" t="s">
        <v>1108</v>
      </c>
      <c r="L2094" s="234" t="s">
        <v>1108</v>
      </c>
      <c r="M2094" s="234" t="s">
        <v>1108</v>
      </c>
      <c r="N2094" s="235" t="s">
        <v>1108</v>
      </c>
    </row>
    <row r="2095" spans="1:14" ht="15" thickBot="1">
      <c r="A2095" s="109"/>
      <c r="B2095" s="238" t="s">
        <v>195</v>
      </c>
      <c r="C2095" s="236" t="s">
        <v>665</v>
      </c>
      <c r="D2095" s="236" t="s">
        <v>664</v>
      </c>
      <c r="E2095" s="236" t="s">
        <v>663</v>
      </c>
      <c r="F2095" s="236" t="s">
        <v>662</v>
      </c>
      <c r="G2095" s="236" t="s">
        <v>661</v>
      </c>
      <c r="H2095" s="236" t="s">
        <v>660</v>
      </c>
      <c r="I2095" s="236" t="s">
        <v>659</v>
      </c>
      <c r="J2095" s="236" t="s">
        <v>658</v>
      </c>
      <c r="K2095" s="236" t="s">
        <v>657</v>
      </c>
      <c r="L2095" s="236" t="s">
        <v>656</v>
      </c>
      <c r="M2095" s="236" t="s">
        <v>655</v>
      </c>
      <c r="N2095" s="237" t="s">
        <v>654</v>
      </c>
    </row>
    <row r="2096" spans="1:14">
      <c r="A2096" s="195" t="s">
        <v>742</v>
      </c>
      <c r="B2096" s="196" t="s">
        <v>653</v>
      </c>
    </row>
    <row r="2097" spans="1:14">
      <c r="A2097" s="190" t="s">
        <v>1044</v>
      </c>
      <c r="B2097" s="197">
        <v>1</v>
      </c>
      <c r="C2097" s="198">
        <v>22.1</v>
      </c>
      <c r="D2097" s="198">
        <v>22.3</v>
      </c>
      <c r="E2097" s="198">
        <v>24.6</v>
      </c>
      <c r="F2097" s="198">
        <v>7.1</v>
      </c>
      <c r="G2097" s="198">
        <v>8</v>
      </c>
      <c r="H2097" s="198">
        <v>7.6</v>
      </c>
      <c r="I2097" s="198">
        <v>-0.6</v>
      </c>
      <c r="J2097" s="198">
        <v>8.9</v>
      </c>
      <c r="K2097" s="198">
        <v>0.5</v>
      </c>
      <c r="L2097" s="198">
        <v>4.2</v>
      </c>
      <c r="M2097" s="198">
        <v>11.5</v>
      </c>
      <c r="N2097" s="198">
        <v>17.5</v>
      </c>
    </row>
    <row r="2098" spans="1:14">
      <c r="A2098" s="190" t="s">
        <v>1044</v>
      </c>
      <c r="B2098" s="197">
        <v>2</v>
      </c>
      <c r="C2098" s="198">
        <v>23.4</v>
      </c>
      <c r="D2098" s="198">
        <v>21.6</v>
      </c>
      <c r="E2098" s="198">
        <v>16.3</v>
      </c>
      <c r="F2098" s="198">
        <v>10.5</v>
      </c>
      <c r="G2098" s="198">
        <v>2.1</v>
      </c>
      <c r="H2098" s="198">
        <v>8.6</v>
      </c>
      <c r="I2098" s="198">
        <v>0</v>
      </c>
      <c r="J2098" s="198">
        <v>11.8</v>
      </c>
      <c r="K2098" s="198">
        <v>3.8</v>
      </c>
      <c r="L2098" s="198">
        <v>9.1</v>
      </c>
      <c r="M2098" s="198">
        <v>11.4</v>
      </c>
      <c r="N2098" s="198">
        <v>18</v>
      </c>
    </row>
    <row r="2099" spans="1:14">
      <c r="A2099" s="190" t="s">
        <v>1044</v>
      </c>
      <c r="B2099" s="197">
        <v>3</v>
      </c>
      <c r="C2099" s="198">
        <v>24.8</v>
      </c>
      <c r="D2099" s="198">
        <v>22.9</v>
      </c>
      <c r="E2099" s="198">
        <v>17.3</v>
      </c>
      <c r="F2099" s="198">
        <v>12.1</v>
      </c>
      <c r="G2099" s="198">
        <v>-0.2</v>
      </c>
      <c r="H2099" s="198">
        <v>5.0999999999999996</v>
      </c>
      <c r="I2099" s="198">
        <v>-3.9</v>
      </c>
      <c r="J2099" s="198">
        <v>4.8</v>
      </c>
      <c r="K2099" s="198">
        <v>2.9</v>
      </c>
      <c r="L2099" s="198">
        <v>12.2</v>
      </c>
      <c r="M2099" s="198">
        <v>13.4</v>
      </c>
      <c r="N2099" s="198">
        <v>17.399999999999999</v>
      </c>
    </row>
    <row r="2100" spans="1:14">
      <c r="A2100" s="190" t="s">
        <v>1044</v>
      </c>
      <c r="B2100" s="197">
        <v>4</v>
      </c>
      <c r="C2100" s="198">
        <v>25.8</v>
      </c>
      <c r="D2100" s="198">
        <v>25.3</v>
      </c>
      <c r="E2100" s="198">
        <v>14.1</v>
      </c>
      <c r="F2100" s="198">
        <v>12.6</v>
      </c>
      <c r="G2100" s="198">
        <v>1.3</v>
      </c>
      <c r="H2100" s="198">
        <v>5</v>
      </c>
      <c r="I2100" s="198">
        <v>-5.6</v>
      </c>
      <c r="J2100" s="198">
        <v>3.3</v>
      </c>
      <c r="K2100" s="198">
        <v>3.3</v>
      </c>
      <c r="L2100" s="198">
        <v>11.6</v>
      </c>
      <c r="M2100" s="198">
        <v>8.1999999999999993</v>
      </c>
      <c r="N2100" s="198">
        <v>18.3</v>
      </c>
    </row>
    <row r="2101" spans="1:14">
      <c r="A2101" s="190" t="s">
        <v>1044</v>
      </c>
      <c r="B2101" s="197">
        <v>5</v>
      </c>
      <c r="C2101" s="198">
        <v>27.3</v>
      </c>
      <c r="D2101" s="198">
        <v>23.6</v>
      </c>
      <c r="E2101" s="198">
        <v>15.4</v>
      </c>
      <c r="F2101" s="198">
        <v>12.4</v>
      </c>
      <c r="G2101" s="198">
        <v>6.5</v>
      </c>
      <c r="H2101" s="198">
        <v>3.7</v>
      </c>
      <c r="I2101" s="198">
        <v>-3.9</v>
      </c>
      <c r="J2101" s="198">
        <v>4.2</v>
      </c>
      <c r="K2101" s="198">
        <v>4.9000000000000004</v>
      </c>
      <c r="L2101" s="198">
        <v>15.3</v>
      </c>
      <c r="M2101" s="198">
        <v>12.8</v>
      </c>
      <c r="N2101" s="198">
        <v>18.899999999999999</v>
      </c>
    </row>
    <row r="2102" spans="1:14">
      <c r="A2102" s="190" t="s">
        <v>1044</v>
      </c>
      <c r="B2102" s="197">
        <v>6</v>
      </c>
      <c r="C2102" s="198">
        <v>22.8</v>
      </c>
      <c r="D2102" s="198">
        <v>24.8</v>
      </c>
      <c r="E2102" s="198">
        <v>12.8</v>
      </c>
      <c r="F2102" s="198">
        <v>14.6</v>
      </c>
      <c r="G2102" s="198">
        <v>7.3</v>
      </c>
      <c r="H2102" s="198">
        <v>7.4</v>
      </c>
      <c r="I2102" s="198">
        <v>-2.2000000000000002</v>
      </c>
      <c r="J2102" s="198">
        <v>5.9</v>
      </c>
      <c r="K2102" s="198">
        <v>4.0999999999999996</v>
      </c>
      <c r="L2102" s="198">
        <v>10.9</v>
      </c>
      <c r="M2102" s="198">
        <v>15.7</v>
      </c>
      <c r="N2102" s="198">
        <v>18.399999999999999</v>
      </c>
    </row>
    <row r="2103" spans="1:14">
      <c r="A2103" s="190" t="s">
        <v>1044</v>
      </c>
      <c r="B2103" s="197">
        <v>7</v>
      </c>
      <c r="C2103" s="198">
        <v>26.6</v>
      </c>
      <c r="D2103" s="198">
        <v>27.6</v>
      </c>
      <c r="E2103" s="198">
        <v>12</v>
      </c>
      <c r="F2103" s="198">
        <v>14.3</v>
      </c>
      <c r="G2103" s="198">
        <v>12</v>
      </c>
      <c r="H2103" s="198">
        <v>5.3</v>
      </c>
      <c r="I2103" s="198">
        <v>-0.5</v>
      </c>
      <c r="J2103" s="198">
        <v>3.7</v>
      </c>
      <c r="K2103" s="198">
        <v>1.5</v>
      </c>
      <c r="L2103" s="198">
        <v>13.1</v>
      </c>
      <c r="M2103" s="198">
        <v>16.3</v>
      </c>
      <c r="N2103" s="198">
        <v>17.600000000000001</v>
      </c>
    </row>
    <row r="2104" spans="1:14">
      <c r="A2104" s="190" t="s">
        <v>1044</v>
      </c>
      <c r="B2104" s="197">
        <v>8</v>
      </c>
      <c r="C2104" s="198">
        <v>20.399999999999999</v>
      </c>
      <c r="D2104" s="198">
        <v>30.7</v>
      </c>
      <c r="E2104" s="198">
        <v>13.5</v>
      </c>
      <c r="F2104" s="198">
        <v>13.1</v>
      </c>
      <c r="G2104" s="198">
        <v>11.5</v>
      </c>
      <c r="H2104" s="198">
        <v>3.2</v>
      </c>
      <c r="I2104" s="198">
        <v>-1.1000000000000001</v>
      </c>
      <c r="J2104" s="198">
        <v>8.5</v>
      </c>
      <c r="K2104" s="198">
        <v>1.3</v>
      </c>
      <c r="L2104" s="198">
        <v>9.6999999999999993</v>
      </c>
      <c r="M2104" s="198">
        <v>15.5</v>
      </c>
      <c r="N2104" s="198">
        <v>19.600000000000001</v>
      </c>
    </row>
    <row r="2105" spans="1:14">
      <c r="A2105" s="190" t="s">
        <v>1044</v>
      </c>
      <c r="B2105" s="197">
        <v>9</v>
      </c>
      <c r="C2105" s="198">
        <v>16.600000000000001</v>
      </c>
      <c r="D2105" s="198">
        <v>26.2</v>
      </c>
      <c r="E2105" s="198">
        <v>11.8</v>
      </c>
      <c r="F2105" s="198">
        <v>11.2</v>
      </c>
      <c r="G2105" s="198">
        <v>13.7</v>
      </c>
      <c r="H2105" s="198">
        <v>2.9</v>
      </c>
      <c r="I2105" s="198">
        <v>-3.6</v>
      </c>
      <c r="J2105" s="198">
        <v>8.9</v>
      </c>
      <c r="K2105" s="198">
        <v>2.2000000000000002</v>
      </c>
      <c r="L2105" s="198">
        <v>7.7</v>
      </c>
      <c r="M2105" s="198">
        <v>16.8</v>
      </c>
      <c r="N2105" s="198">
        <v>17</v>
      </c>
    </row>
    <row r="2106" spans="1:14">
      <c r="A2106" s="190" t="s">
        <v>1044</v>
      </c>
      <c r="B2106" s="197">
        <v>10</v>
      </c>
      <c r="C2106" s="198">
        <v>14.5</v>
      </c>
      <c r="D2106" s="198">
        <v>28.8</v>
      </c>
      <c r="E2106" s="198">
        <v>11.5</v>
      </c>
      <c r="F2106" s="198">
        <v>9.5</v>
      </c>
      <c r="G2106" s="198">
        <v>15.4</v>
      </c>
      <c r="H2106" s="198">
        <v>1.1000000000000001</v>
      </c>
      <c r="I2106" s="198">
        <v>1</v>
      </c>
      <c r="J2106" s="198">
        <v>5</v>
      </c>
      <c r="K2106" s="198">
        <v>5.9</v>
      </c>
      <c r="L2106" s="198">
        <v>7</v>
      </c>
      <c r="M2106" s="198">
        <v>17.100000000000001</v>
      </c>
      <c r="N2106" s="198">
        <v>16.2</v>
      </c>
    </row>
    <row r="2107" spans="1:14">
      <c r="A2107" s="190" t="s">
        <v>1044</v>
      </c>
      <c r="B2107" s="197">
        <v>11</v>
      </c>
      <c r="C2107" s="198">
        <v>18.5</v>
      </c>
      <c r="D2107" s="198">
        <v>26.2</v>
      </c>
      <c r="E2107" s="198">
        <v>13.4</v>
      </c>
      <c r="F2107" s="198">
        <v>4.0999999999999996</v>
      </c>
      <c r="G2107" s="198">
        <v>12.8</v>
      </c>
      <c r="H2107" s="198">
        <v>4.0999999999999996</v>
      </c>
      <c r="I2107" s="198">
        <v>1.9</v>
      </c>
      <c r="J2107" s="198">
        <v>4.5999999999999996</v>
      </c>
      <c r="K2107" s="198">
        <v>5.3</v>
      </c>
      <c r="L2107" s="198">
        <v>10.199999999999999</v>
      </c>
      <c r="M2107" s="198">
        <v>16.3</v>
      </c>
      <c r="N2107" s="198">
        <v>15.7</v>
      </c>
    </row>
    <row r="2108" spans="1:14">
      <c r="A2108" s="190" t="s">
        <v>1044</v>
      </c>
      <c r="B2108" s="197">
        <v>12</v>
      </c>
      <c r="C2108" s="198">
        <v>21.3</v>
      </c>
      <c r="D2108" s="198">
        <v>27.3</v>
      </c>
      <c r="E2108" s="198">
        <v>16.5</v>
      </c>
      <c r="F2108" s="198">
        <v>3.1</v>
      </c>
      <c r="G2108" s="198">
        <v>10.6</v>
      </c>
      <c r="H2108" s="198">
        <v>4.7</v>
      </c>
      <c r="I2108" s="198">
        <v>4.9000000000000004</v>
      </c>
      <c r="J2108" s="198">
        <v>1.6</v>
      </c>
      <c r="K2108" s="198">
        <v>4.5</v>
      </c>
      <c r="L2108" s="198">
        <v>13.1</v>
      </c>
      <c r="M2108" s="198">
        <v>16</v>
      </c>
      <c r="N2108" s="198">
        <v>16.3</v>
      </c>
    </row>
    <row r="2109" spans="1:14">
      <c r="A2109" s="190" t="s">
        <v>1044</v>
      </c>
      <c r="B2109" s="197">
        <v>13</v>
      </c>
      <c r="C2109" s="198">
        <v>19</v>
      </c>
      <c r="D2109" s="198">
        <v>28.1</v>
      </c>
      <c r="E2109" s="198">
        <v>19.2</v>
      </c>
      <c r="F2109" s="198">
        <v>3.5</v>
      </c>
      <c r="G2109" s="198">
        <v>11.5</v>
      </c>
      <c r="H2109" s="198">
        <v>5.4</v>
      </c>
      <c r="I2109" s="198">
        <v>4</v>
      </c>
      <c r="J2109" s="198">
        <v>3.3</v>
      </c>
      <c r="K2109" s="198">
        <v>3.5</v>
      </c>
      <c r="L2109" s="198">
        <v>12.7</v>
      </c>
      <c r="M2109" s="198">
        <v>17.8</v>
      </c>
      <c r="N2109" s="198">
        <v>17.7</v>
      </c>
    </row>
    <row r="2110" spans="1:14">
      <c r="A2110" s="190" t="s">
        <v>1044</v>
      </c>
      <c r="B2110" s="197">
        <v>14</v>
      </c>
      <c r="C2110" s="198">
        <v>19.5</v>
      </c>
      <c r="D2110" s="198">
        <v>29</v>
      </c>
      <c r="E2110" s="198">
        <v>15.8</v>
      </c>
      <c r="F2110" s="198">
        <v>5.5</v>
      </c>
      <c r="G2110" s="198">
        <v>8.3000000000000007</v>
      </c>
      <c r="H2110" s="198">
        <v>1.9</v>
      </c>
      <c r="I2110" s="198">
        <v>0.4</v>
      </c>
      <c r="J2110" s="198">
        <v>7.1</v>
      </c>
      <c r="K2110" s="198">
        <v>3.7</v>
      </c>
      <c r="L2110" s="198">
        <v>10.5</v>
      </c>
      <c r="M2110" s="198">
        <v>12.8</v>
      </c>
      <c r="N2110" s="198">
        <v>17</v>
      </c>
    </row>
    <row r="2111" spans="1:14">
      <c r="A2111" s="190" t="s">
        <v>1044</v>
      </c>
      <c r="B2111" s="197">
        <v>15</v>
      </c>
      <c r="C2111" s="198">
        <v>19.399999999999999</v>
      </c>
      <c r="D2111" s="198">
        <v>23.9</v>
      </c>
      <c r="E2111" s="198">
        <v>16.600000000000001</v>
      </c>
      <c r="F2111" s="198">
        <v>10.5</v>
      </c>
      <c r="G2111" s="198">
        <v>11.6</v>
      </c>
      <c r="H2111" s="198">
        <v>4.7</v>
      </c>
      <c r="I2111" s="198">
        <v>0.8</v>
      </c>
      <c r="J2111" s="198">
        <v>5.7</v>
      </c>
      <c r="K2111" s="198">
        <v>3.6</v>
      </c>
      <c r="L2111" s="198">
        <v>9.3000000000000007</v>
      </c>
      <c r="M2111" s="198">
        <v>7.3</v>
      </c>
      <c r="N2111" s="198">
        <v>16.100000000000001</v>
      </c>
    </row>
    <row r="2112" spans="1:14">
      <c r="A2112" s="190" t="s">
        <v>1044</v>
      </c>
      <c r="B2112" s="197">
        <v>16</v>
      </c>
      <c r="C2112" s="198">
        <v>22</v>
      </c>
      <c r="D2112" s="198">
        <v>21.1</v>
      </c>
      <c r="E2112" s="198">
        <v>19.5</v>
      </c>
      <c r="F2112" s="198">
        <v>8.8000000000000007</v>
      </c>
      <c r="G2112" s="198">
        <v>10.1</v>
      </c>
      <c r="H2112" s="198">
        <v>5.7</v>
      </c>
      <c r="I2112" s="198">
        <v>-0.7</v>
      </c>
      <c r="J2112" s="198">
        <v>1.6</v>
      </c>
      <c r="K2112" s="198">
        <v>3.4</v>
      </c>
      <c r="L2112" s="198">
        <v>12.7</v>
      </c>
      <c r="M2112" s="198">
        <v>8.1999999999999993</v>
      </c>
      <c r="N2112" s="198">
        <v>19</v>
      </c>
    </row>
    <row r="2113" spans="1:14">
      <c r="A2113" s="190" t="s">
        <v>1044</v>
      </c>
      <c r="B2113" s="197">
        <v>17</v>
      </c>
      <c r="C2113" s="198">
        <v>24.5</v>
      </c>
      <c r="D2113" s="198">
        <v>17.899999999999999</v>
      </c>
      <c r="E2113" s="198">
        <v>19.2</v>
      </c>
      <c r="F2113" s="198">
        <v>7.5</v>
      </c>
      <c r="G2113" s="198">
        <v>12.1</v>
      </c>
      <c r="H2113" s="198">
        <v>5.3</v>
      </c>
      <c r="I2113" s="198">
        <v>-3.1</v>
      </c>
      <c r="J2113" s="198">
        <v>0.6</v>
      </c>
      <c r="K2113" s="198">
        <v>3.2</v>
      </c>
      <c r="L2113" s="198">
        <v>9.9</v>
      </c>
      <c r="M2113" s="198">
        <v>10.6</v>
      </c>
      <c r="N2113" s="198">
        <v>15.6</v>
      </c>
    </row>
    <row r="2114" spans="1:14">
      <c r="A2114" s="190" t="s">
        <v>1044</v>
      </c>
      <c r="B2114" s="197">
        <v>18</v>
      </c>
      <c r="C2114" s="198">
        <v>27.3</v>
      </c>
      <c r="D2114" s="198">
        <v>15.6</v>
      </c>
      <c r="E2114" s="198">
        <v>13.8</v>
      </c>
      <c r="F2114" s="198">
        <v>5.7</v>
      </c>
      <c r="G2114" s="198">
        <v>12.8</v>
      </c>
      <c r="H2114" s="198">
        <v>5.5</v>
      </c>
      <c r="I2114" s="198">
        <v>-7.9</v>
      </c>
      <c r="J2114" s="198">
        <v>1</v>
      </c>
      <c r="K2114" s="198">
        <v>4.0999999999999996</v>
      </c>
      <c r="L2114" s="198">
        <v>9.1999999999999993</v>
      </c>
      <c r="M2114" s="198">
        <v>13.8</v>
      </c>
      <c r="N2114" s="198">
        <v>16.899999999999999</v>
      </c>
    </row>
    <row r="2115" spans="1:14">
      <c r="A2115" s="190" t="s">
        <v>1044</v>
      </c>
      <c r="B2115" s="197">
        <v>19</v>
      </c>
      <c r="C2115" s="198">
        <v>23.2</v>
      </c>
      <c r="D2115" s="198">
        <v>16.7</v>
      </c>
      <c r="E2115" s="198">
        <v>15.7</v>
      </c>
      <c r="F2115" s="198">
        <v>8.4</v>
      </c>
      <c r="G2115" s="198">
        <v>10.7</v>
      </c>
      <c r="H2115" s="198">
        <v>5.3</v>
      </c>
      <c r="I2115" s="198">
        <v>-8.9</v>
      </c>
      <c r="J2115" s="198">
        <v>2.2999999999999998</v>
      </c>
      <c r="K2115" s="198">
        <v>5.0999999999999996</v>
      </c>
      <c r="L2115" s="198">
        <v>8.8000000000000007</v>
      </c>
      <c r="M2115" s="198">
        <v>16.3</v>
      </c>
      <c r="N2115" s="198">
        <v>17.7</v>
      </c>
    </row>
    <row r="2116" spans="1:14">
      <c r="A2116" s="190" t="s">
        <v>1044</v>
      </c>
      <c r="B2116" s="197">
        <v>20</v>
      </c>
      <c r="C2116" s="198">
        <v>21.5</v>
      </c>
      <c r="D2116" s="198">
        <v>16.600000000000001</v>
      </c>
      <c r="E2116" s="198">
        <v>13.5</v>
      </c>
      <c r="F2116" s="198">
        <v>6.8</v>
      </c>
      <c r="G2116" s="198">
        <v>6.7</v>
      </c>
      <c r="H2116" s="198">
        <v>4.5</v>
      </c>
      <c r="I2116" s="198">
        <v>-5.3</v>
      </c>
      <c r="J2116" s="198">
        <v>3.7</v>
      </c>
      <c r="K2116" s="198">
        <v>5.7</v>
      </c>
      <c r="L2116" s="198">
        <v>7.4</v>
      </c>
      <c r="M2116" s="198">
        <v>17.2</v>
      </c>
      <c r="N2116" s="198">
        <v>16.3</v>
      </c>
    </row>
    <row r="2117" spans="1:14">
      <c r="A2117" s="190" t="s">
        <v>1044</v>
      </c>
      <c r="B2117" s="197">
        <v>21</v>
      </c>
      <c r="C2117" s="198">
        <v>24.6</v>
      </c>
      <c r="D2117" s="198">
        <v>17.100000000000001</v>
      </c>
      <c r="E2117" s="198">
        <v>12.6</v>
      </c>
      <c r="F2117" s="198">
        <v>8.4</v>
      </c>
      <c r="G2117" s="198">
        <v>2.5</v>
      </c>
      <c r="H2117" s="198">
        <v>5.9</v>
      </c>
      <c r="I2117" s="198">
        <v>-7.7</v>
      </c>
      <c r="J2117" s="198">
        <v>12</v>
      </c>
      <c r="K2117" s="198">
        <v>6.3</v>
      </c>
      <c r="L2117" s="198">
        <v>9</v>
      </c>
      <c r="M2117" s="198">
        <v>16.8</v>
      </c>
      <c r="N2117" s="198">
        <v>18</v>
      </c>
    </row>
    <row r="2118" spans="1:14">
      <c r="A2118" s="190" t="s">
        <v>1044</v>
      </c>
      <c r="B2118" s="197">
        <v>22</v>
      </c>
      <c r="C2118" s="198">
        <v>28.8</v>
      </c>
      <c r="D2118" s="198">
        <v>17.3</v>
      </c>
      <c r="E2118" s="198">
        <v>14.3</v>
      </c>
      <c r="F2118" s="198">
        <v>10.4</v>
      </c>
      <c r="G2118" s="198">
        <v>1.4</v>
      </c>
      <c r="H2118" s="198">
        <v>10.1</v>
      </c>
      <c r="I2118" s="198">
        <v>-11.9</v>
      </c>
      <c r="J2118" s="198">
        <v>11.2</v>
      </c>
      <c r="K2118" s="198">
        <v>5.7</v>
      </c>
      <c r="L2118" s="198">
        <v>9.6999999999999993</v>
      </c>
      <c r="M2118" s="198">
        <v>21.7</v>
      </c>
      <c r="N2118" s="198">
        <v>20.7</v>
      </c>
    </row>
    <row r="2119" spans="1:14">
      <c r="A2119" s="190" t="s">
        <v>1044</v>
      </c>
      <c r="B2119" s="197">
        <v>23</v>
      </c>
      <c r="C2119" s="198">
        <v>22.7</v>
      </c>
      <c r="D2119" s="198">
        <v>19.100000000000001</v>
      </c>
      <c r="E2119" s="198">
        <v>12.2</v>
      </c>
      <c r="F2119" s="198">
        <v>8</v>
      </c>
      <c r="G2119" s="198">
        <v>1.8</v>
      </c>
      <c r="H2119" s="198">
        <v>6.9</v>
      </c>
      <c r="I2119" s="198">
        <v>-6.8</v>
      </c>
      <c r="J2119" s="198">
        <v>2.7</v>
      </c>
      <c r="K2119" s="198">
        <v>5.0999999999999996</v>
      </c>
      <c r="L2119" s="198">
        <v>7.2</v>
      </c>
      <c r="M2119" s="198">
        <v>18</v>
      </c>
      <c r="N2119" s="198">
        <v>24.3</v>
      </c>
    </row>
    <row r="2120" spans="1:14">
      <c r="A2120" s="190" t="s">
        <v>1044</v>
      </c>
      <c r="B2120" s="197">
        <v>24</v>
      </c>
      <c r="C2120" s="198">
        <v>24.1</v>
      </c>
      <c r="D2120" s="198">
        <v>21.6</v>
      </c>
      <c r="E2120" s="198">
        <v>11.3</v>
      </c>
      <c r="F2120" s="198">
        <v>5.8</v>
      </c>
      <c r="G2120" s="198">
        <v>-1.3</v>
      </c>
      <c r="H2120" s="198">
        <v>2.7</v>
      </c>
      <c r="I2120" s="198">
        <v>0.9</v>
      </c>
      <c r="J2120" s="198">
        <v>2.1</v>
      </c>
      <c r="K2120" s="198">
        <v>3.9</v>
      </c>
      <c r="L2120" s="198">
        <v>3.4</v>
      </c>
      <c r="M2120" s="198">
        <v>16.5</v>
      </c>
      <c r="N2120" s="198">
        <v>25.8</v>
      </c>
    </row>
    <row r="2121" spans="1:14">
      <c r="A2121" s="190" t="s">
        <v>1044</v>
      </c>
      <c r="B2121" s="197">
        <v>25</v>
      </c>
      <c r="C2121" s="198">
        <v>22.3</v>
      </c>
      <c r="D2121" s="198">
        <v>16.399999999999999</v>
      </c>
      <c r="E2121" s="198">
        <v>13.8</v>
      </c>
      <c r="F2121" s="198">
        <v>7.9</v>
      </c>
      <c r="G2121" s="198">
        <v>0.7</v>
      </c>
      <c r="H2121" s="198">
        <v>8.5</v>
      </c>
      <c r="I2121" s="198">
        <v>2.1</v>
      </c>
      <c r="J2121" s="198">
        <v>1.5</v>
      </c>
      <c r="K2121" s="198">
        <v>6</v>
      </c>
      <c r="L2121" s="198">
        <v>4.9000000000000004</v>
      </c>
      <c r="M2121" s="198">
        <v>14.7</v>
      </c>
      <c r="N2121" s="198">
        <v>24.8</v>
      </c>
    </row>
    <row r="2122" spans="1:14">
      <c r="A2122" s="190" t="s">
        <v>1044</v>
      </c>
      <c r="B2122" s="197">
        <v>26</v>
      </c>
      <c r="C2122" s="198">
        <v>17.100000000000001</v>
      </c>
      <c r="D2122" s="198">
        <v>18.3</v>
      </c>
      <c r="E2122" s="198">
        <v>13.8</v>
      </c>
      <c r="F2122" s="198">
        <v>8.8000000000000007</v>
      </c>
      <c r="G2122" s="198">
        <v>2.8</v>
      </c>
      <c r="H2122" s="198">
        <v>11.3</v>
      </c>
      <c r="I2122" s="198">
        <v>2.2999999999999998</v>
      </c>
      <c r="J2122" s="198">
        <v>-0.6</v>
      </c>
      <c r="K2122" s="198">
        <v>5.2</v>
      </c>
      <c r="L2122" s="198">
        <v>5.7</v>
      </c>
      <c r="M2122" s="198">
        <v>16.600000000000001</v>
      </c>
      <c r="N2122" s="198">
        <v>18.3</v>
      </c>
    </row>
    <row r="2123" spans="1:14">
      <c r="A2123" s="190" t="s">
        <v>1044</v>
      </c>
      <c r="B2123" s="197">
        <v>27</v>
      </c>
      <c r="C2123" s="198">
        <v>19</v>
      </c>
      <c r="D2123" s="198">
        <v>22.5</v>
      </c>
      <c r="E2123" s="198">
        <v>11.4</v>
      </c>
      <c r="F2123" s="198">
        <v>10.5</v>
      </c>
      <c r="G2123" s="198">
        <v>3.1</v>
      </c>
      <c r="H2123" s="198">
        <v>7.5</v>
      </c>
      <c r="I2123" s="198">
        <v>10.3</v>
      </c>
      <c r="J2123" s="198">
        <v>2</v>
      </c>
      <c r="K2123" s="198">
        <v>9.4</v>
      </c>
      <c r="L2123" s="198">
        <v>6.1</v>
      </c>
      <c r="M2123" s="198">
        <v>18</v>
      </c>
      <c r="N2123" s="198">
        <v>17.100000000000001</v>
      </c>
    </row>
    <row r="2124" spans="1:14">
      <c r="A2124" s="190" t="s">
        <v>1044</v>
      </c>
      <c r="B2124" s="197">
        <v>28</v>
      </c>
      <c r="C2124" s="198">
        <v>19.8</v>
      </c>
      <c r="D2124" s="198">
        <v>21.9</v>
      </c>
      <c r="E2124" s="198">
        <v>10.8</v>
      </c>
      <c r="F2124" s="198">
        <v>9</v>
      </c>
      <c r="G2124" s="198">
        <v>1.7</v>
      </c>
      <c r="H2124" s="198">
        <v>6.4</v>
      </c>
      <c r="I2124" s="198">
        <v>4.9000000000000004</v>
      </c>
      <c r="J2124" s="198">
        <v>3.2</v>
      </c>
      <c r="K2124" s="198">
        <v>9.1999999999999993</v>
      </c>
      <c r="L2124" s="198">
        <v>5.7</v>
      </c>
      <c r="M2124" s="198">
        <v>18.600000000000001</v>
      </c>
      <c r="N2124" s="198">
        <v>17.399999999999999</v>
      </c>
    </row>
    <row r="2125" spans="1:14">
      <c r="A2125" s="190" t="s">
        <v>1044</v>
      </c>
      <c r="B2125" s="197">
        <v>29</v>
      </c>
      <c r="C2125" s="198">
        <v>16.600000000000001</v>
      </c>
      <c r="D2125" s="198">
        <v>22.6</v>
      </c>
      <c r="E2125" s="198">
        <v>9.9</v>
      </c>
      <c r="F2125" s="198">
        <v>8.8000000000000007</v>
      </c>
      <c r="G2125" s="198">
        <v>6.1</v>
      </c>
      <c r="H2125" s="198">
        <v>4.2</v>
      </c>
      <c r="I2125" s="198">
        <v>5.9</v>
      </c>
      <c r="J2125" s="198">
        <v>2.2999999999999998</v>
      </c>
      <c r="K2125" s="198">
        <v>9.3000000000000007</v>
      </c>
      <c r="L2125" s="198">
        <v>8.3000000000000007</v>
      </c>
      <c r="M2125" s="198">
        <v>21.6</v>
      </c>
      <c r="N2125" s="198">
        <v>20.6</v>
      </c>
    </row>
    <row r="2126" spans="1:14">
      <c r="A2126" s="190" t="s">
        <v>1044</v>
      </c>
      <c r="B2126" s="197">
        <v>30</v>
      </c>
      <c r="C2126" s="198">
        <v>16</v>
      </c>
      <c r="D2126" s="198">
        <v>23.6</v>
      </c>
      <c r="E2126" s="198">
        <v>8.3000000000000007</v>
      </c>
      <c r="F2126" s="198">
        <v>9.5</v>
      </c>
      <c r="G2126" s="198">
        <v>8.1999999999999993</v>
      </c>
      <c r="H2126" s="198">
        <v>1</v>
      </c>
      <c r="I2126" s="198">
        <v>8.3000000000000007</v>
      </c>
      <c r="J2126" s="198"/>
      <c r="K2126" s="198">
        <v>8.9</v>
      </c>
      <c r="L2126" s="198">
        <v>11.3</v>
      </c>
      <c r="M2126" s="198">
        <v>20.3</v>
      </c>
      <c r="N2126" s="198">
        <v>19.399999999999999</v>
      </c>
    </row>
    <row r="2127" spans="1:14" ht="15" thickBot="1">
      <c r="A2127" s="239" t="s">
        <v>1044</v>
      </c>
      <c r="B2127" s="214">
        <v>31</v>
      </c>
      <c r="C2127" s="215">
        <v>15.4</v>
      </c>
      <c r="D2127" s="215">
        <v>25.2</v>
      </c>
      <c r="E2127" s="215"/>
      <c r="F2127" s="215">
        <v>10.6</v>
      </c>
      <c r="G2127" s="215"/>
      <c r="H2127" s="215">
        <v>-1.1000000000000001</v>
      </c>
      <c r="I2127" s="215">
        <v>4.5</v>
      </c>
      <c r="J2127" s="215"/>
      <c r="K2127" s="215">
        <v>10.6</v>
      </c>
      <c r="L2127" s="215"/>
      <c r="M2127" s="215">
        <v>17.7</v>
      </c>
      <c r="N2127" s="215"/>
    </row>
    <row r="2128" spans="1:14">
      <c r="A2128" s="217" t="s">
        <v>652</v>
      </c>
      <c r="B2128" s="218" t="s">
        <v>211</v>
      </c>
      <c r="C2128" s="219">
        <v>0</v>
      </c>
      <c r="D2128" s="219">
        <v>0</v>
      </c>
      <c r="E2128" s="219">
        <v>12</v>
      </c>
      <c r="F2128" s="219">
        <v>28</v>
      </c>
      <c r="G2128" s="219">
        <v>29</v>
      </c>
      <c r="H2128" s="219">
        <v>31</v>
      </c>
      <c r="I2128" s="219">
        <v>31</v>
      </c>
      <c r="J2128" s="219">
        <v>29</v>
      </c>
      <c r="K2128" s="219">
        <v>31</v>
      </c>
      <c r="L2128" s="219">
        <v>28</v>
      </c>
      <c r="M2128" s="219">
        <v>8</v>
      </c>
      <c r="N2128" s="220">
        <v>1</v>
      </c>
    </row>
    <row r="2129" spans="1:14" ht="15" thickBot="1">
      <c r="A2129" s="209" t="s">
        <v>651</v>
      </c>
      <c r="B2129" s="210" t="s">
        <v>650</v>
      </c>
      <c r="C2129" s="211">
        <v>21.512903225806451</v>
      </c>
      <c r="D2129" s="211">
        <v>22.638709677419357</v>
      </c>
      <c r="E2129" s="211">
        <v>14.363333333333335</v>
      </c>
      <c r="F2129" s="211">
        <v>9.0000000000000018</v>
      </c>
      <c r="G2129" s="211">
        <v>7.0599999999999987</v>
      </c>
      <c r="H2129" s="211">
        <v>5.1741935483870982</v>
      </c>
      <c r="I2129" s="211">
        <v>-0.69354838709677413</v>
      </c>
      <c r="J2129" s="211">
        <v>4.5827586206896544</v>
      </c>
      <c r="K2129" s="211">
        <v>4.9064516129032265</v>
      </c>
      <c r="L2129" s="211">
        <v>9.1966666666666672</v>
      </c>
      <c r="M2129" s="211">
        <v>15.338709677419356</v>
      </c>
      <c r="N2129" s="212">
        <v>18.453333333333333</v>
      </c>
    </row>
    <row r="2130" spans="1:14">
      <c r="B2130" s="108"/>
      <c r="C2130" s="105"/>
      <c r="D2130" s="105"/>
      <c r="E2130" s="107"/>
      <c r="F2130" s="105"/>
      <c r="G2130" s="105"/>
      <c r="H2130" s="106"/>
      <c r="I2130" s="105"/>
      <c r="J2130" s="105"/>
      <c r="K2130" s="105"/>
      <c r="L2130" s="105"/>
      <c r="M2130" s="105"/>
      <c r="N2130" s="105"/>
    </row>
    <row r="2131" spans="1:14" ht="15" thickBot="1">
      <c r="A2131" s="96" t="s">
        <v>1164</v>
      </c>
      <c r="C2131" s="105"/>
      <c r="D2131" s="105"/>
      <c r="E2131" s="107"/>
      <c r="F2131" s="105"/>
      <c r="G2131" s="105"/>
      <c r="H2131" s="106"/>
      <c r="I2131" s="105"/>
      <c r="J2131" s="105"/>
      <c r="K2131" s="105"/>
      <c r="L2131" s="105"/>
      <c r="M2131" s="105"/>
      <c r="N2131" s="105"/>
    </row>
    <row r="2132" spans="1:14">
      <c r="A2132" s="109"/>
      <c r="B2132" s="195" t="s">
        <v>236</v>
      </c>
      <c r="C2132" s="234" t="s">
        <v>666</v>
      </c>
      <c r="D2132" s="234" t="s">
        <v>666</v>
      </c>
      <c r="E2132" s="234" t="s">
        <v>666</v>
      </c>
      <c r="F2132" s="234" t="s">
        <v>666</v>
      </c>
      <c r="G2132" s="234" t="s">
        <v>666</v>
      </c>
      <c r="H2132" s="234" t="s">
        <v>666</v>
      </c>
      <c r="I2132" s="234" t="s">
        <v>1108</v>
      </c>
      <c r="J2132" s="234" t="s">
        <v>1108</v>
      </c>
      <c r="K2132" s="234" t="s">
        <v>1108</v>
      </c>
      <c r="L2132" s="234" t="s">
        <v>1108</v>
      </c>
      <c r="M2132" s="234" t="s">
        <v>1108</v>
      </c>
      <c r="N2132" s="235" t="s">
        <v>1108</v>
      </c>
    </row>
    <row r="2133" spans="1:14" ht="15" thickBot="1">
      <c r="A2133" s="109"/>
      <c r="B2133" s="238" t="s">
        <v>195</v>
      </c>
      <c r="C2133" s="249" t="s">
        <v>665</v>
      </c>
      <c r="D2133" s="236" t="s">
        <v>664</v>
      </c>
      <c r="E2133" s="236" t="s">
        <v>663</v>
      </c>
      <c r="F2133" s="236" t="s">
        <v>662</v>
      </c>
      <c r="G2133" s="236" t="s">
        <v>661</v>
      </c>
      <c r="H2133" s="236" t="s">
        <v>660</v>
      </c>
      <c r="I2133" s="236" t="s">
        <v>659</v>
      </c>
      <c r="J2133" s="236" t="s">
        <v>658</v>
      </c>
      <c r="K2133" s="236" t="s">
        <v>657</v>
      </c>
      <c r="L2133" s="236" t="s">
        <v>656</v>
      </c>
      <c r="M2133" s="236" t="s">
        <v>655</v>
      </c>
      <c r="N2133" s="237" t="s">
        <v>654</v>
      </c>
    </row>
    <row r="2134" spans="1:14" ht="15" thickBot="1">
      <c r="A2134" s="195" t="s">
        <v>742</v>
      </c>
      <c r="B2134" s="196" t="s">
        <v>653</v>
      </c>
    </row>
    <row r="2135" spans="1:14">
      <c r="A2135" s="201" t="s">
        <v>1049</v>
      </c>
      <c r="B2135" s="202">
        <v>1</v>
      </c>
      <c r="C2135" s="203">
        <v>21.6</v>
      </c>
      <c r="D2135" s="203">
        <v>21.1</v>
      </c>
      <c r="E2135" s="203">
        <v>25.8</v>
      </c>
      <c r="F2135" s="203">
        <v>6.2</v>
      </c>
      <c r="G2135" s="203">
        <v>6.6</v>
      </c>
      <c r="H2135" s="203">
        <v>6</v>
      </c>
      <c r="I2135" s="203">
        <v>-0.5</v>
      </c>
      <c r="J2135" s="203">
        <v>8</v>
      </c>
      <c r="K2135" s="203">
        <v>-0.4</v>
      </c>
      <c r="L2135" s="203">
        <v>2.7</v>
      </c>
      <c r="M2135" s="203">
        <v>11.7</v>
      </c>
      <c r="N2135" s="204">
        <v>17.100000000000001</v>
      </c>
    </row>
    <row r="2136" spans="1:14">
      <c r="A2136" s="205" t="s">
        <v>1049</v>
      </c>
      <c r="B2136" s="197">
        <v>2</v>
      </c>
      <c r="C2136" s="198">
        <v>22.6</v>
      </c>
      <c r="D2136" s="198">
        <v>18</v>
      </c>
      <c r="E2136" s="198">
        <v>15.3</v>
      </c>
      <c r="F2136" s="198">
        <v>10.6</v>
      </c>
      <c r="G2136" s="198">
        <v>4.3</v>
      </c>
      <c r="H2136" s="198">
        <v>7.1</v>
      </c>
      <c r="I2136" s="198">
        <v>-2.9</v>
      </c>
      <c r="J2136" s="198">
        <v>9.1</v>
      </c>
      <c r="K2136" s="198">
        <v>2.6</v>
      </c>
      <c r="L2136" s="198">
        <v>7.6</v>
      </c>
      <c r="M2136" s="198">
        <v>10.8</v>
      </c>
      <c r="N2136" s="206">
        <v>16.7</v>
      </c>
    </row>
    <row r="2137" spans="1:14">
      <c r="A2137" s="205" t="s">
        <v>1049</v>
      </c>
      <c r="B2137" s="197">
        <v>3</v>
      </c>
      <c r="C2137" s="198">
        <v>24.1</v>
      </c>
      <c r="D2137" s="198">
        <v>21.5</v>
      </c>
      <c r="E2137" s="198">
        <v>16.100000000000001</v>
      </c>
      <c r="F2137" s="198">
        <v>14.2</v>
      </c>
      <c r="G2137" s="198">
        <v>3.5</v>
      </c>
      <c r="H2137" s="198">
        <v>4.0999999999999996</v>
      </c>
      <c r="I2137" s="198">
        <v>-7.3</v>
      </c>
      <c r="J2137" s="198">
        <v>3.9</v>
      </c>
      <c r="K2137" s="198">
        <v>1.3</v>
      </c>
      <c r="L2137" s="198">
        <v>11.4</v>
      </c>
      <c r="M2137" s="198">
        <v>11</v>
      </c>
      <c r="N2137" s="206">
        <v>15.5</v>
      </c>
    </row>
    <row r="2138" spans="1:14">
      <c r="A2138" s="205" t="s">
        <v>1049</v>
      </c>
      <c r="B2138" s="197">
        <v>4</v>
      </c>
      <c r="C2138" s="198">
        <v>24.8</v>
      </c>
      <c r="D2138" s="198">
        <v>25.2</v>
      </c>
      <c r="E2138" s="198">
        <v>15.1</v>
      </c>
      <c r="F2138" s="198">
        <v>12.4</v>
      </c>
      <c r="G2138" s="198">
        <v>5</v>
      </c>
      <c r="H2138" s="198">
        <v>5.4</v>
      </c>
      <c r="I2138" s="198">
        <v>-8.5</v>
      </c>
      <c r="J2138" s="198">
        <v>0.8</v>
      </c>
      <c r="K2138" s="198">
        <v>0.8</v>
      </c>
      <c r="L2138" s="198">
        <v>12.9</v>
      </c>
      <c r="M2138" s="198">
        <v>6.8</v>
      </c>
      <c r="N2138" s="206">
        <v>17.5</v>
      </c>
    </row>
    <row r="2139" spans="1:14">
      <c r="A2139" s="205" t="s">
        <v>1049</v>
      </c>
      <c r="B2139" s="197">
        <v>5</v>
      </c>
      <c r="C2139" s="198">
        <v>27.6</v>
      </c>
      <c r="D2139" s="198">
        <v>24</v>
      </c>
      <c r="E2139" s="198">
        <v>13.6</v>
      </c>
      <c r="F2139" s="198">
        <v>12.4</v>
      </c>
      <c r="G2139" s="198">
        <v>5</v>
      </c>
      <c r="H2139" s="198">
        <v>6.1</v>
      </c>
      <c r="I2139" s="198">
        <v>-5.7</v>
      </c>
      <c r="J2139" s="198">
        <v>1.8</v>
      </c>
      <c r="K2139" s="198">
        <v>4.5</v>
      </c>
      <c r="L2139" s="198">
        <v>15.8</v>
      </c>
      <c r="M2139" s="198">
        <v>11.1</v>
      </c>
      <c r="N2139" s="206">
        <v>17.899999999999999</v>
      </c>
    </row>
    <row r="2140" spans="1:14">
      <c r="A2140" s="205" t="s">
        <v>1049</v>
      </c>
      <c r="B2140" s="197">
        <v>6</v>
      </c>
      <c r="C2140" s="198">
        <v>22.9</v>
      </c>
      <c r="D2140" s="198">
        <v>26.3</v>
      </c>
      <c r="E2140" s="198">
        <v>10.6</v>
      </c>
      <c r="F2140" s="198">
        <v>13</v>
      </c>
      <c r="G2140" s="198">
        <v>8.1999999999999993</v>
      </c>
      <c r="H2140" s="198">
        <v>3.1</v>
      </c>
      <c r="I2140" s="198">
        <v>-3.8</v>
      </c>
      <c r="J2140" s="198">
        <v>4.2</v>
      </c>
      <c r="K2140" s="198">
        <v>3.7</v>
      </c>
      <c r="L2140" s="198">
        <v>10.7</v>
      </c>
      <c r="M2140" s="198">
        <v>13.7</v>
      </c>
      <c r="N2140" s="206">
        <v>17.600000000000001</v>
      </c>
    </row>
    <row r="2141" spans="1:14">
      <c r="A2141" s="205" t="s">
        <v>1049</v>
      </c>
      <c r="B2141" s="197">
        <v>7</v>
      </c>
      <c r="C2141" s="198">
        <v>28.3</v>
      </c>
      <c r="D2141" s="198">
        <v>27</v>
      </c>
      <c r="E2141" s="198">
        <v>10</v>
      </c>
      <c r="F2141" s="198">
        <v>13.5</v>
      </c>
      <c r="G2141" s="198">
        <v>10.9</v>
      </c>
      <c r="H2141" s="198">
        <v>4.8</v>
      </c>
      <c r="I2141" s="198">
        <v>-0.7</v>
      </c>
      <c r="J2141" s="198">
        <v>4.5</v>
      </c>
      <c r="K2141" s="198">
        <v>-0.3</v>
      </c>
      <c r="L2141" s="198">
        <v>11.2</v>
      </c>
      <c r="M2141" s="198">
        <v>15.1</v>
      </c>
      <c r="N2141" s="206">
        <v>16.5</v>
      </c>
    </row>
    <row r="2142" spans="1:14">
      <c r="A2142" s="205" t="s">
        <v>1049</v>
      </c>
      <c r="B2142" s="197">
        <v>8</v>
      </c>
      <c r="C2142" s="198">
        <v>18.399999999999999</v>
      </c>
      <c r="D2142" s="198">
        <v>29</v>
      </c>
      <c r="E2142" s="198">
        <v>12.4</v>
      </c>
      <c r="F2142" s="198">
        <v>12.1</v>
      </c>
      <c r="G2142" s="198">
        <v>10.1</v>
      </c>
      <c r="H2142" s="198">
        <v>2.2000000000000002</v>
      </c>
      <c r="I2142" s="198">
        <v>0.2</v>
      </c>
      <c r="J2142" s="198">
        <v>7.1</v>
      </c>
      <c r="K2142" s="198">
        <v>0.7</v>
      </c>
      <c r="L2142" s="198">
        <v>6.8</v>
      </c>
      <c r="M2142" s="198">
        <v>14.2</v>
      </c>
      <c r="N2142" s="206">
        <v>18.2</v>
      </c>
    </row>
    <row r="2143" spans="1:14">
      <c r="A2143" s="205" t="s">
        <v>1049</v>
      </c>
      <c r="B2143" s="197">
        <v>9</v>
      </c>
      <c r="C2143" s="198">
        <v>13.7</v>
      </c>
      <c r="D2143" s="198">
        <v>26</v>
      </c>
      <c r="E2143" s="198">
        <v>9.1999999999999993</v>
      </c>
      <c r="F2143" s="198">
        <v>10.4</v>
      </c>
      <c r="G2143" s="198">
        <v>11.4</v>
      </c>
      <c r="H2143" s="198">
        <v>3.1</v>
      </c>
      <c r="I2143" s="198">
        <v>-0.5</v>
      </c>
      <c r="J2143" s="198">
        <v>7.6</v>
      </c>
      <c r="K2143" s="198">
        <v>1.9</v>
      </c>
      <c r="L2143" s="198">
        <v>5.2</v>
      </c>
      <c r="M2143" s="198">
        <v>15.6</v>
      </c>
      <c r="N2143" s="206">
        <v>16.5</v>
      </c>
    </row>
    <row r="2144" spans="1:14">
      <c r="A2144" s="205" t="s">
        <v>1049</v>
      </c>
      <c r="B2144" s="197">
        <v>10</v>
      </c>
      <c r="C2144" s="198">
        <v>14.4</v>
      </c>
      <c r="D2144" s="198">
        <v>24.9</v>
      </c>
      <c r="E2144" s="198">
        <v>10.9</v>
      </c>
      <c r="F2144" s="198">
        <v>9.1999999999999993</v>
      </c>
      <c r="G2144" s="198">
        <v>14.1</v>
      </c>
      <c r="H2144" s="198">
        <v>0.7</v>
      </c>
      <c r="I2144" s="198">
        <v>0.6</v>
      </c>
      <c r="J2144" s="198">
        <v>2.8</v>
      </c>
      <c r="K2144" s="198">
        <v>2.1</v>
      </c>
      <c r="L2144" s="198">
        <v>5.5</v>
      </c>
      <c r="M2144" s="198">
        <v>14.6</v>
      </c>
      <c r="N2144" s="206">
        <v>16.8</v>
      </c>
    </row>
    <row r="2145" spans="1:14">
      <c r="A2145" s="205" t="s">
        <v>1049</v>
      </c>
      <c r="B2145" s="197">
        <v>11</v>
      </c>
      <c r="C2145" s="198">
        <v>17.3</v>
      </c>
      <c r="D2145" s="198">
        <v>24</v>
      </c>
      <c r="E2145" s="198">
        <v>13.4</v>
      </c>
      <c r="F2145" s="198">
        <v>4.4000000000000004</v>
      </c>
      <c r="G2145" s="198">
        <v>12.8</v>
      </c>
      <c r="H2145" s="198">
        <v>3</v>
      </c>
      <c r="I2145" s="198">
        <v>1.1000000000000001</v>
      </c>
      <c r="J2145" s="198">
        <v>1.6</v>
      </c>
      <c r="K2145" s="198">
        <v>3.5</v>
      </c>
      <c r="L2145" s="198">
        <v>8.1999999999999993</v>
      </c>
      <c r="M2145" s="198">
        <v>15.2</v>
      </c>
      <c r="N2145" s="206">
        <v>15.8</v>
      </c>
    </row>
    <row r="2146" spans="1:14">
      <c r="A2146" s="205" t="s">
        <v>1049</v>
      </c>
      <c r="B2146" s="197">
        <v>12</v>
      </c>
      <c r="C2146" s="198">
        <v>21.4</v>
      </c>
      <c r="D2146" s="198">
        <v>24.8</v>
      </c>
      <c r="E2146" s="198">
        <v>15.4</v>
      </c>
      <c r="F2146" s="198">
        <v>2</v>
      </c>
      <c r="G2146" s="198">
        <v>8.3000000000000007</v>
      </c>
      <c r="H2146" s="198">
        <v>2.4</v>
      </c>
      <c r="I2146" s="198">
        <v>2.6</v>
      </c>
      <c r="J2146" s="198">
        <v>1.4</v>
      </c>
      <c r="K2146" s="198">
        <v>2.5</v>
      </c>
      <c r="L2146" s="198">
        <v>9.5</v>
      </c>
      <c r="M2146" s="198">
        <v>13.5</v>
      </c>
      <c r="N2146" s="206">
        <v>16.100000000000001</v>
      </c>
    </row>
    <row r="2147" spans="1:14">
      <c r="A2147" s="205" t="s">
        <v>1049</v>
      </c>
      <c r="B2147" s="197">
        <v>13</v>
      </c>
      <c r="C2147" s="198">
        <v>16.3</v>
      </c>
      <c r="D2147" s="198">
        <v>26.2</v>
      </c>
      <c r="E2147" s="198">
        <v>17.7</v>
      </c>
      <c r="F2147" s="198">
        <v>3.3</v>
      </c>
      <c r="G2147" s="198">
        <v>9.1999999999999993</v>
      </c>
      <c r="H2147" s="198">
        <v>4.9000000000000004</v>
      </c>
      <c r="I2147" s="198">
        <v>1.7</v>
      </c>
      <c r="J2147" s="198">
        <v>3.3</v>
      </c>
      <c r="K2147" s="198">
        <v>2.1</v>
      </c>
      <c r="L2147" s="198">
        <v>10.9</v>
      </c>
      <c r="M2147" s="198">
        <v>12.9</v>
      </c>
      <c r="N2147" s="206">
        <v>16.3</v>
      </c>
    </row>
    <row r="2148" spans="1:14">
      <c r="A2148" s="205" t="s">
        <v>1049</v>
      </c>
      <c r="B2148" s="197">
        <v>14</v>
      </c>
      <c r="C2148" s="198">
        <v>17.100000000000001</v>
      </c>
      <c r="D2148" s="198">
        <v>28.5</v>
      </c>
      <c r="E2148" s="198">
        <v>15.3</v>
      </c>
      <c r="F2148" s="198">
        <v>6.4</v>
      </c>
      <c r="G2148" s="198">
        <v>5.9</v>
      </c>
      <c r="H2148" s="198">
        <v>1.1000000000000001</v>
      </c>
      <c r="I2148" s="198">
        <v>0.5</v>
      </c>
      <c r="J2148" s="198">
        <v>5.7</v>
      </c>
      <c r="K2148" s="198">
        <v>3</v>
      </c>
      <c r="L2148" s="198">
        <v>8.8000000000000007</v>
      </c>
      <c r="M2148" s="198">
        <v>11.8</v>
      </c>
      <c r="N2148" s="206">
        <v>17.5</v>
      </c>
    </row>
    <row r="2149" spans="1:14">
      <c r="A2149" s="205" t="s">
        <v>1049</v>
      </c>
      <c r="B2149" s="197">
        <v>15</v>
      </c>
      <c r="C2149" s="198">
        <v>18</v>
      </c>
      <c r="D2149" s="198">
        <v>21.7</v>
      </c>
      <c r="E2149" s="198">
        <v>15.3</v>
      </c>
      <c r="F2149" s="198">
        <v>10.199999999999999</v>
      </c>
      <c r="G2149" s="198">
        <v>8.6999999999999993</v>
      </c>
      <c r="H2149" s="198">
        <v>3.4</v>
      </c>
      <c r="I2149" s="198">
        <v>0.4</v>
      </c>
      <c r="J2149" s="198">
        <v>3.9</v>
      </c>
      <c r="K2149" s="198">
        <v>0.8</v>
      </c>
      <c r="L2149" s="198">
        <v>8.1</v>
      </c>
      <c r="M2149" s="198">
        <v>6.6</v>
      </c>
      <c r="N2149" s="206">
        <v>14</v>
      </c>
    </row>
    <row r="2150" spans="1:14">
      <c r="A2150" s="205" t="s">
        <v>1049</v>
      </c>
      <c r="B2150" s="197">
        <v>16</v>
      </c>
      <c r="C2150" s="198">
        <v>23.3</v>
      </c>
      <c r="D2150" s="198">
        <v>20.5</v>
      </c>
      <c r="E2150" s="198">
        <v>17.2</v>
      </c>
      <c r="F2150" s="198">
        <v>8.6</v>
      </c>
      <c r="G2150" s="198">
        <v>8.3000000000000007</v>
      </c>
      <c r="H2150" s="198">
        <v>3.5</v>
      </c>
      <c r="I2150" s="198">
        <v>-2.2999999999999998</v>
      </c>
      <c r="J2150" s="198">
        <v>1.2</v>
      </c>
      <c r="K2150" s="198">
        <v>1.6</v>
      </c>
      <c r="L2150" s="198">
        <v>10.7</v>
      </c>
      <c r="M2150" s="198">
        <v>7.7</v>
      </c>
      <c r="N2150" s="206">
        <v>20.7</v>
      </c>
    </row>
    <row r="2151" spans="1:14">
      <c r="A2151" s="205" t="s">
        <v>1049</v>
      </c>
      <c r="B2151" s="197">
        <v>17</v>
      </c>
      <c r="C2151" s="198">
        <v>23.4</v>
      </c>
      <c r="D2151" s="198">
        <v>17.399999999999999</v>
      </c>
      <c r="E2151" s="198">
        <v>20.2</v>
      </c>
      <c r="F2151" s="198">
        <v>6.2</v>
      </c>
      <c r="G2151" s="198">
        <v>10.199999999999999</v>
      </c>
      <c r="H2151" s="198">
        <v>3.3</v>
      </c>
      <c r="I2151" s="198">
        <v>-5</v>
      </c>
      <c r="J2151" s="198">
        <v>2.2000000000000002</v>
      </c>
      <c r="K2151" s="198">
        <v>2.6</v>
      </c>
      <c r="L2151" s="198">
        <v>11.1</v>
      </c>
      <c r="M2151" s="198">
        <v>8.4</v>
      </c>
      <c r="N2151" s="206">
        <v>15.4</v>
      </c>
    </row>
    <row r="2152" spans="1:14">
      <c r="A2152" s="205" t="s">
        <v>1049</v>
      </c>
      <c r="B2152" s="197">
        <v>18</v>
      </c>
      <c r="C2152" s="198">
        <v>23.9</v>
      </c>
      <c r="D2152" s="198">
        <v>14.3</v>
      </c>
      <c r="E2152" s="198">
        <v>13</v>
      </c>
      <c r="F2152" s="198">
        <v>5.7</v>
      </c>
      <c r="G2152" s="198">
        <v>11.1</v>
      </c>
      <c r="H2152" s="198">
        <v>6.7</v>
      </c>
      <c r="I2152" s="198">
        <v>-9.4</v>
      </c>
      <c r="J2152" s="198">
        <v>2.2999999999999998</v>
      </c>
      <c r="K2152" s="198">
        <v>4.4000000000000004</v>
      </c>
      <c r="L2152" s="198">
        <v>7.1</v>
      </c>
      <c r="M2152" s="198">
        <v>11.9</v>
      </c>
      <c r="N2152" s="206">
        <v>17.899999999999999</v>
      </c>
    </row>
    <row r="2153" spans="1:14">
      <c r="A2153" s="205" t="s">
        <v>1049</v>
      </c>
      <c r="B2153" s="197">
        <v>19</v>
      </c>
      <c r="C2153" s="198">
        <v>25.4</v>
      </c>
      <c r="D2153" s="198">
        <v>16</v>
      </c>
      <c r="E2153" s="198">
        <v>13.4</v>
      </c>
      <c r="F2153" s="198">
        <v>7.1</v>
      </c>
      <c r="G2153" s="198">
        <v>9.6</v>
      </c>
      <c r="H2153" s="198">
        <v>6</v>
      </c>
      <c r="I2153" s="198">
        <v>-10.9</v>
      </c>
      <c r="J2153" s="198">
        <v>2.2000000000000002</v>
      </c>
      <c r="K2153" s="198">
        <v>2.1</v>
      </c>
      <c r="L2153" s="198">
        <v>8.1999999999999993</v>
      </c>
      <c r="M2153" s="198">
        <v>14.1</v>
      </c>
      <c r="N2153" s="206">
        <v>16.8</v>
      </c>
    </row>
    <row r="2154" spans="1:14">
      <c r="A2154" s="205" t="s">
        <v>1049</v>
      </c>
      <c r="B2154" s="197">
        <v>20</v>
      </c>
      <c r="C2154" s="198">
        <v>22.1</v>
      </c>
      <c r="D2154" s="198">
        <v>16.899999999999999</v>
      </c>
      <c r="E2154" s="198">
        <v>11</v>
      </c>
      <c r="F2154" s="198">
        <v>5.6</v>
      </c>
      <c r="G2154" s="198">
        <v>4.8</v>
      </c>
      <c r="H2154" s="198">
        <v>2.5</v>
      </c>
      <c r="I2154" s="198">
        <v>-5.9</v>
      </c>
      <c r="J2154" s="198">
        <v>2.5</v>
      </c>
      <c r="K2154" s="198">
        <v>3.2</v>
      </c>
      <c r="L2154" s="198">
        <v>6.3</v>
      </c>
      <c r="M2154" s="198">
        <v>14.6</v>
      </c>
      <c r="N2154" s="206">
        <v>14.8</v>
      </c>
    </row>
    <row r="2155" spans="1:14">
      <c r="A2155" s="205" t="s">
        <v>1049</v>
      </c>
      <c r="B2155" s="197">
        <v>21</v>
      </c>
      <c r="C2155" s="198">
        <v>25.5</v>
      </c>
      <c r="D2155" s="198">
        <v>15.2</v>
      </c>
      <c r="E2155" s="198">
        <v>10.6</v>
      </c>
      <c r="F2155" s="198">
        <v>7.6</v>
      </c>
      <c r="G2155" s="198">
        <v>1.6</v>
      </c>
      <c r="H2155" s="198">
        <v>4.4000000000000004</v>
      </c>
      <c r="I2155" s="198">
        <v>-5.4</v>
      </c>
      <c r="J2155" s="198">
        <v>9.8000000000000007</v>
      </c>
      <c r="K2155" s="198">
        <v>4.8</v>
      </c>
      <c r="L2155" s="198">
        <v>8.4</v>
      </c>
      <c r="M2155" s="198">
        <v>15.8</v>
      </c>
      <c r="N2155" s="206">
        <v>17</v>
      </c>
    </row>
    <row r="2156" spans="1:14">
      <c r="A2156" s="205" t="s">
        <v>1049</v>
      </c>
      <c r="B2156" s="197">
        <v>22</v>
      </c>
      <c r="C2156" s="198">
        <v>27.4</v>
      </c>
      <c r="D2156" s="198">
        <v>15.6</v>
      </c>
      <c r="E2156" s="198">
        <v>13.6</v>
      </c>
      <c r="F2156" s="198">
        <v>6.8</v>
      </c>
      <c r="G2156" s="198">
        <v>-0.4</v>
      </c>
      <c r="H2156" s="198">
        <v>7.1</v>
      </c>
      <c r="I2156" s="198">
        <v>-10</v>
      </c>
      <c r="J2156" s="198">
        <v>11</v>
      </c>
      <c r="K2156" s="198">
        <v>3.8</v>
      </c>
      <c r="L2156" s="198">
        <v>8.6999999999999993</v>
      </c>
      <c r="M2156" s="198">
        <v>19.5</v>
      </c>
      <c r="N2156" s="206">
        <v>20.5</v>
      </c>
    </row>
    <row r="2157" spans="1:14">
      <c r="A2157" s="205" t="s">
        <v>1049</v>
      </c>
      <c r="B2157" s="197">
        <v>23</v>
      </c>
      <c r="C2157" s="198">
        <v>22</v>
      </c>
      <c r="D2157" s="198">
        <v>17.399999999999999</v>
      </c>
      <c r="E2157" s="198">
        <v>10.7</v>
      </c>
      <c r="F2157" s="198">
        <v>6.5</v>
      </c>
      <c r="G2157" s="198">
        <v>-0.7</v>
      </c>
      <c r="H2157" s="198">
        <v>7.4</v>
      </c>
      <c r="I2157" s="198">
        <v>-2.9</v>
      </c>
      <c r="J2157" s="198">
        <v>2</v>
      </c>
      <c r="K2157" s="198">
        <v>3.1</v>
      </c>
      <c r="L2157" s="198">
        <v>7.6</v>
      </c>
      <c r="M2157" s="198">
        <v>19.100000000000001</v>
      </c>
      <c r="N2157" s="206">
        <v>23.5</v>
      </c>
    </row>
    <row r="2158" spans="1:14">
      <c r="A2158" s="205" t="s">
        <v>1049</v>
      </c>
      <c r="B2158" s="197">
        <v>24</v>
      </c>
      <c r="C2158" s="198">
        <v>24.2</v>
      </c>
      <c r="D2158" s="198">
        <v>20.5</v>
      </c>
      <c r="E2158" s="198">
        <v>12.2</v>
      </c>
      <c r="F2158" s="198">
        <v>6.5</v>
      </c>
      <c r="G2158" s="198">
        <v>-2.6</v>
      </c>
      <c r="H2158" s="198">
        <v>5.2</v>
      </c>
      <c r="I2158" s="198">
        <v>0.5</v>
      </c>
      <c r="J2158" s="198">
        <v>-0.6</v>
      </c>
      <c r="K2158" s="198">
        <v>3.4</v>
      </c>
      <c r="L2158" s="198">
        <v>3.4</v>
      </c>
      <c r="M2158" s="198">
        <v>16.600000000000001</v>
      </c>
      <c r="N2158" s="206">
        <v>25.3</v>
      </c>
    </row>
    <row r="2159" spans="1:14">
      <c r="A2159" s="205" t="s">
        <v>1049</v>
      </c>
      <c r="B2159" s="197">
        <v>25</v>
      </c>
      <c r="C2159" s="198">
        <v>23.8</v>
      </c>
      <c r="D2159" s="198">
        <v>15.5</v>
      </c>
      <c r="E2159" s="198">
        <v>14.1</v>
      </c>
      <c r="F2159" s="198">
        <v>8.3000000000000007</v>
      </c>
      <c r="G2159" s="198">
        <v>-0.9</v>
      </c>
      <c r="H2159" s="198">
        <v>5.2</v>
      </c>
      <c r="I2159" s="198">
        <v>3.1</v>
      </c>
      <c r="J2159" s="198">
        <v>-0.1</v>
      </c>
      <c r="K2159" s="198">
        <v>4.2</v>
      </c>
      <c r="L2159" s="198">
        <v>2.2000000000000002</v>
      </c>
      <c r="M2159" s="198">
        <v>12.7</v>
      </c>
      <c r="N2159" s="206">
        <v>23.4</v>
      </c>
    </row>
    <row r="2160" spans="1:14">
      <c r="A2160" s="205" t="s">
        <v>1049</v>
      </c>
      <c r="B2160" s="197">
        <v>26</v>
      </c>
      <c r="C2160" s="198">
        <v>16.399999999999999</v>
      </c>
      <c r="D2160" s="198">
        <v>18.100000000000001</v>
      </c>
      <c r="E2160" s="198">
        <v>12.3</v>
      </c>
      <c r="F2160" s="198">
        <v>8.4</v>
      </c>
      <c r="G2160" s="198">
        <v>1.1000000000000001</v>
      </c>
      <c r="H2160" s="198">
        <v>7</v>
      </c>
      <c r="I2160" s="198">
        <v>3.1</v>
      </c>
      <c r="J2160" s="198">
        <v>-1.8</v>
      </c>
      <c r="K2160" s="198">
        <v>3.6</v>
      </c>
      <c r="L2160" s="198">
        <v>4</v>
      </c>
      <c r="M2160" s="198">
        <v>15.8</v>
      </c>
      <c r="N2160" s="206">
        <v>16.5</v>
      </c>
    </row>
    <row r="2161" spans="1:14">
      <c r="A2161" s="205" t="s">
        <v>1049</v>
      </c>
      <c r="B2161" s="197">
        <v>27</v>
      </c>
      <c r="C2161" s="198">
        <v>14.9</v>
      </c>
      <c r="D2161" s="198">
        <v>21.8</v>
      </c>
      <c r="E2161" s="198">
        <v>11.5</v>
      </c>
      <c r="F2161" s="198">
        <v>9.1</v>
      </c>
      <c r="G2161" s="198">
        <v>1.1000000000000001</v>
      </c>
      <c r="H2161" s="198">
        <v>4.5</v>
      </c>
      <c r="I2161" s="198">
        <v>7.4</v>
      </c>
      <c r="J2161" s="198">
        <v>1</v>
      </c>
      <c r="K2161" s="198">
        <v>5.9</v>
      </c>
      <c r="L2161" s="198">
        <v>3.1</v>
      </c>
      <c r="M2161" s="198">
        <v>17.7</v>
      </c>
      <c r="N2161" s="206">
        <v>16</v>
      </c>
    </row>
    <row r="2162" spans="1:14">
      <c r="A2162" s="205" t="s">
        <v>1049</v>
      </c>
      <c r="B2162" s="197">
        <v>28</v>
      </c>
      <c r="C2162" s="198">
        <v>18.8</v>
      </c>
      <c r="D2162" s="198">
        <v>23</v>
      </c>
      <c r="E2162" s="198">
        <v>10</v>
      </c>
      <c r="F2162" s="198">
        <v>7.9</v>
      </c>
      <c r="G2162" s="198">
        <v>0.7</v>
      </c>
      <c r="H2162" s="198">
        <v>6.8</v>
      </c>
      <c r="I2162" s="198">
        <v>3</v>
      </c>
      <c r="J2162" s="198">
        <v>4.4000000000000004</v>
      </c>
      <c r="K2162" s="198">
        <v>9.1999999999999993</v>
      </c>
      <c r="L2162" s="198">
        <v>5</v>
      </c>
      <c r="M2162" s="198">
        <v>17.899999999999999</v>
      </c>
      <c r="N2162" s="206">
        <v>18.2</v>
      </c>
    </row>
    <row r="2163" spans="1:14">
      <c r="A2163" s="205" t="s">
        <v>1049</v>
      </c>
      <c r="B2163" s="197">
        <v>29</v>
      </c>
      <c r="C2163" s="198">
        <v>16.100000000000001</v>
      </c>
      <c r="D2163" s="198">
        <v>23.9</v>
      </c>
      <c r="E2163" s="198">
        <v>8.1</v>
      </c>
      <c r="F2163" s="198">
        <v>7.9</v>
      </c>
      <c r="G2163" s="198">
        <v>2.7</v>
      </c>
      <c r="H2163" s="198">
        <v>1.3</v>
      </c>
      <c r="I2163" s="198">
        <v>3.9</v>
      </c>
      <c r="J2163" s="198">
        <v>3.1</v>
      </c>
      <c r="K2163" s="198">
        <v>6.6</v>
      </c>
      <c r="L2163" s="198">
        <v>6.4</v>
      </c>
      <c r="M2163" s="198">
        <v>21</v>
      </c>
      <c r="N2163" s="206">
        <v>21.2</v>
      </c>
    </row>
    <row r="2164" spans="1:14">
      <c r="A2164" s="205" t="s">
        <v>1049</v>
      </c>
      <c r="B2164" s="197">
        <v>30</v>
      </c>
      <c r="C2164" s="198">
        <v>15.3</v>
      </c>
      <c r="D2164" s="198">
        <v>23.9</v>
      </c>
      <c r="E2164" s="198">
        <v>7.5</v>
      </c>
      <c r="F2164" s="198">
        <v>7.8</v>
      </c>
      <c r="G2164" s="198">
        <v>6.3</v>
      </c>
      <c r="H2164" s="198">
        <v>-1.6</v>
      </c>
      <c r="I2164" s="198">
        <v>7.3</v>
      </c>
      <c r="J2164" s="198"/>
      <c r="K2164" s="198">
        <v>7.7</v>
      </c>
      <c r="L2164" s="198">
        <v>10.3</v>
      </c>
      <c r="M2164" s="198">
        <v>18.8</v>
      </c>
      <c r="N2164" s="206">
        <v>21.2</v>
      </c>
    </row>
    <row r="2165" spans="1:14" ht="15" thickBot="1">
      <c r="A2165" s="213" t="s">
        <v>1049</v>
      </c>
      <c r="B2165" s="214">
        <v>31</v>
      </c>
      <c r="C2165" s="215">
        <v>16.100000000000001</v>
      </c>
      <c r="D2165" s="215">
        <v>24</v>
      </c>
      <c r="E2165" s="215"/>
      <c r="F2165" s="215">
        <v>8.8000000000000007</v>
      </c>
      <c r="G2165" s="215"/>
      <c r="H2165" s="215">
        <v>-4.2</v>
      </c>
      <c r="I2165" s="215">
        <v>2.9</v>
      </c>
      <c r="J2165" s="215"/>
      <c r="K2165" s="215">
        <v>12.8</v>
      </c>
      <c r="L2165" s="215"/>
      <c r="M2165" s="215">
        <v>18</v>
      </c>
      <c r="N2165" s="216"/>
    </row>
    <row r="2166" spans="1:14">
      <c r="A2166" s="217" t="s">
        <v>652</v>
      </c>
      <c r="B2166" s="218" t="s">
        <v>211</v>
      </c>
      <c r="C2166" s="219">
        <v>0</v>
      </c>
      <c r="D2166" s="219">
        <v>0</v>
      </c>
      <c r="E2166" s="219">
        <v>15</v>
      </c>
      <c r="F2166" s="219">
        <v>28</v>
      </c>
      <c r="G2166" s="219">
        <v>30</v>
      </c>
      <c r="H2166" s="219">
        <v>31</v>
      </c>
      <c r="I2166" s="219">
        <v>31</v>
      </c>
      <c r="J2166" s="219">
        <v>29</v>
      </c>
      <c r="K2166" s="219">
        <v>31</v>
      </c>
      <c r="L2166" s="219">
        <v>30</v>
      </c>
      <c r="M2166" s="219">
        <v>12</v>
      </c>
      <c r="N2166" s="220">
        <v>1</v>
      </c>
    </row>
    <row r="2167" spans="1:14" ht="15" thickBot="1">
      <c r="A2167" s="209" t="s">
        <v>651</v>
      </c>
      <c r="B2167" s="210" t="s">
        <v>650</v>
      </c>
      <c r="C2167" s="211">
        <v>20.874193548387094</v>
      </c>
      <c r="D2167" s="211">
        <v>21.683870967741932</v>
      </c>
      <c r="E2167" s="211">
        <v>13.383333333333335</v>
      </c>
      <c r="F2167" s="211">
        <v>8.3580645161290317</v>
      </c>
      <c r="G2167" s="211">
        <v>5.8966666666666656</v>
      </c>
      <c r="H2167" s="211">
        <v>3.9516129032258069</v>
      </c>
      <c r="I2167" s="211">
        <v>-1.4000000000000004</v>
      </c>
      <c r="J2167" s="211">
        <v>3.6172413793103457</v>
      </c>
      <c r="K2167" s="211">
        <v>3.4774193548387098</v>
      </c>
      <c r="L2167" s="211">
        <v>7.9266666666666659</v>
      </c>
      <c r="M2167" s="211">
        <v>14.006451612903225</v>
      </c>
      <c r="N2167" s="212">
        <v>17.946666666666665</v>
      </c>
    </row>
    <row r="2168" spans="1:14">
      <c r="B2168" s="108"/>
      <c r="C2168" s="105"/>
      <c r="D2168" s="105"/>
      <c r="E2168" s="107"/>
      <c r="F2168" s="105"/>
      <c r="G2168" s="105"/>
      <c r="H2168" s="106"/>
      <c r="I2168" s="105"/>
      <c r="J2168" s="105"/>
      <c r="K2168" s="105"/>
      <c r="L2168" s="105"/>
      <c r="M2168" s="105"/>
      <c r="N2168" s="105"/>
    </row>
    <row r="2169" spans="1:14" ht="15" thickBot="1">
      <c r="A2169" s="96" t="s">
        <v>1165</v>
      </c>
      <c r="C2169" s="105"/>
      <c r="D2169" s="105"/>
      <c r="E2169" s="107"/>
      <c r="F2169" s="105"/>
      <c r="G2169" s="105"/>
      <c r="H2169" s="106"/>
      <c r="I2169" s="105"/>
      <c r="J2169" s="105"/>
      <c r="K2169" s="105"/>
      <c r="L2169" s="105"/>
      <c r="M2169" s="105"/>
      <c r="N2169" s="105"/>
    </row>
    <row r="2170" spans="1:14">
      <c r="A2170" s="109"/>
      <c r="B2170" s="233" t="s">
        <v>236</v>
      </c>
      <c r="C2170" s="234" t="s">
        <v>666</v>
      </c>
      <c r="D2170" s="234" t="s">
        <v>666</v>
      </c>
      <c r="E2170" s="234" t="s">
        <v>666</v>
      </c>
      <c r="F2170" s="234" t="s">
        <v>666</v>
      </c>
      <c r="G2170" s="234" t="s">
        <v>666</v>
      </c>
      <c r="H2170" s="234" t="s">
        <v>666</v>
      </c>
      <c r="I2170" s="234" t="s">
        <v>1108</v>
      </c>
      <c r="J2170" s="234" t="s">
        <v>1108</v>
      </c>
      <c r="K2170" s="234" t="s">
        <v>1108</v>
      </c>
      <c r="L2170" s="234" t="s">
        <v>1108</v>
      </c>
      <c r="M2170" s="234" t="s">
        <v>1108</v>
      </c>
      <c r="N2170" s="235" t="s">
        <v>1108</v>
      </c>
    </row>
    <row r="2171" spans="1:14" ht="15" thickBot="1">
      <c r="A2171" s="109"/>
      <c r="B2171" s="238" t="s">
        <v>195</v>
      </c>
      <c r="C2171" s="236" t="s">
        <v>665</v>
      </c>
      <c r="D2171" s="236" t="s">
        <v>664</v>
      </c>
      <c r="E2171" s="236" t="s">
        <v>663</v>
      </c>
      <c r="F2171" s="236" t="s">
        <v>662</v>
      </c>
      <c r="G2171" s="236" t="s">
        <v>661</v>
      </c>
      <c r="H2171" s="236" t="s">
        <v>660</v>
      </c>
      <c r="I2171" s="236" t="s">
        <v>659</v>
      </c>
      <c r="J2171" s="236" t="s">
        <v>658</v>
      </c>
      <c r="K2171" s="236" t="s">
        <v>657</v>
      </c>
      <c r="L2171" s="236" t="s">
        <v>656</v>
      </c>
      <c r="M2171" s="236" t="s">
        <v>655</v>
      </c>
      <c r="N2171" s="237" t="s">
        <v>654</v>
      </c>
    </row>
    <row r="2172" spans="1:14" ht="15" thickBot="1">
      <c r="A2172" s="195" t="s">
        <v>742</v>
      </c>
      <c r="B2172" s="196" t="s">
        <v>653</v>
      </c>
    </row>
    <row r="2173" spans="1:14">
      <c r="A2173" s="201" t="s">
        <v>1053</v>
      </c>
      <c r="B2173" s="202">
        <v>1</v>
      </c>
      <c r="C2173" s="203">
        <v>20.7</v>
      </c>
      <c r="D2173" s="203">
        <v>19.8</v>
      </c>
      <c r="E2173" s="203">
        <v>24.2</v>
      </c>
      <c r="F2173" s="203">
        <v>6.7</v>
      </c>
      <c r="G2173" s="203">
        <v>4.8</v>
      </c>
      <c r="H2173" s="203">
        <v>4.2</v>
      </c>
      <c r="I2173" s="203">
        <v>-1.3</v>
      </c>
      <c r="J2173" s="203">
        <v>8.1999999999999993</v>
      </c>
      <c r="K2173" s="203">
        <v>-1.7</v>
      </c>
      <c r="L2173" s="203">
        <v>1.8</v>
      </c>
      <c r="M2173" s="203">
        <v>10.199999999999999</v>
      </c>
      <c r="N2173" s="204">
        <v>14.4</v>
      </c>
    </row>
    <row r="2174" spans="1:14">
      <c r="A2174" s="205" t="s">
        <v>1053</v>
      </c>
      <c r="B2174" s="197">
        <v>2</v>
      </c>
      <c r="C2174" s="198">
        <v>20.6</v>
      </c>
      <c r="D2174" s="198">
        <v>15.5</v>
      </c>
      <c r="E2174" s="198">
        <v>14.1</v>
      </c>
      <c r="F2174" s="198">
        <v>10.3</v>
      </c>
      <c r="G2174" s="198">
        <v>3</v>
      </c>
      <c r="H2174" s="198">
        <v>6.4</v>
      </c>
      <c r="I2174" s="198">
        <v>-4.2</v>
      </c>
      <c r="J2174" s="198">
        <v>7.3</v>
      </c>
      <c r="K2174" s="198">
        <v>2</v>
      </c>
      <c r="L2174" s="198">
        <v>7.1</v>
      </c>
      <c r="M2174" s="198">
        <v>10.199999999999999</v>
      </c>
      <c r="N2174" s="206">
        <v>14.4</v>
      </c>
    </row>
    <row r="2175" spans="1:14">
      <c r="A2175" s="205" t="s">
        <v>1053</v>
      </c>
      <c r="B2175" s="197">
        <v>3</v>
      </c>
      <c r="C2175" s="198">
        <v>22.4</v>
      </c>
      <c r="D2175" s="198">
        <v>19.7</v>
      </c>
      <c r="E2175" s="198">
        <v>14</v>
      </c>
      <c r="F2175" s="198">
        <v>12.2</v>
      </c>
      <c r="G2175" s="198">
        <v>3.3</v>
      </c>
      <c r="H2175" s="198">
        <v>2.1</v>
      </c>
      <c r="I2175" s="198">
        <v>-8.9</v>
      </c>
      <c r="J2175" s="198">
        <v>1.7</v>
      </c>
      <c r="K2175" s="198">
        <v>0.4</v>
      </c>
      <c r="L2175" s="198">
        <v>11.1</v>
      </c>
      <c r="M2175" s="198">
        <v>10.1</v>
      </c>
      <c r="N2175" s="206">
        <v>13.1</v>
      </c>
    </row>
    <row r="2176" spans="1:14">
      <c r="A2176" s="205" t="s">
        <v>1053</v>
      </c>
      <c r="B2176" s="197">
        <v>4</v>
      </c>
      <c r="C2176" s="198">
        <v>23.3</v>
      </c>
      <c r="D2176" s="198">
        <v>23.5</v>
      </c>
      <c r="E2176" s="198">
        <v>13.8</v>
      </c>
      <c r="F2176" s="198">
        <v>11.5</v>
      </c>
      <c r="G2176" s="198">
        <v>5</v>
      </c>
      <c r="H2176" s="198">
        <v>4.4000000000000004</v>
      </c>
      <c r="I2176" s="198">
        <v>-9.8000000000000007</v>
      </c>
      <c r="J2176" s="198">
        <v>-0.2</v>
      </c>
      <c r="K2176" s="198">
        <v>0.4</v>
      </c>
      <c r="L2176" s="198">
        <v>12.2</v>
      </c>
      <c r="M2176" s="198">
        <v>5.2</v>
      </c>
      <c r="N2176" s="206">
        <v>15.6</v>
      </c>
    </row>
    <row r="2177" spans="1:14">
      <c r="A2177" s="205" t="s">
        <v>1053</v>
      </c>
      <c r="B2177" s="197">
        <v>5</v>
      </c>
      <c r="C2177" s="198">
        <v>25.5</v>
      </c>
      <c r="D2177" s="198">
        <v>22.8</v>
      </c>
      <c r="E2177" s="198">
        <v>12.8</v>
      </c>
      <c r="F2177" s="198">
        <v>10.3</v>
      </c>
      <c r="G2177" s="198">
        <v>7.3</v>
      </c>
      <c r="H2177" s="198">
        <v>4.5999999999999996</v>
      </c>
      <c r="I2177" s="198">
        <v>-6.3</v>
      </c>
      <c r="J2177" s="198">
        <v>0.7</v>
      </c>
      <c r="K2177" s="198">
        <v>2.9</v>
      </c>
      <c r="L2177" s="198">
        <v>14.2</v>
      </c>
      <c r="M2177" s="198">
        <v>9.5</v>
      </c>
      <c r="N2177" s="206">
        <v>16.3</v>
      </c>
    </row>
    <row r="2178" spans="1:14">
      <c r="A2178" s="205" t="s">
        <v>1053</v>
      </c>
      <c r="B2178" s="197">
        <v>6</v>
      </c>
      <c r="C2178" s="198">
        <v>21.9</v>
      </c>
      <c r="D2178" s="198">
        <v>24.9</v>
      </c>
      <c r="E2178" s="198">
        <v>10.1</v>
      </c>
      <c r="F2178" s="198">
        <v>12.2</v>
      </c>
      <c r="G2178" s="198">
        <v>8.1999999999999993</v>
      </c>
      <c r="H2178" s="198">
        <v>1</v>
      </c>
      <c r="I2178" s="198">
        <v>-4.9000000000000004</v>
      </c>
      <c r="J2178" s="198">
        <v>2.9</v>
      </c>
      <c r="K2178" s="198">
        <v>1.7</v>
      </c>
      <c r="L2178" s="198">
        <v>9</v>
      </c>
      <c r="M2178" s="198">
        <v>13.8</v>
      </c>
      <c r="N2178" s="206">
        <v>16.2</v>
      </c>
    </row>
    <row r="2179" spans="1:14">
      <c r="A2179" s="205" t="s">
        <v>1053</v>
      </c>
      <c r="B2179" s="197">
        <v>7</v>
      </c>
      <c r="C2179" s="198">
        <v>25</v>
      </c>
      <c r="D2179" s="198">
        <v>25.6</v>
      </c>
      <c r="E2179" s="198">
        <v>9.1999999999999993</v>
      </c>
      <c r="F2179" s="198">
        <v>11.8</v>
      </c>
      <c r="G2179" s="198">
        <v>12.3</v>
      </c>
      <c r="H2179" s="198">
        <v>4.3</v>
      </c>
      <c r="I2179" s="198">
        <v>-1</v>
      </c>
      <c r="J2179" s="198">
        <v>2.5</v>
      </c>
      <c r="K2179" s="198">
        <v>-1.1000000000000001</v>
      </c>
      <c r="L2179" s="198">
        <v>9.1999999999999993</v>
      </c>
      <c r="M2179" s="198">
        <v>14.3</v>
      </c>
      <c r="N2179" s="206">
        <v>14.8</v>
      </c>
    </row>
    <row r="2180" spans="1:14">
      <c r="A2180" s="205" t="s">
        <v>1053</v>
      </c>
      <c r="B2180" s="197">
        <v>8</v>
      </c>
      <c r="C2180" s="198">
        <v>15.3</v>
      </c>
      <c r="D2180" s="198">
        <v>26.2</v>
      </c>
      <c r="E2180" s="198">
        <v>9.5</v>
      </c>
      <c r="F2180" s="198">
        <v>11.2</v>
      </c>
      <c r="G2180" s="198">
        <v>9.9</v>
      </c>
      <c r="H2180" s="198">
        <v>0.4</v>
      </c>
      <c r="I2180" s="198">
        <v>-1.4</v>
      </c>
      <c r="J2180" s="198">
        <v>5.7</v>
      </c>
      <c r="K2180" s="198">
        <v>-0.5</v>
      </c>
      <c r="L2180" s="198">
        <v>5.5</v>
      </c>
      <c r="M2180" s="198">
        <v>12.7</v>
      </c>
      <c r="N2180" s="206">
        <v>16.3</v>
      </c>
    </row>
    <row r="2181" spans="1:14">
      <c r="A2181" s="205" t="s">
        <v>1053</v>
      </c>
      <c r="B2181" s="197">
        <v>9</v>
      </c>
      <c r="C2181" s="198">
        <v>12.3</v>
      </c>
      <c r="D2181" s="198">
        <v>20.2</v>
      </c>
      <c r="E2181" s="198">
        <v>8.6</v>
      </c>
      <c r="F2181" s="198">
        <v>10.5</v>
      </c>
      <c r="G2181" s="198">
        <v>11.6</v>
      </c>
      <c r="H2181" s="198">
        <v>1.8</v>
      </c>
      <c r="I2181" s="198">
        <v>-1.1000000000000001</v>
      </c>
      <c r="J2181" s="198">
        <v>6.1</v>
      </c>
      <c r="K2181" s="198">
        <v>0.7</v>
      </c>
      <c r="L2181" s="198">
        <v>3.9</v>
      </c>
      <c r="M2181" s="198">
        <v>14.5</v>
      </c>
      <c r="N2181" s="206">
        <v>14.3</v>
      </c>
    </row>
    <row r="2182" spans="1:14">
      <c r="A2182" s="205" t="s">
        <v>1053</v>
      </c>
      <c r="B2182" s="197">
        <v>10</v>
      </c>
      <c r="C2182" s="198">
        <v>12.8</v>
      </c>
      <c r="D2182" s="198">
        <v>23</v>
      </c>
      <c r="E2182" s="198">
        <v>9.3000000000000007</v>
      </c>
      <c r="F2182" s="198">
        <v>7.8</v>
      </c>
      <c r="G2182" s="198">
        <v>12.3</v>
      </c>
      <c r="H2182" s="198">
        <v>-1.7</v>
      </c>
      <c r="I2182" s="198">
        <v>0.2</v>
      </c>
      <c r="J2182" s="198">
        <v>1.1000000000000001</v>
      </c>
      <c r="K2182" s="198">
        <v>2.9</v>
      </c>
      <c r="L2182" s="198">
        <v>4.0999999999999996</v>
      </c>
      <c r="M2182" s="198">
        <v>12.6</v>
      </c>
      <c r="N2182" s="206">
        <v>14.3</v>
      </c>
    </row>
    <row r="2183" spans="1:14">
      <c r="A2183" s="205" t="s">
        <v>1053</v>
      </c>
      <c r="B2183" s="197">
        <v>11</v>
      </c>
      <c r="C2183" s="198">
        <v>16.2</v>
      </c>
      <c r="D2183" s="198">
        <v>22.1</v>
      </c>
      <c r="E2183" s="198">
        <v>12</v>
      </c>
      <c r="F2183" s="198">
        <v>2.2000000000000002</v>
      </c>
      <c r="G2183" s="198">
        <v>11.3</v>
      </c>
      <c r="H2183" s="198">
        <v>1.5</v>
      </c>
      <c r="I2183" s="198">
        <v>1.6</v>
      </c>
      <c r="J2183" s="198">
        <v>0.3</v>
      </c>
      <c r="K2183" s="198">
        <v>2.1</v>
      </c>
      <c r="L2183" s="198">
        <v>6.9</v>
      </c>
      <c r="M2183" s="198">
        <v>13.4</v>
      </c>
      <c r="N2183" s="206">
        <v>14.6</v>
      </c>
    </row>
    <row r="2184" spans="1:14">
      <c r="A2184" s="205" t="s">
        <v>1053</v>
      </c>
      <c r="B2184" s="197">
        <v>12</v>
      </c>
      <c r="C2184" s="198">
        <v>20.6</v>
      </c>
      <c r="D2184" s="198">
        <v>23</v>
      </c>
      <c r="E2184" s="198">
        <v>13.8</v>
      </c>
      <c r="F2184" s="198">
        <v>0.8</v>
      </c>
      <c r="G2184" s="198">
        <v>7</v>
      </c>
      <c r="H2184" s="198">
        <v>3.3</v>
      </c>
      <c r="I2184" s="198">
        <v>1.7</v>
      </c>
      <c r="J2184" s="198">
        <v>0.1</v>
      </c>
      <c r="K2184" s="198">
        <v>1.2</v>
      </c>
      <c r="L2184" s="198">
        <v>9.4</v>
      </c>
      <c r="M2184" s="198">
        <v>11.7</v>
      </c>
      <c r="N2184" s="206">
        <v>14.4</v>
      </c>
    </row>
    <row r="2185" spans="1:14">
      <c r="A2185" s="205" t="s">
        <v>1053</v>
      </c>
      <c r="B2185" s="197">
        <v>13</v>
      </c>
      <c r="C2185" s="198">
        <v>16.100000000000001</v>
      </c>
      <c r="D2185" s="198">
        <v>25.5</v>
      </c>
      <c r="E2185" s="198">
        <v>16.100000000000001</v>
      </c>
      <c r="F2185" s="198">
        <v>1.6</v>
      </c>
      <c r="G2185" s="198">
        <v>8.4</v>
      </c>
      <c r="H2185" s="198">
        <v>2.8</v>
      </c>
      <c r="I2185" s="198">
        <v>0.7</v>
      </c>
      <c r="J2185" s="198">
        <v>1.5</v>
      </c>
      <c r="K2185" s="198">
        <v>0.4</v>
      </c>
      <c r="L2185" s="198">
        <v>10.9</v>
      </c>
      <c r="M2185" s="198">
        <v>11.9</v>
      </c>
      <c r="N2185" s="206">
        <v>14.5</v>
      </c>
    </row>
    <row r="2186" spans="1:14">
      <c r="A2186" s="205" t="s">
        <v>1053</v>
      </c>
      <c r="B2186" s="197">
        <v>14</v>
      </c>
      <c r="C2186" s="198">
        <v>16.899999999999999</v>
      </c>
      <c r="D2186" s="198">
        <v>27.1</v>
      </c>
      <c r="E2186" s="198">
        <v>13.5</v>
      </c>
      <c r="F2186" s="198">
        <v>5.5</v>
      </c>
      <c r="G2186" s="198">
        <v>4.5999999999999996</v>
      </c>
      <c r="H2186" s="198">
        <v>0.5</v>
      </c>
      <c r="I2186" s="198">
        <v>-1.4</v>
      </c>
      <c r="J2186" s="198">
        <v>4.3</v>
      </c>
      <c r="K2186" s="198">
        <v>1.8</v>
      </c>
      <c r="L2186" s="198">
        <v>6.8</v>
      </c>
      <c r="M2186" s="198">
        <v>10.5</v>
      </c>
      <c r="N2186" s="206">
        <v>15</v>
      </c>
    </row>
    <row r="2187" spans="1:14">
      <c r="A2187" s="205" t="s">
        <v>1053</v>
      </c>
      <c r="B2187" s="197">
        <v>15</v>
      </c>
      <c r="C2187" s="198">
        <v>17</v>
      </c>
      <c r="D2187" s="198">
        <v>22.5</v>
      </c>
      <c r="E2187" s="198">
        <v>13.6</v>
      </c>
      <c r="F2187" s="198">
        <v>8.9</v>
      </c>
      <c r="G2187" s="198">
        <v>7.4</v>
      </c>
      <c r="H2187" s="198">
        <v>3.2</v>
      </c>
      <c r="I2187" s="198">
        <v>-1.7</v>
      </c>
      <c r="J2187" s="198">
        <v>2.6</v>
      </c>
      <c r="K2187" s="198">
        <v>-0.7</v>
      </c>
      <c r="L2187" s="198">
        <v>6.5</v>
      </c>
      <c r="M2187" s="198">
        <v>5</v>
      </c>
      <c r="N2187" s="206">
        <v>12.3</v>
      </c>
    </row>
    <row r="2188" spans="1:14">
      <c r="A2188" s="205" t="s">
        <v>1053</v>
      </c>
      <c r="B2188" s="197">
        <v>16</v>
      </c>
      <c r="C2188" s="198">
        <v>21</v>
      </c>
      <c r="D2188" s="198">
        <v>19</v>
      </c>
      <c r="E2188" s="198">
        <v>16.2</v>
      </c>
      <c r="F2188" s="198">
        <v>6.8</v>
      </c>
      <c r="G2188" s="198">
        <v>7.2</v>
      </c>
      <c r="H2188" s="198">
        <v>2.2999999999999998</v>
      </c>
      <c r="I2188" s="198">
        <v>-4.0999999999999996</v>
      </c>
      <c r="J2188" s="198">
        <v>-0.1</v>
      </c>
      <c r="K2188" s="198">
        <v>0.5</v>
      </c>
      <c r="L2188" s="198">
        <v>9.1999999999999993</v>
      </c>
      <c r="M2188" s="198">
        <v>5.2</v>
      </c>
      <c r="N2188" s="206">
        <v>20</v>
      </c>
    </row>
    <row r="2189" spans="1:14">
      <c r="A2189" s="205" t="s">
        <v>1053</v>
      </c>
      <c r="B2189" s="197">
        <v>17</v>
      </c>
      <c r="C2189" s="198">
        <v>22.4</v>
      </c>
      <c r="D2189" s="198">
        <v>15.3</v>
      </c>
      <c r="E2189" s="198">
        <v>18.899999999999999</v>
      </c>
      <c r="F2189" s="198">
        <v>3</v>
      </c>
      <c r="G2189" s="198">
        <v>9.1</v>
      </c>
      <c r="H2189" s="198">
        <v>3.5</v>
      </c>
      <c r="I2189" s="198">
        <v>-5.0999999999999996</v>
      </c>
      <c r="J2189" s="198">
        <v>0.4</v>
      </c>
      <c r="K2189" s="198">
        <v>1.6</v>
      </c>
      <c r="L2189" s="198">
        <v>10.9</v>
      </c>
      <c r="M2189" s="198">
        <v>6.7</v>
      </c>
      <c r="N2189" s="206">
        <v>13</v>
      </c>
    </row>
    <row r="2190" spans="1:14">
      <c r="A2190" s="205" t="s">
        <v>1053</v>
      </c>
      <c r="B2190" s="197">
        <v>18</v>
      </c>
      <c r="C2190" s="198">
        <v>23.9</v>
      </c>
      <c r="D2190" s="198">
        <v>13.2</v>
      </c>
      <c r="E2190" s="198">
        <v>11.3</v>
      </c>
      <c r="F2190" s="198">
        <v>4.3</v>
      </c>
      <c r="G2190" s="198">
        <v>10.1</v>
      </c>
      <c r="H2190" s="198">
        <v>7.1</v>
      </c>
      <c r="I2190" s="198">
        <v>-11.3</v>
      </c>
      <c r="J2190" s="198">
        <v>1.1000000000000001</v>
      </c>
      <c r="K2190" s="198">
        <v>4</v>
      </c>
      <c r="L2190" s="198">
        <v>4.9000000000000004</v>
      </c>
      <c r="M2190" s="198">
        <v>10.3</v>
      </c>
      <c r="N2190" s="206">
        <v>16.600000000000001</v>
      </c>
    </row>
    <row r="2191" spans="1:14">
      <c r="A2191" s="205" t="s">
        <v>1053</v>
      </c>
      <c r="B2191" s="197">
        <v>19</v>
      </c>
      <c r="C2191" s="198">
        <v>25.3</v>
      </c>
      <c r="D2191" s="198">
        <v>14.4</v>
      </c>
      <c r="E2191" s="198">
        <v>12.6</v>
      </c>
      <c r="F2191" s="198">
        <v>5.3</v>
      </c>
      <c r="G2191" s="198">
        <v>9.1</v>
      </c>
      <c r="H2191" s="198">
        <v>6.3</v>
      </c>
      <c r="I2191" s="198">
        <v>-13.3</v>
      </c>
      <c r="J2191" s="198">
        <v>0.8</v>
      </c>
      <c r="K2191" s="198">
        <v>0.5</v>
      </c>
      <c r="L2191" s="198">
        <v>6.3</v>
      </c>
      <c r="M2191" s="198">
        <v>12.2</v>
      </c>
      <c r="N2191" s="206">
        <v>15.6</v>
      </c>
    </row>
    <row r="2192" spans="1:14">
      <c r="A2192" s="205" t="s">
        <v>1053</v>
      </c>
      <c r="B2192" s="197">
        <v>20</v>
      </c>
      <c r="C2192" s="198">
        <v>20.6</v>
      </c>
      <c r="D2192" s="198">
        <v>14</v>
      </c>
      <c r="E2192" s="198">
        <v>10</v>
      </c>
      <c r="F2192" s="198">
        <v>4.3</v>
      </c>
      <c r="G2192" s="198">
        <v>3.6</v>
      </c>
      <c r="H2192" s="198">
        <v>1.2</v>
      </c>
      <c r="I2192" s="198">
        <v>-6.4</v>
      </c>
      <c r="J2192" s="198">
        <v>0.9</v>
      </c>
      <c r="K2192" s="198">
        <v>2.4</v>
      </c>
      <c r="L2192" s="198">
        <v>4.3</v>
      </c>
      <c r="M2192" s="198">
        <v>11.9</v>
      </c>
      <c r="N2192" s="206">
        <v>12.7</v>
      </c>
    </row>
    <row r="2193" spans="1:14">
      <c r="A2193" s="205" t="s">
        <v>1053</v>
      </c>
      <c r="B2193" s="197">
        <v>21</v>
      </c>
      <c r="C2193" s="198">
        <v>24.3</v>
      </c>
      <c r="D2193" s="198">
        <v>14.6</v>
      </c>
      <c r="E2193" s="198">
        <v>8.6999999999999993</v>
      </c>
      <c r="F2193" s="198">
        <v>6.1</v>
      </c>
      <c r="G2193" s="198">
        <v>0.4</v>
      </c>
      <c r="H2193" s="198">
        <v>2.8</v>
      </c>
      <c r="I2193" s="198">
        <v>-9.8000000000000007</v>
      </c>
      <c r="J2193" s="198">
        <v>8.6999999999999993</v>
      </c>
      <c r="K2193" s="198">
        <v>3.9</v>
      </c>
      <c r="L2193" s="198">
        <v>7.1</v>
      </c>
      <c r="M2193" s="198">
        <v>13.6</v>
      </c>
      <c r="N2193" s="206">
        <v>14.4</v>
      </c>
    </row>
    <row r="2194" spans="1:14">
      <c r="A2194" s="205" t="s">
        <v>1053</v>
      </c>
      <c r="B2194" s="197">
        <v>22</v>
      </c>
      <c r="C2194" s="198">
        <v>26.6</v>
      </c>
      <c r="D2194" s="198">
        <v>15.7</v>
      </c>
      <c r="E2194" s="198">
        <v>12.4</v>
      </c>
      <c r="F2194" s="198">
        <v>6.4</v>
      </c>
      <c r="G2194" s="198">
        <v>-2.1</v>
      </c>
      <c r="H2194" s="198">
        <v>7.2</v>
      </c>
      <c r="I2194" s="198">
        <v>-10.8</v>
      </c>
      <c r="J2194" s="198">
        <v>9.1</v>
      </c>
      <c r="K2194" s="198">
        <v>1.3</v>
      </c>
      <c r="L2194" s="198">
        <v>9.1999999999999993</v>
      </c>
      <c r="M2194" s="198">
        <v>18.3</v>
      </c>
      <c r="N2194" s="206">
        <v>18.100000000000001</v>
      </c>
    </row>
    <row r="2195" spans="1:14">
      <c r="A2195" s="205" t="s">
        <v>1053</v>
      </c>
      <c r="B2195" s="197">
        <v>23</v>
      </c>
      <c r="C2195" s="198">
        <v>21</v>
      </c>
      <c r="D2195" s="198">
        <v>16.2</v>
      </c>
      <c r="E2195" s="198">
        <v>9.1999999999999993</v>
      </c>
      <c r="F2195" s="198">
        <v>5.7</v>
      </c>
      <c r="G2195" s="198">
        <v>-2.1</v>
      </c>
      <c r="H2195" s="198">
        <v>6.6</v>
      </c>
      <c r="I2195" s="198">
        <v>-2.6</v>
      </c>
      <c r="J2195" s="198">
        <v>2</v>
      </c>
      <c r="K2195" s="198">
        <v>2.1</v>
      </c>
      <c r="L2195" s="198">
        <v>7.1</v>
      </c>
      <c r="M2195" s="198">
        <v>17</v>
      </c>
      <c r="N2195" s="206">
        <v>21.2</v>
      </c>
    </row>
    <row r="2196" spans="1:14">
      <c r="A2196" s="205" t="s">
        <v>1053</v>
      </c>
      <c r="B2196" s="197">
        <v>24</v>
      </c>
      <c r="C2196" s="198">
        <v>24.1</v>
      </c>
      <c r="D2196" s="198">
        <v>18.600000000000001</v>
      </c>
      <c r="E2196" s="198">
        <v>11.6</v>
      </c>
      <c r="F2196" s="198">
        <v>5.4</v>
      </c>
      <c r="G2196" s="198">
        <v>-3.8</v>
      </c>
      <c r="H2196" s="198">
        <v>4.7</v>
      </c>
      <c r="I2196" s="198">
        <v>-0.8</v>
      </c>
      <c r="J2196" s="198">
        <v>-2.5</v>
      </c>
      <c r="K2196" s="198">
        <v>1.2</v>
      </c>
      <c r="L2196" s="198">
        <v>1.7</v>
      </c>
      <c r="M2196" s="198">
        <v>13.4</v>
      </c>
      <c r="N2196" s="206">
        <v>24.5</v>
      </c>
    </row>
    <row r="2197" spans="1:14">
      <c r="A2197" s="205" t="s">
        <v>1053</v>
      </c>
      <c r="B2197" s="197">
        <v>25</v>
      </c>
      <c r="C2197" s="198">
        <v>21.8</v>
      </c>
      <c r="D2197" s="198">
        <v>13</v>
      </c>
      <c r="E2197" s="198">
        <v>12</v>
      </c>
      <c r="F2197" s="198">
        <v>7.3</v>
      </c>
      <c r="G2197" s="198">
        <v>-2.2000000000000002</v>
      </c>
      <c r="H2197" s="198">
        <v>5</v>
      </c>
      <c r="I2197" s="198">
        <v>4</v>
      </c>
      <c r="J2197" s="198">
        <v>-1.5</v>
      </c>
      <c r="K2197" s="198">
        <v>3</v>
      </c>
      <c r="L2197" s="198">
        <v>0</v>
      </c>
      <c r="M2197" s="198">
        <v>11.2</v>
      </c>
      <c r="N2197" s="206">
        <v>21.3</v>
      </c>
    </row>
    <row r="2198" spans="1:14">
      <c r="A2198" s="205" t="s">
        <v>1053</v>
      </c>
      <c r="B2198" s="197">
        <v>26</v>
      </c>
      <c r="C2198" s="198">
        <v>14.9</v>
      </c>
      <c r="D2198" s="198">
        <v>16.100000000000001</v>
      </c>
      <c r="E2198" s="198">
        <v>10</v>
      </c>
      <c r="F2198" s="198">
        <v>8.4</v>
      </c>
      <c r="G2198" s="198">
        <v>-0.1</v>
      </c>
      <c r="H2198" s="198">
        <v>6.6</v>
      </c>
      <c r="I2198" s="198">
        <v>5.3</v>
      </c>
      <c r="J2198" s="198">
        <v>-2.9</v>
      </c>
      <c r="K2198" s="198">
        <v>2.6</v>
      </c>
      <c r="L2198" s="198">
        <v>3</v>
      </c>
      <c r="M2198" s="198">
        <v>14</v>
      </c>
      <c r="N2198" s="206">
        <v>16.3</v>
      </c>
    </row>
    <row r="2199" spans="1:14">
      <c r="A2199" s="205" t="s">
        <v>1053</v>
      </c>
      <c r="B2199" s="197">
        <v>27</v>
      </c>
      <c r="C2199" s="198">
        <v>13.4</v>
      </c>
      <c r="D2199" s="198">
        <v>20.5</v>
      </c>
      <c r="E2199" s="198">
        <v>9.6</v>
      </c>
      <c r="F2199" s="198">
        <v>7.7</v>
      </c>
      <c r="G2199" s="198">
        <v>-0.4</v>
      </c>
      <c r="H2199" s="198">
        <v>4.7</v>
      </c>
      <c r="I2199" s="198">
        <v>7.5</v>
      </c>
      <c r="J2199" s="198">
        <v>-0.3</v>
      </c>
      <c r="K2199" s="198">
        <v>4.5</v>
      </c>
      <c r="L2199" s="198">
        <v>1</v>
      </c>
      <c r="M2199" s="198">
        <v>16.3</v>
      </c>
      <c r="N2199" s="206">
        <v>13.1</v>
      </c>
    </row>
    <row r="2200" spans="1:14">
      <c r="A2200" s="205" t="s">
        <v>1053</v>
      </c>
      <c r="B2200" s="197">
        <v>28</v>
      </c>
      <c r="C2200" s="198">
        <v>16.600000000000001</v>
      </c>
      <c r="D2200" s="198">
        <v>21.3</v>
      </c>
      <c r="E2200" s="198">
        <v>7.6</v>
      </c>
      <c r="F2200" s="198">
        <v>6.1</v>
      </c>
      <c r="G2200" s="198">
        <v>-1</v>
      </c>
      <c r="H2200" s="198">
        <v>6.7</v>
      </c>
      <c r="I2200" s="198">
        <v>5.0999999999999996</v>
      </c>
      <c r="J2200" s="198">
        <v>3.2</v>
      </c>
      <c r="K2200" s="198">
        <v>6.8</v>
      </c>
      <c r="L2200" s="198">
        <v>2.6</v>
      </c>
      <c r="M2200" s="198">
        <v>17.2</v>
      </c>
      <c r="N2200" s="206">
        <v>16.100000000000001</v>
      </c>
    </row>
    <row r="2201" spans="1:14">
      <c r="A2201" s="205" t="s">
        <v>1053</v>
      </c>
      <c r="B2201" s="197">
        <v>29</v>
      </c>
      <c r="C2201" s="198">
        <v>14.2</v>
      </c>
      <c r="D2201" s="198">
        <v>22.8</v>
      </c>
      <c r="E2201" s="198">
        <v>7.6</v>
      </c>
      <c r="F2201" s="198">
        <v>6.3</v>
      </c>
      <c r="G2201" s="198">
        <v>1.4</v>
      </c>
      <c r="H2201" s="198">
        <v>2.1</v>
      </c>
      <c r="I2201" s="198">
        <v>4.0999999999999996</v>
      </c>
      <c r="J2201" s="198">
        <v>2.2999999999999998</v>
      </c>
      <c r="K2201" s="198">
        <v>6.5</v>
      </c>
      <c r="L2201" s="198">
        <v>5.3</v>
      </c>
      <c r="M2201" s="198">
        <v>19.899999999999999</v>
      </c>
      <c r="N2201" s="206">
        <v>18.2</v>
      </c>
    </row>
    <row r="2202" spans="1:14">
      <c r="A2202" s="205" t="s">
        <v>1053</v>
      </c>
      <c r="B2202" s="197">
        <v>30</v>
      </c>
      <c r="C2202" s="198">
        <v>12.7</v>
      </c>
      <c r="D2202" s="198">
        <v>22.9</v>
      </c>
      <c r="E2202" s="198">
        <v>6.7</v>
      </c>
      <c r="F2202" s="198">
        <v>6.1</v>
      </c>
      <c r="G2202" s="198">
        <v>5.8</v>
      </c>
      <c r="H2202" s="198">
        <v>-2.2999999999999998</v>
      </c>
      <c r="I2202" s="198">
        <v>7.2</v>
      </c>
      <c r="J2202" s="198"/>
      <c r="K2202" s="198">
        <v>7.7</v>
      </c>
      <c r="L2202" s="198">
        <v>10.8</v>
      </c>
      <c r="M2202" s="198">
        <v>17.3</v>
      </c>
      <c r="N2202" s="206">
        <v>18.2</v>
      </c>
    </row>
    <row r="2203" spans="1:14" ht="15" thickBot="1">
      <c r="A2203" s="213" t="s">
        <v>1053</v>
      </c>
      <c r="B2203" s="214">
        <v>31</v>
      </c>
      <c r="C2203" s="215">
        <v>15.2</v>
      </c>
      <c r="D2203" s="215">
        <v>22.8</v>
      </c>
      <c r="E2203" s="215"/>
      <c r="F2203" s="215">
        <v>7.7</v>
      </c>
      <c r="G2203" s="215"/>
      <c r="H2203" s="215">
        <v>-5.8</v>
      </c>
      <c r="I2203" s="215">
        <v>1.5</v>
      </c>
      <c r="J2203" s="215"/>
      <c r="K2203" s="215">
        <v>11.6</v>
      </c>
      <c r="L2203" s="215"/>
      <c r="M2203" s="215">
        <v>15</v>
      </c>
      <c r="N2203" s="216"/>
    </row>
    <row r="2204" spans="1:14">
      <c r="A2204" s="217" t="s">
        <v>652</v>
      </c>
      <c r="B2204" s="218" t="s">
        <v>211</v>
      </c>
      <c r="C2204" s="219">
        <v>0</v>
      </c>
      <c r="D2204" s="219">
        <v>0</v>
      </c>
      <c r="E2204" s="219">
        <v>21</v>
      </c>
      <c r="F2204" s="219">
        <v>31</v>
      </c>
      <c r="G2204" s="219">
        <v>31</v>
      </c>
      <c r="H2204" s="219">
        <v>31</v>
      </c>
      <c r="I2204" s="219">
        <v>31</v>
      </c>
      <c r="J2204" s="219">
        <v>29</v>
      </c>
      <c r="K2204" s="219">
        <v>31</v>
      </c>
      <c r="L2204" s="219">
        <v>30</v>
      </c>
      <c r="M2204" s="219">
        <v>17</v>
      </c>
      <c r="N2204" s="220">
        <v>3</v>
      </c>
    </row>
    <row r="2205" spans="1:14" ht="15" thickBot="1">
      <c r="A2205" s="209" t="s">
        <v>651</v>
      </c>
      <c r="B2205" s="210" t="s">
        <v>650</v>
      </c>
      <c r="C2205" s="211">
        <v>19.503225806451617</v>
      </c>
      <c r="D2205" s="211">
        <v>20.058064516129026</v>
      </c>
      <c r="E2205" s="211">
        <v>11.966666666666667</v>
      </c>
      <c r="F2205" s="211">
        <v>7.1096774193548402</v>
      </c>
      <c r="G2205" s="211">
        <v>5.0466666666666677</v>
      </c>
      <c r="H2205" s="211">
        <v>3.1451612903225805</v>
      </c>
      <c r="I2205" s="211">
        <v>-2.1709677419354838</v>
      </c>
      <c r="J2205" s="211">
        <v>2.2758620689655173</v>
      </c>
      <c r="K2205" s="211">
        <v>2.3451612903225807</v>
      </c>
      <c r="L2205" s="211">
        <v>6.7333333333333343</v>
      </c>
      <c r="M2205" s="211">
        <v>12.422580645161288</v>
      </c>
      <c r="N2205" s="212">
        <v>15.993333333333336</v>
      </c>
    </row>
    <row r="2206" spans="1:14">
      <c r="B2206" s="108"/>
      <c r="C2206" s="105"/>
      <c r="D2206" s="105"/>
      <c r="E2206" s="107"/>
      <c r="F2206" s="105"/>
      <c r="G2206" s="105"/>
      <c r="H2206" s="106"/>
      <c r="I2206" s="105"/>
      <c r="J2206" s="105"/>
      <c r="K2206" s="105"/>
      <c r="L2206" s="105"/>
      <c r="M2206" s="105"/>
      <c r="N2206" s="105"/>
    </row>
    <row r="2207" spans="1:14" ht="15" thickBot="1">
      <c r="A2207" s="96" t="s">
        <v>1166</v>
      </c>
      <c r="C2207" s="105"/>
      <c r="D2207" s="105"/>
      <c r="E2207" s="107"/>
      <c r="F2207" s="105"/>
      <c r="G2207" s="105"/>
      <c r="H2207" s="106"/>
      <c r="I2207" s="105"/>
      <c r="J2207" s="105"/>
      <c r="K2207" s="105"/>
      <c r="L2207" s="105"/>
      <c r="M2207" s="105"/>
      <c r="N2207" s="105"/>
    </row>
    <row r="2208" spans="1:14">
      <c r="A2208" s="109"/>
      <c r="B2208" s="233" t="s">
        <v>236</v>
      </c>
      <c r="C2208" s="234" t="s">
        <v>666</v>
      </c>
      <c r="D2208" s="234" t="s">
        <v>666</v>
      </c>
      <c r="E2208" s="234" t="s">
        <v>666</v>
      </c>
      <c r="F2208" s="234" t="s">
        <v>666</v>
      </c>
      <c r="G2208" s="234" t="s">
        <v>666</v>
      </c>
      <c r="H2208" s="234" t="s">
        <v>666</v>
      </c>
      <c r="I2208" s="234" t="s">
        <v>1108</v>
      </c>
      <c r="J2208" s="234" t="s">
        <v>1108</v>
      </c>
      <c r="K2208" s="234" t="s">
        <v>1108</v>
      </c>
      <c r="L2208" s="234" t="s">
        <v>1108</v>
      </c>
      <c r="M2208" s="234" t="s">
        <v>1108</v>
      </c>
      <c r="N2208" s="235" t="s">
        <v>1108</v>
      </c>
    </row>
    <row r="2209" spans="1:14" ht="15" thickBot="1">
      <c r="A2209" s="109"/>
      <c r="B2209" s="238" t="s">
        <v>195</v>
      </c>
      <c r="C2209" s="236" t="s">
        <v>665</v>
      </c>
      <c r="D2209" s="236" t="s">
        <v>664</v>
      </c>
      <c r="E2209" s="236" t="s">
        <v>663</v>
      </c>
      <c r="F2209" s="236" t="s">
        <v>662</v>
      </c>
      <c r="G2209" s="236" t="s">
        <v>661</v>
      </c>
      <c r="H2209" s="236" t="s">
        <v>660</v>
      </c>
      <c r="I2209" s="236" t="s">
        <v>659</v>
      </c>
      <c r="J2209" s="236" t="s">
        <v>658</v>
      </c>
      <c r="K2209" s="236" t="s">
        <v>657</v>
      </c>
      <c r="L2209" s="236" t="s">
        <v>656</v>
      </c>
      <c r="M2209" s="236" t="s">
        <v>655</v>
      </c>
      <c r="N2209" s="237" t="s">
        <v>654</v>
      </c>
    </row>
    <row r="2210" spans="1:14" ht="15" thickBot="1">
      <c r="A2210" s="195" t="s">
        <v>742</v>
      </c>
      <c r="B2210" s="196" t="s">
        <v>653</v>
      </c>
    </row>
    <row r="2211" spans="1:14">
      <c r="A2211" s="201" t="s">
        <v>1058</v>
      </c>
      <c r="B2211" s="202">
        <v>1</v>
      </c>
      <c r="C2211" s="203">
        <v>21.4</v>
      </c>
      <c r="D2211" s="203">
        <v>21</v>
      </c>
      <c r="E2211" s="203">
        <v>24</v>
      </c>
      <c r="F2211" s="203">
        <v>8.4</v>
      </c>
      <c r="G2211" s="203">
        <v>6.4</v>
      </c>
      <c r="H2211" s="203">
        <v>5.5</v>
      </c>
      <c r="I2211" s="203">
        <v>-1.1000000000000001</v>
      </c>
      <c r="J2211" s="203">
        <v>8.9</v>
      </c>
      <c r="K2211" s="203">
        <v>-1.5</v>
      </c>
      <c r="L2211" s="203">
        <v>2.9</v>
      </c>
      <c r="M2211" s="203">
        <v>11.2</v>
      </c>
      <c r="N2211" s="204">
        <v>15.5</v>
      </c>
    </row>
    <row r="2212" spans="1:14">
      <c r="A2212" s="205" t="s">
        <v>1058</v>
      </c>
      <c r="B2212" s="197">
        <v>2</v>
      </c>
      <c r="C2212" s="198">
        <v>22.6</v>
      </c>
      <c r="D2212" s="198">
        <v>17.7</v>
      </c>
      <c r="E2212" s="198">
        <v>15</v>
      </c>
      <c r="F2212" s="198">
        <v>12</v>
      </c>
      <c r="G2212" s="198">
        <v>3.9</v>
      </c>
      <c r="H2212" s="198">
        <v>7.1</v>
      </c>
      <c r="I2212" s="198">
        <v>-2.2000000000000002</v>
      </c>
      <c r="J2212" s="198">
        <v>9.3000000000000007</v>
      </c>
      <c r="K2212" s="198">
        <v>2.2999999999999998</v>
      </c>
      <c r="L2212" s="198">
        <v>8.1999999999999993</v>
      </c>
      <c r="M2212" s="198">
        <v>11.6</v>
      </c>
      <c r="N2212" s="206">
        <v>14.9</v>
      </c>
    </row>
    <row r="2213" spans="1:14">
      <c r="A2213" s="205" t="s">
        <v>1058</v>
      </c>
      <c r="B2213" s="197">
        <v>3</v>
      </c>
      <c r="C2213" s="198">
        <v>24.7</v>
      </c>
      <c r="D2213" s="198">
        <v>22.2</v>
      </c>
      <c r="E2213" s="198">
        <v>16.100000000000001</v>
      </c>
      <c r="F2213" s="198">
        <v>13.7</v>
      </c>
      <c r="G2213" s="198">
        <v>3</v>
      </c>
      <c r="H2213" s="198">
        <v>4.7</v>
      </c>
      <c r="I2213" s="198">
        <v>-6.5</v>
      </c>
      <c r="J2213" s="198">
        <v>2.9</v>
      </c>
      <c r="K2213" s="198">
        <v>1.5</v>
      </c>
      <c r="L2213" s="198">
        <v>12.1</v>
      </c>
      <c r="M2213" s="198">
        <v>12.1</v>
      </c>
      <c r="N2213" s="206">
        <v>15.6</v>
      </c>
    </row>
    <row r="2214" spans="1:14">
      <c r="A2214" s="205" t="s">
        <v>1058</v>
      </c>
      <c r="B2214" s="197">
        <v>4</v>
      </c>
      <c r="C2214" s="198">
        <v>25.7</v>
      </c>
      <c r="D2214" s="198">
        <v>27.3</v>
      </c>
      <c r="E2214" s="198">
        <v>14.1</v>
      </c>
      <c r="F2214" s="198">
        <v>12.8</v>
      </c>
      <c r="G2214" s="198">
        <v>4.7</v>
      </c>
      <c r="H2214" s="198">
        <v>4.0999999999999996</v>
      </c>
      <c r="I2214" s="198">
        <v>-7.3</v>
      </c>
      <c r="J2214" s="198">
        <v>0.7</v>
      </c>
      <c r="K2214" s="198">
        <v>2.1</v>
      </c>
      <c r="L2214" s="198">
        <v>14.8</v>
      </c>
      <c r="M2214" s="198">
        <v>5.6</v>
      </c>
      <c r="N2214" s="206">
        <v>17.8</v>
      </c>
    </row>
    <row r="2215" spans="1:14">
      <c r="A2215" s="205" t="s">
        <v>1058</v>
      </c>
      <c r="B2215" s="197">
        <v>5</v>
      </c>
      <c r="C2215" s="198">
        <v>26.5</v>
      </c>
      <c r="D2215" s="198">
        <v>23.5</v>
      </c>
      <c r="E2215" s="198">
        <v>13</v>
      </c>
      <c r="F2215" s="198">
        <v>13.4</v>
      </c>
      <c r="G2215" s="198">
        <v>10.1</v>
      </c>
      <c r="H2215" s="198">
        <v>5.7</v>
      </c>
      <c r="I2215" s="198">
        <v>-2.1</v>
      </c>
      <c r="J2215" s="198">
        <v>1.7</v>
      </c>
      <c r="K2215" s="198">
        <v>3.5</v>
      </c>
      <c r="L2215" s="198">
        <v>17.3</v>
      </c>
      <c r="M2215" s="198">
        <v>11.2</v>
      </c>
      <c r="N2215" s="206">
        <v>18.8</v>
      </c>
    </row>
    <row r="2216" spans="1:14">
      <c r="A2216" s="205" t="s">
        <v>1058</v>
      </c>
      <c r="B2216" s="197">
        <v>6</v>
      </c>
      <c r="C2216" s="198">
        <v>22.6</v>
      </c>
      <c r="D2216" s="198">
        <v>28.1</v>
      </c>
      <c r="E2216" s="198">
        <v>10.1</v>
      </c>
      <c r="F2216" s="198">
        <v>13.3</v>
      </c>
      <c r="G2216" s="198">
        <v>11.6</v>
      </c>
      <c r="H2216" s="198">
        <v>6.1</v>
      </c>
      <c r="I2216" s="198">
        <v>-1.4</v>
      </c>
      <c r="J2216" s="198">
        <v>5</v>
      </c>
      <c r="K2216" s="198">
        <v>1.7</v>
      </c>
      <c r="L2216" s="198">
        <v>9.9</v>
      </c>
      <c r="M2216" s="198">
        <v>14.7</v>
      </c>
      <c r="N2216" s="206">
        <v>18.2</v>
      </c>
    </row>
    <row r="2217" spans="1:14">
      <c r="A2217" s="205" t="s">
        <v>1058</v>
      </c>
      <c r="B2217" s="197">
        <v>7</v>
      </c>
      <c r="C2217" s="198">
        <v>25.9</v>
      </c>
      <c r="D2217" s="198">
        <v>29</v>
      </c>
      <c r="E2217" s="198">
        <v>10.3</v>
      </c>
      <c r="F2217" s="198">
        <v>12.7</v>
      </c>
      <c r="G2217" s="198">
        <v>12.2</v>
      </c>
      <c r="H2217" s="198">
        <v>6.6</v>
      </c>
      <c r="I2217" s="198">
        <v>-0.9</v>
      </c>
      <c r="J2217" s="198">
        <v>4.4000000000000004</v>
      </c>
      <c r="K2217" s="198">
        <v>0.9</v>
      </c>
      <c r="L2217" s="198">
        <v>10.9</v>
      </c>
      <c r="M2217" s="198">
        <v>16</v>
      </c>
      <c r="N2217" s="206">
        <v>16.2</v>
      </c>
    </row>
    <row r="2218" spans="1:14">
      <c r="A2218" s="205" t="s">
        <v>1058</v>
      </c>
      <c r="B2218" s="197">
        <v>8</v>
      </c>
      <c r="C2218" s="198">
        <v>18.100000000000001</v>
      </c>
      <c r="D2218" s="198">
        <v>29.6</v>
      </c>
      <c r="E2218" s="198">
        <v>11.7</v>
      </c>
      <c r="F2218" s="198">
        <v>11.8</v>
      </c>
      <c r="G2218" s="198">
        <v>12.2</v>
      </c>
      <c r="H2218" s="198">
        <v>1.6</v>
      </c>
      <c r="I2218" s="198">
        <v>0.7</v>
      </c>
      <c r="J2218" s="198">
        <v>5.6</v>
      </c>
      <c r="K2218" s="198">
        <v>-0.4</v>
      </c>
      <c r="L2218" s="198">
        <v>7</v>
      </c>
      <c r="M2218" s="198">
        <v>13.9</v>
      </c>
      <c r="N2218" s="206">
        <v>19.2</v>
      </c>
    </row>
    <row r="2219" spans="1:14">
      <c r="A2219" s="205" t="s">
        <v>1058</v>
      </c>
      <c r="B2219" s="197">
        <v>9</v>
      </c>
      <c r="C2219" s="198">
        <v>13.5</v>
      </c>
      <c r="D2219" s="198">
        <v>25.6</v>
      </c>
      <c r="E2219" s="198">
        <v>9.6</v>
      </c>
      <c r="F2219" s="198">
        <v>9.3000000000000007</v>
      </c>
      <c r="G2219" s="198">
        <v>12.1</v>
      </c>
      <c r="H2219" s="198">
        <v>1.9</v>
      </c>
      <c r="I2219" s="198">
        <v>0.3</v>
      </c>
      <c r="J2219" s="198">
        <v>7.6</v>
      </c>
      <c r="K2219" s="198">
        <v>0.4</v>
      </c>
      <c r="L2219" s="198">
        <v>5</v>
      </c>
      <c r="M2219" s="198">
        <v>15.3</v>
      </c>
      <c r="N2219" s="206">
        <v>16.2</v>
      </c>
    </row>
    <row r="2220" spans="1:14">
      <c r="A2220" s="205" t="s">
        <v>1058</v>
      </c>
      <c r="B2220" s="197">
        <v>10</v>
      </c>
      <c r="C2220" s="198">
        <v>13.5</v>
      </c>
      <c r="D2220" s="198">
        <v>27.2</v>
      </c>
      <c r="E2220" s="198">
        <v>11.2</v>
      </c>
      <c r="F2220" s="198">
        <v>7.2</v>
      </c>
      <c r="G2220" s="198">
        <v>13.4</v>
      </c>
      <c r="H2220" s="198">
        <v>0.3</v>
      </c>
      <c r="I2220" s="198">
        <v>2.6</v>
      </c>
      <c r="J2220" s="198">
        <v>2.2000000000000002</v>
      </c>
      <c r="K2220" s="198">
        <v>3.6</v>
      </c>
      <c r="L2220" s="198">
        <v>4.5999999999999996</v>
      </c>
      <c r="M2220" s="198">
        <v>14.6</v>
      </c>
      <c r="N2220" s="206">
        <v>16.2</v>
      </c>
    </row>
    <row r="2221" spans="1:14">
      <c r="A2221" s="205" t="s">
        <v>1058</v>
      </c>
      <c r="B2221" s="197">
        <v>11</v>
      </c>
      <c r="C2221" s="198">
        <v>18.2</v>
      </c>
      <c r="D2221" s="198">
        <v>27</v>
      </c>
      <c r="E2221" s="198">
        <v>13.1</v>
      </c>
      <c r="F2221" s="198">
        <v>2.9</v>
      </c>
      <c r="G2221" s="198">
        <v>11.2</v>
      </c>
      <c r="H2221" s="198">
        <v>1.4</v>
      </c>
      <c r="I2221" s="198">
        <v>2.5</v>
      </c>
      <c r="J2221" s="198">
        <v>1.4</v>
      </c>
      <c r="K2221" s="198">
        <v>2.9</v>
      </c>
      <c r="L2221" s="198">
        <v>7.7</v>
      </c>
      <c r="M2221" s="198">
        <v>14.8</v>
      </c>
      <c r="N2221" s="206">
        <v>15.2</v>
      </c>
    </row>
    <row r="2222" spans="1:14">
      <c r="A2222" s="205" t="s">
        <v>1058</v>
      </c>
      <c r="B2222" s="197">
        <v>12</v>
      </c>
      <c r="C2222" s="198">
        <v>21.4</v>
      </c>
      <c r="D2222" s="198">
        <v>26.8</v>
      </c>
      <c r="E2222" s="198">
        <v>15.5</v>
      </c>
      <c r="F2222" s="198">
        <v>1.6</v>
      </c>
      <c r="G2222" s="198">
        <v>9</v>
      </c>
      <c r="H2222" s="198">
        <v>2.9</v>
      </c>
      <c r="I2222" s="198">
        <v>2.1</v>
      </c>
      <c r="J2222" s="198">
        <v>0.9</v>
      </c>
      <c r="K2222" s="198">
        <v>2.1</v>
      </c>
      <c r="L2222" s="198">
        <v>11.1</v>
      </c>
      <c r="M2222" s="198">
        <v>13.3</v>
      </c>
      <c r="N2222" s="206">
        <v>15.2</v>
      </c>
    </row>
    <row r="2223" spans="1:14">
      <c r="A2223" s="205" t="s">
        <v>1058</v>
      </c>
      <c r="B2223" s="197">
        <v>13</v>
      </c>
      <c r="C2223" s="198">
        <v>16.3</v>
      </c>
      <c r="D2223" s="198">
        <v>26.3</v>
      </c>
      <c r="E2223" s="198">
        <v>17.899999999999999</v>
      </c>
      <c r="F2223" s="198">
        <v>1.9</v>
      </c>
      <c r="G2223" s="198">
        <v>8.8000000000000007</v>
      </c>
      <c r="H2223" s="198">
        <v>4</v>
      </c>
      <c r="I2223" s="198">
        <v>1.6</v>
      </c>
      <c r="J2223" s="198">
        <v>2.2999999999999998</v>
      </c>
      <c r="K2223" s="198">
        <v>1.7</v>
      </c>
      <c r="L2223" s="198">
        <v>11.2</v>
      </c>
      <c r="M2223" s="198">
        <v>14.2</v>
      </c>
      <c r="N2223" s="206">
        <v>15</v>
      </c>
    </row>
    <row r="2224" spans="1:14">
      <c r="A2224" s="205" t="s">
        <v>1058</v>
      </c>
      <c r="B2224" s="197">
        <v>14</v>
      </c>
      <c r="C2224" s="198">
        <v>16.8</v>
      </c>
      <c r="D2224" s="198">
        <v>28.7</v>
      </c>
      <c r="E2224" s="198">
        <v>15.2</v>
      </c>
      <c r="F2224" s="198">
        <v>4.3</v>
      </c>
      <c r="G2224" s="198">
        <v>5.0999999999999996</v>
      </c>
      <c r="H2224" s="198">
        <v>1.4</v>
      </c>
      <c r="I2224" s="198">
        <v>-0.2</v>
      </c>
      <c r="J2224" s="198">
        <v>5.6</v>
      </c>
      <c r="K2224" s="198">
        <v>2</v>
      </c>
      <c r="L2224" s="198">
        <v>8.1</v>
      </c>
      <c r="M2224" s="198">
        <v>11</v>
      </c>
      <c r="N2224" s="206">
        <v>16.3</v>
      </c>
    </row>
    <row r="2225" spans="1:14">
      <c r="A2225" s="205" t="s">
        <v>1058</v>
      </c>
      <c r="B2225" s="197">
        <v>15</v>
      </c>
      <c r="C2225" s="198">
        <v>17.8</v>
      </c>
      <c r="D2225" s="198">
        <v>24.1</v>
      </c>
      <c r="E2225" s="198">
        <v>15.4</v>
      </c>
      <c r="F2225" s="198">
        <v>9</v>
      </c>
      <c r="G2225" s="198">
        <v>8.3000000000000007</v>
      </c>
      <c r="H2225" s="198">
        <v>3.5</v>
      </c>
      <c r="I2225" s="198">
        <v>-0.5</v>
      </c>
      <c r="J2225" s="198">
        <v>3.9</v>
      </c>
      <c r="K2225" s="198">
        <v>0.2</v>
      </c>
      <c r="L2225" s="198">
        <v>8.1</v>
      </c>
      <c r="M2225" s="198">
        <v>5.5</v>
      </c>
      <c r="N2225" s="206">
        <v>13.4</v>
      </c>
    </row>
    <row r="2226" spans="1:14">
      <c r="A2226" s="205" t="s">
        <v>1058</v>
      </c>
      <c r="B2226" s="197">
        <v>16</v>
      </c>
      <c r="C2226" s="198">
        <v>23.1</v>
      </c>
      <c r="D2226" s="198">
        <v>20.3</v>
      </c>
      <c r="E2226" s="198">
        <v>19.899999999999999</v>
      </c>
      <c r="F2226" s="198">
        <v>6.6</v>
      </c>
      <c r="G2226" s="198">
        <v>10.4</v>
      </c>
      <c r="H2226" s="198">
        <v>3</v>
      </c>
      <c r="I2226" s="198">
        <v>-3.8</v>
      </c>
      <c r="J2226" s="198">
        <v>-0.2</v>
      </c>
      <c r="K2226" s="198">
        <v>1</v>
      </c>
      <c r="L2226" s="198">
        <v>10.4</v>
      </c>
      <c r="M2226" s="198">
        <v>7</v>
      </c>
      <c r="N2226" s="206">
        <v>17.899999999999999</v>
      </c>
    </row>
    <row r="2227" spans="1:14">
      <c r="A2227" s="205" t="s">
        <v>1058</v>
      </c>
      <c r="B2227" s="197">
        <v>17</v>
      </c>
      <c r="C2227" s="198">
        <v>24.2</v>
      </c>
      <c r="D2227" s="198">
        <v>15.9</v>
      </c>
      <c r="E2227" s="198">
        <v>20.5</v>
      </c>
      <c r="F2227" s="198">
        <v>4.5</v>
      </c>
      <c r="G2227" s="198">
        <v>10</v>
      </c>
      <c r="H2227" s="198">
        <v>7.2</v>
      </c>
      <c r="I2227" s="198">
        <v>-3.8</v>
      </c>
      <c r="J2227" s="198">
        <v>0.1</v>
      </c>
      <c r="K2227" s="198">
        <v>4.5999999999999996</v>
      </c>
      <c r="L2227" s="198">
        <v>9.6</v>
      </c>
      <c r="M2227" s="198">
        <v>8.3000000000000007</v>
      </c>
      <c r="N2227" s="206">
        <v>13.7</v>
      </c>
    </row>
    <row r="2228" spans="1:14">
      <c r="A2228" s="205" t="s">
        <v>1058</v>
      </c>
      <c r="B2228" s="197">
        <v>18</v>
      </c>
      <c r="C2228" s="198">
        <v>25.9</v>
      </c>
      <c r="D2228" s="198">
        <v>13.6</v>
      </c>
      <c r="E2228" s="198">
        <v>14.5</v>
      </c>
      <c r="F2228" s="198">
        <v>5.4</v>
      </c>
      <c r="G2228" s="198">
        <v>10.9</v>
      </c>
      <c r="H2228" s="198">
        <v>7.8</v>
      </c>
      <c r="I2228" s="198">
        <v>-7.5</v>
      </c>
      <c r="J2228" s="198">
        <v>1.3</v>
      </c>
      <c r="K2228" s="198">
        <v>3.8</v>
      </c>
      <c r="L2228" s="198">
        <v>7.7</v>
      </c>
      <c r="M2228" s="198">
        <v>11.8</v>
      </c>
      <c r="N2228" s="206">
        <v>16</v>
      </c>
    </row>
    <row r="2229" spans="1:14">
      <c r="A2229" s="205" t="s">
        <v>1058</v>
      </c>
      <c r="B2229" s="197">
        <v>19</v>
      </c>
      <c r="C2229" s="198">
        <v>26</v>
      </c>
      <c r="D2229" s="198">
        <v>14.6</v>
      </c>
      <c r="E2229" s="198">
        <v>16</v>
      </c>
      <c r="F2229" s="198">
        <v>6.7</v>
      </c>
      <c r="G2229" s="198">
        <v>9.6999999999999993</v>
      </c>
      <c r="H2229" s="198">
        <v>7.2</v>
      </c>
      <c r="I2229" s="198">
        <v>-8.8000000000000007</v>
      </c>
      <c r="J2229" s="198">
        <v>1.1000000000000001</v>
      </c>
      <c r="K2229" s="198">
        <v>1.9</v>
      </c>
      <c r="L2229" s="198">
        <v>6.9</v>
      </c>
      <c r="M2229" s="198">
        <v>14.3</v>
      </c>
      <c r="N2229" s="206">
        <v>16</v>
      </c>
    </row>
    <row r="2230" spans="1:14">
      <c r="A2230" s="205" t="s">
        <v>1058</v>
      </c>
      <c r="B2230" s="197">
        <v>20</v>
      </c>
      <c r="C2230" s="198">
        <v>22.1</v>
      </c>
      <c r="D2230" s="198">
        <v>16.899999999999999</v>
      </c>
      <c r="E2230" s="198">
        <v>9.6999999999999993</v>
      </c>
      <c r="F2230" s="198">
        <v>5.4</v>
      </c>
      <c r="G2230" s="198">
        <v>4.3</v>
      </c>
      <c r="H2230" s="198">
        <v>2.7</v>
      </c>
      <c r="I2230" s="198">
        <v>-6</v>
      </c>
      <c r="J2230" s="198">
        <v>1.1000000000000001</v>
      </c>
      <c r="K2230" s="198">
        <v>2.7</v>
      </c>
      <c r="L2230" s="198">
        <v>6.8</v>
      </c>
      <c r="M2230" s="198">
        <v>15</v>
      </c>
      <c r="N2230" s="206">
        <v>13.9</v>
      </c>
    </row>
    <row r="2231" spans="1:14">
      <c r="A2231" s="205" t="s">
        <v>1058</v>
      </c>
      <c r="B2231" s="197">
        <v>21</v>
      </c>
      <c r="C2231" s="198">
        <v>25.9</v>
      </c>
      <c r="D2231" s="198">
        <v>18.5</v>
      </c>
      <c r="E2231" s="198">
        <v>10.8</v>
      </c>
      <c r="F2231" s="198">
        <v>6.7</v>
      </c>
      <c r="G2231" s="198">
        <v>0.9</v>
      </c>
      <c r="H2231" s="198">
        <v>3.6</v>
      </c>
      <c r="I2231" s="198">
        <v>-5.6</v>
      </c>
      <c r="J2231" s="198">
        <v>10.1</v>
      </c>
      <c r="K2231" s="198">
        <v>4.5</v>
      </c>
      <c r="L2231" s="198">
        <v>9.8000000000000007</v>
      </c>
      <c r="M2231" s="198">
        <v>15.9</v>
      </c>
      <c r="N2231" s="206">
        <v>16.2</v>
      </c>
    </row>
    <row r="2232" spans="1:14">
      <c r="A2232" s="205" t="s">
        <v>1058</v>
      </c>
      <c r="B2232" s="197">
        <v>22</v>
      </c>
      <c r="C2232" s="198">
        <v>29.6</v>
      </c>
      <c r="D2232" s="198">
        <v>16.8</v>
      </c>
      <c r="E2232" s="198">
        <v>14</v>
      </c>
      <c r="F2232" s="198">
        <v>8</v>
      </c>
      <c r="G2232" s="198">
        <v>-1.1000000000000001</v>
      </c>
      <c r="H2232" s="198">
        <v>8.3000000000000007</v>
      </c>
      <c r="I2232" s="198">
        <v>-8.1999999999999993</v>
      </c>
      <c r="J2232" s="198">
        <v>9.1999999999999993</v>
      </c>
      <c r="K2232" s="198">
        <v>3.2</v>
      </c>
      <c r="L2232" s="198">
        <v>9.6999999999999993</v>
      </c>
      <c r="M2232" s="198">
        <v>20.3</v>
      </c>
      <c r="N2232" s="206">
        <v>19.8</v>
      </c>
    </row>
    <row r="2233" spans="1:14">
      <c r="A2233" s="205" t="s">
        <v>1058</v>
      </c>
      <c r="B2233" s="197">
        <v>23</v>
      </c>
      <c r="C2233" s="198">
        <v>20.9</v>
      </c>
      <c r="D2233" s="198">
        <v>17.899999999999999</v>
      </c>
      <c r="E2233" s="198">
        <v>11</v>
      </c>
      <c r="F2233" s="198">
        <v>8.4</v>
      </c>
      <c r="G2233" s="198">
        <v>-1</v>
      </c>
      <c r="H2233" s="198">
        <v>7.4</v>
      </c>
      <c r="I2233" s="198">
        <v>-3.1</v>
      </c>
      <c r="J2233" s="198">
        <v>0.6</v>
      </c>
      <c r="K2233" s="198">
        <v>4</v>
      </c>
      <c r="L2233" s="198">
        <v>5.8</v>
      </c>
      <c r="M2233" s="198">
        <v>17.3</v>
      </c>
      <c r="N2233" s="206">
        <v>23.7</v>
      </c>
    </row>
    <row r="2234" spans="1:14">
      <c r="A2234" s="205" t="s">
        <v>1058</v>
      </c>
      <c r="B2234" s="197">
        <v>24</v>
      </c>
      <c r="C2234" s="198">
        <v>22.8</v>
      </c>
      <c r="D2234" s="198">
        <v>20.5</v>
      </c>
      <c r="E2234" s="198">
        <v>11.7</v>
      </c>
      <c r="F2234" s="198">
        <v>6.8</v>
      </c>
      <c r="G2234" s="198">
        <v>-1.9</v>
      </c>
      <c r="H2234" s="198">
        <v>6.7</v>
      </c>
      <c r="I2234" s="198">
        <v>1.5</v>
      </c>
      <c r="J2234" s="198">
        <v>-0.6</v>
      </c>
      <c r="K2234" s="198">
        <v>2.6</v>
      </c>
      <c r="L2234" s="198">
        <v>1.6</v>
      </c>
      <c r="M2234" s="198">
        <v>14.8</v>
      </c>
      <c r="N2234" s="206">
        <v>25.5</v>
      </c>
    </row>
    <row r="2235" spans="1:14">
      <c r="A2235" s="205" t="s">
        <v>1058</v>
      </c>
      <c r="B2235" s="197">
        <v>25</v>
      </c>
      <c r="C2235" s="198">
        <v>21.1</v>
      </c>
      <c r="D2235" s="198">
        <v>15.7</v>
      </c>
      <c r="E2235" s="198">
        <v>13.4</v>
      </c>
      <c r="F2235" s="198">
        <v>8.6999999999999993</v>
      </c>
      <c r="G2235" s="198">
        <v>0.2</v>
      </c>
      <c r="H2235" s="198">
        <v>8.1</v>
      </c>
      <c r="I2235" s="198">
        <v>4.0999999999999996</v>
      </c>
      <c r="J2235" s="198">
        <v>0</v>
      </c>
      <c r="K2235" s="198">
        <v>4</v>
      </c>
      <c r="L2235" s="198">
        <v>1.7</v>
      </c>
      <c r="M2235" s="198">
        <v>12.7</v>
      </c>
      <c r="N2235" s="206">
        <v>22.4</v>
      </c>
    </row>
    <row r="2236" spans="1:14">
      <c r="A2236" s="205" t="s">
        <v>1058</v>
      </c>
      <c r="B2236" s="197">
        <v>26</v>
      </c>
      <c r="C2236" s="198">
        <v>16.7</v>
      </c>
      <c r="D2236" s="198">
        <v>19.2</v>
      </c>
      <c r="E2236" s="198">
        <v>12</v>
      </c>
      <c r="F2236" s="198">
        <v>8.1999999999999993</v>
      </c>
      <c r="G2236" s="198">
        <v>1</v>
      </c>
      <c r="H2236" s="198">
        <v>9.3000000000000007</v>
      </c>
      <c r="I2236" s="198">
        <v>5.3</v>
      </c>
      <c r="J2236" s="198">
        <v>-1.7</v>
      </c>
      <c r="K2236" s="198">
        <v>4.2</v>
      </c>
      <c r="L2236" s="198">
        <v>3</v>
      </c>
      <c r="M2236" s="198">
        <v>15.7</v>
      </c>
      <c r="N2236" s="206">
        <v>16.600000000000001</v>
      </c>
    </row>
    <row r="2237" spans="1:14">
      <c r="A2237" s="205" t="s">
        <v>1058</v>
      </c>
      <c r="B2237" s="197">
        <v>27</v>
      </c>
      <c r="C2237" s="198">
        <v>16.100000000000001</v>
      </c>
      <c r="D2237" s="198">
        <v>22.9</v>
      </c>
      <c r="E2237" s="198">
        <v>10.8</v>
      </c>
      <c r="F2237" s="198">
        <v>7.2</v>
      </c>
      <c r="G2237" s="198">
        <v>1</v>
      </c>
      <c r="H2237" s="198">
        <v>6.9</v>
      </c>
      <c r="I2237" s="198">
        <v>8.9</v>
      </c>
      <c r="J2237" s="198">
        <v>-0.7</v>
      </c>
      <c r="K2237" s="198">
        <v>8.1</v>
      </c>
      <c r="L2237" s="198">
        <v>3.2</v>
      </c>
      <c r="M2237" s="198">
        <v>17.7</v>
      </c>
      <c r="N2237" s="206">
        <v>13.8</v>
      </c>
    </row>
    <row r="2238" spans="1:14">
      <c r="A2238" s="205" t="s">
        <v>1058</v>
      </c>
      <c r="B2238" s="197">
        <v>28</v>
      </c>
      <c r="C2238" s="198">
        <v>18</v>
      </c>
      <c r="D2238" s="198">
        <v>22</v>
      </c>
      <c r="E2238" s="198">
        <v>11.1</v>
      </c>
      <c r="F2238" s="198">
        <v>7.2</v>
      </c>
      <c r="G2238" s="198">
        <v>0.2</v>
      </c>
      <c r="H2238" s="198">
        <v>6.9</v>
      </c>
      <c r="I2238" s="198">
        <v>4.9000000000000004</v>
      </c>
      <c r="J2238" s="198">
        <v>2</v>
      </c>
      <c r="K2238" s="198">
        <v>9.3000000000000007</v>
      </c>
      <c r="L2238" s="198">
        <v>4.0999999999999996</v>
      </c>
      <c r="M2238" s="198">
        <v>17.899999999999999</v>
      </c>
      <c r="N2238" s="206">
        <v>18</v>
      </c>
    </row>
    <row r="2239" spans="1:14">
      <c r="A2239" s="205" t="s">
        <v>1058</v>
      </c>
      <c r="B2239" s="197">
        <v>29</v>
      </c>
      <c r="C2239" s="198">
        <v>14.5</v>
      </c>
      <c r="D2239" s="198">
        <v>23</v>
      </c>
      <c r="E2239" s="198">
        <v>9.6999999999999993</v>
      </c>
      <c r="F2239" s="198">
        <v>7.2</v>
      </c>
      <c r="G2239" s="198">
        <v>3.7</v>
      </c>
      <c r="H2239" s="198">
        <v>3.3</v>
      </c>
      <c r="I2239" s="198">
        <v>4.9000000000000004</v>
      </c>
      <c r="J2239" s="198">
        <v>0.3</v>
      </c>
      <c r="K2239" s="198">
        <v>7</v>
      </c>
      <c r="L2239" s="198">
        <v>8</v>
      </c>
      <c r="M2239" s="198">
        <v>19.8</v>
      </c>
      <c r="N2239" s="206">
        <v>19.100000000000001</v>
      </c>
    </row>
    <row r="2240" spans="1:14">
      <c r="A2240" s="205" t="s">
        <v>1058</v>
      </c>
      <c r="B2240" s="197">
        <v>30</v>
      </c>
      <c r="C2240" s="198">
        <v>14.5</v>
      </c>
      <c r="D2240" s="198">
        <v>25.9</v>
      </c>
      <c r="E2240" s="198">
        <v>7.7</v>
      </c>
      <c r="F2240" s="198">
        <v>7.2</v>
      </c>
      <c r="G2240" s="198">
        <v>5.7</v>
      </c>
      <c r="H2240" s="198">
        <v>-0.8</v>
      </c>
      <c r="I2240" s="198">
        <v>6.2</v>
      </c>
      <c r="J2240" s="198"/>
      <c r="K2240" s="198">
        <v>7.5</v>
      </c>
      <c r="L2240" s="198">
        <v>12</v>
      </c>
      <c r="M2240" s="198">
        <v>19</v>
      </c>
      <c r="N2240" s="206">
        <v>19.100000000000001</v>
      </c>
    </row>
    <row r="2241" spans="1:14" ht="15" thickBot="1">
      <c r="A2241" s="213" t="s">
        <v>1058</v>
      </c>
      <c r="B2241" s="214">
        <v>31</v>
      </c>
      <c r="C2241" s="215">
        <v>16</v>
      </c>
      <c r="D2241" s="215">
        <v>26.6</v>
      </c>
      <c r="E2241" s="215"/>
      <c r="F2241" s="215">
        <v>9.1999999999999993</v>
      </c>
      <c r="G2241" s="215"/>
      <c r="H2241" s="215">
        <v>-3</v>
      </c>
      <c r="I2241" s="215">
        <v>2.1</v>
      </c>
      <c r="J2241" s="215"/>
      <c r="K2241" s="215">
        <v>11.7</v>
      </c>
      <c r="L2241" s="215"/>
      <c r="M2241" s="215">
        <v>14.4</v>
      </c>
      <c r="N2241" s="216"/>
    </row>
    <row r="2242" spans="1:14">
      <c r="A2242" s="217" t="s">
        <v>652</v>
      </c>
      <c r="B2242" s="218" t="s">
        <v>211</v>
      </c>
      <c r="C2242" s="219">
        <v>0</v>
      </c>
      <c r="D2242" s="219">
        <v>0</v>
      </c>
      <c r="E2242" s="219">
        <v>15</v>
      </c>
      <c r="F2242" s="219">
        <v>28</v>
      </c>
      <c r="G2242" s="219">
        <v>30</v>
      </c>
      <c r="H2242" s="219">
        <v>31</v>
      </c>
      <c r="I2242" s="219">
        <v>31</v>
      </c>
      <c r="J2242" s="219">
        <v>29</v>
      </c>
      <c r="K2242" s="219">
        <v>31</v>
      </c>
      <c r="L2242" s="219">
        <v>29</v>
      </c>
      <c r="M2242" s="219">
        <v>11</v>
      </c>
      <c r="N2242" s="220">
        <v>1</v>
      </c>
    </row>
    <row r="2243" spans="1:14" ht="15" thickBot="1">
      <c r="A2243" s="209" t="s">
        <v>651</v>
      </c>
      <c r="B2243" s="210" t="s">
        <v>650</v>
      </c>
      <c r="C2243" s="211">
        <v>20.722580645161294</v>
      </c>
      <c r="D2243" s="211">
        <v>22.400000000000002</v>
      </c>
      <c r="E2243" s="211">
        <v>13.5</v>
      </c>
      <c r="F2243" s="211">
        <v>7.9903225806451594</v>
      </c>
      <c r="G2243" s="211">
        <v>6.1999999999999993</v>
      </c>
      <c r="H2243" s="211">
        <v>4.5612903225806454</v>
      </c>
      <c r="I2243" s="211">
        <v>-0.68709677419354842</v>
      </c>
      <c r="J2243" s="211">
        <v>2.9310344827586197</v>
      </c>
      <c r="K2243" s="211">
        <v>3.3258064516129036</v>
      </c>
      <c r="L2243" s="211">
        <v>7.9733333333333327</v>
      </c>
      <c r="M2243" s="211">
        <v>13.770967741935483</v>
      </c>
      <c r="N2243" s="212">
        <v>17.18</v>
      </c>
    </row>
    <row r="2244" spans="1:14">
      <c r="B2244" s="108"/>
      <c r="C2244" s="105"/>
      <c r="D2244" s="105"/>
      <c r="E2244" s="107"/>
      <c r="F2244" s="105"/>
      <c r="G2244" s="105"/>
      <c r="H2244" s="106"/>
      <c r="I2244" s="105"/>
      <c r="J2244" s="105"/>
      <c r="K2244" s="105"/>
      <c r="L2244" s="105"/>
      <c r="M2244" s="105"/>
      <c r="N2244" s="105"/>
    </row>
    <row r="2245" spans="1:14" ht="15" thickBot="1">
      <c r="A2245" s="96" t="s">
        <v>1167</v>
      </c>
      <c r="C2245" s="105"/>
      <c r="D2245" s="105"/>
      <c r="E2245" s="107"/>
      <c r="F2245" s="105"/>
      <c r="G2245" s="105"/>
      <c r="H2245" s="106"/>
      <c r="I2245" s="105"/>
      <c r="J2245" s="105"/>
      <c r="K2245" s="105"/>
      <c r="L2245" s="105"/>
      <c r="M2245" s="105"/>
      <c r="N2245" s="105"/>
    </row>
    <row r="2246" spans="1:14">
      <c r="A2246" s="109"/>
      <c r="B2246" s="233" t="s">
        <v>236</v>
      </c>
      <c r="C2246" s="234" t="s">
        <v>666</v>
      </c>
      <c r="D2246" s="234" t="s">
        <v>666</v>
      </c>
      <c r="E2246" s="234" t="s">
        <v>666</v>
      </c>
      <c r="F2246" s="234" t="s">
        <v>666</v>
      </c>
      <c r="G2246" s="234" t="s">
        <v>666</v>
      </c>
      <c r="H2246" s="234" t="s">
        <v>666</v>
      </c>
      <c r="I2246" s="234" t="s">
        <v>1108</v>
      </c>
      <c r="J2246" s="234" t="s">
        <v>1108</v>
      </c>
      <c r="K2246" s="234" t="s">
        <v>1108</v>
      </c>
      <c r="L2246" s="234" t="s">
        <v>1108</v>
      </c>
      <c r="M2246" s="234" t="s">
        <v>1108</v>
      </c>
      <c r="N2246" s="235" t="s">
        <v>1108</v>
      </c>
    </row>
    <row r="2247" spans="1:14" ht="15" thickBot="1">
      <c r="A2247" s="109"/>
      <c r="B2247" s="238" t="s">
        <v>195</v>
      </c>
      <c r="C2247" s="236" t="s">
        <v>665</v>
      </c>
      <c r="D2247" s="236" t="s">
        <v>664</v>
      </c>
      <c r="E2247" s="236" t="s">
        <v>663</v>
      </c>
      <c r="F2247" s="236" t="s">
        <v>662</v>
      </c>
      <c r="G2247" s="236" t="s">
        <v>661</v>
      </c>
      <c r="H2247" s="236" t="s">
        <v>660</v>
      </c>
      <c r="I2247" s="236" t="s">
        <v>659</v>
      </c>
      <c r="J2247" s="236" t="s">
        <v>658</v>
      </c>
      <c r="K2247" s="236" t="s">
        <v>657</v>
      </c>
      <c r="L2247" s="236" t="s">
        <v>656</v>
      </c>
      <c r="M2247" s="236" t="s">
        <v>655</v>
      </c>
      <c r="N2247" s="237" t="s">
        <v>654</v>
      </c>
    </row>
    <row r="2248" spans="1:14" ht="15" thickBot="1">
      <c r="A2248" s="195" t="s">
        <v>742</v>
      </c>
      <c r="B2248" s="196" t="s">
        <v>653</v>
      </c>
    </row>
    <row r="2249" spans="1:14">
      <c r="A2249" s="201" t="s">
        <v>1063</v>
      </c>
      <c r="B2249" s="202">
        <v>1</v>
      </c>
      <c r="C2249" s="203">
        <v>22.4</v>
      </c>
      <c r="D2249" s="203">
        <v>21.6</v>
      </c>
      <c r="E2249" s="203">
        <v>24.4</v>
      </c>
      <c r="F2249" s="203">
        <v>6.5</v>
      </c>
      <c r="G2249" s="203">
        <v>5.0999999999999996</v>
      </c>
      <c r="H2249" s="203">
        <v>7.6</v>
      </c>
      <c r="I2249" s="203">
        <v>-0.3</v>
      </c>
      <c r="J2249" s="203">
        <v>8.4</v>
      </c>
      <c r="K2249" s="203">
        <v>0.9</v>
      </c>
      <c r="L2249" s="203">
        <v>3.7</v>
      </c>
      <c r="M2249" s="203">
        <v>11.1</v>
      </c>
      <c r="N2249" s="204">
        <v>17.8</v>
      </c>
    </row>
    <row r="2250" spans="1:14">
      <c r="A2250" s="205" t="s">
        <v>1063</v>
      </c>
      <c r="B2250" s="197">
        <v>2</v>
      </c>
      <c r="C2250" s="198">
        <v>23.3</v>
      </c>
      <c r="D2250" s="198">
        <v>21.6</v>
      </c>
      <c r="E2250" s="198">
        <v>16.899999999999999</v>
      </c>
      <c r="F2250" s="198">
        <v>10.1</v>
      </c>
      <c r="G2250" s="198">
        <v>2.4</v>
      </c>
      <c r="H2250" s="198">
        <v>8.6</v>
      </c>
      <c r="I2250" s="198">
        <v>0.3</v>
      </c>
      <c r="J2250" s="198">
        <v>11.8</v>
      </c>
      <c r="K2250" s="198">
        <v>3.6</v>
      </c>
      <c r="L2250" s="198">
        <v>8.8000000000000007</v>
      </c>
      <c r="M2250" s="198">
        <v>12.9</v>
      </c>
      <c r="N2250" s="206">
        <v>17.5</v>
      </c>
    </row>
    <row r="2251" spans="1:14">
      <c r="A2251" s="205" t="s">
        <v>1063</v>
      </c>
      <c r="B2251" s="197">
        <v>3</v>
      </c>
      <c r="C2251" s="198">
        <v>25.2</v>
      </c>
      <c r="D2251" s="198">
        <v>23.3</v>
      </c>
      <c r="E2251" s="198">
        <v>16.7</v>
      </c>
      <c r="F2251" s="198">
        <v>11.3</v>
      </c>
      <c r="G2251" s="198">
        <v>0.4</v>
      </c>
      <c r="H2251" s="198">
        <v>5.3</v>
      </c>
      <c r="I2251" s="198">
        <v>-3.4</v>
      </c>
      <c r="J2251" s="198">
        <v>4.9000000000000004</v>
      </c>
      <c r="K2251" s="198">
        <v>2.8</v>
      </c>
      <c r="L2251" s="198">
        <v>9.5</v>
      </c>
      <c r="M2251" s="198">
        <v>13.7</v>
      </c>
      <c r="N2251" s="206">
        <v>17.7</v>
      </c>
    </row>
    <row r="2252" spans="1:14">
      <c r="A2252" s="205" t="s">
        <v>1063</v>
      </c>
      <c r="B2252" s="197">
        <v>4</v>
      </c>
      <c r="C2252" s="198">
        <v>26.4</v>
      </c>
      <c r="D2252" s="198">
        <v>26.1</v>
      </c>
      <c r="E2252" s="198">
        <v>14.9</v>
      </c>
      <c r="F2252" s="198">
        <v>13.8</v>
      </c>
      <c r="G2252" s="198">
        <v>0.8</v>
      </c>
      <c r="H2252" s="198">
        <v>3.7</v>
      </c>
      <c r="I2252" s="198">
        <v>-4.9000000000000004</v>
      </c>
      <c r="J2252" s="198">
        <v>4</v>
      </c>
      <c r="K2252" s="198">
        <v>3.1</v>
      </c>
      <c r="L2252" s="198">
        <v>11.1</v>
      </c>
      <c r="M2252" s="198">
        <v>8.6</v>
      </c>
      <c r="N2252" s="206">
        <v>20</v>
      </c>
    </row>
    <row r="2253" spans="1:14">
      <c r="A2253" s="205" t="s">
        <v>1063</v>
      </c>
      <c r="B2253" s="197">
        <v>5</v>
      </c>
      <c r="C2253" s="198">
        <v>25.7</v>
      </c>
      <c r="D2253" s="198">
        <v>24.1</v>
      </c>
      <c r="E2253" s="198">
        <v>15.4</v>
      </c>
      <c r="F2253" s="198">
        <v>13.1</v>
      </c>
      <c r="G2253" s="198">
        <v>6.5</v>
      </c>
      <c r="H2253" s="198">
        <v>-0.1</v>
      </c>
      <c r="I2253" s="198">
        <v>-3.9</v>
      </c>
      <c r="J2253" s="198">
        <v>4.5</v>
      </c>
      <c r="K2253" s="198">
        <v>4.2</v>
      </c>
      <c r="L2253" s="198">
        <v>15.2</v>
      </c>
      <c r="M2253" s="198">
        <v>12.9</v>
      </c>
      <c r="N2253" s="206">
        <v>19.2</v>
      </c>
    </row>
    <row r="2254" spans="1:14">
      <c r="A2254" s="205" t="s">
        <v>1063</v>
      </c>
      <c r="B2254" s="197">
        <v>6</v>
      </c>
      <c r="C2254" s="198">
        <v>22.6</v>
      </c>
      <c r="D2254" s="198">
        <v>25.6</v>
      </c>
      <c r="E2254" s="198">
        <v>13.2</v>
      </c>
      <c r="F2254" s="198">
        <v>15.3</v>
      </c>
      <c r="G2254" s="198">
        <v>6.2</v>
      </c>
      <c r="H2254" s="198">
        <v>5.6</v>
      </c>
      <c r="I2254" s="198">
        <v>-1.7</v>
      </c>
      <c r="J2254" s="198">
        <v>3.1</v>
      </c>
      <c r="K2254" s="198">
        <v>3.4</v>
      </c>
      <c r="L2254" s="198">
        <v>11.1</v>
      </c>
      <c r="M2254" s="198">
        <v>14.5</v>
      </c>
      <c r="N2254" s="206">
        <v>18.600000000000001</v>
      </c>
    </row>
    <row r="2255" spans="1:14">
      <c r="A2255" s="205" t="s">
        <v>1063</v>
      </c>
      <c r="B2255" s="197">
        <v>7</v>
      </c>
      <c r="C2255" s="198">
        <v>26</v>
      </c>
      <c r="D2255" s="198">
        <v>28</v>
      </c>
      <c r="E2255" s="198">
        <v>12</v>
      </c>
      <c r="F2255" s="198">
        <v>14.7</v>
      </c>
      <c r="G2255" s="198">
        <v>10.3</v>
      </c>
      <c r="H2255" s="198">
        <v>3.9</v>
      </c>
      <c r="I2255" s="198">
        <v>-0.3</v>
      </c>
      <c r="J2255" s="198">
        <v>3.1</v>
      </c>
      <c r="K2255" s="198">
        <v>1.3</v>
      </c>
      <c r="L2255" s="198">
        <v>12.5</v>
      </c>
      <c r="M2255" s="198">
        <v>16.100000000000001</v>
      </c>
      <c r="N2255" s="206">
        <v>18.3</v>
      </c>
    </row>
    <row r="2256" spans="1:14">
      <c r="A2256" s="205" t="s">
        <v>1063</v>
      </c>
      <c r="B2256" s="197">
        <v>8</v>
      </c>
      <c r="C2256" s="198">
        <v>20.2</v>
      </c>
      <c r="D2256" s="198">
        <v>29.9</v>
      </c>
      <c r="E2256" s="198">
        <v>13</v>
      </c>
      <c r="F2256" s="198">
        <v>13.8</v>
      </c>
      <c r="G2256" s="198">
        <v>12.2</v>
      </c>
      <c r="H2256" s="198">
        <v>3.5</v>
      </c>
      <c r="I2256" s="198">
        <v>-1</v>
      </c>
      <c r="J2256" s="198">
        <v>8.6999999999999993</v>
      </c>
      <c r="K2256" s="198">
        <v>2.2000000000000002</v>
      </c>
      <c r="L2256" s="198">
        <v>9.3000000000000007</v>
      </c>
      <c r="M2256" s="198">
        <v>15.2</v>
      </c>
      <c r="N2256" s="206">
        <v>19.5</v>
      </c>
    </row>
    <row r="2257" spans="1:14">
      <c r="A2257" s="205" t="s">
        <v>1063</v>
      </c>
      <c r="B2257" s="197">
        <v>9</v>
      </c>
      <c r="C2257" s="198">
        <v>16.600000000000001</v>
      </c>
      <c r="D2257" s="198">
        <v>26.4</v>
      </c>
      <c r="E2257" s="198">
        <v>12.7</v>
      </c>
      <c r="F2257" s="198">
        <v>11.2</v>
      </c>
      <c r="G2257" s="198">
        <v>13.7</v>
      </c>
      <c r="H2257" s="198">
        <v>4</v>
      </c>
      <c r="I2257" s="198">
        <v>-3.8</v>
      </c>
      <c r="J2257" s="198">
        <v>7.3</v>
      </c>
      <c r="K2257" s="198">
        <v>2.5</v>
      </c>
      <c r="L2257" s="198">
        <v>8.6999999999999993</v>
      </c>
      <c r="M2257" s="198">
        <v>17.100000000000001</v>
      </c>
      <c r="N2257" s="206">
        <v>17.3</v>
      </c>
    </row>
    <row r="2258" spans="1:14">
      <c r="A2258" s="205" t="s">
        <v>1063</v>
      </c>
      <c r="B2258" s="197">
        <v>10</v>
      </c>
      <c r="C2258" s="198">
        <v>15.1</v>
      </c>
      <c r="D2258" s="198">
        <v>27.7</v>
      </c>
      <c r="E2258" s="198">
        <v>10.9</v>
      </c>
      <c r="F2258" s="198">
        <v>9.8000000000000007</v>
      </c>
      <c r="G2258" s="198">
        <v>15.5</v>
      </c>
      <c r="H2258" s="198">
        <v>1.8</v>
      </c>
      <c r="I2258" s="198">
        <v>0.3</v>
      </c>
      <c r="J2258" s="198">
        <v>5.0999999999999996</v>
      </c>
      <c r="K2258" s="198">
        <v>5.9</v>
      </c>
      <c r="L2258" s="198">
        <v>7.6</v>
      </c>
      <c r="M2258" s="198">
        <v>16.7</v>
      </c>
      <c r="N2258" s="206">
        <v>17.899999999999999</v>
      </c>
    </row>
    <row r="2259" spans="1:14">
      <c r="A2259" s="205" t="s">
        <v>1063</v>
      </c>
      <c r="B2259" s="197">
        <v>11</v>
      </c>
      <c r="C2259" s="198">
        <v>18.600000000000001</v>
      </c>
      <c r="D2259" s="198">
        <v>27.8</v>
      </c>
      <c r="E2259" s="198">
        <v>12.3</v>
      </c>
      <c r="F2259" s="198">
        <v>4.2</v>
      </c>
      <c r="G2259" s="198">
        <v>13.5</v>
      </c>
      <c r="H2259" s="198">
        <v>4.3</v>
      </c>
      <c r="I2259" s="198">
        <v>1.6</v>
      </c>
      <c r="J2259" s="198">
        <v>4.9000000000000004</v>
      </c>
      <c r="K2259" s="198">
        <v>5.8</v>
      </c>
      <c r="L2259" s="198">
        <v>11.2</v>
      </c>
      <c r="M2259" s="198">
        <v>15.3</v>
      </c>
      <c r="N2259" s="206">
        <v>16</v>
      </c>
    </row>
    <row r="2260" spans="1:14">
      <c r="A2260" s="205" t="s">
        <v>1063</v>
      </c>
      <c r="B2260" s="197">
        <v>12</v>
      </c>
      <c r="C2260" s="198">
        <v>21.4</v>
      </c>
      <c r="D2260" s="198">
        <v>27.8</v>
      </c>
      <c r="E2260" s="198">
        <v>14.7</v>
      </c>
      <c r="F2260" s="198">
        <v>3.5</v>
      </c>
      <c r="G2260" s="198">
        <v>10.7</v>
      </c>
      <c r="H2260" s="198">
        <v>4.7</v>
      </c>
      <c r="I2260" s="198">
        <v>4.5999999999999996</v>
      </c>
      <c r="J2260" s="198">
        <v>0.7</v>
      </c>
      <c r="K2260" s="198">
        <v>4.5999999999999996</v>
      </c>
      <c r="L2260" s="198">
        <v>13.1</v>
      </c>
      <c r="M2260" s="198">
        <v>17.3</v>
      </c>
      <c r="N2260" s="206">
        <v>16.5</v>
      </c>
    </row>
    <row r="2261" spans="1:14">
      <c r="A2261" s="205" t="s">
        <v>1063</v>
      </c>
      <c r="B2261" s="197">
        <v>13</v>
      </c>
      <c r="C2261" s="198">
        <v>18.899999999999999</v>
      </c>
      <c r="D2261" s="198">
        <v>28</v>
      </c>
      <c r="E2261" s="198">
        <v>18.600000000000001</v>
      </c>
      <c r="F2261" s="198">
        <v>4</v>
      </c>
      <c r="G2261" s="198">
        <v>11.6</v>
      </c>
      <c r="H2261" s="198">
        <v>5.2</v>
      </c>
      <c r="I2261" s="198">
        <v>4.0999999999999996</v>
      </c>
      <c r="J2261" s="198">
        <v>3.3</v>
      </c>
      <c r="K2261" s="198">
        <v>3.7</v>
      </c>
      <c r="L2261" s="198">
        <v>13.2</v>
      </c>
      <c r="M2261" s="198">
        <v>17.100000000000001</v>
      </c>
      <c r="N2261" s="206">
        <v>18</v>
      </c>
    </row>
    <row r="2262" spans="1:14">
      <c r="A2262" s="205" t="s">
        <v>1063</v>
      </c>
      <c r="B2262" s="197">
        <v>14</v>
      </c>
      <c r="C2262" s="198">
        <v>19.5</v>
      </c>
      <c r="D2262" s="198">
        <v>27.8</v>
      </c>
      <c r="E2262" s="198">
        <v>15.8</v>
      </c>
      <c r="F2262" s="198">
        <v>5.6</v>
      </c>
      <c r="G2262" s="198">
        <v>7</v>
      </c>
      <c r="H2262" s="198">
        <v>1.2</v>
      </c>
      <c r="I2262" s="198">
        <v>0.7</v>
      </c>
      <c r="J2262" s="198">
        <v>6.3</v>
      </c>
      <c r="K2262" s="198">
        <v>4.4000000000000004</v>
      </c>
      <c r="L2262" s="198">
        <v>10.1</v>
      </c>
      <c r="M2262" s="198">
        <v>12.4</v>
      </c>
      <c r="N2262" s="206">
        <v>18.5</v>
      </c>
    </row>
    <row r="2263" spans="1:14">
      <c r="A2263" s="205" t="s">
        <v>1063</v>
      </c>
      <c r="B2263" s="197">
        <v>15</v>
      </c>
      <c r="C2263" s="198">
        <v>19.100000000000001</v>
      </c>
      <c r="D2263" s="198">
        <v>24.5</v>
      </c>
      <c r="E2263" s="198">
        <v>16.2</v>
      </c>
      <c r="F2263" s="198">
        <v>10.3</v>
      </c>
      <c r="G2263" s="198">
        <v>11.3</v>
      </c>
      <c r="H2263" s="198">
        <v>4</v>
      </c>
      <c r="I2263" s="198">
        <v>-0.2</v>
      </c>
      <c r="J2263" s="198">
        <v>6</v>
      </c>
      <c r="K2263" s="198">
        <v>3.6</v>
      </c>
      <c r="L2263" s="198">
        <v>9.1</v>
      </c>
      <c r="M2263" s="198">
        <v>8.5</v>
      </c>
      <c r="N2263" s="206">
        <v>15.7</v>
      </c>
    </row>
    <row r="2264" spans="1:14">
      <c r="A2264" s="205" t="s">
        <v>1063</v>
      </c>
      <c r="B2264" s="197">
        <v>16</v>
      </c>
      <c r="C2264" s="198">
        <v>21.2</v>
      </c>
      <c r="D2264" s="198">
        <v>21.4</v>
      </c>
      <c r="E2264" s="198">
        <v>18.899999999999999</v>
      </c>
      <c r="F2264" s="198">
        <v>8.6</v>
      </c>
      <c r="G2264" s="198">
        <v>11.7</v>
      </c>
      <c r="H2264" s="198">
        <v>5.5</v>
      </c>
      <c r="I2264" s="198">
        <v>0</v>
      </c>
      <c r="J2264" s="198">
        <v>1.8</v>
      </c>
      <c r="K2264" s="198">
        <v>2.8</v>
      </c>
      <c r="L2264" s="198">
        <v>11.2</v>
      </c>
      <c r="M2264" s="198">
        <v>9</v>
      </c>
      <c r="N2264" s="206">
        <v>18.899999999999999</v>
      </c>
    </row>
    <row r="2265" spans="1:14">
      <c r="A2265" s="205" t="s">
        <v>1063</v>
      </c>
      <c r="B2265" s="197">
        <v>17</v>
      </c>
      <c r="C2265" s="198">
        <v>24.7</v>
      </c>
      <c r="D2265" s="198">
        <v>18.100000000000001</v>
      </c>
      <c r="E2265" s="198">
        <v>19.2</v>
      </c>
      <c r="F2265" s="198">
        <v>8.1</v>
      </c>
      <c r="G2265" s="198">
        <v>11.9</v>
      </c>
      <c r="H2265" s="198">
        <v>6.1</v>
      </c>
      <c r="I2265" s="198">
        <v>-1.7</v>
      </c>
      <c r="J2265" s="198">
        <v>0.1</v>
      </c>
      <c r="K2265" s="198">
        <v>3</v>
      </c>
      <c r="L2265" s="198">
        <v>9.6999999999999993</v>
      </c>
      <c r="M2265" s="198">
        <v>11.2</v>
      </c>
      <c r="N2265" s="206">
        <v>15.6</v>
      </c>
    </row>
    <row r="2266" spans="1:14">
      <c r="A2266" s="205" t="s">
        <v>1063</v>
      </c>
      <c r="B2266" s="197">
        <v>18</v>
      </c>
      <c r="C2266" s="198">
        <v>26.8</v>
      </c>
      <c r="D2266" s="198">
        <v>16</v>
      </c>
      <c r="E2266" s="198">
        <v>14.2</v>
      </c>
      <c r="F2266" s="198">
        <v>7.2</v>
      </c>
      <c r="G2266" s="198">
        <v>11.7</v>
      </c>
      <c r="H2266" s="198">
        <v>5.8</v>
      </c>
      <c r="I2266" s="198">
        <v>-7.9</v>
      </c>
      <c r="J2266" s="198">
        <v>1.1000000000000001</v>
      </c>
      <c r="K2266" s="198">
        <v>4.0999999999999996</v>
      </c>
      <c r="L2266" s="198">
        <v>9.4</v>
      </c>
      <c r="M2266" s="198">
        <v>14.2</v>
      </c>
      <c r="N2266" s="206">
        <v>16.7</v>
      </c>
    </row>
    <row r="2267" spans="1:14">
      <c r="A2267" s="205" t="s">
        <v>1063</v>
      </c>
      <c r="B2267" s="197">
        <v>19</v>
      </c>
      <c r="C2267" s="198">
        <v>23.1</v>
      </c>
      <c r="D2267" s="198">
        <v>16.899999999999999</v>
      </c>
      <c r="E2267" s="198">
        <v>15.1</v>
      </c>
      <c r="F2267" s="198">
        <v>7.9</v>
      </c>
      <c r="G2267" s="198">
        <v>11.2</v>
      </c>
      <c r="H2267" s="198">
        <v>6.1</v>
      </c>
      <c r="I2267" s="198">
        <v>-8.8000000000000007</v>
      </c>
      <c r="J2267" s="198">
        <v>1.6</v>
      </c>
      <c r="K2267" s="198">
        <v>4.4000000000000004</v>
      </c>
      <c r="L2267" s="198">
        <v>8.6999999999999993</v>
      </c>
      <c r="M2267" s="198">
        <v>15.8</v>
      </c>
      <c r="N2267" s="206">
        <v>17.7</v>
      </c>
    </row>
    <row r="2268" spans="1:14">
      <c r="A2268" s="205" t="s">
        <v>1063</v>
      </c>
      <c r="B2268" s="197">
        <v>20</v>
      </c>
      <c r="C2268" s="198">
        <v>21.8</v>
      </c>
      <c r="D2268" s="198">
        <v>17.899999999999999</v>
      </c>
      <c r="E2268" s="198">
        <v>14</v>
      </c>
      <c r="F2268" s="198">
        <v>6.4</v>
      </c>
      <c r="G2268" s="198">
        <v>7.1</v>
      </c>
      <c r="H2268" s="198">
        <v>5.0999999999999996</v>
      </c>
      <c r="I2268" s="198">
        <v>-5.3</v>
      </c>
      <c r="J2268" s="198">
        <v>3.1</v>
      </c>
      <c r="K2268" s="198">
        <v>5.9</v>
      </c>
      <c r="L2268" s="198">
        <v>7.4</v>
      </c>
      <c r="M2268" s="198">
        <v>17.3</v>
      </c>
      <c r="N2268" s="206">
        <v>16.399999999999999</v>
      </c>
    </row>
    <row r="2269" spans="1:14">
      <c r="A2269" s="205" t="s">
        <v>1063</v>
      </c>
      <c r="B2269" s="197">
        <v>21</v>
      </c>
      <c r="C2269" s="198">
        <v>24.8</v>
      </c>
      <c r="D2269" s="198">
        <v>18.3</v>
      </c>
      <c r="E2269" s="198">
        <v>12.3</v>
      </c>
      <c r="F2269" s="198">
        <v>8.8000000000000007</v>
      </c>
      <c r="G2269" s="198">
        <v>3</v>
      </c>
      <c r="H2269" s="198">
        <v>3.3</v>
      </c>
      <c r="I2269" s="198">
        <v>-7.5</v>
      </c>
      <c r="J2269" s="198">
        <v>12</v>
      </c>
      <c r="K2269" s="198">
        <v>5.8</v>
      </c>
      <c r="L2269" s="198">
        <v>8.5</v>
      </c>
      <c r="M2269" s="198">
        <v>17.399999999999999</v>
      </c>
      <c r="N2269" s="206">
        <v>18.100000000000001</v>
      </c>
    </row>
    <row r="2270" spans="1:14">
      <c r="A2270" s="205" t="s">
        <v>1063</v>
      </c>
      <c r="B2270" s="197">
        <v>22</v>
      </c>
      <c r="C2270" s="198">
        <v>27.4</v>
      </c>
      <c r="D2270" s="198">
        <v>17.3</v>
      </c>
      <c r="E2270" s="198">
        <v>13.8</v>
      </c>
      <c r="F2270" s="198">
        <v>10.3</v>
      </c>
      <c r="G2270" s="198">
        <v>1.9</v>
      </c>
      <c r="H2270" s="198">
        <v>10.5</v>
      </c>
      <c r="I2270" s="198">
        <v>-11.2</v>
      </c>
      <c r="J2270" s="198">
        <v>11.4</v>
      </c>
      <c r="K2270" s="198">
        <v>5.8</v>
      </c>
      <c r="L2270" s="198">
        <v>10.9</v>
      </c>
      <c r="M2270" s="198">
        <v>22</v>
      </c>
      <c r="N2270" s="206">
        <v>21.1</v>
      </c>
    </row>
    <row r="2271" spans="1:14">
      <c r="A2271" s="205" t="s">
        <v>1063</v>
      </c>
      <c r="B2271" s="197">
        <v>23</v>
      </c>
      <c r="C2271" s="198">
        <v>22</v>
      </c>
      <c r="D2271" s="198">
        <v>19.899999999999999</v>
      </c>
      <c r="E2271" s="198">
        <v>12.9</v>
      </c>
      <c r="F2271" s="198">
        <v>8.3000000000000007</v>
      </c>
      <c r="G2271" s="198">
        <v>1.1000000000000001</v>
      </c>
      <c r="H2271" s="198">
        <v>6.7</v>
      </c>
      <c r="I2271" s="198">
        <v>-6.7</v>
      </c>
      <c r="J2271" s="198">
        <v>2.8</v>
      </c>
      <c r="K2271" s="198">
        <v>5.4</v>
      </c>
      <c r="L2271" s="198">
        <v>7.1</v>
      </c>
      <c r="M2271" s="198">
        <v>18.3</v>
      </c>
      <c r="N2271" s="206">
        <v>23.5</v>
      </c>
    </row>
    <row r="2272" spans="1:14">
      <c r="A2272" s="205" t="s">
        <v>1063</v>
      </c>
      <c r="B2272" s="197">
        <v>24</v>
      </c>
      <c r="C2272" s="198">
        <v>23.5</v>
      </c>
      <c r="D2272" s="198">
        <v>21</v>
      </c>
      <c r="E2272" s="198">
        <v>11.5</v>
      </c>
      <c r="F2272" s="198">
        <v>4.9000000000000004</v>
      </c>
      <c r="G2272" s="198">
        <v>-0.9</v>
      </c>
      <c r="H2272" s="198">
        <v>4.4000000000000004</v>
      </c>
      <c r="I2272" s="198">
        <v>1.8</v>
      </c>
      <c r="J2272" s="198">
        <v>2.6</v>
      </c>
      <c r="K2272" s="198">
        <v>4.5</v>
      </c>
      <c r="L2272" s="198">
        <v>4.0999999999999996</v>
      </c>
      <c r="M2272" s="198">
        <v>17.2</v>
      </c>
      <c r="N2272" s="206">
        <v>25.8</v>
      </c>
    </row>
    <row r="2273" spans="1:14">
      <c r="A2273" s="205" t="s">
        <v>1063</v>
      </c>
      <c r="B2273" s="197">
        <v>25</v>
      </c>
      <c r="C2273" s="198">
        <v>21.4</v>
      </c>
      <c r="D2273" s="198">
        <v>16.600000000000001</v>
      </c>
      <c r="E2273" s="198">
        <v>14.5</v>
      </c>
      <c r="F2273" s="198">
        <v>8.6</v>
      </c>
      <c r="G2273" s="198">
        <v>1.6</v>
      </c>
      <c r="H2273" s="198">
        <v>5.8</v>
      </c>
      <c r="I2273" s="198">
        <v>3.5</v>
      </c>
      <c r="J2273" s="198">
        <v>1</v>
      </c>
      <c r="K2273" s="198">
        <v>6</v>
      </c>
      <c r="L2273" s="198">
        <v>5.0999999999999996</v>
      </c>
      <c r="M2273" s="198">
        <v>15.9</v>
      </c>
      <c r="N2273" s="206">
        <v>25.5</v>
      </c>
    </row>
    <row r="2274" spans="1:14">
      <c r="A2274" s="205" t="s">
        <v>1063</v>
      </c>
      <c r="B2274" s="197">
        <v>26</v>
      </c>
      <c r="C2274" s="198">
        <v>17.2</v>
      </c>
      <c r="D2274" s="198">
        <v>18.5</v>
      </c>
      <c r="E2274" s="198">
        <v>13.9</v>
      </c>
      <c r="F2274" s="198">
        <v>8.8000000000000007</v>
      </c>
      <c r="G2274" s="198">
        <v>3.3</v>
      </c>
      <c r="H2274" s="198">
        <v>9.4</v>
      </c>
      <c r="I2274" s="198">
        <v>0.7</v>
      </c>
      <c r="J2274" s="198">
        <v>0.7</v>
      </c>
      <c r="K2274" s="198">
        <v>5.9</v>
      </c>
      <c r="L2274" s="198">
        <v>4.2</v>
      </c>
      <c r="M2274" s="198">
        <v>16.8</v>
      </c>
      <c r="N2274" s="206">
        <v>19.100000000000001</v>
      </c>
    </row>
    <row r="2275" spans="1:14">
      <c r="A2275" s="205" t="s">
        <v>1063</v>
      </c>
      <c r="B2275" s="197">
        <v>27</v>
      </c>
      <c r="C2275" s="198">
        <v>19.2</v>
      </c>
      <c r="D2275" s="198">
        <v>19.600000000000001</v>
      </c>
      <c r="E2275" s="198">
        <v>11</v>
      </c>
      <c r="F2275" s="198">
        <v>9.9</v>
      </c>
      <c r="G2275" s="198">
        <v>2.4</v>
      </c>
      <c r="H2275" s="198">
        <v>5.2</v>
      </c>
      <c r="I2275" s="198">
        <v>8.8000000000000007</v>
      </c>
      <c r="J2275" s="198">
        <v>0.1</v>
      </c>
      <c r="K2275" s="198">
        <v>9</v>
      </c>
      <c r="L2275" s="198">
        <v>5.9</v>
      </c>
      <c r="M2275" s="198">
        <v>18.3</v>
      </c>
      <c r="N2275" s="206">
        <v>18.5</v>
      </c>
    </row>
    <row r="2276" spans="1:14">
      <c r="A2276" s="205" t="s">
        <v>1063</v>
      </c>
      <c r="B2276" s="197">
        <v>28</v>
      </c>
      <c r="C2276" s="198">
        <v>18.5</v>
      </c>
      <c r="D2276" s="198">
        <v>21.4</v>
      </c>
      <c r="E2276" s="198">
        <v>10.3</v>
      </c>
      <c r="F2276" s="198">
        <v>9.1</v>
      </c>
      <c r="G2276" s="198">
        <v>1.2</v>
      </c>
      <c r="H2276" s="198">
        <v>6.3</v>
      </c>
      <c r="I2276" s="198">
        <v>5.2</v>
      </c>
      <c r="J2276" s="198">
        <v>3.9</v>
      </c>
      <c r="K2276" s="198">
        <v>9.6999999999999993</v>
      </c>
      <c r="L2276" s="198">
        <v>7.5</v>
      </c>
      <c r="M2276" s="198">
        <v>20.100000000000001</v>
      </c>
      <c r="N2276" s="206">
        <v>17.8</v>
      </c>
    </row>
    <row r="2277" spans="1:14">
      <c r="A2277" s="205" t="s">
        <v>1063</v>
      </c>
      <c r="B2277" s="197">
        <v>29</v>
      </c>
      <c r="C2277" s="198">
        <v>16.3</v>
      </c>
      <c r="D2277" s="198">
        <v>21.8</v>
      </c>
      <c r="E2277" s="198">
        <v>8.5</v>
      </c>
      <c r="F2277" s="198">
        <v>9.5</v>
      </c>
      <c r="G2277" s="198">
        <v>6.4</v>
      </c>
      <c r="H2277" s="198">
        <v>4.8</v>
      </c>
      <c r="I2277" s="198">
        <v>5.7</v>
      </c>
      <c r="J2277" s="198">
        <v>2.2000000000000002</v>
      </c>
      <c r="K2277" s="198">
        <v>9.1</v>
      </c>
      <c r="L2277" s="198">
        <v>7.3</v>
      </c>
      <c r="M2277" s="198">
        <v>21.9</v>
      </c>
      <c r="N2277" s="206">
        <v>19.899999999999999</v>
      </c>
    </row>
    <row r="2278" spans="1:14">
      <c r="A2278" s="205" t="s">
        <v>1063</v>
      </c>
      <c r="B2278" s="197">
        <v>30</v>
      </c>
      <c r="C2278" s="198">
        <v>16.2</v>
      </c>
      <c r="D2278" s="198">
        <v>23.9</v>
      </c>
      <c r="E2278" s="198">
        <v>9</v>
      </c>
      <c r="F2278" s="198">
        <v>9.6</v>
      </c>
      <c r="G2278" s="198">
        <v>6.5</v>
      </c>
      <c r="H2278" s="198">
        <v>1.2</v>
      </c>
      <c r="I2278" s="198">
        <v>7.9</v>
      </c>
      <c r="J2278" s="198"/>
      <c r="K2278" s="198">
        <v>8</v>
      </c>
      <c r="L2278" s="198">
        <v>10.199999999999999</v>
      </c>
      <c r="M2278" s="198">
        <v>19.2</v>
      </c>
      <c r="N2278" s="206">
        <v>19.399999999999999</v>
      </c>
    </row>
    <row r="2279" spans="1:14" ht="15" thickBot="1">
      <c r="A2279" s="213" t="s">
        <v>1063</v>
      </c>
      <c r="B2279" s="214">
        <v>31</v>
      </c>
      <c r="C2279" s="215">
        <v>16.399999999999999</v>
      </c>
      <c r="D2279" s="215">
        <v>24.8</v>
      </c>
      <c r="E2279" s="215"/>
      <c r="F2279" s="215">
        <v>10.4</v>
      </c>
      <c r="G2279" s="215"/>
      <c r="H2279" s="215">
        <v>-0.7</v>
      </c>
      <c r="I2279" s="215">
        <v>4.5999999999999996</v>
      </c>
      <c r="J2279" s="215"/>
      <c r="K2279" s="215">
        <v>10.4</v>
      </c>
      <c r="L2279" s="215"/>
      <c r="M2279" s="215">
        <v>17.8</v>
      </c>
      <c r="N2279" s="216"/>
    </row>
    <row r="2280" spans="1:14">
      <c r="A2280" s="217" t="s">
        <v>652</v>
      </c>
      <c r="B2280" s="218" t="s">
        <v>211</v>
      </c>
      <c r="C2280" s="219">
        <v>0</v>
      </c>
      <c r="D2280" s="219">
        <v>0</v>
      </c>
      <c r="E2280" s="219">
        <v>12</v>
      </c>
      <c r="F2280" s="219">
        <v>26</v>
      </c>
      <c r="G2280" s="219">
        <v>28</v>
      </c>
      <c r="H2280" s="219">
        <v>31</v>
      </c>
      <c r="I2280" s="219">
        <v>31</v>
      </c>
      <c r="J2280" s="219">
        <v>29</v>
      </c>
      <c r="K2280" s="219">
        <v>31</v>
      </c>
      <c r="L2280" s="219">
        <v>28</v>
      </c>
      <c r="M2280" s="219">
        <v>8</v>
      </c>
      <c r="N2280" s="220">
        <v>1</v>
      </c>
    </row>
    <row r="2281" spans="1:14" ht="15" thickBot="1">
      <c r="A2281" s="209" t="s">
        <v>651</v>
      </c>
      <c r="B2281" s="210" t="s">
        <v>650</v>
      </c>
      <c r="C2281" s="211">
        <v>21.338709677419356</v>
      </c>
      <c r="D2281" s="211">
        <v>22.696774193548382</v>
      </c>
      <c r="E2281" s="211">
        <v>14.226666666666667</v>
      </c>
      <c r="F2281" s="211">
        <v>9.1483870967741936</v>
      </c>
      <c r="G2281" s="211">
        <v>6.9099999999999993</v>
      </c>
      <c r="H2281" s="211">
        <v>4.8</v>
      </c>
      <c r="I2281" s="211">
        <v>-0.60645161290322569</v>
      </c>
      <c r="J2281" s="211">
        <v>4.3620689655172402</v>
      </c>
      <c r="K2281" s="211">
        <v>4.8967741935483877</v>
      </c>
      <c r="L2281" s="211">
        <v>9.0466666666666633</v>
      </c>
      <c r="M2281" s="211">
        <v>15.541935483870969</v>
      </c>
      <c r="N2281" s="212">
        <v>18.75</v>
      </c>
    </row>
    <row r="2282" spans="1:14">
      <c r="B2282" s="108"/>
      <c r="C2282" s="105"/>
      <c r="D2282" s="105"/>
      <c r="E2282" s="107"/>
      <c r="F2282" s="105"/>
      <c r="G2282" s="105"/>
      <c r="H2282" s="106"/>
      <c r="I2282" s="105"/>
      <c r="J2282" s="105"/>
      <c r="K2282" s="105"/>
      <c r="L2282" s="105"/>
      <c r="M2282" s="105"/>
      <c r="N2282" s="105"/>
    </row>
    <row r="2283" spans="1:14" ht="15" thickBot="1">
      <c r="A2283" s="96" t="s">
        <v>1168</v>
      </c>
      <c r="C2283" s="105"/>
      <c r="D2283" s="105"/>
      <c r="E2283" s="107"/>
      <c r="F2283" s="105"/>
      <c r="G2283" s="105"/>
      <c r="H2283" s="106"/>
      <c r="I2283" s="105"/>
      <c r="J2283" s="105"/>
      <c r="K2283" s="105"/>
      <c r="L2283" s="105"/>
      <c r="M2283" s="105"/>
      <c r="N2283" s="105"/>
    </row>
    <row r="2284" spans="1:14">
      <c r="A2284" s="109"/>
      <c r="B2284" s="233" t="s">
        <v>236</v>
      </c>
      <c r="C2284" s="234" t="s">
        <v>666</v>
      </c>
      <c r="D2284" s="234" t="s">
        <v>666</v>
      </c>
      <c r="E2284" s="234" t="s">
        <v>666</v>
      </c>
      <c r="F2284" s="234" t="s">
        <v>666</v>
      </c>
      <c r="G2284" s="234" t="s">
        <v>666</v>
      </c>
      <c r="H2284" s="234" t="s">
        <v>666</v>
      </c>
      <c r="I2284" s="234" t="s">
        <v>1108</v>
      </c>
      <c r="J2284" s="234" t="s">
        <v>1108</v>
      </c>
      <c r="K2284" s="234" t="s">
        <v>1108</v>
      </c>
      <c r="L2284" s="234" t="s">
        <v>1108</v>
      </c>
      <c r="M2284" s="234" t="s">
        <v>1108</v>
      </c>
      <c r="N2284" s="235" t="s">
        <v>1108</v>
      </c>
    </row>
    <row r="2285" spans="1:14" ht="15" thickBot="1">
      <c r="A2285" s="109"/>
      <c r="B2285" s="238" t="s">
        <v>195</v>
      </c>
      <c r="C2285" s="236" t="s">
        <v>665</v>
      </c>
      <c r="D2285" s="236" t="s">
        <v>664</v>
      </c>
      <c r="E2285" s="236" t="s">
        <v>663</v>
      </c>
      <c r="F2285" s="236" t="s">
        <v>662</v>
      </c>
      <c r="G2285" s="236" t="s">
        <v>661</v>
      </c>
      <c r="H2285" s="236" t="s">
        <v>660</v>
      </c>
      <c r="I2285" s="236" t="s">
        <v>659</v>
      </c>
      <c r="J2285" s="236" t="s">
        <v>658</v>
      </c>
      <c r="K2285" s="236" t="s">
        <v>657</v>
      </c>
      <c r="L2285" s="236" t="s">
        <v>656</v>
      </c>
      <c r="M2285" s="236" t="s">
        <v>655</v>
      </c>
      <c r="N2285" s="237" t="s">
        <v>654</v>
      </c>
    </row>
    <row r="2286" spans="1:14" ht="15" thickBot="1">
      <c r="A2286" s="195" t="s">
        <v>742</v>
      </c>
      <c r="B2286" s="196" t="s">
        <v>653</v>
      </c>
    </row>
    <row r="2287" spans="1:14">
      <c r="A2287" s="201" t="s">
        <v>1069</v>
      </c>
      <c r="B2287" s="202">
        <v>1</v>
      </c>
      <c r="C2287" s="203">
        <v>21.2</v>
      </c>
      <c r="D2287" s="203">
        <v>19</v>
      </c>
      <c r="E2287" s="203">
        <v>21.6</v>
      </c>
      <c r="F2287" s="203">
        <v>6.8</v>
      </c>
      <c r="G2287" s="203">
        <v>5.5</v>
      </c>
      <c r="H2287" s="203">
        <v>6.8</v>
      </c>
      <c r="I2287" s="203">
        <v>-1.1000000000000001</v>
      </c>
      <c r="J2287" s="203">
        <v>10.4</v>
      </c>
      <c r="K2287" s="203">
        <v>0.3</v>
      </c>
      <c r="L2287" s="203">
        <v>4.3</v>
      </c>
      <c r="M2287" s="203">
        <v>11.8</v>
      </c>
      <c r="N2287" s="204">
        <v>16.7</v>
      </c>
    </row>
    <row r="2288" spans="1:14">
      <c r="A2288" s="205" t="s">
        <v>1069</v>
      </c>
      <c r="B2288" s="197">
        <v>2</v>
      </c>
      <c r="C2288" s="198">
        <v>22.2</v>
      </c>
      <c r="D2288" s="198">
        <v>20.7</v>
      </c>
      <c r="E2288" s="198">
        <v>15</v>
      </c>
      <c r="F2288" s="198">
        <v>10</v>
      </c>
      <c r="G2288" s="198">
        <v>1.8</v>
      </c>
      <c r="H2288" s="198">
        <v>8.9</v>
      </c>
      <c r="I2288" s="198">
        <v>-0.4</v>
      </c>
      <c r="J2288" s="198">
        <v>10.7</v>
      </c>
      <c r="K2288" s="198">
        <v>3.5</v>
      </c>
      <c r="L2288" s="198">
        <v>8</v>
      </c>
      <c r="M2288" s="198">
        <v>11.7</v>
      </c>
      <c r="N2288" s="206">
        <v>16</v>
      </c>
    </row>
    <row r="2289" spans="1:14">
      <c r="A2289" s="205" t="s">
        <v>1069</v>
      </c>
      <c r="B2289" s="197">
        <v>3</v>
      </c>
      <c r="C2289" s="198">
        <v>23.9</v>
      </c>
      <c r="D2289" s="198">
        <v>21.8</v>
      </c>
      <c r="E2289" s="198">
        <v>15.1</v>
      </c>
      <c r="F2289" s="198">
        <v>11.1</v>
      </c>
      <c r="G2289" s="198">
        <v>0.5</v>
      </c>
      <c r="H2289" s="198">
        <v>6.1</v>
      </c>
      <c r="I2289" s="198">
        <v>-4.0999999999999996</v>
      </c>
      <c r="J2289" s="198">
        <v>3.2</v>
      </c>
      <c r="K2289" s="198">
        <v>2.1</v>
      </c>
      <c r="L2289" s="198">
        <v>9.1</v>
      </c>
      <c r="M2289" s="198">
        <v>11.3</v>
      </c>
      <c r="N2289" s="206">
        <v>16.7</v>
      </c>
    </row>
    <row r="2290" spans="1:14">
      <c r="A2290" s="205" t="s">
        <v>1069</v>
      </c>
      <c r="B2290" s="197">
        <v>4</v>
      </c>
      <c r="C2290" s="198">
        <v>25.7</v>
      </c>
      <c r="D2290" s="198">
        <v>25.5</v>
      </c>
      <c r="E2290" s="198">
        <v>13.6</v>
      </c>
      <c r="F2290" s="198">
        <v>12.7</v>
      </c>
      <c r="G2290" s="198">
        <v>3.5</v>
      </c>
      <c r="H2290" s="198">
        <v>4.2</v>
      </c>
      <c r="I2290" s="198">
        <v>-5.3</v>
      </c>
      <c r="J2290" s="198">
        <v>2.5</v>
      </c>
      <c r="K2290" s="198">
        <v>2.2000000000000002</v>
      </c>
      <c r="L2290" s="198">
        <v>12.8</v>
      </c>
      <c r="M2290" s="198">
        <v>7.8</v>
      </c>
      <c r="N2290" s="206">
        <v>19.399999999999999</v>
      </c>
    </row>
    <row r="2291" spans="1:14">
      <c r="A2291" s="205" t="s">
        <v>1069</v>
      </c>
      <c r="B2291" s="197">
        <v>5</v>
      </c>
      <c r="C2291" s="198">
        <v>24</v>
      </c>
      <c r="D2291" s="198">
        <v>22.1</v>
      </c>
      <c r="E2291" s="198">
        <v>12.8</v>
      </c>
      <c r="F2291" s="198">
        <v>12.7</v>
      </c>
      <c r="G2291" s="198">
        <v>7.7</v>
      </c>
      <c r="H2291" s="198">
        <v>7</v>
      </c>
      <c r="I2291" s="198">
        <v>-4.3</v>
      </c>
      <c r="J2291" s="198">
        <v>3.6</v>
      </c>
      <c r="K2291" s="198">
        <v>3.6</v>
      </c>
      <c r="L2291" s="198">
        <v>16.100000000000001</v>
      </c>
      <c r="M2291" s="198">
        <v>12.1</v>
      </c>
      <c r="N2291" s="206">
        <v>19.899999999999999</v>
      </c>
    </row>
    <row r="2292" spans="1:14">
      <c r="A2292" s="205" t="s">
        <v>1069</v>
      </c>
      <c r="B2292" s="197">
        <v>6</v>
      </c>
      <c r="C2292" s="198">
        <v>21.6</v>
      </c>
      <c r="D2292" s="198">
        <v>25.2</v>
      </c>
      <c r="E2292" s="198">
        <v>10.6</v>
      </c>
      <c r="F2292" s="198">
        <v>13.3</v>
      </c>
      <c r="G2292" s="198">
        <v>8.1</v>
      </c>
      <c r="H2292" s="198">
        <v>7.5</v>
      </c>
      <c r="I2292" s="198">
        <v>-2.1</v>
      </c>
      <c r="J2292" s="198">
        <v>2.7</v>
      </c>
      <c r="K2292" s="198">
        <v>2.9</v>
      </c>
      <c r="L2292" s="198">
        <v>11.1</v>
      </c>
      <c r="M2292" s="198">
        <v>15.3</v>
      </c>
      <c r="N2292" s="206">
        <v>17.899999999999999</v>
      </c>
    </row>
    <row r="2293" spans="1:14">
      <c r="A2293" s="205" t="s">
        <v>1069</v>
      </c>
      <c r="B2293" s="197">
        <v>7</v>
      </c>
      <c r="C2293" s="198">
        <v>24.4</v>
      </c>
      <c r="D2293" s="198">
        <v>27.3</v>
      </c>
      <c r="E2293" s="198">
        <v>10.7</v>
      </c>
      <c r="F2293" s="198">
        <v>14.1</v>
      </c>
      <c r="G2293" s="198">
        <v>15.2</v>
      </c>
      <c r="H2293" s="198">
        <v>6.3</v>
      </c>
      <c r="I2293" s="198">
        <v>-0.9</v>
      </c>
      <c r="J2293" s="198">
        <v>2.4</v>
      </c>
      <c r="K2293" s="198">
        <v>2.4</v>
      </c>
      <c r="L2293" s="198">
        <v>10.6</v>
      </c>
      <c r="M2293" s="198">
        <v>15.9</v>
      </c>
      <c r="N2293" s="206">
        <v>17.8</v>
      </c>
    </row>
    <row r="2294" spans="1:14">
      <c r="A2294" s="205" t="s">
        <v>1069</v>
      </c>
      <c r="B2294" s="197">
        <v>8</v>
      </c>
      <c r="C2294" s="198">
        <v>19.3</v>
      </c>
      <c r="D2294" s="198">
        <v>27.2</v>
      </c>
      <c r="E2294" s="198">
        <v>11.4</v>
      </c>
      <c r="F2294" s="198">
        <v>14.1</v>
      </c>
      <c r="G2294" s="198">
        <v>11.8</v>
      </c>
      <c r="H2294" s="198">
        <v>3.7</v>
      </c>
      <c r="I2294" s="198">
        <v>1.8</v>
      </c>
      <c r="J2294" s="198">
        <v>7.7</v>
      </c>
      <c r="K2294" s="198">
        <v>2.2999999999999998</v>
      </c>
      <c r="L2294" s="198">
        <v>9.6</v>
      </c>
      <c r="M2294" s="198">
        <v>15.8</v>
      </c>
      <c r="N2294" s="206">
        <v>18.399999999999999</v>
      </c>
    </row>
    <row r="2295" spans="1:14">
      <c r="A2295" s="205" t="s">
        <v>1069</v>
      </c>
      <c r="B2295" s="197">
        <v>9</v>
      </c>
      <c r="C2295" s="198">
        <v>15.1</v>
      </c>
      <c r="D2295" s="198">
        <v>24.6</v>
      </c>
      <c r="E2295" s="198">
        <v>11.4</v>
      </c>
      <c r="F2295" s="198">
        <v>11.6</v>
      </c>
      <c r="G2295" s="198">
        <v>15</v>
      </c>
      <c r="H2295" s="198">
        <v>4.3</v>
      </c>
      <c r="I2295" s="198">
        <v>-1.6</v>
      </c>
      <c r="J2295" s="198">
        <v>8</v>
      </c>
      <c r="K2295" s="198">
        <v>-0.1</v>
      </c>
      <c r="L2295" s="198">
        <v>8.1</v>
      </c>
      <c r="M2295" s="198">
        <v>16.600000000000001</v>
      </c>
      <c r="N2295" s="206">
        <v>16.600000000000001</v>
      </c>
    </row>
    <row r="2296" spans="1:14">
      <c r="A2296" s="205" t="s">
        <v>1069</v>
      </c>
      <c r="B2296" s="197">
        <v>10</v>
      </c>
      <c r="C2296" s="198">
        <v>14.5</v>
      </c>
      <c r="D2296" s="198">
        <v>26.4</v>
      </c>
      <c r="E2296" s="198">
        <v>10.3</v>
      </c>
      <c r="F2296" s="198">
        <v>8.4</v>
      </c>
      <c r="G2296" s="198">
        <v>15.1</v>
      </c>
      <c r="H2296" s="198">
        <v>0.8</v>
      </c>
      <c r="I2296" s="198">
        <v>-0.1</v>
      </c>
      <c r="J2296" s="198">
        <v>3.5</v>
      </c>
      <c r="K2296" s="198">
        <v>5</v>
      </c>
      <c r="L2296" s="198">
        <v>7.3</v>
      </c>
      <c r="M2296" s="198">
        <v>16.3</v>
      </c>
      <c r="N2296" s="206">
        <v>16.3</v>
      </c>
    </row>
    <row r="2297" spans="1:14">
      <c r="A2297" s="205" t="s">
        <v>1069</v>
      </c>
      <c r="B2297" s="197">
        <v>11</v>
      </c>
      <c r="C2297" s="198">
        <v>17.899999999999999</v>
      </c>
      <c r="D2297" s="198">
        <v>26.6</v>
      </c>
      <c r="E2297" s="198">
        <v>11.6</v>
      </c>
      <c r="F2297" s="198">
        <v>4.5999999999999996</v>
      </c>
      <c r="G2297" s="198">
        <v>13.2</v>
      </c>
      <c r="H2297" s="198">
        <v>3.3</v>
      </c>
      <c r="I2297" s="198">
        <v>1.2</v>
      </c>
      <c r="J2297" s="198">
        <v>3</v>
      </c>
      <c r="K2297" s="198">
        <v>4.8</v>
      </c>
      <c r="L2297" s="198">
        <v>9.4</v>
      </c>
      <c r="M2297" s="198">
        <v>15.2</v>
      </c>
      <c r="N2297" s="206">
        <v>14.8</v>
      </c>
    </row>
    <row r="2298" spans="1:14">
      <c r="A2298" s="205" t="s">
        <v>1069</v>
      </c>
      <c r="B2298" s="197">
        <v>12</v>
      </c>
      <c r="C2298" s="198">
        <v>19.600000000000001</v>
      </c>
      <c r="D2298" s="198">
        <v>25.1</v>
      </c>
      <c r="E2298" s="198">
        <v>13.9</v>
      </c>
      <c r="F2298" s="198">
        <v>3.4</v>
      </c>
      <c r="G2298" s="198">
        <v>10.8</v>
      </c>
      <c r="H2298" s="198">
        <v>5.5</v>
      </c>
      <c r="I2298" s="198">
        <v>3.8</v>
      </c>
      <c r="J2298" s="198">
        <v>1.1000000000000001</v>
      </c>
      <c r="K2298" s="198">
        <v>3.3</v>
      </c>
      <c r="L2298" s="198">
        <v>11.5</v>
      </c>
      <c r="M2298" s="198">
        <v>14.8</v>
      </c>
      <c r="N2298" s="206">
        <v>16.3</v>
      </c>
    </row>
    <row r="2299" spans="1:14">
      <c r="A2299" s="205" t="s">
        <v>1069</v>
      </c>
      <c r="B2299" s="197">
        <v>13</v>
      </c>
      <c r="C2299" s="198">
        <v>17.100000000000001</v>
      </c>
      <c r="D2299" s="198">
        <v>26.9</v>
      </c>
      <c r="E2299" s="198">
        <v>16.600000000000001</v>
      </c>
      <c r="F2299" s="198">
        <v>2.6</v>
      </c>
      <c r="G2299" s="198">
        <v>10.5</v>
      </c>
      <c r="H2299" s="198">
        <v>4.9000000000000004</v>
      </c>
      <c r="I2299" s="198">
        <v>3.2</v>
      </c>
      <c r="J2299" s="198">
        <v>2.4</v>
      </c>
      <c r="K2299" s="198">
        <v>3.2</v>
      </c>
      <c r="L2299" s="198">
        <v>11.2</v>
      </c>
      <c r="M2299" s="198">
        <v>16.899999999999999</v>
      </c>
      <c r="N2299" s="206">
        <v>16.100000000000001</v>
      </c>
    </row>
    <row r="2300" spans="1:14">
      <c r="A2300" s="205" t="s">
        <v>1069</v>
      </c>
      <c r="B2300" s="197">
        <v>14</v>
      </c>
      <c r="C2300" s="198">
        <v>18.7</v>
      </c>
      <c r="D2300" s="198">
        <v>24.7</v>
      </c>
      <c r="E2300" s="198">
        <v>14.6</v>
      </c>
      <c r="F2300" s="198">
        <v>4.5</v>
      </c>
      <c r="G2300" s="198">
        <v>6.6</v>
      </c>
      <c r="H2300" s="198">
        <v>1.4</v>
      </c>
      <c r="I2300" s="198">
        <v>1.3</v>
      </c>
      <c r="J2300" s="198">
        <v>4.5999999999999996</v>
      </c>
      <c r="K2300" s="198">
        <v>3.2</v>
      </c>
      <c r="L2300" s="198">
        <v>8.9</v>
      </c>
      <c r="M2300" s="198">
        <v>9.9</v>
      </c>
      <c r="N2300" s="206">
        <v>17.2</v>
      </c>
    </row>
    <row r="2301" spans="1:14">
      <c r="A2301" s="205" t="s">
        <v>1069</v>
      </c>
      <c r="B2301" s="197">
        <v>15</v>
      </c>
      <c r="C2301" s="198">
        <v>18.8</v>
      </c>
      <c r="D2301" s="198">
        <v>21.4</v>
      </c>
      <c r="E2301" s="198">
        <v>13.5</v>
      </c>
      <c r="F2301" s="198">
        <v>8.6</v>
      </c>
      <c r="G2301" s="198">
        <v>11.4</v>
      </c>
      <c r="H2301" s="198">
        <v>3.1</v>
      </c>
      <c r="I2301" s="198">
        <v>0.6</v>
      </c>
      <c r="J2301" s="198">
        <v>4.3</v>
      </c>
      <c r="K2301" s="198">
        <v>3.5</v>
      </c>
      <c r="L2301" s="198">
        <v>8.1</v>
      </c>
      <c r="M2301" s="198">
        <v>7.2</v>
      </c>
      <c r="N2301" s="206">
        <v>15.3</v>
      </c>
    </row>
    <row r="2302" spans="1:14">
      <c r="A2302" s="205" t="s">
        <v>1069</v>
      </c>
      <c r="B2302" s="197">
        <v>16</v>
      </c>
      <c r="C2302" s="198">
        <v>22.4</v>
      </c>
      <c r="D2302" s="198">
        <v>19.3</v>
      </c>
      <c r="E2302" s="198">
        <v>16.399999999999999</v>
      </c>
      <c r="F2302" s="198">
        <v>6.8</v>
      </c>
      <c r="G2302" s="198">
        <v>11.3</v>
      </c>
      <c r="H2302" s="198">
        <v>5</v>
      </c>
      <c r="I2302" s="198">
        <v>-1.2</v>
      </c>
      <c r="J2302" s="198">
        <v>0.7</v>
      </c>
      <c r="K2302" s="198">
        <v>3.7</v>
      </c>
      <c r="L2302" s="198">
        <v>11.6</v>
      </c>
      <c r="M2302" s="198">
        <v>8.1</v>
      </c>
      <c r="N2302" s="206">
        <v>16.7</v>
      </c>
    </row>
    <row r="2303" spans="1:14">
      <c r="A2303" s="205" t="s">
        <v>1069</v>
      </c>
      <c r="B2303" s="197">
        <v>17</v>
      </c>
      <c r="C2303" s="198">
        <v>25</v>
      </c>
      <c r="D2303" s="198">
        <v>16.3</v>
      </c>
      <c r="E2303" s="198">
        <v>16.8</v>
      </c>
      <c r="F2303" s="198">
        <v>6.8</v>
      </c>
      <c r="G2303" s="198">
        <v>12.2</v>
      </c>
      <c r="H2303" s="198">
        <v>6.7</v>
      </c>
      <c r="I2303" s="198">
        <v>-1.7</v>
      </c>
      <c r="J2303" s="198">
        <v>0</v>
      </c>
      <c r="K2303" s="198">
        <v>3.6</v>
      </c>
      <c r="L2303" s="198">
        <v>8.6999999999999993</v>
      </c>
      <c r="M2303" s="198">
        <v>9.5</v>
      </c>
      <c r="N2303" s="206">
        <v>13.9</v>
      </c>
    </row>
    <row r="2304" spans="1:14">
      <c r="A2304" s="205" t="s">
        <v>1069</v>
      </c>
      <c r="B2304" s="197">
        <v>18</v>
      </c>
      <c r="C2304" s="198">
        <v>24.7</v>
      </c>
      <c r="D2304" s="198">
        <v>14.2</v>
      </c>
      <c r="E2304" s="198">
        <v>14.1</v>
      </c>
      <c r="F2304" s="198">
        <v>6.4</v>
      </c>
      <c r="G2304" s="198">
        <v>12.3</v>
      </c>
      <c r="H2304" s="198">
        <v>6.4</v>
      </c>
      <c r="I2304" s="198">
        <v>-6.2</v>
      </c>
      <c r="J2304" s="198">
        <v>2.5</v>
      </c>
      <c r="K2304" s="198">
        <v>6</v>
      </c>
      <c r="L2304" s="198">
        <v>8.8000000000000007</v>
      </c>
      <c r="M2304" s="198">
        <v>12.3</v>
      </c>
      <c r="N2304" s="206">
        <v>17.600000000000001</v>
      </c>
    </row>
    <row r="2305" spans="1:14">
      <c r="A2305" s="205" t="s">
        <v>1069</v>
      </c>
      <c r="B2305" s="197">
        <v>19</v>
      </c>
      <c r="C2305" s="198">
        <v>22.1</v>
      </c>
      <c r="D2305" s="198">
        <v>15.8</v>
      </c>
      <c r="E2305" s="198">
        <v>14.2</v>
      </c>
      <c r="F2305" s="198">
        <v>5.4</v>
      </c>
      <c r="G2305" s="198">
        <v>10.7</v>
      </c>
      <c r="H2305" s="198">
        <v>5.4</v>
      </c>
      <c r="I2305" s="198">
        <v>-7.2</v>
      </c>
      <c r="J2305" s="198">
        <v>2.1</v>
      </c>
      <c r="K2305" s="198">
        <v>4.7</v>
      </c>
      <c r="L2305" s="198">
        <v>7.7</v>
      </c>
      <c r="M2305" s="198">
        <v>14.5</v>
      </c>
      <c r="N2305" s="206">
        <v>16.3</v>
      </c>
    </row>
    <row r="2306" spans="1:14">
      <c r="A2306" s="205" t="s">
        <v>1069</v>
      </c>
      <c r="B2306" s="197">
        <v>20</v>
      </c>
      <c r="C2306" s="198">
        <v>20.7</v>
      </c>
      <c r="D2306" s="198">
        <v>17.3</v>
      </c>
      <c r="E2306" s="198">
        <v>12.9</v>
      </c>
      <c r="F2306" s="198">
        <v>6.8</v>
      </c>
      <c r="G2306" s="198">
        <v>6.2</v>
      </c>
      <c r="H2306" s="198">
        <v>4.4000000000000004</v>
      </c>
      <c r="I2306" s="198">
        <v>-3.5</v>
      </c>
      <c r="J2306" s="198">
        <v>2.9</v>
      </c>
      <c r="K2306" s="198">
        <v>4.9000000000000004</v>
      </c>
      <c r="L2306" s="198">
        <v>7.4</v>
      </c>
      <c r="M2306" s="198">
        <v>15.7</v>
      </c>
      <c r="N2306" s="206">
        <v>17</v>
      </c>
    </row>
    <row r="2307" spans="1:14">
      <c r="A2307" s="205" t="s">
        <v>1069</v>
      </c>
      <c r="B2307" s="197">
        <v>21</v>
      </c>
      <c r="C2307" s="198">
        <v>24.4</v>
      </c>
      <c r="D2307" s="198">
        <v>17.5</v>
      </c>
      <c r="E2307" s="198">
        <v>12.1</v>
      </c>
      <c r="F2307" s="198">
        <v>7.8</v>
      </c>
      <c r="G2307" s="198">
        <v>2.6</v>
      </c>
      <c r="H2307" s="198">
        <v>6.8</v>
      </c>
      <c r="I2307" s="198">
        <v>-6.6</v>
      </c>
      <c r="J2307" s="198">
        <v>11.4</v>
      </c>
      <c r="K2307" s="198">
        <v>5.9</v>
      </c>
      <c r="L2307" s="198">
        <v>9.4</v>
      </c>
      <c r="M2307" s="198">
        <v>16</v>
      </c>
      <c r="N2307" s="206">
        <v>17.399999999999999</v>
      </c>
    </row>
    <row r="2308" spans="1:14">
      <c r="A2308" s="205" t="s">
        <v>1069</v>
      </c>
      <c r="B2308" s="197">
        <v>22</v>
      </c>
      <c r="C2308" s="198">
        <v>25.2</v>
      </c>
      <c r="D2308" s="198">
        <v>17.7</v>
      </c>
      <c r="E2308" s="198">
        <v>12.8</v>
      </c>
      <c r="F2308" s="198">
        <v>8.6999999999999993</v>
      </c>
      <c r="G2308" s="198">
        <v>0.5</v>
      </c>
      <c r="H2308" s="198">
        <v>10.5</v>
      </c>
      <c r="I2308" s="198">
        <v>-8.4</v>
      </c>
      <c r="J2308" s="198">
        <v>10.3</v>
      </c>
      <c r="K2308" s="198">
        <v>5.3</v>
      </c>
      <c r="L2308" s="198">
        <v>10.3</v>
      </c>
      <c r="M2308" s="198">
        <v>20.6</v>
      </c>
      <c r="N2308" s="206">
        <v>19.8</v>
      </c>
    </row>
    <row r="2309" spans="1:14">
      <c r="A2309" s="205" t="s">
        <v>1069</v>
      </c>
      <c r="B2309" s="197">
        <v>23</v>
      </c>
      <c r="C2309" s="198">
        <v>20.9</v>
      </c>
      <c r="D2309" s="198">
        <v>17.899999999999999</v>
      </c>
      <c r="E2309" s="198">
        <v>12</v>
      </c>
      <c r="F2309" s="198">
        <v>8.3000000000000007</v>
      </c>
      <c r="G2309" s="198">
        <v>0.4</v>
      </c>
      <c r="H2309" s="198">
        <v>7.7</v>
      </c>
      <c r="I2309" s="198">
        <v>-1.3</v>
      </c>
      <c r="J2309" s="198">
        <v>2.7</v>
      </c>
      <c r="K2309" s="198">
        <v>5.4</v>
      </c>
      <c r="L2309" s="198">
        <v>6.2</v>
      </c>
      <c r="M2309" s="198">
        <v>16.600000000000001</v>
      </c>
      <c r="N2309" s="206">
        <v>23.9</v>
      </c>
    </row>
    <row r="2310" spans="1:14">
      <c r="A2310" s="205" t="s">
        <v>1069</v>
      </c>
      <c r="B2310" s="197">
        <v>24</v>
      </c>
      <c r="C2310" s="198">
        <v>22.5</v>
      </c>
      <c r="D2310" s="198">
        <v>20.2</v>
      </c>
      <c r="E2310" s="198">
        <v>11</v>
      </c>
      <c r="F2310" s="198">
        <v>3.6</v>
      </c>
      <c r="G2310" s="198">
        <v>-0.7</v>
      </c>
      <c r="H2310" s="198">
        <v>3.2</v>
      </c>
      <c r="I2310" s="198">
        <v>3.5</v>
      </c>
      <c r="J2310" s="198">
        <v>1.2</v>
      </c>
      <c r="K2310" s="198">
        <v>5.2</v>
      </c>
      <c r="L2310" s="198">
        <v>3.5</v>
      </c>
      <c r="M2310" s="198">
        <v>15.1</v>
      </c>
      <c r="N2310" s="206">
        <v>24.8</v>
      </c>
    </row>
    <row r="2311" spans="1:14">
      <c r="A2311" s="205" t="s">
        <v>1069</v>
      </c>
      <c r="B2311" s="197">
        <v>25</v>
      </c>
      <c r="C2311" s="198">
        <v>19.7</v>
      </c>
      <c r="D2311" s="198">
        <v>14.8</v>
      </c>
      <c r="E2311" s="198">
        <v>13.8</v>
      </c>
      <c r="F2311" s="198">
        <v>9.3000000000000007</v>
      </c>
      <c r="G2311" s="198">
        <v>1.3</v>
      </c>
      <c r="H2311" s="198">
        <v>9.8000000000000007</v>
      </c>
      <c r="I2311" s="198">
        <v>6</v>
      </c>
      <c r="J2311" s="198">
        <v>0.1</v>
      </c>
      <c r="K2311" s="198">
        <v>5.4</v>
      </c>
      <c r="L2311" s="198">
        <v>3.8</v>
      </c>
      <c r="M2311" s="198">
        <v>15.7</v>
      </c>
      <c r="N2311" s="206">
        <v>20.9</v>
      </c>
    </row>
    <row r="2312" spans="1:14">
      <c r="A2312" s="205" t="s">
        <v>1069</v>
      </c>
      <c r="B2312" s="197">
        <v>26</v>
      </c>
      <c r="C2312" s="198">
        <v>15.4</v>
      </c>
      <c r="D2312" s="198">
        <v>16.7</v>
      </c>
      <c r="E2312" s="198">
        <v>12.8</v>
      </c>
      <c r="F2312" s="198">
        <v>10</v>
      </c>
      <c r="G2312" s="198">
        <v>3.2</v>
      </c>
      <c r="H2312" s="198">
        <v>10.1</v>
      </c>
      <c r="I2312" s="198">
        <v>7</v>
      </c>
      <c r="J2312" s="198">
        <v>-0.4</v>
      </c>
      <c r="K2312" s="198">
        <v>5.7</v>
      </c>
      <c r="L2312" s="198">
        <v>4.4000000000000004</v>
      </c>
      <c r="M2312" s="198">
        <v>16.899999999999999</v>
      </c>
      <c r="N2312" s="206">
        <v>18.399999999999999</v>
      </c>
    </row>
    <row r="2313" spans="1:14">
      <c r="A2313" s="205" t="s">
        <v>1069</v>
      </c>
      <c r="B2313" s="197">
        <v>27</v>
      </c>
      <c r="C2313" s="198">
        <v>16.600000000000001</v>
      </c>
      <c r="D2313" s="198">
        <v>18.600000000000001</v>
      </c>
      <c r="E2313" s="198">
        <v>10.1</v>
      </c>
      <c r="F2313" s="198">
        <v>8.6</v>
      </c>
      <c r="G2313" s="198">
        <v>0.2</v>
      </c>
      <c r="H2313" s="198">
        <v>8.4</v>
      </c>
      <c r="I2313" s="198">
        <v>10.6</v>
      </c>
      <c r="J2313" s="198">
        <v>0.4</v>
      </c>
      <c r="K2313" s="198">
        <v>7.2</v>
      </c>
      <c r="L2313" s="198">
        <v>5.0999999999999996</v>
      </c>
      <c r="M2313" s="198">
        <v>16.399999999999999</v>
      </c>
      <c r="N2313" s="206">
        <v>17.100000000000001</v>
      </c>
    </row>
    <row r="2314" spans="1:14">
      <c r="A2314" s="205" t="s">
        <v>1069</v>
      </c>
      <c r="B2314" s="197">
        <v>28</v>
      </c>
      <c r="C2314" s="198">
        <v>17.5</v>
      </c>
      <c r="D2314" s="198">
        <v>20.3</v>
      </c>
      <c r="E2314" s="198">
        <v>9.1</v>
      </c>
      <c r="F2314" s="198">
        <v>7.8</v>
      </c>
      <c r="G2314" s="198">
        <v>1.4</v>
      </c>
      <c r="H2314" s="198">
        <v>6.9</v>
      </c>
      <c r="I2314" s="198">
        <v>5.8</v>
      </c>
      <c r="J2314" s="198">
        <v>2.9</v>
      </c>
      <c r="K2314" s="198">
        <v>9.4</v>
      </c>
      <c r="L2314" s="198">
        <v>6</v>
      </c>
      <c r="M2314" s="198">
        <v>18.7</v>
      </c>
      <c r="N2314" s="206">
        <v>17.5</v>
      </c>
    </row>
    <row r="2315" spans="1:14">
      <c r="A2315" s="205" t="s">
        <v>1069</v>
      </c>
      <c r="B2315" s="197">
        <v>29</v>
      </c>
      <c r="C2315" s="198">
        <v>14</v>
      </c>
      <c r="D2315" s="198">
        <v>21.4</v>
      </c>
      <c r="E2315" s="198">
        <v>9.3000000000000007</v>
      </c>
      <c r="F2315" s="198">
        <v>9</v>
      </c>
      <c r="G2315" s="198">
        <v>5.7</v>
      </c>
      <c r="H2315" s="198">
        <v>4.3</v>
      </c>
      <c r="I2315" s="198">
        <v>5.9</v>
      </c>
      <c r="J2315" s="198">
        <v>1.1000000000000001</v>
      </c>
      <c r="K2315" s="198">
        <v>7.4</v>
      </c>
      <c r="L2315" s="198">
        <v>6.6</v>
      </c>
      <c r="M2315" s="198">
        <v>19.600000000000001</v>
      </c>
      <c r="N2315" s="206">
        <v>19.2</v>
      </c>
    </row>
    <row r="2316" spans="1:14">
      <c r="A2316" s="205" t="s">
        <v>1069</v>
      </c>
      <c r="B2316" s="197">
        <v>30</v>
      </c>
      <c r="C2316" s="198">
        <v>15.5</v>
      </c>
      <c r="D2316" s="198">
        <v>23.1</v>
      </c>
      <c r="E2316" s="198">
        <v>9.8000000000000007</v>
      </c>
      <c r="F2316" s="198">
        <v>8.8000000000000007</v>
      </c>
      <c r="G2316" s="198">
        <v>8.1</v>
      </c>
      <c r="H2316" s="198">
        <v>0.6</v>
      </c>
      <c r="I2316" s="198">
        <v>7</v>
      </c>
      <c r="J2316" s="198"/>
      <c r="K2316" s="198">
        <v>8.3000000000000007</v>
      </c>
      <c r="L2316" s="198">
        <v>11.6</v>
      </c>
      <c r="M2316" s="198">
        <v>18.5</v>
      </c>
      <c r="N2316" s="206">
        <v>18.7</v>
      </c>
    </row>
    <row r="2317" spans="1:14" ht="15" thickBot="1">
      <c r="A2317" s="213" t="s">
        <v>1069</v>
      </c>
      <c r="B2317" s="214">
        <v>31</v>
      </c>
      <c r="C2317" s="215">
        <v>15</v>
      </c>
      <c r="D2317" s="215">
        <v>24.3</v>
      </c>
      <c r="E2317" s="215"/>
      <c r="F2317" s="215">
        <v>9.6</v>
      </c>
      <c r="G2317" s="215"/>
      <c r="H2317" s="215">
        <v>-3.3</v>
      </c>
      <c r="I2317" s="215">
        <v>3.9</v>
      </c>
      <c r="J2317" s="215"/>
      <c r="K2317" s="215">
        <v>8.9</v>
      </c>
      <c r="L2317" s="215"/>
      <c r="M2317" s="215">
        <v>17.7</v>
      </c>
      <c r="N2317" s="216"/>
    </row>
    <row r="2318" spans="1:14">
      <c r="A2318" s="217" t="s">
        <v>652</v>
      </c>
      <c r="B2318" s="218" t="s">
        <v>211</v>
      </c>
      <c r="C2318" s="219">
        <v>0</v>
      </c>
      <c r="D2318" s="219">
        <v>0</v>
      </c>
      <c r="E2318" s="219">
        <v>18</v>
      </c>
      <c r="F2318" s="219">
        <v>28</v>
      </c>
      <c r="G2318" s="219">
        <v>27</v>
      </c>
      <c r="H2318" s="219">
        <v>31</v>
      </c>
      <c r="I2318" s="219">
        <v>31</v>
      </c>
      <c r="J2318" s="219">
        <v>29</v>
      </c>
      <c r="K2318" s="219">
        <v>31</v>
      </c>
      <c r="L2318" s="219">
        <v>30</v>
      </c>
      <c r="M2318" s="219">
        <v>10</v>
      </c>
      <c r="N2318" s="220">
        <v>1</v>
      </c>
    </row>
    <row r="2319" spans="1:14" ht="15" thickBot="1">
      <c r="A2319" s="209" t="s">
        <v>651</v>
      </c>
      <c r="B2319" s="210" t="s">
        <v>650</v>
      </c>
      <c r="C2319" s="211">
        <v>20.180645161290318</v>
      </c>
      <c r="D2319" s="211">
        <v>21.287096774193543</v>
      </c>
      <c r="E2319" s="211">
        <v>12.99666666666667</v>
      </c>
      <c r="F2319" s="211">
        <v>8.4580645161290331</v>
      </c>
      <c r="G2319" s="211">
        <v>7.0699999999999985</v>
      </c>
      <c r="H2319" s="211">
        <v>5.3774193548387101</v>
      </c>
      <c r="I2319" s="211">
        <v>0.18064516129032285</v>
      </c>
      <c r="J2319" s="211">
        <v>3.7241379310344827</v>
      </c>
      <c r="K2319" s="211">
        <v>4.490322580645163</v>
      </c>
      <c r="L2319" s="211">
        <v>8.5733333333333324</v>
      </c>
      <c r="M2319" s="211">
        <v>14.532258064516132</v>
      </c>
      <c r="N2319" s="212">
        <v>17.82</v>
      </c>
    </row>
    <row r="2320" spans="1:14">
      <c r="B2320" s="108"/>
      <c r="C2320" s="105"/>
      <c r="D2320" s="105"/>
      <c r="E2320" s="107"/>
      <c r="F2320" s="105"/>
      <c r="G2320" s="105"/>
      <c r="H2320" s="106"/>
      <c r="I2320" s="105"/>
      <c r="J2320" s="105"/>
      <c r="K2320" s="105"/>
      <c r="L2320" s="105"/>
      <c r="M2320" s="105"/>
      <c r="N2320" s="105"/>
    </row>
    <row r="2321" spans="1:14" ht="15" thickBot="1">
      <c r="A2321" s="96" t="s">
        <v>1169</v>
      </c>
      <c r="C2321" s="105"/>
      <c r="D2321" s="105"/>
      <c r="E2321" s="107"/>
      <c r="F2321" s="105"/>
      <c r="G2321" s="105"/>
      <c r="H2321" s="106"/>
      <c r="I2321" s="105"/>
      <c r="J2321" s="105"/>
      <c r="K2321" s="105"/>
      <c r="L2321" s="105"/>
      <c r="M2321" s="105"/>
      <c r="N2321" s="105"/>
    </row>
    <row r="2322" spans="1:14">
      <c r="A2322" s="109"/>
      <c r="B2322" s="233" t="s">
        <v>236</v>
      </c>
      <c r="C2322" s="234" t="s">
        <v>666</v>
      </c>
      <c r="D2322" s="234" t="s">
        <v>666</v>
      </c>
      <c r="E2322" s="234" t="s">
        <v>666</v>
      </c>
      <c r="F2322" s="234" t="s">
        <v>666</v>
      </c>
      <c r="G2322" s="234" t="s">
        <v>666</v>
      </c>
      <c r="H2322" s="234" t="s">
        <v>666</v>
      </c>
      <c r="I2322" s="234" t="s">
        <v>1108</v>
      </c>
      <c r="J2322" s="234" t="s">
        <v>1108</v>
      </c>
      <c r="K2322" s="234" t="s">
        <v>1108</v>
      </c>
      <c r="L2322" s="234" t="s">
        <v>1108</v>
      </c>
      <c r="M2322" s="234" t="s">
        <v>1108</v>
      </c>
      <c r="N2322" s="235" t="s">
        <v>1108</v>
      </c>
    </row>
    <row r="2323" spans="1:14" ht="15" thickBot="1">
      <c r="A2323" s="109"/>
      <c r="B2323" s="238" t="s">
        <v>195</v>
      </c>
      <c r="C2323" s="236" t="s">
        <v>665</v>
      </c>
      <c r="D2323" s="236" t="s">
        <v>664</v>
      </c>
      <c r="E2323" s="236" t="s">
        <v>663</v>
      </c>
      <c r="F2323" s="236" t="s">
        <v>662</v>
      </c>
      <c r="G2323" s="236" t="s">
        <v>661</v>
      </c>
      <c r="H2323" s="236" t="s">
        <v>660</v>
      </c>
      <c r="I2323" s="236" t="s">
        <v>659</v>
      </c>
      <c r="J2323" s="236" t="s">
        <v>658</v>
      </c>
      <c r="K2323" s="236" t="s">
        <v>657</v>
      </c>
      <c r="L2323" s="236" t="s">
        <v>656</v>
      </c>
      <c r="M2323" s="236" t="s">
        <v>655</v>
      </c>
      <c r="N2323" s="237" t="s">
        <v>654</v>
      </c>
    </row>
    <row r="2324" spans="1:14" ht="15" thickBot="1">
      <c r="A2324" s="195" t="s">
        <v>742</v>
      </c>
      <c r="B2324" s="196" t="s">
        <v>653</v>
      </c>
    </row>
    <row r="2325" spans="1:14">
      <c r="A2325" s="201" t="s">
        <v>1074</v>
      </c>
      <c r="B2325" s="202">
        <v>1</v>
      </c>
      <c r="C2325" s="203">
        <v>21.9</v>
      </c>
      <c r="D2325" s="203">
        <v>20.100000000000001</v>
      </c>
      <c r="E2325" s="203">
        <v>22.3</v>
      </c>
      <c r="F2325" s="203">
        <v>6.6</v>
      </c>
      <c r="G2325" s="203">
        <v>3.9</v>
      </c>
      <c r="H2325" s="203">
        <v>6.7</v>
      </c>
      <c r="I2325" s="203">
        <v>-0.6</v>
      </c>
      <c r="J2325" s="203">
        <v>10</v>
      </c>
      <c r="K2325" s="203">
        <v>-1.1000000000000001</v>
      </c>
      <c r="L2325" s="203">
        <v>4</v>
      </c>
      <c r="M2325" s="203">
        <v>12.9</v>
      </c>
      <c r="N2325" s="204">
        <v>17.399999999999999</v>
      </c>
    </row>
    <row r="2326" spans="1:14">
      <c r="A2326" s="205" t="s">
        <v>1074</v>
      </c>
      <c r="B2326" s="197">
        <v>2</v>
      </c>
      <c r="C2326" s="198">
        <v>23.2</v>
      </c>
      <c r="D2326" s="198">
        <v>21.4</v>
      </c>
      <c r="E2326" s="198">
        <v>16.2</v>
      </c>
      <c r="F2326" s="198">
        <v>8.8000000000000007</v>
      </c>
      <c r="G2326" s="198">
        <v>1.8</v>
      </c>
      <c r="H2326" s="198">
        <v>9.6</v>
      </c>
      <c r="I2326" s="198">
        <v>-0.1</v>
      </c>
      <c r="J2326" s="198">
        <v>9.6999999999999993</v>
      </c>
      <c r="K2326" s="198">
        <v>2.6</v>
      </c>
      <c r="L2326" s="198">
        <v>8.5</v>
      </c>
      <c r="M2326" s="198">
        <v>12.2</v>
      </c>
      <c r="N2326" s="206">
        <v>16.899999999999999</v>
      </c>
    </row>
    <row r="2327" spans="1:14">
      <c r="A2327" s="205" t="s">
        <v>1074</v>
      </c>
      <c r="B2327" s="197">
        <v>3</v>
      </c>
      <c r="C2327" s="198">
        <v>25.4</v>
      </c>
      <c r="D2327" s="198">
        <v>22.8</v>
      </c>
      <c r="E2327" s="198">
        <v>15.8</v>
      </c>
      <c r="F2327" s="198">
        <v>10.8</v>
      </c>
      <c r="G2327" s="198">
        <v>1.1000000000000001</v>
      </c>
      <c r="H2327" s="198">
        <v>6.7</v>
      </c>
      <c r="I2327" s="198">
        <v>-4</v>
      </c>
      <c r="J2327" s="198">
        <v>4.2</v>
      </c>
      <c r="K2327" s="198">
        <v>3.1</v>
      </c>
      <c r="L2327" s="198">
        <v>9.6</v>
      </c>
      <c r="M2327" s="198">
        <v>11.8</v>
      </c>
      <c r="N2327" s="206">
        <v>17</v>
      </c>
    </row>
    <row r="2328" spans="1:14">
      <c r="A2328" s="205" t="s">
        <v>1074</v>
      </c>
      <c r="B2328" s="197">
        <v>4</v>
      </c>
      <c r="C2328" s="198">
        <v>26.7</v>
      </c>
      <c r="D2328" s="198">
        <v>26.7</v>
      </c>
      <c r="E2328" s="198">
        <v>15</v>
      </c>
      <c r="F2328" s="198">
        <v>13.1</v>
      </c>
      <c r="G2328" s="198">
        <v>2.9</v>
      </c>
      <c r="H2328" s="198">
        <v>3</v>
      </c>
      <c r="I2328" s="198">
        <v>-5.3</v>
      </c>
      <c r="J2328" s="198">
        <v>3.1</v>
      </c>
      <c r="K2328" s="198">
        <v>2.4</v>
      </c>
      <c r="L2328" s="198">
        <v>12.5</v>
      </c>
      <c r="M2328" s="198">
        <v>8</v>
      </c>
      <c r="N2328" s="206">
        <v>19.8</v>
      </c>
    </row>
    <row r="2329" spans="1:14">
      <c r="A2329" s="205" t="s">
        <v>1074</v>
      </c>
      <c r="B2329" s="197">
        <v>5</v>
      </c>
      <c r="C2329" s="198">
        <v>24.8</v>
      </c>
      <c r="D2329" s="198">
        <v>23.7</v>
      </c>
      <c r="E2329" s="198">
        <v>13.9</v>
      </c>
      <c r="F2329" s="198">
        <v>13.1</v>
      </c>
      <c r="G2329" s="198">
        <v>6.9</v>
      </c>
      <c r="H2329" s="198">
        <v>1.5</v>
      </c>
      <c r="I2329" s="198">
        <v>-4.2</v>
      </c>
      <c r="J2329" s="198">
        <v>3.6</v>
      </c>
      <c r="K2329" s="198">
        <v>3.5</v>
      </c>
      <c r="L2329" s="198">
        <v>16.2</v>
      </c>
      <c r="M2329" s="198">
        <v>11.7</v>
      </c>
      <c r="N2329" s="206">
        <v>19.100000000000001</v>
      </c>
    </row>
    <row r="2330" spans="1:14">
      <c r="A2330" s="205" t="s">
        <v>1074</v>
      </c>
      <c r="B2330" s="197">
        <v>6</v>
      </c>
      <c r="C2330" s="198">
        <v>21.9</v>
      </c>
      <c r="D2330" s="198">
        <v>26.3</v>
      </c>
      <c r="E2330" s="198">
        <v>12.4</v>
      </c>
      <c r="F2330" s="198">
        <v>14</v>
      </c>
      <c r="G2330" s="198">
        <v>7.7</v>
      </c>
      <c r="H2330" s="198">
        <v>5.6</v>
      </c>
      <c r="I2330" s="198">
        <v>-1.8</v>
      </c>
      <c r="J2330" s="198">
        <v>2.7</v>
      </c>
      <c r="K2330" s="198">
        <v>3.5</v>
      </c>
      <c r="L2330" s="198">
        <v>10.9</v>
      </c>
      <c r="M2330" s="198">
        <v>15.5</v>
      </c>
      <c r="N2330" s="206">
        <v>18.7</v>
      </c>
    </row>
    <row r="2331" spans="1:14">
      <c r="A2331" s="205" t="s">
        <v>1074</v>
      </c>
      <c r="B2331" s="197">
        <v>7</v>
      </c>
      <c r="C2331" s="198">
        <v>25.4</v>
      </c>
      <c r="D2331" s="198">
        <v>28.2</v>
      </c>
      <c r="E2331" s="198">
        <v>12.5</v>
      </c>
      <c r="F2331" s="198">
        <v>14.2</v>
      </c>
      <c r="G2331" s="198">
        <v>13.2</v>
      </c>
      <c r="H2331" s="198">
        <v>4.5999999999999996</v>
      </c>
      <c r="I2331" s="198">
        <v>-0.8</v>
      </c>
      <c r="J2331" s="198">
        <v>1.8</v>
      </c>
      <c r="K2331" s="198">
        <v>1.6</v>
      </c>
      <c r="L2331" s="198">
        <v>11.1</v>
      </c>
      <c r="M2331" s="198">
        <v>17.600000000000001</v>
      </c>
      <c r="N2331" s="206">
        <v>18.3</v>
      </c>
    </row>
    <row r="2332" spans="1:14">
      <c r="A2332" s="205" t="s">
        <v>1074</v>
      </c>
      <c r="B2332" s="197">
        <v>8</v>
      </c>
      <c r="C2332" s="198">
        <v>20.6</v>
      </c>
      <c r="D2332" s="198">
        <v>29.1</v>
      </c>
      <c r="E2332" s="198">
        <v>13.2</v>
      </c>
      <c r="F2332" s="198">
        <v>13.4</v>
      </c>
      <c r="G2332" s="198">
        <v>11.7</v>
      </c>
      <c r="H2332" s="198">
        <v>3.8</v>
      </c>
      <c r="I2332" s="198">
        <v>-0.3</v>
      </c>
      <c r="J2332" s="198">
        <v>8.1</v>
      </c>
      <c r="K2332" s="198">
        <v>2.7</v>
      </c>
      <c r="L2332" s="198">
        <v>10.199999999999999</v>
      </c>
      <c r="M2332" s="198">
        <v>16.3</v>
      </c>
      <c r="N2332" s="206">
        <v>20.100000000000001</v>
      </c>
    </row>
    <row r="2333" spans="1:14">
      <c r="A2333" s="205" t="s">
        <v>1074</v>
      </c>
      <c r="B2333" s="197">
        <v>9</v>
      </c>
      <c r="C2333" s="198">
        <v>16.600000000000001</v>
      </c>
      <c r="D2333" s="198">
        <v>25.6</v>
      </c>
      <c r="E2333" s="198">
        <v>13.5</v>
      </c>
      <c r="F2333" s="198">
        <v>11.6</v>
      </c>
      <c r="G2333" s="198">
        <v>14</v>
      </c>
      <c r="H2333" s="198">
        <v>4.8</v>
      </c>
      <c r="I2333" s="198">
        <v>-2.5</v>
      </c>
      <c r="J2333" s="198">
        <v>6.4</v>
      </c>
      <c r="K2333" s="198">
        <v>1.1000000000000001</v>
      </c>
      <c r="L2333" s="198">
        <v>8.5</v>
      </c>
      <c r="M2333" s="198">
        <v>17.8</v>
      </c>
      <c r="N2333" s="206">
        <v>17.399999999999999</v>
      </c>
    </row>
    <row r="2334" spans="1:14">
      <c r="A2334" s="205" t="s">
        <v>1074</v>
      </c>
      <c r="B2334" s="197">
        <v>10</v>
      </c>
      <c r="C2334" s="198">
        <v>15.7</v>
      </c>
      <c r="D2334" s="198">
        <v>28.9</v>
      </c>
      <c r="E2334" s="198">
        <v>10.7</v>
      </c>
      <c r="F2334" s="198">
        <v>8.4</v>
      </c>
      <c r="G2334" s="198">
        <v>16.100000000000001</v>
      </c>
      <c r="H2334" s="198">
        <v>0.6</v>
      </c>
      <c r="I2334" s="198">
        <v>-0.1</v>
      </c>
      <c r="J2334" s="198">
        <v>4.3</v>
      </c>
      <c r="K2334" s="198">
        <v>5.0999999999999996</v>
      </c>
      <c r="L2334" s="198">
        <v>6.9</v>
      </c>
      <c r="M2334" s="198">
        <v>17.5</v>
      </c>
      <c r="N2334" s="206">
        <v>17.3</v>
      </c>
    </row>
    <row r="2335" spans="1:14">
      <c r="A2335" s="205" t="s">
        <v>1074</v>
      </c>
      <c r="B2335" s="197">
        <v>11</v>
      </c>
      <c r="C2335" s="198">
        <v>19.100000000000001</v>
      </c>
      <c r="D2335" s="198">
        <v>28.2</v>
      </c>
      <c r="E2335" s="198">
        <v>11.9</v>
      </c>
      <c r="F2335" s="198">
        <v>4.7</v>
      </c>
      <c r="G2335" s="198">
        <v>12.8</v>
      </c>
      <c r="H2335" s="198">
        <v>2.6</v>
      </c>
      <c r="I2335" s="198">
        <v>1.4</v>
      </c>
      <c r="J2335" s="198">
        <v>4</v>
      </c>
      <c r="K2335" s="198">
        <v>4.3</v>
      </c>
      <c r="L2335" s="198">
        <v>10.3</v>
      </c>
      <c r="M2335" s="198">
        <v>16.399999999999999</v>
      </c>
      <c r="N2335" s="206">
        <v>14.7</v>
      </c>
    </row>
    <row r="2336" spans="1:14">
      <c r="A2336" s="205" t="s">
        <v>1074</v>
      </c>
      <c r="B2336" s="197">
        <v>12</v>
      </c>
      <c r="C2336" s="198">
        <v>20.6</v>
      </c>
      <c r="D2336" s="198">
        <v>26.8</v>
      </c>
      <c r="E2336" s="198">
        <v>14</v>
      </c>
      <c r="F2336" s="198">
        <v>3.1</v>
      </c>
      <c r="G2336" s="198">
        <v>11.9</v>
      </c>
      <c r="H2336" s="198">
        <v>3.8</v>
      </c>
      <c r="I2336" s="198">
        <v>3.4</v>
      </c>
      <c r="J2336" s="198">
        <v>0.6</v>
      </c>
      <c r="K2336" s="198">
        <v>3.5</v>
      </c>
      <c r="L2336" s="198">
        <v>12.7</v>
      </c>
      <c r="M2336" s="198">
        <v>16.899999999999999</v>
      </c>
      <c r="N2336" s="206">
        <v>15.9</v>
      </c>
    </row>
    <row r="2337" spans="1:14">
      <c r="A2337" s="205" t="s">
        <v>1074</v>
      </c>
      <c r="B2337" s="197">
        <v>13</v>
      </c>
      <c r="C2337" s="198">
        <v>18.100000000000001</v>
      </c>
      <c r="D2337" s="198">
        <v>27.6</v>
      </c>
      <c r="E2337" s="198">
        <v>17.3</v>
      </c>
      <c r="F2337" s="198">
        <v>3.1</v>
      </c>
      <c r="G2337" s="198">
        <v>11</v>
      </c>
      <c r="H2337" s="198">
        <v>5.5</v>
      </c>
      <c r="I2337" s="198">
        <v>2.9</v>
      </c>
      <c r="J2337" s="198">
        <v>3</v>
      </c>
      <c r="K2337" s="198">
        <v>3.2</v>
      </c>
      <c r="L2337" s="198">
        <v>11.9</v>
      </c>
      <c r="M2337" s="198">
        <v>15.9</v>
      </c>
      <c r="N2337" s="206">
        <v>17.2</v>
      </c>
    </row>
    <row r="2338" spans="1:14">
      <c r="A2338" s="205" t="s">
        <v>1074</v>
      </c>
      <c r="B2338" s="197">
        <v>14</v>
      </c>
      <c r="C2338" s="198">
        <v>20.2</v>
      </c>
      <c r="D2338" s="198">
        <v>27.9</v>
      </c>
      <c r="E2338" s="198">
        <v>15</v>
      </c>
      <c r="F2338" s="198">
        <v>4.9000000000000004</v>
      </c>
      <c r="G2338" s="198">
        <v>5.6</v>
      </c>
      <c r="H2338" s="198">
        <v>0.7</v>
      </c>
      <c r="I2338" s="198">
        <v>1.1000000000000001</v>
      </c>
      <c r="J2338" s="198">
        <v>4.2</v>
      </c>
      <c r="K2338" s="198">
        <v>3.9</v>
      </c>
      <c r="L2338" s="198">
        <v>10.1</v>
      </c>
      <c r="M2338" s="198">
        <v>11</v>
      </c>
      <c r="N2338" s="206">
        <v>18</v>
      </c>
    </row>
    <row r="2339" spans="1:14">
      <c r="A2339" s="205" t="s">
        <v>1074</v>
      </c>
      <c r="B2339" s="197">
        <v>15</v>
      </c>
      <c r="C2339" s="198">
        <v>19.5</v>
      </c>
      <c r="D2339" s="198">
        <v>22.8</v>
      </c>
      <c r="E2339" s="198">
        <v>14.4</v>
      </c>
      <c r="F2339" s="198">
        <v>8.9</v>
      </c>
      <c r="G2339" s="198">
        <v>11.3</v>
      </c>
      <c r="H2339" s="198">
        <v>3.2</v>
      </c>
      <c r="I2339" s="198">
        <v>0.1</v>
      </c>
      <c r="J2339" s="198">
        <v>5.6</v>
      </c>
      <c r="K2339" s="198">
        <v>3.8</v>
      </c>
      <c r="L2339" s="198">
        <v>8.1</v>
      </c>
      <c r="M2339" s="198">
        <v>7.9</v>
      </c>
      <c r="N2339" s="206">
        <v>16.100000000000001</v>
      </c>
    </row>
    <row r="2340" spans="1:14">
      <c r="A2340" s="205" t="s">
        <v>1074</v>
      </c>
      <c r="B2340" s="197">
        <v>16</v>
      </c>
      <c r="C2340" s="198">
        <v>21.9</v>
      </c>
      <c r="D2340" s="198">
        <v>19.8</v>
      </c>
      <c r="E2340" s="198">
        <v>15.9</v>
      </c>
      <c r="F2340" s="198">
        <v>7.6</v>
      </c>
      <c r="G2340" s="198">
        <v>11.8</v>
      </c>
      <c r="H2340" s="198">
        <v>4.8</v>
      </c>
      <c r="I2340" s="198">
        <v>-0.6</v>
      </c>
      <c r="J2340" s="198">
        <v>0.8</v>
      </c>
      <c r="K2340" s="198">
        <v>3.6</v>
      </c>
      <c r="L2340" s="198">
        <v>11.9</v>
      </c>
      <c r="M2340" s="198">
        <v>9.4</v>
      </c>
      <c r="N2340" s="206">
        <v>17.3</v>
      </c>
    </row>
    <row r="2341" spans="1:14">
      <c r="A2341" s="205" t="s">
        <v>1074</v>
      </c>
      <c r="B2341" s="197">
        <v>17</v>
      </c>
      <c r="C2341" s="198">
        <v>25.4</v>
      </c>
      <c r="D2341" s="198">
        <v>17.8</v>
      </c>
      <c r="E2341" s="198">
        <v>18.100000000000001</v>
      </c>
      <c r="F2341" s="198">
        <v>7.3</v>
      </c>
      <c r="G2341" s="198">
        <v>12</v>
      </c>
      <c r="H2341" s="198">
        <v>6.2</v>
      </c>
      <c r="I2341" s="198">
        <v>-1.1000000000000001</v>
      </c>
      <c r="J2341" s="198">
        <v>-0.1</v>
      </c>
      <c r="K2341" s="198">
        <v>3.3</v>
      </c>
      <c r="L2341" s="198">
        <v>9.4</v>
      </c>
      <c r="M2341" s="198">
        <v>10.3</v>
      </c>
      <c r="N2341" s="206">
        <v>15.4</v>
      </c>
    </row>
    <row r="2342" spans="1:14">
      <c r="A2342" s="205" t="s">
        <v>1074</v>
      </c>
      <c r="B2342" s="197">
        <v>18</v>
      </c>
      <c r="C2342" s="198">
        <v>25.4</v>
      </c>
      <c r="D2342" s="198">
        <v>15.6</v>
      </c>
      <c r="E2342" s="198">
        <v>14.3</v>
      </c>
      <c r="F2342" s="198">
        <v>6.9</v>
      </c>
      <c r="G2342" s="198">
        <v>12.3</v>
      </c>
      <c r="H2342" s="198">
        <v>5.9</v>
      </c>
      <c r="I2342" s="198">
        <v>-6.2</v>
      </c>
      <c r="J2342" s="198">
        <v>1.6</v>
      </c>
      <c r="K2342" s="198">
        <v>4.8</v>
      </c>
      <c r="L2342" s="198">
        <v>8.5</v>
      </c>
      <c r="M2342" s="198">
        <v>12.7</v>
      </c>
      <c r="N2342" s="206">
        <v>18</v>
      </c>
    </row>
    <row r="2343" spans="1:14">
      <c r="A2343" s="205" t="s">
        <v>1074</v>
      </c>
      <c r="B2343" s="197">
        <v>19</v>
      </c>
      <c r="C2343" s="198">
        <v>23.4</v>
      </c>
      <c r="D2343" s="198">
        <v>16.399999999999999</v>
      </c>
      <c r="E2343" s="198">
        <v>15.5</v>
      </c>
      <c r="F2343" s="198">
        <v>6.7</v>
      </c>
      <c r="G2343" s="198">
        <v>10.8</v>
      </c>
      <c r="H2343" s="198">
        <v>6.2</v>
      </c>
      <c r="I2343" s="198">
        <v>-8</v>
      </c>
      <c r="J2343" s="198">
        <v>1.3</v>
      </c>
      <c r="K2343" s="198">
        <v>5</v>
      </c>
      <c r="L2343" s="198">
        <v>8.6</v>
      </c>
      <c r="M2343" s="198">
        <v>15.6</v>
      </c>
      <c r="N2343" s="206">
        <v>17.8</v>
      </c>
    </row>
    <row r="2344" spans="1:14">
      <c r="A2344" s="205" t="s">
        <v>1074</v>
      </c>
      <c r="B2344" s="197">
        <v>20</v>
      </c>
      <c r="C2344" s="198">
        <v>21.8</v>
      </c>
      <c r="D2344" s="198">
        <v>17.600000000000001</v>
      </c>
      <c r="E2344" s="198">
        <v>13.4</v>
      </c>
      <c r="F2344" s="198">
        <v>6.9</v>
      </c>
      <c r="G2344" s="198">
        <v>6.4</v>
      </c>
      <c r="H2344" s="198">
        <v>4.5</v>
      </c>
      <c r="I2344" s="198">
        <v>-3.2</v>
      </c>
      <c r="J2344" s="198">
        <v>2</v>
      </c>
      <c r="K2344" s="198">
        <v>5.3</v>
      </c>
      <c r="L2344" s="198">
        <v>7.3</v>
      </c>
      <c r="M2344" s="198">
        <v>17.3</v>
      </c>
      <c r="N2344" s="206">
        <v>18.7</v>
      </c>
    </row>
    <row r="2345" spans="1:14">
      <c r="A2345" s="205" t="s">
        <v>1074</v>
      </c>
      <c r="B2345" s="197">
        <v>21</v>
      </c>
      <c r="C2345" s="198">
        <v>25.2</v>
      </c>
      <c r="D2345" s="198">
        <v>18.3</v>
      </c>
      <c r="E2345" s="198">
        <v>11.3</v>
      </c>
      <c r="F2345" s="198">
        <v>8</v>
      </c>
      <c r="G2345" s="198">
        <v>3.2</v>
      </c>
      <c r="H2345" s="198">
        <v>5</v>
      </c>
      <c r="I2345" s="198">
        <v>-6.6</v>
      </c>
      <c r="J2345" s="198">
        <v>11.9</v>
      </c>
      <c r="K2345" s="198">
        <v>6.5</v>
      </c>
      <c r="L2345" s="198">
        <v>9.4</v>
      </c>
      <c r="M2345" s="198">
        <v>17.100000000000001</v>
      </c>
      <c r="N2345" s="206">
        <v>17.600000000000001</v>
      </c>
    </row>
    <row r="2346" spans="1:14">
      <c r="A2346" s="205" t="s">
        <v>1074</v>
      </c>
      <c r="B2346" s="197">
        <v>22</v>
      </c>
      <c r="C2346" s="198">
        <v>26.8</v>
      </c>
      <c r="D2346" s="198">
        <v>17.5</v>
      </c>
      <c r="E2346" s="198">
        <v>13</v>
      </c>
      <c r="F2346" s="198">
        <v>9.1</v>
      </c>
      <c r="G2346" s="198">
        <v>0.9</v>
      </c>
      <c r="H2346" s="198">
        <v>9.6</v>
      </c>
      <c r="I2346" s="198">
        <v>-9.6</v>
      </c>
      <c r="J2346" s="198">
        <v>10.6</v>
      </c>
      <c r="K2346" s="198">
        <v>6.2</v>
      </c>
      <c r="L2346" s="198">
        <v>11</v>
      </c>
      <c r="M2346" s="198">
        <v>22.5</v>
      </c>
      <c r="N2346" s="206">
        <v>20.399999999999999</v>
      </c>
    </row>
    <row r="2347" spans="1:14">
      <c r="A2347" s="205" t="s">
        <v>1074</v>
      </c>
      <c r="B2347" s="197">
        <v>23</v>
      </c>
      <c r="C2347" s="198">
        <v>22.2</v>
      </c>
      <c r="D2347" s="198">
        <v>19.600000000000001</v>
      </c>
      <c r="E2347" s="198">
        <v>11.5</v>
      </c>
      <c r="F2347" s="198">
        <v>8</v>
      </c>
      <c r="G2347" s="198">
        <v>0.6</v>
      </c>
      <c r="H2347" s="198">
        <v>5.5</v>
      </c>
      <c r="I2347" s="198">
        <v>-1.4</v>
      </c>
      <c r="J2347" s="198">
        <v>2.7</v>
      </c>
      <c r="K2347" s="198">
        <v>5.9</v>
      </c>
      <c r="L2347" s="198">
        <v>6.4</v>
      </c>
      <c r="M2347" s="198">
        <v>18.100000000000001</v>
      </c>
      <c r="N2347" s="206">
        <v>24.3</v>
      </c>
    </row>
    <row r="2348" spans="1:14">
      <c r="A2348" s="205" t="s">
        <v>1074</v>
      </c>
      <c r="B2348" s="197">
        <v>24</v>
      </c>
      <c r="C2348" s="198">
        <v>22.6</v>
      </c>
      <c r="D2348" s="198">
        <v>21.2</v>
      </c>
      <c r="E2348" s="198">
        <v>10.199999999999999</v>
      </c>
      <c r="F2348" s="198">
        <v>5.4</v>
      </c>
      <c r="G2348" s="198">
        <v>-0.8</v>
      </c>
      <c r="H2348" s="198">
        <v>3.7</v>
      </c>
      <c r="I2348" s="198">
        <v>2.7</v>
      </c>
      <c r="J2348" s="198">
        <v>0.8</v>
      </c>
      <c r="K2348" s="198">
        <v>5.5</v>
      </c>
      <c r="L2348" s="198">
        <v>3.5</v>
      </c>
      <c r="M2348" s="198">
        <v>15.7</v>
      </c>
      <c r="N2348" s="206">
        <v>25.8</v>
      </c>
    </row>
    <row r="2349" spans="1:14">
      <c r="A2349" s="205" t="s">
        <v>1074</v>
      </c>
      <c r="B2349" s="197">
        <v>25</v>
      </c>
      <c r="C2349" s="198">
        <v>21.4</v>
      </c>
      <c r="D2349" s="198">
        <v>15.7</v>
      </c>
      <c r="E2349" s="198">
        <v>14.1</v>
      </c>
      <c r="F2349" s="198">
        <v>9.4</v>
      </c>
      <c r="G2349" s="198">
        <v>1</v>
      </c>
      <c r="H2349" s="198">
        <v>7.1</v>
      </c>
      <c r="I2349" s="198">
        <v>6.6</v>
      </c>
      <c r="J2349" s="198">
        <v>-0.2</v>
      </c>
      <c r="K2349" s="198">
        <v>5.3</v>
      </c>
      <c r="L2349" s="198">
        <v>4.8</v>
      </c>
      <c r="M2349" s="198">
        <v>15.7</v>
      </c>
      <c r="N2349" s="206">
        <v>22.1</v>
      </c>
    </row>
    <row r="2350" spans="1:14">
      <c r="A2350" s="205" t="s">
        <v>1074</v>
      </c>
      <c r="B2350" s="197">
        <v>26</v>
      </c>
      <c r="C2350" s="198">
        <v>17.100000000000001</v>
      </c>
      <c r="D2350" s="198">
        <v>17.2</v>
      </c>
      <c r="E2350" s="198">
        <v>13.2</v>
      </c>
      <c r="F2350" s="198">
        <v>10.199999999999999</v>
      </c>
      <c r="G2350" s="198">
        <v>2.6</v>
      </c>
      <c r="H2350" s="198">
        <v>8.9</v>
      </c>
      <c r="I2350" s="198">
        <v>3.8</v>
      </c>
      <c r="J2350" s="198">
        <v>0.4</v>
      </c>
      <c r="K2350" s="198">
        <v>6.1</v>
      </c>
      <c r="L2350" s="198">
        <v>4.3</v>
      </c>
      <c r="M2350" s="198">
        <v>16.7</v>
      </c>
      <c r="N2350" s="206">
        <v>19.5</v>
      </c>
    </row>
    <row r="2351" spans="1:14">
      <c r="A2351" s="205" t="s">
        <v>1074</v>
      </c>
      <c r="B2351" s="197">
        <v>27</v>
      </c>
      <c r="C2351" s="198">
        <v>18.399999999999999</v>
      </c>
      <c r="D2351" s="198">
        <v>18.7</v>
      </c>
      <c r="E2351" s="198">
        <v>9.3000000000000007</v>
      </c>
      <c r="F2351" s="198">
        <v>9.1999999999999993</v>
      </c>
      <c r="G2351" s="198">
        <v>0.2</v>
      </c>
      <c r="H2351" s="198">
        <v>5.5</v>
      </c>
      <c r="I2351" s="198">
        <v>9.9</v>
      </c>
      <c r="J2351" s="198">
        <v>0.8</v>
      </c>
      <c r="K2351" s="198">
        <v>8.1999999999999993</v>
      </c>
      <c r="L2351" s="198">
        <v>5.7</v>
      </c>
      <c r="M2351" s="198">
        <v>17.399999999999999</v>
      </c>
      <c r="N2351" s="206">
        <v>18.2</v>
      </c>
    </row>
    <row r="2352" spans="1:14">
      <c r="A2352" s="205" t="s">
        <v>1074</v>
      </c>
      <c r="B2352" s="197">
        <v>28</v>
      </c>
      <c r="C2352" s="198">
        <v>18.600000000000001</v>
      </c>
      <c r="D2352" s="198">
        <v>21.2</v>
      </c>
      <c r="E2352" s="198">
        <v>9.1</v>
      </c>
      <c r="F2352" s="198">
        <v>8.8000000000000007</v>
      </c>
      <c r="G2352" s="198">
        <v>-0.2</v>
      </c>
      <c r="H2352" s="198">
        <v>8.4</v>
      </c>
      <c r="I2352" s="198">
        <v>5.5</v>
      </c>
      <c r="J2352" s="198">
        <v>3.1</v>
      </c>
      <c r="K2352" s="198">
        <v>9.6999999999999993</v>
      </c>
      <c r="L2352" s="198">
        <v>6.1</v>
      </c>
      <c r="M2352" s="198">
        <v>19.3</v>
      </c>
      <c r="N2352" s="206">
        <v>18.7</v>
      </c>
    </row>
    <row r="2353" spans="1:14">
      <c r="A2353" s="205" t="s">
        <v>1074</v>
      </c>
      <c r="B2353" s="197">
        <v>29</v>
      </c>
      <c r="C2353" s="198">
        <v>15.6</v>
      </c>
      <c r="D2353" s="198">
        <v>21.5</v>
      </c>
      <c r="E2353" s="198">
        <v>10.1</v>
      </c>
      <c r="F2353" s="198">
        <v>9.5</v>
      </c>
      <c r="G2353" s="198">
        <v>4.9000000000000004</v>
      </c>
      <c r="H2353" s="198">
        <v>5</v>
      </c>
      <c r="I2353" s="198">
        <v>5.5</v>
      </c>
      <c r="J2353" s="198">
        <v>1.1000000000000001</v>
      </c>
      <c r="K2353" s="198">
        <v>8.1</v>
      </c>
      <c r="L2353" s="198">
        <v>6.7</v>
      </c>
      <c r="M2353" s="198">
        <v>20.8</v>
      </c>
      <c r="N2353" s="206">
        <v>19.8</v>
      </c>
    </row>
    <row r="2354" spans="1:14">
      <c r="A2354" s="205" t="s">
        <v>1074</v>
      </c>
      <c r="B2354" s="197">
        <v>30</v>
      </c>
      <c r="C2354" s="198">
        <v>16.8</v>
      </c>
      <c r="D2354" s="198">
        <v>24.1</v>
      </c>
      <c r="E2354" s="198">
        <v>10</v>
      </c>
      <c r="F2354" s="198">
        <v>9.4</v>
      </c>
      <c r="G2354" s="198">
        <v>6.2</v>
      </c>
      <c r="H2354" s="198">
        <v>1.6</v>
      </c>
      <c r="I2354" s="198">
        <v>7</v>
      </c>
      <c r="J2354" s="198"/>
      <c r="K2354" s="198">
        <v>8.1999999999999993</v>
      </c>
      <c r="L2354" s="198">
        <v>10.9</v>
      </c>
      <c r="M2354" s="198">
        <v>18.600000000000001</v>
      </c>
      <c r="N2354" s="206">
        <v>18.5</v>
      </c>
    </row>
    <row r="2355" spans="1:14" ht="15" thickBot="1">
      <c r="A2355" s="213" t="s">
        <v>1074</v>
      </c>
      <c r="B2355" s="214">
        <v>31</v>
      </c>
      <c r="C2355" s="215">
        <v>16.8</v>
      </c>
      <c r="D2355" s="215">
        <v>25.2</v>
      </c>
      <c r="E2355" s="215"/>
      <c r="F2355" s="215">
        <v>9</v>
      </c>
      <c r="G2355" s="215"/>
      <c r="H2355" s="215">
        <v>-2.2000000000000002</v>
      </c>
      <c r="I2355" s="215">
        <v>3.8</v>
      </c>
      <c r="J2355" s="215"/>
      <c r="K2355" s="215">
        <v>8.8000000000000007</v>
      </c>
      <c r="L2355" s="215"/>
      <c r="M2355" s="215">
        <v>16.600000000000001</v>
      </c>
      <c r="N2355" s="216"/>
    </row>
    <row r="2356" spans="1:14">
      <c r="A2356" s="217" t="s">
        <v>652</v>
      </c>
      <c r="B2356" s="218" t="s">
        <v>211</v>
      </c>
      <c r="C2356" s="219">
        <v>0</v>
      </c>
      <c r="D2356" s="219">
        <v>0</v>
      </c>
      <c r="E2356" s="219">
        <v>12</v>
      </c>
      <c r="F2356" s="219">
        <v>26</v>
      </c>
      <c r="G2356" s="219">
        <v>28</v>
      </c>
      <c r="H2356" s="219">
        <v>31</v>
      </c>
      <c r="I2356" s="219">
        <v>31</v>
      </c>
      <c r="J2356" s="219">
        <v>29</v>
      </c>
      <c r="K2356" s="219">
        <v>31</v>
      </c>
      <c r="L2356" s="219">
        <v>30</v>
      </c>
      <c r="M2356" s="219">
        <v>10</v>
      </c>
      <c r="N2356" s="220">
        <v>1</v>
      </c>
    </row>
    <row r="2357" spans="1:14" ht="15" thickBot="1">
      <c r="A2357" s="209" t="s">
        <v>651</v>
      </c>
      <c r="B2357" s="210" t="s">
        <v>650</v>
      </c>
      <c r="C2357" s="211">
        <v>21.261290322580638</v>
      </c>
      <c r="D2357" s="211">
        <v>22.370967741935495</v>
      </c>
      <c r="E2357" s="211">
        <v>13.570000000000002</v>
      </c>
      <c r="F2357" s="211">
        <v>8.7129032258064516</v>
      </c>
      <c r="G2357" s="211">
        <v>6.7933333333333339</v>
      </c>
      <c r="H2357" s="211">
        <v>4.7870967741935484</v>
      </c>
      <c r="I2357" s="211">
        <v>-8.7096774193548387E-2</v>
      </c>
      <c r="J2357" s="211">
        <v>3.7275862068965511</v>
      </c>
      <c r="K2357" s="211">
        <v>4.6354838709677413</v>
      </c>
      <c r="L2357" s="211">
        <v>8.8666666666666671</v>
      </c>
      <c r="M2357" s="211">
        <v>15.264516129032261</v>
      </c>
      <c r="N2357" s="212">
        <v>18.533333333333335</v>
      </c>
    </row>
    <row r="2358" spans="1:14">
      <c r="B2358" s="108"/>
      <c r="C2358" s="105"/>
      <c r="D2358" s="105"/>
      <c r="E2358" s="107"/>
      <c r="F2358" s="105"/>
      <c r="G2358" s="105"/>
      <c r="H2358" s="106"/>
      <c r="I2358" s="105"/>
      <c r="J2358" s="105"/>
      <c r="K2358" s="105"/>
      <c r="L2358" s="105"/>
      <c r="M2358" s="105"/>
      <c r="N2358" s="105"/>
    </row>
    <row r="2359" spans="1:14" ht="15" thickBot="1">
      <c r="A2359" s="96" t="s">
        <v>1170</v>
      </c>
      <c r="C2359" s="105"/>
      <c r="D2359" s="105"/>
      <c r="E2359" s="107"/>
      <c r="F2359" s="105"/>
      <c r="G2359" s="105"/>
      <c r="H2359" s="106"/>
      <c r="I2359" s="105"/>
      <c r="J2359" s="105"/>
      <c r="K2359" s="105"/>
      <c r="L2359" s="105"/>
      <c r="M2359" s="105"/>
      <c r="N2359" s="105"/>
    </row>
    <row r="2360" spans="1:14">
      <c r="A2360" s="109"/>
      <c r="B2360" s="233" t="s">
        <v>236</v>
      </c>
      <c r="C2360" s="234" t="s">
        <v>666</v>
      </c>
      <c r="D2360" s="234" t="s">
        <v>666</v>
      </c>
      <c r="E2360" s="234" t="s">
        <v>666</v>
      </c>
      <c r="F2360" s="234" t="s">
        <v>666</v>
      </c>
      <c r="G2360" s="234" t="s">
        <v>666</v>
      </c>
      <c r="H2360" s="234" t="s">
        <v>666</v>
      </c>
      <c r="I2360" s="234" t="s">
        <v>1108</v>
      </c>
      <c r="J2360" s="234" t="s">
        <v>1108</v>
      </c>
      <c r="K2360" s="234" t="s">
        <v>1108</v>
      </c>
      <c r="L2360" s="234" t="s">
        <v>1108</v>
      </c>
      <c r="M2360" s="234" t="s">
        <v>1108</v>
      </c>
      <c r="N2360" s="235" t="s">
        <v>1108</v>
      </c>
    </row>
    <row r="2361" spans="1:14" ht="15" thickBot="1">
      <c r="A2361" s="109"/>
      <c r="B2361" s="238" t="s">
        <v>195</v>
      </c>
      <c r="C2361" s="236" t="s">
        <v>665</v>
      </c>
      <c r="D2361" s="236" t="s">
        <v>664</v>
      </c>
      <c r="E2361" s="236" t="s">
        <v>663</v>
      </c>
      <c r="F2361" s="236" t="s">
        <v>662</v>
      </c>
      <c r="G2361" s="236" t="s">
        <v>661</v>
      </c>
      <c r="H2361" s="236" t="s">
        <v>660</v>
      </c>
      <c r="I2361" s="236" t="s">
        <v>659</v>
      </c>
      <c r="J2361" s="236" t="s">
        <v>658</v>
      </c>
      <c r="K2361" s="236" t="s">
        <v>657</v>
      </c>
      <c r="L2361" s="236" t="s">
        <v>656</v>
      </c>
      <c r="M2361" s="236" t="s">
        <v>655</v>
      </c>
      <c r="N2361" s="237" t="s">
        <v>654</v>
      </c>
    </row>
    <row r="2362" spans="1:14" ht="15" thickBot="1">
      <c r="A2362" s="195" t="s">
        <v>742</v>
      </c>
      <c r="B2362" s="196" t="s">
        <v>653</v>
      </c>
    </row>
    <row r="2363" spans="1:14">
      <c r="A2363" s="201" t="s">
        <v>1079</v>
      </c>
      <c r="B2363" s="202">
        <v>1</v>
      </c>
      <c r="C2363" s="203">
        <v>21</v>
      </c>
      <c r="D2363" s="203">
        <v>20.6</v>
      </c>
      <c r="E2363" s="203">
        <v>23.5</v>
      </c>
      <c r="F2363" s="203">
        <v>8.6</v>
      </c>
      <c r="G2363" s="203">
        <v>5.0999999999999996</v>
      </c>
      <c r="H2363" s="203">
        <v>6.2</v>
      </c>
      <c r="I2363" s="203">
        <v>-0.4</v>
      </c>
      <c r="J2363" s="203">
        <v>10</v>
      </c>
      <c r="K2363" s="203">
        <v>-1</v>
      </c>
      <c r="L2363" s="203">
        <v>3.8</v>
      </c>
      <c r="M2363" s="203">
        <v>11.9</v>
      </c>
      <c r="N2363" s="204">
        <v>16.8</v>
      </c>
    </row>
    <row r="2364" spans="1:14">
      <c r="A2364" s="205" t="s">
        <v>1079</v>
      </c>
      <c r="B2364" s="197">
        <v>2</v>
      </c>
      <c r="C2364" s="198">
        <v>21.6</v>
      </c>
      <c r="D2364" s="198">
        <v>21.6</v>
      </c>
      <c r="E2364" s="198">
        <v>15.8</v>
      </c>
      <c r="F2364" s="198">
        <v>9.9</v>
      </c>
      <c r="G2364" s="198">
        <v>3</v>
      </c>
      <c r="H2364" s="198">
        <v>8.6</v>
      </c>
      <c r="I2364" s="198">
        <v>-1</v>
      </c>
      <c r="J2364" s="198">
        <v>10.9</v>
      </c>
      <c r="K2364" s="198">
        <v>2.8</v>
      </c>
      <c r="L2364" s="198">
        <v>6.7</v>
      </c>
      <c r="M2364" s="198">
        <v>11.6</v>
      </c>
      <c r="N2364" s="206">
        <v>16.2</v>
      </c>
    </row>
    <row r="2365" spans="1:14">
      <c r="A2365" s="205" t="s">
        <v>1079</v>
      </c>
      <c r="B2365" s="197">
        <v>3</v>
      </c>
      <c r="C2365" s="198">
        <v>24</v>
      </c>
      <c r="D2365" s="198">
        <v>21.9</v>
      </c>
      <c r="E2365" s="198">
        <v>15.8</v>
      </c>
      <c r="F2365" s="198">
        <v>12.8</v>
      </c>
      <c r="G2365" s="198">
        <v>1.6</v>
      </c>
      <c r="H2365" s="198">
        <v>4.9000000000000004</v>
      </c>
      <c r="I2365" s="198">
        <v>-4.8</v>
      </c>
      <c r="J2365" s="198">
        <v>3.3</v>
      </c>
      <c r="K2365" s="198">
        <v>2.2999999999999998</v>
      </c>
      <c r="L2365" s="198">
        <v>10.4</v>
      </c>
      <c r="M2365" s="198">
        <v>11.5</v>
      </c>
      <c r="N2365" s="206">
        <v>16.2</v>
      </c>
    </row>
    <row r="2366" spans="1:14">
      <c r="A2366" s="205" t="s">
        <v>1079</v>
      </c>
      <c r="B2366" s="197">
        <v>4</v>
      </c>
      <c r="C2366" s="198">
        <v>25.4</v>
      </c>
      <c r="D2366" s="198">
        <v>26.1</v>
      </c>
      <c r="E2366" s="198">
        <v>15.2</v>
      </c>
      <c r="F2366" s="198">
        <v>13.8</v>
      </c>
      <c r="G2366" s="198">
        <v>2.6</v>
      </c>
      <c r="H2366" s="198">
        <v>5.2</v>
      </c>
      <c r="I2366" s="198">
        <v>-6</v>
      </c>
      <c r="J2366" s="198">
        <v>2.1</v>
      </c>
      <c r="K2366" s="198">
        <v>2</v>
      </c>
      <c r="L2366" s="198">
        <v>12.7</v>
      </c>
      <c r="M2366" s="198">
        <v>7.2</v>
      </c>
      <c r="N2366" s="206">
        <v>19.3</v>
      </c>
    </row>
    <row r="2367" spans="1:14">
      <c r="A2367" s="205" t="s">
        <v>1079</v>
      </c>
      <c r="B2367" s="197">
        <v>5</v>
      </c>
      <c r="C2367" s="198">
        <v>24.9</v>
      </c>
      <c r="D2367" s="198">
        <v>23.5</v>
      </c>
      <c r="E2367" s="198">
        <v>14.4</v>
      </c>
      <c r="F2367" s="198">
        <v>13.3</v>
      </c>
      <c r="G2367" s="198">
        <v>8.9</v>
      </c>
      <c r="H2367" s="198">
        <v>6.1</v>
      </c>
      <c r="I2367" s="198">
        <v>-5.0999999999999996</v>
      </c>
      <c r="J2367" s="198">
        <v>3.3</v>
      </c>
      <c r="K2367" s="198">
        <v>2.9</v>
      </c>
      <c r="L2367" s="198">
        <v>16.899999999999999</v>
      </c>
      <c r="M2367" s="198">
        <v>11.7</v>
      </c>
      <c r="N2367" s="206">
        <v>18.2</v>
      </c>
    </row>
    <row r="2368" spans="1:14">
      <c r="A2368" s="205" t="s">
        <v>1079</v>
      </c>
      <c r="B2368" s="197">
        <v>6</v>
      </c>
      <c r="C2368" s="198">
        <v>20.2</v>
      </c>
      <c r="D2368" s="198">
        <v>26</v>
      </c>
      <c r="E2368" s="198">
        <v>11.1</v>
      </c>
      <c r="F2368" s="198">
        <v>13.5</v>
      </c>
      <c r="G2368" s="198">
        <v>7.1</v>
      </c>
      <c r="H2368" s="198">
        <v>7.9</v>
      </c>
      <c r="I2368" s="198">
        <v>-3</v>
      </c>
      <c r="J2368" s="198">
        <v>4.0999999999999996</v>
      </c>
      <c r="K2368" s="198">
        <v>3</v>
      </c>
      <c r="L2368" s="198">
        <v>11.6</v>
      </c>
      <c r="M2368" s="198">
        <v>14.8</v>
      </c>
      <c r="N2368" s="206">
        <v>18.5</v>
      </c>
    </row>
    <row r="2369" spans="1:14">
      <c r="A2369" s="205" t="s">
        <v>1079</v>
      </c>
      <c r="B2369" s="197">
        <v>7</v>
      </c>
      <c r="C2369" s="198">
        <v>25.6</v>
      </c>
      <c r="D2369" s="198">
        <v>28.1</v>
      </c>
      <c r="E2369" s="198">
        <v>11.5</v>
      </c>
      <c r="F2369" s="198">
        <v>13.9</v>
      </c>
      <c r="G2369" s="198">
        <v>14.9</v>
      </c>
      <c r="H2369" s="198">
        <v>6.3</v>
      </c>
      <c r="I2369" s="198">
        <v>-1.6</v>
      </c>
      <c r="J2369" s="198">
        <v>1.7</v>
      </c>
      <c r="K2369" s="198">
        <v>1.9</v>
      </c>
      <c r="L2369" s="198">
        <v>10.5</v>
      </c>
      <c r="M2369" s="198">
        <v>14.9</v>
      </c>
      <c r="N2369" s="206">
        <v>17.7</v>
      </c>
    </row>
    <row r="2370" spans="1:14">
      <c r="A2370" s="205" t="s">
        <v>1079</v>
      </c>
      <c r="B2370" s="197">
        <v>8</v>
      </c>
      <c r="C2370" s="198">
        <v>19.5</v>
      </c>
      <c r="D2370" s="198">
        <v>29.1</v>
      </c>
      <c r="E2370" s="198">
        <v>13</v>
      </c>
      <c r="F2370" s="198">
        <v>12.9</v>
      </c>
      <c r="G2370" s="198">
        <v>13.2</v>
      </c>
      <c r="H2370" s="198">
        <v>2.6</v>
      </c>
      <c r="I2370" s="198">
        <v>2.8</v>
      </c>
      <c r="J2370" s="198">
        <v>7.7</v>
      </c>
      <c r="K2370" s="198">
        <v>1.2</v>
      </c>
      <c r="L2370" s="198">
        <v>9.1999999999999993</v>
      </c>
      <c r="M2370" s="198">
        <v>14.4</v>
      </c>
      <c r="N2370" s="206">
        <v>19.5</v>
      </c>
    </row>
    <row r="2371" spans="1:14">
      <c r="A2371" s="205" t="s">
        <v>1079</v>
      </c>
      <c r="B2371" s="197">
        <v>9</v>
      </c>
      <c r="C2371" s="198">
        <v>15.1</v>
      </c>
      <c r="D2371" s="198">
        <v>24.7</v>
      </c>
      <c r="E2371" s="198">
        <v>12.3</v>
      </c>
      <c r="F2371" s="198">
        <v>11</v>
      </c>
      <c r="G2371" s="198">
        <v>14.7</v>
      </c>
      <c r="H2371" s="198">
        <v>3.7</v>
      </c>
      <c r="I2371" s="198">
        <v>-2.8</v>
      </c>
      <c r="J2371" s="198">
        <v>8.1</v>
      </c>
      <c r="K2371" s="198">
        <v>-0.2</v>
      </c>
      <c r="L2371" s="198">
        <v>7.3</v>
      </c>
      <c r="M2371" s="198">
        <v>16.3</v>
      </c>
      <c r="N2371" s="206">
        <v>16.2</v>
      </c>
    </row>
    <row r="2372" spans="1:14">
      <c r="A2372" s="205" t="s">
        <v>1079</v>
      </c>
      <c r="B2372" s="197">
        <v>10</v>
      </c>
      <c r="C2372" s="198">
        <v>14</v>
      </c>
      <c r="D2372" s="198">
        <v>26.8</v>
      </c>
      <c r="E2372" s="198">
        <v>10.6</v>
      </c>
      <c r="F2372" s="198">
        <v>8</v>
      </c>
      <c r="G2372" s="198">
        <v>14.9</v>
      </c>
      <c r="H2372" s="198">
        <v>1.2</v>
      </c>
      <c r="I2372" s="198">
        <v>-0.4</v>
      </c>
      <c r="J2372" s="198">
        <v>3.4</v>
      </c>
      <c r="K2372" s="198">
        <v>4.4000000000000004</v>
      </c>
      <c r="L2372" s="198">
        <v>6.3</v>
      </c>
      <c r="M2372" s="198">
        <v>15.5</v>
      </c>
      <c r="N2372" s="206">
        <v>15.8</v>
      </c>
    </row>
    <row r="2373" spans="1:14">
      <c r="A2373" s="205" t="s">
        <v>1079</v>
      </c>
      <c r="B2373" s="197">
        <v>11</v>
      </c>
      <c r="C2373" s="198">
        <v>17</v>
      </c>
      <c r="D2373" s="198">
        <v>27</v>
      </c>
      <c r="E2373" s="198">
        <v>11.9</v>
      </c>
      <c r="F2373" s="198">
        <v>3.7</v>
      </c>
      <c r="G2373" s="198">
        <v>13.2</v>
      </c>
      <c r="H2373" s="198">
        <v>3.1</v>
      </c>
      <c r="I2373" s="198">
        <v>1.3</v>
      </c>
      <c r="J2373" s="198">
        <v>3.2</v>
      </c>
      <c r="K2373" s="198">
        <v>3.9</v>
      </c>
      <c r="L2373" s="198">
        <v>9.1999999999999993</v>
      </c>
      <c r="M2373" s="198">
        <v>13.6</v>
      </c>
      <c r="N2373" s="206">
        <v>15.2</v>
      </c>
    </row>
    <row r="2374" spans="1:14">
      <c r="A2374" s="205" t="s">
        <v>1079</v>
      </c>
      <c r="B2374" s="197">
        <v>12</v>
      </c>
      <c r="C2374" s="198">
        <v>20.2</v>
      </c>
      <c r="D2374" s="198">
        <v>26.4</v>
      </c>
      <c r="E2374" s="198">
        <v>14.9</v>
      </c>
      <c r="F2374" s="198">
        <v>2.6</v>
      </c>
      <c r="G2374" s="198">
        <v>10.5</v>
      </c>
      <c r="H2374" s="198">
        <v>4.5999999999999996</v>
      </c>
      <c r="I2374" s="198">
        <v>3.9</v>
      </c>
      <c r="J2374" s="198">
        <v>1.1000000000000001</v>
      </c>
      <c r="K2374" s="198">
        <v>2.7</v>
      </c>
      <c r="L2374" s="198">
        <v>12.4</v>
      </c>
      <c r="M2374" s="198">
        <v>13.6</v>
      </c>
      <c r="N2374" s="206">
        <v>15.8</v>
      </c>
    </row>
    <row r="2375" spans="1:14">
      <c r="A2375" s="205" t="s">
        <v>1079</v>
      </c>
      <c r="B2375" s="197">
        <v>13</v>
      </c>
      <c r="C2375" s="198">
        <v>17.2</v>
      </c>
      <c r="D2375" s="198">
        <v>27.3</v>
      </c>
      <c r="E2375" s="198">
        <v>17.600000000000001</v>
      </c>
      <c r="F2375" s="198">
        <v>2</v>
      </c>
      <c r="G2375" s="198">
        <v>9.9</v>
      </c>
      <c r="H2375" s="198">
        <v>4.5</v>
      </c>
      <c r="I2375" s="198">
        <v>2.2999999999999998</v>
      </c>
      <c r="J2375" s="198">
        <v>2.2000000000000002</v>
      </c>
      <c r="K2375" s="198">
        <v>2.1</v>
      </c>
      <c r="L2375" s="198">
        <v>11.8</v>
      </c>
      <c r="M2375" s="198">
        <v>14.8</v>
      </c>
      <c r="N2375" s="206">
        <v>16.399999999999999</v>
      </c>
    </row>
    <row r="2376" spans="1:14">
      <c r="A2376" s="205" t="s">
        <v>1079</v>
      </c>
      <c r="B2376" s="197">
        <v>14</v>
      </c>
      <c r="C2376" s="198">
        <v>18.5</v>
      </c>
      <c r="D2376" s="198">
        <v>27.6</v>
      </c>
      <c r="E2376" s="198">
        <v>15.1</v>
      </c>
      <c r="F2376" s="198">
        <v>4.3</v>
      </c>
      <c r="G2376" s="198">
        <v>6</v>
      </c>
      <c r="H2376" s="198">
        <v>0.7</v>
      </c>
      <c r="I2376" s="198">
        <v>1</v>
      </c>
      <c r="J2376" s="198">
        <v>5.6</v>
      </c>
      <c r="K2376" s="198">
        <v>2.4</v>
      </c>
      <c r="L2376" s="198">
        <v>8.9</v>
      </c>
      <c r="M2376" s="198">
        <v>10.199999999999999</v>
      </c>
      <c r="N2376" s="206">
        <v>17.399999999999999</v>
      </c>
    </row>
    <row r="2377" spans="1:14">
      <c r="A2377" s="205" t="s">
        <v>1079</v>
      </c>
      <c r="B2377" s="197">
        <v>15</v>
      </c>
      <c r="C2377" s="198">
        <v>18.100000000000001</v>
      </c>
      <c r="D2377" s="198">
        <v>23</v>
      </c>
      <c r="E2377" s="198">
        <v>15.7</v>
      </c>
      <c r="F2377" s="198">
        <v>9</v>
      </c>
      <c r="G2377" s="198">
        <v>10.7</v>
      </c>
      <c r="H2377" s="198">
        <v>3.6</v>
      </c>
      <c r="I2377" s="198">
        <v>0.5</v>
      </c>
      <c r="J2377" s="198">
        <v>4.8</v>
      </c>
      <c r="K2377" s="198">
        <v>2.2999999999999998</v>
      </c>
      <c r="L2377" s="198">
        <v>9</v>
      </c>
      <c r="M2377" s="198">
        <v>6.4</v>
      </c>
      <c r="N2377" s="206">
        <v>15.5</v>
      </c>
    </row>
    <row r="2378" spans="1:14">
      <c r="A2378" s="205" t="s">
        <v>1079</v>
      </c>
      <c r="B2378" s="197">
        <v>16</v>
      </c>
      <c r="C2378" s="198">
        <v>21.7</v>
      </c>
      <c r="D2378" s="198">
        <v>19</v>
      </c>
      <c r="E2378" s="198">
        <v>18</v>
      </c>
      <c r="F2378" s="198">
        <v>7.1</v>
      </c>
      <c r="G2378" s="198">
        <v>11.6</v>
      </c>
      <c r="H2378" s="198">
        <v>4.3</v>
      </c>
      <c r="I2378" s="198">
        <v>-1.8</v>
      </c>
      <c r="J2378" s="198">
        <v>0.3</v>
      </c>
      <c r="K2378" s="198">
        <v>2.1</v>
      </c>
      <c r="L2378" s="198">
        <v>11.8</v>
      </c>
      <c r="M2378" s="198">
        <v>7.9</v>
      </c>
      <c r="N2378" s="206">
        <v>17.2</v>
      </c>
    </row>
    <row r="2379" spans="1:14">
      <c r="A2379" s="205" t="s">
        <v>1079</v>
      </c>
      <c r="B2379" s="197">
        <v>17</v>
      </c>
      <c r="C2379" s="198">
        <v>24.9</v>
      </c>
      <c r="D2379" s="198">
        <v>16.5</v>
      </c>
      <c r="E2379" s="198">
        <v>18.2</v>
      </c>
      <c r="F2379" s="198">
        <v>6.8</v>
      </c>
      <c r="G2379" s="198">
        <v>11.7</v>
      </c>
      <c r="H2379" s="198">
        <v>7.7</v>
      </c>
      <c r="I2379" s="198">
        <v>-2.4</v>
      </c>
      <c r="J2379" s="198">
        <v>-0.7</v>
      </c>
      <c r="K2379" s="198">
        <v>4.5999999999999996</v>
      </c>
      <c r="L2379" s="198">
        <v>8.6999999999999993</v>
      </c>
      <c r="M2379" s="198">
        <v>9.8000000000000007</v>
      </c>
      <c r="N2379" s="206">
        <v>14.1</v>
      </c>
    </row>
    <row r="2380" spans="1:14">
      <c r="A2380" s="205" t="s">
        <v>1079</v>
      </c>
      <c r="B2380" s="197">
        <v>18</v>
      </c>
      <c r="C2380" s="198">
        <v>26.8</v>
      </c>
      <c r="D2380" s="198">
        <v>14.8</v>
      </c>
      <c r="E2380" s="198">
        <v>14.6</v>
      </c>
      <c r="F2380" s="198">
        <v>6.1</v>
      </c>
      <c r="G2380" s="198">
        <v>12</v>
      </c>
      <c r="H2380" s="198">
        <v>6.8</v>
      </c>
      <c r="I2380" s="198">
        <v>-7.6</v>
      </c>
      <c r="J2380" s="198">
        <v>1.2</v>
      </c>
      <c r="K2380" s="198">
        <v>3.9</v>
      </c>
      <c r="L2380" s="198">
        <v>8.6</v>
      </c>
      <c r="M2380" s="198">
        <v>13</v>
      </c>
      <c r="N2380" s="206">
        <v>16.8</v>
      </c>
    </row>
    <row r="2381" spans="1:14">
      <c r="A2381" s="205" t="s">
        <v>1079</v>
      </c>
      <c r="B2381" s="197">
        <v>19</v>
      </c>
      <c r="C2381" s="198">
        <v>22.2</v>
      </c>
      <c r="D2381" s="198">
        <v>15.1</v>
      </c>
      <c r="E2381" s="198">
        <v>14.7</v>
      </c>
      <c r="F2381" s="198">
        <v>7.5</v>
      </c>
      <c r="G2381" s="198">
        <v>10.8</v>
      </c>
      <c r="H2381" s="198">
        <v>5.0999999999999996</v>
      </c>
      <c r="I2381" s="198">
        <v>-8.1999999999999993</v>
      </c>
      <c r="J2381" s="198">
        <v>1.5</v>
      </c>
      <c r="K2381" s="198">
        <v>3.9</v>
      </c>
      <c r="L2381" s="198">
        <v>8.1</v>
      </c>
      <c r="M2381" s="198">
        <v>14.6</v>
      </c>
      <c r="N2381" s="206">
        <v>17.2</v>
      </c>
    </row>
    <row r="2382" spans="1:14">
      <c r="A2382" s="205" t="s">
        <v>1079</v>
      </c>
      <c r="B2382" s="197">
        <v>20</v>
      </c>
      <c r="C2382" s="198">
        <v>21.7</v>
      </c>
      <c r="D2382" s="198">
        <v>17.7</v>
      </c>
      <c r="E2382" s="198">
        <v>12.5</v>
      </c>
      <c r="F2382" s="198">
        <v>6.2</v>
      </c>
      <c r="G2382" s="198">
        <v>5.6</v>
      </c>
      <c r="H2382" s="198">
        <v>3.6</v>
      </c>
      <c r="I2382" s="198">
        <v>-3.6</v>
      </c>
      <c r="J2382" s="198">
        <v>2.4</v>
      </c>
      <c r="K2382" s="198">
        <v>4.3</v>
      </c>
      <c r="L2382" s="198">
        <v>6.4</v>
      </c>
      <c r="M2382" s="198">
        <v>16.399999999999999</v>
      </c>
      <c r="N2382" s="206">
        <v>16.399999999999999</v>
      </c>
    </row>
    <row r="2383" spans="1:14">
      <c r="A2383" s="205" t="s">
        <v>1079</v>
      </c>
      <c r="B2383" s="197">
        <v>21</v>
      </c>
      <c r="C2383" s="198">
        <v>25.3</v>
      </c>
      <c r="D2383" s="198">
        <v>18.7</v>
      </c>
      <c r="E2383" s="198">
        <v>12.1</v>
      </c>
      <c r="F2383" s="198">
        <v>7.6</v>
      </c>
      <c r="G2383" s="198">
        <v>2.4</v>
      </c>
      <c r="H2383" s="198">
        <v>5.7</v>
      </c>
      <c r="I2383" s="198">
        <v>-6.1</v>
      </c>
      <c r="J2383" s="198">
        <v>11.5</v>
      </c>
      <c r="K2383" s="198">
        <v>5.4</v>
      </c>
      <c r="L2383" s="198">
        <v>9.5</v>
      </c>
      <c r="M2383" s="198">
        <v>16.899999999999999</v>
      </c>
      <c r="N2383" s="206">
        <v>18.399999999999999</v>
      </c>
    </row>
    <row r="2384" spans="1:14">
      <c r="A2384" s="205" t="s">
        <v>1079</v>
      </c>
      <c r="B2384" s="197">
        <v>22</v>
      </c>
      <c r="C2384" s="198">
        <v>26.3</v>
      </c>
      <c r="D2384" s="198">
        <v>18.3</v>
      </c>
      <c r="E2384" s="198">
        <v>14</v>
      </c>
      <c r="F2384" s="198">
        <v>9.1999999999999993</v>
      </c>
      <c r="G2384" s="198">
        <v>1.2</v>
      </c>
      <c r="H2384" s="198">
        <v>9.8000000000000007</v>
      </c>
      <c r="I2384" s="198">
        <v>-10.7</v>
      </c>
      <c r="J2384" s="198">
        <v>10.199999999999999</v>
      </c>
      <c r="K2384" s="198">
        <v>4.0999999999999996</v>
      </c>
      <c r="L2384" s="198">
        <v>9.4</v>
      </c>
      <c r="M2384" s="198">
        <v>20.6</v>
      </c>
      <c r="N2384" s="206">
        <v>19.7</v>
      </c>
    </row>
    <row r="2385" spans="1:14">
      <c r="A2385" s="205" t="s">
        <v>1079</v>
      </c>
      <c r="B2385" s="197">
        <v>23</v>
      </c>
      <c r="C2385" s="198">
        <v>20.5</v>
      </c>
      <c r="D2385" s="198">
        <v>18.8</v>
      </c>
      <c r="E2385" s="198">
        <v>12.1</v>
      </c>
      <c r="F2385" s="198">
        <v>8.8000000000000007</v>
      </c>
      <c r="G2385" s="198">
        <v>-0.3</v>
      </c>
      <c r="H2385" s="198">
        <v>8.1</v>
      </c>
      <c r="I2385" s="198">
        <v>-3.4</v>
      </c>
      <c r="J2385" s="198">
        <v>1.8</v>
      </c>
      <c r="K2385" s="198">
        <v>4.8</v>
      </c>
      <c r="L2385" s="198">
        <v>6.1</v>
      </c>
      <c r="M2385" s="198">
        <v>16.8</v>
      </c>
      <c r="N2385" s="206">
        <v>23.4</v>
      </c>
    </row>
    <row r="2386" spans="1:14">
      <c r="A2386" s="205" t="s">
        <v>1079</v>
      </c>
      <c r="B2386" s="197">
        <v>24</v>
      </c>
      <c r="C2386" s="198">
        <v>22.9</v>
      </c>
      <c r="D2386" s="198">
        <v>20.2</v>
      </c>
      <c r="E2386" s="198">
        <v>12.4</v>
      </c>
      <c r="F2386" s="198">
        <v>3.4</v>
      </c>
      <c r="G2386" s="198">
        <v>-0.2</v>
      </c>
      <c r="H2386" s="198">
        <v>2.6</v>
      </c>
      <c r="I2386" s="198">
        <v>3.1</v>
      </c>
      <c r="J2386" s="198">
        <v>1.6</v>
      </c>
      <c r="K2386" s="198">
        <v>4.5999999999999996</v>
      </c>
      <c r="L2386" s="198">
        <v>3.1</v>
      </c>
      <c r="M2386" s="198">
        <v>15.2</v>
      </c>
      <c r="N2386" s="206">
        <v>24.3</v>
      </c>
    </row>
    <row r="2387" spans="1:14">
      <c r="A2387" s="205" t="s">
        <v>1079</v>
      </c>
      <c r="B2387" s="197">
        <v>25</v>
      </c>
      <c r="C2387" s="198">
        <v>20.3</v>
      </c>
      <c r="D2387" s="198">
        <v>16.100000000000001</v>
      </c>
      <c r="E2387" s="198">
        <v>14</v>
      </c>
      <c r="F2387" s="198">
        <v>9.3000000000000007</v>
      </c>
      <c r="G2387" s="198">
        <v>1</v>
      </c>
      <c r="H2387" s="198">
        <v>9.8000000000000007</v>
      </c>
      <c r="I2387" s="198">
        <v>7.2</v>
      </c>
      <c r="J2387" s="198">
        <v>-0.2</v>
      </c>
      <c r="K2387" s="198">
        <v>5</v>
      </c>
      <c r="L2387" s="198">
        <v>3.4</v>
      </c>
      <c r="M2387" s="198">
        <v>13.8</v>
      </c>
      <c r="N2387" s="206">
        <v>23.8</v>
      </c>
    </row>
    <row r="2388" spans="1:14">
      <c r="A2388" s="205" t="s">
        <v>1079</v>
      </c>
      <c r="B2388" s="197">
        <v>26</v>
      </c>
      <c r="C2388" s="198">
        <v>15.6</v>
      </c>
      <c r="D2388" s="198">
        <v>18.399999999999999</v>
      </c>
      <c r="E2388" s="198">
        <v>12.9</v>
      </c>
      <c r="F2388" s="198">
        <v>8.6999999999999993</v>
      </c>
      <c r="G2388" s="198">
        <v>2.6</v>
      </c>
      <c r="H2388" s="198">
        <v>10.7</v>
      </c>
      <c r="I2388" s="198">
        <v>6.6</v>
      </c>
      <c r="J2388" s="198">
        <v>-0.8</v>
      </c>
      <c r="K2388" s="198">
        <v>4.5999999999999996</v>
      </c>
      <c r="L2388" s="198">
        <v>4.7</v>
      </c>
      <c r="M2388" s="198">
        <v>16</v>
      </c>
      <c r="N2388" s="206">
        <v>18.2</v>
      </c>
    </row>
    <row r="2389" spans="1:14">
      <c r="A2389" s="205" t="s">
        <v>1079</v>
      </c>
      <c r="B2389" s="197">
        <v>27</v>
      </c>
      <c r="C2389" s="198">
        <v>17.399999999999999</v>
      </c>
      <c r="D2389" s="198">
        <v>21.8</v>
      </c>
      <c r="E2389" s="198">
        <v>10.9</v>
      </c>
      <c r="F2389" s="198">
        <v>8.4</v>
      </c>
      <c r="G2389" s="198">
        <v>0.9</v>
      </c>
      <c r="H2389" s="198">
        <v>8.6999999999999993</v>
      </c>
      <c r="I2389" s="198">
        <v>10.1</v>
      </c>
      <c r="J2389" s="198">
        <v>-1.1000000000000001</v>
      </c>
      <c r="K2389" s="198">
        <v>6.9</v>
      </c>
      <c r="L2389" s="198">
        <v>4.0999999999999996</v>
      </c>
      <c r="M2389" s="198">
        <v>16.5</v>
      </c>
      <c r="N2389" s="206">
        <v>17.3</v>
      </c>
    </row>
    <row r="2390" spans="1:14">
      <c r="A2390" s="205" t="s">
        <v>1079</v>
      </c>
      <c r="B2390" s="197">
        <v>28</v>
      </c>
      <c r="C2390" s="198">
        <v>18.5</v>
      </c>
      <c r="D2390" s="198">
        <v>21.4</v>
      </c>
      <c r="E2390" s="198">
        <v>10.4</v>
      </c>
      <c r="F2390" s="198">
        <v>7.6</v>
      </c>
      <c r="G2390" s="198">
        <v>0.8</v>
      </c>
      <c r="H2390" s="198">
        <v>8.8000000000000007</v>
      </c>
      <c r="I2390" s="198">
        <v>6.3</v>
      </c>
      <c r="J2390" s="198">
        <v>2.4</v>
      </c>
      <c r="K2390" s="198">
        <v>9.4</v>
      </c>
      <c r="L2390" s="198">
        <v>4.5999999999999996</v>
      </c>
      <c r="M2390" s="198">
        <v>18.2</v>
      </c>
      <c r="N2390" s="206">
        <v>16.899999999999999</v>
      </c>
    </row>
    <row r="2391" spans="1:14">
      <c r="A2391" s="205" t="s">
        <v>1079</v>
      </c>
      <c r="B2391" s="197">
        <v>29</v>
      </c>
      <c r="C2391" s="198">
        <v>14.6</v>
      </c>
      <c r="D2391" s="198">
        <v>22</v>
      </c>
      <c r="E2391" s="198">
        <v>10</v>
      </c>
      <c r="F2391" s="198">
        <v>8.6</v>
      </c>
      <c r="G2391" s="198">
        <v>5.3</v>
      </c>
      <c r="H2391" s="198">
        <v>3.4</v>
      </c>
      <c r="I2391" s="198">
        <v>6.2</v>
      </c>
      <c r="J2391" s="198">
        <v>0.7</v>
      </c>
      <c r="K2391" s="198">
        <v>6.9</v>
      </c>
      <c r="L2391" s="198">
        <v>6.9</v>
      </c>
      <c r="M2391" s="198">
        <v>19.2</v>
      </c>
      <c r="N2391" s="206">
        <v>19.8</v>
      </c>
    </row>
    <row r="2392" spans="1:14">
      <c r="A2392" s="205" t="s">
        <v>1079</v>
      </c>
      <c r="B2392" s="197">
        <v>30</v>
      </c>
      <c r="C2392" s="198">
        <v>15.6</v>
      </c>
      <c r="D2392" s="198">
        <v>25</v>
      </c>
      <c r="E2392" s="198">
        <v>7.7</v>
      </c>
      <c r="F2392" s="198">
        <v>8.6</v>
      </c>
      <c r="G2392" s="198">
        <v>7.3</v>
      </c>
      <c r="H2392" s="198">
        <v>-0.4</v>
      </c>
      <c r="I2392" s="198">
        <v>6.5</v>
      </c>
      <c r="J2392" s="198"/>
      <c r="K2392" s="198">
        <v>8.1999999999999993</v>
      </c>
      <c r="L2392" s="198">
        <v>12</v>
      </c>
      <c r="M2392" s="198">
        <v>18.899999999999999</v>
      </c>
      <c r="N2392" s="206">
        <v>18.7</v>
      </c>
    </row>
    <row r="2393" spans="1:14" ht="15" thickBot="1">
      <c r="A2393" s="213" t="s">
        <v>1079</v>
      </c>
      <c r="B2393" s="214">
        <v>31</v>
      </c>
      <c r="C2393" s="215">
        <v>16.100000000000001</v>
      </c>
      <c r="D2393" s="215">
        <v>26.3</v>
      </c>
      <c r="E2393" s="215"/>
      <c r="F2393" s="215">
        <v>7.9</v>
      </c>
      <c r="G2393" s="215"/>
      <c r="H2393" s="215">
        <v>-3.4</v>
      </c>
      <c r="I2393" s="215">
        <v>3.1</v>
      </c>
      <c r="J2393" s="215"/>
      <c r="K2393" s="215">
        <v>8.8000000000000007</v>
      </c>
      <c r="L2393" s="215"/>
      <c r="M2393" s="215">
        <v>16.600000000000001</v>
      </c>
      <c r="N2393" s="216"/>
    </row>
    <row r="2394" spans="1:14">
      <c r="A2394" s="217" t="s">
        <v>652</v>
      </c>
      <c r="B2394" s="218" t="s">
        <v>211</v>
      </c>
      <c r="C2394" s="219">
        <v>0</v>
      </c>
      <c r="D2394" s="219">
        <v>0</v>
      </c>
      <c r="E2394" s="219">
        <v>15</v>
      </c>
      <c r="F2394" s="219">
        <v>27</v>
      </c>
      <c r="G2394" s="219">
        <v>26</v>
      </c>
      <c r="H2394" s="219">
        <v>31</v>
      </c>
      <c r="I2394" s="219">
        <v>31</v>
      </c>
      <c r="J2394" s="219">
        <v>29</v>
      </c>
      <c r="K2394" s="219">
        <v>31</v>
      </c>
      <c r="L2394" s="219">
        <v>30</v>
      </c>
      <c r="M2394" s="219">
        <v>9</v>
      </c>
      <c r="N2394" s="220">
        <v>1</v>
      </c>
    </row>
    <row r="2395" spans="1:14" ht="15" thickBot="1">
      <c r="A2395" s="209" t="s">
        <v>651</v>
      </c>
      <c r="B2395" s="210" t="s">
        <v>650</v>
      </c>
      <c r="C2395" s="211">
        <v>20.409677419354839</v>
      </c>
      <c r="D2395" s="211">
        <v>22.251612903225805</v>
      </c>
      <c r="E2395" s="211">
        <v>13.76333333333333</v>
      </c>
      <c r="F2395" s="211">
        <v>8.4225806451612897</v>
      </c>
      <c r="G2395" s="211">
        <v>6.9666666666666677</v>
      </c>
      <c r="H2395" s="211">
        <v>5.1774193548387091</v>
      </c>
      <c r="I2395" s="211">
        <v>-0.25806451612903208</v>
      </c>
      <c r="J2395" s="211">
        <v>3.5275862068965527</v>
      </c>
      <c r="K2395" s="211">
        <v>3.8774193548387097</v>
      </c>
      <c r="L2395" s="211">
        <v>8.4700000000000006</v>
      </c>
      <c r="M2395" s="211">
        <v>14.154838709677419</v>
      </c>
      <c r="N2395" s="212">
        <v>17.896666666666665</v>
      </c>
    </row>
    <row r="2396" spans="1:14">
      <c r="B2396" s="108"/>
      <c r="C2396" s="105"/>
      <c r="D2396" s="105"/>
      <c r="E2396" s="107"/>
      <c r="F2396" s="105"/>
      <c r="G2396" s="105"/>
      <c r="H2396" s="106"/>
      <c r="I2396" s="105"/>
      <c r="J2396" s="105"/>
      <c r="K2396" s="105"/>
      <c r="L2396" s="105"/>
      <c r="M2396" s="105"/>
      <c r="N2396" s="105"/>
    </row>
    <row r="2397" spans="1:14" ht="15" thickBot="1">
      <c r="A2397" s="96" t="s">
        <v>1171</v>
      </c>
      <c r="C2397" s="105"/>
      <c r="D2397" s="105"/>
      <c r="E2397" s="107"/>
      <c r="F2397" s="105"/>
      <c r="G2397" s="105"/>
      <c r="H2397" s="106"/>
      <c r="I2397" s="105"/>
      <c r="J2397" s="105"/>
      <c r="K2397" s="105"/>
      <c r="L2397" s="105"/>
      <c r="M2397" s="105"/>
      <c r="N2397" s="105"/>
    </row>
    <row r="2398" spans="1:14">
      <c r="A2398" s="109"/>
      <c r="B2398" s="233" t="s">
        <v>236</v>
      </c>
      <c r="C2398" s="234" t="s">
        <v>666</v>
      </c>
      <c r="D2398" s="234" t="s">
        <v>666</v>
      </c>
      <c r="E2398" s="234" t="s">
        <v>666</v>
      </c>
      <c r="F2398" s="234" t="s">
        <v>666</v>
      </c>
      <c r="G2398" s="234" t="s">
        <v>666</v>
      </c>
      <c r="H2398" s="234" t="s">
        <v>666</v>
      </c>
      <c r="I2398" s="234" t="s">
        <v>1108</v>
      </c>
      <c r="J2398" s="234" t="s">
        <v>1108</v>
      </c>
      <c r="K2398" s="234" t="s">
        <v>1108</v>
      </c>
      <c r="L2398" s="234" t="s">
        <v>1108</v>
      </c>
      <c r="M2398" s="234" t="s">
        <v>1108</v>
      </c>
      <c r="N2398" s="235" t="s">
        <v>1108</v>
      </c>
    </row>
    <row r="2399" spans="1:14" ht="15" thickBot="1">
      <c r="A2399" s="109"/>
      <c r="B2399" s="238" t="s">
        <v>195</v>
      </c>
      <c r="C2399" s="236" t="s">
        <v>665</v>
      </c>
      <c r="D2399" s="236" t="s">
        <v>664</v>
      </c>
      <c r="E2399" s="236" t="s">
        <v>663</v>
      </c>
      <c r="F2399" s="236" t="s">
        <v>662</v>
      </c>
      <c r="G2399" s="236" t="s">
        <v>661</v>
      </c>
      <c r="H2399" s="236" t="s">
        <v>660</v>
      </c>
      <c r="I2399" s="236" t="s">
        <v>659</v>
      </c>
      <c r="J2399" s="236" t="s">
        <v>658</v>
      </c>
      <c r="K2399" s="236" t="s">
        <v>657</v>
      </c>
      <c r="L2399" s="236" t="s">
        <v>656</v>
      </c>
      <c r="M2399" s="236" t="s">
        <v>655</v>
      </c>
      <c r="N2399" s="237" t="s">
        <v>654</v>
      </c>
    </row>
    <row r="2400" spans="1:14" ht="15" thickBot="1">
      <c r="A2400" s="195" t="s">
        <v>742</v>
      </c>
      <c r="B2400" s="196" t="s">
        <v>653</v>
      </c>
    </row>
    <row r="2401" spans="1:14">
      <c r="A2401" s="201" t="s">
        <v>1084</v>
      </c>
      <c r="B2401" s="202">
        <v>1</v>
      </c>
      <c r="C2401" s="203">
        <v>22.7</v>
      </c>
      <c r="D2401" s="203">
        <v>20.8</v>
      </c>
      <c r="E2401" s="203">
        <v>22.8</v>
      </c>
      <c r="F2401" s="203">
        <v>7.8</v>
      </c>
      <c r="G2401" s="203">
        <v>7.1</v>
      </c>
      <c r="H2401" s="203">
        <v>6.9</v>
      </c>
      <c r="I2401" s="203">
        <v>-0.8</v>
      </c>
      <c r="J2401" s="203">
        <v>8.1999999999999993</v>
      </c>
      <c r="K2401" s="203">
        <v>-0.1</v>
      </c>
      <c r="L2401" s="203">
        <v>4.8</v>
      </c>
      <c r="M2401" s="203">
        <v>12.6</v>
      </c>
      <c r="N2401" s="204">
        <v>17.3</v>
      </c>
    </row>
    <row r="2402" spans="1:14">
      <c r="A2402" s="205" t="s">
        <v>1084</v>
      </c>
      <c r="B2402" s="197">
        <v>2</v>
      </c>
      <c r="C2402" s="198">
        <v>24.2</v>
      </c>
      <c r="D2402" s="198">
        <v>21.4</v>
      </c>
      <c r="E2402" s="198">
        <v>17.2</v>
      </c>
      <c r="F2402" s="198">
        <v>9.8000000000000007</v>
      </c>
      <c r="G2402" s="198">
        <v>3.8</v>
      </c>
      <c r="H2402" s="198">
        <v>9.6999999999999993</v>
      </c>
      <c r="I2402" s="198">
        <v>-0.1</v>
      </c>
      <c r="J2402" s="198">
        <v>10</v>
      </c>
      <c r="K2402" s="198">
        <v>2.2999999999999998</v>
      </c>
      <c r="L2402" s="198">
        <v>8.3000000000000007</v>
      </c>
      <c r="M2402" s="198">
        <v>12.2</v>
      </c>
      <c r="N2402" s="206">
        <v>18</v>
      </c>
    </row>
    <row r="2403" spans="1:14">
      <c r="A2403" s="205" t="s">
        <v>1084</v>
      </c>
      <c r="B2403" s="197">
        <v>3</v>
      </c>
      <c r="C2403" s="198">
        <v>25.9</v>
      </c>
      <c r="D2403" s="198">
        <v>23.4</v>
      </c>
      <c r="E2403" s="198">
        <v>16.100000000000001</v>
      </c>
      <c r="F2403" s="198">
        <v>13</v>
      </c>
      <c r="G2403" s="198">
        <v>2.1</v>
      </c>
      <c r="H2403" s="198">
        <v>5.4</v>
      </c>
      <c r="I2403" s="198">
        <v>-4</v>
      </c>
      <c r="J2403" s="198">
        <v>4.9000000000000004</v>
      </c>
      <c r="K2403" s="198">
        <v>3.1</v>
      </c>
      <c r="L2403" s="198">
        <v>11.9</v>
      </c>
      <c r="M2403" s="198">
        <v>12.3</v>
      </c>
      <c r="N2403" s="206">
        <v>17.3</v>
      </c>
    </row>
    <row r="2404" spans="1:14">
      <c r="A2404" s="205" t="s">
        <v>1084</v>
      </c>
      <c r="B2404" s="197">
        <v>4</v>
      </c>
      <c r="C2404" s="198">
        <v>27.5</v>
      </c>
      <c r="D2404" s="198">
        <v>26.7</v>
      </c>
      <c r="E2404" s="198">
        <v>16</v>
      </c>
      <c r="F2404" s="198">
        <v>14.4</v>
      </c>
      <c r="G2404" s="198">
        <v>2.4</v>
      </c>
      <c r="H2404" s="198">
        <v>2.6</v>
      </c>
      <c r="I2404" s="198">
        <v>-5.4</v>
      </c>
      <c r="J2404" s="198">
        <v>3.4</v>
      </c>
      <c r="K2404" s="198">
        <v>2.7</v>
      </c>
      <c r="L2404" s="198">
        <v>12.6</v>
      </c>
      <c r="M2404" s="198">
        <v>8.8000000000000007</v>
      </c>
      <c r="N2404" s="206">
        <v>18.8</v>
      </c>
    </row>
    <row r="2405" spans="1:14">
      <c r="A2405" s="205" t="s">
        <v>1084</v>
      </c>
      <c r="B2405" s="197">
        <v>5</v>
      </c>
      <c r="C2405" s="198">
        <v>25.1</v>
      </c>
      <c r="D2405" s="198">
        <v>23.2</v>
      </c>
      <c r="E2405" s="198">
        <v>14</v>
      </c>
      <c r="F2405" s="198">
        <v>13.8</v>
      </c>
      <c r="G2405" s="198">
        <v>8.6</v>
      </c>
      <c r="H2405" s="198">
        <v>0.4</v>
      </c>
      <c r="I2405" s="198">
        <v>-4.0999999999999996</v>
      </c>
      <c r="J2405" s="198">
        <v>3.9</v>
      </c>
      <c r="K2405" s="198">
        <v>4.5999999999999996</v>
      </c>
      <c r="L2405" s="198">
        <v>17</v>
      </c>
      <c r="M2405" s="198">
        <v>13.3</v>
      </c>
      <c r="N2405" s="206">
        <v>18.600000000000001</v>
      </c>
    </row>
    <row r="2406" spans="1:14">
      <c r="A2406" s="205" t="s">
        <v>1084</v>
      </c>
      <c r="B2406" s="197">
        <v>6</v>
      </c>
      <c r="C2406" s="198">
        <v>22.5</v>
      </c>
      <c r="D2406" s="198">
        <v>26.3</v>
      </c>
      <c r="E2406" s="198">
        <v>12.5</v>
      </c>
      <c r="F2406" s="198">
        <v>14.8</v>
      </c>
      <c r="G2406" s="198">
        <v>7.6</v>
      </c>
      <c r="H2406" s="198">
        <v>5</v>
      </c>
      <c r="I2406" s="198">
        <v>-1.5</v>
      </c>
      <c r="J2406" s="198">
        <v>3.8</v>
      </c>
      <c r="K2406" s="198">
        <v>3.4</v>
      </c>
      <c r="L2406" s="198">
        <v>12.1</v>
      </c>
      <c r="M2406" s="198">
        <v>15.6</v>
      </c>
      <c r="N2406" s="206">
        <v>18.8</v>
      </c>
    </row>
    <row r="2407" spans="1:14">
      <c r="A2407" s="205" t="s">
        <v>1084</v>
      </c>
      <c r="B2407" s="197">
        <v>7</v>
      </c>
      <c r="C2407" s="198">
        <v>25.7</v>
      </c>
      <c r="D2407" s="198">
        <v>27.9</v>
      </c>
      <c r="E2407" s="198">
        <v>12.5</v>
      </c>
      <c r="F2407" s="198">
        <v>14.2</v>
      </c>
      <c r="G2407" s="198">
        <v>11.1</v>
      </c>
      <c r="H2407" s="198">
        <v>5.5</v>
      </c>
      <c r="I2407" s="198">
        <v>-0.7</v>
      </c>
      <c r="J2407" s="198">
        <v>2.8</v>
      </c>
      <c r="K2407" s="198">
        <v>2.8</v>
      </c>
      <c r="L2407" s="198">
        <v>11.4</v>
      </c>
      <c r="M2407" s="198">
        <v>16.600000000000001</v>
      </c>
      <c r="N2407" s="206">
        <v>19.399999999999999</v>
      </c>
    </row>
    <row r="2408" spans="1:14">
      <c r="A2408" s="205" t="s">
        <v>1084</v>
      </c>
      <c r="B2408" s="197">
        <v>8</v>
      </c>
      <c r="C2408" s="198">
        <v>20.7</v>
      </c>
      <c r="D2408" s="198">
        <v>28.7</v>
      </c>
      <c r="E2408" s="198">
        <v>13.9</v>
      </c>
      <c r="F2408" s="198">
        <v>13.9</v>
      </c>
      <c r="G2408" s="198">
        <v>12.2</v>
      </c>
      <c r="H2408" s="198">
        <v>4</v>
      </c>
      <c r="I2408" s="198">
        <v>-0.2</v>
      </c>
      <c r="J2408" s="198">
        <v>6.7</v>
      </c>
      <c r="K2408" s="198">
        <v>3.2</v>
      </c>
      <c r="L2408" s="198">
        <v>11</v>
      </c>
      <c r="M2408" s="198">
        <v>16.100000000000001</v>
      </c>
      <c r="N2408" s="206">
        <v>20.5</v>
      </c>
    </row>
    <row r="2409" spans="1:14">
      <c r="A2409" s="205" t="s">
        <v>1084</v>
      </c>
      <c r="B2409" s="197">
        <v>9</v>
      </c>
      <c r="C2409" s="198">
        <v>16.3</v>
      </c>
      <c r="D2409" s="198">
        <v>26.4</v>
      </c>
      <c r="E2409" s="198">
        <v>12.9</v>
      </c>
      <c r="F2409" s="198">
        <v>10.4</v>
      </c>
      <c r="G2409" s="198">
        <v>14.2</v>
      </c>
      <c r="H2409" s="198">
        <v>5.0999999999999996</v>
      </c>
      <c r="I2409" s="198">
        <v>-2.4</v>
      </c>
      <c r="J2409" s="198">
        <v>6.9</v>
      </c>
      <c r="K2409" s="198">
        <v>1.6</v>
      </c>
      <c r="L2409" s="198">
        <v>9.6</v>
      </c>
      <c r="M2409" s="198">
        <v>17.3</v>
      </c>
      <c r="N2409" s="206">
        <v>17.8</v>
      </c>
    </row>
    <row r="2410" spans="1:14">
      <c r="A2410" s="205" t="s">
        <v>1084</v>
      </c>
      <c r="B2410" s="197">
        <v>10</v>
      </c>
      <c r="C2410" s="198">
        <v>14.8</v>
      </c>
      <c r="D2410" s="198">
        <v>28.3</v>
      </c>
      <c r="E2410" s="198">
        <v>10.9</v>
      </c>
      <c r="F2410" s="198">
        <v>8.4</v>
      </c>
      <c r="G2410" s="198">
        <v>16.2</v>
      </c>
      <c r="H2410" s="198">
        <v>1.9</v>
      </c>
      <c r="I2410" s="198">
        <v>0.5</v>
      </c>
      <c r="J2410" s="198">
        <v>4.7</v>
      </c>
      <c r="K2410" s="198">
        <v>5.6</v>
      </c>
      <c r="L2410" s="198">
        <v>7.1</v>
      </c>
      <c r="M2410" s="198">
        <v>17.399999999999999</v>
      </c>
      <c r="N2410" s="206">
        <v>18.399999999999999</v>
      </c>
    </row>
    <row r="2411" spans="1:14">
      <c r="A2411" s="205" t="s">
        <v>1084</v>
      </c>
      <c r="B2411" s="197">
        <v>11</v>
      </c>
      <c r="C2411" s="198">
        <v>19.2</v>
      </c>
      <c r="D2411" s="198">
        <v>29.3</v>
      </c>
      <c r="E2411" s="198">
        <v>12.4</v>
      </c>
      <c r="F2411" s="198">
        <v>4.7</v>
      </c>
      <c r="G2411" s="198">
        <v>13.1</v>
      </c>
      <c r="H2411" s="198">
        <v>3</v>
      </c>
      <c r="I2411" s="198">
        <v>2</v>
      </c>
      <c r="J2411" s="198">
        <v>4.3</v>
      </c>
      <c r="K2411" s="198">
        <v>4.3</v>
      </c>
      <c r="L2411" s="198">
        <v>10.3</v>
      </c>
      <c r="M2411" s="198">
        <v>16.5</v>
      </c>
      <c r="N2411" s="206">
        <v>15.1</v>
      </c>
    </row>
    <row r="2412" spans="1:14">
      <c r="A2412" s="205" t="s">
        <v>1084</v>
      </c>
      <c r="B2412" s="197">
        <v>12</v>
      </c>
      <c r="C2412" s="198">
        <v>20.399999999999999</v>
      </c>
      <c r="D2412" s="198">
        <v>27.3</v>
      </c>
      <c r="E2412" s="198">
        <v>14.7</v>
      </c>
      <c r="F2412" s="198">
        <v>3.6</v>
      </c>
      <c r="G2412" s="198">
        <v>10.199999999999999</v>
      </c>
      <c r="H2412" s="198">
        <v>4.2</v>
      </c>
      <c r="I2412" s="198">
        <v>3.6</v>
      </c>
      <c r="J2412" s="198">
        <v>0.8</v>
      </c>
      <c r="K2412" s="198">
        <v>3.5</v>
      </c>
      <c r="L2412" s="198">
        <v>12.7</v>
      </c>
      <c r="M2412" s="198">
        <v>18.2</v>
      </c>
      <c r="N2412" s="206">
        <v>16.100000000000001</v>
      </c>
    </row>
    <row r="2413" spans="1:14">
      <c r="A2413" s="205" t="s">
        <v>1084</v>
      </c>
      <c r="B2413" s="197">
        <v>13</v>
      </c>
      <c r="C2413" s="198">
        <v>18.100000000000001</v>
      </c>
      <c r="D2413" s="198">
        <v>27.4</v>
      </c>
      <c r="E2413" s="198">
        <v>18.3</v>
      </c>
      <c r="F2413" s="198">
        <v>3.6</v>
      </c>
      <c r="G2413" s="198">
        <v>11.1</v>
      </c>
      <c r="H2413" s="198">
        <v>4.8</v>
      </c>
      <c r="I2413" s="198">
        <v>3</v>
      </c>
      <c r="J2413" s="198">
        <v>2.8</v>
      </c>
      <c r="K2413" s="198">
        <v>2.8</v>
      </c>
      <c r="L2413" s="198">
        <v>12.7</v>
      </c>
      <c r="M2413" s="198">
        <v>14.6</v>
      </c>
      <c r="N2413" s="206">
        <v>16.899999999999999</v>
      </c>
    </row>
    <row r="2414" spans="1:14">
      <c r="A2414" s="205" t="s">
        <v>1084</v>
      </c>
      <c r="B2414" s="197">
        <v>14</v>
      </c>
      <c r="C2414" s="198">
        <v>20.100000000000001</v>
      </c>
      <c r="D2414" s="198">
        <v>28.5</v>
      </c>
      <c r="E2414" s="198">
        <v>15.6</v>
      </c>
      <c r="F2414" s="198">
        <v>4.5</v>
      </c>
      <c r="G2414" s="198">
        <v>6.1</v>
      </c>
      <c r="H2414" s="198">
        <v>1.2</v>
      </c>
      <c r="I2414" s="198">
        <v>1</v>
      </c>
      <c r="J2414" s="198">
        <v>4.2</v>
      </c>
      <c r="K2414" s="198">
        <v>4.0999999999999996</v>
      </c>
      <c r="L2414" s="198">
        <v>10.9</v>
      </c>
      <c r="M2414" s="198">
        <v>11</v>
      </c>
      <c r="N2414" s="206">
        <v>17.600000000000001</v>
      </c>
    </row>
    <row r="2415" spans="1:14">
      <c r="A2415" s="205" t="s">
        <v>1084</v>
      </c>
      <c r="B2415" s="197">
        <v>15</v>
      </c>
      <c r="C2415" s="198">
        <v>19.5</v>
      </c>
      <c r="D2415" s="198">
        <v>23.5</v>
      </c>
      <c r="E2415" s="198">
        <v>15.2</v>
      </c>
      <c r="F2415" s="198">
        <v>8.5</v>
      </c>
      <c r="G2415" s="198">
        <v>10.9</v>
      </c>
      <c r="H2415" s="198">
        <v>3.9</v>
      </c>
      <c r="I2415" s="198">
        <v>0.8</v>
      </c>
      <c r="J2415" s="198">
        <v>5.3</v>
      </c>
      <c r="K2415" s="198">
        <v>3.3</v>
      </c>
      <c r="L2415" s="198">
        <v>7.6</v>
      </c>
      <c r="M2415" s="198">
        <v>7.4</v>
      </c>
      <c r="N2415" s="206">
        <v>15.9</v>
      </c>
    </row>
    <row r="2416" spans="1:14">
      <c r="A2416" s="205" t="s">
        <v>1084</v>
      </c>
      <c r="B2416" s="197">
        <v>16</v>
      </c>
      <c r="C2416" s="198">
        <v>21.8</v>
      </c>
      <c r="D2416" s="198">
        <v>20.6</v>
      </c>
      <c r="E2416" s="198">
        <v>17.3</v>
      </c>
      <c r="F2416" s="198">
        <v>8.3000000000000007</v>
      </c>
      <c r="G2416" s="198">
        <v>11.5</v>
      </c>
      <c r="H2416" s="198">
        <v>5.2</v>
      </c>
      <c r="I2416" s="198">
        <v>-0.8</v>
      </c>
      <c r="J2416" s="198">
        <v>1.1000000000000001</v>
      </c>
      <c r="K2416" s="198">
        <v>3.4</v>
      </c>
      <c r="L2416" s="198">
        <v>11.8</v>
      </c>
      <c r="M2416" s="198">
        <v>9.4</v>
      </c>
      <c r="N2416" s="206">
        <v>17.2</v>
      </c>
    </row>
    <row r="2417" spans="1:14">
      <c r="A2417" s="205" t="s">
        <v>1084</v>
      </c>
      <c r="B2417" s="197">
        <v>17</v>
      </c>
      <c r="C2417" s="198">
        <v>25.2</v>
      </c>
      <c r="D2417" s="198">
        <v>19</v>
      </c>
      <c r="E2417" s="198">
        <v>18.7</v>
      </c>
      <c r="F2417" s="198">
        <v>7.5</v>
      </c>
      <c r="G2417" s="198">
        <v>11.4</v>
      </c>
      <c r="H2417" s="198">
        <v>6.1</v>
      </c>
      <c r="I2417" s="198">
        <v>-1.3</v>
      </c>
      <c r="J2417" s="198">
        <v>0.1</v>
      </c>
      <c r="K2417" s="198">
        <v>4.8</v>
      </c>
      <c r="L2417" s="198">
        <v>9.5</v>
      </c>
      <c r="M2417" s="198">
        <v>10.3</v>
      </c>
      <c r="N2417" s="206">
        <v>15.6</v>
      </c>
    </row>
    <row r="2418" spans="1:14">
      <c r="A2418" s="205" t="s">
        <v>1084</v>
      </c>
      <c r="B2418" s="197">
        <v>18</v>
      </c>
      <c r="C2418" s="198">
        <v>25.6</v>
      </c>
      <c r="D2418" s="198">
        <v>15.8</v>
      </c>
      <c r="E2418" s="198">
        <v>14.9</v>
      </c>
      <c r="F2418" s="198">
        <v>7.1</v>
      </c>
      <c r="G2418" s="198">
        <v>12.5</v>
      </c>
      <c r="H2418" s="198">
        <v>6.6</v>
      </c>
      <c r="I2418" s="198">
        <v>-6.3</v>
      </c>
      <c r="J2418" s="198">
        <v>1.4</v>
      </c>
      <c r="K2418" s="198">
        <v>4.7</v>
      </c>
      <c r="L2418" s="198">
        <v>8.6</v>
      </c>
      <c r="M2418" s="198">
        <v>13.4</v>
      </c>
      <c r="N2418" s="206">
        <v>16.7</v>
      </c>
    </row>
    <row r="2419" spans="1:14">
      <c r="A2419" s="205" t="s">
        <v>1084</v>
      </c>
      <c r="B2419" s="197">
        <v>19</v>
      </c>
      <c r="C2419" s="198">
        <v>24.1</v>
      </c>
      <c r="D2419" s="198">
        <v>16.899999999999999</v>
      </c>
      <c r="E2419" s="198">
        <v>15.1</v>
      </c>
      <c r="F2419" s="198">
        <v>6.5</v>
      </c>
      <c r="G2419" s="198">
        <v>10</v>
      </c>
      <c r="H2419" s="198">
        <v>6.7</v>
      </c>
      <c r="I2419" s="198">
        <v>-6.5</v>
      </c>
      <c r="J2419" s="198">
        <v>2.1</v>
      </c>
      <c r="K2419" s="198">
        <v>5.7</v>
      </c>
      <c r="L2419" s="198">
        <v>8.9</v>
      </c>
      <c r="M2419" s="198">
        <v>15.9</v>
      </c>
      <c r="N2419" s="206">
        <v>17.899999999999999</v>
      </c>
    </row>
    <row r="2420" spans="1:14">
      <c r="A2420" s="205" t="s">
        <v>1084</v>
      </c>
      <c r="B2420" s="197">
        <v>20</v>
      </c>
      <c r="C2420" s="198">
        <v>22.7</v>
      </c>
      <c r="D2420" s="198">
        <v>17.600000000000001</v>
      </c>
      <c r="E2420" s="198">
        <v>13.9</v>
      </c>
      <c r="F2420" s="198">
        <v>6.8</v>
      </c>
      <c r="G2420" s="198">
        <v>6.9</v>
      </c>
      <c r="H2420" s="198">
        <v>4.9000000000000004</v>
      </c>
      <c r="I2420" s="198">
        <v>-4.7</v>
      </c>
      <c r="J2420" s="198">
        <v>1.7</v>
      </c>
      <c r="K2420" s="198">
        <v>5.4</v>
      </c>
      <c r="L2420" s="198">
        <v>8</v>
      </c>
      <c r="M2420" s="198">
        <v>17.7</v>
      </c>
      <c r="N2420" s="206">
        <v>18.5</v>
      </c>
    </row>
    <row r="2421" spans="1:14">
      <c r="A2421" s="205" t="s">
        <v>1084</v>
      </c>
      <c r="B2421" s="197">
        <v>21</v>
      </c>
      <c r="C2421" s="198">
        <v>25.7</v>
      </c>
      <c r="D2421" s="198">
        <v>18.5</v>
      </c>
      <c r="E2421" s="198">
        <v>11.9</v>
      </c>
      <c r="F2421" s="198">
        <v>8.8000000000000007</v>
      </c>
      <c r="G2421" s="198">
        <v>3.8</v>
      </c>
      <c r="H2421" s="198">
        <v>4.2</v>
      </c>
      <c r="I2421" s="198">
        <v>-5.5</v>
      </c>
      <c r="J2421" s="198">
        <v>9.5</v>
      </c>
      <c r="K2421" s="198">
        <v>6.6</v>
      </c>
      <c r="L2421" s="198">
        <v>10.4</v>
      </c>
      <c r="M2421" s="198">
        <v>17.2</v>
      </c>
      <c r="N2421" s="206">
        <v>18.100000000000001</v>
      </c>
    </row>
    <row r="2422" spans="1:14">
      <c r="A2422" s="205" t="s">
        <v>1084</v>
      </c>
      <c r="B2422" s="197">
        <v>22</v>
      </c>
      <c r="C2422" s="198">
        <v>27.8</v>
      </c>
      <c r="D2422" s="198">
        <v>17.5</v>
      </c>
      <c r="E2422" s="198">
        <v>13.3</v>
      </c>
      <c r="F2422" s="198">
        <v>9.4</v>
      </c>
      <c r="G2422" s="198">
        <v>1.3</v>
      </c>
      <c r="H2422" s="198">
        <v>8.3000000000000007</v>
      </c>
      <c r="I2422" s="198">
        <v>-10.1</v>
      </c>
      <c r="J2422" s="198">
        <v>10.6</v>
      </c>
      <c r="K2422" s="198">
        <v>6.1</v>
      </c>
      <c r="L2422" s="198">
        <v>10.6</v>
      </c>
      <c r="M2422" s="198">
        <v>21.6</v>
      </c>
      <c r="N2422" s="206">
        <v>21</v>
      </c>
    </row>
    <row r="2423" spans="1:14">
      <c r="A2423" s="205" t="s">
        <v>1084</v>
      </c>
      <c r="B2423" s="197">
        <v>23</v>
      </c>
      <c r="C2423" s="198">
        <v>22.5</v>
      </c>
      <c r="D2423" s="198">
        <v>19.399999999999999</v>
      </c>
      <c r="E2423" s="198">
        <v>12.3</v>
      </c>
      <c r="F2423" s="198">
        <v>8.5</v>
      </c>
      <c r="G2423" s="198">
        <v>0.7</v>
      </c>
      <c r="H2423" s="198">
        <v>6.6</v>
      </c>
      <c r="I2423" s="198">
        <v>-6.3</v>
      </c>
      <c r="J2423" s="198">
        <v>3</v>
      </c>
      <c r="K2423" s="198">
        <v>6</v>
      </c>
      <c r="L2423" s="198">
        <v>6.4</v>
      </c>
      <c r="M2423" s="198">
        <v>18.3</v>
      </c>
      <c r="N2423" s="206">
        <v>24.6</v>
      </c>
    </row>
    <row r="2424" spans="1:14">
      <c r="A2424" s="205" t="s">
        <v>1084</v>
      </c>
      <c r="B2424" s="197">
        <v>24</v>
      </c>
      <c r="C2424" s="198">
        <v>23.2</v>
      </c>
      <c r="D2424" s="198">
        <v>21</v>
      </c>
      <c r="E2424" s="198">
        <v>11.3</v>
      </c>
      <c r="F2424" s="198">
        <v>5.6</v>
      </c>
      <c r="G2424" s="198">
        <v>-0.4</v>
      </c>
      <c r="H2424" s="198">
        <v>4</v>
      </c>
      <c r="I2424" s="198">
        <v>2.2999999999999998</v>
      </c>
      <c r="J2424" s="198">
        <v>1.8</v>
      </c>
      <c r="K2424" s="198">
        <v>5.3</v>
      </c>
      <c r="L2424" s="198">
        <v>4</v>
      </c>
      <c r="M2424" s="198">
        <v>16.3</v>
      </c>
      <c r="N2424" s="206">
        <v>26.2</v>
      </c>
    </row>
    <row r="2425" spans="1:14">
      <c r="A2425" s="205" t="s">
        <v>1084</v>
      </c>
      <c r="B2425" s="197">
        <v>25</v>
      </c>
      <c r="C2425" s="198">
        <v>21.7</v>
      </c>
      <c r="D2425" s="198">
        <v>17</v>
      </c>
      <c r="E2425" s="198">
        <v>14.1</v>
      </c>
      <c r="F2425" s="198">
        <v>8.9</v>
      </c>
      <c r="G2425" s="198">
        <v>0.5</v>
      </c>
      <c r="H2425" s="198">
        <v>5.7</v>
      </c>
      <c r="I2425" s="198">
        <v>5.7</v>
      </c>
      <c r="J2425" s="198">
        <v>0.6</v>
      </c>
      <c r="K2425" s="198">
        <v>5.4</v>
      </c>
      <c r="L2425" s="198">
        <v>5.3</v>
      </c>
      <c r="M2425" s="198">
        <v>15.7</v>
      </c>
      <c r="N2425" s="206">
        <v>22.8</v>
      </c>
    </row>
    <row r="2426" spans="1:14">
      <c r="A2426" s="205" t="s">
        <v>1084</v>
      </c>
      <c r="B2426" s="197">
        <v>26</v>
      </c>
      <c r="C2426" s="198">
        <v>17.399999999999999</v>
      </c>
      <c r="D2426" s="198">
        <v>17.8</v>
      </c>
      <c r="E2426" s="198">
        <v>13.5</v>
      </c>
      <c r="F2426" s="198">
        <v>8.9</v>
      </c>
      <c r="G2426" s="198">
        <v>3.8</v>
      </c>
      <c r="H2426" s="198">
        <v>9.8000000000000007</v>
      </c>
      <c r="I2426" s="198">
        <v>3.2</v>
      </c>
      <c r="J2426" s="198">
        <v>0.3</v>
      </c>
      <c r="K2426" s="198">
        <v>6.9</v>
      </c>
      <c r="L2426" s="198">
        <v>4</v>
      </c>
      <c r="M2426" s="198">
        <v>16.399999999999999</v>
      </c>
      <c r="N2426" s="206">
        <v>19.3</v>
      </c>
    </row>
    <row r="2427" spans="1:14">
      <c r="A2427" s="205" t="s">
        <v>1084</v>
      </c>
      <c r="B2427" s="197">
        <v>27</v>
      </c>
      <c r="C2427" s="198">
        <v>17.399999999999999</v>
      </c>
      <c r="D2427" s="198">
        <v>20.5</v>
      </c>
      <c r="E2427" s="198">
        <v>10.6</v>
      </c>
      <c r="F2427" s="198">
        <v>9.6</v>
      </c>
      <c r="G2427" s="198">
        <v>2.2999999999999998</v>
      </c>
      <c r="H2427" s="198">
        <v>4.3</v>
      </c>
      <c r="I2427" s="198">
        <v>8.1999999999999993</v>
      </c>
      <c r="J2427" s="198">
        <v>-0.3</v>
      </c>
      <c r="K2427" s="198">
        <v>8.6999999999999993</v>
      </c>
      <c r="L2427" s="198">
        <v>5.7</v>
      </c>
      <c r="M2427" s="198">
        <v>16.7</v>
      </c>
      <c r="N2427" s="206">
        <v>18.100000000000001</v>
      </c>
    </row>
    <row r="2428" spans="1:14">
      <c r="A2428" s="205" t="s">
        <v>1084</v>
      </c>
      <c r="B2428" s="197">
        <v>28</v>
      </c>
      <c r="C2428" s="198">
        <v>18.2</v>
      </c>
      <c r="D2428" s="198">
        <v>20</v>
      </c>
      <c r="E2428" s="198">
        <v>12.1</v>
      </c>
      <c r="F2428" s="198">
        <v>8.8000000000000007</v>
      </c>
      <c r="G2428" s="198">
        <v>1</v>
      </c>
      <c r="H2428" s="198">
        <v>6.3</v>
      </c>
      <c r="I2428" s="198">
        <v>5.4</v>
      </c>
      <c r="J2428" s="198">
        <v>3.4</v>
      </c>
      <c r="K2428" s="198">
        <v>9.8000000000000007</v>
      </c>
      <c r="L2428" s="198">
        <v>6.6</v>
      </c>
      <c r="M2428" s="198">
        <v>19.899999999999999</v>
      </c>
      <c r="N2428" s="206">
        <v>19.3</v>
      </c>
    </row>
    <row r="2429" spans="1:14">
      <c r="A2429" s="205" t="s">
        <v>1084</v>
      </c>
      <c r="B2429" s="197">
        <v>29</v>
      </c>
      <c r="C2429" s="198">
        <v>17</v>
      </c>
      <c r="D2429" s="198">
        <v>21.6</v>
      </c>
      <c r="E2429" s="198">
        <v>9.6999999999999993</v>
      </c>
      <c r="F2429" s="198">
        <v>9.6</v>
      </c>
      <c r="G2429" s="198">
        <v>4</v>
      </c>
      <c r="H2429" s="198">
        <v>4.5999999999999996</v>
      </c>
      <c r="I2429" s="198">
        <v>5.8</v>
      </c>
      <c r="J2429" s="198">
        <v>1.6</v>
      </c>
      <c r="K2429" s="198">
        <v>7.9</v>
      </c>
      <c r="L2429" s="198">
        <v>7.8</v>
      </c>
      <c r="M2429" s="198">
        <v>21.1</v>
      </c>
      <c r="N2429" s="206">
        <v>21.1</v>
      </c>
    </row>
    <row r="2430" spans="1:14">
      <c r="A2430" s="205" t="s">
        <v>1084</v>
      </c>
      <c r="B2430" s="197">
        <v>30</v>
      </c>
      <c r="C2430" s="198">
        <v>18.100000000000001</v>
      </c>
      <c r="D2430" s="198">
        <v>24.4</v>
      </c>
      <c r="E2430" s="198">
        <v>8.9</v>
      </c>
      <c r="F2430" s="198">
        <v>9.6999999999999993</v>
      </c>
      <c r="G2430" s="198">
        <v>5.8</v>
      </c>
      <c r="H2430" s="198">
        <v>1.2</v>
      </c>
      <c r="I2430" s="198">
        <v>6.6</v>
      </c>
      <c r="J2430" s="198"/>
      <c r="K2430" s="198">
        <v>8.1999999999999993</v>
      </c>
      <c r="L2430" s="198">
        <v>11.3</v>
      </c>
      <c r="M2430" s="198">
        <v>19.7</v>
      </c>
      <c r="N2430" s="206">
        <v>18.100000000000001</v>
      </c>
    </row>
    <row r="2431" spans="1:14" ht="15" thickBot="1">
      <c r="A2431" s="213" t="s">
        <v>1084</v>
      </c>
      <c r="B2431" s="214">
        <v>31</v>
      </c>
      <c r="C2431" s="215">
        <v>16.3</v>
      </c>
      <c r="D2431" s="215">
        <v>26</v>
      </c>
      <c r="E2431" s="215"/>
      <c r="F2431" s="215">
        <v>11.2</v>
      </c>
      <c r="G2431" s="215"/>
      <c r="H2431" s="215">
        <v>-1.9</v>
      </c>
      <c r="I2431" s="215">
        <v>3.7</v>
      </c>
      <c r="J2431" s="215"/>
      <c r="K2431" s="215">
        <v>9</v>
      </c>
      <c r="L2431" s="215"/>
      <c r="M2431" s="215">
        <v>17.7</v>
      </c>
      <c r="N2431" s="216"/>
    </row>
    <row r="2432" spans="1:14">
      <c r="A2432" s="217" t="s">
        <v>652</v>
      </c>
      <c r="B2432" s="218" t="s">
        <v>211</v>
      </c>
      <c r="C2432" s="219">
        <v>0</v>
      </c>
      <c r="D2432" s="219">
        <v>0</v>
      </c>
      <c r="E2432" s="219">
        <v>13</v>
      </c>
      <c r="F2432" s="219">
        <v>25</v>
      </c>
      <c r="G2432" s="219">
        <v>28</v>
      </c>
      <c r="H2432" s="219">
        <v>31</v>
      </c>
      <c r="I2432" s="219">
        <v>31</v>
      </c>
      <c r="J2432" s="219">
        <v>29</v>
      </c>
      <c r="K2432" s="219">
        <v>31</v>
      </c>
      <c r="L2432" s="219">
        <v>30</v>
      </c>
      <c r="M2432" s="219">
        <v>8</v>
      </c>
      <c r="N2432" s="220">
        <v>1</v>
      </c>
    </row>
    <row r="2433" spans="1:14" ht="15" thickBot="1">
      <c r="A2433" s="209" t="s">
        <v>651</v>
      </c>
      <c r="B2433" s="210" t="s">
        <v>650</v>
      </c>
      <c r="C2433" s="211">
        <v>21.529032258064522</v>
      </c>
      <c r="D2433" s="211">
        <v>22.667741935483868</v>
      </c>
      <c r="E2433" s="211">
        <v>14.086666666666668</v>
      </c>
      <c r="F2433" s="211">
        <v>9.0516129032258075</v>
      </c>
      <c r="G2433" s="211">
        <v>7.0600000000000014</v>
      </c>
      <c r="H2433" s="211">
        <v>4.7161290322580642</v>
      </c>
      <c r="I2433" s="211">
        <v>-0.28709677419354812</v>
      </c>
      <c r="J2433" s="211">
        <v>3.7793103448275849</v>
      </c>
      <c r="K2433" s="211">
        <v>4.8741935483870966</v>
      </c>
      <c r="L2433" s="211">
        <v>9.2966666666666686</v>
      </c>
      <c r="M2433" s="211">
        <v>15.393548387096772</v>
      </c>
      <c r="N2433" s="212">
        <v>18.700000000000003</v>
      </c>
    </row>
    <row r="2434" spans="1:14">
      <c r="B2434" s="108"/>
      <c r="C2434" s="105"/>
      <c r="D2434" s="105"/>
      <c r="E2434" s="107"/>
      <c r="F2434" s="105"/>
      <c r="G2434" s="105"/>
      <c r="H2434" s="106"/>
      <c r="I2434" s="105"/>
      <c r="J2434" s="105"/>
      <c r="K2434" s="105"/>
      <c r="L2434" s="105"/>
      <c r="M2434" s="105"/>
      <c r="N2434" s="105"/>
    </row>
    <row r="2435" spans="1:14" ht="15" thickBot="1">
      <c r="A2435" s="96" t="s">
        <v>1172</v>
      </c>
      <c r="C2435" s="105"/>
      <c r="D2435" s="105"/>
      <c r="E2435" s="107"/>
      <c r="F2435" s="105"/>
      <c r="G2435" s="105"/>
      <c r="H2435" s="106"/>
      <c r="I2435" s="105"/>
      <c r="J2435" s="105"/>
      <c r="K2435" s="105"/>
      <c r="L2435" s="105"/>
      <c r="M2435" s="105"/>
      <c r="N2435" s="105"/>
    </row>
    <row r="2436" spans="1:14">
      <c r="A2436" s="109"/>
      <c r="B2436" s="233" t="s">
        <v>236</v>
      </c>
      <c r="C2436" s="234" t="s">
        <v>666</v>
      </c>
      <c r="D2436" s="234" t="s">
        <v>666</v>
      </c>
      <c r="E2436" s="234" t="s">
        <v>666</v>
      </c>
      <c r="F2436" s="234" t="s">
        <v>666</v>
      </c>
      <c r="G2436" s="234" t="s">
        <v>666</v>
      </c>
      <c r="H2436" s="234" t="s">
        <v>666</v>
      </c>
      <c r="I2436" s="234" t="s">
        <v>1108</v>
      </c>
      <c r="J2436" s="234" t="s">
        <v>1108</v>
      </c>
      <c r="K2436" s="234" t="s">
        <v>1108</v>
      </c>
      <c r="L2436" s="234" t="s">
        <v>1108</v>
      </c>
      <c r="M2436" s="234" t="s">
        <v>1108</v>
      </c>
      <c r="N2436" s="235" t="s">
        <v>1108</v>
      </c>
    </row>
    <row r="2437" spans="1:14" ht="15" thickBot="1">
      <c r="A2437" s="109"/>
      <c r="B2437" s="238" t="s">
        <v>195</v>
      </c>
      <c r="C2437" s="236" t="s">
        <v>665</v>
      </c>
      <c r="D2437" s="236" t="s">
        <v>664</v>
      </c>
      <c r="E2437" s="236" t="s">
        <v>663</v>
      </c>
      <c r="F2437" s="236" t="s">
        <v>662</v>
      </c>
      <c r="G2437" s="236" t="s">
        <v>661</v>
      </c>
      <c r="H2437" s="236" t="s">
        <v>660</v>
      </c>
      <c r="I2437" s="236" t="s">
        <v>659</v>
      </c>
      <c r="J2437" s="236" t="s">
        <v>658</v>
      </c>
      <c r="K2437" s="236" t="s">
        <v>657</v>
      </c>
      <c r="L2437" s="236" t="s">
        <v>656</v>
      </c>
      <c r="M2437" s="236" t="s">
        <v>655</v>
      </c>
      <c r="N2437" s="237" t="s">
        <v>654</v>
      </c>
    </row>
    <row r="2438" spans="1:14" ht="15" thickBot="1">
      <c r="A2438" s="195" t="s">
        <v>742</v>
      </c>
      <c r="B2438" s="196" t="s">
        <v>653</v>
      </c>
    </row>
    <row r="2439" spans="1:14">
      <c r="A2439" s="201" t="s">
        <v>1088</v>
      </c>
      <c r="B2439" s="202">
        <v>1</v>
      </c>
      <c r="C2439" s="203">
        <v>21.3</v>
      </c>
      <c r="D2439" s="203">
        <v>21.3</v>
      </c>
      <c r="E2439" s="203">
        <v>22</v>
      </c>
      <c r="F2439" s="203">
        <v>9.1999999999999993</v>
      </c>
      <c r="G2439" s="203">
        <v>8</v>
      </c>
      <c r="H2439" s="203">
        <v>5.3</v>
      </c>
      <c r="I2439" s="203">
        <v>-1.9</v>
      </c>
      <c r="J2439" s="203">
        <v>8.1999999999999993</v>
      </c>
      <c r="K2439" s="203">
        <v>-1.4</v>
      </c>
      <c r="L2439" s="203">
        <v>3.2</v>
      </c>
      <c r="M2439" s="203">
        <v>11.8</v>
      </c>
      <c r="N2439" s="204">
        <v>16.2</v>
      </c>
    </row>
    <row r="2440" spans="1:14">
      <c r="A2440" s="205" t="s">
        <v>1088</v>
      </c>
      <c r="B2440" s="197">
        <v>2</v>
      </c>
      <c r="C2440" s="198">
        <v>23.7</v>
      </c>
      <c r="D2440" s="198">
        <v>20.9</v>
      </c>
      <c r="E2440" s="198">
        <v>15.3</v>
      </c>
      <c r="F2440" s="198">
        <v>12.2</v>
      </c>
      <c r="G2440" s="198">
        <v>4.7</v>
      </c>
      <c r="H2440" s="198">
        <v>8.6999999999999993</v>
      </c>
      <c r="I2440" s="198">
        <v>-1.6</v>
      </c>
      <c r="J2440" s="198">
        <v>8.4</v>
      </c>
      <c r="K2440" s="198">
        <v>1.5</v>
      </c>
      <c r="L2440" s="198">
        <v>8.6999999999999993</v>
      </c>
      <c r="M2440" s="198">
        <v>11.3</v>
      </c>
      <c r="N2440" s="206">
        <v>16.2</v>
      </c>
    </row>
    <row r="2441" spans="1:14">
      <c r="A2441" s="205" t="s">
        <v>1088</v>
      </c>
      <c r="B2441" s="197">
        <v>3</v>
      </c>
      <c r="C2441" s="198">
        <v>25.5</v>
      </c>
      <c r="D2441" s="198">
        <v>24.5</v>
      </c>
      <c r="E2441" s="198">
        <v>15.3</v>
      </c>
      <c r="F2441" s="198">
        <v>12.5</v>
      </c>
      <c r="G2441" s="198">
        <v>2.7</v>
      </c>
      <c r="H2441" s="198">
        <v>5.9</v>
      </c>
      <c r="I2441" s="198">
        <v>-5.7</v>
      </c>
      <c r="J2441" s="198">
        <v>3.4</v>
      </c>
      <c r="K2441" s="198">
        <v>2.2000000000000002</v>
      </c>
      <c r="L2441" s="198">
        <v>11.8</v>
      </c>
      <c r="M2441" s="198">
        <v>11</v>
      </c>
      <c r="N2441" s="206">
        <v>16.100000000000001</v>
      </c>
    </row>
    <row r="2442" spans="1:14">
      <c r="A2442" s="205" t="s">
        <v>1088</v>
      </c>
      <c r="B2442" s="197">
        <v>4</v>
      </c>
      <c r="C2442" s="198">
        <v>27.8</v>
      </c>
      <c r="D2442" s="198">
        <v>26</v>
      </c>
      <c r="E2442" s="198">
        <v>14.4</v>
      </c>
      <c r="F2442" s="198">
        <v>14.2</v>
      </c>
      <c r="G2442" s="198">
        <v>2.8</v>
      </c>
      <c r="H2442" s="198">
        <v>2.9</v>
      </c>
      <c r="I2442" s="198">
        <v>-6.7</v>
      </c>
      <c r="J2442" s="198">
        <v>2.1</v>
      </c>
      <c r="K2442" s="198">
        <v>2.7</v>
      </c>
      <c r="L2442" s="198">
        <v>13.8</v>
      </c>
      <c r="M2442" s="198">
        <v>6.8</v>
      </c>
      <c r="N2442" s="206">
        <v>17.600000000000001</v>
      </c>
    </row>
    <row r="2443" spans="1:14">
      <c r="A2443" s="205" t="s">
        <v>1088</v>
      </c>
      <c r="B2443" s="197">
        <v>5</v>
      </c>
      <c r="C2443" s="198">
        <v>24.7</v>
      </c>
      <c r="D2443" s="198">
        <v>22.1</v>
      </c>
      <c r="E2443" s="198">
        <v>12.2</v>
      </c>
      <c r="F2443" s="198">
        <v>14.5</v>
      </c>
      <c r="G2443" s="198">
        <v>9.6</v>
      </c>
      <c r="H2443" s="198">
        <v>3.5</v>
      </c>
      <c r="I2443" s="198">
        <v>-5.4</v>
      </c>
      <c r="J2443" s="198">
        <v>2.6</v>
      </c>
      <c r="K2443" s="198">
        <v>3.7</v>
      </c>
      <c r="L2443" s="198">
        <v>16.399999999999999</v>
      </c>
      <c r="M2443" s="198">
        <v>12.3</v>
      </c>
      <c r="N2443" s="206">
        <v>18.5</v>
      </c>
    </row>
    <row r="2444" spans="1:14">
      <c r="A2444" s="205" t="s">
        <v>1088</v>
      </c>
      <c r="B2444" s="197">
        <v>6</v>
      </c>
      <c r="C2444" s="198">
        <v>20.9</v>
      </c>
      <c r="D2444" s="198">
        <v>28.4</v>
      </c>
      <c r="E2444" s="198">
        <v>11.1</v>
      </c>
      <c r="F2444" s="198">
        <v>14.1</v>
      </c>
      <c r="G2444" s="198">
        <v>7.9</v>
      </c>
      <c r="H2444" s="198">
        <v>6.3</v>
      </c>
      <c r="I2444" s="198">
        <v>-3</v>
      </c>
      <c r="J2444" s="198">
        <v>4.5999999999999996</v>
      </c>
      <c r="K2444" s="198">
        <v>2.5</v>
      </c>
      <c r="L2444" s="198">
        <v>10.9</v>
      </c>
      <c r="M2444" s="198">
        <v>16</v>
      </c>
      <c r="N2444" s="206">
        <v>17.8</v>
      </c>
    </row>
    <row r="2445" spans="1:14">
      <c r="A2445" s="205" t="s">
        <v>1088</v>
      </c>
      <c r="B2445" s="197">
        <v>7</v>
      </c>
      <c r="C2445" s="198">
        <v>26.2</v>
      </c>
      <c r="D2445" s="198">
        <v>30.2</v>
      </c>
      <c r="E2445" s="198">
        <v>11.3</v>
      </c>
      <c r="F2445" s="198">
        <v>13.4</v>
      </c>
      <c r="G2445" s="198">
        <v>12.6</v>
      </c>
      <c r="H2445" s="198">
        <v>6.7</v>
      </c>
      <c r="I2445" s="198">
        <v>-1.4</v>
      </c>
      <c r="J2445" s="198">
        <v>2.2999999999999998</v>
      </c>
      <c r="K2445" s="198">
        <v>1.8</v>
      </c>
      <c r="L2445" s="198">
        <v>10.6</v>
      </c>
      <c r="M2445" s="198">
        <v>17.100000000000001</v>
      </c>
      <c r="N2445" s="206">
        <v>18.399999999999999</v>
      </c>
    </row>
    <row r="2446" spans="1:14">
      <c r="A2446" s="205" t="s">
        <v>1088</v>
      </c>
      <c r="B2446" s="197">
        <v>8</v>
      </c>
      <c r="C2446" s="198">
        <v>18.899999999999999</v>
      </c>
      <c r="D2446" s="198">
        <v>27</v>
      </c>
      <c r="E2446" s="198">
        <v>12.7</v>
      </c>
      <c r="F2446" s="198">
        <v>11.6</v>
      </c>
      <c r="G2446" s="198">
        <v>13.1</v>
      </c>
      <c r="H2446" s="198">
        <v>3</v>
      </c>
      <c r="I2446" s="198">
        <v>1.1000000000000001</v>
      </c>
      <c r="J2446" s="198">
        <v>6.3</v>
      </c>
      <c r="K2446" s="198">
        <v>1.8</v>
      </c>
      <c r="L2446" s="198">
        <v>8.8000000000000007</v>
      </c>
      <c r="M2446" s="198">
        <v>15.7</v>
      </c>
      <c r="N2446" s="206">
        <v>18.899999999999999</v>
      </c>
    </row>
    <row r="2447" spans="1:14">
      <c r="A2447" s="205" t="s">
        <v>1088</v>
      </c>
      <c r="B2447" s="197">
        <v>9</v>
      </c>
      <c r="C2447" s="198">
        <v>14.6</v>
      </c>
      <c r="D2447" s="198">
        <v>23.7</v>
      </c>
      <c r="E2447" s="198">
        <v>11.9</v>
      </c>
      <c r="F2447" s="198">
        <v>8.4</v>
      </c>
      <c r="G2447" s="198">
        <v>13.3</v>
      </c>
      <c r="H2447" s="198">
        <v>4.4000000000000004</v>
      </c>
      <c r="I2447" s="198">
        <v>-1.2</v>
      </c>
      <c r="J2447" s="198">
        <v>6.8</v>
      </c>
      <c r="K2447" s="198">
        <v>0.8</v>
      </c>
      <c r="L2447" s="198">
        <v>7.1</v>
      </c>
      <c r="M2447" s="198">
        <v>16.8</v>
      </c>
      <c r="N2447" s="206">
        <v>15.6</v>
      </c>
    </row>
    <row r="2448" spans="1:14">
      <c r="A2448" s="205" t="s">
        <v>1088</v>
      </c>
      <c r="B2448" s="197">
        <v>10</v>
      </c>
      <c r="C2448" s="198">
        <v>13.5</v>
      </c>
      <c r="D2448" s="198">
        <v>28.2</v>
      </c>
      <c r="E2448" s="198">
        <v>10.5</v>
      </c>
      <c r="F2448" s="198">
        <v>6.9</v>
      </c>
      <c r="G2448" s="198">
        <v>14.6</v>
      </c>
      <c r="H2448" s="198">
        <v>1.2</v>
      </c>
      <c r="I2448" s="198">
        <v>0</v>
      </c>
      <c r="J2448" s="198">
        <v>3.2</v>
      </c>
      <c r="K2448" s="198">
        <v>3.7</v>
      </c>
      <c r="L2448" s="198">
        <v>5.4</v>
      </c>
      <c r="M2448" s="198">
        <v>16.100000000000001</v>
      </c>
      <c r="N2448" s="206">
        <v>16.100000000000001</v>
      </c>
    </row>
    <row r="2449" spans="1:14">
      <c r="A2449" s="205" t="s">
        <v>1088</v>
      </c>
      <c r="B2449" s="197">
        <v>11</v>
      </c>
      <c r="C2449" s="198">
        <v>17.7</v>
      </c>
      <c r="D2449" s="198">
        <v>28.2</v>
      </c>
      <c r="E2449" s="198">
        <v>13.2</v>
      </c>
      <c r="F2449" s="198">
        <v>3</v>
      </c>
      <c r="G2449" s="198">
        <v>12.1</v>
      </c>
      <c r="H2449" s="198">
        <v>1.3</v>
      </c>
      <c r="I2449" s="198">
        <v>1.7</v>
      </c>
      <c r="J2449" s="198">
        <v>2.6</v>
      </c>
      <c r="K2449" s="198">
        <v>2.8</v>
      </c>
      <c r="L2449" s="198">
        <v>8.6</v>
      </c>
      <c r="M2449" s="198">
        <v>16.399999999999999</v>
      </c>
      <c r="N2449" s="206">
        <v>15</v>
      </c>
    </row>
    <row r="2450" spans="1:14">
      <c r="A2450" s="205" t="s">
        <v>1088</v>
      </c>
      <c r="B2450" s="197">
        <v>12</v>
      </c>
      <c r="C2450" s="198">
        <v>18.7</v>
      </c>
      <c r="D2450" s="198">
        <v>24.7</v>
      </c>
      <c r="E2450" s="198">
        <v>15.6</v>
      </c>
      <c r="F2450" s="198">
        <v>2.2000000000000002</v>
      </c>
      <c r="G2450" s="198">
        <v>10.3</v>
      </c>
      <c r="H2450" s="198">
        <v>4.0999999999999996</v>
      </c>
      <c r="I2450" s="198">
        <v>2.8</v>
      </c>
      <c r="J2450" s="198">
        <v>0.8</v>
      </c>
      <c r="K2450" s="198">
        <v>1.7</v>
      </c>
      <c r="L2450" s="198">
        <v>10.9</v>
      </c>
      <c r="M2450" s="198">
        <v>16.3</v>
      </c>
      <c r="N2450" s="206">
        <v>14.7</v>
      </c>
    </row>
    <row r="2451" spans="1:14">
      <c r="A2451" s="205" t="s">
        <v>1088</v>
      </c>
      <c r="B2451" s="197">
        <v>13</v>
      </c>
      <c r="C2451" s="198">
        <v>16</v>
      </c>
      <c r="D2451" s="198">
        <v>26</v>
      </c>
      <c r="E2451" s="198">
        <v>18.3</v>
      </c>
      <c r="F2451" s="198">
        <v>2.1</v>
      </c>
      <c r="G2451" s="198">
        <v>10.1</v>
      </c>
      <c r="H2451" s="198">
        <v>3.7</v>
      </c>
      <c r="I2451" s="198">
        <v>1.5</v>
      </c>
      <c r="J2451" s="198">
        <v>2.1</v>
      </c>
      <c r="K2451" s="198">
        <v>0.8</v>
      </c>
      <c r="L2451" s="198">
        <v>10.7</v>
      </c>
      <c r="M2451" s="198">
        <v>12.9</v>
      </c>
      <c r="N2451" s="206">
        <v>15.5</v>
      </c>
    </row>
    <row r="2452" spans="1:14">
      <c r="A2452" s="205" t="s">
        <v>1088</v>
      </c>
      <c r="B2452" s="197">
        <v>14</v>
      </c>
      <c r="C2452" s="198">
        <v>18.2</v>
      </c>
      <c r="D2452" s="198">
        <v>26.7</v>
      </c>
      <c r="E2452" s="198">
        <v>15.1</v>
      </c>
      <c r="F2452" s="198">
        <v>3.2</v>
      </c>
      <c r="G2452" s="198">
        <v>5</v>
      </c>
      <c r="H2452" s="198">
        <v>1</v>
      </c>
      <c r="I2452" s="198">
        <v>0.3</v>
      </c>
      <c r="J2452" s="198">
        <v>4.7</v>
      </c>
      <c r="K2452" s="198">
        <v>2.4</v>
      </c>
      <c r="L2452" s="198">
        <v>8.1999999999999993</v>
      </c>
      <c r="M2452" s="198">
        <v>9.1</v>
      </c>
      <c r="N2452" s="206">
        <v>15.6</v>
      </c>
    </row>
    <row r="2453" spans="1:14">
      <c r="A2453" s="205" t="s">
        <v>1088</v>
      </c>
      <c r="B2453" s="197">
        <v>15</v>
      </c>
      <c r="C2453" s="198">
        <v>18.3</v>
      </c>
      <c r="D2453" s="198">
        <v>22.6</v>
      </c>
      <c r="E2453" s="198">
        <v>14.8</v>
      </c>
      <c r="F2453" s="198">
        <v>8.4</v>
      </c>
      <c r="G2453" s="198">
        <v>9.8000000000000007</v>
      </c>
      <c r="H2453" s="198">
        <v>3.1</v>
      </c>
      <c r="I2453" s="198">
        <v>-0.4</v>
      </c>
      <c r="J2453" s="198">
        <v>3.3</v>
      </c>
      <c r="K2453" s="198">
        <v>1.4</v>
      </c>
      <c r="L2453" s="198">
        <v>7.5</v>
      </c>
      <c r="M2453" s="198">
        <v>5.4</v>
      </c>
      <c r="N2453" s="206">
        <v>14.1</v>
      </c>
    </row>
    <row r="2454" spans="1:14">
      <c r="A2454" s="205" t="s">
        <v>1088</v>
      </c>
      <c r="B2454" s="197">
        <v>16</v>
      </c>
      <c r="C2454" s="198">
        <v>20.7</v>
      </c>
      <c r="D2454" s="198">
        <v>19.2</v>
      </c>
      <c r="E2454" s="198">
        <v>19.100000000000001</v>
      </c>
      <c r="F2454" s="198">
        <v>7.1</v>
      </c>
      <c r="G2454" s="198">
        <v>11.1</v>
      </c>
      <c r="H2454" s="198">
        <v>4</v>
      </c>
      <c r="I2454" s="198">
        <v>-2.5</v>
      </c>
      <c r="J2454" s="198">
        <v>-1.1000000000000001</v>
      </c>
      <c r="K2454" s="198">
        <v>3.3</v>
      </c>
      <c r="L2454" s="198">
        <v>10.4</v>
      </c>
      <c r="M2454" s="198">
        <v>7.4</v>
      </c>
      <c r="N2454" s="206">
        <v>16</v>
      </c>
    </row>
    <row r="2455" spans="1:14">
      <c r="A2455" s="205" t="s">
        <v>1088</v>
      </c>
      <c r="B2455" s="197">
        <v>17</v>
      </c>
      <c r="C2455" s="198">
        <v>24.7</v>
      </c>
      <c r="D2455" s="198">
        <v>18.2</v>
      </c>
      <c r="E2455" s="198">
        <v>17.899999999999999</v>
      </c>
      <c r="F2455" s="198">
        <v>6.2</v>
      </c>
      <c r="G2455" s="198">
        <v>9.9</v>
      </c>
      <c r="H2455" s="198">
        <v>5.3</v>
      </c>
      <c r="I2455" s="198">
        <v>-3.3</v>
      </c>
      <c r="J2455" s="198">
        <v>-0.4</v>
      </c>
      <c r="K2455" s="198">
        <v>5.5</v>
      </c>
      <c r="L2455" s="198">
        <v>7.9</v>
      </c>
      <c r="M2455" s="198">
        <v>8.8000000000000007</v>
      </c>
      <c r="N2455" s="206">
        <v>13.9</v>
      </c>
    </row>
    <row r="2456" spans="1:14">
      <c r="A2456" s="205" t="s">
        <v>1088</v>
      </c>
      <c r="B2456" s="197">
        <v>18</v>
      </c>
      <c r="C2456" s="198">
        <v>24.5</v>
      </c>
      <c r="D2456" s="198">
        <v>14.3</v>
      </c>
      <c r="E2456" s="198">
        <v>13.8</v>
      </c>
      <c r="F2456" s="198">
        <v>6</v>
      </c>
      <c r="G2456" s="198">
        <v>11.1</v>
      </c>
      <c r="H2456" s="198">
        <v>6.4</v>
      </c>
      <c r="I2456" s="198">
        <v>-6.4</v>
      </c>
      <c r="J2456" s="198">
        <v>1.2</v>
      </c>
      <c r="K2456" s="198">
        <v>3.3</v>
      </c>
      <c r="L2456" s="198">
        <v>6.9</v>
      </c>
      <c r="M2456" s="198">
        <v>12.7</v>
      </c>
      <c r="N2456" s="206">
        <v>14.2</v>
      </c>
    </row>
    <row r="2457" spans="1:14">
      <c r="A2457" s="205" t="s">
        <v>1088</v>
      </c>
      <c r="B2457" s="197">
        <v>19</v>
      </c>
      <c r="C2457" s="198">
        <v>22.7</v>
      </c>
      <c r="D2457" s="198">
        <v>14.7</v>
      </c>
      <c r="E2457" s="198">
        <v>13.6</v>
      </c>
      <c r="F2457" s="198">
        <v>5.6</v>
      </c>
      <c r="G2457" s="198">
        <v>9.1999999999999993</v>
      </c>
      <c r="H2457" s="198">
        <v>6.6</v>
      </c>
      <c r="I2457" s="198">
        <v>-7.7</v>
      </c>
      <c r="J2457" s="198">
        <v>0.9</v>
      </c>
      <c r="K2457" s="198">
        <v>3</v>
      </c>
      <c r="L2457" s="198">
        <v>7.3</v>
      </c>
      <c r="M2457" s="198">
        <v>14.5</v>
      </c>
      <c r="N2457" s="206">
        <v>16.399999999999999</v>
      </c>
    </row>
    <row r="2458" spans="1:14">
      <c r="A2458" s="205" t="s">
        <v>1088</v>
      </c>
      <c r="B2458" s="197">
        <v>20</v>
      </c>
      <c r="C2458" s="198">
        <v>21</v>
      </c>
      <c r="D2458" s="198">
        <v>16.8</v>
      </c>
      <c r="E2458" s="198">
        <v>12.2</v>
      </c>
      <c r="F2458" s="198">
        <v>5.3</v>
      </c>
      <c r="G2458" s="198">
        <v>5.6</v>
      </c>
      <c r="H2458" s="198">
        <v>3.4</v>
      </c>
      <c r="I2458" s="198">
        <v>-5.4</v>
      </c>
      <c r="J2458" s="198">
        <v>0.8</v>
      </c>
      <c r="K2458" s="198">
        <v>3.8</v>
      </c>
      <c r="L2458" s="198">
        <v>6.3</v>
      </c>
      <c r="M2458" s="198">
        <v>16.100000000000001</v>
      </c>
      <c r="N2458" s="206">
        <v>16.399999999999999</v>
      </c>
    </row>
    <row r="2459" spans="1:14">
      <c r="A2459" s="205" t="s">
        <v>1088</v>
      </c>
      <c r="B2459" s="197">
        <v>21</v>
      </c>
      <c r="C2459" s="198">
        <v>24.6</v>
      </c>
      <c r="D2459" s="198">
        <v>18.399999999999999</v>
      </c>
      <c r="E2459" s="198">
        <v>11.2</v>
      </c>
      <c r="F2459" s="198">
        <v>7.1</v>
      </c>
      <c r="G2459" s="198">
        <v>2.4</v>
      </c>
      <c r="H2459" s="198">
        <v>3.9</v>
      </c>
      <c r="I2459" s="198">
        <v>-6.5</v>
      </c>
      <c r="J2459" s="198">
        <v>9.5</v>
      </c>
      <c r="K2459" s="198">
        <v>4.8</v>
      </c>
      <c r="L2459" s="198">
        <v>9.9</v>
      </c>
      <c r="M2459" s="198">
        <v>16.8</v>
      </c>
      <c r="N2459" s="206">
        <v>17.7</v>
      </c>
    </row>
    <row r="2460" spans="1:14">
      <c r="A2460" s="205" t="s">
        <v>1088</v>
      </c>
      <c r="B2460" s="197">
        <v>22</v>
      </c>
      <c r="C2460" s="198">
        <v>27.6</v>
      </c>
      <c r="D2460" s="198">
        <v>18.2</v>
      </c>
      <c r="E2460" s="198">
        <v>13.4</v>
      </c>
      <c r="F2460" s="198">
        <v>8.3000000000000007</v>
      </c>
      <c r="G2460" s="198">
        <v>0.3</v>
      </c>
      <c r="H2460" s="198">
        <v>8.6999999999999993</v>
      </c>
      <c r="I2460" s="198">
        <v>-9.5</v>
      </c>
      <c r="J2460" s="198">
        <v>9.3000000000000007</v>
      </c>
      <c r="K2460" s="198">
        <v>4.4000000000000004</v>
      </c>
      <c r="L2460" s="198">
        <v>8.1</v>
      </c>
      <c r="M2460" s="198">
        <v>21.1</v>
      </c>
      <c r="N2460" s="206">
        <v>21</v>
      </c>
    </row>
    <row r="2461" spans="1:14">
      <c r="A2461" s="205" t="s">
        <v>1088</v>
      </c>
      <c r="B2461" s="197">
        <v>23</v>
      </c>
      <c r="C2461" s="198">
        <v>20</v>
      </c>
      <c r="D2461" s="198">
        <v>18.8</v>
      </c>
      <c r="E2461" s="198">
        <v>11.5</v>
      </c>
      <c r="F2461" s="198">
        <v>9.1</v>
      </c>
      <c r="G2461" s="198">
        <v>-0.5</v>
      </c>
      <c r="H2461" s="198">
        <v>7</v>
      </c>
      <c r="I2461" s="198">
        <v>-3.9</v>
      </c>
      <c r="J2461" s="198">
        <v>1.5</v>
      </c>
      <c r="K2461" s="198">
        <v>3.9</v>
      </c>
      <c r="L2461" s="198">
        <v>5.0999999999999996</v>
      </c>
      <c r="M2461" s="198">
        <v>15.9</v>
      </c>
      <c r="N2461" s="206">
        <v>23.9</v>
      </c>
    </row>
    <row r="2462" spans="1:14">
      <c r="A2462" s="205" t="s">
        <v>1088</v>
      </c>
      <c r="B2462" s="197">
        <v>24</v>
      </c>
      <c r="C2462" s="198">
        <v>22.6</v>
      </c>
      <c r="D2462" s="198">
        <v>20.6</v>
      </c>
      <c r="E2462" s="198">
        <v>11.2</v>
      </c>
      <c r="F2462" s="198">
        <v>5.6</v>
      </c>
      <c r="G2462" s="198">
        <v>-1</v>
      </c>
      <c r="H2462" s="198">
        <v>3.8</v>
      </c>
      <c r="I2462" s="198">
        <v>2.2000000000000002</v>
      </c>
      <c r="J2462" s="198">
        <v>0.4</v>
      </c>
      <c r="K2462" s="198">
        <v>4.0999999999999996</v>
      </c>
      <c r="L2462" s="198">
        <v>2</v>
      </c>
      <c r="M2462" s="198">
        <v>14.7</v>
      </c>
      <c r="N2462" s="206">
        <v>25.9</v>
      </c>
    </row>
    <row r="2463" spans="1:14">
      <c r="A2463" s="205" t="s">
        <v>1088</v>
      </c>
      <c r="B2463" s="197">
        <v>25</v>
      </c>
      <c r="C2463" s="198">
        <v>20.3</v>
      </c>
      <c r="D2463" s="198">
        <v>15.4</v>
      </c>
      <c r="E2463" s="198">
        <v>13.2</v>
      </c>
      <c r="F2463" s="198">
        <v>8.9</v>
      </c>
      <c r="G2463" s="198">
        <v>-0.1</v>
      </c>
      <c r="H2463" s="198">
        <v>6.8</v>
      </c>
      <c r="I2463" s="198">
        <v>5.8</v>
      </c>
      <c r="J2463" s="198">
        <v>-0.6</v>
      </c>
      <c r="K2463" s="198">
        <v>4.4000000000000004</v>
      </c>
      <c r="L2463" s="198">
        <v>3.5</v>
      </c>
      <c r="M2463" s="198">
        <v>13.6</v>
      </c>
      <c r="N2463" s="206">
        <v>23.2</v>
      </c>
    </row>
    <row r="2464" spans="1:14">
      <c r="A2464" s="205" t="s">
        <v>1088</v>
      </c>
      <c r="B2464" s="197">
        <v>26</v>
      </c>
      <c r="C2464" s="198">
        <v>15.9</v>
      </c>
      <c r="D2464" s="198">
        <v>18.600000000000001</v>
      </c>
      <c r="E2464" s="198">
        <v>11.6</v>
      </c>
      <c r="F2464" s="198">
        <v>9.4</v>
      </c>
      <c r="G2464" s="198">
        <v>2.2999999999999998</v>
      </c>
      <c r="H2464" s="198">
        <v>10.5</v>
      </c>
      <c r="I2464" s="198">
        <v>4.4000000000000004</v>
      </c>
      <c r="J2464" s="198">
        <v>-0.3</v>
      </c>
      <c r="K2464" s="198">
        <v>5.9</v>
      </c>
      <c r="L2464" s="198">
        <v>3.4</v>
      </c>
      <c r="M2464" s="198">
        <v>15.1</v>
      </c>
      <c r="N2464" s="206">
        <v>16.8</v>
      </c>
    </row>
    <row r="2465" spans="1:14">
      <c r="A2465" s="205" t="s">
        <v>1088</v>
      </c>
      <c r="B2465" s="197">
        <v>27</v>
      </c>
      <c r="C2465" s="198">
        <v>16.600000000000001</v>
      </c>
      <c r="D2465" s="198">
        <v>21.3</v>
      </c>
      <c r="E2465" s="198">
        <v>9.4</v>
      </c>
      <c r="F2465" s="198">
        <v>8.8000000000000007</v>
      </c>
      <c r="G2465" s="198">
        <v>0.9</v>
      </c>
      <c r="H2465" s="198">
        <v>6.9</v>
      </c>
      <c r="I2465" s="198">
        <v>8.6</v>
      </c>
      <c r="J2465" s="198">
        <v>0.4</v>
      </c>
      <c r="K2465" s="198">
        <v>7.6</v>
      </c>
      <c r="L2465" s="198">
        <v>3.9</v>
      </c>
      <c r="M2465" s="198">
        <v>16.3</v>
      </c>
      <c r="N2465" s="206">
        <v>16.7</v>
      </c>
    </row>
    <row r="2466" spans="1:14">
      <c r="A2466" s="205" t="s">
        <v>1088</v>
      </c>
      <c r="B2466" s="197">
        <v>28</v>
      </c>
      <c r="C2466" s="198">
        <v>16.7</v>
      </c>
      <c r="D2466" s="198">
        <v>19</v>
      </c>
      <c r="E2466" s="198">
        <v>10.4</v>
      </c>
      <c r="F2466" s="198">
        <v>7.7</v>
      </c>
      <c r="G2466" s="198">
        <v>0.2</v>
      </c>
      <c r="H2466" s="198">
        <v>7.5</v>
      </c>
      <c r="I2466" s="198">
        <v>6.2</v>
      </c>
      <c r="J2466" s="198">
        <v>2.9</v>
      </c>
      <c r="K2466" s="198">
        <v>9.1999999999999993</v>
      </c>
      <c r="L2466" s="198">
        <v>4.5</v>
      </c>
      <c r="M2466" s="198">
        <v>18.8</v>
      </c>
      <c r="N2466" s="206">
        <v>17.100000000000001</v>
      </c>
    </row>
    <row r="2467" spans="1:14">
      <c r="A2467" s="205" t="s">
        <v>1088</v>
      </c>
      <c r="B2467" s="197">
        <v>29</v>
      </c>
      <c r="C2467" s="198">
        <v>14.4</v>
      </c>
      <c r="D2467" s="198">
        <v>21.1</v>
      </c>
      <c r="E2467" s="198">
        <v>9.3000000000000007</v>
      </c>
      <c r="F2467" s="198">
        <v>8</v>
      </c>
      <c r="G2467" s="198">
        <v>2.9</v>
      </c>
      <c r="H2467" s="198">
        <v>3.7</v>
      </c>
      <c r="I2467" s="198">
        <v>5</v>
      </c>
      <c r="J2467" s="198">
        <v>-0.3</v>
      </c>
      <c r="K2467" s="198">
        <v>7.3</v>
      </c>
      <c r="L2467" s="198">
        <v>7.8</v>
      </c>
      <c r="M2467" s="198">
        <v>20.6</v>
      </c>
      <c r="N2467" s="206">
        <v>19.2</v>
      </c>
    </row>
    <row r="2468" spans="1:14">
      <c r="A2468" s="205" t="s">
        <v>1088</v>
      </c>
      <c r="B2468" s="197">
        <v>30</v>
      </c>
      <c r="C2468" s="198">
        <v>15.4</v>
      </c>
      <c r="D2468" s="198">
        <v>24.8</v>
      </c>
      <c r="E2468" s="198">
        <v>9</v>
      </c>
      <c r="F2468" s="198">
        <v>8.4</v>
      </c>
      <c r="G2468" s="198">
        <v>4.8</v>
      </c>
      <c r="H2468" s="198">
        <v>0.4</v>
      </c>
      <c r="I2468" s="198">
        <v>5.4</v>
      </c>
      <c r="J2468" s="198"/>
      <c r="K2468" s="198">
        <v>7.6</v>
      </c>
      <c r="L2468" s="198">
        <v>11.2</v>
      </c>
      <c r="M2468" s="198">
        <v>18.600000000000001</v>
      </c>
      <c r="N2468" s="206">
        <v>17.399999999999999</v>
      </c>
    </row>
    <row r="2469" spans="1:14" ht="15" thickBot="1">
      <c r="A2469" s="213" t="s">
        <v>1088</v>
      </c>
      <c r="B2469" s="214">
        <v>31</v>
      </c>
      <c r="C2469" s="215">
        <v>15.2</v>
      </c>
      <c r="D2469" s="215">
        <v>26.4</v>
      </c>
      <c r="E2469" s="215"/>
      <c r="F2469" s="215">
        <v>10</v>
      </c>
      <c r="G2469" s="215"/>
      <c r="H2469" s="215">
        <v>-3.1</v>
      </c>
      <c r="I2469" s="215">
        <v>2.7</v>
      </c>
      <c r="J2469" s="215"/>
      <c r="K2469" s="215">
        <v>7.7</v>
      </c>
      <c r="L2469" s="215"/>
      <c r="M2469" s="215">
        <v>16.600000000000001</v>
      </c>
      <c r="N2469" s="216"/>
    </row>
    <row r="2470" spans="1:14">
      <c r="A2470" s="217" t="s">
        <v>652</v>
      </c>
      <c r="B2470" s="218" t="s">
        <v>211</v>
      </c>
      <c r="C2470" s="219">
        <v>0</v>
      </c>
      <c r="D2470" s="219">
        <v>0</v>
      </c>
      <c r="E2470" s="219">
        <v>16</v>
      </c>
      <c r="F2470" s="219">
        <v>27</v>
      </c>
      <c r="G2470" s="219">
        <v>28</v>
      </c>
      <c r="H2470" s="219">
        <v>31</v>
      </c>
      <c r="I2470" s="219">
        <v>31</v>
      </c>
      <c r="J2470" s="219">
        <v>29</v>
      </c>
      <c r="K2470" s="219">
        <v>31</v>
      </c>
      <c r="L2470" s="219">
        <v>29</v>
      </c>
      <c r="M2470" s="219">
        <v>11</v>
      </c>
      <c r="N2470" s="220">
        <v>1</v>
      </c>
    </row>
    <row r="2471" spans="1:14" ht="15" thickBot="1">
      <c r="A2471" s="209" t="s">
        <v>651</v>
      </c>
      <c r="B2471" s="210" t="s">
        <v>650</v>
      </c>
      <c r="C2471" s="211">
        <v>20.287096774193547</v>
      </c>
      <c r="D2471" s="211">
        <v>22.138709677419349</v>
      </c>
      <c r="E2471" s="211">
        <v>13.349999999999998</v>
      </c>
      <c r="F2471" s="211">
        <v>8.3032258064516125</v>
      </c>
      <c r="G2471" s="211">
        <v>6.5233333333333343</v>
      </c>
      <c r="H2471" s="211">
        <v>4.6096774193548393</v>
      </c>
      <c r="I2471" s="211">
        <v>-0.79999999999999982</v>
      </c>
      <c r="J2471" s="211">
        <v>2.9517241379310359</v>
      </c>
      <c r="K2471" s="211">
        <v>3.6838709677419352</v>
      </c>
      <c r="L2471" s="211">
        <v>8.0266666666666673</v>
      </c>
      <c r="M2471" s="211">
        <v>14.277419354838715</v>
      </c>
      <c r="N2471" s="212">
        <v>17.403333333333325</v>
      </c>
    </row>
    <row r="2472" spans="1:14">
      <c r="B2472" s="108"/>
      <c r="C2472" s="105"/>
      <c r="D2472" s="105"/>
      <c r="E2472" s="107"/>
      <c r="F2472" s="105"/>
      <c r="G2472" s="105"/>
      <c r="H2472" s="106"/>
      <c r="I2472" s="105"/>
      <c r="J2472" s="105"/>
      <c r="K2472" s="105"/>
      <c r="L2472" s="105"/>
      <c r="M2472" s="105"/>
      <c r="N2472" s="105"/>
    </row>
    <row r="2473" spans="1:14" ht="15" thickBot="1">
      <c r="A2473" s="96" t="s">
        <v>1173</v>
      </c>
      <c r="C2473" s="105"/>
      <c r="D2473" s="105"/>
      <c r="E2473" s="107"/>
      <c r="F2473" s="105"/>
      <c r="G2473" s="105"/>
      <c r="H2473" s="106"/>
      <c r="I2473" s="105"/>
      <c r="J2473" s="105"/>
      <c r="K2473" s="105"/>
      <c r="L2473" s="105"/>
      <c r="M2473" s="105"/>
      <c r="N2473" s="105"/>
    </row>
    <row r="2474" spans="1:14">
      <c r="A2474" s="109"/>
      <c r="B2474" s="233" t="s">
        <v>236</v>
      </c>
      <c r="C2474" s="234" t="s">
        <v>666</v>
      </c>
      <c r="D2474" s="234" t="s">
        <v>666</v>
      </c>
      <c r="E2474" s="234" t="s">
        <v>666</v>
      </c>
      <c r="F2474" s="234" t="s">
        <v>666</v>
      </c>
      <c r="G2474" s="234" t="s">
        <v>666</v>
      </c>
      <c r="H2474" s="234" t="s">
        <v>666</v>
      </c>
      <c r="I2474" s="234" t="s">
        <v>1108</v>
      </c>
      <c r="J2474" s="234" t="s">
        <v>1108</v>
      </c>
      <c r="K2474" s="234" t="s">
        <v>1108</v>
      </c>
      <c r="L2474" s="234" t="s">
        <v>1108</v>
      </c>
      <c r="M2474" s="234" t="s">
        <v>1108</v>
      </c>
      <c r="N2474" s="235" t="s">
        <v>1108</v>
      </c>
    </row>
    <row r="2475" spans="1:14" ht="15" thickBot="1">
      <c r="A2475" s="109"/>
      <c r="B2475" s="238" t="s">
        <v>195</v>
      </c>
      <c r="C2475" s="236" t="s">
        <v>665</v>
      </c>
      <c r="D2475" s="236" t="s">
        <v>664</v>
      </c>
      <c r="E2475" s="236" t="s">
        <v>663</v>
      </c>
      <c r="F2475" s="236" t="s">
        <v>662</v>
      </c>
      <c r="G2475" s="236" t="s">
        <v>661</v>
      </c>
      <c r="H2475" s="236" t="s">
        <v>660</v>
      </c>
      <c r="I2475" s="236" t="s">
        <v>659</v>
      </c>
      <c r="J2475" s="236" t="s">
        <v>658</v>
      </c>
      <c r="K2475" s="236" t="s">
        <v>657</v>
      </c>
      <c r="L2475" s="236" t="s">
        <v>656</v>
      </c>
      <c r="M2475" s="236" t="s">
        <v>655</v>
      </c>
      <c r="N2475" s="237" t="s">
        <v>654</v>
      </c>
    </row>
    <row r="2476" spans="1:14" ht="15" thickBot="1">
      <c r="A2476" s="195" t="s">
        <v>742</v>
      </c>
      <c r="B2476" s="196" t="s">
        <v>653</v>
      </c>
    </row>
    <row r="2477" spans="1:14">
      <c r="A2477" s="201" t="s">
        <v>1093</v>
      </c>
      <c r="B2477" s="202">
        <v>1</v>
      </c>
      <c r="C2477" s="203">
        <v>21.7</v>
      </c>
      <c r="D2477" s="203">
        <v>19.5</v>
      </c>
      <c r="E2477" s="203">
        <v>22.9</v>
      </c>
      <c r="F2477" s="203">
        <v>5.5</v>
      </c>
      <c r="G2477" s="203">
        <v>5.7</v>
      </c>
      <c r="H2477" s="203">
        <v>5.4</v>
      </c>
      <c r="I2477" s="203">
        <v>-1</v>
      </c>
      <c r="J2477" s="203">
        <v>7.8</v>
      </c>
      <c r="K2477" s="203">
        <v>-1.1000000000000001</v>
      </c>
      <c r="L2477" s="203">
        <v>2.9</v>
      </c>
      <c r="M2477" s="203">
        <v>11.7</v>
      </c>
      <c r="N2477" s="204">
        <v>18.100000000000001</v>
      </c>
    </row>
    <row r="2478" spans="1:14">
      <c r="A2478" s="205" t="s">
        <v>1093</v>
      </c>
      <c r="B2478" s="197">
        <v>2</v>
      </c>
      <c r="C2478" s="198">
        <v>22.5</v>
      </c>
      <c r="D2478" s="198">
        <v>21.3</v>
      </c>
      <c r="E2478" s="198">
        <v>16.100000000000001</v>
      </c>
      <c r="F2478" s="198">
        <v>7.8</v>
      </c>
      <c r="G2478" s="198">
        <v>1.7</v>
      </c>
      <c r="H2478" s="198">
        <v>7.3</v>
      </c>
      <c r="I2478" s="198">
        <v>-1.2</v>
      </c>
      <c r="J2478" s="198">
        <v>9.3000000000000007</v>
      </c>
      <c r="K2478" s="198">
        <v>1.4</v>
      </c>
      <c r="L2478" s="198">
        <v>7.9</v>
      </c>
      <c r="M2478" s="198">
        <v>11.9</v>
      </c>
      <c r="N2478" s="206">
        <v>17.3</v>
      </c>
    </row>
    <row r="2479" spans="1:14">
      <c r="A2479" s="205" t="s">
        <v>1093</v>
      </c>
      <c r="B2479" s="197">
        <v>3</v>
      </c>
      <c r="C2479" s="198">
        <v>24.2</v>
      </c>
      <c r="D2479" s="198">
        <v>22.2</v>
      </c>
      <c r="E2479" s="198">
        <v>15</v>
      </c>
      <c r="F2479" s="198">
        <v>10.5</v>
      </c>
      <c r="G2479" s="198">
        <v>0.3</v>
      </c>
      <c r="H2479" s="198">
        <v>3.7</v>
      </c>
      <c r="I2479" s="198">
        <v>-4.7</v>
      </c>
      <c r="J2479" s="198">
        <v>4</v>
      </c>
      <c r="K2479" s="198">
        <v>2.2000000000000002</v>
      </c>
      <c r="L2479" s="198">
        <v>9.6</v>
      </c>
      <c r="M2479" s="198">
        <v>12.3</v>
      </c>
      <c r="N2479" s="206">
        <v>16.8</v>
      </c>
    </row>
    <row r="2480" spans="1:14">
      <c r="A2480" s="205" t="s">
        <v>1093</v>
      </c>
      <c r="B2480" s="197">
        <v>4</v>
      </c>
      <c r="C2480" s="198">
        <v>26</v>
      </c>
      <c r="D2480" s="198">
        <v>24.8</v>
      </c>
      <c r="E2480" s="198">
        <v>13.3</v>
      </c>
      <c r="F2480" s="198">
        <v>12.8</v>
      </c>
      <c r="G2480" s="198">
        <v>2.5</v>
      </c>
      <c r="H2480" s="198">
        <v>3.1</v>
      </c>
      <c r="I2480" s="198">
        <v>-5.9</v>
      </c>
      <c r="J2480" s="198">
        <v>2.6</v>
      </c>
      <c r="K2480" s="198">
        <v>0.9</v>
      </c>
      <c r="L2480" s="198">
        <v>11.8</v>
      </c>
      <c r="M2480" s="198">
        <v>7.8</v>
      </c>
      <c r="N2480" s="206">
        <v>17.8</v>
      </c>
    </row>
    <row r="2481" spans="1:14">
      <c r="A2481" s="205" t="s">
        <v>1093</v>
      </c>
      <c r="B2481" s="197">
        <v>5</v>
      </c>
      <c r="C2481" s="198">
        <v>26.6</v>
      </c>
      <c r="D2481" s="198">
        <v>22.6</v>
      </c>
      <c r="E2481" s="198">
        <v>12.6</v>
      </c>
      <c r="F2481" s="198">
        <v>12.3</v>
      </c>
      <c r="G2481" s="198">
        <v>6.2</v>
      </c>
      <c r="H2481" s="198">
        <v>2.1</v>
      </c>
      <c r="I2481" s="198">
        <v>-4.8</v>
      </c>
      <c r="J2481" s="198">
        <v>3.1</v>
      </c>
      <c r="K2481" s="198">
        <v>3.4</v>
      </c>
      <c r="L2481" s="198">
        <v>15.5</v>
      </c>
      <c r="M2481" s="198">
        <v>12.4</v>
      </c>
      <c r="N2481" s="206">
        <v>18.899999999999999</v>
      </c>
    </row>
    <row r="2482" spans="1:14">
      <c r="A2482" s="205" t="s">
        <v>1093</v>
      </c>
      <c r="B2482" s="197">
        <v>6</v>
      </c>
      <c r="C2482" s="198">
        <v>21.4</v>
      </c>
      <c r="D2482" s="198">
        <v>24.6</v>
      </c>
      <c r="E2482" s="198">
        <v>12.1</v>
      </c>
      <c r="F2482" s="198">
        <v>12.2</v>
      </c>
      <c r="G2482" s="198">
        <v>6.4</v>
      </c>
      <c r="H2482" s="198">
        <v>4.5</v>
      </c>
      <c r="I2482" s="198">
        <v>-2.4</v>
      </c>
      <c r="J2482" s="198">
        <v>3.4</v>
      </c>
      <c r="K2482" s="198">
        <v>2.1</v>
      </c>
      <c r="L2482" s="198">
        <v>10</v>
      </c>
      <c r="M2482" s="198">
        <v>13.8</v>
      </c>
      <c r="N2482" s="206">
        <v>18.100000000000001</v>
      </c>
    </row>
    <row r="2483" spans="1:14">
      <c r="A2483" s="205" t="s">
        <v>1093</v>
      </c>
      <c r="B2483" s="197">
        <v>7</v>
      </c>
      <c r="C2483" s="198">
        <v>25.4</v>
      </c>
      <c r="D2483" s="198">
        <v>26.5</v>
      </c>
      <c r="E2483" s="198">
        <v>10.5</v>
      </c>
      <c r="F2483" s="198">
        <v>13.8</v>
      </c>
      <c r="G2483" s="198">
        <v>9.6</v>
      </c>
      <c r="H2483" s="198">
        <v>5.9</v>
      </c>
      <c r="I2483" s="198">
        <v>-0.8</v>
      </c>
      <c r="J2483" s="198">
        <v>2.6</v>
      </c>
      <c r="K2483" s="198">
        <v>1.1000000000000001</v>
      </c>
      <c r="L2483" s="198">
        <v>11.3</v>
      </c>
      <c r="M2483" s="198">
        <v>15.9</v>
      </c>
      <c r="N2483" s="206">
        <v>17.5</v>
      </c>
    </row>
    <row r="2484" spans="1:14">
      <c r="A2484" s="205" t="s">
        <v>1093</v>
      </c>
      <c r="B2484" s="197">
        <v>8</v>
      </c>
      <c r="C2484" s="198">
        <v>18.899999999999999</v>
      </c>
      <c r="D2484" s="198">
        <v>28.7</v>
      </c>
      <c r="E2484" s="198">
        <v>12.6</v>
      </c>
      <c r="F2484" s="198">
        <v>10.7</v>
      </c>
      <c r="G2484" s="198">
        <v>8.8000000000000007</v>
      </c>
      <c r="H2484" s="198">
        <v>3.6</v>
      </c>
      <c r="I2484" s="198">
        <v>-0.7</v>
      </c>
      <c r="J2484" s="198">
        <v>7.4</v>
      </c>
      <c r="K2484" s="198">
        <v>1.4</v>
      </c>
      <c r="L2484" s="198">
        <v>9.1</v>
      </c>
      <c r="M2484" s="198">
        <v>14.6</v>
      </c>
      <c r="N2484" s="206">
        <v>20.2</v>
      </c>
    </row>
    <row r="2485" spans="1:14">
      <c r="A2485" s="205" t="s">
        <v>1093</v>
      </c>
      <c r="B2485" s="197">
        <v>9</v>
      </c>
      <c r="C2485" s="198">
        <v>14.8</v>
      </c>
      <c r="D2485" s="198">
        <v>25.2</v>
      </c>
      <c r="E2485" s="198">
        <v>11.8</v>
      </c>
      <c r="F2485" s="198">
        <v>9.3000000000000007</v>
      </c>
      <c r="G2485" s="198">
        <v>11.6</v>
      </c>
      <c r="H2485" s="198">
        <v>4.0999999999999996</v>
      </c>
      <c r="I2485" s="198">
        <v>-2.1</v>
      </c>
      <c r="J2485" s="198">
        <v>7</v>
      </c>
      <c r="K2485" s="198">
        <v>2.2000000000000002</v>
      </c>
      <c r="L2485" s="198">
        <v>7.5</v>
      </c>
      <c r="M2485" s="198">
        <v>16</v>
      </c>
      <c r="N2485" s="206">
        <v>17.399999999999999</v>
      </c>
    </row>
    <row r="2486" spans="1:14">
      <c r="A2486" s="205" t="s">
        <v>1093</v>
      </c>
      <c r="B2486" s="197">
        <v>10</v>
      </c>
      <c r="C2486" s="198">
        <v>13.5</v>
      </c>
      <c r="D2486" s="198">
        <v>25.9</v>
      </c>
      <c r="E2486" s="198">
        <v>7.9</v>
      </c>
      <c r="F2486" s="198">
        <v>7.8</v>
      </c>
      <c r="G2486" s="198">
        <v>15.3</v>
      </c>
      <c r="H2486" s="198">
        <v>1.1000000000000001</v>
      </c>
      <c r="I2486" s="198">
        <v>1.2</v>
      </c>
      <c r="J2486" s="198">
        <v>4.4000000000000004</v>
      </c>
      <c r="K2486" s="198">
        <v>4.7</v>
      </c>
      <c r="L2486" s="198">
        <v>6.1</v>
      </c>
      <c r="M2486" s="198">
        <v>15.3</v>
      </c>
      <c r="N2486" s="206">
        <v>16.3</v>
      </c>
    </row>
    <row r="2487" spans="1:14">
      <c r="A2487" s="205" t="s">
        <v>1093</v>
      </c>
      <c r="B2487" s="197">
        <v>11</v>
      </c>
      <c r="C2487" s="198">
        <v>17.399999999999999</v>
      </c>
      <c r="D2487" s="198">
        <v>26.1</v>
      </c>
      <c r="E2487" s="198">
        <v>12.2</v>
      </c>
      <c r="F2487" s="198">
        <v>3</v>
      </c>
      <c r="G2487" s="198">
        <v>11</v>
      </c>
      <c r="H2487" s="198">
        <v>2.9</v>
      </c>
      <c r="I2487" s="198">
        <v>2</v>
      </c>
      <c r="J2487" s="198">
        <v>2.6</v>
      </c>
      <c r="K2487" s="198">
        <v>4.5</v>
      </c>
      <c r="L2487" s="198">
        <v>9.4</v>
      </c>
      <c r="M2487" s="198">
        <v>15.7</v>
      </c>
      <c r="N2487" s="206">
        <v>15.8</v>
      </c>
    </row>
    <row r="2488" spans="1:14">
      <c r="A2488" s="205" t="s">
        <v>1093</v>
      </c>
      <c r="B2488" s="197">
        <v>12</v>
      </c>
      <c r="C2488" s="198">
        <v>18.399999999999999</v>
      </c>
      <c r="D2488" s="198">
        <v>26.8</v>
      </c>
      <c r="E2488" s="198">
        <v>14.1</v>
      </c>
      <c r="F2488" s="198">
        <v>2.1</v>
      </c>
      <c r="G2488" s="198">
        <v>8.1</v>
      </c>
      <c r="H2488" s="198">
        <v>3.7</v>
      </c>
      <c r="I2488" s="198">
        <v>3.3</v>
      </c>
      <c r="J2488" s="198">
        <v>-1</v>
      </c>
      <c r="K2488" s="198">
        <v>3.4</v>
      </c>
      <c r="L2488" s="198">
        <v>11.3</v>
      </c>
      <c r="M2488" s="198">
        <v>17.3</v>
      </c>
      <c r="N2488" s="206">
        <v>17.2</v>
      </c>
    </row>
    <row r="2489" spans="1:14">
      <c r="A2489" s="205" t="s">
        <v>1093</v>
      </c>
      <c r="B2489" s="197">
        <v>13</v>
      </c>
      <c r="C2489" s="198">
        <v>17.8</v>
      </c>
      <c r="D2489" s="198">
        <v>26.3</v>
      </c>
      <c r="E2489" s="198">
        <v>17.899999999999999</v>
      </c>
      <c r="F2489" s="198">
        <v>3.2</v>
      </c>
      <c r="G2489" s="198">
        <v>10.199999999999999</v>
      </c>
      <c r="H2489" s="198">
        <v>5</v>
      </c>
      <c r="I2489" s="198">
        <v>1.9</v>
      </c>
      <c r="J2489" s="198">
        <v>1.5</v>
      </c>
      <c r="K2489" s="198">
        <v>2.1</v>
      </c>
      <c r="L2489" s="198">
        <v>12.6</v>
      </c>
      <c r="M2489" s="198">
        <v>16.2</v>
      </c>
      <c r="N2489" s="206">
        <v>15.5</v>
      </c>
    </row>
    <row r="2490" spans="1:14">
      <c r="A2490" s="205" t="s">
        <v>1093</v>
      </c>
      <c r="B2490" s="197">
        <v>14</v>
      </c>
      <c r="C2490" s="198">
        <v>18.8</v>
      </c>
      <c r="D2490" s="198">
        <v>27.9</v>
      </c>
      <c r="E2490" s="198">
        <v>15.4</v>
      </c>
      <c r="F2490" s="198">
        <v>3.9</v>
      </c>
      <c r="G2490" s="198">
        <v>5.7</v>
      </c>
      <c r="H2490" s="198">
        <v>1</v>
      </c>
      <c r="I2490" s="198">
        <v>-0.4</v>
      </c>
      <c r="J2490" s="198">
        <v>5.2</v>
      </c>
      <c r="K2490" s="198">
        <v>3.4</v>
      </c>
      <c r="L2490" s="198">
        <v>9</v>
      </c>
      <c r="M2490" s="198">
        <v>9.8000000000000007</v>
      </c>
      <c r="N2490" s="206">
        <v>15</v>
      </c>
    </row>
    <row r="2491" spans="1:14">
      <c r="A2491" s="205" t="s">
        <v>1093</v>
      </c>
      <c r="B2491" s="197">
        <v>15</v>
      </c>
      <c r="C2491" s="198">
        <v>18.600000000000001</v>
      </c>
      <c r="D2491" s="198">
        <v>23.7</v>
      </c>
      <c r="E2491" s="198">
        <v>15.6</v>
      </c>
      <c r="F2491" s="198">
        <v>8.6999999999999993</v>
      </c>
      <c r="G2491" s="198">
        <v>9.8000000000000007</v>
      </c>
      <c r="H2491" s="198">
        <v>3.6</v>
      </c>
      <c r="I2491" s="198">
        <v>0.3</v>
      </c>
      <c r="J2491" s="198">
        <v>4.4000000000000004</v>
      </c>
      <c r="K2491" s="198">
        <v>2.1</v>
      </c>
      <c r="L2491" s="198">
        <v>7.3</v>
      </c>
      <c r="M2491" s="198">
        <v>6.6</v>
      </c>
      <c r="N2491" s="206">
        <v>14.4</v>
      </c>
    </row>
    <row r="2492" spans="1:14">
      <c r="A2492" s="205" t="s">
        <v>1093</v>
      </c>
      <c r="B2492" s="197">
        <v>16</v>
      </c>
      <c r="C2492" s="198">
        <v>20.2</v>
      </c>
      <c r="D2492" s="198">
        <v>21.8</v>
      </c>
      <c r="E2492" s="198">
        <v>16.8</v>
      </c>
      <c r="F2492" s="198">
        <v>7.6</v>
      </c>
      <c r="G2492" s="198">
        <v>9.6999999999999993</v>
      </c>
      <c r="H2492" s="198">
        <v>5.0999999999999996</v>
      </c>
      <c r="I2492" s="198">
        <v>-1.7</v>
      </c>
      <c r="J2492" s="198">
        <v>0.8</v>
      </c>
      <c r="K2492" s="198">
        <v>1.7</v>
      </c>
      <c r="L2492" s="198">
        <v>10.4</v>
      </c>
      <c r="M2492" s="198">
        <v>7.9</v>
      </c>
      <c r="N2492" s="206">
        <v>17.100000000000001</v>
      </c>
    </row>
    <row r="2493" spans="1:14">
      <c r="A2493" s="205" t="s">
        <v>1093</v>
      </c>
      <c r="B2493" s="197">
        <v>17</v>
      </c>
      <c r="C2493" s="198">
        <v>23.4</v>
      </c>
      <c r="D2493" s="198">
        <v>19.399999999999999</v>
      </c>
      <c r="E2493" s="198">
        <v>18.3</v>
      </c>
      <c r="F2493" s="198">
        <v>6</v>
      </c>
      <c r="G2493" s="198">
        <v>10.7</v>
      </c>
      <c r="H2493" s="198">
        <v>4.7</v>
      </c>
      <c r="I2493" s="198">
        <v>-4.8</v>
      </c>
      <c r="J2493" s="198">
        <v>-0.8</v>
      </c>
      <c r="K2493" s="198">
        <v>2.4</v>
      </c>
      <c r="L2493" s="198">
        <v>8.3000000000000007</v>
      </c>
      <c r="M2493" s="198">
        <v>9.6</v>
      </c>
      <c r="N2493" s="206">
        <v>14.3</v>
      </c>
    </row>
    <row r="2494" spans="1:14">
      <c r="A2494" s="205" t="s">
        <v>1093</v>
      </c>
      <c r="B2494" s="197">
        <v>18</v>
      </c>
      <c r="C2494" s="198">
        <v>25.3</v>
      </c>
      <c r="D2494" s="198">
        <v>14.6</v>
      </c>
      <c r="E2494" s="198">
        <v>13.5</v>
      </c>
      <c r="F2494" s="198">
        <v>6.5</v>
      </c>
      <c r="G2494" s="198">
        <v>11</v>
      </c>
      <c r="H2494" s="198">
        <v>6.1</v>
      </c>
      <c r="I2494" s="198">
        <v>-7.1</v>
      </c>
      <c r="J2494" s="198">
        <v>1.5</v>
      </c>
      <c r="K2494" s="198">
        <v>3.3</v>
      </c>
      <c r="L2494" s="198">
        <v>7.1</v>
      </c>
      <c r="M2494" s="198">
        <v>12.6</v>
      </c>
      <c r="N2494" s="206">
        <v>14.8</v>
      </c>
    </row>
    <row r="2495" spans="1:14">
      <c r="A2495" s="205" t="s">
        <v>1093</v>
      </c>
      <c r="B2495" s="197">
        <v>19</v>
      </c>
      <c r="C2495" s="198">
        <v>22.1</v>
      </c>
      <c r="D2495" s="198">
        <v>15.3</v>
      </c>
      <c r="E2495" s="198">
        <v>14.5</v>
      </c>
      <c r="F2495" s="198">
        <v>5.9</v>
      </c>
      <c r="G2495" s="198">
        <v>9.9</v>
      </c>
      <c r="H2495" s="198">
        <v>7.5</v>
      </c>
      <c r="I2495" s="198">
        <v>-9</v>
      </c>
      <c r="J2495" s="198">
        <v>0.5</v>
      </c>
      <c r="K2495" s="198">
        <v>5</v>
      </c>
      <c r="L2495" s="198">
        <v>7.8</v>
      </c>
      <c r="M2495" s="198">
        <v>15.2</v>
      </c>
      <c r="N2495" s="206">
        <v>16.5</v>
      </c>
    </row>
    <row r="2496" spans="1:14">
      <c r="A2496" s="205" t="s">
        <v>1093</v>
      </c>
      <c r="B2496" s="197">
        <v>20</v>
      </c>
      <c r="C2496" s="198">
        <v>21.2</v>
      </c>
      <c r="D2496" s="198">
        <v>16.399999999999999</v>
      </c>
      <c r="E2496" s="198">
        <v>11.4</v>
      </c>
      <c r="F2496" s="198">
        <v>6.2</v>
      </c>
      <c r="G2496" s="198">
        <v>6</v>
      </c>
      <c r="H2496" s="198">
        <v>4.4000000000000004</v>
      </c>
      <c r="I2496" s="198">
        <v>-6.9</v>
      </c>
      <c r="J2496" s="198">
        <v>1.6</v>
      </c>
      <c r="K2496" s="198">
        <v>4.5999999999999996</v>
      </c>
      <c r="L2496" s="198">
        <v>6</v>
      </c>
      <c r="M2496" s="198">
        <v>15.9</v>
      </c>
      <c r="N2496" s="206">
        <v>15</v>
      </c>
    </row>
    <row r="2497" spans="1:14">
      <c r="A2497" s="205" t="s">
        <v>1093</v>
      </c>
      <c r="B2497" s="197">
        <v>21</v>
      </c>
      <c r="C2497" s="198">
        <v>23.8</v>
      </c>
      <c r="D2497" s="198">
        <v>17.600000000000001</v>
      </c>
      <c r="E2497" s="198">
        <v>10.7</v>
      </c>
      <c r="F2497" s="198">
        <v>7.5</v>
      </c>
      <c r="G2497" s="198">
        <v>1.5</v>
      </c>
      <c r="H2497" s="198">
        <v>4.2</v>
      </c>
      <c r="I2497" s="198">
        <v>-5.9</v>
      </c>
      <c r="J2497" s="198">
        <v>9.3000000000000007</v>
      </c>
      <c r="K2497" s="198">
        <v>5.5</v>
      </c>
      <c r="L2497" s="198">
        <v>8.1</v>
      </c>
      <c r="M2497" s="198">
        <v>16</v>
      </c>
      <c r="N2497" s="206">
        <v>16.3</v>
      </c>
    </row>
    <row r="2498" spans="1:14">
      <c r="A2498" s="205" t="s">
        <v>1093</v>
      </c>
      <c r="B2498" s="197">
        <v>22</v>
      </c>
      <c r="C2498" s="198">
        <v>26.6</v>
      </c>
      <c r="D2498" s="198">
        <v>15.6</v>
      </c>
      <c r="E2498" s="198">
        <v>12.5</v>
      </c>
      <c r="F2498" s="198">
        <v>9</v>
      </c>
      <c r="G2498" s="198">
        <v>0.3</v>
      </c>
      <c r="H2498" s="198">
        <v>9.1999999999999993</v>
      </c>
      <c r="I2498" s="198">
        <v>-11.4</v>
      </c>
      <c r="J2498" s="198">
        <v>10.3</v>
      </c>
      <c r="K2498" s="198">
        <v>4.5999999999999996</v>
      </c>
      <c r="L2498" s="198">
        <v>9.1999999999999993</v>
      </c>
      <c r="M2498" s="198">
        <v>20.5</v>
      </c>
      <c r="N2498" s="206">
        <v>20.3</v>
      </c>
    </row>
    <row r="2499" spans="1:14">
      <c r="A2499" s="205" t="s">
        <v>1093</v>
      </c>
      <c r="B2499" s="197">
        <v>23</v>
      </c>
      <c r="C2499" s="198">
        <v>20.7</v>
      </c>
      <c r="D2499" s="198">
        <v>16.8</v>
      </c>
      <c r="E2499" s="198">
        <v>11.6</v>
      </c>
      <c r="F2499" s="198">
        <v>6.9</v>
      </c>
      <c r="G2499" s="198">
        <v>0</v>
      </c>
      <c r="H2499" s="198">
        <v>4.5999999999999996</v>
      </c>
      <c r="I2499" s="198">
        <v>-5.7</v>
      </c>
      <c r="J2499" s="198">
        <v>1.1000000000000001</v>
      </c>
      <c r="K2499" s="198">
        <v>4.7</v>
      </c>
      <c r="L2499" s="198">
        <v>5.9</v>
      </c>
      <c r="M2499" s="198">
        <v>19.100000000000001</v>
      </c>
      <c r="N2499" s="206">
        <v>22.8</v>
      </c>
    </row>
    <row r="2500" spans="1:14">
      <c r="A2500" s="205" t="s">
        <v>1093</v>
      </c>
      <c r="B2500" s="197">
        <v>24</v>
      </c>
      <c r="C2500" s="198">
        <v>23.5</v>
      </c>
      <c r="D2500" s="198">
        <v>19.7</v>
      </c>
      <c r="E2500" s="198">
        <v>11.3</v>
      </c>
      <c r="F2500" s="198">
        <v>5</v>
      </c>
      <c r="G2500" s="198">
        <v>-2.1</v>
      </c>
      <c r="H2500" s="198">
        <v>4</v>
      </c>
      <c r="I2500" s="198">
        <v>0.7</v>
      </c>
      <c r="J2500" s="198">
        <v>0.3</v>
      </c>
      <c r="K2500" s="198">
        <v>2.4</v>
      </c>
      <c r="L2500" s="198">
        <v>3.2</v>
      </c>
      <c r="M2500" s="198">
        <v>15.9</v>
      </c>
      <c r="N2500" s="206">
        <v>25.7</v>
      </c>
    </row>
    <row r="2501" spans="1:14">
      <c r="A2501" s="205" t="s">
        <v>1093</v>
      </c>
      <c r="B2501" s="197">
        <v>25</v>
      </c>
      <c r="C2501" s="198">
        <v>20.9</v>
      </c>
      <c r="D2501" s="198">
        <v>15.6</v>
      </c>
      <c r="E2501" s="198">
        <v>12.3</v>
      </c>
      <c r="F2501" s="198">
        <v>9.3000000000000007</v>
      </c>
      <c r="G2501" s="198">
        <v>-0.3</v>
      </c>
      <c r="H2501" s="198">
        <v>5</v>
      </c>
      <c r="I2501" s="198">
        <v>1.5</v>
      </c>
      <c r="J2501" s="198">
        <v>-1.7</v>
      </c>
      <c r="K2501" s="198">
        <v>5</v>
      </c>
      <c r="L2501" s="198">
        <v>2.7</v>
      </c>
      <c r="M2501" s="198">
        <v>14</v>
      </c>
      <c r="N2501" s="206">
        <v>24.2</v>
      </c>
    </row>
    <row r="2502" spans="1:14">
      <c r="A2502" s="205" t="s">
        <v>1093</v>
      </c>
      <c r="B2502" s="197">
        <v>26</v>
      </c>
      <c r="C2502" s="198">
        <v>15.5</v>
      </c>
      <c r="D2502" s="198">
        <v>16.5</v>
      </c>
      <c r="E2502" s="198">
        <v>11.7</v>
      </c>
      <c r="F2502" s="198">
        <v>6</v>
      </c>
      <c r="G2502" s="198">
        <v>2.5</v>
      </c>
      <c r="H2502" s="198">
        <v>9</v>
      </c>
      <c r="I2502" s="198">
        <v>2.2000000000000002</v>
      </c>
      <c r="J2502" s="198">
        <v>-1.2</v>
      </c>
      <c r="K2502" s="198">
        <v>5.2</v>
      </c>
      <c r="L2502" s="198">
        <v>3.5</v>
      </c>
      <c r="M2502" s="198">
        <v>15.6</v>
      </c>
      <c r="N2502" s="206">
        <v>17.600000000000001</v>
      </c>
    </row>
    <row r="2503" spans="1:14">
      <c r="A2503" s="205" t="s">
        <v>1093</v>
      </c>
      <c r="B2503" s="197">
        <v>27</v>
      </c>
      <c r="C2503" s="198">
        <v>17.2</v>
      </c>
      <c r="D2503" s="198">
        <v>19.600000000000001</v>
      </c>
      <c r="E2503" s="198">
        <v>10.3</v>
      </c>
      <c r="F2503" s="198">
        <v>9.3000000000000007</v>
      </c>
      <c r="G2503" s="198">
        <v>1.9</v>
      </c>
      <c r="H2503" s="198">
        <v>2.1</v>
      </c>
      <c r="I2503" s="198">
        <v>6.5</v>
      </c>
      <c r="J2503" s="198">
        <v>-0.4</v>
      </c>
      <c r="K2503" s="198">
        <v>8.1999999999999993</v>
      </c>
      <c r="L2503" s="198">
        <v>5.3</v>
      </c>
      <c r="M2503" s="198">
        <v>17</v>
      </c>
      <c r="N2503" s="206">
        <v>15.2</v>
      </c>
    </row>
    <row r="2504" spans="1:14">
      <c r="A2504" s="205" t="s">
        <v>1093</v>
      </c>
      <c r="B2504" s="197">
        <v>28</v>
      </c>
      <c r="C2504" s="198">
        <v>17.7</v>
      </c>
      <c r="D2504" s="198">
        <v>19.3</v>
      </c>
      <c r="E2504" s="198">
        <v>9.5</v>
      </c>
      <c r="F2504" s="198">
        <v>8.1999999999999993</v>
      </c>
      <c r="G2504" s="198">
        <v>-0.7</v>
      </c>
      <c r="H2504" s="198">
        <v>5.2</v>
      </c>
      <c r="I2504" s="198">
        <v>4.4000000000000004</v>
      </c>
      <c r="J2504" s="198">
        <v>3.7</v>
      </c>
      <c r="K2504" s="198">
        <v>8.5</v>
      </c>
      <c r="L2504" s="198">
        <v>5.4</v>
      </c>
      <c r="M2504" s="198">
        <v>18.399999999999999</v>
      </c>
      <c r="N2504" s="206">
        <v>16.600000000000001</v>
      </c>
    </row>
    <row r="2505" spans="1:14">
      <c r="A2505" s="205" t="s">
        <v>1093</v>
      </c>
      <c r="B2505" s="197">
        <v>29</v>
      </c>
      <c r="C2505" s="198">
        <v>16.399999999999999</v>
      </c>
      <c r="D2505" s="198">
        <v>20.3</v>
      </c>
      <c r="E2505" s="198">
        <v>8.1999999999999993</v>
      </c>
      <c r="F2505" s="198">
        <v>8.6</v>
      </c>
      <c r="G2505" s="198">
        <v>3.9</v>
      </c>
      <c r="H2505" s="198">
        <v>2.7</v>
      </c>
      <c r="I2505" s="198">
        <v>4.2</v>
      </c>
      <c r="J2505" s="198">
        <v>0.5</v>
      </c>
      <c r="K2505" s="198">
        <v>8</v>
      </c>
      <c r="L2505" s="198">
        <v>5.9</v>
      </c>
      <c r="M2505" s="198">
        <v>21.1</v>
      </c>
      <c r="N2505" s="206">
        <v>17.8</v>
      </c>
    </row>
    <row r="2506" spans="1:14">
      <c r="A2506" s="205" t="s">
        <v>1093</v>
      </c>
      <c r="B2506" s="197">
        <v>30</v>
      </c>
      <c r="C2506" s="198">
        <v>14.7</v>
      </c>
      <c r="D2506" s="198">
        <v>22.7</v>
      </c>
      <c r="E2506" s="198">
        <v>6.6</v>
      </c>
      <c r="F2506" s="198">
        <v>8.9</v>
      </c>
      <c r="G2506" s="198">
        <v>5.8</v>
      </c>
      <c r="H2506" s="198">
        <v>-0.2</v>
      </c>
      <c r="I2506" s="198">
        <v>5.6</v>
      </c>
      <c r="J2506" s="198"/>
      <c r="K2506" s="198">
        <v>6.8</v>
      </c>
      <c r="L2506" s="198">
        <v>9.9</v>
      </c>
      <c r="M2506" s="198">
        <v>19.5</v>
      </c>
      <c r="N2506" s="206">
        <v>18.399999999999999</v>
      </c>
    </row>
    <row r="2507" spans="1:14" ht="15" thickBot="1">
      <c r="A2507" s="213" t="s">
        <v>1093</v>
      </c>
      <c r="B2507" s="214">
        <v>31</v>
      </c>
      <c r="C2507" s="215">
        <v>15</v>
      </c>
      <c r="D2507" s="215">
        <v>23.4</v>
      </c>
      <c r="E2507" s="215"/>
      <c r="F2507" s="215">
        <v>9.1</v>
      </c>
      <c r="G2507" s="215"/>
      <c r="H2507" s="215">
        <v>-1.9</v>
      </c>
      <c r="I2507" s="215">
        <v>3.4</v>
      </c>
      <c r="J2507" s="215"/>
      <c r="K2507" s="215">
        <v>8.4</v>
      </c>
      <c r="L2507" s="215"/>
      <c r="M2507" s="215">
        <v>16.899999999999999</v>
      </c>
      <c r="N2507" s="216"/>
    </row>
    <row r="2508" spans="1:14">
      <c r="A2508" s="217" t="s">
        <v>652</v>
      </c>
      <c r="B2508" s="218" t="s">
        <v>211</v>
      </c>
      <c r="C2508" s="219">
        <v>0</v>
      </c>
      <c r="D2508" s="219">
        <v>0</v>
      </c>
      <c r="E2508" s="219">
        <v>19</v>
      </c>
      <c r="F2508" s="219">
        <v>30</v>
      </c>
      <c r="G2508" s="219">
        <v>30</v>
      </c>
      <c r="H2508" s="219">
        <v>31</v>
      </c>
      <c r="I2508" s="219">
        <v>31</v>
      </c>
      <c r="J2508" s="219">
        <v>29</v>
      </c>
      <c r="K2508" s="219">
        <v>31</v>
      </c>
      <c r="L2508" s="219">
        <v>30</v>
      </c>
      <c r="M2508" s="219">
        <v>10</v>
      </c>
      <c r="N2508" s="220">
        <v>1</v>
      </c>
    </row>
    <row r="2509" spans="1:14" ht="15" thickBot="1">
      <c r="A2509" s="209" t="s">
        <v>651</v>
      </c>
      <c r="B2509" s="210" t="s">
        <v>650</v>
      </c>
      <c r="C2509" s="211">
        <v>20.329032258064522</v>
      </c>
      <c r="D2509" s="211">
        <v>21.506451612903227</v>
      </c>
      <c r="E2509" s="211">
        <v>12.973333333333334</v>
      </c>
      <c r="F2509" s="211">
        <v>7.8580645161290326</v>
      </c>
      <c r="G2509" s="211">
        <v>5.7666666666666684</v>
      </c>
      <c r="H2509" s="211">
        <v>4.1516129032258062</v>
      </c>
      <c r="I2509" s="211">
        <v>-1.2677419354838706</v>
      </c>
      <c r="J2509" s="211">
        <v>3.0965517241379303</v>
      </c>
      <c r="K2509" s="211">
        <v>3.8096774193548391</v>
      </c>
      <c r="L2509" s="211">
        <v>8.0000000000000018</v>
      </c>
      <c r="M2509" s="211">
        <v>14.596774193548388</v>
      </c>
      <c r="N2509" s="212">
        <v>17.630000000000003</v>
      </c>
    </row>
    <row r="2510" spans="1:14">
      <c r="B2510" s="108"/>
      <c r="C2510" s="105"/>
      <c r="D2510" s="105"/>
      <c r="E2510" s="107"/>
      <c r="F2510" s="105"/>
      <c r="G2510" s="105"/>
      <c r="H2510" s="106"/>
      <c r="I2510" s="105"/>
      <c r="J2510" s="105"/>
      <c r="K2510" s="105"/>
      <c r="L2510" s="105"/>
      <c r="M2510" s="105"/>
      <c r="N2510" s="105"/>
    </row>
    <row r="2511" spans="1:14" ht="15" thickBot="1">
      <c r="A2511" s="96" t="s">
        <v>1174</v>
      </c>
      <c r="C2511" s="105"/>
      <c r="D2511" s="105"/>
      <c r="E2511" s="107"/>
      <c r="F2511" s="105"/>
      <c r="G2511" s="105"/>
      <c r="H2511" s="106"/>
      <c r="I2511" s="105"/>
      <c r="J2511" s="105"/>
      <c r="K2511" s="105"/>
      <c r="L2511" s="105"/>
      <c r="M2511" s="105"/>
      <c r="N2511" s="105"/>
    </row>
    <row r="2512" spans="1:14">
      <c r="A2512" s="109"/>
      <c r="B2512" s="243" t="s">
        <v>236</v>
      </c>
      <c r="C2512" s="244" t="s">
        <v>666</v>
      </c>
      <c r="D2512" s="244" t="s">
        <v>666</v>
      </c>
      <c r="E2512" s="243" t="s">
        <v>666</v>
      </c>
      <c r="F2512" s="244" t="s">
        <v>666</v>
      </c>
      <c r="G2512" s="244" t="s">
        <v>666</v>
      </c>
      <c r="H2512" s="245" t="s">
        <v>666</v>
      </c>
      <c r="I2512" s="244" t="s">
        <v>1108</v>
      </c>
      <c r="J2512" s="244" t="s">
        <v>1108</v>
      </c>
      <c r="K2512" s="244" t="s">
        <v>1108</v>
      </c>
      <c r="L2512" s="244" t="s">
        <v>1108</v>
      </c>
      <c r="M2512" s="244" t="s">
        <v>1108</v>
      </c>
      <c r="N2512" s="245" t="s">
        <v>1108</v>
      </c>
    </row>
    <row r="2513" spans="1:14" ht="15" thickBot="1">
      <c r="A2513" s="109"/>
      <c r="B2513" s="246" t="s">
        <v>195</v>
      </c>
      <c r="C2513" s="247" t="s">
        <v>665</v>
      </c>
      <c r="D2513" s="247" t="s">
        <v>664</v>
      </c>
      <c r="E2513" s="246" t="s">
        <v>663</v>
      </c>
      <c r="F2513" s="247" t="s">
        <v>662</v>
      </c>
      <c r="G2513" s="247" t="s">
        <v>661</v>
      </c>
      <c r="H2513" s="248" t="s">
        <v>660</v>
      </c>
      <c r="I2513" s="247" t="s">
        <v>659</v>
      </c>
      <c r="J2513" s="247" t="s">
        <v>658</v>
      </c>
      <c r="K2513" s="247" t="s">
        <v>657</v>
      </c>
      <c r="L2513" s="247" t="s">
        <v>656</v>
      </c>
      <c r="M2513" s="247" t="s">
        <v>655</v>
      </c>
      <c r="N2513" s="248" t="s">
        <v>654</v>
      </c>
    </row>
    <row r="2514" spans="1:14" ht="15" thickBot="1">
      <c r="A2514" s="192" t="s">
        <v>742</v>
      </c>
      <c r="B2514" s="242" t="s">
        <v>653</v>
      </c>
    </row>
    <row r="2515" spans="1:14">
      <c r="A2515" s="240" t="s">
        <v>1098</v>
      </c>
      <c r="B2515" s="241">
        <v>1</v>
      </c>
      <c r="C2515" s="203">
        <v>20.6</v>
      </c>
      <c r="D2515" s="203">
        <v>19.100000000000001</v>
      </c>
      <c r="E2515" s="203">
        <v>22.9</v>
      </c>
      <c r="F2515" s="203">
        <v>6.6</v>
      </c>
      <c r="G2515" s="203">
        <v>6.6</v>
      </c>
      <c r="H2515" s="203">
        <v>6.8</v>
      </c>
      <c r="I2515" s="203">
        <v>0.1</v>
      </c>
      <c r="J2515" s="203">
        <v>8.6</v>
      </c>
      <c r="K2515" s="203">
        <v>-1.8</v>
      </c>
      <c r="L2515" s="203">
        <v>3.9</v>
      </c>
      <c r="M2515" s="203">
        <v>10.6</v>
      </c>
      <c r="N2515" s="204">
        <v>17.100000000000001</v>
      </c>
    </row>
    <row r="2516" spans="1:14">
      <c r="A2516" s="205" t="s">
        <v>1098</v>
      </c>
      <c r="B2516" s="197">
        <v>2</v>
      </c>
      <c r="C2516" s="198">
        <v>21.9</v>
      </c>
      <c r="D2516" s="198">
        <v>20.3</v>
      </c>
      <c r="E2516" s="198">
        <v>15.8</v>
      </c>
      <c r="F2516" s="198">
        <v>8.4</v>
      </c>
      <c r="G2516" s="198">
        <v>2.9</v>
      </c>
      <c r="H2516" s="198">
        <v>9.9</v>
      </c>
      <c r="I2516" s="198">
        <v>0.2</v>
      </c>
      <c r="J2516" s="198">
        <v>10.3</v>
      </c>
      <c r="K2516" s="198">
        <v>2.1</v>
      </c>
      <c r="L2516" s="198">
        <v>9.3000000000000007</v>
      </c>
      <c r="M2516" s="198">
        <v>10.5</v>
      </c>
      <c r="N2516" s="206">
        <v>17.7</v>
      </c>
    </row>
    <row r="2517" spans="1:14">
      <c r="A2517" s="205" t="s">
        <v>1098</v>
      </c>
      <c r="B2517" s="197">
        <v>3</v>
      </c>
      <c r="C2517" s="198">
        <v>23.8</v>
      </c>
      <c r="D2517" s="198">
        <v>21.9</v>
      </c>
      <c r="E2517" s="198">
        <v>15.7</v>
      </c>
      <c r="F2517" s="198">
        <v>11.6</v>
      </c>
      <c r="G2517" s="198">
        <v>1.7</v>
      </c>
      <c r="H2517" s="198">
        <v>4.7</v>
      </c>
      <c r="I2517" s="198">
        <v>-3.4</v>
      </c>
      <c r="J2517" s="198">
        <v>4.9000000000000004</v>
      </c>
      <c r="K2517" s="198">
        <v>2.9</v>
      </c>
      <c r="L2517" s="198">
        <v>10.1</v>
      </c>
      <c r="M2517" s="198">
        <v>12.3</v>
      </c>
      <c r="N2517" s="206">
        <v>17.3</v>
      </c>
    </row>
    <row r="2518" spans="1:14">
      <c r="A2518" s="205" t="s">
        <v>1098</v>
      </c>
      <c r="B2518" s="197">
        <v>4</v>
      </c>
      <c r="C2518" s="198">
        <v>24.9</v>
      </c>
      <c r="D2518" s="198">
        <v>24.8</v>
      </c>
      <c r="E2518" s="198">
        <v>14.4</v>
      </c>
      <c r="F2518" s="198">
        <v>13.6</v>
      </c>
      <c r="G2518" s="198">
        <v>3.1</v>
      </c>
      <c r="H2518" s="198">
        <v>2.8</v>
      </c>
      <c r="I2518" s="198">
        <v>-4.5</v>
      </c>
      <c r="J2518" s="198">
        <v>3.7</v>
      </c>
      <c r="K2518" s="198">
        <v>3.9</v>
      </c>
      <c r="L2518" s="198">
        <v>11.6</v>
      </c>
      <c r="M2518" s="198">
        <v>8.4</v>
      </c>
      <c r="N2518" s="206">
        <v>17</v>
      </c>
    </row>
    <row r="2519" spans="1:14">
      <c r="A2519" s="205" t="s">
        <v>1098</v>
      </c>
      <c r="B2519" s="197">
        <v>5</v>
      </c>
      <c r="C2519" s="198">
        <v>25.4</v>
      </c>
      <c r="D2519" s="198">
        <v>21.6</v>
      </c>
      <c r="E2519" s="198">
        <v>13.7</v>
      </c>
      <c r="F2519" s="198">
        <v>12.8</v>
      </c>
      <c r="G2519" s="198">
        <v>7.3</v>
      </c>
      <c r="H2519" s="198">
        <v>3.6</v>
      </c>
      <c r="I2519" s="198">
        <v>-3.4</v>
      </c>
      <c r="J2519" s="198">
        <v>4.3</v>
      </c>
      <c r="K2519" s="198">
        <v>4.5</v>
      </c>
      <c r="L2519" s="198">
        <v>15</v>
      </c>
      <c r="M2519" s="198">
        <v>11.8</v>
      </c>
      <c r="N2519" s="206">
        <v>18.100000000000001</v>
      </c>
    </row>
    <row r="2520" spans="1:14">
      <c r="A2520" s="205" t="s">
        <v>1098</v>
      </c>
      <c r="B2520" s="197">
        <v>6</v>
      </c>
      <c r="C2520" s="198">
        <v>21.1</v>
      </c>
      <c r="D2520" s="198">
        <v>24.4</v>
      </c>
      <c r="E2520" s="198">
        <v>13.1</v>
      </c>
      <c r="F2520" s="198">
        <v>12.9</v>
      </c>
      <c r="G2520" s="198">
        <v>8.3000000000000007</v>
      </c>
      <c r="H2520" s="198">
        <v>5.8</v>
      </c>
      <c r="I2520" s="198">
        <v>-0.9</v>
      </c>
      <c r="J2520" s="198">
        <v>3.9</v>
      </c>
      <c r="K2520" s="198">
        <v>3.6</v>
      </c>
      <c r="L2520" s="198">
        <v>10.4</v>
      </c>
      <c r="M2520" s="198">
        <v>13.6</v>
      </c>
      <c r="N2520" s="206">
        <v>17.399999999999999</v>
      </c>
    </row>
    <row r="2521" spans="1:14">
      <c r="A2521" s="205" t="s">
        <v>1098</v>
      </c>
      <c r="B2521" s="197">
        <v>7</v>
      </c>
      <c r="C2521" s="198">
        <v>23.8</v>
      </c>
      <c r="D2521" s="198">
        <v>26.2</v>
      </c>
      <c r="E2521" s="198">
        <v>11.6</v>
      </c>
      <c r="F2521" s="198">
        <v>14.2</v>
      </c>
      <c r="G2521" s="198">
        <v>10.3</v>
      </c>
      <c r="H2521" s="198">
        <v>5.7</v>
      </c>
      <c r="I2521" s="198">
        <v>0.8</v>
      </c>
      <c r="J2521" s="198">
        <v>4.5</v>
      </c>
      <c r="K2521" s="198">
        <v>1.4</v>
      </c>
      <c r="L2521" s="198">
        <v>10</v>
      </c>
      <c r="M2521" s="198">
        <v>15.3</v>
      </c>
      <c r="N2521" s="206">
        <v>17.399999999999999</v>
      </c>
    </row>
    <row r="2522" spans="1:14">
      <c r="A2522" s="205" t="s">
        <v>1098</v>
      </c>
      <c r="B2522" s="197">
        <v>8</v>
      </c>
      <c r="C2522" s="198">
        <v>19.8</v>
      </c>
      <c r="D2522" s="198">
        <v>28.1</v>
      </c>
      <c r="E2522" s="198">
        <v>13</v>
      </c>
      <c r="F2522" s="198">
        <v>11.7</v>
      </c>
      <c r="G2522" s="198">
        <v>10.8</v>
      </c>
      <c r="H2522" s="198">
        <v>5.2</v>
      </c>
      <c r="I2522" s="198">
        <v>2.1</v>
      </c>
      <c r="J2522" s="198">
        <v>8.6999999999999993</v>
      </c>
      <c r="K2522" s="198">
        <v>1.7</v>
      </c>
      <c r="L2522" s="198">
        <v>9.6</v>
      </c>
      <c r="M2522" s="198">
        <v>14.7</v>
      </c>
      <c r="N2522" s="206">
        <v>18.899999999999999</v>
      </c>
    </row>
    <row r="2523" spans="1:14">
      <c r="A2523" s="205" t="s">
        <v>1098</v>
      </c>
      <c r="B2523" s="197">
        <v>9</v>
      </c>
      <c r="C2523" s="198">
        <v>15.8</v>
      </c>
      <c r="D2523" s="198">
        <v>24.8</v>
      </c>
      <c r="E2523" s="198">
        <v>11.3</v>
      </c>
      <c r="F2523" s="198">
        <v>9.6</v>
      </c>
      <c r="G2523" s="198">
        <v>14.2</v>
      </c>
      <c r="H2523" s="198">
        <v>5.5</v>
      </c>
      <c r="I2523" s="198">
        <v>-1.9</v>
      </c>
      <c r="J2523" s="198">
        <v>8.6999999999999993</v>
      </c>
      <c r="K2523" s="198">
        <v>2.6</v>
      </c>
      <c r="L2523" s="198">
        <v>8.1</v>
      </c>
      <c r="M2523" s="198">
        <v>15.2</v>
      </c>
      <c r="N2523" s="206">
        <v>17</v>
      </c>
    </row>
    <row r="2524" spans="1:14">
      <c r="A2524" s="205" t="s">
        <v>1098</v>
      </c>
      <c r="B2524" s="197">
        <v>10</v>
      </c>
      <c r="C2524" s="198">
        <v>13.3</v>
      </c>
      <c r="D2524" s="198">
        <v>26.2</v>
      </c>
      <c r="E2524" s="198">
        <v>9.6</v>
      </c>
      <c r="F2524" s="198">
        <v>6.9</v>
      </c>
      <c r="G2524" s="198">
        <v>16.399999999999999</v>
      </c>
      <c r="H2524" s="198">
        <v>2.5</v>
      </c>
      <c r="I2524" s="198">
        <v>1.6</v>
      </c>
      <c r="J2524" s="198">
        <v>4.9000000000000004</v>
      </c>
      <c r="K2524" s="198">
        <v>4.0999999999999996</v>
      </c>
      <c r="L2524" s="198">
        <v>7</v>
      </c>
      <c r="M2524" s="198">
        <v>16.2</v>
      </c>
      <c r="N2524" s="206">
        <v>16.2</v>
      </c>
    </row>
    <row r="2525" spans="1:14">
      <c r="A2525" s="205" t="s">
        <v>1098</v>
      </c>
      <c r="B2525" s="197">
        <v>11</v>
      </c>
      <c r="C2525" s="198">
        <v>16.8</v>
      </c>
      <c r="D2525" s="198">
        <v>26.7</v>
      </c>
      <c r="E2525" s="198">
        <v>11.9</v>
      </c>
      <c r="F2525" s="198">
        <v>2.2000000000000002</v>
      </c>
      <c r="G2525" s="198">
        <v>12.3</v>
      </c>
      <c r="H2525" s="198">
        <v>3.6</v>
      </c>
      <c r="I2525" s="198">
        <v>2.7</v>
      </c>
      <c r="J2525" s="198">
        <v>3.1</v>
      </c>
      <c r="K2525" s="198">
        <v>5.0999999999999996</v>
      </c>
      <c r="L2525" s="198">
        <v>9.4</v>
      </c>
      <c r="M2525" s="198">
        <v>15.3</v>
      </c>
      <c r="N2525" s="206">
        <v>15.4</v>
      </c>
    </row>
    <row r="2526" spans="1:14">
      <c r="A2526" s="205" t="s">
        <v>1098</v>
      </c>
      <c r="B2526" s="197">
        <v>12</v>
      </c>
      <c r="C2526" s="198">
        <v>19.100000000000001</v>
      </c>
      <c r="D2526" s="198">
        <v>25.2</v>
      </c>
      <c r="E2526" s="198">
        <v>14.4</v>
      </c>
      <c r="F2526" s="198">
        <v>2.6</v>
      </c>
      <c r="G2526" s="198">
        <v>9.3000000000000007</v>
      </c>
      <c r="H2526" s="198">
        <v>3.9</v>
      </c>
      <c r="I2526" s="198">
        <v>4.5999999999999996</v>
      </c>
      <c r="J2526" s="198">
        <v>0.3</v>
      </c>
      <c r="K2526" s="198">
        <v>3.9</v>
      </c>
      <c r="L2526" s="198">
        <v>12.4</v>
      </c>
      <c r="M2526" s="198">
        <v>16.2</v>
      </c>
      <c r="N2526" s="206">
        <v>16.899999999999999</v>
      </c>
    </row>
    <row r="2527" spans="1:14">
      <c r="A2527" s="205" t="s">
        <v>1098</v>
      </c>
      <c r="B2527" s="197">
        <v>13</v>
      </c>
      <c r="C2527" s="198">
        <v>17.3</v>
      </c>
      <c r="D2527" s="198">
        <v>25.6</v>
      </c>
      <c r="E2527" s="198">
        <v>18.7</v>
      </c>
      <c r="F2527" s="198">
        <v>3.8</v>
      </c>
      <c r="G2527" s="198">
        <v>11.4</v>
      </c>
      <c r="H2527" s="198">
        <v>5.8</v>
      </c>
      <c r="I2527" s="198">
        <v>2.8</v>
      </c>
      <c r="J2527" s="198">
        <v>2.5</v>
      </c>
      <c r="K2527" s="198">
        <v>2.8</v>
      </c>
      <c r="L2527" s="198">
        <v>12.4</v>
      </c>
      <c r="M2527" s="198">
        <v>14.1</v>
      </c>
      <c r="N2527" s="206">
        <v>16</v>
      </c>
    </row>
    <row r="2528" spans="1:14">
      <c r="A2528" s="205" t="s">
        <v>1098</v>
      </c>
      <c r="B2528" s="197">
        <v>14</v>
      </c>
      <c r="C2528" s="198">
        <v>19.899999999999999</v>
      </c>
      <c r="D2528" s="198">
        <v>25.7</v>
      </c>
      <c r="E2528" s="198">
        <v>15.6</v>
      </c>
      <c r="F2528" s="198">
        <v>4.5999999999999996</v>
      </c>
      <c r="G2528" s="198">
        <v>7.2</v>
      </c>
      <c r="H2528" s="198">
        <v>2.2000000000000002</v>
      </c>
      <c r="I2528" s="198">
        <v>0.6</v>
      </c>
      <c r="J2528" s="198">
        <v>5.4</v>
      </c>
      <c r="K2528" s="198">
        <v>3.8</v>
      </c>
      <c r="L2528" s="198">
        <v>9.6</v>
      </c>
      <c r="M2528" s="198">
        <v>9.4</v>
      </c>
      <c r="N2528" s="206">
        <v>15.7</v>
      </c>
    </row>
    <row r="2529" spans="1:14">
      <c r="A2529" s="205" t="s">
        <v>1098</v>
      </c>
      <c r="B2529" s="197">
        <v>15</v>
      </c>
      <c r="C2529" s="198">
        <v>18.100000000000001</v>
      </c>
      <c r="D2529" s="198">
        <v>23.1</v>
      </c>
      <c r="E2529" s="198">
        <v>15</v>
      </c>
      <c r="F2529" s="198">
        <v>7.7</v>
      </c>
      <c r="G2529" s="198">
        <v>11.7</v>
      </c>
      <c r="H2529" s="198">
        <v>4.8</v>
      </c>
      <c r="I2529" s="198">
        <v>1.2</v>
      </c>
      <c r="J2529" s="198">
        <v>4.8</v>
      </c>
      <c r="K2529" s="198">
        <v>3.1</v>
      </c>
      <c r="L2529" s="198">
        <v>8.1</v>
      </c>
      <c r="M2529" s="198">
        <v>7</v>
      </c>
      <c r="N2529" s="206">
        <v>15.1</v>
      </c>
    </row>
    <row r="2530" spans="1:14">
      <c r="A2530" s="205" t="s">
        <v>1098</v>
      </c>
      <c r="B2530" s="197">
        <v>16</v>
      </c>
      <c r="C2530" s="198">
        <v>20.100000000000001</v>
      </c>
      <c r="D2530" s="198">
        <v>21</v>
      </c>
      <c r="E2530" s="198">
        <v>16.5</v>
      </c>
      <c r="F2530" s="198">
        <v>8.1</v>
      </c>
      <c r="G2530" s="198">
        <v>11.1</v>
      </c>
      <c r="H2530" s="198">
        <v>5.9</v>
      </c>
      <c r="I2530" s="198">
        <v>-1.1000000000000001</v>
      </c>
      <c r="J2530" s="198">
        <v>0.9</v>
      </c>
      <c r="K2530" s="198">
        <v>2.6</v>
      </c>
      <c r="L2530" s="198">
        <v>10.8</v>
      </c>
      <c r="M2530" s="198">
        <v>8.6999999999999993</v>
      </c>
      <c r="N2530" s="206">
        <v>16.7</v>
      </c>
    </row>
    <row r="2531" spans="1:14">
      <c r="A2531" s="205" t="s">
        <v>1098</v>
      </c>
      <c r="B2531" s="197">
        <v>17</v>
      </c>
      <c r="C2531" s="198">
        <v>22.9</v>
      </c>
      <c r="D2531" s="198">
        <v>19.7</v>
      </c>
      <c r="E2531" s="198">
        <v>18</v>
      </c>
      <c r="F2531" s="198">
        <v>7.5</v>
      </c>
      <c r="G2531" s="198">
        <v>11.8</v>
      </c>
      <c r="H2531" s="198">
        <v>6.6</v>
      </c>
      <c r="I2531" s="198">
        <v>-2</v>
      </c>
      <c r="J2531" s="198">
        <v>-0.2</v>
      </c>
      <c r="K2531" s="198">
        <v>3.3</v>
      </c>
      <c r="L2531" s="198">
        <v>8.9</v>
      </c>
      <c r="M2531" s="198">
        <v>10.4</v>
      </c>
      <c r="N2531" s="206">
        <v>15.2</v>
      </c>
    </row>
    <row r="2532" spans="1:14">
      <c r="A2532" s="205" t="s">
        <v>1098</v>
      </c>
      <c r="B2532" s="197">
        <v>18</v>
      </c>
      <c r="C2532" s="198">
        <v>24.2</v>
      </c>
      <c r="D2532" s="198">
        <v>15.6</v>
      </c>
      <c r="E2532" s="198">
        <v>14</v>
      </c>
      <c r="F2532" s="198">
        <v>7</v>
      </c>
      <c r="G2532" s="198">
        <v>12.3</v>
      </c>
      <c r="H2532" s="198">
        <v>7.1</v>
      </c>
      <c r="I2532" s="198">
        <v>-7.2</v>
      </c>
      <c r="J2532" s="198">
        <v>1.4</v>
      </c>
      <c r="K2532" s="198">
        <v>3.8</v>
      </c>
      <c r="L2532" s="198">
        <v>6.9</v>
      </c>
      <c r="M2532" s="198">
        <v>12.6</v>
      </c>
      <c r="N2532" s="206">
        <v>15.3</v>
      </c>
    </row>
    <row r="2533" spans="1:14">
      <c r="A2533" s="205" t="s">
        <v>1098</v>
      </c>
      <c r="B2533" s="197">
        <v>19</v>
      </c>
      <c r="C2533" s="198">
        <v>23.1</v>
      </c>
      <c r="D2533" s="198">
        <v>16</v>
      </c>
      <c r="E2533" s="198">
        <v>14.8</v>
      </c>
      <c r="F2533" s="198">
        <v>7.2</v>
      </c>
      <c r="G2533" s="198">
        <v>11.2</v>
      </c>
      <c r="H2533" s="198">
        <v>7.5</v>
      </c>
      <c r="I2533" s="198">
        <v>-7.6</v>
      </c>
      <c r="J2533" s="198">
        <v>1.5</v>
      </c>
      <c r="K2533" s="198">
        <v>4.4000000000000004</v>
      </c>
      <c r="L2533" s="198">
        <v>8.8000000000000007</v>
      </c>
      <c r="M2533" s="198">
        <v>14.5</v>
      </c>
      <c r="N2533" s="206">
        <v>17.100000000000001</v>
      </c>
    </row>
    <row r="2534" spans="1:14">
      <c r="A2534" s="205" t="s">
        <v>1098</v>
      </c>
      <c r="B2534" s="197">
        <v>20</v>
      </c>
      <c r="C2534" s="198">
        <v>20.9</v>
      </c>
      <c r="D2534" s="198">
        <v>16.2</v>
      </c>
      <c r="E2534" s="198">
        <v>13.7</v>
      </c>
      <c r="F2534" s="198">
        <v>6.5</v>
      </c>
      <c r="G2534" s="198">
        <v>7.4</v>
      </c>
      <c r="H2534" s="198">
        <v>5.7</v>
      </c>
      <c r="I2534" s="198">
        <v>-5</v>
      </c>
      <c r="J2534" s="198">
        <v>2.6</v>
      </c>
      <c r="K2534" s="198">
        <v>5.9</v>
      </c>
      <c r="L2534" s="198">
        <v>6.3</v>
      </c>
      <c r="M2534" s="198">
        <v>15</v>
      </c>
      <c r="N2534" s="206">
        <v>15.9</v>
      </c>
    </row>
    <row r="2535" spans="1:14">
      <c r="A2535" s="205" t="s">
        <v>1098</v>
      </c>
      <c r="B2535" s="197">
        <v>21</v>
      </c>
      <c r="C2535" s="198">
        <v>23.7</v>
      </c>
      <c r="D2535" s="198">
        <v>16.7</v>
      </c>
      <c r="E2535" s="198">
        <v>11</v>
      </c>
      <c r="F2535" s="198">
        <v>8.1</v>
      </c>
      <c r="G2535" s="198">
        <v>3.3</v>
      </c>
      <c r="H2535" s="198">
        <v>4.0999999999999996</v>
      </c>
      <c r="I2535" s="198">
        <v>-6.2</v>
      </c>
      <c r="J2535" s="198">
        <v>11.3</v>
      </c>
      <c r="K2535" s="198">
        <v>6.5</v>
      </c>
      <c r="L2535" s="198">
        <v>9</v>
      </c>
      <c r="M2535" s="198">
        <v>15.8</v>
      </c>
      <c r="N2535" s="206">
        <v>17.2</v>
      </c>
    </row>
    <row r="2536" spans="1:14">
      <c r="A2536" s="205" t="s">
        <v>1098</v>
      </c>
      <c r="B2536" s="197">
        <v>22</v>
      </c>
      <c r="C2536" s="198">
        <v>25.5</v>
      </c>
      <c r="D2536" s="198">
        <v>15.6</v>
      </c>
      <c r="E2536" s="198">
        <v>13.2</v>
      </c>
      <c r="F2536" s="198">
        <v>8.6999999999999993</v>
      </c>
      <c r="G2536" s="198">
        <v>1.7</v>
      </c>
      <c r="H2536" s="198">
        <v>10.199999999999999</v>
      </c>
      <c r="I2536" s="198">
        <v>-10.9</v>
      </c>
      <c r="J2536" s="198">
        <v>10.1</v>
      </c>
      <c r="K2536" s="198">
        <v>5.8</v>
      </c>
      <c r="L2536" s="198">
        <v>9.1</v>
      </c>
      <c r="M2536" s="198">
        <v>22</v>
      </c>
      <c r="N2536" s="206">
        <v>19.8</v>
      </c>
    </row>
    <row r="2537" spans="1:14">
      <c r="A2537" s="205" t="s">
        <v>1098</v>
      </c>
      <c r="B2537" s="197">
        <v>23</v>
      </c>
      <c r="C2537" s="198">
        <v>21</v>
      </c>
      <c r="D2537" s="198">
        <v>17.5</v>
      </c>
      <c r="E2537" s="198">
        <v>12.2</v>
      </c>
      <c r="F2537" s="198">
        <v>7.8</v>
      </c>
      <c r="G2537" s="198">
        <v>0.9</v>
      </c>
      <c r="H2537" s="198">
        <v>5.5</v>
      </c>
      <c r="I2537" s="198">
        <v>-4.8</v>
      </c>
      <c r="J2537" s="198">
        <v>2.6</v>
      </c>
      <c r="K2537" s="198">
        <v>5.6</v>
      </c>
      <c r="L2537" s="198">
        <v>5.8</v>
      </c>
      <c r="M2537" s="198">
        <v>17.600000000000001</v>
      </c>
      <c r="N2537" s="206">
        <v>22.5</v>
      </c>
    </row>
    <row r="2538" spans="1:14">
      <c r="A2538" s="205" t="s">
        <v>1098</v>
      </c>
      <c r="B2538" s="197">
        <v>24</v>
      </c>
      <c r="C2538" s="198">
        <v>21.9</v>
      </c>
      <c r="D2538" s="198">
        <v>20.8</v>
      </c>
      <c r="E2538" s="198">
        <v>10.9</v>
      </c>
      <c r="F2538" s="198">
        <v>6.5</v>
      </c>
      <c r="G2538" s="198">
        <v>-0.1</v>
      </c>
      <c r="H2538" s="198">
        <v>5.9</v>
      </c>
      <c r="I2538" s="198">
        <v>1</v>
      </c>
      <c r="J2538" s="198">
        <v>0.8</v>
      </c>
      <c r="K2538" s="198">
        <v>3.8</v>
      </c>
      <c r="L2538" s="198">
        <v>2.8</v>
      </c>
      <c r="M2538" s="198">
        <v>15.8</v>
      </c>
      <c r="N2538" s="206">
        <v>25</v>
      </c>
    </row>
    <row r="2539" spans="1:14">
      <c r="A2539" s="205" t="s">
        <v>1098</v>
      </c>
      <c r="B2539" s="197">
        <v>25</v>
      </c>
      <c r="C2539" s="198">
        <v>21.6</v>
      </c>
      <c r="D2539" s="198">
        <v>15.8</v>
      </c>
      <c r="E2539" s="198">
        <v>13.5</v>
      </c>
      <c r="F2539" s="198">
        <v>9.1999999999999993</v>
      </c>
      <c r="G2539" s="198">
        <v>1.6</v>
      </c>
      <c r="H2539" s="198">
        <v>6.4</v>
      </c>
      <c r="I2539" s="198">
        <v>1.6</v>
      </c>
      <c r="J2539" s="198">
        <v>-0.4</v>
      </c>
      <c r="K2539" s="198">
        <v>5.8</v>
      </c>
      <c r="L2539" s="198">
        <v>3.6</v>
      </c>
      <c r="M2539" s="198">
        <v>14.7</v>
      </c>
      <c r="N2539" s="206">
        <v>23.8</v>
      </c>
    </row>
    <row r="2540" spans="1:14">
      <c r="A2540" s="205" t="s">
        <v>1098</v>
      </c>
      <c r="B2540" s="197">
        <v>26</v>
      </c>
      <c r="C2540" s="198">
        <v>15.6</v>
      </c>
      <c r="D2540" s="198">
        <v>16.3</v>
      </c>
      <c r="E2540" s="198">
        <v>12.4</v>
      </c>
      <c r="F2540" s="198">
        <v>7.5</v>
      </c>
      <c r="G2540" s="198">
        <v>3.2</v>
      </c>
      <c r="H2540" s="198">
        <v>9.6</v>
      </c>
      <c r="I2540" s="198">
        <v>2.2999999999999998</v>
      </c>
      <c r="J2540" s="198">
        <v>-0.8</v>
      </c>
      <c r="K2540" s="198">
        <v>5.9</v>
      </c>
      <c r="L2540" s="198">
        <v>4.7</v>
      </c>
      <c r="M2540" s="198">
        <v>15.2</v>
      </c>
      <c r="N2540" s="206">
        <v>18.3</v>
      </c>
    </row>
    <row r="2541" spans="1:14">
      <c r="A2541" s="205" t="s">
        <v>1098</v>
      </c>
      <c r="B2541" s="197">
        <v>27</v>
      </c>
      <c r="C2541" s="198">
        <v>19</v>
      </c>
      <c r="D2541" s="198">
        <v>18.8</v>
      </c>
      <c r="E2541" s="198">
        <v>9.6</v>
      </c>
      <c r="F2541" s="198">
        <v>10.4</v>
      </c>
      <c r="G2541" s="198">
        <v>1.3</v>
      </c>
      <c r="H2541" s="198">
        <v>4.4000000000000004</v>
      </c>
      <c r="I2541" s="198">
        <v>6.2</v>
      </c>
      <c r="J2541" s="198">
        <v>0</v>
      </c>
      <c r="K2541" s="198">
        <v>8.8000000000000007</v>
      </c>
      <c r="L2541" s="198">
        <v>5.9</v>
      </c>
      <c r="M2541" s="198">
        <v>16.600000000000001</v>
      </c>
      <c r="N2541" s="206">
        <v>17.100000000000001</v>
      </c>
    </row>
    <row r="2542" spans="1:14">
      <c r="A2542" s="205" t="s">
        <v>1098</v>
      </c>
      <c r="B2542" s="197">
        <v>28</v>
      </c>
      <c r="C2542" s="198">
        <v>17.100000000000001</v>
      </c>
      <c r="D2542" s="198">
        <v>17.899999999999999</v>
      </c>
      <c r="E2542" s="198">
        <v>9.4</v>
      </c>
      <c r="F2542" s="198">
        <v>9.9</v>
      </c>
      <c r="G2542" s="198">
        <v>1.5</v>
      </c>
      <c r="H2542" s="198">
        <v>6.3</v>
      </c>
      <c r="I2542" s="198">
        <v>4.8</v>
      </c>
      <c r="J2542" s="198">
        <v>3.7</v>
      </c>
      <c r="K2542" s="198">
        <v>9.9</v>
      </c>
      <c r="L2542" s="198">
        <v>6.2</v>
      </c>
      <c r="M2542" s="198">
        <v>18.3</v>
      </c>
      <c r="N2542" s="206">
        <v>17.3</v>
      </c>
    </row>
    <row r="2543" spans="1:14">
      <c r="A2543" s="205" t="s">
        <v>1098</v>
      </c>
      <c r="B2543" s="197">
        <v>29</v>
      </c>
      <c r="C2543" s="198">
        <v>16.899999999999999</v>
      </c>
      <c r="D2543" s="198">
        <v>20.2</v>
      </c>
      <c r="E2543" s="198">
        <v>8.6999999999999993</v>
      </c>
      <c r="F2543" s="198">
        <v>9.6999999999999993</v>
      </c>
      <c r="G2543" s="198">
        <v>5.2</v>
      </c>
      <c r="H2543" s="198">
        <v>5.6</v>
      </c>
      <c r="I2543" s="198">
        <v>5.4</v>
      </c>
      <c r="J2543" s="198">
        <v>1.1000000000000001</v>
      </c>
      <c r="K2543" s="198">
        <v>7.5</v>
      </c>
      <c r="L2543" s="198">
        <v>6.3</v>
      </c>
      <c r="M2543" s="198">
        <v>20.100000000000001</v>
      </c>
      <c r="N2543" s="206">
        <v>19.3</v>
      </c>
    </row>
    <row r="2544" spans="1:14">
      <c r="A2544" s="205" t="s">
        <v>1098</v>
      </c>
      <c r="B2544" s="197">
        <v>30</v>
      </c>
      <c r="C2544" s="198">
        <v>15.7</v>
      </c>
      <c r="D2544" s="198">
        <v>22.8</v>
      </c>
      <c r="E2544" s="198">
        <v>7.2</v>
      </c>
      <c r="F2544" s="198">
        <v>10</v>
      </c>
      <c r="G2544" s="198">
        <v>6.9</v>
      </c>
      <c r="H2544" s="198">
        <v>2.2999999999999998</v>
      </c>
      <c r="I2544" s="198">
        <v>5.7</v>
      </c>
      <c r="J2544" s="198"/>
      <c r="K2544" s="198">
        <v>7.6</v>
      </c>
      <c r="L2544" s="198">
        <v>10.199999999999999</v>
      </c>
      <c r="M2544" s="198">
        <v>19</v>
      </c>
      <c r="N2544" s="206">
        <v>18.2</v>
      </c>
    </row>
    <row r="2545" spans="1:14" ht="15" thickBot="1">
      <c r="A2545" s="213" t="s">
        <v>1098</v>
      </c>
      <c r="B2545" s="214">
        <v>31</v>
      </c>
      <c r="C2545" s="215">
        <v>14.8</v>
      </c>
      <c r="D2545" s="215">
        <v>23.8</v>
      </c>
      <c r="E2545" s="215"/>
      <c r="F2545" s="215">
        <v>11.9</v>
      </c>
      <c r="G2545" s="215"/>
      <c r="H2545" s="215">
        <v>-0.3</v>
      </c>
      <c r="I2545" s="215">
        <v>4.5999999999999996</v>
      </c>
      <c r="J2545" s="215"/>
      <c r="K2545" s="215">
        <v>8.9</v>
      </c>
      <c r="L2545" s="215"/>
      <c r="M2545" s="215">
        <v>16.8</v>
      </c>
      <c r="N2545" s="216"/>
    </row>
    <row r="2546" spans="1:14">
      <c r="A2546" s="217" t="s">
        <v>652</v>
      </c>
      <c r="B2546" s="218" t="s">
        <v>211</v>
      </c>
      <c r="C2546" s="219">
        <v>0</v>
      </c>
      <c r="D2546" s="219">
        <v>0</v>
      </c>
      <c r="E2546" s="219">
        <v>13</v>
      </c>
      <c r="F2546" s="219">
        <v>29</v>
      </c>
      <c r="G2546" s="219">
        <v>29</v>
      </c>
      <c r="H2546" s="219">
        <v>31</v>
      </c>
      <c r="I2546" s="219">
        <v>31</v>
      </c>
      <c r="J2546" s="219">
        <v>29</v>
      </c>
      <c r="K2546" s="219">
        <v>31</v>
      </c>
      <c r="L2546" s="219">
        <v>30</v>
      </c>
      <c r="M2546" s="219">
        <v>10</v>
      </c>
      <c r="N2546" s="220">
        <v>1</v>
      </c>
    </row>
    <row r="2547" spans="1:14" ht="15" thickBot="1">
      <c r="A2547" s="209" t="s">
        <v>651</v>
      </c>
      <c r="B2547" s="210" t="s">
        <v>650</v>
      </c>
      <c r="C2547" s="211">
        <v>20.180645161290322</v>
      </c>
      <c r="D2547" s="211">
        <v>21.238709677419351</v>
      </c>
      <c r="E2547" s="211">
        <v>13.393333333333329</v>
      </c>
      <c r="F2547" s="211">
        <v>8.5548387096774174</v>
      </c>
      <c r="G2547" s="211">
        <v>7.0933333333333337</v>
      </c>
      <c r="H2547" s="211">
        <v>5.3419354838709685</v>
      </c>
      <c r="I2547" s="211">
        <v>-0.34193548387096773</v>
      </c>
      <c r="J2547" s="211">
        <v>3.9034482758620679</v>
      </c>
      <c r="K2547" s="211">
        <v>4.5096774193548379</v>
      </c>
      <c r="L2547" s="211">
        <v>8.4066666666666681</v>
      </c>
      <c r="M2547" s="211">
        <v>14.312903225806453</v>
      </c>
      <c r="N2547" s="212">
        <v>17.730000000000004</v>
      </c>
    </row>
    <row r="2548" spans="1:14">
      <c r="B2548" s="108"/>
      <c r="C2548" s="105"/>
      <c r="D2548" s="105"/>
      <c r="E2548" s="107"/>
      <c r="F2548" s="105"/>
      <c r="G2548" s="105"/>
      <c r="H2548" s="106"/>
      <c r="I2548" s="105"/>
      <c r="J2548" s="105"/>
      <c r="K2548" s="105"/>
      <c r="L2548" s="105"/>
      <c r="M2548" s="105"/>
      <c r="N2548" s="105"/>
    </row>
    <row r="2549" spans="1:14" ht="15" thickBot="1">
      <c r="A2549" s="96" t="s">
        <v>1175</v>
      </c>
      <c r="C2549" s="105"/>
      <c r="D2549" s="105"/>
      <c r="E2549" s="107"/>
      <c r="F2549" s="105"/>
      <c r="G2549" s="105"/>
      <c r="H2549" s="106"/>
      <c r="I2549" s="105"/>
      <c r="J2549" s="105"/>
      <c r="K2549" s="105"/>
      <c r="L2549" s="105"/>
      <c r="M2549" s="105"/>
      <c r="N2549" s="105"/>
    </row>
    <row r="2550" spans="1:14">
      <c r="A2550" s="109"/>
      <c r="B2550" s="233" t="s">
        <v>236</v>
      </c>
      <c r="C2550" s="234" t="s">
        <v>666</v>
      </c>
      <c r="D2550" s="234" t="s">
        <v>666</v>
      </c>
      <c r="E2550" s="234" t="s">
        <v>666</v>
      </c>
      <c r="F2550" s="234" t="s">
        <v>666</v>
      </c>
      <c r="G2550" s="234" t="s">
        <v>666</v>
      </c>
      <c r="H2550" s="234" t="s">
        <v>666</v>
      </c>
      <c r="I2550" s="234" t="s">
        <v>1108</v>
      </c>
      <c r="J2550" s="234" t="s">
        <v>1108</v>
      </c>
      <c r="K2550" s="234" t="s">
        <v>1108</v>
      </c>
      <c r="L2550" s="234" t="s">
        <v>1108</v>
      </c>
      <c r="M2550" s="234" t="s">
        <v>1108</v>
      </c>
      <c r="N2550" s="235" t="s">
        <v>1108</v>
      </c>
    </row>
    <row r="2551" spans="1:14" ht="15" thickBot="1">
      <c r="A2551" s="109"/>
      <c r="B2551" s="238" t="s">
        <v>195</v>
      </c>
      <c r="C2551" s="236" t="s">
        <v>665</v>
      </c>
      <c r="D2551" s="236" t="s">
        <v>664</v>
      </c>
      <c r="E2551" s="236" t="s">
        <v>663</v>
      </c>
      <c r="F2551" s="236" t="s">
        <v>662</v>
      </c>
      <c r="G2551" s="236" t="s">
        <v>661</v>
      </c>
      <c r="H2551" s="236" t="s">
        <v>660</v>
      </c>
      <c r="I2551" s="236" t="s">
        <v>659</v>
      </c>
      <c r="J2551" s="236" t="s">
        <v>658</v>
      </c>
      <c r="K2551" s="236" t="s">
        <v>657</v>
      </c>
      <c r="L2551" s="236" t="s">
        <v>656</v>
      </c>
      <c r="M2551" s="236" t="s">
        <v>655</v>
      </c>
      <c r="N2551" s="237" t="s">
        <v>654</v>
      </c>
    </row>
    <row r="2552" spans="1:14" ht="15" thickBot="1">
      <c r="A2552" s="192" t="s">
        <v>742</v>
      </c>
      <c r="B2552" s="194" t="s">
        <v>653</v>
      </c>
    </row>
    <row r="2553" spans="1:14">
      <c r="A2553" s="240" t="s">
        <v>1103</v>
      </c>
      <c r="B2553" s="241">
        <v>1</v>
      </c>
      <c r="C2553" s="203">
        <v>19.3</v>
      </c>
      <c r="D2553" s="203">
        <v>20.5</v>
      </c>
      <c r="E2553" s="203">
        <v>22.6</v>
      </c>
      <c r="F2553" s="203">
        <v>5.6</v>
      </c>
      <c r="G2553" s="203">
        <v>8.6</v>
      </c>
      <c r="H2553" s="203">
        <v>3.5</v>
      </c>
      <c r="I2553" s="203">
        <v>-1.2</v>
      </c>
      <c r="J2553" s="203">
        <v>6.8</v>
      </c>
      <c r="K2553" s="203">
        <v>-1.9</v>
      </c>
      <c r="L2553" s="203">
        <v>1.7</v>
      </c>
      <c r="M2553" s="203">
        <v>9.3000000000000007</v>
      </c>
      <c r="N2553" s="204">
        <v>17.2</v>
      </c>
    </row>
    <row r="2554" spans="1:14">
      <c r="A2554" s="205" t="s">
        <v>1103</v>
      </c>
      <c r="B2554" s="197">
        <v>2</v>
      </c>
      <c r="C2554" s="198">
        <v>22.3</v>
      </c>
      <c r="D2554" s="198">
        <v>21.2</v>
      </c>
      <c r="E2554" s="198">
        <v>14.3</v>
      </c>
      <c r="F2554" s="198">
        <v>10.5</v>
      </c>
      <c r="G2554" s="198">
        <v>7.9</v>
      </c>
      <c r="H2554" s="198">
        <v>6.8</v>
      </c>
      <c r="I2554" s="198">
        <v>-2.6</v>
      </c>
      <c r="J2554" s="198">
        <v>7.8</v>
      </c>
      <c r="K2554" s="198">
        <v>1.1000000000000001</v>
      </c>
      <c r="L2554" s="198">
        <v>8.9</v>
      </c>
      <c r="M2554" s="198">
        <v>8.9</v>
      </c>
      <c r="N2554" s="206">
        <v>16.399999999999999</v>
      </c>
    </row>
    <row r="2555" spans="1:14">
      <c r="A2555" s="205" t="s">
        <v>1103</v>
      </c>
      <c r="B2555" s="197">
        <v>3</v>
      </c>
      <c r="C2555" s="198">
        <v>23.7</v>
      </c>
      <c r="D2555" s="198">
        <v>21.4</v>
      </c>
      <c r="E2555" s="198">
        <v>15.5</v>
      </c>
      <c r="F2555" s="198">
        <v>14.1</v>
      </c>
      <c r="G2555" s="198">
        <v>6.5</v>
      </c>
      <c r="H2555" s="198">
        <v>5.6</v>
      </c>
      <c r="I2555" s="198">
        <v>-6.1</v>
      </c>
      <c r="J2555" s="198">
        <v>2.7</v>
      </c>
      <c r="K2555" s="198">
        <v>1</v>
      </c>
      <c r="L2555" s="198">
        <v>12.5</v>
      </c>
      <c r="M2555" s="198">
        <v>11.5</v>
      </c>
      <c r="N2555" s="206">
        <v>14.8</v>
      </c>
    </row>
    <row r="2556" spans="1:14">
      <c r="A2556" s="205" t="s">
        <v>1103</v>
      </c>
      <c r="B2556" s="197">
        <v>4</v>
      </c>
      <c r="C2556" s="198">
        <v>25.7</v>
      </c>
      <c r="D2556" s="198">
        <v>25.3</v>
      </c>
      <c r="E2556" s="198">
        <v>12.8</v>
      </c>
      <c r="F2556" s="198">
        <v>14.2</v>
      </c>
      <c r="G2556" s="198">
        <v>6</v>
      </c>
      <c r="H2556" s="198">
        <v>4.7</v>
      </c>
      <c r="I2556" s="198">
        <v>-7.3</v>
      </c>
      <c r="J2556" s="198">
        <v>0.6</v>
      </c>
      <c r="K2556" s="198">
        <v>1.7</v>
      </c>
      <c r="L2556" s="198">
        <v>14</v>
      </c>
      <c r="M2556" s="198">
        <v>6.4</v>
      </c>
      <c r="N2556" s="206">
        <v>16.8</v>
      </c>
    </row>
    <row r="2557" spans="1:14">
      <c r="A2557" s="205" t="s">
        <v>1103</v>
      </c>
      <c r="B2557" s="197">
        <v>5</v>
      </c>
      <c r="C2557" s="198">
        <v>26.9</v>
      </c>
      <c r="D2557" s="198">
        <v>20.6</v>
      </c>
      <c r="E2557" s="198">
        <v>12.8</v>
      </c>
      <c r="F2557" s="198">
        <v>12.1</v>
      </c>
      <c r="G2557" s="198">
        <v>8.6</v>
      </c>
      <c r="H2557" s="198">
        <v>5.5</v>
      </c>
      <c r="I2557" s="198">
        <v>-4</v>
      </c>
      <c r="J2557" s="198">
        <v>1.3</v>
      </c>
      <c r="K2557" s="198">
        <v>4.3</v>
      </c>
      <c r="L2557" s="198">
        <v>14.2</v>
      </c>
      <c r="M2557" s="198">
        <v>10.7</v>
      </c>
      <c r="N2557" s="206">
        <v>15.8</v>
      </c>
    </row>
    <row r="2558" spans="1:14">
      <c r="A2558" s="205" t="s">
        <v>1103</v>
      </c>
      <c r="B2558" s="197">
        <v>6</v>
      </c>
      <c r="C2558" s="198">
        <v>19</v>
      </c>
      <c r="D2558" s="198">
        <v>24.7</v>
      </c>
      <c r="E2558" s="198">
        <v>10.4</v>
      </c>
      <c r="F2558" s="198">
        <v>14.9</v>
      </c>
      <c r="G2558" s="198">
        <v>10.199999999999999</v>
      </c>
      <c r="H2558" s="198">
        <v>6.8</v>
      </c>
      <c r="I2558" s="198">
        <v>-2.2000000000000002</v>
      </c>
      <c r="J2558" s="198">
        <v>4.5</v>
      </c>
      <c r="K2558" s="198">
        <v>2.2999999999999998</v>
      </c>
      <c r="L2558" s="198">
        <v>9.5</v>
      </c>
      <c r="M2558" s="198">
        <v>13.7</v>
      </c>
      <c r="N2558" s="206">
        <v>16.600000000000001</v>
      </c>
    </row>
    <row r="2559" spans="1:14">
      <c r="A2559" s="205" t="s">
        <v>1103</v>
      </c>
      <c r="B2559" s="197">
        <v>7</v>
      </c>
      <c r="C2559" s="198">
        <v>25.3</v>
      </c>
      <c r="D2559" s="198">
        <v>27.4</v>
      </c>
      <c r="E2559" s="198">
        <v>9.3000000000000007</v>
      </c>
      <c r="F2559" s="198">
        <v>14</v>
      </c>
      <c r="G2559" s="198">
        <v>11.9</v>
      </c>
      <c r="H2559" s="198">
        <v>7.3</v>
      </c>
      <c r="I2559" s="198">
        <v>-1</v>
      </c>
      <c r="J2559" s="198">
        <v>4.2</v>
      </c>
      <c r="K2559" s="198">
        <v>0.2</v>
      </c>
      <c r="L2559" s="198">
        <v>9.9</v>
      </c>
      <c r="M2559" s="198">
        <v>15.2</v>
      </c>
      <c r="N2559" s="206">
        <v>15.9</v>
      </c>
    </row>
    <row r="2560" spans="1:14">
      <c r="A2560" s="205" t="s">
        <v>1103</v>
      </c>
      <c r="B2560" s="197">
        <v>8</v>
      </c>
      <c r="C2560" s="198">
        <v>17.600000000000001</v>
      </c>
      <c r="D2560" s="198">
        <v>28.4</v>
      </c>
      <c r="E2560" s="198">
        <v>11.4</v>
      </c>
      <c r="F2560" s="198">
        <v>8.8000000000000007</v>
      </c>
      <c r="G2560" s="198">
        <v>10.7</v>
      </c>
      <c r="H2560" s="198">
        <v>5.6</v>
      </c>
      <c r="I2560" s="198">
        <v>-0.1</v>
      </c>
      <c r="J2560" s="198">
        <v>6.9</v>
      </c>
      <c r="K2560" s="198">
        <v>-0.2</v>
      </c>
      <c r="L2560" s="198">
        <v>7.6</v>
      </c>
      <c r="M2560" s="198">
        <v>13.5</v>
      </c>
      <c r="N2560" s="206">
        <v>16.899999999999999</v>
      </c>
    </row>
    <row r="2561" spans="1:14">
      <c r="A2561" s="205" t="s">
        <v>1103</v>
      </c>
      <c r="B2561" s="197">
        <v>9</v>
      </c>
      <c r="C2561" s="198">
        <v>12.5</v>
      </c>
      <c r="D2561" s="198">
        <v>22</v>
      </c>
      <c r="E2561" s="198">
        <v>10.6</v>
      </c>
      <c r="F2561" s="198">
        <v>7.6</v>
      </c>
      <c r="G2561" s="198">
        <v>12.8</v>
      </c>
      <c r="H2561" s="198">
        <v>2.9</v>
      </c>
      <c r="I2561" s="198">
        <v>0.4</v>
      </c>
      <c r="J2561" s="198">
        <v>7</v>
      </c>
      <c r="K2561" s="198">
        <v>0.3</v>
      </c>
      <c r="L2561" s="198">
        <v>5.9</v>
      </c>
      <c r="M2561" s="198">
        <v>13.3</v>
      </c>
      <c r="N2561" s="206">
        <v>14.8</v>
      </c>
    </row>
    <row r="2562" spans="1:14">
      <c r="A2562" s="205" t="s">
        <v>1103</v>
      </c>
      <c r="B2562" s="197">
        <v>10</v>
      </c>
      <c r="C2562" s="198">
        <v>10.7</v>
      </c>
      <c r="D2562" s="198">
        <v>26.2</v>
      </c>
      <c r="E2562" s="198">
        <v>9</v>
      </c>
      <c r="F2562" s="198">
        <v>5.2</v>
      </c>
      <c r="G2562" s="198">
        <v>13.8</v>
      </c>
      <c r="H2562" s="198">
        <v>0.7</v>
      </c>
      <c r="I2562" s="198">
        <v>2.4</v>
      </c>
      <c r="J2562" s="198">
        <v>2.8</v>
      </c>
      <c r="K2562" s="198">
        <v>1.5</v>
      </c>
      <c r="L2562" s="198">
        <v>4.5999999999999996</v>
      </c>
      <c r="M2562" s="198">
        <v>16.399999999999999</v>
      </c>
      <c r="N2562" s="206">
        <v>13.7</v>
      </c>
    </row>
    <row r="2563" spans="1:14">
      <c r="A2563" s="205" t="s">
        <v>1103</v>
      </c>
      <c r="B2563" s="197">
        <v>11</v>
      </c>
      <c r="C2563" s="198">
        <v>16.100000000000001</v>
      </c>
      <c r="D2563" s="198">
        <v>25.5</v>
      </c>
      <c r="E2563" s="198">
        <v>12.7</v>
      </c>
      <c r="F2563" s="198">
        <v>0.9</v>
      </c>
      <c r="G2563" s="198">
        <v>11.7</v>
      </c>
      <c r="H2563" s="198">
        <v>1</v>
      </c>
      <c r="I2563" s="198">
        <v>2.1</v>
      </c>
      <c r="J2563" s="198">
        <v>1.9</v>
      </c>
      <c r="K2563" s="198">
        <v>3</v>
      </c>
      <c r="L2563" s="198">
        <v>8.3000000000000007</v>
      </c>
      <c r="M2563" s="198">
        <v>15.6</v>
      </c>
      <c r="N2563" s="206">
        <v>14.8</v>
      </c>
    </row>
    <row r="2564" spans="1:14">
      <c r="A2564" s="205" t="s">
        <v>1103</v>
      </c>
      <c r="B2564" s="197">
        <v>12</v>
      </c>
      <c r="C2564" s="198">
        <v>17.7</v>
      </c>
      <c r="D2564" s="198">
        <v>24.5</v>
      </c>
      <c r="E2564" s="198">
        <v>15.6</v>
      </c>
      <c r="F2564" s="198">
        <v>-0.1</v>
      </c>
      <c r="G2564" s="198">
        <v>8.8000000000000007</v>
      </c>
      <c r="H2564" s="198">
        <v>2.2999999999999998</v>
      </c>
      <c r="I2564" s="198">
        <v>2.9</v>
      </c>
      <c r="J2564" s="198">
        <v>0.6</v>
      </c>
      <c r="K2564" s="198">
        <v>1.6</v>
      </c>
      <c r="L2564" s="198">
        <v>8.9</v>
      </c>
      <c r="M2564" s="198">
        <v>14.7</v>
      </c>
      <c r="N2564" s="206">
        <v>16.2</v>
      </c>
    </row>
    <row r="2565" spans="1:14">
      <c r="A2565" s="205" t="s">
        <v>1103</v>
      </c>
      <c r="B2565" s="197">
        <v>13</v>
      </c>
      <c r="C2565" s="198">
        <v>15.3</v>
      </c>
      <c r="D2565" s="198">
        <v>24.4</v>
      </c>
      <c r="E2565" s="198">
        <v>19.100000000000001</v>
      </c>
      <c r="F2565" s="198">
        <v>2.2999999999999998</v>
      </c>
      <c r="G2565" s="198">
        <v>9.6999999999999993</v>
      </c>
      <c r="H2565" s="198">
        <v>3.3</v>
      </c>
      <c r="I2565" s="198">
        <v>0.6</v>
      </c>
      <c r="J2565" s="198">
        <v>1.2</v>
      </c>
      <c r="K2565" s="198">
        <v>0.8</v>
      </c>
      <c r="L2565" s="198">
        <v>10.6</v>
      </c>
      <c r="M2565" s="198">
        <v>13.9</v>
      </c>
      <c r="N2565" s="206">
        <v>14.6</v>
      </c>
    </row>
    <row r="2566" spans="1:14">
      <c r="A2566" s="205" t="s">
        <v>1103</v>
      </c>
      <c r="B2566" s="197">
        <v>14</v>
      </c>
      <c r="C2566" s="198">
        <v>17.5</v>
      </c>
      <c r="D2566" s="198">
        <v>27.8</v>
      </c>
      <c r="E2566" s="198">
        <v>16.399999999999999</v>
      </c>
      <c r="F2566" s="198">
        <v>4.3</v>
      </c>
      <c r="G2566" s="198">
        <v>5.3</v>
      </c>
      <c r="H2566" s="198">
        <v>0.5</v>
      </c>
      <c r="I2566" s="198">
        <v>-0.5</v>
      </c>
      <c r="J2566" s="198">
        <v>3.8</v>
      </c>
      <c r="K2566" s="198">
        <v>1.8</v>
      </c>
      <c r="L2566" s="198">
        <v>7.6</v>
      </c>
      <c r="M2566" s="198">
        <v>8.6</v>
      </c>
      <c r="N2566" s="206">
        <v>14.4</v>
      </c>
    </row>
    <row r="2567" spans="1:14">
      <c r="A2567" s="205" t="s">
        <v>1103</v>
      </c>
      <c r="B2567" s="197">
        <v>15</v>
      </c>
      <c r="C2567" s="198">
        <v>16.600000000000001</v>
      </c>
      <c r="D2567" s="198">
        <v>21.2</v>
      </c>
      <c r="E2567" s="198">
        <v>15.4</v>
      </c>
      <c r="F2567" s="198">
        <v>7.2</v>
      </c>
      <c r="G2567" s="198">
        <v>9.3000000000000007</v>
      </c>
      <c r="H2567" s="198">
        <v>3</v>
      </c>
      <c r="I2567" s="198">
        <v>-0.6</v>
      </c>
      <c r="J2567" s="198">
        <v>3.3</v>
      </c>
      <c r="K2567" s="198">
        <v>0.4</v>
      </c>
      <c r="L2567" s="198">
        <v>7.3</v>
      </c>
      <c r="M2567" s="198">
        <v>5.2</v>
      </c>
      <c r="N2567" s="206">
        <v>14.4</v>
      </c>
    </row>
    <row r="2568" spans="1:14">
      <c r="A2568" s="205" t="s">
        <v>1103</v>
      </c>
      <c r="B2568" s="197">
        <v>16</v>
      </c>
      <c r="C2568" s="198">
        <v>19.7</v>
      </c>
      <c r="D2568" s="198">
        <v>19.5</v>
      </c>
      <c r="E2568" s="198">
        <v>18.100000000000001</v>
      </c>
      <c r="F2568" s="198">
        <v>7.6</v>
      </c>
      <c r="G2568" s="198">
        <v>9</v>
      </c>
      <c r="H2568" s="198">
        <v>4.5</v>
      </c>
      <c r="I2568" s="198">
        <v>-3.4</v>
      </c>
      <c r="J2568" s="198">
        <v>-1.2</v>
      </c>
      <c r="K2568" s="198">
        <v>1.5</v>
      </c>
      <c r="L2568" s="198">
        <v>10.9</v>
      </c>
      <c r="M2568" s="198">
        <v>5.7</v>
      </c>
      <c r="N2568" s="206">
        <v>16.7</v>
      </c>
    </row>
    <row r="2569" spans="1:14">
      <c r="A2569" s="205" t="s">
        <v>1103</v>
      </c>
      <c r="B2569" s="197">
        <v>17</v>
      </c>
      <c r="C2569" s="198">
        <v>25.3</v>
      </c>
      <c r="D2569" s="198">
        <v>18.5</v>
      </c>
      <c r="E2569" s="198">
        <v>18.7</v>
      </c>
      <c r="F2569" s="198">
        <v>6.4</v>
      </c>
      <c r="G2569" s="198">
        <v>10.1</v>
      </c>
      <c r="H2569" s="198">
        <v>5.4</v>
      </c>
      <c r="I2569" s="198">
        <v>-5.6</v>
      </c>
      <c r="J2569" s="198">
        <v>-1.3</v>
      </c>
      <c r="K2569" s="198">
        <v>2.8</v>
      </c>
      <c r="L2569" s="198">
        <v>7.5</v>
      </c>
      <c r="M2569" s="198">
        <v>8.1999999999999993</v>
      </c>
      <c r="N2569" s="206">
        <v>14</v>
      </c>
    </row>
    <row r="2570" spans="1:14">
      <c r="A2570" s="205" t="s">
        <v>1103</v>
      </c>
      <c r="B2570" s="197">
        <v>18</v>
      </c>
      <c r="C2570" s="198">
        <v>24.8</v>
      </c>
      <c r="D2570" s="198">
        <v>13.8</v>
      </c>
      <c r="E2570" s="198">
        <v>12.4</v>
      </c>
      <c r="F2570" s="198">
        <v>5.7</v>
      </c>
      <c r="G2570" s="198">
        <v>10.4</v>
      </c>
      <c r="H2570" s="198">
        <v>7.2</v>
      </c>
      <c r="I2570" s="198">
        <v>-7.6</v>
      </c>
      <c r="J2570" s="198">
        <v>1.8</v>
      </c>
      <c r="K2570" s="198">
        <v>2.2000000000000002</v>
      </c>
      <c r="L2570" s="198">
        <v>5.7</v>
      </c>
      <c r="M2570" s="198">
        <v>11.2</v>
      </c>
      <c r="N2570" s="206">
        <v>14.9</v>
      </c>
    </row>
    <row r="2571" spans="1:14">
      <c r="A2571" s="205" t="s">
        <v>1103</v>
      </c>
      <c r="B2571" s="197">
        <v>19</v>
      </c>
      <c r="C2571" s="198">
        <v>21.2</v>
      </c>
      <c r="D2571" s="198">
        <v>15.6</v>
      </c>
      <c r="E2571" s="198">
        <v>12.4</v>
      </c>
      <c r="F2571" s="198">
        <v>6</v>
      </c>
      <c r="G2571" s="198">
        <v>9.3000000000000007</v>
      </c>
      <c r="H2571" s="198">
        <v>8</v>
      </c>
      <c r="I2571" s="198">
        <v>-9.1999999999999993</v>
      </c>
      <c r="J2571" s="198">
        <v>0.8</v>
      </c>
      <c r="K2571" s="198">
        <v>3.6</v>
      </c>
      <c r="L2571" s="198">
        <v>7.1</v>
      </c>
      <c r="M2571" s="198">
        <v>13.5</v>
      </c>
      <c r="N2571" s="206">
        <v>15.2</v>
      </c>
    </row>
    <row r="2572" spans="1:14">
      <c r="A2572" s="205" t="s">
        <v>1103</v>
      </c>
      <c r="B2572" s="197">
        <v>20</v>
      </c>
      <c r="C2572" s="198">
        <v>19.5</v>
      </c>
      <c r="D2572" s="198">
        <v>15.3</v>
      </c>
      <c r="E2572" s="198">
        <v>10.3</v>
      </c>
      <c r="F2572" s="198">
        <v>5.9</v>
      </c>
      <c r="G2572" s="198">
        <v>5.3</v>
      </c>
      <c r="H2572" s="198">
        <v>3.4</v>
      </c>
      <c r="I2572" s="198">
        <v>-7.3</v>
      </c>
      <c r="J2572" s="198">
        <v>0.6</v>
      </c>
      <c r="K2572" s="198">
        <v>3.1</v>
      </c>
      <c r="L2572" s="198">
        <v>5</v>
      </c>
      <c r="M2572" s="198">
        <v>13.4</v>
      </c>
      <c r="N2572" s="206">
        <v>14</v>
      </c>
    </row>
    <row r="2573" spans="1:14">
      <c r="A2573" s="205" t="s">
        <v>1103</v>
      </c>
      <c r="B2573" s="197">
        <v>21</v>
      </c>
      <c r="C2573" s="198">
        <v>22.6</v>
      </c>
      <c r="D2573" s="198">
        <v>16.3</v>
      </c>
      <c r="E2573" s="198">
        <v>11.5</v>
      </c>
      <c r="F2573" s="198">
        <v>6.7</v>
      </c>
      <c r="G2573" s="198">
        <v>2.2999999999999998</v>
      </c>
      <c r="H2573" s="198">
        <v>4.2</v>
      </c>
      <c r="I2573" s="198">
        <v>-7.8</v>
      </c>
      <c r="J2573" s="198">
        <v>8.1</v>
      </c>
      <c r="K2573" s="198">
        <v>4.2</v>
      </c>
      <c r="L2573" s="198">
        <v>8.1</v>
      </c>
      <c r="M2573" s="198">
        <v>15.4</v>
      </c>
      <c r="N2573" s="206">
        <v>15.7</v>
      </c>
    </row>
    <row r="2574" spans="1:14">
      <c r="A2574" s="205" t="s">
        <v>1103</v>
      </c>
      <c r="B2574" s="197">
        <v>22</v>
      </c>
      <c r="C2574" s="198">
        <v>25.6</v>
      </c>
      <c r="D2574" s="198">
        <v>15.6</v>
      </c>
      <c r="E2574" s="198">
        <v>13.7</v>
      </c>
      <c r="F2574" s="198">
        <v>8</v>
      </c>
      <c r="G2574" s="198">
        <v>0.1</v>
      </c>
      <c r="H2574" s="198">
        <v>8</v>
      </c>
      <c r="I2574" s="198">
        <v>-9.1999999999999993</v>
      </c>
      <c r="J2574" s="198">
        <v>6.6</v>
      </c>
      <c r="K2574" s="198">
        <v>3.2</v>
      </c>
      <c r="L2574" s="198">
        <v>7</v>
      </c>
      <c r="M2574" s="198">
        <v>20.8</v>
      </c>
      <c r="N2574" s="206">
        <v>19.399999999999999</v>
      </c>
    </row>
    <row r="2575" spans="1:14">
      <c r="A2575" s="205" t="s">
        <v>1103</v>
      </c>
      <c r="B2575" s="197">
        <v>23</v>
      </c>
      <c r="C2575" s="198">
        <v>20</v>
      </c>
      <c r="D2575" s="198">
        <v>17.8</v>
      </c>
      <c r="E2575" s="198">
        <v>10.5</v>
      </c>
      <c r="F2575" s="198">
        <v>6.9</v>
      </c>
      <c r="G2575" s="198">
        <v>-0.8</v>
      </c>
      <c r="H2575" s="198">
        <v>7.1</v>
      </c>
      <c r="I2575" s="198">
        <v>-4.2</v>
      </c>
      <c r="J2575" s="198">
        <v>0.5</v>
      </c>
      <c r="K2575" s="198">
        <v>3.5</v>
      </c>
      <c r="L2575" s="198">
        <v>4.5</v>
      </c>
      <c r="M2575" s="198">
        <v>18.8</v>
      </c>
      <c r="N2575" s="206">
        <v>23</v>
      </c>
    </row>
    <row r="2576" spans="1:14">
      <c r="A2576" s="205" t="s">
        <v>1103</v>
      </c>
      <c r="B2576" s="197">
        <v>24</v>
      </c>
      <c r="C2576" s="198">
        <v>21.1</v>
      </c>
      <c r="D2576" s="198">
        <v>20.2</v>
      </c>
      <c r="E2576" s="198">
        <v>9.9</v>
      </c>
      <c r="F2576" s="198">
        <v>8.9</v>
      </c>
      <c r="G2576" s="198">
        <v>-1</v>
      </c>
      <c r="H2576" s="198">
        <v>6.5</v>
      </c>
      <c r="I2576" s="198">
        <v>1.5</v>
      </c>
      <c r="J2576" s="198">
        <v>-0.8</v>
      </c>
      <c r="K2576" s="198">
        <v>0.5</v>
      </c>
      <c r="L2576" s="198">
        <v>1.2</v>
      </c>
      <c r="M2576" s="198">
        <v>15.7</v>
      </c>
      <c r="N2576" s="206">
        <v>24.9</v>
      </c>
    </row>
    <row r="2577" spans="1:14">
      <c r="A2577" s="205" t="s">
        <v>1103</v>
      </c>
      <c r="B2577" s="197">
        <v>25</v>
      </c>
      <c r="C2577" s="198">
        <v>21.3</v>
      </c>
      <c r="D2577" s="198">
        <v>14.6</v>
      </c>
      <c r="E2577" s="198">
        <v>12.3</v>
      </c>
      <c r="F2577" s="198">
        <v>9.5</v>
      </c>
      <c r="G2577" s="198">
        <v>-0.4</v>
      </c>
      <c r="H2577" s="198">
        <v>7.9</v>
      </c>
      <c r="I2577" s="198">
        <v>2.5</v>
      </c>
      <c r="J2577" s="198">
        <v>-1</v>
      </c>
      <c r="K2577" s="198">
        <v>3.9</v>
      </c>
      <c r="L2577" s="198">
        <v>1.6</v>
      </c>
      <c r="M2577" s="198">
        <v>12.4</v>
      </c>
      <c r="N2577" s="206">
        <v>22.3</v>
      </c>
    </row>
    <row r="2578" spans="1:14">
      <c r="A2578" s="205" t="s">
        <v>1103</v>
      </c>
      <c r="B2578" s="197">
        <v>26</v>
      </c>
      <c r="C2578" s="198">
        <v>13.6</v>
      </c>
      <c r="D2578" s="198">
        <v>18.8</v>
      </c>
      <c r="E2578" s="198">
        <v>10.9</v>
      </c>
      <c r="F2578" s="198">
        <v>8</v>
      </c>
      <c r="G2578" s="198">
        <v>1.4</v>
      </c>
      <c r="H2578" s="198">
        <v>8.8000000000000007</v>
      </c>
      <c r="I2578" s="198">
        <v>5.2</v>
      </c>
      <c r="J2578" s="198">
        <v>-2</v>
      </c>
      <c r="K2578" s="198">
        <v>4.3</v>
      </c>
      <c r="L2578" s="198">
        <v>2.8</v>
      </c>
      <c r="M2578" s="198">
        <v>13.2</v>
      </c>
      <c r="N2578" s="206">
        <v>15.4</v>
      </c>
    </row>
    <row r="2579" spans="1:14">
      <c r="A2579" s="205" t="s">
        <v>1103</v>
      </c>
      <c r="B2579" s="197">
        <v>27</v>
      </c>
      <c r="C2579" s="198">
        <v>16.100000000000001</v>
      </c>
      <c r="D2579" s="198">
        <v>22.2</v>
      </c>
      <c r="E2579" s="198">
        <v>9.4</v>
      </c>
      <c r="F2579" s="198">
        <v>10.199999999999999</v>
      </c>
      <c r="G2579" s="198">
        <v>1.4</v>
      </c>
      <c r="H2579" s="198">
        <v>6.3</v>
      </c>
      <c r="I2579" s="198">
        <v>7.6</v>
      </c>
      <c r="J2579" s="198">
        <v>0.3</v>
      </c>
      <c r="K2579" s="198">
        <v>8.4</v>
      </c>
      <c r="L2579" s="198">
        <v>3.9</v>
      </c>
      <c r="M2579" s="198">
        <v>15.4</v>
      </c>
      <c r="N2579" s="206">
        <v>14.6</v>
      </c>
    </row>
    <row r="2580" spans="1:14">
      <c r="A2580" s="205" t="s">
        <v>1103</v>
      </c>
      <c r="B2580" s="197">
        <v>28</v>
      </c>
      <c r="C2580" s="198">
        <v>16.600000000000001</v>
      </c>
      <c r="D2580" s="198">
        <v>19.600000000000001</v>
      </c>
      <c r="E2580" s="198">
        <v>9.4</v>
      </c>
      <c r="F2580" s="198">
        <v>8.6</v>
      </c>
      <c r="G2580" s="198">
        <v>1.3</v>
      </c>
      <c r="H2580" s="198">
        <v>5.9</v>
      </c>
      <c r="I2580" s="198">
        <v>3.9</v>
      </c>
      <c r="J2580" s="198">
        <v>2.2000000000000002</v>
      </c>
      <c r="K2580" s="198">
        <v>9.4</v>
      </c>
      <c r="L2580" s="198">
        <v>3.5</v>
      </c>
      <c r="M2580" s="198">
        <v>16.8</v>
      </c>
      <c r="N2580" s="206">
        <v>15.9</v>
      </c>
    </row>
    <row r="2581" spans="1:14">
      <c r="A2581" s="205" t="s">
        <v>1103</v>
      </c>
      <c r="B2581" s="197">
        <v>29</v>
      </c>
      <c r="C2581" s="198">
        <v>14.8</v>
      </c>
      <c r="D2581" s="198">
        <v>18.899999999999999</v>
      </c>
      <c r="E2581" s="198">
        <v>7.6</v>
      </c>
      <c r="F2581" s="198">
        <v>8.4</v>
      </c>
      <c r="G2581" s="198">
        <v>2.8</v>
      </c>
      <c r="H2581" s="198">
        <v>2.2000000000000002</v>
      </c>
      <c r="I2581" s="198">
        <v>3.8</v>
      </c>
      <c r="J2581" s="198">
        <v>0.2</v>
      </c>
      <c r="K2581" s="198">
        <v>6.1</v>
      </c>
      <c r="L2581" s="198">
        <v>6.1</v>
      </c>
      <c r="M2581" s="198">
        <v>20.2</v>
      </c>
      <c r="N2581" s="206">
        <v>18.5</v>
      </c>
    </row>
    <row r="2582" spans="1:14">
      <c r="A2582" s="205" t="s">
        <v>1103</v>
      </c>
      <c r="B2582" s="197">
        <v>30</v>
      </c>
      <c r="C2582" s="198">
        <v>13.6</v>
      </c>
      <c r="D2582" s="198">
        <v>23.1</v>
      </c>
      <c r="E2582" s="198">
        <v>4.9000000000000004</v>
      </c>
      <c r="F2582" s="198">
        <v>8.6</v>
      </c>
      <c r="G2582" s="198">
        <v>4.0999999999999996</v>
      </c>
      <c r="H2582" s="198">
        <v>-0.4</v>
      </c>
      <c r="I2582" s="198">
        <v>5.2</v>
      </c>
      <c r="J2582" s="198"/>
      <c r="K2582" s="198">
        <v>7.8</v>
      </c>
      <c r="L2582" s="198">
        <v>9.6999999999999993</v>
      </c>
      <c r="M2582" s="198">
        <v>16.2</v>
      </c>
      <c r="N2582" s="206">
        <v>19</v>
      </c>
    </row>
    <row r="2583" spans="1:14" ht="15" thickBot="1">
      <c r="A2583" s="213" t="s">
        <v>1103</v>
      </c>
      <c r="B2583" s="214">
        <v>31</v>
      </c>
      <c r="C2583" s="215">
        <v>12.9</v>
      </c>
      <c r="D2583" s="215">
        <v>25.4</v>
      </c>
      <c r="E2583" s="215"/>
      <c r="F2583" s="215">
        <v>10.9</v>
      </c>
      <c r="G2583" s="215"/>
      <c r="H2583" s="215">
        <v>-2.9</v>
      </c>
      <c r="I2583" s="215">
        <v>1.8</v>
      </c>
      <c r="J2583" s="215"/>
      <c r="K2583" s="215">
        <v>7.5</v>
      </c>
      <c r="L2583" s="215"/>
      <c r="M2583" s="215">
        <v>16.600000000000001</v>
      </c>
      <c r="N2583" s="216"/>
    </row>
    <row r="2584" spans="1:14">
      <c r="A2584" s="217" t="s">
        <v>652</v>
      </c>
      <c r="B2584" s="218" t="s">
        <v>211</v>
      </c>
      <c r="C2584" s="219">
        <v>0</v>
      </c>
      <c r="D2584" s="219">
        <v>0</v>
      </c>
      <c r="E2584" s="219">
        <v>21</v>
      </c>
      <c r="F2584" s="219">
        <v>27</v>
      </c>
      <c r="G2584" s="219">
        <v>30</v>
      </c>
      <c r="H2584" s="219">
        <v>31</v>
      </c>
      <c r="I2584" s="219">
        <v>31</v>
      </c>
      <c r="J2584" s="219">
        <v>29</v>
      </c>
      <c r="K2584" s="219">
        <v>31</v>
      </c>
      <c r="L2584" s="219">
        <v>29</v>
      </c>
      <c r="M2584" s="219">
        <v>11</v>
      </c>
      <c r="N2584" s="220">
        <v>1</v>
      </c>
    </row>
    <row r="2585" spans="1:14" ht="15" thickBot="1">
      <c r="A2585" s="209" t="s">
        <v>651</v>
      </c>
      <c r="B2585" s="210" t="s">
        <v>650</v>
      </c>
      <c r="C2585" s="211">
        <v>19.190322580645166</v>
      </c>
      <c r="D2585" s="211">
        <v>21.170967741935485</v>
      </c>
      <c r="E2585" s="211">
        <v>12.663333333333329</v>
      </c>
      <c r="F2585" s="211">
        <v>7.9967741935483874</v>
      </c>
      <c r="G2585" s="211">
        <v>6.5700000000000021</v>
      </c>
      <c r="H2585" s="211">
        <v>4.5677419354838706</v>
      </c>
      <c r="I2585" s="211">
        <v>-1.2903225806451613</v>
      </c>
      <c r="J2585" s="211">
        <v>2.4206896551724135</v>
      </c>
      <c r="K2585" s="211">
        <v>2.9</v>
      </c>
      <c r="L2585" s="211">
        <v>7.2033333333333323</v>
      </c>
      <c r="M2585" s="211">
        <v>13.238709677419353</v>
      </c>
      <c r="N2585" s="212">
        <v>16.559999999999995</v>
      </c>
    </row>
    <row r="2586" spans="1:14">
      <c r="C2586" s="105"/>
      <c r="D2586" s="105"/>
      <c r="E2586" s="107"/>
      <c r="F2586" s="105"/>
      <c r="G2586" s="105"/>
      <c r="H2586" s="106"/>
      <c r="I2586" s="105"/>
      <c r="J2586" s="105"/>
      <c r="K2586" s="105"/>
      <c r="L2586" s="105"/>
      <c r="M2586" s="105"/>
      <c r="N2586" s="105"/>
    </row>
  </sheetData>
  <customSheetViews>
    <customSheetView guid="{6DA84043-8308-458F-9378-22AB3DF247A3}" scale="110" showPageBreaks="1" fitToPage="1" view="pageBreakPreview" topLeftCell="A22">
      <selection activeCell="J8" sqref="J8"/>
      <rowBreaks count="7" manualBreakCount="7">
        <brk id="76" max="16383" man="1"/>
        <brk id="875" max="16383" man="1"/>
        <brk id="1021" max="13" man="1"/>
        <brk id="1102" max="16383" man="1"/>
        <brk id="1178" max="16383" man="1"/>
        <brk id="2054" max="13" man="1"/>
        <brk id="2128" max="16383" man="1"/>
      </rowBreaks>
      <pageMargins left="0.78740157499999996" right="0.78740157499999996" top="0.984251969" bottom="0.984251969" header="0.4921259845" footer="0.4921259845"/>
      <pageSetup paperSize="9" scale="65" fitToHeight="0" orientation="portrait" r:id="rId1"/>
      <headerFooter alignWithMargins="0"/>
    </customSheetView>
  </customSheetViews>
  <mergeCells count="1">
    <mergeCell ref="A2:N2"/>
  </mergeCells>
  <pageMargins left="0.78740157499999996" right="0.78740157499999996" top="0.984251969" bottom="0.984251969" header="0.4921259845" footer="0.4921259845"/>
  <pageSetup paperSize="9" scale="59" fitToHeight="0" orientation="portrait" r:id="rId2"/>
  <headerFooter alignWithMargins="0"/>
  <rowBreaks count="7" manualBreakCount="7">
    <brk id="77" max="16383" man="1"/>
    <brk id="876" max="16383" man="1"/>
    <brk id="1022" max="13" man="1"/>
    <brk id="1103" max="16383" man="1"/>
    <brk id="1179" max="16383" man="1"/>
    <brk id="2055" max="13" man="1"/>
    <brk id="2129"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211"/>
  <sheetViews>
    <sheetView zoomScale="70" zoomScaleNormal="70" zoomScaleSheetLayoutView="80" workbookViewId="0">
      <selection activeCell="A11" sqref="A11:B11"/>
    </sheetView>
  </sheetViews>
  <sheetFormatPr defaultColWidth="9.140625" defaultRowHeight="15"/>
  <cols>
    <col min="1" max="1" width="9.140625" style="4"/>
    <col min="2" max="2" width="10.7109375" style="4" customWidth="1"/>
    <col min="3" max="7" width="9" style="4" customWidth="1"/>
    <col min="8" max="8" width="12.140625" style="4" customWidth="1"/>
    <col min="9" max="9" width="9.7109375" style="4" customWidth="1"/>
    <col min="10" max="13" width="9" style="4" customWidth="1"/>
    <col min="14" max="14" width="9.7109375" style="4" customWidth="1"/>
    <col min="15" max="15" width="13.5703125" style="4" customWidth="1"/>
    <col min="16" max="16" width="13.140625" style="4" customWidth="1"/>
    <col min="17" max="16384" width="9.140625" style="4"/>
  </cols>
  <sheetData>
    <row r="1" spans="2:17" ht="15.95" customHeight="1">
      <c r="B1" s="1"/>
      <c r="C1" s="1"/>
      <c r="D1" s="2"/>
      <c r="E1" s="2"/>
      <c r="F1" s="2"/>
      <c r="G1" s="2"/>
      <c r="H1" s="3"/>
      <c r="I1" s="3"/>
      <c r="J1" s="2"/>
      <c r="K1" s="2"/>
      <c r="L1" s="2"/>
      <c r="M1" s="2"/>
      <c r="N1" s="1"/>
      <c r="O1" s="1"/>
    </row>
    <row r="2" spans="2:17" ht="15.95" customHeight="1" thickBot="1"/>
    <row r="3" spans="2:17" ht="39.950000000000003" customHeight="1" thickBot="1">
      <c r="B3" s="473" t="s">
        <v>281</v>
      </c>
      <c r="C3" s="474"/>
      <c r="D3" s="474"/>
      <c r="E3" s="474"/>
      <c r="F3" s="474"/>
      <c r="G3" s="474"/>
      <c r="H3" s="474"/>
      <c r="I3" s="474"/>
      <c r="J3" s="474"/>
      <c r="K3" s="474"/>
      <c r="L3" s="470" t="s">
        <v>239</v>
      </c>
      <c r="M3" s="471"/>
      <c r="N3" s="471"/>
      <c r="O3" s="471"/>
      <c r="P3" s="472"/>
    </row>
    <row r="4" spans="2:17" ht="20.100000000000001" customHeight="1">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7" ht="20.100000000000001" customHeight="1" thickBot="1">
      <c r="B5" s="466"/>
      <c r="C5" s="462"/>
      <c r="D5" s="462"/>
      <c r="E5" s="462"/>
      <c r="F5" s="462"/>
      <c r="G5" s="462"/>
      <c r="H5" s="462"/>
      <c r="I5" s="462"/>
      <c r="J5" s="462"/>
      <c r="K5" s="462"/>
      <c r="L5" s="462"/>
      <c r="M5" s="462"/>
      <c r="N5" s="462"/>
      <c r="O5" s="145" t="s">
        <v>209</v>
      </c>
      <c r="P5" s="30" t="s">
        <v>210</v>
      </c>
    </row>
    <row r="6" spans="2:17" ht="20.100000000000001" customHeight="1">
      <c r="B6" s="148" t="s">
        <v>211</v>
      </c>
      <c r="C6" s="146">
        <v>31</v>
      </c>
      <c r="D6" s="8">
        <v>29</v>
      </c>
      <c r="E6" s="8">
        <v>31</v>
      </c>
      <c r="F6" s="8">
        <v>21</v>
      </c>
      <c r="G6" s="8">
        <v>6</v>
      </c>
      <c r="H6" s="8">
        <v>2</v>
      </c>
      <c r="I6" s="168">
        <f>SUM(C6:G6)</f>
        <v>118</v>
      </c>
      <c r="J6" s="8">
        <v>16</v>
      </c>
      <c r="K6" s="8">
        <v>21</v>
      </c>
      <c r="L6" s="8">
        <v>30</v>
      </c>
      <c r="M6" s="8">
        <v>31</v>
      </c>
      <c r="N6" s="168">
        <f>SUM(J6:M6)</f>
        <v>98</v>
      </c>
      <c r="O6" s="167">
        <f>SUM(C6:H6,J6:M6)</f>
        <v>218</v>
      </c>
      <c r="P6" s="169">
        <f>I6+N6</f>
        <v>216</v>
      </c>
    </row>
    <row r="7" spans="2:17" ht="20.100000000000001" customHeight="1">
      <c r="B7" s="149" t="s">
        <v>485</v>
      </c>
      <c r="C7" s="147">
        <v>-1.0677419354838711</v>
      </c>
      <c r="D7" s="10">
        <v>3.1172413793103444</v>
      </c>
      <c r="E7" s="10">
        <v>4.1419354838709692</v>
      </c>
      <c r="F7" s="10">
        <v>8.5571428571428569</v>
      </c>
      <c r="G7" s="10">
        <v>13.566666666666668</v>
      </c>
      <c r="H7" s="10">
        <v>17.3</v>
      </c>
      <c r="I7" s="153">
        <f>(C6*C7+D6*D7+E6*E7+F6*F7+G6*G7)/I6</f>
        <v>3.7864406779661013</v>
      </c>
      <c r="J7" s="10">
        <v>11.975</v>
      </c>
      <c r="K7" s="95">
        <v>9.8809523809523832</v>
      </c>
      <c r="L7" s="95">
        <v>5.17</v>
      </c>
      <c r="M7" s="95">
        <v>0.85483870967741915</v>
      </c>
      <c r="N7" s="153">
        <f>(J6*J7+K6*K7+L6*L7+M6*M7)/N6</f>
        <v>5.9255102040816334</v>
      </c>
      <c r="O7" s="154">
        <f>(C7*C6+D7*D6+E7*E6+F7*F6+G7*G6+H7*H6+J7*J6+K7*K6+L7*L6+M7*M6)/O6</f>
        <v>4.8720183486238531</v>
      </c>
      <c r="P7" s="161">
        <f>(I7*I6+N7*N6)/P6</f>
        <v>4.7569444444444446</v>
      </c>
    </row>
    <row r="8" spans="2:17" ht="20.100000000000001" customHeight="1">
      <c r="B8" s="149" t="s">
        <v>212</v>
      </c>
      <c r="C8" s="13">
        <f t="shared" ref="C8:H8" si="0">C6*(13-C7)</f>
        <v>436.1</v>
      </c>
      <c r="D8" s="12">
        <f t="shared" si="0"/>
        <v>286.60000000000002</v>
      </c>
      <c r="E8" s="12">
        <f t="shared" si="0"/>
        <v>274.59999999999991</v>
      </c>
      <c r="F8" s="12">
        <f t="shared" si="0"/>
        <v>93.300000000000011</v>
      </c>
      <c r="G8" s="12">
        <f t="shared" si="0"/>
        <v>-3.4000000000000092</v>
      </c>
      <c r="H8" s="12">
        <f t="shared" si="0"/>
        <v>-8.6000000000000014</v>
      </c>
      <c r="I8" s="155">
        <f>SUM(C8:G8)</f>
        <v>1087.1999999999998</v>
      </c>
      <c r="J8" s="12">
        <f>J6*(13-J7)</f>
        <v>16.400000000000006</v>
      </c>
      <c r="K8" s="12">
        <f>K6*(13-K7)</f>
        <v>65.499999999999957</v>
      </c>
      <c r="L8" s="12">
        <f>L6*(13-L7)</f>
        <v>234.9</v>
      </c>
      <c r="M8" s="12">
        <f>M6*(13-M7)</f>
        <v>376.5</v>
      </c>
      <c r="N8" s="155">
        <f>SUM(J8:M8)</f>
        <v>693.3</v>
      </c>
      <c r="O8" s="156">
        <f>O6*(13-O7)</f>
        <v>1771.8999999999999</v>
      </c>
      <c r="P8" s="162">
        <f>P6*(13-P7)</f>
        <v>1780.5</v>
      </c>
    </row>
    <row r="9" spans="2:17" ht="20.100000000000001" customHeight="1">
      <c r="B9" s="149" t="s">
        <v>213</v>
      </c>
      <c r="C9" s="13">
        <f t="shared" ref="C9:H9" si="1">C6*(17-C7)</f>
        <v>560.09999999999991</v>
      </c>
      <c r="D9" s="12">
        <f t="shared" si="1"/>
        <v>402.6</v>
      </c>
      <c r="E9" s="12">
        <f t="shared" si="1"/>
        <v>398.59999999999991</v>
      </c>
      <c r="F9" s="12">
        <f t="shared" si="1"/>
        <v>177.3</v>
      </c>
      <c r="G9" s="12">
        <f t="shared" si="1"/>
        <v>20.599999999999991</v>
      </c>
      <c r="H9" s="12">
        <f t="shared" si="1"/>
        <v>-0.60000000000000142</v>
      </c>
      <c r="I9" s="155">
        <f>SUM(C9:G9)</f>
        <v>1559.1999999999996</v>
      </c>
      <c r="J9" s="12">
        <f>J6*(17-J7)</f>
        <v>80.400000000000006</v>
      </c>
      <c r="K9" s="12">
        <f>K6*(17-K7)</f>
        <v>149.49999999999994</v>
      </c>
      <c r="L9" s="12">
        <f>L6*(17-L7)</f>
        <v>354.9</v>
      </c>
      <c r="M9" s="12">
        <f>M6*(17-M7)</f>
        <v>500.5</v>
      </c>
      <c r="N9" s="155">
        <f>SUM(J9:M9)</f>
        <v>1085.3</v>
      </c>
      <c r="O9" s="156">
        <f>O6*(17-O7)</f>
        <v>2643.8999999999996</v>
      </c>
      <c r="P9" s="162">
        <f>P6*(17-P7)</f>
        <v>2644.5</v>
      </c>
    </row>
    <row r="10" spans="2:17" ht="20.100000000000001" customHeight="1">
      <c r="B10" s="149" t="s">
        <v>214</v>
      </c>
      <c r="C10" s="17">
        <f t="shared" ref="C10:H10" si="2">C6*(18-C7)</f>
        <v>591.09999999999991</v>
      </c>
      <c r="D10" s="16">
        <f t="shared" si="2"/>
        <v>431.6</v>
      </c>
      <c r="E10" s="16">
        <f t="shared" si="2"/>
        <v>429.59999999999991</v>
      </c>
      <c r="F10" s="16">
        <f t="shared" si="2"/>
        <v>198.3</v>
      </c>
      <c r="G10" s="16">
        <f t="shared" si="2"/>
        <v>26.599999999999991</v>
      </c>
      <c r="H10" s="16">
        <f t="shared" si="2"/>
        <v>1.3999999999999986</v>
      </c>
      <c r="I10" s="155">
        <f>SUM(C10:G10)</f>
        <v>1677.1999999999996</v>
      </c>
      <c r="J10" s="16">
        <f>J6*(18-J7)</f>
        <v>96.4</v>
      </c>
      <c r="K10" s="16">
        <f>K6*(18-K7)</f>
        <v>170.49999999999994</v>
      </c>
      <c r="L10" s="16">
        <f>L6*(18-L7)</f>
        <v>384.9</v>
      </c>
      <c r="M10" s="16">
        <f>M6*(18-M7)</f>
        <v>531.5</v>
      </c>
      <c r="N10" s="155">
        <f>SUM(J10:M10)</f>
        <v>1183.3</v>
      </c>
      <c r="O10" s="157">
        <f>O6*(18-O7)</f>
        <v>2861.8999999999996</v>
      </c>
      <c r="P10" s="163">
        <f>P6*(18-P7)</f>
        <v>2860.5</v>
      </c>
    </row>
    <row r="11" spans="2:17" ht="20.100000000000001" customHeight="1" thickBot="1">
      <c r="B11" s="350" t="s">
        <v>215</v>
      </c>
      <c r="C11" s="21">
        <f t="shared" ref="C11:H11" si="3">C6*(19-C7)</f>
        <v>622.09999999999991</v>
      </c>
      <c r="D11" s="20">
        <f t="shared" si="3"/>
        <v>460.6</v>
      </c>
      <c r="E11" s="20">
        <f t="shared" si="3"/>
        <v>460.59999999999991</v>
      </c>
      <c r="F11" s="20">
        <f t="shared" si="3"/>
        <v>219.3</v>
      </c>
      <c r="G11" s="20">
        <f t="shared" si="3"/>
        <v>32.599999999999994</v>
      </c>
      <c r="H11" s="20">
        <f t="shared" si="3"/>
        <v>3.3999999999999986</v>
      </c>
      <c r="I11" s="164">
        <f>SUM(C11:G11)</f>
        <v>1795.1999999999996</v>
      </c>
      <c r="J11" s="20">
        <f>J6*(19-J7)</f>
        <v>112.4</v>
      </c>
      <c r="K11" s="20">
        <f>K6*(19-K7)</f>
        <v>191.49999999999994</v>
      </c>
      <c r="L11" s="20">
        <f>L6*(19-L7)</f>
        <v>414.9</v>
      </c>
      <c r="M11" s="20">
        <f>M6*(19-M7)</f>
        <v>562.5</v>
      </c>
      <c r="N11" s="164">
        <f>SUM(J11:M11)</f>
        <v>1281.3</v>
      </c>
      <c r="O11" s="165">
        <f>O6*(19-O7)</f>
        <v>3079.8999999999996</v>
      </c>
      <c r="P11" s="166">
        <f>P6*(19-P7)</f>
        <v>3076.5</v>
      </c>
    </row>
    <row r="12" spans="2:17" ht="15.95" customHeight="1" thickBot="1">
      <c r="B12" s="1"/>
      <c r="C12" s="1"/>
      <c r="D12" s="2"/>
      <c r="E12" s="2"/>
      <c r="F12" s="2"/>
      <c r="G12" s="1"/>
      <c r="H12" s="2"/>
      <c r="I12" s="1"/>
      <c r="J12" s="2"/>
      <c r="K12" s="1"/>
      <c r="L12" s="2"/>
      <c r="M12" s="1"/>
      <c r="N12" s="2"/>
      <c r="O12" s="1"/>
      <c r="P12" s="1"/>
    </row>
    <row r="13" spans="2:17" ht="39.950000000000003" customHeight="1" thickBot="1">
      <c r="B13" s="473" t="s">
        <v>281</v>
      </c>
      <c r="C13" s="474"/>
      <c r="D13" s="474"/>
      <c r="E13" s="474"/>
      <c r="F13" s="474"/>
      <c r="G13" s="474"/>
      <c r="H13" s="474"/>
      <c r="I13" s="474"/>
      <c r="J13" s="474"/>
      <c r="K13" s="474"/>
      <c r="L13" s="470" t="s">
        <v>240</v>
      </c>
      <c r="M13" s="471"/>
      <c r="N13" s="471"/>
      <c r="O13" s="471"/>
      <c r="P13" s="472"/>
    </row>
    <row r="14" spans="2:17" ht="20.100000000000001" customHeight="1">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7" ht="20.100000000000001" customHeight="1" thickBot="1">
      <c r="B15" s="466"/>
      <c r="C15" s="462"/>
      <c r="D15" s="462"/>
      <c r="E15" s="462"/>
      <c r="F15" s="462"/>
      <c r="G15" s="462"/>
      <c r="H15" s="462"/>
      <c r="I15" s="462"/>
      <c r="J15" s="462"/>
      <c r="K15" s="462"/>
      <c r="L15" s="462"/>
      <c r="M15" s="462"/>
      <c r="N15" s="462"/>
      <c r="O15" s="145" t="s">
        <v>209</v>
      </c>
      <c r="P15" s="30" t="s">
        <v>210</v>
      </c>
      <c r="Q15" s="1"/>
    </row>
    <row r="16" spans="2:17" ht="20.100000000000001" customHeight="1">
      <c r="B16" s="148" t="s">
        <v>211</v>
      </c>
      <c r="C16" s="146">
        <v>31</v>
      </c>
      <c r="D16" s="8">
        <v>28</v>
      </c>
      <c r="E16" s="8">
        <v>31</v>
      </c>
      <c r="F16" s="8">
        <v>30</v>
      </c>
      <c r="G16" s="8">
        <v>4</v>
      </c>
      <c r="H16" s="8">
        <v>12</v>
      </c>
      <c r="I16" s="168">
        <f>SUM(C16:G16)</f>
        <v>124</v>
      </c>
      <c r="J16" s="8">
        <v>23</v>
      </c>
      <c r="K16" s="8">
        <v>23</v>
      </c>
      <c r="L16" s="8">
        <v>28</v>
      </c>
      <c r="M16" s="8">
        <v>31</v>
      </c>
      <c r="N16" s="168">
        <f>SUM(J16:M16)</f>
        <v>105</v>
      </c>
      <c r="O16" s="167">
        <f>SUM(C16:H16,J16:M16)</f>
        <v>241</v>
      </c>
      <c r="P16" s="169">
        <f>I16+N16</f>
        <v>229</v>
      </c>
      <c r="Q16" s="1"/>
    </row>
    <row r="17" spans="2:17" ht="20.100000000000001" customHeight="1">
      <c r="B17" s="149" t="s">
        <v>485</v>
      </c>
      <c r="C17" s="147">
        <v>-1.5516129032258066</v>
      </c>
      <c r="D17" s="10">
        <v>0.875</v>
      </c>
      <c r="E17" s="10">
        <v>3.7838709677419358</v>
      </c>
      <c r="F17" s="10">
        <v>7.2066666666666679</v>
      </c>
      <c r="G17" s="10">
        <v>11.875</v>
      </c>
      <c r="H17" s="10">
        <v>12.125</v>
      </c>
      <c r="I17" s="153">
        <f>(C16*C17+D16*D17+E16*E17+F16*F17+G16*G17)/I16</f>
        <v>2.88225806451613</v>
      </c>
      <c r="J17" s="10">
        <v>11.693333333333333</v>
      </c>
      <c r="K17" s="95">
        <v>11.835483870967742</v>
      </c>
      <c r="L17" s="95">
        <v>2.33</v>
      </c>
      <c r="M17" s="95">
        <v>-2.0677419354838711</v>
      </c>
      <c r="N17" s="153">
        <f>(J16*J17+K16*K17+L16*L17+M16*M17)/N16</f>
        <v>5.1647885304659509</v>
      </c>
      <c r="O17" s="154">
        <f>(C17*C16+D17*D16+E17*E16+F17*F16+G17*G16+H17*H16+J17*J16+K17*K16+L17*L16+M17*M16)/O16</f>
        <v>4.3369410609913901</v>
      </c>
      <c r="P17" s="161">
        <f>(I17*I16+N17*N16)/P16</f>
        <v>3.9288331689909386</v>
      </c>
      <c r="Q17" s="1"/>
    </row>
    <row r="18" spans="2:17" ht="20.100000000000001" customHeight="1">
      <c r="B18" s="149" t="s">
        <v>212</v>
      </c>
      <c r="C18" s="13">
        <f t="shared" ref="C18:H18" si="4">C16*(13-C17)</f>
        <v>451.09999999999997</v>
      </c>
      <c r="D18" s="12">
        <f t="shared" si="4"/>
        <v>339.5</v>
      </c>
      <c r="E18" s="12">
        <f t="shared" si="4"/>
        <v>285.7</v>
      </c>
      <c r="F18" s="12">
        <f t="shared" si="4"/>
        <v>173.79999999999995</v>
      </c>
      <c r="G18" s="12">
        <f t="shared" si="4"/>
        <v>4.5</v>
      </c>
      <c r="H18" s="12">
        <f t="shared" si="4"/>
        <v>10.5</v>
      </c>
      <c r="I18" s="155">
        <f>SUM(C18:G18)</f>
        <v>1254.5999999999999</v>
      </c>
      <c r="J18" s="12">
        <f>J16*(13-J17)</f>
        <v>30.053333333333335</v>
      </c>
      <c r="K18" s="12">
        <f>K16*(13-K17)</f>
        <v>26.783870967741926</v>
      </c>
      <c r="L18" s="12">
        <f>L16*(13-L17)</f>
        <v>298.76</v>
      </c>
      <c r="M18" s="12">
        <f>M16*(13-M17)</f>
        <v>467.1</v>
      </c>
      <c r="N18" s="155">
        <f>SUM(J18:M18)</f>
        <v>822.69720430107532</v>
      </c>
      <c r="O18" s="156">
        <f>O16*(13-O17)</f>
        <v>2087.797204301075</v>
      </c>
      <c r="P18" s="162">
        <f>P16*(13-P17)</f>
        <v>2077.2972043010755</v>
      </c>
      <c r="Q18" s="1"/>
    </row>
    <row r="19" spans="2:17" ht="20.100000000000001" customHeight="1">
      <c r="B19" s="149" t="s">
        <v>213</v>
      </c>
      <c r="C19" s="13">
        <f t="shared" ref="C19:H19" si="5">C16*(17-C17)</f>
        <v>575.1</v>
      </c>
      <c r="D19" s="12">
        <f t="shared" si="5"/>
        <v>451.5</v>
      </c>
      <c r="E19" s="12">
        <f t="shared" si="5"/>
        <v>409.7</v>
      </c>
      <c r="F19" s="12">
        <f t="shared" si="5"/>
        <v>293.8</v>
      </c>
      <c r="G19" s="12">
        <f t="shared" si="5"/>
        <v>20.5</v>
      </c>
      <c r="H19" s="12">
        <f t="shared" si="5"/>
        <v>58.5</v>
      </c>
      <c r="I19" s="155">
        <f>SUM(C19:G19)</f>
        <v>1750.6</v>
      </c>
      <c r="J19" s="12">
        <f>J16*(17-J17)</f>
        <v>122.05333333333333</v>
      </c>
      <c r="K19" s="12">
        <f>K16*(17-K17)</f>
        <v>118.78387096774193</v>
      </c>
      <c r="L19" s="12">
        <f>L16*(17-L17)</f>
        <v>410.76</v>
      </c>
      <c r="M19" s="12">
        <f>M16*(17-M17)</f>
        <v>591.09999999999991</v>
      </c>
      <c r="N19" s="155">
        <f>SUM(J19:M19)</f>
        <v>1242.6972043010751</v>
      </c>
      <c r="O19" s="156">
        <f>O16*(17-O17)</f>
        <v>3051.797204301075</v>
      </c>
      <c r="P19" s="162">
        <f>P16*(17-P17)</f>
        <v>2993.2972043010755</v>
      </c>
      <c r="Q19" s="1"/>
    </row>
    <row r="20" spans="2:17" ht="20.100000000000001" customHeight="1">
      <c r="B20" s="149" t="s">
        <v>214</v>
      </c>
      <c r="C20" s="17">
        <f t="shared" ref="C20:H20" si="6">C16*(18-C17)</f>
        <v>606.1</v>
      </c>
      <c r="D20" s="16">
        <f t="shared" si="6"/>
        <v>479.5</v>
      </c>
      <c r="E20" s="16">
        <f t="shared" si="6"/>
        <v>440.7</v>
      </c>
      <c r="F20" s="16">
        <f t="shared" si="6"/>
        <v>323.8</v>
      </c>
      <c r="G20" s="16">
        <f t="shared" si="6"/>
        <v>24.5</v>
      </c>
      <c r="H20" s="16">
        <f t="shared" si="6"/>
        <v>70.5</v>
      </c>
      <c r="I20" s="155">
        <f>SUM(C20:G20)</f>
        <v>1874.6</v>
      </c>
      <c r="J20" s="16">
        <f>J16*(18-J17)</f>
        <v>145.05333333333334</v>
      </c>
      <c r="K20" s="16">
        <f>K16*(18-K17)</f>
        <v>141.78387096774193</v>
      </c>
      <c r="L20" s="16">
        <f>L16*(18-L17)</f>
        <v>438.76</v>
      </c>
      <c r="M20" s="16">
        <f>M16*(18-M17)</f>
        <v>622.09999999999991</v>
      </c>
      <c r="N20" s="155">
        <f>SUM(J20:M20)</f>
        <v>1347.6972043010751</v>
      </c>
      <c r="O20" s="157">
        <f>O16*(18-O17)</f>
        <v>3292.797204301075</v>
      </c>
      <c r="P20" s="163">
        <f>P16*(18-P17)</f>
        <v>3222.2972043010755</v>
      </c>
      <c r="Q20" s="1"/>
    </row>
    <row r="21" spans="2:17" ht="20.100000000000001" customHeight="1" thickBot="1">
      <c r="B21" s="350" t="s">
        <v>215</v>
      </c>
      <c r="C21" s="21">
        <f t="shared" ref="C21:H21" si="7">C16*(19-C17)</f>
        <v>637.1</v>
      </c>
      <c r="D21" s="20">
        <f t="shared" si="7"/>
        <v>507.5</v>
      </c>
      <c r="E21" s="20">
        <f t="shared" si="7"/>
        <v>471.7</v>
      </c>
      <c r="F21" s="20">
        <f t="shared" si="7"/>
        <v>353.8</v>
      </c>
      <c r="G21" s="20">
        <f t="shared" si="7"/>
        <v>28.5</v>
      </c>
      <c r="H21" s="20">
        <f t="shared" si="7"/>
        <v>82.5</v>
      </c>
      <c r="I21" s="164">
        <f>SUM(C21:G21)</f>
        <v>1998.6</v>
      </c>
      <c r="J21" s="20">
        <f>J16*(19-J17)</f>
        <v>168.05333333333334</v>
      </c>
      <c r="K21" s="20">
        <f>K16*(19-K17)</f>
        <v>164.78387096774193</v>
      </c>
      <c r="L21" s="20">
        <f>L16*(19-L17)</f>
        <v>466.76000000000005</v>
      </c>
      <c r="M21" s="20">
        <f>M16*(19-M17)</f>
        <v>653.09999999999991</v>
      </c>
      <c r="N21" s="164">
        <f>SUM(J21:M21)</f>
        <v>1452.6972043010753</v>
      </c>
      <c r="O21" s="165">
        <f>O16*(19-O17)</f>
        <v>3533.797204301075</v>
      </c>
      <c r="P21" s="166">
        <f>P16*(19-P17)</f>
        <v>3451.2972043010755</v>
      </c>
      <c r="Q21" s="1"/>
    </row>
    <row r="22" spans="2:17" ht="15.95" customHeight="1" thickBot="1">
      <c r="B22" s="1"/>
      <c r="C22" s="1"/>
      <c r="D22" s="2"/>
      <c r="E22" s="2"/>
      <c r="F22" s="2"/>
      <c r="G22" s="1"/>
      <c r="H22" s="3"/>
      <c r="I22" s="1"/>
      <c r="J22" s="3"/>
      <c r="K22" s="1"/>
      <c r="L22" s="2"/>
      <c r="M22" s="1"/>
      <c r="N22" s="2"/>
      <c r="O22" s="1"/>
      <c r="P22" s="1"/>
    </row>
    <row r="23" spans="2:17" ht="39.6" customHeight="1" thickBot="1">
      <c r="B23" s="473" t="s">
        <v>282</v>
      </c>
      <c r="C23" s="474"/>
      <c r="D23" s="474"/>
      <c r="E23" s="474"/>
      <c r="F23" s="474"/>
      <c r="G23" s="474"/>
      <c r="H23" s="474"/>
      <c r="I23" s="474"/>
      <c r="J23" s="474"/>
      <c r="K23" s="474"/>
      <c r="L23" s="470" t="s">
        <v>218</v>
      </c>
      <c r="M23" s="471"/>
      <c r="N23" s="471"/>
      <c r="O23" s="471"/>
      <c r="P23" s="472"/>
    </row>
    <row r="24" spans="2:17" ht="15.95" customHeight="1">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7" ht="15.95" customHeight="1" thickBot="1">
      <c r="B25" s="466"/>
      <c r="C25" s="462"/>
      <c r="D25" s="462"/>
      <c r="E25" s="462"/>
      <c r="F25" s="462"/>
      <c r="G25" s="462"/>
      <c r="H25" s="462"/>
      <c r="I25" s="462"/>
      <c r="J25" s="462"/>
      <c r="K25" s="462"/>
      <c r="L25" s="462"/>
      <c r="M25" s="462"/>
      <c r="N25" s="462"/>
      <c r="O25" s="145" t="s">
        <v>209</v>
      </c>
      <c r="P25" s="30" t="s">
        <v>210</v>
      </c>
    </row>
    <row r="26" spans="2:17" ht="19.149999999999999" customHeight="1">
      <c r="B26" s="148" t="s">
        <v>211</v>
      </c>
      <c r="C26" s="146">
        <v>31</v>
      </c>
      <c r="D26" s="8">
        <v>28</v>
      </c>
      <c r="E26" s="8">
        <v>31</v>
      </c>
      <c r="F26" s="8">
        <v>30</v>
      </c>
      <c r="G26" s="8">
        <v>0</v>
      </c>
      <c r="H26" s="8">
        <v>0</v>
      </c>
      <c r="I26" s="168">
        <f>SUM(C26:G26)</f>
        <v>120</v>
      </c>
      <c r="J26" s="8">
        <v>20</v>
      </c>
      <c r="K26" s="8">
        <v>31</v>
      </c>
      <c r="L26" s="8">
        <v>30</v>
      </c>
      <c r="M26" s="8">
        <v>31</v>
      </c>
      <c r="N26" s="168">
        <f>SUM(J26:M26)</f>
        <v>112</v>
      </c>
      <c r="O26" s="167">
        <f>SUM(C26:H26,J26:M26)</f>
        <v>232</v>
      </c>
      <c r="P26" s="169">
        <f>I26+N26</f>
        <v>232</v>
      </c>
    </row>
    <row r="27" spans="2:17" ht="19.149999999999999" customHeight="1">
      <c r="B27" s="149" t="s">
        <v>485</v>
      </c>
      <c r="C27" s="147">
        <v>-0.3</v>
      </c>
      <c r="D27" s="10">
        <v>3.7</v>
      </c>
      <c r="E27" s="10">
        <v>4.4000000000000004</v>
      </c>
      <c r="F27" s="10">
        <v>7.6333333333333337</v>
      </c>
      <c r="G27" s="10">
        <v>0</v>
      </c>
      <c r="H27" s="10">
        <v>0</v>
      </c>
      <c r="I27" s="153">
        <f>(C26*C27+D26*D27+E26*E27+F26*F27+G26*G27)/I26</f>
        <v>3.8308333333333335</v>
      </c>
      <c r="J27" s="10">
        <v>10.225</v>
      </c>
      <c r="K27" s="95">
        <v>7.112903225806452</v>
      </c>
      <c r="L27" s="95">
        <v>3.8</v>
      </c>
      <c r="M27" s="95">
        <v>-2.1</v>
      </c>
      <c r="N27" s="153">
        <f>(J26*J27+K26*K27+L26*L27+M26*M27)/N26</f>
        <v>4.2312500000000002</v>
      </c>
      <c r="O27" s="154">
        <f>(C27*C26+D27*D26+E27*E26+F27*F26+G27*G26+H27*H26+J27*J26+K27*K26+L27*L26+M27*M26)/O26</f>
        <v>4.0241379310344829</v>
      </c>
      <c r="P27" s="161">
        <f>(I27*I26+N27*N26)/P26</f>
        <v>4.0241379310344829</v>
      </c>
    </row>
    <row r="28" spans="2:17" ht="19.149999999999999" customHeight="1">
      <c r="B28" s="149" t="s">
        <v>212</v>
      </c>
      <c r="C28" s="13">
        <f t="shared" ref="C28:H28" si="8">C26*(13-C27)</f>
        <v>412.3</v>
      </c>
      <c r="D28" s="12">
        <f t="shared" si="8"/>
        <v>260.40000000000003</v>
      </c>
      <c r="E28" s="12">
        <f t="shared" si="8"/>
        <v>266.59999999999997</v>
      </c>
      <c r="F28" s="12">
        <f t="shared" si="8"/>
        <v>161</v>
      </c>
      <c r="G28" s="12">
        <f t="shared" si="8"/>
        <v>0</v>
      </c>
      <c r="H28" s="12">
        <f t="shared" si="8"/>
        <v>0</v>
      </c>
      <c r="I28" s="155">
        <f>SUM(C28:G28)</f>
        <v>1100.3</v>
      </c>
      <c r="J28" s="12">
        <f>J26*(13-J27)</f>
        <v>55.500000000000007</v>
      </c>
      <c r="K28" s="12">
        <f>K26*(13-K27)</f>
        <v>182.5</v>
      </c>
      <c r="L28" s="12">
        <f>L26*(13-L27)</f>
        <v>276</v>
      </c>
      <c r="M28" s="12">
        <f>M26*(13-M27)</f>
        <v>468.09999999999997</v>
      </c>
      <c r="N28" s="155">
        <f>SUM(J28:M28)</f>
        <v>982.09999999999991</v>
      </c>
      <c r="O28" s="156">
        <f>O26*(13-O27)</f>
        <v>2082.4</v>
      </c>
      <c r="P28" s="162">
        <f>P26*(13-P27)</f>
        <v>2082.4</v>
      </c>
    </row>
    <row r="29" spans="2:17" ht="19.149999999999999" customHeight="1">
      <c r="B29" s="149" t="s">
        <v>213</v>
      </c>
      <c r="C29" s="13">
        <f t="shared" ref="C29:H29" si="9">C26*(17-C27)</f>
        <v>536.30000000000007</v>
      </c>
      <c r="D29" s="12">
        <f t="shared" si="9"/>
        <v>372.40000000000003</v>
      </c>
      <c r="E29" s="12">
        <f t="shared" si="9"/>
        <v>390.59999999999997</v>
      </c>
      <c r="F29" s="12">
        <f t="shared" si="9"/>
        <v>281</v>
      </c>
      <c r="G29" s="12">
        <f t="shared" si="9"/>
        <v>0</v>
      </c>
      <c r="H29" s="12">
        <f t="shared" si="9"/>
        <v>0</v>
      </c>
      <c r="I29" s="155">
        <f>SUM(C29:G29)</f>
        <v>1580.3</v>
      </c>
      <c r="J29" s="12">
        <f>J26*(17-J27)</f>
        <v>135.5</v>
      </c>
      <c r="K29" s="12">
        <f>K26*(17-K27)</f>
        <v>306.5</v>
      </c>
      <c r="L29" s="12">
        <f>L26*(17-L27)</f>
        <v>396</v>
      </c>
      <c r="M29" s="12">
        <f>M26*(17-M27)</f>
        <v>592.1</v>
      </c>
      <c r="N29" s="155">
        <f>SUM(J29:M29)</f>
        <v>1430.1</v>
      </c>
      <c r="O29" s="156">
        <f>O26*(17-O27)</f>
        <v>3010.4</v>
      </c>
      <c r="P29" s="162">
        <f>P26*(17-P27)</f>
        <v>3010.4</v>
      </c>
    </row>
    <row r="30" spans="2:17" ht="19.149999999999999" customHeight="1">
      <c r="B30" s="149" t="s">
        <v>214</v>
      </c>
      <c r="C30" s="17">
        <f t="shared" ref="C30:H30" si="10">C26*(18-C27)</f>
        <v>567.30000000000007</v>
      </c>
      <c r="D30" s="16">
        <f t="shared" si="10"/>
        <v>400.40000000000003</v>
      </c>
      <c r="E30" s="16">
        <f t="shared" si="10"/>
        <v>421.59999999999997</v>
      </c>
      <c r="F30" s="16">
        <f t="shared" si="10"/>
        <v>311</v>
      </c>
      <c r="G30" s="16">
        <f t="shared" si="10"/>
        <v>0</v>
      </c>
      <c r="H30" s="16">
        <f t="shared" si="10"/>
        <v>0</v>
      </c>
      <c r="I30" s="155">
        <f>SUM(C30:G30)</f>
        <v>1700.3</v>
      </c>
      <c r="J30" s="16">
        <f>J26*(18-J27)</f>
        <v>155.5</v>
      </c>
      <c r="K30" s="16">
        <f>K26*(18-K27)</f>
        <v>337.5</v>
      </c>
      <c r="L30" s="16">
        <f>L26*(18-L27)</f>
        <v>426</v>
      </c>
      <c r="M30" s="16">
        <f>M26*(18-M27)</f>
        <v>623.1</v>
      </c>
      <c r="N30" s="155">
        <f>SUM(J30:M30)</f>
        <v>1542.1</v>
      </c>
      <c r="O30" s="157">
        <f>O26*(18-O27)</f>
        <v>3242.4</v>
      </c>
      <c r="P30" s="163">
        <f>P26*(18-P27)</f>
        <v>3242.4</v>
      </c>
    </row>
    <row r="31" spans="2:17" ht="19.149999999999999" customHeight="1" thickBot="1">
      <c r="B31" s="350" t="s">
        <v>215</v>
      </c>
      <c r="C31" s="21">
        <f t="shared" ref="C31:H31" si="11">C26*(19-C27)</f>
        <v>598.30000000000007</v>
      </c>
      <c r="D31" s="20">
        <f t="shared" si="11"/>
        <v>428.40000000000003</v>
      </c>
      <c r="E31" s="20">
        <f t="shared" si="11"/>
        <v>452.59999999999997</v>
      </c>
      <c r="F31" s="20">
        <f t="shared" si="11"/>
        <v>341</v>
      </c>
      <c r="G31" s="20">
        <f t="shared" si="11"/>
        <v>0</v>
      </c>
      <c r="H31" s="20">
        <f t="shared" si="11"/>
        <v>0</v>
      </c>
      <c r="I31" s="164">
        <f>SUM(C31:G31)</f>
        <v>1820.3</v>
      </c>
      <c r="J31" s="20">
        <f>J26*(19-J27)</f>
        <v>175.5</v>
      </c>
      <c r="K31" s="20">
        <f>K26*(19-K27)</f>
        <v>368.5</v>
      </c>
      <c r="L31" s="20">
        <f>L26*(19-L27)</f>
        <v>456</v>
      </c>
      <c r="M31" s="20">
        <f>M26*(19-M27)</f>
        <v>654.1</v>
      </c>
      <c r="N31" s="164">
        <f>SUM(J31:M31)</f>
        <v>1654.1</v>
      </c>
      <c r="O31" s="165">
        <f>O26*(19-O27)</f>
        <v>3474.4</v>
      </c>
      <c r="P31" s="166">
        <f>P26*(19-P27)</f>
        <v>3474.4</v>
      </c>
    </row>
    <row r="32" spans="2:17" ht="19.149999999999999" customHeight="1" thickBot="1">
      <c r="B32" s="69"/>
      <c r="C32" s="70"/>
      <c r="D32" s="70"/>
      <c r="E32" s="70"/>
      <c r="F32" s="70"/>
      <c r="G32" s="70"/>
      <c r="H32" s="70"/>
      <c r="I32" s="71"/>
      <c r="J32" s="70"/>
      <c r="K32" s="70"/>
      <c r="L32" s="70"/>
      <c r="M32" s="70"/>
      <c r="N32" s="71"/>
      <c r="O32" s="72"/>
      <c r="P32" s="72"/>
    </row>
    <row r="33" spans="2:17" ht="39.6" customHeight="1" thickBot="1">
      <c r="B33" s="473" t="s">
        <v>283</v>
      </c>
      <c r="C33" s="474"/>
      <c r="D33" s="474"/>
      <c r="E33" s="474"/>
      <c r="F33" s="474"/>
      <c r="G33" s="474"/>
      <c r="H33" s="474"/>
      <c r="I33" s="474"/>
      <c r="J33" s="474"/>
      <c r="K33" s="474"/>
      <c r="L33" s="470" t="s">
        <v>220</v>
      </c>
      <c r="M33" s="471"/>
      <c r="N33" s="471"/>
      <c r="O33" s="471"/>
      <c r="P33" s="472"/>
    </row>
    <row r="34" spans="2:17" ht="15.95" customHeight="1">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7" ht="15.95" customHeight="1" thickBot="1">
      <c r="B35" s="466"/>
      <c r="C35" s="462"/>
      <c r="D35" s="462"/>
      <c r="E35" s="462"/>
      <c r="F35" s="462"/>
      <c r="G35" s="462"/>
      <c r="H35" s="462"/>
      <c r="I35" s="462"/>
      <c r="J35" s="462"/>
      <c r="K35" s="462"/>
      <c r="L35" s="462"/>
      <c r="M35" s="462"/>
      <c r="N35" s="462"/>
      <c r="O35" s="145" t="s">
        <v>209</v>
      </c>
      <c r="P35" s="30" t="s">
        <v>210</v>
      </c>
    </row>
    <row r="36" spans="2:17" ht="19.149999999999999" customHeight="1">
      <c r="B36" s="148" t="s">
        <v>211</v>
      </c>
      <c r="C36" s="146">
        <v>31</v>
      </c>
      <c r="D36" s="8">
        <v>28</v>
      </c>
      <c r="E36" s="8">
        <v>31</v>
      </c>
      <c r="F36" s="8">
        <v>10</v>
      </c>
      <c r="G36" s="8">
        <v>5</v>
      </c>
      <c r="H36" s="8">
        <v>0</v>
      </c>
      <c r="I36" s="168">
        <f>SUM(C36:G36)</f>
        <v>105</v>
      </c>
      <c r="J36" s="8">
        <v>15</v>
      </c>
      <c r="K36" s="8">
        <v>31</v>
      </c>
      <c r="L36" s="8">
        <v>30</v>
      </c>
      <c r="M36" s="8">
        <v>31</v>
      </c>
      <c r="N36" s="168">
        <f>SUM(J36:M36)</f>
        <v>107</v>
      </c>
      <c r="O36" s="167">
        <f>SUM(C36:H36,J36:M36)</f>
        <v>212</v>
      </c>
      <c r="P36" s="169">
        <f>I36+N36</f>
        <v>212</v>
      </c>
    </row>
    <row r="37" spans="2:17" ht="19.149999999999999" customHeight="1">
      <c r="B37" s="149" t="s">
        <v>485</v>
      </c>
      <c r="C37" s="147">
        <v>-1.8</v>
      </c>
      <c r="D37" s="10">
        <v>-4</v>
      </c>
      <c r="E37" s="10">
        <v>4.5</v>
      </c>
      <c r="F37" s="10">
        <v>2.1</v>
      </c>
      <c r="G37" s="10">
        <v>10.9</v>
      </c>
      <c r="H37" s="10">
        <v>0</v>
      </c>
      <c r="I37" s="153">
        <f>(C36*C37+D36*D37+E36*E37+F36*F37+G36*G37)/I36</f>
        <v>0.44952380952380944</v>
      </c>
      <c r="J37" s="10">
        <v>12.2</v>
      </c>
      <c r="K37" s="95">
        <v>5</v>
      </c>
      <c r="L37" s="95">
        <v>4.4000000000000004</v>
      </c>
      <c r="M37" s="95">
        <v>-0.1</v>
      </c>
      <c r="N37" s="153">
        <f>(J36*J37+K36*K37+L36*L37+M36*M37)/N36</f>
        <v>4.3635514018691586</v>
      </c>
      <c r="O37" s="154">
        <f>(C37*C36+D37*D36+E37*E36+F37*F36+G37*G36+H37*H36+J37*J36+K37*K36+L37*L36+M37*M36)/O36</f>
        <v>2.4250000000000003</v>
      </c>
      <c r="P37" s="161">
        <f>(I37*I36+N37*N36)/P36</f>
        <v>2.4249999999999994</v>
      </c>
    </row>
    <row r="38" spans="2:17" ht="19.149999999999999" customHeight="1">
      <c r="B38" s="149" t="s">
        <v>212</v>
      </c>
      <c r="C38" s="13">
        <f t="shared" ref="C38:H38" si="12">C36*(13-C37)</f>
        <v>458.8</v>
      </c>
      <c r="D38" s="12">
        <f t="shared" si="12"/>
        <v>476</v>
      </c>
      <c r="E38" s="12">
        <f t="shared" si="12"/>
        <v>263.5</v>
      </c>
      <c r="F38" s="12">
        <f t="shared" si="12"/>
        <v>109</v>
      </c>
      <c r="G38" s="12">
        <f t="shared" si="12"/>
        <v>10.499999999999998</v>
      </c>
      <c r="H38" s="12">
        <f t="shared" si="12"/>
        <v>0</v>
      </c>
      <c r="I38" s="155">
        <f>SUM(C38:G38)</f>
        <v>1317.8</v>
      </c>
      <c r="J38" s="12">
        <f>J36*(13-J37)</f>
        <v>12.000000000000011</v>
      </c>
      <c r="K38" s="12">
        <f>K36*(13-K37)</f>
        <v>248</v>
      </c>
      <c r="L38" s="12">
        <f>L36*(13-L37)</f>
        <v>258</v>
      </c>
      <c r="M38" s="12">
        <f>M36*(13-M37)</f>
        <v>406.09999999999997</v>
      </c>
      <c r="N38" s="155">
        <f>SUM(J38:M38)</f>
        <v>924.09999999999991</v>
      </c>
      <c r="O38" s="156">
        <f>O36*(13-O37)</f>
        <v>2241.8999999999996</v>
      </c>
      <c r="P38" s="162">
        <f>P36*(13-P37)</f>
        <v>2241.9</v>
      </c>
    </row>
    <row r="39" spans="2:17" ht="19.149999999999999" customHeight="1">
      <c r="B39" s="149" t="s">
        <v>213</v>
      </c>
      <c r="C39" s="13">
        <f t="shared" ref="C39:H39" si="13">C36*(17-C37)</f>
        <v>582.80000000000007</v>
      </c>
      <c r="D39" s="12">
        <f t="shared" si="13"/>
        <v>588</v>
      </c>
      <c r="E39" s="12">
        <f t="shared" si="13"/>
        <v>387.5</v>
      </c>
      <c r="F39" s="12">
        <f t="shared" si="13"/>
        <v>149</v>
      </c>
      <c r="G39" s="12">
        <f t="shared" si="13"/>
        <v>30.5</v>
      </c>
      <c r="H39" s="12">
        <f t="shared" si="13"/>
        <v>0</v>
      </c>
      <c r="I39" s="155">
        <f>SUM(C39:G39)</f>
        <v>1737.8000000000002</v>
      </c>
      <c r="J39" s="12">
        <f>J36*(17-J37)</f>
        <v>72.000000000000014</v>
      </c>
      <c r="K39" s="12">
        <f>K36*(17-K37)</f>
        <v>372</v>
      </c>
      <c r="L39" s="12">
        <f>L36*(17-L37)</f>
        <v>378</v>
      </c>
      <c r="M39" s="12">
        <f>M36*(17-M37)</f>
        <v>530.1</v>
      </c>
      <c r="N39" s="155">
        <f>SUM(J39:M39)</f>
        <v>1352.1</v>
      </c>
      <c r="O39" s="156">
        <f>O36*(17-O37)</f>
        <v>3089.8999999999996</v>
      </c>
      <c r="P39" s="162">
        <f>P36*(17-P37)</f>
        <v>3089.9</v>
      </c>
    </row>
    <row r="40" spans="2:17" ht="19.149999999999999" customHeight="1">
      <c r="B40" s="149" t="s">
        <v>214</v>
      </c>
      <c r="C40" s="17">
        <f t="shared" ref="C40:H40" si="14">C36*(18-C37)</f>
        <v>613.80000000000007</v>
      </c>
      <c r="D40" s="16">
        <f t="shared" si="14"/>
        <v>616</v>
      </c>
      <c r="E40" s="16">
        <f t="shared" si="14"/>
        <v>418.5</v>
      </c>
      <c r="F40" s="16">
        <f t="shared" si="14"/>
        <v>159</v>
      </c>
      <c r="G40" s="16">
        <f t="shared" si="14"/>
        <v>35.5</v>
      </c>
      <c r="H40" s="16">
        <f t="shared" si="14"/>
        <v>0</v>
      </c>
      <c r="I40" s="155">
        <f>SUM(C40:G40)</f>
        <v>1842.8000000000002</v>
      </c>
      <c r="J40" s="16">
        <f>J36*(18-J37)</f>
        <v>87.000000000000014</v>
      </c>
      <c r="K40" s="16">
        <f>K36*(18-K37)</f>
        <v>403</v>
      </c>
      <c r="L40" s="16">
        <f>L36*(18-L37)</f>
        <v>408</v>
      </c>
      <c r="M40" s="16">
        <f>M36*(18-M37)</f>
        <v>561.1</v>
      </c>
      <c r="N40" s="155">
        <f>SUM(J40:M40)</f>
        <v>1459.1</v>
      </c>
      <c r="O40" s="157">
        <f>O36*(18-O37)</f>
        <v>3301.8999999999996</v>
      </c>
      <c r="P40" s="163">
        <f>P36*(18-P37)</f>
        <v>3301.9</v>
      </c>
    </row>
    <row r="41" spans="2:17" ht="19.149999999999999" customHeight="1" thickBot="1">
      <c r="B41" s="350" t="s">
        <v>215</v>
      </c>
      <c r="C41" s="21">
        <f t="shared" ref="C41:H41" si="15">C36*(19-C37)</f>
        <v>644.80000000000007</v>
      </c>
      <c r="D41" s="20">
        <f t="shared" si="15"/>
        <v>644</v>
      </c>
      <c r="E41" s="20">
        <f t="shared" si="15"/>
        <v>449.5</v>
      </c>
      <c r="F41" s="20">
        <f t="shared" si="15"/>
        <v>169</v>
      </c>
      <c r="G41" s="20">
        <f t="shared" si="15"/>
        <v>40.5</v>
      </c>
      <c r="H41" s="20">
        <f t="shared" si="15"/>
        <v>0</v>
      </c>
      <c r="I41" s="164">
        <f>SUM(C41:G41)</f>
        <v>1947.8000000000002</v>
      </c>
      <c r="J41" s="20">
        <f>J36*(19-J37)</f>
        <v>102.00000000000001</v>
      </c>
      <c r="K41" s="20">
        <f>K36*(19-K37)</f>
        <v>434</v>
      </c>
      <c r="L41" s="20">
        <f>L36*(19-L37)</f>
        <v>438</v>
      </c>
      <c r="M41" s="20">
        <f>M36*(19-M37)</f>
        <v>592.1</v>
      </c>
      <c r="N41" s="164">
        <f>SUM(J41:M41)</f>
        <v>1566.1</v>
      </c>
      <c r="O41" s="165">
        <f>O36*(19-O37)</f>
        <v>3513.8999999999996</v>
      </c>
      <c r="P41" s="166">
        <f>P36*(19-P37)</f>
        <v>3513.8999999999996</v>
      </c>
    </row>
    <row r="42" spans="2:17" ht="15.95" customHeight="1">
      <c r="B42" s="363"/>
      <c r="C42" s="363"/>
      <c r="D42" s="409"/>
      <c r="E42" s="409"/>
      <c r="F42" s="409"/>
      <c r="G42" s="363"/>
      <c r="H42" s="410"/>
      <c r="I42" s="409"/>
      <c r="J42" s="410"/>
      <c r="K42" s="409"/>
      <c r="L42" s="409"/>
      <c r="M42" s="363"/>
      <c r="N42" s="409"/>
      <c r="O42" s="363"/>
      <c r="P42" s="363"/>
    </row>
    <row r="43" spans="2:17" ht="52.5" customHeight="1" thickBot="1">
      <c r="B43" s="523" t="s">
        <v>284</v>
      </c>
      <c r="C43" s="524"/>
      <c r="D43" s="524"/>
      <c r="E43" s="524"/>
      <c r="F43" s="524"/>
      <c r="G43" s="524"/>
      <c r="H43" s="524"/>
      <c r="I43" s="524"/>
      <c r="J43" s="524"/>
      <c r="K43" s="524"/>
      <c r="L43" s="525" t="s">
        <v>221</v>
      </c>
      <c r="M43" s="526"/>
      <c r="N43" s="526"/>
      <c r="O43" s="526"/>
      <c r="P43" s="527"/>
    </row>
    <row r="44" spans="2:17" ht="20.100000000000001" customHeight="1">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7" ht="20.100000000000001" customHeight="1" thickBot="1">
      <c r="B45" s="466"/>
      <c r="C45" s="462"/>
      <c r="D45" s="462"/>
      <c r="E45" s="462"/>
      <c r="F45" s="462"/>
      <c r="G45" s="462"/>
      <c r="H45" s="462"/>
      <c r="I45" s="462"/>
      <c r="J45" s="462"/>
      <c r="K45" s="462"/>
      <c r="L45" s="462"/>
      <c r="M45" s="462"/>
      <c r="N45" s="462"/>
      <c r="O45" s="145" t="s">
        <v>209</v>
      </c>
      <c r="P45" s="30" t="s">
        <v>210</v>
      </c>
    </row>
    <row r="46" spans="2:17" ht="20.100000000000001" customHeight="1">
      <c r="B46" s="148" t="s">
        <v>211</v>
      </c>
      <c r="C46" s="146">
        <v>31</v>
      </c>
      <c r="D46" s="8">
        <v>29</v>
      </c>
      <c r="E46" s="8">
        <v>31</v>
      </c>
      <c r="F46" s="8">
        <v>25</v>
      </c>
      <c r="G46" s="8">
        <v>15</v>
      </c>
      <c r="H46" s="8">
        <v>5</v>
      </c>
      <c r="I46" s="168">
        <f>SUM(C46:G46)</f>
        <v>131</v>
      </c>
      <c r="J46" s="8">
        <v>10</v>
      </c>
      <c r="K46" s="8">
        <v>31</v>
      </c>
      <c r="L46" s="8">
        <v>30</v>
      </c>
      <c r="M46" s="8">
        <v>31</v>
      </c>
      <c r="N46" s="168">
        <f>SUM(J46:M46)</f>
        <v>102</v>
      </c>
      <c r="O46" s="167">
        <f>SUM(C46:H46,J46:M46)</f>
        <v>238</v>
      </c>
      <c r="P46" s="169">
        <f>I46+N46</f>
        <v>233</v>
      </c>
    </row>
    <row r="47" spans="2:17" ht="20.100000000000001" customHeight="1">
      <c r="B47" s="149" t="s">
        <v>485</v>
      </c>
      <c r="C47" s="147">
        <v>-2.7</v>
      </c>
      <c r="D47" s="10">
        <v>1.6</v>
      </c>
      <c r="E47" s="10">
        <v>3.3</v>
      </c>
      <c r="F47" s="10">
        <v>8.6</v>
      </c>
      <c r="G47" s="10">
        <v>9.3000000000000007</v>
      </c>
      <c r="H47" s="10">
        <v>0</v>
      </c>
      <c r="I47" s="153">
        <f>(C46*C47+D46*D47+E46*E47+F46*F47+G46*G47)/I46</f>
        <v>3.2022900763358777</v>
      </c>
      <c r="J47" s="10">
        <v>10.8</v>
      </c>
      <c r="K47" s="95">
        <v>9.5</v>
      </c>
      <c r="L47" s="95">
        <v>3.8</v>
      </c>
      <c r="M47" s="95">
        <v>0</v>
      </c>
      <c r="N47" s="153">
        <f>(J46*J47+K46*K47+L46*L47+M46*M47)/N46</f>
        <v>5.0637254901960782</v>
      </c>
      <c r="O47" s="154">
        <f>(C47*C46+D47*D46+E47*E46+F47*F46+G47*G46+H47*H46+J47*J46+K47*K46+L47*L46+M47*M46)/O46</f>
        <v>3.9327731092436973</v>
      </c>
      <c r="P47" s="161">
        <f>(I47*I46+N47*N46)/P46</f>
        <v>4.0171673819742493</v>
      </c>
    </row>
    <row r="48" spans="2:17" ht="20.100000000000001" customHeight="1">
      <c r="B48" s="149" t="s">
        <v>212</v>
      </c>
      <c r="C48" s="13">
        <f t="shared" ref="C48:H48" si="16">C46*(13-C47)</f>
        <v>486.7</v>
      </c>
      <c r="D48" s="12">
        <f t="shared" si="16"/>
        <v>330.6</v>
      </c>
      <c r="E48" s="12">
        <f t="shared" si="16"/>
        <v>300.7</v>
      </c>
      <c r="F48" s="12">
        <f t="shared" si="16"/>
        <v>110.00000000000001</v>
      </c>
      <c r="G48" s="12">
        <f t="shared" si="16"/>
        <v>55.499999999999986</v>
      </c>
      <c r="H48" s="12">
        <f t="shared" si="16"/>
        <v>65</v>
      </c>
      <c r="I48" s="155">
        <f>SUM(C48:G48)</f>
        <v>1283.5</v>
      </c>
      <c r="J48" s="12">
        <f>J46*(13-J47)</f>
        <v>21.999999999999993</v>
      </c>
      <c r="K48" s="12">
        <f>K46*(13-K47)</f>
        <v>108.5</v>
      </c>
      <c r="L48" s="12">
        <f>L46*(13-L47)</f>
        <v>276</v>
      </c>
      <c r="M48" s="12">
        <f>M46*(13-M47)</f>
        <v>403</v>
      </c>
      <c r="N48" s="155">
        <f>SUM(J48:M48)</f>
        <v>809.5</v>
      </c>
      <c r="O48" s="156">
        <f>O46*(13-O47)</f>
        <v>2158</v>
      </c>
      <c r="P48" s="162">
        <f>P46*(13-P47)</f>
        <v>2092.9999999999995</v>
      </c>
      <c r="Q48" s="28"/>
    </row>
    <row r="49" spans="2:17" ht="20.100000000000001" customHeight="1">
      <c r="B49" s="149" t="s">
        <v>213</v>
      </c>
      <c r="C49" s="13">
        <f t="shared" ref="C49:H49" si="17">C46*(17-C47)</f>
        <v>610.69999999999993</v>
      </c>
      <c r="D49" s="12">
        <f t="shared" si="17"/>
        <v>446.6</v>
      </c>
      <c r="E49" s="12">
        <f t="shared" si="17"/>
        <v>424.7</v>
      </c>
      <c r="F49" s="12">
        <f t="shared" si="17"/>
        <v>210</v>
      </c>
      <c r="G49" s="12">
        <f t="shared" si="17"/>
        <v>115.49999999999999</v>
      </c>
      <c r="H49" s="12">
        <f t="shared" si="17"/>
        <v>85</v>
      </c>
      <c r="I49" s="155">
        <f>SUM(C49:G49)</f>
        <v>1807.5</v>
      </c>
      <c r="J49" s="12">
        <f>J46*(17-J47)</f>
        <v>61.999999999999993</v>
      </c>
      <c r="K49" s="12">
        <f>K46*(17-K47)</f>
        <v>232.5</v>
      </c>
      <c r="L49" s="12">
        <f>L46*(17-L47)</f>
        <v>396</v>
      </c>
      <c r="M49" s="12">
        <f>M46*(17-M47)</f>
        <v>527</v>
      </c>
      <c r="N49" s="155">
        <f>SUM(J49:M49)</f>
        <v>1217.5</v>
      </c>
      <c r="O49" s="156">
        <f>O46*(17-O47)</f>
        <v>3110</v>
      </c>
      <c r="P49" s="162">
        <f>P46*(17-P47)</f>
        <v>3024.9999999999995</v>
      </c>
      <c r="Q49" s="28"/>
    </row>
    <row r="50" spans="2:17" ht="20.100000000000001" customHeight="1">
      <c r="B50" s="149" t="s">
        <v>214</v>
      </c>
      <c r="C50" s="17">
        <f t="shared" ref="C50:H50" si="18">C46*(18-C47)</f>
        <v>641.69999999999993</v>
      </c>
      <c r="D50" s="16">
        <f t="shared" si="18"/>
        <v>475.59999999999997</v>
      </c>
      <c r="E50" s="16">
        <f t="shared" si="18"/>
        <v>455.7</v>
      </c>
      <c r="F50" s="16">
        <f t="shared" si="18"/>
        <v>235</v>
      </c>
      <c r="G50" s="16">
        <f t="shared" si="18"/>
        <v>130.5</v>
      </c>
      <c r="H50" s="16">
        <f t="shared" si="18"/>
        <v>90</v>
      </c>
      <c r="I50" s="155">
        <f>SUM(C50:G50)</f>
        <v>1938.5</v>
      </c>
      <c r="J50" s="16">
        <f>J46*(18-J47)</f>
        <v>72</v>
      </c>
      <c r="K50" s="16">
        <f>K46*(18-K47)</f>
        <v>263.5</v>
      </c>
      <c r="L50" s="16">
        <f>L46*(18-L47)</f>
        <v>426</v>
      </c>
      <c r="M50" s="16">
        <f>M46*(18-M47)</f>
        <v>558</v>
      </c>
      <c r="N50" s="155">
        <f>SUM(J50:M50)</f>
        <v>1319.5</v>
      </c>
      <c r="O50" s="157">
        <f>O46*(18-O47)</f>
        <v>3348</v>
      </c>
      <c r="P50" s="163">
        <f>P46*(18-P47)</f>
        <v>3257.9999999999995</v>
      </c>
      <c r="Q50" s="28"/>
    </row>
    <row r="51" spans="2:17" ht="20.100000000000001" customHeight="1" thickBot="1">
      <c r="B51" s="350" t="s">
        <v>215</v>
      </c>
      <c r="C51" s="21">
        <f t="shared" ref="C51:H51" si="19">C46*(19-C47)</f>
        <v>672.69999999999993</v>
      </c>
      <c r="D51" s="20">
        <f t="shared" si="19"/>
        <v>504.59999999999997</v>
      </c>
      <c r="E51" s="20">
        <f t="shared" si="19"/>
        <v>486.7</v>
      </c>
      <c r="F51" s="20">
        <f t="shared" si="19"/>
        <v>260</v>
      </c>
      <c r="G51" s="20">
        <f t="shared" si="19"/>
        <v>145.5</v>
      </c>
      <c r="H51" s="20">
        <f t="shared" si="19"/>
        <v>95</v>
      </c>
      <c r="I51" s="164">
        <f>SUM(C51:G51)</f>
        <v>2069.5</v>
      </c>
      <c r="J51" s="20">
        <f>J46*(19-J47)</f>
        <v>82</v>
      </c>
      <c r="K51" s="20">
        <f>K46*(19-K47)</f>
        <v>294.5</v>
      </c>
      <c r="L51" s="20">
        <f>L46*(19-L47)</f>
        <v>456</v>
      </c>
      <c r="M51" s="20">
        <f>M46*(19-M47)</f>
        <v>589</v>
      </c>
      <c r="N51" s="164">
        <f>SUM(J51:M51)</f>
        <v>1421.5</v>
      </c>
      <c r="O51" s="165">
        <f>O46*(19-O47)</f>
        <v>3586</v>
      </c>
      <c r="P51" s="166">
        <f>P46*(19-P47)</f>
        <v>3490.9999999999995</v>
      </c>
      <c r="Q51" s="28"/>
    </row>
    <row r="52" spans="2:17" ht="15.75" thickBot="1">
      <c r="B52" s="1"/>
      <c r="C52" s="1"/>
      <c r="D52" s="2"/>
      <c r="E52" s="2"/>
      <c r="F52" s="2"/>
      <c r="G52" s="1"/>
      <c r="H52" s="3"/>
      <c r="I52" s="2"/>
      <c r="J52" s="3"/>
      <c r="K52" s="2"/>
      <c r="L52" s="2"/>
      <c r="M52" s="1"/>
      <c r="N52" s="2"/>
      <c r="O52" s="1"/>
    </row>
    <row r="53" spans="2:17" s="29" customFormat="1" ht="24" thickBot="1">
      <c r="B53" s="473" t="s">
        <v>284</v>
      </c>
      <c r="C53" s="474"/>
      <c r="D53" s="474"/>
      <c r="E53" s="474"/>
      <c r="F53" s="474"/>
      <c r="G53" s="474"/>
      <c r="H53" s="474"/>
      <c r="I53" s="474"/>
      <c r="J53" s="474"/>
      <c r="K53" s="474"/>
      <c r="L53" s="470" t="s">
        <v>222</v>
      </c>
      <c r="M53" s="471"/>
      <c r="N53" s="471"/>
      <c r="O53" s="471"/>
      <c r="P53" s="472"/>
    </row>
    <row r="54" spans="2:17"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7" ht="16.5" thickBot="1">
      <c r="B55" s="466"/>
      <c r="C55" s="462"/>
      <c r="D55" s="462"/>
      <c r="E55" s="462"/>
      <c r="F55" s="462"/>
      <c r="G55" s="462"/>
      <c r="H55" s="462"/>
      <c r="I55" s="462"/>
      <c r="J55" s="462"/>
      <c r="K55" s="462"/>
      <c r="L55" s="462"/>
      <c r="M55" s="462"/>
      <c r="N55" s="462"/>
      <c r="O55" s="145" t="s">
        <v>209</v>
      </c>
      <c r="P55" s="30" t="s">
        <v>210</v>
      </c>
    </row>
    <row r="56" spans="2:17" s="29" customFormat="1" ht="19.5" customHeight="1">
      <c r="B56" s="148" t="s">
        <v>211</v>
      </c>
      <c r="C56" s="146">
        <v>31</v>
      </c>
      <c r="D56" s="8">
        <v>28</v>
      </c>
      <c r="E56" s="8">
        <v>31</v>
      </c>
      <c r="F56" s="8">
        <v>30</v>
      </c>
      <c r="G56" s="8">
        <v>15</v>
      </c>
      <c r="H56" s="8">
        <v>5</v>
      </c>
      <c r="I56" s="168">
        <f>SUM(C56:G56)</f>
        <v>135</v>
      </c>
      <c r="J56" s="8">
        <v>10</v>
      </c>
      <c r="K56" s="8">
        <v>31</v>
      </c>
      <c r="L56" s="8">
        <v>30</v>
      </c>
      <c r="M56" s="8">
        <v>31</v>
      </c>
      <c r="N56" s="168">
        <f>SUM(J56:M56)</f>
        <v>102</v>
      </c>
      <c r="O56" s="167">
        <f>SUM(C56:H56,J56:M56)</f>
        <v>242</v>
      </c>
      <c r="P56" s="169">
        <f>I56+N56</f>
        <v>237</v>
      </c>
    </row>
    <row r="57" spans="2:17" s="29" customFormat="1" ht="19.5" customHeight="1">
      <c r="B57" s="149" t="s">
        <v>485</v>
      </c>
      <c r="C57" s="147">
        <v>0.9</v>
      </c>
      <c r="D57" s="10">
        <v>-3.4</v>
      </c>
      <c r="E57" s="10">
        <v>2</v>
      </c>
      <c r="F57" s="10">
        <v>10.1</v>
      </c>
      <c r="G57" s="10">
        <v>9.6999999999999993</v>
      </c>
      <c r="H57" s="10">
        <v>10.9</v>
      </c>
      <c r="I57" s="153">
        <f>(C56*C57+D56*D57+E56*E57+F56*F57+G56*G57)/I56</f>
        <v>3.2829629629629631</v>
      </c>
      <c r="J57" s="10">
        <v>11.3</v>
      </c>
      <c r="K57" s="95">
        <v>9.9</v>
      </c>
      <c r="L57" s="95">
        <v>2.6</v>
      </c>
      <c r="M57" s="95">
        <v>-0.4</v>
      </c>
      <c r="N57" s="153">
        <f>(J56*J57+K56*K57+L56*L57+M56*M57)/N56</f>
        <v>4.7598039215686283</v>
      </c>
      <c r="O57" s="154">
        <f>(C57*C56+D57*D56+E57*E56+F57*F56+G57*G56+H57*H56+J57*J56+K57*K56+L57*L56+M57*M56)/O56</f>
        <v>4.0628099173553727</v>
      </c>
      <c r="P57" s="161">
        <f>(I57*I56+N57*N56)/P56</f>
        <v>3.9185654008438822</v>
      </c>
    </row>
    <row r="58" spans="2:17" s="29" customFormat="1" ht="19.5" customHeight="1">
      <c r="B58" s="149" t="s">
        <v>212</v>
      </c>
      <c r="C58" s="13">
        <f t="shared" ref="C58:H58" si="20">C56*(13-C57)</f>
        <v>375.09999999999997</v>
      </c>
      <c r="D58" s="12">
        <f t="shared" si="20"/>
        <v>459.19999999999993</v>
      </c>
      <c r="E58" s="12">
        <f t="shared" si="20"/>
        <v>341</v>
      </c>
      <c r="F58" s="12">
        <f t="shared" si="20"/>
        <v>87.000000000000014</v>
      </c>
      <c r="G58" s="12">
        <f t="shared" si="20"/>
        <v>49.500000000000014</v>
      </c>
      <c r="H58" s="12">
        <f t="shared" si="20"/>
        <v>10.499999999999998</v>
      </c>
      <c r="I58" s="155">
        <f>SUM(C58:G58)</f>
        <v>1311.8</v>
      </c>
      <c r="J58" s="12">
        <f>J56*(13-J57)</f>
        <v>16.999999999999993</v>
      </c>
      <c r="K58" s="12">
        <f>K56*(13-K57)</f>
        <v>96.1</v>
      </c>
      <c r="L58" s="12">
        <f>L56*(13-L57)</f>
        <v>312</v>
      </c>
      <c r="M58" s="12">
        <f>M56*(13-M57)</f>
        <v>415.40000000000003</v>
      </c>
      <c r="N58" s="155">
        <f>SUM(J58:M58)</f>
        <v>840.5</v>
      </c>
      <c r="O58" s="156">
        <f>O56*(13-O57)</f>
        <v>2162.7999999999997</v>
      </c>
      <c r="P58" s="162">
        <f>P56*(13-P57)</f>
        <v>2152.3000000000002</v>
      </c>
    </row>
    <row r="59" spans="2:17" s="29" customFormat="1" ht="19.5" customHeight="1">
      <c r="B59" s="149" t="s">
        <v>213</v>
      </c>
      <c r="C59" s="13">
        <f t="shared" ref="C59:H59" si="21">C56*(17-C57)</f>
        <v>499.1</v>
      </c>
      <c r="D59" s="12">
        <f t="shared" si="21"/>
        <v>571.19999999999993</v>
      </c>
      <c r="E59" s="12">
        <f t="shared" si="21"/>
        <v>465</v>
      </c>
      <c r="F59" s="12">
        <f t="shared" si="21"/>
        <v>207</v>
      </c>
      <c r="G59" s="12">
        <f t="shared" si="21"/>
        <v>109.50000000000001</v>
      </c>
      <c r="H59" s="12">
        <f t="shared" si="21"/>
        <v>30.5</v>
      </c>
      <c r="I59" s="155">
        <f>SUM(C59:G59)</f>
        <v>1851.8</v>
      </c>
      <c r="J59" s="12">
        <f>J56*(17-J57)</f>
        <v>56.999999999999993</v>
      </c>
      <c r="K59" s="12">
        <f>K56*(17-K57)</f>
        <v>220.1</v>
      </c>
      <c r="L59" s="12">
        <f>L56*(17-L57)</f>
        <v>432</v>
      </c>
      <c r="M59" s="12">
        <f>M56*(17-M57)</f>
        <v>539.4</v>
      </c>
      <c r="N59" s="155">
        <f>SUM(J59:M59)</f>
        <v>1248.5</v>
      </c>
      <c r="O59" s="156">
        <f>O56*(17-O57)</f>
        <v>3130.7999999999997</v>
      </c>
      <c r="P59" s="162">
        <f>P56*(17-P57)</f>
        <v>3100.3</v>
      </c>
    </row>
    <row r="60" spans="2:17" ht="19.5">
      <c r="B60" s="149" t="s">
        <v>214</v>
      </c>
      <c r="C60" s="17">
        <f t="shared" ref="C60:H60" si="22">C56*(18-C57)</f>
        <v>530.1</v>
      </c>
      <c r="D60" s="16">
        <f t="shared" si="22"/>
        <v>599.19999999999993</v>
      </c>
      <c r="E60" s="16">
        <f t="shared" si="22"/>
        <v>496</v>
      </c>
      <c r="F60" s="16">
        <f t="shared" si="22"/>
        <v>237</v>
      </c>
      <c r="G60" s="16">
        <f t="shared" si="22"/>
        <v>124.50000000000001</v>
      </c>
      <c r="H60" s="16">
        <f t="shared" si="22"/>
        <v>35.5</v>
      </c>
      <c r="I60" s="155">
        <f>SUM(C60:G60)</f>
        <v>1986.8</v>
      </c>
      <c r="J60" s="16">
        <f>J56*(18-J57)</f>
        <v>67</v>
      </c>
      <c r="K60" s="16">
        <f>K56*(18-K57)</f>
        <v>251.1</v>
      </c>
      <c r="L60" s="16">
        <f>L56*(18-L57)</f>
        <v>462</v>
      </c>
      <c r="M60" s="16">
        <f>M56*(18-M57)</f>
        <v>570.4</v>
      </c>
      <c r="N60" s="155">
        <f>SUM(J60:M60)</f>
        <v>1350.5</v>
      </c>
      <c r="O60" s="157">
        <f>O56*(18-O57)</f>
        <v>3372.7999999999997</v>
      </c>
      <c r="P60" s="163">
        <f>P56*(18-P57)</f>
        <v>3337.3</v>
      </c>
    </row>
    <row r="61" spans="2:17" ht="20.25" thickBot="1">
      <c r="B61" s="350" t="s">
        <v>215</v>
      </c>
      <c r="C61" s="21">
        <f t="shared" ref="C61:H61" si="23">C56*(19-C57)</f>
        <v>561.1</v>
      </c>
      <c r="D61" s="20">
        <f t="shared" si="23"/>
        <v>627.19999999999993</v>
      </c>
      <c r="E61" s="20">
        <f t="shared" si="23"/>
        <v>527</v>
      </c>
      <c r="F61" s="20">
        <f t="shared" si="23"/>
        <v>267</v>
      </c>
      <c r="G61" s="20">
        <f t="shared" si="23"/>
        <v>139.5</v>
      </c>
      <c r="H61" s="20">
        <f t="shared" si="23"/>
        <v>40.5</v>
      </c>
      <c r="I61" s="164">
        <f>SUM(C61:G61)</f>
        <v>2121.8000000000002</v>
      </c>
      <c r="J61" s="20">
        <f>J56*(19-J57)</f>
        <v>77</v>
      </c>
      <c r="K61" s="20">
        <f>K56*(19-K57)</f>
        <v>282.09999999999997</v>
      </c>
      <c r="L61" s="20">
        <f>L56*(19-L57)</f>
        <v>491.99999999999994</v>
      </c>
      <c r="M61" s="20">
        <f>M56*(19-M57)</f>
        <v>601.4</v>
      </c>
      <c r="N61" s="164">
        <f>SUM(J61:M61)</f>
        <v>1452.5</v>
      </c>
      <c r="O61" s="165">
        <f>O56*(19-O57)</f>
        <v>3614.7999999999997</v>
      </c>
      <c r="P61" s="166">
        <f>P56*(19-P57)</f>
        <v>3574.3</v>
      </c>
    </row>
    <row r="62" spans="2:17" ht="15.75" thickBot="1">
      <c r="B62" s="1"/>
      <c r="C62" s="1"/>
      <c r="D62" s="2"/>
      <c r="E62" s="2"/>
      <c r="F62" s="2"/>
      <c r="G62" s="1"/>
      <c r="H62" s="3"/>
      <c r="I62" s="2"/>
      <c r="J62" s="3"/>
      <c r="K62" s="2"/>
      <c r="L62" s="2"/>
      <c r="M62" s="1"/>
      <c r="N62" s="2"/>
      <c r="O62" s="1"/>
    </row>
    <row r="63" spans="2:17" ht="24" thickBot="1">
      <c r="B63" s="473" t="s">
        <v>284</v>
      </c>
      <c r="C63" s="474"/>
      <c r="D63" s="474"/>
      <c r="E63" s="474"/>
      <c r="F63" s="474"/>
      <c r="G63" s="474"/>
      <c r="H63" s="474"/>
      <c r="I63" s="474"/>
      <c r="J63" s="474"/>
      <c r="K63" s="474"/>
      <c r="L63" s="470" t="s">
        <v>223</v>
      </c>
      <c r="M63" s="471"/>
      <c r="N63" s="471"/>
      <c r="O63" s="471"/>
      <c r="P63" s="472"/>
    </row>
    <row r="64" spans="2:17"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c r="B66" s="148" t="s">
        <v>211</v>
      </c>
      <c r="C66" s="146">
        <v>31</v>
      </c>
      <c r="D66" s="8">
        <v>28</v>
      </c>
      <c r="E66" s="8">
        <v>31</v>
      </c>
      <c r="F66" s="8">
        <v>25</v>
      </c>
      <c r="G66" s="8">
        <v>6</v>
      </c>
      <c r="H66" s="8">
        <v>5</v>
      </c>
      <c r="I66" s="168">
        <f>SUM(C66:G66)</f>
        <v>121</v>
      </c>
      <c r="J66" s="8">
        <v>0</v>
      </c>
      <c r="K66" s="8">
        <v>31</v>
      </c>
      <c r="L66" s="8">
        <v>30</v>
      </c>
      <c r="M66" s="8">
        <v>31</v>
      </c>
      <c r="N66" s="168">
        <f>SUM(J66:M66)</f>
        <v>92</v>
      </c>
      <c r="O66" s="167">
        <f>SUM(C66:H66,J66:M66)</f>
        <v>218</v>
      </c>
      <c r="P66" s="169">
        <f>I66+N66</f>
        <v>213</v>
      </c>
    </row>
    <row r="67" spans="2:16" ht="19.5">
      <c r="B67" s="149" t="s">
        <v>485</v>
      </c>
      <c r="C67" s="147">
        <v>-5.3</v>
      </c>
      <c r="D67" s="10">
        <v>-2.1</v>
      </c>
      <c r="E67" s="10">
        <v>1.1000000000000001</v>
      </c>
      <c r="F67" s="10">
        <v>8.1</v>
      </c>
      <c r="G67" s="10">
        <v>10.9</v>
      </c>
      <c r="H67" s="10">
        <v>10</v>
      </c>
      <c r="I67" s="153">
        <f>(C66*C67+D66*D67+E66*E67+F66*F67+G66*G67)/I66</f>
        <v>0.65206611570247941</v>
      </c>
      <c r="J67" s="10"/>
      <c r="K67" s="95">
        <v>10.8</v>
      </c>
      <c r="L67" s="95">
        <v>6</v>
      </c>
      <c r="M67" s="95">
        <v>3.3</v>
      </c>
      <c r="N67" s="153">
        <f>(J66*J67+K66*K67+L66*L67+M66*M67)/N66</f>
        <v>6.7076086956521728</v>
      </c>
      <c r="O67" s="154">
        <f>(C67*C66+D67*D66+E67*E66+F67*F66+G67*G66+H67*H66+J67*J66+K67*K66+L67*L66+M67*M66)/O66</f>
        <v>3.4220183486238533</v>
      </c>
      <c r="P67" s="161">
        <f>(I67*I66+N67*N66)/P66</f>
        <v>3.2676056338028165</v>
      </c>
    </row>
    <row r="68" spans="2:16" ht="19.5">
      <c r="B68" s="149" t="s">
        <v>212</v>
      </c>
      <c r="C68" s="13">
        <f t="shared" ref="C68:H68" si="24">C66*(13-C67)</f>
        <v>567.30000000000007</v>
      </c>
      <c r="D68" s="12">
        <f t="shared" si="24"/>
        <v>422.8</v>
      </c>
      <c r="E68" s="12">
        <f t="shared" si="24"/>
        <v>368.90000000000003</v>
      </c>
      <c r="F68" s="12">
        <f t="shared" si="24"/>
        <v>122.50000000000001</v>
      </c>
      <c r="G68" s="12">
        <f t="shared" si="24"/>
        <v>12.599999999999998</v>
      </c>
      <c r="H68" s="12">
        <f t="shared" si="24"/>
        <v>15</v>
      </c>
      <c r="I68" s="155">
        <f>SUM(C68:G68)</f>
        <v>1494.1000000000001</v>
      </c>
      <c r="J68" s="12">
        <f>J66*(13-J67)</f>
        <v>0</v>
      </c>
      <c r="K68" s="12">
        <f>K66*(13-K67)</f>
        <v>68.199999999999974</v>
      </c>
      <c r="L68" s="12">
        <f>L66*(13-L67)</f>
        <v>210</v>
      </c>
      <c r="M68" s="12">
        <f>M66*(13-M67)</f>
        <v>300.7</v>
      </c>
      <c r="N68" s="155">
        <f>SUM(J68:M68)</f>
        <v>578.9</v>
      </c>
      <c r="O68" s="156">
        <f>O66*(13-O67)</f>
        <v>2088</v>
      </c>
      <c r="P68" s="162">
        <f>P66*(13-P67)</f>
        <v>2073</v>
      </c>
    </row>
    <row r="69" spans="2:16" ht="19.5">
      <c r="B69" s="149" t="s">
        <v>213</v>
      </c>
      <c r="C69" s="13">
        <f t="shared" ref="C69:H69" si="25">C66*(17-C67)</f>
        <v>691.30000000000007</v>
      </c>
      <c r="D69" s="12">
        <f t="shared" si="25"/>
        <v>534.80000000000007</v>
      </c>
      <c r="E69" s="12">
        <f t="shared" si="25"/>
        <v>492.90000000000003</v>
      </c>
      <c r="F69" s="12">
        <f t="shared" si="25"/>
        <v>222.5</v>
      </c>
      <c r="G69" s="12">
        <f t="shared" si="25"/>
        <v>36.599999999999994</v>
      </c>
      <c r="H69" s="12">
        <f t="shared" si="25"/>
        <v>35</v>
      </c>
      <c r="I69" s="155">
        <f>SUM(C69:G69)</f>
        <v>1978.1000000000001</v>
      </c>
      <c r="J69" s="12">
        <f>J66*(17-J67)</f>
        <v>0</v>
      </c>
      <c r="K69" s="12">
        <f>K66*(17-K67)</f>
        <v>192.2</v>
      </c>
      <c r="L69" s="12">
        <f>L66*(17-L67)</f>
        <v>330</v>
      </c>
      <c r="M69" s="12">
        <f>M66*(17-M67)</f>
        <v>424.7</v>
      </c>
      <c r="N69" s="155">
        <f>SUM(J69:M69)</f>
        <v>946.90000000000009</v>
      </c>
      <c r="O69" s="156">
        <f>O66*(17-O67)</f>
        <v>2960</v>
      </c>
      <c r="P69" s="162">
        <f>P66*(17-P67)</f>
        <v>2925</v>
      </c>
    </row>
    <row r="70" spans="2:16" ht="19.5">
      <c r="B70" s="149" t="s">
        <v>214</v>
      </c>
      <c r="C70" s="17">
        <f t="shared" ref="C70:H70" si="26">C66*(18-C67)</f>
        <v>722.30000000000007</v>
      </c>
      <c r="D70" s="16">
        <f t="shared" si="26"/>
        <v>562.80000000000007</v>
      </c>
      <c r="E70" s="16">
        <f t="shared" si="26"/>
        <v>523.9</v>
      </c>
      <c r="F70" s="16">
        <f t="shared" si="26"/>
        <v>247.5</v>
      </c>
      <c r="G70" s="16">
        <f t="shared" si="26"/>
        <v>42.599999999999994</v>
      </c>
      <c r="H70" s="16">
        <f t="shared" si="26"/>
        <v>40</v>
      </c>
      <c r="I70" s="155">
        <f>SUM(C70:G70)</f>
        <v>2099.1</v>
      </c>
      <c r="J70" s="16">
        <f>J66*(18-J67)</f>
        <v>0</v>
      </c>
      <c r="K70" s="16">
        <f>K66*(18-K67)</f>
        <v>223.2</v>
      </c>
      <c r="L70" s="16">
        <f>L66*(18-L67)</f>
        <v>360</v>
      </c>
      <c r="M70" s="16">
        <f>M66*(18-M67)</f>
        <v>455.7</v>
      </c>
      <c r="N70" s="155">
        <f>SUM(J70:M70)</f>
        <v>1038.9000000000001</v>
      </c>
      <c r="O70" s="157">
        <f>O66*(18-O67)</f>
        <v>3178</v>
      </c>
      <c r="P70" s="163">
        <f>P66*(18-P67)</f>
        <v>3138</v>
      </c>
    </row>
    <row r="71" spans="2:16" ht="20.25" thickBot="1">
      <c r="B71" s="350" t="s">
        <v>215</v>
      </c>
      <c r="C71" s="21">
        <f t="shared" ref="C71:H71" si="27">C66*(19-C67)</f>
        <v>753.30000000000007</v>
      </c>
      <c r="D71" s="20">
        <f t="shared" si="27"/>
        <v>590.80000000000007</v>
      </c>
      <c r="E71" s="20">
        <f t="shared" si="27"/>
        <v>554.9</v>
      </c>
      <c r="F71" s="20">
        <f t="shared" si="27"/>
        <v>272.5</v>
      </c>
      <c r="G71" s="20">
        <f t="shared" si="27"/>
        <v>48.599999999999994</v>
      </c>
      <c r="H71" s="20">
        <f t="shared" si="27"/>
        <v>45</v>
      </c>
      <c r="I71" s="164">
        <f>SUM(C71:G71)</f>
        <v>2220.1</v>
      </c>
      <c r="J71" s="20">
        <f>J66*(19-J67)</f>
        <v>0</v>
      </c>
      <c r="K71" s="20">
        <f>K66*(19-K67)</f>
        <v>254.2</v>
      </c>
      <c r="L71" s="20">
        <f>L66*(19-L67)</f>
        <v>390</v>
      </c>
      <c r="M71" s="20">
        <f>M66*(19-M67)</f>
        <v>486.7</v>
      </c>
      <c r="N71" s="164">
        <f>SUM(J71:M71)</f>
        <v>1130.9000000000001</v>
      </c>
      <c r="O71" s="165">
        <f>O66*(19-O67)</f>
        <v>3396</v>
      </c>
      <c r="P71" s="166">
        <f>P66*(19-P67)</f>
        <v>3351</v>
      </c>
    </row>
    <row r="72" spans="2:16" ht="15.75" thickBot="1">
      <c r="B72" s="1"/>
      <c r="C72" s="1"/>
      <c r="D72" s="2"/>
      <c r="E72" s="2"/>
      <c r="F72" s="2"/>
      <c r="G72" s="1"/>
      <c r="H72" s="3"/>
      <c r="I72" s="2"/>
      <c r="J72" s="3"/>
      <c r="K72" s="2"/>
      <c r="L72" s="2"/>
      <c r="M72" s="1"/>
      <c r="N72" s="2"/>
      <c r="O72" s="1"/>
    </row>
    <row r="73" spans="2:16" ht="24" thickBot="1">
      <c r="B73" s="473" t="s">
        <v>284</v>
      </c>
      <c r="C73" s="474"/>
      <c r="D73" s="474"/>
      <c r="E73" s="474"/>
      <c r="F73" s="474"/>
      <c r="G73" s="474"/>
      <c r="H73" s="474"/>
      <c r="I73" s="474"/>
      <c r="J73" s="474"/>
      <c r="K73" s="474"/>
      <c r="L73" s="470" t="s">
        <v>224</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c r="B76" s="148" t="s">
        <v>211</v>
      </c>
      <c r="C76" s="146">
        <v>31</v>
      </c>
      <c r="D76" s="8">
        <v>28</v>
      </c>
      <c r="E76" s="8">
        <v>31</v>
      </c>
      <c r="F76" s="8">
        <v>20</v>
      </c>
      <c r="G76" s="8">
        <v>10</v>
      </c>
      <c r="H76" s="8">
        <v>0</v>
      </c>
      <c r="I76" s="168">
        <f>SUM(C76:G76)</f>
        <v>120</v>
      </c>
      <c r="J76" s="8">
        <v>0</v>
      </c>
      <c r="K76" s="8">
        <v>26</v>
      </c>
      <c r="L76" s="8">
        <v>30</v>
      </c>
      <c r="M76" s="8">
        <v>31</v>
      </c>
      <c r="N76" s="168">
        <f>SUM(J76:M76)</f>
        <v>87</v>
      </c>
      <c r="O76" s="167">
        <f>SUM(C76:H76,J76:M76)</f>
        <v>207</v>
      </c>
      <c r="P76" s="169">
        <f>I76+N76</f>
        <v>207</v>
      </c>
    </row>
    <row r="77" spans="2:16" ht="19.5">
      <c r="B77" s="149" t="s">
        <v>485</v>
      </c>
      <c r="C77" s="147">
        <v>4.2</v>
      </c>
      <c r="D77" s="10">
        <v>3.9</v>
      </c>
      <c r="E77" s="10">
        <v>5.9</v>
      </c>
      <c r="F77" s="10">
        <v>10.3</v>
      </c>
      <c r="G77" s="10">
        <v>12.5</v>
      </c>
      <c r="H77" s="10">
        <v>0</v>
      </c>
      <c r="I77" s="153">
        <f>(C76*C77+D76*D77+E76*E77+F76*F77+G76*G77)/I76</f>
        <v>6.2775000000000007</v>
      </c>
      <c r="J77" s="10"/>
      <c r="K77" s="95">
        <v>7</v>
      </c>
      <c r="L77" s="95">
        <v>2.1</v>
      </c>
      <c r="M77" s="95">
        <v>0.2</v>
      </c>
      <c r="N77" s="153">
        <f>(J76*J77+K76*K77+L76*L77+M76*M77)/N76</f>
        <v>2.8873563218390803</v>
      </c>
      <c r="O77" s="154">
        <f>(C77*C76+D77*D76+E77*E76+F77*F76+G77*G76+H77*H76+J77*J76+K77*K76+L77*L76+M77*M76)/O76</f>
        <v>4.8526570048309186</v>
      </c>
      <c r="P77" s="161">
        <f>(I77*I76+N77*N76)/P76</f>
        <v>4.8526570048309177</v>
      </c>
    </row>
    <row r="78" spans="2:16" ht="19.5">
      <c r="B78" s="149" t="s">
        <v>212</v>
      </c>
      <c r="C78" s="13">
        <f t="shared" ref="C78:H78" si="28">C76*(13-C77)</f>
        <v>272.8</v>
      </c>
      <c r="D78" s="12">
        <f t="shared" si="28"/>
        <v>254.79999999999998</v>
      </c>
      <c r="E78" s="12">
        <f t="shared" si="28"/>
        <v>220.1</v>
      </c>
      <c r="F78" s="12">
        <f t="shared" si="28"/>
        <v>53.999999999999986</v>
      </c>
      <c r="G78" s="12">
        <f t="shared" si="28"/>
        <v>5</v>
      </c>
      <c r="H78" s="12">
        <f t="shared" si="28"/>
        <v>0</v>
      </c>
      <c r="I78" s="155">
        <f>SUM(C78:G78)</f>
        <v>806.7</v>
      </c>
      <c r="J78" s="12">
        <f>J76*(13-J77)</f>
        <v>0</v>
      </c>
      <c r="K78" s="12">
        <f>K76*(13-K77)</f>
        <v>156</v>
      </c>
      <c r="L78" s="12">
        <f>L76*(13-L77)</f>
        <v>327</v>
      </c>
      <c r="M78" s="12">
        <f>M76*(13-M77)</f>
        <v>396.8</v>
      </c>
      <c r="N78" s="155">
        <f>SUM(J78:M78)</f>
        <v>879.8</v>
      </c>
      <c r="O78" s="156">
        <f>O76*(13-O77)</f>
        <v>1686.4999999999998</v>
      </c>
      <c r="P78" s="162">
        <f>P76*(13-P77)</f>
        <v>1686.5000000000002</v>
      </c>
    </row>
    <row r="79" spans="2:16" ht="19.5">
      <c r="B79" s="149" t="s">
        <v>213</v>
      </c>
      <c r="C79" s="13">
        <f t="shared" ref="C79:H79" si="29">C76*(17-C77)</f>
        <v>396.8</v>
      </c>
      <c r="D79" s="12">
        <f t="shared" si="29"/>
        <v>366.8</v>
      </c>
      <c r="E79" s="12">
        <f t="shared" si="29"/>
        <v>344.09999999999997</v>
      </c>
      <c r="F79" s="12">
        <f t="shared" si="29"/>
        <v>134</v>
      </c>
      <c r="G79" s="12">
        <f t="shared" si="29"/>
        <v>45</v>
      </c>
      <c r="H79" s="12">
        <f t="shared" si="29"/>
        <v>0</v>
      </c>
      <c r="I79" s="155">
        <f>SUM(C79:G79)</f>
        <v>1286.7</v>
      </c>
      <c r="J79" s="12">
        <f>J76*(17-J77)</f>
        <v>0</v>
      </c>
      <c r="K79" s="12">
        <f>K76*(17-K77)</f>
        <v>260</v>
      </c>
      <c r="L79" s="12">
        <f>L76*(17-L77)</f>
        <v>447</v>
      </c>
      <c r="M79" s="12">
        <f>M76*(17-M77)</f>
        <v>520.80000000000007</v>
      </c>
      <c r="N79" s="155">
        <f>SUM(J79:M79)</f>
        <v>1227.8000000000002</v>
      </c>
      <c r="O79" s="156">
        <f>O76*(17-O77)</f>
        <v>2514.5</v>
      </c>
      <c r="P79" s="162">
        <f>P76*(17-P77)</f>
        <v>2514.5</v>
      </c>
    </row>
    <row r="80" spans="2:16" ht="19.5">
      <c r="B80" s="149" t="s">
        <v>214</v>
      </c>
      <c r="C80" s="17">
        <f t="shared" ref="C80:H80" si="30">C76*(18-C77)</f>
        <v>427.8</v>
      </c>
      <c r="D80" s="16">
        <f t="shared" si="30"/>
        <v>394.8</v>
      </c>
      <c r="E80" s="16">
        <f t="shared" si="30"/>
        <v>375.09999999999997</v>
      </c>
      <c r="F80" s="16">
        <f t="shared" si="30"/>
        <v>154</v>
      </c>
      <c r="G80" s="16">
        <f t="shared" si="30"/>
        <v>55</v>
      </c>
      <c r="H80" s="16">
        <f t="shared" si="30"/>
        <v>0</v>
      </c>
      <c r="I80" s="155">
        <f>SUM(C80:G80)</f>
        <v>1406.7</v>
      </c>
      <c r="J80" s="16">
        <f>J76*(18-J77)</f>
        <v>0</v>
      </c>
      <c r="K80" s="16">
        <f>K76*(18-K77)</f>
        <v>286</v>
      </c>
      <c r="L80" s="16">
        <f>L76*(18-L77)</f>
        <v>477</v>
      </c>
      <c r="M80" s="16">
        <f>M76*(18-M77)</f>
        <v>551.80000000000007</v>
      </c>
      <c r="N80" s="155">
        <f>SUM(J80:M80)</f>
        <v>1314.8000000000002</v>
      </c>
      <c r="O80" s="157">
        <f>O76*(18-O77)</f>
        <v>2721.5</v>
      </c>
      <c r="P80" s="163">
        <f>P76*(18-P77)</f>
        <v>2721.5</v>
      </c>
    </row>
    <row r="81" spans="2:16" ht="20.25" thickBot="1">
      <c r="B81" s="350" t="s">
        <v>215</v>
      </c>
      <c r="C81" s="21">
        <f t="shared" ref="C81:H81" si="31">C76*(19-C77)</f>
        <v>458.8</v>
      </c>
      <c r="D81" s="20">
        <f t="shared" si="31"/>
        <v>422.8</v>
      </c>
      <c r="E81" s="20">
        <f t="shared" si="31"/>
        <v>406.09999999999997</v>
      </c>
      <c r="F81" s="20">
        <f t="shared" si="31"/>
        <v>174</v>
      </c>
      <c r="G81" s="20">
        <f t="shared" si="31"/>
        <v>65</v>
      </c>
      <c r="H81" s="20">
        <f t="shared" si="31"/>
        <v>0</v>
      </c>
      <c r="I81" s="164">
        <f>SUM(C81:G81)</f>
        <v>1526.7</v>
      </c>
      <c r="J81" s="20">
        <f>J76*(19-J77)</f>
        <v>0</v>
      </c>
      <c r="K81" s="20">
        <f>K76*(19-K77)</f>
        <v>312</v>
      </c>
      <c r="L81" s="20">
        <f>L76*(19-L77)</f>
        <v>506.99999999999994</v>
      </c>
      <c r="M81" s="20">
        <f>M76*(19-M77)</f>
        <v>582.80000000000007</v>
      </c>
      <c r="N81" s="164">
        <f>SUM(J81:M81)</f>
        <v>1401.8000000000002</v>
      </c>
      <c r="O81" s="165">
        <f>O76*(19-O77)</f>
        <v>2928.5</v>
      </c>
      <c r="P81" s="166">
        <f>P76*(19-P77)</f>
        <v>2928.5</v>
      </c>
    </row>
    <row r="82" spans="2:16" ht="15.75" thickBot="1">
      <c r="B82" s="1"/>
      <c r="C82" s="1"/>
      <c r="D82" s="2"/>
      <c r="E82" s="2"/>
      <c r="F82" s="2"/>
      <c r="G82" s="1"/>
      <c r="H82" s="3"/>
      <c r="I82" s="2"/>
      <c r="J82" s="3"/>
      <c r="K82" s="2"/>
      <c r="L82" s="2"/>
      <c r="M82" s="1"/>
      <c r="N82" s="2"/>
      <c r="O82" s="1"/>
    </row>
    <row r="83" spans="2:16" ht="24" thickBot="1">
      <c r="B83" s="473" t="s">
        <v>284</v>
      </c>
      <c r="C83" s="474"/>
      <c r="D83" s="474"/>
      <c r="E83" s="474"/>
      <c r="F83" s="474"/>
      <c r="G83" s="474"/>
      <c r="H83" s="474"/>
      <c r="I83" s="474"/>
      <c r="J83" s="474"/>
      <c r="K83" s="474"/>
      <c r="L83" s="470" t="s">
        <v>225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c r="B86" s="148" t="s">
        <v>211</v>
      </c>
      <c r="C86" s="146">
        <v>31</v>
      </c>
      <c r="D86" s="8">
        <v>28</v>
      </c>
      <c r="E86" s="8">
        <v>31</v>
      </c>
      <c r="F86" s="8">
        <v>30</v>
      </c>
      <c r="G86" s="8">
        <v>10</v>
      </c>
      <c r="H86" s="8">
        <v>0</v>
      </c>
      <c r="I86" s="168">
        <f>SUM(C86:G86)</f>
        <v>130</v>
      </c>
      <c r="J86" s="8">
        <v>20</v>
      </c>
      <c r="K86" s="8">
        <v>31</v>
      </c>
      <c r="L86" s="8">
        <v>30</v>
      </c>
      <c r="M86" s="8">
        <v>31</v>
      </c>
      <c r="N86" s="168">
        <f>SUM(J86:M86)</f>
        <v>112</v>
      </c>
      <c r="O86" s="167">
        <f>SUM(C86:H86,J86:M86)</f>
        <v>242</v>
      </c>
      <c r="P86" s="169">
        <f>I86+N86</f>
        <v>242</v>
      </c>
    </row>
    <row r="87" spans="2:16" ht="19.5">
      <c r="B87" s="149" t="s">
        <v>485</v>
      </c>
      <c r="C87" s="147">
        <v>2.2000000000000002</v>
      </c>
      <c r="D87" s="10">
        <v>3.6</v>
      </c>
      <c r="E87" s="10">
        <v>3.7</v>
      </c>
      <c r="F87" s="10">
        <v>8.3000000000000007</v>
      </c>
      <c r="G87" s="10">
        <v>12.5</v>
      </c>
      <c r="H87" s="10">
        <v>0</v>
      </c>
      <c r="I87" s="153">
        <f>(C86*C87+D86*D87+E86*E87+F86*F87+G86*G87)/I86</f>
        <v>5.0592307692307692</v>
      </c>
      <c r="J87" s="10">
        <v>10</v>
      </c>
      <c r="K87" s="95">
        <v>8.6</v>
      </c>
      <c r="L87" s="95">
        <v>4.7</v>
      </c>
      <c r="M87" s="95">
        <v>1</v>
      </c>
      <c r="N87" s="153">
        <f>(J86*J87+K86*K87+L86*L87+M86*M87)/N86</f>
        <v>5.7017857142857133</v>
      </c>
      <c r="O87" s="154">
        <f>(C87*C86+D87*D86+E87*E86+F87*F86+G87*G86+H87*H86+J87*J86+K87*K86+L87*L86+M87*M86)/O86</f>
        <v>5.3566115702479333</v>
      </c>
      <c r="P87" s="161">
        <f>(I87*I86+N87*N86)/P86</f>
        <v>5.3566115702479333</v>
      </c>
    </row>
    <row r="88" spans="2:16" ht="19.5">
      <c r="B88" s="149" t="s">
        <v>212</v>
      </c>
      <c r="C88" s="13">
        <f t="shared" ref="C88:H88" si="32">C86*(13-C87)</f>
        <v>334.8</v>
      </c>
      <c r="D88" s="12">
        <f t="shared" si="32"/>
        <v>263.2</v>
      </c>
      <c r="E88" s="12">
        <f t="shared" si="32"/>
        <v>288.3</v>
      </c>
      <c r="F88" s="12">
        <f t="shared" si="32"/>
        <v>140.99999999999997</v>
      </c>
      <c r="G88" s="12">
        <f t="shared" si="32"/>
        <v>5</v>
      </c>
      <c r="H88" s="12">
        <f t="shared" si="32"/>
        <v>0</v>
      </c>
      <c r="I88" s="155">
        <f>SUM(C88:G88)</f>
        <v>1032.3</v>
      </c>
      <c r="J88" s="12">
        <f>J86*(13-J87)</f>
        <v>60</v>
      </c>
      <c r="K88" s="12">
        <f>K86*(13-K87)</f>
        <v>136.4</v>
      </c>
      <c r="L88" s="12">
        <f>L86*(13-L87)</f>
        <v>249.00000000000003</v>
      </c>
      <c r="M88" s="12">
        <f>M86*(13-M87)</f>
        <v>372</v>
      </c>
      <c r="N88" s="155">
        <f>SUM(J88:M88)</f>
        <v>817.40000000000009</v>
      </c>
      <c r="O88" s="156">
        <f>O86*(13-O87)</f>
        <v>1849.7</v>
      </c>
      <c r="P88" s="162">
        <f>P86*(13-P87)</f>
        <v>1849.7</v>
      </c>
    </row>
    <row r="89" spans="2:16" ht="19.5">
      <c r="B89" s="149" t="s">
        <v>213</v>
      </c>
      <c r="C89" s="13">
        <f t="shared" ref="C89:H89" si="33">C86*(17-C87)</f>
        <v>458.8</v>
      </c>
      <c r="D89" s="12">
        <f t="shared" si="33"/>
        <v>375.2</v>
      </c>
      <c r="E89" s="12">
        <f t="shared" si="33"/>
        <v>412.3</v>
      </c>
      <c r="F89" s="12">
        <f t="shared" si="33"/>
        <v>261</v>
      </c>
      <c r="G89" s="12">
        <f t="shared" si="33"/>
        <v>45</v>
      </c>
      <c r="H89" s="12">
        <f t="shared" si="33"/>
        <v>0</v>
      </c>
      <c r="I89" s="155">
        <f>SUM(C89:G89)</f>
        <v>1552.3</v>
      </c>
      <c r="J89" s="12">
        <f>J86*(17-J87)</f>
        <v>140</v>
      </c>
      <c r="K89" s="12">
        <f>K86*(17-K87)</f>
        <v>260.40000000000003</v>
      </c>
      <c r="L89" s="12">
        <f>L86*(17-L87)</f>
        <v>369</v>
      </c>
      <c r="M89" s="12">
        <f>M86*(17-M87)</f>
        <v>496</v>
      </c>
      <c r="N89" s="155">
        <f>SUM(J89:M89)</f>
        <v>1265.4000000000001</v>
      </c>
      <c r="O89" s="156">
        <f>O86*(17-O87)</f>
        <v>2817.7000000000003</v>
      </c>
      <c r="P89" s="162">
        <f>P86*(17-P87)</f>
        <v>2817.7000000000003</v>
      </c>
    </row>
    <row r="90" spans="2:16" ht="19.5">
      <c r="B90" s="149" t="s">
        <v>214</v>
      </c>
      <c r="C90" s="17">
        <f t="shared" ref="C90:H90" si="34">C86*(18-C87)</f>
        <v>489.8</v>
      </c>
      <c r="D90" s="16">
        <f t="shared" si="34"/>
        <v>403.2</v>
      </c>
      <c r="E90" s="16">
        <f t="shared" si="34"/>
        <v>443.3</v>
      </c>
      <c r="F90" s="16">
        <f t="shared" si="34"/>
        <v>291</v>
      </c>
      <c r="G90" s="16">
        <f t="shared" si="34"/>
        <v>55</v>
      </c>
      <c r="H90" s="16">
        <f t="shared" si="34"/>
        <v>0</v>
      </c>
      <c r="I90" s="155">
        <f>SUM(C90:G90)</f>
        <v>1682.3</v>
      </c>
      <c r="J90" s="16">
        <f>J86*(18-J87)</f>
        <v>160</v>
      </c>
      <c r="K90" s="16">
        <f>K86*(18-K87)</f>
        <v>291.40000000000003</v>
      </c>
      <c r="L90" s="16">
        <f>L86*(18-L87)</f>
        <v>399</v>
      </c>
      <c r="M90" s="16">
        <f>M86*(18-M87)</f>
        <v>527</v>
      </c>
      <c r="N90" s="155">
        <f>SUM(J90:M90)</f>
        <v>1377.4</v>
      </c>
      <c r="O90" s="157">
        <f>O86*(18-O87)</f>
        <v>3059.7000000000003</v>
      </c>
      <c r="P90" s="163">
        <f>P86*(18-P87)</f>
        <v>3059.7000000000003</v>
      </c>
    </row>
    <row r="91" spans="2:16" ht="20.25" thickBot="1">
      <c r="B91" s="350" t="s">
        <v>215</v>
      </c>
      <c r="C91" s="21">
        <f t="shared" ref="C91:H91" si="35">C86*(19-C87)</f>
        <v>520.80000000000007</v>
      </c>
      <c r="D91" s="20">
        <f t="shared" si="35"/>
        <v>431.2</v>
      </c>
      <c r="E91" s="20">
        <f t="shared" si="35"/>
        <v>474.3</v>
      </c>
      <c r="F91" s="20">
        <f t="shared" si="35"/>
        <v>321</v>
      </c>
      <c r="G91" s="20">
        <f t="shared" si="35"/>
        <v>65</v>
      </c>
      <c r="H91" s="20">
        <f t="shared" si="35"/>
        <v>0</v>
      </c>
      <c r="I91" s="164">
        <f>SUM(C91:G91)</f>
        <v>1812.3</v>
      </c>
      <c r="J91" s="20">
        <f>J86*(19-J87)</f>
        <v>180</v>
      </c>
      <c r="K91" s="20">
        <f>K86*(19-K87)</f>
        <v>322.40000000000003</v>
      </c>
      <c r="L91" s="20">
        <f>L86*(19-L87)</f>
        <v>429</v>
      </c>
      <c r="M91" s="20">
        <f>M86*(19-M87)</f>
        <v>558</v>
      </c>
      <c r="N91" s="164">
        <f>SUM(J91:M91)</f>
        <v>1489.4</v>
      </c>
      <c r="O91" s="165">
        <f>O86*(19-O87)</f>
        <v>3301.7000000000003</v>
      </c>
      <c r="P91" s="166">
        <f>P86*(19-P87)</f>
        <v>3301.7000000000003</v>
      </c>
    </row>
    <row r="92" spans="2:16" ht="15.75" thickBot="1">
      <c r="B92" s="1"/>
      <c r="C92" s="1"/>
      <c r="D92" s="2"/>
      <c r="E92" s="2"/>
      <c r="F92" s="2"/>
      <c r="G92" s="1"/>
      <c r="H92" s="3"/>
      <c r="I92" s="2"/>
      <c r="J92" s="3"/>
      <c r="K92" s="2"/>
      <c r="L92" s="2"/>
      <c r="M92" s="1"/>
      <c r="N92" s="2"/>
      <c r="O92" s="1"/>
    </row>
    <row r="93" spans="2:16" ht="24" thickBot="1">
      <c r="B93" s="473" t="s">
        <v>284</v>
      </c>
      <c r="C93" s="474"/>
      <c r="D93" s="474"/>
      <c r="E93" s="474"/>
      <c r="F93" s="474"/>
      <c r="G93" s="474"/>
      <c r="H93" s="474"/>
      <c r="I93" s="474"/>
      <c r="J93" s="474"/>
      <c r="K93" s="474"/>
      <c r="L93" s="470" t="s">
        <v>226</v>
      </c>
      <c r="M93" s="471"/>
      <c r="N93" s="471"/>
      <c r="O93" s="471"/>
      <c r="P93" s="472"/>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16.5" thickBot="1">
      <c r="B95" s="466"/>
      <c r="C95" s="462"/>
      <c r="D95" s="462"/>
      <c r="E95" s="462"/>
      <c r="F95" s="462"/>
      <c r="G95" s="462"/>
      <c r="H95" s="462"/>
      <c r="I95" s="462"/>
      <c r="J95" s="462"/>
      <c r="K95" s="462"/>
      <c r="L95" s="462"/>
      <c r="M95" s="462"/>
      <c r="N95" s="462"/>
      <c r="O95" s="145" t="s">
        <v>209</v>
      </c>
      <c r="P95" s="30" t="s">
        <v>210</v>
      </c>
    </row>
    <row r="96" spans="2:16">
      <c r="B96" s="148" t="s">
        <v>211</v>
      </c>
      <c r="C96" s="146">
        <v>31</v>
      </c>
      <c r="D96" s="8">
        <v>28</v>
      </c>
      <c r="E96" s="8">
        <v>31</v>
      </c>
      <c r="F96" s="8">
        <v>15</v>
      </c>
      <c r="G96" s="8">
        <v>16</v>
      </c>
      <c r="H96" s="8">
        <v>5</v>
      </c>
      <c r="I96" s="168">
        <f>SUM(C96:G96)</f>
        <v>121</v>
      </c>
      <c r="J96" s="8">
        <v>0</v>
      </c>
      <c r="K96" s="8">
        <v>26</v>
      </c>
      <c r="L96" s="8">
        <v>30</v>
      </c>
      <c r="M96" s="8">
        <v>31</v>
      </c>
      <c r="N96" s="168">
        <f>SUM(J96:M96)</f>
        <v>87</v>
      </c>
      <c r="O96" s="167">
        <f>SUM(C96:H96,J96:M96)</f>
        <v>213</v>
      </c>
      <c r="P96" s="169">
        <f>I96+N96</f>
        <v>208</v>
      </c>
    </row>
    <row r="97" spans="2:16" ht="19.5">
      <c r="B97" s="149" t="s">
        <v>485</v>
      </c>
      <c r="C97" s="147">
        <v>-3.6</v>
      </c>
      <c r="D97" s="10">
        <v>-0.2</v>
      </c>
      <c r="E97" s="10">
        <v>4.0999999999999996</v>
      </c>
      <c r="F97" s="10">
        <v>11.4</v>
      </c>
      <c r="G97" s="10">
        <v>12.2</v>
      </c>
      <c r="H97" s="10">
        <v>11.9</v>
      </c>
      <c r="I97" s="153">
        <f>(C96*C97+D96*D97+E96*E97+F96*F97+G96*G97)/I96</f>
        <v>3.1082644628099172</v>
      </c>
      <c r="J97" s="10"/>
      <c r="K97" s="95">
        <v>6.9</v>
      </c>
      <c r="L97" s="95">
        <v>6.4</v>
      </c>
      <c r="M97" s="95">
        <v>-0.8</v>
      </c>
      <c r="N97" s="153">
        <f>(J96*J97+K96*K97+L96*L97+M96*M97)/N96</f>
        <v>3.9839080459770111</v>
      </c>
      <c r="O97" s="154">
        <f>(C97*C96+D97*D96+E97*E96+F97*F96+G97*G96+H97*H96+J97*J96+K97*K96+L97*L96+M97*M96)/O96</f>
        <v>3.6723004694835684</v>
      </c>
      <c r="P97" s="161">
        <f>(I97*I96+N97*N96)/P96</f>
        <v>3.4745192307692303</v>
      </c>
    </row>
    <row r="98" spans="2:16" ht="19.5">
      <c r="B98" s="149" t="s">
        <v>212</v>
      </c>
      <c r="C98" s="13">
        <f t="shared" ref="C98:H98" si="36">C96*(13-C97)</f>
        <v>514.6</v>
      </c>
      <c r="D98" s="12">
        <f t="shared" si="36"/>
        <v>369.59999999999997</v>
      </c>
      <c r="E98" s="12">
        <f t="shared" si="36"/>
        <v>275.90000000000003</v>
      </c>
      <c r="F98" s="12">
        <f t="shared" si="36"/>
        <v>23.999999999999993</v>
      </c>
      <c r="G98" s="12">
        <f t="shared" si="36"/>
        <v>12.800000000000011</v>
      </c>
      <c r="H98" s="12">
        <f t="shared" si="36"/>
        <v>5.4999999999999982</v>
      </c>
      <c r="I98" s="155">
        <f>SUM(C98:G98)</f>
        <v>1196.9000000000001</v>
      </c>
      <c r="J98" s="12">
        <f>J96*(13-J97)</f>
        <v>0</v>
      </c>
      <c r="K98" s="12">
        <f>K96*(13-K97)</f>
        <v>158.6</v>
      </c>
      <c r="L98" s="12">
        <f>L96*(13-L97)</f>
        <v>198</v>
      </c>
      <c r="M98" s="12">
        <f>M96*(13-M97)</f>
        <v>427.8</v>
      </c>
      <c r="N98" s="155">
        <f>SUM(J98:M98)</f>
        <v>784.40000000000009</v>
      </c>
      <c r="O98" s="156">
        <f>O96*(13-O97)</f>
        <v>1986.8</v>
      </c>
      <c r="P98" s="162">
        <f>P96*(13-P97)</f>
        <v>1981.3000000000002</v>
      </c>
    </row>
    <row r="99" spans="2:16" ht="19.5">
      <c r="B99" s="149" t="s">
        <v>213</v>
      </c>
      <c r="C99" s="13">
        <f t="shared" ref="C99:H99" si="37">C96*(17-C97)</f>
        <v>638.6</v>
      </c>
      <c r="D99" s="12">
        <f t="shared" si="37"/>
        <v>481.59999999999997</v>
      </c>
      <c r="E99" s="12">
        <f t="shared" si="37"/>
        <v>399.90000000000003</v>
      </c>
      <c r="F99" s="12">
        <f t="shared" si="37"/>
        <v>84</v>
      </c>
      <c r="G99" s="12">
        <f t="shared" si="37"/>
        <v>76.800000000000011</v>
      </c>
      <c r="H99" s="12">
        <f t="shared" si="37"/>
        <v>25.5</v>
      </c>
      <c r="I99" s="155">
        <f>SUM(C99:G99)</f>
        <v>1680.9</v>
      </c>
      <c r="J99" s="12">
        <f>J96*(17-J97)</f>
        <v>0</v>
      </c>
      <c r="K99" s="12">
        <f>K96*(17-K97)</f>
        <v>262.59999999999997</v>
      </c>
      <c r="L99" s="12">
        <f>L96*(17-L97)</f>
        <v>318</v>
      </c>
      <c r="M99" s="12">
        <f>M96*(17-M97)</f>
        <v>551.80000000000007</v>
      </c>
      <c r="N99" s="155">
        <f>SUM(J99:M99)</f>
        <v>1132.4000000000001</v>
      </c>
      <c r="O99" s="156">
        <f>O96*(17-O97)</f>
        <v>2838.7999999999997</v>
      </c>
      <c r="P99" s="162">
        <f>P96*(17-P97)</f>
        <v>2813.3</v>
      </c>
    </row>
    <row r="100" spans="2:16" ht="19.5">
      <c r="B100" s="149" t="s">
        <v>214</v>
      </c>
      <c r="C100" s="17">
        <f t="shared" ref="C100:H100" si="38">C96*(18-C97)</f>
        <v>669.6</v>
      </c>
      <c r="D100" s="16">
        <f t="shared" si="38"/>
        <v>509.59999999999997</v>
      </c>
      <c r="E100" s="16">
        <f t="shared" si="38"/>
        <v>430.90000000000003</v>
      </c>
      <c r="F100" s="16">
        <f t="shared" si="38"/>
        <v>99</v>
      </c>
      <c r="G100" s="16">
        <f t="shared" si="38"/>
        <v>92.800000000000011</v>
      </c>
      <c r="H100" s="16">
        <f t="shared" si="38"/>
        <v>30.5</v>
      </c>
      <c r="I100" s="155">
        <f>SUM(C100:G100)</f>
        <v>1801.9</v>
      </c>
      <c r="J100" s="16">
        <f>J96*(18-J97)</f>
        <v>0</v>
      </c>
      <c r="K100" s="16">
        <f>K96*(18-K97)</f>
        <v>288.59999999999997</v>
      </c>
      <c r="L100" s="16">
        <f>L96*(18-L97)</f>
        <v>348</v>
      </c>
      <c r="M100" s="16">
        <f>M96*(18-M97)</f>
        <v>582.80000000000007</v>
      </c>
      <c r="N100" s="155">
        <f>SUM(J100:M100)</f>
        <v>1219.4000000000001</v>
      </c>
      <c r="O100" s="157">
        <f>O96*(18-O97)</f>
        <v>3051.7999999999997</v>
      </c>
      <c r="P100" s="163">
        <f>P96*(18-P97)</f>
        <v>3021.3</v>
      </c>
    </row>
    <row r="101" spans="2:16" ht="20.25" thickBot="1">
      <c r="B101" s="350" t="s">
        <v>215</v>
      </c>
      <c r="C101" s="21">
        <f t="shared" ref="C101:H101" si="39">C96*(19-C97)</f>
        <v>700.6</v>
      </c>
      <c r="D101" s="20">
        <f t="shared" si="39"/>
        <v>537.6</v>
      </c>
      <c r="E101" s="20">
        <f t="shared" si="39"/>
        <v>461.90000000000003</v>
      </c>
      <c r="F101" s="20">
        <f t="shared" si="39"/>
        <v>114</v>
      </c>
      <c r="G101" s="20">
        <f t="shared" si="39"/>
        <v>108.80000000000001</v>
      </c>
      <c r="H101" s="20">
        <f t="shared" si="39"/>
        <v>35.5</v>
      </c>
      <c r="I101" s="164">
        <f>SUM(C101:G101)</f>
        <v>1922.9</v>
      </c>
      <c r="J101" s="20">
        <f>J96*(19-J97)</f>
        <v>0</v>
      </c>
      <c r="K101" s="20">
        <f>K96*(19-K97)</f>
        <v>314.59999999999997</v>
      </c>
      <c r="L101" s="20">
        <f>L96*(19-L97)</f>
        <v>378</v>
      </c>
      <c r="M101" s="20">
        <f>M96*(19-M97)</f>
        <v>613.80000000000007</v>
      </c>
      <c r="N101" s="164">
        <f>SUM(J101:M101)</f>
        <v>1306.4000000000001</v>
      </c>
      <c r="O101" s="165">
        <f>O96*(19-O97)</f>
        <v>3264.7999999999997</v>
      </c>
      <c r="P101" s="166">
        <f>P96*(19-P97)</f>
        <v>3229.3</v>
      </c>
    </row>
    <row r="102" spans="2:16" ht="15.75" thickBot="1">
      <c r="B102" s="1"/>
      <c r="C102" s="1"/>
      <c r="D102" s="2"/>
      <c r="E102" s="2"/>
      <c r="F102" s="2"/>
      <c r="G102" s="1"/>
      <c r="H102" s="3"/>
      <c r="I102" s="2"/>
      <c r="J102" s="3"/>
      <c r="K102" s="2"/>
      <c r="L102" s="2"/>
      <c r="M102" s="1"/>
      <c r="N102" s="2"/>
      <c r="O102" s="1"/>
    </row>
    <row r="103" spans="2:16" ht="24" thickBot="1">
      <c r="B103" s="473" t="s">
        <v>284</v>
      </c>
      <c r="C103" s="474"/>
      <c r="D103" s="474"/>
      <c r="E103" s="474"/>
      <c r="F103" s="474"/>
      <c r="G103" s="474"/>
      <c r="H103" s="474"/>
      <c r="I103" s="474"/>
      <c r="J103" s="474"/>
      <c r="K103" s="474"/>
      <c r="L103" s="470" t="s">
        <v>227</v>
      </c>
      <c r="M103" s="471"/>
      <c r="N103" s="471"/>
      <c r="O103" s="471"/>
      <c r="P103" s="472"/>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16.5" thickBot="1">
      <c r="B105" s="466"/>
      <c r="C105" s="462"/>
      <c r="D105" s="462"/>
      <c r="E105" s="462"/>
      <c r="F105" s="462"/>
      <c r="G105" s="462"/>
      <c r="H105" s="462"/>
      <c r="I105" s="462"/>
      <c r="J105" s="462"/>
      <c r="K105" s="462"/>
      <c r="L105" s="462"/>
      <c r="M105" s="462"/>
      <c r="N105" s="462"/>
      <c r="O105" s="145" t="s">
        <v>209</v>
      </c>
      <c r="P105" s="30" t="s">
        <v>210</v>
      </c>
    </row>
    <row r="106" spans="2:16">
      <c r="B106" s="148" t="s">
        <v>211</v>
      </c>
      <c r="C106" s="146">
        <v>31</v>
      </c>
      <c r="D106" s="8">
        <v>28</v>
      </c>
      <c r="E106" s="8">
        <v>31</v>
      </c>
      <c r="F106" s="8">
        <v>25</v>
      </c>
      <c r="G106" s="8">
        <v>20</v>
      </c>
      <c r="H106" s="8">
        <v>0</v>
      </c>
      <c r="I106" s="168">
        <f>SUM(C106:G106)</f>
        <v>135</v>
      </c>
      <c r="J106" s="8">
        <v>20</v>
      </c>
      <c r="K106" s="8">
        <v>31</v>
      </c>
      <c r="L106" s="8">
        <v>30</v>
      </c>
      <c r="M106" s="8">
        <v>31</v>
      </c>
      <c r="N106" s="168">
        <f>SUM(J106:M106)</f>
        <v>112</v>
      </c>
      <c r="O106" s="167">
        <f>SUM(C106:H106,J106:M106)</f>
        <v>247</v>
      </c>
      <c r="P106" s="169">
        <f>I106+N106</f>
        <v>247</v>
      </c>
    </row>
    <row r="107" spans="2:16" ht="19.5">
      <c r="B107" s="149" t="s">
        <v>485</v>
      </c>
      <c r="C107" s="147">
        <v>-4.5</v>
      </c>
      <c r="D107" s="10">
        <v>-1.4</v>
      </c>
      <c r="E107" s="10">
        <v>3.7</v>
      </c>
      <c r="F107" s="10">
        <v>8</v>
      </c>
      <c r="G107" s="10">
        <v>10.6</v>
      </c>
      <c r="H107" s="10">
        <v>0</v>
      </c>
      <c r="I107" s="153">
        <f>(C106*C107+D106*D107+E106*E107+F106*F107+G106*G107)/I106</f>
        <v>2.5777777777777779</v>
      </c>
      <c r="J107" s="10">
        <v>11.1</v>
      </c>
      <c r="K107" s="95">
        <v>6.8</v>
      </c>
      <c r="L107" s="95">
        <v>4.8</v>
      </c>
      <c r="M107" s="95">
        <v>-5.0999999999999996</v>
      </c>
      <c r="N107" s="153">
        <f>(J106*J107+K106*K107+L106*L107+M106*M107)/N106</f>
        <v>3.7383928571428564</v>
      </c>
      <c r="O107" s="154">
        <f>(C107*C106+D107*D106+E107*E106+F107*F106+G107*G106+H107*H106+J107*J106+K107*K106+L107*L106+M107*M106)/O106</f>
        <v>3.1040485829959512</v>
      </c>
      <c r="P107" s="161">
        <f>(I107*I106+N107*N106)/P106</f>
        <v>3.1040485829959512</v>
      </c>
    </row>
    <row r="108" spans="2:16" ht="19.5">
      <c r="B108" s="149" t="s">
        <v>212</v>
      </c>
      <c r="C108" s="13">
        <f t="shared" ref="C108:H108" si="40">C106*(13-C107)</f>
        <v>542.5</v>
      </c>
      <c r="D108" s="12">
        <f t="shared" si="40"/>
        <v>403.2</v>
      </c>
      <c r="E108" s="12">
        <f t="shared" si="40"/>
        <v>288.3</v>
      </c>
      <c r="F108" s="12">
        <f t="shared" si="40"/>
        <v>125</v>
      </c>
      <c r="G108" s="12">
        <f t="shared" si="40"/>
        <v>48.000000000000007</v>
      </c>
      <c r="H108" s="12">
        <f t="shared" si="40"/>
        <v>0</v>
      </c>
      <c r="I108" s="155">
        <f>SUM(C108:G108)</f>
        <v>1407</v>
      </c>
      <c r="J108" s="12">
        <f>J106*(13-J107)</f>
        <v>38.000000000000007</v>
      </c>
      <c r="K108" s="12">
        <f>K106*(13-K107)</f>
        <v>192.20000000000002</v>
      </c>
      <c r="L108" s="12">
        <f>L106*(13-L107)</f>
        <v>245.99999999999997</v>
      </c>
      <c r="M108" s="12">
        <f>M106*(13-M107)</f>
        <v>561.1</v>
      </c>
      <c r="N108" s="155">
        <f>SUM(J108:M108)</f>
        <v>1037.3</v>
      </c>
      <c r="O108" s="156">
        <f>O106*(13-O107)</f>
        <v>2444.3000000000002</v>
      </c>
      <c r="P108" s="162">
        <f>P106*(13-P107)</f>
        <v>2444.3000000000002</v>
      </c>
    </row>
    <row r="109" spans="2:16" ht="19.5">
      <c r="B109" s="149" t="s">
        <v>213</v>
      </c>
      <c r="C109" s="13">
        <f t="shared" ref="C109:H109" si="41">C106*(17-C107)</f>
        <v>666.5</v>
      </c>
      <c r="D109" s="12">
        <f t="shared" si="41"/>
        <v>515.19999999999993</v>
      </c>
      <c r="E109" s="12">
        <f t="shared" si="41"/>
        <v>412.3</v>
      </c>
      <c r="F109" s="12">
        <f t="shared" si="41"/>
        <v>225</v>
      </c>
      <c r="G109" s="12">
        <f t="shared" si="41"/>
        <v>128</v>
      </c>
      <c r="H109" s="12">
        <f t="shared" si="41"/>
        <v>0</v>
      </c>
      <c r="I109" s="155">
        <f>SUM(C109:G109)</f>
        <v>1946.9999999999998</v>
      </c>
      <c r="J109" s="12">
        <f>J106*(17-J107)</f>
        <v>118</v>
      </c>
      <c r="K109" s="12">
        <f>K106*(17-K107)</f>
        <v>316.2</v>
      </c>
      <c r="L109" s="12">
        <f>L106*(17-L107)</f>
        <v>366</v>
      </c>
      <c r="M109" s="12">
        <f>M106*(17-M107)</f>
        <v>685.1</v>
      </c>
      <c r="N109" s="155">
        <f>SUM(J109:M109)</f>
        <v>1485.3000000000002</v>
      </c>
      <c r="O109" s="156">
        <f>O106*(17-O107)</f>
        <v>3432.3</v>
      </c>
      <c r="P109" s="162">
        <f>P106*(17-P107)</f>
        <v>3432.3</v>
      </c>
    </row>
    <row r="110" spans="2:16" ht="19.5">
      <c r="B110" s="149" t="s">
        <v>214</v>
      </c>
      <c r="C110" s="17">
        <f t="shared" ref="C110:H110" si="42">C106*(18-C107)</f>
        <v>697.5</v>
      </c>
      <c r="D110" s="16">
        <f t="shared" si="42"/>
        <v>543.19999999999993</v>
      </c>
      <c r="E110" s="16">
        <f t="shared" si="42"/>
        <v>443.3</v>
      </c>
      <c r="F110" s="16">
        <f t="shared" si="42"/>
        <v>250</v>
      </c>
      <c r="G110" s="16">
        <f t="shared" si="42"/>
        <v>148</v>
      </c>
      <c r="H110" s="16">
        <f t="shared" si="42"/>
        <v>0</v>
      </c>
      <c r="I110" s="155">
        <f>SUM(C110:G110)</f>
        <v>2082</v>
      </c>
      <c r="J110" s="16">
        <f>J106*(18-J107)</f>
        <v>138</v>
      </c>
      <c r="K110" s="16">
        <f>K106*(18-K107)</f>
        <v>347.2</v>
      </c>
      <c r="L110" s="16">
        <f>L106*(18-L107)</f>
        <v>396</v>
      </c>
      <c r="M110" s="16">
        <f>M106*(18-M107)</f>
        <v>716.1</v>
      </c>
      <c r="N110" s="155">
        <f>SUM(J110:M110)</f>
        <v>1597.3000000000002</v>
      </c>
      <c r="O110" s="157">
        <f>O106*(18-O107)</f>
        <v>3679.3</v>
      </c>
      <c r="P110" s="163">
        <f>P106*(18-P107)</f>
        <v>3679.3</v>
      </c>
    </row>
    <row r="111" spans="2:16" ht="20.25" thickBot="1">
      <c r="B111" s="350" t="s">
        <v>215</v>
      </c>
      <c r="C111" s="21">
        <f t="shared" ref="C111:H111" si="43">C106*(19-C107)</f>
        <v>728.5</v>
      </c>
      <c r="D111" s="20">
        <f t="shared" si="43"/>
        <v>571.19999999999993</v>
      </c>
      <c r="E111" s="20">
        <f t="shared" si="43"/>
        <v>474.3</v>
      </c>
      <c r="F111" s="20">
        <f t="shared" si="43"/>
        <v>275</v>
      </c>
      <c r="G111" s="20">
        <f t="shared" si="43"/>
        <v>168</v>
      </c>
      <c r="H111" s="20">
        <f t="shared" si="43"/>
        <v>0</v>
      </c>
      <c r="I111" s="164">
        <f>SUM(C111:G111)</f>
        <v>2217</v>
      </c>
      <c r="J111" s="20">
        <f>J106*(19-J107)</f>
        <v>158</v>
      </c>
      <c r="K111" s="20">
        <f>K106*(19-K107)</f>
        <v>378.2</v>
      </c>
      <c r="L111" s="20">
        <f>L106*(19-L107)</f>
        <v>426</v>
      </c>
      <c r="M111" s="20">
        <f>M106*(19-M107)</f>
        <v>747.1</v>
      </c>
      <c r="N111" s="164">
        <f>SUM(J111:M111)</f>
        <v>1709.3000000000002</v>
      </c>
      <c r="O111" s="165">
        <f>O106*(19-O107)</f>
        <v>3926.3</v>
      </c>
      <c r="P111" s="166">
        <f>P106*(19-P107)</f>
        <v>3926.3</v>
      </c>
    </row>
    <row r="112" spans="2:16" ht="15.75" thickBot="1">
      <c r="B112" s="1"/>
      <c r="C112" s="1"/>
      <c r="D112" s="2"/>
      <c r="E112" s="2"/>
      <c r="F112" s="2"/>
      <c r="G112" s="1"/>
      <c r="H112" s="3"/>
      <c r="I112" s="2"/>
      <c r="J112" s="3"/>
      <c r="K112" s="2"/>
      <c r="L112" s="2"/>
      <c r="M112" s="1"/>
      <c r="N112" s="2"/>
      <c r="O112" s="1"/>
    </row>
    <row r="113" spans="2:16" ht="24" thickBot="1">
      <c r="B113" s="473" t="s">
        <v>284</v>
      </c>
      <c r="C113" s="474"/>
      <c r="D113" s="474"/>
      <c r="E113" s="474"/>
      <c r="F113" s="474"/>
      <c r="G113" s="474"/>
      <c r="H113" s="474"/>
      <c r="I113" s="474"/>
      <c r="J113" s="474"/>
      <c r="K113" s="474"/>
      <c r="L113" s="470" t="s">
        <v>228</v>
      </c>
      <c r="M113" s="471"/>
      <c r="N113" s="471"/>
      <c r="O113" s="471"/>
      <c r="P113" s="472"/>
    </row>
    <row r="114" spans="2:16" ht="15.75">
      <c r="B114" s="465" t="s">
        <v>195</v>
      </c>
      <c r="C114" s="461" t="s">
        <v>196</v>
      </c>
      <c r="D114" s="461" t="s">
        <v>197</v>
      </c>
      <c r="E114" s="461" t="s">
        <v>198</v>
      </c>
      <c r="F114" s="461" t="s">
        <v>199</v>
      </c>
      <c r="G114" s="461" t="s">
        <v>200</v>
      </c>
      <c r="H114" s="461" t="s">
        <v>201</v>
      </c>
      <c r="I114" s="467" t="s">
        <v>202</v>
      </c>
      <c r="J114" s="461" t="s">
        <v>203</v>
      </c>
      <c r="K114" s="461" t="s">
        <v>204</v>
      </c>
      <c r="L114" s="461" t="s">
        <v>205</v>
      </c>
      <c r="M114" s="461" t="s">
        <v>206</v>
      </c>
      <c r="N114" s="467" t="s">
        <v>207</v>
      </c>
      <c r="O114" s="456" t="s">
        <v>208</v>
      </c>
      <c r="P114" s="457"/>
    </row>
    <row r="115" spans="2:16" ht="16.5" thickBot="1">
      <c r="B115" s="466"/>
      <c r="C115" s="462"/>
      <c r="D115" s="462"/>
      <c r="E115" s="462"/>
      <c r="F115" s="462"/>
      <c r="G115" s="462"/>
      <c r="H115" s="462"/>
      <c r="I115" s="462"/>
      <c r="J115" s="462"/>
      <c r="K115" s="462"/>
      <c r="L115" s="462"/>
      <c r="M115" s="462"/>
      <c r="N115" s="462"/>
      <c r="O115" s="145" t="s">
        <v>209</v>
      </c>
      <c r="P115" s="30" t="s">
        <v>210</v>
      </c>
    </row>
    <row r="116" spans="2:16">
      <c r="B116" s="148" t="s">
        <v>211</v>
      </c>
      <c r="C116" s="146">
        <v>31</v>
      </c>
      <c r="D116" s="8">
        <v>28</v>
      </c>
      <c r="E116" s="8">
        <v>31</v>
      </c>
      <c r="F116" s="8">
        <v>30</v>
      </c>
      <c r="G116" s="8">
        <v>5</v>
      </c>
      <c r="H116" s="8">
        <v>0</v>
      </c>
      <c r="I116" s="168">
        <f>SUM(C116:G116)</f>
        <v>125</v>
      </c>
      <c r="J116" s="8">
        <v>0</v>
      </c>
      <c r="K116" s="8">
        <v>26</v>
      </c>
      <c r="L116" s="8">
        <v>30</v>
      </c>
      <c r="M116" s="8">
        <v>31</v>
      </c>
      <c r="N116" s="168">
        <f>SUM(J116:M116)</f>
        <v>87</v>
      </c>
      <c r="O116" s="167">
        <f>SUM(C116:H116,J116:M116)</f>
        <v>212</v>
      </c>
      <c r="P116" s="169">
        <f>I116+N116</f>
        <v>212</v>
      </c>
    </row>
    <row r="117" spans="2:16" ht="19.5">
      <c r="B117" s="149" t="s">
        <v>485</v>
      </c>
      <c r="C117" s="147">
        <v>-1</v>
      </c>
      <c r="D117" s="10">
        <v>-1.3</v>
      </c>
      <c r="E117" s="10">
        <v>4.7</v>
      </c>
      <c r="F117" s="10">
        <v>10.9</v>
      </c>
      <c r="G117" s="10">
        <v>6.8</v>
      </c>
      <c r="H117" s="10">
        <v>0</v>
      </c>
      <c r="I117" s="153">
        <f>(C116*C117+D116*D117+E116*E117+F116*F117+G116*G117)/I116</f>
        <v>3.5144000000000002</v>
      </c>
      <c r="J117" s="10">
        <v>0</v>
      </c>
      <c r="K117" s="95">
        <v>7.1</v>
      </c>
      <c r="L117" s="95">
        <v>2.9</v>
      </c>
      <c r="M117" s="95">
        <v>2.9</v>
      </c>
      <c r="N117" s="153">
        <f>(J116*J117+K116*K117+L116*L117+M116*M117)/N116</f>
        <v>4.1551724137931032</v>
      </c>
      <c r="O117" s="154">
        <f>(C117*C116+D117*D116+E117*E116+F117*F116+G117*G116+H117*H116+J117*J116+K117*K116+L117*L116+M117*M116)/O116</f>
        <v>3.7773584905660376</v>
      </c>
      <c r="P117" s="161">
        <f>(I117*I116+N117*N116)/P116</f>
        <v>3.7773584905660376</v>
      </c>
    </row>
    <row r="118" spans="2:16" ht="19.5">
      <c r="B118" s="149" t="s">
        <v>212</v>
      </c>
      <c r="C118" s="13">
        <f t="shared" ref="C118:H118" si="44">C116*(13-C117)</f>
        <v>434</v>
      </c>
      <c r="D118" s="12">
        <f t="shared" si="44"/>
        <v>400.40000000000003</v>
      </c>
      <c r="E118" s="12">
        <f t="shared" si="44"/>
        <v>257.3</v>
      </c>
      <c r="F118" s="12">
        <f t="shared" si="44"/>
        <v>62.999999999999986</v>
      </c>
      <c r="G118" s="12">
        <f t="shared" si="44"/>
        <v>31</v>
      </c>
      <c r="H118" s="12">
        <f t="shared" si="44"/>
        <v>0</v>
      </c>
      <c r="I118" s="155">
        <f>SUM(C118:G118)</f>
        <v>1185.7</v>
      </c>
      <c r="J118" s="12">
        <f>J116*(13-J117)</f>
        <v>0</v>
      </c>
      <c r="K118" s="12">
        <f>K116*(13-K117)</f>
        <v>153.4</v>
      </c>
      <c r="L118" s="12">
        <f>L116*(13-L117)</f>
        <v>303</v>
      </c>
      <c r="M118" s="12">
        <f>M116*(13-M117)</f>
        <v>313.09999999999997</v>
      </c>
      <c r="N118" s="155">
        <f>SUM(J118:M118)</f>
        <v>769.5</v>
      </c>
      <c r="O118" s="156">
        <f>O116*(13-O117)</f>
        <v>1955.2</v>
      </c>
      <c r="P118" s="162">
        <f>P116*(13-P117)</f>
        <v>1955.2</v>
      </c>
    </row>
    <row r="119" spans="2:16" ht="19.5">
      <c r="B119" s="149" t="s">
        <v>213</v>
      </c>
      <c r="C119" s="13">
        <f t="shared" ref="C119:H119" si="45">C116*(17-C117)</f>
        <v>558</v>
      </c>
      <c r="D119" s="12">
        <f t="shared" si="45"/>
        <v>512.4</v>
      </c>
      <c r="E119" s="12">
        <f t="shared" si="45"/>
        <v>381.3</v>
      </c>
      <c r="F119" s="12">
        <f t="shared" si="45"/>
        <v>183</v>
      </c>
      <c r="G119" s="12">
        <f t="shared" si="45"/>
        <v>51</v>
      </c>
      <c r="H119" s="12">
        <f t="shared" si="45"/>
        <v>0</v>
      </c>
      <c r="I119" s="155">
        <f>SUM(C119:G119)</f>
        <v>1685.7</v>
      </c>
      <c r="J119" s="12">
        <f>J116*(17-J117)</f>
        <v>0</v>
      </c>
      <c r="K119" s="12">
        <f>K116*(17-K117)</f>
        <v>257.40000000000003</v>
      </c>
      <c r="L119" s="12">
        <f>L116*(17-L117)</f>
        <v>423</v>
      </c>
      <c r="M119" s="12">
        <f>M116*(17-M117)</f>
        <v>437.09999999999997</v>
      </c>
      <c r="N119" s="155">
        <f>SUM(J119:M119)</f>
        <v>1117.5</v>
      </c>
      <c r="O119" s="156">
        <f>O116*(17-O117)</f>
        <v>2803.2000000000003</v>
      </c>
      <c r="P119" s="162">
        <f>P116*(17-P117)</f>
        <v>2803.2000000000003</v>
      </c>
    </row>
    <row r="120" spans="2:16" ht="19.5">
      <c r="B120" s="149" t="s">
        <v>214</v>
      </c>
      <c r="C120" s="17">
        <f t="shared" ref="C120:H120" si="46">C116*(18-C117)</f>
        <v>589</v>
      </c>
      <c r="D120" s="16">
        <f t="shared" si="46"/>
        <v>540.4</v>
      </c>
      <c r="E120" s="16">
        <f t="shared" si="46"/>
        <v>412.3</v>
      </c>
      <c r="F120" s="16">
        <f t="shared" si="46"/>
        <v>213</v>
      </c>
      <c r="G120" s="16">
        <f t="shared" si="46"/>
        <v>56</v>
      </c>
      <c r="H120" s="16">
        <f t="shared" si="46"/>
        <v>0</v>
      </c>
      <c r="I120" s="155">
        <f>SUM(C120:G120)</f>
        <v>1810.7</v>
      </c>
      <c r="J120" s="16">
        <f>J116*(18-J117)</f>
        <v>0</v>
      </c>
      <c r="K120" s="16">
        <f>K116*(18-K117)</f>
        <v>283.40000000000003</v>
      </c>
      <c r="L120" s="16">
        <f>L116*(18-L117)</f>
        <v>453</v>
      </c>
      <c r="M120" s="16">
        <f>M116*(18-M117)</f>
        <v>468.09999999999997</v>
      </c>
      <c r="N120" s="155">
        <f>SUM(J120:M120)</f>
        <v>1204.5</v>
      </c>
      <c r="O120" s="157">
        <f>O116*(18-O117)</f>
        <v>3015.2000000000003</v>
      </c>
      <c r="P120" s="163">
        <f>P116*(18-P117)</f>
        <v>3015.2000000000003</v>
      </c>
    </row>
    <row r="121" spans="2:16" ht="20.25" thickBot="1">
      <c r="B121" s="350" t="s">
        <v>215</v>
      </c>
      <c r="C121" s="21">
        <f t="shared" ref="C121:H121" si="47">C116*(19-C117)</f>
        <v>620</v>
      </c>
      <c r="D121" s="20">
        <f t="shared" si="47"/>
        <v>568.4</v>
      </c>
      <c r="E121" s="20">
        <f t="shared" si="47"/>
        <v>443.3</v>
      </c>
      <c r="F121" s="20">
        <f t="shared" si="47"/>
        <v>243</v>
      </c>
      <c r="G121" s="20">
        <f t="shared" si="47"/>
        <v>61</v>
      </c>
      <c r="H121" s="20">
        <f t="shared" si="47"/>
        <v>0</v>
      </c>
      <c r="I121" s="164">
        <f>SUM(C121:G121)</f>
        <v>1935.7</v>
      </c>
      <c r="J121" s="20">
        <f>J116*(19-J117)</f>
        <v>0</v>
      </c>
      <c r="K121" s="20">
        <f>K116*(19-K117)</f>
        <v>309.40000000000003</v>
      </c>
      <c r="L121" s="20">
        <f>L116*(19-L117)</f>
        <v>483.00000000000006</v>
      </c>
      <c r="M121" s="20">
        <f>M116*(19-M117)</f>
        <v>499.1</v>
      </c>
      <c r="N121" s="164">
        <f>SUM(J121:M121)</f>
        <v>1291.5</v>
      </c>
      <c r="O121" s="165">
        <f>O116*(19-O117)</f>
        <v>3227.2000000000003</v>
      </c>
      <c r="P121" s="166">
        <f>P116*(19-P117)</f>
        <v>3227.2000000000003</v>
      </c>
    </row>
    <row r="122" spans="2:16" ht="15.75" thickBot="1">
      <c r="B122" s="1"/>
      <c r="C122" s="1"/>
      <c r="D122" s="2"/>
      <c r="E122" s="2"/>
      <c r="F122" s="2"/>
      <c r="G122" s="1"/>
      <c r="H122" s="3"/>
      <c r="I122" s="2"/>
      <c r="J122" s="3"/>
      <c r="K122" s="2"/>
      <c r="L122" s="2"/>
      <c r="M122" s="1"/>
      <c r="N122" s="2"/>
      <c r="O122" s="1"/>
    </row>
    <row r="123" spans="2:16" ht="24" thickBot="1">
      <c r="B123" s="473" t="s">
        <v>284</v>
      </c>
      <c r="C123" s="474"/>
      <c r="D123" s="474"/>
      <c r="E123" s="474"/>
      <c r="F123" s="474"/>
      <c r="G123" s="474"/>
      <c r="H123" s="474"/>
      <c r="I123" s="474"/>
      <c r="J123" s="474"/>
      <c r="K123" s="474"/>
      <c r="L123" s="470" t="s">
        <v>229</v>
      </c>
      <c r="M123" s="471"/>
      <c r="N123" s="471"/>
      <c r="O123" s="471"/>
      <c r="P123" s="472"/>
    </row>
    <row r="124" spans="2:16" ht="15.75">
      <c r="B124" s="465" t="s">
        <v>195</v>
      </c>
      <c r="C124" s="461" t="s">
        <v>196</v>
      </c>
      <c r="D124" s="461" t="s">
        <v>197</v>
      </c>
      <c r="E124" s="461" t="s">
        <v>198</v>
      </c>
      <c r="F124" s="461" t="s">
        <v>199</v>
      </c>
      <c r="G124" s="461" t="s">
        <v>200</v>
      </c>
      <c r="H124" s="461" t="s">
        <v>201</v>
      </c>
      <c r="I124" s="467" t="s">
        <v>202</v>
      </c>
      <c r="J124" s="461" t="s">
        <v>203</v>
      </c>
      <c r="K124" s="461" t="s">
        <v>204</v>
      </c>
      <c r="L124" s="461" t="s">
        <v>205</v>
      </c>
      <c r="M124" s="461" t="s">
        <v>206</v>
      </c>
      <c r="N124" s="467" t="s">
        <v>207</v>
      </c>
      <c r="O124" s="456" t="s">
        <v>208</v>
      </c>
      <c r="P124" s="457"/>
    </row>
    <row r="125" spans="2:16" ht="16.5" thickBot="1">
      <c r="B125" s="466"/>
      <c r="C125" s="462"/>
      <c r="D125" s="462"/>
      <c r="E125" s="462"/>
      <c r="F125" s="462"/>
      <c r="G125" s="462"/>
      <c r="H125" s="462"/>
      <c r="I125" s="462"/>
      <c r="J125" s="462"/>
      <c r="K125" s="462"/>
      <c r="L125" s="462"/>
      <c r="M125" s="462"/>
      <c r="N125" s="462"/>
      <c r="O125" s="145" t="s">
        <v>209</v>
      </c>
      <c r="P125" s="30" t="s">
        <v>210</v>
      </c>
    </row>
    <row r="126" spans="2:16">
      <c r="B126" s="148" t="s">
        <v>211</v>
      </c>
      <c r="C126" s="146">
        <v>31</v>
      </c>
      <c r="D126" s="8">
        <v>28</v>
      </c>
      <c r="E126" s="8">
        <v>31</v>
      </c>
      <c r="F126" s="8">
        <v>25</v>
      </c>
      <c r="G126" s="8">
        <v>10</v>
      </c>
      <c r="H126" s="8">
        <v>5</v>
      </c>
      <c r="I126" s="168">
        <f>SUM(C126:G126)</f>
        <v>125</v>
      </c>
      <c r="J126" s="8">
        <v>10</v>
      </c>
      <c r="K126" s="8">
        <v>31</v>
      </c>
      <c r="L126" s="8">
        <v>30</v>
      </c>
      <c r="M126" s="8">
        <v>31</v>
      </c>
      <c r="N126" s="168">
        <f>SUM(J126:M126)</f>
        <v>102</v>
      </c>
      <c r="O126" s="167">
        <f>SUM(C126:H126,J126:M126)</f>
        <v>232</v>
      </c>
      <c r="P126" s="169">
        <f>I126+N126</f>
        <v>227</v>
      </c>
    </row>
    <row r="127" spans="2:16" ht="19.5">
      <c r="B127" s="149" t="s">
        <v>485</v>
      </c>
      <c r="C127" s="147">
        <v>1</v>
      </c>
      <c r="D127" s="10">
        <v>4.3</v>
      </c>
      <c r="E127" s="10">
        <v>6.4</v>
      </c>
      <c r="F127" s="10">
        <v>7</v>
      </c>
      <c r="G127" s="10">
        <v>11.9</v>
      </c>
      <c r="H127" s="10">
        <v>13</v>
      </c>
      <c r="I127" s="153">
        <f>(C126*C127+D126*D127+E126*E127+F126*F127+G126*G127)/I126</f>
        <v>5.1503999999999994</v>
      </c>
      <c r="J127" s="10">
        <v>12.3</v>
      </c>
      <c r="K127" s="95">
        <v>9.1</v>
      </c>
      <c r="L127" s="95">
        <v>4.8</v>
      </c>
      <c r="M127" s="95">
        <v>0.9</v>
      </c>
      <c r="N127" s="153">
        <f>(J126*J127+K126*K127+L126*L127+M126*M127)/N126</f>
        <v>5.6568627450980378</v>
      </c>
      <c r="O127" s="154">
        <f>(C127*C126+D127*D126+E127*E126+F127*F126+G127*G126+H127*H126+J127*J126+K127*K126+L127*L126+M127*M126)/O126</f>
        <v>5.5422413793103447</v>
      </c>
      <c r="P127" s="161">
        <f>(I127*I126+N127*N126)/P126</f>
        <v>5.377973568281937</v>
      </c>
    </row>
    <row r="128" spans="2:16" ht="19.5">
      <c r="B128" s="149" t="s">
        <v>212</v>
      </c>
      <c r="C128" s="13">
        <f t="shared" ref="C128:H128" si="48">C126*(13-C127)</f>
        <v>372</v>
      </c>
      <c r="D128" s="12">
        <f t="shared" si="48"/>
        <v>243.59999999999997</v>
      </c>
      <c r="E128" s="12">
        <f t="shared" si="48"/>
        <v>204.6</v>
      </c>
      <c r="F128" s="12">
        <f t="shared" si="48"/>
        <v>150</v>
      </c>
      <c r="G128" s="12">
        <f t="shared" si="48"/>
        <v>10.999999999999996</v>
      </c>
      <c r="H128" s="12">
        <f t="shared" si="48"/>
        <v>0</v>
      </c>
      <c r="I128" s="155">
        <f>SUM(C128:G128)</f>
        <v>981.19999999999993</v>
      </c>
      <c r="J128" s="12">
        <f>J126*(13-J127)</f>
        <v>6.9999999999999929</v>
      </c>
      <c r="K128" s="12">
        <f>K126*(13-K127)</f>
        <v>120.9</v>
      </c>
      <c r="L128" s="12">
        <f>L126*(13-L127)</f>
        <v>245.99999999999997</v>
      </c>
      <c r="M128" s="12">
        <f>M126*(13-M127)</f>
        <v>375.09999999999997</v>
      </c>
      <c r="N128" s="155">
        <f>SUM(J128:M128)</f>
        <v>749</v>
      </c>
      <c r="O128" s="156">
        <f>O126*(13-O127)</f>
        <v>1730.2</v>
      </c>
      <c r="P128" s="162">
        <f>P126*(13-P127)</f>
        <v>1730.2000000000003</v>
      </c>
    </row>
    <row r="129" spans="2:16" ht="19.5">
      <c r="B129" s="149" t="s">
        <v>213</v>
      </c>
      <c r="C129" s="13">
        <f t="shared" ref="C129:H129" si="49">C126*(17-C127)</f>
        <v>496</v>
      </c>
      <c r="D129" s="12">
        <f t="shared" si="49"/>
        <v>355.59999999999997</v>
      </c>
      <c r="E129" s="12">
        <f t="shared" si="49"/>
        <v>328.59999999999997</v>
      </c>
      <c r="F129" s="12">
        <f t="shared" si="49"/>
        <v>250</v>
      </c>
      <c r="G129" s="12">
        <f t="shared" si="49"/>
        <v>51</v>
      </c>
      <c r="H129" s="12">
        <f t="shared" si="49"/>
        <v>20</v>
      </c>
      <c r="I129" s="155">
        <f>SUM(C129:G129)</f>
        <v>1481.1999999999998</v>
      </c>
      <c r="J129" s="12">
        <f>J126*(17-J127)</f>
        <v>46.999999999999993</v>
      </c>
      <c r="K129" s="12">
        <f>K126*(17-K127)</f>
        <v>244.9</v>
      </c>
      <c r="L129" s="12">
        <f>L126*(17-L127)</f>
        <v>366</v>
      </c>
      <c r="M129" s="12">
        <f>M126*(17-M127)</f>
        <v>499.1</v>
      </c>
      <c r="N129" s="155">
        <f>SUM(J129:M129)</f>
        <v>1157</v>
      </c>
      <c r="O129" s="156">
        <f>O126*(17-O127)</f>
        <v>2658.2000000000003</v>
      </c>
      <c r="P129" s="162">
        <f>P126*(17-P127)</f>
        <v>2638.2000000000003</v>
      </c>
    </row>
    <row r="130" spans="2:16" ht="19.5">
      <c r="B130" s="149" t="s">
        <v>214</v>
      </c>
      <c r="C130" s="17">
        <f t="shared" ref="C130:H130" si="50">C126*(18-C127)</f>
        <v>527</v>
      </c>
      <c r="D130" s="16">
        <f t="shared" si="50"/>
        <v>383.59999999999997</v>
      </c>
      <c r="E130" s="16">
        <f t="shared" si="50"/>
        <v>359.59999999999997</v>
      </c>
      <c r="F130" s="16">
        <f t="shared" si="50"/>
        <v>275</v>
      </c>
      <c r="G130" s="16">
        <f t="shared" si="50"/>
        <v>61</v>
      </c>
      <c r="H130" s="16">
        <f t="shared" si="50"/>
        <v>25</v>
      </c>
      <c r="I130" s="155">
        <f>SUM(C130:G130)</f>
        <v>1606.1999999999998</v>
      </c>
      <c r="J130" s="16">
        <f>J126*(18-J127)</f>
        <v>56.999999999999993</v>
      </c>
      <c r="K130" s="16">
        <f>K126*(18-K127)</f>
        <v>275.90000000000003</v>
      </c>
      <c r="L130" s="16">
        <f>L126*(18-L127)</f>
        <v>396</v>
      </c>
      <c r="M130" s="16">
        <f>M126*(18-M127)</f>
        <v>530.1</v>
      </c>
      <c r="N130" s="155">
        <f>SUM(J130:M130)</f>
        <v>1259</v>
      </c>
      <c r="O130" s="157">
        <f>O126*(18-O127)</f>
        <v>2890.2000000000003</v>
      </c>
      <c r="P130" s="163">
        <f>P126*(18-P127)</f>
        <v>2865.2000000000003</v>
      </c>
    </row>
    <row r="131" spans="2:16" ht="20.25" thickBot="1">
      <c r="B131" s="350" t="s">
        <v>215</v>
      </c>
      <c r="C131" s="21">
        <f t="shared" ref="C131:H131" si="51">C126*(19-C127)</f>
        <v>558</v>
      </c>
      <c r="D131" s="20">
        <f t="shared" si="51"/>
        <v>411.59999999999997</v>
      </c>
      <c r="E131" s="20">
        <f t="shared" si="51"/>
        <v>390.59999999999997</v>
      </c>
      <c r="F131" s="20">
        <f t="shared" si="51"/>
        <v>300</v>
      </c>
      <c r="G131" s="20">
        <f t="shared" si="51"/>
        <v>71</v>
      </c>
      <c r="H131" s="20">
        <f t="shared" si="51"/>
        <v>30</v>
      </c>
      <c r="I131" s="164">
        <f>SUM(C131:G131)</f>
        <v>1731.1999999999998</v>
      </c>
      <c r="J131" s="20">
        <f>J126*(19-J127)</f>
        <v>67</v>
      </c>
      <c r="K131" s="20">
        <f>K126*(19-K127)</f>
        <v>306.90000000000003</v>
      </c>
      <c r="L131" s="20">
        <f>L126*(19-L127)</f>
        <v>426</v>
      </c>
      <c r="M131" s="20">
        <f>M126*(19-M127)</f>
        <v>561.1</v>
      </c>
      <c r="N131" s="164">
        <f>SUM(J131:M131)</f>
        <v>1361</v>
      </c>
      <c r="O131" s="165">
        <f>O126*(19-O127)</f>
        <v>3122.2000000000003</v>
      </c>
      <c r="P131" s="166">
        <f>P126*(19-P127)</f>
        <v>3092.2000000000003</v>
      </c>
    </row>
    <row r="132" spans="2:16" ht="15.75" thickBot="1"/>
    <row r="133" spans="2:16" ht="24" thickBot="1">
      <c r="B133" s="473" t="s">
        <v>284</v>
      </c>
      <c r="C133" s="474"/>
      <c r="D133" s="474"/>
      <c r="E133" s="474"/>
      <c r="F133" s="474"/>
      <c r="G133" s="474"/>
      <c r="H133" s="474"/>
      <c r="I133" s="474"/>
      <c r="J133" s="474"/>
      <c r="K133" s="474"/>
      <c r="L133" s="470" t="s">
        <v>230</v>
      </c>
      <c r="M133" s="471"/>
      <c r="N133" s="471"/>
      <c r="O133" s="471"/>
      <c r="P133" s="472"/>
    </row>
    <row r="134" spans="2:16" ht="15.75">
      <c r="B134" s="465" t="s">
        <v>195</v>
      </c>
      <c r="C134" s="461" t="s">
        <v>196</v>
      </c>
      <c r="D134" s="461" t="s">
        <v>197</v>
      </c>
      <c r="E134" s="461" t="s">
        <v>198</v>
      </c>
      <c r="F134" s="461" t="s">
        <v>199</v>
      </c>
      <c r="G134" s="461" t="s">
        <v>200</v>
      </c>
      <c r="H134" s="461" t="s">
        <v>201</v>
      </c>
      <c r="I134" s="467" t="s">
        <v>202</v>
      </c>
      <c r="J134" s="461" t="s">
        <v>203</v>
      </c>
      <c r="K134" s="461" t="s">
        <v>204</v>
      </c>
      <c r="L134" s="461" t="s">
        <v>205</v>
      </c>
      <c r="M134" s="461" t="s">
        <v>206</v>
      </c>
      <c r="N134" s="467" t="s">
        <v>207</v>
      </c>
      <c r="O134" s="456" t="s">
        <v>208</v>
      </c>
      <c r="P134" s="457"/>
    </row>
    <row r="135" spans="2:16" ht="16.5" thickBot="1">
      <c r="B135" s="466"/>
      <c r="C135" s="462"/>
      <c r="D135" s="462"/>
      <c r="E135" s="462"/>
      <c r="F135" s="462"/>
      <c r="G135" s="462"/>
      <c r="H135" s="462"/>
      <c r="I135" s="462"/>
      <c r="J135" s="462"/>
      <c r="K135" s="462"/>
      <c r="L135" s="462"/>
      <c r="M135" s="462"/>
      <c r="N135" s="462"/>
      <c r="O135" s="145" t="s">
        <v>209</v>
      </c>
      <c r="P135" s="30" t="s">
        <v>210</v>
      </c>
    </row>
    <row r="136" spans="2:16">
      <c r="B136" s="148" t="s">
        <v>211</v>
      </c>
      <c r="C136" s="146">
        <v>31</v>
      </c>
      <c r="D136" s="8">
        <v>28</v>
      </c>
      <c r="E136" s="8">
        <v>31</v>
      </c>
      <c r="F136" s="8">
        <v>20</v>
      </c>
      <c r="G136" s="8">
        <v>21</v>
      </c>
      <c r="H136" s="8">
        <v>10</v>
      </c>
      <c r="I136" s="168">
        <f>SUM(C136:G136)</f>
        <v>131</v>
      </c>
      <c r="J136" s="8">
        <v>20</v>
      </c>
      <c r="K136" s="8">
        <v>31</v>
      </c>
      <c r="L136" s="8">
        <v>30</v>
      </c>
      <c r="M136" s="8">
        <v>31</v>
      </c>
      <c r="N136" s="168">
        <f>SUM(J136:M136)</f>
        <v>112</v>
      </c>
      <c r="O136" s="167">
        <f>SUM(C136:H136,J136:M136)</f>
        <v>253</v>
      </c>
      <c r="P136" s="169">
        <f>I136+N136</f>
        <v>243</v>
      </c>
    </row>
    <row r="137" spans="2:16" ht="19.5">
      <c r="B137" s="149" t="s">
        <v>485</v>
      </c>
      <c r="C137" s="147">
        <v>1.2</v>
      </c>
      <c r="D137" s="10">
        <v>1</v>
      </c>
      <c r="E137" s="10">
        <v>0.7</v>
      </c>
      <c r="F137" s="10">
        <v>6.5</v>
      </c>
      <c r="G137" s="10">
        <v>10.5</v>
      </c>
      <c r="H137" s="10">
        <v>12</v>
      </c>
      <c r="I137" s="153">
        <f>(C136*C137+D136*D137+E136*E137+F136*F137+G136*G137)/I136</f>
        <v>3.3389312977099235</v>
      </c>
      <c r="J137" s="10">
        <v>11</v>
      </c>
      <c r="K137" s="95">
        <v>9.1</v>
      </c>
      <c r="L137" s="95">
        <v>4.3</v>
      </c>
      <c r="M137" s="95">
        <v>1.4</v>
      </c>
      <c r="N137" s="153">
        <f>(J136*J137+K136*K137+L136*L137+M136*M137)/N136</f>
        <v>6.0223214285714279</v>
      </c>
      <c r="O137" s="154">
        <f>(C137*C136+D137*D136+E137*E136+F137*F136+G137*G136+H137*H136+J137*J136+K137*K136+L137*L136+M137*M136)/O136</f>
        <v>4.8691699604743084</v>
      </c>
      <c r="P137" s="161">
        <f>(I137*I136+N137*N136)/P136</f>
        <v>4.5757201646090531</v>
      </c>
    </row>
    <row r="138" spans="2:16" ht="19.5">
      <c r="B138" s="149" t="s">
        <v>212</v>
      </c>
      <c r="C138" s="13">
        <f t="shared" ref="C138:H138" si="52">C136*(13-C137)</f>
        <v>365.8</v>
      </c>
      <c r="D138" s="12">
        <f t="shared" si="52"/>
        <v>336</v>
      </c>
      <c r="E138" s="12">
        <f t="shared" si="52"/>
        <v>381.3</v>
      </c>
      <c r="F138" s="12">
        <f t="shared" si="52"/>
        <v>130</v>
      </c>
      <c r="G138" s="12">
        <f t="shared" si="52"/>
        <v>52.5</v>
      </c>
      <c r="H138" s="12">
        <f t="shared" si="52"/>
        <v>10</v>
      </c>
      <c r="I138" s="155">
        <f>SUM(C138:G138)</f>
        <v>1265.5999999999999</v>
      </c>
      <c r="J138" s="12">
        <f>J136*(13-J137)</f>
        <v>40</v>
      </c>
      <c r="K138" s="12">
        <f>K136*(13-K137)</f>
        <v>120.9</v>
      </c>
      <c r="L138" s="12">
        <f>L136*(13-L137)</f>
        <v>261</v>
      </c>
      <c r="M138" s="12">
        <f>M136*(13-M137)</f>
        <v>359.59999999999997</v>
      </c>
      <c r="N138" s="155">
        <f>SUM(J138:M138)</f>
        <v>781.5</v>
      </c>
      <c r="O138" s="156">
        <f>O136*(13-O137)</f>
        <v>2057.1</v>
      </c>
      <c r="P138" s="162">
        <f>P136*(13-P137)</f>
        <v>2047.1000000000004</v>
      </c>
    </row>
    <row r="139" spans="2:16" ht="19.5">
      <c r="B139" s="149" t="s">
        <v>213</v>
      </c>
      <c r="C139" s="13">
        <f t="shared" ref="C139:H139" si="53">C136*(17-C137)</f>
        <v>489.8</v>
      </c>
      <c r="D139" s="12">
        <f t="shared" si="53"/>
        <v>448</v>
      </c>
      <c r="E139" s="12">
        <f t="shared" si="53"/>
        <v>505.3</v>
      </c>
      <c r="F139" s="12">
        <f t="shared" si="53"/>
        <v>210</v>
      </c>
      <c r="G139" s="12">
        <f t="shared" si="53"/>
        <v>136.5</v>
      </c>
      <c r="H139" s="12">
        <f t="shared" si="53"/>
        <v>50</v>
      </c>
      <c r="I139" s="155">
        <f>SUM(C139:G139)</f>
        <v>1789.6</v>
      </c>
      <c r="J139" s="12">
        <f>J136*(17-J137)</f>
        <v>120</v>
      </c>
      <c r="K139" s="12">
        <f>K136*(17-K137)</f>
        <v>244.9</v>
      </c>
      <c r="L139" s="12">
        <f>L136*(17-L137)</f>
        <v>381</v>
      </c>
      <c r="M139" s="12">
        <f>M136*(17-M137)</f>
        <v>483.59999999999997</v>
      </c>
      <c r="N139" s="155">
        <f>SUM(J139:M139)</f>
        <v>1229.5</v>
      </c>
      <c r="O139" s="156">
        <f>O136*(17-O137)</f>
        <v>3069.1</v>
      </c>
      <c r="P139" s="162">
        <f>P136*(17-P137)</f>
        <v>3019.1000000000004</v>
      </c>
    </row>
    <row r="140" spans="2:16" ht="19.5">
      <c r="B140" s="149" t="s">
        <v>214</v>
      </c>
      <c r="C140" s="17">
        <f t="shared" ref="C140:H140" si="54">C136*(18-C137)</f>
        <v>520.80000000000007</v>
      </c>
      <c r="D140" s="16">
        <f t="shared" si="54"/>
        <v>476</v>
      </c>
      <c r="E140" s="16">
        <f t="shared" si="54"/>
        <v>536.30000000000007</v>
      </c>
      <c r="F140" s="16">
        <f t="shared" si="54"/>
        <v>230</v>
      </c>
      <c r="G140" s="16">
        <f t="shared" si="54"/>
        <v>157.5</v>
      </c>
      <c r="H140" s="16">
        <f t="shared" si="54"/>
        <v>60</v>
      </c>
      <c r="I140" s="155">
        <f>SUM(C140:G140)</f>
        <v>1920.6000000000001</v>
      </c>
      <c r="J140" s="16">
        <f>J136*(18-J137)</f>
        <v>140</v>
      </c>
      <c r="K140" s="16">
        <f>K136*(18-K137)</f>
        <v>275.90000000000003</v>
      </c>
      <c r="L140" s="16">
        <f>L136*(18-L137)</f>
        <v>411</v>
      </c>
      <c r="M140" s="16">
        <f>M136*(18-M137)</f>
        <v>514.6</v>
      </c>
      <c r="N140" s="155">
        <f>SUM(J140:M140)</f>
        <v>1341.5</v>
      </c>
      <c r="O140" s="157">
        <f>O136*(18-O137)</f>
        <v>3322.1</v>
      </c>
      <c r="P140" s="163">
        <f>P136*(18-P137)</f>
        <v>3262.1000000000004</v>
      </c>
    </row>
    <row r="141" spans="2:16" ht="20.25" thickBot="1">
      <c r="B141" s="350" t="s">
        <v>215</v>
      </c>
      <c r="C141" s="21">
        <f t="shared" ref="C141:H141" si="55">C136*(19-C137)</f>
        <v>551.80000000000007</v>
      </c>
      <c r="D141" s="20">
        <f t="shared" si="55"/>
        <v>504</v>
      </c>
      <c r="E141" s="20">
        <f t="shared" si="55"/>
        <v>567.30000000000007</v>
      </c>
      <c r="F141" s="20">
        <f t="shared" si="55"/>
        <v>250</v>
      </c>
      <c r="G141" s="20">
        <f t="shared" si="55"/>
        <v>178.5</v>
      </c>
      <c r="H141" s="20">
        <f t="shared" si="55"/>
        <v>70</v>
      </c>
      <c r="I141" s="164">
        <f>SUM(C141:G141)</f>
        <v>2051.6000000000004</v>
      </c>
      <c r="J141" s="20">
        <f>J136*(19-J137)</f>
        <v>160</v>
      </c>
      <c r="K141" s="20">
        <f>K136*(19-K137)</f>
        <v>306.90000000000003</v>
      </c>
      <c r="L141" s="20">
        <f>L136*(19-L137)</f>
        <v>441</v>
      </c>
      <c r="M141" s="20">
        <f>M136*(19-M137)</f>
        <v>545.6</v>
      </c>
      <c r="N141" s="164">
        <f>SUM(J141:M141)</f>
        <v>1453.5</v>
      </c>
      <c r="O141" s="165">
        <f>O136*(19-O137)</f>
        <v>3575.1</v>
      </c>
      <c r="P141" s="166">
        <f>P136*(19-P137)</f>
        <v>3505.1000000000004</v>
      </c>
    </row>
    <row r="142" spans="2:16" ht="15.75" thickBot="1">
      <c r="B142" s="1"/>
      <c r="C142" s="1"/>
      <c r="D142" s="2"/>
      <c r="E142" s="2"/>
      <c r="F142" s="2"/>
      <c r="G142" s="1"/>
      <c r="H142" s="3"/>
      <c r="I142" s="2"/>
      <c r="J142" s="3"/>
      <c r="K142" s="2"/>
      <c r="L142" s="2"/>
      <c r="M142" s="1"/>
      <c r="N142" s="2"/>
      <c r="O142" s="1"/>
    </row>
    <row r="143" spans="2:16" ht="24" thickBot="1">
      <c r="B143" s="473" t="s">
        <v>284</v>
      </c>
      <c r="C143" s="474"/>
      <c r="D143" s="474"/>
      <c r="E143" s="474"/>
      <c r="F143" s="474"/>
      <c r="G143" s="474"/>
      <c r="H143" s="474"/>
      <c r="I143" s="474"/>
      <c r="J143" s="474"/>
      <c r="K143" s="474"/>
      <c r="L143" s="470" t="s">
        <v>231</v>
      </c>
      <c r="M143" s="471"/>
      <c r="N143" s="471"/>
      <c r="O143" s="471"/>
      <c r="P143" s="472"/>
    </row>
    <row r="144" spans="2:16" ht="15.75">
      <c r="B144" s="465" t="s">
        <v>195</v>
      </c>
      <c r="C144" s="461" t="s">
        <v>196</v>
      </c>
      <c r="D144" s="461" t="s">
        <v>197</v>
      </c>
      <c r="E144" s="461" t="s">
        <v>198</v>
      </c>
      <c r="F144" s="461" t="s">
        <v>199</v>
      </c>
      <c r="G144" s="461" t="s">
        <v>200</v>
      </c>
      <c r="H144" s="461" t="s">
        <v>201</v>
      </c>
      <c r="I144" s="467" t="s">
        <v>202</v>
      </c>
      <c r="J144" s="461" t="s">
        <v>203</v>
      </c>
      <c r="K144" s="461" t="s">
        <v>204</v>
      </c>
      <c r="L144" s="461" t="s">
        <v>205</v>
      </c>
      <c r="M144" s="461" t="s">
        <v>206</v>
      </c>
      <c r="N144" s="467" t="s">
        <v>207</v>
      </c>
      <c r="O144" s="456" t="s">
        <v>208</v>
      </c>
      <c r="P144" s="457"/>
    </row>
    <row r="145" spans="2:16" ht="16.5" thickBot="1">
      <c r="B145" s="466"/>
      <c r="C145" s="462"/>
      <c r="D145" s="462"/>
      <c r="E145" s="462"/>
      <c r="F145" s="462"/>
      <c r="G145" s="462"/>
      <c r="H145" s="462"/>
      <c r="I145" s="462"/>
      <c r="J145" s="462"/>
      <c r="K145" s="462"/>
      <c r="L145" s="462"/>
      <c r="M145" s="462"/>
      <c r="N145" s="462"/>
      <c r="O145" s="145" t="s">
        <v>209</v>
      </c>
      <c r="P145" s="30" t="s">
        <v>210</v>
      </c>
    </row>
    <row r="146" spans="2:16">
      <c r="B146" s="148" t="s">
        <v>211</v>
      </c>
      <c r="C146" s="146">
        <v>31</v>
      </c>
      <c r="D146" s="8">
        <v>28</v>
      </c>
      <c r="E146" s="8">
        <v>31</v>
      </c>
      <c r="F146" s="8">
        <v>20</v>
      </c>
      <c r="G146" s="8">
        <v>20</v>
      </c>
      <c r="H146" s="8">
        <v>0</v>
      </c>
      <c r="I146" s="168">
        <f>SUM(C146:G146)</f>
        <v>130</v>
      </c>
      <c r="J146" s="8">
        <v>5</v>
      </c>
      <c r="K146" s="8">
        <v>18</v>
      </c>
      <c r="L146" s="8">
        <v>31</v>
      </c>
      <c r="M146" s="8">
        <v>31</v>
      </c>
      <c r="N146" s="168">
        <f>SUM(J146:M146)</f>
        <v>85</v>
      </c>
      <c r="O146" s="167">
        <f>SUM(C146:H146,J146:M146)</f>
        <v>215</v>
      </c>
      <c r="P146" s="169">
        <f>I146+N146</f>
        <v>215</v>
      </c>
    </row>
    <row r="147" spans="2:16" ht="19.5">
      <c r="B147" s="149" t="s">
        <v>485</v>
      </c>
      <c r="C147" s="147">
        <v>0.6</v>
      </c>
      <c r="D147" s="10">
        <v>2.7</v>
      </c>
      <c r="E147" s="10">
        <v>7</v>
      </c>
      <c r="F147" s="10">
        <v>9.6999999999999993</v>
      </c>
      <c r="G147" s="10">
        <v>10.5</v>
      </c>
      <c r="H147" s="10">
        <v>0</v>
      </c>
      <c r="I147" s="153">
        <f>(C146*C147+D146*D147+E146*E147+F146*F147+G146*G147)/I146</f>
        <v>5.5015384615384617</v>
      </c>
      <c r="J147" s="10">
        <v>15.633333333333328</v>
      </c>
      <c r="K147" s="95">
        <v>11.370967741935482</v>
      </c>
      <c r="L147" s="95">
        <v>6.9799999999999995</v>
      </c>
      <c r="M147" s="95">
        <v>3.1193548387096777</v>
      </c>
      <c r="N147" s="153">
        <f>(J146*J147+K146*K147+L146*L147+M146*M147)/N146</f>
        <v>7.0108716002530036</v>
      </c>
      <c r="O147" s="154">
        <f>(C147*C146+D147*D146+E147*E146+F147*F146+G147*G146+H147*H146+J147*J146+K147*K146+L147*L146+M147*M146)/O146</f>
        <v>6.0982515628907228</v>
      </c>
      <c r="P147" s="161">
        <f>(I147*I146+N147*N146)/P146</f>
        <v>6.0982515628907219</v>
      </c>
    </row>
    <row r="148" spans="2:16" ht="19.5">
      <c r="B148" s="149" t="s">
        <v>212</v>
      </c>
      <c r="C148" s="13">
        <f t="shared" ref="C148:H148" si="56">C146*(13-C147)</f>
        <v>384.40000000000003</v>
      </c>
      <c r="D148" s="12">
        <f t="shared" si="56"/>
        <v>288.40000000000003</v>
      </c>
      <c r="E148" s="12">
        <f t="shared" si="56"/>
        <v>186</v>
      </c>
      <c r="F148" s="12">
        <f t="shared" si="56"/>
        <v>66.000000000000014</v>
      </c>
      <c r="G148" s="12">
        <f t="shared" si="56"/>
        <v>50</v>
      </c>
      <c r="H148" s="12">
        <f t="shared" si="56"/>
        <v>0</v>
      </c>
      <c r="I148" s="155">
        <f>SUM(C148:G148)</f>
        <v>974.80000000000007</v>
      </c>
      <c r="J148" s="12">
        <f>J146*(13-J147)</f>
        <v>-13.166666666666638</v>
      </c>
      <c r="K148" s="12">
        <f>K146*(13-K147)</f>
        <v>29.32258064516132</v>
      </c>
      <c r="L148" s="12">
        <f>L146*(13-L147)</f>
        <v>186.62</v>
      </c>
      <c r="M148" s="12">
        <f>M146*(13-M147)</f>
        <v>306.3</v>
      </c>
      <c r="N148" s="155">
        <f>SUM(J148:M148)</f>
        <v>509.07591397849467</v>
      </c>
      <c r="O148" s="156">
        <f>O146*(13-O147)</f>
        <v>1483.8759139784945</v>
      </c>
      <c r="P148" s="162">
        <f>P146*(13-P147)</f>
        <v>1483.8759139784947</v>
      </c>
    </row>
    <row r="149" spans="2:16" ht="19.5">
      <c r="B149" s="149" t="s">
        <v>213</v>
      </c>
      <c r="C149" s="13">
        <f t="shared" ref="C149:H149" si="57">C146*(17-C147)</f>
        <v>508.4</v>
      </c>
      <c r="D149" s="12">
        <f t="shared" si="57"/>
        <v>400.40000000000003</v>
      </c>
      <c r="E149" s="12">
        <f t="shared" si="57"/>
        <v>310</v>
      </c>
      <c r="F149" s="12">
        <f t="shared" si="57"/>
        <v>146</v>
      </c>
      <c r="G149" s="12">
        <f t="shared" si="57"/>
        <v>130</v>
      </c>
      <c r="H149" s="12">
        <f t="shared" si="57"/>
        <v>0</v>
      </c>
      <c r="I149" s="155">
        <f>SUM(C149:G149)</f>
        <v>1494.8</v>
      </c>
      <c r="J149" s="12">
        <f>J146*(17-J147)</f>
        <v>6.8333333333333623</v>
      </c>
      <c r="K149" s="12">
        <f>K146*(17-K147)</f>
        <v>101.32258064516132</v>
      </c>
      <c r="L149" s="12">
        <f>L146*(17-L147)</f>
        <v>310.62</v>
      </c>
      <c r="M149" s="12">
        <f>M146*(17-M147)</f>
        <v>430.3</v>
      </c>
      <c r="N149" s="155">
        <f>SUM(J149:M149)</f>
        <v>849.07591397849478</v>
      </c>
      <c r="O149" s="156">
        <f>O146*(17-O147)</f>
        <v>2343.8759139784943</v>
      </c>
      <c r="P149" s="162">
        <f>P146*(17-P147)</f>
        <v>2343.8759139784947</v>
      </c>
    </row>
    <row r="150" spans="2:16" ht="19.5">
      <c r="B150" s="149" t="s">
        <v>214</v>
      </c>
      <c r="C150" s="17">
        <f t="shared" ref="C150:H150" si="58">C146*(18-C147)</f>
        <v>539.4</v>
      </c>
      <c r="D150" s="16">
        <f t="shared" si="58"/>
        <v>428.40000000000003</v>
      </c>
      <c r="E150" s="16">
        <f t="shared" si="58"/>
        <v>341</v>
      </c>
      <c r="F150" s="16">
        <f t="shared" si="58"/>
        <v>166</v>
      </c>
      <c r="G150" s="16">
        <f t="shared" si="58"/>
        <v>150</v>
      </c>
      <c r="H150" s="16">
        <f t="shared" si="58"/>
        <v>0</v>
      </c>
      <c r="I150" s="155">
        <f>SUM(C150:G150)</f>
        <v>1624.8</v>
      </c>
      <c r="J150" s="16">
        <f>J146*(18-J147)</f>
        <v>11.833333333333362</v>
      </c>
      <c r="K150" s="16">
        <f>K146*(18-K147)</f>
        <v>119.32258064516132</v>
      </c>
      <c r="L150" s="16">
        <f>L146*(18-L147)</f>
        <v>341.62</v>
      </c>
      <c r="M150" s="16">
        <f>M146*(18-M147)</f>
        <v>461.3</v>
      </c>
      <c r="N150" s="155">
        <f>SUM(J150:M150)</f>
        <v>934.07591397849478</v>
      </c>
      <c r="O150" s="157">
        <f>O146*(18-O147)</f>
        <v>2558.8759139784943</v>
      </c>
      <c r="P150" s="163">
        <f>P146*(18-P147)</f>
        <v>2558.8759139784947</v>
      </c>
    </row>
    <row r="151" spans="2:16" ht="20.25" thickBot="1">
      <c r="B151" s="350" t="s">
        <v>215</v>
      </c>
      <c r="C151" s="21">
        <f t="shared" ref="C151:H151" si="59">C146*(19-C147)</f>
        <v>570.4</v>
      </c>
      <c r="D151" s="20">
        <f t="shared" si="59"/>
        <v>456.40000000000003</v>
      </c>
      <c r="E151" s="20">
        <f t="shared" si="59"/>
        <v>372</v>
      </c>
      <c r="F151" s="20">
        <f t="shared" si="59"/>
        <v>186</v>
      </c>
      <c r="G151" s="20">
        <f t="shared" si="59"/>
        <v>170</v>
      </c>
      <c r="H151" s="20">
        <f t="shared" si="59"/>
        <v>0</v>
      </c>
      <c r="I151" s="164">
        <f>SUM(C151:G151)</f>
        <v>1754.8</v>
      </c>
      <c r="J151" s="20">
        <f>J146*(19-J147)</f>
        <v>16.833333333333364</v>
      </c>
      <c r="K151" s="20">
        <f>K146*(19-K147)</f>
        <v>137.32258064516131</v>
      </c>
      <c r="L151" s="20">
        <f>L146*(19-L147)</f>
        <v>372.62</v>
      </c>
      <c r="M151" s="20">
        <f>M146*(19-M147)</f>
        <v>492.3</v>
      </c>
      <c r="N151" s="164">
        <f>SUM(J151:M151)</f>
        <v>1019.0759139784948</v>
      </c>
      <c r="O151" s="165">
        <f>O146*(19-O147)</f>
        <v>2773.8759139784943</v>
      </c>
      <c r="P151" s="166">
        <f>P146*(19-P147)</f>
        <v>2773.8759139784947</v>
      </c>
    </row>
    <row r="152" spans="2:16" ht="15.75" thickBot="1">
      <c r="B152" s="24"/>
      <c r="C152" s="25"/>
      <c r="D152" s="25"/>
      <c r="E152" s="25"/>
      <c r="F152" s="25"/>
      <c r="G152" s="25"/>
      <c r="H152" s="25"/>
      <c r="I152" s="26"/>
      <c r="J152" s="25"/>
      <c r="K152" s="25"/>
      <c r="L152" s="25"/>
      <c r="M152" s="25"/>
      <c r="N152" s="26"/>
      <c r="O152" s="27"/>
      <c r="P152" s="27"/>
    </row>
    <row r="153" spans="2:16" ht="24" thickBot="1">
      <c r="B153" s="473" t="s">
        <v>284</v>
      </c>
      <c r="C153" s="474"/>
      <c r="D153" s="474"/>
      <c r="E153" s="474"/>
      <c r="F153" s="474"/>
      <c r="G153" s="474"/>
      <c r="H153" s="474"/>
      <c r="I153" s="474"/>
      <c r="J153" s="474"/>
      <c r="K153" s="474"/>
      <c r="L153" s="470" t="s">
        <v>145</v>
      </c>
      <c r="M153" s="471"/>
      <c r="N153" s="471"/>
      <c r="O153" s="471"/>
      <c r="P153" s="472"/>
    </row>
    <row r="154" spans="2:16" ht="15.75">
      <c r="B154" s="465" t="s">
        <v>195</v>
      </c>
      <c r="C154" s="461" t="s">
        <v>196</v>
      </c>
      <c r="D154" s="461" t="s">
        <v>197</v>
      </c>
      <c r="E154" s="461" t="s">
        <v>198</v>
      </c>
      <c r="F154" s="461" t="s">
        <v>199</v>
      </c>
      <c r="G154" s="461" t="s">
        <v>200</v>
      </c>
      <c r="H154" s="461" t="s">
        <v>201</v>
      </c>
      <c r="I154" s="467" t="s">
        <v>202</v>
      </c>
      <c r="J154" s="461" t="s">
        <v>203</v>
      </c>
      <c r="K154" s="461" t="s">
        <v>204</v>
      </c>
      <c r="L154" s="461" t="s">
        <v>205</v>
      </c>
      <c r="M154" s="461" t="s">
        <v>206</v>
      </c>
      <c r="N154" s="467" t="s">
        <v>207</v>
      </c>
      <c r="O154" s="456" t="s">
        <v>208</v>
      </c>
      <c r="P154" s="457"/>
    </row>
    <row r="155" spans="2:16" ht="16.5" thickBot="1">
      <c r="B155" s="466"/>
      <c r="C155" s="462"/>
      <c r="D155" s="462"/>
      <c r="E155" s="462"/>
      <c r="F155" s="462"/>
      <c r="G155" s="462"/>
      <c r="H155" s="462"/>
      <c r="I155" s="462"/>
      <c r="J155" s="462"/>
      <c r="K155" s="462"/>
      <c r="L155" s="462"/>
      <c r="M155" s="462"/>
      <c r="N155" s="462"/>
      <c r="O155" s="145" t="s">
        <v>209</v>
      </c>
      <c r="P155" s="30" t="s">
        <v>210</v>
      </c>
    </row>
    <row r="156" spans="2:16">
      <c r="B156" s="148" t="s">
        <v>211</v>
      </c>
      <c r="C156" s="146">
        <v>31</v>
      </c>
      <c r="D156" s="8">
        <v>31</v>
      </c>
      <c r="E156" s="8">
        <v>31</v>
      </c>
      <c r="F156" s="8">
        <v>23</v>
      </c>
      <c r="G156" s="8">
        <v>9</v>
      </c>
      <c r="H156" s="8">
        <v>5</v>
      </c>
      <c r="I156" s="168">
        <f>SUM(C156:G156)</f>
        <v>125</v>
      </c>
      <c r="J156" s="8"/>
      <c r="K156" s="8"/>
      <c r="L156" s="8"/>
      <c r="M156" s="8"/>
      <c r="N156" s="168">
        <f>SUM(J156:M156)</f>
        <v>0</v>
      </c>
      <c r="O156" s="167">
        <f>SUM(C156:H156,J156:M156)</f>
        <v>130</v>
      </c>
      <c r="P156" s="169">
        <f>I156+N156</f>
        <v>125</v>
      </c>
    </row>
    <row r="157" spans="2:16" ht="19.5">
      <c r="B157" s="149" t="s">
        <v>485</v>
      </c>
      <c r="C157" s="147">
        <v>2.6193548387096777</v>
      </c>
      <c r="D157" s="10">
        <v>1.1678571428571429</v>
      </c>
      <c r="E157" s="10">
        <v>5.8451612903225794</v>
      </c>
      <c r="F157" s="10">
        <v>9.3999999999999986</v>
      </c>
      <c r="G157" s="10">
        <v>14.35806451612903</v>
      </c>
      <c r="H157" s="10">
        <v>17.759999999999998</v>
      </c>
      <c r="I157" s="153">
        <f>(C156*C157+D156*D157+E156*E157+F156*F157+G156*G157)/I156</f>
        <v>5.1522092165898608</v>
      </c>
      <c r="J157" s="10"/>
      <c r="K157" s="95"/>
      <c r="L157" s="95"/>
      <c r="M157" s="95"/>
      <c r="N157" s="153"/>
      <c r="O157" s="154">
        <f>(C157*C156+D157*D156+E157*E156+F157*F156+G157*G156+H157*H156+J157*J156+K157*K156+L157*L156+M157*M156)/O156</f>
        <v>5.6371242467210196</v>
      </c>
      <c r="P157" s="161">
        <f>(I157*I156+N157*N156)/P156</f>
        <v>5.1522092165898608</v>
      </c>
    </row>
    <row r="158" spans="2:16" ht="19.5">
      <c r="B158" s="149" t="s">
        <v>212</v>
      </c>
      <c r="C158" s="13">
        <f t="shared" ref="C158:H158" si="60">C156*(13-C157)</f>
        <v>321.8</v>
      </c>
      <c r="D158" s="12">
        <f t="shared" si="60"/>
        <v>366.79642857142858</v>
      </c>
      <c r="E158" s="12">
        <f t="shared" si="60"/>
        <v>221.80000000000004</v>
      </c>
      <c r="F158" s="12">
        <f t="shared" si="60"/>
        <v>82.80000000000004</v>
      </c>
      <c r="G158" s="12">
        <f t="shared" si="60"/>
        <v>-12.222580645161269</v>
      </c>
      <c r="H158" s="12">
        <f t="shared" si="60"/>
        <v>-23.79999999999999</v>
      </c>
      <c r="I158" s="155">
        <f>SUM(C158:G158)</f>
        <v>980.97384792626735</v>
      </c>
      <c r="J158" s="12">
        <f>J156*(13-J157)</f>
        <v>0</v>
      </c>
      <c r="K158" s="12">
        <f>K156*(13-K157)</f>
        <v>0</v>
      </c>
      <c r="L158" s="12">
        <f>L156*(13-L157)</f>
        <v>0</v>
      </c>
      <c r="M158" s="12">
        <f>M156*(13-M157)</f>
        <v>0</v>
      </c>
      <c r="N158" s="155">
        <f>SUM(J158:M158)</f>
        <v>0</v>
      </c>
      <c r="O158" s="156">
        <f>O156*(13-O157)</f>
        <v>957.1738479262674</v>
      </c>
      <c r="P158" s="162">
        <f>P156*(13-P157)</f>
        <v>980.97384792626735</v>
      </c>
    </row>
    <row r="159" spans="2:16" ht="19.5">
      <c r="B159" s="149" t="s">
        <v>213</v>
      </c>
      <c r="C159" s="13">
        <f t="shared" ref="C159:H159" si="61">C156*(17-C157)</f>
        <v>445.8</v>
      </c>
      <c r="D159" s="12">
        <f t="shared" si="61"/>
        <v>490.79642857142858</v>
      </c>
      <c r="E159" s="12">
        <f t="shared" si="61"/>
        <v>345.80000000000007</v>
      </c>
      <c r="F159" s="12">
        <f t="shared" si="61"/>
        <v>174.80000000000004</v>
      </c>
      <c r="G159" s="12">
        <f t="shared" si="61"/>
        <v>23.777419354838731</v>
      </c>
      <c r="H159" s="12">
        <f t="shared" si="61"/>
        <v>-3.7999999999999901</v>
      </c>
      <c r="I159" s="155">
        <f>SUM(C159:G159)</f>
        <v>1480.9738479262674</v>
      </c>
      <c r="J159" s="12">
        <f>J156*(17-J157)</f>
        <v>0</v>
      </c>
      <c r="K159" s="12">
        <f>K156*(17-K157)</f>
        <v>0</v>
      </c>
      <c r="L159" s="12">
        <f>L156*(17-L157)</f>
        <v>0</v>
      </c>
      <c r="M159" s="12">
        <f>M156*(17-M157)</f>
        <v>0</v>
      </c>
      <c r="N159" s="155">
        <f>SUM(J159:M159)</f>
        <v>0</v>
      </c>
      <c r="O159" s="156">
        <f>O156*(17-O157)</f>
        <v>1477.1738479262676</v>
      </c>
      <c r="P159" s="162">
        <f>P156*(17-P157)</f>
        <v>1480.9738479262676</v>
      </c>
    </row>
    <row r="160" spans="2:16" ht="19.5">
      <c r="B160" s="149" t="s">
        <v>214</v>
      </c>
      <c r="C160" s="17">
        <f t="shared" ref="C160:H160" si="62">C156*(18-C157)</f>
        <v>476.8</v>
      </c>
      <c r="D160" s="16">
        <f t="shared" si="62"/>
        <v>521.79642857142858</v>
      </c>
      <c r="E160" s="16">
        <f t="shared" si="62"/>
        <v>376.80000000000007</v>
      </c>
      <c r="F160" s="16">
        <f t="shared" si="62"/>
        <v>197.80000000000004</v>
      </c>
      <c r="G160" s="16">
        <f t="shared" si="62"/>
        <v>32.777419354838727</v>
      </c>
      <c r="H160" s="16">
        <f t="shared" si="62"/>
        <v>1.2000000000000099</v>
      </c>
      <c r="I160" s="155">
        <f>SUM(C160:G160)</f>
        <v>1605.9738479262674</v>
      </c>
      <c r="J160" s="16">
        <f>J156*(18-J157)</f>
        <v>0</v>
      </c>
      <c r="K160" s="16">
        <f>K156*(18-K157)</f>
        <v>0</v>
      </c>
      <c r="L160" s="16">
        <f>L156*(18-L157)</f>
        <v>0</v>
      </c>
      <c r="M160" s="16">
        <f>M156*(18-M157)</f>
        <v>0</v>
      </c>
      <c r="N160" s="155">
        <f>SUM(J160:M160)</f>
        <v>0</v>
      </c>
      <c r="O160" s="157">
        <f>O156*(18-O157)</f>
        <v>1607.1738479262676</v>
      </c>
      <c r="P160" s="163">
        <f>P156*(18-P157)</f>
        <v>1605.9738479262676</v>
      </c>
    </row>
    <row r="161" spans="2:16" ht="20.25" thickBot="1">
      <c r="B161" s="350" t="s">
        <v>215</v>
      </c>
      <c r="C161" s="21">
        <f t="shared" ref="C161:H161" si="63">C156*(19-C157)</f>
        <v>507.79999999999995</v>
      </c>
      <c r="D161" s="20">
        <f t="shared" si="63"/>
        <v>552.79642857142858</v>
      </c>
      <c r="E161" s="20">
        <f t="shared" si="63"/>
        <v>407.80000000000007</v>
      </c>
      <c r="F161" s="20">
        <f t="shared" si="63"/>
        <v>220.80000000000004</v>
      </c>
      <c r="G161" s="20">
        <f t="shared" si="63"/>
        <v>41.777419354838727</v>
      </c>
      <c r="H161" s="20">
        <f t="shared" si="63"/>
        <v>6.2000000000000099</v>
      </c>
      <c r="I161" s="164">
        <f>SUM(C161:G161)</f>
        <v>1730.9738479262674</v>
      </c>
      <c r="J161" s="20">
        <f>J156*(19-J157)</f>
        <v>0</v>
      </c>
      <c r="K161" s="20">
        <f>K156*(19-K157)</f>
        <v>0</v>
      </c>
      <c r="L161" s="20">
        <f>L156*(19-L157)</f>
        <v>0</v>
      </c>
      <c r="M161" s="20">
        <f>M156*(19-M157)</f>
        <v>0</v>
      </c>
      <c r="N161" s="164">
        <f>SUM(J161:M161)</f>
        <v>0</v>
      </c>
      <c r="O161" s="165">
        <f>O156*(19-O157)</f>
        <v>1737.1738479262676</v>
      </c>
      <c r="P161" s="166">
        <f>P156*(19-P157)</f>
        <v>1730.9738479262676</v>
      </c>
    </row>
    <row r="162" spans="2:16" ht="15.75" thickBot="1"/>
    <row r="163" spans="2:16" ht="24" thickBot="1">
      <c r="B163" s="463" t="s">
        <v>285</v>
      </c>
      <c r="C163" s="464"/>
      <c r="D163" s="464"/>
      <c r="E163" s="464"/>
      <c r="F163" s="464"/>
      <c r="G163" s="464"/>
      <c r="H163" s="464"/>
      <c r="I163" s="464"/>
      <c r="J163" s="464"/>
      <c r="K163" s="464"/>
      <c r="L163" s="73"/>
      <c r="M163" s="74"/>
      <c r="N163" s="74"/>
      <c r="O163" s="468" t="s">
        <v>253</v>
      </c>
      <c r="P163" s="469"/>
    </row>
    <row r="164" spans="2:16" ht="15.75">
      <c r="B164" s="465" t="s">
        <v>195</v>
      </c>
      <c r="C164" s="461" t="s">
        <v>196</v>
      </c>
      <c r="D164" s="461" t="s">
        <v>197</v>
      </c>
      <c r="E164" s="461" t="s">
        <v>198</v>
      </c>
      <c r="F164" s="461" t="s">
        <v>199</v>
      </c>
      <c r="G164" s="461" t="s">
        <v>200</v>
      </c>
      <c r="H164" s="461" t="s">
        <v>201</v>
      </c>
      <c r="I164" s="467" t="s">
        <v>202</v>
      </c>
      <c r="J164" s="461" t="s">
        <v>203</v>
      </c>
      <c r="K164" s="461" t="s">
        <v>204</v>
      </c>
      <c r="L164" s="461" t="s">
        <v>205</v>
      </c>
      <c r="M164" s="461" t="s">
        <v>206</v>
      </c>
      <c r="N164" s="467" t="s">
        <v>207</v>
      </c>
      <c r="O164" s="456" t="s">
        <v>208</v>
      </c>
      <c r="P164" s="457"/>
    </row>
    <row r="165" spans="2:16" ht="16.5" thickBot="1">
      <c r="B165" s="466"/>
      <c r="C165" s="462"/>
      <c r="D165" s="462"/>
      <c r="E165" s="462"/>
      <c r="F165" s="462"/>
      <c r="G165" s="462"/>
      <c r="H165" s="462"/>
      <c r="I165" s="462"/>
      <c r="J165" s="462"/>
      <c r="K165" s="462"/>
      <c r="L165" s="462"/>
      <c r="M165" s="462"/>
      <c r="N165" s="462"/>
      <c r="O165" s="145" t="s">
        <v>234</v>
      </c>
      <c r="P165" s="30" t="s">
        <v>235</v>
      </c>
    </row>
    <row r="166" spans="2:16">
      <c r="B166" s="148" t="s">
        <v>211</v>
      </c>
      <c r="C166" s="146">
        <v>31</v>
      </c>
      <c r="D166" s="8">
        <v>28</v>
      </c>
      <c r="E166" s="8">
        <v>31</v>
      </c>
      <c r="F166" s="8">
        <v>30</v>
      </c>
      <c r="G166" s="8">
        <v>23</v>
      </c>
      <c r="H166" s="8">
        <v>0</v>
      </c>
      <c r="I166" s="168">
        <f>SUM(C166:H166)</f>
        <v>143</v>
      </c>
      <c r="J166" s="8">
        <v>23</v>
      </c>
      <c r="K166" s="8">
        <v>31</v>
      </c>
      <c r="L166" s="8">
        <v>30</v>
      </c>
      <c r="M166" s="8">
        <v>31</v>
      </c>
      <c r="N166" s="168">
        <f>SUM(J166:M166)</f>
        <v>115</v>
      </c>
      <c r="O166" s="167">
        <f>SUM(C166:H166,J166:M166)</f>
        <v>258</v>
      </c>
      <c r="P166" s="169">
        <f>I166+N166</f>
        <v>258</v>
      </c>
    </row>
    <row r="167" spans="2:16" ht="19.5">
      <c r="B167" s="149" t="s">
        <v>485</v>
      </c>
      <c r="C167" s="147">
        <v>-2.7</v>
      </c>
      <c r="D167" s="10">
        <v>-1.7</v>
      </c>
      <c r="E167" s="10">
        <v>2.2000000000000002</v>
      </c>
      <c r="F167" s="10">
        <v>6.6</v>
      </c>
      <c r="G167" s="10">
        <v>11.8</v>
      </c>
      <c r="H167" s="10">
        <v>0</v>
      </c>
      <c r="I167" s="153">
        <f>(C166*C167+D166*D167+E166*E167+F166*F167+G166*G167)/I166</f>
        <v>2.8412587412587413</v>
      </c>
      <c r="J167" s="10">
        <v>12.2</v>
      </c>
      <c r="K167" s="95">
        <v>7</v>
      </c>
      <c r="L167" s="95">
        <v>1.8</v>
      </c>
      <c r="M167" s="95">
        <v>-1.5</v>
      </c>
      <c r="N167" s="153">
        <f>(J166*J167+K166*K167+L166*L167+M166*M167)/N166</f>
        <v>4.3921739130434778</v>
      </c>
      <c r="O167" s="154">
        <f>(C167*C166+D167*D166+E167*E166+F167*F166+G167*G166+H167*H166+J167*J166+K167*K166+L167*L166+M167*M166)/O166</f>
        <v>3.5325581395348835</v>
      </c>
      <c r="P167" s="161">
        <f>(I167*I166+N167*N166)/P166</f>
        <v>3.5325581395348835</v>
      </c>
    </row>
    <row r="168" spans="2:16" ht="19.5">
      <c r="B168" s="149" t="s">
        <v>212</v>
      </c>
      <c r="C168" s="13">
        <f t="shared" ref="C168:H168" si="64">C166*(13-C167)</f>
        <v>486.7</v>
      </c>
      <c r="D168" s="12">
        <f t="shared" si="64"/>
        <v>411.59999999999997</v>
      </c>
      <c r="E168" s="12">
        <f t="shared" si="64"/>
        <v>334.8</v>
      </c>
      <c r="F168" s="12">
        <f t="shared" si="64"/>
        <v>192</v>
      </c>
      <c r="G168" s="12">
        <f t="shared" si="64"/>
        <v>27.599999999999984</v>
      </c>
      <c r="H168" s="12">
        <f t="shared" si="64"/>
        <v>0</v>
      </c>
      <c r="I168" s="155">
        <f>SUM(C168:G168)</f>
        <v>1452.6999999999998</v>
      </c>
      <c r="J168" s="12">
        <f>J166*(13-J167)</f>
        <v>18.400000000000016</v>
      </c>
      <c r="K168" s="12">
        <f>K166*(13-K167)</f>
        <v>186</v>
      </c>
      <c r="L168" s="12">
        <f>L166*(13-L167)</f>
        <v>336</v>
      </c>
      <c r="M168" s="12">
        <f>M166*(13-M167)</f>
        <v>449.5</v>
      </c>
      <c r="N168" s="155">
        <f>SUM(J168:M168)</f>
        <v>989.9</v>
      </c>
      <c r="O168" s="156">
        <f>O166*(13-O167)</f>
        <v>2442.6000000000004</v>
      </c>
      <c r="P168" s="162">
        <f>P166*(13-P167)</f>
        <v>2442.6000000000004</v>
      </c>
    </row>
    <row r="169" spans="2:16" ht="19.5">
      <c r="B169" s="149" t="s">
        <v>213</v>
      </c>
      <c r="C169" s="13">
        <f t="shared" ref="C169:H169" si="65">C166*(17-C167)</f>
        <v>610.69999999999993</v>
      </c>
      <c r="D169" s="12">
        <f t="shared" si="65"/>
        <v>523.6</v>
      </c>
      <c r="E169" s="12">
        <f t="shared" si="65"/>
        <v>458.8</v>
      </c>
      <c r="F169" s="12">
        <f t="shared" si="65"/>
        <v>312</v>
      </c>
      <c r="G169" s="12">
        <f t="shared" si="65"/>
        <v>119.59999999999998</v>
      </c>
      <c r="H169" s="12">
        <f t="shared" si="65"/>
        <v>0</v>
      </c>
      <c r="I169" s="155">
        <f>SUM(C169:G169)</f>
        <v>2024.6999999999998</v>
      </c>
      <c r="J169" s="12">
        <f>J166*(17-J167)</f>
        <v>110.40000000000002</v>
      </c>
      <c r="K169" s="12">
        <f>K166*(17-K167)</f>
        <v>310</v>
      </c>
      <c r="L169" s="12">
        <f>L166*(17-L167)</f>
        <v>456</v>
      </c>
      <c r="M169" s="12">
        <f>M166*(17-M167)</f>
        <v>573.5</v>
      </c>
      <c r="N169" s="155">
        <f>SUM(J169:M169)</f>
        <v>1449.9</v>
      </c>
      <c r="O169" s="156">
        <f>O166*(17-O167)</f>
        <v>3474.6000000000004</v>
      </c>
      <c r="P169" s="162">
        <f>P166*(17-P167)</f>
        <v>3474.6000000000004</v>
      </c>
    </row>
    <row r="170" spans="2:16" ht="19.5">
      <c r="B170" s="149" t="s">
        <v>214</v>
      </c>
      <c r="C170" s="17">
        <f t="shared" ref="C170:H170" si="66">C166*(18-C167)</f>
        <v>641.69999999999993</v>
      </c>
      <c r="D170" s="16">
        <f t="shared" si="66"/>
        <v>551.6</v>
      </c>
      <c r="E170" s="16">
        <f t="shared" si="66"/>
        <v>489.8</v>
      </c>
      <c r="F170" s="16">
        <f t="shared" si="66"/>
        <v>342</v>
      </c>
      <c r="G170" s="16">
        <f t="shared" si="66"/>
        <v>142.6</v>
      </c>
      <c r="H170" s="16">
        <f t="shared" si="66"/>
        <v>0</v>
      </c>
      <c r="I170" s="155">
        <f>SUM(C170:G170)</f>
        <v>2167.6999999999998</v>
      </c>
      <c r="J170" s="16">
        <f>J166*(18-J167)</f>
        <v>133.4</v>
      </c>
      <c r="K170" s="16">
        <f>K166*(18-K167)</f>
        <v>341</v>
      </c>
      <c r="L170" s="16">
        <f>L166*(18-L167)</f>
        <v>486</v>
      </c>
      <c r="M170" s="16">
        <f>M166*(18-M167)</f>
        <v>604.5</v>
      </c>
      <c r="N170" s="155">
        <f>SUM(J170:M170)</f>
        <v>1564.9</v>
      </c>
      <c r="O170" s="157">
        <f>O166*(18-O167)</f>
        <v>3732.6000000000004</v>
      </c>
      <c r="P170" s="163">
        <f>P166*(18-P167)</f>
        <v>3732.6000000000004</v>
      </c>
    </row>
    <row r="171" spans="2:16" ht="20.25" thickBot="1">
      <c r="B171" s="350" t="s">
        <v>215</v>
      </c>
      <c r="C171" s="21">
        <f t="shared" ref="C171:H171" si="67">C166*(19-C167)</f>
        <v>672.69999999999993</v>
      </c>
      <c r="D171" s="20">
        <f t="shared" si="67"/>
        <v>579.6</v>
      </c>
      <c r="E171" s="20">
        <f t="shared" si="67"/>
        <v>520.80000000000007</v>
      </c>
      <c r="F171" s="20">
        <f t="shared" si="67"/>
        <v>372</v>
      </c>
      <c r="G171" s="20">
        <f t="shared" si="67"/>
        <v>165.6</v>
      </c>
      <c r="H171" s="20">
        <f t="shared" si="67"/>
        <v>0</v>
      </c>
      <c r="I171" s="164">
        <f>SUM(C171:G171)</f>
        <v>2310.6999999999998</v>
      </c>
      <c r="J171" s="20">
        <f>J166*(19-J167)</f>
        <v>156.4</v>
      </c>
      <c r="K171" s="20">
        <f>K166*(19-K167)</f>
        <v>372</v>
      </c>
      <c r="L171" s="20">
        <f>L166*(19-L167)</f>
        <v>516</v>
      </c>
      <c r="M171" s="20">
        <f>M166*(19-M167)</f>
        <v>635.5</v>
      </c>
      <c r="N171" s="164">
        <f>SUM(J171:M171)</f>
        <v>1679.9</v>
      </c>
      <c r="O171" s="165">
        <f>O166*(19-O167)</f>
        <v>3990.6000000000004</v>
      </c>
      <c r="P171" s="166">
        <f>P166*(19-P167)</f>
        <v>3990.6000000000004</v>
      </c>
    </row>
    <row r="172" spans="2:16" ht="15.75" thickBot="1">
      <c r="J172" s="28"/>
    </row>
    <row r="173" spans="2:16" ht="24" thickBot="1">
      <c r="B173" s="170" t="s">
        <v>236</v>
      </c>
      <c r="C173" s="458" t="s">
        <v>237</v>
      </c>
      <c r="D173" s="458"/>
      <c r="E173" s="458"/>
      <c r="F173" s="458"/>
      <c r="G173" s="458"/>
      <c r="H173" s="458"/>
      <c r="I173" s="458"/>
      <c r="J173" s="458"/>
      <c r="K173" s="458"/>
      <c r="L173" s="458"/>
      <c r="M173" s="459"/>
      <c r="N173" s="459"/>
      <c r="O173" s="459"/>
      <c r="P173" s="460"/>
    </row>
    <row r="174" spans="2:16" ht="15.75">
      <c r="B174" s="465" t="s">
        <v>195</v>
      </c>
      <c r="C174" s="461" t="s">
        <v>196</v>
      </c>
      <c r="D174" s="461" t="s">
        <v>197</v>
      </c>
      <c r="E174" s="461" t="s">
        <v>198</v>
      </c>
      <c r="F174" s="461" t="s">
        <v>199</v>
      </c>
      <c r="G174" s="461" t="s">
        <v>200</v>
      </c>
      <c r="H174" s="461" t="s">
        <v>201</v>
      </c>
      <c r="I174" s="467" t="s">
        <v>202</v>
      </c>
      <c r="J174" s="461" t="s">
        <v>203</v>
      </c>
      <c r="K174" s="461" t="s">
        <v>204</v>
      </c>
      <c r="L174" s="461" t="s">
        <v>205</v>
      </c>
      <c r="M174" s="461" t="s">
        <v>206</v>
      </c>
      <c r="N174" s="467" t="s">
        <v>207</v>
      </c>
      <c r="O174" s="456" t="s">
        <v>208</v>
      </c>
      <c r="P174" s="457"/>
    </row>
    <row r="175" spans="2:16" ht="16.5" thickBot="1">
      <c r="B175" s="466"/>
      <c r="C175" s="462"/>
      <c r="D175" s="462"/>
      <c r="E175" s="462"/>
      <c r="F175" s="462"/>
      <c r="G175" s="462"/>
      <c r="H175" s="462"/>
      <c r="I175" s="462"/>
      <c r="J175" s="462"/>
      <c r="K175" s="462"/>
      <c r="L175" s="462"/>
      <c r="M175" s="462"/>
      <c r="N175" s="462"/>
      <c r="O175" s="145" t="s">
        <v>234</v>
      </c>
      <c r="P175" s="30" t="s">
        <v>235</v>
      </c>
    </row>
    <row r="176" spans="2:16" ht="15.75">
      <c r="B176" s="174">
        <v>2000</v>
      </c>
      <c r="C176" s="173">
        <f t="shared" ref="C176:P176" si="68">C11/C$171</f>
        <v>0.92478073435409536</v>
      </c>
      <c r="D176" s="172">
        <f t="shared" si="68"/>
        <v>0.79468599033816423</v>
      </c>
      <c r="E176" s="172">
        <f t="shared" si="68"/>
        <v>0.88440860215053729</v>
      </c>
      <c r="F176" s="172">
        <f t="shared" si="68"/>
        <v>0.58951612903225814</v>
      </c>
      <c r="G176" s="172">
        <f t="shared" si="68"/>
        <v>0.1968599033816425</v>
      </c>
      <c r="H176" s="172"/>
      <c r="I176" s="172">
        <f t="shared" si="68"/>
        <v>0.77690743064872103</v>
      </c>
      <c r="J176" s="172">
        <f t="shared" si="68"/>
        <v>0.71867007672634275</v>
      </c>
      <c r="K176" s="172">
        <f t="shared" si="68"/>
        <v>0.51478494623655902</v>
      </c>
      <c r="L176" s="172">
        <f t="shared" si="68"/>
        <v>0.80406976744186043</v>
      </c>
      <c r="M176" s="172">
        <f t="shared" si="68"/>
        <v>0.88512981904012589</v>
      </c>
      <c r="N176" s="172">
        <f t="shared" si="68"/>
        <v>0.76272397166497996</v>
      </c>
      <c r="O176" s="360">
        <f t="shared" si="68"/>
        <v>0.77178870345311468</v>
      </c>
      <c r="P176" s="358">
        <f t="shared" si="68"/>
        <v>0.77093670124793257</v>
      </c>
    </row>
    <row r="177" spans="2:16" ht="15.75">
      <c r="B177" s="175">
        <v>2001</v>
      </c>
      <c r="C177" s="34">
        <f t="shared" ref="C177:P177" si="69">C21/C$171</f>
        <v>0.94707893563252576</v>
      </c>
      <c r="D177" s="33">
        <f t="shared" si="69"/>
        <v>0.87560386473429952</v>
      </c>
      <c r="E177" s="33">
        <f t="shared" si="69"/>
        <v>0.905721966205837</v>
      </c>
      <c r="F177" s="33">
        <f t="shared" si="69"/>
        <v>0.95107526881720428</v>
      </c>
      <c r="G177" s="33">
        <f t="shared" si="69"/>
        <v>0.17210144927536233</v>
      </c>
      <c r="H177" s="33"/>
      <c r="I177" s="33">
        <f t="shared" si="69"/>
        <v>0.86493270437529757</v>
      </c>
      <c r="J177" s="33">
        <f t="shared" si="69"/>
        <v>1.0745098039215686</v>
      </c>
      <c r="K177" s="33">
        <f t="shared" si="69"/>
        <v>0.44296739507457511</v>
      </c>
      <c r="L177" s="33">
        <f t="shared" si="69"/>
        <v>0.90457364341085278</v>
      </c>
      <c r="M177" s="33">
        <f t="shared" si="69"/>
        <v>1.0276947285601887</v>
      </c>
      <c r="N177" s="33">
        <f t="shared" si="69"/>
        <v>0.86475219019053229</v>
      </c>
      <c r="O177" s="171">
        <f t="shared" si="69"/>
        <v>0.88553029727386223</v>
      </c>
      <c r="P177" s="35">
        <f t="shared" si="69"/>
        <v>0.86485671435400069</v>
      </c>
    </row>
    <row r="178" spans="2:16" ht="15.75">
      <c r="B178" s="175">
        <v>2002</v>
      </c>
      <c r="C178" s="34">
        <f t="shared" ref="C178:P178" si="70">C31/C$171</f>
        <v>0.88940092165898632</v>
      </c>
      <c r="D178" s="33">
        <f t="shared" si="70"/>
        <v>0.73913043478260876</v>
      </c>
      <c r="E178" s="33">
        <f t="shared" si="70"/>
        <v>0.86904761904761885</v>
      </c>
      <c r="F178" s="33">
        <f t="shared" si="70"/>
        <v>0.91666666666666663</v>
      </c>
      <c r="G178" s="33">
        <f t="shared" si="70"/>
        <v>0</v>
      </c>
      <c r="H178" s="33"/>
      <c r="I178" s="33">
        <f t="shared" si="70"/>
        <v>0.7877699398450686</v>
      </c>
      <c r="J178" s="33">
        <f t="shared" si="70"/>
        <v>1.1221227621483376</v>
      </c>
      <c r="K178" s="33">
        <f t="shared" si="70"/>
        <v>0.99059139784946237</v>
      </c>
      <c r="L178" s="33">
        <f t="shared" si="70"/>
        <v>0.88372093023255816</v>
      </c>
      <c r="M178" s="33">
        <f t="shared" si="70"/>
        <v>1.0292682926829269</v>
      </c>
      <c r="N178" s="33">
        <f t="shared" si="70"/>
        <v>0.98464194297279595</v>
      </c>
      <c r="O178" s="171">
        <f t="shared" si="70"/>
        <v>0.87064601814263509</v>
      </c>
      <c r="P178" s="35">
        <f t="shared" si="70"/>
        <v>0.87064601814263509</v>
      </c>
    </row>
    <row r="179" spans="2:16">
      <c r="B179" s="175">
        <v>2003</v>
      </c>
      <c r="C179" s="34">
        <f t="shared" ref="C179:P179" si="71">C41/C$171</f>
        <v>0.95852534562212</v>
      </c>
      <c r="D179" s="33">
        <f t="shared" si="71"/>
        <v>1.1111111111111112</v>
      </c>
      <c r="E179" s="33">
        <f t="shared" si="71"/>
        <v>0.86309523809523803</v>
      </c>
      <c r="F179" s="33">
        <f t="shared" si="71"/>
        <v>0.45430107526881719</v>
      </c>
      <c r="G179" s="33">
        <f t="shared" si="71"/>
        <v>0.24456521739130435</v>
      </c>
      <c r="H179" s="33"/>
      <c r="I179" s="33">
        <f t="shared" si="71"/>
        <v>0.84294802440818817</v>
      </c>
      <c r="J179" s="33">
        <f t="shared" si="71"/>
        <v>0.65217391304347838</v>
      </c>
      <c r="K179" s="33">
        <f t="shared" si="71"/>
        <v>1.1666666666666667</v>
      </c>
      <c r="L179" s="33">
        <f t="shared" si="71"/>
        <v>0.84883720930232553</v>
      </c>
      <c r="M179" s="33">
        <f t="shared" si="71"/>
        <v>0.93170731707317078</v>
      </c>
      <c r="N179" s="33">
        <f t="shared" si="71"/>
        <v>0.93225787249241021</v>
      </c>
      <c r="O179" s="33">
        <f t="shared" si="71"/>
        <v>0.88054427905578092</v>
      </c>
      <c r="P179" s="35">
        <f t="shared" si="71"/>
        <v>0.88054427905578092</v>
      </c>
    </row>
    <row r="180" spans="2:16">
      <c r="B180" s="175">
        <v>2004</v>
      </c>
      <c r="C180" s="34">
        <f>C51/C$171</f>
        <v>1</v>
      </c>
      <c r="D180" s="33">
        <f t="shared" ref="D180:P180" si="72">D51/D$171</f>
        <v>0.87060041407867483</v>
      </c>
      <c r="E180" s="33">
        <f t="shared" si="72"/>
        <v>0.93452380952380942</v>
      </c>
      <c r="F180" s="33">
        <f t="shared" si="72"/>
        <v>0.69892473118279574</v>
      </c>
      <c r="G180" s="33">
        <f t="shared" si="72"/>
        <v>0.87862318840579712</v>
      </c>
      <c r="H180" s="33"/>
      <c r="I180" s="33">
        <f t="shared" si="72"/>
        <v>0.89561604708529885</v>
      </c>
      <c r="J180" s="33">
        <f t="shared" si="72"/>
        <v>0.52429667519181589</v>
      </c>
      <c r="K180" s="33">
        <f t="shared" si="72"/>
        <v>0.79166666666666663</v>
      </c>
      <c r="L180" s="33">
        <f t="shared" si="72"/>
        <v>0.88372093023255816</v>
      </c>
      <c r="M180" s="33">
        <f t="shared" si="72"/>
        <v>0.92682926829268297</v>
      </c>
      <c r="N180" s="33">
        <f t="shared" si="72"/>
        <v>0.84618132031668547</v>
      </c>
      <c r="O180" s="33">
        <f t="shared" si="72"/>
        <v>0.89861173758332069</v>
      </c>
      <c r="P180" s="35">
        <f t="shared" si="72"/>
        <v>0.874805793614995</v>
      </c>
    </row>
    <row r="181" spans="2:16">
      <c r="B181" s="175">
        <f>B180+1</f>
        <v>2005</v>
      </c>
      <c r="C181" s="34">
        <f>C61/C$171</f>
        <v>0.83410138248847943</v>
      </c>
      <c r="D181" s="33">
        <f t="shared" ref="D181:P181" si="73">D61/D$171</f>
        <v>1.0821256038647342</v>
      </c>
      <c r="E181" s="33">
        <f t="shared" si="73"/>
        <v>1.0119047619047619</v>
      </c>
      <c r="F181" s="33">
        <f t="shared" si="73"/>
        <v>0.717741935483871</v>
      </c>
      <c r="G181" s="33">
        <f t="shared" si="73"/>
        <v>0.84239130434782616</v>
      </c>
      <c r="H181" s="33"/>
      <c r="I181" s="33">
        <f t="shared" si="73"/>
        <v>0.91824988098844518</v>
      </c>
      <c r="J181" s="33">
        <f t="shared" si="73"/>
        <v>0.49232736572890023</v>
      </c>
      <c r="K181" s="33">
        <f t="shared" si="73"/>
        <v>0.75833333333333319</v>
      </c>
      <c r="L181" s="33">
        <f t="shared" si="73"/>
        <v>0.95348837209302317</v>
      </c>
      <c r="M181" s="33">
        <f t="shared" si="73"/>
        <v>0.9463414634146341</v>
      </c>
      <c r="N181" s="33">
        <f t="shared" si="73"/>
        <v>0.86463479969045776</v>
      </c>
      <c r="O181" s="33">
        <f t="shared" si="73"/>
        <v>0.90582869743898142</v>
      </c>
      <c r="P181" s="35">
        <f t="shared" si="73"/>
        <v>0.89567984764195852</v>
      </c>
    </row>
    <row r="182" spans="2:16">
      <c r="B182" s="175">
        <f t="shared" ref="B182:B189" si="74">B181+1</f>
        <v>2006</v>
      </c>
      <c r="C182" s="34">
        <f>C71/C$171</f>
        <v>1.1198156682027651</v>
      </c>
      <c r="D182" s="33">
        <f t="shared" ref="D182:P182" si="75">D71/D$171</f>
        <v>1.0193236714975846</v>
      </c>
      <c r="E182" s="33">
        <f t="shared" si="75"/>
        <v>1.0654761904761902</v>
      </c>
      <c r="F182" s="33">
        <f t="shared" si="75"/>
        <v>0.73252688172043012</v>
      </c>
      <c r="G182" s="33">
        <f t="shared" si="75"/>
        <v>0.29347826086956519</v>
      </c>
      <c r="H182" s="33"/>
      <c r="I182" s="33">
        <f t="shared" si="75"/>
        <v>0.96079110226338338</v>
      </c>
      <c r="J182" s="33">
        <f t="shared" si="75"/>
        <v>0</v>
      </c>
      <c r="K182" s="33">
        <f t="shared" si="75"/>
        <v>0.68333333333333335</v>
      </c>
      <c r="L182" s="33">
        <f t="shared" si="75"/>
        <v>0.7558139534883721</v>
      </c>
      <c r="M182" s="33">
        <f t="shared" si="75"/>
        <v>0.76585365853658538</v>
      </c>
      <c r="N182" s="33">
        <f t="shared" si="75"/>
        <v>0.67319483302577532</v>
      </c>
      <c r="O182" s="33">
        <f t="shared" si="75"/>
        <v>0.85099984964666964</v>
      </c>
      <c r="P182" s="35">
        <f t="shared" si="75"/>
        <v>0.83972334987219954</v>
      </c>
    </row>
    <row r="183" spans="2:16">
      <c r="B183" s="175">
        <f t="shared" si="74"/>
        <v>2007</v>
      </c>
      <c r="C183" s="34">
        <f>C81/C$171</f>
        <v>0.6820276497695853</v>
      </c>
      <c r="D183" s="33">
        <f t="shared" ref="D183:P183" si="76">D81/D$171</f>
        <v>0.72946859903381644</v>
      </c>
      <c r="E183" s="33">
        <f t="shared" si="76"/>
        <v>0.77976190476190455</v>
      </c>
      <c r="F183" s="33">
        <f t="shared" si="76"/>
        <v>0.46774193548387094</v>
      </c>
      <c r="G183" s="33">
        <f t="shared" si="76"/>
        <v>0.39251207729468601</v>
      </c>
      <c r="H183" s="33"/>
      <c r="I183" s="33">
        <f t="shared" si="76"/>
        <v>0.6607088760981521</v>
      </c>
      <c r="J183" s="33">
        <f t="shared" si="76"/>
        <v>0</v>
      </c>
      <c r="K183" s="33">
        <f t="shared" si="76"/>
        <v>0.83870967741935487</v>
      </c>
      <c r="L183" s="33">
        <f t="shared" si="76"/>
        <v>0.98255813953488358</v>
      </c>
      <c r="M183" s="33">
        <f t="shared" si="76"/>
        <v>0.91707317073170747</v>
      </c>
      <c r="N183" s="33">
        <f t="shared" si="76"/>
        <v>0.83445443181141743</v>
      </c>
      <c r="O183" s="33">
        <f t="shared" si="76"/>
        <v>0.73384954643412015</v>
      </c>
      <c r="P183" s="35">
        <f t="shared" si="76"/>
        <v>0.73384954643412015</v>
      </c>
    </row>
    <row r="184" spans="2:16">
      <c r="B184" s="175">
        <f t="shared" si="74"/>
        <v>2008</v>
      </c>
      <c r="C184" s="34">
        <f>C91/C$171</f>
        <v>0.77419354838709697</v>
      </c>
      <c r="D184" s="33">
        <f t="shared" ref="D184:P184" si="77">D91/D$171</f>
        <v>0.7439613526570048</v>
      </c>
      <c r="E184" s="33">
        <f t="shared" si="77"/>
        <v>0.91071428571428559</v>
      </c>
      <c r="F184" s="33">
        <f t="shared" si="77"/>
        <v>0.86290322580645162</v>
      </c>
      <c r="G184" s="33">
        <f t="shared" si="77"/>
        <v>0.39251207729468601</v>
      </c>
      <c r="H184" s="33"/>
      <c r="I184" s="33">
        <f t="shared" si="77"/>
        <v>0.78430778551953961</v>
      </c>
      <c r="J184" s="33">
        <f t="shared" si="77"/>
        <v>1.1508951406649617</v>
      </c>
      <c r="K184" s="33">
        <f t="shared" si="77"/>
        <v>0.86666666666666681</v>
      </c>
      <c r="L184" s="33">
        <f t="shared" si="77"/>
        <v>0.83139534883720934</v>
      </c>
      <c r="M184" s="33">
        <f t="shared" si="77"/>
        <v>0.87804878048780488</v>
      </c>
      <c r="N184" s="33">
        <f t="shared" si="77"/>
        <v>0.88660039288052861</v>
      </c>
      <c r="O184" s="33">
        <f t="shared" si="77"/>
        <v>0.82736931789705803</v>
      </c>
      <c r="P184" s="35">
        <f t="shared" si="77"/>
        <v>0.82736931789705803</v>
      </c>
    </row>
    <row r="185" spans="2:16">
      <c r="B185" s="175">
        <f t="shared" si="74"/>
        <v>2009</v>
      </c>
      <c r="C185" s="34">
        <f>C101/C$171</f>
        <v>1.0414746543778803</v>
      </c>
      <c r="D185" s="33">
        <f t="shared" ref="D185:P185" si="78">D101/D$171</f>
        <v>0.92753623188405798</v>
      </c>
      <c r="E185" s="33">
        <f t="shared" si="78"/>
        <v>0.88690476190476186</v>
      </c>
      <c r="F185" s="33">
        <f t="shared" si="78"/>
        <v>0.30645161290322581</v>
      </c>
      <c r="G185" s="33">
        <f t="shared" si="78"/>
        <v>0.65700483091787454</v>
      </c>
      <c r="H185" s="33"/>
      <c r="I185" s="33">
        <f t="shared" si="78"/>
        <v>0.83217206906997887</v>
      </c>
      <c r="J185" s="33">
        <f t="shared" si="78"/>
        <v>0</v>
      </c>
      <c r="K185" s="33">
        <f t="shared" si="78"/>
        <v>0.84569892473118269</v>
      </c>
      <c r="L185" s="33">
        <f t="shared" si="78"/>
        <v>0.73255813953488369</v>
      </c>
      <c r="M185" s="33">
        <f t="shared" si="78"/>
        <v>0.96585365853658545</v>
      </c>
      <c r="N185" s="33">
        <f t="shared" si="78"/>
        <v>0.77766533722245368</v>
      </c>
      <c r="O185" s="33">
        <f t="shared" si="78"/>
        <v>0.81812258808199256</v>
      </c>
      <c r="P185" s="35">
        <f t="shared" si="78"/>
        <v>0.80922668270435516</v>
      </c>
    </row>
    <row r="186" spans="2:16">
      <c r="B186" s="175">
        <f t="shared" si="74"/>
        <v>2010</v>
      </c>
      <c r="C186" s="34">
        <f>C111/C$171</f>
        <v>1.0829493087557605</v>
      </c>
      <c r="D186" s="33">
        <f t="shared" ref="D186:P186" si="79">D111/D$171</f>
        <v>0.98550724637681142</v>
      </c>
      <c r="E186" s="33">
        <f t="shared" si="79"/>
        <v>0.91071428571428559</v>
      </c>
      <c r="F186" s="33">
        <f t="shared" si="79"/>
        <v>0.739247311827957</v>
      </c>
      <c r="G186" s="33">
        <f t="shared" si="79"/>
        <v>1.0144927536231885</v>
      </c>
      <c r="H186" s="33"/>
      <c r="I186" s="33">
        <f t="shared" si="79"/>
        <v>0.95944951746224094</v>
      </c>
      <c r="J186" s="33">
        <f t="shared" si="79"/>
        <v>1.0102301790281329</v>
      </c>
      <c r="K186" s="33">
        <f t="shared" si="79"/>
        <v>1.0166666666666666</v>
      </c>
      <c r="L186" s="33">
        <f t="shared" si="79"/>
        <v>0.82558139534883723</v>
      </c>
      <c r="M186" s="33">
        <f t="shared" si="79"/>
        <v>1.1756097560975609</v>
      </c>
      <c r="N186" s="33">
        <f t="shared" si="79"/>
        <v>1.0175010417286743</v>
      </c>
      <c r="O186" s="33">
        <f t="shared" si="79"/>
        <v>0.98388713476670175</v>
      </c>
      <c r="P186" s="35">
        <f t="shared" si="79"/>
        <v>0.98388713476670175</v>
      </c>
    </row>
    <row r="187" spans="2:16">
      <c r="B187" s="175">
        <f t="shared" si="74"/>
        <v>2011</v>
      </c>
      <c r="C187" s="34">
        <f>C121/C$171</f>
        <v>0.92165898617511532</v>
      </c>
      <c r="D187" s="33">
        <f t="shared" ref="D187:P187" si="80">D121/D$171</f>
        <v>0.98067632850241537</v>
      </c>
      <c r="E187" s="33">
        <f t="shared" si="80"/>
        <v>0.85119047619047605</v>
      </c>
      <c r="F187" s="33">
        <f t="shared" si="80"/>
        <v>0.65322580645161288</v>
      </c>
      <c r="G187" s="33">
        <f t="shared" si="80"/>
        <v>0.36835748792270534</v>
      </c>
      <c r="H187" s="33"/>
      <c r="I187" s="33">
        <f t="shared" si="80"/>
        <v>0.83771151599082538</v>
      </c>
      <c r="J187" s="33">
        <f t="shared" si="80"/>
        <v>0</v>
      </c>
      <c r="K187" s="33">
        <f t="shared" si="80"/>
        <v>0.83172043010752694</v>
      </c>
      <c r="L187" s="33">
        <f t="shared" si="80"/>
        <v>0.93604651162790709</v>
      </c>
      <c r="M187" s="33">
        <f t="shared" si="80"/>
        <v>0.78536585365853662</v>
      </c>
      <c r="N187" s="33">
        <f t="shared" si="80"/>
        <v>0.76879576165247931</v>
      </c>
      <c r="O187" s="33">
        <f t="shared" si="80"/>
        <v>0.80870044604821334</v>
      </c>
      <c r="P187" s="35">
        <f t="shared" si="80"/>
        <v>0.80870044604821334</v>
      </c>
    </row>
    <row r="188" spans="2:16">
      <c r="B188" s="175">
        <f t="shared" si="74"/>
        <v>2012</v>
      </c>
      <c r="C188" s="34">
        <f>C131/C$171</f>
        <v>0.82949308755760376</v>
      </c>
      <c r="D188" s="33">
        <f t="shared" ref="D188:P188" si="81">D131/D$171</f>
        <v>0.71014492753623182</v>
      </c>
      <c r="E188" s="33">
        <f t="shared" si="81"/>
        <v>0.74999999999999989</v>
      </c>
      <c r="F188" s="33">
        <f t="shared" si="81"/>
        <v>0.80645161290322576</v>
      </c>
      <c r="G188" s="33">
        <f t="shared" si="81"/>
        <v>0.42874396135265702</v>
      </c>
      <c r="H188" s="33"/>
      <c r="I188" s="33">
        <f t="shared" si="81"/>
        <v>0.74921019604448869</v>
      </c>
      <c r="J188" s="33">
        <f t="shared" si="81"/>
        <v>0.42838874680306904</v>
      </c>
      <c r="K188" s="33">
        <f t="shared" si="81"/>
        <v>0.82500000000000007</v>
      </c>
      <c r="L188" s="33">
        <f t="shared" si="81"/>
        <v>0.82558139534883723</v>
      </c>
      <c r="M188" s="33">
        <f t="shared" si="81"/>
        <v>0.88292682926829269</v>
      </c>
      <c r="N188" s="33">
        <f t="shared" si="81"/>
        <v>0.81016727186142024</v>
      </c>
      <c r="O188" s="33">
        <f t="shared" si="81"/>
        <v>0.78238861324111664</v>
      </c>
      <c r="P188" s="35">
        <f t="shared" si="81"/>
        <v>0.77487094672480328</v>
      </c>
    </row>
    <row r="189" spans="2:16">
      <c r="B189" s="175">
        <f t="shared" si="74"/>
        <v>2013</v>
      </c>
      <c r="C189" s="34">
        <f>C141/C$171</f>
        <v>0.82027649769585276</v>
      </c>
      <c r="D189" s="33">
        <f t="shared" ref="D189:P189" si="82">D141/D$171</f>
        <v>0.86956521739130432</v>
      </c>
      <c r="E189" s="33">
        <f t="shared" si="82"/>
        <v>1.0892857142857142</v>
      </c>
      <c r="F189" s="33">
        <f t="shared" si="82"/>
        <v>0.67204301075268813</v>
      </c>
      <c r="G189" s="33">
        <f t="shared" si="82"/>
        <v>1.0778985507246377</v>
      </c>
      <c r="H189" s="33"/>
      <c r="I189" s="33">
        <f t="shared" si="82"/>
        <v>0.88786947678192774</v>
      </c>
      <c r="J189" s="33">
        <f t="shared" si="82"/>
        <v>1.0230179028132993</v>
      </c>
      <c r="K189" s="33">
        <f t="shared" si="82"/>
        <v>0.82500000000000007</v>
      </c>
      <c r="L189" s="33">
        <f t="shared" si="82"/>
        <v>0.85465116279069764</v>
      </c>
      <c r="M189" s="33">
        <f t="shared" si="82"/>
        <v>0.85853658536585364</v>
      </c>
      <c r="N189" s="33">
        <f t="shared" si="82"/>
        <v>0.86523007321864387</v>
      </c>
      <c r="O189" s="33">
        <f t="shared" si="82"/>
        <v>0.89588031874906016</v>
      </c>
      <c r="P189" s="35">
        <f t="shared" si="82"/>
        <v>0.87833909687766254</v>
      </c>
    </row>
    <row r="190" spans="2:16">
      <c r="B190" s="175">
        <f>B189+1</f>
        <v>2014</v>
      </c>
      <c r="C190" s="34">
        <f>C151/C$171</f>
        <v>0.84792626728110609</v>
      </c>
      <c r="D190" s="33">
        <f t="shared" ref="D190:P190" si="83">D151/D$171</f>
        <v>0.7874396135265701</v>
      </c>
      <c r="E190" s="33">
        <f t="shared" si="83"/>
        <v>0.71428571428571419</v>
      </c>
      <c r="F190" s="33">
        <f t="shared" si="83"/>
        <v>0.5</v>
      </c>
      <c r="G190" s="33">
        <f t="shared" si="83"/>
        <v>1.0265700483091789</v>
      </c>
      <c r="H190" s="33"/>
      <c r="I190" s="33">
        <f t="shared" si="83"/>
        <v>0.75942355130479944</v>
      </c>
      <c r="J190" s="33">
        <f t="shared" si="83"/>
        <v>0.10763000852514938</v>
      </c>
      <c r="K190" s="33">
        <f t="shared" si="83"/>
        <v>0.36914672216441213</v>
      </c>
      <c r="L190" s="33">
        <f t="shared" si="83"/>
        <v>0.72213178294573643</v>
      </c>
      <c r="M190" s="33">
        <f t="shared" si="83"/>
        <v>0.77466561762391817</v>
      </c>
      <c r="N190" s="33">
        <f t="shared" si="83"/>
        <v>0.60662891480355663</v>
      </c>
      <c r="O190" s="33">
        <f t="shared" si="83"/>
        <v>0.69510246929747255</v>
      </c>
      <c r="P190" s="35">
        <f t="shared" si="83"/>
        <v>0.69510246929747266</v>
      </c>
    </row>
    <row r="191" spans="2:16" ht="15.75" thickBot="1">
      <c r="B191" s="176">
        <f>B190+1</f>
        <v>2015</v>
      </c>
      <c r="C191" s="37">
        <f>C161/C$171</f>
        <v>0.75486844061245728</v>
      </c>
      <c r="D191" s="36">
        <f t="shared" ref="D191:O191" si="84">D161/D$171</f>
        <v>0.95375505274573591</v>
      </c>
      <c r="E191" s="36">
        <f t="shared" si="84"/>
        <v>0.78302611367127495</v>
      </c>
      <c r="F191" s="36">
        <f t="shared" si="84"/>
        <v>0.59354838709677427</v>
      </c>
      <c r="G191" s="36">
        <f t="shared" si="84"/>
        <v>0.25227910238429185</v>
      </c>
      <c r="H191" s="36"/>
      <c r="I191" s="36">
        <f t="shared" si="84"/>
        <v>0.74911232437195119</v>
      </c>
      <c r="J191" s="36">
        <f t="shared" si="84"/>
        <v>0</v>
      </c>
      <c r="K191" s="36">
        <f t="shared" si="84"/>
        <v>0</v>
      </c>
      <c r="L191" s="36">
        <f t="shared" si="84"/>
        <v>0</v>
      </c>
      <c r="M191" s="36">
        <f t="shared" si="84"/>
        <v>0</v>
      </c>
      <c r="N191" s="36">
        <f t="shared" si="84"/>
        <v>0</v>
      </c>
      <c r="O191" s="36">
        <f t="shared" si="84"/>
        <v>0.43531645565234989</v>
      </c>
      <c r="P191" s="38"/>
    </row>
    <row r="192" spans="2:16" ht="15.75" thickBot="1"/>
    <row r="193" spans="2:16" ht="18.75" thickBot="1">
      <c r="B193" s="181" t="s">
        <v>236</v>
      </c>
      <c r="C193" s="478" t="s">
        <v>16</v>
      </c>
      <c r="D193" s="479"/>
      <c r="E193" s="479"/>
      <c r="F193" s="479"/>
      <c r="G193" s="479"/>
      <c r="H193" s="479"/>
      <c r="I193" s="479"/>
      <c r="J193" s="479"/>
      <c r="K193" s="479"/>
      <c r="L193" s="479"/>
      <c r="M193" s="480"/>
      <c r="N193" s="480"/>
      <c r="O193" s="480"/>
      <c r="P193" s="481"/>
    </row>
    <row r="194" spans="2:16" ht="15.75">
      <c r="B194" s="475" t="s">
        <v>195</v>
      </c>
      <c r="C194" s="456" t="s">
        <v>196</v>
      </c>
      <c r="D194" s="456" t="s">
        <v>197</v>
      </c>
      <c r="E194" s="456" t="s">
        <v>198</v>
      </c>
      <c r="F194" s="456" t="s">
        <v>199</v>
      </c>
      <c r="G194" s="456" t="s">
        <v>200</v>
      </c>
      <c r="H194" s="456" t="s">
        <v>201</v>
      </c>
      <c r="I194" s="467" t="s">
        <v>202</v>
      </c>
      <c r="J194" s="456" t="s">
        <v>203</v>
      </c>
      <c r="K194" s="456" t="s">
        <v>204</v>
      </c>
      <c r="L194" s="456" t="s">
        <v>205</v>
      </c>
      <c r="M194" s="456" t="s">
        <v>206</v>
      </c>
      <c r="N194" s="467" t="s">
        <v>207</v>
      </c>
      <c r="O194" s="456" t="s">
        <v>208</v>
      </c>
      <c r="P194" s="457"/>
    </row>
    <row r="195" spans="2:16" ht="16.5" thickBot="1">
      <c r="B195" s="476"/>
      <c r="C195" s="477"/>
      <c r="D195" s="477"/>
      <c r="E195" s="477"/>
      <c r="F195" s="477"/>
      <c r="G195" s="477"/>
      <c r="H195" s="477"/>
      <c r="I195" s="477"/>
      <c r="J195" s="477"/>
      <c r="K195" s="477"/>
      <c r="L195" s="477"/>
      <c r="M195" s="477"/>
      <c r="N195" s="477"/>
      <c r="O195" s="183" t="s">
        <v>234</v>
      </c>
      <c r="P195" s="30" t="s">
        <v>235</v>
      </c>
    </row>
    <row r="196" spans="2:16">
      <c r="B196" s="174">
        <v>2000</v>
      </c>
      <c r="C196" s="184">
        <f t="shared" ref="C196:P196" si="85">C7/C$167</f>
        <v>0.39545997610513739</v>
      </c>
      <c r="D196" s="182">
        <f t="shared" si="85"/>
        <v>-1.8336713995943204</v>
      </c>
      <c r="E196" s="182">
        <f t="shared" si="85"/>
        <v>1.8826979472140768</v>
      </c>
      <c r="F196" s="182">
        <f t="shared" si="85"/>
        <v>1.2965367965367967</v>
      </c>
      <c r="G196" s="182">
        <f t="shared" si="85"/>
        <v>1.1497175141242939</v>
      </c>
      <c r="H196" s="182"/>
      <c r="I196" s="182">
        <f t="shared" si="85"/>
        <v>1.3326630985703973</v>
      </c>
      <c r="J196" s="182">
        <f t="shared" si="85"/>
        <v>0.98155737704918034</v>
      </c>
      <c r="K196" s="182">
        <f t="shared" si="85"/>
        <v>1.4115646258503405</v>
      </c>
      <c r="L196" s="182">
        <f t="shared" si="85"/>
        <v>2.8722222222222222</v>
      </c>
      <c r="M196" s="182">
        <f t="shared" si="85"/>
        <v>-0.5698924731182794</v>
      </c>
      <c r="N196" s="182">
        <f t="shared" si="85"/>
        <v>1.3491064610362065</v>
      </c>
      <c r="O196" s="182">
        <f t="shared" si="85"/>
        <v>1.3791757010587604</v>
      </c>
      <c r="P196" s="357">
        <f t="shared" si="85"/>
        <v>1.3466004681442472</v>
      </c>
    </row>
    <row r="197" spans="2:16">
      <c r="B197" s="175">
        <v>2001</v>
      </c>
      <c r="C197" s="87">
        <f t="shared" ref="C197:P197" si="86">C17/C$167</f>
        <v>0.57467144563918759</v>
      </c>
      <c r="D197" s="85">
        <f t="shared" si="86"/>
        <v>-0.51470588235294124</v>
      </c>
      <c r="E197" s="85">
        <f t="shared" si="86"/>
        <v>1.7199413489736071</v>
      </c>
      <c r="F197" s="85">
        <f t="shared" si="86"/>
        <v>1.0919191919191922</v>
      </c>
      <c r="G197" s="85">
        <f t="shared" si="86"/>
        <v>1.0063559322033897</v>
      </c>
      <c r="H197" s="85"/>
      <c r="I197" s="85">
        <f t="shared" si="86"/>
        <v>1.0144299857883499</v>
      </c>
      <c r="J197" s="85">
        <f t="shared" si="86"/>
        <v>0.95846994535519137</v>
      </c>
      <c r="K197" s="85">
        <f t="shared" si="86"/>
        <v>1.6907834101382488</v>
      </c>
      <c r="L197" s="85">
        <f t="shared" si="86"/>
        <v>1.2944444444444445</v>
      </c>
      <c r="M197" s="85">
        <f t="shared" si="86"/>
        <v>1.3784946236559141</v>
      </c>
      <c r="N197" s="85">
        <f t="shared" si="86"/>
        <v>1.175907109490367</v>
      </c>
      <c r="O197" s="85">
        <f t="shared" si="86"/>
        <v>1.2277055011364699</v>
      </c>
      <c r="P197" s="88">
        <f t="shared" si="86"/>
        <v>1.1121779214391729</v>
      </c>
    </row>
    <row r="198" spans="2:16">
      <c r="B198" s="175">
        <v>2002</v>
      </c>
      <c r="C198" s="87">
        <f t="shared" ref="C198:P198" si="87">C27/C$167</f>
        <v>0.1111111111111111</v>
      </c>
      <c r="D198" s="85">
        <f t="shared" si="87"/>
        <v>-2.1764705882352944</v>
      </c>
      <c r="E198" s="85">
        <f t="shared" si="87"/>
        <v>2</v>
      </c>
      <c r="F198" s="85">
        <f t="shared" si="87"/>
        <v>1.1565656565656568</v>
      </c>
      <c r="G198" s="85">
        <f t="shared" si="87"/>
        <v>0</v>
      </c>
      <c r="H198" s="85"/>
      <c r="I198" s="85">
        <f t="shared" si="87"/>
        <v>1.3482873902699155</v>
      </c>
      <c r="J198" s="85">
        <f t="shared" si="87"/>
        <v>0.83811475409836067</v>
      </c>
      <c r="K198" s="85">
        <f t="shared" si="87"/>
        <v>1.0161290322580645</v>
      </c>
      <c r="L198" s="85">
        <f t="shared" si="87"/>
        <v>2.1111111111111112</v>
      </c>
      <c r="M198" s="85">
        <f t="shared" si="87"/>
        <v>1.4000000000000001</v>
      </c>
      <c r="N198" s="85">
        <f t="shared" si="87"/>
        <v>0.96336121560087129</v>
      </c>
      <c r="O198" s="85">
        <f t="shared" si="87"/>
        <v>1.1391568863362922</v>
      </c>
      <c r="P198" s="88">
        <f t="shared" si="87"/>
        <v>1.1391568863362922</v>
      </c>
    </row>
    <row r="199" spans="2:16">
      <c r="B199" s="175">
        <v>2003</v>
      </c>
      <c r="C199" s="87">
        <f t="shared" ref="C199:P199" si="88">C37/C$167</f>
        <v>0.66666666666666663</v>
      </c>
      <c r="D199" s="85">
        <f t="shared" si="88"/>
        <v>2.3529411764705883</v>
      </c>
      <c r="E199" s="85">
        <f t="shared" si="88"/>
        <v>2.0454545454545454</v>
      </c>
      <c r="F199" s="85">
        <f t="shared" si="88"/>
        <v>0.31818181818181823</v>
      </c>
      <c r="G199" s="85">
        <f t="shared" si="88"/>
        <v>0.92372881355932202</v>
      </c>
      <c r="H199" s="85"/>
      <c r="I199" s="85">
        <f t="shared" si="88"/>
        <v>0.15821290859440007</v>
      </c>
      <c r="J199" s="85">
        <f t="shared" si="88"/>
        <v>1</v>
      </c>
      <c r="K199" s="85">
        <f t="shared" si="88"/>
        <v>0.7142857142857143</v>
      </c>
      <c r="L199" s="85">
        <f t="shared" si="88"/>
        <v>2.4444444444444446</v>
      </c>
      <c r="M199" s="85">
        <f t="shared" si="88"/>
        <v>6.6666666666666666E-2</v>
      </c>
      <c r="N199" s="85">
        <f t="shared" si="88"/>
        <v>0.99348329284290893</v>
      </c>
      <c r="O199" s="85">
        <f t="shared" si="88"/>
        <v>0.68647136273864395</v>
      </c>
      <c r="P199" s="88">
        <f t="shared" si="88"/>
        <v>0.68647136273864373</v>
      </c>
    </row>
    <row r="200" spans="2:16">
      <c r="B200" s="175">
        <v>2004</v>
      </c>
      <c r="C200" s="87">
        <f t="shared" ref="C200:P200" si="89">C47/C$167</f>
        <v>1</v>
      </c>
      <c r="D200" s="85">
        <f t="shared" si="89"/>
        <v>-0.94117647058823539</v>
      </c>
      <c r="E200" s="85">
        <f t="shared" si="89"/>
        <v>1.4999999999999998</v>
      </c>
      <c r="F200" s="85">
        <f t="shared" si="89"/>
        <v>1.303030303030303</v>
      </c>
      <c r="G200" s="85">
        <f t="shared" si="89"/>
        <v>0.78813559322033899</v>
      </c>
      <c r="H200" s="85"/>
      <c r="I200" s="85">
        <f t="shared" si="89"/>
        <v>1.1270673908836586</v>
      </c>
      <c r="J200" s="85">
        <f t="shared" si="89"/>
        <v>0.88524590163934436</v>
      </c>
      <c r="K200" s="85">
        <f t="shared" si="89"/>
        <v>1.3571428571428572</v>
      </c>
      <c r="L200" s="85">
        <f t="shared" si="89"/>
        <v>2.1111111111111112</v>
      </c>
      <c r="M200" s="85">
        <f t="shared" si="89"/>
        <v>0</v>
      </c>
      <c r="N200" s="85">
        <f t="shared" si="89"/>
        <v>1.1528973101812494</v>
      </c>
      <c r="O200" s="85">
        <f t="shared" si="89"/>
        <v>1.1132932435647069</v>
      </c>
      <c r="P200" s="88">
        <f t="shared" si="89"/>
        <v>1.1371836565167395</v>
      </c>
    </row>
    <row r="201" spans="2:16">
      <c r="B201" s="175">
        <f>B200+1</f>
        <v>2005</v>
      </c>
      <c r="C201" s="87">
        <f t="shared" ref="C201:P201" si="90">C57/C$167</f>
        <v>-0.33333333333333331</v>
      </c>
      <c r="D201" s="85">
        <f t="shared" si="90"/>
        <v>2</v>
      </c>
      <c r="E201" s="85">
        <f t="shared" si="90"/>
        <v>0.90909090909090906</v>
      </c>
      <c r="F201" s="85">
        <f t="shared" si="90"/>
        <v>1.5303030303030303</v>
      </c>
      <c r="G201" s="85">
        <f t="shared" si="90"/>
        <v>0.82203389830508466</v>
      </c>
      <c r="H201" s="85"/>
      <c r="I201" s="85">
        <f t="shared" si="90"/>
        <v>1.1554607524088203</v>
      </c>
      <c r="J201" s="85">
        <f t="shared" si="90"/>
        <v>0.92622950819672145</v>
      </c>
      <c r="K201" s="85">
        <f t="shared" si="90"/>
        <v>1.4142857142857144</v>
      </c>
      <c r="L201" s="85">
        <f t="shared" si="90"/>
        <v>1.4444444444444444</v>
      </c>
      <c r="M201" s="85">
        <f t="shared" si="90"/>
        <v>0.26666666666666666</v>
      </c>
      <c r="N201" s="85">
        <f t="shared" si="90"/>
        <v>1.0837011502284544</v>
      </c>
      <c r="O201" s="85">
        <f t="shared" si="90"/>
        <v>1.150104189903101</v>
      </c>
      <c r="P201" s="88">
        <f t="shared" si="90"/>
        <v>1.1092713116279589</v>
      </c>
    </row>
    <row r="202" spans="2:16">
      <c r="B202" s="175">
        <f t="shared" ref="B202:B210" si="91">B201+1</f>
        <v>2006</v>
      </c>
      <c r="C202" s="87">
        <f t="shared" ref="C202:P202" si="92">C67/C$167</f>
        <v>1.9629629629629628</v>
      </c>
      <c r="D202" s="85">
        <f t="shared" si="92"/>
        <v>1.2352941176470589</v>
      </c>
      <c r="E202" s="85">
        <f t="shared" si="92"/>
        <v>0.5</v>
      </c>
      <c r="F202" s="85">
        <f t="shared" si="92"/>
        <v>1.2272727272727273</v>
      </c>
      <c r="G202" s="85">
        <f t="shared" si="92"/>
        <v>0.92372881355932202</v>
      </c>
      <c r="H202" s="85"/>
      <c r="I202" s="85">
        <f t="shared" si="92"/>
        <v>0.2294990266932182</v>
      </c>
      <c r="J202" s="85">
        <f t="shared" si="92"/>
        <v>0</v>
      </c>
      <c r="K202" s="85">
        <f t="shared" si="92"/>
        <v>1.5428571428571429</v>
      </c>
      <c r="L202" s="85">
        <f t="shared" si="92"/>
        <v>3.333333333333333</v>
      </c>
      <c r="M202" s="85">
        <f t="shared" si="92"/>
        <v>-2.1999999999999997</v>
      </c>
      <c r="N202" s="85">
        <f t="shared" si="92"/>
        <v>1.5271728370619677</v>
      </c>
      <c r="O202" s="85">
        <f t="shared" si="92"/>
        <v>0.96870828828720013</v>
      </c>
      <c r="P202" s="88">
        <f t="shared" si="92"/>
        <v>0.92499698652745965</v>
      </c>
    </row>
    <row r="203" spans="2:16">
      <c r="B203" s="175">
        <f t="shared" si="91"/>
        <v>2007</v>
      </c>
      <c r="C203" s="87">
        <f t="shared" ref="C203:P203" si="93">C77/C$167</f>
        <v>-1.5555555555555556</v>
      </c>
      <c r="D203" s="85">
        <f t="shared" si="93"/>
        <v>-2.2941176470588234</v>
      </c>
      <c r="E203" s="85">
        <f t="shared" si="93"/>
        <v>2.6818181818181817</v>
      </c>
      <c r="F203" s="85">
        <f t="shared" si="93"/>
        <v>1.5606060606060608</v>
      </c>
      <c r="G203" s="85">
        <f t="shared" si="93"/>
        <v>1.0593220338983049</v>
      </c>
      <c r="H203" s="85"/>
      <c r="I203" s="85">
        <f t="shared" si="93"/>
        <v>2.2094080728525722</v>
      </c>
      <c r="J203" s="85">
        <f t="shared" si="93"/>
        <v>0</v>
      </c>
      <c r="K203" s="85">
        <f t="shared" si="93"/>
        <v>1</v>
      </c>
      <c r="L203" s="85">
        <f t="shared" si="93"/>
        <v>1.1666666666666667</v>
      </c>
      <c r="M203" s="85">
        <f t="shared" si="93"/>
        <v>-0.13333333333333333</v>
      </c>
      <c r="N203" s="85">
        <f t="shared" si="93"/>
        <v>0.65738661059492032</v>
      </c>
      <c r="O203" s="85">
        <f t="shared" si="93"/>
        <v>1.3736948729936109</v>
      </c>
      <c r="P203" s="88">
        <f t="shared" si="93"/>
        <v>1.3736948729936107</v>
      </c>
    </row>
    <row r="204" spans="2:16">
      <c r="B204" s="175">
        <f t="shared" si="91"/>
        <v>2008</v>
      </c>
      <c r="C204" s="87">
        <f t="shared" ref="C204:P204" si="94">C87/C$167</f>
        <v>-0.81481481481481488</v>
      </c>
      <c r="D204" s="85">
        <f t="shared" si="94"/>
        <v>-2.1176470588235294</v>
      </c>
      <c r="E204" s="85">
        <f t="shared" si="94"/>
        <v>1.6818181818181817</v>
      </c>
      <c r="F204" s="85">
        <f t="shared" si="94"/>
        <v>1.2575757575757578</v>
      </c>
      <c r="G204" s="85">
        <f t="shared" si="94"/>
        <v>1.0593220338983049</v>
      </c>
      <c r="H204" s="85"/>
      <c r="I204" s="85">
        <f t="shared" si="94"/>
        <v>1.7806300762983016</v>
      </c>
      <c r="J204" s="85">
        <f t="shared" si="94"/>
        <v>0.81967213114754101</v>
      </c>
      <c r="K204" s="85">
        <f t="shared" si="94"/>
        <v>1.2285714285714284</v>
      </c>
      <c r="L204" s="85">
        <f t="shared" si="94"/>
        <v>2.6111111111111112</v>
      </c>
      <c r="M204" s="85">
        <f t="shared" si="94"/>
        <v>-0.66666666666666663</v>
      </c>
      <c r="N204" s="85">
        <f t="shared" si="94"/>
        <v>1.2981693865429758</v>
      </c>
      <c r="O204" s="85">
        <f t="shared" si="94"/>
        <v>1.5163548223874994</v>
      </c>
      <c r="P204" s="88">
        <f t="shared" si="94"/>
        <v>1.5163548223874994</v>
      </c>
    </row>
    <row r="205" spans="2:16">
      <c r="B205" s="175">
        <f t="shared" si="91"/>
        <v>2009</v>
      </c>
      <c r="C205" s="87">
        <f t="shared" ref="C205:P205" si="95">C97/C$167</f>
        <v>1.3333333333333333</v>
      </c>
      <c r="D205" s="85">
        <f t="shared" si="95"/>
        <v>0.11764705882352942</v>
      </c>
      <c r="E205" s="85">
        <f t="shared" si="95"/>
        <v>1.8636363636363633</v>
      </c>
      <c r="F205" s="85">
        <f t="shared" si="95"/>
        <v>1.7272727272727275</v>
      </c>
      <c r="G205" s="85">
        <f t="shared" si="95"/>
        <v>1.0338983050847457</v>
      </c>
      <c r="H205" s="85"/>
      <c r="I205" s="85">
        <f t="shared" si="95"/>
        <v>1.0939744479001186</v>
      </c>
      <c r="J205" s="85">
        <f t="shared" si="95"/>
        <v>0</v>
      </c>
      <c r="K205" s="85">
        <f t="shared" si="95"/>
        <v>0.98571428571428577</v>
      </c>
      <c r="L205" s="85">
        <f t="shared" si="95"/>
        <v>3.5555555555555558</v>
      </c>
      <c r="M205" s="85">
        <f t="shared" si="95"/>
        <v>0.53333333333333333</v>
      </c>
      <c r="N205" s="85">
        <f t="shared" si="95"/>
        <v>0.90704697146576185</v>
      </c>
      <c r="O205" s="85">
        <f t="shared" si="95"/>
        <v>1.0395583949163492</v>
      </c>
      <c r="P205" s="88">
        <f t="shared" si="95"/>
        <v>0.98357028915784672</v>
      </c>
    </row>
    <row r="206" spans="2:16">
      <c r="B206" s="175">
        <f t="shared" si="91"/>
        <v>2010</v>
      </c>
      <c r="C206" s="87">
        <f t="shared" ref="C206:P206" si="96">C107/C$167</f>
        <v>1.6666666666666665</v>
      </c>
      <c r="D206" s="85">
        <f t="shared" si="96"/>
        <v>0.82352941176470584</v>
      </c>
      <c r="E206" s="85">
        <f t="shared" si="96"/>
        <v>1.6818181818181817</v>
      </c>
      <c r="F206" s="85">
        <f t="shared" si="96"/>
        <v>1.2121212121212122</v>
      </c>
      <c r="G206" s="85">
        <f t="shared" si="96"/>
        <v>0.89830508474576265</v>
      </c>
      <c r="H206" s="85"/>
      <c r="I206" s="85">
        <f t="shared" si="96"/>
        <v>0.90726611425602322</v>
      </c>
      <c r="J206" s="85">
        <f t="shared" si="96"/>
        <v>0.9098360655737705</v>
      </c>
      <c r="K206" s="85">
        <f t="shared" si="96"/>
        <v>0.97142857142857142</v>
      </c>
      <c r="L206" s="85">
        <f t="shared" si="96"/>
        <v>2.6666666666666665</v>
      </c>
      <c r="M206" s="85">
        <f t="shared" si="96"/>
        <v>3.4</v>
      </c>
      <c r="N206" s="85">
        <f t="shared" si="96"/>
        <v>0.85114864100461007</v>
      </c>
      <c r="O206" s="85">
        <f t="shared" si="96"/>
        <v>0.87869709722729372</v>
      </c>
      <c r="P206" s="88">
        <f t="shared" si="96"/>
        <v>0.87869709722729372</v>
      </c>
    </row>
    <row r="207" spans="2:16">
      <c r="B207" s="175">
        <f t="shared" si="91"/>
        <v>2011</v>
      </c>
      <c r="C207" s="87">
        <f t="shared" ref="C207:P207" si="97">C117/C$167</f>
        <v>0.37037037037037035</v>
      </c>
      <c r="D207" s="85">
        <f t="shared" si="97"/>
        <v>0.76470588235294124</v>
      </c>
      <c r="E207" s="85">
        <f t="shared" si="97"/>
        <v>2.1363636363636362</v>
      </c>
      <c r="F207" s="85">
        <f t="shared" si="97"/>
        <v>1.6515151515151516</v>
      </c>
      <c r="G207" s="85">
        <f t="shared" si="97"/>
        <v>0.57627118644067787</v>
      </c>
      <c r="H207" s="85"/>
      <c r="I207" s="85">
        <f t="shared" si="97"/>
        <v>1.2369165641151858</v>
      </c>
      <c r="J207" s="85">
        <f t="shared" si="97"/>
        <v>0</v>
      </c>
      <c r="K207" s="85">
        <f t="shared" si="97"/>
        <v>1.0142857142857142</v>
      </c>
      <c r="L207" s="85">
        <f t="shared" si="97"/>
        <v>1.6111111111111109</v>
      </c>
      <c r="M207" s="85">
        <f t="shared" si="97"/>
        <v>-1.9333333333333333</v>
      </c>
      <c r="N207" s="85">
        <f t="shared" si="97"/>
        <v>0.94604004669611352</v>
      </c>
      <c r="O207" s="85">
        <f t="shared" si="97"/>
        <v>1.0692983218850536</v>
      </c>
      <c r="P207" s="88">
        <f t="shared" si="97"/>
        <v>1.0692983218850536</v>
      </c>
    </row>
    <row r="208" spans="2:16">
      <c r="B208" s="175">
        <f t="shared" si="91"/>
        <v>2012</v>
      </c>
      <c r="C208" s="87">
        <f t="shared" ref="C208:P208" si="98">C127/C$167</f>
        <v>-0.37037037037037035</v>
      </c>
      <c r="D208" s="85">
        <f t="shared" si="98"/>
        <v>-2.5294117647058822</v>
      </c>
      <c r="E208" s="85">
        <f t="shared" si="98"/>
        <v>2.9090909090909092</v>
      </c>
      <c r="F208" s="85">
        <f t="shared" si="98"/>
        <v>1.0606060606060606</v>
      </c>
      <c r="G208" s="85">
        <f t="shared" si="98"/>
        <v>1.0084745762711864</v>
      </c>
      <c r="H208" s="85"/>
      <c r="I208" s="85">
        <f t="shared" si="98"/>
        <v>1.8127176962835341</v>
      </c>
      <c r="J208" s="85">
        <f t="shared" si="98"/>
        <v>1.0081967213114755</v>
      </c>
      <c r="K208" s="85">
        <f t="shared" si="98"/>
        <v>1.3</v>
      </c>
      <c r="L208" s="85">
        <f t="shared" si="98"/>
        <v>2.6666666666666665</v>
      </c>
      <c r="M208" s="85">
        <f t="shared" si="98"/>
        <v>-0.6</v>
      </c>
      <c r="N208" s="85">
        <f t="shared" si="98"/>
        <v>1.2879414287988011</v>
      </c>
      <c r="O208" s="85">
        <f t="shared" si="98"/>
        <v>1.5689030896006901</v>
      </c>
      <c r="P208" s="88">
        <f t="shared" si="98"/>
        <v>1.5224019976044985</v>
      </c>
    </row>
    <row r="209" spans="2:16">
      <c r="B209" s="175">
        <f t="shared" si="91"/>
        <v>2013</v>
      </c>
      <c r="C209" s="87">
        <f t="shared" ref="C209:P209" si="99">C137/C$167</f>
        <v>-0.44444444444444442</v>
      </c>
      <c r="D209" s="85">
        <f t="shared" si="99"/>
        <v>-0.58823529411764708</v>
      </c>
      <c r="E209" s="85">
        <f t="shared" si="99"/>
        <v>0.31818181818181812</v>
      </c>
      <c r="F209" s="85">
        <f t="shared" si="99"/>
        <v>0.98484848484848486</v>
      </c>
      <c r="G209" s="85">
        <f t="shared" si="99"/>
        <v>0.88983050847457623</v>
      </c>
      <c r="H209" s="85"/>
      <c r="I209" s="85">
        <f t="shared" si="99"/>
        <v>1.1751591818176692</v>
      </c>
      <c r="J209" s="85">
        <f t="shared" si="99"/>
        <v>0.90163934426229508</v>
      </c>
      <c r="K209" s="85">
        <f t="shared" si="99"/>
        <v>1.3</v>
      </c>
      <c r="L209" s="85">
        <f t="shared" si="99"/>
        <v>2.3888888888888888</v>
      </c>
      <c r="M209" s="85">
        <f t="shared" si="99"/>
        <v>-0.93333333333333324</v>
      </c>
      <c r="N209" s="89">
        <f t="shared" si="99"/>
        <v>1.3711482167604718</v>
      </c>
      <c r="O209" s="85">
        <f t="shared" si="99"/>
        <v>1.3783693765661309</v>
      </c>
      <c r="P209" s="88">
        <f t="shared" si="99"/>
        <v>1.2952993224370593</v>
      </c>
    </row>
    <row r="210" spans="2:16">
      <c r="B210" s="175">
        <f t="shared" si="91"/>
        <v>2014</v>
      </c>
      <c r="C210" s="87">
        <f t="shared" ref="C210:P210" si="100">C147/C$167</f>
        <v>-0.22222222222222221</v>
      </c>
      <c r="D210" s="85">
        <f t="shared" si="100"/>
        <v>-1.5882352941176472</v>
      </c>
      <c r="E210" s="85">
        <f t="shared" si="100"/>
        <v>3.1818181818181817</v>
      </c>
      <c r="F210" s="85">
        <f t="shared" si="100"/>
        <v>1.4696969696969697</v>
      </c>
      <c r="G210" s="85">
        <f t="shared" si="100"/>
        <v>0.88983050847457623</v>
      </c>
      <c r="H210" s="85"/>
      <c r="I210" s="85">
        <f t="shared" si="100"/>
        <v>1.9363032242185578</v>
      </c>
      <c r="J210" s="85">
        <f t="shared" si="100"/>
        <v>1.2814207650273219</v>
      </c>
      <c r="K210" s="85">
        <f t="shared" si="100"/>
        <v>1.6244239631336403</v>
      </c>
      <c r="L210" s="85">
        <f t="shared" si="100"/>
        <v>3.8777777777777773</v>
      </c>
      <c r="M210" s="85">
        <f t="shared" si="100"/>
        <v>-2.0795698924731183</v>
      </c>
      <c r="N210" s="85">
        <f t="shared" si="100"/>
        <v>1.5962190339122857</v>
      </c>
      <c r="O210" s="85">
        <f t="shared" si="100"/>
        <v>1.7262989941033646</v>
      </c>
      <c r="P210" s="88">
        <f t="shared" si="100"/>
        <v>1.7262989941033644</v>
      </c>
    </row>
    <row r="211" spans="2:16" ht="15.75" thickBot="1">
      <c r="B211" s="176">
        <f>B210+1</f>
        <v>2015</v>
      </c>
      <c r="C211" s="93">
        <f>C157/C$167</f>
        <v>-0.97013142174432498</v>
      </c>
      <c r="D211" s="91">
        <f>D157/D$167</f>
        <v>-0.6869747899159665</v>
      </c>
      <c r="E211" s="91">
        <f t="shared" ref="E211:O211" si="101">E157/E$167</f>
        <v>2.6568914956011724</v>
      </c>
      <c r="F211" s="91">
        <f t="shared" si="101"/>
        <v>1.4242424242424241</v>
      </c>
      <c r="G211" s="91">
        <f t="shared" si="101"/>
        <v>1.2167851284855109</v>
      </c>
      <c r="H211" s="91"/>
      <c r="I211" s="91">
        <f t="shared" si="101"/>
        <v>1.8133544621519815</v>
      </c>
      <c r="J211" s="91">
        <f t="shared" si="101"/>
        <v>0</v>
      </c>
      <c r="K211" s="91">
        <f t="shared" si="101"/>
        <v>0</v>
      </c>
      <c r="L211" s="91">
        <f t="shared" si="101"/>
        <v>0</v>
      </c>
      <c r="M211" s="91">
        <f t="shared" si="101"/>
        <v>0</v>
      </c>
      <c r="N211" s="91"/>
      <c r="O211" s="91">
        <f t="shared" si="101"/>
        <v>1.5957626241540741</v>
      </c>
      <c r="P211" s="94"/>
    </row>
  </sheetData>
  <customSheetViews>
    <customSheetView guid="{6DA84043-8308-458F-9378-22AB3DF247A3}" scale="80" showPageBreaks="1" fitToPage="1" printArea="1" view="pageBreakPreview" topLeftCell="A179">
      <selection activeCell="F192" sqref="F192"/>
      <pageMargins left="0.98425196850393704" right="0.98425196850393704" top="0.98425196850393704" bottom="0.98425196850393704" header="0.51181102362204722" footer="0.51181102362204722"/>
      <printOptions horizontalCentered="1" verticalCentered="1"/>
      <pageSetup paperSize="9" scale="15" orientation="portrait" horizontalDpi="300" verticalDpi="300" r:id="rId1"/>
      <headerFooter alignWithMargins="0"/>
    </customSheetView>
  </customSheetViews>
  <mergeCells count="303">
    <mergeCell ref="F4:F5"/>
    <mergeCell ref="G4:G5"/>
    <mergeCell ref="N4:N5"/>
    <mergeCell ref="O4:P4"/>
    <mergeCell ref="L14:L15"/>
    <mergeCell ref="M14:M15"/>
    <mergeCell ref="B3:K3"/>
    <mergeCell ref="L3:P3"/>
    <mergeCell ref="B4:B5"/>
    <mergeCell ref="C4:C5"/>
    <mergeCell ref="D4:D5"/>
    <mergeCell ref="E4:E5"/>
    <mergeCell ref="H4:H5"/>
    <mergeCell ref="I4:I5"/>
    <mergeCell ref="L4:L5"/>
    <mergeCell ref="M4:M5"/>
    <mergeCell ref="J4:J5"/>
    <mergeCell ref="K4:K5"/>
    <mergeCell ref="L13:P13"/>
    <mergeCell ref="N14:N15"/>
    <mergeCell ref="O14:P14"/>
    <mergeCell ref="J14:J15"/>
    <mergeCell ref="K14:K15"/>
    <mergeCell ref="B13:K13"/>
    <mergeCell ref="I14:I15"/>
    <mergeCell ref="H14:H15"/>
    <mergeCell ref="L23:P23"/>
    <mergeCell ref="B24:B25"/>
    <mergeCell ref="C24:C25"/>
    <mergeCell ref="D24:D25"/>
    <mergeCell ref="E24:E25"/>
    <mergeCell ref="F24:F25"/>
    <mergeCell ref="G24:G25"/>
    <mergeCell ref="H24:H25"/>
    <mergeCell ref="I24:I25"/>
    <mergeCell ref="B14:B15"/>
    <mergeCell ref="C14:C15"/>
    <mergeCell ref="D14:D15"/>
    <mergeCell ref="E14:E15"/>
    <mergeCell ref="F14:F15"/>
    <mergeCell ref="G14:G15"/>
    <mergeCell ref="B33:K33"/>
    <mergeCell ref="B23:K23"/>
    <mergeCell ref="J24:J25"/>
    <mergeCell ref="K24:K25"/>
    <mergeCell ref="O24:P24"/>
    <mergeCell ref="L24:L25"/>
    <mergeCell ref="M24:M25"/>
    <mergeCell ref="N24:N25"/>
    <mergeCell ref="L33:P33"/>
    <mergeCell ref="B34:B35"/>
    <mergeCell ref="C34:C35"/>
    <mergeCell ref="D34:D35"/>
    <mergeCell ref="E34:E35"/>
    <mergeCell ref="F34:F35"/>
    <mergeCell ref="O34:P34"/>
    <mergeCell ref="L34:L35"/>
    <mergeCell ref="H34:H35"/>
    <mergeCell ref="I34:I35"/>
    <mergeCell ref="G34:G35"/>
    <mergeCell ref="M34:M35"/>
    <mergeCell ref="N34:N35"/>
    <mergeCell ref="J34:J35"/>
    <mergeCell ref="K34:K35"/>
    <mergeCell ref="B43:K43"/>
    <mergeCell ref="L43:P43"/>
    <mergeCell ref="B44:B45"/>
    <mergeCell ref="C44:C45"/>
    <mergeCell ref="D44:D45"/>
    <mergeCell ref="E44:E45"/>
    <mergeCell ref="F44:F45"/>
    <mergeCell ref="G44:G45"/>
    <mergeCell ref="J44:J45"/>
    <mergeCell ref="K44:K45"/>
    <mergeCell ref="H44:H45"/>
    <mergeCell ref="I44:I45"/>
    <mergeCell ref="L44:L45"/>
    <mergeCell ref="M44:M45"/>
    <mergeCell ref="N44:N45"/>
    <mergeCell ref="L53:P53"/>
    <mergeCell ref="N54:N55"/>
    <mergeCell ref="N64:N65"/>
    <mergeCell ref="O64:P64"/>
    <mergeCell ref="O44:P44"/>
    <mergeCell ref="B53:K53"/>
    <mergeCell ref="B54:B55"/>
    <mergeCell ref="C54:C55"/>
    <mergeCell ref="D54:D55"/>
    <mergeCell ref="E54:E55"/>
    <mergeCell ref="F54:F55"/>
    <mergeCell ref="K54:K55"/>
    <mergeCell ref="I54:I55"/>
    <mergeCell ref="L54:L55"/>
    <mergeCell ref="M54:M55"/>
    <mergeCell ref="B63:K63"/>
    <mergeCell ref="L63:P63"/>
    <mergeCell ref="G54:G55"/>
    <mergeCell ref="H54:H55"/>
    <mergeCell ref="O54:P54"/>
    <mergeCell ref="J54:J55"/>
    <mergeCell ref="E64:E65"/>
    <mergeCell ref="G74:G75"/>
    <mergeCell ref="O84:P84"/>
    <mergeCell ref="B83:K83"/>
    <mergeCell ref="B84:B85"/>
    <mergeCell ref="B64:B65"/>
    <mergeCell ref="C64:C65"/>
    <mergeCell ref="C74:C75"/>
    <mergeCell ref="D74:D75"/>
    <mergeCell ref="E74:E75"/>
    <mergeCell ref="J74:J75"/>
    <mergeCell ref="K74:K75"/>
    <mergeCell ref="C84:C85"/>
    <mergeCell ref="D84:D85"/>
    <mergeCell ref="E84:E85"/>
    <mergeCell ref="F84:F85"/>
    <mergeCell ref="F74:F75"/>
    <mergeCell ref="I74:I75"/>
    <mergeCell ref="J64:J65"/>
    <mergeCell ref="K64:K65"/>
    <mergeCell ref="D64:D65"/>
    <mergeCell ref="B74:B75"/>
    <mergeCell ref="B73:K73"/>
    <mergeCell ref="G84:G85"/>
    <mergeCell ref="N84:N85"/>
    <mergeCell ref="K84:K85"/>
    <mergeCell ref="J84:J85"/>
    <mergeCell ref="H84:H85"/>
    <mergeCell ref="I84:I85"/>
    <mergeCell ref="L84:L85"/>
    <mergeCell ref="M84:M85"/>
    <mergeCell ref="J94:J95"/>
    <mergeCell ref="H94:H95"/>
    <mergeCell ref="I94:I95"/>
    <mergeCell ref="B104:B105"/>
    <mergeCell ref="K94:K95"/>
    <mergeCell ref="F94:F95"/>
    <mergeCell ref="G94:G95"/>
    <mergeCell ref="F104:F105"/>
    <mergeCell ref="G104:G105"/>
    <mergeCell ref="C104:C105"/>
    <mergeCell ref="D104:D105"/>
    <mergeCell ref="B94:B95"/>
    <mergeCell ref="C94:C95"/>
    <mergeCell ref="D94:D95"/>
    <mergeCell ref="E94:E95"/>
    <mergeCell ref="H114:H115"/>
    <mergeCell ref="K104:K105"/>
    <mergeCell ref="L104:L105"/>
    <mergeCell ref="M104:M105"/>
    <mergeCell ref="F64:F65"/>
    <mergeCell ref="G64:G65"/>
    <mergeCell ref="H64:H65"/>
    <mergeCell ref="I64:I65"/>
    <mergeCell ref="L103:P103"/>
    <mergeCell ref="N74:N75"/>
    <mergeCell ref="L83:P83"/>
    <mergeCell ref="M74:M75"/>
    <mergeCell ref="O74:P74"/>
    <mergeCell ref="L74:L75"/>
    <mergeCell ref="L64:L65"/>
    <mergeCell ref="M64:M65"/>
    <mergeCell ref="L73:P73"/>
    <mergeCell ref="H74:H75"/>
    <mergeCell ref="B93:K93"/>
    <mergeCell ref="L94:L95"/>
    <mergeCell ref="L93:P93"/>
    <mergeCell ref="M94:M95"/>
    <mergeCell ref="N94:N95"/>
    <mergeCell ref="O94:P94"/>
    <mergeCell ref="N124:N125"/>
    <mergeCell ref="O124:P124"/>
    <mergeCell ref="L124:L125"/>
    <mergeCell ref="I124:I125"/>
    <mergeCell ref="O104:P104"/>
    <mergeCell ref="B103:K103"/>
    <mergeCell ref="O114:P114"/>
    <mergeCell ref="H104:H105"/>
    <mergeCell ref="I104:I105"/>
    <mergeCell ref="J114:J115"/>
    <mergeCell ref="K114:K115"/>
    <mergeCell ref="B113:K113"/>
    <mergeCell ref="I114:I115"/>
    <mergeCell ref="L114:L115"/>
    <mergeCell ref="N104:N105"/>
    <mergeCell ref="B114:B115"/>
    <mergeCell ref="E104:E105"/>
    <mergeCell ref="M114:M115"/>
    <mergeCell ref="N114:N115"/>
    <mergeCell ref="G114:G115"/>
    <mergeCell ref="F114:F115"/>
    <mergeCell ref="C114:C115"/>
    <mergeCell ref="D114:D115"/>
    <mergeCell ref="E114:E115"/>
    <mergeCell ref="C124:C125"/>
    <mergeCell ref="D124:D125"/>
    <mergeCell ref="E124:E125"/>
    <mergeCell ref="J124:J125"/>
    <mergeCell ref="K124:K125"/>
    <mergeCell ref="F124:F125"/>
    <mergeCell ref="G124:G125"/>
    <mergeCell ref="M124:M125"/>
    <mergeCell ref="H124:H125"/>
    <mergeCell ref="K154:K155"/>
    <mergeCell ref="F154:F155"/>
    <mergeCell ref="G154:G155"/>
    <mergeCell ref="L113:P113"/>
    <mergeCell ref="J104:J105"/>
    <mergeCell ref="F144:F145"/>
    <mergeCell ref="L133:P133"/>
    <mergeCell ref="H134:H135"/>
    <mergeCell ref="I134:I135"/>
    <mergeCell ref="F134:F135"/>
    <mergeCell ref="J134:J135"/>
    <mergeCell ref="K134:K135"/>
    <mergeCell ref="B133:K133"/>
    <mergeCell ref="N144:N145"/>
    <mergeCell ref="O144:P144"/>
    <mergeCell ref="G134:G135"/>
    <mergeCell ref="H144:H145"/>
    <mergeCell ref="I144:I145"/>
    <mergeCell ref="G144:G145"/>
    <mergeCell ref="L134:L135"/>
    <mergeCell ref="M134:M135"/>
    <mergeCell ref="B123:K123"/>
    <mergeCell ref="L123:P123"/>
    <mergeCell ref="B124:B125"/>
    <mergeCell ref="B143:K143"/>
    <mergeCell ref="L143:P143"/>
    <mergeCell ref="N134:N135"/>
    <mergeCell ref="O134:P134"/>
    <mergeCell ref="B134:B135"/>
    <mergeCell ref="C134:C135"/>
    <mergeCell ref="D134:D135"/>
    <mergeCell ref="J144:J145"/>
    <mergeCell ref="K144:K145"/>
    <mergeCell ref="L144:L145"/>
    <mergeCell ref="M144:M145"/>
    <mergeCell ref="B144:B145"/>
    <mergeCell ref="C144:C145"/>
    <mergeCell ref="D144:D145"/>
    <mergeCell ref="E144:E145"/>
    <mergeCell ref="E134:E135"/>
    <mergeCell ref="O163:P163"/>
    <mergeCell ref="J154:J155"/>
    <mergeCell ref="B153:K153"/>
    <mergeCell ref="G164:G165"/>
    <mergeCell ref="L164:L165"/>
    <mergeCell ref="I164:I165"/>
    <mergeCell ref="D164:D165"/>
    <mergeCell ref="O154:P154"/>
    <mergeCell ref="J164:J165"/>
    <mergeCell ref="L154:L155"/>
    <mergeCell ref="M154:M155"/>
    <mergeCell ref="H154:H155"/>
    <mergeCell ref="I154:I155"/>
    <mergeCell ref="K164:K165"/>
    <mergeCell ref="B163:K163"/>
    <mergeCell ref="H164:H165"/>
    <mergeCell ref="B164:B165"/>
    <mergeCell ref="C164:C165"/>
    <mergeCell ref="N154:N155"/>
    <mergeCell ref="L153:P153"/>
    <mergeCell ref="B154:B155"/>
    <mergeCell ref="C154:C155"/>
    <mergeCell ref="D154:D155"/>
    <mergeCell ref="E154:E155"/>
    <mergeCell ref="B174:B175"/>
    <mergeCell ref="C174:C175"/>
    <mergeCell ref="D174:D175"/>
    <mergeCell ref="E174:E175"/>
    <mergeCell ref="E164:E165"/>
    <mergeCell ref="F164:F165"/>
    <mergeCell ref="N174:N175"/>
    <mergeCell ref="O174:P174"/>
    <mergeCell ref="F174:F175"/>
    <mergeCell ref="G174:G175"/>
    <mergeCell ref="H174:H175"/>
    <mergeCell ref="I174:I175"/>
    <mergeCell ref="J174:J175"/>
    <mergeCell ref="K174:K175"/>
    <mergeCell ref="M173:P173"/>
    <mergeCell ref="M174:M175"/>
    <mergeCell ref="C173:L173"/>
    <mergeCell ref="L174:L175"/>
    <mergeCell ref="M164:M165"/>
    <mergeCell ref="N164:N165"/>
    <mergeCell ref="O164:P164"/>
    <mergeCell ref="C193:P193"/>
    <mergeCell ref="B194:B195"/>
    <mergeCell ref="C194:C195"/>
    <mergeCell ref="D194:D195"/>
    <mergeCell ref="E194:E195"/>
    <mergeCell ref="F194:F195"/>
    <mergeCell ref="G194:G195"/>
    <mergeCell ref="H194:H195"/>
    <mergeCell ref="I194:I195"/>
    <mergeCell ref="N194:N195"/>
    <mergeCell ref="O194:P194"/>
    <mergeCell ref="J194:J195"/>
    <mergeCell ref="K194:K195"/>
    <mergeCell ref="L194:L195"/>
    <mergeCell ref="M194:M195"/>
  </mergeCells>
  <phoneticPr fontId="26" type="noConversion"/>
  <printOptions horizontalCentered="1" verticalCentered="1"/>
  <pageMargins left="0.98425196850393704" right="0.98425196850393704" top="0.98425196850393704" bottom="0.98425196850393704" header="0.51181102362204722" footer="0.51181102362204722"/>
  <pageSetup paperSize="9" scale="15" orientation="portrait" horizontalDpi="300" verticalDpi="300" r:id="rId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211"/>
  <sheetViews>
    <sheetView zoomScale="70" zoomScaleNormal="70" zoomScaleSheetLayoutView="80" workbookViewId="0">
      <selection activeCell="X20" sqref="X20"/>
    </sheetView>
  </sheetViews>
  <sheetFormatPr defaultColWidth="9.140625" defaultRowHeight="15"/>
  <cols>
    <col min="1" max="1" width="9.140625" style="29"/>
    <col min="2" max="2" width="10.7109375" style="29" customWidth="1"/>
    <col min="3" max="3" width="11.140625" style="29" customWidth="1"/>
    <col min="4" max="7" width="9" style="29" customWidth="1"/>
    <col min="8" max="8" width="10.85546875" style="29" customWidth="1"/>
    <col min="9" max="9" width="9.7109375" style="29" customWidth="1"/>
    <col min="10" max="13" width="9" style="29" customWidth="1"/>
    <col min="14" max="14" width="9.7109375" style="29" customWidth="1"/>
    <col min="15" max="16" width="10.7109375" style="29" customWidth="1"/>
    <col min="17" max="16384" width="9.140625" style="29"/>
  </cols>
  <sheetData>
    <row r="1" spans="2:17" ht="15.95" customHeight="1">
      <c r="B1" s="24"/>
      <c r="C1" s="24"/>
      <c r="D1" s="53"/>
      <c r="E1" s="53"/>
      <c r="F1" s="53"/>
      <c r="G1" s="53"/>
      <c r="H1" s="3"/>
      <c r="I1" s="3"/>
      <c r="J1" s="53"/>
      <c r="K1" s="53"/>
      <c r="L1" s="53"/>
      <c r="M1" s="53"/>
      <c r="N1" s="24"/>
      <c r="O1" s="24"/>
    </row>
    <row r="2" spans="2:17" ht="15.95" customHeight="1" thickBot="1"/>
    <row r="3" spans="2:17" ht="39.950000000000003" customHeight="1" thickBot="1">
      <c r="B3" s="473" t="s">
        <v>286</v>
      </c>
      <c r="C3" s="474"/>
      <c r="D3" s="474"/>
      <c r="E3" s="474"/>
      <c r="F3" s="474"/>
      <c r="G3" s="474"/>
      <c r="H3" s="474"/>
      <c r="I3" s="474"/>
      <c r="J3" s="474"/>
      <c r="K3" s="474"/>
      <c r="L3" s="470" t="s">
        <v>239</v>
      </c>
      <c r="M3" s="471"/>
      <c r="N3" s="471"/>
      <c r="O3" s="471"/>
      <c r="P3" s="472"/>
    </row>
    <row r="4" spans="2:17" ht="20.100000000000001" customHeight="1">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7" ht="20.100000000000001" customHeight="1" thickBot="1">
      <c r="B5" s="466"/>
      <c r="C5" s="462"/>
      <c r="D5" s="462"/>
      <c r="E5" s="462"/>
      <c r="F5" s="462"/>
      <c r="G5" s="462"/>
      <c r="H5" s="462"/>
      <c r="I5" s="462"/>
      <c r="J5" s="462"/>
      <c r="K5" s="462"/>
      <c r="L5" s="462"/>
      <c r="M5" s="462"/>
      <c r="N5" s="462"/>
      <c r="O5" s="145" t="s">
        <v>209</v>
      </c>
      <c r="P5" s="30" t="s">
        <v>210</v>
      </c>
    </row>
    <row r="6" spans="2:17" ht="20.100000000000001" customHeight="1">
      <c r="B6" s="148" t="s">
        <v>211</v>
      </c>
      <c r="C6" s="146">
        <v>31</v>
      </c>
      <c r="D6" s="8">
        <v>29</v>
      </c>
      <c r="E6" s="8">
        <v>31</v>
      </c>
      <c r="F6" s="8">
        <v>21</v>
      </c>
      <c r="G6" s="8">
        <v>6</v>
      </c>
      <c r="H6" s="8">
        <v>2</v>
      </c>
      <c r="I6" s="168">
        <f>SUM(C6:G6)</f>
        <v>118</v>
      </c>
      <c r="J6" s="8">
        <v>15</v>
      </c>
      <c r="K6" s="8">
        <v>24</v>
      </c>
      <c r="L6" s="8">
        <v>30</v>
      </c>
      <c r="M6" s="8">
        <v>31</v>
      </c>
      <c r="N6" s="168">
        <f>SUM(J6:M6)</f>
        <v>100</v>
      </c>
      <c r="O6" s="167">
        <f>SUM(C6:H6,J6:M6)</f>
        <v>220</v>
      </c>
      <c r="P6" s="169">
        <f>I6+N6</f>
        <v>218</v>
      </c>
    </row>
    <row r="7" spans="2:17" ht="20.100000000000001" customHeight="1">
      <c r="B7" s="149" t="s">
        <v>485</v>
      </c>
      <c r="C7" s="147">
        <v>-1.2096774193548385</v>
      </c>
      <c r="D7" s="10">
        <v>3.2827586206896551</v>
      </c>
      <c r="E7" s="10">
        <v>4.6741935483870964</v>
      </c>
      <c r="F7" s="10">
        <v>8.4095238095238098</v>
      </c>
      <c r="G7" s="10">
        <v>11.483333333333334</v>
      </c>
      <c r="H7" s="10">
        <v>16.25</v>
      </c>
      <c r="I7" s="153">
        <f>(C6*C7+D6*D7+E6*E7+F6*F7+G6*G7)/I6</f>
        <v>3.7974576271186442</v>
      </c>
      <c r="J7" s="10">
        <v>12.04</v>
      </c>
      <c r="K7" s="95">
        <v>9.6374999999999993</v>
      </c>
      <c r="L7" s="95">
        <v>4.76</v>
      </c>
      <c r="M7" s="95">
        <v>0.93870967741935496</v>
      </c>
      <c r="N7" s="153">
        <f>(J6*J7+K6*K7+L6*L7+M6*M7)/N6</f>
        <v>5.8379999999999992</v>
      </c>
      <c r="O7" s="154">
        <f>(C7*C6+D7*D6+E7*E6+F7*F6+G7*G6+H7*H6+J7*J6+K7*K6+L7*L6+M7*M6)/O6</f>
        <v>4.8381818181818179</v>
      </c>
      <c r="P7" s="161">
        <f>(I7*I6+N7*N6)/P6</f>
        <v>4.7334862385321106</v>
      </c>
    </row>
    <row r="8" spans="2:17" ht="20.100000000000001" customHeight="1">
      <c r="B8" s="149" t="s">
        <v>212</v>
      </c>
      <c r="C8" s="13">
        <f t="shared" ref="C8:H8" si="0">C6*(13-C7)</f>
        <v>440.5</v>
      </c>
      <c r="D8" s="12">
        <f t="shared" si="0"/>
        <v>281.8</v>
      </c>
      <c r="E8" s="12">
        <f t="shared" si="0"/>
        <v>258.10000000000002</v>
      </c>
      <c r="F8" s="12">
        <f t="shared" si="0"/>
        <v>96.399999999999991</v>
      </c>
      <c r="G8" s="12">
        <f t="shared" si="0"/>
        <v>9.0999999999999943</v>
      </c>
      <c r="H8" s="12">
        <f t="shared" si="0"/>
        <v>-6.5</v>
      </c>
      <c r="I8" s="155">
        <f>SUM(C8:G8)</f>
        <v>1085.8999999999999</v>
      </c>
      <c r="J8" s="12">
        <f>J6*(13-J7)</f>
        <v>14.400000000000013</v>
      </c>
      <c r="K8" s="12">
        <f>K6*(13-K7)</f>
        <v>80.700000000000017</v>
      </c>
      <c r="L8" s="12">
        <f>L6*(13-L7)</f>
        <v>247.20000000000002</v>
      </c>
      <c r="M8" s="12">
        <f>M6*(13-M7)</f>
        <v>373.9</v>
      </c>
      <c r="N8" s="155">
        <f>SUM(J8:M8)</f>
        <v>716.2</v>
      </c>
      <c r="O8" s="156">
        <f>O6*(13-O7)</f>
        <v>1795.6000000000001</v>
      </c>
      <c r="P8" s="162">
        <f>P6*(13-P7)</f>
        <v>1802.1</v>
      </c>
    </row>
    <row r="9" spans="2:17" ht="20.100000000000001" customHeight="1">
      <c r="B9" s="149" t="s">
        <v>213</v>
      </c>
      <c r="C9" s="13">
        <f t="shared" ref="C9:H9" si="1">C6*(17-C7)</f>
        <v>564.5</v>
      </c>
      <c r="D9" s="12">
        <f t="shared" si="1"/>
        <v>397.8</v>
      </c>
      <c r="E9" s="12">
        <f t="shared" si="1"/>
        <v>382.1</v>
      </c>
      <c r="F9" s="12">
        <f t="shared" si="1"/>
        <v>180.4</v>
      </c>
      <c r="G9" s="12">
        <f t="shared" si="1"/>
        <v>33.099999999999994</v>
      </c>
      <c r="H9" s="12">
        <f t="shared" si="1"/>
        <v>1.5</v>
      </c>
      <c r="I9" s="155">
        <f>SUM(C9:G9)</f>
        <v>1557.9</v>
      </c>
      <c r="J9" s="12">
        <f>J6*(17-J7)</f>
        <v>74.400000000000006</v>
      </c>
      <c r="K9" s="12">
        <f>K6*(17-K7)</f>
        <v>176.70000000000002</v>
      </c>
      <c r="L9" s="12">
        <f>L6*(17-L7)</f>
        <v>367.2</v>
      </c>
      <c r="M9" s="12">
        <f>M6*(17-M7)</f>
        <v>497.90000000000003</v>
      </c>
      <c r="N9" s="155">
        <f>SUM(J9:M9)</f>
        <v>1116.2</v>
      </c>
      <c r="O9" s="156">
        <f>O6*(17-O7)</f>
        <v>2675.6</v>
      </c>
      <c r="P9" s="162">
        <f>P6*(17-P7)</f>
        <v>2674.1</v>
      </c>
    </row>
    <row r="10" spans="2:17" ht="20.100000000000001" customHeight="1">
      <c r="B10" s="149" t="s">
        <v>249</v>
      </c>
      <c r="C10" s="17">
        <f t="shared" ref="C10:H10" si="2">C6*(18-C7)</f>
        <v>595.5</v>
      </c>
      <c r="D10" s="16">
        <f t="shared" si="2"/>
        <v>426.8</v>
      </c>
      <c r="E10" s="16">
        <f t="shared" si="2"/>
        <v>413.1</v>
      </c>
      <c r="F10" s="16">
        <f t="shared" si="2"/>
        <v>201.4</v>
      </c>
      <c r="G10" s="16">
        <f t="shared" si="2"/>
        <v>39.099999999999994</v>
      </c>
      <c r="H10" s="16">
        <f t="shared" si="2"/>
        <v>3.5</v>
      </c>
      <c r="I10" s="155">
        <f>SUM(C10:G10)</f>
        <v>1675.9</v>
      </c>
      <c r="J10" s="16">
        <f>J6*(18-J7)</f>
        <v>89.4</v>
      </c>
      <c r="K10" s="16">
        <f>K6*(18-K7)</f>
        <v>200.70000000000002</v>
      </c>
      <c r="L10" s="16">
        <f>L6*(18-L7)</f>
        <v>397.2</v>
      </c>
      <c r="M10" s="16">
        <f>M6*(18-M7)</f>
        <v>528.90000000000009</v>
      </c>
      <c r="N10" s="155">
        <f>SUM(J10:M10)</f>
        <v>1216.2</v>
      </c>
      <c r="O10" s="157">
        <f>O6*(18-O7)</f>
        <v>2895.6</v>
      </c>
      <c r="P10" s="163">
        <f>P6*(18-P7)</f>
        <v>2892.1</v>
      </c>
    </row>
    <row r="11" spans="2:17" ht="20.100000000000001" customHeight="1" thickBot="1">
      <c r="B11" s="350" t="s">
        <v>215</v>
      </c>
      <c r="C11" s="21">
        <f t="shared" ref="C11:H11" si="3">C6*(19-C7)</f>
        <v>626.5</v>
      </c>
      <c r="D11" s="20">
        <f t="shared" si="3"/>
        <v>455.8</v>
      </c>
      <c r="E11" s="20">
        <f t="shared" si="3"/>
        <v>444.1</v>
      </c>
      <c r="F11" s="20">
        <f t="shared" si="3"/>
        <v>222.4</v>
      </c>
      <c r="G11" s="20">
        <f t="shared" si="3"/>
        <v>45.099999999999994</v>
      </c>
      <c r="H11" s="20">
        <f t="shared" si="3"/>
        <v>5.5</v>
      </c>
      <c r="I11" s="164">
        <f>SUM(C11:G11)</f>
        <v>1793.9</v>
      </c>
      <c r="J11" s="20">
        <f>J6*(19-J7)</f>
        <v>104.4</v>
      </c>
      <c r="K11" s="20">
        <f>K6*(19-K7)</f>
        <v>224.70000000000002</v>
      </c>
      <c r="L11" s="20">
        <f>L6*(19-L7)</f>
        <v>427.2</v>
      </c>
      <c r="M11" s="20">
        <f>M6*(19-M7)</f>
        <v>559.90000000000009</v>
      </c>
      <c r="N11" s="164">
        <f>SUM(J11:M11)</f>
        <v>1316.2</v>
      </c>
      <c r="O11" s="165">
        <f>O6*(19-O7)</f>
        <v>3115.6</v>
      </c>
      <c r="P11" s="166">
        <f>P6*(19-P7)</f>
        <v>3110.1</v>
      </c>
    </row>
    <row r="12" spans="2:17" ht="15.95" customHeight="1" thickBot="1">
      <c r="B12" s="1"/>
      <c r="C12" s="1"/>
      <c r="D12" s="2"/>
      <c r="E12" s="2"/>
      <c r="F12" s="2"/>
      <c r="G12" s="1"/>
      <c r="H12" s="2"/>
      <c r="I12" s="1"/>
      <c r="J12" s="2"/>
      <c r="K12" s="1"/>
      <c r="L12" s="2"/>
      <c r="M12" s="1"/>
      <c r="N12" s="2"/>
      <c r="O12" s="1"/>
      <c r="P12" s="1"/>
    </row>
    <row r="13" spans="2:17" ht="39.950000000000003" customHeight="1" thickBot="1">
      <c r="B13" s="473" t="s">
        <v>286</v>
      </c>
      <c r="C13" s="474"/>
      <c r="D13" s="474"/>
      <c r="E13" s="474"/>
      <c r="F13" s="474"/>
      <c r="G13" s="474"/>
      <c r="H13" s="474"/>
      <c r="I13" s="474"/>
      <c r="J13" s="474"/>
      <c r="K13" s="474"/>
      <c r="L13" s="470" t="s">
        <v>240</v>
      </c>
      <c r="M13" s="471"/>
      <c r="N13" s="471"/>
      <c r="O13" s="471"/>
      <c r="P13" s="472"/>
    </row>
    <row r="14" spans="2:17" ht="20.100000000000001" customHeight="1">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7" ht="20.100000000000001" customHeight="1" thickBot="1">
      <c r="B15" s="466"/>
      <c r="C15" s="462"/>
      <c r="D15" s="462"/>
      <c r="E15" s="462"/>
      <c r="F15" s="462"/>
      <c r="G15" s="462"/>
      <c r="H15" s="462"/>
      <c r="I15" s="462"/>
      <c r="J15" s="462"/>
      <c r="K15" s="462"/>
      <c r="L15" s="462"/>
      <c r="M15" s="462"/>
      <c r="N15" s="462"/>
      <c r="O15" s="145" t="s">
        <v>209</v>
      </c>
      <c r="P15" s="30" t="s">
        <v>210</v>
      </c>
      <c r="Q15" s="24"/>
    </row>
    <row r="16" spans="2:17" ht="20.100000000000001" customHeight="1">
      <c r="B16" s="148" t="s">
        <v>211</v>
      </c>
      <c r="C16" s="146">
        <v>31</v>
      </c>
      <c r="D16" s="8">
        <v>28</v>
      </c>
      <c r="E16" s="8">
        <v>31</v>
      </c>
      <c r="F16" s="8">
        <v>30</v>
      </c>
      <c r="G16" s="8">
        <v>4</v>
      </c>
      <c r="H16" s="8">
        <v>12</v>
      </c>
      <c r="I16" s="168">
        <f>SUM(C16:G16)</f>
        <v>124</v>
      </c>
      <c r="J16" s="8">
        <v>24</v>
      </c>
      <c r="K16" s="8">
        <v>27</v>
      </c>
      <c r="L16" s="8">
        <v>30</v>
      </c>
      <c r="M16" s="8">
        <v>31</v>
      </c>
      <c r="N16" s="168">
        <f>SUM(J16:M16)</f>
        <v>112</v>
      </c>
      <c r="O16" s="167">
        <f>SUM(C16:H16,J16:M16)</f>
        <v>248</v>
      </c>
      <c r="P16" s="169">
        <f>I16+N16</f>
        <v>236</v>
      </c>
      <c r="Q16" s="24"/>
    </row>
    <row r="17" spans="2:17" ht="20.100000000000001" customHeight="1">
      <c r="B17" s="149" t="s">
        <v>485</v>
      </c>
      <c r="C17" s="147">
        <v>-0.8935483870967742</v>
      </c>
      <c r="D17" s="10">
        <v>1.7964285714285713</v>
      </c>
      <c r="E17" s="10">
        <v>4.7967741935483863</v>
      </c>
      <c r="F17" s="10">
        <v>7.0033333333333321</v>
      </c>
      <c r="G17" s="10">
        <v>12.3</v>
      </c>
      <c r="H17" s="10">
        <v>11.95</v>
      </c>
      <c r="I17" s="153">
        <f>(C16*C17+D16*D17+E16*E17+F16*F17+G16*G17)/I16</f>
        <v>3.4725806451612899</v>
      </c>
      <c r="J17" s="10">
        <v>11.26</v>
      </c>
      <c r="K17" s="95">
        <v>11.890322580645162</v>
      </c>
      <c r="L17" s="95">
        <v>2.4333333333333331</v>
      </c>
      <c r="M17" s="95">
        <v>-2.1645161290322581</v>
      </c>
      <c r="N17" s="153">
        <f>(J16*J17+K16*K17+L16*L17+M16*M17)/N16</f>
        <v>5.3319527649769585</v>
      </c>
      <c r="O17" s="154">
        <f>(C17*C16+D17*D16+E17*E16+F17*F16+G17*G16+H17*H16+J17*J16+K17*K16+L17*L16+M17*M16)/O16</f>
        <v>4.7224947970863687</v>
      </c>
      <c r="P17" s="161">
        <f>(I17*I16+N17*N16)/P16</f>
        <v>4.3549945325314381</v>
      </c>
      <c r="Q17" s="24"/>
    </row>
    <row r="18" spans="2:17" ht="20.100000000000001" customHeight="1">
      <c r="B18" s="149" t="s">
        <v>212</v>
      </c>
      <c r="C18" s="13">
        <f t="shared" ref="C18:H18" si="4">C16*(13-C17)</f>
        <v>430.70000000000005</v>
      </c>
      <c r="D18" s="12">
        <f t="shared" si="4"/>
        <v>313.70000000000005</v>
      </c>
      <c r="E18" s="12">
        <f t="shared" si="4"/>
        <v>254.3</v>
      </c>
      <c r="F18" s="12">
        <f t="shared" si="4"/>
        <v>179.90000000000003</v>
      </c>
      <c r="G18" s="12">
        <f t="shared" si="4"/>
        <v>2.7999999999999972</v>
      </c>
      <c r="H18" s="12">
        <f t="shared" si="4"/>
        <v>12.600000000000009</v>
      </c>
      <c r="I18" s="155">
        <f>SUM(C18:G18)</f>
        <v>1181.4000000000001</v>
      </c>
      <c r="J18" s="12">
        <f>J16*(13-J17)</f>
        <v>41.760000000000005</v>
      </c>
      <c r="K18" s="12">
        <f>K16*(13-K17)</f>
        <v>29.961290322580638</v>
      </c>
      <c r="L18" s="12">
        <f>L16*(13-L17)</f>
        <v>317</v>
      </c>
      <c r="M18" s="12">
        <f>M16*(13-M17)</f>
        <v>470.09999999999997</v>
      </c>
      <c r="N18" s="155">
        <f>SUM(J18:M18)</f>
        <v>858.82129032258058</v>
      </c>
      <c r="O18" s="156">
        <f>O16*(13-O17)</f>
        <v>2052.8212903225804</v>
      </c>
      <c r="P18" s="162">
        <f>P16*(13-P17)</f>
        <v>2040.2212903225804</v>
      </c>
      <c r="Q18" s="24"/>
    </row>
    <row r="19" spans="2:17" ht="20.100000000000001" customHeight="1">
      <c r="B19" s="149" t="s">
        <v>213</v>
      </c>
      <c r="C19" s="13">
        <f t="shared" ref="C19:H19" si="5">C16*(17-C17)</f>
        <v>554.70000000000005</v>
      </c>
      <c r="D19" s="12">
        <f t="shared" si="5"/>
        <v>425.70000000000005</v>
      </c>
      <c r="E19" s="12">
        <f t="shared" si="5"/>
        <v>378.3</v>
      </c>
      <c r="F19" s="12">
        <f t="shared" si="5"/>
        <v>299.90000000000003</v>
      </c>
      <c r="G19" s="12">
        <f t="shared" si="5"/>
        <v>18.799999999999997</v>
      </c>
      <c r="H19" s="12">
        <f t="shared" si="5"/>
        <v>60.600000000000009</v>
      </c>
      <c r="I19" s="155">
        <f>SUM(C19:G19)</f>
        <v>1677.4</v>
      </c>
      <c r="J19" s="12">
        <f>J16*(17-J17)</f>
        <v>137.76</v>
      </c>
      <c r="K19" s="12">
        <f>K16*(17-K17)</f>
        <v>137.96129032258062</v>
      </c>
      <c r="L19" s="12">
        <f>L16*(17-L17)</f>
        <v>437</v>
      </c>
      <c r="M19" s="12">
        <f>M16*(17-M17)</f>
        <v>594.1</v>
      </c>
      <c r="N19" s="155">
        <f>SUM(J19:M19)</f>
        <v>1306.8212903225808</v>
      </c>
      <c r="O19" s="156">
        <f>O16*(17-O17)</f>
        <v>3044.8212903225804</v>
      </c>
      <c r="P19" s="162">
        <f>P16*(17-P17)</f>
        <v>2984.2212903225804</v>
      </c>
      <c r="Q19" s="24"/>
    </row>
    <row r="20" spans="2:17" ht="20.100000000000001" customHeight="1">
      <c r="B20" s="149" t="s">
        <v>249</v>
      </c>
      <c r="C20" s="17">
        <f t="shared" ref="C20:H20" si="6">C16*(18-C17)</f>
        <v>585.70000000000005</v>
      </c>
      <c r="D20" s="16">
        <f t="shared" si="6"/>
        <v>453.70000000000005</v>
      </c>
      <c r="E20" s="16">
        <f t="shared" si="6"/>
        <v>409.3</v>
      </c>
      <c r="F20" s="16">
        <f t="shared" si="6"/>
        <v>329.90000000000003</v>
      </c>
      <c r="G20" s="16">
        <f t="shared" si="6"/>
        <v>22.799999999999997</v>
      </c>
      <c r="H20" s="16">
        <f t="shared" si="6"/>
        <v>72.600000000000009</v>
      </c>
      <c r="I20" s="155">
        <f>SUM(C20:G20)</f>
        <v>1801.4</v>
      </c>
      <c r="J20" s="16">
        <f>J16*(18-J17)</f>
        <v>161.76</v>
      </c>
      <c r="K20" s="16">
        <f>K16*(18-K17)</f>
        <v>164.96129032258062</v>
      </c>
      <c r="L20" s="16">
        <f>L16*(18-L17)</f>
        <v>467</v>
      </c>
      <c r="M20" s="16">
        <f>M16*(18-M17)</f>
        <v>625.1</v>
      </c>
      <c r="N20" s="155">
        <f>SUM(J20:M20)</f>
        <v>1418.8212903225808</v>
      </c>
      <c r="O20" s="157">
        <f>O16*(18-O17)</f>
        <v>3292.8212903225804</v>
      </c>
      <c r="P20" s="163">
        <f>P16*(18-P17)</f>
        <v>3220.2212903225804</v>
      </c>
      <c r="Q20" s="24"/>
    </row>
    <row r="21" spans="2:17" ht="20.100000000000001" customHeight="1" thickBot="1">
      <c r="B21" s="350" t="s">
        <v>215</v>
      </c>
      <c r="C21" s="21">
        <f t="shared" ref="C21:H21" si="7">C16*(19-C17)</f>
        <v>616.70000000000005</v>
      </c>
      <c r="D21" s="20">
        <f t="shared" si="7"/>
        <v>481.70000000000005</v>
      </c>
      <c r="E21" s="20">
        <f t="shared" si="7"/>
        <v>440.3</v>
      </c>
      <c r="F21" s="20">
        <f t="shared" si="7"/>
        <v>359.90000000000003</v>
      </c>
      <c r="G21" s="20">
        <f t="shared" si="7"/>
        <v>26.799999999999997</v>
      </c>
      <c r="H21" s="20">
        <f t="shared" si="7"/>
        <v>84.600000000000009</v>
      </c>
      <c r="I21" s="164">
        <f>SUM(C21:G21)</f>
        <v>1925.4</v>
      </c>
      <c r="J21" s="20">
        <f>J16*(19-J17)</f>
        <v>185.76</v>
      </c>
      <c r="K21" s="20">
        <f>K16*(19-K17)</f>
        <v>191.96129032258062</v>
      </c>
      <c r="L21" s="20">
        <f>L16*(19-L17)</f>
        <v>497</v>
      </c>
      <c r="M21" s="20">
        <f>M16*(19-M17)</f>
        <v>656.1</v>
      </c>
      <c r="N21" s="164">
        <f>SUM(J21:M21)</f>
        <v>1530.8212903225808</v>
      </c>
      <c r="O21" s="165">
        <f>O16*(19-O17)</f>
        <v>3540.8212903225804</v>
      </c>
      <c r="P21" s="166">
        <f>P16*(19-P17)</f>
        <v>3456.2212903225804</v>
      </c>
      <c r="Q21" s="24"/>
    </row>
    <row r="22" spans="2:17" ht="15.95" customHeight="1" thickBot="1">
      <c r="B22" s="1"/>
      <c r="C22" s="1"/>
      <c r="D22" s="2"/>
      <c r="E22" s="2"/>
      <c r="F22" s="2"/>
      <c r="G22" s="1"/>
      <c r="H22" s="3"/>
      <c r="I22" s="1"/>
      <c r="J22" s="3"/>
      <c r="K22" s="1"/>
      <c r="L22" s="2"/>
      <c r="M22" s="1"/>
      <c r="N22" s="2"/>
      <c r="O22" s="1"/>
      <c r="P22" s="1"/>
    </row>
    <row r="23" spans="2:17" ht="39.6" customHeight="1" thickBot="1">
      <c r="B23" s="473" t="s">
        <v>286</v>
      </c>
      <c r="C23" s="474"/>
      <c r="D23" s="474"/>
      <c r="E23" s="474"/>
      <c r="F23" s="474"/>
      <c r="G23" s="474"/>
      <c r="H23" s="474"/>
      <c r="I23" s="474"/>
      <c r="J23" s="474"/>
      <c r="K23" s="474"/>
      <c r="L23" s="470" t="s">
        <v>218</v>
      </c>
      <c r="M23" s="471"/>
      <c r="N23" s="471"/>
      <c r="O23" s="471"/>
      <c r="P23" s="472"/>
    </row>
    <row r="24" spans="2:17" ht="15.95" customHeight="1">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7" ht="15.95" customHeight="1" thickBot="1">
      <c r="B25" s="466"/>
      <c r="C25" s="462"/>
      <c r="D25" s="462"/>
      <c r="E25" s="462"/>
      <c r="F25" s="462"/>
      <c r="G25" s="462"/>
      <c r="H25" s="462"/>
      <c r="I25" s="462"/>
      <c r="J25" s="462"/>
      <c r="K25" s="462"/>
      <c r="L25" s="462"/>
      <c r="M25" s="462"/>
      <c r="N25" s="462"/>
      <c r="O25" s="145" t="s">
        <v>209</v>
      </c>
      <c r="P25" s="30" t="s">
        <v>210</v>
      </c>
    </row>
    <row r="26" spans="2:17" ht="19.149999999999999" customHeight="1">
      <c r="B26" s="148" t="s">
        <v>211</v>
      </c>
      <c r="C26" s="146">
        <v>31</v>
      </c>
      <c r="D26" s="8">
        <v>28</v>
      </c>
      <c r="E26" s="8">
        <v>31</v>
      </c>
      <c r="F26" s="8">
        <v>30</v>
      </c>
      <c r="G26" s="8">
        <v>0</v>
      </c>
      <c r="H26" s="8">
        <v>0</v>
      </c>
      <c r="I26" s="168">
        <f>SUM(C26:G26)</f>
        <v>120</v>
      </c>
      <c r="J26" s="8">
        <v>20</v>
      </c>
      <c r="K26" s="8">
        <v>31</v>
      </c>
      <c r="L26" s="8">
        <v>30</v>
      </c>
      <c r="M26" s="8">
        <v>31</v>
      </c>
      <c r="N26" s="168">
        <f>SUM(J26:M26)</f>
        <v>112</v>
      </c>
      <c r="O26" s="167">
        <f>SUM(C26:H26,J26:M26)</f>
        <v>232</v>
      </c>
      <c r="P26" s="169">
        <f>I26+N26</f>
        <v>232</v>
      </c>
    </row>
    <row r="27" spans="2:17" ht="19.149999999999999" customHeight="1">
      <c r="B27" s="149" t="s">
        <v>485</v>
      </c>
      <c r="C27" s="147">
        <v>-0.4</v>
      </c>
      <c r="D27" s="10">
        <v>4.4000000000000004</v>
      </c>
      <c r="E27" s="10">
        <v>4.5999999999999996</v>
      </c>
      <c r="F27" s="10">
        <v>7.8166666666666664</v>
      </c>
      <c r="G27" s="10">
        <v>0</v>
      </c>
      <c r="H27" s="10">
        <v>0</v>
      </c>
      <c r="I27" s="153">
        <f>(C26*C27+D26*D27+E26*E27+F26*F27+G26*G27)/I26</f>
        <v>4.065833333333333</v>
      </c>
      <c r="J27" s="10">
        <v>9.6750000000000007</v>
      </c>
      <c r="K27" s="95">
        <v>7.967741935483871</v>
      </c>
      <c r="L27" s="95">
        <v>4.7</v>
      </c>
      <c r="M27" s="95">
        <v>-0.5</v>
      </c>
      <c r="N27" s="153">
        <f>(J26*J27+K26*K27+L26*L27+M26*M27)/N26</f>
        <v>5.0535714285714288</v>
      </c>
      <c r="O27" s="154">
        <f>(C27*C26+D27*D26+E27*E26+F27*F26+G27*G26+H27*H26+J27*J26+K27*K26+L27*L26+M27*M26)/O26</f>
        <v>4.5426724137931043</v>
      </c>
      <c r="P27" s="161">
        <f>(I27*I26+N27*N26)/P26</f>
        <v>4.5426724137931043</v>
      </c>
    </row>
    <row r="28" spans="2:17" ht="19.149999999999999" customHeight="1">
      <c r="B28" s="149" t="s">
        <v>212</v>
      </c>
      <c r="C28" s="13">
        <f t="shared" ref="C28:H28" si="8">C26*(13-C27)</f>
        <v>415.40000000000003</v>
      </c>
      <c r="D28" s="12">
        <f t="shared" si="8"/>
        <v>240.79999999999998</v>
      </c>
      <c r="E28" s="12">
        <f t="shared" si="8"/>
        <v>260.40000000000003</v>
      </c>
      <c r="F28" s="12">
        <f t="shared" si="8"/>
        <v>155.5</v>
      </c>
      <c r="G28" s="12">
        <f t="shared" si="8"/>
        <v>0</v>
      </c>
      <c r="H28" s="12">
        <f t="shared" si="8"/>
        <v>0</v>
      </c>
      <c r="I28" s="155">
        <f>SUM(C28:G28)</f>
        <v>1072.1000000000001</v>
      </c>
      <c r="J28" s="12">
        <f>J26*(13-J27)</f>
        <v>66.499999999999986</v>
      </c>
      <c r="K28" s="12">
        <f>K26*(13-K27)</f>
        <v>156</v>
      </c>
      <c r="L28" s="12">
        <f>L26*(13-L27)</f>
        <v>249.00000000000003</v>
      </c>
      <c r="M28" s="12">
        <f>M26*(13-M27)</f>
        <v>418.5</v>
      </c>
      <c r="N28" s="155">
        <f>SUM(J28:M28)</f>
        <v>890</v>
      </c>
      <c r="O28" s="156">
        <f>O26*(13-O27)</f>
        <v>1962.1</v>
      </c>
      <c r="P28" s="162">
        <f>P26*(13-P27)</f>
        <v>1962.1</v>
      </c>
    </row>
    <row r="29" spans="2:17" ht="19.149999999999999" customHeight="1">
      <c r="B29" s="149" t="s">
        <v>213</v>
      </c>
      <c r="C29" s="13">
        <f t="shared" ref="C29:H29" si="9">C26*(17-C27)</f>
        <v>539.4</v>
      </c>
      <c r="D29" s="12">
        <f t="shared" si="9"/>
        <v>352.8</v>
      </c>
      <c r="E29" s="12">
        <f t="shared" si="9"/>
        <v>384.40000000000003</v>
      </c>
      <c r="F29" s="12">
        <f t="shared" si="9"/>
        <v>275.5</v>
      </c>
      <c r="G29" s="12">
        <f t="shared" si="9"/>
        <v>0</v>
      </c>
      <c r="H29" s="12">
        <f t="shared" si="9"/>
        <v>0</v>
      </c>
      <c r="I29" s="155">
        <f>SUM(C29:G29)</f>
        <v>1552.1000000000001</v>
      </c>
      <c r="J29" s="12">
        <f>J26*(17-J27)</f>
        <v>146.5</v>
      </c>
      <c r="K29" s="12">
        <f>K26*(17-K27)</f>
        <v>280</v>
      </c>
      <c r="L29" s="12">
        <f>L26*(17-L27)</f>
        <v>369</v>
      </c>
      <c r="M29" s="12">
        <f>M26*(17-M27)</f>
        <v>542.5</v>
      </c>
      <c r="N29" s="155">
        <f>SUM(J29:M29)</f>
        <v>1338</v>
      </c>
      <c r="O29" s="156">
        <f>O26*(17-O27)</f>
        <v>2890.1</v>
      </c>
      <c r="P29" s="162">
        <f>P26*(17-P27)</f>
        <v>2890.1</v>
      </c>
    </row>
    <row r="30" spans="2:17" ht="19.149999999999999" customHeight="1">
      <c r="B30" s="149" t="s">
        <v>249</v>
      </c>
      <c r="C30" s="17">
        <f t="shared" ref="C30:H30" si="10">C26*(18-C27)</f>
        <v>570.4</v>
      </c>
      <c r="D30" s="16">
        <f t="shared" si="10"/>
        <v>380.8</v>
      </c>
      <c r="E30" s="16">
        <f t="shared" si="10"/>
        <v>415.40000000000003</v>
      </c>
      <c r="F30" s="16">
        <f t="shared" si="10"/>
        <v>305.5</v>
      </c>
      <c r="G30" s="16">
        <f t="shared" si="10"/>
        <v>0</v>
      </c>
      <c r="H30" s="16">
        <f t="shared" si="10"/>
        <v>0</v>
      </c>
      <c r="I30" s="155">
        <f>SUM(C30:G30)</f>
        <v>1672.1000000000001</v>
      </c>
      <c r="J30" s="16">
        <f>J26*(18-J27)</f>
        <v>166.5</v>
      </c>
      <c r="K30" s="16">
        <f>K26*(18-K27)</f>
        <v>311</v>
      </c>
      <c r="L30" s="16">
        <f>L26*(18-L27)</f>
        <v>399</v>
      </c>
      <c r="M30" s="16">
        <f>M26*(18-M27)</f>
        <v>573.5</v>
      </c>
      <c r="N30" s="155">
        <f>SUM(J30:M30)</f>
        <v>1450</v>
      </c>
      <c r="O30" s="157">
        <f>O26*(18-O27)</f>
        <v>3122.1</v>
      </c>
      <c r="P30" s="163">
        <f>P26*(18-P27)</f>
        <v>3122.1</v>
      </c>
    </row>
    <row r="31" spans="2:17" ht="19.149999999999999" customHeight="1" thickBot="1">
      <c r="B31" s="350" t="s">
        <v>215</v>
      </c>
      <c r="C31" s="21">
        <f t="shared" ref="C31:H31" si="11">C26*(19-C27)</f>
        <v>601.4</v>
      </c>
      <c r="D31" s="20">
        <f t="shared" si="11"/>
        <v>408.8</v>
      </c>
      <c r="E31" s="20">
        <f t="shared" si="11"/>
        <v>446.40000000000003</v>
      </c>
      <c r="F31" s="20">
        <f t="shared" si="11"/>
        <v>335.5</v>
      </c>
      <c r="G31" s="20">
        <f t="shared" si="11"/>
        <v>0</v>
      </c>
      <c r="H31" s="20">
        <f t="shared" si="11"/>
        <v>0</v>
      </c>
      <c r="I31" s="164">
        <f>SUM(C31:G31)</f>
        <v>1792.1000000000001</v>
      </c>
      <c r="J31" s="20">
        <f>J26*(19-J27)</f>
        <v>186.5</v>
      </c>
      <c r="K31" s="20">
        <f>K26*(19-K27)</f>
        <v>342</v>
      </c>
      <c r="L31" s="20">
        <f>L26*(19-L27)</f>
        <v>429</v>
      </c>
      <c r="M31" s="20">
        <f>M26*(19-M27)</f>
        <v>604.5</v>
      </c>
      <c r="N31" s="164">
        <f>SUM(J31:M31)</f>
        <v>1562</v>
      </c>
      <c r="O31" s="165">
        <f>O26*(19-O27)</f>
        <v>3354.1</v>
      </c>
      <c r="P31" s="166">
        <f>P26*(19-P27)</f>
        <v>3354.1</v>
      </c>
    </row>
    <row r="32" spans="2:17" ht="15.95" customHeight="1" thickBot="1">
      <c r="B32" s="1"/>
      <c r="C32" s="1"/>
      <c r="D32" s="2"/>
      <c r="E32" s="2"/>
      <c r="F32" s="2"/>
      <c r="G32" s="1"/>
      <c r="H32" s="3"/>
      <c r="I32" s="1"/>
      <c r="J32" s="3"/>
      <c r="K32" s="1"/>
      <c r="L32" s="2"/>
      <c r="M32" s="1"/>
      <c r="N32" s="2"/>
      <c r="O32" s="1"/>
      <c r="P32" s="1"/>
    </row>
    <row r="33" spans="2:17" ht="39.6" customHeight="1" thickBot="1">
      <c r="B33" s="473" t="s">
        <v>286</v>
      </c>
      <c r="C33" s="474"/>
      <c r="D33" s="474"/>
      <c r="E33" s="474"/>
      <c r="F33" s="474"/>
      <c r="G33" s="474"/>
      <c r="H33" s="474"/>
      <c r="I33" s="474"/>
      <c r="J33" s="474"/>
      <c r="K33" s="474"/>
      <c r="L33" s="470" t="s">
        <v>220</v>
      </c>
      <c r="M33" s="471"/>
      <c r="N33" s="471"/>
      <c r="O33" s="471"/>
      <c r="P33" s="472"/>
    </row>
    <row r="34" spans="2:17" ht="15.95" customHeight="1">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7" ht="15.95" customHeight="1" thickBot="1">
      <c r="B35" s="466"/>
      <c r="C35" s="462"/>
      <c r="D35" s="462"/>
      <c r="E35" s="462"/>
      <c r="F35" s="462"/>
      <c r="G35" s="462"/>
      <c r="H35" s="462"/>
      <c r="I35" s="462"/>
      <c r="J35" s="462"/>
      <c r="K35" s="462"/>
      <c r="L35" s="462"/>
      <c r="M35" s="462"/>
      <c r="N35" s="462"/>
      <c r="O35" s="145" t="s">
        <v>209</v>
      </c>
      <c r="P35" s="30" t="s">
        <v>210</v>
      </c>
    </row>
    <row r="36" spans="2:17" ht="19.149999999999999" customHeight="1">
      <c r="B36" s="148" t="s">
        <v>211</v>
      </c>
      <c r="C36" s="146">
        <v>31</v>
      </c>
      <c r="D36" s="8">
        <v>28</v>
      </c>
      <c r="E36" s="8">
        <v>31</v>
      </c>
      <c r="F36" s="8">
        <v>25</v>
      </c>
      <c r="G36" s="8">
        <v>5</v>
      </c>
      <c r="H36" s="8">
        <v>0</v>
      </c>
      <c r="I36" s="168">
        <f>SUM(C36:G36)</f>
        <v>120</v>
      </c>
      <c r="J36" s="8">
        <v>20</v>
      </c>
      <c r="K36" s="8">
        <v>31</v>
      </c>
      <c r="L36" s="8">
        <v>30</v>
      </c>
      <c r="M36" s="8">
        <v>31</v>
      </c>
      <c r="N36" s="168">
        <f>SUM(J36:M36)</f>
        <v>112</v>
      </c>
      <c r="O36" s="167">
        <f>SUM(C36:H36,J36:M36)</f>
        <v>232</v>
      </c>
      <c r="P36" s="169">
        <f>I36+N36</f>
        <v>232</v>
      </c>
    </row>
    <row r="37" spans="2:17" ht="19.149999999999999" customHeight="1">
      <c r="B37" s="149" t="s">
        <v>485</v>
      </c>
      <c r="C37" s="147">
        <v>-1.4</v>
      </c>
      <c r="D37" s="10">
        <v>-4.4000000000000004</v>
      </c>
      <c r="E37" s="10">
        <v>4.8</v>
      </c>
      <c r="F37" s="10">
        <v>6.44</v>
      </c>
      <c r="G37" s="10">
        <v>10.4</v>
      </c>
      <c r="H37" s="10">
        <v>18.27</v>
      </c>
      <c r="I37" s="153">
        <f>(C36*C37+D36*D37+E36*E37+F36*F37+G36*G37)/I36</f>
        <v>1.6266666666666663</v>
      </c>
      <c r="J37" s="10">
        <v>9.6999999999999993</v>
      </c>
      <c r="K37" s="95">
        <v>8</v>
      </c>
      <c r="L37" s="95">
        <v>4.7</v>
      </c>
      <c r="M37" s="95">
        <v>-0.5</v>
      </c>
      <c r="N37" s="153">
        <f>(J36*J37+K36*K37+L36*L37+M36*M37)/N36</f>
        <v>5.0669642857142856</v>
      </c>
      <c r="O37" s="154">
        <f>(C37*C36+D37*D36+E37*E36+F37*F36+G37*G36+H37*H36+J37*J36+K37*K36+L37*L36+M37*M36)/O36</f>
        <v>3.2874999999999996</v>
      </c>
      <c r="P37" s="161">
        <f>(I37*I36+N37*N36)/P36</f>
        <v>3.2874999999999996</v>
      </c>
    </row>
    <row r="38" spans="2:17" ht="19.149999999999999" customHeight="1">
      <c r="B38" s="149" t="s">
        <v>212</v>
      </c>
      <c r="C38" s="13">
        <f t="shared" ref="C38:H38" si="12">C36*(13-C37)</f>
        <v>446.40000000000003</v>
      </c>
      <c r="D38" s="12">
        <f t="shared" si="12"/>
        <v>487.19999999999993</v>
      </c>
      <c r="E38" s="12">
        <f t="shared" si="12"/>
        <v>254.2</v>
      </c>
      <c r="F38" s="12">
        <f t="shared" si="12"/>
        <v>164</v>
      </c>
      <c r="G38" s="12">
        <f t="shared" si="12"/>
        <v>12.999999999999998</v>
      </c>
      <c r="H38" s="12">
        <f t="shared" si="12"/>
        <v>0</v>
      </c>
      <c r="I38" s="155">
        <f>SUM(C38:G38)</f>
        <v>1364.8</v>
      </c>
      <c r="J38" s="12">
        <f>J36*(13-J37)</f>
        <v>66.000000000000014</v>
      </c>
      <c r="K38" s="12">
        <f>K36*(13-K37)</f>
        <v>155</v>
      </c>
      <c r="L38" s="12">
        <f>L36*(13-L37)</f>
        <v>249.00000000000003</v>
      </c>
      <c r="M38" s="12">
        <f>M36*(13-M37)</f>
        <v>418.5</v>
      </c>
      <c r="N38" s="155">
        <f>SUM(J38:M38)</f>
        <v>888.5</v>
      </c>
      <c r="O38" s="156">
        <f>O36*(13-O37)</f>
        <v>2253.3000000000002</v>
      </c>
      <c r="P38" s="162">
        <f>P36*(13-P37)</f>
        <v>2253.3000000000002</v>
      </c>
    </row>
    <row r="39" spans="2:17" ht="19.149999999999999" customHeight="1">
      <c r="B39" s="149" t="s">
        <v>213</v>
      </c>
      <c r="C39" s="13">
        <f t="shared" ref="C39:H39" si="13">C36*(17-C37)</f>
        <v>570.4</v>
      </c>
      <c r="D39" s="12">
        <f t="shared" si="13"/>
        <v>599.19999999999993</v>
      </c>
      <c r="E39" s="12">
        <f t="shared" si="13"/>
        <v>378.2</v>
      </c>
      <c r="F39" s="12">
        <f t="shared" si="13"/>
        <v>263.99999999999994</v>
      </c>
      <c r="G39" s="12">
        <f t="shared" si="13"/>
        <v>33</v>
      </c>
      <c r="H39" s="12">
        <f t="shared" si="13"/>
        <v>0</v>
      </c>
      <c r="I39" s="155">
        <f>SUM(C39:G39)</f>
        <v>1844.8</v>
      </c>
      <c r="J39" s="12">
        <f>J36*(17-J37)</f>
        <v>146</v>
      </c>
      <c r="K39" s="12">
        <f>K36*(17-K37)</f>
        <v>279</v>
      </c>
      <c r="L39" s="12">
        <f>L36*(17-L37)</f>
        <v>369</v>
      </c>
      <c r="M39" s="12">
        <f>M36*(17-M37)</f>
        <v>542.5</v>
      </c>
      <c r="N39" s="155">
        <f>SUM(J39:M39)</f>
        <v>1336.5</v>
      </c>
      <c r="O39" s="156">
        <f>O36*(17-O37)</f>
        <v>3181.3</v>
      </c>
      <c r="P39" s="162">
        <f>P36*(17-P37)</f>
        <v>3181.3</v>
      </c>
    </row>
    <row r="40" spans="2:17" ht="19.149999999999999" customHeight="1">
      <c r="B40" s="149" t="s">
        <v>249</v>
      </c>
      <c r="C40" s="17">
        <f t="shared" ref="C40:H40" si="14">C36*(18-C37)</f>
        <v>601.4</v>
      </c>
      <c r="D40" s="16">
        <f t="shared" si="14"/>
        <v>627.19999999999993</v>
      </c>
      <c r="E40" s="16">
        <f t="shared" si="14"/>
        <v>409.2</v>
      </c>
      <c r="F40" s="16">
        <f t="shared" si="14"/>
        <v>288.99999999999994</v>
      </c>
      <c r="G40" s="16">
        <f t="shared" si="14"/>
        <v>38</v>
      </c>
      <c r="H40" s="16">
        <f t="shared" si="14"/>
        <v>0</v>
      </c>
      <c r="I40" s="155">
        <f>SUM(C40:G40)</f>
        <v>1964.8</v>
      </c>
      <c r="J40" s="16">
        <f>J36*(18-J37)</f>
        <v>166</v>
      </c>
      <c r="K40" s="16">
        <f>K36*(18-K37)</f>
        <v>310</v>
      </c>
      <c r="L40" s="16">
        <f>L36*(18-L37)</f>
        <v>399</v>
      </c>
      <c r="M40" s="16">
        <f>M36*(18-M37)</f>
        <v>573.5</v>
      </c>
      <c r="N40" s="155">
        <f>SUM(J40:M40)</f>
        <v>1448.5</v>
      </c>
      <c r="O40" s="157">
        <f>O36*(18-O37)</f>
        <v>3413.3</v>
      </c>
      <c r="P40" s="163">
        <f>P36*(18-P37)</f>
        <v>3413.3</v>
      </c>
    </row>
    <row r="41" spans="2:17" ht="19.149999999999999" customHeight="1" thickBot="1">
      <c r="B41" s="350" t="s">
        <v>215</v>
      </c>
      <c r="C41" s="21">
        <f t="shared" ref="C41:H41" si="15">C36*(19-C37)</f>
        <v>632.4</v>
      </c>
      <c r="D41" s="20">
        <f t="shared" si="15"/>
        <v>655.19999999999993</v>
      </c>
      <c r="E41" s="20">
        <f t="shared" si="15"/>
        <v>440.2</v>
      </c>
      <c r="F41" s="20">
        <f t="shared" si="15"/>
        <v>313.99999999999994</v>
      </c>
      <c r="G41" s="20">
        <f t="shared" si="15"/>
        <v>43</v>
      </c>
      <c r="H41" s="20">
        <f t="shared" si="15"/>
        <v>0</v>
      </c>
      <c r="I41" s="164">
        <f>SUM(C41:G41)</f>
        <v>2084.8000000000002</v>
      </c>
      <c r="J41" s="20">
        <f>J36*(19-J37)</f>
        <v>186</v>
      </c>
      <c r="K41" s="20">
        <f>K36*(19-K37)</f>
        <v>341</v>
      </c>
      <c r="L41" s="20">
        <f>L36*(19-L37)</f>
        <v>429</v>
      </c>
      <c r="M41" s="20">
        <f>M36*(19-M37)</f>
        <v>604.5</v>
      </c>
      <c r="N41" s="164">
        <f>SUM(J41:M41)</f>
        <v>1560.5</v>
      </c>
      <c r="O41" s="165">
        <f>O36*(19-O37)</f>
        <v>3645.3</v>
      </c>
      <c r="P41" s="166">
        <f>P36*(19-P37)</f>
        <v>3645.3</v>
      </c>
    </row>
    <row r="42" spans="2:17" ht="15.95" customHeight="1" thickBot="1">
      <c r="B42" s="1"/>
      <c r="C42" s="1"/>
      <c r="D42" s="2"/>
      <c r="E42" s="2"/>
      <c r="F42" s="2"/>
      <c r="G42" s="1"/>
      <c r="H42" s="3"/>
      <c r="I42" s="2"/>
      <c r="J42" s="3"/>
      <c r="K42" s="2"/>
      <c r="L42" s="2"/>
      <c r="M42" s="1"/>
      <c r="N42" s="2"/>
      <c r="O42" s="1"/>
      <c r="P42" s="4"/>
    </row>
    <row r="43" spans="2:17" ht="57" customHeight="1" thickBot="1">
      <c r="B43" s="473" t="s">
        <v>286</v>
      </c>
      <c r="C43" s="474"/>
      <c r="D43" s="474"/>
      <c r="E43" s="474"/>
      <c r="F43" s="474"/>
      <c r="G43" s="474"/>
      <c r="H43" s="474"/>
      <c r="I43" s="474"/>
      <c r="J43" s="474"/>
      <c r="K43" s="474"/>
      <c r="L43" s="470" t="s">
        <v>221</v>
      </c>
      <c r="M43" s="471"/>
      <c r="N43" s="471"/>
      <c r="O43" s="471"/>
      <c r="P43" s="472"/>
    </row>
    <row r="44" spans="2:17" ht="20.100000000000001" customHeight="1">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7" ht="20.100000000000001" customHeight="1" thickBot="1">
      <c r="B45" s="466"/>
      <c r="C45" s="462"/>
      <c r="D45" s="462"/>
      <c r="E45" s="462"/>
      <c r="F45" s="462"/>
      <c r="G45" s="462"/>
      <c r="H45" s="462"/>
      <c r="I45" s="462"/>
      <c r="J45" s="462"/>
      <c r="K45" s="462"/>
      <c r="L45" s="462"/>
      <c r="M45" s="462"/>
      <c r="N45" s="462"/>
      <c r="O45" s="145" t="s">
        <v>209</v>
      </c>
      <c r="P45" s="30" t="s">
        <v>210</v>
      </c>
    </row>
    <row r="46" spans="2:17" ht="20.100000000000001" customHeight="1">
      <c r="B46" s="148" t="s">
        <v>211</v>
      </c>
      <c r="C46" s="146">
        <v>31</v>
      </c>
      <c r="D46" s="8">
        <v>28</v>
      </c>
      <c r="E46" s="8">
        <v>31</v>
      </c>
      <c r="F46" s="8">
        <v>25</v>
      </c>
      <c r="G46" s="8">
        <v>5</v>
      </c>
      <c r="H46" s="8">
        <v>0</v>
      </c>
      <c r="I46" s="168">
        <f>SUM(C46:G46)</f>
        <v>120</v>
      </c>
      <c r="J46" s="8">
        <v>15</v>
      </c>
      <c r="K46" s="8">
        <v>31</v>
      </c>
      <c r="L46" s="8">
        <v>30</v>
      </c>
      <c r="M46" s="8">
        <v>31</v>
      </c>
      <c r="N46" s="168">
        <f>SUM(J46:M46)</f>
        <v>107</v>
      </c>
      <c r="O46" s="167">
        <f>SUM(C46:H46,J46:M46)</f>
        <v>227</v>
      </c>
      <c r="P46" s="169">
        <f>I46+N46</f>
        <v>227</v>
      </c>
    </row>
    <row r="47" spans="2:17" ht="20.100000000000001" customHeight="1">
      <c r="B47" s="149" t="s">
        <v>485</v>
      </c>
      <c r="C47" s="147">
        <v>-1.4</v>
      </c>
      <c r="D47" s="10">
        <v>-4.4000000000000004</v>
      </c>
      <c r="E47" s="10">
        <v>4.8</v>
      </c>
      <c r="F47" s="10">
        <v>6.44</v>
      </c>
      <c r="G47" s="10">
        <v>10.4</v>
      </c>
      <c r="H47" s="10">
        <v>18.27</v>
      </c>
      <c r="I47" s="153">
        <f>(C46*C47+D46*D47+E46*E47+F46*F47+G46*G47)/I46</f>
        <v>1.6266666666666663</v>
      </c>
      <c r="J47" s="10">
        <v>11.4</v>
      </c>
      <c r="K47" s="95">
        <v>9.5</v>
      </c>
      <c r="L47" s="95">
        <v>3.4</v>
      </c>
      <c r="M47" s="95">
        <v>-0.7</v>
      </c>
      <c r="N47" s="153">
        <f>(J46*J47+K46*K47+L46*L47+M46*M47)/N46</f>
        <v>5.1009345794392518</v>
      </c>
      <c r="O47" s="154">
        <f>(C47*C46+D47*D46+E47*E46+F47*F46+G47*G46+H47*H46+J47*J46+K47*K46+L47*L46+M47*M46)/O46</f>
        <v>3.2643171806167395</v>
      </c>
      <c r="P47" s="161">
        <f>(I47*I46+N47*N46)/P46</f>
        <v>3.2643171806167395</v>
      </c>
    </row>
    <row r="48" spans="2:17" ht="20.100000000000001" customHeight="1">
      <c r="B48" s="149" t="s">
        <v>212</v>
      </c>
      <c r="C48" s="13">
        <f t="shared" ref="C48:H48" si="16">C46*(13-C47)</f>
        <v>446.40000000000003</v>
      </c>
      <c r="D48" s="12">
        <f t="shared" si="16"/>
        <v>487.19999999999993</v>
      </c>
      <c r="E48" s="12">
        <f t="shared" si="16"/>
        <v>254.2</v>
      </c>
      <c r="F48" s="12">
        <f t="shared" si="16"/>
        <v>164</v>
      </c>
      <c r="G48" s="12">
        <f t="shared" si="16"/>
        <v>12.999999999999998</v>
      </c>
      <c r="H48" s="12">
        <f t="shared" si="16"/>
        <v>0</v>
      </c>
      <c r="I48" s="155">
        <f>SUM(C48:G48)</f>
        <v>1364.8</v>
      </c>
      <c r="J48" s="12">
        <f>J46*(13-J47)</f>
        <v>23.999999999999993</v>
      </c>
      <c r="K48" s="12">
        <f>K46*(13-K47)</f>
        <v>108.5</v>
      </c>
      <c r="L48" s="12">
        <f>L46*(13-L47)</f>
        <v>288</v>
      </c>
      <c r="M48" s="12">
        <f>M46*(13-M47)</f>
        <v>424.7</v>
      </c>
      <c r="N48" s="155">
        <f>SUM(J48:M48)</f>
        <v>845.2</v>
      </c>
      <c r="O48" s="156">
        <f>O46*(13-O47)</f>
        <v>2210</v>
      </c>
      <c r="P48" s="162">
        <f>P46*(13-P47)</f>
        <v>2210</v>
      </c>
      <c r="Q48" s="56"/>
    </row>
    <row r="49" spans="2:17" ht="20.100000000000001" customHeight="1">
      <c r="B49" s="149" t="s">
        <v>213</v>
      </c>
      <c r="C49" s="13">
        <f t="shared" ref="C49:H49" si="17">C46*(17-C47)</f>
        <v>570.4</v>
      </c>
      <c r="D49" s="12">
        <f t="shared" si="17"/>
        <v>599.19999999999993</v>
      </c>
      <c r="E49" s="12">
        <f t="shared" si="17"/>
        <v>378.2</v>
      </c>
      <c r="F49" s="12">
        <f t="shared" si="17"/>
        <v>263.99999999999994</v>
      </c>
      <c r="G49" s="12">
        <f t="shared" si="17"/>
        <v>33</v>
      </c>
      <c r="H49" s="12">
        <f t="shared" si="17"/>
        <v>0</v>
      </c>
      <c r="I49" s="155">
        <f>SUM(C49:G49)</f>
        <v>1844.8</v>
      </c>
      <c r="J49" s="12">
        <f>J46*(17-J47)</f>
        <v>84</v>
      </c>
      <c r="K49" s="12">
        <f>K46*(17-K47)</f>
        <v>232.5</v>
      </c>
      <c r="L49" s="12">
        <f>L46*(17-L47)</f>
        <v>408</v>
      </c>
      <c r="M49" s="12">
        <f>M46*(17-M47)</f>
        <v>548.69999999999993</v>
      </c>
      <c r="N49" s="155">
        <f>SUM(J49:M49)</f>
        <v>1273.1999999999998</v>
      </c>
      <c r="O49" s="156">
        <f>O46*(17-O47)</f>
        <v>3118</v>
      </c>
      <c r="P49" s="162">
        <f>P46*(17-P47)</f>
        <v>3118</v>
      </c>
      <c r="Q49" s="56"/>
    </row>
    <row r="50" spans="2:17" ht="20.100000000000001" customHeight="1">
      <c r="B50" s="149" t="s">
        <v>249</v>
      </c>
      <c r="C50" s="17">
        <f t="shared" ref="C50:H50" si="18">C46*(18-C47)</f>
        <v>601.4</v>
      </c>
      <c r="D50" s="16">
        <f t="shared" si="18"/>
        <v>627.19999999999993</v>
      </c>
      <c r="E50" s="16">
        <f t="shared" si="18"/>
        <v>409.2</v>
      </c>
      <c r="F50" s="16">
        <f t="shared" si="18"/>
        <v>288.99999999999994</v>
      </c>
      <c r="G50" s="16">
        <f t="shared" si="18"/>
        <v>38</v>
      </c>
      <c r="H50" s="16">
        <f t="shared" si="18"/>
        <v>0</v>
      </c>
      <c r="I50" s="155">
        <f>SUM(C50:G50)</f>
        <v>1964.8</v>
      </c>
      <c r="J50" s="16">
        <f>J46*(18-J47)</f>
        <v>99</v>
      </c>
      <c r="K50" s="16">
        <f>K46*(18-K47)</f>
        <v>263.5</v>
      </c>
      <c r="L50" s="16">
        <f>L46*(18-L47)</f>
        <v>438</v>
      </c>
      <c r="M50" s="16">
        <f>M46*(18-M47)</f>
        <v>579.69999999999993</v>
      </c>
      <c r="N50" s="155">
        <f>SUM(J50:M50)</f>
        <v>1380.1999999999998</v>
      </c>
      <c r="O50" s="157">
        <f>O46*(18-O47)</f>
        <v>3345</v>
      </c>
      <c r="P50" s="163">
        <f>P46*(18-P47)</f>
        <v>3345</v>
      </c>
      <c r="Q50" s="56"/>
    </row>
    <row r="51" spans="2:17" ht="20.100000000000001" customHeight="1" thickBot="1">
      <c r="B51" s="350" t="s">
        <v>215</v>
      </c>
      <c r="C51" s="21">
        <f t="shared" ref="C51:H51" si="19">C46*(19-C47)</f>
        <v>632.4</v>
      </c>
      <c r="D51" s="20">
        <f t="shared" si="19"/>
        <v>655.19999999999993</v>
      </c>
      <c r="E51" s="20">
        <f t="shared" si="19"/>
        <v>440.2</v>
      </c>
      <c r="F51" s="20">
        <f t="shared" si="19"/>
        <v>313.99999999999994</v>
      </c>
      <c r="G51" s="20">
        <f t="shared" si="19"/>
        <v>43</v>
      </c>
      <c r="H51" s="20">
        <f t="shared" si="19"/>
        <v>0</v>
      </c>
      <c r="I51" s="164">
        <f>SUM(C51:G51)</f>
        <v>2084.8000000000002</v>
      </c>
      <c r="J51" s="20">
        <f>J46*(19-J47)</f>
        <v>114</v>
      </c>
      <c r="K51" s="20">
        <f>K46*(19-K47)</f>
        <v>294.5</v>
      </c>
      <c r="L51" s="20">
        <f>L46*(19-L47)</f>
        <v>468</v>
      </c>
      <c r="M51" s="20">
        <f>M46*(19-M47)</f>
        <v>610.69999999999993</v>
      </c>
      <c r="N51" s="164">
        <f>SUM(J51:M51)</f>
        <v>1487.1999999999998</v>
      </c>
      <c r="O51" s="165">
        <f>O46*(19-O47)</f>
        <v>3572</v>
      </c>
      <c r="P51" s="166">
        <f>P46*(19-P47)</f>
        <v>3572</v>
      </c>
      <c r="Q51" s="56"/>
    </row>
    <row r="52" spans="2:17" ht="15.75" thickBot="1"/>
    <row r="53" spans="2:17" ht="24" thickBot="1">
      <c r="B53" s="473" t="s">
        <v>286</v>
      </c>
      <c r="C53" s="474"/>
      <c r="D53" s="474"/>
      <c r="E53" s="474"/>
      <c r="F53" s="474"/>
      <c r="G53" s="474"/>
      <c r="H53" s="474"/>
      <c r="I53" s="474"/>
      <c r="J53" s="474"/>
      <c r="K53" s="474"/>
      <c r="L53" s="470" t="s">
        <v>222</v>
      </c>
      <c r="M53" s="471"/>
      <c r="N53" s="471"/>
      <c r="O53" s="471"/>
      <c r="P53" s="472"/>
    </row>
    <row r="54" spans="2:17" s="4" customFormat="1"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7" s="4" customFormat="1" ht="16.5" thickBot="1">
      <c r="B55" s="466"/>
      <c r="C55" s="462"/>
      <c r="D55" s="462"/>
      <c r="E55" s="462"/>
      <c r="F55" s="462"/>
      <c r="G55" s="462"/>
      <c r="H55" s="462"/>
      <c r="I55" s="462"/>
      <c r="J55" s="462"/>
      <c r="K55" s="462"/>
      <c r="L55" s="462"/>
      <c r="M55" s="462"/>
      <c r="N55" s="462"/>
      <c r="O55" s="145" t="s">
        <v>209</v>
      </c>
      <c r="P55" s="30" t="s">
        <v>210</v>
      </c>
    </row>
    <row r="56" spans="2:17" ht="19.5" customHeight="1">
      <c r="B56" s="148" t="s">
        <v>211</v>
      </c>
      <c r="C56" s="146">
        <v>31</v>
      </c>
      <c r="D56" s="8">
        <v>28</v>
      </c>
      <c r="E56" s="8">
        <v>31</v>
      </c>
      <c r="F56" s="8">
        <v>30</v>
      </c>
      <c r="G56" s="8">
        <v>15</v>
      </c>
      <c r="H56" s="8">
        <v>5</v>
      </c>
      <c r="I56" s="168">
        <f>SUM(C56:G56)</f>
        <v>135</v>
      </c>
      <c r="J56" s="8">
        <v>15</v>
      </c>
      <c r="K56" s="8">
        <v>31</v>
      </c>
      <c r="L56" s="8">
        <v>30</v>
      </c>
      <c r="M56" s="8">
        <v>31</v>
      </c>
      <c r="N56" s="168">
        <f>SUM(J56:M56)</f>
        <v>107</v>
      </c>
      <c r="O56" s="167">
        <f>SUM(C56:H56,J56:M56)</f>
        <v>247</v>
      </c>
      <c r="P56" s="169">
        <f>I56+N56</f>
        <v>242</v>
      </c>
    </row>
    <row r="57" spans="2:17" ht="19.5" customHeight="1">
      <c r="B57" s="149" t="s">
        <v>485</v>
      </c>
      <c r="C57" s="147">
        <v>0.7</v>
      </c>
      <c r="D57" s="10">
        <v>-3.7</v>
      </c>
      <c r="E57" s="10">
        <v>1.9</v>
      </c>
      <c r="F57" s="10">
        <v>9.4</v>
      </c>
      <c r="G57" s="10">
        <v>9.5</v>
      </c>
      <c r="H57" s="10">
        <v>10.4</v>
      </c>
      <c r="I57" s="153">
        <f>(C56*C57+D56*D57+E56*E57+F56*F57+G56*G57)/I56</f>
        <v>2.9740740740740739</v>
      </c>
      <c r="J57" s="10">
        <v>11</v>
      </c>
      <c r="K57" s="95">
        <v>9.3000000000000007</v>
      </c>
      <c r="L57" s="95">
        <v>2.2000000000000002</v>
      </c>
      <c r="M57" s="95">
        <v>-0.7</v>
      </c>
      <c r="N57" s="153">
        <f>(J56*J57+K56*K57+L56*L57+M56*M57)/N56</f>
        <v>4.650467289719626</v>
      </c>
      <c r="O57" s="154">
        <f>(C57*C56+D57*D56+E57*E56+F57*F56+G57*G56+H57*H56+J57*J56+K57*K56+L57*L56+M57*M56)/O56</f>
        <v>3.8506072874493924</v>
      </c>
      <c r="P57" s="161">
        <f>(I57*I56+N57*N56)/P56</f>
        <v>3.7152892561983468</v>
      </c>
    </row>
    <row r="58" spans="2:17" ht="19.5" customHeight="1">
      <c r="B58" s="149" t="s">
        <v>212</v>
      </c>
      <c r="C58" s="13">
        <f t="shared" ref="C58:H58" si="20">C56*(13-C57)</f>
        <v>381.3</v>
      </c>
      <c r="D58" s="12">
        <f t="shared" si="20"/>
        <v>467.59999999999997</v>
      </c>
      <c r="E58" s="12">
        <f t="shared" si="20"/>
        <v>344.09999999999997</v>
      </c>
      <c r="F58" s="12">
        <f t="shared" si="20"/>
        <v>107.99999999999999</v>
      </c>
      <c r="G58" s="12">
        <f t="shared" si="20"/>
        <v>52.5</v>
      </c>
      <c r="H58" s="12">
        <f t="shared" si="20"/>
        <v>12.999999999999998</v>
      </c>
      <c r="I58" s="155">
        <f>SUM(C58:G58)</f>
        <v>1353.5</v>
      </c>
      <c r="J58" s="12">
        <f>J56*(13-J57)</f>
        <v>30</v>
      </c>
      <c r="K58" s="12">
        <f>K56*(13-K57)</f>
        <v>114.69999999999997</v>
      </c>
      <c r="L58" s="12">
        <f>L56*(13-L57)</f>
        <v>324</v>
      </c>
      <c r="M58" s="12">
        <f>M56*(13-M57)</f>
        <v>424.7</v>
      </c>
      <c r="N58" s="155">
        <f>SUM(J58:M58)</f>
        <v>893.4</v>
      </c>
      <c r="O58" s="156">
        <f>O56*(13-O57)</f>
        <v>2259.9</v>
      </c>
      <c r="P58" s="162">
        <f>P56*(13-P57)</f>
        <v>2246.9</v>
      </c>
    </row>
    <row r="59" spans="2:17" ht="19.5" customHeight="1">
      <c r="B59" s="149" t="s">
        <v>213</v>
      </c>
      <c r="C59" s="13">
        <f t="shared" ref="C59:H59" si="21">C56*(17-C57)</f>
        <v>505.3</v>
      </c>
      <c r="D59" s="12">
        <f t="shared" si="21"/>
        <v>579.6</v>
      </c>
      <c r="E59" s="12">
        <f t="shared" si="21"/>
        <v>468.09999999999997</v>
      </c>
      <c r="F59" s="12">
        <f t="shared" si="21"/>
        <v>228</v>
      </c>
      <c r="G59" s="12">
        <f t="shared" si="21"/>
        <v>112.5</v>
      </c>
      <c r="H59" s="12">
        <f t="shared" si="21"/>
        <v>33</v>
      </c>
      <c r="I59" s="155">
        <f>SUM(C59:G59)</f>
        <v>1893.5</v>
      </c>
      <c r="J59" s="12">
        <f>J56*(17-J57)</f>
        <v>90</v>
      </c>
      <c r="K59" s="12">
        <f>K56*(17-K57)</f>
        <v>238.7</v>
      </c>
      <c r="L59" s="12">
        <f>L56*(17-L57)</f>
        <v>444</v>
      </c>
      <c r="M59" s="12">
        <f>M56*(17-M57)</f>
        <v>548.69999999999993</v>
      </c>
      <c r="N59" s="155">
        <f>SUM(J59:M59)</f>
        <v>1321.4</v>
      </c>
      <c r="O59" s="156">
        <f>O56*(17-O57)</f>
        <v>3247.9</v>
      </c>
      <c r="P59" s="162">
        <f>P56*(17-P57)</f>
        <v>3214.9</v>
      </c>
    </row>
    <row r="60" spans="2:17" ht="19.5">
      <c r="B60" s="149" t="s">
        <v>249</v>
      </c>
      <c r="C60" s="17">
        <f t="shared" ref="C60:H60" si="22">C56*(18-C57)</f>
        <v>536.30000000000007</v>
      </c>
      <c r="D60" s="16">
        <f t="shared" si="22"/>
        <v>607.6</v>
      </c>
      <c r="E60" s="16">
        <f t="shared" si="22"/>
        <v>499.1</v>
      </c>
      <c r="F60" s="16">
        <f t="shared" si="22"/>
        <v>258</v>
      </c>
      <c r="G60" s="16">
        <f t="shared" si="22"/>
        <v>127.5</v>
      </c>
      <c r="H60" s="16">
        <f t="shared" si="22"/>
        <v>38</v>
      </c>
      <c r="I60" s="155">
        <f>SUM(C60:G60)</f>
        <v>2028.5</v>
      </c>
      <c r="J60" s="16">
        <f>J56*(18-J57)</f>
        <v>105</v>
      </c>
      <c r="K60" s="16">
        <f>K56*(18-K57)</f>
        <v>269.7</v>
      </c>
      <c r="L60" s="16">
        <f>L56*(18-L57)</f>
        <v>474</v>
      </c>
      <c r="M60" s="16">
        <f>M56*(18-M57)</f>
        <v>579.69999999999993</v>
      </c>
      <c r="N60" s="155">
        <f>SUM(J60:M60)</f>
        <v>1428.4</v>
      </c>
      <c r="O60" s="157">
        <f>O56*(18-O57)</f>
        <v>3494.9</v>
      </c>
      <c r="P60" s="163">
        <f>P56*(18-P57)</f>
        <v>3456.9</v>
      </c>
    </row>
    <row r="61" spans="2:17" ht="20.25" thickBot="1">
      <c r="B61" s="350" t="s">
        <v>215</v>
      </c>
      <c r="C61" s="21">
        <f t="shared" ref="C61:H61" si="23">C56*(19-C57)</f>
        <v>567.30000000000007</v>
      </c>
      <c r="D61" s="20">
        <f t="shared" si="23"/>
        <v>635.6</v>
      </c>
      <c r="E61" s="20">
        <f t="shared" si="23"/>
        <v>530.1</v>
      </c>
      <c r="F61" s="20">
        <f t="shared" si="23"/>
        <v>288</v>
      </c>
      <c r="G61" s="20">
        <f t="shared" si="23"/>
        <v>142.5</v>
      </c>
      <c r="H61" s="20">
        <f t="shared" si="23"/>
        <v>43</v>
      </c>
      <c r="I61" s="164">
        <f>SUM(C61:G61)</f>
        <v>2163.5</v>
      </c>
      <c r="J61" s="20">
        <f>J56*(19-J57)</f>
        <v>120</v>
      </c>
      <c r="K61" s="20">
        <f>K56*(19-K57)</f>
        <v>300.7</v>
      </c>
      <c r="L61" s="20">
        <f>L56*(19-L57)</f>
        <v>504</v>
      </c>
      <c r="M61" s="20">
        <f>M56*(19-M57)</f>
        <v>610.69999999999993</v>
      </c>
      <c r="N61" s="164">
        <f>SUM(J61:M61)</f>
        <v>1535.4</v>
      </c>
      <c r="O61" s="165">
        <f>O56*(19-O57)</f>
        <v>3741.9</v>
      </c>
      <c r="P61" s="166">
        <f>P56*(19-P57)</f>
        <v>3698.9</v>
      </c>
    </row>
    <row r="62" spans="2:17" ht="15.75" thickBot="1"/>
    <row r="63" spans="2:17" ht="24" thickBot="1">
      <c r="B63" s="473" t="s">
        <v>286</v>
      </c>
      <c r="C63" s="474"/>
      <c r="D63" s="474"/>
      <c r="E63" s="474"/>
      <c r="F63" s="474"/>
      <c r="G63" s="474"/>
      <c r="H63" s="474"/>
      <c r="I63" s="474"/>
      <c r="J63" s="474"/>
      <c r="K63" s="474"/>
      <c r="L63" s="470" t="s">
        <v>223</v>
      </c>
      <c r="M63" s="471"/>
      <c r="N63" s="471"/>
      <c r="O63" s="471"/>
      <c r="P63" s="472"/>
    </row>
    <row r="64" spans="2:17"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c r="B66" s="148" t="s">
        <v>211</v>
      </c>
      <c r="C66" s="146">
        <v>31</v>
      </c>
      <c r="D66" s="8">
        <v>28</v>
      </c>
      <c r="E66" s="8">
        <v>31</v>
      </c>
      <c r="F66" s="8">
        <v>30</v>
      </c>
      <c r="G66" s="8">
        <v>16</v>
      </c>
      <c r="H66" s="8">
        <v>10</v>
      </c>
      <c r="I66" s="168">
        <f>SUM(C66:G66)</f>
        <v>136</v>
      </c>
      <c r="J66" s="8">
        <v>0</v>
      </c>
      <c r="K66" s="8">
        <v>31</v>
      </c>
      <c r="L66" s="8">
        <v>30</v>
      </c>
      <c r="M66" s="8">
        <v>31</v>
      </c>
      <c r="N66" s="168">
        <f>SUM(J66:M66)</f>
        <v>92</v>
      </c>
      <c r="O66" s="167">
        <f>SUM(C66:H66,J66:M66)</f>
        <v>238</v>
      </c>
      <c r="P66" s="169">
        <f>I66+N66</f>
        <v>228</v>
      </c>
    </row>
    <row r="67" spans="2:16" ht="19.5">
      <c r="B67" s="149" t="s">
        <v>485</v>
      </c>
      <c r="C67" s="147">
        <v>-4.5999999999999996</v>
      </c>
      <c r="D67" s="10">
        <v>-1.7</v>
      </c>
      <c r="E67" s="10">
        <v>1</v>
      </c>
      <c r="F67" s="10">
        <v>8</v>
      </c>
      <c r="G67" s="10">
        <v>11.9</v>
      </c>
      <c r="H67" s="10">
        <v>11.4</v>
      </c>
      <c r="I67" s="153">
        <f>(C66*C67+D66*D67+E66*E67+F66*F67+G66*G67)/I66</f>
        <v>1.9941176470588238</v>
      </c>
      <c r="J67" s="10"/>
      <c r="K67" s="95">
        <v>10.6</v>
      </c>
      <c r="L67" s="95">
        <v>5.9</v>
      </c>
      <c r="M67" s="95">
        <v>2.8</v>
      </c>
      <c r="N67" s="153">
        <f>(J66*J67+K66*K67+L66*L67+M66*M67)/N66</f>
        <v>6.4391304347826086</v>
      </c>
      <c r="O67" s="154">
        <f>(C67*C66+D67*D66+E67*E66+F67*F66+G67*G66+H67*H66+J67*J66+K67*K66+L67*L66+M67*M66)/O66</f>
        <v>4.1075630252100837</v>
      </c>
      <c r="P67" s="161">
        <f>(I67*I66+N67*N66)/P66</f>
        <v>3.787719298245614</v>
      </c>
    </row>
    <row r="68" spans="2:16" ht="19.5">
      <c r="B68" s="149" t="s">
        <v>212</v>
      </c>
      <c r="C68" s="13">
        <f t="shared" ref="C68:H68" si="24">C66*(13-C67)</f>
        <v>545.6</v>
      </c>
      <c r="D68" s="12">
        <f t="shared" si="24"/>
        <v>411.59999999999997</v>
      </c>
      <c r="E68" s="12">
        <f t="shared" si="24"/>
        <v>372</v>
      </c>
      <c r="F68" s="12">
        <f t="shared" si="24"/>
        <v>150</v>
      </c>
      <c r="G68" s="12">
        <f t="shared" si="24"/>
        <v>17.599999999999994</v>
      </c>
      <c r="H68" s="12">
        <f t="shared" si="24"/>
        <v>15.999999999999996</v>
      </c>
      <c r="I68" s="155">
        <f>SUM(C68:G68)</f>
        <v>1496.8</v>
      </c>
      <c r="J68" s="12">
        <f>J66*(13-J67)</f>
        <v>0</v>
      </c>
      <c r="K68" s="12">
        <f>K66*(13-K67)</f>
        <v>74.400000000000006</v>
      </c>
      <c r="L68" s="12">
        <f>L66*(13-L67)</f>
        <v>213</v>
      </c>
      <c r="M68" s="12">
        <f>M66*(13-M67)</f>
        <v>316.2</v>
      </c>
      <c r="N68" s="155">
        <f>SUM(J68:M68)</f>
        <v>603.59999999999991</v>
      </c>
      <c r="O68" s="156">
        <f>O66*(13-O67)</f>
        <v>2116.4</v>
      </c>
      <c r="P68" s="162">
        <f>P66*(13-P67)</f>
        <v>2100.4</v>
      </c>
    </row>
    <row r="69" spans="2:16" ht="19.5">
      <c r="B69" s="149" t="s">
        <v>213</v>
      </c>
      <c r="C69" s="13">
        <f t="shared" ref="C69:H69" si="25">C66*(17-C67)</f>
        <v>669.6</v>
      </c>
      <c r="D69" s="12">
        <f t="shared" si="25"/>
        <v>523.6</v>
      </c>
      <c r="E69" s="12">
        <f t="shared" si="25"/>
        <v>496</v>
      </c>
      <c r="F69" s="12">
        <f t="shared" si="25"/>
        <v>270</v>
      </c>
      <c r="G69" s="12">
        <f t="shared" si="25"/>
        <v>81.599999999999994</v>
      </c>
      <c r="H69" s="12">
        <f t="shared" si="25"/>
        <v>56</v>
      </c>
      <c r="I69" s="155">
        <f>SUM(C69:G69)</f>
        <v>2040.8</v>
      </c>
      <c r="J69" s="12">
        <f>J66*(17-J67)</f>
        <v>0</v>
      </c>
      <c r="K69" s="12">
        <f>K66*(17-K67)</f>
        <v>198.4</v>
      </c>
      <c r="L69" s="12">
        <f>L66*(17-L67)</f>
        <v>333</v>
      </c>
      <c r="M69" s="12">
        <f>M66*(17-M67)</f>
        <v>440.2</v>
      </c>
      <c r="N69" s="155">
        <f>SUM(J69:M69)</f>
        <v>971.59999999999991</v>
      </c>
      <c r="O69" s="156">
        <f>O66*(17-O67)</f>
        <v>3068.4</v>
      </c>
      <c r="P69" s="162">
        <f>P66*(17-P67)</f>
        <v>3012.4</v>
      </c>
    </row>
    <row r="70" spans="2:16" ht="19.5">
      <c r="B70" s="149" t="s">
        <v>249</v>
      </c>
      <c r="C70" s="17">
        <f t="shared" ref="C70:H70" si="26">C66*(18-C67)</f>
        <v>700.6</v>
      </c>
      <c r="D70" s="16">
        <f t="shared" si="26"/>
        <v>551.6</v>
      </c>
      <c r="E70" s="16">
        <f t="shared" si="26"/>
        <v>527</v>
      </c>
      <c r="F70" s="16">
        <f t="shared" si="26"/>
        <v>300</v>
      </c>
      <c r="G70" s="16">
        <f t="shared" si="26"/>
        <v>97.6</v>
      </c>
      <c r="H70" s="16">
        <f t="shared" si="26"/>
        <v>66</v>
      </c>
      <c r="I70" s="155">
        <f>SUM(C70:G70)</f>
        <v>2176.7999999999997</v>
      </c>
      <c r="J70" s="16">
        <f>J66*(18-J67)</f>
        <v>0</v>
      </c>
      <c r="K70" s="16">
        <f>K66*(18-K67)</f>
        <v>229.4</v>
      </c>
      <c r="L70" s="16">
        <f>L66*(18-L67)</f>
        <v>363</v>
      </c>
      <c r="M70" s="16">
        <f>M66*(18-M67)</f>
        <v>471.2</v>
      </c>
      <c r="N70" s="155">
        <f>SUM(J70:M70)</f>
        <v>1063.5999999999999</v>
      </c>
      <c r="O70" s="157">
        <f>O66*(18-O67)</f>
        <v>3306.4</v>
      </c>
      <c r="P70" s="163">
        <f>P66*(18-P67)</f>
        <v>3240.4</v>
      </c>
    </row>
    <row r="71" spans="2:16" ht="20.25" thickBot="1">
      <c r="B71" s="350" t="s">
        <v>215</v>
      </c>
      <c r="C71" s="21">
        <f t="shared" ref="C71:H71" si="27">C66*(19-C67)</f>
        <v>731.6</v>
      </c>
      <c r="D71" s="20">
        <f t="shared" si="27"/>
        <v>579.6</v>
      </c>
      <c r="E71" s="20">
        <f t="shared" si="27"/>
        <v>558</v>
      </c>
      <c r="F71" s="20">
        <f t="shared" si="27"/>
        <v>330</v>
      </c>
      <c r="G71" s="20">
        <f t="shared" si="27"/>
        <v>113.6</v>
      </c>
      <c r="H71" s="20">
        <f t="shared" si="27"/>
        <v>76</v>
      </c>
      <c r="I71" s="164">
        <f>SUM(C71:G71)</f>
        <v>2312.7999999999997</v>
      </c>
      <c r="J71" s="20">
        <f>J66*(19-J67)</f>
        <v>0</v>
      </c>
      <c r="K71" s="20">
        <f>K66*(19-K67)</f>
        <v>260.40000000000003</v>
      </c>
      <c r="L71" s="20">
        <f>L66*(19-L67)</f>
        <v>393</v>
      </c>
      <c r="M71" s="20">
        <f>M66*(19-M67)</f>
        <v>502.2</v>
      </c>
      <c r="N71" s="164">
        <f>SUM(J71:M71)</f>
        <v>1155.6000000000001</v>
      </c>
      <c r="O71" s="165">
        <f>O66*(19-O67)</f>
        <v>3544.4</v>
      </c>
      <c r="P71" s="166">
        <f>P66*(19-P67)</f>
        <v>3468.4</v>
      </c>
    </row>
    <row r="72" spans="2:16" ht="15.75" thickBot="1"/>
    <row r="73" spans="2:16" ht="24" thickBot="1">
      <c r="B73" s="473" t="s">
        <v>286</v>
      </c>
      <c r="C73" s="474"/>
      <c r="D73" s="474"/>
      <c r="E73" s="474"/>
      <c r="F73" s="474"/>
      <c r="G73" s="474"/>
      <c r="H73" s="474"/>
      <c r="I73" s="474"/>
      <c r="J73" s="474"/>
      <c r="K73" s="474"/>
      <c r="L73" s="470" t="s">
        <v>224</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c r="B76" s="148" t="s">
        <v>211</v>
      </c>
      <c r="C76" s="146">
        <v>31</v>
      </c>
      <c r="D76" s="8">
        <v>28</v>
      </c>
      <c r="E76" s="8">
        <v>31</v>
      </c>
      <c r="F76" s="8">
        <v>20</v>
      </c>
      <c r="G76" s="8">
        <v>15</v>
      </c>
      <c r="H76" s="8">
        <v>0</v>
      </c>
      <c r="I76" s="168">
        <f>SUM(C76:G76)</f>
        <v>125</v>
      </c>
      <c r="J76" s="8">
        <v>5</v>
      </c>
      <c r="K76" s="8">
        <v>26</v>
      </c>
      <c r="L76" s="8">
        <v>30</v>
      </c>
      <c r="M76" s="8">
        <v>31</v>
      </c>
      <c r="N76" s="168">
        <f>SUM(J76:M76)</f>
        <v>92</v>
      </c>
      <c r="O76" s="167">
        <f>SUM(C76:H76,J76:M76)</f>
        <v>217</v>
      </c>
      <c r="P76" s="169">
        <f>I76+N76</f>
        <v>217</v>
      </c>
    </row>
    <row r="77" spans="2:16" ht="19.5">
      <c r="B77" s="149" t="s">
        <v>485</v>
      </c>
      <c r="C77" s="147">
        <v>4.3</v>
      </c>
      <c r="D77" s="10">
        <v>4.4000000000000004</v>
      </c>
      <c r="E77" s="10">
        <v>6</v>
      </c>
      <c r="F77" s="10">
        <v>10</v>
      </c>
      <c r="G77" s="10">
        <v>12.6</v>
      </c>
      <c r="H77" s="10"/>
      <c r="I77" s="153">
        <f>(C76*C77+D76*D77+E76*E77+F76*F77+G76*G77)/I76</f>
        <v>6.6520000000000001</v>
      </c>
      <c r="J77" s="10">
        <v>12.9</v>
      </c>
      <c r="K77" s="95">
        <v>6.4</v>
      </c>
      <c r="L77" s="95">
        <v>1.8</v>
      </c>
      <c r="M77" s="95">
        <v>0.2</v>
      </c>
      <c r="N77" s="153">
        <f>(J76*J77+K76*K77+L76*L77+M76*M77)/N76</f>
        <v>3.1641304347826082</v>
      </c>
      <c r="O77" s="154">
        <f>(C77*C76+D77*D76+E77*E76+F77*F76+G77*G76+H77*H76+J77*J76+K77*K76+L77*L76+M77*M76)/O76</f>
        <v>5.1732718894009224</v>
      </c>
      <c r="P77" s="161">
        <f>(I77*I76+N77*N76)/P76</f>
        <v>5.1732718894009215</v>
      </c>
    </row>
    <row r="78" spans="2:16" ht="19.5">
      <c r="B78" s="149" t="s">
        <v>212</v>
      </c>
      <c r="C78" s="13">
        <f t="shared" ref="C78:H78" si="28">C76*(13-C77)</f>
        <v>269.7</v>
      </c>
      <c r="D78" s="12">
        <f t="shared" si="28"/>
        <v>240.79999999999998</v>
      </c>
      <c r="E78" s="12">
        <f t="shared" si="28"/>
        <v>217</v>
      </c>
      <c r="F78" s="12">
        <f t="shared" si="28"/>
        <v>60</v>
      </c>
      <c r="G78" s="12">
        <f t="shared" si="28"/>
        <v>6.0000000000000053</v>
      </c>
      <c r="H78" s="12">
        <f t="shared" si="28"/>
        <v>0</v>
      </c>
      <c r="I78" s="155">
        <f>SUM(C78:G78)</f>
        <v>793.5</v>
      </c>
      <c r="J78" s="12">
        <f>J76*(13-J77)</f>
        <v>0.49999999999999822</v>
      </c>
      <c r="K78" s="12">
        <f>K76*(13-K77)</f>
        <v>171.6</v>
      </c>
      <c r="L78" s="12">
        <f>L76*(13-L77)</f>
        <v>336</v>
      </c>
      <c r="M78" s="12">
        <f>M76*(13-M77)</f>
        <v>396.8</v>
      </c>
      <c r="N78" s="155">
        <f>SUM(J78:M78)</f>
        <v>904.90000000000009</v>
      </c>
      <c r="O78" s="156">
        <f>O76*(13-O77)</f>
        <v>1698.3999999999999</v>
      </c>
      <c r="P78" s="162">
        <f>P76*(13-P77)</f>
        <v>1698.4</v>
      </c>
    </row>
    <row r="79" spans="2:16" ht="19.5">
      <c r="B79" s="149" t="s">
        <v>213</v>
      </c>
      <c r="C79" s="13">
        <f t="shared" ref="C79:H79" si="29">C76*(17-C77)</f>
        <v>393.7</v>
      </c>
      <c r="D79" s="12">
        <f t="shared" si="29"/>
        <v>352.8</v>
      </c>
      <c r="E79" s="12">
        <f t="shared" si="29"/>
        <v>341</v>
      </c>
      <c r="F79" s="12">
        <f t="shared" si="29"/>
        <v>140</v>
      </c>
      <c r="G79" s="12">
        <f t="shared" si="29"/>
        <v>66</v>
      </c>
      <c r="H79" s="12">
        <f t="shared" si="29"/>
        <v>0</v>
      </c>
      <c r="I79" s="155">
        <f>SUM(C79:G79)</f>
        <v>1293.5</v>
      </c>
      <c r="J79" s="12">
        <f>J76*(17-J77)</f>
        <v>20.5</v>
      </c>
      <c r="K79" s="12">
        <f>K76*(17-K77)</f>
        <v>275.59999999999997</v>
      </c>
      <c r="L79" s="12">
        <f>L76*(17-L77)</f>
        <v>456</v>
      </c>
      <c r="M79" s="12">
        <f>M76*(17-M77)</f>
        <v>520.80000000000007</v>
      </c>
      <c r="N79" s="155">
        <f>SUM(J79:M79)</f>
        <v>1272.9000000000001</v>
      </c>
      <c r="O79" s="156">
        <f>O76*(17-O77)</f>
        <v>2566.3999999999996</v>
      </c>
      <c r="P79" s="162">
        <f>P76*(17-P77)</f>
        <v>2566.3999999999996</v>
      </c>
    </row>
    <row r="80" spans="2:16" ht="19.5">
      <c r="B80" s="149" t="s">
        <v>249</v>
      </c>
      <c r="C80" s="17">
        <f t="shared" ref="C80:H80" si="30">C76*(18-C77)</f>
        <v>424.7</v>
      </c>
      <c r="D80" s="16">
        <f t="shared" si="30"/>
        <v>380.8</v>
      </c>
      <c r="E80" s="16">
        <f t="shared" si="30"/>
        <v>372</v>
      </c>
      <c r="F80" s="16">
        <f t="shared" si="30"/>
        <v>160</v>
      </c>
      <c r="G80" s="16">
        <f t="shared" si="30"/>
        <v>81</v>
      </c>
      <c r="H80" s="16">
        <f t="shared" si="30"/>
        <v>0</v>
      </c>
      <c r="I80" s="155">
        <f>SUM(C80:G80)</f>
        <v>1418.5</v>
      </c>
      <c r="J80" s="16">
        <f>J76*(18-J77)</f>
        <v>25.5</v>
      </c>
      <c r="K80" s="16">
        <f>K76*(18-K77)</f>
        <v>301.59999999999997</v>
      </c>
      <c r="L80" s="16">
        <f>L76*(18-L77)</f>
        <v>486</v>
      </c>
      <c r="M80" s="16">
        <f>M76*(18-M77)</f>
        <v>551.80000000000007</v>
      </c>
      <c r="N80" s="155">
        <f>SUM(J80:M80)</f>
        <v>1364.9</v>
      </c>
      <c r="O80" s="157">
        <f>O76*(18-O77)</f>
        <v>2783.3999999999996</v>
      </c>
      <c r="P80" s="163">
        <f>P76*(18-P77)</f>
        <v>2783.3999999999996</v>
      </c>
    </row>
    <row r="81" spans="2:16" ht="20.25" thickBot="1">
      <c r="B81" s="350" t="s">
        <v>215</v>
      </c>
      <c r="C81" s="21">
        <f t="shared" ref="C81:H81" si="31">C76*(19-C77)</f>
        <v>455.7</v>
      </c>
      <c r="D81" s="20">
        <f t="shared" si="31"/>
        <v>408.8</v>
      </c>
      <c r="E81" s="20">
        <f t="shared" si="31"/>
        <v>403</v>
      </c>
      <c r="F81" s="20">
        <f t="shared" si="31"/>
        <v>180</v>
      </c>
      <c r="G81" s="20">
        <f t="shared" si="31"/>
        <v>96</v>
      </c>
      <c r="H81" s="20">
        <f t="shared" si="31"/>
        <v>0</v>
      </c>
      <c r="I81" s="164">
        <f>SUM(C81:G81)</f>
        <v>1543.5</v>
      </c>
      <c r="J81" s="20">
        <f>J76*(19-J77)</f>
        <v>30.5</v>
      </c>
      <c r="K81" s="20">
        <f>K76*(19-K77)</f>
        <v>327.59999999999997</v>
      </c>
      <c r="L81" s="20">
        <f>L76*(19-L77)</f>
        <v>516</v>
      </c>
      <c r="M81" s="20">
        <f>M76*(19-M77)</f>
        <v>582.80000000000007</v>
      </c>
      <c r="N81" s="164">
        <f>SUM(J81:M81)</f>
        <v>1456.9</v>
      </c>
      <c r="O81" s="165">
        <f>O76*(19-O77)</f>
        <v>3000.3999999999996</v>
      </c>
      <c r="P81" s="166">
        <f>P76*(19-P77)</f>
        <v>3000.3999999999996</v>
      </c>
    </row>
    <row r="82" spans="2:16" ht="15.75" thickBot="1"/>
    <row r="83" spans="2:16" ht="24" thickBot="1">
      <c r="B83" s="473" t="s">
        <v>286</v>
      </c>
      <c r="C83" s="474"/>
      <c r="D83" s="474"/>
      <c r="E83" s="474"/>
      <c r="F83" s="474"/>
      <c r="G83" s="474"/>
      <c r="H83" s="474"/>
      <c r="I83" s="474"/>
      <c r="J83" s="474"/>
      <c r="K83" s="474"/>
      <c r="L83" s="470" t="s">
        <v>225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c r="B86" s="148" t="s">
        <v>211</v>
      </c>
      <c r="C86" s="146">
        <v>31</v>
      </c>
      <c r="D86" s="8">
        <v>28</v>
      </c>
      <c r="E86" s="8">
        <v>31</v>
      </c>
      <c r="F86" s="8">
        <v>30</v>
      </c>
      <c r="G86" s="8">
        <v>15</v>
      </c>
      <c r="H86" s="8">
        <v>5</v>
      </c>
      <c r="I86" s="168">
        <f>SUM(C86:G86)</f>
        <v>135</v>
      </c>
      <c r="J86" s="8">
        <v>15</v>
      </c>
      <c r="K86" s="8">
        <v>31</v>
      </c>
      <c r="L86" s="8">
        <v>30</v>
      </c>
      <c r="M86" s="8">
        <v>31</v>
      </c>
      <c r="N86" s="168">
        <f>SUM(J86:M86)</f>
        <v>107</v>
      </c>
      <c r="O86" s="167">
        <f>SUM(C86:H86,J86:M86)</f>
        <v>247</v>
      </c>
      <c r="P86" s="169">
        <f>I86+N86</f>
        <v>242</v>
      </c>
    </row>
    <row r="87" spans="2:16" ht="19.5">
      <c r="B87" s="149" t="s">
        <v>485</v>
      </c>
      <c r="C87" s="147">
        <v>2.2999999999999998</v>
      </c>
      <c r="D87" s="10">
        <v>3.3</v>
      </c>
      <c r="E87" s="10">
        <v>3.8</v>
      </c>
      <c r="F87" s="10">
        <v>8.3000000000000007</v>
      </c>
      <c r="G87" s="10">
        <v>12.6</v>
      </c>
      <c r="H87" s="10">
        <v>12.9</v>
      </c>
      <c r="I87" s="153">
        <f>(C86*C87+D86*D87+E86*E87+F86*F87+G86*G87)/I86</f>
        <v>5.3296296296296299</v>
      </c>
      <c r="J87" s="10">
        <v>8</v>
      </c>
      <c r="K87" s="95">
        <v>8.5</v>
      </c>
      <c r="L87" s="95">
        <v>4.5999999999999996</v>
      </c>
      <c r="M87" s="95">
        <v>1</v>
      </c>
      <c r="N87" s="153">
        <f>(J86*J87+K86*K87+L86*L87+M86*M87)/N86</f>
        <v>5.1635514018691593</v>
      </c>
      <c r="O87" s="154">
        <f>(C87*C86+D87*D86+E87*E86+F87*F86+G87*G86+H87*H86+J87*J86+K87*K86+L87*L86+M87*M86)/O86</f>
        <v>5.4109311740890691</v>
      </c>
      <c r="P87" s="161">
        <f>(I87*I86+N87*N86)/P86</f>
        <v>5.2561983471074383</v>
      </c>
    </row>
    <row r="88" spans="2:16" ht="19.5">
      <c r="B88" s="149" t="s">
        <v>212</v>
      </c>
      <c r="C88" s="13">
        <f t="shared" ref="C88:H88" si="32">C86*(13-C87)</f>
        <v>331.7</v>
      </c>
      <c r="D88" s="12">
        <f t="shared" si="32"/>
        <v>271.59999999999997</v>
      </c>
      <c r="E88" s="12">
        <f t="shared" si="32"/>
        <v>285.2</v>
      </c>
      <c r="F88" s="12">
        <f t="shared" si="32"/>
        <v>140.99999999999997</v>
      </c>
      <c r="G88" s="12">
        <f t="shared" si="32"/>
        <v>6.0000000000000053</v>
      </c>
      <c r="H88" s="12">
        <f t="shared" si="32"/>
        <v>0.49999999999999822</v>
      </c>
      <c r="I88" s="155">
        <f>SUM(C88:G88)</f>
        <v>1035.5</v>
      </c>
      <c r="J88" s="12">
        <f>J86*(13-J87)</f>
        <v>75</v>
      </c>
      <c r="K88" s="12">
        <f>K86*(13-K87)</f>
        <v>139.5</v>
      </c>
      <c r="L88" s="12">
        <f>L86*(13-L87)</f>
        <v>252</v>
      </c>
      <c r="M88" s="12">
        <f>M86*(13-M87)</f>
        <v>372</v>
      </c>
      <c r="N88" s="155">
        <f>SUM(J88:M88)</f>
        <v>838.5</v>
      </c>
      <c r="O88" s="156">
        <f>O86*(13-O87)</f>
        <v>1874.5</v>
      </c>
      <c r="P88" s="162">
        <f>P86*(13-P87)</f>
        <v>1874</v>
      </c>
    </row>
    <row r="89" spans="2:16" ht="19.5">
      <c r="B89" s="149" t="s">
        <v>213</v>
      </c>
      <c r="C89" s="13">
        <f t="shared" ref="C89:H89" si="33">C86*(17-C87)</f>
        <v>455.7</v>
      </c>
      <c r="D89" s="12">
        <f t="shared" si="33"/>
        <v>383.59999999999997</v>
      </c>
      <c r="E89" s="12">
        <f t="shared" si="33"/>
        <v>409.2</v>
      </c>
      <c r="F89" s="12">
        <f t="shared" si="33"/>
        <v>261</v>
      </c>
      <c r="G89" s="12">
        <f t="shared" si="33"/>
        <v>66</v>
      </c>
      <c r="H89" s="12">
        <f t="shared" si="33"/>
        <v>20.5</v>
      </c>
      <c r="I89" s="155">
        <f>SUM(C89:G89)</f>
        <v>1575.5</v>
      </c>
      <c r="J89" s="12">
        <f>J86*(17-J87)</f>
        <v>135</v>
      </c>
      <c r="K89" s="12">
        <f>K86*(17-K87)</f>
        <v>263.5</v>
      </c>
      <c r="L89" s="12">
        <f>L86*(17-L87)</f>
        <v>372</v>
      </c>
      <c r="M89" s="12">
        <f>M86*(17-M87)</f>
        <v>496</v>
      </c>
      <c r="N89" s="155">
        <f>SUM(J89:M89)</f>
        <v>1266.5</v>
      </c>
      <c r="O89" s="156">
        <f>O86*(17-O87)</f>
        <v>2862.5</v>
      </c>
      <c r="P89" s="162">
        <f>P86*(17-P87)</f>
        <v>2841.9999999999995</v>
      </c>
    </row>
    <row r="90" spans="2:16" ht="19.5">
      <c r="B90" s="149" t="s">
        <v>249</v>
      </c>
      <c r="C90" s="17">
        <f t="shared" ref="C90:H90" si="34">C86*(18-C87)</f>
        <v>486.7</v>
      </c>
      <c r="D90" s="16">
        <f t="shared" si="34"/>
        <v>411.59999999999997</v>
      </c>
      <c r="E90" s="16">
        <f t="shared" si="34"/>
        <v>440.2</v>
      </c>
      <c r="F90" s="16">
        <f t="shared" si="34"/>
        <v>291</v>
      </c>
      <c r="G90" s="16">
        <f t="shared" si="34"/>
        <v>81</v>
      </c>
      <c r="H90" s="16">
        <f t="shared" si="34"/>
        <v>25.5</v>
      </c>
      <c r="I90" s="155">
        <f>SUM(C90:G90)</f>
        <v>1710.5</v>
      </c>
      <c r="J90" s="16">
        <f>J86*(18-J87)</f>
        <v>150</v>
      </c>
      <c r="K90" s="16">
        <f>K86*(18-K87)</f>
        <v>294.5</v>
      </c>
      <c r="L90" s="16">
        <f>L86*(18-L87)</f>
        <v>402</v>
      </c>
      <c r="M90" s="16">
        <f>M86*(18-M87)</f>
        <v>527</v>
      </c>
      <c r="N90" s="155">
        <f>SUM(J90:M90)</f>
        <v>1373.5</v>
      </c>
      <c r="O90" s="157">
        <f>O86*(18-O87)</f>
        <v>3109.5</v>
      </c>
      <c r="P90" s="163">
        <f>P86*(18-P87)</f>
        <v>3083.9999999999995</v>
      </c>
    </row>
    <row r="91" spans="2:16" ht="20.25" thickBot="1">
      <c r="B91" s="350" t="s">
        <v>215</v>
      </c>
      <c r="C91" s="21">
        <f t="shared" ref="C91:H91" si="35">C86*(19-C87)</f>
        <v>517.69999999999993</v>
      </c>
      <c r="D91" s="20">
        <f t="shared" si="35"/>
        <v>439.59999999999997</v>
      </c>
      <c r="E91" s="20">
        <f t="shared" si="35"/>
        <v>471.2</v>
      </c>
      <c r="F91" s="20">
        <f t="shared" si="35"/>
        <v>321</v>
      </c>
      <c r="G91" s="20">
        <f t="shared" si="35"/>
        <v>96</v>
      </c>
      <c r="H91" s="20">
        <f t="shared" si="35"/>
        <v>30.5</v>
      </c>
      <c r="I91" s="164">
        <f>SUM(C91:G91)</f>
        <v>1845.5</v>
      </c>
      <c r="J91" s="20">
        <f>J86*(19-J87)</f>
        <v>165</v>
      </c>
      <c r="K91" s="20">
        <f>K86*(19-K87)</f>
        <v>325.5</v>
      </c>
      <c r="L91" s="20">
        <f>L86*(19-L87)</f>
        <v>432</v>
      </c>
      <c r="M91" s="20">
        <f>M86*(19-M87)</f>
        <v>558</v>
      </c>
      <c r="N91" s="164">
        <f>SUM(J91:M91)</f>
        <v>1480.5</v>
      </c>
      <c r="O91" s="165">
        <f>O86*(19-O87)</f>
        <v>3356.5</v>
      </c>
      <c r="P91" s="166">
        <f>P86*(19-P87)</f>
        <v>3325.9999999999995</v>
      </c>
    </row>
    <row r="92" spans="2:16" ht="15.75" thickBot="1"/>
    <row r="93" spans="2:16" ht="24" thickBot="1">
      <c r="B93" s="473" t="s">
        <v>286</v>
      </c>
      <c r="C93" s="474"/>
      <c r="D93" s="474"/>
      <c r="E93" s="474"/>
      <c r="F93" s="474"/>
      <c r="G93" s="474"/>
      <c r="H93" s="474"/>
      <c r="I93" s="474"/>
      <c r="J93" s="474"/>
      <c r="K93" s="474"/>
      <c r="L93" s="470" t="s">
        <v>226</v>
      </c>
      <c r="M93" s="471"/>
      <c r="N93" s="471"/>
      <c r="O93" s="471"/>
      <c r="P93" s="472"/>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16.5" thickBot="1">
      <c r="B95" s="466"/>
      <c r="C95" s="462"/>
      <c r="D95" s="462"/>
      <c r="E95" s="462"/>
      <c r="F95" s="462"/>
      <c r="G95" s="462"/>
      <c r="H95" s="462"/>
      <c r="I95" s="462"/>
      <c r="J95" s="462"/>
      <c r="K95" s="462"/>
      <c r="L95" s="462"/>
      <c r="M95" s="462"/>
      <c r="N95" s="462"/>
      <c r="O95" s="145" t="s">
        <v>209</v>
      </c>
      <c r="P95" s="30" t="s">
        <v>210</v>
      </c>
    </row>
    <row r="96" spans="2:16">
      <c r="B96" s="148" t="s">
        <v>211</v>
      </c>
      <c r="C96" s="146">
        <v>31</v>
      </c>
      <c r="D96" s="8">
        <v>28</v>
      </c>
      <c r="E96" s="8">
        <v>31</v>
      </c>
      <c r="F96" s="8">
        <v>15</v>
      </c>
      <c r="G96" s="8">
        <v>16</v>
      </c>
      <c r="H96" s="8">
        <v>5</v>
      </c>
      <c r="I96" s="168">
        <f>SUM(C96:G96)</f>
        <v>121</v>
      </c>
      <c r="J96" s="8">
        <v>5</v>
      </c>
      <c r="K96" s="8">
        <v>26</v>
      </c>
      <c r="L96" s="8">
        <v>30</v>
      </c>
      <c r="M96" s="8">
        <v>31</v>
      </c>
      <c r="N96" s="168">
        <f>SUM(J96:M96)</f>
        <v>92</v>
      </c>
      <c r="O96" s="167">
        <f>SUM(C96:H96,J96:M96)</f>
        <v>218</v>
      </c>
      <c r="P96" s="169">
        <f>I96+N96</f>
        <v>213</v>
      </c>
    </row>
    <row r="97" spans="2:16" ht="19.5">
      <c r="B97" s="149" t="s">
        <v>485</v>
      </c>
      <c r="C97" s="147">
        <v>-3.5</v>
      </c>
      <c r="D97" s="10">
        <v>-0.4</v>
      </c>
      <c r="E97" s="10">
        <v>3.8</v>
      </c>
      <c r="F97" s="10">
        <v>11.2</v>
      </c>
      <c r="G97" s="10">
        <v>11.4</v>
      </c>
      <c r="H97" s="10">
        <v>12.7</v>
      </c>
      <c r="I97" s="153">
        <f>(C96*C97+D96*D97+E96*E97+F96*F97+G96*G97)/I96</f>
        <v>2.8801652892561984</v>
      </c>
      <c r="J97" s="10">
        <v>12.8</v>
      </c>
      <c r="K97" s="95">
        <v>6.6</v>
      </c>
      <c r="L97" s="95">
        <v>6</v>
      </c>
      <c r="M97" s="95">
        <v>-0.5</v>
      </c>
      <c r="N97" s="153">
        <f>(J96*J97+K96*K97+L96*L97+M96*M97)/N96</f>
        <v>4.3489130434782615</v>
      </c>
      <c r="O97" s="154">
        <f>(C97*C96+D97*D96+E97*E96+F97*F96+G97*G96+H97*H96+J97*J96+K97*K96+L97*L96+M97*M96)/O96</f>
        <v>3.7252293577981654</v>
      </c>
      <c r="P97" s="161">
        <f>(I97*I96+N97*N96)/P96</f>
        <v>3.5145539906103291</v>
      </c>
    </row>
    <row r="98" spans="2:16" ht="19.5">
      <c r="B98" s="149" t="s">
        <v>212</v>
      </c>
      <c r="C98" s="13" t="s">
        <v>287</v>
      </c>
      <c r="D98" s="12">
        <v>31</v>
      </c>
      <c r="E98" s="12">
        <f>E96*(13-E97)</f>
        <v>285.2</v>
      </c>
      <c r="F98" s="12">
        <f>F96*(13-F97)</f>
        <v>27.000000000000011</v>
      </c>
      <c r="G98" s="12">
        <f>G96*(13-G97)</f>
        <v>25.599999999999994</v>
      </c>
      <c r="H98" s="12">
        <f>H96*(13-H97)</f>
        <v>1.5000000000000036</v>
      </c>
      <c r="I98" s="155">
        <f>SUM(C98:G98)</f>
        <v>368.79999999999995</v>
      </c>
      <c r="J98" s="12">
        <f>J96*(13-J97)</f>
        <v>0.99999999999999645</v>
      </c>
      <c r="K98" s="12">
        <f>K96*(13-K97)</f>
        <v>166.4</v>
      </c>
      <c r="L98" s="12">
        <f>L96*(13-L97)</f>
        <v>210</v>
      </c>
      <c r="M98" s="12">
        <f>M96*(13-M97)</f>
        <v>418.5</v>
      </c>
      <c r="N98" s="155">
        <f>SUM(J98:M98)</f>
        <v>795.9</v>
      </c>
      <c r="O98" s="156">
        <f>O96*(13-O97)</f>
        <v>2021.9</v>
      </c>
      <c r="P98" s="162">
        <f>P96*(13-P97)</f>
        <v>2020.3999999999999</v>
      </c>
    </row>
    <row r="99" spans="2:16" ht="19.5">
      <c r="B99" s="149" t="s">
        <v>213</v>
      </c>
      <c r="C99" s="13">
        <f t="shared" ref="C99:H99" si="36">C96*(17-C97)</f>
        <v>635.5</v>
      </c>
      <c r="D99" s="12">
        <f t="shared" si="36"/>
        <v>487.19999999999993</v>
      </c>
      <c r="E99" s="12">
        <f t="shared" si="36"/>
        <v>409.2</v>
      </c>
      <c r="F99" s="12">
        <f t="shared" si="36"/>
        <v>87.000000000000014</v>
      </c>
      <c r="G99" s="12">
        <f t="shared" si="36"/>
        <v>89.6</v>
      </c>
      <c r="H99" s="12">
        <f t="shared" si="36"/>
        <v>21.500000000000004</v>
      </c>
      <c r="I99" s="155">
        <f>SUM(C99:G99)</f>
        <v>1708.4999999999998</v>
      </c>
      <c r="J99" s="12">
        <f>J96*(17-J97)</f>
        <v>20.999999999999996</v>
      </c>
      <c r="K99" s="12">
        <f>K96*(17-K97)</f>
        <v>270.40000000000003</v>
      </c>
      <c r="L99" s="12">
        <f>L96*(17-L97)</f>
        <v>330</v>
      </c>
      <c r="M99" s="12">
        <f>M96*(17-M97)</f>
        <v>542.5</v>
      </c>
      <c r="N99" s="155">
        <f>SUM(J99:M99)</f>
        <v>1163.9000000000001</v>
      </c>
      <c r="O99" s="156">
        <f>O96*(17-O97)</f>
        <v>2893.9</v>
      </c>
      <c r="P99" s="162">
        <f>P96*(17-P97)</f>
        <v>2872.4</v>
      </c>
    </row>
    <row r="100" spans="2:16" ht="19.5">
      <c r="B100" s="149" t="s">
        <v>249</v>
      </c>
      <c r="C100" s="17">
        <f t="shared" ref="C100:H100" si="37">C96*(18-C97)</f>
        <v>666.5</v>
      </c>
      <c r="D100" s="16">
        <f t="shared" si="37"/>
        <v>515.19999999999993</v>
      </c>
      <c r="E100" s="16">
        <f t="shared" si="37"/>
        <v>440.2</v>
      </c>
      <c r="F100" s="16">
        <f t="shared" si="37"/>
        <v>102.00000000000001</v>
      </c>
      <c r="G100" s="16">
        <f t="shared" si="37"/>
        <v>105.6</v>
      </c>
      <c r="H100" s="16">
        <f t="shared" si="37"/>
        <v>26.500000000000004</v>
      </c>
      <c r="I100" s="155">
        <f>SUM(C100:G100)</f>
        <v>1829.4999999999998</v>
      </c>
      <c r="J100" s="16">
        <f>J96*(18-J97)</f>
        <v>25.999999999999996</v>
      </c>
      <c r="K100" s="16">
        <f>K96*(18-K97)</f>
        <v>296.40000000000003</v>
      </c>
      <c r="L100" s="16">
        <f>L96*(18-L97)</f>
        <v>360</v>
      </c>
      <c r="M100" s="16">
        <f>M96*(18-M97)</f>
        <v>573.5</v>
      </c>
      <c r="N100" s="155">
        <f>SUM(J100:M100)</f>
        <v>1255.9000000000001</v>
      </c>
      <c r="O100" s="157">
        <f>O96*(18-O97)</f>
        <v>3111.9</v>
      </c>
      <c r="P100" s="163">
        <f>P96*(18-P97)</f>
        <v>3085.4</v>
      </c>
    </row>
    <row r="101" spans="2:16" ht="20.25" thickBot="1">
      <c r="B101" s="350" t="s">
        <v>215</v>
      </c>
      <c r="C101" s="21">
        <f t="shared" ref="C101:H101" si="38">C96*(19-C97)</f>
        <v>697.5</v>
      </c>
      <c r="D101" s="20">
        <f t="shared" si="38"/>
        <v>543.19999999999993</v>
      </c>
      <c r="E101" s="20">
        <f t="shared" si="38"/>
        <v>471.2</v>
      </c>
      <c r="F101" s="20">
        <f t="shared" si="38"/>
        <v>117.00000000000001</v>
      </c>
      <c r="G101" s="20">
        <f t="shared" si="38"/>
        <v>121.6</v>
      </c>
      <c r="H101" s="20">
        <f t="shared" si="38"/>
        <v>31.500000000000004</v>
      </c>
      <c r="I101" s="164">
        <f>SUM(C101:G101)</f>
        <v>1950.4999999999998</v>
      </c>
      <c r="J101" s="20">
        <f>J96*(19-J97)</f>
        <v>30.999999999999996</v>
      </c>
      <c r="K101" s="20">
        <f>K96*(19-K97)</f>
        <v>322.40000000000003</v>
      </c>
      <c r="L101" s="20">
        <f>L96*(19-L97)</f>
        <v>390</v>
      </c>
      <c r="M101" s="20">
        <f>M96*(19-M97)</f>
        <v>604.5</v>
      </c>
      <c r="N101" s="164">
        <f>SUM(J101:M101)</f>
        <v>1347.9</v>
      </c>
      <c r="O101" s="165">
        <f>O96*(19-O97)</f>
        <v>3329.9</v>
      </c>
      <c r="P101" s="166">
        <f>P96*(19-P97)</f>
        <v>3298.4</v>
      </c>
    </row>
    <row r="102" spans="2:16" ht="15.75" thickBot="1"/>
    <row r="103" spans="2:16" ht="24" thickBot="1">
      <c r="B103" s="473" t="s">
        <v>286</v>
      </c>
      <c r="C103" s="474"/>
      <c r="D103" s="474"/>
      <c r="E103" s="474"/>
      <c r="F103" s="474"/>
      <c r="G103" s="474"/>
      <c r="H103" s="474"/>
      <c r="I103" s="474"/>
      <c r="J103" s="474"/>
      <c r="K103" s="474"/>
      <c r="L103" s="470" t="s">
        <v>227</v>
      </c>
      <c r="M103" s="471"/>
      <c r="N103" s="471"/>
      <c r="O103" s="471"/>
      <c r="P103" s="472"/>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16.5" thickBot="1">
      <c r="B105" s="466"/>
      <c r="C105" s="462"/>
      <c r="D105" s="462"/>
      <c r="E105" s="462"/>
      <c r="F105" s="462"/>
      <c r="G105" s="462"/>
      <c r="H105" s="462"/>
      <c r="I105" s="462"/>
      <c r="J105" s="462"/>
      <c r="K105" s="462"/>
      <c r="L105" s="462"/>
      <c r="M105" s="462"/>
      <c r="N105" s="462"/>
      <c r="O105" s="145" t="s">
        <v>209</v>
      </c>
      <c r="P105" s="30" t="s">
        <v>210</v>
      </c>
    </row>
    <row r="106" spans="2:16">
      <c r="B106" s="148" t="s">
        <v>211</v>
      </c>
      <c r="C106" s="146">
        <v>31</v>
      </c>
      <c r="D106" s="8">
        <v>28</v>
      </c>
      <c r="E106" s="8">
        <v>31</v>
      </c>
      <c r="F106" s="8">
        <v>25</v>
      </c>
      <c r="G106" s="8">
        <v>20</v>
      </c>
      <c r="H106" s="8">
        <v>0</v>
      </c>
      <c r="I106" s="168">
        <f>SUM(C106:G106)</f>
        <v>135</v>
      </c>
      <c r="J106" s="8">
        <v>25</v>
      </c>
      <c r="K106" s="8">
        <v>31</v>
      </c>
      <c r="L106" s="8">
        <v>30</v>
      </c>
      <c r="M106" s="8">
        <v>31</v>
      </c>
      <c r="N106" s="168">
        <f>SUM(J106:M106)</f>
        <v>117</v>
      </c>
      <c r="O106" s="167">
        <f>SUM(C106:H106,J106:M106)</f>
        <v>252</v>
      </c>
      <c r="P106" s="169">
        <f>I106+N106</f>
        <v>252</v>
      </c>
    </row>
    <row r="107" spans="2:16" ht="19.5">
      <c r="B107" s="149" t="s">
        <v>485</v>
      </c>
      <c r="C107" s="147">
        <v>-3.6</v>
      </c>
      <c r="D107" s="10">
        <v>-0.9</v>
      </c>
      <c r="E107" s="10">
        <v>3.2</v>
      </c>
      <c r="F107" s="10">
        <v>7.6</v>
      </c>
      <c r="G107" s="10">
        <v>10.4</v>
      </c>
      <c r="H107" s="10">
        <v>0</v>
      </c>
      <c r="I107" s="153">
        <f>(C106*C107+D106*D107+E106*E107+F106*F107+G106*G107)/I106</f>
        <v>2.6696296296296294</v>
      </c>
      <c r="J107" s="10">
        <v>10.9</v>
      </c>
      <c r="K107" s="95">
        <v>6.6</v>
      </c>
      <c r="L107" s="95">
        <v>4.8</v>
      </c>
      <c r="M107" s="95">
        <v>-4.5</v>
      </c>
      <c r="N107" s="153">
        <f>(J106*J107+K106*K107+L106*L107+M106*M107)/N106</f>
        <v>4.1162393162393167</v>
      </c>
      <c r="O107" s="154">
        <f>(C107*C106+D107*D106+E107*E106+F107*F106+G107*G106+H107*H106+J107*J106+K107*K106+L107*L106+M107*M106)/O106</f>
        <v>3.3412698412698414</v>
      </c>
      <c r="P107" s="161">
        <f>(I107*I106+N107*N106)/P106</f>
        <v>3.3412698412698414</v>
      </c>
    </row>
    <row r="108" spans="2:16" ht="19.5">
      <c r="B108" s="149" t="s">
        <v>212</v>
      </c>
      <c r="C108" s="13">
        <f t="shared" ref="C108:H108" si="39">C106*(13-C107)</f>
        <v>514.6</v>
      </c>
      <c r="D108" s="12">
        <f t="shared" si="39"/>
        <v>389.2</v>
      </c>
      <c r="E108" s="12">
        <f t="shared" si="39"/>
        <v>303.8</v>
      </c>
      <c r="F108" s="12">
        <f t="shared" si="39"/>
        <v>135</v>
      </c>
      <c r="G108" s="12">
        <f t="shared" si="39"/>
        <v>51.999999999999993</v>
      </c>
      <c r="H108" s="12">
        <f t="shared" si="39"/>
        <v>0</v>
      </c>
      <c r="I108" s="155">
        <f>SUM(C108:G108)</f>
        <v>1394.6</v>
      </c>
      <c r="J108" s="12">
        <f>J106*(13-J107)</f>
        <v>52.499999999999993</v>
      </c>
      <c r="K108" s="12">
        <f>K106*(13-K107)</f>
        <v>198.4</v>
      </c>
      <c r="L108" s="12">
        <f>L106*(13-L107)</f>
        <v>245.99999999999997</v>
      </c>
      <c r="M108" s="12">
        <f>M106*(13-M107)</f>
        <v>542.5</v>
      </c>
      <c r="N108" s="155">
        <f>SUM(J108:M108)</f>
        <v>1039.4000000000001</v>
      </c>
      <c r="O108" s="156">
        <f>O106*(13-O107)</f>
        <v>2434</v>
      </c>
      <c r="P108" s="162">
        <f>P106*(13-P107)</f>
        <v>2434</v>
      </c>
    </row>
    <row r="109" spans="2:16" ht="19.5">
      <c r="B109" s="149" t="s">
        <v>213</v>
      </c>
      <c r="C109" s="13">
        <f t="shared" ref="C109:H109" si="40">C106*(17-C107)</f>
        <v>638.6</v>
      </c>
      <c r="D109" s="12">
        <f t="shared" si="40"/>
        <v>501.19999999999993</v>
      </c>
      <c r="E109" s="12">
        <f t="shared" si="40"/>
        <v>427.8</v>
      </c>
      <c r="F109" s="12">
        <f t="shared" si="40"/>
        <v>235</v>
      </c>
      <c r="G109" s="12">
        <f t="shared" si="40"/>
        <v>132</v>
      </c>
      <c r="H109" s="12">
        <f t="shared" si="40"/>
        <v>0</v>
      </c>
      <c r="I109" s="155">
        <f>SUM(C109:G109)</f>
        <v>1934.6</v>
      </c>
      <c r="J109" s="12">
        <f>J106*(17-J107)</f>
        <v>152.5</v>
      </c>
      <c r="K109" s="12">
        <f>K106*(17-K107)</f>
        <v>322.40000000000003</v>
      </c>
      <c r="L109" s="12">
        <f>L106*(17-L107)</f>
        <v>366</v>
      </c>
      <c r="M109" s="12">
        <f>M106*(17-M107)</f>
        <v>666.5</v>
      </c>
      <c r="N109" s="155">
        <f>SUM(J109:M109)</f>
        <v>1507.4</v>
      </c>
      <c r="O109" s="156">
        <f>O106*(17-O107)</f>
        <v>3442</v>
      </c>
      <c r="P109" s="162">
        <f>P106*(17-P107)</f>
        <v>3442</v>
      </c>
    </row>
    <row r="110" spans="2:16" ht="19.5">
      <c r="B110" s="149" t="s">
        <v>249</v>
      </c>
      <c r="C110" s="17">
        <f t="shared" ref="C110:H110" si="41">C106*(18-C107)</f>
        <v>669.6</v>
      </c>
      <c r="D110" s="16">
        <f t="shared" si="41"/>
        <v>529.19999999999993</v>
      </c>
      <c r="E110" s="16">
        <f t="shared" si="41"/>
        <v>458.8</v>
      </c>
      <c r="F110" s="16">
        <f t="shared" si="41"/>
        <v>260</v>
      </c>
      <c r="G110" s="16">
        <f t="shared" si="41"/>
        <v>152</v>
      </c>
      <c r="H110" s="16">
        <f t="shared" si="41"/>
        <v>0</v>
      </c>
      <c r="I110" s="155">
        <f>SUM(C110:G110)</f>
        <v>2069.6</v>
      </c>
      <c r="J110" s="16">
        <f>J106*(18-J107)</f>
        <v>177.5</v>
      </c>
      <c r="K110" s="16">
        <f>K106*(18-K107)</f>
        <v>353.40000000000003</v>
      </c>
      <c r="L110" s="16">
        <f>L106*(18-L107)</f>
        <v>396</v>
      </c>
      <c r="M110" s="16">
        <f>M106*(18-M107)</f>
        <v>697.5</v>
      </c>
      <c r="N110" s="155">
        <f>SUM(J110:M110)</f>
        <v>1624.4</v>
      </c>
      <c r="O110" s="157">
        <f>O106*(18-O107)</f>
        <v>3694</v>
      </c>
      <c r="P110" s="163">
        <f>P106*(18-P107)</f>
        <v>3694</v>
      </c>
    </row>
    <row r="111" spans="2:16" ht="20.25" thickBot="1">
      <c r="B111" s="350" t="s">
        <v>215</v>
      </c>
      <c r="C111" s="21">
        <f t="shared" ref="C111:H111" si="42">C106*(19-C107)</f>
        <v>700.6</v>
      </c>
      <c r="D111" s="20">
        <f t="shared" si="42"/>
        <v>557.19999999999993</v>
      </c>
      <c r="E111" s="20">
        <f t="shared" si="42"/>
        <v>489.8</v>
      </c>
      <c r="F111" s="20">
        <f t="shared" si="42"/>
        <v>285</v>
      </c>
      <c r="G111" s="20">
        <f t="shared" si="42"/>
        <v>172</v>
      </c>
      <c r="H111" s="20">
        <f t="shared" si="42"/>
        <v>0</v>
      </c>
      <c r="I111" s="164">
        <f>SUM(C111:G111)</f>
        <v>2204.6</v>
      </c>
      <c r="J111" s="20">
        <f>J106*(19-J107)</f>
        <v>202.5</v>
      </c>
      <c r="K111" s="20">
        <f>K106*(19-K107)</f>
        <v>384.40000000000003</v>
      </c>
      <c r="L111" s="20">
        <f>L106*(19-L107)</f>
        <v>426</v>
      </c>
      <c r="M111" s="20">
        <f>M106*(19-M107)</f>
        <v>728.5</v>
      </c>
      <c r="N111" s="164">
        <f>SUM(J111:M111)</f>
        <v>1741.4</v>
      </c>
      <c r="O111" s="165">
        <f>O106*(19-O107)</f>
        <v>3946</v>
      </c>
      <c r="P111" s="166">
        <f>P106*(19-P107)</f>
        <v>3946</v>
      </c>
    </row>
    <row r="112" spans="2:16" ht="15.75" thickBot="1"/>
    <row r="113" spans="2:16" ht="24" thickBot="1">
      <c r="B113" s="473" t="s">
        <v>286</v>
      </c>
      <c r="C113" s="474"/>
      <c r="D113" s="474"/>
      <c r="E113" s="474"/>
      <c r="F113" s="474"/>
      <c r="G113" s="474"/>
      <c r="H113" s="474"/>
      <c r="I113" s="474"/>
      <c r="J113" s="474"/>
      <c r="K113" s="474"/>
      <c r="L113" s="470" t="s">
        <v>228</v>
      </c>
      <c r="M113" s="471"/>
      <c r="N113" s="471"/>
      <c r="O113" s="471"/>
      <c r="P113" s="472"/>
    </row>
    <row r="114" spans="2:16" ht="15.75">
      <c r="B114" s="465" t="s">
        <v>195</v>
      </c>
      <c r="C114" s="461" t="s">
        <v>196</v>
      </c>
      <c r="D114" s="461" t="s">
        <v>197</v>
      </c>
      <c r="E114" s="461" t="s">
        <v>198</v>
      </c>
      <c r="F114" s="461" t="s">
        <v>199</v>
      </c>
      <c r="G114" s="461" t="s">
        <v>200</v>
      </c>
      <c r="H114" s="461" t="s">
        <v>201</v>
      </c>
      <c r="I114" s="467" t="s">
        <v>202</v>
      </c>
      <c r="J114" s="461" t="s">
        <v>203</v>
      </c>
      <c r="K114" s="461" t="s">
        <v>204</v>
      </c>
      <c r="L114" s="461" t="s">
        <v>205</v>
      </c>
      <c r="M114" s="461" t="s">
        <v>206</v>
      </c>
      <c r="N114" s="467" t="s">
        <v>207</v>
      </c>
      <c r="O114" s="456" t="s">
        <v>208</v>
      </c>
      <c r="P114" s="457"/>
    </row>
    <row r="115" spans="2:16" ht="16.5" thickBot="1">
      <c r="B115" s="466"/>
      <c r="C115" s="462"/>
      <c r="D115" s="462"/>
      <c r="E115" s="462"/>
      <c r="F115" s="462"/>
      <c r="G115" s="462"/>
      <c r="H115" s="462"/>
      <c r="I115" s="462"/>
      <c r="J115" s="462"/>
      <c r="K115" s="462"/>
      <c r="L115" s="462"/>
      <c r="M115" s="462"/>
      <c r="N115" s="462"/>
      <c r="O115" s="145" t="s">
        <v>209</v>
      </c>
      <c r="P115" s="30" t="s">
        <v>210</v>
      </c>
    </row>
    <row r="116" spans="2:16">
      <c r="B116" s="148" t="s">
        <v>211</v>
      </c>
      <c r="C116" s="146">
        <v>31</v>
      </c>
      <c r="D116" s="8">
        <v>28</v>
      </c>
      <c r="E116" s="8">
        <v>31</v>
      </c>
      <c r="F116" s="8">
        <v>25</v>
      </c>
      <c r="G116" s="8">
        <v>5</v>
      </c>
      <c r="H116" s="8">
        <v>0</v>
      </c>
      <c r="I116" s="168">
        <f>SUM(C116:G116)</f>
        <v>120</v>
      </c>
      <c r="J116" s="8">
        <v>5</v>
      </c>
      <c r="K116" s="8">
        <v>26</v>
      </c>
      <c r="L116" s="8">
        <v>30</v>
      </c>
      <c r="M116" s="8">
        <v>31</v>
      </c>
      <c r="N116" s="168">
        <f>SUM(J116:M116)</f>
        <v>92</v>
      </c>
      <c r="O116" s="167">
        <f>SUM(C116:H116,J116:M116)</f>
        <v>212</v>
      </c>
      <c r="P116" s="169">
        <f>I116+N116</f>
        <v>212</v>
      </c>
    </row>
    <row r="117" spans="2:16" ht="19.5">
      <c r="B117" s="149" t="s">
        <v>485</v>
      </c>
      <c r="C117" s="147">
        <v>-0.2</v>
      </c>
      <c r="D117" s="10">
        <v>-0.8</v>
      </c>
      <c r="E117" s="10">
        <v>4.8</v>
      </c>
      <c r="F117" s="10">
        <v>10.6</v>
      </c>
      <c r="G117" s="10">
        <v>7.1</v>
      </c>
      <c r="H117" s="10">
        <v>0</v>
      </c>
      <c r="I117" s="153">
        <f>(C116*C117+D116*D117+E116*E117+F116*F117+G116*G117)/I116</f>
        <v>3.5058333333333334</v>
      </c>
      <c r="J117" s="10">
        <v>12.9</v>
      </c>
      <c r="K117" s="95">
        <v>7.2</v>
      </c>
      <c r="L117" s="95">
        <v>2.8</v>
      </c>
      <c r="M117" s="95">
        <v>3.1</v>
      </c>
      <c r="N117" s="153">
        <f>(J116*J117+K116*K117+L116*L117+M116*M117)/N116</f>
        <v>4.6934782608695658</v>
      </c>
      <c r="O117" s="154">
        <f>(C117*C116+D117*D116+E117*E116+F117*F116+G117*G116+H117*H116+J117*J116+K117*K116+L117*L116+M117*M116)/O116</f>
        <v>4.0212264150943398</v>
      </c>
      <c r="P117" s="161">
        <f>(I117*I116+N117*N116)/P116</f>
        <v>4.0212264150943398</v>
      </c>
    </row>
    <row r="118" spans="2:16" ht="19.5">
      <c r="B118" s="149" t="s">
        <v>212</v>
      </c>
      <c r="C118" s="13">
        <f t="shared" ref="C118:H118" si="43">C116*(13-C117)</f>
        <v>409.2</v>
      </c>
      <c r="D118" s="12">
        <f t="shared" si="43"/>
        <v>386.40000000000003</v>
      </c>
      <c r="E118" s="12">
        <f t="shared" si="43"/>
        <v>254.2</v>
      </c>
      <c r="F118" s="12">
        <f t="shared" si="43"/>
        <v>60.000000000000007</v>
      </c>
      <c r="G118" s="12">
        <f t="shared" si="43"/>
        <v>29.5</v>
      </c>
      <c r="H118" s="12">
        <f t="shared" si="43"/>
        <v>0</v>
      </c>
      <c r="I118" s="155">
        <f>SUM(C118:G118)</f>
        <v>1139.3</v>
      </c>
      <c r="J118" s="12">
        <f>J116*(13-J117)</f>
        <v>0.49999999999999822</v>
      </c>
      <c r="K118" s="12">
        <f>K116*(13-K117)</f>
        <v>150.79999999999998</v>
      </c>
      <c r="L118" s="12">
        <f>L116*(13-L117)</f>
        <v>306</v>
      </c>
      <c r="M118" s="12">
        <f>M116*(13-M117)</f>
        <v>306.90000000000003</v>
      </c>
      <c r="N118" s="155">
        <f>SUM(J118:M118)</f>
        <v>764.2</v>
      </c>
      <c r="O118" s="156">
        <f>O116*(13-O117)</f>
        <v>1903.5</v>
      </c>
      <c r="P118" s="162">
        <f>P116*(13-P117)</f>
        <v>1903.5</v>
      </c>
    </row>
    <row r="119" spans="2:16" ht="19.5">
      <c r="B119" s="149" t="s">
        <v>213</v>
      </c>
      <c r="C119" s="13">
        <f t="shared" ref="C119:H119" si="44">C116*(17-C117)</f>
        <v>533.19999999999993</v>
      </c>
      <c r="D119" s="12">
        <f t="shared" si="44"/>
        <v>498.40000000000003</v>
      </c>
      <c r="E119" s="12">
        <f t="shared" si="44"/>
        <v>378.2</v>
      </c>
      <c r="F119" s="12">
        <f t="shared" si="44"/>
        <v>160</v>
      </c>
      <c r="G119" s="12">
        <f t="shared" si="44"/>
        <v>49.5</v>
      </c>
      <c r="H119" s="12">
        <f t="shared" si="44"/>
        <v>0</v>
      </c>
      <c r="I119" s="155">
        <f>SUM(C119:G119)</f>
        <v>1619.3</v>
      </c>
      <c r="J119" s="12">
        <f>J116*(17-J117)</f>
        <v>20.5</v>
      </c>
      <c r="K119" s="12">
        <f>K116*(17-K117)</f>
        <v>254.8</v>
      </c>
      <c r="L119" s="12">
        <f>L116*(17-L117)</f>
        <v>426</v>
      </c>
      <c r="M119" s="12">
        <f>M116*(17-M117)</f>
        <v>430.90000000000003</v>
      </c>
      <c r="N119" s="155">
        <f>SUM(J119:M119)</f>
        <v>1132.2</v>
      </c>
      <c r="O119" s="156">
        <f>O116*(17-O117)</f>
        <v>2751.5</v>
      </c>
      <c r="P119" s="162">
        <f>P116*(17-P117)</f>
        <v>2751.5</v>
      </c>
    </row>
    <row r="120" spans="2:16" ht="19.5">
      <c r="B120" s="149" t="s">
        <v>249</v>
      </c>
      <c r="C120" s="17">
        <f t="shared" ref="C120:H120" si="45">C116*(18-C117)</f>
        <v>564.19999999999993</v>
      </c>
      <c r="D120" s="16">
        <f t="shared" si="45"/>
        <v>526.4</v>
      </c>
      <c r="E120" s="16">
        <f t="shared" si="45"/>
        <v>409.2</v>
      </c>
      <c r="F120" s="16">
        <f t="shared" si="45"/>
        <v>185</v>
      </c>
      <c r="G120" s="16">
        <f t="shared" si="45"/>
        <v>54.5</v>
      </c>
      <c r="H120" s="16">
        <f t="shared" si="45"/>
        <v>0</v>
      </c>
      <c r="I120" s="155">
        <f>SUM(C120:G120)</f>
        <v>1739.3</v>
      </c>
      <c r="J120" s="16">
        <f>J116*(18-J117)</f>
        <v>25.5</v>
      </c>
      <c r="K120" s="16">
        <f>K116*(18-K117)</f>
        <v>280.8</v>
      </c>
      <c r="L120" s="16">
        <f>L116*(18-L117)</f>
        <v>456</v>
      </c>
      <c r="M120" s="16">
        <f>M116*(18-M117)</f>
        <v>461.90000000000003</v>
      </c>
      <c r="N120" s="155">
        <f>SUM(J120:M120)</f>
        <v>1224.2</v>
      </c>
      <c r="O120" s="157">
        <f>O116*(18-O117)</f>
        <v>2963.5</v>
      </c>
      <c r="P120" s="163">
        <f>P116*(18-P117)</f>
        <v>2963.5</v>
      </c>
    </row>
    <row r="121" spans="2:16" ht="20.25" thickBot="1">
      <c r="B121" s="350" t="s">
        <v>215</v>
      </c>
      <c r="C121" s="21">
        <f t="shared" ref="C121:H121" si="46">C116*(19-C117)</f>
        <v>595.19999999999993</v>
      </c>
      <c r="D121" s="20">
        <f t="shared" si="46"/>
        <v>554.4</v>
      </c>
      <c r="E121" s="20">
        <f t="shared" si="46"/>
        <v>440.2</v>
      </c>
      <c r="F121" s="20">
        <f t="shared" si="46"/>
        <v>210</v>
      </c>
      <c r="G121" s="20">
        <f t="shared" si="46"/>
        <v>59.5</v>
      </c>
      <c r="H121" s="20">
        <f t="shared" si="46"/>
        <v>0</v>
      </c>
      <c r="I121" s="164">
        <f>SUM(C121:G121)</f>
        <v>1859.3</v>
      </c>
      <c r="J121" s="20">
        <f>J116*(19-J117)</f>
        <v>30.5</v>
      </c>
      <c r="K121" s="20">
        <f>K116*(19-K117)</f>
        <v>306.8</v>
      </c>
      <c r="L121" s="20">
        <f>L116*(19-L117)</f>
        <v>486</v>
      </c>
      <c r="M121" s="20">
        <f>M116*(19-M117)</f>
        <v>492.90000000000003</v>
      </c>
      <c r="N121" s="164">
        <f>SUM(J121:M121)</f>
        <v>1316.2</v>
      </c>
      <c r="O121" s="165">
        <f>O116*(19-O117)</f>
        <v>3175.5</v>
      </c>
      <c r="P121" s="166">
        <f>P116*(19-P117)</f>
        <v>3175.5</v>
      </c>
    </row>
    <row r="122" spans="2:16" ht="15.75" thickBot="1"/>
    <row r="123" spans="2:16" ht="24" thickBot="1">
      <c r="B123" s="473" t="s">
        <v>286</v>
      </c>
      <c r="C123" s="474"/>
      <c r="D123" s="474"/>
      <c r="E123" s="474"/>
      <c r="F123" s="474"/>
      <c r="G123" s="474"/>
      <c r="H123" s="474"/>
      <c r="I123" s="474"/>
      <c r="J123" s="474"/>
      <c r="K123" s="474"/>
      <c r="L123" s="470" t="s">
        <v>229</v>
      </c>
      <c r="M123" s="471"/>
      <c r="N123" s="471"/>
      <c r="O123" s="471"/>
      <c r="P123" s="472"/>
    </row>
    <row r="124" spans="2:16" ht="15.75">
      <c r="B124" s="465" t="s">
        <v>195</v>
      </c>
      <c r="C124" s="461" t="s">
        <v>196</v>
      </c>
      <c r="D124" s="461" t="s">
        <v>197</v>
      </c>
      <c r="E124" s="461" t="s">
        <v>198</v>
      </c>
      <c r="F124" s="461" t="s">
        <v>199</v>
      </c>
      <c r="G124" s="461" t="s">
        <v>200</v>
      </c>
      <c r="H124" s="461" t="s">
        <v>201</v>
      </c>
      <c r="I124" s="467" t="s">
        <v>202</v>
      </c>
      <c r="J124" s="461" t="s">
        <v>203</v>
      </c>
      <c r="K124" s="461" t="s">
        <v>204</v>
      </c>
      <c r="L124" s="461" t="s">
        <v>205</v>
      </c>
      <c r="M124" s="461" t="s">
        <v>206</v>
      </c>
      <c r="N124" s="467" t="s">
        <v>207</v>
      </c>
      <c r="O124" s="456" t="s">
        <v>208</v>
      </c>
      <c r="P124" s="457"/>
    </row>
    <row r="125" spans="2:16" ht="16.5" thickBot="1">
      <c r="B125" s="466"/>
      <c r="C125" s="462"/>
      <c r="D125" s="462"/>
      <c r="E125" s="462"/>
      <c r="F125" s="462"/>
      <c r="G125" s="462"/>
      <c r="H125" s="462"/>
      <c r="I125" s="462"/>
      <c r="J125" s="462"/>
      <c r="K125" s="462"/>
      <c r="L125" s="462"/>
      <c r="M125" s="462"/>
      <c r="N125" s="462"/>
      <c r="O125" s="145" t="s">
        <v>209</v>
      </c>
      <c r="P125" s="30" t="s">
        <v>210</v>
      </c>
    </row>
    <row r="126" spans="2:16">
      <c r="B126" s="148" t="s">
        <v>211</v>
      </c>
      <c r="C126" s="146">
        <v>31</v>
      </c>
      <c r="D126" s="8">
        <v>28</v>
      </c>
      <c r="E126" s="8">
        <v>31</v>
      </c>
      <c r="F126" s="8">
        <v>25</v>
      </c>
      <c r="G126" s="8">
        <v>10</v>
      </c>
      <c r="H126" s="8">
        <v>0</v>
      </c>
      <c r="I126" s="168">
        <f>SUM(C126:G126)</f>
        <v>125</v>
      </c>
      <c r="J126" s="8">
        <v>20</v>
      </c>
      <c r="K126" s="8">
        <v>31</v>
      </c>
      <c r="L126" s="8">
        <v>30</v>
      </c>
      <c r="M126" s="8">
        <v>31</v>
      </c>
      <c r="N126" s="168">
        <f>SUM(J126:M126)</f>
        <v>112</v>
      </c>
      <c r="O126" s="167">
        <f>SUM(C126:H126,J126:M126)</f>
        <v>237</v>
      </c>
      <c r="P126" s="169">
        <f>I126+N126</f>
        <v>237</v>
      </c>
    </row>
    <row r="127" spans="2:16" ht="19.5">
      <c r="B127" s="149" t="s">
        <v>485</v>
      </c>
      <c r="C127" s="147">
        <v>1.4</v>
      </c>
      <c r="D127" s="10">
        <v>4.2</v>
      </c>
      <c r="E127" s="10">
        <v>6.5</v>
      </c>
      <c r="F127" s="10">
        <v>7</v>
      </c>
      <c r="G127" s="10">
        <v>11.9</v>
      </c>
      <c r="H127" s="10">
        <v>0</v>
      </c>
      <c r="I127" s="153">
        <f>(C126*C127+D126*D127+E126*E127+F126*F127+G126*G127)/I126</f>
        <v>5.2519999999999998</v>
      </c>
      <c r="J127" s="10">
        <v>12.3</v>
      </c>
      <c r="K127" s="95">
        <v>9.1</v>
      </c>
      <c r="L127" s="95">
        <v>4.7</v>
      </c>
      <c r="M127" s="95">
        <v>0.4</v>
      </c>
      <c r="N127" s="153">
        <f>(J126*J127+K126*K127+L126*L127+M126*M127)/N126</f>
        <v>6.0848214285714279</v>
      </c>
      <c r="O127" s="154">
        <f>(C127*C126+D127*D126+E127*E126+F127*F126+G127*G126+H127*H126+J127*J126+K127*K126+L127*L126+M127*M126)/O126</f>
        <v>5.6455696202531644</v>
      </c>
      <c r="P127" s="161">
        <f>(I127*I126+N127*N126)/P126</f>
        <v>5.6455696202531644</v>
      </c>
    </row>
    <row r="128" spans="2:16" ht="19.5">
      <c r="B128" s="149" t="s">
        <v>212</v>
      </c>
      <c r="C128" s="13">
        <f t="shared" ref="C128:H128" si="47">C126*(13-C127)</f>
        <v>359.59999999999997</v>
      </c>
      <c r="D128" s="12">
        <f t="shared" si="47"/>
        <v>246.40000000000003</v>
      </c>
      <c r="E128" s="12">
        <f t="shared" si="47"/>
        <v>201.5</v>
      </c>
      <c r="F128" s="12">
        <f t="shared" si="47"/>
        <v>150</v>
      </c>
      <c r="G128" s="12">
        <f t="shared" si="47"/>
        <v>10.999999999999996</v>
      </c>
      <c r="H128" s="12">
        <f t="shared" si="47"/>
        <v>0</v>
      </c>
      <c r="I128" s="155">
        <f>SUM(C128:G128)</f>
        <v>968.5</v>
      </c>
      <c r="J128" s="12">
        <f>J126*(13-J127)</f>
        <v>13.999999999999986</v>
      </c>
      <c r="K128" s="12">
        <f>K126*(13-K127)</f>
        <v>120.9</v>
      </c>
      <c r="L128" s="12">
        <f>L126*(13-L127)</f>
        <v>249.00000000000003</v>
      </c>
      <c r="M128" s="12">
        <f>M126*(13-M127)</f>
        <v>390.59999999999997</v>
      </c>
      <c r="N128" s="155">
        <f>SUM(J128:M128)</f>
        <v>774.5</v>
      </c>
      <c r="O128" s="156">
        <f>O126*(13-O127)</f>
        <v>1743</v>
      </c>
      <c r="P128" s="162">
        <f>P126*(13-P127)</f>
        <v>1743</v>
      </c>
    </row>
    <row r="129" spans="2:16" ht="19.5">
      <c r="B129" s="149" t="s">
        <v>213</v>
      </c>
      <c r="C129" s="13">
        <f t="shared" ref="C129:H129" si="48">C126*(17-C127)</f>
        <v>483.59999999999997</v>
      </c>
      <c r="D129" s="12">
        <f t="shared" si="48"/>
        <v>358.40000000000003</v>
      </c>
      <c r="E129" s="12">
        <f t="shared" si="48"/>
        <v>325.5</v>
      </c>
      <c r="F129" s="12">
        <f t="shared" si="48"/>
        <v>250</v>
      </c>
      <c r="G129" s="12">
        <f t="shared" si="48"/>
        <v>51</v>
      </c>
      <c r="H129" s="12">
        <f t="shared" si="48"/>
        <v>0</v>
      </c>
      <c r="I129" s="155">
        <f>SUM(C129:G129)</f>
        <v>1468.5</v>
      </c>
      <c r="J129" s="12">
        <f>J126*(17-J127)</f>
        <v>93.999999999999986</v>
      </c>
      <c r="K129" s="12">
        <f>K126*(17-K127)</f>
        <v>244.9</v>
      </c>
      <c r="L129" s="12">
        <f>L126*(17-L127)</f>
        <v>369</v>
      </c>
      <c r="M129" s="12">
        <f>M126*(17-M127)</f>
        <v>514.6</v>
      </c>
      <c r="N129" s="155">
        <f>SUM(J129:M129)</f>
        <v>1222.5</v>
      </c>
      <c r="O129" s="156">
        <f>O126*(17-O127)</f>
        <v>2691</v>
      </c>
      <c r="P129" s="162">
        <f>P126*(17-P127)</f>
        <v>2691</v>
      </c>
    </row>
    <row r="130" spans="2:16" ht="19.5">
      <c r="B130" s="149" t="s">
        <v>249</v>
      </c>
      <c r="C130" s="17">
        <f t="shared" ref="C130:H130" si="49">C126*(18-C127)</f>
        <v>514.6</v>
      </c>
      <c r="D130" s="16">
        <f t="shared" si="49"/>
        <v>386.40000000000003</v>
      </c>
      <c r="E130" s="16">
        <f t="shared" si="49"/>
        <v>356.5</v>
      </c>
      <c r="F130" s="16">
        <f t="shared" si="49"/>
        <v>275</v>
      </c>
      <c r="G130" s="16">
        <f t="shared" si="49"/>
        <v>61</v>
      </c>
      <c r="H130" s="16">
        <f t="shared" si="49"/>
        <v>0</v>
      </c>
      <c r="I130" s="155">
        <f>SUM(C130:G130)</f>
        <v>1593.5</v>
      </c>
      <c r="J130" s="16">
        <f>J126*(18-J127)</f>
        <v>113.99999999999999</v>
      </c>
      <c r="K130" s="16">
        <f>K126*(18-K127)</f>
        <v>275.90000000000003</v>
      </c>
      <c r="L130" s="16">
        <f>L126*(18-L127)</f>
        <v>399</v>
      </c>
      <c r="M130" s="16">
        <f>M126*(18-M127)</f>
        <v>545.6</v>
      </c>
      <c r="N130" s="155">
        <f>SUM(J130:M130)</f>
        <v>1334.5</v>
      </c>
      <c r="O130" s="157">
        <f>O126*(18-O127)</f>
        <v>2928</v>
      </c>
      <c r="P130" s="163">
        <f>P126*(18-P127)</f>
        <v>2928</v>
      </c>
    </row>
    <row r="131" spans="2:16" ht="20.25" thickBot="1">
      <c r="B131" s="350" t="s">
        <v>215</v>
      </c>
      <c r="C131" s="21">
        <f t="shared" ref="C131:H131" si="50">C126*(19-C127)</f>
        <v>545.6</v>
      </c>
      <c r="D131" s="20">
        <f t="shared" si="50"/>
        <v>414.40000000000003</v>
      </c>
      <c r="E131" s="20">
        <f t="shared" si="50"/>
        <v>387.5</v>
      </c>
      <c r="F131" s="20">
        <f t="shared" si="50"/>
        <v>300</v>
      </c>
      <c r="G131" s="20">
        <f t="shared" si="50"/>
        <v>71</v>
      </c>
      <c r="H131" s="20">
        <f t="shared" si="50"/>
        <v>0</v>
      </c>
      <c r="I131" s="164">
        <f>SUM(C131:G131)</f>
        <v>1718.5</v>
      </c>
      <c r="J131" s="20">
        <f>J126*(19-J127)</f>
        <v>134</v>
      </c>
      <c r="K131" s="20">
        <f>K126*(19-K127)</f>
        <v>306.90000000000003</v>
      </c>
      <c r="L131" s="20">
        <f>L126*(19-L127)</f>
        <v>429</v>
      </c>
      <c r="M131" s="20">
        <f>M126*(19-M127)</f>
        <v>576.6</v>
      </c>
      <c r="N131" s="164">
        <f>SUM(J131:M131)</f>
        <v>1446.5</v>
      </c>
      <c r="O131" s="165">
        <f>O126*(19-O127)</f>
        <v>3165</v>
      </c>
      <c r="P131" s="166">
        <f>P126*(19-P127)</f>
        <v>3165</v>
      </c>
    </row>
    <row r="132" spans="2:16" ht="15.75" thickBot="1"/>
    <row r="133" spans="2:16" ht="24" thickBot="1">
      <c r="B133" s="473" t="s">
        <v>286</v>
      </c>
      <c r="C133" s="474"/>
      <c r="D133" s="474"/>
      <c r="E133" s="474"/>
      <c r="F133" s="474"/>
      <c r="G133" s="474"/>
      <c r="H133" s="474"/>
      <c r="I133" s="474"/>
      <c r="J133" s="474"/>
      <c r="K133" s="474"/>
      <c r="L133" s="470" t="s">
        <v>230</v>
      </c>
      <c r="M133" s="471"/>
      <c r="N133" s="471"/>
      <c r="O133" s="471"/>
      <c r="P133" s="472"/>
    </row>
    <row r="134" spans="2:16" ht="15.75">
      <c r="B134" s="465" t="s">
        <v>195</v>
      </c>
      <c r="C134" s="461" t="s">
        <v>196</v>
      </c>
      <c r="D134" s="461" t="s">
        <v>197</v>
      </c>
      <c r="E134" s="461" t="s">
        <v>198</v>
      </c>
      <c r="F134" s="461" t="s">
        <v>199</v>
      </c>
      <c r="G134" s="461" t="s">
        <v>200</v>
      </c>
      <c r="H134" s="461" t="s">
        <v>201</v>
      </c>
      <c r="I134" s="467" t="s">
        <v>202</v>
      </c>
      <c r="J134" s="461" t="s">
        <v>203</v>
      </c>
      <c r="K134" s="461" t="s">
        <v>204</v>
      </c>
      <c r="L134" s="461" t="s">
        <v>205</v>
      </c>
      <c r="M134" s="461" t="s">
        <v>206</v>
      </c>
      <c r="N134" s="467" t="s">
        <v>207</v>
      </c>
      <c r="O134" s="456" t="s">
        <v>208</v>
      </c>
      <c r="P134" s="457"/>
    </row>
    <row r="135" spans="2:16" ht="16.5" thickBot="1">
      <c r="B135" s="466"/>
      <c r="C135" s="462"/>
      <c r="D135" s="462"/>
      <c r="E135" s="462"/>
      <c r="F135" s="462"/>
      <c r="G135" s="462"/>
      <c r="H135" s="462"/>
      <c r="I135" s="462"/>
      <c r="J135" s="462"/>
      <c r="K135" s="462"/>
      <c r="L135" s="462"/>
      <c r="M135" s="462"/>
      <c r="N135" s="462"/>
      <c r="O135" s="145" t="s">
        <v>209</v>
      </c>
      <c r="P135" s="30" t="s">
        <v>210</v>
      </c>
    </row>
    <row r="136" spans="2:16">
      <c r="B136" s="148" t="s">
        <v>211</v>
      </c>
      <c r="C136" s="146">
        <v>31</v>
      </c>
      <c r="D136" s="8">
        <v>28</v>
      </c>
      <c r="E136" s="8">
        <v>31</v>
      </c>
      <c r="F136" s="8">
        <v>25</v>
      </c>
      <c r="G136" s="8">
        <v>21</v>
      </c>
      <c r="H136" s="8">
        <v>10</v>
      </c>
      <c r="I136" s="168">
        <f>SUM(C136:G136)</f>
        <v>136</v>
      </c>
      <c r="J136" s="8">
        <v>15</v>
      </c>
      <c r="K136" s="8">
        <v>31</v>
      </c>
      <c r="L136" s="8">
        <v>30</v>
      </c>
      <c r="M136" s="8">
        <v>31</v>
      </c>
      <c r="N136" s="168">
        <f>SUM(J136:M136)</f>
        <v>107</v>
      </c>
      <c r="O136" s="167">
        <f>SUM(C136:H136,J136:M136)</f>
        <v>253</v>
      </c>
      <c r="P136" s="169">
        <f>I136+N136</f>
        <v>243</v>
      </c>
    </row>
    <row r="137" spans="2:16" ht="19.5">
      <c r="B137" s="149" t="s">
        <v>485</v>
      </c>
      <c r="C137" s="147">
        <v>0.1</v>
      </c>
      <c r="D137" s="10">
        <v>0.9</v>
      </c>
      <c r="E137" s="10">
        <v>0.2</v>
      </c>
      <c r="F137" s="10">
        <v>8</v>
      </c>
      <c r="G137" s="10">
        <v>10.6</v>
      </c>
      <c r="H137" s="10">
        <v>12</v>
      </c>
      <c r="I137" s="153">
        <f>(C136*C137+D136*D137+E136*E137+F136*F137+G136*G137)/I136</f>
        <v>3.3610294117647062</v>
      </c>
      <c r="J137" s="10">
        <v>11</v>
      </c>
      <c r="K137" s="95">
        <v>9.1</v>
      </c>
      <c r="L137" s="95">
        <v>4.4000000000000004</v>
      </c>
      <c r="M137" s="95">
        <v>1.3</v>
      </c>
      <c r="N137" s="153">
        <v>0</v>
      </c>
      <c r="O137" s="154">
        <f>(C137*C136+D137*D136+E137*E136+F137*F136+G137*G136+H137*H136+J137*J136+K137*K136+L137*L136+M137*M136)/O136</f>
        <v>4.7292490118577071</v>
      </c>
      <c r="P137" s="161">
        <f>(I137*I136+N137*N136)/P136</f>
        <v>1.8810699588477366</v>
      </c>
    </row>
    <row r="138" spans="2:16" ht="19.5">
      <c r="B138" s="149" t="s">
        <v>212</v>
      </c>
      <c r="C138" s="13">
        <f t="shared" ref="C138:H138" si="51">C136*(13-C137)</f>
        <v>399.90000000000003</v>
      </c>
      <c r="D138" s="12">
        <f t="shared" si="51"/>
        <v>338.8</v>
      </c>
      <c r="E138" s="12">
        <f t="shared" si="51"/>
        <v>396.8</v>
      </c>
      <c r="F138" s="12">
        <f t="shared" si="51"/>
        <v>125</v>
      </c>
      <c r="G138" s="12">
        <f t="shared" si="51"/>
        <v>50.400000000000006</v>
      </c>
      <c r="H138" s="12">
        <f t="shared" si="51"/>
        <v>10</v>
      </c>
      <c r="I138" s="155">
        <f>SUM(C138:G138)</f>
        <v>1310.9</v>
      </c>
      <c r="J138" s="12">
        <f>J136*(13-J137)</f>
        <v>30</v>
      </c>
      <c r="K138" s="12">
        <f>K136*(13-K137)</f>
        <v>120.9</v>
      </c>
      <c r="L138" s="12">
        <f>L136*(13-L137)</f>
        <v>258</v>
      </c>
      <c r="M138" s="12">
        <f>M136*(13-M137)</f>
        <v>362.7</v>
      </c>
      <c r="N138" s="155">
        <f>SUM(J138:M138)</f>
        <v>771.59999999999991</v>
      </c>
      <c r="O138" s="156">
        <f>O136*(13-O137)</f>
        <v>2092.5</v>
      </c>
      <c r="P138" s="162">
        <f>P136*(13-P137)</f>
        <v>2701.8999999999996</v>
      </c>
    </row>
    <row r="139" spans="2:16" ht="19.5">
      <c r="B139" s="149" t="s">
        <v>213</v>
      </c>
      <c r="C139" s="13">
        <f t="shared" ref="C139:H139" si="52">C136*(17-C137)</f>
        <v>523.9</v>
      </c>
      <c r="D139" s="12">
        <f t="shared" si="52"/>
        <v>450.80000000000007</v>
      </c>
      <c r="E139" s="12">
        <f t="shared" si="52"/>
        <v>520.80000000000007</v>
      </c>
      <c r="F139" s="12">
        <f t="shared" si="52"/>
        <v>225</v>
      </c>
      <c r="G139" s="12">
        <f t="shared" si="52"/>
        <v>134.4</v>
      </c>
      <c r="H139" s="12">
        <f t="shared" si="52"/>
        <v>50</v>
      </c>
      <c r="I139" s="155">
        <f>SUM(C139:G139)</f>
        <v>1854.9</v>
      </c>
      <c r="J139" s="12">
        <f>J136*(17-J137)</f>
        <v>90</v>
      </c>
      <c r="K139" s="12">
        <f>K136*(17-K137)</f>
        <v>244.9</v>
      </c>
      <c r="L139" s="12">
        <f>L136*(17-L137)</f>
        <v>378</v>
      </c>
      <c r="M139" s="12">
        <f>M136*(17-M137)</f>
        <v>486.7</v>
      </c>
      <c r="N139" s="155">
        <f>SUM(J139:M139)</f>
        <v>1199.5999999999999</v>
      </c>
      <c r="O139" s="156">
        <f>O136*(17-O137)</f>
        <v>3104.5</v>
      </c>
      <c r="P139" s="162">
        <f>P136*(17-P137)</f>
        <v>3673.8999999999996</v>
      </c>
    </row>
    <row r="140" spans="2:16" ht="19.5">
      <c r="B140" s="149" t="s">
        <v>249</v>
      </c>
      <c r="C140" s="17">
        <f t="shared" ref="C140:H140" si="53">C136*(18-C137)</f>
        <v>554.9</v>
      </c>
      <c r="D140" s="16">
        <f t="shared" si="53"/>
        <v>478.80000000000007</v>
      </c>
      <c r="E140" s="16">
        <f t="shared" si="53"/>
        <v>551.80000000000007</v>
      </c>
      <c r="F140" s="16">
        <f t="shared" si="53"/>
        <v>250</v>
      </c>
      <c r="G140" s="16">
        <f t="shared" si="53"/>
        <v>155.4</v>
      </c>
      <c r="H140" s="16">
        <f t="shared" si="53"/>
        <v>60</v>
      </c>
      <c r="I140" s="155">
        <f>SUM(C140:G140)</f>
        <v>1990.9</v>
      </c>
      <c r="J140" s="16">
        <f>J136*(18-J137)</f>
        <v>105</v>
      </c>
      <c r="K140" s="16">
        <f>K136*(18-K137)</f>
        <v>275.90000000000003</v>
      </c>
      <c r="L140" s="16">
        <f>L136*(18-L137)</f>
        <v>408</v>
      </c>
      <c r="M140" s="16">
        <f>M136*(18-M137)</f>
        <v>517.69999999999993</v>
      </c>
      <c r="N140" s="155">
        <f>SUM(J140:M140)</f>
        <v>1306.5999999999999</v>
      </c>
      <c r="O140" s="157">
        <f>O136*(18-O137)</f>
        <v>3357.5</v>
      </c>
      <c r="P140" s="163">
        <f>P136*(18-P137)</f>
        <v>3916.9</v>
      </c>
    </row>
    <row r="141" spans="2:16" ht="20.25" thickBot="1">
      <c r="B141" s="350" t="s">
        <v>215</v>
      </c>
      <c r="C141" s="21">
        <f t="shared" ref="C141:H141" si="54">C136*(19-C137)</f>
        <v>585.9</v>
      </c>
      <c r="D141" s="20">
        <f t="shared" si="54"/>
        <v>506.80000000000007</v>
      </c>
      <c r="E141" s="20">
        <f t="shared" si="54"/>
        <v>582.80000000000007</v>
      </c>
      <c r="F141" s="20">
        <f t="shared" si="54"/>
        <v>275</v>
      </c>
      <c r="G141" s="20">
        <f t="shared" si="54"/>
        <v>176.4</v>
      </c>
      <c r="H141" s="20">
        <f t="shared" si="54"/>
        <v>70</v>
      </c>
      <c r="I141" s="164">
        <f>SUM(C141:G141)</f>
        <v>2126.9</v>
      </c>
      <c r="J141" s="20">
        <f>J136*(19-J137)</f>
        <v>120</v>
      </c>
      <c r="K141" s="20">
        <f>K136*(19-K137)</f>
        <v>306.90000000000003</v>
      </c>
      <c r="L141" s="20">
        <f>L136*(19-L137)</f>
        <v>438</v>
      </c>
      <c r="M141" s="20">
        <f>M136*(19-M137)</f>
        <v>548.69999999999993</v>
      </c>
      <c r="N141" s="164">
        <f>SUM(J141:M141)</f>
        <v>1413.6</v>
      </c>
      <c r="O141" s="165">
        <f>O136*(19-O137)</f>
        <v>3610.5</v>
      </c>
      <c r="P141" s="166">
        <f>P136*(19-P137)</f>
        <v>4159.9000000000005</v>
      </c>
    </row>
    <row r="142" spans="2:16" ht="15.75" thickBot="1"/>
    <row r="143" spans="2:16" ht="24" thickBot="1">
      <c r="B143" s="473" t="s">
        <v>286</v>
      </c>
      <c r="C143" s="474"/>
      <c r="D143" s="474"/>
      <c r="E143" s="474"/>
      <c r="F143" s="474"/>
      <c r="G143" s="474"/>
      <c r="H143" s="474"/>
      <c r="I143" s="474"/>
      <c r="J143" s="474"/>
      <c r="K143" s="474"/>
      <c r="L143" s="470" t="s">
        <v>231</v>
      </c>
      <c r="M143" s="471"/>
      <c r="N143" s="471"/>
      <c r="O143" s="471"/>
      <c r="P143" s="472"/>
    </row>
    <row r="144" spans="2:16" ht="15.75">
      <c r="B144" s="465" t="s">
        <v>195</v>
      </c>
      <c r="C144" s="461" t="s">
        <v>196</v>
      </c>
      <c r="D144" s="461" t="s">
        <v>197</v>
      </c>
      <c r="E144" s="461" t="s">
        <v>198</v>
      </c>
      <c r="F144" s="461" t="s">
        <v>199</v>
      </c>
      <c r="G144" s="461" t="s">
        <v>200</v>
      </c>
      <c r="H144" s="461" t="s">
        <v>201</v>
      </c>
      <c r="I144" s="467" t="s">
        <v>202</v>
      </c>
      <c r="J144" s="461" t="s">
        <v>203</v>
      </c>
      <c r="K144" s="461" t="s">
        <v>204</v>
      </c>
      <c r="L144" s="461" t="s">
        <v>205</v>
      </c>
      <c r="M144" s="461" t="s">
        <v>206</v>
      </c>
      <c r="N144" s="467" t="s">
        <v>207</v>
      </c>
      <c r="O144" s="456" t="s">
        <v>208</v>
      </c>
      <c r="P144" s="457"/>
    </row>
    <row r="145" spans="2:16" ht="16.5" thickBot="1">
      <c r="B145" s="466"/>
      <c r="C145" s="462"/>
      <c r="D145" s="462"/>
      <c r="E145" s="462"/>
      <c r="F145" s="462"/>
      <c r="G145" s="462"/>
      <c r="H145" s="462"/>
      <c r="I145" s="462"/>
      <c r="J145" s="462"/>
      <c r="K145" s="462"/>
      <c r="L145" s="462"/>
      <c r="M145" s="462"/>
      <c r="N145" s="462"/>
      <c r="O145" s="145" t="s">
        <v>209</v>
      </c>
      <c r="P145" s="30" t="s">
        <v>210</v>
      </c>
    </row>
    <row r="146" spans="2:16">
      <c r="B146" s="148" t="s">
        <v>211</v>
      </c>
      <c r="C146" s="146">
        <v>31</v>
      </c>
      <c r="D146" s="8">
        <v>28</v>
      </c>
      <c r="E146" s="8">
        <v>31</v>
      </c>
      <c r="F146" s="8">
        <v>25</v>
      </c>
      <c r="G146" s="8">
        <v>21</v>
      </c>
      <c r="H146" s="8">
        <v>0</v>
      </c>
      <c r="I146" s="168">
        <f>SUM(C146:G146)</f>
        <v>136</v>
      </c>
      <c r="J146" s="8">
        <v>8</v>
      </c>
      <c r="K146" s="8">
        <v>19</v>
      </c>
      <c r="L146" s="8">
        <v>31</v>
      </c>
      <c r="M146" s="8">
        <v>31</v>
      </c>
      <c r="N146" s="168">
        <f>SUM(J146:M146)</f>
        <v>89</v>
      </c>
      <c r="O146" s="167">
        <f>SUM(C146:H146,J146:M146)</f>
        <v>225</v>
      </c>
      <c r="P146" s="169">
        <f>I146+N146</f>
        <v>225</v>
      </c>
    </row>
    <row r="147" spans="2:16" ht="19.5">
      <c r="B147" s="149" t="s">
        <v>485</v>
      </c>
      <c r="C147" s="147">
        <v>1.5</v>
      </c>
      <c r="D147" s="10">
        <v>2.7</v>
      </c>
      <c r="E147" s="10">
        <v>6.5</v>
      </c>
      <c r="F147" s="10">
        <v>10.1</v>
      </c>
      <c r="G147" s="10">
        <v>11</v>
      </c>
      <c r="H147" s="10">
        <v>0</v>
      </c>
      <c r="I147" s="153">
        <f>(C146*C147+D146*D147+E146*E147+F146*F147+G146*G147)/I146</f>
        <v>5.9345588235294118</v>
      </c>
      <c r="J147" s="10">
        <v>14.556666666666668</v>
      </c>
      <c r="K147" s="95">
        <v>11.103225806451611</v>
      </c>
      <c r="L147" s="95">
        <v>6.0633333333333344</v>
      </c>
      <c r="M147" s="95">
        <v>2.7193548387096769</v>
      </c>
      <c r="N147" s="153">
        <f>(J146*J147+K146*K147+L146*L147+M146*M147)/N146</f>
        <v>6.7379545729128907</v>
      </c>
      <c r="O147" s="154">
        <f>(C147*C146+D147*D146+E147*E146+F147*F146+G147*G146+H147*H146+J147*J146+K147*K146+L147*L146+M147*M146)/O146</f>
        <v>6.2523464755077658</v>
      </c>
      <c r="P147" s="161">
        <f>(I147*I146+N147*N146)/P146</f>
        <v>6.2523464755077658</v>
      </c>
    </row>
    <row r="148" spans="2:16" ht="19.5">
      <c r="B148" s="149" t="s">
        <v>212</v>
      </c>
      <c r="C148" s="13">
        <f t="shared" ref="C148:H148" si="55">C146*(13-C147)</f>
        <v>356.5</v>
      </c>
      <c r="D148" s="12">
        <f t="shared" si="55"/>
        <v>288.40000000000003</v>
      </c>
      <c r="E148" s="12">
        <f t="shared" si="55"/>
        <v>201.5</v>
      </c>
      <c r="F148" s="12">
        <f t="shared" si="55"/>
        <v>72.500000000000014</v>
      </c>
      <c r="G148" s="12">
        <f t="shared" si="55"/>
        <v>42</v>
      </c>
      <c r="H148" s="12">
        <f t="shared" si="55"/>
        <v>0</v>
      </c>
      <c r="I148" s="155">
        <f>SUM(C148:G148)</f>
        <v>960.90000000000009</v>
      </c>
      <c r="J148" s="12">
        <f>J146*(13-J147)</f>
        <v>-12.453333333333347</v>
      </c>
      <c r="K148" s="12">
        <f>K146*(13-K147)</f>
        <v>36.038709677419384</v>
      </c>
      <c r="L148" s="12">
        <f>L146*(13-L147)</f>
        <v>215.03666666666663</v>
      </c>
      <c r="M148" s="12">
        <f>M146*(13-M147)</f>
        <v>318.70000000000005</v>
      </c>
      <c r="N148" s="155">
        <f>SUM(J148:M148)</f>
        <v>557.32204301075274</v>
      </c>
      <c r="O148" s="156">
        <f>O146*(13-O147)</f>
        <v>1518.2220430107527</v>
      </c>
      <c r="P148" s="162">
        <f>P146*(13-P147)</f>
        <v>1518.2220430107527</v>
      </c>
    </row>
    <row r="149" spans="2:16" ht="19.5">
      <c r="B149" s="149" t="s">
        <v>213</v>
      </c>
      <c r="C149" s="13">
        <f t="shared" ref="C149:H149" si="56">C146*(17-C147)</f>
        <v>480.5</v>
      </c>
      <c r="D149" s="12">
        <f t="shared" si="56"/>
        <v>400.40000000000003</v>
      </c>
      <c r="E149" s="12">
        <f t="shared" si="56"/>
        <v>325.5</v>
      </c>
      <c r="F149" s="12">
        <f t="shared" si="56"/>
        <v>172.5</v>
      </c>
      <c r="G149" s="12">
        <f t="shared" si="56"/>
        <v>126</v>
      </c>
      <c r="H149" s="12">
        <f t="shared" si="56"/>
        <v>0</v>
      </c>
      <c r="I149" s="155">
        <f>SUM(C149:G149)</f>
        <v>1504.9</v>
      </c>
      <c r="J149" s="12">
        <f>J146*(17-J147)</f>
        <v>19.546666666666653</v>
      </c>
      <c r="K149" s="12">
        <f>K146*(17-K147)</f>
        <v>112.03870967741938</v>
      </c>
      <c r="L149" s="12">
        <f>L146*(17-L147)</f>
        <v>339.03666666666663</v>
      </c>
      <c r="M149" s="12">
        <f>M146*(17-M147)</f>
        <v>442.70000000000005</v>
      </c>
      <c r="N149" s="155">
        <f>SUM(J149:M149)</f>
        <v>913.32204301075274</v>
      </c>
      <c r="O149" s="156">
        <f>O146*(17-O147)</f>
        <v>2418.2220430107527</v>
      </c>
      <c r="P149" s="162">
        <f>P146*(17-P147)</f>
        <v>2418.2220430107527</v>
      </c>
    </row>
    <row r="150" spans="2:16" ht="19.5">
      <c r="B150" s="149" t="s">
        <v>249</v>
      </c>
      <c r="C150" s="17">
        <f t="shared" ref="C150:H150" si="57">C146*(18-C147)</f>
        <v>511.5</v>
      </c>
      <c r="D150" s="16">
        <f t="shared" si="57"/>
        <v>428.40000000000003</v>
      </c>
      <c r="E150" s="16">
        <f t="shared" si="57"/>
        <v>356.5</v>
      </c>
      <c r="F150" s="16">
        <f t="shared" si="57"/>
        <v>197.5</v>
      </c>
      <c r="G150" s="16">
        <f t="shared" si="57"/>
        <v>147</v>
      </c>
      <c r="H150" s="16">
        <f t="shared" si="57"/>
        <v>0</v>
      </c>
      <c r="I150" s="155">
        <f>SUM(C150:G150)</f>
        <v>1640.9</v>
      </c>
      <c r="J150" s="16">
        <f>J146*(18-J147)</f>
        <v>27.546666666666653</v>
      </c>
      <c r="K150" s="16">
        <f>K146*(18-K147)</f>
        <v>131.03870967741938</v>
      </c>
      <c r="L150" s="16">
        <f>L146*(18-L147)</f>
        <v>370.03666666666663</v>
      </c>
      <c r="M150" s="16">
        <f>M146*(18-M147)</f>
        <v>473.70000000000005</v>
      </c>
      <c r="N150" s="155">
        <f>SUM(J150:M150)</f>
        <v>1002.3220430107527</v>
      </c>
      <c r="O150" s="157">
        <f>O146*(18-O147)</f>
        <v>2643.2220430107527</v>
      </c>
      <c r="P150" s="163">
        <f>P146*(18-P147)</f>
        <v>2643.2220430107527</v>
      </c>
    </row>
    <row r="151" spans="2:16" ht="20.25" thickBot="1">
      <c r="B151" s="350" t="s">
        <v>215</v>
      </c>
      <c r="C151" s="21">
        <f t="shared" ref="C151:H151" si="58">C146*(19-C147)</f>
        <v>542.5</v>
      </c>
      <c r="D151" s="20">
        <f t="shared" si="58"/>
        <v>456.40000000000003</v>
      </c>
      <c r="E151" s="20">
        <f t="shared" si="58"/>
        <v>387.5</v>
      </c>
      <c r="F151" s="20">
        <f t="shared" si="58"/>
        <v>222.5</v>
      </c>
      <c r="G151" s="20">
        <f t="shared" si="58"/>
        <v>168</v>
      </c>
      <c r="H151" s="20">
        <f t="shared" si="58"/>
        <v>0</v>
      </c>
      <c r="I151" s="164">
        <f>SUM(C151:G151)</f>
        <v>1776.9</v>
      </c>
      <c r="J151" s="20">
        <f>J146*(19-J147)</f>
        <v>35.546666666666653</v>
      </c>
      <c r="K151" s="20">
        <f>K146*(19-K147)</f>
        <v>150.03870967741938</v>
      </c>
      <c r="L151" s="20">
        <f>L146*(19-L147)</f>
        <v>401.03666666666663</v>
      </c>
      <c r="M151" s="20">
        <f>M146*(19-M147)</f>
        <v>504.70000000000005</v>
      </c>
      <c r="N151" s="164">
        <f>SUM(J151:M151)</f>
        <v>1091.3220430107526</v>
      </c>
      <c r="O151" s="165">
        <f>O146*(19-O147)</f>
        <v>2868.2220430107527</v>
      </c>
      <c r="P151" s="166">
        <f>P146*(19-P147)</f>
        <v>2868.2220430107527</v>
      </c>
    </row>
    <row r="152" spans="2:16" ht="15.75" thickBot="1">
      <c r="B152" s="24"/>
      <c r="C152" s="25"/>
      <c r="D152" s="25"/>
      <c r="E152" s="25"/>
      <c r="F152" s="25"/>
      <c r="G152" s="25"/>
      <c r="H152" s="25"/>
      <c r="I152" s="26"/>
      <c r="J152" s="25"/>
      <c r="K152" s="25"/>
      <c r="L152" s="25"/>
      <c r="M152" s="25"/>
      <c r="N152" s="26"/>
      <c r="O152" s="27"/>
      <c r="P152" s="27"/>
    </row>
    <row r="153" spans="2:16" ht="24" thickBot="1">
      <c r="B153" s="473" t="s">
        <v>286</v>
      </c>
      <c r="C153" s="474"/>
      <c r="D153" s="474"/>
      <c r="E153" s="474"/>
      <c r="F153" s="474"/>
      <c r="G153" s="474"/>
      <c r="H153" s="474"/>
      <c r="I153" s="474"/>
      <c r="J153" s="474"/>
      <c r="K153" s="474"/>
      <c r="L153" s="470" t="s">
        <v>145</v>
      </c>
      <c r="M153" s="471"/>
      <c r="N153" s="471"/>
      <c r="O153" s="471"/>
      <c r="P153" s="472"/>
    </row>
    <row r="154" spans="2:16" ht="15.75">
      <c r="B154" s="465" t="s">
        <v>195</v>
      </c>
      <c r="C154" s="461" t="s">
        <v>196</v>
      </c>
      <c r="D154" s="461" t="s">
        <v>197</v>
      </c>
      <c r="E154" s="461" t="s">
        <v>198</v>
      </c>
      <c r="F154" s="461" t="s">
        <v>199</v>
      </c>
      <c r="G154" s="461" t="s">
        <v>200</v>
      </c>
      <c r="H154" s="461" t="s">
        <v>201</v>
      </c>
      <c r="I154" s="467" t="s">
        <v>202</v>
      </c>
      <c r="J154" s="461" t="s">
        <v>203</v>
      </c>
      <c r="K154" s="461" t="s">
        <v>204</v>
      </c>
      <c r="L154" s="461" t="s">
        <v>205</v>
      </c>
      <c r="M154" s="461" t="s">
        <v>206</v>
      </c>
      <c r="N154" s="467" t="s">
        <v>207</v>
      </c>
      <c r="O154" s="456" t="s">
        <v>208</v>
      </c>
      <c r="P154" s="457"/>
    </row>
    <row r="155" spans="2:16" ht="16.5" thickBot="1">
      <c r="B155" s="466"/>
      <c r="C155" s="462"/>
      <c r="D155" s="462"/>
      <c r="E155" s="462"/>
      <c r="F155" s="462"/>
      <c r="G155" s="462"/>
      <c r="H155" s="462"/>
      <c r="I155" s="462"/>
      <c r="J155" s="462"/>
      <c r="K155" s="462"/>
      <c r="L155" s="462"/>
      <c r="M155" s="462"/>
      <c r="N155" s="462"/>
      <c r="O155" s="145" t="s">
        <v>209</v>
      </c>
      <c r="P155" s="30" t="s">
        <v>210</v>
      </c>
    </row>
    <row r="156" spans="2:16">
      <c r="B156" s="148" t="s">
        <v>211</v>
      </c>
      <c r="C156" s="146">
        <v>31</v>
      </c>
      <c r="D156" s="8">
        <v>31</v>
      </c>
      <c r="E156" s="8">
        <v>31</v>
      </c>
      <c r="F156" s="8">
        <v>25</v>
      </c>
      <c r="G156" s="8">
        <v>12</v>
      </c>
      <c r="H156" s="8">
        <v>7</v>
      </c>
      <c r="I156" s="168">
        <f>SUM(C156:G156)</f>
        <v>130</v>
      </c>
      <c r="J156" s="8"/>
      <c r="K156" s="8"/>
      <c r="L156" s="8"/>
      <c r="M156" s="8"/>
      <c r="N156" s="168">
        <f>SUM(J156:M156)</f>
        <v>0</v>
      </c>
      <c r="O156" s="167">
        <f>SUM(C156:H156,J156:M156)</f>
        <v>137</v>
      </c>
      <c r="P156" s="169">
        <f>I156+N156</f>
        <v>130</v>
      </c>
    </row>
    <row r="157" spans="2:16" ht="19.5">
      <c r="B157" s="149" t="s">
        <v>485</v>
      </c>
      <c r="C157" s="147">
        <v>2.1193548387096768</v>
      </c>
      <c r="D157" s="10">
        <v>0.11071428571428572</v>
      </c>
      <c r="E157" s="10">
        <v>4.9129032258064509</v>
      </c>
      <c r="F157" s="10">
        <v>8.5966666666666676</v>
      </c>
      <c r="G157" s="10">
        <v>13.467741935483874</v>
      </c>
      <c r="H157" s="10">
        <v>16.836666666666662</v>
      </c>
      <c r="I157" s="153">
        <f>(C156*C157+D156*D157+E156*E157+F156*F157+G156*G157)/I156</f>
        <v>4.5997054826893544</v>
      </c>
      <c r="J157" s="10"/>
      <c r="K157" s="95"/>
      <c r="L157" s="95"/>
      <c r="M157" s="95"/>
      <c r="N157" s="153"/>
      <c r="O157" s="154">
        <f>(C157*C156+D157*D156+E157*E156+F157*F156+G157*G156+H157*H156+J157*J156+K157*K156+L157*L156+M157*M156)/O156</f>
        <v>5.2249516745714066</v>
      </c>
      <c r="P157" s="161">
        <f>(I157*I156+N157*N156)/P156</f>
        <v>4.5997054826893544</v>
      </c>
    </row>
    <row r="158" spans="2:16" ht="19.5">
      <c r="B158" s="149" t="s">
        <v>212</v>
      </c>
      <c r="C158" s="13">
        <f t="shared" ref="C158:H158" si="59">C156*(13-C157)</f>
        <v>337.3</v>
      </c>
      <c r="D158" s="12">
        <f t="shared" si="59"/>
        <v>399.56785714285712</v>
      </c>
      <c r="E158" s="12">
        <f t="shared" si="59"/>
        <v>250.70000000000002</v>
      </c>
      <c r="F158" s="12">
        <f t="shared" si="59"/>
        <v>110.08333333333331</v>
      </c>
      <c r="G158" s="12">
        <f t="shared" si="59"/>
        <v>-5.6129032258064839</v>
      </c>
      <c r="H158" s="12">
        <f t="shared" si="59"/>
        <v>-26.856666666666637</v>
      </c>
      <c r="I158" s="155">
        <f>SUM(C158:G158)</f>
        <v>1092.038287250384</v>
      </c>
      <c r="J158" s="12">
        <f>J156*(13-J157)</f>
        <v>0</v>
      </c>
      <c r="K158" s="12">
        <f>K156*(13-K157)</f>
        <v>0</v>
      </c>
      <c r="L158" s="12">
        <f>L156*(13-L157)</f>
        <v>0</v>
      </c>
      <c r="M158" s="12">
        <f>M156*(13-M157)</f>
        <v>0</v>
      </c>
      <c r="N158" s="155">
        <f>SUM(J158:M158)</f>
        <v>0</v>
      </c>
      <c r="O158" s="156">
        <f>O156*(13-O157)</f>
        <v>1065.1816205837174</v>
      </c>
      <c r="P158" s="162">
        <f>P156*(13-P157)</f>
        <v>1092.0382872503837</v>
      </c>
    </row>
    <row r="159" spans="2:16" ht="19.5">
      <c r="B159" s="149" t="s">
        <v>213</v>
      </c>
      <c r="C159" s="13">
        <f t="shared" ref="C159:H159" si="60">C156*(17-C157)</f>
        <v>461.3</v>
      </c>
      <c r="D159" s="12">
        <f t="shared" si="60"/>
        <v>523.56785714285718</v>
      </c>
      <c r="E159" s="12">
        <f t="shared" si="60"/>
        <v>374.70000000000005</v>
      </c>
      <c r="F159" s="12">
        <f t="shared" si="60"/>
        <v>210.08333333333331</v>
      </c>
      <c r="G159" s="12">
        <f t="shared" si="60"/>
        <v>42.387096774193516</v>
      </c>
      <c r="H159" s="12">
        <f t="shared" si="60"/>
        <v>1.1433333333333628</v>
      </c>
      <c r="I159" s="155">
        <f>SUM(C159:G159)</f>
        <v>1612.038287250384</v>
      </c>
      <c r="J159" s="12">
        <f>J156*(17-J157)</f>
        <v>0</v>
      </c>
      <c r="K159" s="12">
        <f>K156*(17-K157)</f>
        <v>0</v>
      </c>
      <c r="L159" s="12">
        <f>L156*(17-L157)</f>
        <v>0</v>
      </c>
      <c r="M159" s="12">
        <f>M156*(17-M157)</f>
        <v>0</v>
      </c>
      <c r="N159" s="155">
        <f>SUM(J159:M159)</f>
        <v>0</v>
      </c>
      <c r="O159" s="156">
        <f>O156*(17-O157)</f>
        <v>1613.1816205837172</v>
      </c>
      <c r="P159" s="162">
        <f>P156*(17-P157)</f>
        <v>1612.0382872503837</v>
      </c>
    </row>
    <row r="160" spans="2:16" ht="19.5">
      <c r="B160" s="149" t="s">
        <v>249</v>
      </c>
      <c r="C160" s="17">
        <f t="shared" ref="C160:H160" si="61">C156*(18-C157)</f>
        <v>492.3</v>
      </c>
      <c r="D160" s="16">
        <f t="shared" si="61"/>
        <v>554.56785714285718</v>
      </c>
      <c r="E160" s="16">
        <f t="shared" si="61"/>
        <v>405.70000000000005</v>
      </c>
      <c r="F160" s="16">
        <f t="shared" si="61"/>
        <v>235.08333333333331</v>
      </c>
      <c r="G160" s="16">
        <f t="shared" si="61"/>
        <v>54.387096774193516</v>
      </c>
      <c r="H160" s="16">
        <f t="shared" si="61"/>
        <v>8.1433333333333628</v>
      </c>
      <c r="I160" s="155">
        <f>SUM(C160:G160)</f>
        <v>1742.038287250384</v>
      </c>
      <c r="J160" s="16">
        <f>J156*(18-J157)</f>
        <v>0</v>
      </c>
      <c r="K160" s="16">
        <f>K156*(18-K157)</f>
        <v>0</v>
      </c>
      <c r="L160" s="16">
        <f>L156*(18-L157)</f>
        <v>0</v>
      </c>
      <c r="M160" s="16">
        <f>M156*(18-M157)</f>
        <v>0</v>
      </c>
      <c r="N160" s="155">
        <f>SUM(J160:M160)</f>
        <v>0</v>
      </c>
      <c r="O160" s="157">
        <f>O156*(18-O157)</f>
        <v>1750.1816205837172</v>
      </c>
      <c r="P160" s="163">
        <f>P156*(18-P157)</f>
        <v>1742.0382872503837</v>
      </c>
    </row>
    <row r="161" spans="2:16" ht="20.25" thickBot="1">
      <c r="B161" s="350" t="s">
        <v>215</v>
      </c>
      <c r="C161" s="21">
        <f t="shared" ref="C161:H161" si="62">C156*(19-C157)</f>
        <v>523.30000000000007</v>
      </c>
      <c r="D161" s="20">
        <f t="shared" si="62"/>
        <v>585.56785714285718</v>
      </c>
      <c r="E161" s="20">
        <f t="shared" si="62"/>
        <v>436.70000000000005</v>
      </c>
      <c r="F161" s="20">
        <f t="shared" si="62"/>
        <v>260.08333333333331</v>
      </c>
      <c r="G161" s="20">
        <f t="shared" si="62"/>
        <v>66.387096774193509</v>
      </c>
      <c r="H161" s="20">
        <f t="shared" si="62"/>
        <v>15.143333333333363</v>
      </c>
      <c r="I161" s="164">
        <f>SUM(C161:G161)</f>
        <v>1872.038287250384</v>
      </c>
      <c r="J161" s="20">
        <f>J156*(19-J157)</f>
        <v>0</v>
      </c>
      <c r="K161" s="20">
        <f>K156*(19-K157)</f>
        <v>0</v>
      </c>
      <c r="L161" s="20">
        <f>L156*(19-L157)</f>
        <v>0</v>
      </c>
      <c r="M161" s="20">
        <f>M156*(19-M157)</f>
        <v>0</v>
      </c>
      <c r="N161" s="164">
        <f>SUM(J161:M161)</f>
        <v>0</v>
      </c>
      <c r="O161" s="165">
        <f>O156*(19-O157)</f>
        <v>1887.1816205837172</v>
      </c>
      <c r="P161" s="166">
        <f>P156*(19-P157)</f>
        <v>1872.0382872503837</v>
      </c>
    </row>
    <row r="162" spans="2:16" ht="15.75" thickBot="1"/>
    <row r="163" spans="2:16" ht="24" thickBot="1">
      <c r="B163" s="463" t="s">
        <v>288</v>
      </c>
      <c r="C163" s="464"/>
      <c r="D163" s="464"/>
      <c r="E163" s="464"/>
      <c r="F163" s="464"/>
      <c r="G163" s="464"/>
      <c r="H163" s="464"/>
      <c r="I163" s="464"/>
      <c r="J163" s="464"/>
      <c r="K163" s="464"/>
      <c r="L163" s="68"/>
      <c r="M163" s="351"/>
      <c r="N163" s="521" t="s">
        <v>233</v>
      </c>
      <c r="O163" s="521"/>
      <c r="P163" s="522"/>
    </row>
    <row r="164" spans="2:16" ht="15.75">
      <c r="B164" s="492" t="s">
        <v>195</v>
      </c>
      <c r="C164" s="489" t="s">
        <v>196</v>
      </c>
      <c r="D164" s="489" t="s">
        <v>197</v>
      </c>
      <c r="E164" s="489" t="s">
        <v>198</v>
      </c>
      <c r="F164" s="489" t="s">
        <v>199</v>
      </c>
      <c r="G164" s="489" t="s">
        <v>200</v>
      </c>
      <c r="H164" s="489" t="s">
        <v>201</v>
      </c>
      <c r="I164" s="491" t="s">
        <v>202</v>
      </c>
      <c r="J164" s="489" t="s">
        <v>203</v>
      </c>
      <c r="K164" s="489" t="s">
        <v>204</v>
      </c>
      <c r="L164" s="489" t="s">
        <v>205</v>
      </c>
      <c r="M164" s="489" t="s">
        <v>206</v>
      </c>
      <c r="N164" s="491" t="s">
        <v>207</v>
      </c>
      <c r="O164" s="519" t="s">
        <v>208</v>
      </c>
      <c r="P164" s="520"/>
    </row>
    <row r="165" spans="2:16" ht="16.5" thickBot="1">
      <c r="B165" s="518"/>
      <c r="C165" s="514"/>
      <c r="D165" s="514"/>
      <c r="E165" s="514"/>
      <c r="F165" s="514"/>
      <c r="G165" s="514"/>
      <c r="H165" s="514"/>
      <c r="I165" s="515"/>
      <c r="J165" s="514"/>
      <c r="K165" s="514"/>
      <c r="L165" s="514"/>
      <c r="M165" s="514"/>
      <c r="N165" s="515"/>
      <c r="O165" s="389" t="s">
        <v>234</v>
      </c>
      <c r="P165" s="390" t="s">
        <v>235</v>
      </c>
    </row>
    <row r="166" spans="2:16">
      <c r="B166" s="391" t="s">
        <v>211</v>
      </c>
      <c r="C166" s="65">
        <v>31</v>
      </c>
      <c r="D166" s="64">
        <v>28</v>
      </c>
      <c r="E166" s="64">
        <v>31</v>
      </c>
      <c r="F166" s="64">
        <v>30</v>
      </c>
      <c r="G166" s="64">
        <v>18</v>
      </c>
      <c r="H166" s="386">
        <v>0</v>
      </c>
      <c r="I166" s="387">
        <f>SUM(C166:H166)</f>
        <v>138</v>
      </c>
      <c r="J166" s="64">
        <v>18</v>
      </c>
      <c r="K166" s="64">
        <v>31</v>
      </c>
      <c r="L166" s="64">
        <v>30</v>
      </c>
      <c r="M166" s="64">
        <v>31</v>
      </c>
      <c r="N166" s="387">
        <f>SUM(J166:M166)</f>
        <v>110</v>
      </c>
      <c r="O166" s="363">
        <f>SUM(C166:H166,J166:M166)</f>
        <v>248</v>
      </c>
      <c r="P166" s="388">
        <f>I166+N166</f>
        <v>248</v>
      </c>
    </row>
    <row r="167" spans="2:16" ht="19.5">
      <c r="B167" s="149" t="s">
        <v>485</v>
      </c>
      <c r="C167" s="67">
        <v>-2.1</v>
      </c>
      <c r="D167" s="66">
        <v>-0.9</v>
      </c>
      <c r="E167" s="66">
        <v>3.1</v>
      </c>
      <c r="F167" s="66">
        <v>7.3</v>
      </c>
      <c r="G167" s="66">
        <v>12.4</v>
      </c>
      <c r="H167" s="379">
        <v>0</v>
      </c>
      <c r="I167" s="374">
        <f>(C166*C167+D166*D167+E166*E167+F166*F167+G166*G167)/I166</f>
        <v>3.2463768115942031</v>
      </c>
      <c r="J167" s="66">
        <v>12.9</v>
      </c>
      <c r="K167" s="66">
        <v>7.7</v>
      </c>
      <c r="L167" s="66">
        <v>2.6</v>
      </c>
      <c r="M167" s="66">
        <v>-0.8</v>
      </c>
      <c r="N167" s="374">
        <f>(J166*J167+K166*K167+L166*L167+M166*M167)/N166</f>
        <v>4.7645454545454555</v>
      </c>
      <c r="O167" s="375">
        <f>(C167*C166+D167*D166+E167*E166+F167*F166+G167*G166+H167*H166+J167*J166+K167*K166+L167*L166+M167*M166)/O166</f>
        <v>3.9197580645161296</v>
      </c>
      <c r="P167" s="380">
        <f>(I167*I166+N167*N166)/P166</f>
        <v>3.9197580645161296</v>
      </c>
    </row>
    <row r="168" spans="2:16" ht="19.5">
      <c r="B168" s="392" t="s">
        <v>212</v>
      </c>
      <c r="C168" s="48">
        <f t="shared" ref="C168:H168" si="63">C166*(13-C167)</f>
        <v>468.09999999999997</v>
      </c>
      <c r="D168" s="47">
        <f t="shared" si="63"/>
        <v>389.2</v>
      </c>
      <c r="E168" s="47">
        <f t="shared" si="63"/>
        <v>306.90000000000003</v>
      </c>
      <c r="F168" s="47">
        <f t="shared" si="63"/>
        <v>171</v>
      </c>
      <c r="G168" s="47">
        <f t="shared" si="63"/>
        <v>10.799999999999994</v>
      </c>
      <c r="H168" s="47">
        <f t="shared" si="63"/>
        <v>0</v>
      </c>
      <c r="I168" s="376">
        <f>SUM(C168:G168)</f>
        <v>1346</v>
      </c>
      <c r="J168" s="47">
        <f>J166*(13-J167)</f>
        <v>1.7999999999999936</v>
      </c>
      <c r="K168" s="47">
        <f>K166*(13-K167)</f>
        <v>164.29999999999998</v>
      </c>
      <c r="L168" s="47">
        <f>L166*(13-L167)</f>
        <v>312</v>
      </c>
      <c r="M168" s="47">
        <f>M166*(13-M167)</f>
        <v>427.8</v>
      </c>
      <c r="N168" s="376">
        <f>SUM(J168:M168)</f>
        <v>905.9</v>
      </c>
      <c r="O168" s="377">
        <f>O166*(13-O167)</f>
        <v>2251.9</v>
      </c>
      <c r="P168" s="381">
        <f>P166*(13-P167)</f>
        <v>2251.9</v>
      </c>
    </row>
    <row r="169" spans="2:16" ht="19.5">
      <c r="B169" s="392" t="s">
        <v>213</v>
      </c>
      <c r="C169" s="48">
        <f t="shared" ref="C169:H169" si="64">C166*(17-C167)</f>
        <v>592.1</v>
      </c>
      <c r="D169" s="47">
        <f t="shared" si="64"/>
        <v>501.19999999999993</v>
      </c>
      <c r="E169" s="47">
        <f t="shared" si="64"/>
        <v>430.90000000000003</v>
      </c>
      <c r="F169" s="47">
        <f t="shared" si="64"/>
        <v>291</v>
      </c>
      <c r="G169" s="47">
        <f t="shared" si="64"/>
        <v>82.8</v>
      </c>
      <c r="H169" s="47">
        <f t="shared" si="64"/>
        <v>0</v>
      </c>
      <c r="I169" s="376">
        <f>SUM(C169:G169)</f>
        <v>1898</v>
      </c>
      <c r="J169" s="47">
        <f>J166*(17-J167)</f>
        <v>73.8</v>
      </c>
      <c r="K169" s="47">
        <f>K166*(17-K167)</f>
        <v>288.3</v>
      </c>
      <c r="L169" s="47">
        <f>L166*(17-L167)</f>
        <v>432</v>
      </c>
      <c r="M169" s="47">
        <f>M166*(17-M167)</f>
        <v>551.80000000000007</v>
      </c>
      <c r="N169" s="376">
        <f>SUM(J169:M169)</f>
        <v>1345.9</v>
      </c>
      <c r="O169" s="377">
        <f>O166*(17-O167)</f>
        <v>3243.9</v>
      </c>
      <c r="P169" s="381">
        <f>P166*(17-P167)</f>
        <v>3243.9</v>
      </c>
    </row>
    <row r="170" spans="2:16" ht="19.5">
      <c r="B170" s="392" t="s">
        <v>249</v>
      </c>
      <c r="C170" s="50">
        <f t="shared" ref="C170:H170" si="65">C166*(18-C167)</f>
        <v>623.1</v>
      </c>
      <c r="D170" s="49">
        <f t="shared" si="65"/>
        <v>529.19999999999993</v>
      </c>
      <c r="E170" s="49">
        <f t="shared" si="65"/>
        <v>461.90000000000003</v>
      </c>
      <c r="F170" s="49">
        <f t="shared" si="65"/>
        <v>321</v>
      </c>
      <c r="G170" s="49">
        <f t="shared" si="65"/>
        <v>100.8</v>
      </c>
      <c r="H170" s="49">
        <f t="shared" si="65"/>
        <v>0</v>
      </c>
      <c r="I170" s="376">
        <f>SUM(C170:G170)</f>
        <v>2036</v>
      </c>
      <c r="J170" s="49">
        <f>J166*(18-J167)</f>
        <v>91.8</v>
      </c>
      <c r="K170" s="49">
        <f>K166*(18-K167)</f>
        <v>319.3</v>
      </c>
      <c r="L170" s="49">
        <f>L166*(18-L167)</f>
        <v>462</v>
      </c>
      <c r="M170" s="49">
        <f>M166*(18-M167)</f>
        <v>582.80000000000007</v>
      </c>
      <c r="N170" s="376">
        <f>SUM(J170:M170)</f>
        <v>1455.9</v>
      </c>
      <c r="O170" s="378">
        <f>O166*(18-O167)</f>
        <v>3491.9</v>
      </c>
      <c r="P170" s="382">
        <f>P166*(18-P167)</f>
        <v>3491.9</v>
      </c>
    </row>
    <row r="171" spans="2:16" ht="20.25" thickBot="1">
      <c r="B171" s="405" t="s">
        <v>215</v>
      </c>
      <c r="C171" s="52">
        <f t="shared" ref="C171:H171" si="66">C166*(19-C167)</f>
        <v>654.1</v>
      </c>
      <c r="D171" s="51">
        <f t="shared" si="66"/>
        <v>557.19999999999993</v>
      </c>
      <c r="E171" s="51">
        <f t="shared" si="66"/>
        <v>492.90000000000003</v>
      </c>
      <c r="F171" s="51">
        <f t="shared" si="66"/>
        <v>351</v>
      </c>
      <c r="G171" s="51">
        <f t="shared" si="66"/>
        <v>118.8</v>
      </c>
      <c r="H171" s="51">
        <f t="shared" si="66"/>
        <v>0</v>
      </c>
      <c r="I171" s="383">
        <f>SUM(C171:G171)</f>
        <v>2174</v>
      </c>
      <c r="J171" s="51">
        <f>J166*(19-J167)</f>
        <v>109.8</v>
      </c>
      <c r="K171" s="51">
        <f>K166*(19-K167)</f>
        <v>350.3</v>
      </c>
      <c r="L171" s="51">
        <f>L166*(19-L167)</f>
        <v>491.99999999999994</v>
      </c>
      <c r="M171" s="51">
        <f>M166*(19-M167)</f>
        <v>613.80000000000007</v>
      </c>
      <c r="N171" s="383">
        <f>SUM(J171:M171)</f>
        <v>1565.9</v>
      </c>
      <c r="O171" s="384">
        <f>O166*(19-O167)</f>
        <v>3739.9</v>
      </c>
      <c r="P171" s="385">
        <f>P166*(19-P167)</f>
        <v>3739.9</v>
      </c>
    </row>
    <row r="172" spans="2:16" ht="15.75" thickBot="1">
      <c r="B172" s="57"/>
      <c r="C172" s="57"/>
      <c r="D172" s="57"/>
      <c r="E172" s="57"/>
      <c r="F172" s="57"/>
      <c r="G172" s="57"/>
      <c r="H172" s="57"/>
      <c r="I172" s="57"/>
      <c r="J172" s="62"/>
      <c r="K172" s="57"/>
      <c r="L172" s="57"/>
      <c r="M172" s="57"/>
      <c r="N172" s="57"/>
      <c r="O172" s="57"/>
      <c r="P172" s="57"/>
    </row>
    <row r="173" spans="2:16" ht="24" thickBot="1">
      <c r="B173" s="170" t="s">
        <v>236</v>
      </c>
      <c r="C173" s="458" t="s">
        <v>237</v>
      </c>
      <c r="D173" s="458"/>
      <c r="E173" s="458"/>
      <c r="F173" s="458"/>
      <c r="G173" s="458"/>
      <c r="H173" s="458"/>
      <c r="I173" s="458"/>
      <c r="J173" s="458"/>
      <c r="K173" s="458"/>
      <c r="L173" s="458"/>
      <c r="M173" s="459"/>
      <c r="N173" s="459"/>
      <c r="O173" s="459"/>
      <c r="P173" s="460"/>
    </row>
    <row r="174" spans="2:16" ht="15.75">
      <c r="B174" s="465" t="s">
        <v>195</v>
      </c>
      <c r="C174" s="461" t="s">
        <v>196</v>
      </c>
      <c r="D174" s="461" t="s">
        <v>197</v>
      </c>
      <c r="E174" s="461" t="s">
        <v>198</v>
      </c>
      <c r="F174" s="461" t="s">
        <v>199</v>
      </c>
      <c r="G174" s="461" t="s">
        <v>200</v>
      </c>
      <c r="H174" s="461" t="s">
        <v>201</v>
      </c>
      <c r="I174" s="467" t="s">
        <v>202</v>
      </c>
      <c r="J174" s="461" t="s">
        <v>203</v>
      </c>
      <c r="K174" s="461" t="s">
        <v>204</v>
      </c>
      <c r="L174" s="461" t="s">
        <v>205</v>
      </c>
      <c r="M174" s="461" t="s">
        <v>206</v>
      </c>
      <c r="N174" s="467" t="s">
        <v>207</v>
      </c>
      <c r="O174" s="456" t="s">
        <v>208</v>
      </c>
      <c r="P174" s="457"/>
    </row>
    <row r="175" spans="2:16" ht="16.5" thickBot="1">
      <c r="B175" s="466"/>
      <c r="C175" s="462"/>
      <c r="D175" s="462"/>
      <c r="E175" s="462"/>
      <c r="F175" s="462"/>
      <c r="G175" s="462"/>
      <c r="H175" s="462"/>
      <c r="I175" s="462"/>
      <c r="J175" s="462"/>
      <c r="K175" s="462"/>
      <c r="L175" s="462"/>
      <c r="M175" s="462"/>
      <c r="N175" s="462"/>
      <c r="O175" s="145" t="s">
        <v>234</v>
      </c>
      <c r="P175" s="30" t="s">
        <v>235</v>
      </c>
    </row>
    <row r="176" spans="2:16" ht="15.75">
      <c r="B176" s="174">
        <v>2000</v>
      </c>
      <c r="C176" s="173">
        <f t="shared" ref="C176:P176" si="67">C11/C$171</f>
        <v>0.95780461703103492</v>
      </c>
      <c r="D176" s="172">
        <f t="shared" si="67"/>
        <v>0.8180186647523332</v>
      </c>
      <c r="E176" s="172">
        <f t="shared" si="67"/>
        <v>0.90099411645364169</v>
      </c>
      <c r="F176" s="172">
        <f t="shared" si="67"/>
        <v>0.63361823361823366</v>
      </c>
      <c r="G176" s="172">
        <f t="shared" si="67"/>
        <v>0.37962962962962959</v>
      </c>
      <c r="H176" s="172"/>
      <c r="I176" s="172">
        <f t="shared" si="67"/>
        <v>0.82516099356025763</v>
      </c>
      <c r="J176" s="172">
        <f t="shared" si="67"/>
        <v>0.9508196721311476</v>
      </c>
      <c r="K176" s="172">
        <f t="shared" si="67"/>
        <v>0.64145018555523836</v>
      </c>
      <c r="L176" s="172">
        <f t="shared" si="67"/>
        <v>0.86829268292682937</v>
      </c>
      <c r="M176" s="172">
        <f t="shared" si="67"/>
        <v>0.91218637992831542</v>
      </c>
      <c r="N176" s="172">
        <f t="shared" si="67"/>
        <v>0.84053898716393127</v>
      </c>
      <c r="O176" s="360">
        <f t="shared" si="67"/>
        <v>0.83307040295195056</v>
      </c>
      <c r="P176" s="358">
        <f t="shared" si="67"/>
        <v>0.83159977539506402</v>
      </c>
    </row>
    <row r="177" spans="2:16" ht="15.75">
      <c r="B177" s="175">
        <v>2001</v>
      </c>
      <c r="C177" s="34">
        <f t="shared" ref="C177:P177" si="68">C21/C$171</f>
        <v>0.94282219844060544</v>
      </c>
      <c r="D177" s="33">
        <f t="shared" si="68"/>
        <v>0.86450107681263477</v>
      </c>
      <c r="E177" s="33">
        <f t="shared" si="68"/>
        <v>0.89328464191519574</v>
      </c>
      <c r="F177" s="33">
        <f t="shared" si="68"/>
        <v>1.0253561253561254</v>
      </c>
      <c r="G177" s="33">
        <f t="shared" si="68"/>
        <v>0.22558922558922556</v>
      </c>
      <c r="H177" s="33"/>
      <c r="I177" s="33">
        <f t="shared" si="68"/>
        <v>0.88564857405703779</v>
      </c>
      <c r="J177" s="33">
        <f t="shared" si="68"/>
        <v>1.6918032786885246</v>
      </c>
      <c r="K177" s="33">
        <f t="shared" si="68"/>
        <v>0.54799112281638773</v>
      </c>
      <c r="L177" s="33">
        <f t="shared" si="68"/>
        <v>1.0101626016260163</v>
      </c>
      <c r="M177" s="33">
        <f t="shared" si="68"/>
        <v>1.0689149560117301</v>
      </c>
      <c r="N177" s="33">
        <f t="shared" si="68"/>
        <v>0.97759837174952469</v>
      </c>
      <c r="O177" s="171">
        <f t="shared" si="68"/>
        <v>0.94676897519254</v>
      </c>
      <c r="P177" s="35">
        <f t="shared" si="68"/>
        <v>0.9241480494993396</v>
      </c>
    </row>
    <row r="178" spans="2:16" ht="15.75">
      <c r="B178" s="175">
        <v>2002</v>
      </c>
      <c r="C178" s="34">
        <f t="shared" ref="C178:P178" si="69">C31/C$171</f>
        <v>0.91943127962085303</v>
      </c>
      <c r="D178" s="33">
        <f t="shared" si="69"/>
        <v>0.73366834170854278</v>
      </c>
      <c r="E178" s="33">
        <f t="shared" si="69"/>
        <v>0.90566037735849059</v>
      </c>
      <c r="F178" s="33">
        <f t="shared" si="69"/>
        <v>0.95584045584045585</v>
      </c>
      <c r="G178" s="33">
        <f t="shared" si="69"/>
        <v>0</v>
      </c>
      <c r="H178" s="33"/>
      <c r="I178" s="33">
        <f t="shared" si="69"/>
        <v>0.82433302667893293</v>
      </c>
      <c r="J178" s="33">
        <f t="shared" si="69"/>
        <v>1.6985428051001823</v>
      </c>
      <c r="K178" s="33">
        <f t="shared" si="69"/>
        <v>0.97630602340850692</v>
      </c>
      <c r="L178" s="33">
        <f t="shared" si="69"/>
        <v>0.87195121951219523</v>
      </c>
      <c r="M178" s="33">
        <f t="shared" si="69"/>
        <v>0.98484848484848475</v>
      </c>
      <c r="N178" s="33">
        <f t="shared" si="69"/>
        <v>0.99750941950316108</v>
      </c>
      <c r="O178" s="171">
        <f t="shared" si="69"/>
        <v>0.89684216155512175</v>
      </c>
      <c r="P178" s="35">
        <f t="shared" si="69"/>
        <v>0.89684216155512175</v>
      </c>
    </row>
    <row r="179" spans="2:16">
      <c r="B179" s="175">
        <v>2003</v>
      </c>
      <c r="C179" s="34">
        <f t="shared" ref="C179:P179" si="70">C41/C$171</f>
        <v>0.96682464454976291</v>
      </c>
      <c r="D179" s="33">
        <f t="shared" si="70"/>
        <v>1.1758793969849246</v>
      </c>
      <c r="E179" s="33">
        <f t="shared" si="70"/>
        <v>0.89308176100628922</v>
      </c>
      <c r="F179" s="33">
        <f t="shared" si="70"/>
        <v>0.89458689458689444</v>
      </c>
      <c r="G179" s="33">
        <f t="shared" si="70"/>
        <v>0.36195286195286197</v>
      </c>
      <c r="H179" s="33"/>
      <c r="I179" s="33">
        <f t="shared" si="70"/>
        <v>0.95896964121435146</v>
      </c>
      <c r="J179" s="33">
        <f t="shared" si="70"/>
        <v>1.6939890710382515</v>
      </c>
      <c r="K179" s="33">
        <f t="shared" si="70"/>
        <v>0.97345132743362828</v>
      </c>
      <c r="L179" s="33">
        <f t="shared" si="70"/>
        <v>0.87195121951219523</v>
      </c>
      <c r="M179" s="33">
        <f t="shared" si="70"/>
        <v>0.98484848484848475</v>
      </c>
      <c r="N179" s="33">
        <f t="shared" si="70"/>
        <v>0.99655150392745384</v>
      </c>
      <c r="O179" s="33">
        <f t="shared" si="70"/>
        <v>0.97470520602155142</v>
      </c>
      <c r="P179" s="35">
        <f t="shared" si="70"/>
        <v>0.97470520602155142</v>
      </c>
    </row>
    <row r="180" spans="2:16">
      <c r="B180" s="175">
        <v>2004</v>
      </c>
      <c r="C180" s="34">
        <f>C51/C$171</f>
        <v>0.96682464454976291</v>
      </c>
      <c r="D180" s="33">
        <f t="shared" ref="D180:P180" si="71">D51/D$171</f>
        <v>1.1758793969849246</v>
      </c>
      <c r="E180" s="33">
        <f t="shared" si="71"/>
        <v>0.89308176100628922</v>
      </c>
      <c r="F180" s="33">
        <f t="shared" si="71"/>
        <v>0.89458689458689444</v>
      </c>
      <c r="G180" s="33">
        <f t="shared" si="71"/>
        <v>0.36195286195286197</v>
      </c>
      <c r="H180" s="33"/>
      <c r="I180" s="33">
        <f t="shared" si="71"/>
        <v>0.95896964121435146</v>
      </c>
      <c r="J180" s="33">
        <f t="shared" si="71"/>
        <v>1.0382513661202186</v>
      </c>
      <c r="K180" s="33">
        <f t="shared" si="71"/>
        <v>0.84070796460176989</v>
      </c>
      <c r="L180" s="33">
        <f t="shared" si="71"/>
        <v>0.95121951219512202</v>
      </c>
      <c r="M180" s="33">
        <f t="shared" si="71"/>
        <v>0.99494949494949469</v>
      </c>
      <c r="N180" s="33">
        <f t="shared" si="71"/>
        <v>0.9497413627945589</v>
      </c>
      <c r="O180" s="33">
        <f t="shared" si="71"/>
        <v>0.95510575149068155</v>
      </c>
      <c r="P180" s="35">
        <f t="shared" si="71"/>
        <v>0.95510575149068155</v>
      </c>
    </row>
    <row r="181" spans="2:16">
      <c r="B181" s="175">
        <f>B180+1</f>
        <v>2005</v>
      </c>
      <c r="C181" s="34">
        <f>C61/C$171</f>
        <v>0.86729857819905221</v>
      </c>
      <c r="D181" s="33">
        <f t="shared" ref="D181:P181" si="72">D61/D$171</f>
        <v>1.1407035175879399</v>
      </c>
      <c r="E181" s="33">
        <f t="shared" si="72"/>
        <v>1.0754716981132075</v>
      </c>
      <c r="F181" s="33">
        <f t="shared" si="72"/>
        <v>0.82051282051282048</v>
      </c>
      <c r="G181" s="33">
        <f t="shared" si="72"/>
        <v>1.1994949494949496</v>
      </c>
      <c r="H181" s="33"/>
      <c r="I181" s="33">
        <f t="shared" si="72"/>
        <v>0.99517019319227229</v>
      </c>
      <c r="J181" s="33">
        <f t="shared" si="72"/>
        <v>1.0928961748633881</v>
      </c>
      <c r="K181" s="33">
        <f t="shared" si="72"/>
        <v>0.85840707964601759</v>
      </c>
      <c r="L181" s="33">
        <f t="shared" si="72"/>
        <v>1.024390243902439</v>
      </c>
      <c r="M181" s="33">
        <f t="shared" si="72"/>
        <v>0.99494949494949469</v>
      </c>
      <c r="N181" s="33">
        <f t="shared" si="72"/>
        <v>0.98052238329395236</v>
      </c>
      <c r="O181" s="33">
        <f t="shared" si="72"/>
        <v>1.0005347736570496</v>
      </c>
      <c r="P181" s="35">
        <f t="shared" si="72"/>
        <v>0.98903714003048215</v>
      </c>
    </row>
    <row r="182" spans="2:16">
      <c r="B182" s="175">
        <f t="shared" ref="B182:B189" si="73">B181+1</f>
        <v>2006</v>
      </c>
      <c r="C182" s="34">
        <f>C71/C$171</f>
        <v>1.1184834123222749</v>
      </c>
      <c r="D182" s="33">
        <f t="shared" ref="D182:P182" si="74">D71/D$171</f>
        <v>1.0402010050251258</v>
      </c>
      <c r="E182" s="33">
        <f t="shared" si="74"/>
        <v>1.1320754716981132</v>
      </c>
      <c r="F182" s="33">
        <f t="shared" si="74"/>
        <v>0.94017094017094016</v>
      </c>
      <c r="G182" s="33">
        <f t="shared" si="74"/>
        <v>0.95622895622895621</v>
      </c>
      <c r="H182" s="33"/>
      <c r="I182" s="33">
        <f t="shared" si="74"/>
        <v>1.0638454461821525</v>
      </c>
      <c r="J182" s="33">
        <f t="shared" si="74"/>
        <v>0</v>
      </c>
      <c r="K182" s="33">
        <f t="shared" si="74"/>
        <v>0.74336283185840712</v>
      </c>
      <c r="L182" s="33">
        <f t="shared" si="74"/>
        <v>0.79878048780487809</v>
      </c>
      <c r="M182" s="33">
        <f t="shared" si="74"/>
        <v>0.81818181818181812</v>
      </c>
      <c r="N182" s="33">
        <f t="shared" si="74"/>
        <v>0.73797815952487389</v>
      </c>
      <c r="O182" s="33">
        <f t="shared" si="74"/>
        <v>0.94772587502339634</v>
      </c>
      <c r="P182" s="35">
        <f t="shared" si="74"/>
        <v>0.92740447605550946</v>
      </c>
    </row>
    <row r="183" spans="2:16">
      <c r="B183" s="175">
        <f t="shared" si="73"/>
        <v>2007</v>
      </c>
      <c r="C183" s="34">
        <f>C81/C$171</f>
        <v>0.69668246445497628</v>
      </c>
      <c r="D183" s="33">
        <f t="shared" ref="D183:P183" si="75">D81/D$171</f>
        <v>0.73366834170854278</v>
      </c>
      <c r="E183" s="33">
        <f t="shared" si="75"/>
        <v>0.81761006289308169</v>
      </c>
      <c r="F183" s="33">
        <f t="shared" si="75"/>
        <v>0.51282051282051277</v>
      </c>
      <c r="G183" s="33">
        <f t="shared" si="75"/>
        <v>0.80808080808080807</v>
      </c>
      <c r="H183" s="33"/>
      <c r="I183" s="33">
        <f t="shared" si="75"/>
        <v>0.70998160073597061</v>
      </c>
      <c r="J183" s="33">
        <f t="shared" si="75"/>
        <v>0.27777777777777779</v>
      </c>
      <c r="K183" s="33">
        <f t="shared" si="75"/>
        <v>0.9351984013702539</v>
      </c>
      <c r="L183" s="33">
        <f t="shared" si="75"/>
        <v>1.0487804878048781</v>
      </c>
      <c r="M183" s="33">
        <f t="shared" si="75"/>
        <v>0.9494949494949495</v>
      </c>
      <c r="N183" s="33">
        <f t="shared" si="75"/>
        <v>0.93039146816527241</v>
      </c>
      <c r="O183" s="33">
        <f t="shared" si="75"/>
        <v>0.80226744030589037</v>
      </c>
      <c r="P183" s="35">
        <f t="shared" si="75"/>
        <v>0.80226744030589037</v>
      </c>
    </row>
    <row r="184" spans="2:16">
      <c r="B184" s="175">
        <f t="shared" si="73"/>
        <v>2008</v>
      </c>
      <c r="C184" s="34">
        <f>C91/C$171</f>
        <v>0.79146919431279605</v>
      </c>
      <c r="D184" s="33">
        <f t="shared" ref="D184:P184" si="76">D91/D$171</f>
        <v>0.78894472361809054</v>
      </c>
      <c r="E184" s="33">
        <f t="shared" si="76"/>
        <v>0.9559748427672955</v>
      </c>
      <c r="F184" s="33">
        <f t="shared" si="76"/>
        <v>0.9145299145299145</v>
      </c>
      <c r="G184" s="33">
        <f t="shared" si="76"/>
        <v>0.80808080808080807</v>
      </c>
      <c r="H184" s="33"/>
      <c r="I184" s="33">
        <f t="shared" si="76"/>
        <v>0.84889604415823372</v>
      </c>
      <c r="J184" s="33">
        <f t="shared" si="76"/>
        <v>1.5027322404371586</v>
      </c>
      <c r="K184" s="33">
        <f t="shared" si="76"/>
        <v>0.92920353982300885</v>
      </c>
      <c r="L184" s="33">
        <f t="shared" si="76"/>
        <v>0.87804878048780499</v>
      </c>
      <c r="M184" s="33">
        <f t="shared" si="76"/>
        <v>0.90909090909090895</v>
      </c>
      <c r="N184" s="33">
        <f t="shared" si="76"/>
        <v>0.94546267322306654</v>
      </c>
      <c r="O184" s="33">
        <f t="shared" si="76"/>
        <v>0.8974838899435813</v>
      </c>
      <c r="P184" s="35">
        <f t="shared" si="76"/>
        <v>0.88932859167357403</v>
      </c>
    </row>
    <row r="185" spans="2:16">
      <c r="B185" s="175">
        <f t="shared" si="73"/>
        <v>2009</v>
      </c>
      <c r="C185" s="34">
        <f>C101/C$171</f>
        <v>1.066350710900474</v>
      </c>
      <c r="D185" s="33">
        <f t="shared" ref="D185:P185" si="77">D101/D$171</f>
        <v>0.97487437185929648</v>
      </c>
      <c r="E185" s="33">
        <f t="shared" si="77"/>
        <v>0.9559748427672955</v>
      </c>
      <c r="F185" s="33">
        <f t="shared" si="77"/>
        <v>0.33333333333333337</v>
      </c>
      <c r="G185" s="33">
        <f t="shared" si="77"/>
        <v>1.0235690235690236</v>
      </c>
      <c r="H185" s="33"/>
      <c r="I185" s="33">
        <f t="shared" si="77"/>
        <v>0.89719411223551049</v>
      </c>
      <c r="J185" s="33">
        <f t="shared" si="77"/>
        <v>0.28233151183970856</v>
      </c>
      <c r="K185" s="33">
        <f t="shared" si="77"/>
        <v>0.92035398230088505</v>
      </c>
      <c r="L185" s="33">
        <f t="shared" si="77"/>
        <v>0.79268292682926833</v>
      </c>
      <c r="M185" s="33">
        <f t="shared" si="77"/>
        <v>0.98484848484848475</v>
      </c>
      <c r="N185" s="33">
        <f t="shared" si="77"/>
        <v>0.8607829363305447</v>
      </c>
      <c r="O185" s="33">
        <f t="shared" si="77"/>
        <v>0.89037140030482098</v>
      </c>
      <c r="P185" s="35">
        <f t="shared" si="77"/>
        <v>0.88194871520628892</v>
      </c>
    </row>
    <row r="186" spans="2:16">
      <c r="B186" s="175">
        <f t="shared" si="73"/>
        <v>2010</v>
      </c>
      <c r="C186" s="34">
        <f>C111/C$171</f>
        <v>1.0710900473933649</v>
      </c>
      <c r="D186" s="33">
        <f t="shared" ref="D186:P186" si="78">D111/D$171</f>
        <v>1</v>
      </c>
      <c r="E186" s="33">
        <f t="shared" si="78"/>
        <v>0.99371069182389937</v>
      </c>
      <c r="F186" s="33">
        <f t="shared" si="78"/>
        <v>0.81196581196581197</v>
      </c>
      <c r="G186" s="33">
        <f t="shared" si="78"/>
        <v>1.4478114478114479</v>
      </c>
      <c r="H186" s="33"/>
      <c r="I186" s="33">
        <f t="shared" si="78"/>
        <v>1.0140754369825207</v>
      </c>
      <c r="J186" s="33">
        <f t="shared" si="78"/>
        <v>1.8442622950819672</v>
      </c>
      <c r="K186" s="33">
        <f t="shared" si="78"/>
        <v>1.097345132743363</v>
      </c>
      <c r="L186" s="33">
        <f t="shared" si="78"/>
        <v>0.86585365853658547</v>
      </c>
      <c r="M186" s="33">
        <f t="shared" si="78"/>
        <v>1.1868686868686866</v>
      </c>
      <c r="N186" s="33">
        <f t="shared" si="78"/>
        <v>1.1120761223577496</v>
      </c>
      <c r="O186" s="33">
        <f t="shared" si="78"/>
        <v>1.0551084253589669</v>
      </c>
      <c r="P186" s="35">
        <f t="shared" si="78"/>
        <v>1.0551084253589669</v>
      </c>
    </row>
    <row r="187" spans="2:16">
      <c r="B187" s="175">
        <f t="shared" si="73"/>
        <v>2011</v>
      </c>
      <c r="C187" s="34">
        <f>C121/C$171</f>
        <v>0.90995260663507094</v>
      </c>
      <c r="D187" s="33">
        <f t="shared" ref="D187:P187" si="79">D121/D$171</f>
        <v>0.99497487437185939</v>
      </c>
      <c r="E187" s="33">
        <f t="shared" si="79"/>
        <v>0.89308176100628922</v>
      </c>
      <c r="F187" s="33">
        <f t="shared" si="79"/>
        <v>0.59829059829059827</v>
      </c>
      <c r="G187" s="33">
        <f t="shared" si="79"/>
        <v>0.50084175084175087</v>
      </c>
      <c r="H187" s="33"/>
      <c r="I187" s="33">
        <f t="shared" si="79"/>
        <v>0.85524379024839003</v>
      </c>
      <c r="J187" s="33">
        <f t="shared" si="79"/>
        <v>0.27777777777777779</v>
      </c>
      <c r="K187" s="33">
        <f t="shared" si="79"/>
        <v>0.87582072509277764</v>
      </c>
      <c r="L187" s="33">
        <f t="shared" si="79"/>
        <v>0.98780487804878059</v>
      </c>
      <c r="M187" s="33">
        <f t="shared" si="79"/>
        <v>0.80303030303030298</v>
      </c>
      <c r="N187" s="33">
        <f t="shared" si="79"/>
        <v>0.84053898716393127</v>
      </c>
      <c r="O187" s="33">
        <f t="shared" si="79"/>
        <v>0.84908687398058769</v>
      </c>
      <c r="P187" s="35">
        <f t="shared" si="79"/>
        <v>0.84908687398058769</v>
      </c>
    </row>
    <row r="188" spans="2:16">
      <c r="B188" s="175">
        <f t="shared" si="73"/>
        <v>2012</v>
      </c>
      <c r="C188" s="34">
        <f>C131/C$171</f>
        <v>0.83412322274881512</v>
      </c>
      <c r="D188" s="33">
        <f t="shared" ref="D188:P188" si="80">D131/D$171</f>
        <v>0.74371859296482423</v>
      </c>
      <c r="E188" s="33">
        <f t="shared" si="80"/>
        <v>0.78616352201257855</v>
      </c>
      <c r="F188" s="33">
        <f t="shared" si="80"/>
        <v>0.85470085470085466</v>
      </c>
      <c r="G188" s="33">
        <f t="shared" si="80"/>
        <v>0.59764309764309764</v>
      </c>
      <c r="H188" s="33"/>
      <c r="I188" s="33">
        <f t="shared" si="80"/>
        <v>0.79047838086476541</v>
      </c>
      <c r="J188" s="33">
        <f t="shared" si="80"/>
        <v>1.2204007285974499</v>
      </c>
      <c r="K188" s="33">
        <f t="shared" si="80"/>
        <v>0.87610619469026552</v>
      </c>
      <c r="L188" s="33">
        <f t="shared" si="80"/>
        <v>0.87195121951219523</v>
      </c>
      <c r="M188" s="33">
        <f t="shared" si="80"/>
        <v>0.93939393939393934</v>
      </c>
      <c r="N188" s="33">
        <f t="shared" si="80"/>
        <v>0.92374992017370194</v>
      </c>
      <c r="O188" s="33">
        <f t="shared" si="80"/>
        <v>0.846279312281077</v>
      </c>
      <c r="P188" s="35">
        <f t="shared" si="80"/>
        <v>0.846279312281077</v>
      </c>
    </row>
    <row r="189" spans="2:16">
      <c r="B189" s="175">
        <f t="shared" si="73"/>
        <v>2013</v>
      </c>
      <c r="C189" s="34">
        <f>C141/C$171</f>
        <v>0.89573459715639803</v>
      </c>
      <c r="D189" s="33">
        <f t="shared" ref="D189:P189" si="81">D141/D$171</f>
        <v>0.90954773869346761</v>
      </c>
      <c r="E189" s="33">
        <f t="shared" si="81"/>
        <v>1.1823899371069182</v>
      </c>
      <c r="F189" s="33">
        <f t="shared" si="81"/>
        <v>0.7834757834757835</v>
      </c>
      <c r="G189" s="33">
        <f t="shared" si="81"/>
        <v>1.4848484848484849</v>
      </c>
      <c r="H189" s="33"/>
      <c r="I189" s="33">
        <f t="shared" si="81"/>
        <v>0.97833486660533586</v>
      </c>
      <c r="J189" s="33">
        <f t="shared" si="81"/>
        <v>1.0928961748633881</v>
      </c>
      <c r="K189" s="33">
        <f t="shared" si="81"/>
        <v>0.87610619469026552</v>
      </c>
      <c r="L189" s="33">
        <f t="shared" si="81"/>
        <v>0.89024390243902451</v>
      </c>
      <c r="M189" s="33">
        <f t="shared" si="81"/>
        <v>0.8939393939393937</v>
      </c>
      <c r="N189" s="33">
        <f t="shared" si="81"/>
        <v>0.90273963854652262</v>
      </c>
      <c r="O189" s="33">
        <f t="shared" si="81"/>
        <v>0.96540014438888733</v>
      </c>
      <c r="P189" s="35">
        <f t="shared" si="81"/>
        <v>1.1123024679804274</v>
      </c>
    </row>
    <row r="190" spans="2:16">
      <c r="B190" s="175">
        <f>B189+1</f>
        <v>2014</v>
      </c>
      <c r="C190" s="34">
        <f>C151/C$171</f>
        <v>0.82938388625592419</v>
      </c>
      <c r="D190" s="33">
        <f t="shared" ref="D190:P190" si="82">D151/D$171</f>
        <v>0.81909547738693489</v>
      </c>
      <c r="E190" s="33">
        <f t="shared" si="82"/>
        <v>0.78616352201257855</v>
      </c>
      <c r="F190" s="33">
        <f t="shared" si="82"/>
        <v>0.63390313390313391</v>
      </c>
      <c r="G190" s="33">
        <f t="shared" si="82"/>
        <v>1.4141414141414141</v>
      </c>
      <c r="H190" s="33"/>
      <c r="I190" s="33">
        <f t="shared" si="82"/>
        <v>0.81734130634774615</v>
      </c>
      <c r="J190" s="33">
        <f t="shared" si="82"/>
        <v>0.32374013357619902</v>
      </c>
      <c r="K190" s="33">
        <f t="shared" si="82"/>
        <v>0.42831490059211924</v>
      </c>
      <c r="L190" s="33">
        <f t="shared" si="82"/>
        <v>0.81511517615176154</v>
      </c>
      <c r="M190" s="33">
        <f t="shared" si="82"/>
        <v>0.82225480612577384</v>
      </c>
      <c r="N190" s="33">
        <f t="shared" si="82"/>
        <v>0.69692958874177957</v>
      </c>
      <c r="O190" s="33">
        <f t="shared" si="82"/>
        <v>0.76692479558564475</v>
      </c>
      <c r="P190" s="35">
        <f t="shared" si="82"/>
        <v>0.76692479558564475</v>
      </c>
    </row>
    <row r="191" spans="2:16" ht="15.75" thickBot="1">
      <c r="B191" s="176">
        <f>B190+1</f>
        <v>2015</v>
      </c>
      <c r="C191" s="37">
        <f>C161/C$171</f>
        <v>0.80003057636447039</v>
      </c>
      <c r="D191" s="36">
        <f t="shared" ref="D191:O191" si="83">D161/D$171</f>
        <v>1.0509114449800023</v>
      </c>
      <c r="E191" s="36">
        <f t="shared" si="83"/>
        <v>0.88598092919456284</v>
      </c>
      <c r="F191" s="36">
        <f t="shared" si="83"/>
        <v>0.74097815764482422</v>
      </c>
      <c r="G191" s="36">
        <f t="shared" si="83"/>
        <v>0.55881394591071976</v>
      </c>
      <c r="H191" s="36"/>
      <c r="I191" s="36">
        <f t="shared" si="83"/>
        <v>0.86110316800845632</v>
      </c>
      <c r="J191" s="36">
        <f t="shared" si="83"/>
        <v>0</v>
      </c>
      <c r="K191" s="36">
        <f t="shared" si="83"/>
        <v>0</v>
      </c>
      <c r="L191" s="36">
        <f t="shared" si="83"/>
        <v>0</v>
      </c>
      <c r="M191" s="36">
        <f t="shared" si="83"/>
        <v>0</v>
      </c>
      <c r="N191" s="36">
        <f t="shared" si="83"/>
        <v>0</v>
      </c>
      <c r="O191" s="36">
        <f t="shared" si="83"/>
        <v>0.50460750837822321</v>
      </c>
      <c r="P191" s="38"/>
    </row>
    <row r="192" spans="2:16" ht="15.75" thickBot="1"/>
    <row r="193" spans="2:16" ht="18.75" thickBot="1">
      <c r="B193" s="181" t="s">
        <v>236</v>
      </c>
      <c r="C193" s="478" t="s">
        <v>17</v>
      </c>
      <c r="D193" s="479"/>
      <c r="E193" s="479"/>
      <c r="F193" s="479"/>
      <c r="G193" s="479"/>
      <c r="H193" s="479"/>
      <c r="I193" s="479"/>
      <c r="J193" s="479"/>
      <c r="K193" s="479"/>
      <c r="L193" s="479"/>
      <c r="M193" s="480"/>
      <c r="N193" s="480"/>
      <c r="O193" s="480"/>
      <c r="P193" s="481"/>
    </row>
    <row r="194" spans="2:16" ht="15.75">
      <c r="B194" s="475" t="s">
        <v>195</v>
      </c>
      <c r="C194" s="456" t="s">
        <v>196</v>
      </c>
      <c r="D194" s="456" t="s">
        <v>197</v>
      </c>
      <c r="E194" s="456" t="s">
        <v>198</v>
      </c>
      <c r="F194" s="456" t="s">
        <v>199</v>
      </c>
      <c r="G194" s="456" t="s">
        <v>200</v>
      </c>
      <c r="H194" s="456" t="s">
        <v>201</v>
      </c>
      <c r="I194" s="467" t="s">
        <v>202</v>
      </c>
      <c r="J194" s="456" t="s">
        <v>203</v>
      </c>
      <c r="K194" s="456" t="s">
        <v>204</v>
      </c>
      <c r="L194" s="456" t="s">
        <v>205</v>
      </c>
      <c r="M194" s="456" t="s">
        <v>206</v>
      </c>
      <c r="N194" s="467" t="s">
        <v>207</v>
      </c>
      <c r="O194" s="456" t="s">
        <v>208</v>
      </c>
      <c r="P194" s="457"/>
    </row>
    <row r="195" spans="2:16" ht="16.5" thickBot="1">
      <c r="B195" s="476"/>
      <c r="C195" s="477"/>
      <c r="D195" s="477"/>
      <c r="E195" s="477"/>
      <c r="F195" s="477"/>
      <c r="G195" s="477"/>
      <c r="H195" s="477"/>
      <c r="I195" s="477"/>
      <c r="J195" s="477"/>
      <c r="K195" s="477"/>
      <c r="L195" s="477"/>
      <c r="M195" s="477"/>
      <c r="N195" s="477"/>
      <c r="O195" s="183" t="s">
        <v>234</v>
      </c>
      <c r="P195" s="30" t="s">
        <v>235</v>
      </c>
    </row>
    <row r="196" spans="2:16">
      <c r="B196" s="174">
        <v>2000</v>
      </c>
      <c r="C196" s="184">
        <f t="shared" ref="C196:P196" si="84">C7/C$167</f>
        <v>0.57603686635944684</v>
      </c>
      <c r="D196" s="182">
        <f t="shared" si="84"/>
        <v>-3.647509578544061</v>
      </c>
      <c r="E196" s="182">
        <f t="shared" si="84"/>
        <v>1.5078043704474504</v>
      </c>
      <c r="F196" s="182">
        <f t="shared" si="84"/>
        <v>1.1519895629484671</v>
      </c>
      <c r="G196" s="182">
        <f t="shared" si="84"/>
        <v>0.92607526881720437</v>
      </c>
      <c r="H196" s="182"/>
      <c r="I196" s="182">
        <f t="shared" si="84"/>
        <v>1.1697525726392251</v>
      </c>
      <c r="J196" s="182">
        <f t="shared" si="84"/>
        <v>0.93333333333333324</v>
      </c>
      <c r="K196" s="182">
        <f t="shared" si="84"/>
        <v>1.2516233766233764</v>
      </c>
      <c r="L196" s="182">
        <f t="shared" si="84"/>
        <v>1.8307692307692307</v>
      </c>
      <c r="M196" s="182">
        <f t="shared" si="84"/>
        <v>-1.1733870967741937</v>
      </c>
      <c r="N196" s="182">
        <f t="shared" si="84"/>
        <v>1.2253005151688605</v>
      </c>
      <c r="O196" s="182">
        <f t="shared" si="84"/>
        <v>1.2343062348617331</v>
      </c>
      <c r="P196" s="357">
        <f t="shared" si="84"/>
        <v>1.2075965303528065</v>
      </c>
    </row>
    <row r="197" spans="2:16">
      <c r="B197" s="175">
        <v>2001</v>
      </c>
      <c r="C197" s="87">
        <f t="shared" ref="C197:P197" si="85">C17/C$167</f>
        <v>0.42549923195084483</v>
      </c>
      <c r="D197" s="85">
        <f t="shared" si="85"/>
        <v>-1.9960317460317458</v>
      </c>
      <c r="E197" s="85">
        <f t="shared" si="85"/>
        <v>1.5473465140478666</v>
      </c>
      <c r="F197" s="85">
        <f t="shared" si="85"/>
        <v>0.95936073059360716</v>
      </c>
      <c r="G197" s="85">
        <f t="shared" si="85"/>
        <v>0.99193548387096775</v>
      </c>
      <c r="H197" s="85"/>
      <c r="I197" s="85">
        <f t="shared" si="85"/>
        <v>1.0696788594470044</v>
      </c>
      <c r="J197" s="85">
        <f t="shared" si="85"/>
        <v>0.87286821705426354</v>
      </c>
      <c r="K197" s="85">
        <f t="shared" si="85"/>
        <v>1.5441977377461249</v>
      </c>
      <c r="L197" s="85">
        <f t="shared" si="85"/>
        <v>0.93589743589743579</v>
      </c>
      <c r="M197" s="85">
        <f t="shared" si="85"/>
        <v>2.7056451612903225</v>
      </c>
      <c r="N197" s="85">
        <f t="shared" si="85"/>
        <v>1.1190894946526719</v>
      </c>
      <c r="O197" s="85">
        <f t="shared" si="85"/>
        <v>1.2047924181436265</v>
      </c>
      <c r="P197" s="88">
        <f t="shared" si="85"/>
        <v>1.1110365642092341</v>
      </c>
    </row>
    <row r="198" spans="2:16">
      <c r="B198" s="175">
        <v>2002</v>
      </c>
      <c r="C198" s="87">
        <f t="shared" ref="C198:P198" si="86">C27/C$167</f>
        <v>0.19047619047619047</v>
      </c>
      <c r="D198" s="85">
        <f t="shared" si="86"/>
        <v>-4.8888888888888893</v>
      </c>
      <c r="E198" s="85">
        <f t="shared" si="86"/>
        <v>1.4838709677419353</v>
      </c>
      <c r="F198" s="85">
        <f t="shared" si="86"/>
        <v>1.0707762557077625</v>
      </c>
      <c r="G198" s="85">
        <f t="shared" si="86"/>
        <v>0</v>
      </c>
      <c r="H198" s="85"/>
      <c r="I198" s="85">
        <f t="shared" si="86"/>
        <v>1.2524218749999998</v>
      </c>
      <c r="J198" s="85">
        <f t="shared" si="86"/>
        <v>0.75</v>
      </c>
      <c r="K198" s="85">
        <f t="shared" si="86"/>
        <v>1.0347716799329703</v>
      </c>
      <c r="L198" s="85">
        <f t="shared" si="86"/>
        <v>1.8076923076923077</v>
      </c>
      <c r="M198" s="85">
        <f t="shared" si="86"/>
        <v>0.625</v>
      </c>
      <c r="N198" s="85">
        <f t="shared" si="86"/>
        <v>1.0606618148117861</v>
      </c>
      <c r="O198" s="85">
        <f t="shared" si="86"/>
        <v>1.1589165298021702</v>
      </c>
      <c r="P198" s="88">
        <f t="shared" si="86"/>
        <v>1.1589165298021702</v>
      </c>
    </row>
    <row r="199" spans="2:16">
      <c r="B199" s="175">
        <v>2003</v>
      </c>
      <c r="C199" s="87">
        <f t="shared" ref="C199:P199" si="87">C37/C$167</f>
        <v>0.66666666666666663</v>
      </c>
      <c r="D199" s="85">
        <f t="shared" si="87"/>
        <v>4.8888888888888893</v>
      </c>
      <c r="E199" s="85">
        <f t="shared" si="87"/>
        <v>1.5483870967741935</v>
      </c>
      <c r="F199" s="85">
        <f t="shared" si="87"/>
        <v>0.88219178082191785</v>
      </c>
      <c r="G199" s="85">
        <f t="shared" si="87"/>
        <v>0.83870967741935487</v>
      </c>
      <c r="H199" s="85"/>
      <c r="I199" s="85">
        <f t="shared" si="87"/>
        <v>0.50107142857142839</v>
      </c>
      <c r="J199" s="85">
        <f t="shared" si="87"/>
        <v>0.75193798449612392</v>
      </c>
      <c r="K199" s="85">
        <f t="shared" si="87"/>
        <v>1.0389610389610389</v>
      </c>
      <c r="L199" s="85">
        <f t="shared" si="87"/>
        <v>1.8076923076923077</v>
      </c>
      <c r="M199" s="85">
        <f t="shared" si="87"/>
        <v>0.625</v>
      </c>
      <c r="N199" s="85">
        <f t="shared" si="87"/>
        <v>1.0634727560171175</v>
      </c>
      <c r="O199" s="85">
        <f t="shared" si="87"/>
        <v>0.83869972225079703</v>
      </c>
      <c r="P199" s="88">
        <f t="shared" si="87"/>
        <v>0.83869972225079703</v>
      </c>
    </row>
    <row r="200" spans="2:16">
      <c r="B200" s="175">
        <v>2004</v>
      </c>
      <c r="C200" s="87">
        <f t="shared" ref="C200:P200" si="88">C47/C$167</f>
        <v>0.66666666666666663</v>
      </c>
      <c r="D200" s="85">
        <f t="shared" si="88"/>
        <v>4.8888888888888893</v>
      </c>
      <c r="E200" s="85">
        <f t="shared" si="88"/>
        <v>1.5483870967741935</v>
      </c>
      <c r="F200" s="85">
        <f t="shared" si="88"/>
        <v>0.88219178082191785</v>
      </c>
      <c r="G200" s="85">
        <f t="shared" si="88"/>
        <v>0.83870967741935487</v>
      </c>
      <c r="H200" s="85"/>
      <c r="I200" s="85">
        <f t="shared" si="88"/>
        <v>0.50107142857142839</v>
      </c>
      <c r="J200" s="85">
        <f t="shared" si="88"/>
        <v>0.88372093023255816</v>
      </c>
      <c r="K200" s="85">
        <f t="shared" si="88"/>
        <v>1.2337662337662338</v>
      </c>
      <c r="L200" s="85">
        <f t="shared" si="88"/>
        <v>1.3076923076923077</v>
      </c>
      <c r="M200" s="85">
        <f t="shared" si="88"/>
        <v>0.87499999999999989</v>
      </c>
      <c r="N200" s="85">
        <f t="shared" si="88"/>
        <v>1.0706025638968089</v>
      </c>
      <c r="O200" s="85">
        <f t="shared" si="88"/>
        <v>0.83278537269103103</v>
      </c>
      <c r="P200" s="88">
        <f t="shared" si="88"/>
        <v>0.83278537269103103</v>
      </c>
    </row>
    <row r="201" spans="2:16">
      <c r="B201" s="175">
        <f>B200+1</f>
        <v>2005</v>
      </c>
      <c r="C201" s="87">
        <f t="shared" ref="C201:P201" si="89">C57/C$167</f>
        <v>-0.33333333333333331</v>
      </c>
      <c r="D201" s="85">
        <f t="shared" si="89"/>
        <v>4.1111111111111116</v>
      </c>
      <c r="E201" s="85">
        <f t="shared" si="89"/>
        <v>0.61290322580645151</v>
      </c>
      <c r="F201" s="85">
        <f t="shared" si="89"/>
        <v>1.2876712328767124</v>
      </c>
      <c r="G201" s="85">
        <f t="shared" si="89"/>
        <v>0.7661290322580645</v>
      </c>
      <c r="H201" s="85"/>
      <c r="I201" s="85">
        <f t="shared" si="89"/>
        <v>0.91612103174603166</v>
      </c>
      <c r="J201" s="85">
        <f t="shared" si="89"/>
        <v>0.8527131782945736</v>
      </c>
      <c r="K201" s="85">
        <f t="shared" si="89"/>
        <v>1.2077922077922079</v>
      </c>
      <c r="L201" s="85">
        <f t="shared" si="89"/>
        <v>0.84615384615384615</v>
      </c>
      <c r="M201" s="85">
        <f t="shared" si="89"/>
        <v>0.87499999999999989</v>
      </c>
      <c r="N201" s="85">
        <f t="shared" si="89"/>
        <v>0.97605686294439753</v>
      </c>
      <c r="O201" s="85">
        <f t="shared" si="89"/>
        <v>0.98235840683823594</v>
      </c>
      <c r="P201" s="88">
        <f t="shared" si="89"/>
        <v>0.94783637026765755</v>
      </c>
    </row>
    <row r="202" spans="2:16">
      <c r="B202" s="175">
        <f t="shared" ref="B202:B210" si="90">B201+1</f>
        <v>2006</v>
      </c>
      <c r="C202" s="87">
        <f t="shared" ref="C202:P202" si="91">C67/C$167</f>
        <v>2.1904761904761902</v>
      </c>
      <c r="D202" s="85">
        <f t="shared" si="91"/>
        <v>1.8888888888888888</v>
      </c>
      <c r="E202" s="85">
        <f t="shared" si="91"/>
        <v>0.32258064516129031</v>
      </c>
      <c r="F202" s="85">
        <f t="shared" si="91"/>
        <v>1.095890410958904</v>
      </c>
      <c r="G202" s="85">
        <f t="shared" si="91"/>
        <v>0.95967741935483875</v>
      </c>
      <c r="H202" s="85"/>
      <c r="I202" s="85">
        <f t="shared" si="91"/>
        <v>0.61425945378151259</v>
      </c>
      <c r="J202" s="85">
        <f t="shared" si="91"/>
        <v>0</v>
      </c>
      <c r="K202" s="85">
        <f t="shared" si="91"/>
        <v>1.3766233766233766</v>
      </c>
      <c r="L202" s="85">
        <f t="shared" si="91"/>
        <v>2.2692307692307692</v>
      </c>
      <c r="M202" s="85">
        <f t="shared" si="91"/>
        <v>-3.4999999999999996</v>
      </c>
      <c r="N202" s="85">
        <f t="shared" si="91"/>
        <v>1.3514679409007571</v>
      </c>
      <c r="O202" s="85">
        <f t="shared" si="91"/>
        <v>1.0479123858163775</v>
      </c>
      <c r="P202" s="88">
        <f t="shared" si="91"/>
        <v>0.96631456225173551</v>
      </c>
    </row>
    <row r="203" spans="2:16">
      <c r="B203" s="175">
        <f t="shared" si="90"/>
        <v>2007</v>
      </c>
      <c r="C203" s="87">
        <f t="shared" ref="C203:P203" si="92">C77/C$167</f>
        <v>-2.0476190476190474</v>
      </c>
      <c r="D203" s="85">
        <f t="shared" si="92"/>
        <v>-4.8888888888888893</v>
      </c>
      <c r="E203" s="85">
        <f t="shared" si="92"/>
        <v>1.9354838709677418</v>
      </c>
      <c r="F203" s="85">
        <f t="shared" si="92"/>
        <v>1.3698630136986301</v>
      </c>
      <c r="G203" s="85">
        <f t="shared" si="92"/>
        <v>1.0161290322580645</v>
      </c>
      <c r="H203" s="85"/>
      <c r="I203" s="85">
        <f t="shared" si="92"/>
        <v>2.0490535714285714</v>
      </c>
      <c r="J203" s="85">
        <f t="shared" si="92"/>
        <v>1</v>
      </c>
      <c r="K203" s="85">
        <f t="shared" si="92"/>
        <v>0.83116883116883122</v>
      </c>
      <c r="L203" s="85">
        <f t="shared" si="92"/>
        <v>0.69230769230769229</v>
      </c>
      <c r="M203" s="85">
        <f t="shared" si="92"/>
        <v>-0.25</v>
      </c>
      <c r="N203" s="85">
        <f t="shared" si="92"/>
        <v>0.66409911815700595</v>
      </c>
      <c r="O203" s="85">
        <f t="shared" si="92"/>
        <v>1.3197936720208092</v>
      </c>
      <c r="P203" s="88">
        <f t="shared" si="92"/>
        <v>1.319793672020809</v>
      </c>
    </row>
    <row r="204" spans="2:16">
      <c r="B204" s="175">
        <f t="shared" si="90"/>
        <v>2008</v>
      </c>
      <c r="C204" s="87">
        <f t="shared" ref="C204:P204" si="93">C87/C$167</f>
        <v>-1.0952380952380951</v>
      </c>
      <c r="D204" s="85">
        <f t="shared" si="93"/>
        <v>-3.6666666666666665</v>
      </c>
      <c r="E204" s="85">
        <f t="shared" si="93"/>
        <v>1.225806451612903</v>
      </c>
      <c r="F204" s="85">
        <f t="shared" si="93"/>
        <v>1.1369863013698631</v>
      </c>
      <c r="G204" s="85">
        <f t="shared" si="93"/>
        <v>1.0161290322580645</v>
      </c>
      <c r="H204" s="85"/>
      <c r="I204" s="85">
        <f t="shared" si="93"/>
        <v>1.6417162698412697</v>
      </c>
      <c r="J204" s="85">
        <f t="shared" si="93"/>
        <v>0.62015503875968991</v>
      </c>
      <c r="K204" s="85">
        <f t="shared" si="93"/>
        <v>1.1038961038961039</v>
      </c>
      <c r="L204" s="85">
        <f t="shared" si="93"/>
        <v>1.7692307692307689</v>
      </c>
      <c r="M204" s="85">
        <f t="shared" si="93"/>
        <v>-1.25</v>
      </c>
      <c r="N204" s="85">
        <f t="shared" si="93"/>
        <v>1.0837448086350074</v>
      </c>
      <c r="O204" s="85">
        <f t="shared" si="93"/>
        <v>1.3804247826088767</v>
      </c>
      <c r="P204" s="88">
        <f t="shared" si="93"/>
        <v>1.3409496863312873</v>
      </c>
    </row>
    <row r="205" spans="2:16">
      <c r="B205" s="175">
        <f t="shared" si="90"/>
        <v>2009</v>
      </c>
      <c r="C205" s="87">
        <f t="shared" ref="C205:P205" si="94">C97/C$167</f>
        <v>1.6666666666666665</v>
      </c>
      <c r="D205" s="85">
        <f t="shared" si="94"/>
        <v>0.44444444444444448</v>
      </c>
      <c r="E205" s="85">
        <f t="shared" si="94"/>
        <v>1.225806451612903</v>
      </c>
      <c r="F205" s="85">
        <f t="shared" si="94"/>
        <v>1.5342465753424657</v>
      </c>
      <c r="G205" s="85">
        <f t="shared" si="94"/>
        <v>0.91935483870967738</v>
      </c>
      <c r="H205" s="85"/>
      <c r="I205" s="85">
        <f t="shared" si="94"/>
        <v>0.88719377213695394</v>
      </c>
      <c r="J205" s="85">
        <f t="shared" si="94"/>
        <v>0.99224806201550386</v>
      </c>
      <c r="K205" s="85">
        <f t="shared" si="94"/>
        <v>0.8571428571428571</v>
      </c>
      <c r="L205" s="85">
        <f t="shared" si="94"/>
        <v>2.3076923076923075</v>
      </c>
      <c r="M205" s="85">
        <f t="shared" si="94"/>
        <v>0.625</v>
      </c>
      <c r="N205" s="85">
        <f t="shared" si="94"/>
        <v>0.91276556913300644</v>
      </c>
      <c r="O205" s="85">
        <f t="shared" si="94"/>
        <v>0.950372266982764</v>
      </c>
      <c r="P205" s="88">
        <f t="shared" si="94"/>
        <v>0.89662523369135017</v>
      </c>
    </row>
    <row r="206" spans="2:16">
      <c r="B206" s="175">
        <f t="shared" si="90"/>
        <v>2010</v>
      </c>
      <c r="C206" s="87">
        <f t="shared" ref="C206:P206" si="95">C107/C$167</f>
        <v>1.7142857142857142</v>
      </c>
      <c r="D206" s="85">
        <f t="shared" si="95"/>
        <v>1</v>
      </c>
      <c r="E206" s="85">
        <f t="shared" si="95"/>
        <v>1.032258064516129</v>
      </c>
      <c r="F206" s="85">
        <f t="shared" si="95"/>
        <v>1.0410958904109588</v>
      </c>
      <c r="G206" s="85">
        <f t="shared" si="95"/>
        <v>0.83870967741935487</v>
      </c>
      <c r="H206" s="85"/>
      <c r="I206" s="85">
        <f t="shared" si="95"/>
        <v>0.82234126984126965</v>
      </c>
      <c r="J206" s="85">
        <f t="shared" si="95"/>
        <v>0.84496124031007758</v>
      </c>
      <c r="K206" s="85">
        <f t="shared" si="95"/>
        <v>0.8571428571428571</v>
      </c>
      <c r="L206" s="85">
        <f t="shared" si="95"/>
        <v>1.846153846153846</v>
      </c>
      <c r="M206" s="85">
        <f t="shared" si="95"/>
        <v>5.625</v>
      </c>
      <c r="N206" s="85">
        <f t="shared" si="95"/>
        <v>0.86393116730838537</v>
      </c>
      <c r="O206" s="85">
        <f t="shared" si="95"/>
        <v>0.85241736512181931</v>
      </c>
      <c r="P206" s="88">
        <f t="shared" si="95"/>
        <v>0.85241736512181931</v>
      </c>
    </row>
    <row r="207" spans="2:16">
      <c r="B207" s="175">
        <f t="shared" si="90"/>
        <v>2011</v>
      </c>
      <c r="C207" s="87">
        <f t="shared" ref="C207:P207" si="96">C117/C$167</f>
        <v>9.5238095238095233E-2</v>
      </c>
      <c r="D207" s="85">
        <f t="shared" si="96"/>
        <v>0.88888888888888895</v>
      </c>
      <c r="E207" s="85">
        <f t="shared" si="96"/>
        <v>1.5483870967741935</v>
      </c>
      <c r="F207" s="85">
        <f t="shared" si="96"/>
        <v>1.452054794520548</v>
      </c>
      <c r="G207" s="85">
        <f t="shared" si="96"/>
        <v>0.57258064516129026</v>
      </c>
      <c r="H207" s="85"/>
      <c r="I207" s="85">
        <f t="shared" si="96"/>
        <v>1.0799218749999999</v>
      </c>
      <c r="J207" s="85">
        <f t="shared" si="96"/>
        <v>1</v>
      </c>
      <c r="K207" s="85">
        <f t="shared" si="96"/>
        <v>0.93506493506493504</v>
      </c>
      <c r="L207" s="85">
        <f t="shared" si="96"/>
        <v>1.0769230769230769</v>
      </c>
      <c r="M207" s="85">
        <f t="shared" si="96"/>
        <v>-3.875</v>
      </c>
      <c r="N207" s="85">
        <f t="shared" si="96"/>
        <v>0.98508416083887074</v>
      </c>
      <c r="O207" s="85">
        <f t="shared" si="96"/>
        <v>1.0258863809725296</v>
      </c>
      <c r="P207" s="88">
        <f t="shared" si="96"/>
        <v>1.0258863809725296</v>
      </c>
    </row>
    <row r="208" spans="2:16">
      <c r="B208" s="175">
        <f t="shared" si="90"/>
        <v>2012</v>
      </c>
      <c r="C208" s="87">
        <f t="shared" ref="C208:P208" si="97">C127/C$167</f>
        <v>-0.66666666666666663</v>
      </c>
      <c r="D208" s="85">
        <f t="shared" si="97"/>
        <v>-4.666666666666667</v>
      </c>
      <c r="E208" s="85">
        <f t="shared" si="97"/>
        <v>2.096774193548387</v>
      </c>
      <c r="F208" s="85">
        <f t="shared" si="97"/>
        <v>0.95890410958904115</v>
      </c>
      <c r="G208" s="85">
        <f t="shared" si="97"/>
        <v>0.95967741935483875</v>
      </c>
      <c r="H208" s="85"/>
      <c r="I208" s="85">
        <f t="shared" si="97"/>
        <v>1.6178035714285712</v>
      </c>
      <c r="J208" s="85">
        <f t="shared" si="97"/>
        <v>0.95348837209302328</v>
      </c>
      <c r="K208" s="85">
        <f t="shared" si="97"/>
        <v>1.1818181818181817</v>
      </c>
      <c r="L208" s="85">
        <f t="shared" si="97"/>
        <v>1.8076923076923077</v>
      </c>
      <c r="M208" s="85">
        <f t="shared" si="97"/>
        <v>-0.5</v>
      </c>
      <c r="N208" s="85">
        <f t="shared" si="97"/>
        <v>1.2771042876223182</v>
      </c>
      <c r="O208" s="85">
        <f t="shared" si="97"/>
        <v>1.4402852235601118</v>
      </c>
      <c r="P208" s="88">
        <f t="shared" si="97"/>
        <v>1.4402852235601118</v>
      </c>
    </row>
    <row r="209" spans="2:16">
      <c r="B209" s="175">
        <f t="shared" si="90"/>
        <v>2013</v>
      </c>
      <c r="C209" s="87">
        <f t="shared" ref="C209:P209" si="98">C137/C$167</f>
        <v>-4.7619047619047616E-2</v>
      </c>
      <c r="D209" s="85">
        <f t="shared" si="98"/>
        <v>-1</v>
      </c>
      <c r="E209" s="85">
        <f t="shared" si="98"/>
        <v>6.4516129032258063E-2</v>
      </c>
      <c r="F209" s="85">
        <f t="shared" si="98"/>
        <v>1.095890410958904</v>
      </c>
      <c r="G209" s="85">
        <f t="shared" si="98"/>
        <v>0.85483870967741926</v>
      </c>
      <c r="H209" s="85"/>
      <c r="I209" s="85">
        <f t="shared" si="98"/>
        <v>1.0353170955882354</v>
      </c>
      <c r="J209" s="85">
        <f t="shared" si="98"/>
        <v>0.8527131782945736</v>
      </c>
      <c r="K209" s="85">
        <f t="shared" si="98"/>
        <v>1.1818181818181817</v>
      </c>
      <c r="L209" s="85">
        <f t="shared" si="98"/>
        <v>1.6923076923076923</v>
      </c>
      <c r="M209" s="85">
        <f t="shared" si="98"/>
        <v>-1.625</v>
      </c>
      <c r="N209" s="89">
        <f t="shared" si="98"/>
        <v>0</v>
      </c>
      <c r="O209" s="85">
        <f t="shared" si="98"/>
        <v>1.2065155384638526</v>
      </c>
      <c r="P209" s="88">
        <f t="shared" si="98"/>
        <v>0.47989440365624791</v>
      </c>
    </row>
    <row r="210" spans="2:16">
      <c r="B210" s="175">
        <f t="shared" si="90"/>
        <v>2014</v>
      </c>
      <c r="C210" s="87">
        <f t="shared" ref="C210:P210" si="99">C147/C$167</f>
        <v>-0.7142857142857143</v>
      </c>
      <c r="D210" s="85">
        <f t="shared" si="99"/>
        <v>-3</v>
      </c>
      <c r="E210" s="85">
        <f t="shared" si="99"/>
        <v>2.096774193548387</v>
      </c>
      <c r="F210" s="85">
        <f t="shared" si="99"/>
        <v>1.3835616438356164</v>
      </c>
      <c r="G210" s="85">
        <f t="shared" si="99"/>
        <v>0.88709677419354838</v>
      </c>
      <c r="H210" s="85"/>
      <c r="I210" s="85">
        <f t="shared" si="99"/>
        <v>1.8280560661764704</v>
      </c>
      <c r="J210" s="85">
        <f t="shared" si="99"/>
        <v>1.1284237726098192</v>
      </c>
      <c r="K210" s="85">
        <f t="shared" si="99"/>
        <v>1.4419773774612481</v>
      </c>
      <c r="L210" s="85">
        <f t="shared" si="99"/>
        <v>2.3320512820512822</v>
      </c>
      <c r="M210" s="85">
        <f t="shared" si="99"/>
        <v>-3.3991935483870961</v>
      </c>
      <c r="N210" s="85">
        <f t="shared" si="99"/>
        <v>1.4141862297661092</v>
      </c>
      <c r="O210" s="85">
        <f t="shared" si="99"/>
        <v>1.5950847916118975</v>
      </c>
      <c r="P210" s="88">
        <f t="shared" si="99"/>
        <v>1.5950847916118975</v>
      </c>
    </row>
    <row r="211" spans="2:16" ht="15.75" thickBot="1">
      <c r="B211" s="176">
        <f>B210+1</f>
        <v>2015</v>
      </c>
      <c r="C211" s="93">
        <f>C157/C$167</f>
        <v>-1.0092165898617509</v>
      </c>
      <c r="D211" s="91">
        <f>D157/D$167</f>
        <v>-0.12301587301587302</v>
      </c>
      <c r="E211" s="91">
        <f t="shared" ref="E211:O211" si="100">E157/E$167</f>
        <v>1.5848074921956292</v>
      </c>
      <c r="F211" s="91">
        <f t="shared" si="100"/>
        <v>1.177625570776256</v>
      </c>
      <c r="G211" s="91">
        <f t="shared" si="100"/>
        <v>1.0861082206035382</v>
      </c>
      <c r="H211" s="91"/>
      <c r="I211" s="91">
        <f t="shared" si="100"/>
        <v>1.4168735638641314</v>
      </c>
      <c r="J211" s="91">
        <f t="shared" si="100"/>
        <v>0</v>
      </c>
      <c r="K211" s="91">
        <f t="shared" si="100"/>
        <v>0</v>
      </c>
      <c r="L211" s="91">
        <f t="shared" si="100"/>
        <v>0</v>
      </c>
      <c r="M211" s="91">
        <f t="shared" si="100"/>
        <v>0</v>
      </c>
      <c r="N211" s="91"/>
      <c r="O211" s="91">
        <f t="shared" si="100"/>
        <v>1.3329781044066542</v>
      </c>
      <c r="P211" s="94"/>
    </row>
  </sheetData>
  <customSheetViews>
    <customSheetView guid="{6DA84043-8308-458F-9378-22AB3DF247A3}" scale="80" showPageBreaks="1" fitToPage="1" printArea="1" view="pageBreakPreview" topLeftCell="A178">
      <selection activeCell="D196" sqref="D196"/>
      <pageMargins left="0.75" right="0.75" top="1" bottom="1" header="0.4921259845" footer="0.4921259845"/>
      <pageSetup paperSize="9" scale="18" orientation="portrait" r:id="rId1"/>
      <headerFooter alignWithMargins="0"/>
    </customSheetView>
  </customSheetViews>
  <mergeCells count="303">
    <mergeCell ref="F4:F5"/>
    <mergeCell ref="G4:G5"/>
    <mergeCell ref="N4:N5"/>
    <mergeCell ref="O4:P4"/>
    <mergeCell ref="L14:L15"/>
    <mergeCell ref="M14:M15"/>
    <mergeCell ref="B3:K3"/>
    <mergeCell ref="L3:P3"/>
    <mergeCell ref="B4:B5"/>
    <mergeCell ref="C4:C5"/>
    <mergeCell ref="D4:D5"/>
    <mergeCell ref="E4:E5"/>
    <mergeCell ref="H4:H5"/>
    <mergeCell ref="I4:I5"/>
    <mergeCell ref="L4:L5"/>
    <mergeCell ref="M4:M5"/>
    <mergeCell ref="J4:J5"/>
    <mergeCell ref="K4:K5"/>
    <mergeCell ref="L13:P13"/>
    <mergeCell ref="N14:N15"/>
    <mergeCell ref="O14:P14"/>
    <mergeCell ref="J14:J15"/>
    <mergeCell ref="K14:K15"/>
    <mergeCell ref="B13:K13"/>
    <mergeCell ref="I14:I15"/>
    <mergeCell ref="H14:H15"/>
    <mergeCell ref="L23:P23"/>
    <mergeCell ref="B24:B25"/>
    <mergeCell ref="C24:C25"/>
    <mergeCell ref="D24:D25"/>
    <mergeCell ref="E24:E25"/>
    <mergeCell ref="F24:F25"/>
    <mergeCell ref="G24:G25"/>
    <mergeCell ref="H24:H25"/>
    <mergeCell ref="I24:I25"/>
    <mergeCell ref="B14:B15"/>
    <mergeCell ref="C14:C15"/>
    <mergeCell ref="D14:D15"/>
    <mergeCell ref="E14:E15"/>
    <mergeCell ref="F14:F15"/>
    <mergeCell ref="G14:G15"/>
    <mergeCell ref="B33:K33"/>
    <mergeCell ref="B23:K23"/>
    <mergeCell ref="J24:J25"/>
    <mergeCell ref="K24:K25"/>
    <mergeCell ref="O24:P24"/>
    <mergeCell ref="L24:L25"/>
    <mergeCell ref="M24:M25"/>
    <mergeCell ref="N24:N25"/>
    <mergeCell ref="L33:P33"/>
    <mergeCell ref="B34:B35"/>
    <mergeCell ref="C34:C35"/>
    <mergeCell ref="D34:D35"/>
    <mergeCell ref="E34:E35"/>
    <mergeCell ref="F34:F35"/>
    <mergeCell ref="O34:P34"/>
    <mergeCell ref="L34:L35"/>
    <mergeCell ref="H34:H35"/>
    <mergeCell ref="I34:I35"/>
    <mergeCell ref="G34:G35"/>
    <mergeCell ref="M34:M35"/>
    <mergeCell ref="N34:N35"/>
    <mergeCell ref="J34:J35"/>
    <mergeCell ref="K34:K35"/>
    <mergeCell ref="B43:K43"/>
    <mergeCell ref="L43:P43"/>
    <mergeCell ref="B44:B45"/>
    <mergeCell ref="C44:C45"/>
    <mergeCell ref="D44:D45"/>
    <mergeCell ref="E44:E45"/>
    <mergeCell ref="F44:F45"/>
    <mergeCell ref="G44:G45"/>
    <mergeCell ref="J44:J45"/>
    <mergeCell ref="K44:K45"/>
    <mergeCell ref="H44:H45"/>
    <mergeCell ref="I44:I45"/>
    <mergeCell ref="L44:L45"/>
    <mergeCell ref="M44:M45"/>
    <mergeCell ref="N44:N45"/>
    <mergeCell ref="L53:P53"/>
    <mergeCell ref="N54:N55"/>
    <mergeCell ref="N64:N65"/>
    <mergeCell ref="O64:P64"/>
    <mergeCell ref="O44:P44"/>
    <mergeCell ref="B53:K53"/>
    <mergeCell ref="B54:B55"/>
    <mergeCell ref="C54:C55"/>
    <mergeCell ref="D54:D55"/>
    <mergeCell ref="E54:E55"/>
    <mergeCell ref="F54:F55"/>
    <mergeCell ref="K54:K55"/>
    <mergeCell ref="I54:I55"/>
    <mergeCell ref="L54:L55"/>
    <mergeCell ref="M54:M55"/>
    <mergeCell ref="B63:K63"/>
    <mergeCell ref="L63:P63"/>
    <mergeCell ref="G54:G55"/>
    <mergeCell ref="H54:H55"/>
    <mergeCell ref="O54:P54"/>
    <mergeCell ref="J54:J55"/>
    <mergeCell ref="E64:E65"/>
    <mergeCell ref="G74:G75"/>
    <mergeCell ref="O84:P84"/>
    <mergeCell ref="B83:K83"/>
    <mergeCell ref="B84:B85"/>
    <mergeCell ref="B64:B65"/>
    <mergeCell ref="C64:C65"/>
    <mergeCell ref="C74:C75"/>
    <mergeCell ref="D74:D75"/>
    <mergeCell ref="E74:E75"/>
    <mergeCell ref="J74:J75"/>
    <mergeCell ref="K74:K75"/>
    <mergeCell ref="C84:C85"/>
    <mergeCell ref="D84:D85"/>
    <mergeCell ref="E84:E85"/>
    <mergeCell ref="F84:F85"/>
    <mergeCell ref="F74:F75"/>
    <mergeCell ref="I74:I75"/>
    <mergeCell ref="J64:J65"/>
    <mergeCell ref="K64:K65"/>
    <mergeCell ref="D64:D65"/>
    <mergeCell ref="B74:B75"/>
    <mergeCell ref="B73:K73"/>
    <mergeCell ref="G84:G85"/>
    <mergeCell ref="N84:N85"/>
    <mergeCell ref="K84:K85"/>
    <mergeCell ref="J84:J85"/>
    <mergeCell ref="H84:H85"/>
    <mergeCell ref="I84:I85"/>
    <mergeCell ref="L84:L85"/>
    <mergeCell ref="M84:M85"/>
    <mergeCell ref="J94:J95"/>
    <mergeCell ref="H94:H95"/>
    <mergeCell ref="I94:I95"/>
    <mergeCell ref="B104:B105"/>
    <mergeCell ref="K94:K95"/>
    <mergeCell ref="F94:F95"/>
    <mergeCell ref="G94:G95"/>
    <mergeCell ref="F104:F105"/>
    <mergeCell ref="G104:G105"/>
    <mergeCell ref="C104:C105"/>
    <mergeCell ref="D104:D105"/>
    <mergeCell ref="B94:B95"/>
    <mergeCell ref="C94:C95"/>
    <mergeCell ref="D94:D95"/>
    <mergeCell ref="E94:E95"/>
    <mergeCell ref="H114:H115"/>
    <mergeCell ref="K104:K105"/>
    <mergeCell ref="L104:L105"/>
    <mergeCell ref="M104:M105"/>
    <mergeCell ref="F64:F65"/>
    <mergeCell ref="G64:G65"/>
    <mergeCell ref="H64:H65"/>
    <mergeCell ref="I64:I65"/>
    <mergeCell ref="L103:P103"/>
    <mergeCell ref="N74:N75"/>
    <mergeCell ref="L83:P83"/>
    <mergeCell ref="M74:M75"/>
    <mergeCell ref="O74:P74"/>
    <mergeCell ref="L74:L75"/>
    <mergeCell ref="L64:L65"/>
    <mergeCell ref="M64:M65"/>
    <mergeCell ref="L73:P73"/>
    <mergeCell ref="H74:H75"/>
    <mergeCell ref="B93:K93"/>
    <mergeCell ref="L94:L95"/>
    <mergeCell ref="L93:P93"/>
    <mergeCell ref="M94:M95"/>
    <mergeCell ref="N94:N95"/>
    <mergeCell ref="O94:P94"/>
    <mergeCell ref="N124:N125"/>
    <mergeCell ref="O124:P124"/>
    <mergeCell ref="L124:L125"/>
    <mergeCell ref="I124:I125"/>
    <mergeCell ref="O104:P104"/>
    <mergeCell ref="B103:K103"/>
    <mergeCell ref="O114:P114"/>
    <mergeCell ref="H104:H105"/>
    <mergeCell ref="I104:I105"/>
    <mergeCell ref="J114:J115"/>
    <mergeCell ref="K114:K115"/>
    <mergeCell ref="B113:K113"/>
    <mergeCell ref="I114:I115"/>
    <mergeCell ref="L114:L115"/>
    <mergeCell ref="N104:N105"/>
    <mergeCell ref="B114:B115"/>
    <mergeCell ref="E104:E105"/>
    <mergeCell ref="M114:M115"/>
    <mergeCell ref="N114:N115"/>
    <mergeCell ref="G114:G115"/>
    <mergeCell ref="F114:F115"/>
    <mergeCell ref="C114:C115"/>
    <mergeCell ref="D114:D115"/>
    <mergeCell ref="E114:E115"/>
    <mergeCell ref="C124:C125"/>
    <mergeCell ref="D124:D125"/>
    <mergeCell ref="E124:E125"/>
    <mergeCell ref="J124:J125"/>
    <mergeCell ref="K124:K125"/>
    <mergeCell ref="F124:F125"/>
    <mergeCell ref="G124:G125"/>
    <mergeCell ref="M124:M125"/>
    <mergeCell ref="H124:H125"/>
    <mergeCell ref="K154:K155"/>
    <mergeCell ref="F154:F155"/>
    <mergeCell ref="G154:G155"/>
    <mergeCell ref="L113:P113"/>
    <mergeCell ref="J104:J105"/>
    <mergeCell ref="F144:F145"/>
    <mergeCell ref="L133:P133"/>
    <mergeCell ref="H134:H135"/>
    <mergeCell ref="I134:I135"/>
    <mergeCell ref="F134:F135"/>
    <mergeCell ref="J134:J135"/>
    <mergeCell ref="K134:K135"/>
    <mergeCell ref="B133:K133"/>
    <mergeCell ref="N144:N145"/>
    <mergeCell ref="O144:P144"/>
    <mergeCell ref="G134:G135"/>
    <mergeCell ref="H144:H145"/>
    <mergeCell ref="I144:I145"/>
    <mergeCell ref="G144:G145"/>
    <mergeCell ref="L134:L135"/>
    <mergeCell ref="M134:M135"/>
    <mergeCell ref="B123:K123"/>
    <mergeCell ref="L123:P123"/>
    <mergeCell ref="B124:B125"/>
    <mergeCell ref="B143:K143"/>
    <mergeCell ref="L143:P143"/>
    <mergeCell ref="N134:N135"/>
    <mergeCell ref="O134:P134"/>
    <mergeCell ref="B134:B135"/>
    <mergeCell ref="C134:C135"/>
    <mergeCell ref="D134:D135"/>
    <mergeCell ref="J144:J145"/>
    <mergeCell ref="K144:K145"/>
    <mergeCell ref="L144:L145"/>
    <mergeCell ref="M144:M145"/>
    <mergeCell ref="B144:B145"/>
    <mergeCell ref="C144:C145"/>
    <mergeCell ref="D144:D145"/>
    <mergeCell ref="E144:E145"/>
    <mergeCell ref="E134:E135"/>
    <mergeCell ref="N163:P163"/>
    <mergeCell ref="J154:J155"/>
    <mergeCell ref="B153:K153"/>
    <mergeCell ref="G164:G165"/>
    <mergeCell ref="L164:L165"/>
    <mergeCell ref="I164:I165"/>
    <mergeCell ref="D164:D165"/>
    <mergeCell ref="O154:P154"/>
    <mergeCell ref="J164:J165"/>
    <mergeCell ref="L154:L155"/>
    <mergeCell ref="M154:M155"/>
    <mergeCell ref="H154:H155"/>
    <mergeCell ref="I154:I155"/>
    <mergeCell ref="K164:K165"/>
    <mergeCell ref="B163:K163"/>
    <mergeCell ref="H164:H165"/>
    <mergeCell ref="B164:B165"/>
    <mergeCell ref="C164:C165"/>
    <mergeCell ref="N154:N155"/>
    <mergeCell ref="L153:P153"/>
    <mergeCell ref="B154:B155"/>
    <mergeCell ref="C154:C155"/>
    <mergeCell ref="D154:D155"/>
    <mergeCell ref="E154:E155"/>
    <mergeCell ref="B174:B175"/>
    <mergeCell ref="C174:C175"/>
    <mergeCell ref="D174:D175"/>
    <mergeCell ref="E174:E175"/>
    <mergeCell ref="E164:E165"/>
    <mergeCell ref="F164:F165"/>
    <mergeCell ref="N174:N175"/>
    <mergeCell ref="O174:P174"/>
    <mergeCell ref="F174:F175"/>
    <mergeCell ref="G174:G175"/>
    <mergeCell ref="H174:H175"/>
    <mergeCell ref="I174:I175"/>
    <mergeCell ref="J174:J175"/>
    <mergeCell ref="K174:K175"/>
    <mergeCell ref="M173:P173"/>
    <mergeCell ref="M174:M175"/>
    <mergeCell ref="C173:L173"/>
    <mergeCell ref="L174:L175"/>
    <mergeCell ref="M164:M165"/>
    <mergeCell ref="N164:N165"/>
    <mergeCell ref="O164:P164"/>
    <mergeCell ref="C193:P193"/>
    <mergeCell ref="B194:B195"/>
    <mergeCell ref="C194:C195"/>
    <mergeCell ref="D194:D195"/>
    <mergeCell ref="E194:E195"/>
    <mergeCell ref="F194:F195"/>
    <mergeCell ref="G194:G195"/>
    <mergeCell ref="H194:H195"/>
    <mergeCell ref="I194:I195"/>
    <mergeCell ref="N194:N195"/>
    <mergeCell ref="O194:P194"/>
    <mergeCell ref="J194:J195"/>
    <mergeCell ref="K194:K195"/>
    <mergeCell ref="L194:L195"/>
    <mergeCell ref="M194:M195"/>
  </mergeCells>
  <phoneticPr fontId="26" type="noConversion"/>
  <pageMargins left="0.75" right="0.75" top="1" bottom="1" header="0.4921259845" footer="0.4921259845"/>
  <pageSetup paperSize="9" scale="18" orientation="portrait" r:id="rId2"/>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211"/>
  <sheetViews>
    <sheetView zoomScale="70" zoomScaleNormal="70" zoomScaleSheetLayoutView="80" workbookViewId="0">
      <selection activeCell="A11" sqref="A11:B11"/>
    </sheetView>
  </sheetViews>
  <sheetFormatPr defaultColWidth="9.140625" defaultRowHeight="15"/>
  <cols>
    <col min="1" max="1" width="9.140625" style="4"/>
    <col min="2" max="2" width="10.7109375" style="4" customWidth="1"/>
    <col min="3" max="7" width="9" style="4" customWidth="1"/>
    <col min="8" max="8" width="12.85546875" style="4" customWidth="1"/>
    <col min="9" max="9" width="9.7109375" style="4" customWidth="1"/>
    <col min="10" max="13" width="9" style="4" customWidth="1"/>
    <col min="14" max="14" width="9.7109375" style="4" customWidth="1"/>
    <col min="15" max="16" width="12.42578125" style="4" customWidth="1"/>
    <col min="17" max="16384" width="9.140625" style="4"/>
  </cols>
  <sheetData>
    <row r="1" spans="2:17" ht="15.95" customHeight="1">
      <c r="B1" s="1"/>
      <c r="C1" s="1"/>
      <c r="D1" s="2"/>
      <c r="E1" s="2"/>
      <c r="F1" s="2"/>
      <c r="G1" s="2"/>
      <c r="H1" s="3"/>
      <c r="I1" s="3"/>
      <c r="J1" s="2"/>
      <c r="K1" s="2"/>
      <c r="L1" s="2"/>
      <c r="M1" s="2"/>
      <c r="N1" s="1"/>
      <c r="O1" s="1"/>
    </row>
    <row r="2" spans="2:17" ht="15.95" customHeight="1" thickBot="1"/>
    <row r="3" spans="2:17" ht="39.950000000000003" customHeight="1" thickBot="1">
      <c r="B3" s="473" t="s">
        <v>289</v>
      </c>
      <c r="C3" s="474"/>
      <c r="D3" s="474"/>
      <c r="E3" s="474"/>
      <c r="F3" s="474"/>
      <c r="G3" s="474"/>
      <c r="H3" s="474"/>
      <c r="I3" s="474"/>
      <c r="J3" s="474"/>
      <c r="K3" s="474"/>
      <c r="L3" s="470" t="s">
        <v>267</v>
      </c>
      <c r="M3" s="471"/>
      <c r="N3" s="471"/>
      <c r="O3" s="471"/>
      <c r="P3" s="472"/>
    </row>
    <row r="4" spans="2:17" ht="20.100000000000001" customHeight="1">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260</v>
      </c>
      <c r="P4" s="457"/>
    </row>
    <row r="5" spans="2:17" ht="20.100000000000001" customHeight="1" thickBot="1">
      <c r="B5" s="466"/>
      <c r="C5" s="462"/>
      <c r="D5" s="462"/>
      <c r="E5" s="462"/>
      <c r="F5" s="462"/>
      <c r="G5" s="462"/>
      <c r="H5" s="462"/>
      <c r="I5" s="462"/>
      <c r="J5" s="462"/>
      <c r="K5" s="462"/>
      <c r="L5" s="462"/>
      <c r="M5" s="462"/>
      <c r="N5" s="462"/>
      <c r="O5" s="145" t="s">
        <v>209</v>
      </c>
      <c r="P5" s="30" t="s">
        <v>210</v>
      </c>
    </row>
    <row r="6" spans="2:17" ht="20.100000000000001" customHeight="1">
      <c r="B6" s="148" t="s">
        <v>211</v>
      </c>
      <c r="C6" s="146">
        <v>31</v>
      </c>
      <c r="D6" s="8">
        <v>29</v>
      </c>
      <c r="E6" s="8">
        <v>31</v>
      </c>
      <c r="F6" s="8">
        <v>20</v>
      </c>
      <c r="G6" s="8">
        <v>0</v>
      </c>
      <c r="H6" s="8">
        <v>0</v>
      </c>
      <c r="I6" s="168">
        <f>SUM(C6:G6)</f>
        <v>111</v>
      </c>
      <c r="J6" s="8">
        <v>13</v>
      </c>
      <c r="K6" s="8">
        <v>18</v>
      </c>
      <c r="L6" s="8">
        <v>30</v>
      </c>
      <c r="M6" s="8">
        <v>31</v>
      </c>
      <c r="N6" s="168">
        <f>SUM(J6:M6)</f>
        <v>92</v>
      </c>
      <c r="O6" s="167">
        <f>SUM(C6:H6,J6:M6)</f>
        <v>203</v>
      </c>
      <c r="P6" s="169">
        <f>I6+N6</f>
        <v>203</v>
      </c>
    </row>
    <row r="7" spans="2:17" ht="20.100000000000001" customHeight="1">
      <c r="B7" s="149" t="s">
        <v>485</v>
      </c>
      <c r="C7" s="147">
        <v>-0.66451612903225787</v>
      </c>
      <c r="D7" s="10">
        <v>3.6793103448275861</v>
      </c>
      <c r="E7" s="10">
        <v>4.8903225806451607</v>
      </c>
      <c r="F7" s="10">
        <v>9.4749999999999996</v>
      </c>
      <c r="G7" s="10">
        <v>15.838709677419356</v>
      </c>
      <c r="H7" s="10">
        <v>18.353333333333332</v>
      </c>
      <c r="I7" s="153">
        <f>(C6*C7+D6*D7+E6*E7+F6*F7+G6*G7)/I6</f>
        <v>3.8486486486486484</v>
      </c>
      <c r="J7" s="10">
        <v>12.553846153846155</v>
      </c>
      <c r="K7" s="95">
        <v>10.116666666666667</v>
      </c>
      <c r="L7" s="95">
        <v>6.1033333333333335</v>
      </c>
      <c r="M7" s="95">
        <v>1.8225806451612905</v>
      </c>
      <c r="N7" s="153">
        <f>(J6*J7+K6*K7+L6*L7+M6*M7)/N6</f>
        <v>6.3576086956521749</v>
      </c>
      <c r="O7" s="154">
        <f>(C7*C6+D7*D6+E7*E6+F7*F6+G7*G6+H7*H6+J7*J6+K7*K6+L7*L6+M7*M6)/O6</f>
        <v>4.9857142857142858</v>
      </c>
      <c r="P7" s="161">
        <f>(I7*I6+N7*N6)/P6</f>
        <v>4.9857142857142867</v>
      </c>
    </row>
    <row r="8" spans="2:17" ht="20.100000000000001" customHeight="1">
      <c r="B8" s="149" t="s">
        <v>212</v>
      </c>
      <c r="C8" s="13">
        <f t="shared" ref="C8:H8" si="0">C6*(13-C7)</f>
        <v>423.59999999999997</v>
      </c>
      <c r="D8" s="12">
        <f t="shared" si="0"/>
        <v>270.3</v>
      </c>
      <c r="E8" s="12">
        <f t="shared" si="0"/>
        <v>251.39999999999998</v>
      </c>
      <c r="F8" s="12">
        <f t="shared" si="0"/>
        <v>70.5</v>
      </c>
      <c r="G8" s="12">
        <f t="shared" si="0"/>
        <v>0</v>
      </c>
      <c r="H8" s="12">
        <f t="shared" si="0"/>
        <v>0</v>
      </c>
      <c r="I8" s="155">
        <f>SUM(C8:G8)</f>
        <v>1015.8</v>
      </c>
      <c r="J8" s="12">
        <f>J6*(13-J7)</f>
        <v>5.7999999999999794</v>
      </c>
      <c r="K8" s="12">
        <f>K6*(13-K7)</f>
        <v>51.899999999999991</v>
      </c>
      <c r="L8" s="12">
        <f>L6*(13-L7)</f>
        <v>206.9</v>
      </c>
      <c r="M8" s="12">
        <f>M6*(13-M7)</f>
        <v>346.5</v>
      </c>
      <c r="N8" s="155">
        <f>SUM(J8:M8)</f>
        <v>611.09999999999991</v>
      </c>
      <c r="O8" s="156">
        <f>O6*(13-O7)</f>
        <v>1626.9</v>
      </c>
      <c r="P8" s="162">
        <f>P6*(13-P7)</f>
        <v>1626.8999999999996</v>
      </c>
    </row>
    <row r="9" spans="2:17" ht="20.100000000000001" customHeight="1">
      <c r="B9" s="149" t="s">
        <v>213</v>
      </c>
      <c r="C9" s="13">
        <f t="shared" ref="C9:H9" si="1">C6*(17-C7)</f>
        <v>547.6</v>
      </c>
      <c r="D9" s="12">
        <f t="shared" si="1"/>
        <v>386.3</v>
      </c>
      <c r="E9" s="12">
        <f t="shared" si="1"/>
        <v>375.4</v>
      </c>
      <c r="F9" s="12">
        <f t="shared" si="1"/>
        <v>150.5</v>
      </c>
      <c r="G9" s="12">
        <f t="shared" si="1"/>
        <v>0</v>
      </c>
      <c r="H9" s="12">
        <f t="shared" si="1"/>
        <v>0</v>
      </c>
      <c r="I9" s="155">
        <f>SUM(C9:G9)</f>
        <v>1459.8000000000002</v>
      </c>
      <c r="J9" s="12">
        <f>J6*(17-J7)</f>
        <v>57.799999999999983</v>
      </c>
      <c r="K9" s="12">
        <f>K6*(17-K7)</f>
        <v>123.89999999999999</v>
      </c>
      <c r="L9" s="12">
        <f>L6*(17-L7)</f>
        <v>326.89999999999998</v>
      </c>
      <c r="M9" s="12">
        <f>M6*(17-M7)</f>
        <v>470.5</v>
      </c>
      <c r="N9" s="155">
        <f>SUM(J9:M9)</f>
        <v>979.09999999999991</v>
      </c>
      <c r="O9" s="156">
        <f>O6*(17-O7)</f>
        <v>2438.9</v>
      </c>
      <c r="P9" s="162">
        <f>P6*(17-P7)</f>
        <v>2438.8999999999996</v>
      </c>
    </row>
    <row r="10" spans="2:17" ht="19.5" customHeight="1">
      <c r="B10" s="149" t="s">
        <v>214</v>
      </c>
      <c r="C10" s="17">
        <f t="shared" ref="C10:H10" si="2">C6*(18-C7)</f>
        <v>578.6</v>
      </c>
      <c r="D10" s="16">
        <f t="shared" si="2"/>
        <v>415.3</v>
      </c>
      <c r="E10" s="16">
        <f t="shared" si="2"/>
        <v>406.4</v>
      </c>
      <c r="F10" s="16">
        <f t="shared" si="2"/>
        <v>170.5</v>
      </c>
      <c r="G10" s="16">
        <f t="shared" si="2"/>
        <v>0</v>
      </c>
      <c r="H10" s="16">
        <f t="shared" si="2"/>
        <v>0</v>
      </c>
      <c r="I10" s="155">
        <f>SUM(C10:G10)</f>
        <v>1570.8000000000002</v>
      </c>
      <c r="J10" s="16">
        <f>J6*(18-J7)</f>
        <v>70.799999999999983</v>
      </c>
      <c r="K10" s="16">
        <f>K6*(18-K7)</f>
        <v>141.89999999999998</v>
      </c>
      <c r="L10" s="16">
        <f>L6*(18-L7)</f>
        <v>356.9</v>
      </c>
      <c r="M10" s="16">
        <f>M6*(18-M7)</f>
        <v>501.49999999999994</v>
      </c>
      <c r="N10" s="155">
        <f>SUM(J10:M10)</f>
        <v>1071.0999999999999</v>
      </c>
      <c r="O10" s="157">
        <f>O6*(18-O7)</f>
        <v>2641.9</v>
      </c>
      <c r="P10" s="163">
        <f>P6*(18-P7)</f>
        <v>2641.8999999999996</v>
      </c>
    </row>
    <row r="11" spans="2:17" ht="20.100000000000001" customHeight="1" thickBot="1">
      <c r="B11" s="350" t="s">
        <v>215</v>
      </c>
      <c r="C11" s="21">
        <f t="shared" ref="C11:H11" si="3">C6*(19-C7)</f>
        <v>609.6</v>
      </c>
      <c r="D11" s="20">
        <f t="shared" si="3"/>
        <v>444.3</v>
      </c>
      <c r="E11" s="20">
        <f t="shared" si="3"/>
        <v>437.4</v>
      </c>
      <c r="F11" s="20">
        <f t="shared" si="3"/>
        <v>190.5</v>
      </c>
      <c r="G11" s="20">
        <f t="shared" si="3"/>
        <v>0</v>
      </c>
      <c r="H11" s="20">
        <f t="shared" si="3"/>
        <v>0</v>
      </c>
      <c r="I11" s="164">
        <f>SUM(C11:G11)</f>
        <v>1681.8000000000002</v>
      </c>
      <c r="J11" s="20">
        <f>J6*(19-J7)</f>
        <v>83.799999999999983</v>
      </c>
      <c r="K11" s="20">
        <f>K6*(19-K7)</f>
        <v>159.89999999999998</v>
      </c>
      <c r="L11" s="20">
        <f>L6*(19-L7)</f>
        <v>386.9</v>
      </c>
      <c r="M11" s="20">
        <f>M6*(19-M7)</f>
        <v>532.5</v>
      </c>
      <c r="N11" s="164">
        <f>SUM(J11:M11)</f>
        <v>1163.0999999999999</v>
      </c>
      <c r="O11" s="165">
        <f>O6*(19-O7)</f>
        <v>2844.9</v>
      </c>
      <c r="P11" s="166">
        <f>P6*(19-P7)</f>
        <v>2844.8999999999996</v>
      </c>
    </row>
    <row r="12" spans="2:17" ht="15.95" customHeight="1" thickBot="1">
      <c r="B12" s="1"/>
      <c r="C12" s="1"/>
      <c r="D12" s="2"/>
      <c r="E12" s="2"/>
      <c r="F12" s="2"/>
      <c r="G12" s="1"/>
      <c r="H12" s="2"/>
      <c r="I12" s="1"/>
      <c r="J12" s="2"/>
      <c r="K12" s="1"/>
      <c r="L12" s="2"/>
      <c r="M12" s="1"/>
      <c r="N12" s="2"/>
      <c r="O12" s="1"/>
      <c r="P12" s="1"/>
    </row>
    <row r="13" spans="2:17" ht="39.950000000000003" customHeight="1" thickBot="1">
      <c r="B13" s="473" t="s">
        <v>289</v>
      </c>
      <c r="C13" s="474"/>
      <c r="D13" s="474"/>
      <c r="E13" s="474"/>
      <c r="F13" s="474"/>
      <c r="G13" s="474"/>
      <c r="H13" s="474"/>
      <c r="I13" s="474"/>
      <c r="J13" s="474"/>
      <c r="K13" s="474"/>
      <c r="L13" s="470" t="s">
        <v>261</v>
      </c>
      <c r="M13" s="471"/>
      <c r="N13" s="471"/>
      <c r="O13" s="471"/>
      <c r="P13" s="472"/>
    </row>
    <row r="14" spans="2:17" ht="20.100000000000001" customHeight="1">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260</v>
      </c>
      <c r="P14" s="457"/>
    </row>
    <row r="15" spans="2:17" ht="20.100000000000001" customHeight="1" thickBot="1">
      <c r="B15" s="466"/>
      <c r="C15" s="462"/>
      <c r="D15" s="462"/>
      <c r="E15" s="462"/>
      <c r="F15" s="462"/>
      <c r="G15" s="462"/>
      <c r="H15" s="462"/>
      <c r="I15" s="462"/>
      <c r="J15" s="462"/>
      <c r="K15" s="462"/>
      <c r="L15" s="462"/>
      <c r="M15" s="462"/>
      <c r="N15" s="462"/>
      <c r="O15" s="145" t="s">
        <v>209</v>
      </c>
      <c r="P15" s="30" t="s">
        <v>210</v>
      </c>
      <c r="Q15" s="1"/>
    </row>
    <row r="16" spans="2:17" ht="19.5" customHeight="1">
      <c r="B16" s="148" t="s">
        <v>211</v>
      </c>
      <c r="C16" s="146">
        <v>31</v>
      </c>
      <c r="D16" s="8">
        <v>28</v>
      </c>
      <c r="E16" s="8">
        <v>31</v>
      </c>
      <c r="F16" s="8">
        <v>30</v>
      </c>
      <c r="G16" s="8">
        <v>6</v>
      </c>
      <c r="H16" s="8">
        <v>0</v>
      </c>
      <c r="I16" s="168">
        <f>SUM(C16:G16)</f>
        <v>126</v>
      </c>
      <c r="J16" s="8">
        <v>18</v>
      </c>
      <c r="K16" s="8">
        <v>20</v>
      </c>
      <c r="L16" s="8">
        <v>30</v>
      </c>
      <c r="M16" s="8">
        <v>31</v>
      </c>
      <c r="N16" s="168">
        <f>SUM(J16:M16)</f>
        <v>99</v>
      </c>
      <c r="O16" s="167">
        <f>SUM(C16:H16,J16:M16)</f>
        <v>225</v>
      </c>
      <c r="P16" s="169">
        <f>I16+N16</f>
        <v>225</v>
      </c>
      <c r="Q16" s="1"/>
    </row>
    <row r="17" spans="2:17" ht="20.100000000000001" customHeight="1">
      <c r="B17" s="149" t="s">
        <v>485</v>
      </c>
      <c r="C17" s="147">
        <v>-0.16451612903225804</v>
      </c>
      <c r="D17" s="10">
        <v>1.2357142857142858</v>
      </c>
      <c r="E17" s="10">
        <v>4.6419354838709674</v>
      </c>
      <c r="F17" s="10">
        <v>8.2333333333333325</v>
      </c>
      <c r="G17" s="10">
        <v>14.35</v>
      </c>
      <c r="H17" s="10">
        <v>0</v>
      </c>
      <c r="I17" s="153">
        <f>(C16*C17+D16*D17+E16*E17+F16*F17+G16*G17)/I16</f>
        <v>4.0198412698412698</v>
      </c>
      <c r="J17" s="10">
        <v>12.616666666666667</v>
      </c>
      <c r="K17" s="95">
        <v>12.429032258064519</v>
      </c>
      <c r="L17" s="95">
        <v>2.9066666666666658</v>
      </c>
      <c r="M17" s="95">
        <v>-1.6258064516129029</v>
      </c>
      <c r="N17" s="153">
        <f>(J16*J17+K16*K17+L16*L17+M16*M17)/N16</f>
        <v>5.1765721733463668</v>
      </c>
      <c r="O17" s="154">
        <f>(C17*C16+D17*D16+E17*E16+F17*F16+G17*G16+H17*H16+J17*J16+K17*K16+L17*L16+M17*M16)/O16</f>
        <v>4.5288028673835132</v>
      </c>
      <c r="P17" s="161">
        <f>(I17*I16+N17*N16)/P16</f>
        <v>4.5288028673835123</v>
      </c>
      <c r="Q17" s="1"/>
    </row>
    <row r="18" spans="2:17" ht="20.100000000000001" customHeight="1">
      <c r="B18" s="149" t="s">
        <v>212</v>
      </c>
      <c r="C18" s="13">
        <f t="shared" ref="C18:H18" si="4">C16*(13-C17)</f>
        <v>408.09999999999997</v>
      </c>
      <c r="D18" s="12">
        <f t="shared" si="4"/>
        <v>329.4</v>
      </c>
      <c r="E18" s="12">
        <f t="shared" si="4"/>
        <v>259.10000000000002</v>
      </c>
      <c r="F18" s="12">
        <f t="shared" si="4"/>
        <v>143.00000000000003</v>
      </c>
      <c r="G18" s="12">
        <f t="shared" si="4"/>
        <v>-8.0999999999999979</v>
      </c>
      <c r="H18" s="12">
        <f t="shared" si="4"/>
        <v>0</v>
      </c>
      <c r="I18" s="155">
        <f>SUM(C18:G18)</f>
        <v>1131.5000000000002</v>
      </c>
      <c r="J18" s="12">
        <f>J16*(13-J17)</f>
        <v>6.8999999999999915</v>
      </c>
      <c r="K18" s="12">
        <f>K16*(13-K17)</f>
        <v>11.41935483870963</v>
      </c>
      <c r="L18" s="12">
        <f>L16*(13-L17)</f>
        <v>302.8</v>
      </c>
      <c r="M18" s="12">
        <f>M16*(13-M17)</f>
        <v>453.4</v>
      </c>
      <c r="N18" s="155">
        <f>SUM(J18:M18)</f>
        <v>774.51935483870966</v>
      </c>
      <c r="O18" s="156">
        <f>O16*(13-O17)</f>
        <v>1906.0193548387094</v>
      </c>
      <c r="P18" s="162">
        <f>P16*(13-P17)</f>
        <v>1906.0193548387099</v>
      </c>
      <c r="Q18" s="1"/>
    </row>
    <row r="19" spans="2:17" ht="20.100000000000001" customHeight="1">
      <c r="B19" s="149" t="s">
        <v>213</v>
      </c>
      <c r="C19" s="13">
        <f t="shared" ref="C19:H19" si="5">C16*(17-C17)</f>
        <v>532.1</v>
      </c>
      <c r="D19" s="12">
        <f t="shared" si="5"/>
        <v>441.4</v>
      </c>
      <c r="E19" s="12">
        <f t="shared" si="5"/>
        <v>383.1</v>
      </c>
      <c r="F19" s="12">
        <f t="shared" si="5"/>
        <v>263</v>
      </c>
      <c r="G19" s="12">
        <f t="shared" si="5"/>
        <v>15.900000000000002</v>
      </c>
      <c r="H19" s="12">
        <f t="shared" si="5"/>
        <v>0</v>
      </c>
      <c r="I19" s="155">
        <f>SUM(C19:G19)</f>
        <v>1635.5</v>
      </c>
      <c r="J19" s="12">
        <f>J16*(17-J17)</f>
        <v>78.899999999999991</v>
      </c>
      <c r="K19" s="12">
        <f>K16*(17-K17)</f>
        <v>91.419354838709637</v>
      </c>
      <c r="L19" s="12">
        <f>L16*(17-L17)</f>
        <v>422.8</v>
      </c>
      <c r="M19" s="12">
        <f>M16*(17-M17)</f>
        <v>577.4</v>
      </c>
      <c r="N19" s="155">
        <f>SUM(J19:M19)</f>
        <v>1170.5193548387097</v>
      </c>
      <c r="O19" s="156">
        <f>O16*(17-O17)</f>
        <v>2806.0193548387097</v>
      </c>
      <c r="P19" s="162">
        <f>P16*(17-P17)</f>
        <v>2806.0193548387101</v>
      </c>
      <c r="Q19" s="1"/>
    </row>
    <row r="20" spans="2:17" ht="20.100000000000001" customHeight="1">
      <c r="B20" s="149" t="s">
        <v>214</v>
      </c>
      <c r="C20" s="17">
        <f t="shared" ref="C20:H20" si="6">C16*(18-C17)</f>
        <v>563.1</v>
      </c>
      <c r="D20" s="16">
        <f t="shared" si="6"/>
        <v>469.4</v>
      </c>
      <c r="E20" s="16">
        <f t="shared" si="6"/>
        <v>414.1</v>
      </c>
      <c r="F20" s="16">
        <f t="shared" si="6"/>
        <v>293</v>
      </c>
      <c r="G20" s="16">
        <f t="shared" si="6"/>
        <v>21.900000000000002</v>
      </c>
      <c r="H20" s="16">
        <f t="shared" si="6"/>
        <v>0</v>
      </c>
      <c r="I20" s="155">
        <f>SUM(C20:G20)</f>
        <v>1761.5</v>
      </c>
      <c r="J20" s="16">
        <f>J16*(18-J17)</f>
        <v>96.899999999999991</v>
      </c>
      <c r="K20" s="16">
        <f>K16*(18-K17)</f>
        <v>111.41935483870964</v>
      </c>
      <c r="L20" s="16">
        <f>L16*(18-L17)</f>
        <v>452.8</v>
      </c>
      <c r="M20" s="16">
        <f>M16*(18-M17)</f>
        <v>608.4</v>
      </c>
      <c r="N20" s="155">
        <f>SUM(J20:M20)</f>
        <v>1269.5193548387097</v>
      </c>
      <c r="O20" s="157">
        <f>O16*(18-O17)</f>
        <v>3031.0193548387097</v>
      </c>
      <c r="P20" s="163">
        <f>P16*(18-P17)</f>
        <v>3031.0193548387101</v>
      </c>
      <c r="Q20" s="1"/>
    </row>
    <row r="21" spans="2:17" ht="20.100000000000001" customHeight="1" thickBot="1">
      <c r="B21" s="350" t="s">
        <v>215</v>
      </c>
      <c r="C21" s="21">
        <f t="shared" ref="C21:H21" si="7">C16*(19-C17)</f>
        <v>594.1</v>
      </c>
      <c r="D21" s="20">
        <f t="shared" si="7"/>
        <v>497.4</v>
      </c>
      <c r="E21" s="20">
        <f t="shared" si="7"/>
        <v>445.1</v>
      </c>
      <c r="F21" s="20">
        <f t="shared" si="7"/>
        <v>323</v>
      </c>
      <c r="G21" s="20">
        <f t="shared" si="7"/>
        <v>27.900000000000002</v>
      </c>
      <c r="H21" s="20">
        <f t="shared" si="7"/>
        <v>0</v>
      </c>
      <c r="I21" s="164">
        <f>SUM(C21:G21)</f>
        <v>1887.5</v>
      </c>
      <c r="J21" s="20">
        <f>J16*(19-J17)</f>
        <v>114.89999999999999</v>
      </c>
      <c r="K21" s="20">
        <f>K16*(19-K17)</f>
        <v>131.41935483870964</v>
      </c>
      <c r="L21" s="20">
        <f>L16*(19-L17)</f>
        <v>482.8</v>
      </c>
      <c r="M21" s="20">
        <f>M16*(19-M17)</f>
        <v>639.4</v>
      </c>
      <c r="N21" s="164">
        <f>SUM(J21:M21)</f>
        <v>1368.5193548387097</v>
      </c>
      <c r="O21" s="165">
        <f>O16*(19-O17)</f>
        <v>3256.0193548387097</v>
      </c>
      <c r="P21" s="166">
        <f>P16*(19-P17)</f>
        <v>3256.0193548387101</v>
      </c>
      <c r="Q21" s="1"/>
    </row>
    <row r="22" spans="2:17" ht="15.95" customHeight="1" thickBot="1">
      <c r="B22" s="1"/>
      <c r="C22" s="1"/>
      <c r="D22" s="2"/>
      <c r="E22" s="2"/>
      <c r="F22" s="2"/>
      <c r="G22" s="1"/>
      <c r="H22" s="3"/>
      <c r="I22" s="1"/>
      <c r="J22" s="3"/>
      <c r="K22" s="1"/>
      <c r="L22" s="2"/>
      <c r="M22" s="1"/>
      <c r="N22" s="2"/>
      <c r="O22" s="1"/>
      <c r="P22" s="1"/>
    </row>
    <row r="23" spans="2:17" ht="39.6" customHeight="1" thickBot="1">
      <c r="B23" s="473" t="s">
        <v>290</v>
      </c>
      <c r="C23" s="474"/>
      <c r="D23" s="474"/>
      <c r="E23" s="474"/>
      <c r="F23" s="474"/>
      <c r="G23" s="474"/>
      <c r="H23" s="474"/>
      <c r="I23" s="474"/>
      <c r="J23" s="474"/>
      <c r="K23" s="474"/>
      <c r="L23" s="470" t="s">
        <v>262</v>
      </c>
      <c r="M23" s="471"/>
      <c r="N23" s="471"/>
      <c r="O23" s="471"/>
      <c r="P23" s="472"/>
    </row>
    <row r="24" spans="2:17" ht="15.95" customHeight="1">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260</v>
      </c>
      <c r="P24" s="457"/>
    </row>
    <row r="25" spans="2:17" ht="15.95" customHeight="1" thickBot="1">
      <c r="B25" s="466"/>
      <c r="C25" s="462"/>
      <c r="D25" s="462"/>
      <c r="E25" s="462"/>
      <c r="F25" s="462"/>
      <c r="G25" s="462"/>
      <c r="H25" s="462"/>
      <c r="I25" s="462"/>
      <c r="J25" s="462"/>
      <c r="K25" s="462"/>
      <c r="L25" s="462"/>
      <c r="M25" s="462"/>
      <c r="N25" s="462"/>
      <c r="O25" s="145" t="s">
        <v>209</v>
      </c>
      <c r="P25" s="30" t="s">
        <v>210</v>
      </c>
    </row>
    <row r="26" spans="2:17" ht="20.25" customHeight="1">
      <c r="B26" s="148" t="s">
        <v>211</v>
      </c>
      <c r="C26" s="146">
        <v>31</v>
      </c>
      <c r="D26" s="8">
        <v>28</v>
      </c>
      <c r="E26" s="8">
        <v>31</v>
      </c>
      <c r="F26" s="8">
        <v>30</v>
      </c>
      <c r="G26" s="8">
        <v>0</v>
      </c>
      <c r="H26" s="8">
        <v>0</v>
      </c>
      <c r="I26" s="168">
        <f>SUM(C26:G26)</f>
        <v>120</v>
      </c>
      <c r="J26" s="8">
        <v>15</v>
      </c>
      <c r="K26" s="8">
        <v>31</v>
      </c>
      <c r="L26" s="8">
        <v>30</v>
      </c>
      <c r="M26" s="8">
        <v>31</v>
      </c>
      <c r="N26" s="168">
        <f>SUM(J26:M26)</f>
        <v>107</v>
      </c>
      <c r="O26" s="167">
        <f>SUM(C26:H26,J26:M26)</f>
        <v>227</v>
      </c>
      <c r="P26" s="169">
        <f>I26+N26</f>
        <v>227</v>
      </c>
    </row>
    <row r="27" spans="2:17" ht="20.25" customHeight="1">
      <c r="B27" s="149" t="s">
        <v>485</v>
      </c>
      <c r="C27" s="147">
        <v>-0.1</v>
      </c>
      <c r="D27" s="10">
        <v>4.9000000000000004</v>
      </c>
      <c r="E27" s="10">
        <v>5.3</v>
      </c>
      <c r="F27" s="10">
        <v>8.8000000000000007</v>
      </c>
      <c r="G27" s="10">
        <v>0</v>
      </c>
      <c r="H27" s="10">
        <v>0</v>
      </c>
      <c r="I27" s="153">
        <f>(C26*C27+D26*D27+E26*E27+F26*F27+G26*G27)/I26</f>
        <v>4.6866666666666665</v>
      </c>
      <c r="J27" s="10">
        <v>10.133333333333333</v>
      </c>
      <c r="K27" s="95">
        <v>8.2741935483870961</v>
      </c>
      <c r="L27" s="95">
        <v>5.7</v>
      </c>
      <c r="M27" s="95">
        <v>-1.9</v>
      </c>
      <c r="N27" s="153">
        <f>(J26*J27+K26*K27+L26*L27+M26*M27)/N26</f>
        <v>4.8654205607476637</v>
      </c>
      <c r="O27" s="154">
        <f>(C27*C26+D27*D26+E27*E26+F27*F26+G27*G26+H27*H26+J27*J26+K27*K26+L27*L26+M27*M26)/O26</f>
        <v>4.7709251101321586</v>
      </c>
      <c r="P27" s="161">
        <f>(I27*I26+N27*N26)/P26</f>
        <v>4.7709251101321586</v>
      </c>
    </row>
    <row r="28" spans="2:17" ht="20.25" customHeight="1">
      <c r="B28" s="149" t="s">
        <v>212</v>
      </c>
      <c r="C28" s="13">
        <f t="shared" ref="C28:H28" si="8">C26*(13-C27)</f>
        <v>406.09999999999997</v>
      </c>
      <c r="D28" s="12">
        <f t="shared" si="8"/>
        <v>226.79999999999998</v>
      </c>
      <c r="E28" s="12">
        <f t="shared" si="8"/>
        <v>238.70000000000002</v>
      </c>
      <c r="F28" s="12">
        <f t="shared" si="8"/>
        <v>125.99999999999997</v>
      </c>
      <c r="G28" s="12">
        <f t="shared" si="8"/>
        <v>0</v>
      </c>
      <c r="H28" s="12">
        <f t="shared" si="8"/>
        <v>0</v>
      </c>
      <c r="I28" s="155">
        <f>SUM(C28:G28)</f>
        <v>997.6</v>
      </c>
      <c r="J28" s="12">
        <f>J26*(13-J27)</f>
        <v>43.000000000000007</v>
      </c>
      <c r="K28" s="12">
        <f>K26*(13-K27)</f>
        <v>146.50000000000003</v>
      </c>
      <c r="L28" s="12">
        <f>L26*(13-L27)</f>
        <v>219</v>
      </c>
      <c r="M28" s="12">
        <f>M26*(13-M27)</f>
        <v>461.90000000000003</v>
      </c>
      <c r="N28" s="155">
        <f>SUM(J28:M28)</f>
        <v>870.40000000000009</v>
      </c>
      <c r="O28" s="156">
        <f>O26*(13-O27)</f>
        <v>1868.0000000000002</v>
      </c>
      <c r="P28" s="162">
        <f>P26*(13-P27)</f>
        <v>1868.0000000000002</v>
      </c>
    </row>
    <row r="29" spans="2:17" ht="20.25" customHeight="1">
      <c r="B29" s="149" t="s">
        <v>213</v>
      </c>
      <c r="C29" s="13">
        <f t="shared" ref="C29:H29" si="9">C26*(17-C27)</f>
        <v>530.1</v>
      </c>
      <c r="D29" s="12">
        <f t="shared" si="9"/>
        <v>338.8</v>
      </c>
      <c r="E29" s="12">
        <f t="shared" si="9"/>
        <v>362.7</v>
      </c>
      <c r="F29" s="12">
        <f t="shared" si="9"/>
        <v>245.99999999999997</v>
      </c>
      <c r="G29" s="12">
        <f t="shared" si="9"/>
        <v>0</v>
      </c>
      <c r="H29" s="12">
        <f t="shared" si="9"/>
        <v>0</v>
      </c>
      <c r="I29" s="155">
        <f>SUM(C29:G29)</f>
        <v>1477.6000000000001</v>
      </c>
      <c r="J29" s="12">
        <f>J26*(17-J27)</f>
        <v>103</v>
      </c>
      <c r="K29" s="12">
        <f>K26*(17-K27)</f>
        <v>270.5</v>
      </c>
      <c r="L29" s="12">
        <f>L26*(17-L27)</f>
        <v>339</v>
      </c>
      <c r="M29" s="12">
        <f>M26*(17-M27)</f>
        <v>585.9</v>
      </c>
      <c r="N29" s="155">
        <f>SUM(J29:M29)</f>
        <v>1298.4000000000001</v>
      </c>
      <c r="O29" s="156">
        <f>O26*(17-O27)</f>
        <v>2776</v>
      </c>
      <c r="P29" s="162">
        <f>P26*(17-P27)</f>
        <v>2776</v>
      </c>
    </row>
    <row r="30" spans="2:17" ht="20.25" customHeight="1">
      <c r="B30" s="149" t="s">
        <v>214</v>
      </c>
      <c r="C30" s="17">
        <f t="shared" ref="C30:H30" si="10">C26*(18-C27)</f>
        <v>561.1</v>
      </c>
      <c r="D30" s="16">
        <f t="shared" si="10"/>
        <v>366.8</v>
      </c>
      <c r="E30" s="16">
        <f t="shared" si="10"/>
        <v>393.7</v>
      </c>
      <c r="F30" s="16">
        <f t="shared" si="10"/>
        <v>276</v>
      </c>
      <c r="G30" s="16">
        <f t="shared" si="10"/>
        <v>0</v>
      </c>
      <c r="H30" s="16">
        <f t="shared" si="10"/>
        <v>0</v>
      </c>
      <c r="I30" s="155">
        <f>SUM(C30:G30)</f>
        <v>1597.6000000000001</v>
      </c>
      <c r="J30" s="16">
        <f>J26*(18-J27)</f>
        <v>118</v>
      </c>
      <c r="K30" s="16">
        <f>K26*(18-K27)</f>
        <v>301.5</v>
      </c>
      <c r="L30" s="16">
        <f>L26*(18-L27)</f>
        <v>369</v>
      </c>
      <c r="M30" s="16">
        <f>M26*(18-M27)</f>
        <v>616.9</v>
      </c>
      <c r="N30" s="155">
        <f>SUM(J30:M30)</f>
        <v>1405.4</v>
      </c>
      <c r="O30" s="157">
        <f>O26*(18-O27)</f>
        <v>3003</v>
      </c>
      <c r="P30" s="163">
        <f>P26*(18-P27)</f>
        <v>3003</v>
      </c>
    </row>
    <row r="31" spans="2:17" ht="20.25" customHeight="1" thickBot="1">
      <c r="B31" s="350" t="s">
        <v>215</v>
      </c>
      <c r="C31" s="21">
        <f t="shared" ref="C31:H31" si="11">C26*(19-C27)</f>
        <v>592.1</v>
      </c>
      <c r="D31" s="20">
        <f t="shared" si="11"/>
        <v>394.8</v>
      </c>
      <c r="E31" s="20">
        <f t="shared" si="11"/>
        <v>424.7</v>
      </c>
      <c r="F31" s="20">
        <f t="shared" si="11"/>
        <v>306</v>
      </c>
      <c r="G31" s="20">
        <f t="shared" si="11"/>
        <v>0</v>
      </c>
      <c r="H31" s="20">
        <f t="shared" si="11"/>
        <v>0</v>
      </c>
      <c r="I31" s="164">
        <f>SUM(C31:G31)</f>
        <v>1717.6000000000001</v>
      </c>
      <c r="J31" s="20">
        <f>J26*(19-J27)</f>
        <v>133</v>
      </c>
      <c r="K31" s="20">
        <f>K26*(19-K27)</f>
        <v>332.5</v>
      </c>
      <c r="L31" s="20">
        <f>L26*(19-L27)</f>
        <v>399</v>
      </c>
      <c r="M31" s="20">
        <f>M26*(19-M27)</f>
        <v>647.9</v>
      </c>
      <c r="N31" s="164">
        <f>SUM(J31:M31)</f>
        <v>1512.4</v>
      </c>
      <c r="O31" s="165">
        <f>O26*(19-O27)</f>
        <v>3230</v>
      </c>
      <c r="P31" s="166">
        <f>P26*(19-P27)</f>
        <v>3230</v>
      </c>
    </row>
    <row r="32" spans="2:17" ht="15.95" customHeight="1" thickBot="1">
      <c r="B32" s="1"/>
      <c r="C32" s="1"/>
      <c r="D32" s="2"/>
      <c r="E32" s="2"/>
      <c r="F32" s="2"/>
      <c r="G32" s="1"/>
      <c r="H32" s="3"/>
      <c r="I32" s="1"/>
      <c r="J32" s="3"/>
      <c r="K32" s="1"/>
      <c r="L32" s="2"/>
      <c r="M32" s="1"/>
      <c r="N32" s="2"/>
      <c r="O32" s="1"/>
      <c r="P32" s="1"/>
    </row>
    <row r="33" spans="2:17" ht="39.6" customHeight="1" thickBot="1">
      <c r="B33" s="473" t="s">
        <v>290</v>
      </c>
      <c r="C33" s="474"/>
      <c r="D33" s="474"/>
      <c r="E33" s="474"/>
      <c r="F33" s="474"/>
      <c r="G33" s="474"/>
      <c r="H33" s="474"/>
      <c r="I33" s="474"/>
      <c r="J33" s="474"/>
      <c r="K33" s="474"/>
      <c r="L33" s="470" t="s">
        <v>263</v>
      </c>
      <c r="M33" s="471"/>
      <c r="N33" s="471"/>
      <c r="O33" s="471"/>
      <c r="P33" s="472"/>
    </row>
    <row r="34" spans="2:17" ht="15.95" customHeight="1">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260</v>
      </c>
      <c r="P34" s="457"/>
    </row>
    <row r="35" spans="2:17" ht="15.95" customHeight="1" thickBot="1">
      <c r="B35" s="466"/>
      <c r="C35" s="462"/>
      <c r="D35" s="462"/>
      <c r="E35" s="462"/>
      <c r="F35" s="462"/>
      <c r="G35" s="462"/>
      <c r="H35" s="462"/>
      <c r="I35" s="462"/>
      <c r="J35" s="462"/>
      <c r="K35" s="462"/>
      <c r="L35" s="462"/>
      <c r="M35" s="462"/>
      <c r="N35" s="462"/>
      <c r="O35" s="145" t="s">
        <v>209</v>
      </c>
      <c r="P35" s="30" t="s">
        <v>210</v>
      </c>
    </row>
    <row r="36" spans="2:17" ht="20.25" customHeight="1">
      <c r="B36" s="148" t="s">
        <v>211</v>
      </c>
      <c r="C36" s="146">
        <v>31</v>
      </c>
      <c r="D36" s="8">
        <v>28</v>
      </c>
      <c r="E36" s="8">
        <v>31</v>
      </c>
      <c r="F36" s="8">
        <v>25</v>
      </c>
      <c r="G36" s="8">
        <v>5</v>
      </c>
      <c r="H36" s="8">
        <v>0</v>
      </c>
      <c r="I36" s="168">
        <f>SUM(C36:G36)</f>
        <v>120</v>
      </c>
      <c r="J36" s="8">
        <v>5</v>
      </c>
      <c r="K36" s="8">
        <v>31</v>
      </c>
      <c r="L36" s="8">
        <v>30</v>
      </c>
      <c r="M36" s="8">
        <v>31</v>
      </c>
      <c r="N36" s="168">
        <f>SUM(J36:M36)</f>
        <v>97</v>
      </c>
      <c r="O36" s="167">
        <f>SUM(C36:H36,J36:M36)</f>
        <v>217</v>
      </c>
      <c r="P36" s="169">
        <f>I36+N36</f>
        <v>217</v>
      </c>
    </row>
    <row r="37" spans="2:17" ht="20.25" customHeight="1">
      <c r="B37" s="149" t="s">
        <v>485</v>
      </c>
      <c r="C37" s="147">
        <v>-0.9</v>
      </c>
      <c r="D37" s="10">
        <v>-3.1</v>
      </c>
      <c r="E37" s="10">
        <v>4.5999999999999996</v>
      </c>
      <c r="F37" s="10">
        <v>6.9</v>
      </c>
      <c r="G37" s="10">
        <v>12.8</v>
      </c>
      <c r="H37" s="10">
        <v>0</v>
      </c>
      <c r="I37" s="153">
        <f>(C36*C37+D36*D37+E36*E37+F36*F37+G36*G37)/I36</f>
        <v>2.2033333333333331</v>
      </c>
      <c r="J37" s="10">
        <v>12</v>
      </c>
      <c r="K37" s="95">
        <v>6.5</v>
      </c>
      <c r="L37" s="95">
        <v>5.9</v>
      </c>
      <c r="M37" s="95">
        <v>0.8</v>
      </c>
      <c r="N37" s="153">
        <f>(J36*J37+K36*K37+L36*L37+M36*M37)/N36</f>
        <v>4.7762886597938143</v>
      </c>
      <c r="O37" s="154">
        <f>(C37*C36+D37*D36+E37*E36+F37*F36+G37*G36+H37*H36+J37*J36+K37*K36+L37*L36+M37*M36)/O36</f>
        <v>3.3534562211981562</v>
      </c>
      <c r="P37" s="161">
        <f>(I37*I36+N37*N36)/P36</f>
        <v>3.3534562211981567</v>
      </c>
    </row>
    <row r="38" spans="2:17" ht="20.25" customHeight="1">
      <c r="B38" s="149" t="s">
        <v>212</v>
      </c>
      <c r="C38" s="13">
        <f t="shared" ref="C38:H38" si="12">C36*(13-C37)</f>
        <v>430.90000000000003</v>
      </c>
      <c r="D38" s="12">
        <f t="shared" si="12"/>
        <v>450.80000000000007</v>
      </c>
      <c r="E38" s="12">
        <f t="shared" si="12"/>
        <v>260.40000000000003</v>
      </c>
      <c r="F38" s="12">
        <f t="shared" si="12"/>
        <v>152.5</v>
      </c>
      <c r="G38" s="12">
        <f t="shared" si="12"/>
        <v>0.99999999999999645</v>
      </c>
      <c r="H38" s="12">
        <f t="shared" si="12"/>
        <v>0</v>
      </c>
      <c r="I38" s="155">
        <f>SUM(C38:G38)</f>
        <v>1295.6000000000001</v>
      </c>
      <c r="J38" s="12">
        <f>J36*(13-J37)</f>
        <v>5</v>
      </c>
      <c r="K38" s="12">
        <f>K36*(13-K37)</f>
        <v>201.5</v>
      </c>
      <c r="L38" s="12">
        <f>L36*(13-L37)</f>
        <v>213</v>
      </c>
      <c r="M38" s="12">
        <f>M36*(13-M37)</f>
        <v>378.2</v>
      </c>
      <c r="N38" s="155">
        <f>SUM(J38:M38)</f>
        <v>797.7</v>
      </c>
      <c r="O38" s="156">
        <f>O36*(13-O37)</f>
        <v>2093.3000000000002</v>
      </c>
      <c r="P38" s="162">
        <f>P36*(13-P37)</f>
        <v>2093.3000000000002</v>
      </c>
    </row>
    <row r="39" spans="2:17" ht="20.25" customHeight="1">
      <c r="B39" s="149" t="s">
        <v>213</v>
      </c>
      <c r="C39" s="13">
        <f t="shared" ref="C39:H39" si="13">C36*(17-C37)</f>
        <v>554.9</v>
      </c>
      <c r="D39" s="12">
        <f t="shared" si="13"/>
        <v>562.80000000000007</v>
      </c>
      <c r="E39" s="12">
        <f t="shared" si="13"/>
        <v>384.40000000000003</v>
      </c>
      <c r="F39" s="12">
        <f t="shared" si="13"/>
        <v>252.5</v>
      </c>
      <c r="G39" s="12">
        <f t="shared" si="13"/>
        <v>20.999999999999996</v>
      </c>
      <c r="H39" s="12">
        <f t="shared" si="13"/>
        <v>0</v>
      </c>
      <c r="I39" s="155">
        <f>SUM(C39:G39)</f>
        <v>1775.6000000000001</v>
      </c>
      <c r="J39" s="12">
        <f>J36*(17-J37)</f>
        <v>25</v>
      </c>
      <c r="K39" s="12">
        <f>K36*(17-K37)</f>
        <v>325.5</v>
      </c>
      <c r="L39" s="12">
        <f>L36*(17-L37)</f>
        <v>333</v>
      </c>
      <c r="M39" s="12">
        <f>M36*(17-M37)</f>
        <v>502.2</v>
      </c>
      <c r="N39" s="155">
        <f>SUM(J39:M39)</f>
        <v>1185.7</v>
      </c>
      <c r="O39" s="156">
        <f>O36*(17-O37)</f>
        <v>2961.3</v>
      </c>
      <c r="P39" s="162">
        <f>P36*(17-P37)</f>
        <v>2961.3</v>
      </c>
    </row>
    <row r="40" spans="2:17" ht="20.25" customHeight="1">
      <c r="B40" s="149" t="s">
        <v>214</v>
      </c>
      <c r="C40" s="17">
        <f t="shared" ref="C40:H40" si="14">C36*(18-C37)</f>
        <v>585.9</v>
      </c>
      <c r="D40" s="16">
        <f t="shared" si="14"/>
        <v>590.80000000000007</v>
      </c>
      <c r="E40" s="16">
        <f t="shared" si="14"/>
        <v>415.40000000000003</v>
      </c>
      <c r="F40" s="16">
        <f t="shared" si="14"/>
        <v>277.5</v>
      </c>
      <c r="G40" s="16">
        <f t="shared" si="14"/>
        <v>25.999999999999996</v>
      </c>
      <c r="H40" s="16">
        <f t="shared" si="14"/>
        <v>0</v>
      </c>
      <c r="I40" s="155">
        <f>SUM(C40:G40)</f>
        <v>1895.6000000000001</v>
      </c>
      <c r="J40" s="16">
        <f>J36*(18-J37)</f>
        <v>30</v>
      </c>
      <c r="K40" s="16">
        <f>K36*(18-K37)</f>
        <v>356.5</v>
      </c>
      <c r="L40" s="16">
        <f>L36*(18-L37)</f>
        <v>363</v>
      </c>
      <c r="M40" s="16">
        <f>M36*(18-M37)</f>
        <v>533.19999999999993</v>
      </c>
      <c r="N40" s="155">
        <f>SUM(J40:M40)</f>
        <v>1282.6999999999998</v>
      </c>
      <c r="O40" s="157">
        <f>O36*(18-O37)</f>
        <v>3178.3</v>
      </c>
      <c r="P40" s="163">
        <f>P36*(18-P37)</f>
        <v>3178.3</v>
      </c>
    </row>
    <row r="41" spans="2:17" ht="20.25" customHeight="1" thickBot="1">
      <c r="B41" s="350" t="s">
        <v>215</v>
      </c>
      <c r="C41" s="21">
        <f t="shared" ref="C41:H41" si="15">C36*(19-C37)</f>
        <v>616.9</v>
      </c>
      <c r="D41" s="20">
        <f t="shared" si="15"/>
        <v>618.80000000000007</v>
      </c>
      <c r="E41" s="20">
        <f t="shared" si="15"/>
        <v>446.40000000000003</v>
      </c>
      <c r="F41" s="20">
        <f t="shared" si="15"/>
        <v>302.5</v>
      </c>
      <c r="G41" s="20">
        <f t="shared" si="15"/>
        <v>30.999999999999996</v>
      </c>
      <c r="H41" s="20">
        <f t="shared" si="15"/>
        <v>0</v>
      </c>
      <c r="I41" s="164">
        <f>SUM(C41:G41)</f>
        <v>2015.6000000000001</v>
      </c>
      <c r="J41" s="20">
        <f>J36*(19-J37)</f>
        <v>35</v>
      </c>
      <c r="K41" s="20">
        <f>K36*(19-K37)</f>
        <v>387.5</v>
      </c>
      <c r="L41" s="20">
        <f>L36*(19-L37)</f>
        <v>393</v>
      </c>
      <c r="M41" s="20">
        <f>M36*(19-M37)</f>
        <v>564.19999999999993</v>
      </c>
      <c r="N41" s="164">
        <f>SUM(J41:M41)</f>
        <v>1379.6999999999998</v>
      </c>
      <c r="O41" s="165">
        <f>O36*(19-O37)</f>
        <v>3395.3</v>
      </c>
      <c r="P41" s="166">
        <f>P36*(19-P37)</f>
        <v>3395.3</v>
      </c>
    </row>
    <row r="42" spans="2:17" ht="15.95" customHeight="1" thickBot="1">
      <c r="B42" s="1"/>
      <c r="C42" s="1"/>
      <c r="D42" s="2"/>
      <c r="E42" s="2"/>
      <c r="F42" s="2"/>
      <c r="G42" s="1"/>
      <c r="H42" s="3"/>
      <c r="I42" s="2"/>
      <c r="J42" s="3"/>
      <c r="K42" s="2"/>
      <c r="L42" s="2"/>
      <c r="M42" s="1"/>
      <c r="N42" s="2"/>
      <c r="O42" s="1"/>
    </row>
    <row r="43" spans="2:17" ht="60.75" customHeight="1" thickBot="1">
      <c r="B43" s="473" t="s">
        <v>291</v>
      </c>
      <c r="C43" s="474"/>
      <c r="D43" s="474"/>
      <c r="E43" s="474"/>
      <c r="F43" s="474"/>
      <c r="G43" s="474"/>
      <c r="H43" s="474"/>
      <c r="I43" s="474"/>
      <c r="J43" s="474"/>
      <c r="K43" s="474"/>
      <c r="L43" s="470" t="s">
        <v>221</v>
      </c>
      <c r="M43" s="471"/>
      <c r="N43" s="471"/>
      <c r="O43" s="471"/>
      <c r="P43" s="472"/>
    </row>
    <row r="44" spans="2:17" ht="20.100000000000001" customHeight="1">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7" ht="20.100000000000001" customHeight="1" thickBot="1">
      <c r="B45" s="466"/>
      <c r="C45" s="462"/>
      <c r="D45" s="462"/>
      <c r="E45" s="462"/>
      <c r="F45" s="462"/>
      <c r="G45" s="462"/>
      <c r="H45" s="462"/>
      <c r="I45" s="462"/>
      <c r="J45" s="462"/>
      <c r="K45" s="462"/>
      <c r="L45" s="462"/>
      <c r="M45" s="462"/>
      <c r="N45" s="462"/>
      <c r="O45" s="145" t="s">
        <v>209</v>
      </c>
      <c r="P45" s="30" t="s">
        <v>210</v>
      </c>
    </row>
    <row r="46" spans="2:17" ht="19.5" customHeight="1">
      <c r="B46" s="148" t="s">
        <v>211</v>
      </c>
      <c r="C46" s="146">
        <v>31</v>
      </c>
      <c r="D46" s="8">
        <v>29</v>
      </c>
      <c r="E46" s="8">
        <v>31</v>
      </c>
      <c r="F46" s="8">
        <v>25</v>
      </c>
      <c r="G46" s="8">
        <v>15</v>
      </c>
      <c r="H46" s="8">
        <v>0</v>
      </c>
      <c r="I46" s="168">
        <f>SUM(C46:G46)</f>
        <v>131</v>
      </c>
      <c r="J46" s="8">
        <v>10</v>
      </c>
      <c r="K46" s="8">
        <v>26</v>
      </c>
      <c r="L46" s="8">
        <v>30</v>
      </c>
      <c r="M46" s="8">
        <v>31</v>
      </c>
      <c r="N46" s="168">
        <f>SUM(J46:M46)</f>
        <v>97</v>
      </c>
      <c r="O46" s="167">
        <f>SUM(C46:H46,J46:M46)</f>
        <v>228</v>
      </c>
      <c r="P46" s="169">
        <f>I46+N46</f>
        <v>228</v>
      </c>
    </row>
    <row r="47" spans="2:17" ht="20.100000000000001" customHeight="1">
      <c r="B47" s="149" t="s">
        <v>485</v>
      </c>
      <c r="C47" s="147">
        <v>-3.2</v>
      </c>
      <c r="D47" s="10">
        <v>2.2999999999999998</v>
      </c>
      <c r="E47" s="10">
        <v>4</v>
      </c>
      <c r="F47" s="10">
        <v>9.4</v>
      </c>
      <c r="G47" s="10">
        <v>10.199999999999999</v>
      </c>
      <c r="H47" s="10">
        <v>0</v>
      </c>
      <c r="I47" s="153">
        <f>(C46*C47+D46*D47+E46*E47+F46*F47+G46*G47)/I46</f>
        <v>3.6603053435114505</v>
      </c>
      <c r="J47" s="10">
        <v>11.6</v>
      </c>
      <c r="K47" s="95">
        <v>9.8000000000000007</v>
      </c>
      <c r="L47" s="95">
        <v>4.5999999999999996</v>
      </c>
      <c r="M47" s="95">
        <v>0.8</v>
      </c>
      <c r="N47" s="153">
        <f>(J46*J47+K46*K47+L46*L47+M46*M47)/N46</f>
        <v>5.5010309278350515</v>
      </c>
      <c r="O47" s="154">
        <f>(C47*C46+D47*D46+E47*E46+F47*F46+G47*G46+H47*H46+J47*J46+K47*K46+L47*L46+M47*M46)/O46</f>
        <v>4.4434210526315789</v>
      </c>
      <c r="P47" s="161">
        <f>(I47*I46+N47*N46)/P46</f>
        <v>4.4434210526315789</v>
      </c>
    </row>
    <row r="48" spans="2:17" ht="20.100000000000001" customHeight="1">
      <c r="B48" s="149" t="s">
        <v>212</v>
      </c>
      <c r="C48" s="13">
        <f t="shared" ref="C48:H48" si="16">C46*(13-C47)</f>
        <v>502.2</v>
      </c>
      <c r="D48" s="12">
        <f t="shared" si="16"/>
        <v>310.29999999999995</v>
      </c>
      <c r="E48" s="12">
        <f t="shared" si="16"/>
        <v>279</v>
      </c>
      <c r="F48" s="12">
        <f t="shared" si="16"/>
        <v>89.999999999999986</v>
      </c>
      <c r="G48" s="12">
        <f t="shared" si="16"/>
        <v>42.000000000000014</v>
      </c>
      <c r="H48" s="12">
        <f t="shared" si="16"/>
        <v>0</v>
      </c>
      <c r="I48" s="155">
        <f>SUM(C48:G48)</f>
        <v>1223.5</v>
      </c>
      <c r="J48" s="12">
        <f>J46*(13-J47)</f>
        <v>14.000000000000004</v>
      </c>
      <c r="K48" s="12">
        <f>K46*(13-K47)</f>
        <v>83.199999999999989</v>
      </c>
      <c r="L48" s="12">
        <f>L46*(13-L47)</f>
        <v>252</v>
      </c>
      <c r="M48" s="12">
        <f>M46*(13-M47)</f>
        <v>378.2</v>
      </c>
      <c r="N48" s="155">
        <f>SUM(J48:M48)</f>
        <v>727.4</v>
      </c>
      <c r="O48" s="156">
        <f>O46*(13-O47)</f>
        <v>1950.9</v>
      </c>
      <c r="P48" s="162">
        <f>P46*(13-P47)</f>
        <v>1950.9</v>
      </c>
      <c r="Q48" s="28"/>
    </row>
    <row r="49" spans="2:17" ht="20.100000000000001" customHeight="1">
      <c r="B49" s="149" t="s">
        <v>213</v>
      </c>
      <c r="C49" s="13">
        <f t="shared" ref="C49:H49" si="17">C46*(17-C47)</f>
        <v>626.19999999999993</v>
      </c>
      <c r="D49" s="12">
        <f t="shared" si="17"/>
        <v>426.29999999999995</v>
      </c>
      <c r="E49" s="12">
        <f t="shared" si="17"/>
        <v>403</v>
      </c>
      <c r="F49" s="12">
        <f t="shared" si="17"/>
        <v>190</v>
      </c>
      <c r="G49" s="12">
        <f t="shared" si="17"/>
        <v>102.00000000000001</v>
      </c>
      <c r="H49" s="12">
        <f t="shared" si="17"/>
        <v>0</v>
      </c>
      <c r="I49" s="155">
        <f>SUM(C49:G49)</f>
        <v>1747.5</v>
      </c>
      <c r="J49" s="12">
        <f>J46*(17-J47)</f>
        <v>54</v>
      </c>
      <c r="K49" s="12">
        <f>K46*(17-K47)</f>
        <v>187.2</v>
      </c>
      <c r="L49" s="12">
        <f>L46*(17-L47)</f>
        <v>372</v>
      </c>
      <c r="M49" s="12">
        <f>M46*(17-M47)</f>
        <v>502.2</v>
      </c>
      <c r="N49" s="155">
        <f>SUM(J49:M49)</f>
        <v>1115.4000000000001</v>
      </c>
      <c r="O49" s="156">
        <f>O46*(17-O47)</f>
        <v>2862.9</v>
      </c>
      <c r="P49" s="162">
        <f>P46*(17-P47)</f>
        <v>2862.9</v>
      </c>
      <c r="Q49" s="28"/>
    </row>
    <row r="50" spans="2:17" ht="20.100000000000001" customHeight="1">
      <c r="B50" s="149" t="s">
        <v>214</v>
      </c>
      <c r="C50" s="17">
        <f t="shared" ref="C50:H50" si="18">C46*(18-C47)</f>
        <v>657.19999999999993</v>
      </c>
      <c r="D50" s="16">
        <f t="shared" si="18"/>
        <v>455.29999999999995</v>
      </c>
      <c r="E50" s="16">
        <f t="shared" si="18"/>
        <v>434</v>
      </c>
      <c r="F50" s="16">
        <f t="shared" si="18"/>
        <v>215</v>
      </c>
      <c r="G50" s="16">
        <f t="shared" si="18"/>
        <v>117.00000000000001</v>
      </c>
      <c r="H50" s="16">
        <f t="shared" si="18"/>
        <v>0</v>
      </c>
      <c r="I50" s="155">
        <f>SUM(C50:G50)</f>
        <v>1878.5</v>
      </c>
      <c r="J50" s="16">
        <f>J46*(18-J47)</f>
        <v>64</v>
      </c>
      <c r="K50" s="16">
        <f>K46*(18-K47)</f>
        <v>213.2</v>
      </c>
      <c r="L50" s="16">
        <f>L46*(18-L47)</f>
        <v>402</v>
      </c>
      <c r="M50" s="16">
        <f>M46*(18-M47)</f>
        <v>533.19999999999993</v>
      </c>
      <c r="N50" s="155">
        <f>SUM(J50:M50)</f>
        <v>1212.4000000000001</v>
      </c>
      <c r="O50" s="157">
        <f>O46*(18-O47)</f>
        <v>3090.9</v>
      </c>
      <c r="P50" s="163">
        <f>P46*(18-P47)</f>
        <v>3090.9</v>
      </c>
      <c r="Q50" s="28"/>
    </row>
    <row r="51" spans="2:17" ht="20.100000000000001" customHeight="1" thickBot="1">
      <c r="B51" s="350" t="s">
        <v>215</v>
      </c>
      <c r="C51" s="21">
        <f t="shared" ref="C51:H51" si="19">C46*(19-C47)</f>
        <v>688.19999999999993</v>
      </c>
      <c r="D51" s="20">
        <f t="shared" si="19"/>
        <v>484.29999999999995</v>
      </c>
      <c r="E51" s="20">
        <f t="shared" si="19"/>
        <v>465</v>
      </c>
      <c r="F51" s="20">
        <f t="shared" si="19"/>
        <v>240</v>
      </c>
      <c r="G51" s="20">
        <f t="shared" si="19"/>
        <v>132</v>
      </c>
      <c r="H51" s="20">
        <f t="shared" si="19"/>
        <v>0</v>
      </c>
      <c r="I51" s="164">
        <f>SUM(C51:G51)</f>
        <v>2009.5</v>
      </c>
      <c r="J51" s="20">
        <f>J46*(19-J47)</f>
        <v>74</v>
      </c>
      <c r="K51" s="20">
        <f>K46*(19-K47)</f>
        <v>239.2</v>
      </c>
      <c r="L51" s="20">
        <f>L46*(19-L47)</f>
        <v>432</v>
      </c>
      <c r="M51" s="20">
        <f>M46*(19-M47)</f>
        <v>564.19999999999993</v>
      </c>
      <c r="N51" s="164">
        <f>SUM(J51:M51)</f>
        <v>1309.4000000000001</v>
      </c>
      <c r="O51" s="165">
        <f>O46*(19-O47)</f>
        <v>3318.9</v>
      </c>
      <c r="P51" s="166">
        <f>P46*(19-P47)</f>
        <v>3318.9</v>
      </c>
      <c r="Q51" s="28"/>
    </row>
    <row r="52" spans="2:17" ht="15.75" thickBot="1">
      <c r="B52" s="1"/>
      <c r="C52" s="1"/>
      <c r="D52" s="2"/>
      <c r="E52" s="2"/>
      <c r="F52" s="2"/>
      <c r="G52" s="1"/>
      <c r="H52" s="3"/>
      <c r="I52" s="2"/>
      <c r="J52" s="3"/>
      <c r="K52" s="2"/>
      <c r="L52" s="2"/>
      <c r="M52" s="1"/>
      <c r="N52" s="2"/>
      <c r="O52" s="1"/>
    </row>
    <row r="53" spans="2:17" s="29" customFormat="1" ht="24" thickBot="1">
      <c r="B53" s="473" t="s">
        <v>291</v>
      </c>
      <c r="C53" s="474"/>
      <c r="D53" s="474"/>
      <c r="E53" s="474"/>
      <c r="F53" s="474"/>
      <c r="G53" s="474"/>
      <c r="H53" s="474"/>
      <c r="I53" s="474"/>
      <c r="J53" s="474"/>
      <c r="K53" s="474"/>
      <c r="L53" s="470" t="s">
        <v>222</v>
      </c>
      <c r="M53" s="471"/>
      <c r="N53" s="471"/>
      <c r="O53" s="471"/>
      <c r="P53" s="472"/>
    </row>
    <row r="54" spans="2:17"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7" ht="16.5" thickBot="1">
      <c r="B55" s="466"/>
      <c r="C55" s="462"/>
      <c r="D55" s="462"/>
      <c r="E55" s="462"/>
      <c r="F55" s="462"/>
      <c r="G55" s="462"/>
      <c r="H55" s="462"/>
      <c r="I55" s="462"/>
      <c r="J55" s="462"/>
      <c r="K55" s="462"/>
      <c r="L55" s="462"/>
      <c r="M55" s="462"/>
      <c r="N55" s="462"/>
      <c r="O55" s="145" t="s">
        <v>209</v>
      </c>
      <c r="P55" s="30" t="s">
        <v>210</v>
      </c>
    </row>
    <row r="56" spans="2:17" s="29" customFormat="1" ht="19.5" customHeight="1">
      <c r="B56" s="148" t="s">
        <v>211</v>
      </c>
      <c r="C56" s="146">
        <v>31</v>
      </c>
      <c r="D56" s="8">
        <v>28</v>
      </c>
      <c r="E56" s="8">
        <v>31</v>
      </c>
      <c r="F56" s="8">
        <v>30</v>
      </c>
      <c r="G56" s="8">
        <v>15</v>
      </c>
      <c r="H56" s="8">
        <v>5</v>
      </c>
      <c r="I56" s="168">
        <f>SUM(C56:G56)</f>
        <v>135</v>
      </c>
      <c r="J56" s="8">
        <v>5</v>
      </c>
      <c r="K56" s="8">
        <v>31</v>
      </c>
      <c r="L56" s="8">
        <v>30</v>
      </c>
      <c r="M56" s="8">
        <v>31</v>
      </c>
      <c r="N56" s="168">
        <f>SUM(J56:M56)</f>
        <v>97</v>
      </c>
      <c r="O56" s="167">
        <f>SUM(C56:H56,J56:M56)</f>
        <v>237</v>
      </c>
      <c r="P56" s="169">
        <f>I56+N56</f>
        <v>232</v>
      </c>
    </row>
    <row r="57" spans="2:17" s="29" customFormat="1" ht="19.5" customHeight="1">
      <c r="B57" s="149" t="s">
        <v>485</v>
      </c>
      <c r="C57" s="147">
        <v>1.4</v>
      </c>
      <c r="D57" s="10">
        <v>-2.2000000000000002</v>
      </c>
      <c r="E57" s="10">
        <v>2.5</v>
      </c>
      <c r="F57" s="10">
        <v>10.6</v>
      </c>
      <c r="G57" s="10">
        <v>10.6</v>
      </c>
      <c r="H57" s="10">
        <v>11.4</v>
      </c>
      <c r="I57" s="153">
        <f>(C56*C57+D56*D57+E56*E57+F56*F57+G56*G57)/I56</f>
        <v>3.9725925925925925</v>
      </c>
      <c r="J57" s="10">
        <v>11.2</v>
      </c>
      <c r="K57" s="95">
        <v>10.5</v>
      </c>
      <c r="L57" s="95">
        <v>3.4</v>
      </c>
      <c r="M57" s="95">
        <v>0.3</v>
      </c>
      <c r="N57" s="153">
        <f>(J56*J57+K56*K57+L56*L57+M56*M57)/N56</f>
        <v>5.0804123711340203</v>
      </c>
      <c r="O57" s="154">
        <f>(C57*C56+D57*D56+E57*E56+F57*F56+G57*G56+H57*H56+J57*J56+K57*K56+L57*L56+M57*M56)/O56</f>
        <v>4.5827004219409275</v>
      </c>
      <c r="P57" s="161">
        <f>(I57*I56+N57*N56)/P56</f>
        <v>4.4357758620689651</v>
      </c>
    </row>
    <row r="58" spans="2:17" s="29" customFormat="1" ht="19.5" customHeight="1">
      <c r="B58" s="149" t="s">
        <v>212</v>
      </c>
      <c r="C58" s="13">
        <f t="shared" ref="C58:H58" si="20">C56*(13-C57)</f>
        <v>359.59999999999997</v>
      </c>
      <c r="D58" s="12">
        <f t="shared" si="20"/>
        <v>425.59999999999997</v>
      </c>
      <c r="E58" s="12">
        <f t="shared" si="20"/>
        <v>325.5</v>
      </c>
      <c r="F58" s="12">
        <f t="shared" si="20"/>
        <v>72.000000000000014</v>
      </c>
      <c r="G58" s="12">
        <f t="shared" si="20"/>
        <v>36.000000000000007</v>
      </c>
      <c r="H58" s="12">
        <f t="shared" si="20"/>
        <v>7.9999999999999982</v>
      </c>
      <c r="I58" s="155">
        <f>SUM(C58:G58)</f>
        <v>1218.6999999999998</v>
      </c>
      <c r="J58" s="12">
        <f>J56*(13-J57)</f>
        <v>9.0000000000000036</v>
      </c>
      <c r="K58" s="12">
        <f>K56*(13-K57)</f>
        <v>77.5</v>
      </c>
      <c r="L58" s="12">
        <f>L56*(13-L57)</f>
        <v>288</v>
      </c>
      <c r="M58" s="12">
        <f>M56*(13-M57)</f>
        <v>393.7</v>
      </c>
      <c r="N58" s="155">
        <f>SUM(J58:M58)</f>
        <v>768.2</v>
      </c>
      <c r="O58" s="156">
        <f>O56*(13-O57)</f>
        <v>1994.9</v>
      </c>
      <c r="P58" s="162">
        <f>P56*(13-P57)</f>
        <v>1986.9</v>
      </c>
    </row>
    <row r="59" spans="2:17" s="29" customFormat="1" ht="19.5" customHeight="1">
      <c r="B59" s="149" t="s">
        <v>213</v>
      </c>
      <c r="C59" s="13">
        <f t="shared" ref="C59:H59" si="21">C56*(17-C57)</f>
        <v>483.59999999999997</v>
      </c>
      <c r="D59" s="12">
        <f t="shared" si="21"/>
        <v>537.6</v>
      </c>
      <c r="E59" s="12">
        <f t="shared" si="21"/>
        <v>449.5</v>
      </c>
      <c r="F59" s="12">
        <f t="shared" si="21"/>
        <v>192</v>
      </c>
      <c r="G59" s="12">
        <f t="shared" si="21"/>
        <v>96</v>
      </c>
      <c r="H59" s="12">
        <f t="shared" si="21"/>
        <v>28</v>
      </c>
      <c r="I59" s="155">
        <f>SUM(C59:G59)</f>
        <v>1758.7</v>
      </c>
      <c r="J59" s="12">
        <f>J56*(17-J57)</f>
        <v>29.000000000000004</v>
      </c>
      <c r="K59" s="12">
        <f>K56*(17-K57)</f>
        <v>201.5</v>
      </c>
      <c r="L59" s="12">
        <f>L56*(17-L57)</f>
        <v>408</v>
      </c>
      <c r="M59" s="12">
        <f>M56*(17-M57)</f>
        <v>517.69999999999993</v>
      </c>
      <c r="N59" s="155">
        <f>SUM(J59:M59)</f>
        <v>1156.1999999999998</v>
      </c>
      <c r="O59" s="156">
        <f>O56*(17-O57)</f>
        <v>2942.9</v>
      </c>
      <c r="P59" s="162">
        <f>P56*(17-P57)</f>
        <v>2914.9</v>
      </c>
    </row>
    <row r="60" spans="2:17" ht="19.5">
      <c r="B60" s="149" t="s">
        <v>214</v>
      </c>
      <c r="C60" s="17">
        <f t="shared" ref="C60:H60" si="22">C56*(18-C57)</f>
        <v>514.6</v>
      </c>
      <c r="D60" s="16">
        <f t="shared" si="22"/>
        <v>565.6</v>
      </c>
      <c r="E60" s="16">
        <f t="shared" si="22"/>
        <v>480.5</v>
      </c>
      <c r="F60" s="16">
        <f t="shared" si="22"/>
        <v>222</v>
      </c>
      <c r="G60" s="16">
        <f t="shared" si="22"/>
        <v>111</v>
      </c>
      <c r="H60" s="16">
        <f t="shared" si="22"/>
        <v>33</v>
      </c>
      <c r="I60" s="155">
        <f>SUM(C60:G60)</f>
        <v>1893.7</v>
      </c>
      <c r="J60" s="16">
        <f>J56*(18-J57)</f>
        <v>34</v>
      </c>
      <c r="K60" s="16">
        <f>K56*(18-K57)</f>
        <v>232.5</v>
      </c>
      <c r="L60" s="16">
        <f>L56*(18-L57)</f>
        <v>438</v>
      </c>
      <c r="M60" s="16">
        <f>M56*(18-M57)</f>
        <v>548.69999999999993</v>
      </c>
      <c r="N60" s="155">
        <f>SUM(J60:M60)</f>
        <v>1253.1999999999998</v>
      </c>
      <c r="O60" s="157">
        <f>O56*(18-O57)</f>
        <v>3179.9</v>
      </c>
      <c r="P60" s="163">
        <f>P56*(18-P57)</f>
        <v>3146.9</v>
      </c>
    </row>
    <row r="61" spans="2:17" ht="20.25" thickBot="1">
      <c r="B61" s="350" t="s">
        <v>215</v>
      </c>
      <c r="C61" s="21">
        <f t="shared" ref="C61:H61" si="23">C56*(19-C57)</f>
        <v>545.6</v>
      </c>
      <c r="D61" s="20">
        <f t="shared" si="23"/>
        <v>593.6</v>
      </c>
      <c r="E61" s="20">
        <f t="shared" si="23"/>
        <v>511.5</v>
      </c>
      <c r="F61" s="20">
        <f t="shared" si="23"/>
        <v>252</v>
      </c>
      <c r="G61" s="20">
        <f t="shared" si="23"/>
        <v>126</v>
      </c>
      <c r="H61" s="20">
        <f t="shared" si="23"/>
        <v>38</v>
      </c>
      <c r="I61" s="164">
        <f>SUM(C61:G61)</f>
        <v>2028.7</v>
      </c>
      <c r="J61" s="20">
        <f>J56*(19-J57)</f>
        <v>39</v>
      </c>
      <c r="K61" s="20">
        <f>K56*(19-K57)</f>
        <v>263.5</v>
      </c>
      <c r="L61" s="20">
        <f>L56*(19-L57)</f>
        <v>468</v>
      </c>
      <c r="M61" s="20">
        <f>M56*(19-M57)</f>
        <v>579.69999999999993</v>
      </c>
      <c r="N61" s="164">
        <f>SUM(J61:M61)</f>
        <v>1350.1999999999998</v>
      </c>
      <c r="O61" s="165">
        <f>O56*(19-O57)</f>
        <v>3416.9</v>
      </c>
      <c r="P61" s="166">
        <f>P56*(19-P57)</f>
        <v>3378.9</v>
      </c>
    </row>
    <row r="62" spans="2:17" ht="15.75" thickBot="1">
      <c r="B62" s="1"/>
      <c r="C62" s="1"/>
      <c r="D62" s="2"/>
      <c r="E62" s="2"/>
      <c r="F62" s="2"/>
      <c r="G62" s="1"/>
      <c r="H62" s="3"/>
      <c r="I62" s="2"/>
      <c r="J62" s="3"/>
      <c r="K62" s="2"/>
      <c r="L62" s="2"/>
      <c r="M62" s="1"/>
      <c r="N62" s="2"/>
      <c r="O62" s="1"/>
    </row>
    <row r="63" spans="2:17" ht="24" thickBot="1">
      <c r="B63" s="473" t="s">
        <v>291</v>
      </c>
      <c r="C63" s="474"/>
      <c r="D63" s="474"/>
      <c r="E63" s="474"/>
      <c r="F63" s="474"/>
      <c r="G63" s="474"/>
      <c r="H63" s="474"/>
      <c r="I63" s="474"/>
      <c r="J63" s="474"/>
      <c r="K63" s="474"/>
      <c r="L63" s="470" t="s">
        <v>223</v>
      </c>
      <c r="M63" s="471"/>
      <c r="N63" s="471"/>
      <c r="O63" s="471"/>
      <c r="P63" s="472"/>
    </row>
    <row r="64" spans="2:17"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c r="B66" s="148" t="s">
        <v>211</v>
      </c>
      <c r="C66" s="146">
        <v>31</v>
      </c>
      <c r="D66" s="8">
        <v>28</v>
      </c>
      <c r="E66" s="8">
        <v>31</v>
      </c>
      <c r="F66" s="8">
        <v>25</v>
      </c>
      <c r="G66" s="8">
        <v>11</v>
      </c>
      <c r="H66" s="8">
        <v>5</v>
      </c>
      <c r="I66" s="168">
        <f>SUM(C66:G66)</f>
        <v>126</v>
      </c>
      <c r="J66" s="8">
        <v>0</v>
      </c>
      <c r="K66" s="8">
        <v>21</v>
      </c>
      <c r="L66" s="8">
        <v>30</v>
      </c>
      <c r="M66" s="8">
        <v>31</v>
      </c>
      <c r="N66" s="168">
        <f>SUM(J66:M66)</f>
        <v>82</v>
      </c>
      <c r="O66" s="167">
        <f>SUM(C66:H66,J66:M66)</f>
        <v>213</v>
      </c>
      <c r="P66" s="169">
        <f>I66+N66</f>
        <v>208</v>
      </c>
    </row>
    <row r="67" spans="2:16" ht="19.5">
      <c r="B67" s="149" t="s">
        <v>485</v>
      </c>
      <c r="C67" s="147">
        <v>-5.3</v>
      </c>
      <c r="D67" s="10">
        <v>-1.9</v>
      </c>
      <c r="E67" s="10">
        <v>1.8</v>
      </c>
      <c r="F67" s="10">
        <v>8.9</v>
      </c>
      <c r="G67" s="10">
        <v>12.2</v>
      </c>
      <c r="H67" s="10">
        <v>11.1</v>
      </c>
      <c r="I67" s="153">
        <f>(C66*C67+D66*D67+E66*E67+F66*F67+G66*G67)/I66</f>
        <v>1.5476190476190479</v>
      </c>
      <c r="J67" s="10"/>
      <c r="K67" s="95">
        <v>10.3</v>
      </c>
      <c r="L67" s="95">
        <v>7.2</v>
      </c>
      <c r="M67" s="95">
        <v>3.7</v>
      </c>
      <c r="N67" s="153">
        <f>(J66*J67+K66*K67+L66*L67+M66*M67)/N66</f>
        <v>6.6707317073170733</v>
      </c>
      <c r="O67" s="154">
        <f>(C67*C66+D67*D66+E67*E66+F67*F66+G67*G66+H67*H66+J67*J66+K67*K66+L67*L66+M67*M66)/O66</f>
        <v>3.7441314553990614</v>
      </c>
      <c r="P67" s="161">
        <f>(I67*I66+N67*N66)/P66</f>
        <v>3.5673076923076925</v>
      </c>
    </row>
    <row r="68" spans="2:16" ht="19.5">
      <c r="B68" s="149" t="s">
        <v>212</v>
      </c>
      <c r="C68" s="13">
        <f t="shared" ref="C68:H68" si="24">C66*(13-C67)</f>
        <v>567.30000000000007</v>
      </c>
      <c r="D68" s="12">
        <f t="shared" si="24"/>
        <v>417.2</v>
      </c>
      <c r="E68" s="12">
        <f t="shared" si="24"/>
        <v>347.2</v>
      </c>
      <c r="F68" s="12">
        <f t="shared" si="24"/>
        <v>102.49999999999999</v>
      </c>
      <c r="G68" s="12">
        <f t="shared" si="24"/>
        <v>8.8000000000000078</v>
      </c>
      <c r="H68" s="12">
        <f t="shared" si="24"/>
        <v>9.5000000000000018</v>
      </c>
      <c r="I68" s="155">
        <f>SUM(C68:G68)</f>
        <v>1443</v>
      </c>
      <c r="J68" s="12">
        <f>J66*(13-J67)</f>
        <v>0</v>
      </c>
      <c r="K68" s="12">
        <f>K66*(13-K67)</f>
        <v>56.699999999999989</v>
      </c>
      <c r="L68" s="12">
        <f>L66*(13-L67)</f>
        <v>174</v>
      </c>
      <c r="M68" s="12">
        <f>M66*(13-M67)</f>
        <v>288.3</v>
      </c>
      <c r="N68" s="155">
        <f>SUM(J68:M68)</f>
        <v>519</v>
      </c>
      <c r="O68" s="156">
        <f>O66*(13-O67)</f>
        <v>1971.4999999999998</v>
      </c>
      <c r="P68" s="162">
        <f>P66*(13-P67)</f>
        <v>1961.9999999999998</v>
      </c>
    </row>
    <row r="69" spans="2:16" ht="19.5">
      <c r="B69" s="149" t="s">
        <v>213</v>
      </c>
      <c r="C69" s="13">
        <f t="shared" ref="C69:H69" si="25">C66*(17-C67)</f>
        <v>691.30000000000007</v>
      </c>
      <c r="D69" s="12">
        <f t="shared" si="25"/>
        <v>529.19999999999993</v>
      </c>
      <c r="E69" s="12">
        <f t="shared" si="25"/>
        <v>471.2</v>
      </c>
      <c r="F69" s="12">
        <f t="shared" si="25"/>
        <v>202.5</v>
      </c>
      <c r="G69" s="12">
        <f t="shared" si="25"/>
        <v>52.800000000000011</v>
      </c>
      <c r="H69" s="12">
        <f t="shared" si="25"/>
        <v>29.5</v>
      </c>
      <c r="I69" s="155">
        <f>SUM(C69:G69)</f>
        <v>1947</v>
      </c>
      <c r="J69" s="12">
        <f>J66*(17-J67)</f>
        <v>0</v>
      </c>
      <c r="K69" s="12">
        <f>K66*(17-K67)</f>
        <v>140.69999999999999</v>
      </c>
      <c r="L69" s="12">
        <f>L66*(17-L67)</f>
        <v>294</v>
      </c>
      <c r="M69" s="12">
        <f>M66*(17-M67)</f>
        <v>412.3</v>
      </c>
      <c r="N69" s="155">
        <f>SUM(J69:M69)</f>
        <v>847</v>
      </c>
      <c r="O69" s="156">
        <f>O66*(17-O67)</f>
        <v>2823.5</v>
      </c>
      <c r="P69" s="162">
        <f>P66*(17-P67)</f>
        <v>2794</v>
      </c>
    </row>
    <row r="70" spans="2:16" ht="19.5">
      <c r="B70" s="149" t="s">
        <v>214</v>
      </c>
      <c r="C70" s="17">
        <f t="shared" ref="C70:H70" si="26">C66*(18-C67)</f>
        <v>722.30000000000007</v>
      </c>
      <c r="D70" s="16">
        <f t="shared" si="26"/>
        <v>557.19999999999993</v>
      </c>
      <c r="E70" s="16">
        <f t="shared" si="26"/>
        <v>502.2</v>
      </c>
      <c r="F70" s="16">
        <f t="shared" si="26"/>
        <v>227.5</v>
      </c>
      <c r="G70" s="16">
        <f t="shared" si="26"/>
        <v>63.800000000000011</v>
      </c>
      <c r="H70" s="16">
        <f t="shared" si="26"/>
        <v>34.5</v>
      </c>
      <c r="I70" s="155">
        <f>SUM(C70:G70)</f>
        <v>2073</v>
      </c>
      <c r="J70" s="16">
        <f>J66*(18-J67)</f>
        <v>0</v>
      </c>
      <c r="K70" s="16">
        <f>K66*(18-K67)</f>
        <v>161.69999999999999</v>
      </c>
      <c r="L70" s="16">
        <f>L66*(18-L67)</f>
        <v>324</v>
      </c>
      <c r="M70" s="16">
        <f>M66*(18-M67)</f>
        <v>443.3</v>
      </c>
      <c r="N70" s="155">
        <f>SUM(J70:M70)</f>
        <v>929</v>
      </c>
      <c r="O70" s="157">
        <f>O66*(18-O67)</f>
        <v>3036.5</v>
      </c>
      <c r="P70" s="163">
        <f>P66*(18-P67)</f>
        <v>3002</v>
      </c>
    </row>
    <row r="71" spans="2:16" ht="20.25" thickBot="1">
      <c r="B71" s="350" t="s">
        <v>215</v>
      </c>
      <c r="C71" s="21">
        <f t="shared" ref="C71:H71" si="27">C66*(19-C67)</f>
        <v>753.30000000000007</v>
      </c>
      <c r="D71" s="20">
        <f t="shared" si="27"/>
        <v>585.19999999999993</v>
      </c>
      <c r="E71" s="20">
        <f t="shared" si="27"/>
        <v>533.19999999999993</v>
      </c>
      <c r="F71" s="20">
        <f t="shared" si="27"/>
        <v>252.5</v>
      </c>
      <c r="G71" s="20">
        <f t="shared" si="27"/>
        <v>74.800000000000011</v>
      </c>
      <c r="H71" s="20">
        <f t="shared" si="27"/>
        <v>39.5</v>
      </c>
      <c r="I71" s="164">
        <f>SUM(C71:G71)</f>
        <v>2199</v>
      </c>
      <c r="J71" s="20">
        <f>J66*(19-J67)</f>
        <v>0</v>
      </c>
      <c r="K71" s="20">
        <f>K66*(19-K67)</f>
        <v>182.7</v>
      </c>
      <c r="L71" s="20">
        <f>L66*(19-L67)</f>
        <v>354</v>
      </c>
      <c r="M71" s="20">
        <f>M66*(19-M67)</f>
        <v>474.3</v>
      </c>
      <c r="N71" s="164">
        <f>SUM(J71:M71)</f>
        <v>1011</v>
      </c>
      <c r="O71" s="165">
        <f>O66*(19-O67)</f>
        <v>3249.5</v>
      </c>
      <c r="P71" s="166">
        <f>P66*(19-P67)</f>
        <v>3210</v>
      </c>
    </row>
    <row r="72" spans="2:16" ht="15.75" thickBot="1">
      <c r="B72" s="1"/>
      <c r="C72" s="1"/>
      <c r="D72" s="2"/>
      <c r="E72" s="2"/>
      <c r="F72" s="2"/>
      <c r="G72" s="1"/>
      <c r="H72" s="3"/>
      <c r="I72" s="2"/>
      <c r="J72" s="3"/>
      <c r="K72" s="2"/>
      <c r="L72" s="2"/>
      <c r="M72" s="1"/>
      <c r="N72" s="2"/>
      <c r="O72" s="1"/>
    </row>
    <row r="73" spans="2:16" ht="24" thickBot="1">
      <c r="B73" s="473" t="s">
        <v>291</v>
      </c>
      <c r="C73" s="474"/>
      <c r="D73" s="474"/>
      <c r="E73" s="474"/>
      <c r="F73" s="474"/>
      <c r="G73" s="474"/>
      <c r="H73" s="474"/>
      <c r="I73" s="474"/>
      <c r="J73" s="474"/>
      <c r="K73" s="474"/>
      <c r="L73" s="470" t="s">
        <v>224</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c r="B76" s="148" t="s">
        <v>211</v>
      </c>
      <c r="C76" s="146">
        <v>31</v>
      </c>
      <c r="D76" s="8">
        <v>28</v>
      </c>
      <c r="E76" s="8">
        <v>31</v>
      </c>
      <c r="F76" s="8">
        <v>20</v>
      </c>
      <c r="G76" s="8">
        <v>5</v>
      </c>
      <c r="H76" s="8">
        <v>0</v>
      </c>
      <c r="I76" s="168">
        <f>SUM(C76:G76)</f>
        <v>115</v>
      </c>
      <c r="J76" s="8">
        <v>0</v>
      </c>
      <c r="K76" s="8">
        <v>26</v>
      </c>
      <c r="L76" s="8">
        <v>30</v>
      </c>
      <c r="M76" s="8">
        <v>31</v>
      </c>
      <c r="N76" s="168">
        <f>SUM(J76:M76)</f>
        <v>87</v>
      </c>
      <c r="O76" s="167">
        <f>SUM(C76:H76,J76:M76)</f>
        <v>202</v>
      </c>
      <c r="P76" s="169">
        <f>I76+N76</f>
        <v>202</v>
      </c>
    </row>
    <row r="77" spans="2:16" ht="19.5">
      <c r="B77" s="149" t="s">
        <v>485</v>
      </c>
      <c r="C77" s="147">
        <v>5</v>
      </c>
      <c r="D77" s="10">
        <v>4.4000000000000004</v>
      </c>
      <c r="E77" s="10">
        <v>6.4</v>
      </c>
      <c r="F77" s="10">
        <v>10.1</v>
      </c>
      <c r="G77" s="10">
        <v>12.3</v>
      </c>
      <c r="H77" s="10">
        <v>0</v>
      </c>
      <c r="I77" s="153">
        <f>(C76*C77+D76*D77+E76*E77+F76*F77+G76*G77)/I76</f>
        <v>6.4356521739130441</v>
      </c>
      <c r="J77" s="10"/>
      <c r="K77" s="95">
        <v>7.6</v>
      </c>
      <c r="L77" s="95">
        <v>2.7</v>
      </c>
      <c r="M77" s="95">
        <v>0.7</v>
      </c>
      <c r="N77" s="153">
        <f>(J76*J77+K76*K77+L76*L77+M76*M77)/N76</f>
        <v>3.4517241379310346</v>
      </c>
      <c r="O77" s="154">
        <f>(C77*C76+D77*D76+E77*E76+F77*F76+G77*G76+H77*H76+J77*J76+K77*K76+L77*L76+M77*M76)/O76</f>
        <v>5.1504950495049506</v>
      </c>
      <c r="P77" s="161">
        <f>(I77*I76+N77*N76)/P76</f>
        <v>5.1504950495049506</v>
      </c>
    </row>
    <row r="78" spans="2:16" ht="19.5">
      <c r="B78" s="149" t="s">
        <v>212</v>
      </c>
      <c r="C78" s="13">
        <f t="shared" ref="C78:H78" si="28">C76*(13-C77)</f>
        <v>248</v>
      </c>
      <c r="D78" s="12">
        <f t="shared" si="28"/>
        <v>240.79999999999998</v>
      </c>
      <c r="E78" s="12">
        <f t="shared" si="28"/>
        <v>204.6</v>
      </c>
      <c r="F78" s="12">
        <f t="shared" si="28"/>
        <v>58.000000000000007</v>
      </c>
      <c r="G78" s="12">
        <f t="shared" si="28"/>
        <v>3.4999999999999964</v>
      </c>
      <c r="H78" s="12">
        <f t="shared" si="28"/>
        <v>0</v>
      </c>
      <c r="I78" s="155">
        <f>SUM(C78:G78)</f>
        <v>754.9</v>
      </c>
      <c r="J78" s="12">
        <f>J76*(13-J77)</f>
        <v>0</v>
      </c>
      <c r="K78" s="12">
        <f>K76*(13-K77)</f>
        <v>140.4</v>
      </c>
      <c r="L78" s="12">
        <f>L76*(13-L77)</f>
        <v>309</v>
      </c>
      <c r="M78" s="12">
        <f>M76*(13-M77)</f>
        <v>381.3</v>
      </c>
      <c r="N78" s="155">
        <f>SUM(J78:M78)</f>
        <v>830.7</v>
      </c>
      <c r="O78" s="156">
        <f>O76*(13-O77)</f>
        <v>1585.6</v>
      </c>
      <c r="P78" s="162">
        <f>P76*(13-P77)</f>
        <v>1585.6</v>
      </c>
    </row>
    <row r="79" spans="2:16" ht="19.5">
      <c r="B79" s="149" t="s">
        <v>213</v>
      </c>
      <c r="C79" s="13">
        <f t="shared" ref="C79:H79" si="29">C76*(17-C77)</f>
        <v>372</v>
      </c>
      <c r="D79" s="12">
        <f t="shared" si="29"/>
        <v>352.8</v>
      </c>
      <c r="E79" s="12">
        <f t="shared" si="29"/>
        <v>328.59999999999997</v>
      </c>
      <c r="F79" s="12">
        <f t="shared" si="29"/>
        <v>138</v>
      </c>
      <c r="G79" s="12">
        <f t="shared" si="29"/>
        <v>23.499999999999996</v>
      </c>
      <c r="H79" s="12">
        <f t="shared" si="29"/>
        <v>0</v>
      </c>
      <c r="I79" s="155">
        <f>SUM(C79:G79)</f>
        <v>1214.8999999999999</v>
      </c>
      <c r="J79" s="12">
        <f>J76*(17-J77)</f>
        <v>0</v>
      </c>
      <c r="K79" s="12">
        <f>K76*(17-K77)</f>
        <v>244.4</v>
      </c>
      <c r="L79" s="12">
        <f>L76*(17-L77)</f>
        <v>429</v>
      </c>
      <c r="M79" s="12">
        <f>M76*(17-M77)</f>
        <v>505.3</v>
      </c>
      <c r="N79" s="155">
        <f>SUM(J79:M79)</f>
        <v>1178.7</v>
      </c>
      <c r="O79" s="156">
        <f>O76*(17-O77)</f>
        <v>2393.6</v>
      </c>
      <c r="P79" s="162">
        <f>P76*(17-P77)</f>
        <v>2393.6</v>
      </c>
    </row>
    <row r="80" spans="2:16" ht="19.5">
      <c r="B80" s="149" t="s">
        <v>214</v>
      </c>
      <c r="C80" s="17">
        <f t="shared" ref="C80:H80" si="30">C76*(18-C77)</f>
        <v>403</v>
      </c>
      <c r="D80" s="16">
        <f t="shared" si="30"/>
        <v>380.8</v>
      </c>
      <c r="E80" s="16">
        <f t="shared" si="30"/>
        <v>359.59999999999997</v>
      </c>
      <c r="F80" s="16">
        <f t="shared" si="30"/>
        <v>158</v>
      </c>
      <c r="G80" s="16">
        <f t="shared" si="30"/>
        <v>28.499999999999996</v>
      </c>
      <c r="H80" s="16">
        <f t="shared" si="30"/>
        <v>0</v>
      </c>
      <c r="I80" s="155">
        <f>SUM(C80:G80)</f>
        <v>1329.8999999999999</v>
      </c>
      <c r="J80" s="16">
        <f>J76*(18-J77)</f>
        <v>0</v>
      </c>
      <c r="K80" s="16">
        <f>K76*(18-K77)</f>
        <v>270.40000000000003</v>
      </c>
      <c r="L80" s="16">
        <f>L76*(18-L77)</f>
        <v>459</v>
      </c>
      <c r="M80" s="16">
        <f>M76*(18-M77)</f>
        <v>536.30000000000007</v>
      </c>
      <c r="N80" s="155">
        <f>SUM(J80:M80)</f>
        <v>1265.7000000000003</v>
      </c>
      <c r="O80" s="157">
        <f>O76*(18-O77)</f>
        <v>2595.6</v>
      </c>
      <c r="P80" s="163">
        <f>P76*(18-P77)</f>
        <v>2595.6</v>
      </c>
    </row>
    <row r="81" spans="2:16" ht="20.25" thickBot="1">
      <c r="B81" s="350" t="s">
        <v>215</v>
      </c>
      <c r="C81" s="21">
        <f t="shared" ref="C81:H81" si="31">C76*(19-C77)</f>
        <v>434</v>
      </c>
      <c r="D81" s="20">
        <f t="shared" si="31"/>
        <v>408.8</v>
      </c>
      <c r="E81" s="20">
        <f t="shared" si="31"/>
        <v>390.59999999999997</v>
      </c>
      <c r="F81" s="20">
        <f t="shared" si="31"/>
        <v>178</v>
      </c>
      <c r="G81" s="20">
        <f t="shared" si="31"/>
        <v>33.5</v>
      </c>
      <c r="H81" s="20">
        <f t="shared" si="31"/>
        <v>0</v>
      </c>
      <c r="I81" s="164">
        <f>SUM(C81:G81)</f>
        <v>1444.8999999999999</v>
      </c>
      <c r="J81" s="20">
        <f>J76*(19-J77)</f>
        <v>0</v>
      </c>
      <c r="K81" s="20">
        <f>K76*(19-K77)</f>
        <v>296.40000000000003</v>
      </c>
      <c r="L81" s="20">
        <f>L76*(19-L77)</f>
        <v>489</v>
      </c>
      <c r="M81" s="20">
        <f>M76*(19-M77)</f>
        <v>567.30000000000007</v>
      </c>
      <c r="N81" s="164">
        <f>SUM(J81:M81)</f>
        <v>1352.7000000000003</v>
      </c>
      <c r="O81" s="165">
        <f>O76*(19-O77)</f>
        <v>2797.6</v>
      </c>
      <c r="P81" s="166">
        <f>P76*(19-P77)</f>
        <v>2797.6</v>
      </c>
    </row>
    <row r="82" spans="2:16" ht="15.75" thickBot="1">
      <c r="B82" s="1"/>
      <c r="C82" s="1"/>
      <c r="D82" s="2"/>
      <c r="E82" s="2"/>
      <c r="F82" s="2"/>
      <c r="G82" s="1"/>
      <c r="H82" s="3"/>
      <c r="I82" s="2"/>
      <c r="J82" s="3"/>
      <c r="K82" s="2"/>
      <c r="L82" s="2"/>
      <c r="M82" s="1"/>
      <c r="N82" s="2"/>
      <c r="O82" s="1"/>
    </row>
    <row r="83" spans="2:16" ht="24" thickBot="1">
      <c r="B83" s="473" t="s">
        <v>291</v>
      </c>
      <c r="C83" s="474"/>
      <c r="D83" s="474"/>
      <c r="E83" s="474"/>
      <c r="F83" s="474"/>
      <c r="G83" s="474"/>
      <c r="H83" s="474"/>
      <c r="I83" s="474"/>
      <c r="J83" s="474"/>
      <c r="K83" s="474"/>
      <c r="L83" s="470" t="s">
        <v>225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c r="B86" s="148" t="s">
        <v>211</v>
      </c>
      <c r="C86" s="146">
        <v>31</v>
      </c>
      <c r="D86" s="8">
        <v>28</v>
      </c>
      <c r="E86" s="8">
        <v>31</v>
      </c>
      <c r="F86" s="8">
        <v>30</v>
      </c>
      <c r="G86" s="8">
        <v>5</v>
      </c>
      <c r="H86" s="8">
        <v>0</v>
      </c>
      <c r="I86" s="168">
        <f>SUM(C86:G86)</f>
        <v>125</v>
      </c>
      <c r="J86" s="8">
        <v>20</v>
      </c>
      <c r="K86" s="8">
        <v>31</v>
      </c>
      <c r="L86" s="8">
        <v>30</v>
      </c>
      <c r="M86" s="8">
        <v>31</v>
      </c>
      <c r="N86" s="168">
        <f>SUM(J86:M86)</f>
        <v>112</v>
      </c>
      <c r="O86" s="167">
        <f>SUM(C86:H86,J86:M86)</f>
        <v>237</v>
      </c>
      <c r="P86" s="169">
        <f>I86+N86</f>
        <v>237</v>
      </c>
    </row>
    <row r="87" spans="2:16" ht="19.5">
      <c r="B87" s="149" t="s">
        <v>485</v>
      </c>
      <c r="C87" s="147">
        <v>2.7</v>
      </c>
      <c r="D87" s="10">
        <v>3.9</v>
      </c>
      <c r="E87" s="10">
        <v>4.5</v>
      </c>
      <c r="F87" s="10">
        <v>9.3000000000000007</v>
      </c>
      <c r="G87" s="10">
        <v>12.3</v>
      </c>
      <c r="H87" s="10">
        <v>0</v>
      </c>
      <c r="I87" s="153">
        <f>(C86*C87+D86*D87+E86*E87+F86*F87+G86*G87)/I86</f>
        <v>5.3831999999999995</v>
      </c>
      <c r="J87" s="10">
        <v>11</v>
      </c>
      <c r="K87" s="95">
        <v>9.4</v>
      </c>
      <c r="L87" s="95">
        <v>5.4</v>
      </c>
      <c r="M87" s="95">
        <v>2.1</v>
      </c>
      <c r="N87" s="153">
        <f>(J86*J87+K86*K87+L86*L87+M86*M87)/N86</f>
        <v>6.5937500000000009</v>
      </c>
      <c r="O87" s="154">
        <f>(C87*C86+D87*D86+E87*E86+F87*F86+G87*G86+H87*H86+J87*J86+K87*K86+L87*L86+M87*M86)/O86</f>
        <v>5.9552742616033747</v>
      </c>
      <c r="P87" s="161">
        <f>(I87*I86+N87*N86)/P86</f>
        <v>5.9552742616033756</v>
      </c>
    </row>
    <row r="88" spans="2:16" ht="19.5">
      <c r="B88" s="149" t="s">
        <v>212</v>
      </c>
      <c r="C88" s="13">
        <f t="shared" ref="C88:H88" si="32">C86*(13-C87)</f>
        <v>319.3</v>
      </c>
      <c r="D88" s="12">
        <f t="shared" si="32"/>
        <v>254.79999999999998</v>
      </c>
      <c r="E88" s="12">
        <f t="shared" si="32"/>
        <v>263.5</v>
      </c>
      <c r="F88" s="12">
        <f t="shared" si="32"/>
        <v>110.99999999999997</v>
      </c>
      <c r="G88" s="12">
        <f t="shared" si="32"/>
        <v>3.4999999999999964</v>
      </c>
      <c r="H88" s="12">
        <f t="shared" si="32"/>
        <v>0</v>
      </c>
      <c r="I88" s="155">
        <f>SUM(C88:G88)</f>
        <v>952.1</v>
      </c>
      <c r="J88" s="12">
        <f>J86*(13-J87)</f>
        <v>40</v>
      </c>
      <c r="K88" s="12">
        <f>K86*(13-K87)</f>
        <v>111.6</v>
      </c>
      <c r="L88" s="12">
        <f>L86*(13-L87)</f>
        <v>228</v>
      </c>
      <c r="M88" s="12">
        <f>M86*(13-M87)</f>
        <v>337.90000000000003</v>
      </c>
      <c r="N88" s="155">
        <f>SUM(J88:M88)</f>
        <v>717.5</v>
      </c>
      <c r="O88" s="156">
        <f>O86*(13-O87)</f>
        <v>1669.6000000000001</v>
      </c>
      <c r="P88" s="162">
        <f>P86*(13-P87)</f>
        <v>1669.6</v>
      </c>
    </row>
    <row r="89" spans="2:16" ht="19.5">
      <c r="B89" s="149" t="s">
        <v>213</v>
      </c>
      <c r="C89" s="13">
        <f t="shared" ref="C89:H89" si="33">C86*(17-C87)</f>
        <v>443.3</v>
      </c>
      <c r="D89" s="12">
        <f t="shared" si="33"/>
        <v>366.8</v>
      </c>
      <c r="E89" s="12">
        <f t="shared" si="33"/>
        <v>387.5</v>
      </c>
      <c r="F89" s="12">
        <f t="shared" si="33"/>
        <v>230.99999999999997</v>
      </c>
      <c r="G89" s="12">
        <f t="shared" si="33"/>
        <v>23.499999999999996</v>
      </c>
      <c r="H89" s="12">
        <f t="shared" si="33"/>
        <v>0</v>
      </c>
      <c r="I89" s="155">
        <f>SUM(C89:G89)</f>
        <v>1452.1</v>
      </c>
      <c r="J89" s="12">
        <f>J86*(17-J87)</f>
        <v>120</v>
      </c>
      <c r="K89" s="12">
        <f>K86*(17-K87)</f>
        <v>235.6</v>
      </c>
      <c r="L89" s="12">
        <f>L86*(17-L87)</f>
        <v>348</v>
      </c>
      <c r="M89" s="12">
        <f>M86*(17-M87)</f>
        <v>461.90000000000003</v>
      </c>
      <c r="N89" s="155">
        <f>SUM(J89:M89)</f>
        <v>1165.5</v>
      </c>
      <c r="O89" s="156">
        <f>O86*(17-O87)</f>
        <v>2617.6000000000004</v>
      </c>
      <c r="P89" s="162">
        <f>P86*(17-P87)</f>
        <v>2617.6000000000004</v>
      </c>
    </row>
    <row r="90" spans="2:16" ht="19.5">
      <c r="B90" s="149" t="s">
        <v>214</v>
      </c>
      <c r="C90" s="17">
        <f t="shared" ref="C90:H90" si="34">C86*(18-C87)</f>
        <v>474.3</v>
      </c>
      <c r="D90" s="16">
        <f t="shared" si="34"/>
        <v>394.8</v>
      </c>
      <c r="E90" s="16">
        <f t="shared" si="34"/>
        <v>418.5</v>
      </c>
      <c r="F90" s="16">
        <f t="shared" si="34"/>
        <v>261</v>
      </c>
      <c r="G90" s="16">
        <f t="shared" si="34"/>
        <v>28.499999999999996</v>
      </c>
      <c r="H90" s="16">
        <f t="shared" si="34"/>
        <v>0</v>
      </c>
      <c r="I90" s="155">
        <f>SUM(C90:G90)</f>
        <v>1577.1</v>
      </c>
      <c r="J90" s="16">
        <f>J86*(18-J87)</f>
        <v>140</v>
      </c>
      <c r="K90" s="16">
        <f>K86*(18-K87)</f>
        <v>266.59999999999997</v>
      </c>
      <c r="L90" s="16">
        <f>L86*(18-L87)</f>
        <v>378</v>
      </c>
      <c r="M90" s="16">
        <f>M86*(18-M87)</f>
        <v>492.90000000000003</v>
      </c>
      <c r="N90" s="155">
        <f>SUM(J90:M90)</f>
        <v>1277.5</v>
      </c>
      <c r="O90" s="157">
        <f>O86*(18-O87)</f>
        <v>2854.6000000000004</v>
      </c>
      <c r="P90" s="163">
        <f>P86*(18-P87)</f>
        <v>2854.6000000000004</v>
      </c>
    </row>
    <row r="91" spans="2:16" ht="20.25" thickBot="1">
      <c r="B91" s="350" t="s">
        <v>215</v>
      </c>
      <c r="C91" s="21">
        <f t="shared" ref="C91:H91" si="35">C86*(19-C87)</f>
        <v>505.3</v>
      </c>
      <c r="D91" s="20">
        <f t="shared" si="35"/>
        <v>422.8</v>
      </c>
      <c r="E91" s="20">
        <f t="shared" si="35"/>
        <v>449.5</v>
      </c>
      <c r="F91" s="20">
        <f t="shared" si="35"/>
        <v>291</v>
      </c>
      <c r="G91" s="20">
        <f t="shared" si="35"/>
        <v>33.5</v>
      </c>
      <c r="H91" s="20">
        <f t="shared" si="35"/>
        <v>0</v>
      </c>
      <c r="I91" s="164">
        <f>SUM(C91:G91)</f>
        <v>1702.1</v>
      </c>
      <c r="J91" s="20">
        <f>J86*(19-J87)</f>
        <v>160</v>
      </c>
      <c r="K91" s="20">
        <f>K86*(19-K87)</f>
        <v>297.59999999999997</v>
      </c>
      <c r="L91" s="20">
        <f>L86*(19-L87)</f>
        <v>408</v>
      </c>
      <c r="M91" s="20">
        <f>M86*(19-M87)</f>
        <v>523.9</v>
      </c>
      <c r="N91" s="164">
        <f>SUM(J91:M91)</f>
        <v>1389.5</v>
      </c>
      <c r="O91" s="165">
        <f>O86*(19-O87)</f>
        <v>3091.6000000000004</v>
      </c>
      <c r="P91" s="166">
        <f>P86*(19-P87)</f>
        <v>3091.6000000000004</v>
      </c>
    </row>
    <row r="92" spans="2:16" ht="15.75" thickBot="1">
      <c r="B92" s="1"/>
      <c r="C92" s="1"/>
      <c r="D92" s="2"/>
      <c r="E92" s="2"/>
      <c r="F92" s="2"/>
      <c r="G92" s="1"/>
      <c r="H92" s="3"/>
      <c r="I92" s="2"/>
      <c r="J92" s="3"/>
      <c r="K92" s="2"/>
      <c r="L92" s="2"/>
      <c r="M92" s="1"/>
      <c r="N92" s="2"/>
      <c r="O92" s="1"/>
    </row>
    <row r="93" spans="2:16" ht="24" thickBot="1">
      <c r="B93" s="473" t="s">
        <v>291</v>
      </c>
      <c r="C93" s="474"/>
      <c r="D93" s="474"/>
      <c r="E93" s="474"/>
      <c r="F93" s="474"/>
      <c r="G93" s="474"/>
      <c r="H93" s="474"/>
      <c r="I93" s="474"/>
      <c r="J93" s="474"/>
      <c r="K93" s="474"/>
      <c r="L93" s="470" t="s">
        <v>226</v>
      </c>
      <c r="M93" s="471"/>
      <c r="N93" s="471"/>
      <c r="O93" s="471"/>
      <c r="P93" s="472"/>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16.5" thickBot="1">
      <c r="B95" s="466"/>
      <c r="C95" s="462"/>
      <c r="D95" s="462"/>
      <c r="E95" s="462"/>
      <c r="F95" s="462"/>
      <c r="G95" s="462"/>
      <c r="H95" s="462"/>
      <c r="I95" s="462"/>
      <c r="J95" s="462"/>
      <c r="K95" s="462"/>
      <c r="L95" s="462"/>
      <c r="M95" s="462"/>
      <c r="N95" s="462"/>
      <c r="O95" s="145" t="s">
        <v>209</v>
      </c>
      <c r="P95" s="30" t="s">
        <v>210</v>
      </c>
    </row>
    <row r="96" spans="2:16">
      <c r="B96" s="148" t="s">
        <v>211</v>
      </c>
      <c r="C96" s="146">
        <v>31</v>
      </c>
      <c r="D96" s="8">
        <v>28</v>
      </c>
      <c r="E96" s="8">
        <v>31</v>
      </c>
      <c r="F96" s="8">
        <v>15</v>
      </c>
      <c r="G96" s="8">
        <v>10</v>
      </c>
      <c r="H96" s="8">
        <v>5</v>
      </c>
      <c r="I96" s="168">
        <f>SUM(C96:G96)</f>
        <v>115</v>
      </c>
      <c r="J96" s="8">
        <v>0</v>
      </c>
      <c r="K96" s="8">
        <v>26</v>
      </c>
      <c r="L96" s="8">
        <v>30</v>
      </c>
      <c r="M96" s="8">
        <v>31</v>
      </c>
      <c r="N96" s="168">
        <v>30</v>
      </c>
      <c r="O96" s="167">
        <f>SUM(C96:H96,J96:M96)</f>
        <v>207</v>
      </c>
      <c r="P96" s="169">
        <f>I96+N96</f>
        <v>145</v>
      </c>
    </row>
    <row r="97" spans="2:16" ht="19.5">
      <c r="B97" s="149" t="s">
        <v>485</v>
      </c>
      <c r="C97" s="147">
        <v>-3.7</v>
      </c>
      <c r="D97" s="10">
        <v>0.6</v>
      </c>
      <c r="E97" s="10">
        <v>4.9000000000000004</v>
      </c>
      <c r="F97" s="10">
        <v>12.2</v>
      </c>
      <c r="G97" s="10">
        <v>12.6</v>
      </c>
      <c r="H97" s="10">
        <v>12.5</v>
      </c>
      <c r="I97" s="153">
        <f>(C96*C97+D96*D97+E96*E97+F96*F97+G96*G97)/I96</f>
        <v>3.1565217391304348</v>
      </c>
      <c r="J97" s="10"/>
      <c r="K97" s="95">
        <v>7.3</v>
      </c>
      <c r="L97" s="95">
        <v>7</v>
      </c>
      <c r="M97" s="95">
        <v>0.3</v>
      </c>
      <c r="N97" s="153">
        <f>(J96*J97+K96*K97+L96*L97+M96*M97)/N96</f>
        <v>13.636666666666665</v>
      </c>
      <c r="O97" s="154">
        <f>(C97*C96+D97*D96+E97*E96+F97*F96+G97*G96+H97*H96+J97*J96+K97*K96+L97*L96+M97*M96)/O96</f>
        <v>4.0318840579710145</v>
      </c>
      <c r="P97" s="161">
        <f>(I97*I96+N97*N96)/P96</f>
        <v>5.3248275862068963</v>
      </c>
    </row>
    <row r="98" spans="2:16" ht="19.5">
      <c r="B98" s="149" t="s">
        <v>212</v>
      </c>
      <c r="C98" s="13">
        <f t="shared" ref="C98:H98" si="36">C96*(13-C97)</f>
        <v>517.69999999999993</v>
      </c>
      <c r="D98" s="12">
        <f t="shared" si="36"/>
        <v>347.2</v>
      </c>
      <c r="E98" s="12">
        <f t="shared" si="36"/>
        <v>251.1</v>
      </c>
      <c r="F98" s="12">
        <f t="shared" si="36"/>
        <v>12.000000000000011</v>
      </c>
      <c r="G98" s="12">
        <f t="shared" si="36"/>
        <v>4.0000000000000036</v>
      </c>
      <c r="H98" s="12">
        <f t="shared" si="36"/>
        <v>2.5</v>
      </c>
      <c r="I98" s="155">
        <f>SUM(C98:G98)</f>
        <v>1131.9999999999998</v>
      </c>
      <c r="J98" s="12">
        <f>J96*(13-J97)</f>
        <v>0</v>
      </c>
      <c r="K98" s="12">
        <f>K96*(13-K97)</f>
        <v>148.20000000000002</v>
      </c>
      <c r="L98" s="12">
        <f>L96*(13-L97)</f>
        <v>180</v>
      </c>
      <c r="M98" s="12">
        <f>M96*(13-M97)</f>
        <v>393.7</v>
      </c>
      <c r="N98" s="155">
        <f>SUM(J98:M98)</f>
        <v>721.90000000000009</v>
      </c>
      <c r="O98" s="156">
        <f>O96*(13-O97)</f>
        <v>1856.4</v>
      </c>
      <c r="P98" s="162">
        <f>P96*(13-P97)</f>
        <v>1112.9000000000001</v>
      </c>
    </row>
    <row r="99" spans="2:16" ht="19.5">
      <c r="B99" s="149" t="s">
        <v>213</v>
      </c>
      <c r="C99" s="13">
        <f t="shared" ref="C99:H99" si="37">C96*(17-C97)</f>
        <v>641.69999999999993</v>
      </c>
      <c r="D99" s="12">
        <f t="shared" si="37"/>
        <v>459.19999999999993</v>
      </c>
      <c r="E99" s="12">
        <f t="shared" si="37"/>
        <v>375.09999999999997</v>
      </c>
      <c r="F99" s="12">
        <f t="shared" si="37"/>
        <v>72.000000000000014</v>
      </c>
      <c r="G99" s="12">
        <f t="shared" si="37"/>
        <v>44</v>
      </c>
      <c r="H99" s="12">
        <f t="shared" si="37"/>
        <v>22.5</v>
      </c>
      <c r="I99" s="155">
        <f>SUM(C99:G99)</f>
        <v>1591.9999999999998</v>
      </c>
      <c r="J99" s="12">
        <f>J96*(17-J97)</f>
        <v>0</v>
      </c>
      <c r="K99" s="12">
        <f>K96*(17-K97)</f>
        <v>252.2</v>
      </c>
      <c r="L99" s="12">
        <f>L96*(17-L97)</f>
        <v>300</v>
      </c>
      <c r="M99" s="12">
        <f>M96*(17-M97)</f>
        <v>517.69999999999993</v>
      </c>
      <c r="N99" s="155">
        <f>SUM(J99:M99)</f>
        <v>1069.9000000000001</v>
      </c>
      <c r="O99" s="156">
        <f>O96*(17-O97)</f>
        <v>2684.4</v>
      </c>
      <c r="P99" s="162">
        <f>P96*(17-P97)</f>
        <v>1692.8999999999999</v>
      </c>
    </row>
    <row r="100" spans="2:16" ht="19.5">
      <c r="B100" s="149" t="s">
        <v>214</v>
      </c>
      <c r="C100" s="17">
        <f t="shared" ref="C100:H100" si="38">C96*(18-C97)</f>
        <v>672.69999999999993</v>
      </c>
      <c r="D100" s="16">
        <f t="shared" si="38"/>
        <v>487.19999999999993</v>
      </c>
      <c r="E100" s="16">
        <f t="shared" si="38"/>
        <v>406.09999999999997</v>
      </c>
      <c r="F100" s="16">
        <f t="shared" si="38"/>
        <v>87.000000000000014</v>
      </c>
      <c r="G100" s="16">
        <f t="shared" si="38"/>
        <v>54</v>
      </c>
      <c r="H100" s="16">
        <f t="shared" si="38"/>
        <v>27.5</v>
      </c>
      <c r="I100" s="155">
        <f>SUM(C100:G100)</f>
        <v>1706.9999999999998</v>
      </c>
      <c r="J100" s="16">
        <f>J96*(18-J97)</f>
        <v>0</v>
      </c>
      <c r="K100" s="16">
        <f>K96*(18-K97)</f>
        <v>278.2</v>
      </c>
      <c r="L100" s="16">
        <f>L96*(18-L97)</f>
        <v>330</v>
      </c>
      <c r="M100" s="16">
        <f>M96*(18-M97)</f>
        <v>548.69999999999993</v>
      </c>
      <c r="N100" s="155">
        <f>SUM(J100:M100)</f>
        <v>1156.9000000000001</v>
      </c>
      <c r="O100" s="157">
        <f>O96*(18-O97)</f>
        <v>2891.4</v>
      </c>
      <c r="P100" s="163">
        <f>P96*(18-P97)</f>
        <v>1837.8999999999999</v>
      </c>
    </row>
    <row r="101" spans="2:16" ht="20.25" thickBot="1">
      <c r="B101" s="350" t="s">
        <v>215</v>
      </c>
      <c r="C101" s="21">
        <f t="shared" ref="C101:H101" si="39">C96*(19-C97)</f>
        <v>703.69999999999993</v>
      </c>
      <c r="D101" s="20">
        <f t="shared" si="39"/>
        <v>515.19999999999993</v>
      </c>
      <c r="E101" s="20">
        <f t="shared" si="39"/>
        <v>437.09999999999997</v>
      </c>
      <c r="F101" s="20">
        <f t="shared" si="39"/>
        <v>102.00000000000001</v>
      </c>
      <c r="G101" s="20">
        <f t="shared" si="39"/>
        <v>64</v>
      </c>
      <c r="H101" s="20">
        <f t="shared" si="39"/>
        <v>32.5</v>
      </c>
      <c r="I101" s="164">
        <f>SUM(C101:G101)</f>
        <v>1821.9999999999998</v>
      </c>
      <c r="J101" s="20">
        <f>J96*(19-J97)</f>
        <v>0</v>
      </c>
      <c r="K101" s="20">
        <f>K96*(19-K97)</f>
        <v>304.2</v>
      </c>
      <c r="L101" s="20">
        <f>L96*(19-L97)</f>
        <v>360</v>
      </c>
      <c r="M101" s="20">
        <f>M96*(19-M97)</f>
        <v>579.69999999999993</v>
      </c>
      <c r="N101" s="164">
        <f>SUM(J101:M101)</f>
        <v>1243.9000000000001</v>
      </c>
      <c r="O101" s="165">
        <f>O96*(19-O97)</f>
        <v>3098.4</v>
      </c>
      <c r="P101" s="166">
        <f>P96*(19-P97)</f>
        <v>1982.8999999999999</v>
      </c>
    </row>
    <row r="102" spans="2:16" ht="15.75" thickBot="1">
      <c r="B102" s="1"/>
      <c r="C102" s="1"/>
      <c r="D102" s="2"/>
      <c r="E102" s="2"/>
      <c r="F102" s="2"/>
      <c r="G102" s="1"/>
      <c r="H102" s="3"/>
      <c r="I102" s="2"/>
      <c r="J102" s="3"/>
      <c r="K102" s="2"/>
      <c r="L102" s="2"/>
      <c r="M102" s="1"/>
      <c r="N102" s="2"/>
      <c r="O102" s="1"/>
    </row>
    <row r="103" spans="2:16" ht="24" thickBot="1">
      <c r="B103" s="473" t="s">
        <v>291</v>
      </c>
      <c r="C103" s="474"/>
      <c r="D103" s="474"/>
      <c r="E103" s="474"/>
      <c r="F103" s="474"/>
      <c r="G103" s="474"/>
      <c r="H103" s="474"/>
      <c r="I103" s="474"/>
      <c r="J103" s="474"/>
      <c r="K103" s="474"/>
      <c r="L103" s="470" t="s">
        <v>227</v>
      </c>
      <c r="M103" s="471"/>
      <c r="N103" s="471"/>
      <c r="O103" s="471"/>
      <c r="P103" s="472"/>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16.5" thickBot="1">
      <c r="B105" s="466"/>
      <c r="C105" s="462"/>
      <c r="D105" s="462"/>
      <c r="E105" s="462"/>
      <c r="F105" s="462"/>
      <c r="G105" s="462"/>
      <c r="H105" s="462"/>
      <c r="I105" s="462"/>
      <c r="J105" s="462"/>
      <c r="K105" s="462"/>
      <c r="L105" s="462"/>
      <c r="M105" s="462"/>
      <c r="N105" s="462"/>
      <c r="O105" s="145" t="s">
        <v>209</v>
      </c>
      <c r="P105" s="30" t="s">
        <v>210</v>
      </c>
    </row>
    <row r="106" spans="2:16">
      <c r="B106" s="148" t="s">
        <v>211</v>
      </c>
      <c r="C106" s="146">
        <v>31</v>
      </c>
      <c r="D106" s="8">
        <v>28</v>
      </c>
      <c r="E106" s="8">
        <v>31</v>
      </c>
      <c r="F106" s="8">
        <v>25</v>
      </c>
      <c r="G106" s="8">
        <v>20</v>
      </c>
      <c r="H106" s="8">
        <v>0</v>
      </c>
      <c r="I106" s="168">
        <f>SUM(C106:G106)</f>
        <v>135</v>
      </c>
      <c r="J106" s="8">
        <v>15</v>
      </c>
      <c r="K106" s="8">
        <v>31</v>
      </c>
      <c r="L106" s="8">
        <v>30</v>
      </c>
      <c r="M106" s="8">
        <v>31</v>
      </c>
      <c r="N106" s="168">
        <f>SUM(J106:M106)</f>
        <v>107</v>
      </c>
      <c r="O106" s="167">
        <f>SUM(C106:H106,J106:M106)</f>
        <v>242</v>
      </c>
      <c r="P106" s="169">
        <f>I106+N106</f>
        <v>242</v>
      </c>
    </row>
    <row r="107" spans="2:16" ht="19.5">
      <c r="B107" s="149" t="s">
        <v>485</v>
      </c>
      <c r="C107" s="147">
        <v>-4.3</v>
      </c>
      <c r="D107" s="10">
        <v>-0.2</v>
      </c>
      <c r="E107" s="10">
        <v>4.4000000000000004</v>
      </c>
      <c r="F107" s="10">
        <v>8.1999999999999993</v>
      </c>
      <c r="G107" s="10">
        <v>11.9</v>
      </c>
      <c r="H107" s="10">
        <v>0</v>
      </c>
      <c r="I107" s="153">
        <f>(C106*C107+D106*D107+E106*E107+F106*F107+G106*G107)/I106</f>
        <v>3.2629629629629631</v>
      </c>
      <c r="J107" s="10">
        <v>11.2</v>
      </c>
      <c r="K107" s="95">
        <v>7.4</v>
      </c>
      <c r="L107" s="95">
        <v>6.2</v>
      </c>
      <c r="M107" s="95">
        <v>-4.0999999999999996</v>
      </c>
      <c r="N107" s="153">
        <f>(J106*J107+K106*K107+L106*L107+M106*M107)/N106</f>
        <v>4.2644859813084111</v>
      </c>
      <c r="O107" s="154">
        <f>(C107*C106+D107*D106+E107*E106+F107*F106+G107*G106+H107*H106+J107*J106+K107*K106+L107*L106+M107*M106)/O106</f>
        <v>3.7057851239669422</v>
      </c>
      <c r="P107" s="161">
        <f>(I107*I106+N107*N106)/P106</f>
        <v>3.7057851239669422</v>
      </c>
    </row>
    <row r="108" spans="2:16" ht="19.5">
      <c r="B108" s="149" t="s">
        <v>212</v>
      </c>
      <c r="C108" s="13">
        <f t="shared" ref="C108:H108" si="40">C106*(13-C107)</f>
        <v>536.30000000000007</v>
      </c>
      <c r="D108" s="12">
        <f t="shared" si="40"/>
        <v>369.59999999999997</v>
      </c>
      <c r="E108" s="12">
        <f t="shared" si="40"/>
        <v>266.59999999999997</v>
      </c>
      <c r="F108" s="12">
        <f t="shared" si="40"/>
        <v>120.00000000000001</v>
      </c>
      <c r="G108" s="12">
        <f t="shared" si="40"/>
        <v>21.999999999999993</v>
      </c>
      <c r="H108" s="12">
        <f t="shared" si="40"/>
        <v>0</v>
      </c>
      <c r="I108" s="155">
        <f>SUM(C108:G108)</f>
        <v>1314.5</v>
      </c>
      <c r="J108" s="12">
        <f>J106*(13-J107)</f>
        <v>27.000000000000011</v>
      </c>
      <c r="K108" s="12">
        <f>K106*(13-K107)</f>
        <v>173.6</v>
      </c>
      <c r="L108" s="12">
        <f>L106*(13-L107)</f>
        <v>204</v>
      </c>
      <c r="M108" s="12">
        <f>M106*(13-M107)</f>
        <v>530.1</v>
      </c>
      <c r="N108" s="155">
        <f>SUM(J108:M108)</f>
        <v>934.7</v>
      </c>
      <c r="O108" s="156">
        <f>O106*(13-O107)</f>
        <v>2249.1999999999998</v>
      </c>
      <c r="P108" s="162">
        <f>P106*(13-P107)</f>
        <v>2249.1999999999998</v>
      </c>
    </row>
    <row r="109" spans="2:16" ht="19.5">
      <c r="B109" s="149" t="s">
        <v>213</v>
      </c>
      <c r="C109" s="13">
        <f t="shared" ref="C109:H109" si="41">C106*(17-C107)</f>
        <v>660.30000000000007</v>
      </c>
      <c r="D109" s="12">
        <f t="shared" si="41"/>
        <v>481.59999999999997</v>
      </c>
      <c r="E109" s="12">
        <f t="shared" si="41"/>
        <v>390.59999999999997</v>
      </c>
      <c r="F109" s="12">
        <f t="shared" si="41"/>
        <v>220.00000000000003</v>
      </c>
      <c r="G109" s="12">
        <f t="shared" si="41"/>
        <v>102</v>
      </c>
      <c r="H109" s="12">
        <f t="shared" si="41"/>
        <v>0</v>
      </c>
      <c r="I109" s="155">
        <f>SUM(C109:G109)</f>
        <v>1854.5</v>
      </c>
      <c r="J109" s="12">
        <f>J106*(17-J107)</f>
        <v>87.000000000000014</v>
      </c>
      <c r="K109" s="12">
        <f>K106*(17-K107)</f>
        <v>297.59999999999997</v>
      </c>
      <c r="L109" s="12">
        <f>L106*(17-L107)</f>
        <v>324</v>
      </c>
      <c r="M109" s="12">
        <f>M106*(17-M107)</f>
        <v>654.1</v>
      </c>
      <c r="N109" s="155">
        <f>SUM(J109:M109)</f>
        <v>1362.6999999999998</v>
      </c>
      <c r="O109" s="156">
        <f>O106*(17-O107)</f>
        <v>3217.2</v>
      </c>
      <c r="P109" s="162">
        <f>P106*(17-P107)</f>
        <v>3217.2</v>
      </c>
    </row>
    <row r="110" spans="2:16" ht="19.5">
      <c r="B110" s="149" t="s">
        <v>214</v>
      </c>
      <c r="C110" s="17">
        <f t="shared" ref="C110:H110" si="42">C106*(18-C107)</f>
        <v>691.30000000000007</v>
      </c>
      <c r="D110" s="16">
        <f t="shared" si="42"/>
        <v>509.59999999999997</v>
      </c>
      <c r="E110" s="16">
        <f t="shared" si="42"/>
        <v>421.59999999999997</v>
      </c>
      <c r="F110" s="16">
        <f t="shared" si="42"/>
        <v>245.00000000000003</v>
      </c>
      <c r="G110" s="16">
        <f t="shared" si="42"/>
        <v>122</v>
      </c>
      <c r="H110" s="16">
        <f t="shared" si="42"/>
        <v>0</v>
      </c>
      <c r="I110" s="155">
        <f>SUM(C110:G110)</f>
        <v>1989.5</v>
      </c>
      <c r="J110" s="16">
        <f>J106*(18-J107)</f>
        <v>102.00000000000001</v>
      </c>
      <c r="K110" s="16">
        <f>K106*(18-K107)</f>
        <v>328.59999999999997</v>
      </c>
      <c r="L110" s="16">
        <f>L106*(18-L107)</f>
        <v>354</v>
      </c>
      <c r="M110" s="16">
        <f>M106*(18-M107)</f>
        <v>685.1</v>
      </c>
      <c r="N110" s="155">
        <f>SUM(J110:M110)</f>
        <v>1469.6999999999998</v>
      </c>
      <c r="O110" s="157">
        <f>O106*(18-O107)</f>
        <v>3459.2</v>
      </c>
      <c r="P110" s="163">
        <f>P106*(18-P107)</f>
        <v>3459.2</v>
      </c>
    </row>
    <row r="111" spans="2:16" ht="20.25" thickBot="1">
      <c r="B111" s="350" t="s">
        <v>215</v>
      </c>
      <c r="C111" s="21">
        <f t="shared" ref="C111:H111" si="43">C106*(19-C107)</f>
        <v>722.30000000000007</v>
      </c>
      <c r="D111" s="20">
        <f t="shared" si="43"/>
        <v>537.6</v>
      </c>
      <c r="E111" s="20">
        <f t="shared" si="43"/>
        <v>452.59999999999997</v>
      </c>
      <c r="F111" s="20">
        <f t="shared" si="43"/>
        <v>270</v>
      </c>
      <c r="G111" s="20">
        <f t="shared" si="43"/>
        <v>142</v>
      </c>
      <c r="H111" s="20">
        <f t="shared" si="43"/>
        <v>0</v>
      </c>
      <c r="I111" s="164">
        <f>SUM(C111:G111)</f>
        <v>2124.5</v>
      </c>
      <c r="J111" s="20">
        <f>J106*(19-J107)</f>
        <v>117.00000000000001</v>
      </c>
      <c r="K111" s="20">
        <f>K106*(19-K107)</f>
        <v>359.59999999999997</v>
      </c>
      <c r="L111" s="20">
        <f>L106*(19-L107)</f>
        <v>384</v>
      </c>
      <c r="M111" s="20">
        <f>M106*(19-M107)</f>
        <v>716.1</v>
      </c>
      <c r="N111" s="164">
        <f>SUM(J111:M111)</f>
        <v>1576.6999999999998</v>
      </c>
      <c r="O111" s="165">
        <f>O106*(19-O107)</f>
        <v>3701.2</v>
      </c>
      <c r="P111" s="166">
        <f>P106*(19-P107)</f>
        <v>3701.2</v>
      </c>
    </row>
    <row r="112" spans="2:16" ht="15.75" thickBot="1">
      <c r="B112" s="1"/>
      <c r="C112" s="1"/>
      <c r="D112" s="2"/>
      <c r="E112" s="2"/>
      <c r="F112" s="2"/>
      <c r="G112" s="1"/>
      <c r="H112" s="3"/>
      <c r="I112" s="2"/>
      <c r="J112" s="3"/>
      <c r="K112" s="2"/>
      <c r="L112" s="2"/>
      <c r="M112" s="1"/>
      <c r="N112" s="2"/>
      <c r="O112" s="1"/>
    </row>
    <row r="113" spans="2:16" ht="24" thickBot="1">
      <c r="B113" s="473" t="s">
        <v>291</v>
      </c>
      <c r="C113" s="474"/>
      <c r="D113" s="474"/>
      <c r="E113" s="474"/>
      <c r="F113" s="474"/>
      <c r="G113" s="474"/>
      <c r="H113" s="474"/>
      <c r="I113" s="474"/>
      <c r="J113" s="474"/>
      <c r="K113" s="474"/>
      <c r="L113" s="470" t="s">
        <v>228</v>
      </c>
      <c r="M113" s="471"/>
      <c r="N113" s="471"/>
      <c r="O113" s="471"/>
      <c r="P113" s="472"/>
    </row>
    <row r="114" spans="2:16" ht="15.75">
      <c r="B114" s="465" t="s">
        <v>195</v>
      </c>
      <c r="C114" s="461" t="s">
        <v>196</v>
      </c>
      <c r="D114" s="461" t="s">
        <v>197</v>
      </c>
      <c r="E114" s="461" t="s">
        <v>198</v>
      </c>
      <c r="F114" s="461" t="s">
        <v>199</v>
      </c>
      <c r="G114" s="461" t="s">
        <v>200</v>
      </c>
      <c r="H114" s="461" t="s">
        <v>201</v>
      </c>
      <c r="I114" s="467" t="s">
        <v>202</v>
      </c>
      <c r="J114" s="461" t="s">
        <v>203</v>
      </c>
      <c r="K114" s="461" t="s">
        <v>204</v>
      </c>
      <c r="L114" s="461" t="s">
        <v>205</v>
      </c>
      <c r="M114" s="461" t="s">
        <v>206</v>
      </c>
      <c r="N114" s="467" t="s">
        <v>207</v>
      </c>
      <c r="O114" s="456" t="s">
        <v>208</v>
      </c>
      <c r="P114" s="457"/>
    </row>
    <row r="115" spans="2:16" ht="16.5" thickBot="1">
      <c r="B115" s="466"/>
      <c r="C115" s="462"/>
      <c r="D115" s="462"/>
      <c r="E115" s="462"/>
      <c r="F115" s="462"/>
      <c r="G115" s="462"/>
      <c r="H115" s="462"/>
      <c r="I115" s="462"/>
      <c r="J115" s="462"/>
      <c r="K115" s="462"/>
      <c r="L115" s="462"/>
      <c r="M115" s="462"/>
      <c r="N115" s="462"/>
      <c r="O115" s="145" t="s">
        <v>209</v>
      </c>
      <c r="P115" s="30" t="s">
        <v>210</v>
      </c>
    </row>
    <row r="116" spans="2:16">
      <c r="B116" s="148" t="s">
        <v>211</v>
      </c>
      <c r="C116" s="146">
        <v>31</v>
      </c>
      <c r="D116" s="8">
        <v>28</v>
      </c>
      <c r="E116" s="8">
        <v>31</v>
      </c>
      <c r="F116" s="8">
        <v>10</v>
      </c>
      <c r="G116" s="8">
        <v>5</v>
      </c>
      <c r="H116" s="8">
        <v>0</v>
      </c>
      <c r="I116" s="168">
        <f>SUM(C116:G116)</f>
        <v>105</v>
      </c>
      <c r="J116" s="8">
        <v>0</v>
      </c>
      <c r="K116" s="8">
        <v>26</v>
      </c>
      <c r="L116" s="8">
        <v>30</v>
      </c>
      <c r="M116" s="8">
        <v>31</v>
      </c>
      <c r="N116" s="168">
        <f>SUM(J116:M116)</f>
        <v>87</v>
      </c>
      <c r="O116" s="167">
        <f>SUM(C116:H116,J116:M116)</f>
        <v>192</v>
      </c>
      <c r="P116" s="169">
        <f>I116+N116</f>
        <v>192</v>
      </c>
    </row>
    <row r="117" spans="2:16" ht="19.5">
      <c r="B117" s="149" t="s">
        <v>485</v>
      </c>
      <c r="C117" s="147">
        <v>0.1</v>
      </c>
      <c r="D117" s="10">
        <v>-0.7</v>
      </c>
      <c r="E117" s="10">
        <v>5.0999999999999996</v>
      </c>
      <c r="F117" s="10">
        <v>10.9</v>
      </c>
      <c r="G117" s="10">
        <v>8.1999999999999993</v>
      </c>
      <c r="H117" s="10">
        <v>0</v>
      </c>
      <c r="I117" s="153">
        <f>(C116*C117+D116*D117+E116*E117+F116*F117+G116*G117)/I116</f>
        <v>2.7771428571428576</v>
      </c>
      <c r="J117" s="10">
        <v>0</v>
      </c>
      <c r="K117" s="95">
        <v>8.1</v>
      </c>
      <c r="L117" s="95">
        <v>3.7</v>
      </c>
      <c r="M117" s="95">
        <v>4.0999999999999996</v>
      </c>
      <c r="N117" s="153">
        <f>(J116*J117+K116*K117+L116*L117+M116*M117)/N116</f>
        <v>5.1574712643678167</v>
      </c>
      <c r="O117" s="154">
        <f>(C117*C116+D117*D116+E117*E116+F117*F116+G117*G116+H117*H116+J117*J116+K117*K116+L117*L116+M117*M116)/O116</f>
        <v>3.8557291666666669</v>
      </c>
      <c r="P117" s="161">
        <f>(I117*I116+N117*N116)/P116</f>
        <v>3.8557291666666669</v>
      </c>
    </row>
    <row r="118" spans="2:16" ht="19.5">
      <c r="B118" s="149" t="s">
        <v>212</v>
      </c>
      <c r="C118" s="13">
        <f t="shared" ref="C118:H118" si="44">C116*(13-C117)</f>
        <v>399.90000000000003</v>
      </c>
      <c r="D118" s="12">
        <f t="shared" si="44"/>
        <v>383.59999999999997</v>
      </c>
      <c r="E118" s="12">
        <f t="shared" si="44"/>
        <v>244.9</v>
      </c>
      <c r="F118" s="12">
        <f t="shared" si="44"/>
        <v>20.999999999999996</v>
      </c>
      <c r="G118" s="12">
        <f t="shared" si="44"/>
        <v>24.000000000000004</v>
      </c>
      <c r="H118" s="12">
        <f t="shared" si="44"/>
        <v>0</v>
      </c>
      <c r="I118" s="155">
        <f>SUM(C118:G118)</f>
        <v>1073.4000000000001</v>
      </c>
      <c r="J118" s="12">
        <f>J116*(13-J117)</f>
        <v>0</v>
      </c>
      <c r="K118" s="12">
        <f>K116*(13-K117)</f>
        <v>127.4</v>
      </c>
      <c r="L118" s="12">
        <f>L116*(13-L117)</f>
        <v>279</v>
      </c>
      <c r="M118" s="12">
        <f>M116*(13-M117)</f>
        <v>275.90000000000003</v>
      </c>
      <c r="N118" s="155">
        <f>SUM(J118:M118)</f>
        <v>682.3</v>
      </c>
      <c r="O118" s="156">
        <f>O116*(13-O117)</f>
        <v>1755.7</v>
      </c>
      <c r="P118" s="162">
        <f>P116*(13-P117)</f>
        <v>1755.7</v>
      </c>
    </row>
    <row r="119" spans="2:16" ht="19.5">
      <c r="B119" s="149" t="s">
        <v>213</v>
      </c>
      <c r="C119" s="13">
        <f t="shared" ref="C119:H119" si="45">C116*(17-C117)</f>
        <v>523.9</v>
      </c>
      <c r="D119" s="12">
        <f t="shared" si="45"/>
        <v>495.59999999999997</v>
      </c>
      <c r="E119" s="12">
        <f t="shared" si="45"/>
        <v>368.90000000000003</v>
      </c>
      <c r="F119" s="12">
        <f t="shared" si="45"/>
        <v>61</v>
      </c>
      <c r="G119" s="12">
        <f t="shared" si="45"/>
        <v>44</v>
      </c>
      <c r="H119" s="12">
        <f t="shared" si="45"/>
        <v>0</v>
      </c>
      <c r="I119" s="155">
        <f>SUM(C119:G119)</f>
        <v>1493.4</v>
      </c>
      <c r="J119" s="12">
        <f>J116*(17-J117)</f>
        <v>0</v>
      </c>
      <c r="K119" s="12">
        <f>K116*(17-K117)</f>
        <v>231.4</v>
      </c>
      <c r="L119" s="12">
        <f>L116*(17-L117)</f>
        <v>399</v>
      </c>
      <c r="M119" s="12">
        <f>M116*(17-M117)</f>
        <v>399.90000000000003</v>
      </c>
      <c r="N119" s="155">
        <f>SUM(J119:M119)</f>
        <v>1030.3</v>
      </c>
      <c r="O119" s="156">
        <f>O116*(17-O117)</f>
        <v>2523.6999999999998</v>
      </c>
      <c r="P119" s="162">
        <f>P116*(17-P117)</f>
        <v>2523.6999999999998</v>
      </c>
    </row>
    <row r="120" spans="2:16" ht="19.5">
      <c r="B120" s="149" t="s">
        <v>214</v>
      </c>
      <c r="C120" s="17">
        <f t="shared" ref="C120:H120" si="46">C116*(18-C117)</f>
        <v>554.9</v>
      </c>
      <c r="D120" s="16">
        <f t="shared" si="46"/>
        <v>523.6</v>
      </c>
      <c r="E120" s="16">
        <f t="shared" si="46"/>
        <v>399.90000000000003</v>
      </c>
      <c r="F120" s="16">
        <f t="shared" si="46"/>
        <v>71</v>
      </c>
      <c r="G120" s="16">
        <f t="shared" si="46"/>
        <v>49</v>
      </c>
      <c r="H120" s="16">
        <f t="shared" si="46"/>
        <v>0</v>
      </c>
      <c r="I120" s="155">
        <f>SUM(C120:G120)</f>
        <v>1598.4</v>
      </c>
      <c r="J120" s="16">
        <f>J116*(18-J117)</f>
        <v>0</v>
      </c>
      <c r="K120" s="16">
        <f>K116*(18-K117)</f>
        <v>257.40000000000003</v>
      </c>
      <c r="L120" s="16">
        <f>L116*(18-L117)</f>
        <v>429</v>
      </c>
      <c r="M120" s="16">
        <f>M116*(18-M117)</f>
        <v>430.90000000000003</v>
      </c>
      <c r="N120" s="155">
        <f>SUM(J120:M120)</f>
        <v>1117.3000000000002</v>
      </c>
      <c r="O120" s="157">
        <f>O116*(18-O117)</f>
        <v>2715.7</v>
      </c>
      <c r="P120" s="163">
        <f>P116*(18-P117)</f>
        <v>2715.7</v>
      </c>
    </row>
    <row r="121" spans="2:16" ht="20.25" thickBot="1">
      <c r="B121" s="350" t="s">
        <v>215</v>
      </c>
      <c r="C121" s="21">
        <f t="shared" ref="C121:H121" si="47">C116*(19-C117)</f>
        <v>585.9</v>
      </c>
      <c r="D121" s="20">
        <f t="shared" si="47"/>
        <v>551.6</v>
      </c>
      <c r="E121" s="20">
        <f t="shared" si="47"/>
        <v>430.90000000000003</v>
      </c>
      <c r="F121" s="20">
        <f t="shared" si="47"/>
        <v>81</v>
      </c>
      <c r="G121" s="20">
        <f t="shared" si="47"/>
        <v>54</v>
      </c>
      <c r="H121" s="20">
        <f t="shared" si="47"/>
        <v>0</v>
      </c>
      <c r="I121" s="164">
        <f>SUM(C121:G121)</f>
        <v>1703.4</v>
      </c>
      <c r="J121" s="20">
        <f>J116*(19-J117)</f>
        <v>0</v>
      </c>
      <c r="K121" s="20">
        <f>K116*(19-K117)</f>
        <v>283.40000000000003</v>
      </c>
      <c r="L121" s="20">
        <f>L116*(19-L117)</f>
        <v>459</v>
      </c>
      <c r="M121" s="20">
        <f>M116*(19-M117)</f>
        <v>461.90000000000003</v>
      </c>
      <c r="N121" s="164">
        <f>SUM(J121:M121)</f>
        <v>1204.3000000000002</v>
      </c>
      <c r="O121" s="165">
        <f>O116*(19-O117)</f>
        <v>2907.7</v>
      </c>
      <c r="P121" s="166">
        <f>P116*(19-P117)</f>
        <v>2907.7</v>
      </c>
    </row>
    <row r="122" spans="2:16" ht="15.75" thickBot="1">
      <c r="B122" s="1"/>
      <c r="C122" s="1"/>
      <c r="D122" s="2"/>
      <c r="E122" s="2"/>
      <c r="F122" s="2"/>
      <c r="G122" s="1"/>
      <c r="H122" s="3"/>
      <c r="I122" s="2"/>
      <c r="J122" s="3"/>
      <c r="K122" s="2"/>
      <c r="L122" s="2"/>
      <c r="M122" s="1"/>
      <c r="N122" s="2"/>
      <c r="O122" s="1"/>
    </row>
    <row r="123" spans="2:16" ht="24" thickBot="1">
      <c r="B123" s="473" t="s">
        <v>291</v>
      </c>
      <c r="C123" s="474"/>
      <c r="D123" s="474"/>
      <c r="E123" s="474"/>
      <c r="F123" s="474"/>
      <c r="G123" s="474"/>
      <c r="H123" s="474"/>
      <c r="I123" s="474"/>
      <c r="J123" s="474"/>
      <c r="K123" s="474"/>
      <c r="L123" s="470" t="s">
        <v>229</v>
      </c>
      <c r="M123" s="471"/>
      <c r="N123" s="471"/>
      <c r="O123" s="471"/>
      <c r="P123" s="472"/>
    </row>
    <row r="124" spans="2:16" ht="15.75">
      <c r="B124" s="465" t="s">
        <v>195</v>
      </c>
      <c r="C124" s="461" t="s">
        <v>196</v>
      </c>
      <c r="D124" s="461" t="s">
        <v>197</v>
      </c>
      <c r="E124" s="461" t="s">
        <v>198</v>
      </c>
      <c r="F124" s="461" t="s">
        <v>199</v>
      </c>
      <c r="G124" s="461" t="s">
        <v>200</v>
      </c>
      <c r="H124" s="461" t="s">
        <v>201</v>
      </c>
      <c r="I124" s="467" t="s">
        <v>202</v>
      </c>
      <c r="J124" s="461" t="s">
        <v>203</v>
      </c>
      <c r="K124" s="461" t="s">
        <v>204</v>
      </c>
      <c r="L124" s="461" t="s">
        <v>205</v>
      </c>
      <c r="M124" s="461" t="s">
        <v>206</v>
      </c>
      <c r="N124" s="467" t="s">
        <v>207</v>
      </c>
      <c r="O124" s="456" t="s">
        <v>208</v>
      </c>
      <c r="P124" s="457"/>
    </row>
    <row r="125" spans="2:16" ht="16.5" thickBot="1">
      <c r="B125" s="466"/>
      <c r="C125" s="462"/>
      <c r="D125" s="462"/>
      <c r="E125" s="462"/>
      <c r="F125" s="462"/>
      <c r="G125" s="462"/>
      <c r="H125" s="462"/>
      <c r="I125" s="462"/>
      <c r="J125" s="462"/>
      <c r="K125" s="462"/>
      <c r="L125" s="462"/>
      <c r="M125" s="462"/>
      <c r="N125" s="462"/>
      <c r="O125" s="145" t="s">
        <v>209</v>
      </c>
      <c r="P125" s="30" t="s">
        <v>210</v>
      </c>
    </row>
    <row r="126" spans="2:16">
      <c r="B126" s="148" t="s">
        <v>211</v>
      </c>
      <c r="C126" s="146">
        <v>31</v>
      </c>
      <c r="D126" s="8">
        <v>28</v>
      </c>
      <c r="E126" s="8">
        <v>31</v>
      </c>
      <c r="F126" s="8">
        <v>25</v>
      </c>
      <c r="G126" s="8">
        <v>10</v>
      </c>
      <c r="H126" s="8">
        <v>0</v>
      </c>
      <c r="I126" s="168">
        <f>SUM(C126:G126)</f>
        <v>125</v>
      </c>
      <c r="J126" s="8">
        <v>5</v>
      </c>
      <c r="K126" s="8">
        <v>26</v>
      </c>
      <c r="L126" s="8">
        <v>30</v>
      </c>
      <c r="M126" s="8">
        <v>31</v>
      </c>
      <c r="N126" s="168">
        <f>SUM(J126:M126)</f>
        <v>92</v>
      </c>
      <c r="O126" s="167">
        <f>SUM(C126:H126,J126:M126)</f>
        <v>217</v>
      </c>
      <c r="P126" s="169">
        <f>I126+N126</f>
        <v>217</v>
      </c>
    </row>
    <row r="127" spans="2:16" ht="19.5">
      <c r="B127" s="149" t="s">
        <v>485</v>
      </c>
      <c r="C127" s="147">
        <v>2.1</v>
      </c>
      <c r="D127" s="10">
        <v>3.7</v>
      </c>
      <c r="E127" s="10">
        <v>6.7</v>
      </c>
      <c r="F127" s="10">
        <v>8</v>
      </c>
      <c r="G127" s="10">
        <v>12.7</v>
      </c>
      <c r="H127" s="10">
        <v>0</v>
      </c>
      <c r="I127" s="153">
        <f>(C126*C127+D126*D127+E126*E127+F126*F127+G126*G127)/I126</f>
        <v>5.6272000000000011</v>
      </c>
      <c r="J127" s="10">
        <v>12.4</v>
      </c>
      <c r="K127" s="95">
        <v>9.9</v>
      </c>
      <c r="L127" s="95">
        <v>6.4</v>
      </c>
      <c r="M127" s="95">
        <v>0.3</v>
      </c>
      <c r="N127" s="153">
        <f>(J126*J127+K126*K127+L126*L127+M126*M127)/N126</f>
        <v>5.6597826086956529</v>
      </c>
      <c r="O127" s="154">
        <f>(C127*C126+D127*D126+E127*E126+F127*F126+G127*G126+H127*H126+J127*J126+K127*K126+L127*L126+M127*M126)/O126</f>
        <v>5.6410138248847934</v>
      </c>
      <c r="P127" s="161">
        <f>(I127*I126+N127*N126)/P126</f>
        <v>5.6410138248847934</v>
      </c>
    </row>
    <row r="128" spans="2:16" ht="19.5">
      <c r="B128" s="149" t="s">
        <v>212</v>
      </c>
      <c r="C128" s="13">
        <f t="shared" ref="C128:H128" si="48">C126*(13-C127)</f>
        <v>337.90000000000003</v>
      </c>
      <c r="D128" s="12">
        <f t="shared" si="48"/>
        <v>260.40000000000003</v>
      </c>
      <c r="E128" s="12">
        <f t="shared" si="48"/>
        <v>195.29999999999998</v>
      </c>
      <c r="F128" s="12">
        <f t="shared" si="48"/>
        <v>125</v>
      </c>
      <c r="G128" s="12">
        <f t="shared" si="48"/>
        <v>3.0000000000000071</v>
      </c>
      <c r="H128" s="12">
        <f t="shared" si="48"/>
        <v>0</v>
      </c>
      <c r="I128" s="155">
        <f>SUM(C128:G128)</f>
        <v>921.6</v>
      </c>
      <c r="J128" s="12">
        <f>J126*(13-J127)</f>
        <v>2.9999999999999982</v>
      </c>
      <c r="K128" s="12">
        <f>K126*(13-K127)</f>
        <v>80.599999999999994</v>
      </c>
      <c r="L128" s="12">
        <f>L126*(13-L127)</f>
        <v>198</v>
      </c>
      <c r="M128" s="12">
        <f>M126*(13-M127)</f>
        <v>393.7</v>
      </c>
      <c r="N128" s="155">
        <f>SUM(J128:M128)</f>
        <v>675.3</v>
      </c>
      <c r="O128" s="156">
        <f>O126*(13-O127)</f>
        <v>1596.8999999999999</v>
      </c>
      <c r="P128" s="162">
        <f>P126*(13-P127)</f>
        <v>1596.8999999999999</v>
      </c>
    </row>
    <row r="129" spans="2:16" ht="19.5">
      <c r="B129" s="149" t="s">
        <v>213</v>
      </c>
      <c r="C129" s="13">
        <f t="shared" ref="C129:H129" si="49">C126*(17-C127)</f>
        <v>461.90000000000003</v>
      </c>
      <c r="D129" s="12">
        <f t="shared" si="49"/>
        <v>372.40000000000003</v>
      </c>
      <c r="E129" s="12">
        <f t="shared" si="49"/>
        <v>319.3</v>
      </c>
      <c r="F129" s="12">
        <f t="shared" si="49"/>
        <v>225</v>
      </c>
      <c r="G129" s="12">
        <f t="shared" si="49"/>
        <v>43.000000000000007</v>
      </c>
      <c r="H129" s="12">
        <f t="shared" si="49"/>
        <v>0</v>
      </c>
      <c r="I129" s="155">
        <f>SUM(C129:G129)</f>
        <v>1421.6000000000001</v>
      </c>
      <c r="J129" s="12">
        <f>J126*(17-J127)</f>
        <v>23</v>
      </c>
      <c r="K129" s="12">
        <f>K126*(17-K127)</f>
        <v>184.6</v>
      </c>
      <c r="L129" s="12">
        <f>L126*(17-L127)</f>
        <v>318</v>
      </c>
      <c r="M129" s="12">
        <f>M126*(17-M127)</f>
        <v>517.69999999999993</v>
      </c>
      <c r="N129" s="155">
        <f>SUM(J129:M129)</f>
        <v>1043.3</v>
      </c>
      <c r="O129" s="156">
        <f>O126*(17-O127)</f>
        <v>2464.8999999999996</v>
      </c>
      <c r="P129" s="162">
        <f>P126*(17-P127)</f>
        <v>2464.8999999999996</v>
      </c>
    </row>
    <row r="130" spans="2:16" ht="19.5">
      <c r="B130" s="149" t="s">
        <v>214</v>
      </c>
      <c r="C130" s="17">
        <f t="shared" ref="C130:H130" si="50">C126*(18-C127)</f>
        <v>492.90000000000003</v>
      </c>
      <c r="D130" s="16">
        <f t="shared" si="50"/>
        <v>400.40000000000003</v>
      </c>
      <c r="E130" s="16">
        <f t="shared" si="50"/>
        <v>350.3</v>
      </c>
      <c r="F130" s="16">
        <f t="shared" si="50"/>
        <v>250</v>
      </c>
      <c r="G130" s="16">
        <f t="shared" si="50"/>
        <v>53.000000000000007</v>
      </c>
      <c r="H130" s="16">
        <f t="shared" si="50"/>
        <v>0</v>
      </c>
      <c r="I130" s="155">
        <f>SUM(C130:G130)</f>
        <v>1546.6000000000001</v>
      </c>
      <c r="J130" s="16">
        <f>J126*(18-J127)</f>
        <v>28</v>
      </c>
      <c r="K130" s="16">
        <f>K126*(18-K127)</f>
        <v>210.6</v>
      </c>
      <c r="L130" s="16">
        <f>L126*(18-L127)</f>
        <v>348</v>
      </c>
      <c r="M130" s="16">
        <f>M126*(18-M127)</f>
        <v>548.69999999999993</v>
      </c>
      <c r="N130" s="155">
        <f>SUM(J130:M130)</f>
        <v>1135.3</v>
      </c>
      <c r="O130" s="157">
        <f>O126*(18-O127)</f>
        <v>2681.8999999999996</v>
      </c>
      <c r="P130" s="163">
        <f>P126*(18-P127)</f>
        <v>2681.8999999999996</v>
      </c>
    </row>
    <row r="131" spans="2:16" ht="20.25" thickBot="1">
      <c r="B131" s="350" t="s">
        <v>215</v>
      </c>
      <c r="C131" s="21">
        <f t="shared" ref="C131:H131" si="51">C126*(19-C127)</f>
        <v>523.9</v>
      </c>
      <c r="D131" s="20">
        <f t="shared" si="51"/>
        <v>428.40000000000003</v>
      </c>
      <c r="E131" s="20">
        <f t="shared" si="51"/>
        <v>381.3</v>
      </c>
      <c r="F131" s="20">
        <f t="shared" si="51"/>
        <v>275</v>
      </c>
      <c r="G131" s="20">
        <f t="shared" si="51"/>
        <v>63.000000000000007</v>
      </c>
      <c r="H131" s="20">
        <f t="shared" si="51"/>
        <v>0</v>
      </c>
      <c r="I131" s="164">
        <f>SUM(C131:G131)</f>
        <v>1671.6</v>
      </c>
      <c r="J131" s="20">
        <f>J126*(19-J127)</f>
        <v>33</v>
      </c>
      <c r="K131" s="20">
        <f>K126*(19-K127)</f>
        <v>236.6</v>
      </c>
      <c r="L131" s="20">
        <f>L126*(19-L127)</f>
        <v>378</v>
      </c>
      <c r="M131" s="20">
        <f>M126*(19-M127)</f>
        <v>579.69999999999993</v>
      </c>
      <c r="N131" s="164">
        <f>SUM(J131:M131)</f>
        <v>1227.3</v>
      </c>
      <c r="O131" s="165">
        <f>O126*(19-O127)</f>
        <v>2898.8999999999996</v>
      </c>
      <c r="P131" s="166">
        <f>P126*(19-P127)</f>
        <v>2898.8999999999996</v>
      </c>
    </row>
    <row r="132" spans="2:16" ht="15.75" thickBot="1"/>
    <row r="133" spans="2:16" ht="24" thickBot="1">
      <c r="B133" s="473" t="s">
        <v>291</v>
      </c>
      <c r="C133" s="474"/>
      <c r="D133" s="474"/>
      <c r="E133" s="474"/>
      <c r="F133" s="474"/>
      <c r="G133" s="474"/>
      <c r="H133" s="474"/>
      <c r="I133" s="474"/>
      <c r="J133" s="474"/>
      <c r="K133" s="474"/>
      <c r="L133" s="470" t="s">
        <v>230</v>
      </c>
      <c r="M133" s="471"/>
      <c r="N133" s="471"/>
      <c r="O133" s="471"/>
      <c r="P133" s="472"/>
    </row>
    <row r="134" spans="2:16" ht="15.75">
      <c r="B134" s="465" t="s">
        <v>195</v>
      </c>
      <c r="C134" s="461" t="s">
        <v>196</v>
      </c>
      <c r="D134" s="461" t="s">
        <v>197</v>
      </c>
      <c r="E134" s="461" t="s">
        <v>198</v>
      </c>
      <c r="F134" s="461" t="s">
        <v>199</v>
      </c>
      <c r="G134" s="461" t="s">
        <v>200</v>
      </c>
      <c r="H134" s="461" t="s">
        <v>201</v>
      </c>
      <c r="I134" s="467" t="s">
        <v>202</v>
      </c>
      <c r="J134" s="461" t="s">
        <v>203</v>
      </c>
      <c r="K134" s="461" t="s">
        <v>204</v>
      </c>
      <c r="L134" s="461" t="s">
        <v>205</v>
      </c>
      <c r="M134" s="461" t="s">
        <v>206</v>
      </c>
      <c r="N134" s="467" t="s">
        <v>207</v>
      </c>
      <c r="O134" s="456" t="s">
        <v>208</v>
      </c>
      <c r="P134" s="457"/>
    </row>
    <row r="135" spans="2:16" ht="16.5" thickBot="1">
      <c r="B135" s="466"/>
      <c r="C135" s="462"/>
      <c r="D135" s="462"/>
      <c r="E135" s="462"/>
      <c r="F135" s="462"/>
      <c r="G135" s="462"/>
      <c r="H135" s="462"/>
      <c r="I135" s="462"/>
      <c r="J135" s="462"/>
      <c r="K135" s="462"/>
      <c r="L135" s="462"/>
      <c r="M135" s="462"/>
      <c r="N135" s="462"/>
      <c r="O135" s="145" t="s">
        <v>209</v>
      </c>
      <c r="P135" s="30" t="s">
        <v>210</v>
      </c>
    </row>
    <row r="136" spans="2:16">
      <c r="B136" s="148" t="s">
        <v>211</v>
      </c>
      <c r="C136" s="146">
        <v>31</v>
      </c>
      <c r="D136" s="8">
        <v>28</v>
      </c>
      <c r="E136" s="8">
        <v>31</v>
      </c>
      <c r="F136" s="8">
        <v>15</v>
      </c>
      <c r="G136" s="8">
        <v>16</v>
      </c>
      <c r="H136" s="8">
        <v>5</v>
      </c>
      <c r="I136" s="168">
        <f>SUM(C136:G136)</f>
        <v>121</v>
      </c>
      <c r="J136" s="8">
        <v>10</v>
      </c>
      <c r="K136" s="8">
        <v>26</v>
      </c>
      <c r="L136" s="8">
        <v>30</v>
      </c>
      <c r="M136" s="8">
        <v>31</v>
      </c>
      <c r="N136" s="168">
        <f>SUM(J136:M136)</f>
        <v>97</v>
      </c>
      <c r="O136" s="167">
        <f>SUM(C136:H136,J136:M136)</f>
        <v>223</v>
      </c>
      <c r="P136" s="169">
        <f>I136+N136</f>
        <v>218</v>
      </c>
    </row>
    <row r="137" spans="2:16" ht="19.5">
      <c r="B137" s="149" t="s">
        <v>485</v>
      </c>
      <c r="C137" s="147">
        <v>0.7</v>
      </c>
      <c r="D137" s="10">
        <v>0.1</v>
      </c>
      <c r="E137" s="10">
        <v>0.6</v>
      </c>
      <c r="F137" s="10">
        <v>5.4</v>
      </c>
      <c r="G137" s="10">
        <v>11.7</v>
      </c>
      <c r="H137" s="10">
        <v>12</v>
      </c>
      <c r="I137" s="153">
        <f>(C136*C137+D136*D137+E136*E137+F136*F137+G136*G137)/I136</f>
        <v>2.5727272727272723</v>
      </c>
      <c r="J137" s="10">
        <v>10</v>
      </c>
      <c r="K137" s="95">
        <v>9.9</v>
      </c>
      <c r="L137" s="95">
        <v>5.8</v>
      </c>
      <c r="M137" s="95">
        <v>2.9</v>
      </c>
      <c r="N137" s="153">
        <f>(J136*J137+K136*K137+L136*L137+M136*M137)/N136</f>
        <v>6.4051546391752581</v>
      </c>
      <c r="O137" s="154">
        <f>(C137*C136+D137*D136+E137*E136+F137*F136+G137*G136+H137*H136+J137*J136+K137*K136+L137*L136+M137*M136)/O136</f>
        <v>4.4511210762331839</v>
      </c>
      <c r="P137" s="161">
        <f>(I137*I136+N137*N136)/P136</f>
        <v>4.2779816513761473</v>
      </c>
    </row>
    <row r="138" spans="2:16" ht="19.5">
      <c r="B138" s="149" t="s">
        <v>212</v>
      </c>
      <c r="C138" s="13">
        <f t="shared" ref="C138:H138" si="52">C136*(13-C137)</f>
        <v>381.3</v>
      </c>
      <c r="D138" s="12">
        <f t="shared" si="52"/>
        <v>361.2</v>
      </c>
      <c r="E138" s="12">
        <f t="shared" si="52"/>
        <v>384.40000000000003</v>
      </c>
      <c r="F138" s="12">
        <f t="shared" si="52"/>
        <v>114</v>
      </c>
      <c r="G138" s="12">
        <f t="shared" si="52"/>
        <v>20.800000000000011</v>
      </c>
      <c r="H138" s="12">
        <f t="shared" si="52"/>
        <v>5</v>
      </c>
      <c r="I138" s="155">
        <f>SUM(C138:G138)</f>
        <v>1261.7</v>
      </c>
      <c r="J138" s="12">
        <f>J136*(13-J137)</f>
        <v>30</v>
      </c>
      <c r="K138" s="12">
        <f>K136*(13-K137)</f>
        <v>80.599999999999994</v>
      </c>
      <c r="L138" s="12">
        <f>L136*(13-L137)</f>
        <v>216</v>
      </c>
      <c r="M138" s="12">
        <f>M136*(13-M137)</f>
        <v>313.09999999999997</v>
      </c>
      <c r="N138" s="155">
        <f>SUM(J138:M138)</f>
        <v>639.70000000000005</v>
      </c>
      <c r="O138" s="156">
        <f>O136*(13-O137)</f>
        <v>1906.4</v>
      </c>
      <c r="P138" s="162">
        <f>P136*(13-P137)</f>
        <v>1901.3999999999996</v>
      </c>
    </row>
    <row r="139" spans="2:16" ht="19.5">
      <c r="B139" s="149" t="s">
        <v>213</v>
      </c>
      <c r="C139" s="13">
        <f t="shared" ref="C139:H139" si="53">C136*(17-C137)</f>
        <v>505.3</v>
      </c>
      <c r="D139" s="12">
        <f t="shared" si="53"/>
        <v>473.19999999999993</v>
      </c>
      <c r="E139" s="12">
        <f t="shared" si="53"/>
        <v>508.4</v>
      </c>
      <c r="F139" s="12">
        <f t="shared" si="53"/>
        <v>174</v>
      </c>
      <c r="G139" s="12">
        <f t="shared" si="53"/>
        <v>84.800000000000011</v>
      </c>
      <c r="H139" s="12">
        <f t="shared" si="53"/>
        <v>25</v>
      </c>
      <c r="I139" s="155">
        <f>SUM(C139:G139)</f>
        <v>1745.7</v>
      </c>
      <c r="J139" s="12">
        <f>J136*(17-J137)</f>
        <v>70</v>
      </c>
      <c r="K139" s="12">
        <f>K136*(17-K137)</f>
        <v>184.6</v>
      </c>
      <c r="L139" s="12">
        <f>L136*(17-L137)</f>
        <v>336</v>
      </c>
      <c r="M139" s="12">
        <f>M136*(17-M137)</f>
        <v>437.09999999999997</v>
      </c>
      <c r="N139" s="155">
        <f>SUM(J139:M139)</f>
        <v>1027.7</v>
      </c>
      <c r="O139" s="156">
        <f>O136*(17-O137)</f>
        <v>2798.4</v>
      </c>
      <c r="P139" s="162">
        <f>P136*(17-P137)</f>
        <v>2773.3999999999996</v>
      </c>
    </row>
    <row r="140" spans="2:16" ht="19.5">
      <c r="B140" s="149" t="s">
        <v>214</v>
      </c>
      <c r="C140" s="17">
        <f t="shared" ref="C140:H140" si="54">C136*(18-C137)</f>
        <v>536.30000000000007</v>
      </c>
      <c r="D140" s="16">
        <f t="shared" si="54"/>
        <v>501.19999999999993</v>
      </c>
      <c r="E140" s="16">
        <f t="shared" si="54"/>
        <v>539.4</v>
      </c>
      <c r="F140" s="16">
        <f t="shared" si="54"/>
        <v>189</v>
      </c>
      <c r="G140" s="16">
        <f t="shared" si="54"/>
        <v>100.80000000000001</v>
      </c>
      <c r="H140" s="16">
        <f t="shared" si="54"/>
        <v>30</v>
      </c>
      <c r="I140" s="155">
        <f>SUM(C140:G140)</f>
        <v>1866.7</v>
      </c>
      <c r="J140" s="16">
        <f>J136*(18-J137)</f>
        <v>80</v>
      </c>
      <c r="K140" s="16">
        <f>K136*(18-K137)</f>
        <v>210.6</v>
      </c>
      <c r="L140" s="16">
        <f>L136*(18-L137)</f>
        <v>366</v>
      </c>
      <c r="M140" s="16">
        <f>M136*(18-M137)</f>
        <v>468.09999999999997</v>
      </c>
      <c r="N140" s="155">
        <f>SUM(J140:M140)</f>
        <v>1124.7</v>
      </c>
      <c r="O140" s="157">
        <f>O136*(18-O137)</f>
        <v>3021.4</v>
      </c>
      <c r="P140" s="163">
        <f>P136*(18-P137)</f>
        <v>2991.3999999999996</v>
      </c>
    </row>
    <row r="141" spans="2:16" ht="20.25" thickBot="1">
      <c r="B141" s="350" t="s">
        <v>215</v>
      </c>
      <c r="C141" s="21">
        <f t="shared" ref="C141:H141" si="55">C136*(19-C137)</f>
        <v>567.30000000000007</v>
      </c>
      <c r="D141" s="20">
        <f t="shared" si="55"/>
        <v>529.19999999999993</v>
      </c>
      <c r="E141" s="20">
        <f t="shared" si="55"/>
        <v>570.4</v>
      </c>
      <c r="F141" s="20">
        <f t="shared" si="55"/>
        <v>204</v>
      </c>
      <c r="G141" s="20">
        <f t="shared" si="55"/>
        <v>116.80000000000001</v>
      </c>
      <c r="H141" s="20">
        <f t="shared" si="55"/>
        <v>35</v>
      </c>
      <c r="I141" s="164">
        <f>SUM(C141:G141)</f>
        <v>1987.7</v>
      </c>
      <c r="J141" s="20">
        <f>J136*(19-J137)</f>
        <v>90</v>
      </c>
      <c r="K141" s="20">
        <f>K136*(19-K137)</f>
        <v>236.6</v>
      </c>
      <c r="L141" s="20">
        <f>L136*(19-L137)</f>
        <v>396</v>
      </c>
      <c r="M141" s="20">
        <f>M136*(19-M137)</f>
        <v>499.1</v>
      </c>
      <c r="N141" s="164">
        <f>SUM(J141:M141)</f>
        <v>1221.7</v>
      </c>
      <c r="O141" s="165">
        <f>O136*(19-O137)</f>
        <v>3244.4</v>
      </c>
      <c r="P141" s="166">
        <f>P136*(19-P137)</f>
        <v>3209.3999999999996</v>
      </c>
    </row>
    <row r="142" spans="2:16" ht="15.75" thickBot="1">
      <c r="B142" s="1"/>
      <c r="C142" s="1"/>
      <c r="D142" s="2"/>
      <c r="E142" s="2"/>
      <c r="F142" s="2"/>
      <c r="G142" s="1"/>
      <c r="H142" s="3"/>
      <c r="I142" s="2"/>
      <c r="J142" s="3"/>
      <c r="K142" s="2"/>
      <c r="L142" s="2"/>
      <c r="M142" s="1"/>
      <c r="N142" s="2"/>
      <c r="O142" s="1"/>
    </row>
    <row r="143" spans="2:16" ht="24" thickBot="1">
      <c r="B143" s="473" t="s">
        <v>291</v>
      </c>
      <c r="C143" s="474"/>
      <c r="D143" s="474"/>
      <c r="E143" s="474"/>
      <c r="F143" s="474"/>
      <c r="G143" s="474"/>
      <c r="H143" s="474"/>
      <c r="I143" s="474"/>
      <c r="J143" s="474"/>
      <c r="K143" s="474"/>
      <c r="L143" s="470" t="s">
        <v>231</v>
      </c>
      <c r="M143" s="471"/>
      <c r="N143" s="471"/>
      <c r="O143" s="471"/>
      <c r="P143" s="472"/>
    </row>
    <row r="144" spans="2:16" ht="15.75">
      <c r="B144" s="465" t="s">
        <v>195</v>
      </c>
      <c r="C144" s="461" t="s">
        <v>196</v>
      </c>
      <c r="D144" s="461" t="s">
        <v>197</v>
      </c>
      <c r="E144" s="461" t="s">
        <v>198</v>
      </c>
      <c r="F144" s="461" t="s">
        <v>199</v>
      </c>
      <c r="G144" s="461" t="s">
        <v>200</v>
      </c>
      <c r="H144" s="461" t="s">
        <v>201</v>
      </c>
      <c r="I144" s="467" t="s">
        <v>202</v>
      </c>
      <c r="J144" s="461" t="s">
        <v>203</v>
      </c>
      <c r="K144" s="461" t="s">
        <v>204</v>
      </c>
      <c r="L144" s="461" t="s">
        <v>205</v>
      </c>
      <c r="M144" s="461" t="s">
        <v>206</v>
      </c>
      <c r="N144" s="467" t="s">
        <v>207</v>
      </c>
      <c r="O144" s="456" t="s">
        <v>208</v>
      </c>
      <c r="P144" s="457"/>
    </row>
    <row r="145" spans="2:16" ht="16.5" thickBot="1">
      <c r="B145" s="466"/>
      <c r="C145" s="462"/>
      <c r="D145" s="462"/>
      <c r="E145" s="462"/>
      <c r="F145" s="462"/>
      <c r="G145" s="462"/>
      <c r="H145" s="462"/>
      <c r="I145" s="462"/>
      <c r="J145" s="462"/>
      <c r="K145" s="462"/>
      <c r="L145" s="462"/>
      <c r="M145" s="462"/>
      <c r="N145" s="462"/>
      <c r="O145" s="145" t="s">
        <v>209</v>
      </c>
      <c r="P145" s="30" t="s">
        <v>210</v>
      </c>
    </row>
    <row r="146" spans="2:16">
      <c r="B146" s="148" t="s">
        <v>211</v>
      </c>
      <c r="C146" s="146">
        <v>31</v>
      </c>
      <c r="D146" s="8">
        <v>28</v>
      </c>
      <c r="E146" s="8">
        <v>31</v>
      </c>
      <c r="F146" s="8">
        <v>20</v>
      </c>
      <c r="G146" s="8">
        <v>10</v>
      </c>
      <c r="H146" s="8">
        <v>0</v>
      </c>
      <c r="I146" s="168">
        <f>SUM(C146:G146)</f>
        <v>120</v>
      </c>
      <c r="J146" s="8">
        <v>6</v>
      </c>
      <c r="K146" s="8">
        <v>17</v>
      </c>
      <c r="L146" s="8">
        <v>29</v>
      </c>
      <c r="M146" s="8">
        <v>31</v>
      </c>
      <c r="N146" s="168">
        <f>SUM(J146:M146)</f>
        <v>83</v>
      </c>
      <c r="O146" s="167">
        <f>SUM(C146:H146,J146:M146)</f>
        <v>203</v>
      </c>
      <c r="P146" s="169">
        <f>I146+N146</f>
        <v>203</v>
      </c>
    </row>
    <row r="147" spans="2:16" ht="19.5">
      <c r="B147" s="149" t="s">
        <v>485</v>
      </c>
      <c r="C147" s="147">
        <v>2</v>
      </c>
      <c r="D147" s="10">
        <v>4</v>
      </c>
      <c r="E147" s="10">
        <v>7.9</v>
      </c>
      <c r="F147" s="10">
        <v>10.3</v>
      </c>
      <c r="G147" s="10">
        <v>10.5</v>
      </c>
      <c r="H147" s="10">
        <v>0</v>
      </c>
      <c r="I147" s="153">
        <f>(C146*C147+D146*D147+E146*E147+F146*F147+G146*G147)/I146</f>
        <v>6.0824999999999996</v>
      </c>
      <c r="J147" s="10">
        <v>15.743333333333332</v>
      </c>
      <c r="K147" s="95">
        <v>11.548387096774194</v>
      </c>
      <c r="L147" s="95">
        <v>8.08</v>
      </c>
      <c r="M147" s="95">
        <v>3.7225806451612895</v>
      </c>
      <c r="N147" s="153">
        <f>(J146*J147+K146*K147+L146*L147+M146*M147)/N146</f>
        <v>7.7168985619898951</v>
      </c>
      <c r="O147" s="154">
        <f>(C147*C146+D147*D146+E147*E146+F147*F146+G147*G146+H147*H146+J147*J146+K147*K146+L147*L146+M147*M146)/O146</f>
        <v>6.750751628793898</v>
      </c>
      <c r="P147" s="161">
        <f>(I147*I146+N147*N146)/P146</f>
        <v>6.750751628793898</v>
      </c>
    </row>
    <row r="148" spans="2:16" ht="19.5">
      <c r="B148" s="149" t="s">
        <v>212</v>
      </c>
      <c r="C148" s="13">
        <f t="shared" ref="C148:H148" si="56">C146*(13-C147)</f>
        <v>341</v>
      </c>
      <c r="D148" s="12">
        <f t="shared" si="56"/>
        <v>252</v>
      </c>
      <c r="E148" s="12">
        <f t="shared" si="56"/>
        <v>158.1</v>
      </c>
      <c r="F148" s="12">
        <f t="shared" si="56"/>
        <v>53.999999999999986</v>
      </c>
      <c r="G148" s="12">
        <f t="shared" si="56"/>
        <v>25</v>
      </c>
      <c r="H148" s="12">
        <f t="shared" si="56"/>
        <v>0</v>
      </c>
      <c r="I148" s="155">
        <f>SUM(C148:G148)</f>
        <v>830.1</v>
      </c>
      <c r="J148" s="12">
        <f>J146*(13-J147)</f>
        <v>-16.459999999999994</v>
      </c>
      <c r="K148" s="12">
        <f>K146*(13-K147)</f>
        <v>24.677419354838705</v>
      </c>
      <c r="L148" s="12">
        <f>L146*(13-L147)</f>
        <v>142.68</v>
      </c>
      <c r="M148" s="12">
        <f>M146*(13-M147)</f>
        <v>287.60000000000002</v>
      </c>
      <c r="N148" s="155">
        <f>SUM(J148:M148)</f>
        <v>438.49741935483871</v>
      </c>
      <c r="O148" s="156">
        <f>O146*(13-O147)</f>
        <v>1268.5974193548386</v>
      </c>
      <c r="P148" s="162">
        <f>P146*(13-P147)</f>
        <v>1268.5974193548386</v>
      </c>
    </row>
    <row r="149" spans="2:16" ht="19.5">
      <c r="B149" s="149" t="s">
        <v>213</v>
      </c>
      <c r="C149" s="13">
        <f t="shared" ref="C149:H149" si="57">C146*(17-C147)</f>
        <v>465</v>
      </c>
      <c r="D149" s="12">
        <f t="shared" si="57"/>
        <v>364</v>
      </c>
      <c r="E149" s="12">
        <f t="shared" si="57"/>
        <v>282.09999999999997</v>
      </c>
      <c r="F149" s="12">
        <f t="shared" si="57"/>
        <v>134</v>
      </c>
      <c r="G149" s="12">
        <f t="shared" si="57"/>
        <v>65</v>
      </c>
      <c r="H149" s="12">
        <f t="shared" si="57"/>
        <v>0</v>
      </c>
      <c r="I149" s="155">
        <f>SUM(C149:G149)</f>
        <v>1310.0999999999999</v>
      </c>
      <c r="J149" s="12">
        <f>J146*(17-J147)</f>
        <v>7.5400000000000063</v>
      </c>
      <c r="K149" s="12">
        <f>K146*(17-K147)</f>
        <v>92.677419354838705</v>
      </c>
      <c r="L149" s="12">
        <f>L146*(17-L147)</f>
        <v>258.68</v>
      </c>
      <c r="M149" s="12">
        <f>M146*(17-M147)</f>
        <v>411.6</v>
      </c>
      <c r="N149" s="155">
        <f>SUM(J149:M149)</f>
        <v>770.49741935483871</v>
      </c>
      <c r="O149" s="156">
        <f>O146*(17-O147)</f>
        <v>2080.5974193548386</v>
      </c>
      <c r="P149" s="162">
        <f>P146*(17-P147)</f>
        <v>2080.5974193548386</v>
      </c>
    </row>
    <row r="150" spans="2:16" ht="19.5">
      <c r="B150" s="149" t="s">
        <v>214</v>
      </c>
      <c r="C150" s="17">
        <f t="shared" ref="C150:H150" si="58">C146*(18-C147)</f>
        <v>496</v>
      </c>
      <c r="D150" s="16">
        <f t="shared" si="58"/>
        <v>392</v>
      </c>
      <c r="E150" s="16">
        <f t="shared" si="58"/>
        <v>313.09999999999997</v>
      </c>
      <c r="F150" s="16">
        <f t="shared" si="58"/>
        <v>154</v>
      </c>
      <c r="G150" s="16">
        <f t="shared" si="58"/>
        <v>75</v>
      </c>
      <c r="H150" s="16">
        <f t="shared" si="58"/>
        <v>0</v>
      </c>
      <c r="I150" s="155">
        <f>SUM(C150:G150)</f>
        <v>1430.1</v>
      </c>
      <c r="J150" s="16">
        <f>J146*(18-J147)</f>
        <v>13.540000000000006</v>
      </c>
      <c r="K150" s="16">
        <f>K146*(18-K147)</f>
        <v>109.6774193548387</v>
      </c>
      <c r="L150" s="16">
        <f>L146*(18-L147)</f>
        <v>287.68</v>
      </c>
      <c r="M150" s="16">
        <f>M146*(18-M147)</f>
        <v>442.6</v>
      </c>
      <c r="N150" s="155">
        <f>SUM(J150:M150)</f>
        <v>853.49741935483871</v>
      </c>
      <c r="O150" s="157">
        <f>O146*(18-O147)</f>
        <v>2283.5974193548386</v>
      </c>
      <c r="P150" s="163">
        <f>P146*(18-P147)</f>
        <v>2283.5974193548386</v>
      </c>
    </row>
    <row r="151" spans="2:16" ht="20.25" thickBot="1">
      <c r="B151" s="350" t="s">
        <v>215</v>
      </c>
      <c r="C151" s="21">
        <f t="shared" ref="C151:H151" si="59">C146*(19-C147)</f>
        <v>527</v>
      </c>
      <c r="D151" s="20">
        <f t="shared" si="59"/>
        <v>420</v>
      </c>
      <c r="E151" s="20">
        <f t="shared" si="59"/>
        <v>344.09999999999997</v>
      </c>
      <c r="F151" s="20">
        <f t="shared" si="59"/>
        <v>174</v>
      </c>
      <c r="G151" s="20">
        <f t="shared" si="59"/>
        <v>85</v>
      </c>
      <c r="H151" s="20">
        <f t="shared" si="59"/>
        <v>0</v>
      </c>
      <c r="I151" s="164">
        <f>SUM(C151:G151)</f>
        <v>1550.1</v>
      </c>
      <c r="J151" s="20">
        <f>J146*(19-J147)</f>
        <v>19.540000000000006</v>
      </c>
      <c r="K151" s="20">
        <f>K146*(19-K147)</f>
        <v>126.6774193548387</v>
      </c>
      <c r="L151" s="20">
        <f>L146*(19-L147)</f>
        <v>316.68</v>
      </c>
      <c r="M151" s="20">
        <f>M146*(19-M147)</f>
        <v>473.6</v>
      </c>
      <c r="N151" s="164">
        <f>SUM(J151:M151)</f>
        <v>936.49741935483871</v>
      </c>
      <c r="O151" s="165">
        <f>O146*(19-O147)</f>
        <v>2486.5974193548386</v>
      </c>
      <c r="P151" s="166">
        <f>P146*(19-P147)</f>
        <v>2486.5974193548386</v>
      </c>
    </row>
    <row r="152" spans="2:16" ht="15.75" thickBot="1">
      <c r="B152" s="24"/>
      <c r="C152" s="25"/>
      <c r="D152" s="25"/>
      <c r="E152" s="25"/>
      <c r="F152" s="25"/>
      <c r="G152" s="25"/>
      <c r="H152" s="25"/>
      <c r="I152" s="26"/>
      <c r="J152" s="25"/>
      <c r="K152" s="25"/>
      <c r="L152" s="25"/>
      <c r="M152" s="25"/>
      <c r="N152" s="26"/>
      <c r="O152" s="27"/>
      <c r="P152" s="27"/>
    </row>
    <row r="153" spans="2:16" ht="24" thickBot="1">
      <c r="B153" s="473" t="s">
        <v>291</v>
      </c>
      <c r="C153" s="474"/>
      <c r="D153" s="474"/>
      <c r="E153" s="474"/>
      <c r="F153" s="474"/>
      <c r="G153" s="474"/>
      <c r="H153" s="474"/>
      <c r="I153" s="474"/>
      <c r="J153" s="474"/>
      <c r="K153" s="474"/>
      <c r="L153" s="470" t="s">
        <v>145</v>
      </c>
      <c r="M153" s="471"/>
      <c r="N153" s="471"/>
      <c r="O153" s="471"/>
      <c r="P153" s="472"/>
    </row>
    <row r="154" spans="2:16" ht="15.75">
      <c r="B154" s="465" t="s">
        <v>195</v>
      </c>
      <c r="C154" s="461" t="s">
        <v>196</v>
      </c>
      <c r="D154" s="461" t="s">
        <v>197</v>
      </c>
      <c r="E154" s="461" t="s">
        <v>198</v>
      </c>
      <c r="F154" s="461" t="s">
        <v>199</v>
      </c>
      <c r="G154" s="461" t="s">
        <v>200</v>
      </c>
      <c r="H154" s="461" t="s">
        <v>201</v>
      </c>
      <c r="I154" s="467" t="s">
        <v>202</v>
      </c>
      <c r="J154" s="461" t="s">
        <v>203</v>
      </c>
      <c r="K154" s="461" t="s">
        <v>204</v>
      </c>
      <c r="L154" s="461" t="s">
        <v>205</v>
      </c>
      <c r="M154" s="461" t="s">
        <v>206</v>
      </c>
      <c r="N154" s="467" t="s">
        <v>207</v>
      </c>
      <c r="O154" s="456" t="s">
        <v>208</v>
      </c>
      <c r="P154" s="457"/>
    </row>
    <row r="155" spans="2:16" ht="16.5" thickBot="1">
      <c r="B155" s="466"/>
      <c r="C155" s="462"/>
      <c r="D155" s="462"/>
      <c r="E155" s="462"/>
      <c r="F155" s="462"/>
      <c r="G155" s="462"/>
      <c r="H155" s="462"/>
      <c r="I155" s="462"/>
      <c r="J155" s="462"/>
      <c r="K155" s="462"/>
      <c r="L155" s="462"/>
      <c r="M155" s="462"/>
      <c r="N155" s="462"/>
      <c r="O155" s="145" t="s">
        <v>209</v>
      </c>
      <c r="P155" s="30" t="s">
        <v>210</v>
      </c>
    </row>
    <row r="156" spans="2:16">
      <c r="B156" s="148" t="s">
        <v>211</v>
      </c>
      <c r="C156" s="146">
        <v>30</v>
      </c>
      <c r="D156" s="8">
        <v>31</v>
      </c>
      <c r="E156" s="8">
        <v>31</v>
      </c>
      <c r="F156" s="8">
        <v>24</v>
      </c>
      <c r="G156" s="8">
        <v>10</v>
      </c>
      <c r="H156" s="8">
        <v>5</v>
      </c>
      <c r="I156" s="168">
        <f>SUM(C156:G156)</f>
        <v>126</v>
      </c>
      <c r="J156" s="8"/>
      <c r="K156" s="8"/>
      <c r="L156" s="8"/>
      <c r="M156" s="8"/>
      <c r="N156" s="168">
        <f>SUM(J156:M156)</f>
        <v>0</v>
      </c>
      <c r="O156" s="167">
        <f>SUM(C156:H156,J156:M156)</f>
        <v>131</v>
      </c>
      <c r="P156" s="169">
        <f>I156+N156</f>
        <v>126</v>
      </c>
    </row>
    <row r="157" spans="2:16" ht="19.5">
      <c r="B157" s="149" t="s">
        <v>485</v>
      </c>
      <c r="C157" s="147">
        <v>2.7322580645161287</v>
      </c>
      <c r="D157" s="10">
        <v>2.1821428571428574</v>
      </c>
      <c r="E157" s="10">
        <v>5.9838709677419368</v>
      </c>
      <c r="F157" s="10">
        <v>9.6766666666666659</v>
      </c>
      <c r="G157" s="10">
        <v>14.377419354838709</v>
      </c>
      <c r="H157" s="10">
        <v>17.79333333333334</v>
      </c>
      <c r="I157" s="153">
        <f>(C156*C157+D156*D157+E156*E157+F156*F157+G156*G157)/I156</f>
        <v>5.6438759052007903</v>
      </c>
      <c r="J157" s="10"/>
      <c r="K157" s="95"/>
      <c r="L157" s="95"/>
      <c r="M157" s="95"/>
      <c r="N157" s="153"/>
      <c r="O157" s="154">
        <f>(C157*C156+D157*D156+E157*E156+F157*F156+G157*G156+H157*H156+J157*J156+K157*K156+L157*L156+M157*M156)/O156</f>
        <v>6.1075956543661549</v>
      </c>
      <c r="P157" s="161">
        <f>(I157*I156+N157*N156)/P156</f>
        <v>5.6438759052007903</v>
      </c>
    </row>
    <row r="158" spans="2:16" ht="19.5">
      <c r="B158" s="149" t="s">
        <v>212</v>
      </c>
      <c r="C158" s="13">
        <f t="shared" ref="C158:H158" si="60">C156*(13-C157)</f>
        <v>308.0322580645161</v>
      </c>
      <c r="D158" s="12">
        <f t="shared" si="60"/>
        <v>335.35357142857146</v>
      </c>
      <c r="E158" s="12">
        <f t="shared" si="60"/>
        <v>217.49999999999997</v>
      </c>
      <c r="F158" s="12">
        <f t="shared" si="60"/>
        <v>79.760000000000019</v>
      </c>
      <c r="G158" s="12">
        <f t="shared" si="60"/>
        <v>-13.774193548387093</v>
      </c>
      <c r="H158" s="12">
        <f t="shared" si="60"/>
        <v>-23.966666666666701</v>
      </c>
      <c r="I158" s="155">
        <f>SUM(C158:G158)</f>
        <v>926.87163594470053</v>
      </c>
      <c r="J158" s="12">
        <f>J156*(13-J157)</f>
        <v>0</v>
      </c>
      <c r="K158" s="12">
        <f>K156*(13-K157)</f>
        <v>0</v>
      </c>
      <c r="L158" s="12">
        <f>L156*(13-L157)</f>
        <v>0</v>
      </c>
      <c r="M158" s="12">
        <f>M156*(13-M157)</f>
        <v>0</v>
      </c>
      <c r="N158" s="155">
        <f>SUM(J158:M158)</f>
        <v>0</v>
      </c>
      <c r="O158" s="156">
        <f>O156*(13-O157)</f>
        <v>902.90496927803372</v>
      </c>
      <c r="P158" s="162">
        <f>P156*(13-P157)</f>
        <v>926.87163594470042</v>
      </c>
    </row>
    <row r="159" spans="2:16" ht="19.5">
      <c r="B159" s="149" t="s">
        <v>213</v>
      </c>
      <c r="C159" s="13">
        <f t="shared" ref="C159:H159" si="61">C156*(17-C157)</f>
        <v>428.0322580645161</v>
      </c>
      <c r="D159" s="12">
        <f t="shared" si="61"/>
        <v>459.35357142857146</v>
      </c>
      <c r="E159" s="12">
        <f t="shared" si="61"/>
        <v>341.5</v>
      </c>
      <c r="F159" s="12">
        <f t="shared" si="61"/>
        <v>175.76000000000002</v>
      </c>
      <c r="G159" s="12">
        <f t="shared" si="61"/>
        <v>26.225806451612907</v>
      </c>
      <c r="H159" s="12">
        <f t="shared" si="61"/>
        <v>-3.9666666666667005</v>
      </c>
      <c r="I159" s="155">
        <f>SUM(C159:G159)</f>
        <v>1430.8716359447005</v>
      </c>
      <c r="J159" s="12">
        <f>J156*(17-J157)</f>
        <v>0</v>
      </c>
      <c r="K159" s="12">
        <f>K156*(17-K157)</f>
        <v>0</v>
      </c>
      <c r="L159" s="12">
        <f>L156*(17-L157)</f>
        <v>0</v>
      </c>
      <c r="M159" s="12">
        <f>M156*(17-M157)</f>
        <v>0</v>
      </c>
      <c r="N159" s="155">
        <f>SUM(J159:M159)</f>
        <v>0</v>
      </c>
      <c r="O159" s="156">
        <f>O156*(17-O157)</f>
        <v>1426.9049692780338</v>
      </c>
      <c r="P159" s="162">
        <f>P156*(17-P157)</f>
        <v>1430.8716359447005</v>
      </c>
    </row>
    <row r="160" spans="2:16" ht="19.5">
      <c r="B160" s="149" t="s">
        <v>214</v>
      </c>
      <c r="C160" s="17">
        <f t="shared" ref="C160:H160" si="62">C156*(18-C157)</f>
        <v>458.0322580645161</v>
      </c>
      <c r="D160" s="16">
        <f t="shared" si="62"/>
        <v>490.35357142857146</v>
      </c>
      <c r="E160" s="16">
        <f t="shared" si="62"/>
        <v>372.5</v>
      </c>
      <c r="F160" s="16">
        <f t="shared" si="62"/>
        <v>199.76000000000002</v>
      </c>
      <c r="G160" s="16">
        <f t="shared" si="62"/>
        <v>36.225806451612911</v>
      </c>
      <c r="H160" s="16">
        <f t="shared" si="62"/>
        <v>1.0333333333332995</v>
      </c>
      <c r="I160" s="155">
        <f>SUM(C160:G160)</f>
        <v>1556.8716359447005</v>
      </c>
      <c r="J160" s="16">
        <f>J156*(18-J157)</f>
        <v>0</v>
      </c>
      <c r="K160" s="16">
        <f>K156*(18-K157)</f>
        <v>0</v>
      </c>
      <c r="L160" s="16">
        <f>L156*(18-L157)</f>
        <v>0</v>
      </c>
      <c r="M160" s="16">
        <f>M156*(18-M157)</f>
        <v>0</v>
      </c>
      <c r="N160" s="155">
        <f>SUM(J160:M160)</f>
        <v>0</v>
      </c>
      <c r="O160" s="157">
        <f>O156*(18-O157)</f>
        <v>1557.9049692780338</v>
      </c>
      <c r="P160" s="163">
        <f>P156*(18-P157)</f>
        <v>1556.8716359447005</v>
      </c>
    </row>
    <row r="161" spans="2:16" ht="20.25" thickBot="1">
      <c r="B161" s="350" t="s">
        <v>215</v>
      </c>
      <c r="C161" s="21">
        <f t="shared" ref="C161:H161" si="63">C156*(19-C157)</f>
        <v>488.03225806451616</v>
      </c>
      <c r="D161" s="20">
        <f t="shared" si="63"/>
        <v>521.3535714285714</v>
      </c>
      <c r="E161" s="20">
        <f t="shared" si="63"/>
        <v>403.5</v>
      </c>
      <c r="F161" s="20">
        <f t="shared" si="63"/>
        <v>223.76000000000002</v>
      </c>
      <c r="G161" s="20">
        <f t="shared" si="63"/>
        <v>46.225806451612911</v>
      </c>
      <c r="H161" s="20">
        <f t="shared" si="63"/>
        <v>6.0333333333332995</v>
      </c>
      <c r="I161" s="164">
        <f>SUM(C161:G161)</f>
        <v>1682.8716359447005</v>
      </c>
      <c r="J161" s="20">
        <f>J156*(19-J157)</f>
        <v>0</v>
      </c>
      <c r="K161" s="20">
        <f>K156*(19-K157)</f>
        <v>0</v>
      </c>
      <c r="L161" s="20">
        <f>L156*(19-L157)</f>
        <v>0</v>
      </c>
      <c r="M161" s="20">
        <f>M156*(19-M157)</f>
        <v>0</v>
      </c>
      <c r="N161" s="164">
        <f>SUM(J161:M161)</f>
        <v>0</v>
      </c>
      <c r="O161" s="165">
        <f>O156*(19-O157)</f>
        <v>1688.9049692780338</v>
      </c>
      <c r="P161" s="166">
        <f>P156*(19-P157)</f>
        <v>1682.8716359447005</v>
      </c>
    </row>
    <row r="162" spans="2:16" ht="15.75" thickBot="1"/>
    <row r="163" spans="2:16" ht="24" thickBot="1">
      <c r="B163" s="463" t="s">
        <v>292</v>
      </c>
      <c r="C163" s="464"/>
      <c r="D163" s="464"/>
      <c r="E163" s="464"/>
      <c r="F163" s="464"/>
      <c r="G163" s="464"/>
      <c r="H163" s="464"/>
      <c r="I163" s="464"/>
      <c r="J163" s="464"/>
      <c r="K163" s="464"/>
      <c r="L163" s="483" t="s">
        <v>233</v>
      </c>
      <c r="M163" s="485"/>
      <c r="N163" s="485"/>
      <c r="O163" s="485" t="s">
        <v>253</v>
      </c>
      <c r="P163" s="486"/>
    </row>
    <row r="164" spans="2:16" ht="15.75">
      <c r="B164" s="465" t="s">
        <v>195</v>
      </c>
      <c r="C164" s="461" t="s">
        <v>196</v>
      </c>
      <c r="D164" s="461" t="s">
        <v>197</v>
      </c>
      <c r="E164" s="461" t="s">
        <v>198</v>
      </c>
      <c r="F164" s="461" t="s">
        <v>199</v>
      </c>
      <c r="G164" s="461" t="s">
        <v>200</v>
      </c>
      <c r="H164" s="461" t="s">
        <v>201</v>
      </c>
      <c r="I164" s="467" t="s">
        <v>202</v>
      </c>
      <c r="J164" s="461" t="s">
        <v>203</v>
      </c>
      <c r="K164" s="461" t="s">
        <v>204</v>
      </c>
      <c r="L164" s="461" t="s">
        <v>205</v>
      </c>
      <c r="M164" s="461" t="s">
        <v>206</v>
      </c>
      <c r="N164" s="467" t="s">
        <v>207</v>
      </c>
      <c r="O164" s="456" t="s">
        <v>260</v>
      </c>
      <c r="P164" s="457"/>
    </row>
    <row r="165" spans="2:16" ht="16.5" thickBot="1">
      <c r="B165" s="466"/>
      <c r="C165" s="462"/>
      <c r="D165" s="462"/>
      <c r="E165" s="462"/>
      <c r="F165" s="462"/>
      <c r="G165" s="462"/>
      <c r="H165" s="462"/>
      <c r="I165" s="462"/>
      <c r="J165" s="462"/>
      <c r="K165" s="462"/>
      <c r="L165" s="462"/>
      <c r="M165" s="462"/>
      <c r="N165" s="462"/>
      <c r="O165" s="145" t="s">
        <v>234</v>
      </c>
      <c r="P165" s="30" t="s">
        <v>235</v>
      </c>
    </row>
    <row r="166" spans="2:16">
      <c r="B166" s="148" t="s">
        <v>211</v>
      </c>
      <c r="C166" s="146">
        <v>31</v>
      </c>
      <c r="D166" s="8">
        <v>28</v>
      </c>
      <c r="E166" s="8">
        <v>31</v>
      </c>
      <c r="F166" s="8">
        <v>30</v>
      </c>
      <c r="G166" s="8">
        <v>7</v>
      </c>
      <c r="H166" s="8"/>
      <c r="I166" s="168">
        <f>SUM(C166:H166)</f>
        <v>127</v>
      </c>
      <c r="J166" s="8">
        <v>7</v>
      </c>
      <c r="K166" s="8">
        <v>31</v>
      </c>
      <c r="L166" s="8">
        <v>30</v>
      </c>
      <c r="M166" s="8">
        <v>31</v>
      </c>
      <c r="N166" s="168">
        <f>SUM(J166:M166)</f>
        <v>99</v>
      </c>
      <c r="O166" s="167">
        <f>SUM(C166:H166,J166:M166)</f>
        <v>226</v>
      </c>
      <c r="P166" s="169">
        <f>I166+N166</f>
        <v>226</v>
      </c>
    </row>
    <row r="167" spans="2:16" ht="19.5">
      <c r="B167" s="149" t="s">
        <v>485</v>
      </c>
      <c r="C167" s="147">
        <v>-0.9</v>
      </c>
      <c r="D167" s="10">
        <v>0.1</v>
      </c>
      <c r="E167" s="10">
        <v>4</v>
      </c>
      <c r="F167" s="10">
        <v>8.6999999999999993</v>
      </c>
      <c r="G167" s="10">
        <v>14.1</v>
      </c>
      <c r="H167" s="10"/>
      <c r="I167" s="153">
        <f>(C166*C167+D166*D167+E166*E167+F166*F167+G166*G167)/I166</f>
        <v>3.6110236220472438</v>
      </c>
      <c r="J167" s="10">
        <v>14.2</v>
      </c>
      <c r="K167" s="95">
        <v>9.3000000000000007</v>
      </c>
      <c r="L167" s="95">
        <v>4.4000000000000004</v>
      </c>
      <c r="M167" s="95">
        <v>0.6</v>
      </c>
      <c r="N167" s="153">
        <f>(J166*J167+K166*K167+L166*L167+M166*M167)/N166</f>
        <v>5.4373737373737381</v>
      </c>
      <c r="O167" s="154">
        <f>(C167*C166+D167*D166+E167*E166+F167*F166+G167*G166+H167*H166+J167*J166+K167*K166+L167*L166+M167*M166)/O166</f>
        <v>4.4110619469026551</v>
      </c>
      <c r="P167" s="161">
        <f>(I167*I166+N167*N166)/P166</f>
        <v>4.4110619469026551</v>
      </c>
    </row>
    <row r="168" spans="2:16" ht="19.5">
      <c r="B168" s="149" t="s">
        <v>212</v>
      </c>
      <c r="C168" s="13">
        <f t="shared" ref="C168:H168" si="64">C166*(13-C167)</f>
        <v>430.90000000000003</v>
      </c>
      <c r="D168" s="12">
        <f t="shared" si="64"/>
        <v>361.2</v>
      </c>
      <c r="E168" s="12">
        <f t="shared" si="64"/>
        <v>279</v>
      </c>
      <c r="F168" s="12">
        <f t="shared" si="64"/>
        <v>129.00000000000003</v>
      </c>
      <c r="G168" s="12">
        <f t="shared" si="64"/>
        <v>-7.6999999999999975</v>
      </c>
      <c r="H168" s="12">
        <f t="shared" si="64"/>
        <v>0</v>
      </c>
      <c r="I168" s="155">
        <f>SUM(C168:G168)</f>
        <v>1192.3999999999999</v>
      </c>
      <c r="J168" s="12">
        <f>J166*(13-J167)</f>
        <v>-8.399999999999995</v>
      </c>
      <c r="K168" s="12">
        <f>K166*(13-K167)</f>
        <v>114.69999999999997</v>
      </c>
      <c r="L168" s="12">
        <f>L166*(13-L167)</f>
        <v>258</v>
      </c>
      <c r="M168" s="12">
        <f>M166*(13-M167)</f>
        <v>384.40000000000003</v>
      </c>
      <c r="N168" s="155">
        <f>SUM(J168:M168)</f>
        <v>748.7</v>
      </c>
      <c r="O168" s="156">
        <f>O166*(13-O167)</f>
        <v>1941.0999999999997</v>
      </c>
      <c r="P168" s="162">
        <f>P166*(13-P167)</f>
        <v>1941.0999999999997</v>
      </c>
    </row>
    <row r="169" spans="2:16" ht="19.5">
      <c r="B169" s="149" t="s">
        <v>213</v>
      </c>
      <c r="C169" s="13">
        <f t="shared" ref="C169:H169" si="65">C166*(17-C167)</f>
        <v>554.9</v>
      </c>
      <c r="D169" s="12">
        <f t="shared" si="65"/>
        <v>473.19999999999993</v>
      </c>
      <c r="E169" s="12">
        <f t="shared" si="65"/>
        <v>403</v>
      </c>
      <c r="F169" s="12">
        <f t="shared" si="65"/>
        <v>249.00000000000003</v>
      </c>
      <c r="G169" s="12">
        <f t="shared" si="65"/>
        <v>20.300000000000004</v>
      </c>
      <c r="H169" s="12">
        <f t="shared" si="65"/>
        <v>0</v>
      </c>
      <c r="I169" s="155">
        <f>SUM(C169:G169)</f>
        <v>1700.3999999999999</v>
      </c>
      <c r="J169" s="12">
        <f>J166*(17-J167)</f>
        <v>19.600000000000005</v>
      </c>
      <c r="K169" s="12">
        <f>K166*(17-K167)</f>
        <v>238.7</v>
      </c>
      <c r="L169" s="12">
        <f>L166*(17-L167)</f>
        <v>378</v>
      </c>
      <c r="M169" s="12">
        <f>M166*(17-M167)</f>
        <v>508.4</v>
      </c>
      <c r="N169" s="155">
        <f>SUM(J169:M169)</f>
        <v>1144.6999999999998</v>
      </c>
      <c r="O169" s="156">
        <f>O166*(17-O167)</f>
        <v>2845.1</v>
      </c>
      <c r="P169" s="162">
        <f>P166*(17-P167)</f>
        <v>2845.1</v>
      </c>
    </row>
    <row r="170" spans="2:16" ht="19.5">
      <c r="B170" s="149" t="s">
        <v>214</v>
      </c>
      <c r="C170" s="17">
        <f t="shared" ref="C170:H170" si="66">C166*(18-C167)</f>
        <v>585.9</v>
      </c>
      <c r="D170" s="16">
        <f t="shared" si="66"/>
        <v>501.19999999999993</v>
      </c>
      <c r="E170" s="16">
        <f t="shared" si="66"/>
        <v>434</v>
      </c>
      <c r="F170" s="16">
        <f t="shared" si="66"/>
        <v>279</v>
      </c>
      <c r="G170" s="16">
        <f t="shared" si="66"/>
        <v>27.300000000000004</v>
      </c>
      <c r="H170" s="16">
        <f t="shared" si="66"/>
        <v>0</v>
      </c>
      <c r="I170" s="155">
        <f>SUM(C170:G170)</f>
        <v>1827.3999999999999</v>
      </c>
      <c r="J170" s="16">
        <f>J166*(18-J167)</f>
        <v>26.600000000000005</v>
      </c>
      <c r="K170" s="16">
        <f>K166*(18-K167)</f>
        <v>269.7</v>
      </c>
      <c r="L170" s="16">
        <f>L166*(18-L167)</f>
        <v>408</v>
      </c>
      <c r="M170" s="16">
        <f>M166*(18-M167)</f>
        <v>539.4</v>
      </c>
      <c r="N170" s="155">
        <f>SUM(J170:M170)</f>
        <v>1243.6999999999998</v>
      </c>
      <c r="O170" s="157">
        <f>O166*(18-O167)</f>
        <v>3071.1</v>
      </c>
      <c r="P170" s="163">
        <f>P166*(18-P167)</f>
        <v>3071.1</v>
      </c>
    </row>
    <row r="171" spans="2:16" ht="20.25" thickBot="1">
      <c r="B171" s="350" t="s">
        <v>215</v>
      </c>
      <c r="C171" s="21">
        <f t="shared" ref="C171:H171" si="67">C166*(19-C167)</f>
        <v>616.9</v>
      </c>
      <c r="D171" s="20">
        <f t="shared" si="67"/>
        <v>529.19999999999993</v>
      </c>
      <c r="E171" s="20">
        <f t="shared" si="67"/>
        <v>465</v>
      </c>
      <c r="F171" s="20">
        <f t="shared" si="67"/>
        <v>309</v>
      </c>
      <c r="G171" s="20">
        <f t="shared" si="67"/>
        <v>34.300000000000004</v>
      </c>
      <c r="H171" s="20">
        <f t="shared" si="67"/>
        <v>0</v>
      </c>
      <c r="I171" s="164">
        <f>SUM(C171:G171)</f>
        <v>1954.3999999999999</v>
      </c>
      <c r="J171" s="20">
        <f>J166*(19-J167)</f>
        <v>33.600000000000009</v>
      </c>
      <c r="K171" s="20">
        <f>K166*(19-K167)</f>
        <v>300.7</v>
      </c>
      <c r="L171" s="20">
        <f>L166*(19-L167)</f>
        <v>438</v>
      </c>
      <c r="M171" s="20">
        <f>M166*(19-M167)</f>
        <v>570.4</v>
      </c>
      <c r="N171" s="164">
        <f>SUM(J171:M171)</f>
        <v>1342.6999999999998</v>
      </c>
      <c r="O171" s="165">
        <f>O166*(19-O167)</f>
        <v>3297.1</v>
      </c>
      <c r="P171" s="166">
        <f>P166*(19-P167)</f>
        <v>3297.1</v>
      </c>
    </row>
    <row r="172" spans="2:16" ht="15.75" thickBot="1">
      <c r="J172" s="28"/>
    </row>
    <row r="173" spans="2:16" ht="24" thickBot="1">
      <c r="B173" s="170" t="s">
        <v>236</v>
      </c>
      <c r="C173" s="458" t="s">
        <v>237</v>
      </c>
      <c r="D173" s="458"/>
      <c r="E173" s="458"/>
      <c r="F173" s="458"/>
      <c r="G173" s="458"/>
      <c r="H173" s="458"/>
      <c r="I173" s="458"/>
      <c r="J173" s="458"/>
      <c r="K173" s="458"/>
      <c r="L173" s="458"/>
      <c r="M173" s="459"/>
      <c r="N173" s="459"/>
      <c r="O173" s="459"/>
      <c r="P173" s="460"/>
    </row>
    <row r="174" spans="2:16" ht="15.75">
      <c r="B174" s="465" t="s">
        <v>195</v>
      </c>
      <c r="C174" s="461" t="s">
        <v>196</v>
      </c>
      <c r="D174" s="461" t="s">
        <v>197</v>
      </c>
      <c r="E174" s="461" t="s">
        <v>198</v>
      </c>
      <c r="F174" s="461" t="s">
        <v>199</v>
      </c>
      <c r="G174" s="461" t="s">
        <v>200</v>
      </c>
      <c r="H174" s="461" t="s">
        <v>201</v>
      </c>
      <c r="I174" s="467" t="s">
        <v>202</v>
      </c>
      <c r="J174" s="461" t="s">
        <v>203</v>
      </c>
      <c r="K174" s="461" t="s">
        <v>204</v>
      </c>
      <c r="L174" s="461" t="s">
        <v>205</v>
      </c>
      <c r="M174" s="461" t="s">
        <v>206</v>
      </c>
      <c r="N174" s="467" t="s">
        <v>207</v>
      </c>
      <c r="O174" s="456" t="s">
        <v>208</v>
      </c>
      <c r="P174" s="457"/>
    </row>
    <row r="175" spans="2:16" ht="16.5" thickBot="1">
      <c r="B175" s="466"/>
      <c r="C175" s="462"/>
      <c r="D175" s="462"/>
      <c r="E175" s="462"/>
      <c r="F175" s="462"/>
      <c r="G175" s="462"/>
      <c r="H175" s="462"/>
      <c r="I175" s="462"/>
      <c r="J175" s="462"/>
      <c r="K175" s="462"/>
      <c r="L175" s="462"/>
      <c r="M175" s="462"/>
      <c r="N175" s="462"/>
      <c r="O175" s="145" t="s">
        <v>234</v>
      </c>
      <c r="P175" s="30" t="s">
        <v>235</v>
      </c>
    </row>
    <row r="176" spans="2:16" ht="15.75">
      <c r="B176" s="174">
        <v>2000</v>
      </c>
      <c r="C176" s="173">
        <f t="shared" ref="C176:P176" si="68">C11/C$171</f>
        <v>0.98816663964986229</v>
      </c>
      <c r="D176" s="172">
        <f t="shared" si="68"/>
        <v>0.8395691609977326</v>
      </c>
      <c r="E176" s="172">
        <f t="shared" si="68"/>
        <v>0.9406451612903225</v>
      </c>
      <c r="F176" s="172">
        <f t="shared" si="68"/>
        <v>0.61650485436893199</v>
      </c>
      <c r="G176" s="172">
        <f t="shared" si="68"/>
        <v>0</v>
      </c>
      <c r="H176" s="172"/>
      <c r="I176" s="172">
        <f t="shared" si="68"/>
        <v>0.86051985264019659</v>
      </c>
      <c r="J176" s="172">
        <f t="shared" si="68"/>
        <v>2.4940476190476177</v>
      </c>
      <c r="K176" s="172">
        <f t="shared" si="68"/>
        <v>0.53175922846691048</v>
      </c>
      <c r="L176" s="172">
        <f t="shared" si="68"/>
        <v>0.8833333333333333</v>
      </c>
      <c r="M176" s="172">
        <f t="shared" si="68"/>
        <v>0.93355539971949508</v>
      </c>
      <c r="N176" s="172">
        <f t="shared" si="68"/>
        <v>0.8662396663439339</v>
      </c>
      <c r="O176" s="360">
        <f t="shared" si="68"/>
        <v>0.86284917048315191</v>
      </c>
      <c r="P176" s="358">
        <f t="shared" si="68"/>
        <v>0.86284917048315179</v>
      </c>
    </row>
    <row r="177" spans="2:16" ht="15.75">
      <c r="B177" s="175">
        <v>2001</v>
      </c>
      <c r="C177" s="34">
        <f t="shared" ref="C177:P177" si="69">C21/C$171</f>
        <v>0.96304101150915877</v>
      </c>
      <c r="D177" s="33">
        <f t="shared" si="69"/>
        <v>0.93990929705215431</v>
      </c>
      <c r="E177" s="33">
        <f t="shared" si="69"/>
        <v>0.95720430107526888</v>
      </c>
      <c r="F177" s="33">
        <f t="shared" si="69"/>
        <v>1.0453074433656957</v>
      </c>
      <c r="G177" s="33">
        <f t="shared" si="69"/>
        <v>0.81341107871720109</v>
      </c>
      <c r="H177" s="33"/>
      <c r="I177" s="33">
        <f t="shared" si="69"/>
        <v>0.96576954564060591</v>
      </c>
      <c r="J177" s="33">
        <f t="shared" si="69"/>
        <v>3.4196428571428559</v>
      </c>
      <c r="K177" s="33">
        <f t="shared" si="69"/>
        <v>0.43704474505723195</v>
      </c>
      <c r="L177" s="33">
        <f t="shared" si="69"/>
        <v>1.102283105022831</v>
      </c>
      <c r="M177" s="33">
        <f t="shared" si="69"/>
        <v>1.120967741935484</v>
      </c>
      <c r="N177" s="33">
        <f t="shared" si="69"/>
        <v>1.0192294293875845</v>
      </c>
      <c r="O177" s="171">
        <f t="shared" si="69"/>
        <v>0.98754037027651864</v>
      </c>
      <c r="P177" s="35">
        <f t="shared" si="69"/>
        <v>0.98754037027651886</v>
      </c>
    </row>
    <row r="178" spans="2:16" ht="15.75">
      <c r="B178" s="175">
        <v>2002</v>
      </c>
      <c r="C178" s="34">
        <f t="shared" ref="C178:P178" si="70">C31/C$171</f>
        <v>0.95979899497487442</v>
      </c>
      <c r="D178" s="33">
        <f t="shared" si="70"/>
        <v>0.74603174603174616</v>
      </c>
      <c r="E178" s="33">
        <f t="shared" si="70"/>
        <v>0.91333333333333333</v>
      </c>
      <c r="F178" s="33">
        <f t="shared" si="70"/>
        <v>0.99029126213592233</v>
      </c>
      <c r="G178" s="33">
        <f t="shared" si="70"/>
        <v>0</v>
      </c>
      <c r="H178" s="33"/>
      <c r="I178" s="33">
        <f t="shared" si="70"/>
        <v>0.87883749488334029</v>
      </c>
      <c r="J178" s="33">
        <f t="shared" si="70"/>
        <v>3.9583333333333321</v>
      </c>
      <c r="K178" s="33">
        <f t="shared" si="70"/>
        <v>1.1057532424343199</v>
      </c>
      <c r="L178" s="33">
        <f t="shared" si="70"/>
        <v>0.91095890410958902</v>
      </c>
      <c r="M178" s="33">
        <f t="shared" si="70"/>
        <v>1.1358695652173914</v>
      </c>
      <c r="N178" s="33">
        <f t="shared" si="70"/>
        <v>1.1263871304088779</v>
      </c>
      <c r="O178" s="171">
        <f t="shared" si="70"/>
        <v>0.97964878226320107</v>
      </c>
      <c r="P178" s="35">
        <f t="shared" si="70"/>
        <v>0.97964878226320107</v>
      </c>
    </row>
    <row r="179" spans="2:16">
      <c r="B179" s="175">
        <v>2003</v>
      </c>
      <c r="C179" s="34">
        <f t="shared" ref="C179:P179" si="71">C41/C$171</f>
        <v>1</v>
      </c>
      <c r="D179" s="33">
        <f t="shared" si="71"/>
        <v>1.1693121693121695</v>
      </c>
      <c r="E179" s="33">
        <f t="shared" si="71"/>
        <v>0.96000000000000008</v>
      </c>
      <c r="F179" s="33">
        <f t="shared" si="71"/>
        <v>0.97896440129449835</v>
      </c>
      <c r="G179" s="33">
        <f t="shared" si="71"/>
        <v>0.9037900874635566</v>
      </c>
      <c r="H179" s="33"/>
      <c r="I179" s="33">
        <f t="shared" si="71"/>
        <v>1.0313139582480557</v>
      </c>
      <c r="J179" s="33">
        <f t="shared" si="71"/>
        <v>1.0416666666666663</v>
      </c>
      <c r="K179" s="33">
        <f t="shared" si="71"/>
        <v>1.2886597938144331</v>
      </c>
      <c r="L179" s="33">
        <f t="shared" si="71"/>
        <v>0.89726027397260277</v>
      </c>
      <c r="M179" s="33">
        <f t="shared" si="71"/>
        <v>0.98913043478260865</v>
      </c>
      <c r="N179" s="33">
        <f t="shared" si="71"/>
        <v>1.0275564161763611</v>
      </c>
      <c r="O179" s="33">
        <f t="shared" si="71"/>
        <v>1.0297837493554942</v>
      </c>
      <c r="P179" s="35">
        <f t="shared" si="71"/>
        <v>1.0297837493554942</v>
      </c>
    </row>
    <row r="180" spans="2:16">
      <c r="B180" s="175">
        <v>2004</v>
      </c>
      <c r="C180" s="34">
        <f>C51/C$171</f>
        <v>1.1155778894472361</v>
      </c>
      <c r="D180" s="33">
        <f t="shared" ref="D180:P180" si="72">D51/D$171</f>
        <v>0.91515495086923659</v>
      </c>
      <c r="E180" s="33">
        <f t="shared" si="72"/>
        <v>1</v>
      </c>
      <c r="F180" s="33">
        <f t="shared" si="72"/>
        <v>0.77669902912621358</v>
      </c>
      <c r="G180" s="33">
        <f t="shared" si="72"/>
        <v>3.8483965014577253</v>
      </c>
      <c r="H180" s="33"/>
      <c r="I180" s="33">
        <f t="shared" si="72"/>
        <v>1.0281927957429391</v>
      </c>
      <c r="J180" s="33">
        <f t="shared" si="72"/>
        <v>2.2023809523809517</v>
      </c>
      <c r="K180" s="33">
        <f t="shared" si="72"/>
        <v>0.79547721982041897</v>
      </c>
      <c r="L180" s="33">
        <f t="shared" si="72"/>
        <v>0.98630136986301364</v>
      </c>
      <c r="M180" s="33">
        <f t="shared" si="72"/>
        <v>0.98913043478260865</v>
      </c>
      <c r="N180" s="33">
        <f t="shared" si="72"/>
        <v>0.97519922544127524</v>
      </c>
      <c r="O180" s="33">
        <f t="shared" si="72"/>
        <v>1.0066118710381851</v>
      </c>
      <c r="P180" s="35">
        <f t="shared" si="72"/>
        <v>1.0066118710381851</v>
      </c>
    </row>
    <row r="181" spans="2:16">
      <c r="B181" s="175">
        <f>B180+1</f>
        <v>2005</v>
      </c>
      <c r="C181" s="34">
        <f>C61/C$171</f>
        <v>0.88442211055276387</v>
      </c>
      <c r="D181" s="33">
        <f t="shared" ref="D181:P181" si="73">D61/D$171</f>
        <v>1.1216931216931219</v>
      </c>
      <c r="E181" s="33">
        <f t="shared" si="73"/>
        <v>1.1000000000000001</v>
      </c>
      <c r="F181" s="33">
        <f t="shared" si="73"/>
        <v>0.81553398058252424</v>
      </c>
      <c r="G181" s="33">
        <f t="shared" si="73"/>
        <v>3.6734693877551017</v>
      </c>
      <c r="H181" s="33"/>
      <c r="I181" s="33">
        <f t="shared" si="73"/>
        <v>1.0380167826442899</v>
      </c>
      <c r="J181" s="33">
        <f t="shared" si="73"/>
        <v>1.1607142857142854</v>
      </c>
      <c r="K181" s="33">
        <f t="shared" si="73"/>
        <v>0.87628865979381443</v>
      </c>
      <c r="L181" s="33">
        <f t="shared" si="73"/>
        <v>1.0684931506849316</v>
      </c>
      <c r="M181" s="33">
        <f t="shared" si="73"/>
        <v>1.0163043478260869</v>
      </c>
      <c r="N181" s="33">
        <f t="shared" si="73"/>
        <v>1.005585760035749</v>
      </c>
      <c r="O181" s="33">
        <f t="shared" si="73"/>
        <v>1.0363349610263566</v>
      </c>
      <c r="P181" s="35">
        <f t="shared" si="73"/>
        <v>1.0248096812350247</v>
      </c>
    </row>
    <row r="182" spans="2:16">
      <c r="B182" s="175">
        <f t="shared" ref="B182:B189" si="74">B181+1</f>
        <v>2006</v>
      </c>
      <c r="C182" s="34">
        <f>C71/C$171</f>
        <v>1.221105527638191</v>
      </c>
      <c r="D182" s="33">
        <f t="shared" ref="D182:P182" si="75">D71/D$171</f>
        <v>1.1058201058201058</v>
      </c>
      <c r="E182" s="33">
        <f t="shared" si="75"/>
        <v>1.1466666666666665</v>
      </c>
      <c r="F182" s="33">
        <f t="shared" si="75"/>
        <v>0.81715210355987056</v>
      </c>
      <c r="G182" s="33">
        <f t="shared" si="75"/>
        <v>2.1807580174927113</v>
      </c>
      <c r="H182" s="33"/>
      <c r="I182" s="33">
        <f t="shared" si="75"/>
        <v>1.1251534997953336</v>
      </c>
      <c r="J182" s="33">
        <f t="shared" si="75"/>
        <v>0</v>
      </c>
      <c r="K182" s="33">
        <f t="shared" si="75"/>
        <v>0.60758230794812107</v>
      </c>
      <c r="L182" s="33">
        <f t="shared" si="75"/>
        <v>0.80821917808219179</v>
      </c>
      <c r="M182" s="33">
        <f t="shared" si="75"/>
        <v>0.83152173913043481</v>
      </c>
      <c r="N182" s="33">
        <f t="shared" si="75"/>
        <v>0.75296045281894697</v>
      </c>
      <c r="O182" s="33">
        <f t="shared" si="75"/>
        <v>0.98556307057717396</v>
      </c>
      <c r="P182" s="35">
        <f t="shared" si="75"/>
        <v>0.97358284553092111</v>
      </c>
    </row>
    <row r="183" spans="2:16">
      <c r="B183" s="175">
        <f t="shared" si="74"/>
        <v>2007</v>
      </c>
      <c r="C183" s="34">
        <f>C81/C$171</f>
        <v>0.70351758793969854</v>
      </c>
      <c r="D183" s="33">
        <f t="shared" ref="D183:P183" si="76">D81/D$171</f>
        <v>0.77248677248677255</v>
      </c>
      <c r="E183" s="33">
        <f t="shared" si="76"/>
        <v>0.84</v>
      </c>
      <c r="F183" s="33">
        <f t="shared" si="76"/>
        <v>0.57605177993527512</v>
      </c>
      <c r="G183" s="33">
        <f t="shared" si="76"/>
        <v>0.97667638483965002</v>
      </c>
      <c r="H183" s="33"/>
      <c r="I183" s="33">
        <f t="shared" si="76"/>
        <v>0.73930618092509204</v>
      </c>
      <c r="J183" s="33">
        <f t="shared" si="76"/>
        <v>0</v>
      </c>
      <c r="K183" s="33">
        <f t="shared" si="76"/>
        <v>0.98570003325573674</v>
      </c>
      <c r="L183" s="33">
        <f t="shared" si="76"/>
        <v>1.1164383561643836</v>
      </c>
      <c r="M183" s="33">
        <f t="shared" si="76"/>
        <v>0.99456521739130455</v>
      </c>
      <c r="N183" s="33">
        <f t="shared" si="76"/>
        <v>1.0074476800476655</v>
      </c>
      <c r="O183" s="33">
        <f t="shared" si="76"/>
        <v>0.8485032301113099</v>
      </c>
      <c r="P183" s="35">
        <f t="shared" si="76"/>
        <v>0.8485032301113099</v>
      </c>
    </row>
    <row r="184" spans="2:16">
      <c r="B184" s="175">
        <f t="shared" si="74"/>
        <v>2008</v>
      </c>
      <c r="C184" s="34">
        <f>C91/C$171</f>
        <v>0.81909547738693467</v>
      </c>
      <c r="D184" s="33">
        <f t="shared" ref="D184:P184" si="77">D91/D$171</f>
        <v>0.79894179894179906</v>
      </c>
      <c r="E184" s="33">
        <f t="shared" si="77"/>
        <v>0.96666666666666667</v>
      </c>
      <c r="F184" s="33">
        <f t="shared" si="77"/>
        <v>0.94174757281553401</v>
      </c>
      <c r="G184" s="33">
        <f t="shared" si="77"/>
        <v>0.97667638483965002</v>
      </c>
      <c r="H184" s="33"/>
      <c r="I184" s="33">
        <f t="shared" si="77"/>
        <v>0.87090667212443718</v>
      </c>
      <c r="J184" s="33">
        <f t="shared" si="77"/>
        <v>4.761904761904761</v>
      </c>
      <c r="K184" s="33">
        <f t="shared" si="77"/>
        <v>0.98969072164948446</v>
      </c>
      <c r="L184" s="33">
        <f t="shared" si="77"/>
        <v>0.93150684931506844</v>
      </c>
      <c r="M184" s="33">
        <f t="shared" si="77"/>
        <v>0.91847826086956519</v>
      </c>
      <c r="N184" s="33">
        <f t="shared" si="77"/>
        <v>1.034855142623073</v>
      </c>
      <c r="O184" s="33">
        <f t="shared" si="77"/>
        <v>0.93767250007582437</v>
      </c>
      <c r="P184" s="35">
        <f t="shared" si="77"/>
        <v>0.93767250007582437</v>
      </c>
    </row>
    <row r="185" spans="2:16">
      <c r="B185" s="175">
        <f t="shared" si="74"/>
        <v>2009</v>
      </c>
      <c r="C185" s="34">
        <f>C101/C$171</f>
        <v>1.1407035175879396</v>
      </c>
      <c r="D185" s="33">
        <f t="shared" ref="D185:P185" si="78">D101/D$171</f>
        <v>0.97354497354497349</v>
      </c>
      <c r="E185" s="33">
        <f t="shared" si="78"/>
        <v>0.94</v>
      </c>
      <c r="F185" s="33">
        <f t="shared" si="78"/>
        <v>0.3300970873786408</v>
      </c>
      <c r="G185" s="33">
        <f t="shared" si="78"/>
        <v>1.865889212827988</v>
      </c>
      <c r="H185" s="33"/>
      <c r="I185" s="33">
        <f t="shared" si="78"/>
        <v>0.93225542365943503</v>
      </c>
      <c r="J185" s="33">
        <f t="shared" si="78"/>
        <v>0</v>
      </c>
      <c r="K185" s="33">
        <f t="shared" si="78"/>
        <v>1.0116395078150981</v>
      </c>
      <c r="L185" s="33">
        <f t="shared" si="78"/>
        <v>0.82191780821917804</v>
      </c>
      <c r="M185" s="33">
        <f t="shared" si="78"/>
        <v>1.0163043478260869</v>
      </c>
      <c r="N185" s="33">
        <f t="shared" si="78"/>
        <v>0.92641692112906848</v>
      </c>
      <c r="O185" s="33">
        <f t="shared" si="78"/>
        <v>0.9397349185647994</v>
      </c>
      <c r="P185" s="35">
        <f t="shared" si="78"/>
        <v>0.60140729732188891</v>
      </c>
    </row>
    <row r="186" spans="2:16">
      <c r="B186" s="175">
        <f t="shared" si="74"/>
        <v>2010</v>
      </c>
      <c r="C186" s="34">
        <f>C111/C$171</f>
        <v>1.170854271356784</v>
      </c>
      <c r="D186" s="33">
        <f t="shared" ref="D186:P186" si="79">D111/D$171</f>
        <v>1.015873015873016</v>
      </c>
      <c r="E186" s="33">
        <f t="shared" si="79"/>
        <v>0.97333333333333327</v>
      </c>
      <c r="F186" s="33">
        <f t="shared" si="79"/>
        <v>0.87378640776699024</v>
      </c>
      <c r="G186" s="33">
        <f t="shared" si="79"/>
        <v>4.1399416909620985</v>
      </c>
      <c r="H186" s="33"/>
      <c r="I186" s="33">
        <f t="shared" si="79"/>
        <v>1.0870343839541547</v>
      </c>
      <c r="J186" s="33">
        <f t="shared" si="79"/>
        <v>3.4821428571428568</v>
      </c>
      <c r="K186" s="33">
        <f t="shared" si="79"/>
        <v>1.1958762886597938</v>
      </c>
      <c r="L186" s="33">
        <f t="shared" si="79"/>
        <v>0.87671232876712324</v>
      </c>
      <c r="M186" s="33">
        <f t="shared" si="79"/>
        <v>1.2554347826086958</v>
      </c>
      <c r="N186" s="33">
        <f t="shared" si="79"/>
        <v>1.1742757131153645</v>
      </c>
      <c r="O186" s="33">
        <f t="shared" si="79"/>
        <v>1.122562251675715</v>
      </c>
      <c r="P186" s="35">
        <f t="shared" si="79"/>
        <v>1.122562251675715</v>
      </c>
    </row>
    <row r="187" spans="2:16">
      <c r="B187" s="175">
        <f t="shared" si="74"/>
        <v>2011</v>
      </c>
      <c r="C187" s="34">
        <f>C121/C$171</f>
        <v>0.94974874371859297</v>
      </c>
      <c r="D187" s="33">
        <f t="shared" ref="D187:P187" si="80">D121/D$171</f>
        <v>1.0423280423280425</v>
      </c>
      <c r="E187" s="33">
        <f t="shared" si="80"/>
        <v>0.92666666666666675</v>
      </c>
      <c r="F187" s="33">
        <f t="shared" si="80"/>
        <v>0.26213592233009708</v>
      </c>
      <c r="G187" s="33">
        <f t="shared" si="80"/>
        <v>1.574344023323615</v>
      </c>
      <c r="H187" s="33"/>
      <c r="I187" s="33">
        <f t="shared" si="80"/>
        <v>0.87157183790421622</v>
      </c>
      <c r="J187" s="33">
        <f t="shared" si="80"/>
        <v>0</v>
      </c>
      <c r="K187" s="33">
        <f t="shared" si="80"/>
        <v>0.94246757565680095</v>
      </c>
      <c r="L187" s="33">
        <f t="shared" si="80"/>
        <v>1.047945205479452</v>
      </c>
      <c r="M187" s="33">
        <f t="shared" si="80"/>
        <v>0.80978260869565222</v>
      </c>
      <c r="N187" s="33">
        <f t="shared" si="80"/>
        <v>0.89692410814031454</v>
      </c>
      <c r="O187" s="33">
        <f t="shared" si="80"/>
        <v>0.88189621182251066</v>
      </c>
      <c r="P187" s="35">
        <f t="shared" si="80"/>
        <v>0.88189621182251066</v>
      </c>
    </row>
    <row r="188" spans="2:16">
      <c r="B188" s="175">
        <f t="shared" si="74"/>
        <v>2012</v>
      </c>
      <c r="C188" s="34">
        <f>C131/C$171</f>
        <v>0.84924623115577891</v>
      </c>
      <c r="D188" s="33">
        <f t="shared" ref="D188:P188" si="81">D131/D$171</f>
        <v>0.80952380952380965</v>
      </c>
      <c r="E188" s="33">
        <f t="shared" si="81"/>
        <v>0.82000000000000006</v>
      </c>
      <c r="F188" s="33">
        <f t="shared" si="81"/>
        <v>0.88996763754045305</v>
      </c>
      <c r="G188" s="33">
        <f t="shared" si="81"/>
        <v>1.8367346938775511</v>
      </c>
      <c r="H188" s="33"/>
      <c r="I188" s="33">
        <f t="shared" si="81"/>
        <v>0.85530085959885394</v>
      </c>
      <c r="J188" s="33">
        <f t="shared" si="81"/>
        <v>0.98214285714285687</v>
      </c>
      <c r="K188" s="33">
        <f t="shared" si="81"/>
        <v>0.78683072830063183</v>
      </c>
      <c r="L188" s="33">
        <f t="shared" si="81"/>
        <v>0.86301369863013699</v>
      </c>
      <c r="M188" s="33">
        <f t="shared" si="81"/>
        <v>1.0163043478260869</v>
      </c>
      <c r="N188" s="33">
        <f t="shared" si="81"/>
        <v>0.91405377224994422</v>
      </c>
      <c r="O188" s="33">
        <f t="shared" si="81"/>
        <v>0.87922719966030749</v>
      </c>
      <c r="P188" s="35">
        <f t="shared" si="81"/>
        <v>0.87922719966030749</v>
      </c>
    </row>
    <row r="189" spans="2:16">
      <c r="B189" s="175">
        <f t="shared" si="74"/>
        <v>2013</v>
      </c>
      <c r="C189" s="34">
        <f>C141/C$171</f>
        <v>0.91959798994974884</v>
      </c>
      <c r="D189" s="33">
        <f t="shared" ref="D189:P189" si="82">D141/D$171</f>
        <v>1</v>
      </c>
      <c r="E189" s="33">
        <f t="shared" si="82"/>
        <v>1.2266666666666666</v>
      </c>
      <c r="F189" s="33">
        <f t="shared" si="82"/>
        <v>0.66019417475728159</v>
      </c>
      <c r="G189" s="33">
        <f t="shared" si="82"/>
        <v>3.4052478134110786</v>
      </c>
      <c r="H189" s="33"/>
      <c r="I189" s="33">
        <f t="shared" si="82"/>
        <v>1.0170384772820305</v>
      </c>
      <c r="J189" s="33">
        <f t="shared" si="82"/>
        <v>2.6785714285714279</v>
      </c>
      <c r="K189" s="33">
        <f t="shared" si="82"/>
        <v>0.78683072830063183</v>
      </c>
      <c r="L189" s="33">
        <f t="shared" si="82"/>
        <v>0.90410958904109584</v>
      </c>
      <c r="M189" s="33">
        <f t="shared" si="82"/>
        <v>0.87500000000000011</v>
      </c>
      <c r="N189" s="33">
        <f t="shared" si="82"/>
        <v>0.90988307142325187</v>
      </c>
      <c r="O189" s="33">
        <f t="shared" si="82"/>
        <v>0.98401625671044257</v>
      </c>
      <c r="P189" s="35">
        <f t="shared" si="82"/>
        <v>0.9734008674289526</v>
      </c>
    </row>
    <row r="190" spans="2:16">
      <c r="B190" s="175">
        <f>B189+1</f>
        <v>2014</v>
      </c>
      <c r="C190" s="34">
        <f>C151/C$171</f>
        <v>0.85427135678391963</v>
      </c>
      <c r="D190" s="33">
        <f t="shared" ref="D190:O190" si="83">D151/D$171</f>
        <v>0.79365079365079372</v>
      </c>
      <c r="E190" s="33">
        <f t="shared" si="83"/>
        <v>0.73999999999999988</v>
      </c>
      <c r="F190" s="33">
        <f t="shared" si="83"/>
        <v>0.56310679611650483</v>
      </c>
      <c r="G190" s="33">
        <f t="shared" si="83"/>
        <v>2.4781341107871717</v>
      </c>
      <c r="H190" s="33"/>
      <c r="I190" s="33">
        <f t="shared" si="83"/>
        <v>0.7931334424887434</v>
      </c>
      <c r="J190" s="33">
        <f t="shared" si="83"/>
        <v>0.58154761904761909</v>
      </c>
      <c r="K190" s="33">
        <f t="shared" si="83"/>
        <v>0.42127508930774432</v>
      </c>
      <c r="L190" s="33">
        <f t="shared" si="83"/>
        <v>0.72301369863013698</v>
      </c>
      <c r="M190" s="33">
        <f t="shared" si="83"/>
        <v>0.83029453015427779</v>
      </c>
      <c r="N190" s="33">
        <f t="shared" si="83"/>
        <v>0.69747331448189387</v>
      </c>
      <c r="O190" s="33">
        <f t="shared" si="83"/>
        <v>0.75417713122284391</v>
      </c>
      <c r="P190" s="35">
        <f>P151/P$171</f>
        <v>0.75417713122284391</v>
      </c>
    </row>
    <row r="191" spans="2:16" ht="15.75" thickBot="1">
      <c r="B191" s="176">
        <f>B190+1</f>
        <v>2015</v>
      </c>
      <c r="C191" s="37">
        <f>C161/C$171</f>
        <v>0.79110432495463801</v>
      </c>
      <c r="D191" s="36">
        <f t="shared" ref="D191:O191" si="84">D161/D$171</f>
        <v>0.9851730374689559</v>
      </c>
      <c r="E191" s="36">
        <f t="shared" si="84"/>
        <v>0.86774193548387102</v>
      </c>
      <c r="F191" s="36">
        <f t="shared" si="84"/>
        <v>0.72414239482200649</v>
      </c>
      <c r="G191" s="36">
        <f t="shared" si="84"/>
        <v>1.3476911501927962</v>
      </c>
      <c r="H191" s="36"/>
      <c r="I191" s="36">
        <f t="shared" si="84"/>
        <v>0.86106817230080879</v>
      </c>
      <c r="J191" s="36">
        <f t="shared" si="84"/>
        <v>0</v>
      </c>
      <c r="K191" s="36">
        <f t="shared" si="84"/>
        <v>0</v>
      </c>
      <c r="L191" s="36">
        <f t="shared" si="84"/>
        <v>0</v>
      </c>
      <c r="M191" s="36">
        <f t="shared" si="84"/>
        <v>0</v>
      </c>
      <c r="N191" s="36">
        <f t="shared" si="84"/>
        <v>0</v>
      </c>
      <c r="O191" s="36">
        <f t="shared" si="84"/>
        <v>0.51223953452368254</v>
      </c>
      <c r="P191" s="38"/>
    </row>
    <row r="192" spans="2:16" ht="15.75" thickBot="1"/>
    <row r="193" spans="2:16" ht="18.75" thickBot="1">
      <c r="B193" s="181" t="s">
        <v>236</v>
      </c>
      <c r="C193" s="478" t="s">
        <v>18</v>
      </c>
      <c r="D193" s="479"/>
      <c r="E193" s="479"/>
      <c r="F193" s="479"/>
      <c r="G193" s="479"/>
      <c r="H193" s="479"/>
      <c r="I193" s="479"/>
      <c r="J193" s="479"/>
      <c r="K193" s="479"/>
      <c r="L193" s="479"/>
      <c r="M193" s="480"/>
      <c r="N193" s="480"/>
      <c r="O193" s="480"/>
      <c r="P193" s="481"/>
    </row>
    <row r="194" spans="2:16" ht="15.75">
      <c r="B194" s="475" t="s">
        <v>195</v>
      </c>
      <c r="C194" s="456" t="s">
        <v>196</v>
      </c>
      <c r="D194" s="456" t="s">
        <v>197</v>
      </c>
      <c r="E194" s="456" t="s">
        <v>198</v>
      </c>
      <c r="F194" s="456" t="s">
        <v>199</v>
      </c>
      <c r="G194" s="456" t="s">
        <v>200</v>
      </c>
      <c r="H194" s="456" t="s">
        <v>201</v>
      </c>
      <c r="I194" s="467" t="s">
        <v>202</v>
      </c>
      <c r="J194" s="456" t="s">
        <v>203</v>
      </c>
      <c r="K194" s="456" t="s">
        <v>204</v>
      </c>
      <c r="L194" s="456" t="s">
        <v>205</v>
      </c>
      <c r="M194" s="456" t="s">
        <v>206</v>
      </c>
      <c r="N194" s="467" t="s">
        <v>207</v>
      </c>
      <c r="O194" s="456" t="s">
        <v>208</v>
      </c>
      <c r="P194" s="457"/>
    </row>
    <row r="195" spans="2:16" ht="16.5" thickBot="1">
      <c r="B195" s="476"/>
      <c r="C195" s="477"/>
      <c r="D195" s="477"/>
      <c r="E195" s="477"/>
      <c r="F195" s="477"/>
      <c r="G195" s="477"/>
      <c r="H195" s="477"/>
      <c r="I195" s="477"/>
      <c r="J195" s="477"/>
      <c r="K195" s="477"/>
      <c r="L195" s="477"/>
      <c r="M195" s="477"/>
      <c r="N195" s="477"/>
      <c r="O195" s="183" t="s">
        <v>234</v>
      </c>
      <c r="P195" s="30" t="s">
        <v>235</v>
      </c>
    </row>
    <row r="196" spans="2:16">
      <c r="B196" s="174">
        <v>2000</v>
      </c>
      <c r="C196" s="184">
        <f t="shared" ref="C196:P196" si="85">C7/C$167</f>
        <v>0.73835125448028649</v>
      </c>
      <c r="D196" s="182">
        <f t="shared" si="85"/>
        <v>36.793103448275858</v>
      </c>
      <c r="E196" s="182">
        <f t="shared" si="85"/>
        <v>1.2225806451612902</v>
      </c>
      <c r="F196" s="182">
        <f t="shared" si="85"/>
        <v>1.0890804597701149</v>
      </c>
      <c r="G196" s="182">
        <f t="shared" si="85"/>
        <v>1.123312743079387</v>
      </c>
      <c r="H196" s="182"/>
      <c r="I196" s="182">
        <f t="shared" si="85"/>
        <v>1.0658054478377199</v>
      </c>
      <c r="J196" s="182">
        <f t="shared" si="85"/>
        <v>0.8840736728060673</v>
      </c>
      <c r="K196" s="182">
        <f t="shared" si="85"/>
        <v>1.0878136200716846</v>
      </c>
      <c r="L196" s="182">
        <f t="shared" si="85"/>
        <v>1.387121212121212</v>
      </c>
      <c r="M196" s="182">
        <f t="shared" si="85"/>
        <v>3.0376344086021509</v>
      </c>
      <c r="N196" s="182">
        <f t="shared" si="85"/>
        <v>1.1692425429492201</v>
      </c>
      <c r="O196" s="182">
        <f t="shared" si="85"/>
        <v>1.1302752819454596</v>
      </c>
      <c r="P196" s="357">
        <f t="shared" si="85"/>
        <v>1.1302752819454596</v>
      </c>
    </row>
    <row r="197" spans="2:16">
      <c r="B197" s="175">
        <v>2001</v>
      </c>
      <c r="C197" s="87">
        <f t="shared" ref="C197:P197" si="86">C17/C$167</f>
        <v>0.18279569892473116</v>
      </c>
      <c r="D197" s="85">
        <f t="shared" si="86"/>
        <v>12.357142857142858</v>
      </c>
      <c r="E197" s="85">
        <f t="shared" si="86"/>
        <v>1.1604838709677419</v>
      </c>
      <c r="F197" s="85">
        <f t="shared" si="86"/>
        <v>0.94636015325670497</v>
      </c>
      <c r="G197" s="85">
        <f t="shared" si="86"/>
        <v>1.0177304964539007</v>
      </c>
      <c r="H197" s="85"/>
      <c r="I197" s="85">
        <f t="shared" si="86"/>
        <v>1.1132137838417822</v>
      </c>
      <c r="J197" s="85">
        <f t="shared" si="86"/>
        <v>0.88849765258215974</v>
      </c>
      <c r="K197" s="85">
        <f t="shared" si="86"/>
        <v>1.3364550815123137</v>
      </c>
      <c r="L197" s="85">
        <f t="shared" si="86"/>
        <v>0.66060606060606042</v>
      </c>
      <c r="M197" s="85">
        <f t="shared" si="86"/>
        <v>-2.7096774193548385</v>
      </c>
      <c r="N197" s="85">
        <f t="shared" si="86"/>
        <v>0.95203538019931311</v>
      </c>
      <c r="O197" s="85">
        <f t="shared" si="86"/>
        <v>1.0266921938295455</v>
      </c>
      <c r="P197" s="88">
        <f t="shared" si="86"/>
        <v>1.0266921938295452</v>
      </c>
    </row>
    <row r="198" spans="2:16">
      <c r="B198" s="175">
        <v>2002</v>
      </c>
      <c r="C198" s="87">
        <f t="shared" ref="C198:P198" si="87">C27/C$167</f>
        <v>0.11111111111111112</v>
      </c>
      <c r="D198" s="85">
        <f t="shared" si="87"/>
        <v>49</v>
      </c>
      <c r="E198" s="85">
        <f t="shared" si="87"/>
        <v>1.325</v>
      </c>
      <c r="F198" s="85">
        <f t="shared" si="87"/>
        <v>1.0114942528735633</v>
      </c>
      <c r="G198" s="85">
        <f t="shared" si="87"/>
        <v>0</v>
      </c>
      <c r="H198" s="85"/>
      <c r="I198" s="85">
        <f t="shared" si="87"/>
        <v>1.2978775984881523</v>
      </c>
      <c r="J198" s="85">
        <f t="shared" si="87"/>
        <v>0.71361502347417838</v>
      </c>
      <c r="K198" s="85">
        <f t="shared" si="87"/>
        <v>0.88969823100936507</v>
      </c>
      <c r="L198" s="85">
        <f t="shared" si="87"/>
        <v>1.2954545454545454</v>
      </c>
      <c r="M198" s="85">
        <f t="shared" si="87"/>
        <v>-3.1666666666666665</v>
      </c>
      <c r="N198" s="85">
        <f t="shared" si="87"/>
        <v>0.89481076632736145</v>
      </c>
      <c r="O198" s="85">
        <f t="shared" si="87"/>
        <v>1.0815819790248449</v>
      </c>
      <c r="P198" s="88">
        <f t="shared" si="87"/>
        <v>1.0815819790248449</v>
      </c>
    </row>
    <row r="199" spans="2:16">
      <c r="B199" s="175">
        <v>2003</v>
      </c>
      <c r="C199" s="87">
        <f t="shared" ref="C199:P199" si="88">C37/C$167</f>
        <v>1</v>
      </c>
      <c r="D199" s="85">
        <f t="shared" si="88"/>
        <v>-31</v>
      </c>
      <c r="E199" s="85">
        <f t="shared" si="88"/>
        <v>1.1499999999999999</v>
      </c>
      <c r="F199" s="85">
        <f t="shared" si="88"/>
        <v>0.79310344827586221</v>
      </c>
      <c r="G199" s="85">
        <f t="shared" si="88"/>
        <v>0.9078014184397164</v>
      </c>
      <c r="H199" s="85"/>
      <c r="I199" s="85">
        <f t="shared" si="88"/>
        <v>0.61016862916121528</v>
      </c>
      <c r="J199" s="85">
        <f t="shared" si="88"/>
        <v>0.84507042253521136</v>
      </c>
      <c r="K199" s="85">
        <f t="shared" si="88"/>
        <v>0.69892473118279563</v>
      </c>
      <c r="L199" s="85">
        <f t="shared" si="88"/>
        <v>1.3409090909090908</v>
      </c>
      <c r="M199" s="85">
        <f t="shared" si="88"/>
        <v>1.3333333333333335</v>
      </c>
      <c r="N199" s="85">
        <f t="shared" si="88"/>
        <v>0.87841831194424591</v>
      </c>
      <c r="O199" s="85">
        <f t="shared" si="88"/>
        <v>0.76023784330502886</v>
      </c>
      <c r="P199" s="88">
        <f t="shared" si="88"/>
        <v>0.76023784330502897</v>
      </c>
    </row>
    <row r="200" spans="2:16">
      <c r="B200" s="175">
        <v>2004</v>
      </c>
      <c r="C200" s="87">
        <f t="shared" ref="C200:P200" si="89">C47/C$167</f>
        <v>3.5555555555555558</v>
      </c>
      <c r="D200" s="85">
        <f t="shared" si="89"/>
        <v>22.999999999999996</v>
      </c>
      <c r="E200" s="85">
        <f t="shared" si="89"/>
        <v>1</v>
      </c>
      <c r="F200" s="85">
        <f t="shared" si="89"/>
        <v>1.0804597701149428</v>
      </c>
      <c r="G200" s="85">
        <f t="shared" si="89"/>
        <v>0.72340425531914887</v>
      </c>
      <c r="H200" s="85"/>
      <c r="I200" s="85">
        <f t="shared" si="89"/>
        <v>1.0136475765938819</v>
      </c>
      <c r="J200" s="85">
        <f t="shared" si="89"/>
        <v>0.81690140845070425</v>
      </c>
      <c r="K200" s="85">
        <f t="shared" si="89"/>
        <v>1.053763440860215</v>
      </c>
      <c r="L200" s="85">
        <f t="shared" si="89"/>
        <v>1.0454545454545452</v>
      </c>
      <c r="M200" s="85">
        <f t="shared" si="89"/>
        <v>1.3333333333333335</v>
      </c>
      <c r="N200" s="85">
        <f t="shared" si="89"/>
        <v>1.0117073413629389</v>
      </c>
      <c r="O200" s="85">
        <f t="shared" si="89"/>
        <v>1.0073358991822017</v>
      </c>
      <c r="P200" s="88">
        <f t="shared" si="89"/>
        <v>1.0073358991822017</v>
      </c>
    </row>
    <row r="201" spans="2:16">
      <c r="B201" s="175">
        <f>B200+1</f>
        <v>2005</v>
      </c>
      <c r="C201" s="87">
        <f t="shared" ref="C201:P201" si="90">C57/C$167</f>
        <v>-1.5555555555555554</v>
      </c>
      <c r="D201" s="85">
        <f t="shared" si="90"/>
        <v>-22</v>
      </c>
      <c r="E201" s="85">
        <f t="shared" si="90"/>
        <v>0.625</v>
      </c>
      <c r="F201" s="85">
        <f t="shared" si="90"/>
        <v>1.2183908045977012</v>
      </c>
      <c r="G201" s="85">
        <f t="shared" si="90"/>
        <v>0.75177304964539005</v>
      </c>
      <c r="H201" s="85"/>
      <c r="I201" s="85">
        <f t="shared" si="90"/>
        <v>1.1001292177480577</v>
      </c>
      <c r="J201" s="85">
        <f t="shared" si="90"/>
        <v>0.78873239436619713</v>
      </c>
      <c r="K201" s="85">
        <f t="shared" si="90"/>
        <v>1.129032258064516</v>
      </c>
      <c r="L201" s="85">
        <f t="shared" si="90"/>
        <v>0.7727272727272726</v>
      </c>
      <c r="M201" s="85">
        <f t="shared" si="90"/>
        <v>0.5</v>
      </c>
      <c r="N201" s="85">
        <f t="shared" si="90"/>
        <v>0.93435040821524795</v>
      </c>
      <c r="O201" s="85">
        <f t="shared" si="90"/>
        <v>1.0389109192081949</v>
      </c>
      <c r="P201" s="88">
        <f t="shared" si="90"/>
        <v>1.0056027132386258</v>
      </c>
    </row>
    <row r="202" spans="2:16">
      <c r="B202" s="175">
        <f t="shared" ref="B202:B210" si="91">B201+1</f>
        <v>2006</v>
      </c>
      <c r="C202" s="87">
        <f t="shared" ref="C202:P202" si="92">C67/C$167</f>
        <v>5.8888888888888884</v>
      </c>
      <c r="D202" s="85">
        <f t="shared" si="92"/>
        <v>-18.999999999999996</v>
      </c>
      <c r="E202" s="85">
        <f t="shared" si="92"/>
        <v>0.45</v>
      </c>
      <c r="F202" s="85">
        <f t="shared" si="92"/>
        <v>1.0229885057471266</v>
      </c>
      <c r="G202" s="85">
        <f t="shared" si="92"/>
        <v>0.86524822695035453</v>
      </c>
      <c r="H202" s="85"/>
      <c r="I202" s="85">
        <f t="shared" si="92"/>
        <v>0.42858181214046903</v>
      </c>
      <c r="J202" s="85">
        <f t="shared" si="92"/>
        <v>0</v>
      </c>
      <c r="K202" s="85">
        <f t="shared" si="92"/>
        <v>1.10752688172043</v>
      </c>
      <c r="L202" s="85">
        <f t="shared" si="92"/>
        <v>1.6363636363636362</v>
      </c>
      <c r="M202" s="85">
        <f t="shared" si="92"/>
        <v>6.166666666666667</v>
      </c>
      <c r="N202" s="85">
        <f t="shared" si="92"/>
        <v>1.2268297213902846</v>
      </c>
      <c r="O202" s="85">
        <f t="shared" si="92"/>
        <v>0.84880500443393303</v>
      </c>
      <c r="P202" s="88">
        <f t="shared" si="92"/>
        <v>0.80871856601618863</v>
      </c>
    </row>
    <row r="203" spans="2:16">
      <c r="B203" s="175">
        <f t="shared" si="91"/>
        <v>2007</v>
      </c>
      <c r="C203" s="87">
        <f t="shared" ref="C203:P203" si="93">C77/C$167</f>
        <v>-5.5555555555555554</v>
      </c>
      <c r="D203" s="85">
        <f t="shared" si="93"/>
        <v>44</v>
      </c>
      <c r="E203" s="85">
        <f t="shared" si="93"/>
        <v>1.6</v>
      </c>
      <c r="F203" s="85">
        <f t="shared" si="93"/>
        <v>1.1609195402298851</v>
      </c>
      <c r="G203" s="85">
        <f t="shared" si="93"/>
        <v>0.87234042553191493</v>
      </c>
      <c r="H203" s="85"/>
      <c r="I203" s="85">
        <f t="shared" si="93"/>
        <v>1.7822237812624437</v>
      </c>
      <c r="J203" s="85">
        <f t="shared" si="93"/>
        <v>0</v>
      </c>
      <c r="K203" s="85">
        <f t="shared" si="93"/>
        <v>0.81720430107526876</v>
      </c>
      <c r="L203" s="85">
        <f t="shared" si="93"/>
        <v>0.61363636363636365</v>
      </c>
      <c r="M203" s="85">
        <f t="shared" si="93"/>
        <v>1.1666666666666667</v>
      </c>
      <c r="N203" s="85">
        <f t="shared" si="93"/>
        <v>0.63481458230572618</v>
      </c>
      <c r="O203" s="85">
        <f t="shared" si="93"/>
        <v>1.1676315389588914</v>
      </c>
      <c r="P203" s="88">
        <f t="shared" si="93"/>
        <v>1.1676315389588914</v>
      </c>
    </row>
    <row r="204" spans="2:16">
      <c r="B204" s="175">
        <f t="shared" si="91"/>
        <v>2008</v>
      </c>
      <c r="C204" s="87">
        <f t="shared" ref="C204:P204" si="94">C87/C$167</f>
        <v>-3</v>
      </c>
      <c r="D204" s="85">
        <f t="shared" si="94"/>
        <v>39</v>
      </c>
      <c r="E204" s="85">
        <f t="shared" si="94"/>
        <v>1.125</v>
      </c>
      <c r="F204" s="85">
        <f t="shared" si="94"/>
        <v>1.0689655172413794</v>
      </c>
      <c r="G204" s="85">
        <f t="shared" si="94"/>
        <v>0.87234042553191493</v>
      </c>
      <c r="H204" s="85"/>
      <c r="I204" s="85">
        <f t="shared" si="94"/>
        <v>1.4907684256432621</v>
      </c>
      <c r="J204" s="85">
        <f t="shared" si="94"/>
        <v>0.77464788732394374</v>
      </c>
      <c r="K204" s="85">
        <f t="shared" si="94"/>
        <v>1.010752688172043</v>
      </c>
      <c r="L204" s="85">
        <f t="shared" si="94"/>
        <v>1.2272727272727273</v>
      </c>
      <c r="M204" s="85">
        <f t="shared" si="94"/>
        <v>3.5000000000000004</v>
      </c>
      <c r="N204" s="85">
        <f t="shared" si="94"/>
        <v>1.2126718372654655</v>
      </c>
      <c r="O204" s="85">
        <f t="shared" si="94"/>
        <v>1.3500772225121502</v>
      </c>
      <c r="P204" s="88">
        <f t="shared" si="94"/>
        <v>1.3500772225121505</v>
      </c>
    </row>
    <row r="205" spans="2:16">
      <c r="B205" s="175">
        <f t="shared" si="91"/>
        <v>2009</v>
      </c>
      <c r="C205" s="87">
        <f t="shared" ref="C205:P205" si="95">C97/C$167</f>
        <v>4.1111111111111116</v>
      </c>
      <c r="D205" s="85">
        <f t="shared" si="95"/>
        <v>5.9999999999999991</v>
      </c>
      <c r="E205" s="85">
        <f t="shared" si="95"/>
        <v>1.2250000000000001</v>
      </c>
      <c r="F205" s="85">
        <f t="shared" si="95"/>
        <v>1.4022988505747127</v>
      </c>
      <c r="G205" s="85">
        <f t="shared" si="95"/>
        <v>0.8936170212765957</v>
      </c>
      <c r="H205" s="85"/>
      <c r="I205" s="85">
        <f t="shared" si="95"/>
        <v>0.87413489068810568</v>
      </c>
      <c r="J205" s="85">
        <f t="shared" si="95"/>
        <v>0</v>
      </c>
      <c r="K205" s="85">
        <f t="shared" si="95"/>
        <v>0.78494623655913975</v>
      </c>
      <c r="L205" s="85">
        <f t="shared" si="95"/>
        <v>1.5909090909090908</v>
      </c>
      <c r="M205" s="85">
        <f t="shared" si="95"/>
        <v>0.5</v>
      </c>
      <c r="N205" s="85">
        <f t="shared" si="95"/>
        <v>2.5079509567155855</v>
      </c>
      <c r="O205" s="85">
        <f t="shared" si="95"/>
        <v>0.91403931899031921</v>
      </c>
      <c r="P205" s="88">
        <f t="shared" si="95"/>
        <v>1.2071532094319977</v>
      </c>
    </row>
    <row r="206" spans="2:16">
      <c r="B206" s="175">
        <f t="shared" si="91"/>
        <v>2010</v>
      </c>
      <c r="C206" s="87">
        <f t="shared" ref="C206:P206" si="96">C107/C$167</f>
        <v>4.7777777777777777</v>
      </c>
      <c r="D206" s="85">
        <f t="shared" si="96"/>
        <v>-2</v>
      </c>
      <c r="E206" s="85">
        <f t="shared" si="96"/>
        <v>1.1000000000000001</v>
      </c>
      <c r="F206" s="85">
        <f t="shared" si="96"/>
        <v>0.94252873563218387</v>
      </c>
      <c r="G206" s="85">
        <f t="shared" si="96"/>
        <v>0.84397163120567376</v>
      </c>
      <c r="H206" s="85"/>
      <c r="I206" s="85">
        <f t="shared" si="96"/>
        <v>0.90361163605821271</v>
      </c>
      <c r="J206" s="85">
        <f t="shared" si="96"/>
        <v>0.78873239436619713</v>
      </c>
      <c r="K206" s="85">
        <f t="shared" si="96"/>
        <v>0.79569892473118276</v>
      </c>
      <c r="L206" s="85">
        <f t="shared" si="96"/>
        <v>1.4090909090909089</v>
      </c>
      <c r="M206" s="85">
        <f t="shared" si="96"/>
        <v>-6.833333333333333</v>
      </c>
      <c r="N206" s="85">
        <f t="shared" si="96"/>
        <v>0.78429149572642143</v>
      </c>
      <c r="O206" s="85">
        <f t="shared" si="96"/>
        <v>0.84011178454862967</v>
      </c>
      <c r="P206" s="88">
        <f t="shared" si="96"/>
        <v>0.84011178454862967</v>
      </c>
    </row>
    <row r="207" spans="2:16">
      <c r="B207" s="175">
        <f t="shared" si="91"/>
        <v>2011</v>
      </c>
      <c r="C207" s="87">
        <f t="shared" ref="C207:P207" si="97">C117/C$167</f>
        <v>-0.11111111111111112</v>
      </c>
      <c r="D207" s="85">
        <f t="shared" si="97"/>
        <v>-6.9999999999999991</v>
      </c>
      <c r="E207" s="85">
        <f t="shared" si="97"/>
        <v>1.2749999999999999</v>
      </c>
      <c r="F207" s="85">
        <f t="shared" si="97"/>
        <v>1.2528735632183909</v>
      </c>
      <c r="G207" s="85">
        <f t="shared" si="97"/>
        <v>0.58156028368794321</v>
      </c>
      <c r="H207" s="85"/>
      <c r="I207" s="85">
        <f t="shared" si="97"/>
        <v>0.76907357797022013</v>
      </c>
      <c r="J207" s="85">
        <f t="shared" si="97"/>
        <v>0</v>
      </c>
      <c r="K207" s="85">
        <f t="shared" si="97"/>
        <v>0.87096774193548376</v>
      </c>
      <c r="L207" s="85">
        <f t="shared" si="97"/>
        <v>0.84090909090909083</v>
      </c>
      <c r="M207" s="85">
        <f t="shared" si="97"/>
        <v>6.833333333333333</v>
      </c>
      <c r="N207" s="85">
        <f t="shared" si="97"/>
        <v>0.94852248778081694</v>
      </c>
      <c r="O207" s="85">
        <f t="shared" si="97"/>
        <v>0.87410451566522884</v>
      </c>
      <c r="P207" s="88">
        <f t="shared" si="97"/>
        <v>0.87410451566522884</v>
      </c>
    </row>
    <row r="208" spans="2:16">
      <c r="B208" s="175">
        <f t="shared" si="91"/>
        <v>2012</v>
      </c>
      <c r="C208" s="87">
        <f t="shared" ref="C208:P208" si="98">C127/C$167</f>
        <v>-2.3333333333333335</v>
      </c>
      <c r="D208" s="85">
        <f t="shared" si="98"/>
        <v>37</v>
      </c>
      <c r="E208" s="85">
        <f t="shared" si="98"/>
        <v>1.675</v>
      </c>
      <c r="F208" s="85">
        <f t="shared" si="98"/>
        <v>0.91954022988505757</v>
      </c>
      <c r="G208" s="85">
        <f t="shared" si="98"/>
        <v>0.900709219858156</v>
      </c>
      <c r="H208" s="85"/>
      <c r="I208" s="85">
        <f t="shared" si="98"/>
        <v>1.5583392935019629</v>
      </c>
      <c r="J208" s="85">
        <f t="shared" si="98"/>
        <v>0.87323943661971837</v>
      </c>
      <c r="K208" s="85">
        <f t="shared" si="98"/>
        <v>1.064516129032258</v>
      </c>
      <c r="L208" s="85">
        <f t="shared" si="98"/>
        <v>1.4545454545454546</v>
      </c>
      <c r="M208" s="85">
        <f t="shared" si="98"/>
        <v>0.5</v>
      </c>
      <c r="N208" s="85">
        <f t="shared" si="98"/>
        <v>1.0409037307465532</v>
      </c>
      <c r="O208" s="85">
        <f t="shared" si="98"/>
        <v>1.2788335082996922</v>
      </c>
      <c r="P208" s="88">
        <f t="shared" si="98"/>
        <v>1.2788335082996922</v>
      </c>
    </row>
    <row r="209" spans="2:16">
      <c r="B209" s="175">
        <f t="shared" si="91"/>
        <v>2013</v>
      </c>
      <c r="C209" s="87">
        <f t="shared" ref="C209:P209" si="99">C137/C$167</f>
        <v>-0.77777777777777768</v>
      </c>
      <c r="D209" s="85">
        <f t="shared" si="99"/>
        <v>1</v>
      </c>
      <c r="E209" s="85">
        <f t="shared" si="99"/>
        <v>0.15</v>
      </c>
      <c r="F209" s="85">
        <f t="shared" si="99"/>
        <v>0.62068965517241392</v>
      </c>
      <c r="G209" s="85">
        <f t="shared" si="99"/>
        <v>0.82978723404255317</v>
      </c>
      <c r="H209" s="85"/>
      <c r="I209" s="85">
        <f t="shared" si="99"/>
        <v>0.71246481386036553</v>
      </c>
      <c r="J209" s="85">
        <f t="shared" si="99"/>
        <v>0.70422535211267612</v>
      </c>
      <c r="K209" s="85">
        <f t="shared" si="99"/>
        <v>1.064516129032258</v>
      </c>
      <c r="L209" s="85">
        <f t="shared" si="99"/>
        <v>1.3181818181818181</v>
      </c>
      <c r="M209" s="85">
        <f t="shared" si="99"/>
        <v>4.833333333333333</v>
      </c>
      <c r="N209" s="89">
        <f t="shared" si="99"/>
        <v>1.1779868275652061</v>
      </c>
      <c r="O209" s="85">
        <f t="shared" si="99"/>
        <v>1.0090815159280766</v>
      </c>
      <c r="P209" s="88">
        <f t="shared" si="99"/>
        <v>0.96983032722540796</v>
      </c>
    </row>
    <row r="210" spans="2:16">
      <c r="B210" s="175">
        <f t="shared" si="91"/>
        <v>2014</v>
      </c>
      <c r="C210" s="87">
        <f t="shared" ref="C210:P210" si="100">C147/C$167</f>
        <v>-2.2222222222222223</v>
      </c>
      <c r="D210" s="85">
        <f t="shared" si="100"/>
        <v>40</v>
      </c>
      <c r="E210" s="85">
        <f t="shared" si="100"/>
        <v>1.9750000000000001</v>
      </c>
      <c r="F210" s="85">
        <f t="shared" si="100"/>
        <v>1.1839080459770117</v>
      </c>
      <c r="G210" s="85">
        <f t="shared" si="100"/>
        <v>0.74468085106382975</v>
      </c>
      <c r="H210" s="85"/>
      <c r="I210" s="85">
        <f t="shared" si="100"/>
        <v>1.6844254252071522</v>
      </c>
      <c r="J210" s="85">
        <f t="shared" si="100"/>
        <v>1.1086854460093896</v>
      </c>
      <c r="K210" s="85">
        <f t="shared" si="100"/>
        <v>1.2417620534165799</v>
      </c>
      <c r="L210" s="85">
        <f t="shared" si="100"/>
        <v>1.8363636363636362</v>
      </c>
      <c r="M210" s="85">
        <f t="shared" si="100"/>
        <v>6.2043010752688161</v>
      </c>
      <c r="N210" s="85">
        <f t="shared" si="100"/>
        <v>1.4192326911331963</v>
      </c>
      <c r="O210" s="85">
        <f t="shared" si="100"/>
        <v>1.5304141519785543</v>
      </c>
      <c r="P210" s="88">
        <f t="shared" si="100"/>
        <v>1.5304141519785543</v>
      </c>
    </row>
    <row r="211" spans="2:16" ht="15.75" thickBot="1">
      <c r="B211" s="176">
        <f>B210+1</f>
        <v>2015</v>
      </c>
      <c r="C211" s="93">
        <f>C157/C$167</f>
        <v>-3.0358422939068097</v>
      </c>
      <c r="D211" s="91">
        <f>D157/D$167</f>
        <v>21.821428571428573</v>
      </c>
      <c r="E211" s="91">
        <f t="shared" ref="E211:O211" si="101">E157/E$167</f>
        <v>1.4959677419354842</v>
      </c>
      <c r="F211" s="91">
        <f t="shared" si="101"/>
        <v>1.1122605363984674</v>
      </c>
      <c r="G211" s="91">
        <f t="shared" si="101"/>
        <v>1.0196751315488446</v>
      </c>
      <c r="H211" s="91"/>
      <c r="I211" s="91">
        <f t="shared" si="101"/>
        <v>1.5629573483656791</v>
      </c>
      <c r="J211" s="91">
        <f t="shared" si="101"/>
        <v>0</v>
      </c>
      <c r="K211" s="91">
        <f t="shared" si="101"/>
        <v>0</v>
      </c>
      <c r="L211" s="91">
        <f t="shared" si="101"/>
        <v>0</v>
      </c>
      <c r="M211" s="91">
        <f t="shared" si="101"/>
        <v>0</v>
      </c>
      <c r="N211" s="91"/>
      <c r="O211" s="91">
        <f t="shared" si="101"/>
        <v>1.3846089054937816</v>
      </c>
      <c r="P211" s="94"/>
    </row>
  </sheetData>
  <customSheetViews>
    <customSheetView guid="{6DA84043-8308-458F-9378-22AB3DF247A3}" scale="80" showPageBreaks="1" fitToPage="1" printArea="1" view="pageBreakPreview" topLeftCell="A178">
      <selection activeCell="B196" activeCellId="1" sqref="B194:P195 B196:B211"/>
      <pageMargins left="0.98425196850393704" right="0.98425196850393704" top="0.98425196850393704" bottom="0.98425196850393704" header="0.51181102362204722" footer="0.51181102362204722"/>
      <printOptions horizontalCentered="1" verticalCentered="1"/>
      <pageSetup paperSize="9" scale="15" orientation="portrait" horizontalDpi="300" verticalDpi="300" r:id="rId1"/>
      <headerFooter alignWithMargins="0"/>
    </customSheetView>
  </customSheetViews>
  <mergeCells count="303">
    <mergeCell ref="F4:F5"/>
    <mergeCell ref="G4:G5"/>
    <mergeCell ref="N4:N5"/>
    <mergeCell ref="O4:P4"/>
    <mergeCell ref="L14:L15"/>
    <mergeCell ref="M14:M15"/>
    <mergeCell ref="B3:K3"/>
    <mergeCell ref="L3:P3"/>
    <mergeCell ref="B4:B5"/>
    <mergeCell ref="C4:C5"/>
    <mergeCell ref="D4:D5"/>
    <mergeCell ref="E4:E5"/>
    <mergeCell ref="H4:H5"/>
    <mergeCell ref="I4:I5"/>
    <mergeCell ref="L4:L5"/>
    <mergeCell ref="M4:M5"/>
    <mergeCell ref="J4:J5"/>
    <mergeCell ref="K4:K5"/>
    <mergeCell ref="L13:P13"/>
    <mergeCell ref="N14:N15"/>
    <mergeCell ref="O14:P14"/>
    <mergeCell ref="J14:J15"/>
    <mergeCell ref="K14:K15"/>
    <mergeCell ref="B13:K13"/>
    <mergeCell ref="I14:I15"/>
    <mergeCell ref="H14:H15"/>
    <mergeCell ref="L23:P23"/>
    <mergeCell ref="B24:B25"/>
    <mergeCell ref="C24:C25"/>
    <mergeCell ref="D24:D25"/>
    <mergeCell ref="E24:E25"/>
    <mergeCell ref="F24:F25"/>
    <mergeCell ref="G24:G25"/>
    <mergeCell ref="H24:H25"/>
    <mergeCell ref="I24:I25"/>
    <mergeCell ref="B14:B15"/>
    <mergeCell ref="C14:C15"/>
    <mergeCell ref="D14:D15"/>
    <mergeCell ref="E14:E15"/>
    <mergeCell ref="F14:F15"/>
    <mergeCell ref="G14:G15"/>
    <mergeCell ref="B33:K33"/>
    <mergeCell ref="B23:K23"/>
    <mergeCell ref="J24:J25"/>
    <mergeCell ref="K24:K25"/>
    <mergeCell ref="O24:P24"/>
    <mergeCell ref="L24:L25"/>
    <mergeCell ref="M24:M25"/>
    <mergeCell ref="N24:N25"/>
    <mergeCell ref="L33:P33"/>
    <mergeCell ref="B34:B35"/>
    <mergeCell ref="C34:C35"/>
    <mergeCell ref="D34:D35"/>
    <mergeCell ref="E34:E35"/>
    <mergeCell ref="F34:F35"/>
    <mergeCell ref="O34:P34"/>
    <mergeCell ref="L34:L35"/>
    <mergeCell ref="H34:H35"/>
    <mergeCell ref="I34:I35"/>
    <mergeCell ref="G34:G35"/>
    <mergeCell ref="M34:M35"/>
    <mergeCell ref="N34:N35"/>
    <mergeCell ref="J34:J35"/>
    <mergeCell ref="K34:K35"/>
    <mergeCell ref="B43:K43"/>
    <mergeCell ref="L43:P43"/>
    <mergeCell ref="B44:B45"/>
    <mergeCell ref="C44:C45"/>
    <mergeCell ref="D44:D45"/>
    <mergeCell ref="E44:E45"/>
    <mergeCell ref="F44:F45"/>
    <mergeCell ref="G44:G45"/>
    <mergeCell ref="J44:J45"/>
    <mergeCell ref="K44:K45"/>
    <mergeCell ref="H44:H45"/>
    <mergeCell ref="I44:I45"/>
    <mergeCell ref="L44:L45"/>
    <mergeCell ref="M44:M45"/>
    <mergeCell ref="N44:N45"/>
    <mergeCell ref="L53:P53"/>
    <mergeCell ref="N54:N55"/>
    <mergeCell ref="N64:N65"/>
    <mergeCell ref="O64:P64"/>
    <mergeCell ref="O44:P44"/>
    <mergeCell ref="B53:K53"/>
    <mergeCell ref="B54:B55"/>
    <mergeCell ref="C54:C55"/>
    <mergeCell ref="D54:D55"/>
    <mergeCell ref="E54:E55"/>
    <mergeCell ref="F54:F55"/>
    <mergeCell ref="K54:K55"/>
    <mergeCell ref="I54:I55"/>
    <mergeCell ref="L54:L55"/>
    <mergeCell ref="M54:M55"/>
    <mergeCell ref="B63:K63"/>
    <mergeCell ref="L63:P63"/>
    <mergeCell ref="G54:G55"/>
    <mergeCell ref="H54:H55"/>
    <mergeCell ref="O54:P54"/>
    <mergeCell ref="J54:J55"/>
    <mergeCell ref="E64:E65"/>
    <mergeCell ref="G74:G75"/>
    <mergeCell ref="O84:P84"/>
    <mergeCell ref="B83:K83"/>
    <mergeCell ref="B84:B85"/>
    <mergeCell ref="B64:B65"/>
    <mergeCell ref="C64:C65"/>
    <mergeCell ref="C74:C75"/>
    <mergeCell ref="D74:D75"/>
    <mergeCell ref="E74:E75"/>
    <mergeCell ref="J74:J75"/>
    <mergeCell ref="K74:K75"/>
    <mergeCell ref="C84:C85"/>
    <mergeCell ref="D84:D85"/>
    <mergeCell ref="E84:E85"/>
    <mergeCell ref="F84:F85"/>
    <mergeCell ref="F74:F75"/>
    <mergeCell ref="I74:I75"/>
    <mergeCell ref="J64:J65"/>
    <mergeCell ref="K64:K65"/>
    <mergeCell ref="D64:D65"/>
    <mergeCell ref="B74:B75"/>
    <mergeCell ref="B73:K73"/>
    <mergeCell ref="G84:G85"/>
    <mergeCell ref="N84:N85"/>
    <mergeCell ref="K84:K85"/>
    <mergeCell ref="J84:J85"/>
    <mergeCell ref="H84:H85"/>
    <mergeCell ref="I84:I85"/>
    <mergeCell ref="L84:L85"/>
    <mergeCell ref="M84:M85"/>
    <mergeCell ref="J94:J95"/>
    <mergeCell ref="H94:H95"/>
    <mergeCell ref="I94:I95"/>
    <mergeCell ref="B104:B105"/>
    <mergeCell ref="K94:K95"/>
    <mergeCell ref="F94:F95"/>
    <mergeCell ref="G94:G95"/>
    <mergeCell ref="F104:F105"/>
    <mergeCell ref="G104:G105"/>
    <mergeCell ref="C104:C105"/>
    <mergeCell ref="D104:D105"/>
    <mergeCell ref="B94:B95"/>
    <mergeCell ref="C94:C95"/>
    <mergeCell ref="D94:D95"/>
    <mergeCell ref="E94:E95"/>
    <mergeCell ref="H114:H115"/>
    <mergeCell ref="K104:K105"/>
    <mergeCell ref="L104:L105"/>
    <mergeCell ref="M104:M105"/>
    <mergeCell ref="F64:F65"/>
    <mergeCell ref="G64:G65"/>
    <mergeCell ref="H64:H65"/>
    <mergeCell ref="I64:I65"/>
    <mergeCell ref="L103:P103"/>
    <mergeCell ref="N74:N75"/>
    <mergeCell ref="L83:P83"/>
    <mergeCell ref="M74:M75"/>
    <mergeCell ref="O74:P74"/>
    <mergeCell ref="L74:L75"/>
    <mergeCell ref="L64:L65"/>
    <mergeCell ref="M64:M65"/>
    <mergeCell ref="L73:P73"/>
    <mergeCell ref="H74:H75"/>
    <mergeCell ref="B93:K93"/>
    <mergeCell ref="L94:L95"/>
    <mergeCell ref="L93:P93"/>
    <mergeCell ref="M94:M95"/>
    <mergeCell ref="N94:N95"/>
    <mergeCell ref="O94:P94"/>
    <mergeCell ref="N124:N125"/>
    <mergeCell ref="O124:P124"/>
    <mergeCell ref="L124:L125"/>
    <mergeCell ref="I124:I125"/>
    <mergeCell ref="O104:P104"/>
    <mergeCell ref="B103:K103"/>
    <mergeCell ref="O114:P114"/>
    <mergeCell ref="H104:H105"/>
    <mergeCell ref="I104:I105"/>
    <mergeCell ref="J114:J115"/>
    <mergeCell ref="K114:K115"/>
    <mergeCell ref="B113:K113"/>
    <mergeCell ref="I114:I115"/>
    <mergeCell ref="L114:L115"/>
    <mergeCell ref="N104:N105"/>
    <mergeCell ref="B114:B115"/>
    <mergeCell ref="E104:E105"/>
    <mergeCell ref="M114:M115"/>
    <mergeCell ref="N114:N115"/>
    <mergeCell ref="G114:G115"/>
    <mergeCell ref="F114:F115"/>
    <mergeCell ref="C114:C115"/>
    <mergeCell ref="D114:D115"/>
    <mergeCell ref="E114:E115"/>
    <mergeCell ref="C124:C125"/>
    <mergeCell ref="D124:D125"/>
    <mergeCell ref="E124:E125"/>
    <mergeCell ref="J124:J125"/>
    <mergeCell ref="K124:K125"/>
    <mergeCell ref="F124:F125"/>
    <mergeCell ref="G124:G125"/>
    <mergeCell ref="M124:M125"/>
    <mergeCell ref="H124:H125"/>
    <mergeCell ref="K154:K155"/>
    <mergeCell ref="F154:F155"/>
    <mergeCell ref="G154:G155"/>
    <mergeCell ref="L113:P113"/>
    <mergeCell ref="J104:J105"/>
    <mergeCell ref="F144:F145"/>
    <mergeCell ref="L133:P133"/>
    <mergeCell ref="H134:H135"/>
    <mergeCell ref="I134:I135"/>
    <mergeCell ref="F134:F135"/>
    <mergeCell ref="J134:J135"/>
    <mergeCell ref="K134:K135"/>
    <mergeCell ref="B133:K133"/>
    <mergeCell ref="N144:N145"/>
    <mergeCell ref="O144:P144"/>
    <mergeCell ref="G134:G135"/>
    <mergeCell ref="H144:H145"/>
    <mergeCell ref="I144:I145"/>
    <mergeCell ref="G144:G145"/>
    <mergeCell ref="L134:L135"/>
    <mergeCell ref="M134:M135"/>
    <mergeCell ref="B123:K123"/>
    <mergeCell ref="L123:P123"/>
    <mergeCell ref="B124:B125"/>
    <mergeCell ref="B143:K143"/>
    <mergeCell ref="L143:P143"/>
    <mergeCell ref="N134:N135"/>
    <mergeCell ref="O134:P134"/>
    <mergeCell ref="B134:B135"/>
    <mergeCell ref="C134:C135"/>
    <mergeCell ref="D134:D135"/>
    <mergeCell ref="J144:J145"/>
    <mergeCell ref="K144:K145"/>
    <mergeCell ref="L144:L145"/>
    <mergeCell ref="M144:M145"/>
    <mergeCell ref="B144:B145"/>
    <mergeCell ref="C144:C145"/>
    <mergeCell ref="D144:D145"/>
    <mergeCell ref="E144:E145"/>
    <mergeCell ref="E134:E135"/>
    <mergeCell ref="L163:P163"/>
    <mergeCell ref="J154:J155"/>
    <mergeCell ref="B153:K153"/>
    <mergeCell ref="G164:G165"/>
    <mergeCell ref="L164:L165"/>
    <mergeCell ref="I164:I165"/>
    <mergeCell ref="D164:D165"/>
    <mergeCell ref="O154:P154"/>
    <mergeCell ref="J164:J165"/>
    <mergeCell ref="L154:L155"/>
    <mergeCell ref="M154:M155"/>
    <mergeCell ref="H154:H155"/>
    <mergeCell ref="I154:I155"/>
    <mergeCell ref="K164:K165"/>
    <mergeCell ref="B163:K163"/>
    <mergeCell ref="H164:H165"/>
    <mergeCell ref="B164:B165"/>
    <mergeCell ref="C164:C165"/>
    <mergeCell ref="N154:N155"/>
    <mergeCell ref="L153:P153"/>
    <mergeCell ref="B154:B155"/>
    <mergeCell ref="C154:C155"/>
    <mergeCell ref="D154:D155"/>
    <mergeCell ref="E154:E155"/>
    <mergeCell ref="B174:B175"/>
    <mergeCell ref="C174:C175"/>
    <mergeCell ref="D174:D175"/>
    <mergeCell ref="E174:E175"/>
    <mergeCell ref="E164:E165"/>
    <mergeCell ref="F164:F165"/>
    <mergeCell ref="N174:N175"/>
    <mergeCell ref="O174:P174"/>
    <mergeCell ref="F174:F175"/>
    <mergeCell ref="G174:G175"/>
    <mergeCell ref="H174:H175"/>
    <mergeCell ref="I174:I175"/>
    <mergeCell ref="J174:J175"/>
    <mergeCell ref="K174:K175"/>
    <mergeCell ref="M173:P173"/>
    <mergeCell ref="M174:M175"/>
    <mergeCell ref="C173:L173"/>
    <mergeCell ref="L174:L175"/>
    <mergeCell ref="M164:M165"/>
    <mergeCell ref="N164:N165"/>
    <mergeCell ref="O164:P164"/>
    <mergeCell ref="C193:P193"/>
    <mergeCell ref="B194:B195"/>
    <mergeCell ref="C194:C195"/>
    <mergeCell ref="D194:D195"/>
    <mergeCell ref="E194:E195"/>
    <mergeCell ref="F194:F195"/>
    <mergeCell ref="G194:G195"/>
    <mergeCell ref="H194:H195"/>
    <mergeCell ref="I194:I195"/>
    <mergeCell ref="N194:N195"/>
    <mergeCell ref="O194:P194"/>
    <mergeCell ref="J194:J195"/>
    <mergeCell ref="K194:K195"/>
    <mergeCell ref="L194:L195"/>
    <mergeCell ref="M194:M195"/>
  </mergeCells>
  <phoneticPr fontId="26" type="noConversion"/>
  <printOptions horizontalCentered="1" verticalCentered="1"/>
  <pageMargins left="0.98425196850393704" right="0.98425196850393704" top="0.98425196850393704" bottom="0.98425196850393704" header="0.51181102362204722" footer="0.51181102362204722"/>
  <pageSetup paperSize="9" scale="15" orientation="portrait" horizontalDpi="300" verticalDpi="300" r:id="rId2"/>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27"/>
  <sheetViews>
    <sheetView zoomScale="70" zoomScaleNormal="70" zoomScaleSheetLayoutView="80" workbookViewId="0">
      <selection activeCell="A11" sqref="A11:B11"/>
    </sheetView>
  </sheetViews>
  <sheetFormatPr defaultRowHeight="12.75"/>
  <sheetData>
    <row r="2" spans="2:16" ht="13.5" thickBot="1"/>
    <row r="3" spans="2:16" ht="24" thickBot="1">
      <c r="B3" s="473" t="s">
        <v>554</v>
      </c>
      <c r="C3" s="474"/>
      <c r="D3" s="474"/>
      <c r="E3" s="474"/>
      <c r="F3" s="474"/>
      <c r="G3" s="474"/>
      <c r="H3" s="474"/>
      <c r="I3" s="474"/>
      <c r="J3" s="474"/>
      <c r="K3" s="474"/>
      <c r="L3" s="470" t="s">
        <v>224</v>
      </c>
      <c r="M3" s="471"/>
      <c r="N3" s="471"/>
      <c r="O3" s="471"/>
      <c r="P3" s="472"/>
    </row>
    <row r="4" spans="2:16" ht="15.75">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6" ht="16.5" thickBot="1">
      <c r="B5" s="466"/>
      <c r="C5" s="462"/>
      <c r="D5" s="462"/>
      <c r="E5" s="462"/>
      <c r="F5" s="462"/>
      <c r="G5" s="462"/>
      <c r="H5" s="462"/>
      <c r="I5" s="462"/>
      <c r="J5" s="462"/>
      <c r="K5" s="462"/>
      <c r="L5" s="462"/>
      <c r="M5" s="462"/>
      <c r="N5" s="462"/>
      <c r="O5" s="145" t="s">
        <v>209</v>
      </c>
      <c r="P5" s="30" t="s">
        <v>210</v>
      </c>
    </row>
    <row r="6" spans="2:16" ht="15">
      <c r="B6" s="148" t="s">
        <v>211</v>
      </c>
      <c r="C6" s="146">
        <v>31</v>
      </c>
      <c r="D6" s="8">
        <v>28</v>
      </c>
      <c r="E6" s="8">
        <v>31</v>
      </c>
      <c r="F6" s="8">
        <v>30</v>
      </c>
      <c r="G6" s="8">
        <v>21</v>
      </c>
      <c r="H6" s="8">
        <v>5</v>
      </c>
      <c r="I6" s="168">
        <f>SUM(C6:G6)</f>
        <v>141</v>
      </c>
      <c r="J6" s="8">
        <v>5</v>
      </c>
      <c r="K6" s="8">
        <v>31</v>
      </c>
      <c r="L6" s="8">
        <v>30</v>
      </c>
      <c r="M6" s="8">
        <v>31</v>
      </c>
      <c r="N6" s="168">
        <f>SUM(J6:M6)</f>
        <v>97</v>
      </c>
      <c r="O6" s="167">
        <f>SUM(C6:H6,J6:M6)</f>
        <v>243</v>
      </c>
      <c r="P6" s="169">
        <f>I6+N6</f>
        <v>238</v>
      </c>
    </row>
    <row r="7" spans="2:16" ht="19.5">
      <c r="B7" s="149" t="s">
        <v>485</v>
      </c>
      <c r="C7" s="147">
        <v>2.5</v>
      </c>
      <c r="D7" s="10">
        <v>2.4</v>
      </c>
      <c r="E7" s="10">
        <v>4.2</v>
      </c>
      <c r="F7" s="10">
        <v>10</v>
      </c>
      <c r="G7" s="10">
        <v>11.1</v>
      </c>
      <c r="H7" s="10">
        <v>12.8</v>
      </c>
      <c r="I7" s="153">
        <f>(C6*C7+D6*D7+E6*E7+F6*F7+G6*G7)/I6</f>
        <v>5.7304964539007095</v>
      </c>
      <c r="J7" s="10">
        <v>12</v>
      </c>
      <c r="K7" s="95">
        <v>6.2</v>
      </c>
      <c r="L7" s="95">
        <v>0.5</v>
      </c>
      <c r="M7" s="95">
        <v>-1.1000000000000001</v>
      </c>
      <c r="N7" s="153">
        <f>(J6*J7+K6*K7+L6*L7+M6*M7)/N6</f>
        <v>2.403092783505155</v>
      </c>
      <c r="O7" s="154">
        <f>(C7*C6+D7*D6+E7*E6+F7*F6+G7*G6+H7*H6+J7*J6+K7*K6+L7*L6+M7*M6)/O6</f>
        <v>4.5477366255144043</v>
      </c>
      <c r="P7" s="161">
        <f>(I7*I6+N7*N6)/P6</f>
        <v>4.3743697478991592</v>
      </c>
    </row>
    <row r="8" spans="2:16" ht="19.5">
      <c r="B8" s="149" t="s">
        <v>212</v>
      </c>
      <c r="C8" s="13">
        <f t="shared" ref="C8:H8" si="0">C6*(13-C7)</f>
        <v>325.5</v>
      </c>
      <c r="D8" s="12">
        <f t="shared" si="0"/>
        <v>296.8</v>
      </c>
      <c r="E8" s="12">
        <f t="shared" si="0"/>
        <v>272.8</v>
      </c>
      <c r="F8" s="12">
        <f t="shared" si="0"/>
        <v>90</v>
      </c>
      <c r="G8" s="12">
        <f t="shared" si="0"/>
        <v>39.900000000000006</v>
      </c>
      <c r="H8" s="12">
        <f t="shared" si="0"/>
        <v>0.99999999999999645</v>
      </c>
      <c r="I8" s="155">
        <f>SUM(C8:G8)</f>
        <v>1025</v>
      </c>
      <c r="J8" s="12">
        <v>5</v>
      </c>
      <c r="K8" s="12">
        <v>211</v>
      </c>
      <c r="L8" s="12">
        <v>375</v>
      </c>
      <c r="M8" s="12">
        <v>438</v>
      </c>
      <c r="N8" s="155">
        <f>SUM(J8:M8)</f>
        <v>1029</v>
      </c>
      <c r="O8" s="156">
        <f>O6*(13-O7)</f>
        <v>2053.9</v>
      </c>
      <c r="P8" s="162">
        <f>P6*(13-P7)</f>
        <v>2052.9</v>
      </c>
    </row>
    <row r="9" spans="2:16" ht="19.5">
      <c r="B9" s="149" t="s">
        <v>213</v>
      </c>
      <c r="C9" s="13">
        <f t="shared" ref="C9:H9" si="1">C6*(17-C7)</f>
        <v>449.5</v>
      </c>
      <c r="D9" s="12">
        <f t="shared" si="1"/>
        <v>408.8</v>
      </c>
      <c r="E9" s="12">
        <f t="shared" si="1"/>
        <v>396.8</v>
      </c>
      <c r="F9" s="12">
        <f t="shared" si="1"/>
        <v>210</v>
      </c>
      <c r="G9" s="12">
        <f t="shared" si="1"/>
        <v>123.9</v>
      </c>
      <c r="H9" s="12">
        <f t="shared" si="1"/>
        <v>20.999999999999996</v>
      </c>
      <c r="I9" s="155">
        <f>SUM(C9:G9)</f>
        <v>1589</v>
      </c>
      <c r="J9" s="12">
        <v>25</v>
      </c>
      <c r="K9" s="12">
        <v>335</v>
      </c>
      <c r="L9" s="12">
        <v>495</v>
      </c>
      <c r="M9" s="12">
        <v>562</v>
      </c>
      <c r="N9" s="155">
        <f>SUM(J9:M9)</f>
        <v>1417</v>
      </c>
      <c r="O9" s="156">
        <f>O6*(17-O7)</f>
        <v>3025.9</v>
      </c>
      <c r="P9" s="162">
        <f>P6*(17-P7)</f>
        <v>3004.9</v>
      </c>
    </row>
    <row r="10" spans="2:16" ht="19.5">
      <c r="B10" s="149" t="s">
        <v>214</v>
      </c>
      <c r="C10" s="17">
        <f t="shared" ref="C10:H10" si="2">C6*(18-C7)</f>
        <v>480.5</v>
      </c>
      <c r="D10" s="16">
        <f t="shared" si="2"/>
        <v>436.8</v>
      </c>
      <c r="E10" s="16">
        <f t="shared" si="2"/>
        <v>427.8</v>
      </c>
      <c r="F10" s="16">
        <f t="shared" si="2"/>
        <v>240</v>
      </c>
      <c r="G10" s="16">
        <f t="shared" si="2"/>
        <v>144.9</v>
      </c>
      <c r="H10" s="16">
        <f t="shared" si="2"/>
        <v>25.999999999999996</v>
      </c>
      <c r="I10" s="155">
        <f>SUM(C10:G10)</f>
        <v>1730</v>
      </c>
      <c r="J10" s="16">
        <v>30</v>
      </c>
      <c r="K10" s="16">
        <v>366</v>
      </c>
      <c r="L10" s="16">
        <v>525</v>
      </c>
      <c r="M10" s="16">
        <v>593</v>
      </c>
      <c r="N10" s="155">
        <f>SUM(J10:M10)</f>
        <v>1514</v>
      </c>
      <c r="O10" s="157">
        <f>O6*(18-O7)</f>
        <v>3268.9</v>
      </c>
      <c r="P10" s="163">
        <f>P6*(18-P7)</f>
        <v>3242.9</v>
      </c>
    </row>
    <row r="11" spans="2:16" ht="20.25" thickBot="1">
      <c r="B11" s="350" t="s">
        <v>215</v>
      </c>
      <c r="C11" s="21">
        <f t="shared" ref="C11:H11" si="3">C6*(19-C7)</f>
        <v>511.5</v>
      </c>
      <c r="D11" s="20">
        <f t="shared" si="3"/>
        <v>464.80000000000007</v>
      </c>
      <c r="E11" s="20">
        <f t="shared" si="3"/>
        <v>458.8</v>
      </c>
      <c r="F11" s="20">
        <f t="shared" si="3"/>
        <v>270</v>
      </c>
      <c r="G11" s="20">
        <f t="shared" si="3"/>
        <v>165.9</v>
      </c>
      <c r="H11" s="20">
        <f t="shared" si="3"/>
        <v>30.999999999999996</v>
      </c>
      <c r="I11" s="164">
        <f>SUM(C11:G11)</f>
        <v>1871.0000000000002</v>
      </c>
      <c r="J11" s="20">
        <v>35</v>
      </c>
      <c r="K11" s="20">
        <v>397</v>
      </c>
      <c r="L11" s="20">
        <v>555</v>
      </c>
      <c r="M11" s="20">
        <v>624</v>
      </c>
      <c r="N11" s="164">
        <f>SUM(J11:M11)</f>
        <v>1611</v>
      </c>
      <c r="O11" s="165">
        <f>O6*(19-O7)</f>
        <v>3511.9</v>
      </c>
      <c r="P11" s="166">
        <f>P6*(19-P7)</f>
        <v>3480.9</v>
      </c>
    </row>
    <row r="12" spans="2:16" ht="15.75" thickBot="1">
      <c r="B12" s="4"/>
      <c r="C12" s="4"/>
      <c r="D12" s="4"/>
      <c r="E12" s="4"/>
      <c r="F12" s="4"/>
      <c r="G12" s="4"/>
      <c r="H12" s="4"/>
      <c r="I12" s="4"/>
      <c r="J12" s="4"/>
      <c r="K12" s="4"/>
      <c r="L12" s="4"/>
      <c r="M12" s="4"/>
      <c r="N12" s="4"/>
      <c r="O12" s="4"/>
      <c r="P12" s="4"/>
    </row>
    <row r="13" spans="2:16" ht="24" thickBot="1">
      <c r="B13" s="473" t="s">
        <v>555</v>
      </c>
      <c r="C13" s="474"/>
      <c r="D13" s="474"/>
      <c r="E13" s="474"/>
      <c r="F13" s="474"/>
      <c r="G13" s="474"/>
      <c r="H13" s="474"/>
      <c r="I13" s="474"/>
      <c r="J13" s="474"/>
      <c r="K13" s="474"/>
      <c r="L13" s="470" t="s">
        <v>225</v>
      </c>
      <c r="M13" s="471"/>
      <c r="N13" s="471"/>
      <c r="O13" s="471"/>
      <c r="P13" s="472"/>
    </row>
    <row r="14" spans="2:16" ht="15.75">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6" ht="16.5" thickBot="1">
      <c r="B15" s="466"/>
      <c r="C15" s="462"/>
      <c r="D15" s="462"/>
      <c r="E15" s="462"/>
      <c r="F15" s="462"/>
      <c r="G15" s="462"/>
      <c r="H15" s="462"/>
      <c r="I15" s="462"/>
      <c r="J15" s="462"/>
      <c r="K15" s="462"/>
      <c r="L15" s="462"/>
      <c r="M15" s="462"/>
      <c r="N15" s="462"/>
      <c r="O15" s="145" t="s">
        <v>209</v>
      </c>
      <c r="P15" s="30" t="s">
        <v>210</v>
      </c>
    </row>
    <row r="16" spans="2:16" ht="15">
      <c r="B16" s="148" t="s">
        <v>211</v>
      </c>
      <c r="C16" s="146">
        <v>31</v>
      </c>
      <c r="D16" s="8">
        <v>28</v>
      </c>
      <c r="E16" s="8">
        <v>31</v>
      </c>
      <c r="F16" s="8">
        <v>30</v>
      </c>
      <c r="G16" s="8">
        <v>21</v>
      </c>
      <c r="H16" s="8">
        <v>5</v>
      </c>
      <c r="I16" s="168">
        <f>SUM(C16:G16)</f>
        <v>141</v>
      </c>
      <c r="J16" s="8">
        <v>20</v>
      </c>
      <c r="K16" s="8">
        <v>31</v>
      </c>
      <c r="L16" s="8">
        <v>30</v>
      </c>
      <c r="M16" s="8">
        <v>31</v>
      </c>
      <c r="N16" s="168">
        <f>SUM(J16:M16)</f>
        <v>112</v>
      </c>
      <c r="O16" s="167">
        <f>SUM(C16:H16,J16:M16)</f>
        <v>258</v>
      </c>
      <c r="P16" s="169">
        <f>I16+N16</f>
        <v>253</v>
      </c>
    </row>
    <row r="17" spans="2:16" ht="19.5">
      <c r="B17" s="149" t="s">
        <v>485</v>
      </c>
      <c r="C17" s="147">
        <v>0.8</v>
      </c>
      <c r="D17" s="10">
        <v>1.8</v>
      </c>
      <c r="E17" s="10">
        <v>2.1</v>
      </c>
      <c r="F17" s="10">
        <v>6.4</v>
      </c>
      <c r="G17" s="10">
        <v>11.1</v>
      </c>
      <c r="H17" s="10">
        <v>12</v>
      </c>
      <c r="I17" s="153">
        <f>(C16*C17+D16*D17+E16*E17+F16*F17+G16*G17)/I16</f>
        <v>4.0099290780141841</v>
      </c>
      <c r="J17" s="10">
        <v>8.4</v>
      </c>
      <c r="K17" s="95">
        <v>6.8</v>
      </c>
      <c r="L17" s="95">
        <v>2.7</v>
      </c>
      <c r="M17" s="95">
        <v>-0.5</v>
      </c>
      <c r="N17" s="153">
        <f>(J16*J17+K16*K17+L16*L17+M16*M17)/N16</f>
        <v>3.9669642857142855</v>
      </c>
      <c r="O17" s="154">
        <f>(C17*C16+D17*D16+E17*E16+F17*F16+G17*G16+H17*H16+J17*J16+K17*K16+L17*L16+M17*M16)/O16</f>
        <v>4.1461240310077514</v>
      </c>
      <c r="P17" s="161">
        <f>(I17*I16+N17*N16)/P16</f>
        <v>3.9909090909090907</v>
      </c>
    </row>
    <row r="18" spans="2:16" ht="19.5">
      <c r="B18" s="149" t="s">
        <v>212</v>
      </c>
      <c r="C18" s="13">
        <v>378</v>
      </c>
      <c r="D18" s="12">
        <v>313</v>
      </c>
      <c r="E18" s="12">
        <v>339</v>
      </c>
      <c r="F18" s="12">
        <v>198</v>
      </c>
      <c r="G18" s="12">
        <v>39</v>
      </c>
      <c r="H18" s="12">
        <v>5</v>
      </c>
      <c r="I18" s="155">
        <f>SUM(C18:G18)</f>
        <v>1267</v>
      </c>
      <c r="J18" s="12">
        <v>92</v>
      </c>
      <c r="K18" s="12">
        <v>192</v>
      </c>
      <c r="L18" s="12">
        <v>309</v>
      </c>
      <c r="M18" s="12">
        <f>M16*(13-M17)</f>
        <v>418.5</v>
      </c>
      <c r="N18" s="155">
        <f>SUM(J18:M18)</f>
        <v>1011.5</v>
      </c>
      <c r="O18" s="156">
        <f>O16*(13-O17)</f>
        <v>2284.3000000000002</v>
      </c>
      <c r="P18" s="162">
        <f>P16*(13-P17)</f>
        <v>2279.3000000000002</v>
      </c>
    </row>
    <row r="19" spans="2:16" ht="19.5">
      <c r="B19" s="149" t="s">
        <v>213</v>
      </c>
      <c r="C19" s="13">
        <v>502</v>
      </c>
      <c r="D19" s="12">
        <v>425</v>
      </c>
      <c r="E19" s="12">
        <v>463</v>
      </c>
      <c r="F19" s="12">
        <v>318</v>
      </c>
      <c r="G19" s="12">
        <v>123</v>
      </c>
      <c r="H19" s="12">
        <v>25</v>
      </c>
      <c r="I19" s="155">
        <f>SUM(C19:G19)</f>
        <v>1831</v>
      </c>
      <c r="J19" s="12">
        <v>172</v>
      </c>
      <c r="K19" s="12">
        <v>316</v>
      </c>
      <c r="L19" s="12">
        <v>429</v>
      </c>
      <c r="M19" s="12">
        <f>M16*(17-M17)</f>
        <v>542.5</v>
      </c>
      <c r="N19" s="155">
        <f>SUM(J19:M19)</f>
        <v>1459.5</v>
      </c>
      <c r="O19" s="156">
        <f>O16*(17-O17)</f>
        <v>3316.3</v>
      </c>
      <c r="P19" s="162">
        <f>P16*(17-P17)</f>
        <v>3291.3</v>
      </c>
    </row>
    <row r="20" spans="2:16" ht="19.5">
      <c r="B20" s="149" t="s">
        <v>214</v>
      </c>
      <c r="C20" s="17">
        <v>533</v>
      </c>
      <c r="D20" s="16"/>
      <c r="E20" s="16">
        <v>494</v>
      </c>
      <c r="F20" s="16">
        <v>348</v>
      </c>
      <c r="G20" s="16">
        <v>144</v>
      </c>
      <c r="H20" s="16">
        <v>30</v>
      </c>
      <c r="I20" s="155">
        <f>SUM(C20:G20)</f>
        <v>1519</v>
      </c>
      <c r="J20" s="16">
        <v>192</v>
      </c>
      <c r="K20" s="16">
        <v>347</v>
      </c>
      <c r="L20" s="16">
        <v>459</v>
      </c>
      <c r="M20" s="16">
        <v>574</v>
      </c>
      <c r="N20" s="155">
        <f>SUM(J20:M20)</f>
        <v>1572</v>
      </c>
      <c r="O20" s="157">
        <f>O16*(18-O17)</f>
        <v>3574.3</v>
      </c>
      <c r="P20" s="163">
        <f>P16*(18-P17)</f>
        <v>3544.3</v>
      </c>
    </row>
    <row r="21" spans="2:16" ht="20.25" thickBot="1">
      <c r="B21" s="350" t="s">
        <v>215</v>
      </c>
      <c r="C21" s="21">
        <v>564</v>
      </c>
      <c r="D21" s="20">
        <v>481</v>
      </c>
      <c r="E21" s="20">
        <v>525</v>
      </c>
      <c r="F21" s="20">
        <v>378</v>
      </c>
      <c r="G21" s="20">
        <v>165</v>
      </c>
      <c r="H21" s="20">
        <v>35</v>
      </c>
      <c r="I21" s="164">
        <f>SUM(C21:G21)</f>
        <v>2113</v>
      </c>
      <c r="J21" s="20">
        <v>212</v>
      </c>
      <c r="K21" s="20">
        <v>378</v>
      </c>
      <c r="L21" s="20">
        <v>489</v>
      </c>
      <c r="M21" s="20">
        <v>605</v>
      </c>
      <c r="N21" s="164">
        <f>SUM(J21:M21)</f>
        <v>1684</v>
      </c>
      <c r="O21" s="165">
        <f>O16*(19-O17)</f>
        <v>3832.3</v>
      </c>
      <c r="P21" s="166">
        <f>P16*(19-P17)</f>
        <v>3797.3</v>
      </c>
    </row>
    <row r="22" spans="2:16" ht="15.75" thickBot="1">
      <c r="B22" s="4"/>
      <c r="C22" s="4"/>
      <c r="D22" s="4"/>
      <c r="E22" s="4"/>
      <c r="F22" s="4"/>
      <c r="G22" s="4"/>
      <c r="H22" s="4"/>
      <c r="I22" s="4"/>
      <c r="J22" s="4"/>
      <c r="K22" s="4"/>
      <c r="L22" s="4"/>
      <c r="M22" s="4"/>
      <c r="N22" s="4"/>
      <c r="O22" s="4"/>
      <c r="P22" s="4"/>
    </row>
    <row r="23" spans="2:16" ht="24" thickBot="1">
      <c r="B23" s="473" t="s">
        <v>556</v>
      </c>
      <c r="C23" s="474"/>
      <c r="D23" s="474"/>
      <c r="E23" s="474"/>
      <c r="F23" s="474"/>
      <c r="G23" s="474"/>
      <c r="H23" s="474"/>
      <c r="I23" s="474"/>
      <c r="J23" s="474"/>
      <c r="K23" s="474"/>
      <c r="L23" s="470" t="s">
        <v>226</v>
      </c>
      <c r="M23" s="471"/>
      <c r="N23" s="471"/>
      <c r="O23" s="471"/>
      <c r="P23" s="472"/>
    </row>
    <row r="24" spans="2:16" ht="15.75">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6" ht="16.5" thickBot="1">
      <c r="B25" s="466"/>
      <c r="C25" s="462"/>
      <c r="D25" s="462"/>
      <c r="E25" s="462"/>
      <c r="F25" s="462"/>
      <c r="G25" s="462"/>
      <c r="H25" s="462"/>
      <c r="I25" s="462"/>
      <c r="J25" s="462"/>
      <c r="K25" s="462"/>
      <c r="L25" s="462"/>
      <c r="M25" s="462"/>
      <c r="N25" s="462"/>
      <c r="O25" s="145" t="s">
        <v>209</v>
      </c>
      <c r="P25" s="30" t="s">
        <v>210</v>
      </c>
    </row>
    <row r="26" spans="2:16" ht="15">
      <c r="B26" s="148" t="s">
        <v>211</v>
      </c>
      <c r="C26" s="146">
        <v>31</v>
      </c>
      <c r="D26" s="8">
        <v>28</v>
      </c>
      <c r="E26" s="8">
        <v>31</v>
      </c>
      <c r="F26" s="8">
        <v>30</v>
      </c>
      <c r="G26" s="8">
        <v>21</v>
      </c>
      <c r="H26" s="8">
        <v>10</v>
      </c>
      <c r="I26" s="168">
        <f>SUM(C26:G26)</f>
        <v>141</v>
      </c>
      <c r="J26" s="8">
        <v>15</v>
      </c>
      <c r="K26" s="8">
        <v>31</v>
      </c>
      <c r="L26" s="8">
        <v>30</v>
      </c>
      <c r="M26" s="8">
        <v>31</v>
      </c>
      <c r="N26" s="168">
        <f>SUM(J26:M26)</f>
        <v>107</v>
      </c>
      <c r="O26" s="167">
        <f>SUM(C26:H26,J26:M26)</f>
        <v>258</v>
      </c>
      <c r="P26" s="169">
        <f>I26+N26</f>
        <v>248</v>
      </c>
    </row>
    <row r="27" spans="2:16" ht="19.5">
      <c r="B27" s="149" t="s">
        <v>485</v>
      </c>
      <c r="C27" s="147">
        <v>-5</v>
      </c>
      <c r="D27" s="10">
        <v>-1.7</v>
      </c>
      <c r="E27" s="10">
        <v>2.5</v>
      </c>
      <c r="F27" s="10">
        <v>11</v>
      </c>
      <c r="G27" s="10">
        <v>11.5</v>
      </c>
      <c r="H27" s="10">
        <v>12.2</v>
      </c>
      <c r="I27" s="153">
        <f>(C26*C27+D26*D27+E26*E27+F26*F27+G26*G27)/I26</f>
        <v>3.1659574468085103</v>
      </c>
      <c r="J27" s="10">
        <v>12.2</v>
      </c>
      <c r="K27" s="95">
        <v>6.3</v>
      </c>
      <c r="L27" s="95">
        <v>4.4000000000000004</v>
      </c>
      <c r="M27" s="95">
        <v>-2.1</v>
      </c>
      <c r="N27" s="153">
        <f>(J26*J27+K26*K27+L26*L27+M26*M27)/N26</f>
        <v>4.1607476635514011</v>
      </c>
      <c r="O27" s="154">
        <f>(C27*C26+D27*D26+E27*E26+F27*F26+G27*G26+H27*H26+J27*J26+K27*K26+L27*L26+M27*M26)/O26</f>
        <v>3.9286821705426349</v>
      </c>
      <c r="P27" s="161">
        <f>(I27*I26+N27*N26)/P26</f>
        <v>3.5951612903225802</v>
      </c>
    </row>
    <row r="28" spans="2:16" ht="19.5">
      <c r="B28" s="149" t="s">
        <v>212</v>
      </c>
      <c r="C28" s="13">
        <v>557</v>
      </c>
      <c r="D28" s="12">
        <v>411</v>
      </c>
      <c r="E28" s="12">
        <v>327</v>
      </c>
      <c r="F28" s="12">
        <v>60</v>
      </c>
      <c r="G28" s="12">
        <v>33</v>
      </c>
      <c r="H28" s="12">
        <v>8</v>
      </c>
      <c r="I28" s="155">
        <f>SUM(C28:G28)</f>
        <v>1388</v>
      </c>
      <c r="J28" s="12">
        <v>12</v>
      </c>
      <c r="K28" s="12">
        <v>207</v>
      </c>
      <c r="L28" s="12">
        <v>259</v>
      </c>
      <c r="M28" s="12">
        <v>468</v>
      </c>
      <c r="N28" s="155">
        <f>SUM(J28:M28)</f>
        <v>946</v>
      </c>
      <c r="O28" s="156">
        <f>O26*(13-O27)</f>
        <v>2340.4</v>
      </c>
      <c r="P28" s="162">
        <f>P26*(13-P27)</f>
        <v>2332.4000000000005</v>
      </c>
    </row>
    <row r="29" spans="2:16" ht="19.5">
      <c r="B29" s="149" t="s">
        <v>213</v>
      </c>
      <c r="C29" s="13">
        <v>681</v>
      </c>
      <c r="D29" s="12">
        <v>523</v>
      </c>
      <c r="E29" s="12">
        <v>451</v>
      </c>
      <c r="F29" s="12">
        <v>180</v>
      </c>
      <c r="G29" s="12">
        <v>117</v>
      </c>
      <c r="H29" s="12">
        <v>48</v>
      </c>
      <c r="I29" s="155">
        <f>SUM(C29:G29)</f>
        <v>1952</v>
      </c>
      <c r="J29" s="12">
        <v>72</v>
      </c>
      <c r="K29" s="12">
        <v>331</v>
      </c>
      <c r="L29" s="12">
        <v>379</v>
      </c>
      <c r="M29" s="12">
        <v>592</v>
      </c>
      <c r="N29" s="155">
        <f>SUM(J29:M29)</f>
        <v>1374</v>
      </c>
      <c r="O29" s="156">
        <f>O26*(17-O27)</f>
        <v>3372.4</v>
      </c>
      <c r="P29" s="162">
        <f>P26*(17-P27)</f>
        <v>3324.4000000000005</v>
      </c>
    </row>
    <row r="30" spans="2:16" ht="19.5">
      <c r="B30" s="149" t="s">
        <v>214</v>
      </c>
      <c r="C30" s="17">
        <v>712</v>
      </c>
      <c r="D30" s="16"/>
      <c r="E30" s="16">
        <v>482</v>
      </c>
      <c r="F30" s="16">
        <v>210</v>
      </c>
      <c r="G30" s="16">
        <v>138</v>
      </c>
      <c r="H30" s="16">
        <v>58</v>
      </c>
      <c r="I30" s="155">
        <f>SUM(C30:G30)</f>
        <v>1542</v>
      </c>
      <c r="J30" s="16">
        <v>87</v>
      </c>
      <c r="K30" s="16">
        <v>362</v>
      </c>
      <c r="L30" s="16">
        <v>409</v>
      </c>
      <c r="M30" s="16">
        <v>623</v>
      </c>
      <c r="N30" s="155">
        <f>SUM(J30:M30)</f>
        <v>1481</v>
      </c>
      <c r="O30" s="157">
        <f>O26*(18-O27)</f>
        <v>3630.4</v>
      </c>
      <c r="P30" s="163">
        <f>P26*(18-P27)</f>
        <v>3572.4000000000005</v>
      </c>
    </row>
    <row r="31" spans="2:16" ht="20.25" thickBot="1">
      <c r="B31" s="350" t="s">
        <v>215</v>
      </c>
      <c r="C31" s="21">
        <v>743</v>
      </c>
      <c r="D31" s="20">
        <v>579</v>
      </c>
      <c r="E31" s="20">
        <v>513</v>
      </c>
      <c r="F31" s="20">
        <v>240</v>
      </c>
      <c r="G31" s="20">
        <v>159</v>
      </c>
      <c r="H31" s="20">
        <v>68</v>
      </c>
      <c r="I31" s="164">
        <f>SUM(C31:G31)</f>
        <v>2234</v>
      </c>
      <c r="J31" s="20">
        <v>102</v>
      </c>
      <c r="K31" s="20">
        <v>393</v>
      </c>
      <c r="L31" s="20">
        <v>439</v>
      </c>
      <c r="M31" s="20">
        <v>654</v>
      </c>
      <c r="N31" s="164">
        <f>SUM(J31:M31)</f>
        <v>1588</v>
      </c>
      <c r="O31" s="165">
        <f>O26*(19-O27)</f>
        <v>3888.4</v>
      </c>
      <c r="P31" s="166">
        <f>P26*(19-P27)</f>
        <v>3820.4000000000005</v>
      </c>
    </row>
    <row r="32" spans="2:16" ht="15.75" thickBot="1">
      <c r="B32" s="4"/>
      <c r="C32" s="4"/>
      <c r="D32" s="4"/>
      <c r="E32" s="4"/>
      <c r="F32" s="4"/>
      <c r="G32" s="4"/>
      <c r="H32" s="4"/>
      <c r="I32" s="4"/>
      <c r="J32" s="4"/>
      <c r="K32" s="4"/>
      <c r="L32" s="4"/>
      <c r="M32" s="4"/>
      <c r="N32" s="4"/>
      <c r="O32" s="4"/>
      <c r="P32" s="4"/>
    </row>
    <row r="33" spans="2:16" ht="24" thickBot="1">
      <c r="B33" s="473" t="s">
        <v>557</v>
      </c>
      <c r="C33" s="474"/>
      <c r="D33" s="474"/>
      <c r="E33" s="474"/>
      <c r="F33" s="474"/>
      <c r="G33" s="474"/>
      <c r="H33" s="474"/>
      <c r="I33" s="474"/>
      <c r="J33" s="474"/>
      <c r="K33" s="474"/>
      <c r="L33" s="470" t="s">
        <v>227</v>
      </c>
      <c r="M33" s="471"/>
      <c r="N33" s="471"/>
      <c r="O33" s="471"/>
      <c r="P33" s="472"/>
    </row>
    <row r="34" spans="2:16" ht="15.75">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6" ht="16.5" thickBot="1">
      <c r="B35" s="466"/>
      <c r="C35" s="462"/>
      <c r="D35" s="462"/>
      <c r="E35" s="462"/>
      <c r="F35" s="462"/>
      <c r="G35" s="462"/>
      <c r="H35" s="462"/>
      <c r="I35" s="462"/>
      <c r="J35" s="462"/>
      <c r="K35" s="462"/>
      <c r="L35" s="462"/>
      <c r="M35" s="462"/>
      <c r="N35" s="462"/>
      <c r="O35" s="145" t="s">
        <v>209</v>
      </c>
      <c r="P35" s="30" t="s">
        <v>210</v>
      </c>
    </row>
    <row r="36" spans="2:16" ht="15">
      <c r="B36" s="148" t="s">
        <v>211</v>
      </c>
      <c r="C36" s="146">
        <v>31</v>
      </c>
      <c r="D36" s="8">
        <v>28</v>
      </c>
      <c r="E36" s="8">
        <v>31</v>
      </c>
      <c r="F36" s="8">
        <v>30</v>
      </c>
      <c r="G36" s="8">
        <v>26</v>
      </c>
      <c r="H36" s="8">
        <v>10</v>
      </c>
      <c r="I36" s="168">
        <f>SUM(C36:G36)</f>
        <v>146</v>
      </c>
      <c r="J36" s="8">
        <v>30</v>
      </c>
      <c r="K36" s="8">
        <v>31</v>
      </c>
      <c r="L36" s="8">
        <v>30</v>
      </c>
      <c r="M36" s="8">
        <v>31</v>
      </c>
      <c r="N36" s="168">
        <f>SUM(J36:M36)</f>
        <v>122</v>
      </c>
      <c r="O36" s="167">
        <f>SUM(C36:H36,J36:M36)</f>
        <v>278</v>
      </c>
      <c r="P36" s="169">
        <f>I36+N36</f>
        <v>268</v>
      </c>
    </row>
    <row r="37" spans="2:16" ht="19.5">
      <c r="B37" s="149" t="s">
        <v>485</v>
      </c>
      <c r="C37" s="147">
        <v>-5.3</v>
      </c>
      <c r="D37" s="10">
        <v>-3</v>
      </c>
      <c r="E37" s="10">
        <v>1.6</v>
      </c>
      <c r="F37" s="10">
        <v>7.1</v>
      </c>
      <c r="G37" s="10">
        <v>9.6999999999999993</v>
      </c>
      <c r="H37" s="10">
        <v>12.5</v>
      </c>
      <c r="I37" s="153">
        <f>(C36*C37+D36*D37+E36*E37+F36*F37+G36*G37)/I36</f>
        <v>1.8253424657534247</v>
      </c>
      <c r="J37" s="10">
        <v>10.1</v>
      </c>
      <c r="K37" s="95">
        <v>5.0999999999999996</v>
      </c>
      <c r="L37" s="95">
        <v>3.5</v>
      </c>
      <c r="M37" s="95">
        <v>-5.7</v>
      </c>
      <c r="N37" s="153">
        <f>(J36*J37+K36*K37+L36*L37+M36*M37)/N36</f>
        <v>3.1918032786885244</v>
      </c>
      <c r="O37" s="154">
        <f>(C37*C36+D37*D36+E37*E36+F37*F36+G37*G36+H37*H36+J37*J36+K37*K36+L37*L36+M37*M36)/O36</f>
        <v>2.8089928057553957</v>
      </c>
      <c r="P37" s="161">
        <f>(I37*I36+N37*N36)/P36</f>
        <v>2.4473880597014923</v>
      </c>
    </row>
    <row r="38" spans="2:16" ht="19.5">
      <c r="B38" s="149" t="s">
        <v>212</v>
      </c>
      <c r="C38" s="13">
        <v>568</v>
      </c>
      <c r="D38" s="12">
        <v>447</v>
      </c>
      <c r="E38" s="12">
        <v>354</v>
      </c>
      <c r="F38" s="12">
        <v>179</v>
      </c>
      <c r="G38" s="12">
        <v>85</v>
      </c>
      <c r="H38" s="12">
        <v>5</v>
      </c>
      <c r="I38" s="155">
        <f>SUM(C38:G38)</f>
        <v>1633</v>
      </c>
      <c r="J38" s="12">
        <v>86</v>
      </c>
      <c r="K38" s="12">
        <v>244</v>
      </c>
      <c r="L38" s="12">
        <v>285</v>
      </c>
      <c r="M38" s="12">
        <v>579</v>
      </c>
      <c r="N38" s="155">
        <f>SUM(J38:M38)</f>
        <v>1194</v>
      </c>
      <c r="O38" s="156">
        <f>O36*(13-O37)</f>
        <v>2833.1000000000004</v>
      </c>
      <c r="P38" s="162">
        <f>P36*(13-P37)</f>
        <v>2828.1000000000004</v>
      </c>
    </row>
    <row r="39" spans="2:16" ht="19.5">
      <c r="B39" s="149" t="s">
        <v>213</v>
      </c>
      <c r="C39" s="13">
        <v>692</v>
      </c>
      <c r="D39" s="12">
        <v>559</v>
      </c>
      <c r="E39" s="12">
        <v>478</v>
      </c>
      <c r="F39" s="12">
        <v>299</v>
      </c>
      <c r="G39" s="12">
        <v>189</v>
      </c>
      <c r="H39" s="12">
        <v>45</v>
      </c>
      <c r="I39" s="155">
        <f>SUM(C39:G39)</f>
        <v>2217</v>
      </c>
      <c r="J39" s="12">
        <v>206</v>
      </c>
      <c r="K39" s="12">
        <v>368</v>
      </c>
      <c r="L39" s="12">
        <f>L36*(17-L37)</f>
        <v>405</v>
      </c>
      <c r="M39" s="12">
        <v>703</v>
      </c>
      <c r="N39" s="155">
        <f>SUM(J39:M39)</f>
        <v>1682</v>
      </c>
      <c r="O39" s="156">
        <f>O36*(17-O37)</f>
        <v>3945.1000000000004</v>
      </c>
      <c r="P39" s="162">
        <f>P36*(17-P37)</f>
        <v>3900.1000000000004</v>
      </c>
    </row>
    <row r="40" spans="2:16" ht="19.5">
      <c r="B40" s="149" t="s">
        <v>214</v>
      </c>
      <c r="C40" s="17">
        <v>723</v>
      </c>
      <c r="D40" s="16"/>
      <c r="E40" s="16">
        <v>509</v>
      </c>
      <c r="F40" s="16">
        <v>329</v>
      </c>
      <c r="G40" s="16">
        <v>215</v>
      </c>
      <c r="H40" s="16">
        <v>55</v>
      </c>
      <c r="I40" s="155">
        <f>SUM(C40:G40)</f>
        <v>1776</v>
      </c>
      <c r="J40" s="16">
        <v>236</v>
      </c>
      <c r="K40" s="16">
        <v>399</v>
      </c>
      <c r="L40" s="16">
        <f>L36*(18-L37)</f>
        <v>435</v>
      </c>
      <c r="M40" s="16">
        <v>734</v>
      </c>
      <c r="N40" s="155">
        <f>SUM(J40:M40)</f>
        <v>1804</v>
      </c>
      <c r="O40" s="157">
        <f>O36*(18-O37)</f>
        <v>4223.1000000000004</v>
      </c>
      <c r="P40" s="163">
        <f>P36*(18-P37)</f>
        <v>4168.1000000000004</v>
      </c>
    </row>
    <row r="41" spans="2:16" ht="20.25" thickBot="1">
      <c r="B41" s="350" t="s">
        <v>215</v>
      </c>
      <c r="C41" s="21">
        <v>754</v>
      </c>
      <c r="D41" s="20">
        <v>615</v>
      </c>
      <c r="E41" s="20">
        <v>540</v>
      </c>
      <c r="F41" s="20">
        <v>359</v>
      </c>
      <c r="G41" s="20">
        <v>241</v>
      </c>
      <c r="H41" s="20">
        <v>65</v>
      </c>
      <c r="I41" s="164">
        <f>SUM(C41:G41)</f>
        <v>2509</v>
      </c>
      <c r="J41" s="20">
        <v>266</v>
      </c>
      <c r="K41" s="20">
        <v>430</v>
      </c>
      <c r="L41" s="20">
        <f>L36*(19-L37)</f>
        <v>465</v>
      </c>
      <c r="M41" s="20">
        <v>765</v>
      </c>
      <c r="N41" s="164">
        <f>SUM(J41:M41)</f>
        <v>1926</v>
      </c>
      <c r="O41" s="165">
        <f>O36*(19-O37)</f>
        <v>4501.1000000000004</v>
      </c>
      <c r="P41" s="166">
        <f>P36*(19-P37)</f>
        <v>4436.1000000000004</v>
      </c>
    </row>
    <row r="42" spans="2:16" ht="15.75" thickBot="1">
      <c r="B42" s="4"/>
      <c r="C42" s="4"/>
      <c r="D42" s="4"/>
      <c r="E42" s="4"/>
      <c r="F42" s="4"/>
      <c r="G42" s="4"/>
      <c r="H42" s="4"/>
      <c r="I42" s="4"/>
      <c r="J42" s="4"/>
      <c r="K42" s="4"/>
      <c r="L42" s="4"/>
      <c r="M42" s="4"/>
      <c r="N42" s="4"/>
      <c r="O42" s="4"/>
      <c r="P42" s="4"/>
    </row>
    <row r="43" spans="2:16" ht="24" thickBot="1">
      <c r="B43" s="473" t="s">
        <v>558</v>
      </c>
      <c r="C43" s="474"/>
      <c r="D43" s="474"/>
      <c r="E43" s="474"/>
      <c r="F43" s="474"/>
      <c r="G43" s="474"/>
      <c r="H43" s="474"/>
      <c r="I43" s="474"/>
      <c r="J43" s="474"/>
      <c r="K43" s="474"/>
      <c r="L43" s="470" t="s">
        <v>228</v>
      </c>
      <c r="M43" s="471"/>
      <c r="N43" s="471"/>
      <c r="O43" s="471"/>
      <c r="P43" s="472"/>
    </row>
    <row r="44" spans="2:16" ht="15.75">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6" ht="16.5" thickBot="1">
      <c r="B45" s="466"/>
      <c r="C45" s="462"/>
      <c r="D45" s="462"/>
      <c r="E45" s="462"/>
      <c r="F45" s="462"/>
      <c r="G45" s="462"/>
      <c r="H45" s="462"/>
      <c r="I45" s="462"/>
      <c r="J45" s="462"/>
      <c r="K45" s="462"/>
      <c r="L45" s="462"/>
      <c r="M45" s="462"/>
      <c r="N45" s="462"/>
      <c r="O45" s="145" t="s">
        <v>209</v>
      </c>
      <c r="P45" s="30" t="s">
        <v>210</v>
      </c>
    </row>
    <row r="46" spans="2:16" ht="15">
      <c r="B46" s="148" t="s">
        <v>211</v>
      </c>
      <c r="C46" s="146">
        <v>31</v>
      </c>
      <c r="D46" s="8">
        <v>28</v>
      </c>
      <c r="E46" s="8">
        <v>31</v>
      </c>
      <c r="F46" s="8">
        <v>25</v>
      </c>
      <c r="G46" s="8">
        <v>15</v>
      </c>
      <c r="H46" s="8">
        <v>0</v>
      </c>
      <c r="I46" s="168">
        <f>SUM(C46:G46)</f>
        <v>130</v>
      </c>
      <c r="J46" s="8">
        <v>10</v>
      </c>
      <c r="K46" s="8">
        <v>26</v>
      </c>
      <c r="L46" s="8">
        <v>30</v>
      </c>
      <c r="M46" s="8">
        <v>31</v>
      </c>
      <c r="N46" s="168">
        <f>SUM(J46:M46)</f>
        <v>97</v>
      </c>
      <c r="O46" s="167">
        <f>SUM(C46:H46,J46:M46)</f>
        <v>227</v>
      </c>
      <c r="P46" s="169">
        <f>I46+N46</f>
        <v>227</v>
      </c>
    </row>
    <row r="47" spans="2:16" ht="19.5">
      <c r="B47" s="149" t="s">
        <v>485</v>
      </c>
      <c r="C47" s="147">
        <v>-1.6</v>
      </c>
      <c r="D47" s="10">
        <v>-2.2000000000000002</v>
      </c>
      <c r="E47" s="10">
        <v>3.3</v>
      </c>
      <c r="F47" s="10">
        <v>9.1999999999999993</v>
      </c>
      <c r="G47" s="10">
        <v>9.6</v>
      </c>
      <c r="H47" s="10">
        <v>0</v>
      </c>
      <c r="I47" s="153">
        <f>(C46*C47+D46*D47+E46*E47+F46*F47+G46*G47)/I46</f>
        <v>2.8084615384615383</v>
      </c>
      <c r="J47" s="10">
        <v>11.8</v>
      </c>
      <c r="K47" s="95">
        <v>5.9</v>
      </c>
      <c r="L47" s="95">
        <v>2.2000000000000002</v>
      </c>
      <c r="M47" s="95">
        <v>1.6</v>
      </c>
      <c r="N47" s="153">
        <f>(J46*J47+K46*K47+L46*L47+M46*M47)/N46</f>
        <v>3.9896907216494846</v>
      </c>
      <c r="O47" s="154">
        <f>(C47*C46+D47*D46+E47*E46+F47*F46+G47*G46+H47*H46+J47*J46+K47*K46+L47*L46+M47*M46)/O46</f>
        <v>3.3132158590308372</v>
      </c>
      <c r="P47" s="161">
        <f>(I47*I46+N47*N46)/P46</f>
        <v>3.3132158590308367</v>
      </c>
    </row>
    <row r="48" spans="2:16" ht="19.5">
      <c r="B48" s="149" t="s">
        <v>212</v>
      </c>
      <c r="C48" s="13">
        <v>452</v>
      </c>
      <c r="D48" s="12">
        <v>426</v>
      </c>
      <c r="E48" s="12">
        <v>302</v>
      </c>
      <c r="F48" s="12">
        <v>96</v>
      </c>
      <c r="G48" s="12">
        <v>51</v>
      </c>
      <c r="H48" s="12">
        <f>H46*(13-H47)</f>
        <v>0</v>
      </c>
      <c r="I48" s="155">
        <f>SUM(C48:G48)</f>
        <v>1327</v>
      </c>
      <c r="J48" s="12">
        <v>13</v>
      </c>
      <c r="K48" s="12">
        <v>183</v>
      </c>
      <c r="L48" s="12">
        <v>325</v>
      </c>
      <c r="M48" s="12">
        <v>355</v>
      </c>
      <c r="N48" s="155">
        <f>SUM(J48:M48)</f>
        <v>876</v>
      </c>
      <c r="O48" s="156">
        <f>O46*(13-O47)</f>
        <v>2198.9</v>
      </c>
      <c r="P48" s="162">
        <f>P46*(13-P47)</f>
        <v>2198.9</v>
      </c>
    </row>
    <row r="49" spans="2:16" ht="19.5">
      <c r="B49" s="149" t="s">
        <v>213</v>
      </c>
      <c r="C49" s="13">
        <v>576</v>
      </c>
      <c r="D49" s="12">
        <v>538</v>
      </c>
      <c r="E49" s="12">
        <v>426</v>
      </c>
      <c r="F49" s="12">
        <v>196</v>
      </c>
      <c r="G49" s="12">
        <v>111</v>
      </c>
      <c r="H49" s="12">
        <f>H46*(17-H47)</f>
        <v>0</v>
      </c>
      <c r="I49" s="155">
        <f>SUM(C49:G49)</f>
        <v>1847</v>
      </c>
      <c r="J49" s="12">
        <v>53</v>
      </c>
      <c r="K49" s="12">
        <v>287</v>
      </c>
      <c r="L49" s="12">
        <v>445</v>
      </c>
      <c r="M49" s="12">
        <v>479</v>
      </c>
      <c r="N49" s="155">
        <f>SUM(J49:M49)</f>
        <v>1264</v>
      </c>
      <c r="O49" s="156">
        <f>O46*(17-O47)</f>
        <v>3106.9</v>
      </c>
      <c r="P49" s="162">
        <f>P46*(17-P47)</f>
        <v>3106.9</v>
      </c>
    </row>
    <row r="50" spans="2:16" ht="19.5">
      <c r="B50" s="149" t="s">
        <v>214</v>
      </c>
      <c r="C50" s="17">
        <v>607</v>
      </c>
      <c r="D50" s="16"/>
      <c r="E50" s="16">
        <v>457</v>
      </c>
      <c r="F50" s="16">
        <v>221</v>
      </c>
      <c r="G50" s="16">
        <v>126</v>
      </c>
      <c r="H50" s="16">
        <f>H46*(18-H47)</f>
        <v>0</v>
      </c>
      <c r="I50" s="155">
        <f>SUM(C50:G50)</f>
        <v>1411</v>
      </c>
      <c r="J50" s="16">
        <v>63</v>
      </c>
      <c r="K50" s="16">
        <v>313</v>
      </c>
      <c r="L50" s="16">
        <v>475</v>
      </c>
      <c r="M50" s="16">
        <v>510</v>
      </c>
      <c r="N50" s="155">
        <f>SUM(J50:M50)</f>
        <v>1361</v>
      </c>
      <c r="O50" s="157">
        <f>O46*(18-O47)</f>
        <v>3333.9</v>
      </c>
      <c r="P50" s="163">
        <f>P46*(18-P47)</f>
        <v>3333.9</v>
      </c>
    </row>
    <row r="51" spans="2:16" ht="20.25" thickBot="1">
      <c r="B51" s="350" t="s">
        <v>215</v>
      </c>
      <c r="C51" s="21">
        <v>638</v>
      </c>
      <c r="D51" s="20">
        <v>594</v>
      </c>
      <c r="E51" s="20">
        <v>488</v>
      </c>
      <c r="F51" s="20">
        <v>246</v>
      </c>
      <c r="G51" s="20">
        <v>141</v>
      </c>
      <c r="H51" s="20">
        <f>H46*(19-H47)</f>
        <v>0</v>
      </c>
      <c r="I51" s="164">
        <f>SUM(C51:G51)</f>
        <v>2107</v>
      </c>
      <c r="J51" s="20">
        <v>73</v>
      </c>
      <c r="K51" s="20">
        <v>339</v>
      </c>
      <c r="L51" s="20">
        <v>505</v>
      </c>
      <c r="M51" s="20">
        <v>541</v>
      </c>
      <c r="N51" s="164">
        <f>SUM(J51:M51)</f>
        <v>1458</v>
      </c>
      <c r="O51" s="165">
        <f>O46*(19-O47)</f>
        <v>3560.9</v>
      </c>
      <c r="P51" s="166">
        <f>P46*(19-P47)</f>
        <v>3560.9</v>
      </c>
    </row>
    <row r="52" spans="2:16" ht="15.75" thickBot="1">
      <c r="B52" s="4"/>
      <c r="C52" s="4"/>
      <c r="D52" s="4"/>
      <c r="E52" s="4"/>
      <c r="F52" s="4"/>
      <c r="G52" s="4"/>
      <c r="H52" s="4"/>
      <c r="I52" s="4"/>
      <c r="J52" s="4"/>
      <c r="K52" s="4"/>
      <c r="L52" s="4"/>
      <c r="M52" s="4"/>
      <c r="N52" s="4"/>
      <c r="O52" s="4"/>
      <c r="P52" s="4"/>
    </row>
    <row r="53" spans="2:16" ht="24" thickBot="1">
      <c r="B53" s="473" t="s">
        <v>559</v>
      </c>
      <c r="C53" s="474"/>
      <c r="D53" s="474"/>
      <c r="E53" s="474"/>
      <c r="F53" s="474"/>
      <c r="G53" s="474"/>
      <c r="H53" s="474"/>
      <c r="I53" s="474"/>
      <c r="J53" s="474"/>
      <c r="K53" s="474"/>
      <c r="L53" s="470" t="s">
        <v>229</v>
      </c>
      <c r="M53" s="471"/>
      <c r="N53" s="471"/>
      <c r="O53" s="471"/>
      <c r="P53" s="472"/>
    </row>
    <row r="54" spans="2:16"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6" ht="16.5" thickBot="1">
      <c r="B55" s="466"/>
      <c r="C55" s="462"/>
      <c r="D55" s="462"/>
      <c r="E55" s="462"/>
      <c r="F55" s="462"/>
      <c r="G55" s="462"/>
      <c r="H55" s="462"/>
      <c r="I55" s="462"/>
      <c r="J55" s="462"/>
      <c r="K55" s="462"/>
      <c r="L55" s="462"/>
      <c r="M55" s="462"/>
      <c r="N55" s="462"/>
      <c r="O55" s="145" t="s">
        <v>209</v>
      </c>
      <c r="P55" s="30" t="s">
        <v>210</v>
      </c>
    </row>
    <row r="56" spans="2:16" ht="15">
      <c r="B56" s="148" t="s">
        <v>211</v>
      </c>
      <c r="C56" s="146">
        <v>31</v>
      </c>
      <c r="D56" s="8">
        <v>28</v>
      </c>
      <c r="E56" s="8">
        <v>31</v>
      </c>
      <c r="F56" s="8">
        <v>25</v>
      </c>
      <c r="G56" s="8">
        <v>15</v>
      </c>
      <c r="H56" s="8">
        <v>10</v>
      </c>
      <c r="I56" s="168">
        <f>SUM(C56:G56)</f>
        <v>130</v>
      </c>
      <c r="J56" s="8">
        <v>20</v>
      </c>
      <c r="K56" s="8">
        <v>31</v>
      </c>
      <c r="L56" s="8">
        <v>30</v>
      </c>
      <c r="M56" s="8">
        <v>31</v>
      </c>
      <c r="N56" s="168">
        <f>SUM(J56:M56)</f>
        <v>112</v>
      </c>
      <c r="O56" s="167">
        <f>SUM(C56:H56,J56:M56)</f>
        <v>252</v>
      </c>
      <c r="P56" s="169">
        <f>I56+N56</f>
        <v>242</v>
      </c>
    </row>
    <row r="57" spans="2:16" ht="19.5">
      <c r="B57" s="149" t="s">
        <v>485</v>
      </c>
      <c r="C57" s="147">
        <v>0.2</v>
      </c>
      <c r="D57" s="10">
        <v>4.9000000000000004</v>
      </c>
      <c r="E57" s="10">
        <v>5</v>
      </c>
      <c r="F57" s="10">
        <v>5.3</v>
      </c>
      <c r="G57" s="10">
        <v>11</v>
      </c>
      <c r="H57" s="10">
        <v>12</v>
      </c>
      <c r="I57" s="153">
        <f>(C56*C57+D56*D57+E56*E57+F56*F57+G56*G57)/I56</f>
        <v>4.5838461538461539</v>
      </c>
      <c r="J57" s="10">
        <v>10.5</v>
      </c>
      <c r="K57" s="95">
        <v>7.3</v>
      </c>
      <c r="L57" s="95">
        <v>3.4</v>
      </c>
      <c r="M57" s="95">
        <v>1.5</v>
      </c>
      <c r="N57" s="153">
        <f>(J56*J57+K56*K57+L56*L57+M56*M57)/N56</f>
        <v>5.2214285714285706</v>
      </c>
      <c r="O57" s="154">
        <f>(C57*C56+D57*D56+E57*E56+F57*F56+G57*G56+H57*H56+J57*J56+K57*K56+L57*L56+M57*M56)/O56</f>
        <v>5.1615079365079364</v>
      </c>
      <c r="P57" s="161">
        <f>(I57*I56+N57*N56)/P56</f>
        <v>4.8789256198347104</v>
      </c>
    </row>
    <row r="58" spans="2:16" ht="19.5">
      <c r="B58" s="149" t="s">
        <v>212</v>
      </c>
      <c r="C58" s="13">
        <v>397</v>
      </c>
      <c r="D58" s="12">
        <v>227</v>
      </c>
      <c r="E58" s="12">
        <v>248</v>
      </c>
      <c r="F58" s="12">
        <v>193</v>
      </c>
      <c r="G58" s="12">
        <v>29</v>
      </c>
      <c r="H58" s="12">
        <v>13</v>
      </c>
      <c r="I58" s="155">
        <f>SUM(C58:G58)</f>
        <v>1094</v>
      </c>
      <c r="J58" s="12">
        <v>51</v>
      </c>
      <c r="K58" s="12">
        <v>176</v>
      </c>
      <c r="L58" s="12">
        <v>288</v>
      </c>
      <c r="M58" s="12">
        <v>357</v>
      </c>
      <c r="N58" s="155">
        <f>SUM(J58:M58)</f>
        <v>872</v>
      </c>
      <c r="O58" s="156">
        <f>O56*(13-O57)</f>
        <v>1975.3</v>
      </c>
      <c r="P58" s="162">
        <f>P56*(13-P57)</f>
        <v>1965.3000000000002</v>
      </c>
    </row>
    <row r="59" spans="2:16" ht="19.5">
      <c r="B59" s="149" t="s">
        <v>213</v>
      </c>
      <c r="C59" s="13">
        <v>521</v>
      </c>
      <c r="D59" s="12">
        <v>339</v>
      </c>
      <c r="E59" s="12">
        <v>372</v>
      </c>
      <c r="F59" s="12">
        <v>293</v>
      </c>
      <c r="G59" s="12">
        <v>89</v>
      </c>
      <c r="H59" s="12">
        <v>53</v>
      </c>
      <c r="I59" s="155">
        <f>SUM(C59:G59)</f>
        <v>1614</v>
      </c>
      <c r="J59" s="12">
        <v>131</v>
      </c>
      <c r="K59" s="12">
        <v>300</v>
      </c>
      <c r="L59" s="12">
        <v>408</v>
      </c>
      <c r="M59" s="12">
        <v>481</v>
      </c>
      <c r="N59" s="155">
        <f>SUM(J59:M59)</f>
        <v>1320</v>
      </c>
      <c r="O59" s="156">
        <f>O56*(17-O57)</f>
        <v>2983.3</v>
      </c>
      <c r="P59" s="162">
        <f>P56*(17-P57)</f>
        <v>2933.3</v>
      </c>
    </row>
    <row r="60" spans="2:16" ht="19.5">
      <c r="B60" s="149" t="s">
        <v>214</v>
      </c>
      <c r="C60" s="17">
        <v>552</v>
      </c>
      <c r="D60" s="16"/>
      <c r="E60" s="16">
        <v>403</v>
      </c>
      <c r="F60" s="16">
        <v>318</v>
      </c>
      <c r="G60" s="16">
        <v>104</v>
      </c>
      <c r="H60" s="16">
        <v>63</v>
      </c>
      <c r="I60" s="155">
        <f>SUM(C60:G60)</f>
        <v>1377</v>
      </c>
      <c r="J60" s="16">
        <v>151</v>
      </c>
      <c r="K60" s="16">
        <v>331</v>
      </c>
      <c r="L60" s="16">
        <v>438</v>
      </c>
      <c r="M60" s="16">
        <v>512</v>
      </c>
      <c r="N60" s="155">
        <f>SUM(J60:M60)</f>
        <v>1432</v>
      </c>
      <c r="O60" s="157">
        <f>O56*(18-O57)</f>
        <v>3235.3</v>
      </c>
      <c r="P60" s="163">
        <f>P56*(18-P57)</f>
        <v>3175.3</v>
      </c>
    </row>
    <row r="61" spans="2:16" ht="20.25" thickBot="1">
      <c r="B61" s="350" t="s">
        <v>215</v>
      </c>
      <c r="C61" s="21">
        <v>583</v>
      </c>
      <c r="D61" s="20">
        <f>D56*(19-D57)</f>
        <v>394.8</v>
      </c>
      <c r="E61" s="20">
        <v>434</v>
      </c>
      <c r="F61" s="20">
        <v>343</v>
      </c>
      <c r="G61" s="20">
        <v>119</v>
      </c>
      <c r="H61" s="20">
        <v>73</v>
      </c>
      <c r="I61" s="164">
        <f>SUM(C61:G61)</f>
        <v>1873.8</v>
      </c>
      <c r="J61" s="20">
        <v>171</v>
      </c>
      <c r="K61" s="20">
        <v>362</v>
      </c>
      <c r="L61" s="20">
        <v>468</v>
      </c>
      <c r="M61" s="20">
        <v>543</v>
      </c>
      <c r="N61" s="164">
        <f>SUM(J61:M61)</f>
        <v>1544</v>
      </c>
      <c r="O61" s="165">
        <f>O56*(19-O57)</f>
        <v>3487.3</v>
      </c>
      <c r="P61" s="166">
        <f>P56*(19-P57)</f>
        <v>3417.3</v>
      </c>
    </row>
    <row r="62" spans="2:16" ht="15.75" thickBot="1">
      <c r="B62" s="4"/>
      <c r="C62" s="4"/>
      <c r="D62" s="4"/>
      <c r="E62" s="4"/>
      <c r="F62" s="4"/>
      <c r="G62" s="4"/>
      <c r="H62" s="4"/>
      <c r="I62" s="4"/>
      <c r="J62" s="4"/>
      <c r="K62" s="4"/>
      <c r="L62" s="4"/>
      <c r="M62" s="4"/>
      <c r="N62" s="4"/>
      <c r="O62" s="4"/>
      <c r="P62" s="4"/>
    </row>
    <row r="63" spans="2:16" ht="24" thickBot="1">
      <c r="B63" s="473" t="s">
        <v>556</v>
      </c>
      <c r="C63" s="474"/>
      <c r="D63" s="474"/>
      <c r="E63" s="474"/>
      <c r="F63" s="474"/>
      <c r="G63" s="474"/>
      <c r="H63" s="474"/>
      <c r="I63" s="474"/>
      <c r="J63" s="474"/>
      <c r="K63" s="474"/>
      <c r="L63" s="470" t="s">
        <v>230</v>
      </c>
      <c r="M63" s="471"/>
      <c r="N63" s="471"/>
      <c r="O63" s="471"/>
      <c r="P63" s="472"/>
    </row>
    <row r="64" spans="2:16"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ht="15">
      <c r="B66" s="148" t="s">
        <v>211</v>
      </c>
      <c r="C66" s="146">
        <v>31</v>
      </c>
      <c r="D66" s="8">
        <v>28</v>
      </c>
      <c r="E66" s="8">
        <v>31</v>
      </c>
      <c r="F66" s="8">
        <v>30</v>
      </c>
      <c r="G66" s="8">
        <v>21</v>
      </c>
      <c r="H66" s="8">
        <v>10</v>
      </c>
      <c r="I66" s="168">
        <f>SUM(C66:G66)</f>
        <v>141</v>
      </c>
      <c r="J66" s="8">
        <v>20</v>
      </c>
      <c r="K66" s="8">
        <v>31</v>
      </c>
      <c r="L66" s="8">
        <v>30</v>
      </c>
      <c r="M66" s="8">
        <v>31</v>
      </c>
      <c r="N66" s="168">
        <f>SUM(J66:M66)</f>
        <v>112</v>
      </c>
      <c r="O66" s="167">
        <f>SUM(C66:H66,J66:M66)</f>
        <v>263</v>
      </c>
      <c r="P66" s="169">
        <f>I66+N66</f>
        <v>253</v>
      </c>
    </row>
    <row r="67" spans="2:16" ht="19.5">
      <c r="B67" s="149" t="s">
        <v>485</v>
      </c>
      <c r="C67" s="147">
        <v>1.3</v>
      </c>
      <c r="D67" s="10">
        <v>2.2999999999999998</v>
      </c>
      <c r="E67" s="10">
        <v>1.4</v>
      </c>
      <c r="F67" s="10">
        <v>7.2</v>
      </c>
      <c r="G67" s="10">
        <v>9</v>
      </c>
      <c r="H67" s="10">
        <v>11</v>
      </c>
      <c r="I67" s="153">
        <f>(C66*C67+D66*D67+E66*E67+F66*F67+G66*G67)/I66</f>
        <v>3.9226950354609929</v>
      </c>
      <c r="J67" s="10">
        <v>9.9</v>
      </c>
      <c r="K67" s="95">
        <v>7.3</v>
      </c>
      <c r="L67" s="95">
        <v>2.9</v>
      </c>
      <c r="M67" s="95">
        <v>0.1</v>
      </c>
      <c r="N67" s="153">
        <f>(J66*J67+K66*K67+L66*L67+M66*M67)/N66</f>
        <v>4.5928571428571425</v>
      </c>
      <c r="O67" s="154">
        <f>(C67*C66+D67*D66+E67*E66+F67*F66+G67*G66+H67*H66+J67*J66+K67*K66+L67*L66+M67*M66)/O66</f>
        <v>4.4771863117870723</v>
      </c>
      <c r="P67" s="161">
        <f>(I67*I66+N67*N66)/P66</f>
        <v>4.2193675889328066</v>
      </c>
    </row>
    <row r="68" spans="2:16" ht="19.5">
      <c r="B68" s="149" t="s">
        <v>212</v>
      </c>
      <c r="C68" s="13">
        <v>363</v>
      </c>
      <c r="D68" s="12">
        <v>300</v>
      </c>
      <c r="E68" s="12">
        <v>360</v>
      </c>
      <c r="F68" s="12">
        <v>174</v>
      </c>
      <c r="G68" s="12">
        <v>83</v>
      </c>
      <c r="H68" s="12">
        <v>23</v>
      </c>
      <c r="I68" s="155">
        <f>SUM(C68:G68)</f>
        <v>1280</v>
      </c>
      <c r="J68" s="12">
        <v>62</v>
      </c>
      <c r="K68" s="12">
        <v>176</v>
      </c>
      <c r="L68" s="12">
        <v>303</v>
      </c>
      <c r="M68" s="12">
        <v>400</v>
      </c>
      <c r="N68" s="155">
        <f>SUM(J68:M68)</f>
        <v>941</v>
      </c>
      <c r="O68" s="156">
        <f>O66*(13-O67)</f>
        <v>2241.5</v>
      </c>
      <c r="P68" s="162">
        <f>P66*(13-P67)</f>
        <v>2221.5</v>
      </c>
    </row>
    <row r="69" spans="2:16" ht="19.5">
      <c r="B69" s="149" t="s">
        <v>213</v>
      </c>
      <c r="C69" s="13">
        <v>487</v>
      </c>
      <c r="D69" s="12">
        <v>412</v>
      </c>
      <c r="E69" s="12">
        <v>484</v>
      </c>
      <c r="F69" s="12">
        <v>294</v>
      </c>
      <c r="G69" s="12">
        <v>167</v>
      </c>
      <c r="H69" s="12">
        <v>63</v>
      </c>
      <c r="I69" s="155">
        <f>SUM(C69:G69)</f>
        <v>1844</v>
      </c>
      <c r="J69" s="12">
        <v>142</v>
      </c>
      <c r="K69" s="12">
        <v>300</v>
      </c>
      <c r="L69" s="12">
        <v>423</v>
      </c>
      <c r="M69" s="12">
        <v>524</v>
      </c>
      <c r="N69" s="155">
        <f>SUM(J69:M69)</f>
        <v>1389</v>
      </c>
      <c r="O69" s="156">
        <f>O66*(17-O67)</f>
        <v>3293.5</v>
      </c>
      <c r="P69" s="162">
        <f>P66*(17-P67)</f>
        <v>3233.5</v>
      </c>
    </row>
    <row r="70" spans="2:16" ht="19.5">
      <c r="B70" s="149" t="s">
        <v>214</v>
      </c>
      <c r="C70" s="17">
        <v>518</v>
      </c>
      <c r="D70" s="16"/>
      <c r="E70" s="16">
        <v>515</v>
      </c>
      <c r="F70" s="16">
        <v>324</v>
      </c>
      <c r="G70" s="16">
        <v>188</v>
      </c>
      <c r="H70" s="16">
        <v>73</v>
      </c>
      <c r="I70" s="155">
        <f>SUM(C70:G70)</f>
        <v>1545</v>
      </c>
      <c r="J70" s="16">
        <v>162</v>
      </c>
      <c r="K70" s="16">
        <v>331</v>
      </c>
      <c r="L70" s="16">
        <f>L66*(18-L67)</f>
        <v>453</v>
      </c>
      <c r="M70" s="16">
        <f>M66*(18-M67)</f>
        <v>554.9</v>
      </c>
      <c r="N70" s="155">
        <f>SUM(J70:M70)</f>
        <v>1500.9</v>
      </c>
      <c r="O70" s="157">
        <f>O66*(18-O67)</f>
        <v>3556.5</v>
      </c>
      <c r="P70" s="163">
        <f>P66*(18-P67)</f>
        <v>3486.5</v>
      </c>
    </row>
    <row r="71" spans="2:16" ht="20.25" thickBot="1">
      <c r="B71" s="350" t="s">
        <v>215</v>
      </c>
      <c r="C71" s="21">
        <v>549</v>
      </c>
      <c r="D71" s="20">
        <f>D66*(19-D67)</f>
        <v>467.59999999999997</v>
      </c>
      <c r="E71" s="20">
        <v>546</v>
      </c>
      <c r="F71" s="20">
        <v>354</v>
      </c>
      <c r="G71" s="20">
        <v>209</v>
      </c>
      <c r="H71" s="20">
        <v>83</v>
      </c>
      <c r="I71" s="164">
        <f>SUM(C71:G71)</f>
        <v>2125.6</v>
      </c>
      <c r="J71" s="20">
        <v>182</v>
      </c>
      <c r="K71" s="20">
        <v>362</v>
      </c>
      <c r="L71" s="20">
        <f>L66*(19-L67)</f>
        <v>483.00000000000006</v>
      </c>
      <c r="M71" s="20">
        <f>M66*(19-M67)</f>
        <v>585.9</v>
      </c>
      <c r="N71" s="164">
        <f>SUM(J71:M71)</f>
        <v>1612.9</v>
      </c>
      <c r="O71" s="165">
        <f>O66*(19-O67)</f>
        <v>3819.5</v>
      </c>
      <c r="P71" s="166">
        <f>P66*(19-P67)</f>
        <v>3739.5</v>
      </c>
    </row>
    <row r="72" spans="2:16" ht="15.75" thickBot="1">
      <c r="B72" s="4"/>
      <c r="C72" s="4"/>
      <c r="D72" s="4"/>
      <c r="E72" s="4"/>
      <c r="F72" s="4"/>
      <c r="G72" s="4"/>
      <c r="H72" s="4"/>
      <c r="I72" s="4"/>
      <c r="J72" s="4"/>
      <c r="K72" s="4"/>
      <c r="L72" s="4"/>
      <c r="M72" s="4"/>
      <c r="N72" s="4"/>
      <c r="O72" s="4"/>
      <c r="P72" s="4"/>
    </row>
    <row r="73" spans="2:16" ht="24" thickBot="1">
      <c r="B73" s="473" t="s">
        <v>557</v>
      </c>
      <c r="C73" s="474"/>
      <c r="D73" s="474"/>
      <c r="E73" s="474"/>
      <c r="F73" s="474"/>
      <c r="G73" s="474"/>
      <c r="H73" s="474"/>
      <c r="I73" s="474"/>
      <c r="J73" s="474"/>
      <c r="K73" s="474"/>
      <c r="L73" s="470" t="s">
        <v>231</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ht="15">
      <c r="B76" s="148" t="s">
        <v>211</v>
      </c>
      <c r="C76" s="146">
        <v>31</v>
      </c>
      <c r="D76" s="8">
        <v>28</v>
      </c>
      <c r="E76" s="8">
        <v>31</v>
      </c>
      <c r="F76" s="8">
        <v>30</v>
      </c>
      <c r="G76" s="8">
        <v>26</v>
      </c>
      <c r="H76" s="8">
        <v>0</v>
      </c>
      <c r="I76" s="168">
        <f>SUM(C76:G76)</f>
        <v>146</v>
      </c>
      <c r="J76" s="8">
        <v>12</v>
      </c>
      <c r="K76" s="8">
        <v>27</v>
      </c>
      <c r="L76" s="8">
        <v>31</v>
      </c>
      <c r="M76" s="8">
        <v>31</v>
      </c>
      <c r="N76" s="168">
        <f>SUM(J76:M76)</f>
        <v>101</v>
      </c>
      <c r="O76" s="167">
        <f>SUM(C76:H76,J76:M76)</f>
        <v>247</v>
      </c>
      <c r="P76" s="169">
        <f>I76+N76</f>
        <v>247</v>
      </c>
    </row>
    <row r="77" spans="2:16" ht="19.5">
      <c r="B77" s="149" t="s">
        <v>485</v>
      </c>
      <c r="C77" s="147">
        <v>0.1</v>
      </c>
      <c r="D77" s="10">
        <v>0.8</v>
      </c>
      <c r="E77" s="10">
        <v>4.9000000000000004</v>
      </c>
      <c r="F77" s="10">
        <v>9.3000000000000007</v>
      </c>
      <c r="G77" s="10">
        <v>10.199999999999999</v>
      </c>
      <c r="H77" s="10">
        <v>0</v>
      </c>
      <c r="I77" s="153">
        <f>(C76*C77+D76*D77+E76*E77+F76*F77+G76*G77)/I76</f>
        <v>4.9424657534246572</v>
      </c>
      <c r="J77" s="10">
        <v>13.283333333333335</v>
      </c>
      <c r="K77" s="95">
        <v>9.5967741935483897</v>
      </c>
      <c r="L77" s="95">
        <v>4.9433333333333334</v>
      </c>
      <c r="M77" s="95">
        <v>1.2161290322580647</v>
      </c>
      <c r="N77" s="153">
        <f>(J76*J77+K76*K77+L76*L77+M76*M77)/N76</f>
        <v>6.0342201639518809</v>
      </c>
      <c r="O77" s="154">
        <f>(C77*C76+D77*D76+E77*E76+F77*F76+G77*G76+H77*H76+J77*J76+K77*K76+L77*L76+M77*M76)/O76</f>
        <v>5.3888916459884211</v>
      </c>
      <c r="P77" s="161">
        <f>(I77*I76+N77*N76)/P76</f>
        <v>5.3888916459884211</v>
      </c>
    </row>
    <row r="78" spans="2:16" ht="19.5">
      <c r="B78" s="149" t="s">
        <v>212</v>
      </c>
      <c r="C78" s="13">
        <v>400</v>
      </c>
      <c r="D78" s="12">
        <v>342</v>
      </c>
      <c r="E78" s="12">
        <f>E76*(13-E77)</f>
        <v>251.1</v>
      </c>
      <c r="F78" s="12">
        <v>110</v>
      </c>
      <c r="G78" s="12">
        <v>74</v>
      </c>
      <c r="H78" s="12">
        <f>H76*(13-H77)</f>
        <v>0</v>
      </c>
      <c r="I78" s="155">
        <f>SUM(C78:G78)</f>
        <v>1177.0999999999999</v>
      </c>
      <c r="J78" s="12">
        <f>J76*(13-J77)</f>
        <v>-3.4000000000000199</v>
      </c>
      <c r="K78" s="12">
        <f>K76*(13-K77)</f>
        <v>91.887096774193481</v>
      </c>
      <c r="L78" s="12">
        <f>L76*(13-L77)</f>
        <v>249.75666666666666</v>
      </c>
      <c r="M78" s="12">
        <f>M76*(13-M77)</f>
        <v>365.29999999999995</v>
      </c>
      <c r="N78" s="155">
        <f>SUM(J78:M78)</f>
        <v>703.54376344086006</v>
      </c>
      <c r="O78" s="156">
        <f>O76*(13-O77)</f>
        <v>1879.94376344086</v>
      </c>
      <c r="P78" s="162">
        <f>P76*(13-P77)</f>
        <v>1879.94376344086</v>
      </c>
    </row>
    <row r="79" spans="2:16" ht="19.5">
      <c r="B79" s="149" t="s">
        <v>213</v>
      </c>
      <c r="C79" s="13">
        <f t="shared" ref="C79:H79" si="4">C76*(17-C77)</f>
        <v>523.9</v>
      </c>
      <c r="D79" s="12">
        <v>454</v>
      </c>
      <c r="E79" s="12">
        <f t="shared" si="4"/>
        <v>375.09999999999997</v>
      </c>
      <c r="F79" s="12">
        <v>230</v>
      </c>
      <c r="G79" s="12">
        <v>178</v>
      </c>
      <c r="H79" s="12">
        <f t="shared" si="4"/>
        <v>0</v>
      </c>
      <c r="I79" s="155">
        <f>SUM(C79:G79)</f>
        <v>1761</v>
      </c>
      <c r="J79" s="12">
        <f>J76*(17-J77)</f>
        <v>44.59999999999998</v>
      </c>
      <c r="K79" s="12">
        <f>K76*(17-K77)</f>
        <v>199.88709677419348</v>
      </c>
      <c r="L79" s="12">
        <f>L76*(17-L77)</f>
        <v>373.75666666666666</v>
      </c>
      <c r="M79" s="12">
        <f>M76*(17-M77)</f>
        <v>489.29999999999995</v>
      </c>
      <c r="N79" s="155">
        <f>SUM(J79:M79)</f>
        <v>1107.5437634408599</v>
      </c>
      <c r="O79" s="156">
        <f>O76*(17-O77)</f>
        <v>2867.94376344086</v>
      </c>
      <c r="P79" s="162">
        <f>P76*(17-P77)</f>
        <v>2867.94376344086</v>
      </c>
    </row>
    <row r="80" spans="2:16" ht="19.5">
      <c r="B80" s="149" t="s">
        <v>214</v>
      </c>
      <c r="C80" s="17">
        <f t="shared" ref="C80:H80" si="5">C76*(18-C77)</f>
        <v>554.9</v>
      </c>
      <c r="D80" s="16"/>
      <c r="E80" s="16">
        <f t="shared" si="5"/>
        <v>406.09999999999997</v>
      </c>
      <c r="F80" s="16">
        <v>260</v>
      </c>
      <c r="G80" s="16">
        <v>204</v>
      </c>
      <c r="H80" s="16">
        <f t="shared" si="5"/>
        <v>0</v>
      </c>
      <c r="I80" s="155">
        <f>SUM(C80:G80)</f>
        <v>1425</v>
      </c>
      <c r="J80" s="16">
        <f>J76*(18-J77)</f>
        <v>56.59999999999998</v>
      </c>
      <c r="K80" s="16">
        <f>K76*(18-K77)</f>
        <v>226.88709677419348</v>
      </c>
      <c r="L80" s="16">
        <f>L76*(18-L77)</f>
        <v>404.75666666666666</v>
      </c>
      <c r="M80" s="16">
        <f>M76*(18-M77)</f>
        <v>520.30000000000007</v>
      </c>
      <c r="N80" s="155">
        <f>SUM(J80:M80)</f>
        <v>1208.5437634408602</v>
      </c>
      <c r="O80" s="157">
        <f>O76*(18-O77)</f>
        <v>3114.94376344086</v>
      </c>
      <c r="P80" s="163">
        <f>P76*(18-P77)</f>
        <v>3114.94376344086</v>
      </c>
    </row>
    <row r="81" spans="2:16" ht="20.25" thickBot="1">
      <c r="B81" s="350" t="s">
        <v>215</v>
      </c>
      <c r="C81" s="21">
        <f t="shared" ref="C81:H81" si="6">C76*(19-C77)</f>
        <v>585.9</v>
      </c>
      <c r="D81" s="20">
        <f t="shared" si="6"/>
        <v>509.59999999999997</v>
      </c>
      <c r="E81" s="20">
        <f t="shared" si="6"/>
        <v>437.09999999999997</v>
      </c>
      <c r="F81" s="20">
        <v>290</v>
      </c>
      <c r="G81" s="20">
        <v>230</v>
      </c>
      <c r="H81" s="20">
        <f t="shared" si="6"/>
        <v>0</v>
      </c>
      <c r="I81" s="164">
        <f>SUM(C81:G81)</f>
        <v>2052.6</v>
      </c>
      <c r="J81" s="20">
        <f>J76*(19-J77)</f>
        <v>68.59999999999998</v>
      </c>
      <c r="K81" s="20">
        <f>K76*(19-K77)</f>
        <v>253.88709677419348</v>
      </c>
      <c r="L81" s="20">
        <f>L76*(19-L77)</f>
        <v>435.75666666666666</v>
      </c>
      <c r="M81" s="20">
        <f>M76*(19-M77)</f>
        <v>551.30000000000007</v>
      </c>
      <c r="N81" s="164">
        <f>SUM(J81:M81)</f>
        <v>1309.5437634408602</v>
      </c>
      <c r="O81" s="165">
        <f>O76*(19-O77)</f>
        <v>3361.94376344086</v>
      </c>
      <c r="P81" s="166">
        <f>P76*(19-P77)</f>
        <v>3361.94376344086</v>
      </c>
    </row>
    <row r="82" spans="2:16" ht="15.75" thickBot="1">
      <c r="B82" s="24"/>
      <c r="C82" s="25"/>
      <c r="D82" s="25"/>
      <c r="E82" s="25"/>
      <c r="F82" s="25"/>
      <c r="G82" s="25"/>
      <c r="H82" s="25"/>
      <c r="I82" s="26"/>
      <c r="J82" s="25"/>
      <c r="K82" s="25"/>
      <c r="L82" s="25"/>
      <c r="M82" s="25"/>
      <c r="N82" s="26"/>
      <c r="O82" s="27"/>
      <c r="P82" s="27"/>
    </row>
    <row r="83" spans="2:16" ht="24" thickBot="1">
      <c r="B83" s="473" t="s">
        <v>560</v>
      </c>
      <c r="C83" s="474"/>
      <c r="D83" s="474"/>
      <c r="E83" s="474"/>
      <c r="F83" s="474"/>
      <c r="G83" s="474"/>
      <c r="H83" s="474"/>
      <c r="I83" s="474"/>
      <c r="J83" s="474"/>
      <c r="K83" s="474"/>
      <c r="L83" s="470" t="s">
        <v>145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ht="15">
      <c r="B86" s="148" t="s">
        <v>211</v>
      </c>
      <c r="C86" s="146">
        <v>31</v>
      </c>
      <c r="D86" s="8">
        <v>31</v>
      </c>
      <c r="E86" s="8">
        <v>31</v>
      </c>
      <c r="F86" s="8">
        <v>29</v>
      </c>
      <c r="G86" s="8">
        <v>24</v>
      </c>
      <c r="H86" s="8">
        <v>12</v>
      </c>
      <c r="I86" s="168">
        <f>SUM(C86:G86)</f>
        <v>146</v>
      </c>
      <c r="J86" s="8"/>
      <c r="K86" s="8"/>
      <c r="L86" s="8"/>
      <c r="M86" s="8"/>
      <c r="N86" s="168">
        <f>SUM(J86:M86)</f>
        <v>0</v>
      </c>
      <c r="O86" s="167">
        <f>SUM(C86:H86,J86:M86)</f>
        <v>158</v>
      </c>
      <c r="P86" s="169">
        <f>I86+N86</f>
        <v>146</v>
      </c>
    </row>
    <row r="87" spans="2:16" ht="19.5">
      <c r="B87" s="149" t="s">
        <v>485</v>
      </c>
      <c r="C87" s="147">
        <v>0.45483870967741913</v>
      </c>
      <c r="D87" s="10">
        <v>-1.425</v>
      </c>
      <c r="E87" s="10">
        <v>3.2741935483870974</v>
      </c>
      <c r="F87" s="10">
        <v>7.1766666666666659</v>
      </c>
      <c r="G87" s="10">
        <v>11.616129032258065</v>
      </c>
      <c r="H87" s="10">
        <v>15.023333333333335</v>
      </c>
      <c r="I87" s="153">
        <f>(C86*C87+D86*D87+E86*E87+F86*F87+G86*G87)/I86</f>
        <v>3.8242152747090885</v>
      </c>
      <c r="J87" s="10"/>
      <c r="K87" s="95"/>
      <c r="L87" s="95"/>
      <c r="M87" s="95"/>
      <c r="N87" s="153"/>
      <c r="O87" s="154">
        <f>(C87*C86+D87*D86+E87*E86+F87*F86+G87*G86+H87*H86+J87*J86+K87*K86+L87*L86+M87*M86)/O86</f>
        <v>4.6747812032121958</v>
      </c>
      <c r="P87" s="161">
        <f>(I87*I86+N87*N86)/P86</f>
        <v>3.8242152747090885</v>
      </c>
    </row>
    <row r="88" spans="2:16" ht="19.5">
      <c r="B88" s="149" t="s">
        <v>212</v>
      </c>
      <c r="C88" s="13">
        <f t="shared" ref="C88:H88" si="7">C86*(13-C87)</f>
        <v>388.9</v>
      </c>
      <c r="D88" s="12">
        <f t="shared" si="7"/>
        <v>447.17500000000001</v>
      </c>
      <c r="E88" s="12">
        <f t="shared" si="7"/>
        <v>301.49999999999994</v>
      </c>
      <c r="F88" s="12">
        <f t="shared" si="7"/>
        <v>168.87666666666669</v>
      </c>
      <c r="G88" s="12">
        <f t="shared" si="7"/>
        <v>33.212903225806429</v>
      </c>
      <c r="H88" s="12">
        <f t="shared" si="7"/>
        <v>-24.280000000000022</v>
      </c>
      <c r="I88" s="155">
        <f>SUM(C88:G88)</f>
        <v>1339.6645698924733</v>
      </c>
      <c r="J88" s="12">
        <f>J86*(13-J87)</f>
        <v>0</v>
      </c>
      <c r="K88" s="12">
        <f>K86*(13-K87)</f>
        <v>0</v>
      </c>
      <c r="L88" s="12">
        <f>L86*(13-L87)</f>
        <v>0</v>
      </c>
      <c r="M88" s="12">
        <f>M86*(13-M87)</f>
        <v>0</v>
      </c>
      <c r="N88" s="155">
        <f>SUM(J88:M88)</f>
        <v>0</v>
      </c>
      <c r="O88" s="156">
        <f>O86*(13-O87)</f>
        <v>1315.3845698924731</v>
      </c>
      <c r="P88" s="162">
        <f>P86*(13-P87)</f>
        <v>1339.6645698924731</v>
      </c>
    </row>
    <row r="89" spans="2:16" ht="19.5">
      <c r="B89" s="149" t="s">
        <v>213</v>
      </c>
      <c r="C89" s="13">
        <f t="shared" ref="C89:H89" si="8">C86*(17-C87)</f>
        <v>512.90000000000009</v>
      </c>
      <c r="D89" s="12">
        <f t="shared" si="8"/>
        <v>571.17500000000007</v>
      </c>
      <c r="E89" s="12">
        <f t="shared" si="8"/>
        <v>425.49999999999994</v>
      </c>
      <c r="F89" s="12">
        <f t="shared" si="8"/>
        <v>284.87666666666667</v>
      </c>
      <c r="G89" s="12">
        <f t="shared" si="8"/>
        <v>129.21290322580643</v>
      </c>
      <c r="H89" s="12">
        <f t="shared" si="8"/>
        <v>23.719999999999978</v>
      </c>
      <c r="I89" s="155">
        <f>SUM(C89:G89)</f>
        <v>1923.6645698924733</v>
      </c>
      <c r="J89" s="12">
        <f>J86*(17-J87)</f>
        <v>0</v>
      </c>
      <c r="K89" s="12">
        <f>K86*(17-K87)</f>
        <v>0</v>
      </c>
      <c r="L89" s="12">
        <f>L86*(17-L87)</f>
        <v>0</v>
      </c>
      <c r="M89" s="12">
        <f>M86*(17-M87)</f>
        <v>0</v>
      </c>
      <c r="N89" s="155">
        <f>SUM(J89:M89)</f>
        <v>0</v>
      </c>
      <c r="O89" s="156">
        <f>O86*(17-O87)</f>
        <v>1947.3845698924731</v>
      </c>
      <c r="P89" s="162">
        <f>P86*(17-P87)</f>
        <v>1923.6645698924731</v>
      </c>
    </row>
    <row r="90" spans="2:16" ht="19.5">
      <c r="B90" s="149" t="s">
        <v>214</v>
      </c>
      <c r="C90" s="17">
        <f t="shared" ref="C90:H90" si="9">C86*(18-C87)</f>
        <v>543.90000000000009</v>
      </c>
      <c r="D90" s="16">
        <f t="shared" si="9"/>
        <v>602.17500000000007</v>
      </c>
      <c r="E90" s="16">
        <f t="shared" si="9"/>
        <v>456.49999999999994</v>
      </c>
      <c r="F90" s="16">
        <f t="shared" si="9"/>
        <v>313.87666666666667</v>
      </c>
      <c r="G90" s="16">
        <f t="shared" si="9"/>
        <v>153.21290322580643</v>
      </c>
      <c r="H90" s="16">
        <f t="shared" si="9"/>
        <v>35.719999999999978</v>
      </c>
      <c r="I90" s="155">
        <f>SUM(C90:G90)</f>
        <v>2069.6645698924731</v>
      </c>
      <c r="J90" s="16">
        <f>J86*(18-J87)</f>
        <v>0</v>
      </c>
      <c r="K90" s="16">
        <f>K86*(18-K87)</f>
        <v>0</v>
      </c>
      <c r="L90" s="16">
        <f>L86*(18-L87)</f>
        <v>0</v>
      </c>
      <c r="M90" s="16">
        <f>M86*(18-M87)</f>
        <v>0</v>
      </c>
      <c r="N90" s="155">
        <f>SUM(J90:M90)</f>
        <v>0</v>
      </c>
      <c r="O90" s="157">
        <f>O86*(18-O87)</f>
        <v>2105.3845698924733</v>
      </c>
      <c r="P90" s="163">
        <f>P86*(18-P87)</f>
        <v>2069.6645698924731</v>
      </c>
    </row>
    <row r="91" spans="2:16" ht="20.25" thickBot="1">
      <c r="B91" s="350" t="s">
        <v>215</v>
      </c>
      <c r="C91" s="21">
        <f t="shared" ref="C91:H91" si="10">C86*(19-C87)</f>
        <v>574.90000000000009</v>
      </c>
      <c r="D91" s="20">
        <f t="shared" si="10"/>
        <v>633.17500000000007</v>
      </c>
      <c r="E91" s="20">
        <f t="shared" si="10"/>
        <v>487.49999999999994</v>
      </c>
      <c r="F91" s="20">
        <f t="shared" si="10"/>
        <v>342.87666666666667</v>
      </c>
      <c r="G91" s="20">
        <f t="shared" si="10"/>
        <v>177.21290322580643</v>
      </c>
      <c r="H91" s="20">
        <f t="shared" si="10"/>
        <v>47.719999999999978</v>
      </c>
      <c r="I91" s="164">
        <f>SUM(C91:G91)</f>
        <v>2215.6645698924731</v>
      </c>
      <c r="J91" s="20">
        <f>J86*(19-J87)</f>
        <v>0</v>
      </c>
      <c r="K91" s="20">
        <f>K86*(19-K87)</f>
        <v>0</v>
      </c>
      <c r="L91" s="20">
        <f>L86*(19-L87)</f>
        <v>0</v>
      </c>
      <c r="M91" s="20">
        <f>M86*(19-M87)</f>
        <v>0</v>
      </c>
      <c r="N91" s="164">
        <f>SUM(J91:M91)</f>
        <v>0</v>
      </c>
      <c r="O91" s="165">
        <f>O86*(19-O87)</f>
        <v>2263.3845698924733</v>
      </c>
      <c r="P91" s="166">
        <f>P86*(19-P87)</f>
        <v>2215.6645698924731</v>
      </c>
    </row>
    <row r="92" spans="2:16" ht="15.75" thickBot="1">
      <c r="B92" s="4"/>
      <c r="C92" s="4"/>
      <c r="D92" s="4"/>
      <c r="E92" s="4"/>
      <c r="F92" s="4"/>
      <c r="G92" s="4"/>
      <c r="H92" s="4"/>
      <c r="I92" s="4"/>
      <c r="J92" s="4"/>
      <c r="K92" s="4"/>
      <c r="L92" s="4"/>
      <c r="M92" s="4"/>
      <c r="N92" s="4"/>
      <c r="O92" s="4"/>
      <c r="P92" s="4"/>
    </row>
    <row r="93" spans="2:16" ht="24" thickBot="1">
      <c r="B93" s="473" t="s">
        <v>561</v>
      </c>
      <c r="C93" s="474"/>
      <c r="D93" s="474"/>
      <c r="E93" s="474"/>
      <c r="F93" s="474"/>
      <c r="G93" s="474"/>
      <c r="H93" s="474"/>
      <c r="I93" s="474"/>
      <c r="J93" s="474"/>
      <c r="K93" s="474"/>
      <c r="L93" s="468" t="s">
        <v>233</v>
      </c>
      <c r="M93" s="468"/>
      <c r="N93" s="468"/>
      <c r="O93" s="468"/>
      <c r="P93" s="469"/>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30.75" thickBot="1">
      <c r="B95" s="466"/>
      <c r="C95" s="462"/>
      <c r="D95" s="462"/>
      <c r="E95" s="462"/>
      <c r="F95" s="462"/>
      <c r="G95" s="462"/>
      <c r="H95" s="462"/>
      <c r="I95" s="462"/>
      <c r="J95" s="462"/>
      <c r="K95" s="462"/>
      <c r="L95" s="462"/>
      <c r="M95" s="462"/>
      <c r="N95" s="462"/>
      <c r="O95" s="145" t="s">
        <v>234</v>
      </c>
      <c r="P95" s="30" t="s">
        <v>235</v>
      </c>
    </row>
    <row r="96" spans="2:16" ht="15">
      <c r="B96" s="148" t="s">
        <v>211</v>
      </c>
      <c r="C96" s="146">
        <v>31</v>
      </c>
      <c r="D96" s="8">
        <v>28</v>
      </c>
      <c r="E96" s="8">
        <v>31</v>
      </c>
      <c r="F96" s="8">
        <v>30</v>
      </c>
      <c r="G96" s="8">
        <v>20</v>
      </c>
      <c r="H96" s="8">
        <v>0</v>
      </c>
      <c r="I96" s="168">
        <f>SUM(C96:H96)</f>
        <v>140</v>
      </c>
      <c r="J96" s="8">
        <v>15</v>
      </c>
      <c r="K96" s="8">
        <v>31</v>
      </c>
      <c r="L96" s="8">
        <v>30</v>
      </c>
      <c r="M96" s="8">
        <v>31</v>
      </c>
      <c r="N96" s="168">
        <f>SUM(J96:M96)</f>
        <v>107</v>
      </c>
      <c r="O96" s="167">
        <f>SUM(C96:H96,J96:M96)</f>
        <v>247</v>
      </c>
      <c r="P96" s="169">
        <f>I96+N96</f>
        <v>247</v>
      </c>
    </row>
    <row r="97" spans="2:16" ht="19.5">
      <c r="B97" s="149" t="s">
        <v>485</v>
      </c>
      <c r="C97" s="147">
        <v>-2.6</v>
      </c>
      <c r="D97" s="10">
        <v>-1.6</v>
      </c>
      <c r="E97" s="10">
        <v>2.1</v>
      </c>
      <c r="F97" s="10">
        <v>7</v>
      </c>
      <c r="G97" s="10">
        <v>11.3</v>
      </c>
      <c r="H97" s="10">
        <v>0</v>
      </c>
      <c r="I97" s="153">
        <f>(C96*C97+D96*D97+E96*E97+F96*F97+G96*G97)/I96</f>
        <v>2.6835714285714283</v>
      </c>
      <c r="J97" s="10">
        <v>11.9</v>
      </c>
      <c r="K97" s="95">
        <v>7.6</v>
      </c>
      <c r="L97" s="95">
        <v>2.7</v>
      </c>
      <c r="M97" s="95">
        <v>-1</v>
      </c>
      <c r="N97" s="153">
        <f>(J96*J97+K96*K97+L96*L97+M96*M97)/N96</f>
        <v>4.3373831775700937</v>
      </c>
      <c r="O97" s="154">
        <f>(C97*C96+D97*D96+E97*E96+F97*F96+G97*G96+H97*H96+J97*J96+K97*K96+L97*L96+M97*M96)/O96</f>
        <v>3.4000000000000004</v>
      </c>
      <c r="P97" s="161">
        <f>(I97*I96+N97*N96)/P96</f>
        <v>3.4</v>
      </c>
    </row>
    <row r="98" spans="2:16" ht="19.5">
      <c r="B98" s="149" t="s">
        <v>212</v>
      </c>
      <c r="C98" s="13">
        <v>484</v>
      </c>
      <c r="D98" s="12">
        <f>D96*(13-D97)</f>
        <v>408.8</v>
      </c>
      <c r="E98" s="12">
        <f>E96*(13-E97)</f>
        <v>337.90000000000003</v>
      </c>
      <c r="F98" s="12">
        <f>F96*(13-F97)</f>
        <v>180</v>
      </c>
      <c r="G98" s="12">
        <f>G96*(13-G97)</f>
        <v>33.999999999999986</v>
      </c>
      <c r="H98" s="12">
        <f>H96*(13-H97)</f>
        <v>0</v>
      </c>
      <c r="I98" s="155">
        <f>SUM(C98:G98)</f>
        <v>1444.7</v>
      </c>
      <c r="J98" s="12">
        <f>J96*(13-J97)</f>
        <v>16.499999999999993</v>
      </c>
      <c r="K98" s="12">
        <f>K96*(13-K97)</f>
        <v>167.4</v>
      </c>
      <c r="L98" s="12">
        <f>L96*(13-L97)</f>
        <v>309</v>
      </c>
      <c r="M98" s="12">
        <f>M96*(13-M97)</f>
        <v>434</v>
      </c>
      <c r="N98" s="155">
        <f>SUM(J98:M98)</f>
        <v>926.9</v>
      </c>
      <c r="O98" s="156">
        <f>O96*(13-O97)</f>
        <v>2371.1999999999998</v>
      </c>
      <c r="P98" s="162">
        <f>P96*(13-P97)</f>
        <v>2371.1999999999998</v>
      </c>
    </row>
    <row r="99" spans="2:16" ht="19.5">
      <c r="B99" s="149" t="s">
        <v>213</v>
      </c>
      <c r="C99" s="13">
        <v>608</v>
      </c>
      <c r="D99" s="12">
        <f>D96*(17-D97)</f>
        <v>520.80000000000007</v>
      </c>
      <c r="E99" s="12">
        <f>E96*(17-E97)</f>
        <v>461.90000000000003</v>
      </c>
      <c r="F99" s="12">
        <f>F96*(17-F97)</f>
        <v>300</v>
      </c>
      <c r="G99" s="12">
        <f>G96*(17-G97)</f>
        <v>113.99999999999999</v>
      </c>
      <c r="H99" s="12">
        <f>H96*(17-H97)</f>
        <v>0</v>
      </c>
      <c r="I99" s="155">
        <f>SUM(C99:G99)</f>
        <v>2004.7000000000003</v>
      </c>
      <c r="J99" s="12">
        <f>J96*(17-J97)</f>
        <v>76.5</v>
      </c>
      <c r="K99" s="12">
        <f>K96*(17-K97)</f>
        <v>291.40000000000003</v>
      </c>
      <c r="L99" s="12">
        <f>L96*(17-L97)</f>
        <v>429</v>
      </c>
      <c r="M99" s="12">
        <f>M96*(17-M97)</f>
        <v>558</v>
      </c>
      <c r="N99" s="155">
        <f>SUM(J99:M99)</f>
        <v>1354.9</v>
      </c>
      <c r="O99" s="156">
        <f>O96*(17-O97)</f>
        <v>3359.2</v>
      </c>
      <c r="P99" s="162">
        <f>P96*(17-P97)</f>
        <v>3359.2</v>
      </c>
    </row>
    <row r="100" spans="2:16" ht="19.5">
      <c r="B100" s="149" t="s">
        <v>214</v>
      </c>
      <c r="C100" s="17">
        <v>639</v>
      </c>
      <c r="D100" s="16">
        <f>D96*(18-D97)</f>
        <v>548.80000000000007</v>
      </c>
      <c r="E100" s="16">
        <f>E96*(18-E97)</f>
        <v>492.90000000000003</v>
      </c>
      <c r="F100" s="16">
        <f>F96*(18-F97)</f>
        <v>330</v>
      </c>
      <c r="G100" s="16">
        <f>G96*(18-G97)</f>
        <v>134</v>
      </c>
      <c r="H100" s="16">
        <f>H96*(18-H97)</f>
        <v>0</v>
      </c>
      <c r="I100" s="155">
        <f>SUM(C100:G100)</f>
        <v>2144.7000000000003</v>
      </c>
      <c r="J100" s="16">
        <f>J96*(18-J97)</f>
        <v>91.5</v>
      </c>
      <c r="K100" s="16">
        <f>K96*(18-K97)</f>
        <v>322.40000000000003</v>
      </c>
      <c r="L100" s="16">
        <f>L96*(18-L97)</f>
        <v>459</v>
      </c>
      <c r="M100" s="16">
        <f>M96*(18-M97)</f>
        <v>589</v>
      </c>
      <c r="N100" s="155">
        <f>SUM(J100:M100)</f>
        <v>1461.9</v>
      </c>
      <c r="O100" s="157">
        <f>O96*(18-O97)</f>
        <v>3606.2</v>
      </c>
      <c r="P100" s="163">
        <f>P96*(18-P97)</f>
        <v>3606.2</v>
      </c>
    </row>
    <row r="101" spans="2:16" ht="20.25" thickBot="1">
      <c r="B101" s="350" t="s">
        <v>215</v>
      </c>
      <c r="C101" s="21">
        <v>670</v>
      </c>
      <c r="D101" s="20">
        <f>D96*(19-D97)</f>
        <v>576.80000000000007</v>
      </c>
      <c r="E101" s="20">
        <f>E96*(19-E97)</f>
        <v>523.9</v>
      </c>
      <c r="F101" s="20">
        <f>F96*(19-F97)</f>
        <v>360</v>
      </c>
      <c r="G101" s="20">
        <f>G96*(19-G97)</f>
        <v>154</v>
      </c>
      <c r="H101" s="20">
        <f>H96*(19-H97)</f>
        <v>0</v>
      </c>
      <c r="I101" s="164">
        <f>SUM(C101:G101)</f>
        <v>2284.7000000000003</v>
      </c>
      <c r="J101" s="20">
        <f>J96*(19-J97)</f>
        <v>106.5</v>
      </c>
      <c r="K101" s="20">
        <f>K96*(19-K97)</f>
        <v>353.40000000000003</v>
      </c>
      <c r="L101" s="20">
        <f>L96*(19-L97)</f>
        <v>489</v>
      </c>
      <c r="M101" s="20">
        <f>M96*(19-M97)</f>
        <v>620</v>
      </c>
      <c r="N101" s="164">
        <f>SUM(J101:M101)</f>
        <v>1568.9</v>
      </c>
      <c r="O101" s="165">
        <f>O96*(19-O97)</f>
        <v>3853.2</v>
      </c>
      <c r="P101" s="166">
        <f>P96*(19-P97)</f>
        <v>3853.2</v>
      </c>
    </row>
    <row r="102" spans="2:16" ht="15.75" thickBot="1">
      <c r="B102" s="4"/>
      <c r="C102" s="4"/>
      <c r="D102" s="4"/>
      <c r="E102" s="4"/>
      <c r="F102" s="4"/>
      <c r="G102" s="4"/>
      <c r="H102" s="4"/>
      <c r="I102" s="4"/>
      <c r="J102" s="28"/>
      <c r="K102" s="4"/>
      <c r="L102" s="4"/>
      <c r="M102" s="4"/>
      <c r="N102" s="4"/>
      <c r="O102" s="4"/>
      <c r="P102" s="4"/>
    </row>
    <row r="103" spans="2:16" ht="24" thickBot="1">
      <c r="B103" s="170" t="s">
        <v>236</v>
      </c>
      <c r="C103" s="458" t="s">
        <v>237</v>
      </c>
      <c r="D103" s="458"/>
      <c r="E103" s="458"/>
      <c r="F103" s="458"/>
      <c r="G103" s="458"/>
      <c r="H103" s="458"/>
      <c r="I103" s="458"/>
      <c r="J103" s="458"/>
      <c r="K103" s="458"/>
      <c r="L103" s="458"/>
      <c r="M103" s="459"/>
      <c r="N103" s="459"/>
      <c r="O103" s="459"/>
      <c r="P103" s="460"/>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30.75" thickBot="1">
      <c r="B105" s="466"/>
      <c r="C105" s="462"/>
      <c r="D105" s="462"/>
      <c r="E105" s="462"/>
      <c r="F105" s="462"/>
      <c r="G105" s="462"/>
      <c r="H105" s="462"/>
      <c r="I105" s="462"/>
      <c r="J105" s="462"/>
      <c r="K105" s="462"/>
      <c r="L105" s="462"/>
      <c r="M105" s="462"/>
      <c r="N105" s="462"/>
      <c r="O105" s="145" t="s">
        <v>234</v>
      </c>
      <c r="P105" s="30" t="s">
        <v>235</v>
      </c>
    </row>
    <row r="106" spans="2:16" ht="15">
      <c r="B106" s="174">
        <v>2007</v>
      </c>
      <c r="C106" s="173">
        <f>C11/C$101</f>
        <v>0.76343283582089549</v>
      </c>
      <c r="D106" s="172">
        <f t="shared" ref="D106:P106" si="11">D11/D$101</f>
        <v>0.80582524271844658</v>
      </c>
      <c r="E106" s="172">
        <f t="shared" si="11"/>
        <v>0.87573964497041423</v>
      </c>
      <c r="F106" s="172">
        <f t="shared" si="11"/>
        <v>0.75</v>
      </c>
      <c r="G106" s="172">
        <f t="shared" si="11"/>
        <v>1.0772727272727274</v>
      </c>
      <c r="H106" s="172"/>
      <c r="I106" s="172">
        <f t="shared" si="11"/>
        <v>0.81892589836740048</v>
      </c>
      <c r="J106" s="172">
        <f t="shared" si="11"/>
        <v>0.32863849765258218</v>
      </c>
      <c r="K106" s="172">
        <f t="shared" si="11"/>
        <v>1.1233729485002828</v>
      </c>
      <c r="L106" s="172">
        <f t="shared" si="11"/>
        <v>1.1349693251533743</v>
      </c>
      <c r="M106" s="172">
        <f t="shared" si="11"/>
        <v>1.0064516129032257</v>
      </c>
      <c r="N106" s="172">
        <f t="shared" si="11"/>
        <v>1.0268340875772834</v>
      </c>
      <c r="O106" s="172">
        <f t="shared" si="11"/>
        <v>0.91142427073601173</v>
      </c>
      <c r="P106" s="358">
        <f t="shared" si="11"/>
        <v>0.90337900965431339</v>
      </c>
    </row>
    <row r="107" spans="2:16" ht="15">
      <c r="B107" s="175">
        <f t="shared" ref="B107:B112" si="12">B106+1</f>
        <v>2008</v>
      </c>
      <c r="C107" s="34">
        <f>C21/C$101</f>
        <v>0.84179104477611943</v>
      </c>
      <c r="D107" s="33">
        <f t="shared" ref="D107:P107" si="13">D21/D$101</f>
        <v>0.83391123439667114</v>
      </c>
      <c r="E107" s="33">
        <f t="shared" si="13"/>
        <v>1.0020996373353694</v>
      </c>
      <c r="F107" s="33">
        <f t="shared" si="13"/>
        <v>1.05</v>
      </c>
      <c r="G107" s="33">
        <f t="shared" si="13"/>
        <v>1.0714285714285714</v>
      </c>
      <c r="H107" s="33"/>
      <c r="I107" s="33">
        <f t="shared" si="13"/>
        <v>0.92484790125618233</v>
      </c>
      <c r="J107" s="33">
        <f t="shared" si="13"/>
        <v>1.9906103286384977</v>
      </c>
      <c r="K107" s="33">
        <f t="shared" si="13"/>
        <v>1.0696095076400678</v>
      </c>
      <c r="L107" s="33">
        <f t="shared" si="13"/>
        <v>1</v>
      </c>
      <c r="M107" s="33">
        <f t="shared" si="13"/>
        <v>0.97580645161290325</v>
      </c>
      <c r="N107" s="33">
        <f t="shared" si="13"/>
        <v>1.0733635030913378</v>
      </c>
      <c r="O107" s="33">
        <f t="shared" si="13"/>
        <v>0.99457593688362933</v>
      </c>
      <c r="P107" s="35">
        <f t="shared" si="13"/>
        <v>0.98549257759784081</v>
      </c>
    </row>
    <row r="108" spans="2:16" ht="15">
      <c r="B108" s="175">
        <f t="shared" si="12"/>
        <v>2009</v>
      </c>
      <c r="C108" s="34">
        <f>C31/C$101</f>
        <v>1.1089552238805971</v>
      </c>
      <c r="D108" s="33">
        <f t="shared" ref="D108:P108" si="14">D31/D$101</f>
        <v>1.0038141470180304</v>
      </c>
      <c r="E108" s="33">
        <f t="shared" si="14"/>
        <v>0.97919450276770381</v>
      </c>
      <c r="F108" s="33">
        <f t="shared" si="14"/>
        <v>0.66666666666666663</v>
      </c>
      <c r="G108" s="33">
        <f t="shared" si="14"/>
        <v>1.0324675324675325</v>
      </c>
      <c r="H108" s="33"/>
      <c r="I108" s="33">
        <f t="shared" si="14"/>
        <v>0.9778089027005733</v>
      </c>
      <c r="J108" s="33">
        <f t="shared" si="14"/>
        <v>0.95774647887323938</v>
      </c>
      <c r="K108" s="33">
        <f t="shared" si="14"/>
        <v>1.1120543293718166</v>
      </c>
      <c r="L108" s="33">
        <f t="shared" si="14"/>
        <v>0.89775051124744376</v>
      </c>
      <c r="M108" s="33">
        <f t="shared" si="14"/>
        <v>1.0548387096774194</v>
      </c>
      <c r="N108" s="33">
        <f t="shared" si="14"/>
        <v>1.0121741347440882</v>
      </c>
      <c r="O108" s="33">
        <f t="shared" si="14"/>
        <v>1.009135264195993</v>
      </c>
      <c r="P108" s="35">
        <f t="shared" si="14"/>
        <v>0.99148759472646131</v>
      </c>
    </row>
    <row r="109" spans="2:16" ht="15">
      <c r="B109" s="175">
        <f t="shared" si="12"/>
        <v>2010</v>
      </c>
      <c r="C109" s="34">
        <f>C41/C$101</f>
        <v>1.1253731343283582</v>
      </c>
      <c r="D109" s="33">
        <f t="shared" ref="D109:O109" si="15">D41/D$101</f>
        <v>1.0662274618585297</v>
      </c>
      <c r="E109" s="33">
        <f t="shared" si="15"/>
        <v>1.0307310555449514</v>
      </c>
      <c r="F109" s="33">
        <f t="shared" si="15"/>
        <v>0.99722222222222223</v>
      </c>
      <c r="G109" s="33">
        <f t="shared" si="15"/>
        <v>1.5649350649350648</v>
      </c>
      <c r="H109" s="33"/>
      <c r="I109" s="33">
        <f t="shared" si="15"/>
        <v>1.098174815074189</v>
      </c>
      <c r="J109" s="33">
        <f t="shared" si="15"/>
        <v>2.4976525821596245</v>
      </c>
      <c r="K109" s="33">
        <f t="shared" si="15"/>
        <v>1.2167515563101301</v>
      </c>
      <c r="L109" s="33">
        <f t="shared" si="15"/>
        <v>0.95092024539877296</v>
      </c>
      <c r="M109" s="33">
        <f t="shared" si="15"/>
        <v>1.2338709677419355</v>
      </c>
      <c r="N109" s="33">
        <f t="shared" si="15"/>
        <v>1.2276117024666964</v>
      </c>
      <c r="O109" s="33">
        <f t="shared" si="15"/>
        <v>1.1681459566074952</v>
      </c>
      <c r="P109" s="35">
        <f>P41/P$101</f>
        <v>1.1512768607910311</v>
      </c>
    </row>
    <row r="110" spans="2:16" ht="15">
      <c r="B110" s="175">
        <f t="shared" si="12"/>
        <v>2011</v>
      </c>
      <c r="C110" s="34">
        <f>C51/C$101</f>
        <v>0.9522388059701492</v>
      </c>
      <c r="D110" s="33">
        <f t="shared" ref="D110:P110" si="16">D51/D$101</f>
        <v>1.0298196948682385</v>
      </c>
      <c r="E110" s="33">
        <f t="shared" si="16"/>
        <v>0.93147547241840045</v>
      </c>
      <c r="F110" s="33">
        <f t="shared" si="16"/>
        <v>0.68333333333333335</v>
      </c>
      <c r="G110" s="33">
        <f t="shared" si="16"/>
        <v>0.91558441558441561</v>
      </c>
      <c r="H110" s="33"/>
      <c r="I110" s="33">
        <f t="shared" si="16"/>
        <v>0.92222173589530343</v>
      </c>
      <c r="J110" s="33">
        <f t="shared" si="16"/>
        <v>0.68544600938967137</v>
      </c>
      <c r="K110" s="33">
        <f t="shared" si="16"/>
        <v>0.95925297113752117</v>
      </c>
      <c r="L110" s="33">
        <f t="shared" si="16"/>
        <v>1.0327198364008181</v>
      </c>
      <c r="M110" s="33">
        <f t="shared" si="16"/>
        <v>0.8725806451612903</v>
      </c>
      <c r="N110" s="33">
        <f t="shared" si="16"/>
        <v>0.92931353177385423</v>
      </c>
      <c r="O110" s="33">
        <f t="shared" si="16"/>
        <v>0.92414097373611548</v>
      </c>
      <c r="P110" s="35">
        <f t="shared" si="16"/>
        <v>0.92414097373611548</v>
      </c>
    </row>
    <row r="111" spans="2:16" ht="15">
      <c r="B111" s="175">
        <f t="shared" si="12"/>
        <v>2012</v>
      </c>
      <c r="C111" s="34">
        <f>C61/C$101</f>
        <v>0.87014925373134333</v>
      </c>
      <c r="D111" s="33">
        <f t="shared" ref="D111:P111" si="17">D61/D$101</f>
        <v>0.68446601941747565</v>
      </c>
      <c r="E111" s="33">
        <f t="shared" si="17"/>
        <v>0.82840236686390534</v>
      </c>
      <c r="F111" s="33">
        <f t="shared" si="17"/>
        <v>0.95277777777777772</v>
      </c>
      <c r="G111" s="33">
        <f t="shared" si="17"/>
        <v>0.77272727272727271</v>
      </c>
      <c r="H111" s="33"/>
      <c r="I111" s="33">
        <f t="shared" si="17"/>
        <v>0.82015144220247727</v>
      </c>
      <c r="J111" s="33">
        <f t="shared" si="17"/>
        <v>1.6056338028169015</v>
      </c>
      <c r="K111" s="33">
        <f t="shared" si="17"/>
        <v>1.0243350311262025</v>
      </c>
      <c r="L111" s="33">
        <f t="shared" si="17"/>
        <v>0.95705521472392641</v>
      </c>
      <c r="M111" s="33">
        <f t="shared" si="17"/>
        <v>0.87580645161290327</v>
      </c>
      <c r="N111" s="33">
        <f t="shared" si="17"/>
        <v>0.98412900758493205</v>
      </c>
      <c r="O111" s="33">
        <f t="shared" si="17"/>
        <v>0.90503996678085752</v>
      </c>
      <c r="P111" s="35">
        <f t="shared" si="17"/>
        <v>0.88687324820928071</v>
      </c>
    </row>
    <row r="112" spans="2:16" ht="15">
      <c r="B112" s="175">
        <f t="shared" si="12"/>
        <v>2013</v>
      </c>
      <c r="C112" s="34">
        <f>C71/C$101</f>
        <v>0.81940298507462683</v>
      </c>
      <c r="D112" s="33">
        <f t="shared" ref="D112:P112" si="18">D71/D$101</f>
        <v>0.8106796116504853</v>
      </c>
      <c r="E112" s="33">
        <f t="shared" si="18"/>
        <v>1.0421836228287842</v>
      </c>
      <c r="F112" s="33">
        <f t="shared" si="18"/>
        <v>0.98333333333333328</v>
      </c>
      <c r="G112" s="33">
        <f t="shared" si="18"/>
        <v>1.3571428571428572</v>
      </c>
      <c r="H112" s="33"/>
      <c r="I112" s="33">
        <f t="shared" si="18"/>
        <v>0.93036284851402795</v>
      </c>
      <c r="J112" s="33">
        <f t="shared" si="18"/>
        <v>1.7089201877934272</v>
      </c>
      <c r="K112" s="33">
        <f t="shared" si="18"/>
        <v>1.0243350311262025</v>
      </c>
      <c r="L112" s="33">
        <f t="shared" si="18"/>
        <v>0.98773006134969332</v>
      </c>
      <c r="M112" s="33">
        <f t="shared" si="18"/>
        <v>0.94499999999999995</v>
      </c>
      <c r="N112" s="33">
        <f t="shared" si="18"/>
        <v>1.0280451271591562</v>
      </c>
      <c r="O112" s="33">
        <f t="shared" si="18"/>
        <v>0.99125402263054085</v>
      </c>
      <c r="P112" s="35">
        <f t="shared" si="18"/>
        <v>0.97049205854873877</v>
      </c>
    </row>
    <row r="113" spans="2:16" ht="15">
      <c r="B113" s="175">
        <f>B112+1</f>
        <v>2014</v>
      </c>
      <c r="C113" s="34">
        <f>C81/C$101</f>
        <v>0.87447761194029849</v>
      </c>
      <c r="D113" s="33">
        <f t="shared" ref="D113:P113" si="19">D81/D$101</f>
        <v>0.88349514563106779</v>
      </c>
      <c r="E113" s="33">
        <f t="shared" si="19"/>
        <v>0.83431952662721887</v>
      </c>
      <c r="F113" s="33">
        <f t="shared" si="19"/>
        <v>0.80555555555555558</v>
      </c>
      <c r="G113" s="33">
        <f t="shared" si="19"/>
        <v>1.4935064935064934</v>
      </c>
      <c r="H113" s="33"/>
      <c r="I113" s="33">
        <f t="shared" si="19"/>
        <v>0.89841116995666814</v>
      </c>
      <c r="J113" s="33">
        <f t="shared" si="19"/>
        <v>0.6441314553990608</v>
      </c>
      <c r="K113" s="33">
        <f t="shared" si="19"/>
        <v>0.7184128375047919</v>
      </c>
      <c r="L113" s="33">
        <f t="shared" si="19"/>
        <v>0.89111792774369458</v>
      </c>
      <c r="M113" s="33">
        <f t="shared" si="19"/>
        <v>0.88919354838709685</v>
      </c>
      <c r="N113" s="33">
        <f t="shared" si="19"/>
        <v>0.834689121958608</v>
      </c>
      <c r="O113" s="33">
        <f t="shared" si="19"/>
        <v>0.87250694576997301</v>
      </c>
      <c r="P113" s="35">
        <f t="shared" si="19"/>
        <v>0.87250694576997301</v>
      </c>
    </row>
    <row r="114" spans="2:16" ht="15.75" thickBot="1">
      <c r="B114" s="176">
        <f>B113+1</f>
        <v>2015</v>
      </c>
      <c r="C114" s="37">
        <f>C91/C$101</f>
        <v>0.85805970149253741</v>
      </c>
      <c r="D114" s="36">
        <f t="shared" ref="D114:O114" si="20">D91/D$101</f>
        <v>1.0977375173370318</v>
      </c>
      <c r="E114" s="36">
        <f t="shared" si="20"/>
        <v>0.93052109181141429</v>
      </c>
      <c r="F114" s="36">
        <f t="shared" si="20"/>
        <v>0.95243518518518522</v>
      </c>
      <c r="G114" s="36">
        <f t="shared" si="20"/>
        <v>1.1507331378299119</v>
      </c>
      <c r="H114" s="36"/>
      <c r="I114" s="36">
        <f t="shared" si="20"/>
        <v>0.96978359079637277</v>
      </c>
      <c r="J114" s="36">
        <f t="shared" si="20"/>
        <v>0</v>
      </c>
      <c r="K114" s="36">
        <f t="shared" si="20"/>
        <v>0</v>
      </c>
      <c r="L114" s="36">
        <f t="shared" si="20"/>
        <v>0</v>
      </c>
      <c r="M114" s="36">
        <f t="shared" si="20"/>
        <v>0</v>
      </c>
      <c r="N114" s="36">
        <f t="shared" si="20"/>
        <v>0</v>
      </c>
      <c r="O114" s="36">
        <f t="shared" si="20"/>
        <v>0.58740386429265889</v>
      </c>
      <c r="P114" s="38"/>
    </row>
    <row r="115" spans="2:16" ht="13.5" thickBot="1"/>
    <row r="116" spans="2:16" ht="18.75" thickBot="1">
      <c r="B116" s="181" t="s">
        <v>236</v>
      </c>
      <c r="C116" s="478" t="s">
        <v>51</v>
      </c>
      <c r="D116" s="479"/>
      <c r="E116" s="479"/>
      <c r="F116" s="479"/>
      <c r="G116" s="479"/>
      <c r="H116" s="479"/>
      <c r="I116" s="479"/>
      <c r="J116" s="479"/>
      <c r="K116" s="479"/>
      <c r="L116" s="479"/>
      <c r="M116" s="480"/>
      <c r="N116" s="480"/>
      <c r="O116" s="480"/>
      <c r="P116" s="481"/>
    </row>
    <row r="117" spans="2:16" ht="15.75">
      <c r="B117" s="475" t="s">
        <v>195</v>
      </c>
      <c r="C117" s="456" t="s">
        <v>196</v>
      </c>
      <c r="D117" s="456" t="s">
        <v>197</v>
      </c>
      <c r="E117" s="456" t="s">
        <v>198</v>
      </c>
      <c r="F117" s="456" t="s">
        <v>199</v>
      </c>
      <c r="G117" s="456" t="s">
        <v>200</v>
      </c>
      <c r="H117" s="456" t="s">
        <v>201</v>
      </c>
      <c r="I117" s="467" t="s">
        <v>202</v>
      </c>
      <c r="J117" s="456" t="s">
        <v>203</v>
      </c>
      <c r="K117" s="456" t="s">
        <v>204</v>
      </c>
      <c r="L117" s="456" t="s">
        <v>205</v>
      </c>
      <c r="M117" s="456" t="s">
        <v>206</v>
      </c>
      <c r="N117" s="467" t="s">
        <v>207</v>
      </c>
      <c r="O117" s="456" t="s">
        <v>208</v>
      </c>
      <c r="P117" s="457"/>
    </row>
    <row r="118" spans="2:16" ht="32.25" thickBot="1">
      <c r="B118" s="476"/>
      <c r="C118" s="477"/>
      <c r="D118" s="477"/>
      <c r="E118" s="477"/>
      <c r="F118" s="477"/>
      <c r="G118" s="477"/>
      <c r="H118" s="477"/>
      <c r="I118" s="477"/>
      <c r="J118" s="477"/>
      <c r="K118" s="477"/>
      <c r="L118" s="477"/>
      <c r="M118" s="477"/>
      <c r="N118" s="477"/>
      <c r="O118" s="183" t="s">
        <v>234</v>
      </c>
      <c r="P118" s="30" t="s">
        <v>235</v>
      </c>
    </row>
    <row r="119" spans="2:16" ht="15">
      <c r="B119" s="174">
        <v>2007</v>
      </c>
      <c r="C119" s="184">
        <f>C7/C$97</f>
        <v>-0.96153846153846145</v>
      </c>
      <c r="D119" s="182">
        <f t="shared" ref="D119:P119" si="21">D7/D$97</f>
        <v>-1.4999999999999998</v>
      </c>
      <c r="E119" s="182">
        <f t="shared" si="21"/>
        <v>2</v>
      </c>
      <c r="F119" s="182">
        <f t="shared" si="21"/>
        <v>1.4285714285714286</v>
      </c>
      <c r="G119" s="182">
        <f t="shared" si="21"/>
        <v>0.98230088495575207</v>
      </c>
      <c r="H119" s="182"/>
      <c r="I119" s="182">
        <f t="shared" si="21"/>
        <v>2.1353992641631607</v>
      </c>
      <c r="J119" s="182">
        <f t="shared" si="21"/>
        <v>1.0084033613445378</v>
      </c>
      <c r="K119" s="182">
        <f t="shared" si="21"/>
        <v>0.81578947368421062</v>
      </c>
      <c r="L119" s="182">
        <f t="shared" si="21"/>
        <v>0.18518518518518517</v>
      </c>
      <c r="M119" s="182">
        <f t="shared" si="21"/>
        <v>1.1000000000000001</v>
      </c>
      <c r="N119" s="182">
        <f t="shared" si="21"/>
        <v>0.554042076783132</v>
      </c>
      <c r="O119" s="182">
        <f t="shared" si="21"/>
        <v>1.3375695957395306</v>
      </c>
      <c r="P119" s="357">
        <f t="shared" si="21"/>
        <v>1.2865793376173997</v>
      </c>
    </row>
    <row r="120" spans="2:16" ht="15">
      <c r="B120" s="175">
        <v>2008</v>
      </c>
      <c r="C120" s="87">
        <f>C17/C$97</f>
        <v>-0.30769230769230771</v>
      </c>
      <c r="D120" s="85">
        <f t="shared" ref="D120:P120" si="22">D17/D$97</f>
        <v>-1.125</v>
      </c>
      <c r="E120" s="85">
        <f t="shared" si="22"/>
        <v>1</v>
      </c>
      <c r="F120" s="85">
        <f t="shared" si="22"/>
        <v>0.91428571428571437</v>
      </c>
      <c r="G120" s="85">
        <f t="shared" si="22"/>
        <v>0.98230088495575207</v>
      </c>
      <c r="H120" s="85"/>
      <c r="I120" s="85">
        <f t="shared" si="22"/>
        <v>1.4942509207399144</v>
      </c>
      <c r="J120" s="85">
        <f t="shared" si="22"/>
        <v>0.70588235294117652</v>
      </c>
      <c r="K120" s="85">
        <f t="shared" si="22"/>
        <v>0.89473684210526316</v>
      </c>
      <c r="L120" s="85">
        <f t="shared" si="22"/>
        <v>1</v>
      </c>
      <c r="M120" s="85">
        <f t="shared" si="22"/>
        <v>0.5</v>
      </c>
      <c r="N120" s="85">
        <f t="shared" si="22"/>
        <v>0.9145985317203803</v>
      </c>
      <c r="O120" s="85">
        <f t="shared" si="22"/>
        <v>1.2194482444140444</v>
      </c>
      <c r="P120" s="88">
        <f t="shared" si="22"/>
        <v>1.1737967914438503</v>
      </c>
    </row>
    <row r="121" spans="2:16" ht="15">
      <c r="B121" s="175">
        <v>2009</v>
      </c>
      <c r="C121" s="87">
        <f>C27/C$97</f>
        <v>1.9230769230769229</v>
      </c>
      <c r="D121" s="85">
        <f t="shared" ref="D121:P121" si="23">D27/D$97</f>
        <v>1.0625</v>
      </c>
      <c r="E121" s="85">
        <f t="shared" si="23"/>
        <v>1.1904761904761905</v>
      </c>
      <c r="F121" s="85">
        <f t="shared" si="23"/>
        <v>1.5714285714285714</v>
      </c>
      <c r="G121" s="85">
        <f t="shared" si="23"/>
        <v>1.0176991150442478</v>
      </c>
      <c r="H121" s="85"/>
      <c r="I121" s="85">
        <f t="shared" si="23"/>
        <v>1.1797552370327162</v>
      </c>
      <c r="J121" s="85">
        <f t="shared" si="23"/>
        <v>1.0252100840336134</v>
      </c>
      <c r="K121" s="85">
        <f t="shared" si="23"/>
        <v>0.82894736842105265</v>
      </c>
      <c r="L121" s="85">
        <f t="shared" si="23"/>
        <v>1.6296296296296298</v>
      </c>
      <c r="M121" s="85">
        <f t="shared" si="23"/>
        <v>2.1</v>
      </c>
      <c r="N121" s="85">
        <f t="shared" si="23"/>
        <v>0.95927601809954732</v>
      </c>
      <c r="O121" s="85">
        <f t="shared" si="23"/>
        <v>1.1554947560419513</v>
      </c>
      <c r="P121" s="88">
        <f t="shared" si="23"/>
        <v>1.0574003795066413</v>
      </c>
    </row>
    <row r="122" spans="2:16" ht="15">
      <c r="B122" s="175">
        <v>2010</v>
      </c>
      <c r="C122" s="87">
        <f>C37/C$97</f>
        <v>2.0384615384615383</v>
      </c>
      <c r="D122" s="85">
        <f t="shared" ref="D122:P122" si="24">D37/D$97</f>
        <v>1.875</v>
      </c>
      <c r="E122" s="85">
        <f t="shared" si="24"/>
        <v>0.76190476190476186</v>
      </c>
      <c r="F122" s="85">
        <f t="shared" si="24"/>
        <v>1.0142857142857142</v>
      </c>
      <c r="G122" s="85">
        <f t="shared" si="24"/>
        <v>0.85840707964601759</v>
      </c>
      <c r="H122" s="85"/>
      <c r="I122" s="85">
        <f t="shared" si="24"/>
        <v>0.68019149642129229</v>
      </c>
      <c r="J122" s="85">
        <f t="shared" si="24"/>
        <v>0.84873949579831931</v>
      </c>
      <c r="K122" s="85">
        <f t="shared" si="24"/>
        <v>0.67105263157894735</v>
      </c>
      <c r="L122" s="85">
        <f t="shared" si="24"/>
        <v>1.2962962962962963</v>
      </c>
      <c r="M122" s="85">
        <f t="shared" si="24"/>
        <v>5.7</v>
      </c>
      <c r="N122" s="85">
        <f t="shared" si="24"/>
        <v>0.73588224697192861</v>
      </c>
      <c r="O122" s="85">
        <f t="shared" si="24"/>
        <v>0.82617435463393984</v>
      </c>
      <c r="P122" s="88">
        <f t="shared" si="24"/>
        <v>0.7198200175592625</v>
      </c>
    </row>
    <row r="123" spans="2:16" ht="15">
      <c r="B123" s="175">
        <v>2011</v>
      </c>
      <c r="C123" s="87">
        <f>C47/C$97</f>
        <v>0.61538461538461542</v>
      </c>
      <c r="D123" s="85">
        <f t="shared" ref="D123:O123" si="25">D47/D$97</f>
        <v>1.375</v>
      </c>
      <c r="E123" s="85">
        <f t="shared" si="25"/>
        <v>1.5714285714285712</v>
      </c>
      <c r="F123" s="85">
        <f t="shared" si="25"/>
        <v>1.3142857142857143</v>
      </c>
      <c r="G123" s="85">
        <f t="shared" si="25"/>
        <v>0.84955752212389368</v>
      </c>
      <c r="H123" s="85"/>
      <c r="I123" s="85">
        <f t="shared" si="25"/>
        <v>1.0465387686574805</v>
      </c>
      <c r="J123" s="85">
        <f t="shared" si="25"/>
        <v>0.99159663865546221</v>
      </c>
      <c r="K123" s="85">
        <f t="shared" si="25"/>
        <v>0.77631578947368429</v>
      </c>
      <c r="L123" s="85">
        <f t="shared" si="25"/>
        <v>0.81481481481481488</v>
      </c>
      <c r="M123" s="85">
        <f t="shared" si="25"/>
        <v>-1.6</v>
      </c>
      <c r="N123" s="85">
        <f t="shared" si="25"/>
        <v>0.91983819697585611</v>
      </c>
      <c r="O123" s="85">
        <f t="shared" si="25"/>
        <v>0.97447525265612844</v>
      </c>
      <c r="P123" s="88">
        <f>P47/P$97</f>
        <v>0.97447525265612844</v>
      </c>
    </row>
    <row r="124" spans="2:16" ht="15">
      <c r="B124" s="175">
        <v>2012</v>
      </c>
      <c r="C124" s="87">
        <f>C57/C$97</f>
        <v>-7.6923076923076927E-2</v>
      </c>
      <c r="D124" s="85">
        <f t="shared" ref="D124:P124" si="26">D57/D$97</f>
        <v>-3.0625</v>
      </c>
      <c r="E124" s="85">
        <f t="shared" si="26"/>
        <v>2.3809523809523809</v>
      </c>
      <c r="F124" s="85">
        <f t="shared" si="26"/>
        <v>0.75714285714285712</v>
      </c>
      <c r="G124" s="85">
        <f t="shared" si="26"/>
        <v>0.97345132743362828</v>
      </c>
      <c r="H124" s="85"/>
      <c r="I124" s="85">
        <f t="shared" si="26"/>
        <v>1.708114084478205</v>
      </c>
      <c r="J124" s="85">
        <f t="shared" si="26"/>
        <v>0.88235294117647056</v>
      </c>
      <c r="K124" s="85">
        <f t="shared" si="26"/>
        <v>0.96052631578947367</v>
      </c>
      <c r="L124" s="85">
        <f t="shared" si="26"/>
        <v>1.2592592592592591</v>
      </c>
      <c r="M124" s="85">
        <f t="shared" si="26"/>
        <v>-1.5</v>
      </c>
      <c r="N124" s="85">
        <f t="shared" si="26"/>
        <v>1.2038199895342749</v>
      </c>
      <c r="O124" s="85">
        <f t="shared" si="26"/>
        <v>1.5180905695611575</v>
      </c>
      <c r="P124" s="88">
        <f t="shared" si="26"/>
        <v>1.4349781234807972</v>
      </c>
    </row>
    <row r="125" spans="2:16" ht="15">
      <c r="B125" s="175">
        <v>2013</v>
      </c>
      <c r="C125" s="87">
        <f>C67/C$97</f>
        <v>-0.5</v>
      </c>
      <c r="D125" s="85">
        <f t="shared" ref="D125:P125" si="27">D67/D$97</f>
        <v>-1.4374999999999998</v>
      </c>
      <c r="E125" s="85">
        <f t="shared" si="27"/>
        <v>0.66666666666666663</v>
      </c>
      <c r="F125" s="85">
        <f t="shared" si="27"/>
        <v>1.0285714285714287</v>
      </c>
      <c r="G125" s="85">
        <f t="shared" si="27"/>
        <v>0.79646017699115035</v>
      </c>
      <c r="H125" s="85"/>
      <c r="I125" s="85">
        <f t="shared" si="27"/>
        <v>1.4617442240205991</v>
      </c>
      <c r="J125" s="85">
        <f t="shared" si="27"/>
        <v>0.83193277310924374</v>
      </c>
      <c r="K125" s="85">
        <f t="shared" si="27"/>
        <v>0.96052631578947367</v>
      </c>
      <c r="L125" s="85">
        <f t="shared" si="27"/>
        <v>1.074074074074074</v>
      </c>
      <c r="M125" s="85">
        <f t="shared" si="27"/>
        <v>-0.1</v>
      </c>
      <c r="N125" s="85">
        <f t="shared" si="27"/>
        <v>1.0589004832702311</v>
      </c>
      <c r="O125" s="85">
        <f t="shared" si="27"/>
        <v>1.3168195034667858</v>
      </c>
      <c r="P125" s="88">
        <f t="shared" si="27"/>
        <v>1.2409904673331784</v>
      </c>
    </row>
    <row r="126" spans="2:16" ht="15">
      <c r="B126" s="175">
        <f>B125+1</f>
        <v>2014</v>
      </c>
      <c r="C126" s="87">
        <f>C77/C$97</f>
        <v>-3.8461538461538464E-2</v>
      </c>
      <c r="D126" s="85">
        <f t="shared" ref="D126:P126" si="28">D77/D$97</f>
        <v>-0.5</v>
      </c>
      <c r="E126" s="85">
        <f t="shared" si="28"/>
        <v>2.3333333333333335</v>
      </c>
      <c r="F126" s="85">
        <f t="shared" si="28"/>
        <v>1.3285714285714287</v>
      </c>
      <c r="G126" s="85">
        <f t="shared" si="28"/>
        <v>0.90265486725663702</v>
      </c>
      <c r="H126" s="85"/>
      <c r="I126" s="85">
        <f t="shared" si="28"/>
        <v>1.8417492826176527</v>
      </c>
      <c r="J126" s="85">
        <f t="shared" si="28"/>
        <v>1.1162464985994398</v>
      </c>
      <c r="K126" s="85">
        <f t="shared" si="28"/>
        <v>1.262733446519525</v>
      </c>
      <c r="L126" s="85">
        <f t="shared" si="28"/>
        <v>1.8308641975308642</v>
      </c>
      <c r="M126" s="85">
        <f t="shared" si="28"/>
        <v>-1.2161290322580647</v>
      </c>
      <c r="N126" s="85">
        <f t="shared" si="28"/>
        <v>1.3912121472588908</v>
      </c>
      <c r="O126" s="85">
        <f t="shared" si="28"/>
        <v>1.5849681311730648</v>
      </c>
      <c r="P126" s="88">
        <f t="shared" si="28"/>
        <v>1.584968131173065</v>
      </c>
    </row>
    <row r="127" spans="2:16" ht="15.75" thickBot="1">
      <c r="B127" s="176">
        <f>B126+1</f>
        <v>2015</v>
      </c>
      <c r="C127" s="93">
        <f>C87/C$97</f>
        <v>-0.17493796526054581</v>
      </c>
      <c r="D127" s="91">
        <f t="shared" ref="D127:O127" si="29">D87/D$97</f>
        <v>0.890625</v>
      </c>
      <c r="E127" s="91">
        <f t="shared" si="29"/>
        <v>1.5591397849462367</v>
      </c>
      <c r="F127" s="91">
        <f t="shared" si="29"/>
        <v>1.0252380952380951</v>
      </c>
      <c r="G127" s="91">
        <f t="shared" si="29"/>
        <v>1.0279760205538111</v>
      </c>
      <c r="H127" s="91"/>
      <c r="I127" s="91">
        <f t="shared" si="29"/>
        <v>1.4250469482546513</v>
      </c>
      <c r="J127" s="91">
        <f t="shared" si="29"/>
        <v>0</v>
      </c>
      <c r="K127" s="91">
        <f t="shared" si="29"/>
        <v>0</v>
      </c>
      <c r="L127" s="91">
        <f t="shared" si="29"/>
        <v>0</v>
      </c>
      <c r="M127" s="91">
        <f t="shared" si="29"/>
        <v>0</v>
      </c>
      <c r="N127" s="91"/>
      <c r="O127" s="91">
        <f t="shared" si="29"/>
        <v>1.3749356480035868</v>
      </c>
      <c r="P127" s="94"/>
    </row>
  </sheetData>
  <customSheetViews>
    <customSheetView guid="{6DA84043-8308-458F-9378-22AB3DF247A3}" scale="80" showPageBreaks="1" view="pageBreakPreview" topLeftCell="A103">
      <selection activeCell="C116" sqref="C116:P116"/>
      <rowBreaks count="1" manualBreakCount="1">
        <brk id="62" max="16383" man="1"/>
      </rowBreaks>
      <pageMargins left="0.7" right="0.7" top="0.78740157499999996" bottom="0.78740157499999996" header="0.3" footer="0.3"/>
      <pageSetup paperSize="9" scale="60" orientation="portrait" horizontalDpi="1200" r:id="rId1"/>
    </customSheetView>
  </customSheetViews>
  <mergeCells count="191">
    <mergeCell ref="O94:P94"/>
    <mergeCell ref="D94:D95"/>
    <mergeCell ref="E94:E95"/>
    <mergeCell ref="F94:F95"/>
    <mergeCell ref="G94:G95"/>
    <mergeCell ref="L104:L105"/>
    <mergeCell ref="M104:M105"/>
    <mergeCell ref="C94:C95"/>
    <mergeCell ref="N104:N105"/>
    <mergeCell ref="J104:J105"/>
    <mergeCell ref="K104:K105"/>
    <mergeCell ref="J94:J95"/>
    <mergeCell ref="K94:K95"/>
    <mergeCell ref="H94:H95"/>
    <mergeCell ref="I94:I95"/>
    <mergeCell ref="L94:L95"/>
    <mergeCell ref="F104:F105"/>
    <mergeCell ref="G104:G105"/>
    <mergeCell ref="H104:H105"/>
    <mergeCell ref="I104:I105"/>
    <mergeCell ref="N94:N95"/>
    <mergeCell ref="B104:B105"/>
    <mergeCell ref="C104:C105"/>
    <mergeCell ref="D104:D105"/>
    <mergeCell ref="E104:E105"/>
    <mergeCell ref="O104:P104"/>
    <mergeCell ref="C103:L103"/>
    <mergeCell ref="B83:K83"/>
    <mergeCell ref="E84:E85"/>
    <mergeCell ref="F84:F85"/>
    <mergeCell ref="L93:P93"/>
    <mergeCell ref="O84:P84"/>
    <mergeCell ref="M94:M95"/>
    <mergeCell ref="B93:K93"/>
    <mergeCell ref="B94:B95"/>
    <mergeCell ref="N84:N85"/>
    <mergeCell ref="B84:B85"/>
    <mergeCell ref="C84:C85"/>
    <mergeCell ref="D84:D85"/>
    <mergeCell ref="G84:G85"/>
    <mergeCell ref="J84:J85"/>
    <mergeCell ref="H84:H85"/>
    <mergeCell ref="I84:I85"/>
    <mergeCell ref="K84:K85"/>
    <mergeCell ref="M103:P103"/>
    <mergeCell ref="L83:P83"/>
    <mergeCell ref="L84:L85"/>
    <mergeCell ref="M84:M85"/>
    <mergeCell ref="O74:P74"/>
    <mergeCell ref="B73:K73"/>
    <mergeCell ref="L74:L75"/>
    <mergeCell ref="M74:M75"/>
    <mergeCell ref="N74:N75"/>
    <mergeCell ref="J74:J75"/>
    <mergeCell ref="K74:K75"/>
    <mergeCell ref="H74:H75"/>
    <mergeCell ref="I74:I75"/>
    <mergeCell ref="D64:D65"/>
    <mergeCell ref="L73:P73"/>
    <mergeCell ref="B74:B75"/>
    <mergeCell ref="C74:C75"/>
    <mergeCell ref="D74:D75"/>
    <mergeCell ref="I64:I65"/>
    <mergeCell ref="L64:L65"/>
    <mergeCell ref="M64:M65"/>
    <mergeCell ref="J64:J65"/>
    <mergeCell ref="K64:K65"/>
    <mergeCell ref="O64:P64"/>
    <mergeCell ref="E64:E65"/>
    <mergeCell ref="F64:F65"/>
    <mergeCell ref="G64:G65"/>
    <mergeCell ref="B64:B65"/>
    <mergeCell ref="C64:C65"/>
    <mergeCell ref="H64:H65"/>
    <mergeCell ref="N64:N65"/>
    <mergeCell ref="E74:E75"/>
    <mergeCell ref="F74:F75"/>
    <mergeCell ref="G74:G75"/>
    <mergeCell ref="L63:P63"/>
    <mergeCell ref="B54:B55"/>
    <mergeCell ref="C54:C55"/>
    <mergeCell ref="D54:D55"/>
    <mergeCell ref="E54:E55"/>
    <mergeCell ref="G54:G55"/>
    <mergeCell ref="B43:K43"/>
    <mergeCell ref="L43:P43"/>
    <mergeCell ref="B44:B45"/>
    <mergeCell ref="C44:C45"/>
    <mergeCell ref="D44:D45"/>
    <mergeCell ref="E44:E45"/>
    <mergeCell ref="F44:F45"/>
    <mergeCell ref="G44:G45"/>
    <mergeCell ref="J54:J55"/>
    <mergeCell ref="K54:K55"/>
    <mergeCell ref="H54:H55"/>
    <mergeCell ref="I54:I55"/>
    <mergeCell ref="F54:F55"/>
    <mergeCell ref="N44:N45"/>
    <mergeCell ref="L54:L55"/>
    <mergeCell ref="M54:M55"/>
    <mergeCell ref="M44:M45"/>
    <mergeCell ref="B63:K63"/>
    <mergeCell ref="N54:N55"/>
    <mergeCell ref="K44:K45"/>
    <mergeCell ref="H44:H45"/>
    <mergeCell ref="I44:I45"/>
    <mergeCell ref="L44:L45"/>
    <mergeCell ref="B53:K53"/>
    <mergeCell ref="L53:P53"/>
    <mergeCell ref="O44:P44"/>
    <mergeCell ref="J44:J45"/>
    <mergeCell ref="O54:P54"/>
    <mergeCell ref="N24:N25"/>
    <mergeCell ref="O24:P24"/>
    <mergeCell ref="B33:K33"/>
    <mergeCell ref="L33:P33"/>
    <mergeCell ref="L24:L25"/>
    <mergeCell ref="M24:M25"/>
    <mergeCell ref="B24:B25"/>
    <mergeCell ref="C24:C25"/>
    <mergeCell ref="D24:D25"/>
    <mergeCell ref="E24:E25"/>
    <mergeCell ref="B34:B35"/>
    <mergeCell ref="C34:C35"/>
    <mergeCell ref="L34:L35"/>
    <mergeCell ref="M34:M35"/>
    <mergeCell ref="D34:D35"/>
    <mergeCell ref="E34:E35"/>
    <mergeCell ref="J34:J35"/>
    <mergeCell ref="K34:K35"/>
    <mergeCell ref="H34:H35"/>
    <mergeCell ref="I34:I35"/>
    <mergeCell ref="F34:F35"/>
    <mergeCell ref="G34:G35"/>
    <mergeCell ref="N34:N35"/>
    <mergeCell ref="O34:P34"/>
    <mergeCell ref="B13:K13"/>
    <mergeCell ref="L13:P13"/>
    <mergeCell ref="D14:D15"/>
    <mergeCell ref="E14:E15"/>
    <mergeCell ref="F14:F15"/>
    <mergeCell ref="G14:G15"/>
    <mergeCell ref="J24:J25"/>
    <mergeCell ref="K24:K25"/>
    <mergeCell ref="L14:L15"/>
    <mergeCell ref="M14:M15"/>
    <mergeCell ref="B23:K23"/>
    <mergeCell ref="L23:P23"/>
    <mergeCell ref="N14:N15"/>
    <mergeCell ref="O14:P14"/>
    <mergeCell ref="J14:J15"/>
    <mergeCell ref="K14:K15"/>
    <mergeCell ref="H24:H25"/>
    <mergeCell ref="I24:I25"/>
    <mergeCell ref="B14:B15"/>
    <mergeCell ref="C14:C15"/>
    <mergeCell ref="F24:F25"/>
    <mergeCell ref="G24:G25"/>
    <mergeCell ref="N4:N5"/>
    <mergeCell ref="O4:P4"/>
    <mergeCell ref="H14:H15"/>
    <mergeCell ref="I14:I15"/>
    <mergeCell ref="H4:H5"/>
    <mergeCell ref="I4:I5"/>
    <mergeCell ref="L4:L5"/>
    <mergeCell ref="M4:M5"/>
    <mergeCell ref="B3:K3"/>
    <mergeCell ref="L3:P3"/>
    <mergeCell ref="B4:B5"/>
    <mergeCell ref="C4:C5"/>
    <mergeCell ref="D4:D5"/>
    <mergeCell ref="E4:E5"/>
    <mergeCell ref="F4:F5"/>
    <mergeCell ref="G4:G5"/>
    <mergeCell ref="J4:J5"/>
    <mergeCell ref="K4:K5"/>
    <mergeCell ref="C116:P116"/>
    <mergeCell ref="H117:H118"/>
    <mergeCell ref="I117:I118"/>
    <mergeCell ref="J117:J118"/>
    <mergeCell ref="B117:B118"/>
    <mergeCell ref="C117:C118"/>
    <mergeCell ref="D117:D118"/>
    <mergeCell ref="E117:E118"/>
    <mergeCell ref="F117:F118"/>
    <mergeCell ref="G117:G118"/>
    <mergeCell ref="O117:P117"/>
    <mergeCell ref="K117:K118"/>
    <mergeCell ref="L117:L118"/>
    <mergeCell ref="M117:M118"/>
    <mergeCell ref="N117:N118"/>
  </mergeCells>
  <phoneticPr fontId="26" type="noConversion"/>
  <pageMargins left="0.7" right="0.7" top="0.78740157499999996" bottom="0.78740157499999996" header="0.3" footer="0.3"/>
  <pageSetup paperSize="9" scale="60" orientation="portrait" horizontalDpi="1200" r:id="rId2"/>
  <rowBreaks count="1" manualBreakCount="1">
    <brk id="62"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211"/>
  <sheetViews>
    <sheetView zoomScale="70" zoomScaleNormal="70" zoomScaleSheetLayoutView="80" workbookViewId="0">
      <selection activeCell="A11" sqref="A11:B11"/>
    </sheetView>
  </sheetViews>
  <sheetFormatPr defaultColWidth="9.140625" defaultRowHeight="15"/>
  <cols>
    <col min="1" max="1" width="9.140625" style="29"/>
    <col min="2" max="2" width="10.7109375" style="29" customWidth="1"/>
    <col min="3" max="3" width="11.140625" style="29" customWidth="1"/>
    <col min="4" max="7" width="9" style="29" customWidth="1"/>
    <col min="8" max="8" width="10.85546875" style="29" customWidth="1"/>
    <col min="9" max="9" width="8" style="29" bestFit="1" customWidth="1"/>
    <col min="10" max="13" width="9" style="29" customWidth="1"/>
    <col min="14" max="14" width="9.7109375" style="29" customWidth="1"/>
    <col min="15" max="16" width="12.42578125" style="29" customWidth="1"/>
    <col min="17" max="16384" width="9.140625" style="29"/>
  </cols>
  <sheetData>
    <row r="1" spans="2:17" ht="15.95" customHeight="1">
      <c r="B1" s="24"/>
      <c r="C1" s="24"/>
      <c r="D1" s="53"/>
      <c r="E1" s="53"/>
      <c r="F1" s="53"/>
      <c r="G1" s="53"/>
      <c r="H1" s="3"/>
      <c r="I1" s="3"/>
      <c r="J1" s="53"/>
      <c r="K1" s="53"/>
      <c r="L1" s="53"/>
      <c r="M1" s="53"/>
      <c r="N1" s="24"/>
      <c r="O1" s="24"/>
    </row>
    <row r="2" spans="2:17" ht="15.95" customHeight="1" thickBot="1"/>
    <row r="3" spans="2:17" ht="39.950000000000003" customHeight="1" thickBot="1">
      <c r="B3" s="473" t="s">
        <v>293</v>
      </c>
      <c r="C3" s="474"/>
      <c r="D3" s="474"/>
      <c r="E3" s="474"/>
      <c r="F3" s="474"/>
      <c r="G3" s="474"/>
      <c r="H3" s="474"/>
      <c r="I3" s="474"/>
      <c r="J3" s="474"/>
      <c r="K3" s="474"/>
      <c r="L3" s="470" t="s">
        <v>267</v>
      </c>
      <c r="M3" s="471"/>
      <c r="N3" s="471"/>
      <c r="O3" s="471"/>
      <c r="P3" s="472"/>
    </row>
    <row r="4" spans="2:17" ht="20.100000000000001" customHeight="1">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260</v>
      </c>
      <c r="P4" s="457"/>
    </row>
    <row r="5" spans="2:17" ht="20.100000000000001" customHeight="1" thickBot="1">
      <c r="B5" s="466"/>
      <c r="C5" s="462"/>
      <c r="D5" s="462"/>
      <c r="E5" s="462"/>
      <c r="F5" s="462"/>
      <c r="G5" s="462"/>
      <c r="H5" s="462"/>
      <c r="I5" s="462"/>
      <c r="J5" s="462"/>
      <c r="K5" s="462"/>
      <c r="L5" s="462"/>
      <c r="M5" s="462"/>
      <c r="N5" s="462"/>
      <c r="O5" s="145" t="s">
        <v>209</v>
      </c>
      <c r="P5" s="30" t="s">
        <v>210</v>
      </c>
    </row>
    <row r="6" spans="2:17" ht="20.100000000000001" customHeight="1">
      <c r="B6" s="148" t="s">
        <v>211</v>
      </c>
      <c r="C6" s="146">
        <v>31</v>
      </c>
      <c r="D6" s="8">
        <v>29</v>
      </c>
      <c r="E6" s="8">
        <v>31</v>
      </c>
      <c r="F6" s="8">
        <v>22</v>
      </c>
      <c r="G6" s="8">
        <v>7</v>
      </c>
      <c r="H6" s="8">
        <v>2</v>
      </c>
      <c r="I6" s="168">
        <f>SUM(C6:G6)</f>
        <v>120</v>
      </c>
      <c r="J6" s="8">
        <v>15</v>
      </c>
      <c r="K6" s="8">
        <v>24</v>
      </c>
      <c r="L6" s="8">
        <v>30</v>
      </c>
      <c r="M6" s="8">
        <v>31</v>
      </c>
      <c r="N6" s="168">
        <f>SUM(J6:M6)</f>
        <v>100</v>
      </c>
      <c r="O6" s="167">
        <f>SUM(C6:H6,J6:M6)</f>
        <v>222</v>
      </c>
      <c r="P6" s="169">
        <f>I6+N6</f>
        <v>220</v>
      </c>
    </row>
    <row r="7" spans="2:17" ht="20.100000000000001" customHeight="1">
      <c r="B7" s="149" t="s">
        <v>485</v>
      </c>
      <c r="C7" s="147">
        <v>-1.4322580645161289</v>
      </c>
      <c r="D7" s="10">
        <v>1.9379310344827585</v>
      </c>
      <c r="E7" s="10">
        <v>3.2387096774193549</v>
      </c>
      <c r="F7" s="10">
        <v>8.5</v>
      </c>
      <c r="G7" s="10">
        <v>12.157142857142857</v>
      </c>
      <c r="H7" s="10">
        <v>15.95</v>
      </c>
      <c r="I7" s="153">
        <f>(C6*C7+D6*D7+E6*E7+F6*F7+G6*G7)/I6</f>
        <v>3.2024999999999997</v>
      </c>
      <c r="J7" s="10">
        <v>11.146666666666668</v>
      </c>
      <c r="K7" s="95">
        <v>10.616666666666665</v>
      </c>
      <c r="L7" s="95">
        <v>6.2633333333333345</v>
      </c>
      <c r="M7" s="95">
        <v>1.4451612903225799</v>
      </c>
      <c r="N7" s="153">
        <f>(J6*J7+K6*K7+L6*L7+M6*M7)/N6</f>
        <v>6.5470000000000006</v>
      </c>
      <c r="O7" s="154">
        <f>(C7*C6+D7*D6+E7*E6+F7*F6+G7*G6+H7*H6+J7*J6+K7*K6+L7*L6+M7*M6)/O6</f>
        <v>4.8238738738738736</v>
      </c>
      <c r="P7" s="161">
        <f>(I7*I6+N7*N6)/P6</f>
        <v>4.7227272727272727</v>
      </c>
    </row>
    <row r="8" spans="2:17" ht="20.100000000000001" customHeight="1">
      <c r="B8" s="149" t="s">
        <v>212</v>
      </c>
      <c r="C8" s="13">
        <f t="shared" ref="C8:H8" si="0">C6*(13-C7)</f>
        <v>447.4</v>
      </c>
      <c r="D8" s="12">
        <f t="shared" si="0"/>
        <v>320.8</v>
      </c>
      <c r="E8" s="12">
        <f t="shared" si="0"/>
        <v>302.60000000000002</v>
      </c>
      <c r="F8" s="12">
        <f t="shared" si="0"/>
        <v>99</v>
      </c>
      <c r="G8" s="12">
        <f t="shared" si="0"/>
        <v>5.9000000000000039</v>
      </c>
      <c r="H8" s="12">
        <f t="shared" si="0"/>
        <v>-5.8999999999999986</v>
      </c>
      <c r="I8" s="155">
        <f>SUM(C8:G8)</f>
        <v>1175.7000000000003</v>
      </c>
      <c r="J8" s="12">
        <f>J6*(13-J7)</f>
        <v>27.799999999999976</v>
      </c>
      <c r="K8" s="12">
        <f>K6*(13-K7)</f>
        <v>57.200000000000031</v>
      </c>
      <c r="L8" s="12">
        <f>L6*(13-L7)</f>
        <v>202.09999999999997</v>
      </c>
      <c r="M8" s="12">
        <f>M6*(13-M7)</f>
        <v>358.2</v>
      </c>
      <c r="N8" s="155">
        <f>SUM(J8:M8)</f>
        <v>645.29999999999995</v>
      </c>
      <c r="O8" s="156">
        <f>O6*(13-O7)</f>
        <v>1815.1000000000001</v>
      </c>
      <c r="P8" s="162">
        <f>P6*(13-P7)</f>
        <v>1821</v>
      </c>
    </row>
    <row r="9" spans="2:17" ht="20.100000000000001" customHeight="1">
      <c r="B9" s="149" t="s">
        <v>213</v>
      </c>
      <c r="C9" s="13">
        <f t="shared" ref="C9:H9" si="1">C6*(17-C7)</f>
        <v>571.40000000000009</v>
      </c>
      <c r="D9" s="12">
        <f t="shared" si="1"/>
        <v>436.8</v>
      </c>
      <c r="E9" s="12">
        <f t="shared" si="1"/>
        <v>426.6</v>
      </c>
      <c r="F9" s="12">
        <f t="shared" si="1"/>
        <v>187</v>
      </c>
      <c r="G9" s="12">
        <f t="shared" si="1"/>
        <v>33.900000000000006</v>
      </c>
      <c r="H9" s="12">
        <f t="shared" si="1"/>
        <v>2.1000000000000014</v>
      </c>
      <c r="I9" s="155">
        <f>SUM(C9:G9)</f>
        <v>1655.7000000000003</v>
      </c>
      <c r="J9" s="12">
        <f>J6*(17-J7)</f>
        <v>87.799999999999983</v>
      </c>
      <c r="K9" s="12">
        <f>K6*(17-K7)</f>
        <v>153.20000000000005</v>
      </c>
      <c r="L9" s="12">
        <f>L6*(17-L7)</f>
        <v>322.09999999999991</v>
      </c>
      <c r="M9" s="12">
        <f>M6*(17-M7)</f>
        <v>482.2</v>
      </c>
      <c r="N9" s="155">
        <f>SUM(J9:M9)</f>
        <v>1045.3</v>
      </c>
      <c r="O9" s="156">
        <f>O6*(17-O7)</f>
        <v>2703.1</v>
      </c>
      <c r="P9" s="162">
        <f>P6*(17-P7)</f>
        <v>2701</v>
      </c>
    </row>
    <row r="10" spans="2:17" ht="20.100000000000001" customHeight="1">
      <c r="B10" s="149" t="s">
        <v>249</v>
      </c>
      <c r="C10" s="17">
        <f t="shared" ref="C10:H10" si="2">C6*(18-C7)</f>
        <v>602.40000000000009</v>
      </c>
      <c r="D10" s="16">
        <f t="shared" si="2"/>
        <v>465.8</v>
      </c>
      <c r="E10" s="16">
        <f t="shared" si="2"/>
        <v>457.6</v>
      </c>
      <c r="F10" s="16">
        <f t="shared" si="2"/>
        <v>209</v>
      </c>
      <c r="G10" s="16">
        <f t="shared" si="2"/>
        <v>40.900000000000006</v>
      </c>
      <c r="H10" s="16">
        <f t="shared" si="2"/>
        <v>4.1000000000000014</v>
      </c>
      <c r="I10" s="155">
        <f>SUM(C10:G10)</f>
        <v>1775.7000000000003</v>
      </c>
      <c r="J10" s="16">
        <f>J6*(18-J7)</f>
        <v>102.79999999999998</v>
      </c>
      <c r="K10" s="16">
        <f>K6*(18-K7)</f>
        <v>177.20000000000005</v>
      </c>
      <c r="L10" s="16">
        <f>L6*(18-L7)</f>
        <v>352.09999999999991</v>
      </c>
      <c r="M10" s="16">
        <f>M6*(18-M7)</f>
        <v>513.20000000000005</v>
      </c>
      <c r="N10" s="155">
        <f>SUM(J10:M10)</f>
        <v>1145.3</v>
      </c>
      <c r="O10" s="157">
        <f>O6*(18-O7)</f>
        <v>2925.1</v>
      </c>
      <c r="P10" s="163">
        <f>P6*(18-P7)</f>
        <v>2921</v>
      </c>
    </row>
    <row r="11" spans="2:17" ht="20.100000000000001" customHeight="1" thickBot="1">
      <c r="B11" s="350" t="s">
        <v>215</v>
      </c>
      <c r="C11" s="21">
        <f t="shared" ref="C11:H11" si="3">C6*(19-C7)</f>
        <v>633.40000000000009</v>
      </c>
      <c r="D11" s="20">
        <f t="shared" si="3"/>
        <v>494.8</v>
      </c>
      <c r="E11" s="20">
        <f t="shared" si="3"/>
        <v>488.6</v>
      </c>
      <c r="F11" s="20">
        <f t="shared" si="3"/>
        <v>231</v>
      </c>
      <c r="G11" s="20">
        <f t="shared" si="3"/>
        <v>47.900000000000006</v>
      </c>
      <c r="H11" s="20">
        <f t="shared" si="3"/>
        <v>6.1000000000000014</v>
      </c>
      <c r="I11" s="164">
        <f>SUM(C11:G11)</f>
        <v>1895.7000000000003</v>
      </c>
      <c r="J11" s="20">
        <f>J6*(19-J7)</f>
        <v>117.79999999999998</v>
      </c>
      <c r="K11" s="20">
        <f>K6*(19-K7)</f>
        <v>201.20000000000005</v>
      </c>
      <c r="L11" s="20">
        <f>L6*(19-L7)</f>
        <v>382.09999999999991</v>
      </c>
      <c r="M11" s="20">
        <f>M6*(19-M7)</f>
        <v>544.20000000000005</v>
      </c>
      <c r="N11" s="164">
        <f>SUM(J11:M11)</f>
        <v>1245.3</v>
      </c>
      <c r="O11" s="165">
        <f>O6*(19-O7)</f>
        <v>3147.1</v>
      </c>
      <c r="P11" s="166">
        <f>P6*(19-P7)</f>
        <v>3141</v>
      </c>
    </row>
    <row r="12" spans="2:17" ht="15.95" customHeight="1" thickBot="1">
      <c r="B12" s="1"/>
      <c r="C12" s="1"/>
      <c r="D12" s="2"/>
      <c r="E12" s="2"/>
      <c r="F12" s="2"/>
      <c r="G12" s="1"/>
      <c r="H12" s="2"/>
      <c r="I12" s="1"/>
      <c r="J12" s="2"/>
      <c r="K12" s="1"/>
      <c r="L12" s="2"/>
      <c r="M12" s="1"/>
      <c r="N12" s="2"/>
      <c r="O12" s="1"/>
      <c r="P12" s="1"/>
    </row>
    <row r="13" spans="2:17" ht="39.950000000000003" customHeight="1" thickBot="1">
      <c r="B13" s="473" t="s">
        <v>293</v>
      </c>
      <c r="C13" s="474"/>
      <c r="D13" s="474"/>
      <c r="E13" s="474"/>
      <c r="F13" s="474"/>
      <c r="G13" s="474"/>
      <c r="H13" s="474"/>
      <c r="I13" s="474"/>
      <c r="J13" s="474"/>
      <c r="K13" s="474"/>
      <c r="L13" s="470" t="s">
        <v>261</v>
      </c>
      <c r="M13" s="471"/>
      <c r="N13" s="471"/>
      <c r="O13" s="471"/>
      <c r="P13" s="472"/>
    </row>
    <row r="14" spans="2:17" ht="20.100000000000001" customHeight="1">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260</v>
      </c>
      <c r="P14" s="457"/>
    </row>
    <row r="15" spans="2:17" ht="20.100000000000001" customHeight="1" thickBot="1">
      <c r="B15" s="466"/>
      <c r="C15" s="462"/>
      <c r="D15" s="462"/>
      <c r="E15" s="462"/>
      <c r="F15" s="462"/>
      <c r="G15" s="462"/>
      <c r="H15" s="462"/>
      <c r="I15" s="462"/>
      <c r="J15" s="462"/>
      <c r="K15" s="462"/>
      <c r="L15" s="462"/>
      <c r="M15" s="462"/>
      <c r="N15" s="462"/>
      <c r="O15" s="145" t="s">
        <v>209</v>
      </c>
      <c r="P15" s="30" t="s">
        <v>210</v>
      </c>
      <c r="Q15" s="24"/>
    </row>
    <row r="16" spans="2:17" ht="20.100000000000001" customHeight="1">
      <c r="B16" s="148" t="s">
        <v>211</v>
      </c>
      <c r="C16" s="146">
        <v>31</v>
      </c>
      <c r="D16" s="8">
        <v>28</v>
      </c>
      <c r="E16" s="8">
        <v>31</v>
      </c>
      <c r="F16" s="8">
        <v>30</v>
      </c>
      <c r="G16" s="8">
        <v>15</v>
      </c>
      <c r="H16" s="8">
        <v>15</v>
      </c>
      <c r="I16" s="168">
        <f>SUM(C16:G16)</f>
        <v>135</v>
      </c>
      <c r="J16" s="8">
        <v>28</v>
      </c>
      <c r="K16" s="8">
        <v>21</v>
      </c>
      <c r="L16" s="8">
        <v>30</v>
      </c>
      <c r="M16" s="8">
        <v>31</v>
      </c>
      <c r="N16" s="168">
        <f>SUM(J16:M16)</f>
        <v>110</v>
      </c>
      <c r="O16" s="167">
        <f>SUM(C16:H16,J16:M16)</f>
        <v>260</v>
      </c>
      <c r="P16" s="169">
        <f>I16+N16</f>
        <v>245</v>
      </c>
      <c r="Q16" s="24"/>
    </row>
    <row r="17" spans="2:17" ht="20.100000000000001" customHeight="1">
      <c r="B17" s="149" t="s">
        <v>485</v>
      </c>
      <c r="C17" s="147">
        <v>-0.11612903225806456</v>
      </c>
      <c r="D17" s="10">
        <v>0.48571428571428577</v>
      </c>
      <c r="E17" s="10">
        <v>2.8516129032258073</v>
      </c>
      <c r="F17" s="10">
        <v>6.73</v>
      </c>
      <c r="G17" s="10">
        <v>12.68</v>
      </c>
      <c r="H17" s="10">
        <v>11.613333333333333</v>
      </c>
      <c r="I17" s="153">
        <f>(C16*C17+D16*D17+E16*E17+F16*F17+G16*G17)/I16</f>
        <v>3.6333333333333333</v>
      </c>
      <c r="J17" s="10">
        <v>10.926666666666669</v>
      </c>
      <c r="K17" s="95">
        <v>11.825806451612909</v>
      </c>
      <c r="L17" s="95">
        <v>1.6133333333333333</v>
      </c>
      <c r="M17" s="95">
        <v>-3.3709677419354849</v>
      </c>
      <c r="N17" s="153">
        <f>(J16*J17+K16*K17+L16*L17+M16*M17)/N16</f>
        <v>4.5289872922776162</v>
      </c>
      <c r="O17" s="154">
        <f>(C17*C16+D17*D16+E17*E16+F17*F16+G17*G16+H17*H16+J17*J16+K17*K16+L17*L16+M17*M16)/O16</f>
        <v>4.4726484698097613</v>
      </c>
      <c r="P17" s="161">
        <f>(I17*I16+N17*N16)/P16</f>
        <v>4.0354636822470935</v>
      </c>
      <c r="Q17" s="24"/>
    </row>
    <row r="18" spans="2:17" ht="20.100000000000001" customHeight="1">
      <c r="B18" s="149" t="s">
        <v>212</v>
      </c>
      <c r="C18" s="13">
        <f t="shared" ref="C18:H18" si="4">C16*(13-C17)</f>
        <v>406.59999999999997</v>
      </c>
      <c r="D18" s="12">
        <f t="shared" si="4"/>
        <v>350.4</v>
      </c>
      <c r="E18" s="12">
        <f t="shared" si="4"/>
        <v>314.60000000000002</v>
      </c>
      <c r="F18" s="12">
        <f t="shared" si="4"/>
        <v>188.1</v>
      </c>
      <c r="G18" s="12">
        <f t="shared" si="4"/>
        <v>4.8000000000000043</v>
      </c>
      <c r="H18" s="12">
        <f t="shared" si="4"/>
        <v>20.8</v>
      </c>
      <c r="I18" s="155">
        <f>SUM(C18:G18)</f>
        <v>1264.4999999999998</v>
      </c>
      <c r="J18" s="12">
        <f>J16*(13-J17)</f>
        <v>58.053333333333256</v>
      </c>
      <c r="K18" s="12">
        <f>K16*(13-K17)</f>
        <v>24.658064516128913</v>
      </c>
      <c r="L18" s="12">
        <f>L16*(13-L17)</f>
        <v>341.6</v>
      </c>
      <c r="M18" s="12">
        <f>M16*(13-M17)</f>
        <v>507.5</v>
      </c>
      <c r="N18" s="155">
        <f>SUM(J18:M18)</f>
        <v>931.8113978494622</v>
      </c>
      <c r="O18" s="156">
        <f>O16*(13-O17)</f>
        <v>2217.1113978494618</v>
      </c>
      <c r="P18" s="162">
        <f>P16*(13-P17)</f>
        <v>2196.3113978494621</v>
      </c>
      <c r="Q18" s="24"/>
    </row>
    <row r="19" spans="2:17" ht="20.100000000000001" customHeight="1">
      <c r="B19" s="149" t="s">
        <v>213</v>
      </c>
      <c r="C19" s="13">
        <f t="shared" ref="C19:H19" si="5">C16*(17-C17)</f>
        <v>530.6</v>
      </c>
      <c r="D19" s="12">
        <f t="shared" si="5"/>
        <v>462.4</v>
      </c>
      <c r="E19" s="12">
        <f t="shared" si="5"/>
        <v>438.6</v>
      </c>
      <c r="F19" s="12">
        <f t="shared" si="5"/>
        <v>308.09999999999997</v>
      </c>
      <c r="G19" s="12">
        <f t="shared" si="5"/>
        <v>64.800000000000011</v>
      </c>
      <c r="H19" s="12">
        <f t="shared" si="5"/>
        <v>80.8</v>
      </c>
      <c r="I19" s="155">
        <f>SUM(C19:G19)</f>
        <v>1804.4999999999998</v>
      </c>
      <c r="J19" s="12">
        <f>J16*(17-J17)</f>
        <v>170.05333333333326</v>
      </c>
      <c r="K19" s="12">
        <f>K16*(17-K17)</f>
        <v>108.65806451612892</v>
      </c>
      <c r="L19" s="12">
        <f>L16*(17-L17)</f>
        <v>461.6</v>
      </c>
      <c r="M19" s="12">
        <f>M16*(17-M17)</f>
        <v>631.5</v>
      </c>
      <c r="N19" s="155">
        <f>SUM(J19:M19)</f>
        <v>1371.8113978494621</v>
      </c>
      <c r="O19" s="156">
        <f>O16*(17-O17)</f>
        <v>3257.1113978494618</v>
      </c>
      <c r="P19" s="162">
        <f>P16*(17-P17)</f>
        <v>3176.3113978494621</v>
      </c>
      <c r="Q19" s="24"/>
    </row>
    <row r="20" spans="2:17" ht="20.100000000000001" customHeight="1">
      <c r="B20" s="149" t="s">
        <v>249</v>
      </c>
      <c r="C20" s="17">
        <f t="shared" ref="C20:H20" si="6">C16*(18-C17)</f>
        <v>561.6</v>
      </c>
      <c r="D20" s="16">
        <f t="shared" si="6"/>
        <v>490.4</v>
      </c>
      <c r="E20" s="16">
        <f t="shared" si="6"/>
        <v>469.6</v>
      </c>
      <c r="F20" s="16">
        <f t="shared" si="6"/>
        <v>338.09999999999997</v>
      </c>
      <c r="G20" s="16">
        <f t="shared" si="6"/>
        <v>79.800000000000011</v>
      </c>
      <c r="H20" s="16">
        <f t="shared" si="6"/>
        <v>95.8</v>
      </c>
      <c r="I20" s="155">
        <f>SUM(C20:G20)</f>
        <v>1939.4999999999998</v>
      </c>
      <c r="J20" s="16">
        <f>J16*(18-J17)</f>
        <v>198.05333333333326</v>
      </c>
      <c r="K20" s="16">
        <f>K16*(18-K17)</f>
        <v>129.65806451612892</v>
      </c>
      <c r="L20" s="16">
        <f>L16*(18-L17)</f>
        <v>491.6</v>
      </c>
      <c r="M20" s="16">
        <f>M16*(18-M17)</f>
        <v>662.5</v>
      </c>
      <c r="N20" s="155">
        <f>SUM(J20:M20)</f>
        <v>1481.8113978494621</v>
      </c>
      <c r="O20" s="157">
        <f>O16*(18-O17)</f>
        <v>3517.1113978494618</v>
      </c>
      <c r="P20" s="163">
        <f>P16*(18-P17)</f>
        <v>3421.3113978494621</v>
      </c>
      <c r="Q20" s="24"/>
    </row>
    <row r="21" spans="2:17" ht="20.100000000000001" customHeight="1" thickBot="1">
      <c r="B21" s="350" t="s">
        <v>215</v>
      </c>
      <c r="C21" s="21">
        <f t="shared" ref="C21:H21" si="7">C16*(19-C17)</f>
        <v>592.6</v>
      </c>
      <c r="D21" s="20">
        <f t="shared" si="7"/>
        <v>518.4</v>
      </c>
      <c r="E21" s="20">
        <f t="shared" si="7"/>
        <v>500.6</v>
      </c>
      <c r="F21" s="20">
        <f t="shared" si="7"/>
        <v>368.09999999999997</v>
      </c>
      <c r="G21" s="20">
        <f t="shared" si="7"/>
        <v>94.800000000000011</v>
      </c>
      <c r="H21" s="20">
        <f t="shared" si="7"/>
        <v>110.8</v>
      </c>
      <c r="I21" s="164">
        <f>SUM(C21:G21)</f>
        <v>2074.5</v>
      </c>
      <c r="J21" s="20">
        <f>J16*(19-J17)</f>
        <v>226.05333333333326</v>
      </c>
      <c r="K21" s="20">
        <f>K16*(19-K17)</f>
        <v>150.65806451612892</v>
      </c>
      <c r="L21" s="20">
        <f>L16*(19-L17)</f>
        <v>521.6</v>
      </c>
      <c r="M21" s="20">
        <f>M16*(19-M17)</f>
        <v>693.5</v>
      </c>
      <c r="N21" s="164">
        <f>SUM(J21:M21)</f>
        <v>1591.8113978494621</v>
      </c>
      <c r="O21" s="165">
        <f>O16*(19-O17)</f>
        <v>3777.1113978494618</v>
      </c>
      <c r="P21" s="166">
        <f>P16*(19-P17)</f>
        <v>3666.3113978494621</v>
      </c>
      <c r="Q21" s="24"/>
    </row>
    <row r="22" spans="2:17" ht="15.95" customHeight="1" thickBot="1">
      <c r="B22" s="1"/>
      <c r="C22" s="1"/>
      <c r="D22" s="2"/>
      <c r="E22" s="2"/>
      <c r="F22" s="2"/>
      <c r="G22" s="1"/>
      <c r="H22" s="3"/>
      <c r="I22" s="1"/>
      <c r="J22" s="3"/>
      <c r="K22" s="1"/>
      <c r="L22" s="2"/>
      <c r="M22" s="1"/>
      <c r="N22" s="2"/>
      <c r="O22" s="1"/>
      <c r="P22" s="1"/>
    </row>
    <row r="23" spans="2:17" ht="39.6" customHeight="1" thickBot="1">
      <c r="B23" s="473" t="s">
        <v>293</v>
      </c>
      <c r="C23" s="474"/>
      <c r="D23" s="474"/>
      <c r="E23" s="474"/>
      <c r="F23" s="474"/>
      <c r="G23" s="474"/>
      <c r="H23" s="474"/>
      <c r="I23" s="474"/>
      <c r="J23" s="474"/>
      <c r="K23" s="474"/>
      <c r="L23" s="470" t="s">
        <v>262</v>
      </c>
      <c r="M23" s="471"/>
      <c r="N23" s="471"/>
      <c r="O23" s="471"/>
      <c r="P23" s="472"/>
    </row>
    <row r="24" spans="2:17" ht="15.95" customHeight="1">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260</v>
      </c>
      <c r="P24" s="457"/>
    </row>
    <row r="25" spans="2:17" ht="15.95" customHeight="1" thickBot="1">
      <c r="B25" s="466"/>
      <c r="C25" s="462"/>
      <c r="D25" s="462"/>
      <c r="E25" s="462"/>
      <c r="F25" s="462"/>
      <c r="G25" s="462"/>
      <c r="H25" s="462"/>
      <c r="I25" s="462"/>
      <c r="J25" s="462"/>
      <c r="K25" s="462"/>
      <c r="L25" s="462"/>
      <c r="M25" s="462"/>
      <c r="N25" s="462"/>
      <c r="O25" s="145" t="s">
        <v>209</v>
      </c>
      <c r="P25" s="30" t="s">
        <v>210</v>
      </c>
    </row>
    <row r="26" spans="2:17" ht="19.149999999999999" customHeight="1">
      <c r="B26" s="148" t="s">
        <v>211</v>
      </c>
      <c r="C26" s="146">
        <v>31</v>
      </c>
      <c r="D26" s="8">
        <v>28</v>
      </c>
      <c r="E26" s="8">
        <v>31</v>
      </c>
      <c r="F26" s="8">
        <v>30</v>
      </c>
      <c r="G26" s="8">
        <v>6</v>
      </c>
      <c r="H26" s="8">
        <v>0</v>
      </c>
      <c r="I26" s="168">
        <f>SUM(C26:G26)</f>
        <v>126</v>
      </c>
      <c r="J26" s="8">
        <v>15</v>
      </c>
      <c r="K26" s="8">
        <v>31</v>
      </c>
      <c r="L26" s="8">
        <v>30</v>
      </c>
      <c r="M26" s="8">
        <v>31</v>
      </c>
      <c r="N26" s="168">
        <f>SUM(J26:M26)</f>
        <v>107</v>
      </c>
      <c r="O26" s="167">
        <f>SUM(C26:H26,J26:M26)</f>
        <v>233</v>
      </c>
      <c r="P26" s="169">
        <f>I26+N26</f>
        <v>233</v>
      </c>
    </row>
    <row r="27" spans="2:17" ht="19.149999999999999" customHeight="1">
      <c r="B27" s="149" t="s">
        <v>485</v>
      </c>
      <c r="C27" s="147">
        <v>-1</v>
      </c>
      <c r="D27" s="10">
        <v>3.5</v>
      </c>
      <c r="E27" s="10">
        <v>3.6</v>
      </c>
      <c r="F27" s="10">
        <v>6.9</v>
      </c>
      <c r="G27" s="10">
        <v>12.8</v>
      </c>
      <c r="H27" s="10">
        <v>0</v>
      </c>
      <c r="I27" s="153">
        <f>(C26*C27+D26*D27+E26*E27+F26*F27+G26*G27)/I26</f>
        <v>3.6698412698412701</v>
      </c>
      <c r="J27" s="10">
        <v>9.7666666666666675</v>
      </c>
      <c r="K27" s="95">
        <v>6.7677419354838717</v>
      </c>
      <c r="L27" s="95">
        <v>4.4000000000000004</v>
      </c>
      <c r="M27" s="95">
        <v>-3.3</v>
      </c>
      <c r="N27" s="153">
        <f>(J26*J27+K26*K27+L26*L27+M26*M27)/N26</f>
        <v>3.6074766355140189</v>
      </c>
      <c r="O27" s="154">
        <f>(C27*C26+D27*D26+E27*E26+F27*F26+G27*G26+H27*H26+J27*J26+K27*K26+L27*L26+M27*M26)/O26</f>
        <v>3.6412017167381978</v>
      </c>
      <c r="P27" s="161">
        <f>(I27*I26+N27*N26)/P26</f>
        <v>3.6412017167381978</v>
      </c>
    </row>
    <row r="28" spans="2:17" ht="19.149999999999999" customHeight="1">
      <c r="B28" s="149" t="s">
        <v>212</v>
      </c>
      <c r="C28" s="13">
        <f t="shared" ref="C28:H28" si="8">C26*(13-C27)</f>
        <v>434</v>
      </c>
      <c r="D28" s="12">
        <f t="shared" si="8"/>
        <v>266</v>
      </c>
      <c r="E28" s="12">
        <f t="shared" si="8"/>
        <v>291.40000000000003</v>
      </c>
      <c r="F28" s="12">
        <f t="shared" si="8"/>
        <v>183</v>
      </c>
      <c r="G28" s="12">
        <f t="shared" si="8"/>
        <v>1.1999999999999957</v>
      </c>
      <c r="H28" s="12">
        <f t="shared" si="8"/>
        <v>0</v>
      </c>
      <c r="I28" s="155">
        <f>SUM(C28:G28)</f>
        <v>1175.6000000000001</v>
      </c>
      <c r="J28" s="12">
        <f>J26*(13-J27)</f>
        <v>48.499999999999986</v>
      </c>
      <c r="K28" s="12">
        <f>K26*(13-K27)</f>
        <v>193.2</v>
      </c>
      <c r="L28" s="12">
        <f>L26*(13-L27)</f>
        <v>258</v>
      </c>
      <c r="M28" s="12">
        <f>M26*(13-M27)</f>
        <v>505.3</v>
      </c>
      <c r="N28" s="155">
        <f>SUM(J28:M28)</f>
        <v>1005</v>
      </c>
      <c r="O28" s="156">
        <f>O26*(13-O27)</f>
        <v>2180.6</v>
      </c>
      <c r="P28" s="162">
        <f>P26*(13-P27)</f>
        <v>2180.6</v>
      </c>
    </row>
    <row r="29" spans="2:17" ht="19.149999999999999" customHeight="1">
      <c r="B29" s="149" t="s">
        <v>213</v>
      </c>
      <c r="C29" s="13">
        <f t="shared" ref="C29:H29" si="9">C26*(17-C27)</f>
        <v>558</v>
      </c>
      <c r="D29" s="12">
        <f t="shared" si="9"/>
        <v>378</v>
      </c>
      <c r="E29" s="12">
        <f t="shared" si="9"/>
        <v>415.40000000000003</v>
      </c>
      <c r="F29" s="12">
        <f t="shared" si="9"/>
        <v>303</v>
      </c>
      <c r="G29" s="12">
        <f t="shared" si="9"/>
        <v>25.199999999999996</v>
      </c>
      <c r="H29" s="12">
        <f t="shared" si="9"/>
        <v>0</v>
      </c>
      <c r="I29" s="155">
        <f>SUM(C29:G29)</f>
        <v>1679.6000000000001</v>
      </c>
      <c r="J29" s="12">
        <f>J26*(17-J27)</f>
        <v>108.49999999999999</v>
      </c>
      <c r="K29" s="12">
        <f>K26*(17-K27)</f>
        <v>317.19999999999993</v>
      </c>
      <c r="L29" s="12">
        <f>L26*(17-L27)</f>
        <v>378</v>
      </c>
      <c r="M29" s="12">
        <f>M26*(17-M27)</f>
        <v>629.30000000000007</v>
      </c>
      <c r="N29" s="155">
        <f>SUM(J29:M29)</f>
        <v>1433</v>
      </c>
      <c r="O29" s="156">
        <f>O26*(17-O27)</f>
        <v>3112.6</v>
      </c>
      <c r="P29" s="162">
        <f>P26*(17-P27)</f>
        <v>3112.6</v>
      </c>
    </row>
    <row r="30" spans="2:17" ht="19.149999999999999" customHeight="1">
      <c r="B30" s="149" t="s">
        <v>249</v>
      </c>
      <c r="C30" s="17">
        <f t="shared" ref="C30:H30" si="10">C26*(18-C27)</f>
        <v>589</v>
      </c>
      <c r="D30" s="16">
        <f t="shared" si="10"/>
        <v>406</v>
      </c>
      <c r="E30" s="16">
        <f t="shared" si="10"/>
        <v>446.40000000000003</v>
      </c>
      <c r="F30" s="16">
        <f t="shared" si="10"/>
        <v>333</v>
      </c>
      <c r="G30" s="16">
        <f t="shared" si="10"/>
        <v>31.199999999999996</v>
      </c>
      <c r="H30" s="16">
        <f t="shared" si="10"/>
        <v>0</v>
      </c>
      <c r="I30" s="155">
        <f>SUM(C30:G30)</f>
        <v>1805.6000000000001</v>
      </c>
      <c r="J30" s="16">
        <f>J26*(18-J27)</f>
        <v>123.49999999999999</v>
      </c>
      <c r="K30" s="16">
        <f>K26*(18-K27)</f>
        <v>348.19999999999993</v>
      </c>
      <c r="L30" s="16">
        <f>L26*(18-L27)</f>
        <v>408</v>
      </c>
      <c r="M30" s="16">
        <f>M26*(18-M27)</f>
        <v>660.30000000000007</v>
      </c>
      <c r="N30" s="155">
        <f>SUM(J30:M30)</f>
        <v>1540</v>
      </c>
      <c r="O30" s="157">
        <f>O26*(18-O27)</f>
        <v>3345.6</v>
      </c>
      <c r="P30" s="163">
        <f>P26*(18-P27)</f>
        <v>3345.6</v>
      </c>
    </row>
    <row r="31" spans="2:17" ht="19.149999999999999" customHeight="1" thickBot="1">
      <c r="B31" s="350" t="s">
        <v>215</v>
      </c>
      <c r="C31" s="21">
        <f t="shared" ref="C31:H31" si="11">C26*(19-C27)</f>
        <v>620</v>
      </c>
      <c r="D31" s="20">
        <f t="shared" si="11"/>
        <v>434</v>
      </c>
      <c r="E31" s="20">
        <f t="shared" si="11"/>
        <v>477.40000000000003</v>
      </c>
      <c r="F31" s="20">
        <f t="shared" si="11"/>
        <v>363</v>
      </c>
      <c r="G31" s="20">
        <f t="shared" si="11"/>
        <v>37.199999999999996</v>
      </c>
      <c r="H31" s="20">
        <f t="shared" si="11"/>
        <v>0</v>
      </c>
      <c r="I31" s="164">
        <f>SUM(C31:G31)</f>
        <v>1931.6000000000001</v>
      </c>
      <c r="J31" s="20">
        <f>J26*(19-J27)</f>
        <v>138.5</v>
      </c>
      <c r="K31" s="20">
        <f>K26*(19-K27)</f>
        <v>379.19999999999993</v>
      </c>
      <c r="L31" s="20">
        <f>L26*(19-L27)</f>
        <v>438</v>
      </c>
      <c r="M31" s="20">
        <f>M26*(19-M27)</f>
        <v>691.30000000000007</v>
      </c>
      <c r="N31" s="164">
        <f>SUM(J31:M31)</f>
        <v>1647</v>
      </c>
      <c r="O31" s="165">
        <f>O26*(19-O27)</f>
        <v>3578.6</v>
      </c>
      <c r="P31" s="166">
        <f>P26*(19-P27)</f>
        <v>3578.6</v>
      </c>
    </row>
    <row r="32" spans="2:17" ht="15.95" customHeight="1" thickBot="1">
      <c r="B32" s="1"/>
      <c r="C32" s="1"/>
      <c r="D32" s="2"/>
      <c r="E32" s="2"/>
      <c r="F32" s="2"/>
      <c r="G32" s="1"/>
      <c r="H32" s="3"/>
      <c r="I32" s="1"/>
      <c r="J32" s="3"/>
      <c r="K32" s="1"/>
      <c r="L32" s="2"/>
      <c r="M32" s="1"/>
      <c r="N32" s="2"/>
      <c r="O32" s="1"/>
      <c r="P32" s="1"/>
    </row>
    <row r="33" spans="2:17" ht="39.6" customHeight="1" thickBot="1">
      <c r="B33" s="473" t="s">
        <v>293</v>
      </c>
      <c r="C33" s="474"/>
      <c r="D33" s="474"/>
      <c r="E33" s="474"/>
      <c r="F33" s="474"/>
      <c r="G33" s="474"/>
      <c r="H33" s="474"/>
      <c r="I33" s="474"/>
      <c r="J33" s="474"/>
      <c r="K33" s="474"/>
      <c r="L33" s="470" t="s">
        <v>263</v>
      </c>
      <c r="M33" s="471"/>
      <c r="N33" s="471"/>
      <c r="O33" s="471"/>
      <c r="P33" s="472"/>
    </row>
    <row r="34" spans="2:17" ht="15.95" customHeight="1">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260</v>
      </c>
      <c r="P34" s="457"/>
    </row>
    <row r="35" spans="2:17" ht="15.95" customHeight="1" thickBot="1">
      <c r="B35" s="466"/>
      <c r="C35" s="462"/>
      <c r="D35" s="462"/>
      <c r="E35" s="462"/>
      <c r="F35" s="462"/>
      <c r="G35" s="462"/>
      <c r="H35" s="462"/>
      <c r="I35" s="462"/>
      <c r="J35" s="462"/>
      <c r="K35" s="462"/>
      <c r="L35" s="462"/>
      <c r="M35" s="462"/>
      <c r="N35" s="462"/>
      <c r="O35" s="145" t="s">
        <v>209</v>
      </c>
      <c r="P35" s="30" t="s">
        <v>210</v>
      </c>
    </row>
    <row r="36" spans="2:17" ht="19.149999999999999" customHeight="1">
      <c r="B36" s="148" t="s">
        <v>211</v>
      </c>
      <c r="C36" s="146">
        <v>31</v>
      </c>
      <c r="D36" s="8">
        <v>28</v>
      </c>
      <c r="E36" s="8">
        <v>31</v>
      </c>
      <c r="F36" s="8">
        <v>25</v>
      </c>
      <c r="G36" s="8">
        <v>16</v>
      </c>
      <c r="H36" s="8">
        <v>0</v>
      </c>
      <c r="I36" s="168">
        <f>SUM(C36:G36)</f>
        <v>131</v>
      </c>
      <c r="J36" s="8">
        <v>20</v>
      </c>
      <c r="K36" s="8">
        <v>31</v>
      </c>
      <c r="L36" s="8">
        <v>30</v>
      </c>
      <c r="M36" s="8">
        <v>31</v>
      </c>
      <c r="N36" s="168">
        <f>SUM(J36:M36)</f>
        <v>112</v>
      </c>
      <c r="O36" s="167">
        <f>SUM(C36:H36,J36:M36)</f>
        <v>243</v>
      </c>
      <c r="P36" s="169">
        <f>I36+N36</f>
        <v>243</v>
      </c>
    </row>
    <row r="37" spans="2:17" ht="19.149999999999999" customHeight="1">
      <c r="B37" s="149" t="s">
        <v>485</v>
      </c>
      <c r="C37" s="147">
        <v>-2.9</v>
      </c>
      <c r="D37" s="10">
        <v>-4.5999999999999996</v>
      </c>
      <c r="E37" s="10">
        <v>2.8</v>
      </c>
      <c r="F37" s="10">
        <v>4.92</v>
      </c>
      <c r="G37" s="10">
        <v>9.7249999999999996</v>
      </c>
      <c r="H37" s="10">
        <v>0</v>
      </c>
      <c r="I37" s="153">
        <f>(C36*C37+D36*D37+E36*E37+F36*F37+G36*G37)/I36</f>
        <v>1.1198473282442749</v>
      </c>
      <c r="J37" s="10">
        <v>11.9</v>
      </c>
      <c r="K37" s="95">
        <v>4.8</v>
      </c>
      <c r="L37" s="95">
        <v>5.7</v>
      </c>
      <c r="M37" s="95">
        <v>0.2</v>
      </c>
      <c r="N37" s="153">
        <f>(J36*J37+K36*K37+L36*L37+M36*M37)/N36</f>
        <v>5.0357142857142856</v>
      </c>
      <c r="O37" s="154">
        <f>(C37*C36+D37*D36+E37*E36+F37*F36+G37*G36+H37*H36+J37*J36+K37*K36+L37*L36+M37*M36)/O36</f>
        <v>2.9246913580246914</v>
      </c>
      <c r="P37" s="161">
        <f>(I37*I36+N37*N36)/P36</f>
        <v>2.9246913580246914</v>
      </c>
    </row>
    <row r="38" spans="2:17" ht="19.149999999999999" customHeight="1">
      <c r="B38" s="149" t="s">
        <v>212</v>
      </c>
      <c r="C38" s="13">
        <f t="shared" ref="C38:H38" si="12">C36*(13-C37)</f>
        <v>492.90000000000003</v>
      </c>
      <c r="D38" s="12">
        <f t="shared" si="12"/>
        <v>492.80000000000007</v>
      </c>
      <c r="E38" s="12">
        <f t="shared" si="12"/>
        <v>316.2</v>
      </c>
      <c r="F38" s="12">
        <f t="shared" si="12"/>
        <v>202</v>
      </c>
      <c r="G38" s="12">
        <f t="shared" si="12"/>
        <v>52.400000000000006</v>
      </c>
      <c r="H38" s="12">
        <f t="shared" si="12"/>
        <v>0</v>
      </c>
      <c r="I38" s="155">
        <f>SUM(C38:G38)</f>
        <v>1556.3000000000002</v>
      </c>
      <c r="J38" s="12">
        <f>J36*(13-J37)</f>
        <v>21.999999999999993</v>
      </c>
      <c r="K38" s="12">
        <f>K36*(13-K37)</f>
        <v>254.2</v>
      </c>
      <c r="L38" s="12">
        <f>L36*(13-L37)</f>
        <v>219</v>
      </c>
      <c r="M38" s="12">
        <f>M36*(13-M37)</f>
        <v>396.8</v>
      </c>
      <c r="N38" s="155">
        <f>SUM(J38:M38)</f>
        <v>892</v>
      </c>
      <c r="O38" s="156">
        <f>O36*(13-O37)</f>
        <v>2448.2999999999997</v>
      </c>
      <c r="P38" s="162">
        <f>P36*(13-P37)</f>
        <v>2448.2999999999997</v>
      </c>
    </row>
    <row r="39" spans="2:17" ht="19.149999999999999" customHeight="1">
      <c r="B39" s="149" t="s">
        <v>213</v>
      </c>
      <c r="C39" s="13">
        <f t="shared" ref="C39:H39" si="13">C36*(17-C37)</f>
        <v>616.9</v>
      </c>
      <c r="D39" s="12">
        <f t="shared" si="13"/>
        <v>604.80000000000007</v>
      </c>
      <c r="E39" s="12">
        <f t="shared" si="13"/>
        <v>440.2</v>
      </c>
      <c r="F39" s="12">
        <f t="shared" si="13"/>
        <v>302</v>
      </c>
      <c r="G39" s="12">
        <f t="shared" si="13"/>
        <v>116.4</v>
      </c>
      <c r="H39" s="12">
        <f t="shared" si="13"/>
        <v>0</v>
      </c>
      <c r="I39" s="155">
        <f>SUM(C39:G39)</f>
        <v>2080.3000000000002</v>
      </c>
      <c r="J39" s="12">
        <f>J36*(17-J37)</f>
        <v>102</v>
      </c>
      <c r="K39" s="12">
        <f>K36*(17-K37)</f>
        <v>378.2</v>
      </c>
      <c r="L39" s="12">
        <f>L36*(17-L37)</f>
        <v>339</v>
      </c>
      <c r="M39" s="12">
        <f>M36*(17-M37)</f>
        <v>520.80000000000007</v>
      </c>
      <c r="N39" s="155">
        <f>SUM(J39:M39)</f>
        <v>1340</v>
      </c>
      <c r="O39" s="156">
        <f>O36*(17-O37)</f>
        <v>3420.2999999999997</v>
      </c>
      <c r="P39" s="162">
        <f>P36*(17-P37)</f>
        <v>3420.2999999999997</v>
      </c>
    </row>
    <row r="40" spans="2:17" ht="19.149999999999999" customHeight="1">
      <c r="B40" s="149" t="s">
        <v>249</v>
      </c>
      <c r="C40" s="17">
        <f t="shared" ref="C40:H40" si="14">C36*(18-C37)</f>
        <v>647.9</v>
      </c>
      <c r="D40" s="16">
        <f t="shared" si="14"/>
        <v>632.80000000000007</v>
      </c>
      <c r="E40" s="16">
        <f t="shared" si="14"/>
        <v>471.2</v>
      </c>
      <c r="F40" s="16">
        <f t="shared" si="14"/>
        <v>327</v>
      </c>
      <c r="G40" s="16">
        <f t="shared" si="14"/>
        <v>132.4</v>
      </c>
      <c r="H40" s="16">
        <f t="shared" si="14"/>
        <v>0</v>
      </c>
      <c r="I40" s="155">
        <f>SUM(C40:G40)</f>
        <v>2211.3000000000002</v>
      </c>
      <c r="J40" s="16">
        <f>J36*(18-J37)</f>
        <v>122</v>
      </c>
      <c r="K40" s="16">
        <f>K36*(18-K37)</f>
        <v>409.2</v>
      </c>
      <c r="L40" s="16">
        <f>L36*(18-L37)</f>
        <v>369</v>
      </c>
      <c r="M40" s="16">
        <f>M36*(18-M37)</f>
        <v>551.80000000000007</v>
      </c>
      <c r="N40" s="155">
        <f>SUM(J40:M40)</f>
        <v>1452</v>
      </c>
      <c r="O40" s="157">
        <f>O36*(18-O37)</f>
        <v>3663.2999999999997</v>
      </c>
      <c r="P40" s="163">
        <f>P36*(18-P37)</f>
        <v>3663.2999999999997</v>
      </c>
    </row>
    <row r="41" spans="2:17" ht="19.149999999999999" customHeight="1" thickBot="1">
      <c r="B41" s="350" t="s">
        <v>215</v>
      </c>
      <c r="C41" s="21">
        <f t="shared" ref="C41:H41" si="15">C36*(19-C37)</f>
        <v>678.9</v>
      </c>
      <c r="D41" s="20">
        <f t="shared" si="15"/>
        <v>660.80000000000007</v>
      </c>
      <c r="E41" s="20">
        <f t="shared" si="15"/>
        <v>502.2</v>
      </c>
      <c r="F41" s="20">
        <f t="shared" si="15"/>
        <v>352</v>
      </c>
      <c r="G41" s="20">
        <f t="shared" si="15"/>
        <v>148.4</v>
      </c>
      <c r="H41" s="20">
        <f t="shared" si="15"/>
        <v>0</v>
      </c>
      <c r="I41" s="164">
        <f>SUM(C41:G41)</f>
        <v>2342.3000000000002</v>
      </c>
      <c r="J41" s="20">
        <f>J36*(19-J37)</f>
        <v>142</v>
      </c>
      <c r="K41" s="20">
        <f>K36*(19-K37)</f>
        <v>440.2</v>
      </c>
      <c r="L41" s="20">
        <f>L36*(19-L37)</f>
        <v>399</v>
      </c>
      <c r="M41" s="20">
        <f>M36*(19-M37)</f>
        <v>582.80000000000007</v>
      </c>
      <c r="N41" s="164">
        <f>SUM(J41:M41)</f>
        <v>1564</v>
      </c>
      <c r="O41" s="165">
        <f>O36*(19-O37)</f>
        <v>3906.2999999999997</v>
      </c>
      <c r="P41" s="166">
        <f>P36*(19-P37)</f>
        <v>3906.2999999999997</v>
      </c>
    </row>
    <row r="42" spans="2:17" ht="15.95" customHeight="1" thickBot="1">
      <c r="B42" s="1"/>
      <c r="C42" s="1"/>
      <c r="D42" s="2"/>
      <c r="E42" s="2"/>
      <c r="F42" s="2"/>
      <c r="G42" s="1"/>
      <c r="H42" s="3"/>
      <c r="I42" s="2"/>
      <c r="J42" s="3"/>
      <c r="K42" s="2"/>
      <c r="L42" s="2"/>
      <c r="M42" s="1"/>
      <c r="N42" s="2"/>
      <c r="O42" s="1"/>
      <c r="P42" s="4"/>
    </row>
    <row r="43" spans="2:17" ht="53.25" customHeight="1" thickBot="1">
      <c r="B43" s="473" t="s">
        <v>294</v>
      </c>
      <c r="C43" s="474"/>
      <c r="D43" s="474"/>
      <c r="E43" s="474"/>
      <c r="F43" s="474"/>
      <c r="G43" s="474"/>
      <c r="H43" s="474"/>
      <c r="I43" s="474"/>
      <c r="J43" s="474"/>
      <c r="K43" s="474"/>
      <c r="L43" s="470" t="s">
        <v>221</v>
      </c>
      <c r="M43" s="471"/>
      <c r="N43" s="471"/>
      <c r="O43" s="471"/>
      <c r="P43" s="472"/>
    </row>
    <row r="44" spans="2:17" ht="20.100000000000001" customHeight="1">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7" ht="20.100000000000001" customHeight="1" thickBot="1">
      <c r="B45" s="466"/>
      <c r="C45" s="462"/>
      <c r="D45" s="462"/>
      <c r="E45" s="462"/>
      <c r="F45" s="462"/>
      <c r="G45" s="462"/>
      <c r="H45" s="462"/>
      <c r="I45" s="462"/>
      <c r="J45" s="462"/>
      <c r="K45" s="462"/>
      <c r="L45" s="462"/>
      <c r="M45" s="462"/>
      <c r="N45" s="462"/>
      <c r="O45" s="145" t="s">
        <v>209</v>
      </c>
      <c r="P45" s="30" t="s">
        <v>210</v>
      </c>
    </row>
    <row r="46" spans="2:17" ht="20.100000000000001" customHeight="1">
      <c r="B46" s="148" t="s">
        <v>211</v>
      </c>
      <c r="C46" s="146">
        <v>31</v>
      </c>
      <c r="D46" s="8">
        <v>29</v>
      </c>
      <c r="E46" s="8">
        <v>31</v>
      </c>
      <c r="F46" s="8">
        <v>30</v>
      </c>
      <c r="G46" s="8">
        <v>26</v>
      </c>
      <c r="H46" s="8">
        <v>5</v>
      </c>
      <c r="I46" s="168">
        <f>SUM(C46:G46)</f>
        <v>147</v>
      </c>
      <c r="J46" s="8">
        <v>15</v>
      </c>
      <c r="K46" s="8">
        <v>31</v>
      </c>
      <c r="L46" s="8">
        <v>30</v>
      </c>
      <c r="M46" s="8">
        <v>31</v>
      </c>
      <c r="N46" s="168">
        <f>SUM(J46:M46)</f>
        <v>107</v>
      </c>
      <c r="O46" s="167">
        <f>SUM(C46:H46,J46:M46)</f>
        <v>259</v>
      </c>
      <c r="P46" s="169">
        <f>I46+N46</f>
        <v>254</v>
      </c>
    </row>
    <row r="47" spans="2:17" ht="20.100000000000001" customHeight="1">
      <c r="B47" s="149" t="s">
        <v>485</v>
      </c>
      <c r="C47" s="147">
        <v>-3.4</v>
      </c>
      <c r="D47" s="10">
        <v>0.4</v>
      </c>
      <c r="E47" s="10">
        <v>3.1</v>
      </c>
      <c r="F47" s="10">
        <v>8.8000000000000007</v>
      </c>
      <c r="G47" s="10">
        <v>10.5</v>
      </c>
      <c r="H47" s="10">
        <v>12.7</v>
      </c>
      <c r="I47" s="153">
        <f>(C46*C47+D46*D47+E46*E47+F46*F47+G46*G47)/I46</f>
        <v>3.6687074829931969</v>
      </c>
      <c r="J47" s="10">
        <v>10.9</v>
      </c>
      <c r="K47" s="95">
        <v>9.3000000000000007</v>
      </c>
      <c r="L47" s="95">
        <v>3.5</v>
      </c>
      <c r="M47" s="95">
        <v>-0.3</v>
      </c>
      <c r="N47" s="153">
        <f>(J46*J47+K46*K47+L46*L47+M46*M47)/N46</f>
        <v>5.1168224299065423</v>
      </c>
      <c r="O47" s="154">
        <f>(C47*C46+D47*D46+E47*E46+F47*F46+G47*G46+H47*H46+J47*J46+K47*K46+L47*L46+M47*M46)/O46</f>
        <v>4.4413127413127409</v>
      </c>
      <c r="P47" s="161">
        <f>(I47*I46+N47*N46)/P46</f>
        <v>4.278740157480315</v>
      </c>
    </row>
    <row r="48" spans="2:17" ht="20.100000000000001" customHeight="1">
      <c r="B48" s="149" t="s">
        <v>212</v>
      </c>
      <c r="C48" s="13">
        <f t="shared" ref="C48:H48" si="16">C46*(13-C47)</f>
        <v>508.4</v>
      </c>
      <c r="D48" s="12">
        <f t="shared" si="16"/>
        <v>365.4</v>
      </c>
      <c r="E48" s="12">
        <f t="shared" si="16"/>
        <v>306.90000000000003</v>
      </c>
      <c r="F48" s="12">
        <f t="shared" si="16"/>
        <v>125.99999999999997</v>
      </c>
      <c r="G48" s="12">
        <f t="shared" si="16"/>
        <v>65</v>
      </c>
      <c r="H48" s="12">
        <f t="shared" si="16"/>
        <v>1.5000000000000036</v>
      </c>
      <c r="I48" s="155">
        <f>SUM(C48:G48)</f>
        <v>1371.7</v>
      </c>
      <c r="J48" s="12">
        <f>J46*(13-J47)</f>
        <v>31.499999999999993</v>
      </c>
      <c r="K48" s="12">
        <f>K46*(13-K47)</f>
        <v>114.69999999999997</v>
      </c>
      <c r="L48" s="12">
        <f>L46*(13-L47)</f>
        <v>285</v>
      </c>
      <c r="M48" s="12">
        <f>M46*(13-M47)</f>
        <v>412.3</v>
      </c>
      <c r="N48" s="155">
        <f>SUM(J48:M48)</f>
        <v>843.5</v>
      </c>
      <c r="O48" s="156">
        <f>O46*(13-O47)</f>
        <v>2216.7000000000003</v>
      </c>
      <c r="P48" s="162">
        <f>P46*(13-P47)</f>
        <v>2215.2000000000003</v>
      </c>
      <c r="Q48" s="56"/>
    </row>
    <row r="49" spans="2:17" ht="20.100000000000001" customHeight="1">
      <c r="B49" s="149" t="s">
        <v>213</v>
      </c>
      <c r="C49" s="13">
        <f t="shared" ref="C49:H49" si="17">C46*(17-C47)</f>
        <v>632.4</v>
      </c>
      <c r="D49" s="12">
        <f t="shared" si="17"/>
        <v>481.40000000000003</v>
      </c>
      <c r="E49" s="12">
        <f t="shared" si="17"/>
        <v>430.90000000000003</v>
      </c>
      <c r="F49" s="12">
        <f t="shared" si="17"/>
        <v>245.99999999999997</v>
      </c>
      <c r="G49" s="12">
        <f t="shared" si="17"/>
        <v>169</v>
      </c>
      <c r="H49" s="12">
        <f t="shared" si="17"/>
        <v>21.500000000000004</v>
      </c>
      <c r="I49" s="155">
        <f>SUM(C49:G49)</f>
        <v>1959.7</v>
      </c>
      <c r="J49" s="12">
        <f>J46*(17-J47)</f>
        <v>91.5</v>
      </c>
      <c r="K49" s="12">
        <f>K46*(17-K47)</f>
        <v>238.7</v>
      </c>
      <c r="L49" s="12">
        <f>L46*(17-L47)</f>
        <v>405</v>
      </c>
      <c r="M49" s="12">
        <f>M46*(17-M47)</f>
        <v>536.30000000000007</v>
      </c>
      <c r="N49" s="155">
        <f>SUM(J49:M49)</f>
        <v>1271.5</v>
      </c>
      <c r="O49" s="156">
        <f>O46*(17-O47)</f>
        <v>3252.7000000000003</v>
      </c>
      <c r="P49" s="162">
        <f>P46*(17-P47)</f>
        <v>3231.2000000000003</v>
      </c>
      <c r="Q49" s="56"/>
    </row>
    <row r="50" spans="2:17" ht="20.100000000000001" customHeight="1">
      <c r="B50" s="149" t="s">
        <v>214</v>
      </c>
      <c r="C50" s="17">
        <f t="shared" ref="C50:H50" si="18">C46*(18-C47)</f>
        <v>663.4</v>
      </c>
      <c r="D50" s="16">
        <f t="shared" si="18"/>
        <v>510.40000000000003</v>
      </c>
      <c r="E50" s="16">
        <f t="shared" si="18"/>
        <v>461.90000000000003</v>
      </c>
      <c r="F50" s="16">
        <f t="shared" si="18"/>
        <v>276</v>
      </c>
      <c r="G50" s="16">
        <f t="shared" si="18"/>
        <v>195</v>
      </c>
      <c r="H50" s="16">
        <f t="shared" si="18"/>
        <v>26.500000000000004</v>
      </c>
      <c r="I50" s="155">
        <f>SUM(C50:G50)</f>
        <v>2106.6999999999998</v>
      </c>
      <c r="J50" s="16">
        <f>J46*(18-J47)</f>
        <v>106.5</v>
      </c>
      <c r="K50" s="16">
        <f>K46*(18-K47)</f>
        <v>269.7</v>
      </c>
      <c r="L50" s="16">
        <f>L46*(18-L47)</f>
        <v>435</v>
      </c>
      <c r="M50" s="16">
        <f>M46*(18-M47)</f>
        <v>567.30000000000007</v>
      </c>
      <c r="N50" s="155">
        <f>SUM(J50:M50)</f>
        <v>1378.5</v>
      </c>
      <c r="O50" s="157">
        <f>O46*(18-O47)</f>
        <v>3511.7000000000003</v>
      </c>
      <c r="P50" s="163">
        <f>P46*(18-P47)</f>
        <v>3485.2000000000003</v>
      </c>
      <c r="Q50" s="56"/>
    </row>
    <row r="51" spans="2:17" ht="20.100000000000001" customHeight="1" thickBot="1">
      <c r="B51" s="350" t="s">
        <v>215</v>
      </c>
      <c r="C51" s="21">
        <f t="shared" ref="C51:H51" si="19">C46*(19-C47)</f>
        <v>694.4</v>
      </c>
      <c r="D51" s="20">
        <f t="shared" si="19"/>
        <v>539.40000000000009</v>
      </c>
      <c r="E51" s="20">
        <f t="shared" si="19"/>
        <v>492.90000000000003</v>
      </c>
      <c r="F51" s="20">
        <f t="shared" si="19"/>
        <v>306</v>
      </c>
      <c r="G51" s="20">
        <f t="shared" si="19"/>
        <v>221</v>
      </c>
      <c r="H51" s="20">
        <f t="shared" si="19"/>
        <v>31.500000000000004</v>
      </c>
      <c r="I51" s="164">
        <f>SUM(C51:G51)</f>
        <v>2253.7000000000003</v>
      </c>
      <c r="J51" s="20">
        <f>J46*(19-J47)</f>
        <v>121.5</v>
      </c>
      <c r="K51" s="20">
        <f>K46*(19-K47)</f>
        <v>300.7</v>
      </c>
      <c r="L51" s="20">
        <f>L46*(19-L47)</f>
        <v>465</v>
      </c>
      <c r="M51" s="20">
        <f>M46*(19-M47)</f>
        <v>598.30000000000007</v>
      </c>
      <c r="N51" s="164">
        <f>SUM(J51:M51)</f>
        <v>1485.5</v>
      </c>
      <c r="O51" s="165">
        <f>O46*(19-O47)</f>
        <v>3770.7000000000003</v>
      </c>
      <c r="P51" s="166">
        <f>P46*(19-P47)</f>
        <v>3739.2000000000003</v>
      </c>
      <c r="Q51" s="56"/>
    </row>
    <row r="52" spans="2:17" ht="15.75" thickBot="1">
      <c r="B52" s="1"/>
      <c r="C52" s="1"/>
      <c r="D52" s="2"/>
      <c r="E52" s="2"/>
      <c r="F52" s="2"/>
      <c r="G52" s="1"/>
      <c r="H52" s="3"/>
      <c r="I52" s="2"/>
      <c r="J52" s="3"/>
      <c r="K52" s="2"/>
      <c r="L52" s="2"/>
      <c r="M52" s="1"/>
      <c r="N52" s="2"/>
      <c r="O52" s="1"/>
      <c r="P52" s="4"/>
    </row>
    <row r="53" spans="2:17" ht="24" thickBot="1">
      <c r="B53" s="473" t="s">
        <v>294</v>
      </c>
      <c r="C53" s="474"/>
      <c r="D53" s="474"/>
      <c r="E53" s="474"/>
      <c r="F53" s="474"/>
      <c r="G53" s="474"/>
      <c r="H53" s="474"/>
      <c r="I53" s="474"/>
      <c r="J53" s="474"/>
      <c r="K53" s="474"/>
      <c r="L53" s="470" t="s">
        <v>222</v>
      </c>
      <c r="M53" s="471"/>
      <c r="N53" s="471"/>
      <c r="O53" s="471"/>
      <c r="P53" s="472"/>
    </row>
    <row r="54" spans="2:17" s="4" customFormat="1"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7" s="4" customFormat="1" ht="16.5" thickBot="1">
      <c r="B55" s="466"/>
      <c r="C55" s="462"/>
      <c r="D55" s="462"/>
      <c r="E55" s="462"/>
      <c r="F55" s="462"/>
      <c r="G55" s="462"/>
      <c r="H55" s="462"/>
      <c r="I55" s="462"/>
      <c r="J55" s="462"/>
      <c r="K55" s="462"/>
      <c r="L55" s="462"/>
      <c r="M55" s="462"/>
      <c r="N55" s="462"/>
      <c r="O55" s="145" t="s">
        <v>209</v>
      </c>
      <c r="P55" s="30" t="s">
        <v>210</v>
      </c>
    </row>
    <row r="56" spans="2:17" ht="21" customHeight="1">
      <c r="B56" s="148" t="s">
        <v>211</v>
      </c>
      <c r="C56" s="146">
        <v>31</v>
      </c>
      <c r="D56" s="8">
        <v>28</v>
      </c>
      <c r="E56" s="8">
        <v>31</v>
      </c>
      <c r="F56" s="8">
        <v>30</v>
      </c>
      <c r="G56" s="8">
        <v>15</v>
      </c>
      <c r="H56" s="8">
        <v>5</v>
      </c>
      <c r="I56" s="168">
        <f>SUM(C56:G56)</f>
        <v>135</v>
      </c>
      <c r="J56" s="8">
        <v>15</v>
      </c>
      <c r="K56" s="8">
        <v>31</v>
      </c>
      <c r="L56" s="8">
        <v>30</v>
      </c>
      <c r="M56" s="8">
        <v>31</v>
      </c>
      <c r="N56" s="168">
        <f>SUM(J56:M56)</f>
        <v>107</v>
      </c>
      <c r="O56" s="167">
        <f>SUM(C56:H56,J56:M56)</f>
        <v>247</v>
      </c>
      <c r="P56" s="169">
        <f>I56+N56</f>
        <v>242</v>
      </c>
    </row>
    <row r="57" spans="2:17" ht="21" customHeight="1">
      <c r="B57" s="149" t="s">
        <v>485</v>
      </c>
      <c r="C57" s="147">
        <v>0.2</v>
      </c>
      <c r="D57" s="10">
        <v>-3.2</v>
      </c>
      <c r="E57" s="10">
        <v>1.2</v>
      </c>
      <c r="F57" s="10">
        <v>9.1</v>
      </c>
      <c r="G57" s="10">
        <v>8.3000000000000007</v>
      </c>
      <c r="H57" s="10">
        <v>9.4</v>
      </c>
      <c r="I57" s="153">
        <f>(C56*C57+D56*D57+E56*E57+F56*F57+G56*G57)/I56</f>
        <v>2.6022222222222222</v>
      </c>
      <c r="J57" s="10">
        <v>11</v>
      </c>
      <c r="K57" s="95">
        <v>9.9</v>
      </c>
      <c r="L57" s="95">
        <v>2.5</v>
      </c>
      <c r="M57" s="95">
        <v>-0.5</v>
      </c>
      <c r="N57" s="153">
        <f>(J56*J57+K56*K57+L56*L57+M56*M57)/N56</f>
        <v>4.9663551401869164</v>
      </c>
      <c r="O57" s="154">
        <f>(C57*C56+D57*D56+E57*E56+F57*F56+G57*G56+H57*H56+J57*J56+K57*K56+L57*L56+M57*M56)/O56</f>
        <v>3.7639676113360325</v>
      </c>
      <c r="P57" s="161">
        <f>(I57*I56+N57*N56)/P56</f>
        <v>3.6475206611570248</v>
      </c>
    </row>
    <row r="58" spans="2:17" ht="21" customHeight="1">
      <c r="B58" s="149" t="s">
        <v>212</v>
      </c>
      <c r="C58" s="13">
        <f t="shared" ref="C58:H58" si="20">C56*(13-C57)</f>
        <v>396.8</v>
      </c>
      <c r="D58" s="12">
        <f t="shared" si="20"/>
        <v>453.59999999999997</v>
      </c>
      <c r="E58" s="12">
        <f t="shared" si="20"/>
        <v>365.8</v>
      </c>
      <c r="F58" s="12">
        <f t="shared" si="20"/>
        <v>117.00000000000001</v>
      </c>
      <c r="G58" s="12">
        <f t="shared" si="20"/>
        <v>70.499999999999986</v>
      </c>
      <c r="H58" s="12">
        <f t="shared" si="20"/>
        <v>18</v>
      </c>
      <c r="I58" s="155">
        <f>SUM(C58:G58)</f>
        <v>1403.7</v>
      </c>
      <c r="J58" s="12">
        <f>J56*(13-J57)</f>
        <v>30</v>
      </c>
      <c r="K58" s="12">
        <f>K56*(13-K57)</f>
        <v>96.1</v>
      </c>
      <c r="L58" s="12">
        <f>L56*(13-L57)</f>
        <v>315</v>
      </c>
      <c r="M58" s="12">
        <f>M56*(13-M57)</f>
        <v>418.5</v>
      </c>
      <c r="N58" s="155">
        <f>SUM(J58:M58)</f>
        <v>859.6</v>
      </c>
      <c r="O58" s="156">
        <f>O56*(13-O57)</f>
        <v>2281.3000000000002</v>
      </c>
      <c r="P58" s="162">
        <f>P56*(13-P57)</f>
        <v>2263.3000000000002</v>
      </c>
    </row>
    <row r="59" spans="2:17" ht="21" customHeight="1">
      <c r="B59" s="149" t="s">
        <v>213</v>
      </c>
      <c r="C59" s="13">
        <f t="shared" ref="C59:H59" si="21">C56*(17-C57)</f>
        <v>520.80000000000007</v>
      </c>
      <c r="D59" s="12">
        <f t="shared" si="21"/>
        <v>565.6</v>
      </c>
      <c r="E59" s="12">
        <f t="shared" si="21"/>
        <v>489.8</v>
      </c>
      <c r="F59" s="12">
        <f t="shared" si="21"/>
        <v>237</v>
      </c>
      <c r="G59" s="12">
        <f t="shared" si="21"/>
        <v>130.5</v>
      </c>
      <c r="H59" s="12">
        <f t="shared" si="21"/>
        <v>38</v>
      </c>
      <c r="I59" s="155">
        <f>SUM(C59:G59)</f>
        <v>1943.7</v>
      </c>
      <c r="J59" s="12">
        <f>J56*(17-J57)</f>
        <v>90</v>
      </c>
      <c r="K59" s="12">
        <f>K56*(17-K57)</f>
        <v>220.1</v>
      </c>
      <c r="L59" s="12">
        <f>L56*(17-L57)</f>
        <v>435</v>
      </c>
      <c r="M59" s="12">
        <f>M56*(17-M57)</f>
        <v>542.5</v>
      </c>
      <c r="N59" s="155">
        <f>SUM(J59:M59)</f>
        <v>1287.5999999999999</v>
      </c>
      <c r="O59" s="156">
        <f>O56*(17-O57)</f>
        <v>3269.3</v>
      </c>
      <c r="P59" s="162">
        <f>P56*(17-P57)</f>
        <v>3231.3</v>
      </c>
    </row>
    <row r="60" spans="2:17" ht="19.5">
      <c r="B60" s="149" t="s">
        <v>214</v>
      </c>
      <c r="C60" s="17">
        <f t="shared" ref="C60:H60" si="22">C56*(18-C57)</f>
        <v>551.80000000000007</v>
      </c>
      <c r="D60" s="16">
        <f t="shared" si="22"/>
        <v>593.6</v>
      </c>
      <c r="E60" s="16">
        <f t="shared" si="22"/>
        <v>520.80000000000007</v>
      </c>
      <c r="F60" s="16">
        <f t="shared" si="22"/>
        <v>267</v>
      </c>
      <c r="G60" s="16">
        <f t="shared" si="22"/>
        <v>145.5</v>
      </c>
      <c r="H60" s="16">
        <f t="shared" si="22"/>
        <v>43</v>
      </c>
      <c r="I60" s="155">
        <f>SUM(C60:G60)</f>
        <v>2078.7000000000003</v>
      </c>
      <c r="J60" s="16">
        <f>J56*(18-J57)</f>
        <v>105</v>
      </c>
      <c r="K60" s="16">
        <f>K56*(18-K57)</f>
        <v>251.1</v>
      </c>
      <c r="L60" s="16">
        <f>L56*(18-L57)</f>
        <v>465</v>
      </c>
      <c r="M60" s="16">
        <f>M56*(18-M57)</f>
        <v>573.5</v>
      </c>
      <c r="N60" s="155">
        <f>SUM(J60:M60)</f>
        <v>1394.6</v>
      </c>
      <c r="O60" s="157">
        <f>O56*(18-O57)</f>
        <v>3516.3</v>
      </c>
      <c r="P60" s="163">
        <f>P56*(18-P57)</f>
        <v>3473.3</v>
      </c>
    </row>
    <row r="61" spans="2:17" ht="20.25" thickBot="1">
      <c r="B61" s="350" t="s">
        <v>215</v>
      </c>
      <c r="C61" s="21">
        <f t="shared" ref="C61:H61" si="23">C56*(19-C57)</f>
        <v>582.80000000000007</v>
      </c>
      <c r="D61" s="20">
        <f t="shared" si="23"/>
        <v>621.6</v>
      </c>
      <c r="E61" s="20">
        <f t="shared" si="23"/>
        <v>551.80000000000007</v>
      </c>
      <c r="F61" s="20">
        <f t="shared" si="23"/>
        <v>297</v>
      </c>
      <c r="G61" s="20">
        <f t="shared" si="23"/>
        <v>160.5</v>
      </c>
      <c r="H61" s="20">
        <f t="shared" si="23"/>
        <v>48</v>
      </c>
      <c r="I61" s="164">
        <f>SUM(C61:G61)</f>
        <v>2213.7000000000003</v>
      </c>
      <c r="J61" s="20">
        <f>J56*(19-J57)</f>
        <v>120</v>
      </c>
      <c r="K61" s="20">
        <f>K56*(19-K57)</f>
        <v>282.09999999999997</v>
      </c>
      <c r="L61" s="20">
        <f>L56*(19-L57)</f>
        <v>495</v>
      </c>
      <c r="M61" s="20">
        <f>M56*(19-M57)</f>
        <v>604.5</v>
      </c>
      <c r="N61" s="164">
        <f>SUM(J61:M61)</f>
        <v>1501.6</v>
      </c>
      <c r="O61" s="165">
        <f>O56*(19-O57)</f>
        <v>3763.3</v>
      </c>
      <c r="P61" s="166">
        <f>P56*(19-P57)</f>
        <v>3715.3</v>
      </c>
    </row>
    <row r="62" spans="2:17" ht="15.75" thickBot="1">
      <c r="B62" s="1"/>
      <c r="C62" s="1"/>
      <c r="D62" s="2"/>
      <c r="E62" s="2"/>
      <c r="F62" s="2"/>
      <c r="G62" s="1"/>
      <c r="H62" s="3"/>
      <c r="I62" s="2"/>
      <c r="J62" s="3"/>
      <c r="K62" s="2"/>
      <c r="L62" s="2"/>
      <c r="M62" s="1"/>
      <c r="N62" s="2"/>
      <c r="O62" s="1"/>
      <c r="P62" s="4"/>
    </row>
    <row r="63" spans="2:17" ht="24" thickBot="1">
      <c r="B63" s="473" t="s">
        <v>294</v>
      </c>
      <c r="C63" s="474"/>
      <c r="D63" s="474"/>
      <c r="E63" s="474"/>
      <c r="F63" s="474"/>
      <c r="G63" s="474"/>
      <c r="H63" s="474"/>
      <c r="I63" s="474"/>
      <c r="J63" s="474"/>
      <c r="K63" s="474"/>
      <c r="L63" s="470" t="s">
        <v>223</v>
      </c>
      <c r="M63" s="471"/>
      <c r="N63" s="471"/>
      <c r="O63" s="471"/>
      <c r="P63" s="472"/>
    </row>
    <row r="64" spans="2:17"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c r="B66" s="148" t="s">
        <v>211</v>
      </c>
      <c r="C66" s="146">
        <v>31</v>
      </c>
      <c r="D66" s="8">
        <v>28</v>
      </c>
      <c r="E66" s="8">
        <v>31</v>
      </c>
      <c r="F66" s="8">
        <v>30</v>
      </c>
      <c r="G66" s="8">
        <v>16</v>
      </c>
      <c r="H66" s="8">
        <v>10</v>
      </c>
      <c r="I66" s="168">
        <f>SUM(C66:G66)</f>
        <v>136</v>
      </c>
      <c r="J66" s="8">
        <v>0</v>
      </c>
      <c r="K66" s="8">
        <v>31</v>
      </c>
      <c r="L66" s="8">
        <v>30</v>
      </c>
      <c r="M66" s="8">
        <v>31</v>
      </c>
      <c r="N66" s="168">
        <f>SUM(J66:M66)</f>
        <v>92</v>
      </c>
      <c r="O66" s="167">
        <f>SUM(C66:H66,J66:M66)</f>
        <v>238</v>
      </c>
      <c r="P66" s="169">
        <f>I66+N66</f>
        <v>228</v>
      </c>
    </row>
    <row r="67" spans="2:16" ht="19.5">
      <c r="B67" s="149" t="s">
        <v>485</v>
      </c>
      <c r="C67" s="147">
        <v>-4.7</v>
      </c>
      <c r="D67" s="10">
        <v>-2.9</v>
      </c>
      <c r="E67" s="10">
        <v>0</v>
      </c>
      <c r="F67" s="10">
        <v>7.8</v>
      </c>
      <c r="G67" s="10">
        <v>11.5</v>
      </c>
      <c r="H67" s="10">
        <v>10.6</v>
      </c>
      <c r="I67" s="153">
        <f>(C66*C67+D66*D67+E66*E67+F66*F67+G66*G67)/I66</f>
        <v>1.4051470588235291</v>
      </c>
      <c r="J67" s="10"/>
      <c r="K67" s="95">
        <v>10.6</v>
      </c>
      <c r="L67" s="95">
        <v>6.1</v>
      </c>
      <c r="M67" s="95">
        <v>3</v>
      </c>
      <c r="N67" s="153">
        <f>(J66*J67+K66*K67+L66*L67+M66*M67)/N66</f>
        <v>6.5717391304347812</v>
      </c>
      <c r="O67" s="154">
        <f>(C67*C66+D67*D66+E67*E66+F67*F66+G67*G66+H67*H66+J67*J66+K67*K66+L67*L66+M67*M66)/O66</f>
        <v>3.7886554621848738</v>
      </c>
      <c r="P67" s="161">
        <f>(I67*I66+N67*N66)/P66</f>
        <v>3.4899122807017537</v>
      </c>
    </row>
    <row r="68" spans="2:16" ht="19.5">
      <c r="B68" s="149" t="s">
        <v>212</v>
      </c>
      <c r="C68" s="13">
        <f t="shared" ref="C68:H68" si="24">C66*(13-C67)</f>
        <v>548.69999999999993</v>
      </c>
      <c r="D68" s="12">
        <f t="shared" si="24"/>
        <v>445.2</v>
      </c>
      <c r="E68" s="12">
        <f t="shared" si="24"/>
        <v>403</v>
      </c>
      <c r="F68" s="12">
        <f t="shared" si="24"/>
        <v>156</v>
      </c>
      <c r="G68" s="12">
        <f t="shared" si="24"/>
        <v>24</v>
      </c>
      <c r="H68" s="12">
        <f t="shared" si="24"/>
        <v>24.000000000000004</v>
      </c>
      <c r="I68" s="155">
        <f>SUM(C68:G68)</f>
        <v>1576.8999999999999</v>
      </c>
      <c r="J68" s="12">
        <f>J66*(13-J67)</f>
        <v>0</v>
      </c>
      <c r="K68" s="12">
        <f>K66*(13-K67)</f>
        <v>74.400000000000006</v>
      </c>
      <c r="L68" s="12">
        <f>L66*(13-L67)</f>
        <v>207</v>
      </c>
      <c r="M68" s="12">
        <f>M66*(13-M67)</f>
        <v>310</v>
      </c>
      <c r="N68" s="155">
        <f>SUM(J68:M68)</f>
        <v>591.4</v>
      </c>
      <c r="O68" s="156">
        <f>O66*(13-O67)</f>
        <v>2192.3000000000002</v>
      </c>
      <c r="P68" s="162">
        <f>P66*(13-P67)</f>
        <v>2168.3000000000002</v>
      </c>
    </row>
    <row r="69" spans="2:16" ht="19.5">
      <c r="B69" s="149" t="s">
        <v>213</v>
      </c>
      <c r="C69" s="13">
        <f t="shared" ref="C69:H69" si="25">C66*(17-C67)</f>
        <v>672.69999999999993</v>
      </c>
      <c r="D69" s="12">
        <f t="shared" si="25"/>
        <v>557.19999999999993</v>
      </c>
      <c r="E69" s="12">
        <f t="shared" si="25"/>
        <v>527</v>
      </c>
      <c r="F69" s="12">
        <f t="shared" si="25"/>
        <v>276</v>
      </c>
      <c r="G69" s="12">
        <f t="shared" si="25"/>
        <v>88</v>
      </c>
      <c r="H69" s="12">
        <f t="shared" si="25"/>
        <v>64</v>
      </c>
      <c r="I69" s="155">
        <f>SUM(C69:G69)</f>
        <v>2120.8999999999996</v>
      </c>
      <c r="J69" s="12">
        <f>J66*(17-J67)</f>
        <v>0</v>
      </c>
      <c r="K69" s="12">
        <f>K66*(17-K67)</f>
        <v>198.4</v>
      </c>
      <c r="L69" s="12">
        <f>L66*(17-L67)</f>
        <v>327</v>
      </c>
      <c r="M69" s="12">
        <f>M66*(17-M67)</f>
        <v>434</v>
      </c>
      <c r="N69" s="155">
        <f>SUM(J69:M69)</f>
        <v>959.4</v>
      </c>
      <c r="O69" s="156">
        <f>O66*(17-O67)</f>
        <v>3144.3</v>
      </c>
      <c r="P69" s="162">
        <f>P66*(17-P67)</f>
        <v>3080.3</v>
      </c>
    </row>
    <row r="70" spans="2:16" ht="19.5">
      <c r="B70" s="149" t="s">
        <v>214</v>
      </c>
      <c r="C70" s="17">
        <f t="shared" ref="C70:H70" si="26">C66*(18-C67)</f>
        <v>703.69999999999993</v>
      </c>
      <c r="D70" s="16">
        <f t="shared" si="26"/>
        <v>585.19999999999993</v>
      </c>
      <c r="E70" s="16">
        <f t="shared" si="26"/>
        <v>558</v>
      </c>
      <c r="F70" s="16">
        <f t="shared" si="26"/>
        <v>306</v>
      </c>
      <c r="G70" s="16">
        <f t="shared" si="26"/>
        <v>104</v>
      </c>
      <c r="H70" s="16">
        <f t="shared" si="26"/>
        <v>74</v>
      </c>
      <c r="I70" s="155">
        <f>SUM(C70:G70)</f>
        <v>2256.8999999999996</v>
      </c>
      <c r="J70" s="16">
        <f>J66*(18-J67)</f>
        <v>0</v>
      </c>
      <c r="K70" s="16">
        <f>K66*(18-K67)</f>
        <v>229.4</v>
      </c>
      <c r="L70" s="16">
        <f>L66*(18-L67)</f>
        <v>357</v>
      </c>
      <c r="M70" s="16">
        <f>M66*(18-M67)</f>
        <v>465</v>
      </c>
      <c r="N70" s="155">
        <f>SUM(J70:M70)</f>
        <v>1051.4000000000001</v>
      </c>
      <c r="O70" s="157">
        <f>O66*(18-O67)</f>
        <v>3382.3</v>
      </c>
      <c r="P70" s="163">
        <f>P66*(18-P67)</f>
        <v>3308.3</v>
      </c>
    </row>
    <row r="71" spans="2:16" ht="20.25" thickBot="1">
      <c r="B71" s="350" t="s">
        <v>215</v>
      </c>
      <c r="C71" s="21">
        <f t="shared" ref="C71:H71" si="27">C66*(19-C67)</f>
        <v>734.69999999999993</v>
      </c>
      <c r="D71" s="20">
        <f t="shared" si="27"/>
        <v>613.19999999999993</v>
      </c>
      <c r="E71" s="20">
        <f t="shared" si="27"/>
        <v>589</v>
      </c>
      <c r="F71" s="20">
        <f t="shared" si="27"/>
        <v>336</v>
      </c>
      <c r="G71" s="20">
        <f t="shared" si="27"/>
        <v>120</v>
      </c>
      <c r="H71" s="20">
        <f t="shared" si="27"/>
        <v>84</v>
      </c>
      <c r="I71" s="164">
        <f>SUM(C71:G71)</f>
        <v>2392.8999999999996</v>
      </c>
      <c r="J71" s="20">
        <f>J66*(19-J67)</f>
        <v>0</v>
      </c>
      <c r="K71" s="20">
        <f>K66*(19-K67)</f>
        <v>260.40000000000003</v>
      </c>
      <c r="L71" s="20">
        <f>L66*(19-L67)</f>
        <v>387</v>
      </c>
      <c r="M71" s="20">
        <f>M66*(19-M67)</f>
        <v>496</v>
      </c>
      <c r="N71" s="164">
        <f>SUM(J71:M71)</f>
        <v>1143.4000000000001</v>
      </c>
      <c r="O71" s="165">
        <f>O66*(19-O67)</f>
        <v>3620.3</v>
      </c>
      <c r="P71" s="166">
        <f>P66*(19-P67)</f>
        <v>3536.3</v>
      </c>
    </row>
    <row r="72" spans="2:16" ht="15.75" thickBot="1">
      <c r="B72" s="1"/>
      <c r="C72" s="1"/>
      <c r="D72" s="2"/>
      <c r="E72" s="2"/>
      <c r="F72" s="2"/>
      <c r="G72" s="1"/>
      <c r="H72" s="3"/>
      <c r="I72" s="2"/>
      <c r="J72" s="3"/>
      <c r="K72" s="2"/>
      <c r="L72" s="2"/>
      <c r="M72" s="1"/>
      <c r="N72" s="2"/>
      <c r="O72" s="1"/>
      <c r="P72" s="4"/>
    </row>
    <row r="73" spans="2:16" ht="24" thickBot="1">
      <c r="B73" s="473" t="s">
        <v>294</v>
      </c>
      <c r="C73" s="474"/>
      <c r="D73" s="474"/>
      <c r="E73" s="474"/>
      <c r="F73" s="474"/>
      <c r="G73" s="474"/>
      <c r="H73" s="474"/>
      <c r="I73" s="474"/>
      <c r="J73" s="474"/>
      <c r="K73" s="474"/>
      <c r="L73" s="470" t="s">
        <v>224</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c r="B76" s="148" t="s">
        <v>211</v>
      </c>
      <c r="C76" s="146">
        <v>31</v>
      </c>
      <c r="D76" s="8">
        <v>28</v>
      </c>
      <c r="E76" s="8">
        <v>31</v>
      </c>
      <c r="F76" s="8">
        <v>30</v>
      </c>
      <c r="G76" s="8">
        <v>15</v>
      </c>
      <c r="H76" s="8">
        <v>0</v>
      </c>
      <c r="I76" s="168">
        <f>SUM(C76:G76)</f>
        <v>135</v>
      </c>
      <c r="J76" s="8">
        <v>5</v>
      </c>
      <c r="K76" s="8">
        <v>31</v>
      </c>
      <c r="L76" s="8">
        <v>30</v>
      </c>
      <c r="M76" s="8">
        <v>31</v>
      </c>
      <c r="N76" s="168">
        <f>SUM(J76:M76)</f>
        <v>97</v>
      </c>
      <c r="O76" s="167">
        <f>SUM(C76:H76,J76:M76)</f>
        <v>232</v>
      </c>
      <c r="P76" s="169">
        <f>I76+N76</f>
        <v>232</v>
      </c>
    </row>
    <row r="77" spans="2:16" ht="19.5">
      <c r="B77" s="149" t="s">
        <v>485</v>
      </c>
      <c r="C77" s="147">
        <v>-4.7</v>
      </c>
      <c r="D77" s="10">
        <v>-6.5</v>
      </c>
      <c r="E77" s="10">
        <v>0.5</v>
      </c>
      <c r="F77" s="10">
        <v>2.9</v>
      </c>
      <c r="G77" s="10">
        <v>11.5</v>
      </c>
      <c r="H77" s="10">
        <v>0</v>
      </c>
      <c r="I77" s="153">
        <f>(C76*C77+D76*D77+E76*E77+F76*F77+G76*G77)/I76</f>
        <v>-0.3903703703703707</v>
      </c>
      <c r="J77" s="10">
        <v>12.1</v>
      </c>
      <c r="K77" s="95">
        <v>7.1</v>
      </c>
      <c r="L77" s="95">
        <v>1.8</v>
      </c>
      <c r="M77" s="95">
        <v>-0.8</v>
      </c>
      <c r="N77" s="153">
        <f>(J76*J77+K76*K77+L76*L77+M76*M77)/N76</f>
        <v>3.1938144329896909</v>
      </c>
      <c r="O77" s="154">
        <f>(C77*C76+D77*D76+E77*E76+F77*F76+G77*G76+H77*H76+J77*J76+K77*K76+L77*L76+M77*M76)/O76</f>
        <v>1.1081896551724137</v>
      </c>
      <c r="P77" s="161">
        <f>(I77*I76+N77*N76)/P76</f>
        <v>1.1081896551724137</v>
      </c>
    </row>
    <row r="78" spans="2:16" ht="19.5">
      <c r="B78" s="149" t="s">
        <v>212</v>
      </c>
      <c r="C78" s="13">
        <f t="shared" ref="C78:H78" si="28">C76*(13-C77)</f>
        <v>548.69999999999993</v>
      </c>
      <c r="D78" s="12">
        <f t="shared" si="28"/>
        <v>546</v>
      </c>
      <c r="E78" s="12">
        <f t="shared" si="28"/>
        <v>387.5</v>
      </c>
      <c r="F78" s="12">
        <f t="shared" si="28"/>
        <v>303</v>
      </c>
      <c r="G78" s="12">
        <f t="shared" si="28"/>
        <v>22.5</v>
      </c>
      <c r="H78" s="12">
        <f t="shared" si="28"/>
        <v>0</v>
      </c>
      <c r="I78" s="155">
        <f>SUM(C78:G78)</f>
        <v>1807.6999999999998</v>
      </c>
      <c r="J78" s="12">
        <f>J76*(13-J77)</f>
        <v>4.5000000000000018</v>
      </c>
      <c r="K78" s="12">
        <f>K76*(13-K77)</f>
        <v>182.9</v>
      </c>
      <c r="L78" s="12">
        <f>L76*(13-L77)</f>
        <v>336</v>
      </c>
      <c r="M78" s="12">
        <f>M76*(13-M77)</f>
        <v>427.8</v>
      </c>
      <c r="N78" s="155">
        <f>SUM(J78:M78)</f>
        <v>951.2</v>
      </c>
      <c r="O78" s="156">
        <f>O76*(13-O77)</f>
        <v>2758.9</v>
      </c>
      <c r="P78" s="162">
        <f>P76*(13-P77)</f>
        <v>2758.9</v>
      </c>
    </row>
    <row r="79" spans="2:16" ht="19.5">
      <c r="B79" s="149" t="s">
        <v>213</v>
      </c>
      <c r="C79" s="13">
        <f t="shared" ref="C79:H79" si="29">C76*(17-C77)</f>
        <v>672.69999999999993</v>
      </c>
      <c r="D79" s="12">
        <f t="shared" si="29"/>
        <v>658</v>
      </c>
      <c r="E79" s="12">
        <f t="shared" si="29"/>
        <v>511.5</v>
      </c>
      <c r="F79" s="12">
        <f t="shared" si="29"/>
        <v>423</v>
      </c>
      <c r="G79" s="12">
        <f t="shared" si="29"/>
        <v>82.5</v>
      </c>
      <c r="H79" s="12">
        <f t="shared" si="29"/>
        <v>0</v>
      </c>
      <c r="I79" s="155">
        <f>SUM(C79:G79)</f>
        <v>2347.6999999999998</v>
      </c>
      <c r="J79" s="12">
        <f>J76*(17-J77)</f>
        <v>24.5</v>
      </c>
      <c r="K79" s="12">
        <f>K76*(17-K77)</f>
        <v>306.90000000000003</v>
      </c>
      <c r="L79" s="12">
        <f>L76*(17-L77)</f>
        <v>456</v>
      </c>
      <c r="M79" s="12">
        <f>M76*(17-M77)</f>
        <v>551.80000000000007</v>
      </c>
      <c r="N79" s="155">
        <f>SUM(J79:M79)</f>
        <v>1339.2000000000003</v>
      </c>
      <c r="O79" s="156">
        <f>O76*(17-O77)</f>
        <v>3686.9</v>
      </c>
      <c r="P79" s="162">
        <f>P76*(17-P77)</f>
        <v>3686.9</v>
      </c>
    </row>
    <row r="80" spans="2:16" ht="19.5">
      <c r="B80" s="149" t="s">
        <v>214</v>
      </c>
      <c r="C80" s="17">
        <f t="shared" ref="C80:H80" si="30">C76*(18-C77)</f>
        <v>703.69999999999993</v>
      </c>
      <c r="D80" s="16">
        <f t="shared" si="30"/>
        <v>686</v>
      </c>
      <c r="E80" s="16">
        <f t="shared" si="30"/>
        <v>542.5</v>
      </c>
      <c r="F80" s="16">
        <f t="shared" si="30"/>
        <v>453</v>
      </c>
      <c r="G80" s="16">
        <f t="shared" si="30"/>
        <v>97.5</v>
      </c>
      <c r="H80" s="16">
        <f t="shared" si="30"/>
        <v>0</v>
      </c>
      <c r="I80" s="155">
        <f>SUM(C80:G80)</f>
        <v>2482.6999999999998</v>
      </c>
      <c r="J80" s="16">
        <f>J76*(18-J77)</f>
        <v>29.5</v>
      </c>
      <c r="K80" s="16">
        <f>K76*(18-K77)</f>
        <v>337.90000000000003</v>
      </c>
      <c r="L80" s="16">
        <f>L76*(18-L77)</f>
        <v>486</v>
      </c>
      <c r="M80" s="16">
        <f>M76*(18-M77)</f>
        <v>582.80000000000007</v>
      </c>
      <c r="N80" s="155">
        <f>SUM(J80:M80)</f>
        <v>1436.2000000000003</v>
      </c>
      <c r="O80" s="157">
        <f>O76*(18-O77)</f>
        <v>3918.9</v>
      </c>
      <c r="P80" s="163">
        <f>P76*(18-P77)</f>
        <v>3918.9</v>
      </c>
    </row>
    <row r="81" spans="2:16" ht="20.25" thickBot="1">
      <c r="B81" s="350" t="s">
        <v>215</v>
      </c>
      <c r="C81" s="21">
        <f t="shared" ref="C81:H81" si="31">C76*(19-C77)</f>
        <v>734.69999999999993</v>
      </c>
      <c r="D81" s="20">
        <f t="shared" si="31"/>
        <v>714</v>
      </c>
      <c r="E81" s="20">
        <f t="shared" si="31"/>
        <v>573.5</v>
      </c>
      <c r="F81" s="20">
        <f t="shared" si="31"/>
        <v>483.00000000000006</v>
      </c>
      <c r="G81" s="20">
        <f t="shared" si="31"/>
        <v>112.5</v>
      </c>
      <c r="H81" s="20">
        <f t="shared" si="31"/>
        <v>0</v>
      </c>
      <c r="I81" s="164">
        <f>SUM(C81:G81)</f>
        <v>2617.6999999999998</v>
      </c>
      <c r="J81" s="20">
        <f>J76*(19-J77)</f>
        <v>34.5</v>
      </c>
      <c r="K81" s="20">
        <f>K76*(19-K77)</f>
        <v>368.90000000000003</v>
      </c>
      <c r="L81" s="20">
        <f>L76*(19-L77)</f>
        <v>516</v>
      </c>
      <c r="M81" s="20">
        <f>M76*(19-M77)</f>
        <v>613.80000000000007</v>
      </c>
      <c r="N81" s="164">
        <f>SUM(J81:M81)</f>
        <v>1533.2000000000003</v>
      </c>
      <c r="O81" s="165">
        <f>O76*(19-O77)</f>
        <v>4150.8999999999996</v>
      </c>
      <c r="P81" s="166">
        <f>P76*(19-P77)</f>
        <v>4150.8999999999996</v>
      </c>
    </row>
    <row r="82" spans="2:16" ht="15.75" thickBot="1">
      <c r="B82" s="1"/>
      <c r="C82" s="1"/>
      <c r="D82" s="2"/>
      <c r="E82" s="2"/>
      <c r="F82" s="2"/>
      <c r="G82" s="1"/>
      <c r="H82" s="3"/>
      <c r="I82" s="2"/>
      <c r="J82" s="3"/>
      <c r="K82" s="2"/>
      <c r="L82" s="2"/>
      <c r="M82" s="1"/>
      <c r="N82" s="2"/>
      <c r="O82" s="1"/>
      <c r="P82" s="4"/>
    </row>
    <row r="83" spans="2:16" ht="24" thickBot="1">
      <c r="B83" s="473" t="s">
        <v>294</v>
      </c>
      <c r="C83" s="474"/>
      <c r="D83" s="474"/>
      <c r="E83" s="474"/>
      <c r="F83" s="474"/>
      <c r="G83" s="474"/>
      <c r="H83" s="474"/>
      <c r="I83" s="474"/>
      <c r="J83" s="474"/>
      <c r="K83" s="474"/>
      <c r="L83" s="470" t="s">
        <v>225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c r="B86" s="148" t="s">
        <v>211</v>
      </c>
      <c r="C86" s="146">
        <v>31</v>
      </c>
      <c r="D86" s="8">
        <v>28</v>
      </c>
      <c r="E86" s="8">
        <v>31</v>
      </c>
      <c r="F86" s="8">
        <v>30</v>
      </c>
      <c r="G86" s="8">
        <v>15</v>
      </c>
      <c r="H86" s="8">
        <v>5</v>
      </c>
      <c r="I86" s="168">
        <f>SUM(C86:G86)</f>
        <v>135</v>
      </c>
      <c r="J86" s="8">
        <v>20</v>
      </c>
      <c r="K86" s="8">
        <v>31</v>
      </c>
      <c r="L86" s="8">
        <v>30</v>
      </c>
      <c r="M86" s="8">
        <v>31</v>
      </c>
      <c r="N86" s="168">
        <f>SUM(J86:M86)</f>
        <v>112</v>
      </c>
      <c r="O86" s="167">
        <f>SUM(C86:H86,J86:M86)</f>
        <v>252</v>
      </c>
      <c r="P86" s="169">
        <f>I86+N86</f>
        <v>247</v>
      </c>
    </row>
    <row r="87" spans="2:16" ht="19.5">
      <c r="B87" s="149" t="s">
        <v>485</v>
      </c>
      <c r="C87" s="147">
        <v>1.8</v>
      </c>
      <c r="D87" s="10">
        <v>3.2</v>
      </c>
      <c r="E87" s="10">
        <v>2.9</v>
      </c>
      <c r="F87" s="10">
        <v>7.1</v>
      </c>
      <c r="G87" s="10">
        <v>11.5</v>
      </c>
      <c r="H87" s="10">
        <v>12.1</v>
      </c>
      <c r="I87" s="153">
        <f>(C86*C87+D86*D87+E86*E87+F86*F87+G86*G87)/I86</f>
        <v>4.5985185185185182</v>
      </c>
      <c r="J87" s="10">
        <v>8.8000000000000007</v>
      </c>
      <c r="K87" s="95">
        <v>8.1</v>
      </c>
      <c r="L87" s="95">
        <v>4.3</v>
      </c>
      <c r="M87" s="95">
        <v>0.9</v>
      </c>
      <c r="N87" s="153">
        <f>(J86*J87+K86*K87+L86*L87+M86*M87)/N86</f>
        <v>5.2142857142857144</v>
      </c>
      <c r="O87" s="154">
        <f>(C87*C86+D87*D86+E87*E86+F87*F86+G87*G86+H87*H86+J87*J86+K87*K86+L87*L86+M87*M86)/O86</f>
        <v>5.0210317460317455</v>
      </c>
      <c r="P87" s="161">
        <f>(I87*I86+N87*N86)/P86</f>
        <v>4.8777327935222674</v>
      </c>
    </row>
    <row r="88" spans="2:16" ht="19.5">
      <c r="B88" s="149" t="s">
        <v>212</v>
      </c>
      <c r="C88" s="13">
        <f t="shared" ref="C88:H88" si="32">C86*(13-C87)</f>
        <v>347.2</v>
      </c>
      <c r="D88" s="12">
        <f t="shared" si="32"/>
        <v>274.40000000000003</v>
      </c>
      <c r="E88" s="12">
        <f t="shared" si="32"/>
        <v>313.09999999999997</v>
      </c>
      <c r="F88" s="12">
        <f t="shared" si="32"/>
        <v>177</v>
      </c>
      <c r="G88" s="12">
        <f t="shared" si="32"/>
        <v>22.5</v>
      </c>
      <c r="H88" s="12">
        <f t="shared" si="32"/>
        <v>4.5000000000000018</v>
      </c>
      <c r="I88" s="155">
        <f>SUM(C88:G88)</f>
        <v>1134.2</v>
      </c>
      <c r="J88" s="12">
        <f>J86*(13-J87)</f>
        <v>83.999999999999986</v>
      </c>
      <c r="K88" s="12">
        <f>K86*(13-K87)</f>
        <v>151.9</v>
      </c>
      <c r="L88" s="12">
        <f>L86*(13-L87)</f>
        <v>261</v>
      </c>
      <c r="M88" s="12">
        <f>M86*(13-M87)</f>
        <v>375.09999999999997</v>
      </c>
      <c r="N88" s="155">
        <f>SUM(J88:M88)</f>
        <v>872</v>
      </c>
      <c r="O88" s="156">
        <f>O86*(13-O87)</f>
        <v>2010.7</v>
      </c>
      <c r="P88" s="162">
        <f>P86*(13-P87)</f>
        <v>2006.2000000000003</v>
      </c>
    </row>
    <row r="89" spans="2:16" ht="19.5">
      <c r="B89" s="149" t="s">
        <v>213</v>
      </c>
      <c r="C89" s="13">
        <f t="shared" ref="C89:H89" si="33">C86*(17-C87)</f>
        <v>471.2</v>
      </c>
      <c r="D89" s="12">
        <f t="shared" si="33"/>
        <v>386.40000000000003</v>
      </c>
      <c r="E89" s="12">
        <f t="shared" si="33"/>
        <v>437.09999999999997</v>
      </c>
      <c r="F89" s="12">
        <f t="shared" si="33"/>
        <v>297</v>
      </c>
      <c r="G89" s="12">
        <f t="shared" si="33"/>
        <v>82.5</v>
      </c>
      <c r="H89" s="12">
        <f t="shared" si="33"/>
        <v>24.5</v>
      </c>
      <c r="I89" s="155">
        <f>SUM(C89:G89)</f>
        <v>1674.2</v>
      </c>
      <c r="J89" s="12">
        <f>J86*(17-J87)</f>
        <v>164</v>
      </c>
      <c r="K89" s="12">
        <f>K86*(17-K87)</f>
        <v>275.90000000000003</v>
      </c>
      <c r="L89" s="12">
        <f>L86*(17-L87)</f>
        <v>381</v>
      </c>
      <c r="M89" s="12">
        <f>M86*(17-M87)</f>
        <v>499.1</v>
      </c>
      <c r="N89" s="155">
        <f>SUM(J89:M89)</f>
        <v>1320</v>
      </c>
      <c r="O89" s="156">
        <f>O86*(17-O87)</f>
        <v>3018.7000000000003</v>
      </c>
      <c r="P89" s="162">
        <f>P86*(17-P87)</f>
        <v>2994.2000000000003</v>
      </c>
    </row>
    <row r="90" spans="2:16" ht="19.5">
      <c r="B90" s="149" t="s">
        <v>214</v>
      </c>
      <c r="C90" s="17">
        <f t="shared" ref="C90:H90" si="34">C86*(18-C87)</f>
        <v>502.2</v>
      </c>
      <c r="D90" s="16">
        <f t="shared" si="34"/>
        <v>414.40000000000003</v>
      </c>
      <c r="E90" s="16">
        <f t="shared" si="34"/>
        <v>468.09999999999997</v>
      </c>
      <c r="F90" s="16">
        <f t="shared" si="34"/>
        <v>327</v>
      </c>
      <c r="G90" s="16">
        <f t="shared" si="34"/>
        <v>97.5</v>
      </c>
      <c r="H90" s="16">
        <f t="shared" si="34"/>
        <v>29.5</v>
      </c>
      <c r="I90" s="155">
        <f>SUM(C90:G90)</f>
        <v>1809.2</v>
      </c>
      <c r="J90" s="16">
        <f>J86*(18-J87)</f>
        <v>184</v>
      </c>
      <c r="K90" s="16">
        <f>K86*(18-K87)</f>
        <v>306.90000000000003</v>
      </c>
      <c r="L90" s="16">
        <f>L86*(18-L87)</f>
        <v>411</v>
      </c>
      <c r="M90" s="16">
        <f>M86*(18-M87)</f>
        <v>530.1</v>
      </c>
      <c r="N90" s="155">
        <f>SUM(J90:M90)</f>
        <v>1432</v>
      </c>
      <c r="O90" s="157">
        <f>O86*(18-O87)</f>
        <v>3270.7000000000003</v>
      </c>
      <c r="P90" s="163">
        <f>P86*(18-P87)</f>
        <v>3241.2000000000003</v>
      </c>
    </row>
    <row r="91" spans="2:16" ht="20.25" thickBot="1">
      <c r="B91" s="350" t="s">
        <v>215</v>
      </c>
      <c r="C91" s="21">
        <f t="shared" ref="C91:H91" si="35">C86*(19-C87)</f>
        <v>533.19999999999993</v>
      </c>
      <c r="D91" s="20">
        <f t="shared" si="35"/>
        <v>442.40000000000003</v>
      </c>
      <c r="E91" s="20">
        <f t="shared" si="35"/>
        <v>499.1</v>
      </c>
      <c r="F91" s="20">
        <f t="shared" si="35"/>
        <v>357</v>
      </c>
      <c r="G91" s="20">
        <f t="shared" si="35"/>
        <v>112.5</v>
      </c>
      <c r="H91" s="20">
        <f t="shared" si="35"/>
        <v>34.5</v>
      </c>
      <c r="I91" s="164">
        <f>SUM(C91:G91)</f>
        <v>1944.1999999999998</v>
      </c>
      <c r="J91" s="20">
        <f>J86*(19-J87)</f>
        <v>204</v>
      </c>
      <c r="K91" s="20">
        <f>K86*(19-K87)</f>
        <v>337.90000000000003</v>
      </c>
      <c r="L91" s="20">
        <f>L86*(19-L87)</f>
        <v>441</v>
      </c>
      <c r="M91" s="20">
        <f>M86*(19-M87)</f>
        <v>561.1</v>
      </c>
      <c r="N91" s="164">
        <f>SUM(J91:M91)</f>
        <v>1544</v>
      </c>
      <c r="O91" s="165">
        <f>O86*(19-O87)</f>
        <v>3522.7000000000003</v>
      </c>
      <c r="P91" s="166">
        <f>P86*(19-P87)</f>
        <v>3488.2000000000003</v>
      </c>
    </row>
    <row r="92" spans="2:16" ht="15.75" thickBot="1">
      <c r="B92" s="1"/>
      <c r="C92" s="1"/>
      <c r="D92" s="2"/>
      <c r="E92" s="2"/>
      <c r="F92" s="2"/>
      <c r="G92" s="1"/>
      <c r="H92" s="3"/>
      <c r="I92" s="2"/>
      <c r="J92" s="3"/>
      <c r="K92" s="2"/>
      <c r="L92" s="2"/>
      <c r="M92" s="1"/>
      <c r="N92" s="2"/>
      <c r="O92" s="1"/>
      <c r="P92" s="4"/>
    </row>
    <row r="93" spans="2:16" ht="24" thickBot="1">
      <c r="B93" s="473" t="s">
        <v>294</v>
      </c>
      <c r="C93" s="474"/>
      <c r="D93" s="474"/>
      <c r="E93" s="474"/>
      <c r="F93" s="474"/>
      <c r="G93" s="474"/>
      <c r="H93" s="474"/>
      <c r="I93" s="474"/>
      <c r="J93" s="474"/>
      <c r="K93" s="474"/>
      <c r="L93" s="470" t="s">
        <v>226</v>
      </c>
      <c r="M93" s="471"/>
      <c r="N93" s="471"/>
      <c r="O93" s="471"/>
      <c r="P93" s="472"/>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16.5" thickBot="1">
      <c r="B95" s="466"/>
      <c r="C95" s="462"/>
      <c r="D95" s="462"/>
      <c r="E95" s="462"/>
      <c r="F95" s="462"/>
      <c r="G95" s="462"/>
      <c r="H95" s="462"/>
      <c r="I95" s="462"/>
      <c r="J95" s="462"/>
      <c r="K95" s="462"/>
      <c r="L95" s="462"/>
      <c r="M95" s="462"/>
      <c r="N95" s="462"/>
      <c r="O95" s="145" t="s">
        <v>209</v>
      </c>
      <c r="P95" s="30" t="s">
        <v>210</v>
      </c>
    </row>
    <row r="96" spans="2:16">
      <c r="B96" s="148" t="s">
        <v>211</v>
      </c>
      <c r="C96" s="146">
        <v>31</v>
      </c>
      <c r="D96" s="8">
        <v>28</v>
      </c>
      <c r="E96" s="8">
        <v>31</v>
      </c>
      <c r="F96" s="8">
        <v>25</v>
      </c>
      <c r="G96" s="8">
        <v>16</v>
      </c>
      <c r="H96" s="8">
        <v>5</v>
      </c>
      <c r="I96" s="168">
        <f>SUM(C96:G96)</f>
        <v>131</v>
      </c>
      <c r="J96" s="8">
        <v>10</v>
      </c>
      <c r="K96" s="8">
        <v>31</v>
      </c>
      <c r="L96" s="8">
        <v>30</v>
      </c>
      <c r="M96" s="8">
        <v>31</v>
      </c>
      <c r="N96" s="168">
        <f>SUM(J96:M96)</f>
        <v>102</v>
      </c>
      <c r="O96" s="167">
        <f>SUM(C96:H96,J96:M96)</f>
        <v>238</v>
      </c>
      <c r="P96" s="169">
        <f>I96+N96</f>
        <v>233</v>
      </c>
    </row>
    <row r="97" spans="2:16" ht="19.5">
      <c r="B97" s="149" t="s">
        <v>485</v>
      </c>
      <c r="C97" s="147">
        <v>-4</v>
      </c>
      <c r="D97" s="10">
        <v>-0.9</v>
      </c>
      <c r="E97" s="10">
        <v>3.1</v>
      </c>
      <c r="F97" s="10">
        <v>11</v>
      </c>
      <c r="G97" s="10">
        <v>11</v>
      </c>
      <c r="H97" s="10">
        <v>10.4</v>
      </c>
      <c r="I97" s="153">
        <f>(C96*C97+D96*D97+E96*E97+F96*F97+G96*G97)/I96</f>
        <v>3.0374045801526721</v>
      </c>
      <c r="J97" s="10">
        <v>12.1</v>
      </c>
      <c r="K97" s="95">
        <v>6.5</v>
      </c>
      <c r="L97" s="95">
        <v>6.2</v>
      </c>
      <c r="M97" s="95">
        <v>-1.4</v>
      </c>
      <c r="N97" s="153">
        <f>(J96*J97+K96*K97+L96*L97+M96*M97)/N96</f>
        <v>4.5598039215686272</v>
      </c>
      <c r="O97" s="154">
        <f>(C97*C96+D97*D96+E97*E96+F97*F96+G97*G96+H97*H96+J97*J96+K97*K96+L97*L96+M97*M96)/O96</f>
        <v>3.844537815126051</v>
      </c>
      <c r="P97" s="161">
        <f>(I97*I96+N97*N96)/P96</f>
        <v>3.703862660944206</v>
      </c>
    </row>
    <row r="98" spans="2:16" ht="19.5">
      <c r="B98" s="149" t="s">
        <v>212</v>
      </c>
      <c r="C98" s="13">
        <f t="shared" ref="C98:H98" si="36">C96*(13-C97)</f>
        <v>527</v>
      </c>
      <c r="D98" s="12">
        <f t="shared" si="36"/>
        <v>389.2</v>
      </c>
      <c r="E98" s="12">
        <f t="shared" si="36"/>
        <v>306.90000000000003</v>
      </c>
      <c r="F98" s="12">
        <f t="shared" si="36"/>
        <v>50</v>
      </c>
      <c r="G98" s="12">
        <f t="shared" si="36"/>
        <v>32</v>
      </c>
      <c r="H98" s="12">
        <f t="shared" si="36"/>
        <v>12.999999999999998</v>
      </c>
      <c r="I98" s="155">
        <f>SUM(C98:G98)</f>
        <v>1305.1000000000001</v>
      </c>
      <c r="J98" s="12">
        <f>J96*(13-J97)</f>
        <v>9.0000000000000036</v>
      </c>
      <c r="K98" s="12">
        <f>K96*(13-K97)</f>
        <v>201.5</v>
      </c>
      <c r="L98" s="12">
        <f>L96*(13-L97)</f>
        <v>204</v>
      </c>
      <c r="M98" s="12">
        <f>M96*(13-M97)</f>
        <v>446.40000000000003</v>
      </c>
      <c r="N98" s="155">
        <f>SUM(J98:M98)</f>
        <v>860.90000000000009</v>
      </c>
      <c r="O98" s="156">
        <f>O96*(13-O97)</f>
        <v>2179</v>
      </c>
      <c r="P98" s="162">
        <f>P96*(13-P97)</f>
        <v>2166</v>
      </c>
    </row>
    <row r="99" spans="2:16" ht="19.5">
      <c r="B99" s="149" t="s">
        <v>213</v>
      </c>
      <c r="C99" s="13">
        <f t="shared" ref="C99:H99" si="37">C96*(17-C97)</f>
        <v>651</v>
      </c>
      <c r="D99" s="12">
        <f t="shared" si="37"/>
        <v>501.19999999999993</v>
      </c>
      <c r="E99" s="12">
        <f t="shared" si="37"/>
        <v>430.90000000000003</v>
      </c>
      <c r="F99" s="12">
        <f t="shared" si="37"/>
        <v>150</v>
      </c>
      <c r="G99" s="12">
        <f t="shared" si="37"/>
        <v>96</v>
      </c>
      <c r="H99" s="12">
        <f t="shared" si="37"/>
        <v>33</v>
      </c>
      <c r="I99" s="155">
        <f>SUM(C99:G99)</f>
        <v>1829.1</v>
      </c>
      <c r="J99" s="12">
        <f>J96*(17-J97)</f>
        <v>49</v>
      </c>
      <c r="K99" s="12">
        <f>K96*(17-K97)</f>
        <v>325.5</v>
      </c>
      <c r="L99" s="12">
        <f>L96*(17-L97)</f>
        <v>324</v>
      </c>
      <c r="M99" s="12">
        <f>M96*(17-M97)</f>
        <v>570.4</v>
      </c>
      <c r="N99" s="155">
        <f>SUM(J99:M99)</f>
        <v>1268.9000000000001</v>
      </c>
      <c r="O99" s="156">
        <f>O96*(17-O97)</f>
        <v>3131</v>
      </c>
      <c r="P99" s="162">
        <f>P96*(17-P97)</f>
        <v>3098</v>
      </c>
    </row>
    <row r="100" spans="2:16" ht="19.5">
      <c r="B100" s="149" t="s">
        <v>214</v>
      </c>
      <c r="C100" s="17">
        <f t="shared" ref="C100:H100" si="38">C96*(18-C97)</f>
        <v>682</v>
      </c>
      <c r="D100" s="16">
        <f t="shared" si="38"/>
        <v>529.19999999999993</v>
      </c>
      <c r="E100" s="16">
        <f t="shared" si="38"/>
        <v>461.90000000000003</v>
      </c>
      <c r="F100" s="16">
        <f t="shared" si="38"/>
        <v>175</v>
      </c>
      <c r="G100" s="16">
        <f t="shared" si="38"/>
        <v>112</v>
      </c>
      <c r="H100" s="16">
        <f t="shared" si="38"/>
        <v>38</v>
      </c>
      <c r="I100" s="155">
        <f>SUM(C100:G100)</f>
        <v>1960.1</v>
      </c>
      <c r="J100" s="16">
        <f>J96*(18-J97)</f>
        <v>59</v>
      </c>
      <c r="K100" s="16">
        <f>K96*(18-K97)</f>
        <v>356.5</v>
      </c>
      <c r="L100" s="16">
        <f>L96*(18-L97)</f>
        <v>354</v>
      </c>
      <c r="M100" s="16">
        <f>M96*(18-M97)</f>
        <v>601.4</v>
      </c>
      <c r="N100" s="155">
        <f>SUM(J100:M100)</f>
        <v>1370.9</v>
      </c>
      <c r="O100" s="157">
        <f>O96*(18-O97)</f>
        <v>3369</v>
      </c>
      <c r="P100" s="163">
        <f>P96*(18-P97)</f>
        <v>3331</v>
      </c>
    </row>
    <row r="101" spans="2:16" ht="20.25" thickBot="1">
      <c r="B101" s="350" t="s">
        <v>215</v>
      </c>
      <c r="C101" s="21">
        <f t="shared" ref="C101:H101" si="39">C96*(19-C97)</f>
        <v>713</v>
      </c>
      <c r="D101" s="20">
        <f t="shared" si="39"/>
        <v>557.19999999999993</v>
      </c>
      <c r="E101" s="20">
        <f t="shared" si="39"/>
        <v>492.90000000000003</v>
      </c>
      <c r="F101" s="20">
        <f t="shared" si="39"/>
        <v>200</v>
      </c>
      <c r="G101" s="20">
        <f t="shared" si="39"/>
        <v>128</v>
      </c>
      <c r="H101" s="20">
        <f t="shared" si="39"/>
        <v>43</v>
      </c>
      <c r="I101" s="164">
        <f>SUM(C101:G101)</f>
        <v>2091.1</v>
      </c>
      <c r="J101" s="20">
        <f>J96*(19-J97)</f>
        <v>69</v>
      </c>
      <c r="K101" s="20">
        <f>K96*(19-K97)</f>
        <v>387.5</v>
      </c>
      <c r="L101" s="20">
        <f>L96*(19-L97)</f>
        <v>384</v>
      </c>
      <c r="M101" s="20">
        <f>M96*(19-M97)</f>
        <v>632.4</v>
      </c>
      <c r="N101" s="164">
        <f>SUM(J101:M101)</f>
        <v>1472.9</v>
      </c>
      <c r="O101" s="165">
        <f>O96*(19-O97)</f>
        <v>3607</v>
      </c>
      <c r="P101" s="166">
        <f>P96*(19-P97)</f>
        <v>3564</v>
      </c>
    </row>
    <row r="102" spans="2:16" ht="15.75" thickBot="1">
      <c r="B102" s="1"/>
      <c r="C102" s="1"/>
      <c r="D102" s="2"/>
      <c r="E102" s="2"/>
      <c r="F102" s="2"/>
      <c r="G102" s="1"/>
      <c r="H102" s="3"/>
      <c r="I102" s="2"/>
      <c r="J102" s="3"/>
      <c r="K102" s="2"/>
      <c r="L102" s="2"/>
      <c r="M102" s="1"/>
      <c r="N102" s="2"/>
      <c r="O102" s="1"/>
      <c r="P102" s="4"/>
    </row>
    <row r="103" spans="2:16" ht="24" thickBot="1">
      <c r="B103" s="473" t="s">
        <v>294</v>
      </c>
      <c r="C103" s="474"/>
      <c r="D103" s="474"/>
      <c r="E103" s="474"/>
      <c r="F103" s="474"/>
      <c r="G103" s="474"/>
      <c r="H103" s="474"/>
      <c r="I103" s="474"/>
      <c r="J103" s="474"/>
      <c r="K103" s="474"/>
      <c r="L103" s="470" t="s">
        <v>227</v>
      </c>
      <c r="M103" s="471"/>
      <c r="N103" s="471"/>
      <c r="O103" s="471"/>
      <c r="P103" s="472"/>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16.5" thickBot="1">
      <c r="B105" s="466"/>
      <c r="C105" s="462"/>
      <c r="D105" s="462"/>
      <c r="E105" s="462"/>
      <c r="F105" s="462"/>
      <c r="G105" s="462"/>
      <c r="H105" s="462"/>
      <c r="I105" s="462"/>
      <c r="J105" s="462"/>
      <c r="K105" s="462"/>
      <c r="L105" s="462"/>
      <c r="M105" s="462"/>
      <c r="N105" s="462"/>
      <c r="O105" s="145" t="s">
        <v>209</v>
      </c>
      <c r="P105" s="30" t="s">
        <v>210</v>
      </c>
    </row>
    <row r="106" spans="2:16">
      <c r="B106" s="148" t="s">
        <v>211</v>
      </c>
      <c r="C106" s="146">
        <v>31</v>
      </c>
      <c r="D106" s="8">
        <v>28</v>
      </c>
      <c r="E106" s="8">
        <v>31</v>
      </c>
      <c r="F106" s="8">
        <v>25</v>
      </c>
      <c r="G106" s="8">
        <v>26</v>
      </c>
      <c r="H106" s="8">
        <v>10</v>
      </c>
      <c r="I106" s="168">
        <f>SUM(C106:G106)</f>
        <v>141</v>
      </c>
      <c r="J106" s="8">
        <v>25</v>
      </c>
      <c r="K106" s="8">
        <v>31</v>
      </c>
      <c r="L106" s="8">
        <v>30</v>
      </c>
      <c r="M106" s="8">
        <v>31</v>
      </c>
      <c r="N106" s="168">
        <f>SUM(J106:M106)</f>
        <v>117</v>
      </c>
      <c r="O106" s="167">
        <f>SUM(C106:H106,J106:M106)</f>
        <v>268</v>
      </c>
      <c r="P106" s="169">
        <f>I106+N106</f>
        <v>258</v>
      </c>
    </row>
    <row r="107" spans="2:16" ht="19.5">
      <c r="B107" s="149" t="s">
        <v>485</v>
      </c>
      <c r="C107" s="147">
        <v>-5.5</v>
      </c>
      <c r="D107" s="10">
        <v>-1.4</v>
      </c>
      <c r="E107" s="10">
        <v>2.7</v>
      </c>
      <c r="F107" s="10">
        <v>6.2</v>
      </c>
      <c r="G107" s="10">
        <v>10.1</v>
      </c>
      <c r="H107" s="10">
        <v>12.4</v>
      </c>
      <c r="I107" s="153">
        <f>(C106*C107+D106*D107+E106*E107+F106*F107+G106*G107)/I106</f>
        <v>2.0680851063829784</v>
      </c>
      <c r="J107" s="10">
        <v>10.4</v>
      </c>
      <c r="K107" s="95">
        <v>6.2</v>
      </c>
      <c r="L107" s="95">
        <v>4.5</v>
      </c>
      <c r="M107" s="95">
        <v>-5.0999999999999996</v>
      </c>
      <c r="N107" s="153">
        <f>(J106*J107+K106*K107+L106*L107+M106*M107)/N106</f>
        <v>3.6675213675213678</v>
      </c>
      <c r="O107" s="154">
        <f>(C107*C106+D107*D106+E107*E106+F107*F106+G107*G106+H107*H106+J107*J106+K107*K106+L107*L106+M107*M106)/O106</f>
        <v>3.151865671641791</v>
      </c>
      <c r="P107" s="161">
        <f>(I107*I106+N107*N106)/P106</f>
        <v>2.7934108527131785</v>
      </c>
    </row>
    <row r="108" spans="2:16" ht="19.5">
      <c r="B108" s="149" t="s">
        <v>212</v>
      </c>
      <c r="C108" s="13">
        <f t="shared" ref="C108:H108" si="40">C106*(13-C107)</f>
        <v>573.5</v>
      </c>
      <c r="D108" s="12">
        <f t="shared" si="40"/>
        <v>403.2</v>
      </c>
      <c r="E108" s="12">
        <f t="shared" si="40"/>
        <v>319.3</v>
      </c>
      <c r="F108" s="12">
        <f t="shared" si="40"/>
        <v>170</v>
      </c>
      <c r="G108" s="12">
        <f t="shared" si="40"/>
        <v>75.400000000000006</v>
      </c>
      <c r="H108" s="12">
        <f t="shared" si="40"/>
        <v>5.9999999999999964</v>
      </c>
      <c r="I108" s="155">
        <f>SUM(C108:G108)</f>
        <v>1541.4</v>
      </c>
      <c r="J108" s="12">
        <f>J106*(13-J107)</f>
        <v>64.999999999999986</v>
      </c>
      <c r="K108" s="12">
        <f>K106*(13-K107)</f>
        <v>210.79999999999998</v>
      </c>
      <c r="L108" s="12">
        <f>L106*(13-L107)</f>
        <v>255</v>
      </c>
      <c r="M108" s="12">
        <f>M106*(13-M107)</f>
        <v>561.1</v>
      </c>
      <c r="N108" s="155">
        <f>SUM(J108:M108)</f>
        <v>1091.9000000000001</v>
      </c>
      <c r="O108" s="156">
        <f>O106*(13-O107)</f>
        <v>2639.3</v>
      </c>
      <c r="P108" s="162">
        <f>P106*(13-P107)</f>
        <v>2633.3</v>
      </c>
    </row>
    <row r="109" spans="2:16" ht="19.5">
      <c r="B109" s="149" t="s">
        <v>213</v>
      </c>
      <c r="C109" s="13">
        <f t="shared" ref="C109:H109" si="41">C106*(17-C107)</f>
        <v>697.5</v>
      </c>
      <c r="D109" s="12">
        <f t="shared" si="41"/>
        <v>515.19999999999993</v>
      </c>
      <c r="E109" s="12">
        <f t="shared" si="41"/>
        <v>443.3</v>
      </c>
      <c r="F109" s="12">
        <f t="shared" si="41"/>
        <v>270</v>
      </c>
      <c r="G109" s="12">
        <f t="shared" si="41"/>
        <v>179.4</v>
      </c>
      <c r="H109" s="12">
        <f t="shared" si="41"/>
        <v>46</v>
      </c>
      <c r="I109" s="155">
        <f>SUM(C109:G109)</f>
        <v>2105.3999999999996</v>
      </c>
      <c r="J109" s="12">
        <f>J106*(17-J107)</f>
        <v>165</v>
      </c>
      <c r="K109" s="12">
        <f>K106*(17-K107)</f>
        <v>334.8</v>
      </c>
      <c r="L109" s="12">
        <f>L106*(17-L107)</f>
        <v>375</v>
      </c>
      <c r="M109" s="12">
        <f>M106*(17-M107)</f>
        <v>685.1</v>
      </c>
      <c r="N109" s="155">
        <f>SUM(J109:M109)</f>
        <v>1559.9</v>
      </c>
      <c r="O109" s="156">
        <f>O106*(17-O107)</f>
        <v>3711.3</v>
      </c>
      <c r="P109" s="162">
        <f>P106*(17-P107)</f>
        <v>3665.3</v>
      </c>
    </row>
    <row r="110" spans="2:16" ht="19.5">
      <c r="B110" s="149" t="s">
        <v>214</v>
      </c>
      <c r="C110" s="17">
        <f t="shared" ref="C110:H110" si="42">C106*(18-C107)</f>
        <v>728.5</v>
      </c>
      <c r="D110" s="16">
        <f t="shared" si="42"/>
        <v>543.19999999999993</v>
      </c>
      <c r="E110" s="16">
        <f t="shared" si="42"/>
        <v>474.3</v>
      </c>
      <c r="F110" s="16">
        <f t="shared" si="42"/>
        <v>295</v>
      </c>
      <c r="G110" s="16">
        <f t="shared" si="42"/>
        <v>205.4</v>
      </c>
      <c r="H110" s="16">
        <f t="shared" si="42"/>
        <v>56</v>
      </c>
      <c r="I110" s="155">
        <f>SUM(C110:G110)</f>
        <v>2246.3999999999996</v>
      </c>
      <c r="J110" s="16">
        <f>J106*(18-J107)</f>
        <v>190</v>
      </c>
      <c r="K110" s="16">
        <f>K106*(18-K107)</f>
        <v>365.8</v>
      </c>
      <c r="L110" s="16">
        <f>L106*(18-L107)</f>
        <v>405</v>
      </c>
      <c r="M110" s="16">
        <f>M106*(18-M107)</f>
        <v>716.1</v>
      </c>
      <c r="N110" s="155">
        <f>SUM(J110:M110)</f>
        <v>1676.9</v>
      </c>
      <c r="O110" s="157">
        <f>O106*(18-O107)</f>
        <v>3979.3</v>
      </c>
      <c r="P110" s="163">
        <f>P106*(18-P107)</f>
        <v>3923.3</v>
      </c>
    </row>
    <row r="111" spans="2:16" ht="20.25" thickBot="1">
      <c r="B111" s="350" t="s">
        <v>215</v>
      </c>
      <c r="C111" s="21">
        <f t="shared" ref="C111:H111" si="43">C106*(19-C107)</f>
        <v>759.5</v>
      </c>
      <c r="D111" s="20">
        <f t="shared" si="43"/>
        <v>571.19999999999993</v>
      </c>
      <c r="E111" s="20">
        <f t="shared" si="43"/>
        <v>505.3</v>
      </c>
      <c r="F111" s="20">
        <f t="shared" si="43"/>
        <v>320</v>
      </c>
      <c r="G111" s="20">
        <f t="shared" si="43"/>
        <v>231.4</v>
      </c>
      <c r="H111" s="20">
        <f t="shared" si="43"/>
        <v>66</v>
      </c>
      <c r="I111" s="164">
        <f>SUM(C111:G111)</f>
        <v>2387.4</v>
      </c>
      <c r="J111" s="20">
        <f>J106*(19-J107)</f>
        <v>215</v>
      </c>
      <c r="K111" s="20">
        <f>K106*(19-K107)</f>
        <v>396.8</v>
      </c>
      <c r="L111" s="20">
        <f>L106*(19-L107)</f>
        <v>435</v>
      </c>
      <c r="M111" s="20">
        <f>M106*(19-M107)</f>
        <v>747.1</v>
      </c>
      <c r="N111" s="164">
        <f>SUM(J111:M111)</f>
        <v>1793.9</v>
      </c>
      <c r="O111" s="165">
        <f>O106*(19-O107)</f>
        <v>4247.3</v>
      </c>
      <c r="P111" s="166">
        <f>P106*(19-P107)</f>
        <v>4181.2999999999993</v>
      </c>
    </row>
    <row r="112" spans="2:16" ht="15.75" thickBot="1">
      <c r="B112" s="1"/>
      <c r="C112" s="1"/>
      <c r="D112" s="2"/>
      <c r="E112" s="2"/>
      <c r="F112" s="2"/>
      <c r="G112" s="1"/>
      <c r="H112" s="3"/>
      <c r="I112" s="2"/>
      <c r="J112" s="3"/>
      <c r="K112" s="2"/>
      <c r="L112" s="2"/>
      <c r="M112" s="1"/>
      <c r="N112" s="2"/>
      <c r="O112" s="1"/>
      <c r="P112" s="4"/>
    </row>
    <row r="113" spans="2:16" ht="24" thickBot="1">
      <c r="B113" s="473" t="s">
        <v>294</v>
      </c>
      <c r="C113" s="474"/>
      <c r="D113" s="474"/>
      <c r="E113" s="474"/>
      <c r="F113" s="474"/>
      <c r="G113" s="474"/>
      <c r="H113" s="474"/>
      <c r="I113" s="474"/>
      <c r="J113" s="474"/>
      <c r="K113" s="474"/>
      <c r="L113" s="470" t="s">
        <v>228</v>
      </c>
      <c r="M113" s="471"/>
      <c r="N113" s="471"/>
      <c r="O113" s="471"/>
      <c r="P113" s="472"/>
    </row>
    <row r="114" spans="2:16" ht="15.75">
      <c r="B114" s="465" t="s">
        <v>195</v>
      </c>
      <c r="C114" s="461" t="s">
        <v>196</v>
      </c>
      <c r="D114" s="461" t="s">
        <v>197</v>
      </c>
      <c r="E114" s="461" t="s">
        <v>198</v>
      </c>
      <c r="F114" s="461" t="s">
        <v>199</v>
      </c>
      <c r="G114" s="461" t="s">
        <v>200</v>
      </c>
      <c r="H114" s="461" t="s">
        <v>201</v>
      </c>
      <c r="I114" s="467" t="s">
        <v>202</v>
      </c>
      <c r="J114" s="461" t="s">
        <v>203</v>
      </c>
      <c r="K114" s="461" t="s">
        <v>204</v>
      </c>
      <c r="L114" s="461" t="s">
        <v>205</v>
      </c>
      <c r="M114" s="461" t="s">
        <v>206</v>
      </c>
      <c r="N114" s="467" t="s">
        <v>207</v>
      </c>
      <c r="O114" s="456" t="s">
        <v>208</v>
      </c>
      <c r="P114" s="457"/>
    </row>
    <row r="115" spans="2:16" ht="16.5" thickBot="1">
      <c r="B115" s="466"/>
      <c r="C115" s="462"/>
      <c r="D115" s="462"/>
      <c r="E115" s="462"/>
      <c r="F115" s="462"/>
      <c r="G115" s="462"/>
      <c r="H115" s="462"/>
      <c r="I115" s="462"/>
      <c r="J115" s="462"/>
      <c r="K115" s="462"/>
      <c r="L115" s="462"/>
      <c r="M115" s="462"/>
      <c r="N115" s="462"/>
      <c r="O115" s="145" t="s">
        <v>209</v>
      </c>
      <c r="P115" s="30" t="s">
        <v>210</v>
      </c>
    </row>
    <row r="116" spans="2:16">
      <c r="B116" s="148" t="s">
        <v>211</v>
      </c>
      <c r="C116" s="146">
        <v>31</v>
      </c>
      <c r="D116" s="8">
        <v>28</v>
      </c>
      <c r="E116" s="8">
        <v>31</v>
      </c>
      <c r="F116" s="8">
        <v>25</v>
      </c>
      <c r="G116" s="8">
        <v>15</v>
      </c>
      <c r="H116" s="8">
        <v>0</v>
      </c>
      <c r="I116" s="168">
        <f>SUM(C116:G116)</f>
        <v>130</v>
      </c>
      <c r="J116" s="8">
        <v>10</v>
      </c>
      <c r="K116" s="8">
        <v>26</v>
      </c>
      <c r="L116" s="8">
        <v>30</v>
      </c>
      <c r="M116" s="8">
        <v>31</v>
      </c>
      <c r="N116" s="168">
        <f>SUM(J116:M116)</f>
        <v>97</v>
      </c>
      <c r="O116" s="167">
        <f>SUM(C116:H116,J116:M116)</f>
        <v>227</v>
      </c>
      <c r="P116" s="169">
        <f>I116+N116</f>
        <v>227</v>
      </c>
    </row>
    <row r="117" spans="2:16" ht="19.5">
      <c r="B117" s="149" t="s">
        <v>485</v>
      </c>
      <c r="C117" s="147">
        <v>-0.2</v>
      </c>
      <c r="D117" s="10">
        <v>-2</v>
      </c>
      <c r="E117" s="10">
        <v>3.8</v>
      </c>
      <c r="F117" s="10">
        <v>10.3</v>
      </c>
      <c r="G117" s="10">
        <v>9.8000000000000007</v>
      </c>
      <c r="H117" s="10">
        <v>0</v>
      </c>
      <c r="I117" s="153">
        <f>(C116*C117+D116*D117+E116*E117+F116*F117+G116*G117)/I116</f>
        <v>3.5392307692307696</v>
      </c>
      <c r="J117" s="10">
        <v>12.1</v>
      </c>
      <c r="K117" s="95">
        <v>7.1</v>
      </c>
      <c r="L117" s="95">
        <v>3.6</v>
      </c>
      <c r="M117" s="95">
        <v>2.2000000000000002</v>
      </c>
      <c r="N117" s="153">
        <f>(J116*J117+K116*K117+L116*L117+M116*M117)/N116</f>
        <v>4.9670103092783506</v>
      </c>
      <c r="O117" s="154">
        <f>(C117*C116+D117*D116+E117*E116+F117*F116+G117*G116+H117*H116+J117*J116+K117*K116+L117*L116+M117*M116)/O116</f>
        <v>4.1493392070484587</v>
      </c>
      <c r="P117" s="161">
        <f>(I117*I116+N117*N116)/P116</f>
        <v>4.1493392070484587</v>
      </c>
    </row>
    <row r="118" spans="2:16" ht="19.5">
      <c r="B118" s="149" t="s">
        <v>212</v>
      </c>
      <c r="C118" s="13">
        <f t="shared" ref="C118:H118" si="44">C116*(13-C117)</f>
        <v>409.2</v>
      </c>
      <c r="D118" s="12">
        <f t="shared" si="44"/>
        <v>420</v>
      </c>
      <c r="E118" s="12">
        <f t="shared" si="44"/>
        <v>285.2</v>
      </c>
      <c r="F118" s="12">
        <f t="shared" si="44"/>
        <v>67.499999999999986</v>
      </c>
      <c r="G118" s="12">
        <f t="shared" si="44"/>
        <v>47.999999999999986</v>
      </c>
      <c r="H118" s="12">
        <f t="shared" si="44"/>
        <v>0</v>
      </c>
      <c r="I118" s="155">
        <f>SUM(C118:G118)</f>
        <v>1229.9000000000001</v>
      </c>
      <c r="J118" s="12">
        <f>J116*(13-J117)</f>
        <v>9.0000000000000036</v>
      </c>
      <c r="K118" s="12">
        <f>K116*(13-K117)</f>
        <v>153.4</v>
      </c>
      <c r="L118" s="12">
        <f>L116*(13-L117)</f>
        <v>282</v>
      </c>
      <c r="M118" s="12">
        <f>M116*(13-M117)</f>
        <v>334.8</v>
      </c>
      <c r="N118" s="155">
        <f>SUM(J118:M118)</f>
        <v>779.2</v>
      </c>
      <c r="O118" s="156">
        <f>O116*(13-O117)</f>
        <v>2009.0999999999997</v>
      </c>
      <c r="P118" s="162">
        <f>P116*(13-P117)</f>
        <v>2009.0999999999997</v>
      </c>
    </row>
    <row r="119" spans="2:16" ht="19.5">
      <c r="B119" s="149" t="s">
        <v>213</v>
      </c>
      <c r="C119" s="13">
        <f t="shared" ref="C119:H119" si="45">C116*(17-C117)</f>
        <v>533.19999999999993</v>
      </c>
      <c r="D119" s="12">
        <f t="shared" si="45"/>
        <v>532</v>
      </c>
      <c r="E119" s="12">
        <f t="shared" si="45"/>
        <v>409.2</v>
      </c>
      <c r="F119" s="12">
        <f t="shared" si="45"/>
        <v>167.49999999999997</v>
      </c>
      <c r="G119" s="12">
        <f t="shared" si="45"/>
        <v>107.99999999999999</v>
      </c>
      <c r="H119" s="12">
        <f t="shared" si="45"/>
        <v>0</v>
      </c>
      <c r="I119" s="155">
        <f>SUM(C119:G119)</f>
        <v>1749.8999999999999</v>
      </c>
      <c r="J119" s="12">
        <f>J116*(17-J117)</f>
        <v>49</v>
      </c>
      <c r="K119" s="12">
        <f>K116*(17-K117)</f>
        <v>257.40000000000003</v>
      </c>
      <c r="L119" s="12">
        <f>L116*(17-L117)</f>
        <v>402</v>
      </c>
      <c r="M119" s="12">
        <f>M116*(17-M117)</f>
        <v>458.8</v>
      </c>
      <c r="N119" s="155">
        <f>SUM(J119:M119)</f>
        <v>1167.2</v>
      </c>
      <c r="O119" s="156">
        <f>O116*(17-O117)</f>
        <v>2917.0999999999995</v>
      </c>
      <c r="P119" s="162">
        <f>P116*(17-P117)</f>
        <v>2917.0999999999995</v>
      </c>
    </row>
    <row r="120" spans="2:16" ht="19.5">
      <c r="B120" s="149" t="s">
        <v>214</v>
      </c>
      <c r="C120" s="17">
        <f t="shared" ref="C120:H120" si="46">C116*(18-C117)</f>
        <v>564.19999999999993</v>
      </c>
      <c r="D120" s="16">
        <f t="shared" si="46"/>
        <v>560</v>
      </c>
      <c r="E120" s="16">
        <f t="shared" si="46"/>
        <v>440.2</v>
      </c>
      <c r="F120" s="16">
        <f t="shared" si="46"/>
        <v>192.49999999999997</v>
      </c>
      <c r="G120" s="16">
        <f t="shared" si="46"/>
        <v>122.99999999999999</v>
      </c>
      <c r="H120" s="16">
        <f t="shared" si="46"/>
        <v>0</v>
      </c>
      <c r="I120" s="155">
        <f>SUM(C120:G120)</f>
        <v>1879.8999999999999</v>
      </c>
      <c r="J120" s="16">
        <f>J116*(18-J117)</f>
        <v>59</v>
      </c>
      <c r="K120" s="16">
        <f>K116*(18-K117)</f>
        <v>283.40000000000003</v>
      </c>
      <c r="L120" s="16">
        <f>L116*(18-L117)</f>
        <v>432</v>
      </c>
      <c r="M120" s="16">
        <f>M116*(18-M117)</f>
        <v>489.8</v>
      </c>
      <c r="N120" s="155">
        <f>SUM(J120:M120)</f>
        <v>1264.2</v>
      </c>
      <c r="O120" s="157">
        <f>O116*(18-O117)</f>
        <v>3144.0999999999995</v>
      </c>
      <c r="P120" s="163">
        <f>P116*(18-P117)</f>
        <v>3144.0999999999995</v>
      </c>
    </row>
    <row r="121" spans="2:16" ht="20.25" thickBot="1">
      <c r="B121" s="350" t="s">
        <v>215</v>
      </c>
      <c r="C121" s="21">
        <f t="shared" ref="C121:H121" si="47">C116*(19-C117)</f>
        <v>595.19999999999993</v>
      </c>
      <c r="D121" s="20">
        <f t="shared" si="47"/>
        <v>588</v>
      </c>
      <c r="E121" s="20">
        <f t="shared" si="47"/>
        <v>471.2</v>
      </c>
      <c r="F121" s="20">
        <f t="shared" si="47"/>
        <v>217.49999999999997</v>
      </c>
      <c r="G121" s="20">
        <f t="shared" si="47"/>
        <v>138</v>
      </c>
      <c r="H121" s="20">
        <f t="shared" si="47"/>
        <v>0</v>
      </c>
      <c r="I121" s="164">
        <f>SUM(C121:G121)</f>
        <v>2009.8999999999999</v>
      </c>
      <c r="J121" s="20">
        <f>J116*(19-J117)</f>
        <v>69</v>
      </c>
      <c r="K121" s="20">
        <f>K116*(19-K117)</f>
        <v>309.40000000000003</v>
      </c>
      <c r="L121" s="20">
        <f>L116*(19-L117)</f>
        <v>462</v>
      </c>
      <c r="M121" s="20">
        <f>M116*(19-M117)</f>
        <v>520.80000000000007</v>
      </c>
      <c r="N121" s="164">
        <f>SUM(J121:M121)</f>
        <v>1361.2000000000003</v>
      </c>
      <c r="O121" s="165">
        <f>O116*(19-O117)</f>
        <v>3371.0999999999995</v>
      </c>
      <c r="P121" s="166">
        <f>P116*(19-P117)</f>
        <v>3371.0999999999995</v>
      </c>
    </row>
    <row r="122" spans="2:16" ht="15.75" thickBot="1">
      <c r="B122" s="1"/>
      <c r="C122" s="1"/>
      <c r="D122" s="2"/>
      <c r="E122" s="2"/>
      <c r="F122" s="2"/>
      <c r="G122" s="1"/>
      <c r="H122" s="3"/>
      <c r="I122" s="2"/>
      <c r="J122" s="3"/>
      <c r="K122" s="2"/>
      <c r="L122" s="2"/>
      <c r="M122" s="1"/>
      <c r="N122" s="2"/>
      <c r="O122" s="1"/>
      <c r="P122" s="4"/>
    </row>
    <row r="123" spans="2:16" ht="24" thickBot="1">
      <c r="B123" s="473" t="s">
        <v>294</v>
      </c>
      <c r="C123" s="474"/>
      <c r="D123" s="474"/>
      <c r="E123" s="474"/>
      <c r="F123" s="474"/>
      <c r="G123" s="474"/>
      <c r="H123" s="474"/>
      <c r="I123" s="474"/>
      <c r="J123" s="474"/>
      <c r="K123" s="474"/>
      <c r="L123" s="470" t="s">
        <v>229</v>
      </c>
      <c r="M123" s="471"/>
      <c r="N123" s="471"/>
      <c r="O123" s="471"/>
      <c r="P123" s="472"/>
    </row>
    <row r="124" spans="2:16" ht="15.75">
      <c r="B124" s="465" t="s">
        <v>195</v>
      </c>
      <c r="C124" s="461" t="s">
        <v>196</v>
      </c>
      <c r="D124" s="461" t="s">
        <v>197</v>
      </c>
      <c r="E124" s="461" t="s">
        <v>198</v>
      </c>
      <c r="F124" s="461" t="s">
        <v>199</v>
      </c>
      <c r="G124" s="461" t="s">
        <v>200</v>
      </c>
      <c r="H124" s="461" t="s">
        <v>201</v>
      </c>
      <c r="I124" s="467" t="s">
        <v>202</v>
      </c>
      <c r="J124" s="461" t="s">
        <v>203</v>
      </c>
      <c r="K124" s="461" t="s">
        <v>204</v>
      </c>
      <c r="L124" s="461" t="s">
        <v>205</v>
      </c>
      <c r="M124" s="461" t="s">
        <v>206</v>
      </c>
      <c r="N124" s="467" t="s">
        <v>207</v>
      </c>
      <c r="O124" s="456" t="s">
        <v>208</v>
      </c>
      <c r="P124" s="457"/>
    </row>
    <row r="125" spans="2:16" ht="16.5" thickBot="1">
      <c r="B125" s="466"/>
      <c r="C125" s="462"/>
      <c r="D125" s="462"/>
      <c r="E125" s="462"/>
      <c r="F125" s="462"/>
      <c r="G125" s="462"/>
      <c r="H125" s="462"/>
      <c r="I125" s="462"/>
      <c r="J125" s="462"/>
      <c r="K125" s="462"/>
      <c r="L125" s="462"/>
      <c r="M125" s="462"/>
      <c r="N125" s="462"/>
      <c r="O125" s="145" t="s">
        <v>209</v>
      </c>
      <c r="P125" s="30" t="s">
        <v>210</v>
      </c>
    </row>
    <row r="126" spans="2:16">
      <c r="B126" s="148" t="s">
        <v>211</v>
      </c>
      <c r="C126" s="146">
        <v>31</v>
      </c>
      <c r="D126" s="8">
        <v>28</v>
      </c>
      <c r="E126" s="8">
        <v>31</v>
      </c>
      <c r="F126" s="8">
        <v>25</v>
      </c>
      <c r="G126" s="8">
        <v>10</v>
      </c>
      <c r="H126" s="8">
        <v>5</v>
      </c>
      <c r="I126" s="168">
        <f>SUM(C126:G126)</f>
        <v>125</v>
      </c>
      <c r="J126" s="8">
        <v>20</v>
      </c>
      <c r="K126" s="8">
        <v>26</v>
      </c>
      <c r="L126" s="8">
        <v>30</v>
      </c>
      <c r="M126" s="8">
        <v>31</v>
      </c>
      <c r="N126" s="168">
        <f>SUM(J126:M126)</f>
        <v>107</v>
      </c>
      <c r="O126" s="167">
        <f>SUM(C126:H126,J126:M126)</f>
        <v>237</v>
      </c>
      <c r="P126" s="169">
        <f>I126+N126</f>
        <v>232</v>
      </c>
    </row>
    <row r="127" spans="2:16" ht="19.5">
      <c r="B127" s="149" t="s">
        <v>485</v>
      </c>
      <c r="C127" s="147">
        <v>0.6</v>
      </c>
      <c r="D127" s="10">
        <v>5.4</v>
      </c>
      <c r="E127" s="10">
        <v>4.8</v>
      </c>
      <c r="F127" s="10">
        <v>6</v>
      </c>
      <c r="G127" s="10">
        <v>11.4</v>
      </c>
      <c r="H127" s="10">
        <v>10</v>
      </c>
      <c r="I127" s="153">
        <f>(C126*C127+D126*D127+E126*E127+F126*F127+G126*G127)/I126</f>
        <v>4.6608000000000001</v>
      </c>
      <c r="J127" s="10">
        <v>12.1</v>
      </c>
      <c r="K127" s="95">
        <v>9.4</v>
      </c>
      <c r="L127" s="95">
        <v>5.3</v>
      </c>
      <c r="M127" s="95">
        <v>0.9</v>
      </c>
      <c r="N127" s="153">
        <f>(J126*J127+K126*K127+L126*L127+M126*M127)/N126</f>
        <v>6.292523364485981</v>
      </c>
      <c r="O127" s="154">
        <f>(C127*C126+D127*D126+E127*E126+F127*F126+G127*G126+H127*H126+J127*J126+K127*K126+L127*L126+M127*M126)/O126</f>
        <v>5.5101265822784811</v>
      </c>
      <c r="P127" s="161">
        <f>(I127*I126+N127*N126)/P126</f>
        <v>5.413362068965518</v>
      </c>
    </row>
    <row r="128" spans="2:16" ht="19.5">
      <c r="B128" s="149" t="s">
        <v>212</v>
      </c>
      <c r="C128" s="13">
        <f t="shared" ref="C128:H128" si="48">C126*(13-C127)</f>
        <v>384.40000000000003</v>
      </c>
      <c r="D128" s="12">
        <f t="shared" si="48"/>
        <v>212.79999999999998</v>
      </c>
      <c r="E128" s="12">
        <f t="shared" si="48"/>
        <v>254.2</v>
      </c>
      <c r="F128" s="12">
        <f t="shared" si="48"/>
        <v>175</v>
      </c>
      <c r="G128" s="12">
        <f t="shared" si="48"/>
        <v>15.999999999999996</v>
      </c>
      <c r="H128" s="12">
        <f t="shared" si="48"/>
        <v>15</v>
      </c>
      <c r="I128" s="155">
        <f>SUM(C128:G128)</f>
        <v>1042.4000000000001</v>
      </c>
      <c r="J128" s="12">
        <f>J126*(13-J127)</f>
        <v>18.000000000000007</v>
      </c>
      <c r="K128" s="12">
        <f>K126*(13-K127)</f>
        <v>93.6</v>
      </c>
      <c r="L128" s="12">
        <f>L126*(13-L127)</f>
        <v>231</v>
      </c>
      <c r="M128" s="12">
        <f>M126*(13-M127)</f>
        <v>375.09999999999997</v>
      </c>
      <c r="N128" s="155">
        <f>SUM(J128:M128)</f>
        <v>717.7</v>
      </c>
      <c r="O128" s="156">
        <f>O126*(13-O127)</f>
        <v>1775.1</v>
      </c>
      <c r="P128" s="162">
        <f>P126*(13-P127)</f>
        <v>1760.1</v>
      </c>
    </row>
    <row r="129" spans="2:16" ht="19.5">
      <c r="B129" s="149" t="s">
        <v>213</v>
      </c>
      <c r="C129" s="13">
        <f t="shared" ref="C129:H129" si="49">C126*(17-C127)</f>
        <v>508.4</v>
      </c>
      <c r="D129" s="12">
        <f t="shared" si="49"/>
        <v>324.8</v>
      </c>
      <c r="E129" s="12">
        <f t="shared" si="49"/>
        <v>378.2</v>
      </c>
      <c r="F129" s="12">
        <f t="shared" si="49"/>
        <v>275</v>
      </c>
      <c r="G129" s="12">
        <f t="shared" si="49"/>
        <v>56</v>
      </c>
      <c r="H129" s="12">
        <f t="shared" si="49"/>
        <v>35</v>
      </c>
      <c r="I129" s="155">
        <f>SUM(C129:G129)</f>
        <v>1542.4</v>
      </c>
      <c r="J129" s="12">
        <f>J126*(17-J127)</f>
        <v>98</v>
      </c>
      <c r="K129" s="12">
        <f>K126*(17-K127)</f>
        <v>197.6</v>
      </c>
      <c r="L129" s="12">
        <f>L126*(17-L127)</f>
        <v>351</v>
      </c>
      <c r="M129" s="12">
        <f>M126*(17-M127)</f>
        <v>499.1</v>
      </c>
      <c r="N129" s="155">
        <f>SUM(J129:M129)</f>
        <v>1145.7</v>
      </c>
      <c r="O129" s="156">
        <f>O126*(17-O127)</f>
        <v>2723.1</v>
      </c>
      <c r="P129" s="162">
        <f>P126*(17-P127)</f>
        <v>2688.0999999999995</v>
      </c>
    </row>
    <row r="130" spans="2:16" ht="19.5">
      <c r="B130" s="149" t="s">
        <v>214</v>
      </c>
      <c r="C130" s="17">
        <f t="shared" ref="C130:H130" si="50">C126*(18-C127)</f>
        <v>539.4</v>
      </c>
      <c r="D130" s="16">
        <f t="shared" si="50"/>
        <v>352.8</v>
      </c>
      <c r="E130" s="16">
        <f t="shared" si="50"/>
        <v>409.2</v>
      </c>
      <c r="F130" s="16">
        <f t="shared" si="50"/>
        <v>300</v>
      </c>
      <c r="G130" s="16">
        <f t="shared" si="50"/>
        <v>66</v>
      </c>
      <c r="H130" s="16">
        <f t="shared" si="50"/>
        <v>40</v>
      </c>
      <c r="I130" s="155">
        <f>SUM(C130:G130)</f>
        <v>1667.4</v>
      </c>
      <c r="J130" s="16">
        <f>J126*(18-J127)</f>
        <v>118</v>
      </c>
      <c r="K130" s="16">
        <f>K126*(18-K127)</f>
        <v>223.6</v>
      </c>
      <c r="L130" s="16">
        <f>L126*(18-L127)</f>
        <v>381</v>
      </c>
      <c r="M130" s="16">
        <f>M126*(18-M127)</f>
        <v>530.1</v>
      </c>
      <c r="N130" s="155">
        <f>SUM(J130:M130)</f>
        <v>1252.7</v>
      </c>
      <c r="O130" s="157">
        <f>O126*(18-O127)</f>
        <v>2960.1</v>
      </c>
      <c r="P130" s="163">
        <f>P126*(18-P127)</f>
        <v>2920.0999999999995</v>
      </c>
    </row>
    <row r="131" spans="2:16" ht="20.25" thickBot="1">
      <c r="B131" s="350" t="s">
        <v>215</v>
      </c>
      <c r="C131" s="21">
        <f t="shared" ref="C131:H131" si="51">C126*(19-C127)</f>
        <v>570.4</v>
      </c>
      <c r="D131" s="20">
        <f t="shared" si="51"/>
        <v>380.8</v>
      </c>
      <c r="E131" s="20">
        <f t="shared" si="51"/>
        <v>440.2</v>
      </c>
      <c r="F131" s="20">
        <f t="shared" si="51"/>
        <v>325</v>
      </c>
      <c r="G131" s="20">
        <f t="shared" si="51"/>
        <v>76</v>
      </c>
      <c r="H131" s="20">
        <f t="shared" si="51"/>
        <v>45</v>
      </c>
      <c r="I131" s="164">
        <f>SUM(C131:G131)</f>
        <v>1792.4</v>
      </c>
      <c r="J131" s="20">
        <f>J126*(19-J127)</f>
        <v>138</v>
      </c>
      <c r="K131" s="20">
        <f>K126*(19-K127)</f>
        <v>249.6</v>
      </c>
      <c r="L131" s="20">
        <f>L126*(19-L127)</f>
        <v>411</v>
      </c>
      <c r="M131" s="20">
        <f>M126*(19-M127)</f>
        <v>561.1</v>
      </c>
      <c r="N131" s="164">
        <f>SUM(J131:M131)</f>
        <v>1359.7</v>
      </c>
      <c r="O131" s="165">
        <f>O126*(19-O127)</f>
        <v>3197.1</v>
      </c>
      <c r="P131" s="166">
        <f>P126*(19-P127)</f>
        <v>3152.0999999999995</v>
      </c>
    </row>
    <row r="132" spans="2:16" ht="15.75" thickBot="1">
      <c r="B132" s="4"/>
      <c r="C132" s="4"/>
      <c r="D132" s="4"/>
      <c r="E132" s="4"/>
      <c r="F132" s="4"/>
      <c r="G132" s="4"/>
      <c r="H132" s="4"/>
      <c r="I132" s="4"/>
      <c r="J132" s="4"/>
      <c r="K132" s="4"/>
      <c r="L132" s="4"/>
      <c r="M132" s="4"/>
      <c r="N132" s="4"/>
      <c r="O132" s="4"/>
      <c r="P132" s="4"/>
    </row>
    <row r="133" spans="2:16" ht="24" thickBot="1">
      <c r="B133" s="473" t="s">
        <v>294</v>
      </c>
      <c r="C133" s="474"/>
      <c r="D133" s="474"/>
      <c r="E133" s="474"/>
      <c r="F133" s="474"/>
      <c r="G133" s="474"/>
      <c r="H133" s="474"/>
      <c r="I133" s="474"/>
      <c r="J133" s="474"/>
      <c r="K133" s="474"/>
      <c r="L133" s="470" t="s">
        <v>230</v>
      </c>
      <c r="M133" s="471"/>
      <c r="N133" s="471"/>
      <c r="O133" s="471"/>
      <c r="P133" s="472"/>
    </row>
    <row r="134" spans="2:16" ht="15.75">
      <c r="B134" s="465" t="s">
        <v>195</v>
      </c>
      <c r="C134" s="461" t="s">
        <v>196</v>
      </c>
      <c r="D134" s="461" t="s">
        <v>197</v>
      </c>
      <c r="E134" s="461" t="s">
        <v>198</v>
      </c>
      <c r="F134" s="461" t="s">
        <v>199</v>
      </c>
      <c r="G134" s="461" t="s">
        <v>200</v>
      </c>
      <c r="H134" s="461" t="s">
        <v>201</v>
      </c>
      <c r="I134" s="467" t="s">
        <v>202</v>
      </c>
      <c r="J134" s="461" t="s">
        <v>203</v>
      </c>
      <c r="K134" s="461" t="s">
        <v>204</v>
      </c>
      <c r="L134" s="461" t="s">
        <v>205</v>
      </c>
      <c r="M134" s="461" t="s">
        <v>206</v>
      </c>
      <c r="N134" s="467" t="s">
        <v>207</v>
      </c>
      <c r="O134" s="456" t="s">
        <v>208</v>
      </c>
      <c r="P134" s="457"/>
    </row>
    <row r="135" spans="2:16" ht="16.5" thickBot="1">
      <c r="B135" s="466"/>
      <c r="C135" s="462"/>
      <c r="D135" s="462"/>
      <c r="E135" s="462"/>
      <c r="F135" s="462"/>
      <c r="G135" s="462"/>
      <c r="H135" s="462"/>
      <c r="I135" s="462"/>
      <c r="J135" s="462"/>
      <c r="K135" s="462"/>
      <c r="L135" s="462"/>
      <c r="M135" s="462"/>
      <c r="N135" s="462"/>
      <c r="O135" s="145" t="s">
        <v>209</v>
      </c>
      <c r="P135" s="30" t="s">
        <v>210</v>
      </c>
    </row>
    <row r="136" spans="2:16">
      <c r="B136" s="148" t="s">
        <v>211</v>
      </c>
      <c r="C136" s="146">
        <v>31</v>
      </c>
      <c r="D136" s="8">
        <v>28</v>
      </c>
      <c r="E136" s="8">
        <v>31</v>
      </c>
      <c r="F136" s="8">
        <v>25</v>
      </c>
      <c r="G136" s="8">
        <v>21</v>
      </c>
      <c r="H136" s="8">
        <v>10</v>
      </c>
      <c r="I136" s="168">
        <f>SUM(C136:G136)</f>
        <v>136</v>
      </c>
      <c r="J136" s="8">
        <v>20</v>
      </c>
      <c r="K136" s="8">
        <v>26</v>
      </c>
      <c r="L136" s="8">
        <v>30</v>
      </c>
      <c r="M136" s="8">
        <v>31</v>
      </c>
      <c r="N136" s="168">
        <f>SUM(J136:M136)</f>
        <v>107</v>
      </c>
      <c r="O136" s="167">
        <f>SUM(C136:H136,J136:M136)</f>
        <v>253</v>
      </c>
      <c r="P136" s="169">
        <f>I136+N136</f>
        <v>243</v>
      </c>
    </row>
    <row r="137" spans="2:16" ht="19.5">
      <c r="B137" s="149" t="s">
        <v>485</v>
      </c>
      <c r="C137" s="147">
        <v>2.2999999999999998</v>
      </c>
      <c r="D137" s="10">
        <v>1.8</v>
      </c>
      <c r="E137" s="10">
        <v>1.5</v>
      </c>
      <c r="F137" s="10">
        <v>6.8</v>
      </c>
      <c r="G137" s="10">
        <v>10.3</v>
      </c>
      <c r="H137" s="10">
        <v>11</v>
      </c>
      <c r="I137" s="153">
        <f>(C136*C137+D136*D137+E136*E137+F136*F137+G136*G137)/I136</f>
        <v>4.0772058823529411</v>
      </c>
      <c r="J137" s="10">
        <v>9.9</v>
      </c>
      <c r="K137" s="95">
        <v>9.4</v>
      </c>
      <c r="L137" s="95">
        <v>9.3000000000000007</v>
      </c>
      <c r="M137" s="95">
        <v>2.4</v>
      </c>
      <c r="N137" s="153">
        <f>(J136*J137+K136*K137+L136*L137+M136*M137)/N136</f>
        <v>7.4373831775700934</v>
      </c>
      <c r="O137" s="154">
        <f>(C137*C136+D137*D136+E137*E136+F137*F136+G137*G136+H137*H136+J137*J136+K137*K136+L137*L136+M137*M136)/O136</f>
        <v>5.7719367588932817</v>
      </c>
      <c r="P137" s="161">
        <f>(I137*I136+N137*N136)/P136</f>
        <v>5.55679012345679</v>
      </c>
    </row>
    <row r="138" spans="2:16" ht="19.5">
      <c r="B138" s="149" t="s">
        <v>212</v>
      </c>
      <c r="C138" s="13">
        <f t="shared" ref="C138:H138" si="52">C136*(13-C137)</f>
        <v>331.7</v>
      </c>
      <c r="D138" s="12">
        <f t="shared" si="52"/>
        <v>313.59999999999997</v>
      </c>
      <c r="E138" s="12">
        <f t="shared" si="52"/>
        <v>356.5</v>
      </c>
      <c r="F138" s="12">
        <f t="shared" si="52"/>
        <v>155</v>
      </c>
      <c r="G138" s="12">
        <f t="shared" si="52"/>
        <v>56.699999999999989</v>
      </c>
      <c r="H138" s="12">
        <f t="shared" si="52"/>
        <v>20</v>
      </c>
      <c r="I138" s="155">
        <f>SUM(C138:G138)</f>
        <v>1213.5</v>
      </c>
      <c r="J138" s="12">
        <f>J136*(13-J137)</f>
        <v>61.999999999999993</v>
      </c>
      <c r="K138" s="12">
        <f>K136*(13-K137)</f>
        <v>93.6</v>
      </c>
      <c r="L138" s="12">
        <f>L136*(13-L137)</f>
        <v>110.99999999999997</v>
      </c>
      <c r="M138" s="12">
        <f>M136*(13-M137)</f>
        <v>328.59999999999997</v>
      </c>
      <c r="N138" s="155">
        <f>SUM(J138:M138)</f>
        <v>595.19999999999993</v>
      </c>
      <c r="O138" s="156">
        <f>O136*(13-O137)</f>
        <v>1828.6999999999998</v>
      </c>
      <c r="P138" s="162">
        <f>P136*(13-P137)</f>
        <v>1808.7</v>
      </c>
    </row>
    <row r="139" spans="2:16" ht="19.5">
      <c r="B139" s="149" t="s">
        <v>213</v>
      </c>
      <c r="C139" s="13">
        <f t="shared" ref="C139:H139" si="53">C136*(17-C137)</f>
        <v>455.7</v>
      </c>
      <c r="D139" s="12">
        <f t="shared" si="53"/>
        <v>425.59999999999997</v>
      </c>
      <c r="E139" s="12">
        <f t="shared" si="53"/>
        <v>480.5</v>
      </c>
      <c r="F139" s="12">
        <f t="shared" si="53"/>
        <v>254.99999999999997</v>
      </c>
      <c r="G139" s="12">
        <f t="shared" si="53"/>
        <v>140.69999999999999</v>
      </c>
      <c r="H139" s="12">
        <f t="shared" si="53"/>
        <v>60</v>
      </c>
      <c r="I139" s="155">
        <f>SUM(C139:G139)</f>
        <v>1757.5</v>
      </c>
      <c r="J139" s="12">
        <f>J136*(17-J137)</f>
        <v>142</v>
      </c>
      <c r="K139" s="12">
        <f>K136*(17-K137)</f>
        <v>197.6</v>
      </c>
      <c r="L139" s="12">
        <f>L136*(17-L137)</f>
        <v>230.99999999999997</v>
      </c>
      <c r="M139" s="12">
        <f>M136*(17-M137)</f>
        <v>452.59999999999997</v>
      </c>
      <c r="N139" s="155">
        <f>SUM(J139:M139)</f>
        <v>1023.2</v>
      </c>
      <c r="O139" s="156">
        <f>O136*(17-O137)</f>
        <v>2840.6999999999994</v>
      </c>
      <c r="P139" s="162">
        <f>P136*(17-P137)</f>
        <v>2780.7000000000003</v>
      </c>
    </row>
    <row r="140" spans="2:16" ht="19.5">
      <c r="B140" s="149" t="s">
        <v>214</v>
      </c>
      <c r="C140" s="17">
        <f t="shared" ref="C140:H140" si="54">C136*(18-C137)</f>
        <v>486.7</v>
      </c>
      <c r="D140" s="16">
        <f t="shared" si="54"/>
        <v>453.59999999999997</v>
      </c>
      <c r="E140" s="16">
        <f t="shared" si="54"/>
        <v>511.5</v>
      </c>
      <c r="F140" s="16">
        <f t="shared" si="54"/>
        <v>280</v>
      </c>
      <c r="G140" s="16">
        <f t="shared" si="54"/>
        <v>161.69999999999999</v>
      </c>
      <c r="H140" s="16">
        <f t="shared" si="54"/>
        <v>70</v>
      </c>
      <c r="I140" s="155">
        <f>SUM(C140:G140)</f>
        <v>1893.5</v>
      </c>
      <c r="J140" s="16">
        <f>J136*(18-J137)</f>
        <v>162</v>
      </c>
      <c r="K140" s="16">
        <f>K136*(18-K137)</f>
        <v>223.6</v>
      </c>
      <c r="L140" s="16">
        <f>L136*(18-L137)</f>
        <v>261</v>
      </c>
      <c r="M140" s="16">
        <f>M136*(18-M137)</f>
        <v>483.59999999999997</v>
      </c>
      <c r="N140" s="155">
        <f>SUM(J140:M140)</f>
        <v>1130.2</v>
      </c>
      <c r="O140" s="157">
        <f>O136*(18-O137)</f>
        <v>3093.6999999999994</v>
      </c>
      <c r="P140" s="163">
        <f>P136*(18-P137)</f>
        <v>3023.7000000000003</v>
      </c>
    </row>
    <row r="141" spans="2:16" ht="20.25" thickBot="1">
      <c r="B141" s="350" t="s">
        <v>215</v>
      </c>
      <c r="C141" s="21">
        <f t="shared" ref="C141:H141" si="55">C136*(19-C137)</f>
        <v>517.69999999999993</v>
      </c>
      <c r="D141" s="20">
        <f t="shared" si="55"/>
        <v>481.59999999999997</v>
      </c>
      <c r="E141" s="20">
        <f t="shared" si="55"/>
        <v>542.5</v>
      </c>
      <c r="F141" s="20">
        <f t="shared" si="55"/>
        <v>305</v>
      </c>
      <c r="G141" s="20">
        <f t="shared" si="55"/>
        <v>182.7</v>
      </c>
      <c r="H141" s="20">
        <f t="shared" si="55"/>
        <v>80</v>
      </c>
      <c r="I141" s="164">
        <f>SUM(C141:G141)</f>
        <v>2029.5</v>
      </c>
      <c r="J141" s="20">
        <f>J136*(19-J137)</f>
        <v>182</v>
      </c>
      <c r="K141" s="20">
        <f>K136*(19-K137)</f>
        <v>249.6</v>
      </c>
      <c r="L141" s="20">
        <f>L136*(19-L137)</f>
        <v>291</v>
      </c>
      <c r="M141" s="20">
        <f>M136*(19-M137)</f>
        <v>514.6</v>
      </c>
      <c r="N141" s="164">
        <f>SUM(J141:M141)</f>
        <v>1237.2</v>
      </c>
      <c r="O141" s="165">
        <f>O136*(19-O137)</f>
        <v>3346.6999999999994</v>
      </c>
      <c r="P141" s="166">
        <f>P136*(19-P137)</f>
        <v>3266.7000000000003</v>
      </c>
    </row>
    <row r="142" spans="2:16" ht="15.75" thickBot="1">
      <c r="B142" s="1"/>
      <c r="C142" s="1"/>
      <c r="D142" s="2"/>
      <c r="E142" s="2"/>
      <c r="F142" s="2"/>
      <c r="G142" s="1"/>
      <c r="H142" s="3"/>
      <c r="I142" s="2"/>
      <c r="J142" s="3"/>
      <c r="K142" s="2"/>
      <c r="L142" s="2"/>
      <c r="M142" s="1"/>
      <c r="N142" s="2"/>
      <c r="O142" s="1"/>
      <c r="P142" s="4"/>
    </row>
    <row r="143" spans="2:16" ht="24" thickBot="1">
      <c r="B143" s="473" t="s">
        <v>294</v>
      </c>
      <c r="C143" s="474"/>
      <c r="D143" s="474"/>
      <c r="E143" s="474"/>
      <c r="F143" s="474"/>
      <c r="G143" s="474"/>
      <c r="H143" s="474"/>
      <c r="I143" s="474"/>
      <c r="J143" s="474"/>
      <c r="K143" s="474"/>
      <c r="L143" s="470" t="s">
        <v>231</v>
      </c>
      <c r="M143" s="471"/>
      <c r="N143" s="471"/>
      <c r="O143" s="471"/>
      <c r="P143" s="472"/>
    </row>
    <row r="144" spans="2:16" ht="15.75">
      <c r="B144" s="465" t="s">
        <v>195</v>
      </c>
      <c r="C144" s="461" t="s">
        <v>196</v>
      </c>
      <c r="D144" s="461" t="s">
        <v>197</v>
      </c>
      <c r="E144" s="461" t="s">
        <v>198</v>
      </c>
      <c r="F144" s="461" t="s">
        <v>199</v>
      </c>
      <c r="G144" s="461" t="s">
        <v>200</v>
      </c>
      <c r="H144" s="461" t="s">
        <v>201</v>
      </c>
      <c r="I144" s="467" t="s">
        <v>202</v>
      </c>
      <c r="J144" s="461" t="s">
        <v>203</v>
      </c>
      <c r="K144" s="461" t="s">
        <v>204</v>
      </c>
      <c r="L144" s="461" t="s">
        <v>205</v>
      </c>
      <c r="M144" s="461" t="s">
        <v>206</v>
      </c>
      <c r="N144" s="467" t="s">
        <v>207</v>
      </c>
      <c r="O144" s="456" t="s">
        <v>208</v>
      </c>
      <c r="P144" s="457"/>
    </row>
    <row r="145" spans="2:16" ht="16.5" thickBot="1">
      <c r="B145" s="466"/>
      <c r="C145" s="462"/>
      <c r="D145" s="462"/>
      <c r="E145" s="462"/>
      <c r="F145" s="462"/>
      <c r="G145" s="462"/>
      <c r="H145" s="462"/>
      <c r="I145" s="462"/>
      <c r="J145" s="462"/>
      <c r="K145" s="462"/>
      <c r="L145" s="462"/>
      <c r="M145" s="462"/>
      <c r="N145" s="462"/>
      <c r="O145" s="145" t="s">
        <v>209</v>
      </c>
      <c r="P145" s="30" t="s">
        <v>210</v>
      </c>
    </row>
    <row r="146" spans="2:16">
      <c r="B146" s="148" t="s">
        <v>211</v>
      </c>
      <c r="C146" s="146">
        <v>31</v>
      </c>
      <c r="D146" s="8">
        <v>28</v>
      </c>
      <c r="E146" s="8">
        <v>31</v>
      </c>
      <c r="F146" s="8">
        <v>30</v>
      </c>
      <c r="G146" s="8">
        <v>26</v>
      </c>
      <c r="H146" s="8">
        <v>5</v>
      </c>
      <c r="I146" s="168">
        <f>SUM(C146:G146)</f>
        <v>146</v>
      </c>
      <c r="J146" s="8">
        <v>12</v>
      </c>
      <c r="K146" s="8">
        <v>23</v>
      </c>
      <c r="L146" s="8">
        <v>31</v>
      </c>
      <c r="M146" s="8">
        <v>31</v>
      </c>
      <c r="N146" s="168">
        <f>SUM(J146:M146)</f>
        <v>97</v>
      </c>
      <c r="O146" s="167">
        <f>SUM(C146:H146,J146:M146)</f>
        <v>248</v>
      </c>
      <c r="P146" s="169">
        <f>I146+N146</f>
        <v>243</v>
      </c>
    </row>
    <row r="147" spans="2:16" ht="19.5">
      <c r="B147" s="149" t="s">
        <v>485</v>
      </c>
      <c r="C147" s="147">
        <v>0.7</v>
      </c>
      <c r="D147" s="10">
        <v>3</v>
      </c>
      <c r="E147" s="10">
        <v>6.4</v>
      </c>
      <c r="F147" s="10">
        <v>9.8000000000000007</v>
      </c>
      <c r="G147" s="10">
        <v>10.6</v>
      </c>
      <c r="H147" s="10">
        <v>13</v>
      </c>
      <c r="I147" s="153">
        <f>(C146*C147+D146*D147+E146*E147+F146*F147+G146*G147)/I146</f>
        <v>5.9842465753424658</v>
      </c>
      <c r="J147" s="10">
        <v>14.243333333333336</v>
      </c>
      <c r="K147" s="95">
        <v>10.80967741935484</v>
      </c>
      <c r="L147" s="95">
        <v>6.7533333333333321</v>
      </c>
      <c r="M147" s="95">
        <v>1.8322580645161284</v>
      </c>
      <c r="N147" s="153">
        <f>(J146*J147+K146*K147+L146*L147+M146*M147)/N146</f>
        <v>7.0690300410154094</v>
      </c>
      <c r="O147" s="154">
        <f>(C147*C146+D147*D146+E147*E146+F147*F146+G147*G146+H147*H146+J147*J146+K147*K146+L147*L146+M147*M146)/O146</f>
        <v>6.5499835241068336</v>
      </c>
      <c r="P147" s="161">
        <f>(I147*I146+N147*N146)/P146</f>
        <v>6.4172671357139697</v>
      </c>
    </row>
    <row r="148" spans="2:16" ht="19.5">
      <c r="B148" s="149" t="s">
        <v>212</v>
      </c>
      <c r="C148" s="13">
        <f t="shared" ref="C148:H148" si="56">C146*(13-C147)</f>
        <v>381.3</v>
      </c>
      <c r="D148" s="12">
        <f t="shared" si="56"/>
        <v>280</v>
      </c>
      <c r="E148" s="12">
        <f t="shared" si="56"/>
        <v>204.6</v>
      </c>
      <c r="F148" s="12">
        <f t="shared" si="56"/>
        <v>95.999999999999972</v>
      </c>
      <c r="G148" s="12">
        <f t="shared" si="56"/>
        <v>62.400000000000006</v>
      </c>
      <c r="H148" s="12">
        <f t="shared" si="56"/>
        <v>0</v>
      </c>
      <c r="I148" s="155">
        <f>SUM(C148:G148)</f>
        <v>1024.3</v>
      </c>
      <c r="J148" s="12">
        <f>J146*(13-J147)</f>
        <v>-14.92000000000003</v>
      </c>
      <c r="K148" s="12">
        <f>K146*(13-K147)</f>
        <v>50.377419354838693</v>
      </c>
      <c r="L148" s="12">
        <f>L146*(13-L147)</f>
        <v>193.6466666666667</v>
      </c>
      <c r="M148" s="12">
        <f>M146*(13-M147)</f>
        <v>346.2</v>
      </c>
      <c r="N148" s="155">
        <f>SUM(J148:M148)</f>
        <v>575.30408602150533</v>
      </c>
      <c r="O148" s="156">
        <f>O146*(13-O147)</f>
        <v>1599.6040860215053</v>
      </c>
      <c r="P148" s="162">
        <f>P146*(13-P147)</f>
        <v>1599.6040860215053</v>
      </c>
    </row>
    <row r="149" spans="2:16" ht="19.5">
      <c r="B149" s="149" t="s">
        <v>213</v>
      </c>
      <c r="C149" s="13">
        <f t="shared" ref="C149:H149" si="57">C146*(17-C147)</f>
        <v>505.3</v>
      </c>
      <c r="D149" s="12">
        <f t="shared" si="57"/>
        <v>392</v>
      </c>
      <c r="E149" s="12">
        <f t="shared" si="57"/>
        <v>328.59999999999997</v>
      </c>
      <c r="F149" s="12">
        <f t="shared" si="57"/>
        <v>215.99999999999997</v>
      </c>
      <c r="G149" s="12">
        <f t="shared" si="57"/>
        <v>166.4</v>
      </c>
      <c r="H149" s="12">
        <f t="shared" si="57"/>
        <v>20</v>
      </c>
      <c r="I149" s="155">
        <f>SUM(C149:G149)</f>
        <v>1608.3</v>
      </c>
      <c r="J149" s="12">
        <f>J146*(17-J147)</f>
        <v>33.07999999999997</v>
      </c>
      <c r="K149" s="12">
        <f>K146*(17-K147)</f>
        <v>142.37741935483868</v>
      </c>
      <c r="L149" s="12">
        <f>L146*(17-L147)</f>
        <v>317.6466666666667</v>
      </c>
      <c r="M149" s="12">
        <f>M146*(17-M147)</f>
        <v>470.2</v>
      </c>
      <c r="N149" s="155">
        <f>SUM(J149:M149)</f>
        <v>963.30408602150533</v>
      </c>
      <c r="O149" s="156">
        <f>O146*(17-O147)</f>
        <v>2591.6040860215053</v>
      </c>
      <c r="P149" s="162">
        <f>P146*(17-P147)</f>
        <v>2571.6040860215053</v>
      </c>
    </row>
    <row r="150" spans="2:16" ht="19.5">
      <c r="B150" s="149" t="s">
        <v>214</v>
      </c>
      <c r="C150" s="17">
        <f t="shared" ref="C150:H150" si="58">C146*(18-C147)</f>
        <v>536.30000000000007</v>
      </c>
      <c r="D150" s="16">
        <f t="shared" si="58"/>
        <v>420</v>
      </c>
      <c r="E150" s="16">
        <f t="shared" si="58"/>
        <v>359.59999999999997</v>
      </c>
      <c r="F150" s="16">
        <f t="shared" si="58"/>
        <v>245.99999999999997</v>
      </c>
      <c r="G150" s="16">
        <f t="shared" si="58"/>
        <v>192.4</v>
      </c>
      <c r="H150" s="16">
        <f t="shared" si="58"/>
        <v>25</v>
      </c>
      <c r="I150" s="155">
        <f>SUM(C150:G150)</f>
        <v>1754.3000000000002</v>
      </c>
      <c r="J150" s="16">
        <f>J146*(18-J147)</f>
        <v>45.07999999999997</v>
      </c>
      <c r="K150" s="16">
        <f>K146*(18-K147)</f>
        <v>165.37741935483868</v>
      </c>
      <c r="L150" s="16">
        <f>L146*(18-L147)</f>
        <v>348.6466666666667</v>
      </c>
      <c r="M150" s="16">
        <f>M146*(18-M147)</f>
        <v>501.2</v>
      </c>
      <c r="N150" s="155">
        <f>SUM(J150:M150)</f>
        <v>1060.3040860215053</v>
      </c>
      <c r="O150" s="157">
        <f>O146*(18-O147)</f>
        <v>2839.6040860215053</v>
      </c>
      <c r="P150" s="163">
        <f>P146*(18-P147)</f>
        <v>2814.6040860215053</v>
      </c>
    </row>
    <row r="151" spans="2:16" ht="20.25" thickBot="1">
      <c r="B151" s="350" t="s">
        <v>215</v>
      </c>
      <c r="C151" s="21">
        <f t="shared" ref="C151:H151" si="59">C146*(19-C147)</f>
        <v>567.30000000000007</v>
      </c>
      <c r="D151" s="20">
        <f t="shared" si="59"/>
        <v>448</v>
      </c>
      <c r="E151" s="20">
        <f t="shared" si="59"/>
        <v>390.59999999999997</v>
      </c>
      <c r="F151" s="20">
        <f t="shared" si="59"/>
        <v>276</v>
      </c>
      <c r="G151" s="20">
        <f t="shared" si="59"/>
        <v>218.4</v>
      </c>
      <c r="H151" s="20">
        <f t="shared" si="59"/>
        <v>30</v>
      </c>
      <c r="I151" s="164">
        <f>SUM(C151:G151)</f>
        <v>1900.3000000000002</v>
      </c>
      <c r="J151" s="20">
        <f>J146*(19-J147)</f>
        <v>57.07999999999997</v>
      </c>
      <c r="K151" s="20">
        <f>K146*(19-K147)</f>
        <v>188.37741935483868</v>
      </c>
      <c r="L151" s="20">
        <f>L146*(19-L147)</f>
        <v>379.6466666666667</v>
      </c>
      <c r="M151" s="20">
        <f>M146*(19-M147)</f>
        <v>532.20000000000005</v>
      </c>
      <c r="N151" s="164">
        <f>SUM(J151:M151)</f>
        <v>1157.3040860215053</v>
      </c>
      <c r="O151" s="165">
        <f>O146*(19-O147)</f>
        <v>3087.6040860215053</v>
      </c>
      <c r="P151" s="166">
        <f>P146*(19-P147)</f>
        <v>3057.6040860215053</v>
      </c>
    </row>
    <row r="152" spans="2:16" ht="15.75" thickBot="1">
      <c r="B152" s="24"/>
      <c r="C152" s="25"/>
      <c r="D152" s="25"/>
      <c r="E152" s="25"/>
      <c r="F152" s="25"/>
      <c r="G152" s="25"/>
      <c r="H152" s="25"/>
      <c r="I152" s="26"/>
      <c r="J152" s="25"/>
      <c r="K152" s="25"/>
      <c r="L152" s="25"/>
      <c r="M152" s="25"/>
      <c r="N152" s="26"/>
      <c r="O152" s="27"/>
      <c r="P152" s="27"/>
    </row>
    <row r="153" spans="2:16" ht="24" thickBot="1">
      <c r="B153" s="473" t="s">
        <v>294</v>
      </c>
      <c r="C153" s="474"/>
      <c r="D153" s="474"/>
      <c r="E153" s="474"/>
      <c r="F153" s="474"/>
      <c r="G153" s="474"/>
      <c r="H153" s="474"/>
      <c r="I153" s="474"/>
      <c r="J153" s="474"/>
      <c r="K153" s="474"/>
      <c r="L153" s="470" t="s">
        <v>145</v>
      </c>
      <c r="M153" s="471"/>
      <c r="N153" s="471"/>
      <c r="O153" s="471"/>
      <c r="P153" s="472"/>
    </row>
    <row r="154" spans="2:16" ht="15.75">
      <c r="B154" s="465" t="s">
        <v>195</v>
      </c>
      <c r="C154" s="461" t="s">
        <v>196</v>
      </c>
      <c r="D154" s="461" t="s">
        <v>197</v>
      </c>
      <c r="E154" s="461" t="s">
        <v>198</v>
      </c>
      <c r="F154" s="461" t="s">
        <v>199</v>
      </c>
      <c r="G154" s="461" t="s">
        <v>200</v>
      </c>
      <c r="H154" s="461" t="s">
        <v>201</v>
      </c>
      <c r="I154" s="467" t="s">
        <v>202</v>
      </c>
      <c r="J154" s="461" t="s">
        <v>203</v>
      </c>
      <c r="K154" s="461" t="s">
        <v>204</v>
      </c>
      <c r="L154" s="461" t="s">
        <v>205</v>
      </c>
      <c r="M154" s="461" t="s">
        <v>206</v>
      </c>
      <c r="N154" s="467" t="s">
        <v>207</v>
      </c>
      <c r="O154" s="456" t="s">
        <v>208</v>
      </c>
      <c r="P154" s="457"/>
    </row>
    <row r="155" spans="2:16" ht="16.5" thickBot="1">
      <c r="B155" s="466"/>
      <c r="C155" s="462"/>
      <c r="D155" s="462"/>
      <c r="E155" s="462"/>
      <c r="F155" s="462"/>
      <c r="G155" s="462"/>
      <c r="H155" s="462"/>
      <c r="I155" s="462"/>
      <c r="J155" s="462"/>
      <c r="K155" s="462"/>
      <c r="L155" s="462"/>
      <c r="M155" s="462"/>
      <c r="N155" s="462"/>
      <c r="O155" s="145" t="s">
        <v>209</v>
      </c>
      <c r="P155" s="30" t="s">
        <v>210</v>
      </c>
    </row>
    <row r="156" spans="2:16">
      <c r="B156" s="148" t="s">
        <v>211</v>
      </c>
      <c r="C156" s="146">
        <v>31</v>
      </c>
      <c r="D156" s="8">
        <v>31</v>
      </c>
      <c r="E156" s="8">
        <v>31</v>
      </c>
      <c r="F156" s="8">
        <v>27</v>
      </c>
      <c r="G156" s="8">
        <v>21</v>
      </c>
      <c r="H156" s="8">
        <v>11</v>
      </c>
      <c r="I156" s="168">
        <f>SUM(C156:G156)</f>
        <v>141</v>
      </c>
      <c r="J156" s="8"/>
      <c r="K156" s="8"/>
      <c r="L156" s="8"/>
      <c r="M156" s="8"/>
      <c r="N156" s="168">
        <f>SUM(J156:M156)</f>
        <v>0</v>
      </c>
      <c r="O156" s="167">
        <f>SUM(C156:H156,J156:M156)</f>
        <v>152</v>
      </c>
      <c r="P156" s="169">
        <f>I156+N156</f>
        <v>141</v>
      </c>
    </row>
    <row r="157" spans="2:16" ht="19.5">
      <c r="B157" s="149" t="s">
        <v>485</v>
      </c>
      <c r="C157" s="147">
        <v>1.2838709677419351</v>
      </c>
      <c r="D157" s="10">
        <v>0.2464285714285713</v>
      </c>
      <c r="E157" s="10">
        <v>4.5903225806451609</v>
      </c>
      <c r="F157" s="10">
        <v>7.4966666666666679</v>
      </c>
      <c r="G157" s="10">
        <v>11.970967741935485</v>
      </c>
      <c r="H157" s="10">
        <v>14.903333333333334</v>
      </c>
      <c r="I157" s="153">
        <f>(C156*C157+D156*D157+E156*E157+F156*F157+G156*G157)/I156</f>
        <v>4.5641106971271705</v>
      </c>
      <c r="J157" s="10"/>
      <c r="K157" s="95"/>
      <c r="L157" s="95"/>
      <c r="M157" s="95"/>
      <c r="N157" s="153"/>
      <c r="O157" s="154">
        <f>(C157*C156+D157*D156+E157*E156+F157*F156+G157*G156+H157*H156+J157*J156+K157*K156+L157*L156+M157*M156)/O156</f>
        <v>5.3123439142210378</v>
      </c>
      <c r="P157" s="161">
        <f>(I157*I156+N157*N156)/P156</f>
        <v>4.5641106971271705</v>
      </c>
    </row>
    <row r="158" spans="2:16" ht="19.5">
      <c r="B158" s="149" t="s">
        <v>212</v>
      </c>
      <c r="C158" s="13">
        <f t="shared" ref="C158:H158" si="60">C156*(13-C157)</f>
        <v>363.20000000000005</v>
      </c>
      <c r="D158" s="12">
        <f t="shared" si="60"/>
        <v>395.36071428571427</v>
      </c>
      <c r="E158" s="12">
        <f t="shared" si="60"/>
        <v>260.7</v>
      </c>
      <c r="F158" s="12">
        <f t="shared" si="60"/>
        <v>148.58999999999997</v>
      </c>
      <c r="G158" s="12">
        <f t="shared" si="60"/>
        <v>21.609677419354806</v>
      </c>
      <c r="H158" s="12">
        <f t="shared" si="60"/>
        <v>-20.936666666666675</v>
      </c>
      <c r="I158" s="155">
        <f>SUM(C158:G158)</f>
        <v>1189.460391705069</v>
      </c>
      <c r="J158" s="12">
        <f>J156*(13-J157)</f>
        <v>0</v>
      </c>
      <c r="K158" s="12">
        <f>K156*(13-K157)</f>
        <v>0</v>
      </c>
      <c r="L158" s="12">
        <f>L156*(13-L157)</f>
        <v>0</v>
      </c>
      <c r="M158" s="12">
        <f>M156*(13-M157)</f>
        <v>0</v>
      </c>
      <c r="N158" s="155">
        <f>SUM(J158:M158)</f>
        <v>0</v>
      </c>
      <c r="O158" s="156">
        <f>O156*(13-O157)</f>
        <v>1168.5237250384023</v>
      </c>
      <c r="P158" s="162">
        <f>P156*(13-P157)</f>
        <v>1189.460391705069</v>
      </c>
    </row>
    <row r="159" spans="2:16" ht="19.5">
      <c r="B159" s="149" t="s">
        <v>213</v>
      </c>
      <c r="C159" s="13">
        <f t="shared" ref="C159:H159" si="61">C156*(17-C157)</f>
        <v>487.20000000000005</v>
      </c>
      <c r="D159" s="12">
        <f t="shared" si="61"/>
        <v>519.36071428571438</v>
      </c>
      <c r="E159" s="12">
        <f t="shared" si="61"/>
        <v>384.7</v>
      </c>
      <c r="F159" s="12">
        <f t="shared" si="61"/>
        <v>256.58999999999997</v>
      </c>
      <c r="G159" s="12">
        <f t="shared" si="61"/>
        <v>105.60967741935481</v>
      </c>
      <c r="H159" s="12">
        <f t="shared" si="61"/>
        <v>23.063333333333325</v>
      </c>
      <c r="I159" s="155">
        <f>SUM(C159:G159)</f>
        <v>1753.460391705069</v>
      </c>
      <c r="J159" s="12">
        <f>J156*(17-J157)</f>
        <v>0</v>
      </c>
      <c r="K159" s="12">
        <f>K156*(17-K157)</f>
        <v>0</v>
      </c>
      <c r="L159" s="12">
        <f>L156*(17-L157)</f>
        <v>0</v>
      </c>
      <c r="M159" s="12">
        <f>M156*(17-M157)</f>
        <v>0</v>
      </c>
      <c r="N159" s="155">
        <f>SUM(J159:M159)</f>
        <v>0</v>
      </c>
      <c r="O159" s="156">
        <f>O156*(17-O157)</f>
        <v>1776.5237250384021</v>
      </c>
      <c r="P159" s="162">
        <f>P156*(17-P157)</f>
        <v>1753.460391705069</v>
      </c>
    </row>
    <row r="160" spans="2:16" ht="19.5">
      <c r="B160" s="149" t="s">
        <v>214</v>
      </c>
      <c r="C160" s="17">
        <f t="shared" ref="C160:H160" si="62">C156*(18-C157)</f>
        <v>518.19999999999993</v>
      </c>
      <c r="D160" s="16">
        <f t="shared" si="62"/>
        <v>550.36071428571438</v>
      </c>
      <c r="E160" s="16">
        <f t="shared" si="62"/>
        <v>415.7</v>
      </c>
      <c r="F160" s="16">
        <f t="shared" si="62"/>
        <v>283.58999999999997</v>
      </c>
      <c r="G160" s="16">
        <f t="shared" si="62"/>
        <v>126.60967741935481</v>
      </c>
      <c r="H160" s="16">
        <f t="shared" si="62"/>
        <v>34.063333333333325</v>
      </c>
      <c r="I160" s="155">
        <f>SUM(C160:G160)</f>
        <v>1894.460391705069</v>
      </c>
      <c r="J160" s="16">
        <f>J156*(18-J157)</f>
        <v>0</v>
      </c>
      <c r="K160" s="16">
        <f>K156*(18-K157)</f>
        <v>0</v>
      </c>
      <c r="L160" s="16">
        <f>L156*(18-L157)</f>
        <v>0</v>
      </c>
      <c r="M160" s="16">
        <f>M156*(18-M157)</f>
        <v>0</v>
      </c>
      <c r="N160" s="155">
        <f>SUM(J160:M160)</f>
        <v>0</v>
      </c>
      <c r="O160" s="157">
        <f>O156*(18-O157)</f>
        <v>1928.5237250384021</v>
      </c>
      <c r="P160" s="163">
        <f>P156*(18-P157)</f>
        <v>1894.460391705069</v>
      </c>
    </row>
    <row r="161" spans="2:16" ht="20.25" thickBot="1">
      <c r="B161" s="350" t="s">
        <v>215</v>
      </c>
      <c r="C161" s="21">
        <f t="shared" ref="C161:H161" si="63">C156*(19-C157)</f>
        <v>549.19999999999993</v>
      </c>
      <c r="D161" s="20">
        <f t="shared" si="63"/>
        <v>581.36071428571438</v>
      </c>
      <c r="E161" s="20">
        <f t="shared" si="63"/>
        <v>446.7</v>
      </c>
      <c r="F161" s="20">
        <f t="shared" si="63"/>
        <v>310.58999999999997</v>
      </c>
      <c r="G161" s="20">
        <f t="shared" si="63"/>
        <v>147.6096774193548</v>
      </c>
      <c r="H161" s="20">
        <f t="shared" si="63"/>
        <v>45.063333333333325</v>
      </c>
      <c r="I161" s="164">
        <f>SUM(C161:G161)</f>
        <v>2035.460391705069</v>
      </c>
      <c r="J161" s="20">
        <f>J156*(19-J157)</f>
        <v>0</v>
      </c>
      <c r="K161" s="20">
        <f>K156*(19-K157)</f>
        <v>0</v>
      </c>
      <c r="L161" s="20">
        <f>L156*(19-L157)</f>
        <v>0</v>
      </c>
      <c r="M161" s="20">
        <f>M156*(19-M157)</f>
        <v>0</v>
      </c>
      <c r="N161" s="164">
        <f>SUM(J161:M161)</f>
        <v>0</v>
      </c>
      <c r="O161" s="165">
        <f>O156*(19-O157)</f>
        <v>2080.5237250384021</v>
      </c>
      <c r="P161" s="166">
        <f>P156*(19-P157)</f>
        <v>2035.460391705069</v>
      </c>
    </row>
    <row r="162" spans="2:16" ht="15.75" thickBot="1"/>
    <row r="163" spans="2:16" ht="24" thickBot="1">
      <c r="B163" s="463" t="s">
        <v>295</v>
      </c>
      <c r="C163" s="464"/>
      <c r="D163" s="464"/>
      <c r="E163" s="464"/>
      <c r="F163" s="464"/>
      <c r="G163" s="464"/>
      <c r="H163" s="464"/>
      <c r="I163" s="464"/>
      <c r="J163" s="464"/>
      <c r="K163" s="464"/>
      <c r="L163" s="68"/>
      <c r="M163" s="351"/>
      <c r="N163" s="521" t="s">
        <v>233</v>
      </c>
      <c r="O163" s="521"/>
      <c r="P163" s="522"/>
    </row>
    <row r="164" spans="2:16" ht="15.75">
      <c r="B164" s="492" t="s">
        <v>195</v>
      </c>
      <c r="C164" s="489" t="s">
        <v>196</v>
      </c>
      <c r="D164" s="489" t="s">
        <v>197</v>
      </c>
      <c r="E164" s="489" t="s">
        <v>198</v>
      </c>
      <c r="F164" s="489" t="s">
        <v>199</v>
      </c>
      <c r="G164" s="489" t="s">
        <v>200</v>
      </c>
      <c r="H164" s="489" t="s">
        <v>201</v>
      </c>
      <c r="I164" s="491" t="s">
        <v>202</v>
      </c>
      <c r="J164" s="489" t="s">
        <v>203</v>
      </c>
      <c r="K164" s="489" t="s">
        <v>204</v>
      </c>
      <c r="L164" s="489" t="s">
        <v>205</v>
      </c>
      <c r="M164" s="489" t="s">
        <v>206</v>
      </c>
      <c r="N164" s="491" t="s">
        <v>207</v>
      </c>
      <c r="O164" s="519" t="s">
        <v>260</v>
      </c>
      <c r="P164" s="520"/>
    </row>
    <row r="165" spans="2:16" ht="16.5" thickBot="1">
      <c r="B165" s="518"/>
      <c r="C165" s="514"/>
      <c r="D165" s="514"/>
      <c r="E165" s="514"/>
      <c r="F165" s="514"/>
      <c r="G165" s="514"/>
      <c r="H165" s="514"/>
      <c r="I165" s="515"/>
      <c r="J165" s="514"/>
      <c r="K165" s="514"/>
      <c r="L165" s="514"/>
      <c r="M165" s="514"/>
      <c r="N165" s="515"/>
      <c r="O165" s="389" t="s">
        <v>234</v>
      </c>
      <c r="P165" s="390" t="s">
        <v>235</v>
      </c>
    </row>
    <row r="166" spans="2:16">
      <c r="B166" s="391" t="s">
        <v>211</v>
      </c>
      <c r="C166" s="65">
        <v>31</v>
      </c>
      <c r="D166" s="64">
        <v>28</v>
      </c>
      <c r="E166" s="64">
        <v>31</v>
      </c>
      <c r="F166" s="64">
        <v>30</v>
      </c>
      <c r="G166" s="64">
        <v>22</v>
      </c>
      <c r="H166" s="386"/>
      <c r="I166" s="387">
        <f>SUM(C166:G166)</f>
        <v>142</v>
      </c>
      <c r="J166" s="64">
        <v>22</v>
      </c>
      <c r="K166" s="64">
        <v>31</v>
      </c>
      <c r="L166" s="64">
        <v>30</v>
      </c>
      <c r="M166" s="64">
        <v>31</v>
      </c>
      <c r="N166" s="387">
        <f>SUM(J166:M166)</f>
        <v>114</v>
      </c>
      <c r="O166" s="363">
        <f>SUM(C166:H166,J166:M166)</f>
        <v>256</v>
      </c>
      <c r="P166" s="388">
        <f>I166+N166</f>
        <v>256</v>
      </c>
    </row>
    <row r="167" spans="2:16" ht="19.5">
      <c r="B167" s="149" t="s">
        <v>485</v>
      </c>
      <c r="C167" s="67">
        <v>-2.6</v>
      </c>
      <c r="D167" s="66">
        <v>-1.7</v>
      </c>
      <c r="E167" s="66">
        <v>2</v>
      </c>
      <c r="F167" s="66">
        <v>6.6</v>
      </c>
      <c r="G167" s="66">
        <v>12</v>
      </c>
      <c r="H167" s="379"/>
      <c r="I167" s="374">
        <f>(C166*C167+D166*D167+E166*E167+F166*F167+G166*G167)/I166</f>
        <v>2.7873239436619714</v>
      </c>
      <c r="J167" s="66">
        <v>12.3</v>
      </c>
      <c r="K167" s="66">
        <v>7.5</v>
      </c>
      <c r="L167" s="66">
        <v>2.5</v>
      </c>
      <c r="M167" s="66">
        <v>-1</v>
      </c>
      <c r="N167" s="374">
        <f>(J166*J167+K166*K167+L166*L167+M166*M167)/N166</f>
        <v>4.799122807017544</v>
      </c>
      <c r="O167" s="375">
        <f>(C167*C166+D167*D166+E167*E166+F167*F166+G167*G166+H167*H166+J167*J166+K167*K166+L167*L166+M167*M166)/O166</f>
        <v>3.6832031249999999</v>
      </c>
      <c r="P167" s="380">
        <f>(I167*I166+N167*N166)/P166</f>
        <v>3.6832031249999999</v>
      </c>
    </row>
    <row r="168" spans="2:16" ht="19.5">
      <c r="B168" s="392" t="s">
        <v>212</v>
      </c>
      <c r="C168" s="48">
        <f t="shared" ref="C168:H168" si="64">C166*(13-C167)</f>
        <v>483.59999999999997</v>
      </c>
      <c r="D168" s="47">
        <f t="shared" si="64"/>
        <v>411.59999999999997</v>
      </c>
      <c r="E168" s="47">
        <f t="shared" si="64"/>
        <v>341</v>
      </c>
      <c r="F168" s="47">
        <f t="shared" si="64"/>
        <v>192</v>
      </c>
      <c r="G168" s="47">
        <f t="shared" si="64"/>
        <v>22</v>
      </c>
      <c r="H168" s="47">
        <f t="shared" si="64"/>
        <v>0</v>
      </c>
      <c r="I168" s="376">
        <f>SUM(C168:G168)</f>
        <v>1450.1999999999998</v>
      </c>
      <c r="J168" s="47">
        <f>J166*(13-J167)</f>
        <v>15.399999999999984</v>
      </c>
      <c r="K168" s="47">
        <f>K166*(13-K167)</f>
        <v>170.5</v>
      </c>
      <c r="L168" s="47">
        <f>L166*(13-L167)</f>
        <v>315</v>
      </c>
      <c r="M168" s="47">
        <f>M166*(13-M167)</f>
        <v>434</v>
      </c>
      <c r="N168" s="376">
        <f>SUM(J168:M168)</f>
        <v>934.9</v>
      </c>
      <c r="O168" s="377">
        <f>O166*(13-O167)</f>
        <v>2385.1</v>
      </c>
      <c r="P168" s="381">
        <f>P166*(13-P167)</f>
        <v>2385.1</v>
      </c>
    </row>
    <row r="169" spans="2:16" ht="19.5">
      <c r="B169" s="392" t="s">
        <v>213</v>
      </c>
      <c r="C169" s="48">
        <f t="shared" ref="C169:H169" si="65">C166*(17-C167)</f>
        <v>607.6</v>
      </c>
      <c r="D169" s="47">
        <f t="shared" si="65"/>
        <v>523.6</v>
      </c>
      <c r="E169" s="47">
        <f t="shared" si="65"/>
        <v>465</v>
      </c>
      <c r="F169" s="47">
        <f t="shared" si="65"/>
        <v>312</v>
      </c>
      <c r="G169" s="47">
        <f t="shared" si="65"/>
        <v>110</v>
      </c>
      <c r="H169" s="47">
        <f t="shared" si="65"/>
        <v>0</v>
      </c>
      <c r="I169" s="376">
        <f>SUM(C169:G169)</f>
        <v>2018.2</v>
      </c>
      <c r="J169" s="47">
        <f>J166*(17-J167)</f>
        <v>103.39999999999998</v>
      </c>
      <c r="K169" s="47">
        <f>K166*(17-K167)</f>
        <v>294.5</v>
      </c>
      <c r="L169" s="47">
        <f>L166*(17-L167)</f>
        <v>435</v>
      </c>
      <c r="M169" s="47">
        <f>M166*(17-M167)</f>
        <v>558</v>
      </c>
      <c r="N169" s="376">
        <f>SUM(J169:M169)</f>
        <v>1390.9</v>
      </c>
      <c r="O169" s="377">
        <f>O166*(17-O167)</f>
        <v>3409.1</v>
      </c>
      <c r="P169" s="381">
        <f>P166*(17-P167)</f>
        <v>3409.1</v>
      </c>
    </row>
    <row r="170" spans="2:16" ht="19.5">
      <c r="B170" s="392" t="s">
        <v>249</v>
      </c>
      <c r="C170" s="50">
        <f t="shared" ref="C170:H170" si="66">C166*(18-C167)</f>
        <v>638.6</v>
      </c>
      <c r="D170" s="49">
        <f t="shared" si="66"/>
        <v>551.6</v>
      </c>
      <c r="E170" s="49">
        <f t="shared" si="66"/>
        <v>496</v>
      </c>
      <c r="F170" s="49">
        <f t="shared" si="66"/>
        <v>342</v>
      </c>
      <c r="G170" s="49">
        <f t="shared" si="66"/>
        <v>132</v>
      </c>
      <c r="H170" s="49">
        <f t="shared" si="66"/>
        <v>0</v>
      </c>
      <c r="I170" s="376">
        <f>SUM(C170:G170)</f>
        <v>2160.1999999999998</v>
      </c>
      <c r="J170" s="49">
        <f>J166*(18-J167)</f>
        <v>125.39999999999998</v>
      </c>
      <c r="K170" s="49">
        <f>K166*(18-K167)</f>
        <v>325.5</v>
      </c>
      <c r="L170" s="49">
        <f>L166*(18-L167)</f>
        <v>465</v>
      </c>
      <c r="M170" s="49">
        <f>M166*(18-M167)</f>
        <v>589</v>
      </c>
      <c r="N170" s="376">
        <f>SUM(J170:M170)</f>
        <v>1504.9</v>
      </c>
      <c r="O170" s="378">
        <f>O166*(18-O167)</f>
        <v>3665.1</v>
      </c>
      <c r="P170" s="382">
        <f>P166*(18-P167)</f>
        <v>3665.1</v>
      </c>
    </row>
    <row r="171" spans="2:16" ht="20.25" thickBot="1">
      <c r="B171" s="405" t="s">
        <v>215</v>
      </c>
      <c r="C171" s="52">
        <f t="shared" ref="C171:H171" si="67">C166*(19-C167)</f>
        <v>669.6</v>
      </c>
      <c r="D171" s="51">
        <f t="shared" si="67"/>
        <v>579.6</v>
      </c>
      <c r="E171" s="51">
        <f t="shared" si="67"/>
        <v>527</v>
      </c>
      <c r="F171" s="51">
        <f t="shared" si="67"/>
        <v>372</v>
      </c>
      <c r="G171" s="51">
        <f t="shared" si="67"/>
        <v>154</v>
      </c>
      <c r="H171" s="51">
        <f t="shared" si="67"/>
        <v>0</v>
      </c>
      <c r="I171" s="383">
        <f>SUM(C171:G171)</f>
        <v>2302.1999999999998</v>
      </c>
      <c r="J171" s="51">
        <f>J166*(19-J167)</f>
        <v>147.39999999999998</v>
      </c>
      <c r="K171" s="51">
        <f>K166*(19-K167)</f>
        <v>356.5</v>
      </c>
      <c r="L171" s="51">
        <f>L166*(19-L167)</f>
        <v>495</v>
      </c>
      <c r="M171" s="51">
        <f>M166*(19-M167)</f>
        <v>620</v>
      </c>
      <c r="N171" s="383">
        <f>SUM(J171:M171)</f>
        <v>1618.9</v>
      </c>
      <c r="O171" s="384">
        <f>O166*(19-O167)</f>
        <v>3921.1</v>
      </c>
      <c r="P171" s="385">
        <f>P166*(19-P167)</f>
        <v>3921.1</v>
      </c>
    </row>
    <row r="172" spans="2:16" ht="15.75" thickBot="1">
      <c r="B172" s="57"/>
      <c r="C172" s="57"/>
      <c r="D172" s="57"/>
      <c r="E172" s="57"/>
      <c r="F172" s="57"/>
      <c r="G172" s="57"/>
      <c r="H172" s="57"/>
      <c r="I172" s="57"/>
      <c r="J172" s="62"/>
      <c r="K172" s="57"/>
      <c r="L172" s="57"/>
      <c r="M172" s="57"/>
      <c r="N172" s="57"/>
      <c r="O172" s="57"/>
      <c r="P172" s="57"/>
    </row>
    <row r="173" spans="2:16" ht="24" thickBot="1">
      <c r="B173" s="170" t="s">
        <v>236</v>
      </c>
      <c r="C173" s="458" t="s">
        <v>237</v>
      </c>
      <c r="D173" s="458"/>
      <c r="E173" s="458"/>
      <c r="F173" s="458"/>
      <c r="G173" s="458"/>
      <c r="H173" s="458"/>
      <c r="I173" s="458"/>
      <c r="J173" s="458"/>
      <c r="K173" s="458"/>
      <c r="L173" s="458"/>
      <c r="M173" s="459"/>
      <c r="N173" s="459"/>
      <c r="O173" s="459"/>
      <c r="P173" s="460"/>
    </row>
    <row r="174" spans="2:16" ht="15.75">
      <c r="B174" s="465" t="s">
        <v>195</v>
      </c>
      <c r="C174" s="461" t="s">
        <v>196</v>
      </c>
      <c r="D174" s="461" t="s">
        <v>197</v>
      </c>
      <c r="E174" s="461" t="s">
        <v>198</v>
      </c>
      <c r="F174" s="461" t="s">
        <v>199</v>
      </c>
      <c r="G174" s="461" t="s">
        <v>200</v>
      </c>
      <c r="H174" s="461" t="s">
        <v>201</v>
      </c>
      <c r="I174" s="467" t="s">
        <v>202</v>
      </c>
      <c r="J174" s="461" t="s">
        <v>203</v>
      </c>
      <c r="K174" s="461" t="s">
        <v>204</v>
      </c>
      <c r="L174" s="461" t="s">
        <v>205</v>
      </c>
      <c r="M174" s="461" t="s">
        <v>206</v>
      </c>
      <c r="N174" s="467" t="s">
        <v>207</v>
      </c>
      <c r="O174" s="456" t="s">
        <v>208</v>
      </c>
      <c r="P174" s="457"/>
    </row>
    <row r="175" spans="2:16" ht="16.5" thickBot="1">
      <c r="B175" s="466"/>
      <c r="C175" s="462"/>
      <c r="D175" s="462"/>
      <c r="E175" s="462"/>
      <c r="F175" s="462"/>
      <c r="G175" s="462"/>
      <c r="H175" s="462"/>
      <c r="I175" s="462"/>
      <c r="J175" s="462"/>
      <c r="K175" s="462"/>
      <c r="L175" s="462"/>
      <c r="M175" s="462"/>
      <c r="N175" s="462"/>
      <c r="O175" s="145" t="s">
        <v>234</v>
      </c>
      <c r="P175" s="30" t="s">
        <v>235</v>
      </c>
    </row>
    <row r="176" spans="2:16" ht="15.75">
      <c r="B176" s="174">
        <v>2000</v>
      </c>
      <c r="C176" s="173">
        <f t="shared" ref="C176:P176" si="68">C11/C$171</f>
        <v>0.94593787335722834</v>
      </c>
      <c r="D176" s="172">
        <f t="shared" si="68"/>
        <v>0.85369220151828851</v>
      </c>
      <c r="E176" s="172">
        <f t="shared" si="68"/>
        <v>0.927134724857685</v>
      </c>
      <c r="F176" s="172">
        <f t="shared" si="68"/>
        <v>0.62096774193548387</v>
      </c>
      <c r="G176" s="172">
        <f t="shared" si="68"/>
        <v>0.31103896103896106</v>
      </c>
      <c r="H176" s="172"/>
      <c r="I176" s="172">
        <f t="shared" si="68"/>
        <v>0.82342976283554881</v>
      </c>
      <c r="J176" s="172">
        <f t="shared" si="68"/>
        <v>0.79918588873812757</v>
      </c>
      <c r="K176" s="172">
        <f t="shared" si="68"/>
        <v>0.56437587657784027</v>
      </c>
      <c r="L176" s="172">
        <f t="shared" si="68"/>
        <v>0.77191919191919178</v>
      </c>
      <c r="M176" s="172">
        <f t="shared" si="68"/>
        <v>0.87774193548387103</v>
      </c>
      <c r="N176" s="172">
        <f t="shared" si="68"/>
        <v>0.7692260176663166</v>
      </c>
      <c r="O176" s="360">
        <f t="shared" si="68"/>
        <v>0.80260641146617018</v>
      </c>
      <c r="P176" s="358">
        <f t="shared" si="68"/>
        <v>0.80105072556170465</v>
      </c>
    </row>
    <row r="177" spans="2:16" ht="15.75">
      <c r="B177" s="175">
        <v>2001</v>
      </c>
      <c r="C177" s="34">
        <f t="shared" ref="C177:P177" si="69">C21/C$171</f>
        <v>0.88500597371565115</v>
      </c>
      <c r="D177" s="33">
        <f t="shared" si="69"/>
        <v>0.89440993788819867</v>
      </c>
      <c r="E177" s="33">
        <f t="shared" si="69"/>
        <v>0.94990512333965849</v>
      </c>
      <c r="F177" s="33">
        <f t="shared" si="69"/>
        <v>0.98951612903225794</v>
      </c>
      <c r="G177" s="33">
        <f t="shared" si="69"/>
        <v>0.61558441558441568</v>
      </c>
      <c r="H177" s="33"/>
      <c r="I177" s="33">
        <f t="shared" si="69"/>
        <v>0.9010946051602815</v>
      </c>
      <c r="J177" s="33">
        <f t="shared" si="69"/>
        <v>1.5336047037539573</v>
      </c>
      <c r="K177" s="33">
        <f t="shared" si="69"/>
        <v>0.42260326652490582</v>
      </c>
      <c r="L177" s="33">
        <f t="shared" si="69"/>
        <v>1.0537373737373739</v>
      </c>
      <c r="M177" s="33">
        <f t="shared" si="69"/>
        <v>1.1185483870967743</v>
      </c>
      <c r="N177" s="33">
        <f t="shared" si="69"/>
        <v>0.98326727892362842</v>
      </c>
      <c r="O177" s="171">
        <f t="shared" si="69"/>
        <v>0.9632785182345418</v>
      </c>
      <c r="P177" s="35">
        <f t="shared" si="69"/>
        <v>0.93502114147801951</v>
      </c>
    </row>
    <row r="178" spans="2:16" ht="15.75">
      <c r="B178" s="175">
        <v>2002</v>
      </c>
      <c r="C178" s="34">
        <f t="shared" ref="C178:P178" si="70">C31/C$171</f>
        <v>0.92592592592592593</v>
      </c>
      <c r="D178" s="33">
        <f t="shared" si="70"/>
        <v>0.74879227053140096</v>
      </c>
      <c r="E178" s="33">
        <f t="shared" si="70"/>
        <v>0.90588235294117658</v>
      </c>
      <c r="F178" s="33">
        <f t="shared" si="70"/>
        <v>0.97580645161290325</v>
      </c>
      <c r="G178" s="33">
        <f t="shared" si="70"/>
        <v>0.24155844155844153</v>
      </c>
      <c r="H178" s="33"/>
      <c r="I178" s="33">
        <f t="shared" si="70"/>
        <v>0.83902354269828872</v>
      </c>
      <c r="J178" s="33">
        <f t="shared" si="70"/>
        <v>0.9396200814111263</v>
      </c>
      <c r="K178" s="33">
        <f t="shared" si="70"/>
        <v>1.0636746143057501</v>
      </c>
      <c r="L178" s="33">
        <f t="shared" si="70"/>
        <v>0.88484848484848488</v>
      </c>
      <c r="M178" s="33">
        <f t="shared" si="70"/>
        <v>1.1150000000000002</v>
      </c>
      <c r="N178" s="33">
        <f t="shared" si="70"/>
        <v>1.0173574649453332</v>
      </c>
      <c r="O178" s="171">
        <f t="shared" si="70"/>
        <v>0.91265206192139958</v>
      </c>
      <c r="P178" s="35">
        <f t="shared" si="70"/>
        <v>0.91265206192139958</v>
      </c>
    </row>
    <row r="179" spans="2:16">
      <c r="B179" s="175">
        <v>2003</v>
      </c>
      <c r="C179" s="34">
        <f t="shared" ref="C179:P179" si="71">C41/C$171</f>
        <v>1.0138888888888888</v>
      </c>
      <c r="D179" s="33">
        <f t="shared" si="71"/>
        <v>1.1400966183574881</v>
      </c>
      <c r="E179" s="33">
        <f t="shared" si="71"/>
        <v>0.95294117647058818</v>
      </c>
      <c r="F179" s="33">
        <f t="shared" si="71"/>
        <v>0.94623655913978499</v>
      </c>
      <c r="G179" s="33">
        <f t="shared" si="71"/>
        <v>0.96363636363636362</v>
      </c>
      <c r="H179" s="33"/>
      <c r="I179" s="33">
        <f t="shared" si="71"/>
        <v>1.0174181217965426</v>
      </c>
      <c r="J179" s="33">
        <f t="shared" si="71"/>
        <v>0.96336499321573965</v>
      </c>
      <c r="K179" s="33">
        <f t="shared" si="71"/>
        <v>1.2347826086956522</v>
      </c>
      <c r="L179" s="33">
        <f t="shared" si="71"/>
        <v>0.80606060606060603</v>
      </c>
      <c r="M179" s="33">
        <f t="shared" si="71"/>
        <v>0.94000000000000006</v>
      </c>
      <c r="N179" s="33">
        <f t="shared" si="71"/>
        <v>0.96608808450182215</v>
      </c>
      <c r="O179" s="33">
        <f t="shared" si="71"/>
        <v>0.99622554895309989</v>
      </c>
      <c r="P179" s="35">
        <f t="shared" si="71"/>
        <v>0.99622554895309989</v>
      </c>
    </row>
    <row r="180" spans="2:16">
      <c r="B180" s="175">
        <v>2004</v>
      </c>
      <c r="C180" s="34">
        <f>C51/C$171</f>
        <v>1.037037037037037</v>
      </c>
      <c r="D180" s="33">
        <f t="shared" ref="D180:P180" si="72">D51/D$171</f>
        <v>0.93064182194616984</v>
      </c>
      <c r="E180" s="33">
        <f t="shared" si="72"/>
        <v>0.93529411764705894</v>
      </c>
      <c r="F180" s="33">
        <f t="shared" si="72"/>
        <v>0.82258064516129037</v>
      </c>
      <c r="G180" s="33">
        <f t="shared" si="72"/>
        <v>1.4350649350649352</v>
      </c>
      <c r="H180" s="33"/>
      <c r="I180" s="33">
        <f t="shared" si="72"/>
        <v>0.97893319433585291</v>
      </c>
      <c r="J180" s="33">
        <f t="shared" si="72"/>
        <v>0.82428765264586168</v>
      </c>
      <c r="K180" s="33">
        <f t="shared" si="72"/>
        <v>0.84347826086956523</v>
      </c>
      <c r="L180" s="33">
        <f t="shared" si="72"/>
        <v>0.93939393939393945</v>
      </c>
      <c r="M180" s="33">
        <f t="shared" si="72"/>
        <v>0.96500000000000008</v>
      </c>
      <c r="N180" s="33">
        <f t="shared" si="72"/>
        <v>0.9175983692630798</v>
      </c>
      <c r="O180" s="33">
        <f t="shared" si="72"/>
        <v>0.96164341638825845</v>
      </c>
      <c r="P180" s="35">
        <f t="shared" si="72"/>
        <v>0.95360995638978863</v>
      </c>
    </row>
    <row r="181" spans="2:16">
      <c r="B181" s="175">
        <f>B180+1</f>
        <v>2005</v>
      </c>
      <c r="C181" s="34">
        <f>C61/C$171</f>
        <v>0.87037037037037046</v>
      </c>
      <c r="D181" s="33">
        <f t="shared" ref="D181:P181" si="73">D61/D$171</f>
        <v>1.0724637681159421</v>
      </c>
      <c r="E181" s="33">
        <f t="shared" si="73"/>
        <v>1.0470588235294118</v>
      </c>
      <c r="F181" s="33">
        <f t="shared" si="73"/>
        <v>0.79838709677419351</v>
      </c>
      <c r="G181" s="33">
        <f t="shared" si="73"/>
        <v>1.0422077922077921</v>
      </c>
      <c r="H181" s="33"/>
      <c r="I181" s="33">
        <f t="shared" si="73"/>
        <v>0.96155850925202002</v>
      </c>
      <c r="J181" s="33">
        <f t="shared" si="73"/>
        <v>0.81411126187245608</v>
      </c>
      <c r="K181" s="33">
        <f t="shared" si="73"/>
        <v>0.79130434782608683</v>
      </c>
      <c r="L181" s="33">
        <f t="shared" si="73"/>
        <v>1</v>
      </c>
      <c r="M181" s="33">
        <f t="shared" si="73"/>
        <v>0.97499999999999998</v>
      </c>
      <c r="N181" s="33">
        <f t="shared" si="73"/>
        <v>0.92754339366236327</v>
      </c>
      <c r="O181" s="33">
        <f t="shared" si="73"/>
        <v>0.95975619086480846</v>
      </c>
      <c r="P181" s="35">
        <f t="shared" si="73"/>
        <v>0.94751472800999725</v>
      </c>
    </row>
    <row r="182" spans="2:16">
      <c r="B182" s="175">
        <f t="shared" ref="B182:B189" si="74">B181+1</f>
        <v>2006</v>
      </c>
      <c r="C182" s="34">
        <f>C71/C$171</f>
        <v>1.0972222222222221</v>
      </c>
      <c r="D182" s="33">
        <f t="shared" ref="D182:P182" si="75">D71/D$171</f>
        <v>1.0579710144927534</v>
      </c>
      <c r="E182" s="33">
        <f t="shared" si="75"/>
        <v>1.1176470588235294</v>
      </c>
      <c r="F182" s="33">
        <f t="shared" si="75"/>
        <v>0.90322580645161288</v>
      </c>
      <c r="G182" s="33">
        <f t="shared" si="75"/>
        <v>0.77922077922077926</v>
      </c>
      <c r="H182" s="33"/>
      <c r="I182" s="33">
        <f t="shared" si="75"/>
        <v>1.0393970984275909</v>
      </c>
      <c r="J182" s="33">
        <f t="shared" si="75"/>
        <v>0</v>
      </c>
      <c r="K182" s="33">
        <f t="shared" si="75"/>
        <v>0.73043478260869577</v>
      </c>
      <c r="L182" s="33">
        <f t="shared" si="75"/>
        <v>0.78181818181818186</v>
      </c>
      <c r="M182" s="33">
        <f t="shared" si="75"/>
        <v>0.8</v>
      </c>
      <c r="N182" s="33">
        <f t="shared" si="75"/>
        <v>0.70628204336277722</v>
      </c>
      <c r="O182" s="33">
        <f t="shared" si="75"/>
        <v>0.92328683277651691</v>
      </c>
      <c r="P182" s="35">
        <f t="shared" si="75"/>
        <v>0.90186427278059733</v>
      </c>
    </row>
    <row r="183" spans="2:16">
      <c r="B183" s="175">
        <f t="shared" si="74"/>
        <v>2007</v>
      </c>
      <c r="C183" s="34">
        <f>C81/C$171</f>
        <v>1.0972222222222221</v>
      </c>
      <c r="D183" s="33">
        <f t="shared" ref="D183:P183" si="76">D81/D$171</f>
        <v>1.2318840579710144</v>
      </c>
      <c r="E183" s="33">
        <f t="shared" si="76"/>
        <v>1.088235294117647</v>
      </c>
      <c r="F183" s="33">
        <f t="shared" si="76"/>
        <v>1.2983870967741937</v>
      </c>
      <c r="G183" s="33">
        <f t="shared" si="76"/>
        <v>0.73051948051948057</v>
      </c>
      <c r="H183" s="33"/>
      <c r="I183" s="33">
        <f t="shared" si="76"/>
        <v>1.1370428285987317</v>
      </c>
      <c r="J183" s="33">
        <f t="shared" si="76"/>
        <v>0.23405698778833112</v>
      </c>
      <c r="K183" s="33">
        <f t="shared" si="76"/>
        <v>1.0347826086956522</v>
      </c>
      <c r="L183" s="33">
        <f t="shared" si="76"/>
        <v>1.0424242424242425</v>
      </c>
      <c r="M183" s="33">
        <f t="shared" si="76"/>
        <v>0.9900000000000001</v>
      </c>
      <c r="N183" s="33">
        <f t="shared" si="76"/>
        <v>0.94706282043362788</v>
      </c>
      <c r="O183" s="33">
        <f t="shared" si="76"/>
        <v>1.0586060034174083</v>
      </c>
      <c r="P183" s="35">
        <f t="shared" si="76"/>
        <v>1.0586060034174083</v>
      </c>
    </row>
    <row r="184" spans="2:16">
      <c r="B184" s="175">
        <f t="shared" si="74"/>
        <v>2008</v>
      </c>
      <c r="C184" s="34">
        <f>C91/C$171</f>
        <v>0.79629629629629617</v>
      </c>
      <c r="D184" s="33">
        <f t="shared" ref="D184:P184" si="77">D91/D$171</f>
        <v>0.76328502415458943</v>
      </c>
      <c r="E184" s="33">
        <f t="shared" si="77"/>
        <v>0.94705882352941184</v>
      </c>
      <c r="F184" s="33">
        <f t="shared" si="77"/>
        <v>0.95967741935483875</v>
      </c>
      <c r="G184" s="33">
        <f t="shared" si="77"/>
        <v>0.73051948051948057</v>
      </c>
      <c r="H184" s="33"/>
      <c r="I184" s="33">
        <f t="shared" si="77"/>
        <v>0.8444965684996959</v>
      </c>
      <c r="J184" s="33">
        <f t="shared" si="77"/>
        <v>1.3839891451831752</v>
      </c>
      <c r="K184" s="33">
        <f t="shared" si="77"/>
        <v>0.94782608695652182</v>
      </c>
      <c r="L184" s="33">
        <f t="shared" si="77"/>
        <v>0.89090909090909087</v>
      </c>
      <c r="M184" s="33">
        <f t="shared" si="77"/>
        <v>0.90500000000000003</v>
      </c>
      <c r="N184" s="33">
        <f t="shared" si="77"/>
        <v>0.95373401692507254</v>
      </c>
      <c r="O184" s="33">
        <f t="shared" si="77"/>
        <v>0.89839585830506752</v>
      </c>
      <c r="P184" s="35">
        <f t="shared" si="77"/>
        <v>0.88959730687817207</v>
      </c>
    </row>
    <row r="185" spans="2:16">
      <c r="B185" s="175">
        <f t="shared" si="74"/>
        <v>2009</v>
      </c>
      <c r="C185" s="34">
        <f>C101/C$171</f>
        <v>1.0648148148148149</v>
      </c>
      <c r="D185" s="33">
        <f t="shared" ref="D185:P185" si="78">D101/D$171</f>
        <v>0.96135265700483075</v>
      </c>
      <c r="E185" s="33">
        <f t="shared" si="78"/>
        <v>0.93529411764705894</v>
      </c>
      <c r="F185" s="33">
        <f t="shared" si="78"/>
        <v>0.5376344086021505</v>
      </c>
      <c r="G185" s="33">
        <f t="shared" si="78"/>
        <v>0.83116883116883122</v>
      </c>
      <c r="H185" s="33"/>
      <c r="I185" s="33">
        <f t="shared" si="78"/>
        <v>0.9083050994700721</v>
      </c>
      <c r="J185" s="33">
        <f t="shared" si="78"/>
        <v>0.46811397557666223</v>
      </c>
      <c r="K185" s="33">
        <f t="shared" si="78"/>
        <v>1.0869565217391304</v>
      </c>
      <c r="L185" s="33">
        <f t="shared" si="78"/>
        <v>0.77575757575757576</v>
      </c>
      <c r="M185" s="33">
        <f t="shared" si="78"/>
        <v>1.02</v>
      </c>
      <c r="N185" s="33">
        <f t="shared" si="78"/>
        <v>0.90981530668972754</v>
      </c>
      <c r="O185" s="33">
        <f t="shared" si="78"/>
        <v>0.91989492744382961</v>
      </c>
      <c r="P185" s="35">
        <f t="shared" si="78"/>
        <v>0.90892861696972793</v>
      </c>
    </row>
    <row r="186" spans="2:16">
      <c r="B186" s="175">
        <f t="shared" si="74"/>
        <v>2010</v>
      </c>
      <c r="C186" s="34">
        <f>C111/C$171</f>
        <v>1.1342592592592593</v>
      </c>
      <c r="D186" s="33">
        <f t="shared" ref="D186:P186" si="79">D111/D$171</f>
        <v>0.98550724637681142</v>
      </c>
      <c r="E186" s="33">
        <f t="shared" si="79"/>
        <v>0.95882352941176474</v>
      </c>
      <c r="F186" s="33">
        <f t="shared" si="79"/>
        <v>0.86021505376344087</v>
      </c>
      <c r="G186" s="33">
        <f t="shared" si="79"/>
        <v>1.5025974025974027</v>
      </c>
      <c r="H186" s="33"/>
      <c r="I186" s="33">
        <f t="shared" si="79"/>
        <v>1.0370080792285641</v>
      </c>
      <c r="J186" s="33">
        <f t="shared" si="79"/>
        <v>1.458616010854817</v>
      </c>
      <c r="K186" s="33">
        <f t="shared" si="79"/>
        <v>1.1130434782608696</v>
      </c>
      <c r="L186" s="33">
        <f t="shared" si="79"/>
        <v>0.87878787878787878</v>
      </c>
      <c r="M186" s="33">
        <f t="shared" si="79"/>
        <v>1.2050000000000001</v>
      </c>
      <c r="N186" s="33">
        <f t="shared" si="79"/>
        <v>1.1080980912965595</v>
      </c>
      <c r="O186" s="33">
        <f t="shared" si="79"/>
        <v>1.0831909413174876</v>
      </c>
      <c r="P186" s="35">
        <f t="shared" si="79"/>
        <v>1.0663589298921219</v>
      </c>
    </row>
    <row r="187" spans="2:16">
      <c r="B187" s="175">
        <f t="shared" si="74"/>
        <v>2011</v>
      </c>
      <c r="C187" s="34">
        <f>C121/C$171</f>
        <v>0.88888888888888873</v>
      </c>
      <c r="D187" s="33">
        <f t="shared" ref="D187:P187" si="80">D121/D$171</f>
        <v>1.0144927536231885</v>
      </c>
      <c r="E187" s="33">
        <f t="shared" si="80"/>
        <v>0.89411764705882346</v>
      </c>
      <c r="F187" s="33">
        <f t="shared" si="80"/>
        <v>0.58467741935483863</v>
      </c>
      <c r="G187" s="33">
        <f t="shared" si="80"/>
        <v>0.89610389610389607</v>
      </c>
      <c r="H187" s="33"/>
      <c r="I187" s="33">
        <f t="shared" si="80"/>
        <v>0.87303448874989142</v>
      </c>
      <c r="J187" s="33">
        <f t="shared" si="80"/>
        <v>0.46811397557666223</v>
      </c>
      <c r="K187" s="33">
        <f t="shared" si="80"/>
        <v>0.86788218793828897</v>
      </c>
      <c r="L187" s="33">
        <f t="shared" si="80"/>
        <v>0.93333333333333335</v>
      </c>
      <c r="M187" s="33">
        <f t="shared" si="80"/>
        <v>0.84000000000000008</v>
      </c>
      <c r="N187" s="33">
        <f t="shared" si="80"/>
        <v>0.840817839273581</v>
      </c>
      <c r="O187" s="33">
        <f t="shared" si="80"/>
        <v>0.85973323812195546</v>
      </c>
      <c r="P187" s="35">
        <f t="shared" si="80"/>
        <v>0.85973323812195546</v>
      </c>
    </row>
    <row r="188" spans="2:16">
      <c r="B188" s="175">
        <f t="shared" si="74"/>
        <v>2012</v>
      </c>
      <c r="C188" s="34">
        <f>C131/C$171</f>
        <v>0.85185185185185175</v>
      </c>
      <c r="D188" s="33">
        <f t="shared" ref="D188:P188" si="81">D131/D$171</f>
        <v>0.65700483091787443</v>
      </c>
      <c r="E188" s="33">
        <f t="shared" si="81"/>
        <v>0.83529411764705885</v>
      </c>
      <c r="F188" s="33">
        <f t="shared" si="81"/>
        <v>0.87365591397849462</v>
      </c>
      <c r="G188" s="33">
        <f t="shared" si="81"/>
        <v>0.4935064935064935</v>
      </c>
      <c r="H188" s="33"/>
      <c r="I188" s="33">
        <f t="shared" si="81"/>
        <v>0.77855963860655031</v>
      </c>
      <c r="J188" s="33">
        <f t="shared" si="81"/>
        <v>0.93622795115332447</v>
      </c>
      <c r="K188" s="33">
        <f t="shared" si="81"/>
        <v>0.70014025245441791</v>
      </c>
      <c r="L188" s="33">
        <f t="shared" si="81"/>
        <v>0.83030303030303032</v>
      </c>
      <c r="M188" s="33">
        <f t="shared" si="81"/>
        <v>0.90500000000000003</v>
      </c>
      <c r="N188" s="33">
        <f t="shared" si="81"/>
        <v>0.83989128420532455</v>
      </c>
      <c r="O188" s="33">
        <f t="shared" si="81"/>
        <v>0.81535793527326517</v>
      </c>
      <c r="P188" s="35">
        <f t="shared" si="81"/>
        <v>0.80388156384687959</v>
      </c>
    </row>
    <row r="189" spans="2:16">
      <c r="B189" s="175">
        <f t="shared" si="74"/>
        <v>2013</v>
      </c>
      <c r="C189" s="34">
        <f>C141/C$171</f>
        <v>0.77314814814814803</v>
      </c>
      <c r="D189" s="33">
        <f t="shared" ref="D189:P189" si="82">D141/D$171</f>
        <v>0.83091787439613518</v>
      </c>
      <c r="E189" s="33">
        <f t="shared" si="82"/>
        <v>1.0294117647058822</v>
      </c>
      <c r="F189" s="33">
        <f t="shared" si="82"/>
        <v>0.81989247311827962</v>
      </c>
      <c r="G189" s="33">
        <f t="shared" si="82"/>
        <v>1.1863636363636363</v>
      </c>
      <c r="H189" s="33"/>
      <c r="I189" s="33">
        <f t="shared" si="82"/>
        <v>0.88154808444096955</v>
      </c>
      <c r="J189" s="33">
        <f t="shared" si="82"/>
        <v>1.2347354138398916</v>
      </c>
      <c r="K189" s="33">
        <f t="shared" si="82"/>
        <v>0.70014025245441791</v>
      </c>
      <c r="L189" s="33">
        <f t="shared" si="82"/>
        <v>0.58787878787878789</v>
      </c>
      <c r="M189" s="33">
        <f t="shared" si="82"/>
        <v>0.83000000000000007</v>
      </c>
      <c r="N189" s="33">
        <f t="shared" si="82"/>
        <v>0.76422262029773302</v>
      </c>
      <c r="O189" s="33">
        <f t="shared" si="82"/>
        <v>0.85351049450409311</v>
      </c>
      <c r="P189" s="35">
        <f t="shared" si="82"/>
        <v>0.83310805641274144</v>
      </c>
    </row>
    <row r="190" spans="2:16">
      <c r="B190" s="175">
        <f>B189+1</f>
        <v>2014</v>
      </c>
      <c r="C190" s="34">
        <f>C151/C$171</f>
        <v>0.84722222222222232</v>
      </c>
      <c r="D190" s="33">
        <f t="shared" ref="D190:P190" si="83">D151/D$171</f>
        <v>0.77294685990338163</v>
      </c>
      <c r="E190" s="33">
        <f t="shared" si="83"/>
        <v>0.74117647058823521</v>
      </c>
      <c r="F190" s="33">
        <f t="shared" si="83"/>
        <v>0.74193548387096775</v>
      </c>
      <c r="G190" s="33">
        <f t="shared" si="83"/>
        <v>1.4181818181818182</v>
      </c>
      <c r="H190" s="33"/>
      <c r="I190" s="33">
        <f t="shared" si="83"/>
        <v>0.8254278516201895</v>
      </c>
      <c r="J190" s="33">
        <f t="shared" si="83"/>
        <v>0.38724559023066474</v>
      </c>
      <c r="K190" s="33">
        <f t="shared" si="83"/>
        <v>0.52840790842871999</v>
      </c>
      <c r="L190" s="33">
        <f t="shared" si="83"/>
        <v>0.76696296296296307</v>
      </c>
      <c r="M190" s="33">
        <f t="shared" si="83"/>
        <v>0.85838709677419367</v>
      </c>
      <c r="N190" s="33">
        <f t="shared" si="83"/>
        <v>0.71487064427790803</v>
      </c>
      <c r="O190" s="33">
        <f t="shared" si="83"/>
        <v>0.78743314019573729</v>
      </c>
      <c r="P190" s="35">
        <f t="shared" si="83"/>
        <v>0.77978222591148028</v>
      </c>
    </row>
    <row r="191" spans="2:16" ht="15.75" thickBot="1">
      <c r="B191" s="176">
        <f>B190+1</f>
        <v>2015</v>
      </c>
      <c r="C191" s="37">
        <f>C161/C$171</f>
        <v>0.82019115890083616</v>
      </c>
      <c r="D191" s="36">
        <f t="shared" ref="D191:O191" si="84">D161/D$171</f>
        <v>1.0030378093266292</v>
      </c>
      <c r="E191" s="36">
        <f t="shared" si="84"/>
        <v>0.84762808349146113</v>
      </c>
      <c r="F191" s="36">
        <f t="shared" si="84"/>
        <v>0.8349193548387096</v>
      </c>
      <c r="G191" s="36">
        <f t="shared" si="84"/>
        <v>0.95850439882697924</v>
      </c>
      <c r="H191" s="36"/>
      <c r="I191" s="36">
        <f t="shared" si="84"/>
        <v>0.8841370826622662</v>
      </c>
      <c r="J191" s="36">
        <f t="shared" si="84"/>
        <v>0</v>
      </c>
      <c r="K191" s="36">
        <f t="shared" si="84"/>
        <v>0</v>
      </c>
      <c r="L191" s="36">
        <f t="shared" si="84"/>
        <v>0</v>
      </c>
      <c r="M191" s="36">
        <f t="shared" si="84"/>
        <v>0</v>
      </c>
      <c r="N191" s="36">
        <f t="shared" si="84"/>
        <v>0</v>
      </c>
      <c r="O191" s="36">
        <f t="shared" si="84"/>
        <v>0.53059695622106096</v>
      </c>
      <c r="P191" s="38"/>
    </row>
    <row r="192" spans="2:16" ht="15.75" thickBot="1"/>
    <row r="193" spans="2:16" ht="18.75" thickBot="1">
      <c r="B193" s="181" t="s">
        <v>236</v>
      </c>
      <c r="C193" s="478" t="s">
        <v>19</v>
      </c>
      <c r="D193" s="479"/>
      <c r="E193" s="479"/>
      <c r="F193" s="479"/>
      <c r="G193" s="479"/>
      <c r="H193" s="479"/>
      <c r="I193" s="479"/>
      <c r="J193" s="479"/>
      <c r="K193" s="479"/>
      <c r="L193" s="479"/>
      <c r="M193" s="480"/>
      <c r="N193" s="480"/>
      <c r="O193" s="480"/>
      <c r="P193" s="481"/>
    </row>
    <row r="194" spans="2:16" ht="15.75">
      <c r="B194" s="475" t="s">
        <v>195</v>
      </c>
      <c r="C194" s="456" t="s">
        <v>196</v>
      </c>
      <c r="D194" s="456" t="s">
        <v>197</v>
      </c>
      <c r="E194" s="456" t="s">
        <v>198</v>
      </c>
      <c r="F194" s="456" t="s">
        <v>199</v>
      </c>
      <c r="G194" s="456" t="s">
        <v>200</v>
      </c>
      <c r="H194" s="456" t="s">
        <v>201</v>
      </c>
      <c r="I194" s="467" t="s">
        <v>202</v>
      </c>
      <c r="J194" s="456" t="s">
        <v>203</v>
      </c>
      <c r="K194" s="456" t="s">
        <v>204</v>
      </c>
      <c r="L194" s="456" t="s">
        <v>205</v>
      </c>
      <c r="M194" s="456" t="s">
        <v>206</v>
      </c>
      <c r="N194" s="467" t="s">
        <v>207</v>
      </c>
      <c r="O194" s="456" t="s">
        <v>208</v>
      </c>
      <c r="P194" s="457"/>
    </row>
    <row r="195" spans="2:16" ht="16.5" thickBot="1">
      <c r="B195" s="476"/>
      <c r="C195" s="477"/>
      <c r="D195" s="477"/>
      <c r="E195" s="477"/>
      <c r="F195" s="477"/>
      <c r="G195" s="477"/>
      <c r="H195" s="477"/>
      <c r="I195" s="477"/>
      <c r="J195" s="477"/>
      <c r="K195" s="477"/>
      <c r="L195" s="477"/>
      <c r="M195" s="477"/>
      <c r="N195" s="477"/>
      <c r="O195" s="183" t="s">
        <v>234</v>
      </c>
      <c r="P195" s="30" t="s">
        <v>235</v>
      </c>
    </row>
    <row r="196" spans="2:16">
      <c r="B196" s="174">
        <v>2000</v>
      </c>
      <c r="C196" s="184">
        <f t="shared" ref="C196:P196" si="85">C7/C$167</f>
        <v>0.5508684863523573</v>
      </c>
      <c r="D196" s="182">
        <f t="shared" si="85"/>
        <v>-1.1399594320486814</v>
      </c>
      <c r="E196" s="182">
        <f t="shared" si="85"/>
        <v>1.6193548387096774</v>
      </c>
      <c r="F196" s="182">
        <f t="shared" si="85"/>
        <v>1.2878787878787878</v>
      </c>
      <c r="G196" s="182">
        <f t="shared" si="85"/>
        <v>1.013095238095238</v>
      </c>
      <c r="H196" s="182"/>
      <c r="I196" s="182">
        <f t="shared" si="85"/>
        <v>1.1489514906518443</v>
      </c>
      <c r="J196" s="182">
        <f t="shared" si="85"/>
        <v>0.9062330623306234</v>
      </c>
      <c r="K196" s="182">
        <f t="shared" si="85"/>
        <v>1.4155555555555555</v>
      </c>
      <c r="L196" s="182">
        <f t="shared" si="85"/>
        <v>2.5053333333333336</v>
      </c>
      <c r="M196" s="182">
        <f t="shared" si="85"/>
        <v>-1.4451612903225799</v>
      </c>
      <c r="N196" s="182">
        <f t="shared" si="85"/>
        <v>1.36420764028514</v>
      </c>
      <c r="O196" s="182">
        <f t="shared" si="85"/>
        <v>1.309695314149657</v>
      </c>
      <c r="P196" s="357">
        <f t="shared" si="85"/>
        <v>1.282233727668026</v>
      </c>
    </row>
    <row r="197" spans="2:16">
      <c r="B197" s="175">
        <v>2001</v>
      </c>
      <c r="C197" s="87">
        <f t="shared" ref="C197:P197" si="86">C17/C$167</f>
        <v>4.466501240694791E-2</v>
      </c>
      <c r="D197" s="85">
        <f t="shared" si="86"/>
        <v>-0.28571428571428575</v>
      </c>
      <c r="E197" s="85">
        <f t="shared" si="86"/>
        <v>1.4258064516129036</v>
      </c>
      <c r="F197" s="85">
        <f t="shared" si="86"/>
        <v>1.0196969696969698</v>
      </c>
      <c r="G197" s="85">
        <f t="shared" si="86"/>
        <v>1.0566666666666666</v>
      </c>
      <c r="H197" s="85"/>
      <c r="I197" s="85">
        <f t="shared" si="86"/>
        <v>1.3035202964460166</v>
      </c>
      <c r="J197" s="85">
        <f t="shared" si="86"/>
        <v>0.88834688346883484</v>
      </c>
      <c r="K197" s="85">
        <f t="shared" si="86"/>
        <v>1.5767741935483879</v>
      </c>
      <c r="L197" s="85">
        <f t="shared" si="86"/>
        <v>0.64533333333333331</v>
      </c>
      <c r="M197" s="85">
        <f t="shared" si="86"/>
        <v>3.3709677419354849</v>
      </c>
      <c r="N197" s="85">
        <f t="shared" si="86"/>
        <v>0.94371148111798253</v>
      </c>
      <c r="O197" s="85">
        <f t="shared" si="86"/>
        <v>1.2143366298348699</v>
      </c>
      <c r="P197" s="88">
        <f t="shared" si="86"/>
        <v>1.095639731313242</v>
      </c>
    </row>
    <row r="198" spans="2:16">
      <c r="B198" s="175">
        <v>2002</v>
      </c>
      <c r="C198" s="87">
        <f t="shared" ref="C198:P198" si="87">C27/C$167</f>
        <v>0.38461538461538458</v>
      </c>
      <c r="D198" s="85">
        <f t="shared" si="87"/>
        <v>-2.0588235294117649</v>
      </c>
      <c r="E198" s="85">
        <f t="shared" si="87"/>
        <v>1.8</v>
      </c>
      <c r="F198" s="85">
        <f t="shared" si="87"/>
        <v>1.0454545454545456</v>
      </c>
      <c r="G198" s="85">
        <f t="shared" si="87"/>
        <v>1.0666666666666667</v>
      </c>
      <c r="H198" s="85"/>
      <c r="I198" s="85">
        <f t="shared" si="87"/>
        <v>1.3166181412770601</v>
      </c>
      <c r="J198" s="85">
        <f t="shared" si="87"/>
        <v>0.79403794037940378</v>
      </c>
      <c r="K198" s="85">
        <f t="shared" si="87"/>
        <v>0.90236559139784955</v>
      </c>
      <c r="L198" s="85">
        <f t="shared" si="87"/>
        <v>1.7600000000000002</v>
      </c>
      <c r="M198" s="85">
        <f t="shared" si="87"/>
        <v>3.3</v>
      </c>
      <c r="N198" s="85">
        <f t="shared" si="87"/>
        <v>0.7516950035616855</v>
      </c>
      <c r="O198" s="85">
        <f t="shared" si="87"/>
        <v>0.98859649961287377</v>
      </c>
      <c r="P198" s="88">
        <f t="shared" si="87"/>
        <v>0.98859649961287377</v>
      </c>
    </row>
    <row r="199" spans="2:16">
      <c r="B199" s="175">
        <v>2003</v>
      </c>
      <c r="C199" s="87">
        <f t="shared" ref="C199:P199" si="88">C37/C$167</f>
        <v>1.1153846153846154</v>
      </c>
      <c r="D199" s="85">
        <f t="shared" si="88"/>
        <v>2.7058823529411762</v>
      </c>
      <c r="E199" s="85">
        <f t="shared" si="88"/>
        <v>1.4</v>
      </c>
      <c r="F199" s="85">
        <f t="shared" si="88"/>
        <v>0.74545454545454548</v>
      </c>
      <c r="G199" s="85">
        <f t="shared" si="88"/>
        <v>0.81041666666666667</v>
      </c>
      <c r="H199" s="85"/>
      <c r="I199" s="85">
        <f t="shared" si="88"/>
        <v>0.40176432695979553</v>
      </c>
      <c r="J199" s="85">
        <f t="shared" si="88"/>
        <v>0.9674796747967479</v>
      </c>
      <c r="K199" s="85">
        <f t="shared" si="88"/>
        <v>0.64</v>
      </c>
      <c r="L199" s="85">
        <f t="shared" si="88"/>
        <v>2.2800000000000002</v>
      </c>
      <c r="M199" s="85">
        <f t="shared" si="88"/>
        <v>-0.2</v>
      </c>
      <c r="N199" s="85">
        <f t="shared" si="88"/>
        <v>1.0492989006971825</v>
      </c>
      <c r="O199" s="85">
        <f t="shared" si="88"/>
        <v>0.79406192348533355</v>
      </c>
      <c r="P199" s="88">
        <f t="shared" si="88"/>
        <v>0.79406192348533355</v>
      </c>
    </row>
    <row r="200" spans="2:16">
      <c r="B200" s="175">
        <v>2004</v>
      </c>
      <c r="C200" s="87">
        <f t="shared" ref="C200:P200" si="89">C47/C$167</f>
        <v>1.3076923076923077</v>
      </c>
      <c r="D200" s="85">
        <f t="shared" si="89"/>
        <v>-0.23529411764705885</v>
      </c>
      <c r="E200" s="85">
        <f t="shared" si="89"/>
        <v>1.55</v>
      </c>
      <c r="F200" s="85">
        <f t="shared" si="89"/>
        <v>1.3333333333333335</v>
      </c>
      <c r="G200" s="85">
        <f t="shared" si="89"/>
        <v>0.875</v>
      </c>
      <c r="H200" s="85"/>
      <c r="I200" s="85">
        <f t="shared" si="89"/>
        <v>1.3162113759096363</v>
      </c>
      <c r="J200" s="85">
        <f t="shared" si="89"/>
        <v>0.88617886178861782</v>
      </c>
      <c r="K200" s="85">
        <f t="shared" si="89"/>
        <v>1.24</v>
      </c>
      <c r="L200" s="85">
        <f t="shared" si="89"/>
        <v>1.4</v>
      </c>
      <c r="M200" s="85">
        <f t="shared" si="89"/>
        <v>0.3</v>
      </c>
      <c r="N200" s="85">
        <f t="shared" si="89"/>
        <v>1.0661995193005773</v>
      </c>
      <c r="O200" s="85">
        <f t="shared" si="89"/>
        <v>1.2058288914795436</v>
      </c>
      <c r="P200" s="88">
        <f t="shared" si="89"/>
        <v>1.1616899780623191</v>
      </c>
    </row>
    <row r="201" spans="2:16">
      <c r="B201" s="175">
        <f>B200+1</f>
        <v>2005</v>
      </c>
      <c r="C201" s="87">
        <f t="shared" ref="C201:P201" si="90">C57/C$167</f>
        <v>-7.6923076923076927E-2</v>
      </c>
      <c r="D201" s="85">
        <f t="shared" si="90"/>
        <v>1.8823529411764708</v>
      </c>
      <c r="E201" s="85">
        <f t="shared" si="90"/>
        <v>0.6</v>
      </c>
      <c r="F201" s="85">
        <f t="shared" si="90"/>
        <v>1.3787878787878789</v>
      </c>
      <c r="G201" s="85">
        <f t="shared" si="90"/>
        <v>0.69166666666666676</v>
      </c>
      <c r="H201" s="85"/>
      <c r="I201" s="85">
        <f t="shared" si="90"/>
        <v>0.93359160069619906</v>
      </c>
      <c r="J201" s="85">
        <f t="shared" si="90"/>
        <v>0.89430894308943087</v>
      </c>
      <c r="K201" s="85">
        <f t="shared" si="90"/>
        <v>1.32</v>
      </c>
      <c r="L201" s="85">
        <f t="shared" si="90"/>
        <v>1</v>
      </c>
      <c r="M201" s="85">
        <f t="shared" si="90"/>
        <v>0.5</v>
      </c>
      <c r="N201" s="85">
        <f t="shared" si="90"/>
        <v>1.0348464375458024</v>
      </c>
      <c r="O201" s="85">
        <f t="shared" si="90"/>
        <v>1.02192778502707</v>
      </c>
      <c r="P201" s="88">
        <f t="shared" si="90"/>
        <v>0.99031211078184156</v>
      </c>
    </row>
    <row r="202" spans="2:16">
      <c r="B202" s="175">
        <f t="shared" ref="B202:B210" si="91">B201+1</f>
        <v>2006</v>
      </c>
      <c r="C202" s="87">
        <f t="shared" ref="C202:P202" si="92">C67/C$167</f>
        <v>1.8076923076923077</v>
      </c>
      <c r="D202" s="85">
        <f t="shared" si="92"/>
        <v>1.7058823529411764</v>
      </c>
      <c r="E202" s="85">
        <f t="shared" si="92"/>
        <v>0</v>
      </c>
      <c r="F202" s="85">
        <f t="shared" si="92"/>
        <v>1.1818181818181819</v>
      </c>
      <c r="G202" s="85">
        <f t="shared" si="92"/>
        <v>0.95833333333333337</v>
      </c>
      <c r="H202" s="85"/>
      <c r="I202" s="85">
        <f t="shared" si="92"/>
        <v>0.50412047082602618</v>
      </c>
      <c r="J202" s="85">
        <f t="shared" si="92"/>
        <v>0</v>
      </c>
      <c r="K202" s="85">
        <f t="shared" si="92"/>
        <v>1.4133333333333333</v>
      </c>
      <c r="L202" s="85">
        <f t="shared" si="92"/>
        <v>2.44</v>
      </c>
      <c r="M202" s="85">
        <f t="shared" si="92"/>
        <v>-3</v>
      </c>
      <c r="N202" s="85">
        <f t="shared" si="92"/>
        <v>1.3693625678478616</v>
      </c>
      <c r="O202" s="85">
        <f t="shared" si="92"/>
        <v>1.0286306059171999</v>
      </c>
      <c r="P202" s="88">
        <f t="shared" si="92"/>
        <v>0.94752099253330047</v>
      </c>
    </row>
    <row r="203" spans="2:16">
      <c r="B203" s="175">
        <f t="shared" si="91"/>
        <v>2007</v>
      </c>
      <c r="C203" s="87">
        <f t="shared" ref="C203:P203" si="93">C77/C$167</f>
        <v>1.8076923076923077</v>
      </c>
      <c r="D203" s="85">
        <f t="shared" si="93"/>
        <v>3.8235294117647061</v>
      </c>
      <c r="E203" s="85">
        <f t="shared" si="93"/>
        <v>0.25</v>
      </c>
      <c r="F203" s="85">
        <f t="shared" si="93"/>
        <v>0.43939393939393939</v>
      </c>
      <c r="G203" s="85">
        <f t="shared" si="93"/>
        <v>0.95833333333333337</v>
      </c>
      <c r="H203" s="85"/>
      <c r="I203" s="85">
        <f t="shared" si="93"/>
        <v>-0.14005202777309916</v>
      </c>
      <c r="J203" s="85">
        <f t="shared" si="93"/>
        <v>0.9837398373983739</v>
      </c>
      <c r="K203" s="85">
        <f t="shared" si="93"/>
        <v>0.94666666666666666</v>
      </c>
      <c r="L203" s="85">
        <f t="shared" si="93"/>
        <v>0.72</v>
      </c>
      <c r="M203" s="85">
        <f t="shared" si="93"/>
        <v>0.8</v>
      </c>
      <c r="N203" s="85">
        <f t="shared" si="93"/>
        <v>0.66549962595654311</v>
      </c>
      <c r="O203" s="85">
        <f t="shared" si="93"/>
        <v>0.30087660592230131</v>
      </c>
      <c r="P203" s="88">
        <f t="shared" si="93"/>
        <v>0.30087660592230131</v>
      </c>
    </row>
    <row r="204" spans="2:16">
      <c r="B204" s="175">
        <f t="shared" si="91"/>
        <v>2008</v>
      </c>
      <c r="C204" s="87">
        <f t="shared" ref="C204:P204" si="94">C87/C$167</f>
        <v>-0.69230769230769229</v>
      </c>
      <c r="D204" s="85">
        <f t="shared" si="94"/>
        <v>-1.8823529411764708</v>
      </c>
      <c r="E204" s="85">
        <f t="shared" si="94"/>
        <v>1.45</v>
      </c>
      <c r="F204" s="85">
        <f t="shared" si="94"/>
        <v>1.0757575757575757</v>
      </c>
      <c r="G204" s="85">
        <f t="shared" si="94"/>
        <v>0.95833333333333337</v>
      </c>
      <c r="H204" s="85"/>
      <c r="I204" s="85">
        <f t="shared" si="94"/>
        <v>1.6497969419647036</v>
      </c>
      <c r="J204" s="85">
        <f t="shared" si="94"/>
        <v>0.71544715447154472</v>
      </c>
      <c r="K204" s="85">
        <f t="shared" si="94"/>
        <v>1.0799999999999998</v>
      </c>
      <c r="L204" s="85">
        <f t="shared" si="94"/>
        <v>1.72</v>
      </c>
      <c r="M204" s="85">
        <f t="shared" si="94"/>
        <v>-0.9</v>
      </c>
      <c r="N204" s="85">
        <f t="shared" si="94"/>
        <v>1.0865080815729691</v>
      </c>
      <c r="O204" s="85">
        <f t="shared" si="94"/>
        <v>1.363224230548443</v>
      </c>
      <c r="P204" s="88">
        <f t="shared" si="94"/>
        <v>1.3243181622035216</v>
      </c>
    </row>
    <row r="205" spans="2:16">
      <c r="B205" s="175">
        <f t="shared" si="91"/>
        <v>2009</v>
      </c>
      <c r="C205" s="87">
        <f t="shared" ref="C205:P205" si="95">C97/C$167</f>
        <v>1.5384615384615383</v>
      </c>
      <c r="D205" s="85">
        <f t="shared" si="95"/>
        <v>0.52941176470588236</v>
      </c>
      <c r="E205" s="85">
        <f t="shared" si="95"/>
        <v>1.55</v>
      </c>
      <c r="F205" s="85">
        <f t="shared" si="95"/>
        <v>1.6666666666666667</v>
      </c>
      <c r="G205" s="85">
        <f t="shared" si="95"/>
        <v>0.91666666666666663</v>
      </c>
      <c r="H205" s="85"/>
      <c r="I205" s="85">
        <f t="shared" si="95"/>
        <v>1.0897206932331467</v>
      </c>
      <c r="J205" s="85">
        <f t="shared" si="95"/>
        <v>0.9837398373983739</v>
      </c>
      <c r="K205" s="85">
        <f t="shared" si="95"/>
        <v>0.8666666666666667</v>
      </c>
      <c r="L205" s="85">
        <f t="shared" si="95"/>
        <v>2.48</v>
      </c>
      <c r="M205" s="85">
        <f t="shared" si="95"/>
        <v>1.4</v>
      </c>
      <c r="N205" s="85">
        <f t="shared" si="95"/>
        <v>0.95013278570430171</v>
      </c>
      <c r="O205" s="85">
        <f t="shared" si="95"/>
        <v>1.0438028217968705</v>
      </c>
      <c r="P205" s="88">
        <f t="shared" si="95"/>
        <v>1.0056091220720296</v>
      </c>
    </row>
    <row r="206" spans="2:16">
      <c r="B206" s="175">
        <f t="shared" si="91"/>
        <v>2010</v>
      </c>
      <c r="C206" s="87">
        <f t="shared" ref="C206:P206" si="96">C107/C$167</f>
        <v>2.1153846153846154</v>
      </c>
      <c r="D206" s="85">
        <f t="shared" si="96"/>
        <v>0.82352941176470584</v>
      </c>
      <c r="E206" s="85">
        <f t="shared" si="96"/>
        <v>1.35</v>
      </c>
      <c r="F206" s="85">
        <f t="shared" si="96"/>
        <v>0.93939393939393945</v>
      </c>
      <c r="G206" s="85">
        <f t="shared" si="96"/>
        <v>0.84166666666666667</v>
      </c>
      <c r="H206" s="85"/>
      <c r="I206" s="85">
        <f t="shared" si="96"/>
        <v>0.74196080117832985</v>
      </c>
      <c r="J206" s="85">
        <f t="shared" si="96"/>
        <v>0.84552845528455278</v>
      </c>
      <c r="K206" s="85">
        <f t="shared" si="96"/>
        <v>0.82666666666666666</v>
      </c>
      <c r="L206" s="85">
        <f t="shared" si="96"/>
        <v>1.8</v>
      </c>
      <c r="M206" s="85">
        <f t="shared" si="96"/>
        <v>5.0999999999999996</v>
      </c>
      <c r="N206" s="85">
        <f t="shared" si="96"/>
        <v>0.76420660920752315</v>
      </c>
      <c r="O206" s="85">
        <f t="shared" si="96"/>
        <v>0.85574038810085751</v>
      </c>
      <c r="P206" s="88">
        <f t="shared" si="96"/>
        <v>0.75841889733224488</v>
      </c>
    </row>
    <row r="207" spans="2:16">
      <c r="B207" s="175">
        <f t="shared" si="91"/>
        <v>2011</v>
      </c>
      <c r="C207" s="87">
        <f t="shared" ref="C207:P207" si="97">C117/C$167</f>
        <v>7.6923076923076927E-2</v>
      </c>
      <c r="D207" s="85">
        <f t="shared" si="97"/>
        <v>1.1764705882352942</v>
      </c>
      <c r="E207" s="85">
        <f t="shared" si="97"/>
        <v>1.9</v>
      </c>
      <c r="F207" s="85">
        <f t="shared" si="97"/>
        <v>1.5606060606060608</v>
      </c>
      <c r="G207" s="85">
        <f t="shared" si="97"/>
        <v>0.81666666666666676</v>
      </c>
      <c r="H207" s="85"/>
      <c r="I207" s="85">
        <f t="shared" si="97"/>
        <v>1.2697593967427219</v>
      </c>
      <c r="J207" s="85">
        <f t="shared" si="97"/>
        <v>0.9837398373983739</v>
      </c>
      <c r="K207" s="85">
        <f t="shared" si="97"/>
        <v>0.94666666666666666</v>
      </c>
      <c r="L207" s="85">
        <f t="shared" si="97"/>
        <v>1.44</v>
      </c>
      <c r="M207" s="85">
        <f t="shared" si="97"/>
        <v>-2.2000000000000002</v>
      </c>
      <c r="N207" s="85">
        <f t="shared" si="97"/>
        <v>1.0349829560550758</v>
      </c>
      <c r="O207" s="85">
        <f t="shared" si="97"/>
        <v>1.1265572563415054</v>
      </c>
      <c r="P207" s="88">
        <f t="shared" si="97"/>
        <v>1.1265572563415054</v>
      </c>
    </row>
    <row r="208" spans="2:16">
      <c r="B208" s="175">
        <f t="shared" si="91"/>
        <v>2012</v>
      </c>
      <c r="C208" s="87">
        <f t="shared" ref="C208:P208" si="98">C127/C$167</f>
        <v>-0.23076923076923075</v>
      </c>
      <c r="D208" s="85">
        <f t="shared" si="98"/>
        <v>-3.1764705882352944</v>
      </c>
      <c r="E208" s="85">
        <f t="shared" si="98"/>
        <v>2.4</v>
      </c>
      <c r="F208" s="85">
        <f t="shared" si="98"/>
        <v>0.90909090909090917</v>
      </c>
      <c r="G208" s="85">
        <f t="shared" si="98"/>
        <v>0.95000000000000007</v>
      </c>
      <c r="H208" s="85"/>
      <c r="I208" s="85">
        <f t="shared" si="98"/>
        <v>1.6721414855987875</v>
      </c>
      <c r="J208" s="85">
        <f t="shared" si="98"/>
        <v>0.9837398373983739</v>
      </c>
      <c r="K208" s="85">
        <f t="shared" si="98"/>
        <v>1.2533333333333334</v>
      </c>
      <c r="L208" s="85">
        <f t="shared" si="98"/>
        <v>2.12</v>
      </c>
      <c r="M208" s="85">
        <f t="shared" si="98"/>
        <v>-0.9</v>
      </c>
      <c r="N208" s="85">
        <f t="shared" si="98"/>
        <v>1.3111819841919243</v>
      </c>
      <c r="O208" s="85">
        <f t="shared" si="98"/>
        <v>1.4960148531798612</v>
      </c>
      <c r="P208" s="88">
        <f t="shared" si="98"/>
        <v>1.4697430158608258</v>
      </c>
    </row>
    <row r="209" spans="2:16">
      <c r="B209" s="175">
        <f t="shared" si="91"/>
        <v>2013</v>
      </c>
      <c r="C209" s="87">
        <f t="shared" ref="C209:P209" si="99">C137/C$167</f>
        <v>-0.88461538461538447</v>
      </c>
      <c r="D209" s="85">
        <f t="shared" si="99"/>
        <v>-1.0588235294117647</v>
      </c>
      <c r="E209" s="85">
        <f t="shared" si="99"/>
        <v>0.75</v>
      </c>
      <c r="F209" s="85">
        <f t="shared" si="99"/>
        <v>1.0303030303030303</v>
      </c>
      <c r="G209" s="85">
        <f t="shared" si="99"/>
        <v>0.85833333333333339</v>
      </c>
      <c r="H209" s="85"/>
      <c r="I209" s="85">
        <f t="shared" si="99"/>
        <v>1.462767143239307</v>
      </c>
      <c r="J209" s="85">
        <f t="shared" si="99"/>
        <v>0.80487804878048774</v>
      </c>
      <c r="K209" s="85">
        <f t="shared" si="99"/>
        <v>1.2533333333333334</v>
      </c>
      <c r="L209" s="85">
        <f t="shared" si="99"/>
        <v>3.72</v>
      </c>
      <c r="M209" s="85">
        <f t="shared" si="99"/>
        <v>-2.4</v>
      </c>
      <c r="N209" s="89">
        <f t="shared" si="99"/>
        <v>1.5497380410217338</v>
      </c>
      <c r="O209" s="85">
        <f t="shared" si="99"/>
        <v>1.5670970519426028</v>
      </c>
      <c r="P209" s="88">
        <f t="shared" si="99"/>
        <v>1.5086841357566425</v>
      </c>
    </row>
    <row r="210" spans="2:16">
      <c r="B210" s="175">
        <f t="shared" si="91"/>
        <v>2014</v>
      </c>
      <c r="C210" s="87">
        <f t="shared" ref="C210:P210" si="100">C147/C$167</f>
        <v>-0.26923076923076922</v>
      </c>
      <c r="D210" s="85">
        <f t="shared" si="100"/>
        <v>-1.7647058823529411</v>
      </c>
      <c r="E210" s="85">
        <f t="shared" si="100"/>
        <v>3.2</v>
      </c>
      <c r="F210" s="85">
        <f t="shared" si="100"/>
        <v>1.4848484848484851</v>
      </c>
      <c r="G210" s="85">
        <f t="shared" si="100"/>
        <v>0.8833333333333333</v>
      </c>
      <c r="H210" s="85"/>
      <c r="I210" s="85">
        <f t="shared" si="100"/>
        <v>2.1469505146504049</v>
      </c>
      <c r="J210" s="85">
        <f t="shared" si="100"/>
        <v>1.1579945799457996</v>
      </c>
      <c r="K210" s="85">
        <f t="shared" si="100"/>
        <v>1.4412903225806453</v>
      </c>
      <c r="L210" s="85">
        <f t="shared" si="100"/>
        <v>2.7013333333333329</v>
      </c>
      <c r="M210" s="85">
        <f t="shared" si="100"/>
        <v>-1.8322580645161284</v>
      </c>
      <c r="N210" s="85">
        <f t="shared" si="100"/>
        <v>1.4729837775100652</v>
      </c>
      <c r="O210" s="85">
        <f t="shared" si="100"/>
        <v>1.7783389353816412</v>
      </c>
      <c r="P210" s="88">
        <f t="shared" si="100"/>
        <v>1.7423060629364475</v>
      </c>
    </row>
    <row r="211" spans="2:16" ht="15.75" thickBot="1">
      <c r="B211" s="176">
        <f>B210+1</f>
        <v>2015</v>
      </c>
      <c r="C211" s="93">
        <f>C157/C$167</f>
        <v>-0.4937965260545904</v>
      </c>
      <c r="D211" s="91">
        <f>D157/D$167</f>
        <v>-0.14495798319327724</v>
      </c>
      <c r="E211" s="91">
        <f t="shared" ref="E211:O211" si="101">E157/E$167</f>
        <v>2.2951612903225804</v>
      </c>
      <c r="F211" s="91">
        <f t="shared" si="101"/>
        <v>1.1358585858585861</v>
      </c>
      <c r="G211" s="91">
        <f t="shared" si="101"/>
        <v>0.99758064516129041</v>
      </c>
      <c r="H211" s="91"/>
      <c r="I211" s="91">
        <f t="shared" si="101"/>
        <v>1.6374525492472418</v>
      </c>
      <c r="J211" s="91">
        <f t="shared" si="101"/>
        <v>0</v>
      </c>
      <c r="K211" s="91">
        <f t="shared" si="101"/>
        <v>0</v>
      </c>
      <c r="L211" s="91">
        <f t="shared" si="101"/>
        <v>0</v>
      </c>
      <c r="M211" s="91">
        <f t="shared" si="101"/>
        <v>0</v>
      </c>
      <c r="N211" s="91"/>
      <c r="O211" s="91">
        <f t="shared" si="101"/>
        <v>1.4423163029383663</v>
      </c>
      <c r="P211" s="94"/>
    </row>
  </sheetData>
  <customSheetViews>
    <customSheetView guid="{6DA84043-8308-458F-9378-22AB3DF247A3}" scale="80" showPageBreaks="1" fitToPage="1" printArea="1" view="pageBreakPreview" topLeftCell="A184">
      <selection activeCell="B196" activeCellId="1" sqref="B194:P195 B196:B211"/>
      <pageMargins left="0.78740157480314965" right="0.78740157480314965" top="0.98425196850393704" bottom="0.98425196850393704" header="0.51181102362204722" footer="0.51181102362204722"/>
      <pageSetup paperSize="9" scale="18" orientation="portrait" r:id="rId1"/>
      <headerFooter alignWithMargins="0"/>
    </customSheetView>
  </customSheetViews>
  <mergeCells count="303">
    <mergeCell ref="F4:F5"/>
    <mergeCell ref="G4:G5"/>
    <mergeCell ref="N4:N5"/>
    <mergeCell ref="O4:P4"/>
    <mergeCell ref="L14:L15"/>
    <mergeCell ref="M14:M15"/>
    <mergeCell ref="B3:K3"/>
    <mergeCell ref="L3:P3"/>
    <mergeCell ref="B4:B5"/>
    <mergeCell ref="C4:C5"/>
    <mergeCell ref="D4:D5"/>
    <mergeCell ref="E4:E5"/>
    <mergeCell ref="H4:H5"/>
    <mergeCell ref="I4:I5"/>
    <mergeCell ref="L4:L5"/>
    <mergeCell ref="M4:M5"/>
    <mergeCell ref="J4:J5"/>
    <mergeCell ref="K4:K5"/>
    <mergeCell ref="L13:P13"/>
    <mergeCell ref="N14:N15"/>
    <mergeCell ref="O14:P14"/>
    <mergeCell ref="J14:J15"/>
    <mergeCell ref="K14:K15"/>
    <mergeCell ref="B13:K13"/>
    <mergeCell ref="I14:I15"/>
    <mergeCell ref="H14:H15"/>
    <mergeCell ref="L23:P23"/>
    <mergeCell ref="B24:B25"/>
    <mergeCell ref="C24:C25"/>
    <mergeCell ref="D24:D25"/>
    <mergeCell ref="E24:E25"/>
    <mergeCell ref="F24:F25"/>
    <mergeCell ref="G24:G25"/>
    <mergeCell ref="H24:H25"/>
    <mergeCell ref="I24:I25"/>
    <mergeCell ref="B14:B15"/>
    <mergeCell ref="C14:C15"/>
    <mergeCell ref="D14:D15"/>
    <mergeCell ref="E14:E15"/>
    <mergeCell ref="F14:F15"/>
    <mergeCell ref="G14:G15"/>
    <mergeCell ref="B33:K33"/>
    <mergeCell ref="B23:K23"/>
    <mergeCell ref="J24:J25"/>
    <mergeCell ref="K24:K25"/>
    <mergeCell ref="O24:P24"/>
    <mergeCell ref="L24:L25"/>
    <mergeCell ref="M24:M25"/>
    <mergeCell ref="N24:N25"/>
    <mergeCell ref="L33:P33"/>
    <mergeCell ref="B34:B35"/>
    <mergeCell ref="C34:C35"/>
    <mergeCell ref="D34:D35"/>
    <mergeCell ref="E34:E35"/>
    <mergeCell ref="F34:F35"/>
    <mergeCell ref="O34:P34"/>
    <mergeCell ref="L34:L35"/>
    <mergeCell ref="H34:H35"/>
    <mergeCell ref="I34:I35"/>
    <mergeCell ref="G34:G35"/>
    <mergeCell ref="M34:M35"/>
    <mergeCell ref="N34:N35"/>
    <mergeCell ref="J34:J35"/>
    <mergeCell ref="K34:K35"/>
    <mergeCell ref="B43:K43"/>
    <mergeCell ref="L43:P43"/>
    <mergeCell ref="B44:B45"/>
    <mergeCell ref="C44:C45"/>
    <mergeCell ref="D44:D45"/>
    <mergeCell ref="E44:E45"/>
    <mergeCell ref="F44:F45"/>
    <mergeCell ref="G44:G45"/>
    <mergeCell ref="J44:J45"/>
    <mergeCell ref="K44:K45"/>
    <mergeCell ref="H44:H45"/>
    <mergeCell ref="I44:I45"/>
    <mergeCell ref="L44:L45"/>
    <mergeCell ref="M44:M45"/>
    <mergeCell ref="N44:N45"/>
    <mergeCell ref="L53:P53"/>
    <mergeCell ref="N54:N55"/>
    <mergeCell ref="N64:N65"/>
    <mergeCell ref="O64:P64"/>
    <mergeCell ref="O44:P44"/>
    <mergeCell ref="B53:K53"/>
    <mergeCell ref="B54:B55"/>
    <mergeCell ref="C54:C55"/>
    <mergeCell ref="D54:D55"/>
    <mergeCell ref="E54:E55"/>
    <mergeCell ref="F54:F55"/>
    <mergeCell ref="K54:K55"/>
    <mergeCell ref="I54:I55"/>
    <mergeCell ref="L54:L55"/>
    <mergeCell ref="M54:M55"/>
    <mergeCell ref="B63:K63"/>
    <mergeCell ref="L63:P63"/>
    <mergeCell ref="G54:G55"/>
    <mergeCell ref="H54:H55"/>
    <mergeCell ref="O54:P54"/>
    <mergeCell ref="J54:J55"/>
    <mergeCell ref="E64:E65"/>
    <mergeCell ref="G74:G75"/>
    <mergeCell ref="O84:P84"/>
    <mergeCell ref="B83:K83"/>
    <mergeCell ref="B84:B85"/>
    <mergeCell ref="B64:B65"/>
    <mergeCell ref="C64:C65"/>
    <mergeCell ref="C74:C75"/>
    <mergeCell ref="D74:D75"/>
    <mergeCell ref="E74:E75"/>
    <mergeCell ref="J74:J75"/>
    <mergeCell ref="K74:K75"/>
    <mergeCell ref="C84:C85"/>
    <mergeCell ref="D84:D85"/>
    <mergeCell ref="E84:E85"/>
    <mergeCell ref="F84:F85"/>
    <mergeCell ref="F74:F75"/>
    <mergeCell ref="I74:I75"/>
    <mergeCell ref="J64:J65"/>
    <mergeCell ref="K64:K65"/>
    <mergeCell ref="D64:D65"/>
    <mergeCell ref="B74:B75"/>
    <mergeCell ref="B73:K73"/>
    <mergeCell ref="G84:G85"/>
    <mergeCell ref="N84:N85"/>
    <mergeCell ref="K84:K85"/>
    <mergeCell ref="J84:J85"/>
    <mergeCell ref="H84:H85"/>
    <mergeCell ref="I84:I85"/>
    <mergeCell ref="L84:L85"/>
    <mergeCell ref="M84:M85"/>
    <mergeCell ref="J94:J95"/>
    <mergeCell ref="H94:H95"/>
    <mergeCell ref="I94:I95"/>
    <mergeCell ref="B104:B105"/>
    <mergeCell ref="K94:K95"/>
    <mergeCell ref="F94:F95"/>
    <mergeCell ref="G94:G95"/>
    <mergeCell ref="F104:F105"/>
    <mergeCell ref="G104:G105"/>
    <mergeCell ref="C104:C105"/>
    <mergeCell ref="D104:D105"/>
    <mergeCell ref="B94:B95"/>
    <mergeCell ref="C94:C95"/>
    <mergeCell ref="D94:D95"/>
    <mergeCell ref="E94:E95"/>
    <mergeCell ref="H114:H115"/>
    <mergeCell ref="K104:K105"/>
    <mergeCell ref="L104:L105"/>
    <mergeCell ref="M104:M105"/>
    <mergeCell ref="F64:F65"/>
    <mergeCell ref="G64:G65"/>
    <mergeCell ref="H64:H65"/>
    <mergeCell ref="I64:I65"/>
    <mergeCell ref="L103:P103"/>
    <mergeCell ref="N74:N75"/>
    <mergeCell ref="L83:P83"/>
    <mergeCell ref="M74:M75"/>
    <mergeCell ref="O74:P74"/>
    <mergeCell ref="L74:L75"/>
    <mergeCell ref="L64:L65"/>
    <mergeCell ref="M64:M65"/>
    <mergeCell ref="L73:P73"/>
    <mergeCell ref="H74:H75"/>
    <mergeCell ref="B93:K93"/>
    <mergeCell ref="L94:L95"/>
    <mergeCell ref="L93:P93"/>
    <mergeCell ref="M94:M95"/>
    <mergeCell ref="N94:N95"/>
    <mergeCell ref="O94:P94"/>
    <mergeCell ref="N124:N125"/>
    <mergeCell ref="O124:P124"/>
    <mergeCell ref="L124:L125"/>
    <mergeCell ref="I124:I125"/>
    <mergeCell ref="O104:P104"/>
    <mergeCell ref="B103:K103"/>
    <mergeCell ref="O114:P114"/>
    <mergeCell ref="H104:H105"/>
    <mergeCell ref="I104:I105"/>
    <mergeCell ref="J114:J115"/>
    <mergeCell ref="K114:K115"/>
    <mergeCell ref="B113:K113"/>
    <mergeCell ref="I114:I115"/>
    <mergeCell ref="L114:L115"/>
    <mergeCell ref="N104:N105"/>
    <mergeCell ref="B114:B115"/>
    <mergeCell ref="E104:E105"/>
    <mergeCell ref="M114:M115"/>
    <mergeCell ref="N114:N115"/>
    <mergeCell ref="G114:G115"/>
    <mergeCell ref="F114:F115"/>
    <mergeCell ref="C114:C115"/>
    <mergeCell ref="D114:D115"/>
    <mergeCell ref="E114:E115"/>
    <mergeCell ref="C124:C125"/>
    <mergeCell ref="D124:D125"/>
    <mergeCell ref="E124:E125"/>
    <mergeCell ref="J124:J125"/>
    <mergeCell ref="K124:K125"/>
    <mergeCell ref="F124:F125"/>
    <mergeCell ref="G124:G125"/>
    <mergeCell ref="M124:M125"/>
    <mergeCell ref="H124:H125"/>
    <mergeCell ref="K154:K155"/>
    <mergeCell ref="F154:F155"/>
    <mergeCell ref="G154:G155"/>
    <mergeCell ref="L113:P113"/>
    <mergeCell ref="J104:J105"/>
    <mergeCell ref="F144:F145"/>
    <mergeCell ref="L133:P133"/>
    <mergeCell ref="H134:H135"/>
    <mergeCell ref="I134:I135"/>
    <mergeCell ref="F134:F135"/>
    <mergeCell ref="J134:J135"/>
    <mergeCell ref="K134:K135"/>
    <mergeCell ref="B133:K133"/>
    <mergeCell ref="N144:N145"/>
    <mergeCell ref="O144:P144"/>
    <mergeCell ref="G134:G135"/>
    <mergeCell ref="H144:H145"/>
    <mergeCell ref="I144:I145"/>
    <mergeCell ref="G144:G145"/>
    <mergeCell ref="L134:L135"/>
    <mergeCell ref="M134:M135"/>
    <mergeCell ref="B123:K123"/>
    <mergeCell ref="L123:P123"/>
    <mergeCell ref="B124:B125"/>
    <mergeCell ref="B143:K143"/>
    <mergeCell ref="L143:P143"/>
    <mergeCell ref="N134:N135"/>
    <mergeCell ref="O134:P134"/>
    <mergeCell ref="B134:B135"/>
    <mergeCell ref="C134:C135"/>
    <mergeCell ref="D134:D135"/>
    <mergeCell ref="J144:J145"/>
    <mergeCell ref="K144:K145"/>
    <mergeCell ref="L144:L145"/>
    <mergeCell ref="M144:M145"/>
    <mergeCell ref="B144:B145"/>
    <mergeCell ref="C144:C145"/>
    <mergeCell ref="D144:D145"/>
    <mergeCell ref="E144:E145"/>
    <mergeCell ref="E134:E135"/>
    <mergeCell ref="N163:P163"/>
    <mergeCell ref="J154:J155"/>
    <mergeCell ref="B153:K153"/>
    <mergeCell ref="G164:G165"/>
    <mergeCell ref="L164:L165"/>
    <mergeCell ref="I164:I165"/>
    <mergeCell ref="D164:D165"/>
    <mergeCell ref="O154:P154"/>
    <mergeCell ref="J164:J165"/>
    <mergeCell ref="L154:L155"/>
    <mergeCell ref="M154:M155"/>
    <mergeCell ref="H154:H155"/>
    <mergeCell ref="I154:I155"/>
    <mergeCell ref="K164:K165"/>
    <mergeCell ref="B163:K163"/>
    <mergeCell ref="H164:H165"/>
    <mergeCell ref="B164:B165"/>
    <mergeCell ref="C164:C165"/>
    <mergeCell ref="N154:N155"/>
    <mergeCell ref="L153:P153"/>
    <mergeCell ref="B154:B155"/>
    <mergeCell ref="C154:C155"/>
    <mergeCell ref="D154:D155"/>
    <mergeCell ref="E154:E155"/>
    <mergeCell ref="B174:B175"/>
    <mergeCell ref="C174:C175"/>
    <mergeCell ref="D174:D175"/>
    <mergeCell ref="E174:E175"/>
    <mergeCell ref="E164:E165"/>
    <mergeCell ref="F164:F165"/>
    <mergeCell ref="N174:N175"/>
    <mergeCell ref="O174:P174"/>
    <mergeCell ref="F174:F175"/>
    <mergeCell ref="G174:G175"/>
    <mergeCell ref="H174:H175"/>
    <mergeCell ref="I174:I175"/>
    <mergeCell ref="J174:J175"/>
    <mergeCell ref="K174:K175"/>
    <mergeCell ref="M173:P173"/>
    <mergeCell ref="M174:M175"/>
    <mergeCell ref="C173:L173"/>
    <mergeCell ref="L174:L175"/>
    <mergeCell ref="M164:M165"/>
    <mergeCell ref="N164:N165"/>
    <mergeCell ref="O164:P164"/>
    <mergeCell ref="C193:P193"/>
    <mergeCell ref="B194:B195"/>
    <mergeCell ref="C194:C195"/>
    <mergeCell ref="D194:D195"/>
    <mergeCell ref="E194:E195"/>
    <mergeCell ref="F194:F195"/>
    <mergeCell ref="G194:G195"/>
    <mergeCell ref="H194:H195"/>
    <mergeCell ref="I194:I195"/>
    <mergeCell ref="N194:N195"/>
    <mergeCell ref="O194:P194"/>
    <mergeCell ref="J194:J195"/>
    <mergeCell ref="K194:K195"/>
    <mergeCell ref="L194:L195"/>
    <mergeCell ref="M194:M195"/>
  </mergeCells>
  <phoneticPr fontId="26" type="noConversion"/>
  <pageMargins left="0.78740157480314965" right="0.78740157480314965" top="0.98425196850393704" bottom="0.98425196850393704" header="0.51181102362204722" footer="0.51181102362204722"/>
  <pageSetup paperSize="9" scale="18" orientation="portrait" r:id="rId2"/>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27"/>
  <sheetViews>
    <sheetView zoomScale="70" zoomScaleNormal="70" zoomScaleSheetLayoutView="80" workbookViewId="0">
      <selection activeCell="A11" sqref="A11:B11"/>
    </sheetView>
  </sheetViews>
  <sheetFormatPr defaultRowHeight="12.75"/>
  <sheetData>
    <row r="2" spans="2:16" ht="13.5" thickBot="1"/>
    <row r="3" spans="2:16" ht="24" thickBot="1">
      <c r="B3" s="473" t="s">
        <v>562</v>
      </c>
      <c r="C3" s="474"/>
      <c r="D3" s="474"/>
      <c r="E3" s="474"/>
      <c r="F3" s="474"/>
      <c r="G3" s="474"/>
      <c r="H3" s="474"/>
      <c r="I3" s="474"/>
      <c r="J3" s="474"/>
      <c r="K3" s="474"/>
      <c r="L3" s="470" t="s">
        <v>224</v>
      </c>
      <c r="M3" s="471"/>
      <c r="N3" s="471"/>
      <c r="O3" s="471"/>
      <c r="P3" s="472"/>
    </row>
    <row r="4" spans="2:16" ht="15.75">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6" ht="16.5" thickBot="1">
      <c r="B5" s="466"/>
      <c r="C5" s="462"/>
      <c r="D5" s="462"/>
      <c r="E5" s="462"/>
      <c r="F5" s="462"/>
      <c r="G5" s="462"/>
      <c r="H5" s="462"/>
      <c r="I5" s="462"/>
      <c r="J5" s="462"/>
      <c r="K5" s="462"/>
      <c r="L5" s="462"/>
      <c r="M5" s="462"/>
      <c r="N5" s="462"/>
      <c r="O5" s="145" t="s">
        <v>209</v>
      </c>
      <c r="P5" s="30" t="s">
        <v>210</v>
      </c>
    </row>
    <row r="6" spans="2:16" ht="15">
      <c r="B6" s="148" t="s">
        <v>211</v>
      </c>
      <c r="C6" s="146">
        <v>31</v>
      </c>
      <c r="D6" s="8">
        <v>28</v>
      </c>
      <c r="E6" s="8">
        <v>31</v>
      </c>
      <c r="F6" s="8">
        <v>20</v>
      </c>
      <c r="G6" s="8">
        <v>15</v>
      </c>
      <c r="H6" s="8">
        <v>0</v>
      </c>
      <c r="I6" s="168">
        <f>SUM(C6:G6)</f>
        <v>125</v>
      </c>
      <c r="J6" s="8">
        <v>5</v>
      </c>
      <c r="K6" s="8">
        <v>31</v>
      </c>
      <c r="L6" s="8">
        <v>30</v>
      </c>
      <c r="M6" s="8">
        <v>31</v>
      </c>
      <c r="N6" s="168">
        <f>SUM(J6:M6)</f>
        <v>97</v>
      </c>
      <c r="O6" s="167">
        <f>SUM(C6:H6,J6:M6)</f>
        <v>222</v>
      </c>
      <c r="P6" s="169">
        <f>I6+N6</f>
        <v>222</v>
      </c>
    </row>
    <row r="7" spans="2:16" ht="19.5">
      <c r="B7" s="149" t="s">
        <v>485</v>
      </c>
      <c r="C7" s="147">
        <v>2.8</v>
      </c>
      <c r="D7" s="10">
        <v>2</v>
      </c>
      <c r="E7" s="10">
        <v>5.0999999999999996</v>
      </c>
      <c r="F7" s="10">
        <v>9.1999999999999993</v>
      </c>
      <c r="G7" s="10">
        <v>11.3</v>
      </c>
      <c r="H7" s="10"/>
      <c r="I7" s="153">
        <f>(C6*C7+D6*D7+E6*E7+F6*F7+G6*G7)/I6</f>
        <v>5.2351999999999999</v>
      </c>
      <c r="J7" s="10">
        <v>12.9</v>
      </c>
      <c r="K7" s="95">
        <v>7</v>
      </c>
      <c r="L7" s="95">
        <v>0.9</v>
      </c>
      <c r="M7" s="95">
        <v>-1.9</v>
      </c>
      <c r="N7" s="153">
        <f>(J6*J7+K6*K7+L6*L7+M6*M7)/N6</f>
        <v>2.5731958762886595</v>
      </c>
      <c r="O7" s="154">
        <f>(C7*C6+D7*D6+E7*E6+F7*F6+G7*G6+H7*H6+J7*J6+K7*K6+L7*L6+M7*M6)/O6</f>
        <v>4.0720720720720722</v>
      </c>
      <c r="P7" s="161">
        <f>(I7*I6+N7*N6)/P6</f>
        <v>4.0720720720720722</v>
      </c>
    </row>
    <row r="8" spans="2:16" ht="19.5">
      <c r="B8" s="149" t="s">
        <v>212</v>
      </c>
      <c r="C8" s="13">
        <f t="shared" ref="C8:H8" si="0">C6*(13-C7)</f>
        <v>316.2</v>
      </c>
      <c r="D8" s="12">
        <f t="shared" si="0"/>
        <v>308</v>
      </c>
      <c r="E8" s="12">
        <f t="shared" si="0"/>
        <v>244.9</v>
      </c>
      <c r="F8" s="12">
        <f t="shared" si="0"/>
        <v>76.000000000000014</v>
      </c>
      <c r="G8" s="12">
        <f t="shared" si="0"/>
        <v>25.499999999999989</v>
      </c>
      <c r="H8" s="12">
        <f t="shared" si="0"/>
        <v>0</v>
      </c>
      <c r="I8" s="155">
        <f>SUM(C8:G8)</f>
        <v>970.6</v>
      </c>
      <c r="J8" s="12">
        <v>0</v>
      </c>
      <c r="K8" s="12">
        <v>186</v>
      </c>
      <c r="L8" s="12">
        <v>364</v>
      </c>
      <c r="M8" s="12">
        <v>461</v>
      </c>
      <c r="N8" s="155">
        <f>SUM(J8:M8)</f>
        <v>1011</v>
      </c>
      <c r="O8" s="156">
        <f>O6*(13-O7)</f>
        <v>1982.0000000000002</v>
      </c>
      <c r="P8" s="162">
        <f>P6*(13-P7)</f>
        <v>1982.0000000000002</v>
      </c>
    </row>
    <row r="9" spans="2:16" ht="19.5">
      <c r="B9" s="149" t="s">
        <v>213</v>
      </c>
      <c r="C9" s="13">
        <f t="shared" ref="C9:H9" si="1">C6*(17-C7)</f>
        <v>440.2</v>
      </c>
      <c r="D9" s="12">
        <f t="shared" si="1"/>
        <v>420</v>
      </c>
      <c r="E9" s="12">
        <f t="shared" si="1"/>
        <v>368.90000000000003</v>
      </c>
      <c r="F9" s="12">
        <f t="shared" si="1"/>
        <v>156</v>
      </c>
      <c r="G9" s="12">
        <f t="shared" si="1"/>
        <v>85.499999999999986</v>
      </c>
      <c r="H9" s="12">
        <f t="shared" si="1"/>
        <v>0</v>
      </c>
      <c r="I9" s="155">
        <f>SUM(C9:G9)</f>
        <v>1470.6000000000001</v>
      </c>
      <c r="J9" s="12">
        <v>21</v>
      </c>
      <c r="K9" s="12">
        <v>310</v>
      </c>
      <c r="L9" s="12">
        <v>484</v>
      </c>
      <c r="M9" s="12">
        <v>585</v>
      </c>
      <c r="N9" s="155">
        <f>SUM(J9:M9)</f>
        <v>1400</v>
      </c>
      <c r="O9" s="156">
        <f>O6*(17-O7)</f>
        <v>2870</v>
      </c>
      <c r="P9" s="162">
        <f>P6*(17-P7)</f>
        <v>2870</v>
      </c>
    </row>
    <row r="10" spans="2:16" ht="19.5">
      <c r="B10" s="149" t="s">
        <v>214</v>
      </c>
      <c r="C10" s="17">
        <f t="shared" ref="C10:H10" si="2">C6*(18-C7)</f>
        <v>471.2</v>
      </c>
      <c r="D10" s="16">
        <f t="shared" si="2"/>
        <v>448</v>
      </c>
      <c r="E10" s="16">
        <f t="shared" si="2"/>
        <v>399.90000000000003</v>
      </c>
      <c r="F10" s="16">
        <f t="shared" si="2"/>
        <v>176</v>
      </c>
      <c r="G10" s="16">
        <f t="shared" si="2"/>
        <v>100.49999999999999</v>
      </c>
      <c r="H10" s="16">
        <f t="shared" si="2"/>
        <v>0</v>
      </c>
      <c r="I10" s="155">
        <f>SUM(C10:G10)</f>
        <v>1595.6000000000001</v>
      </c>
      <c r="J10" s="16">
        <v>26</v>
      </c>
      <c r="K10" s="16">
        <v>341</v>
      </c>
      <c r="L10" s="16">
        <v>514</v>
      </c>
      <c r="M10" s="16">
        <v>616</v>
      </c>
      <c r="N10" s="155">
        <f>SUM(J10:M10)</f>
        <v>1497</v>
      </c>
      <c r="O10" s="157">
        <f>O6*(18-O7)</f>
        <v>3092</v>
      </c>
      <c r="P10" s="163">
        <f>P6*(18-P7)</f>
        <v>3092</v>
      </c>
    </row>
    <row r="11" spans="2:16" ht="20.25" thickBot="1">
      <c r="B11" s="350" t="s">
        <v>215</v>
      </c>
      <c r="C11" s="21">
        <f t="shared" ref="C11:H11" si="3">C6*(19-C7)</f>
        <v>502.2</v>
      </c>
      <c r="D11" s="20">
        <f t="shared" si="3"/>
        <v>476</v>
      </c>
      <c r="E11" s="20">
        <f t="shared" si="3"/>
        <v>430.90000000000003</v>
      </c>
      <c r="F11" s="20">
        <f t="shared" si="3"/>
        <v>196</v>
      </c>
      <c r="G11" s="20">
        <f t="shared" si="3"/>
        <v>115.49999999999999</v>
      </c>
      <c r="H11" s="20">
        <f t="shared" si="3"/>
        <v>0</v>
      </c>
      <c r="I11" s="164">
        <f>SUM(C11:G11)</f>
        <v>1720.6000000000001</v>
      </c>
      <c r="J11" s="20">
        <v>31</v>
      </c>
      <c r="K11" s="20">
        <f>K6*(19-K7)</f>
        <v>372</v>
      </c>
      <c r="L11" s="20">
        <v>544</v>
      </c>
      <c r="M11" s="20">
        <v>647</v>
      </c>
      <c r="N11" s="164">
        <f>SUM(J11:M11)</f>
        <v>1594</v>
      </c>
      <c r="O11" s="165">
        <f>O6*(19-O7)</f>
        <v>3314</v>
      </c>
      <c r="P11" s="166">
        <f>P6*(19-P7)</f>
        <v>3314</v>
      </c>
    </row>
    <row r="12" spans="2:16" ht="15.75" thickBot="1">
      <c r="B12" s="4"/>
      <c r="C12" s="4"/>
      <c r="D12" s="4"/>
      <c r="E12" s="4"/>
      <c r="F12" s="4"/>
      <c r="G12" s="4"/>
      <c r="H12" s="4"/>
      <c r="I12" s="4"/>
      <c r="J12" s="4"/>
      <c r="K12" s="4"/>
      <c r="L12" s="4"/>
      <c r="M12" s="4"/>
      <c r="N12" s="4"/>
      <c r="O12" s="4"/>
      <c r="P12" s="4"/>
    </row>
    <row r="13" spans="2:16" ht="24" thickBot="1">
      <c r="B13" s="473" t="s">
        <v>563</v>
      </c>
      <c r="C13" s="474"/>
      <c r="D13" s="474"/>
      <c r="E13" s="474"/>
      <c r="F13" s="474"/>
      <c r="G13" s="474"/>
      <c r="H13" s="474"/>
      <c r="I13" s="474"/>
      <c r="J13" s="474"/>
      <c r="K13" s="474"/>
      <c r="L13" s="470" t="s">
        <v>225</v>
      </c>
      <c r="M13" s="471"/>
      <c r="N13" s="471"/>
      <c r="O13" s="471"/>
      <c r="P13" s="472"/>
    </row>
    <row r="14" spans="2:16" ht="15.75">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6" ht="16.5" thickBot="1">
      <c r="B15" s="466"/>
      <c r="C15" s="462"/>
      <c r="D15" s="462"/>
      <c r="E15" s="462"/>
      <c r="F15" s="462"/>
      <c r="G15" s="462"/>
      <c r="H15" s="462"/>
      <c r="I15" s="462"/>
      <c r="J15" s="462"/>
      <c r="K15" s="462"/>
      <c r="L15" s="462"/>
      <c r="M15" s="462"/>
      <c r="N15" s="462"/>
      <c r="O15" s="145" t="s">
        <v>209</v>
      </c>
      <c r="P15" s="30" t="s">
        <v>210</v>
      </c>
    </row>
    <row r="16" spans="2:16" ht="15">
      <c r="B16" s="148" t="s">
        <v>211</v>
      </c>
      <c r="C16" s="146">
        <v>31</v>
      </c>
      <c r="D16" s="8">
        <v>28</v>
      </c>
      <c r="E16" s="8">
        <v>31</v>
      </c>
      <c r="F16" s="8">
        <v>30</v>
      </c>
      <c r="G16" s="8">
        <v>20</v>
      </c>
      <c r="H16" s="8">
        <v>5</v>
      </c>
      <c r="I16" s="168">
        <f>SUM(C16:G16)</f>
        <v>140</v>
      </c>
      <c r="J16" s="8">
        <v>20</v>
      </c>
      <c r="K16" s="8">
        <v>31</v>
      </c>
      <c r="L16" s="8">
        <v>30</v>
      </c>
      <c r="M16" s="8">
        <v>31</v>
      </c>
      <c r="N16" s="168">
        <f>SUM(J16:M16)</f>
        <v>112</v>
      </c>
      <c r="O16" s="167">
        <f>SUM(C16:H16,J16:M16)</f>
        <v>257</v>
      </c>
      <c r="P16" s="169">
        <f>I16+N16</f>
        <v>252</v>
      </c>
    </row>
    <row r="17" spans="2:16" ht="19.5">
      <c r="B17" s="149" t="s">
        <v>485</v>
      </c>
      <c r="C17" s="147">
        <v>0.5</v>
      </c>
      <c r="D17" s="10">
        <v>2.2000000000000002</v>
      </c>
      <c r="E17" s="10">
        <v>2.7</v>
      </c>
      <c r="F17" s="10">
        <v>8</v>
      </c>
      <c r="G17" s="10">
        <v>10.5</v>
      </c>
      <c r="H17" s="10">
        <v>12.9</v>
      </c>
      <c r="I17" s="153">
        <f>(C16*C17+D16*D17+E16*E17+F16*F17+G16*G17)/I16</f>
        <v>4.3628571428571421</v>
      </c>
      <c r="J17" s="10">
        <v>9.1</v>
      </c>
      <c r="K17" s="95">
        <v>8.6999999999999993</v>
      </c>
      <c r="L17" s="95">
        <v>4.8</v>
      </c>
      <c r="M17" s="95">
        <v>0.4</v>
      </c>
      <c r="N17" s="153">
        <f>(J16*J17+K16*K17+L16*L17+M16*M17)/N16</f>
        <v>5.4294642857142863</v>
      </c>
      <c r="O17" s="154">
        <f>(C17*C16+D17*D16+E17*E16+F17*F16+G17*G16+H17*H16+J17*J16+K17*K16+L17*L16+M17*M16)/O16</f>
        <v>4.9937743190661479</v>
      </c>
      <c r="P17" s="161">
        <f>(I17*I16+N17*N16)/P16</f>
        <v>4.8369047619047612</v>
      </c>
    </row>
    <row r="18" spans="2:16" ht="19.5">
      <c r="B18" s="149" t="s">
        <v>212</v>
      </c>
      <c r="C18" s="13">
        <v>386</v>
      </c>
      <c r="D18" s="12">
        <v>303</v>
      </c>
      <c r="E18" s="12">
        <v>319</v>
      </c>
      <c r="F18" s="12">
        <v>150</v>
      </c>
      <c r="G18" s="12">
        <v>51</v>
      </c>
      <c r="H18" s="12">
        <f>H16*(13-H17)</f>
        <v>0.49999999999999822</v>
      </c>
      <c r="I18" s="155">
        <f>SUM(C18:G18)</f>
        <v>1209</v>
      </c>
      <c r="J18" s="12">
        <v>79</v>
      </c>
      <c r="K18" s="12">
        <v>134</v>
      </c>
      <c r="L18" s="12">
        <v>247</v>
      </c>
      <c r="M18" s="12">
        <v>389</v>
      </c>
      <c r="N18" s="155">
        <f>SUM(J18:M18)</f>
        <v>849</v>
      </c>
      <c r="O18" s="156">
        <f>O16*(13-O17)</f>
        <v>2057.6</v>
      </c>
      <c r="P18" s="162">
        <f>P16*(13-P17)</f>
        <v>2057.1</v>
      </c>
    </row>
    <row r="19" spans="2:16" ht="19.5">
      <c r="B19" s="149" t="s">
        <v>213</v>
      </c>
      <c r="C19" s="13">
        <v>510</v>
      </c>
      <c r="D19" s="12">
        <v>415</v>
      </c>
      <c r="E19" s="12">
        <v>443</v>
      </c>
      <c r="F19" s="12">
        <v>270</v>
      </c>
      <c r="G19" s="12">
        <v>131</v>
      </c>
      <c r="H19" s="12">
        <f>H16*(17-H17)</f>
        <v>20.5</v>
      </c>
      <c r="I19" s="155">
        <f>SUM(C19:G19)</f>
        <v>1769</v>
      </c>
      <c r="J19" s="12">
        <v>159</v>
      </c>
      <c r="K19" s="12">
        <v>258</v>
      </c>
      <c r="L19" s="12">
        <v>367</v>
      </c>
      <c r="M19" s="12">
        <v>513</v>
      </c>
      <c r="N19" s="155">
        <f>SUM(J19:M19)</f>
        <v>1297</v>
      </c>
      <c r="O19" s="156">
        <f>O16*(17-O17)</f>
        <v>3085.6</v>
      </c>
      <c r="P19" s="162">
        <f>P16*(17-P17)</f>
        <v>3065.1</v>
      </c>
    </row>
    <row r="20" spans="2:16" ht="19.5">
      <c r="B20" s="149" t="s">
        <v>214</v>
      </c>
      <c r="C20" s="17">
        <v>541</v>
      </c>
      <c r="D20" s="16">
        <v>443</v>
      </c>
      <c r="E20" s="16">
        <v>474</v>
      </c>
      <c r="F20" s="16">
        <v>300</v>
      </c>
      <c r="G20" s="16">
        <v>151</v>
      </c>
      <c r="H20" s="16">
        <v>29</v>
      </c>
      <c r="I20" s="155">
        <f>SUM(C20:G20)</f>
        <v>1909</v>
      </c>
      <c r="J20" s="16">
        <v>179</v>
      </c>
      <c r="K20" s="16">
        <v>289</v>
      </c>
      <c r="L20" s="16">
        <v>397</v>
      </c>
      <c r="M20" s="16">
        <v>544</v>
      </c>
      <c r="N20" s="155">
        <f>SUM(J20:M20)</f>
        <v>1409</v>
      </c>
      <c r="O20" s="157">
        <f>O16*(18-O17)</f>
        <v>3342.6</v>
      </c>
      <c r="P20" s="163">
        <f>P16*(18-P17)</f>
        <v>3317.1</v>
      </c>
    </row>
    <row r="21" spans="2:16" ht="20.25" thickBot="1">
      <c r="B21" s="350" t="s">
        <v>215</v>
      </c>
      <c r="C21" s="21">
        <v>572</v>
      </c>
      <c r="D21" s="20">
        <v>471</v>
      </c>
      <c r="E21" s="20">
        <v>505</v>
      </c>
      <c r="F21" s="20">
        <v>330</v>
      </c>
      <c r="G21" s="20">
        <v>171</v>
      </c>
      <c r="H21" s="20">
        <f>H16*(19-H17)</f>
        <v>30.5</v>
      </c>
      <c r="I21" s="164">
        <f>SUM(C21:G21)</f>
        <v>2049</v>
      </c>
      <c r="J21" s="20">
        <v>199</v>
      </c>
      <c r="K21" s="20">
        <v>320</v>
      </c>
      <c r="L21" s="20">
        <v>427</v>
      </c>
      <c r="M21" s="20">
        <v>575</v>
      </c>
      <c r="N21" s="164">
        <f>SUM(J21:M21)</f>
        <v>1521</v>
      </c>
      <c r="O21" s="165">
        <f>O16*(19-O17)</f>
        <v>3599.6</v>
      </c>
      <c r="P21" s="166">
        <f>P16*(19-P17)</f>
        <v>3569.1</v>
      </c>
    </row>
    <row r="22" spans="2:16" ht="15.75" thickBot="1">
      <c r="B22" s="4"/>
      <c r="C22" s="4"/>
      <c r="D22" s="4"/>
      <c r="E22" s="4"/>
      <c r="F22" s="4"/>
      <c r="G22" s="4"/>
      <c r="H22" s="4"/>
      <c r="I22" s="4"/>
      <c r="J22" s="4"/>
      <c r="K22" s="4"/>
      <c r="L22" s="4"/>
      <c r="M22" s="4"/>
      <c r="N22" s="4"/>
      <c r="O22" s="4"/>
      <c r="P22" s="4"/>
    </row>
    <row r="23" spans="2:16" ht="24" thickBot="1">
      <c r="B23" s="473" t="s">
        <v>564</v>
      </c>
      <c r="C23" s="474"/>
      <c r="D23" s="474"/>
      <c r="E23" s="474"/>
      <c r="F23" s="474"/>
      <c r="G23" s="474"/>
      <c r="H23" s="474"/>
      <c r="I23" s="474"/>
      <c r="J23" s="474"/>
      <c r="K23" s="474"/>
      <c r="L23" s="470" t="s">
        <v>226</v>
      </c>
      <c r="M23" s="471"/>
      <c r="N23" s="471"/>
      <c r="O23" s="471"/>
      <c r="P23" s="472"/>
    </row>
    <row r="24" spans="2:16" ht="15.75">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6" ht="16.5" thickBot="1">
      <c r="B25" s="466"/>
      <c r="C25" s="462"/>
      <c r="D25" s="462"/>
      <c r="E25" s="462"/>
      <c r="F25" s="462"/>
      <c r="G25" s="462"/>
      <c r="H25" s="462"/>
      <c r="I25" s="462"/>
      <c r="J25" s="462"/>
      <c r="K25" s="462"/>
      <c r="L25" s="462"/>
      <c r="M25" s="462"/>
      <c r="N25" s="462"/>
      <c r="O25" s="145" t="s">
        <v>209</v>
      </c>
      <c r="P25" s="30" t="s">
        <v>210</v>
      </c>
    </row>
    <row r="26" spans="2:16" ht="15">
      <c r="B26" s="148" t="s">
        <v>211</v>
      </c>
      <c r="C26" s="146">
        <v>31</v>
      </c>
      <c r="D26" s="8">
        <v>28</v>
      </c>
      <c r="E26" s="8">
        <v>31</v>
      </c>
      <c r="F26" s="8">
        <v>20</v>
      </c>
      <c r="G26" s="8">
        <v>16</v>
      </c>
      <c r="H26" s="8">
        <v>5</v>
      </c>
      <c r="I26" s="168">
        <f>SUM(C26:G26)</f>
        <v>126</v>
      </c>
      <c r="J26" s="8">
        <v>5</v>
      </c>
      <c r="K26" s="8">
        <v>31</v>
      </c>
      <c r="L26" s="8">
        <v>30</v>
      </c>
      <c r="M26" s="8">
        <v>31</v>
      </c>
      <c r="N26" s="168">
        <f>SUM(J26:M26)</f>
        <v>97</v>
      </c>
      <c r="O26" s="167">
        <f>SUM(C26:H26,J26:M26)</f>
        <v>228</v>
      </c>
      <c r="P26" s="169">
        <f>I26+N26</f>
        <v>223</v>
      </c>
    </row>
    <row r="27" spans="2:16" ht="19.5">
      <c r="B27" s="149" t="s">
        <v>485</v>
      </c>
      <c r="C27" s="147">
        <v>-4.0999999999999996</v>
      </c>
      <c r="D27" s="10">
        <v>-1.7</v>
      </c>
      <c r="E27" s="10">
        <v>2.5</v>
      </c>
      <c r="F27" s="10">
        <v>11.4</v>
      </c>
      <c r="G27" s="10">
        <v>11.4</v>
      </c>
      <c r="H27" s="10">
        <v>10.7</v>
      </c>
      <c r="I27" s="153">
        <f>(C26*C27+D26*D27+E26*E27+F26*F27+G26*G27)/I26</f>
        <v>2.4857142857142862</v>
      </c>
      <c r="J27" s="10">
        <v>12.9</v>
      </c>
      <c r="K27" s="95">
        <v>6.5</v>
      </c>
      <c r="L27" s="95">
        <v>4.5</v>
      </c>
      <c r="M27" s="95">
        <v>-2.1</v>
      </c>
      <c r="N27" s="153">
        <f>(J26*J27+K26*K27+L26*L27+M26*M27)/N26</f>
        <v>3.462886597938144</v>
      </c>
      <c r="O27" s="154">
        <f>(C27*C26+D27*D26+E27*E26+F27*F26+G27*G26+H27*H26+J27*J26+K27*K26+L27*L26+M27*M26)/O26</f>
        <v>3.081578947368421</v>
      </c>
      <c r="P27" s="161">
        <f>(I27*I26+N27*N26)/P26</f>
        <v>2.9107623318385651</v>
      </c>
    </row>
    <row r="28" spans="2:16" ht="19.5">
      <c r="B28" s="149" t="s">
        <v>212</v>
      </c>
      <c r="C28" s="13">
        <v>531</v>
      </c>
      <c r="D28" s="12">
        <v>412</v>
      </c>
      <c r="E28" s="12">
        <v>326</v>
      </c>
      <c r="F28" s="12">
        <v>32</v>
      </c>
      <c r="G28" s="12">
        <v>26</v>
      </c>
      <c r="H28" s="12">
        <v>12</v>
      </c>
      <c r="I28" s="155">
        <f>SUM(C28:G28)</f>
        <v>1327</v>
      </c>
      <c r="J28" s="12">
        <v>0</v>
      </c>
      <c r="K28" s="12">
        <v>200</v>
      </c>
      <c r="L28" s="12">
        <v>256</v>
      </c>
      <c r="M28" s="12">
        <v>468</v>
      </c>
      <c r="N28" s="155">
        <f>SUM(J28:M28)</f>
        <v>924</v>
      </c>
      <c r="O28" s="156">
        <f>O26*(13-O27)</f>
        <v>2261.4</v>
      </c>
      <c r="P28" s="162">
        <f>P26*(13-P27)</f>
        <v>2249.9</v>
      </c>
    </row>
    <row r="29" spans="2:16" ht="19.5">
      <c r="B29" s="149" t="s">
        <v>213</v>
      </c>
      <c r="C29" s="13">
        <v>655</v>
      </c>
      <c r="D29" s="12">
        <v>524</v>
      </c>
      <c r="E29" s="12">
        <v>450</v>
      </c>
      <c r="F29" s="12">
        <v>112</v>
      </c>
      <c r="G29" s="12">
        <v>90</v>
      </c>
      <c r="H29" s="12">
        <v>32</v>
      </c>
      <c r="I29" s="155">
        <f>SUM(C29:G29)</f>
        <v>1831</v>
      </c>
      <c r="J29" s="12">
        <v>21</v>
      </c>
      <c r="K29" s="12">
        <v>324</v>
      </c>
      <c r="L29" s="12">
        <v>376</v>
      </c>
      <c r="M29" s="12">
        <v>592</v>
      </c>
      <c r="N29" s="155">
        <f>SUM(J29:M29)</f>
        <v>1313</v>
      </c>
      <c r="O29" s="156">
        <f>O26*(17-O27)</f>
        <v>3173.4</v>
      </c>
      <c r="P29" s="162">
        <f>P26*(17-P27)</f>
        <v>3141.9</v>
      </c>
    </row>
    <row r="30" spans="2:16" ht="19.5">
      <c r="B30" s="149" t="s">
        <v>214</v>
      </c>
      <c r="C30" s="17">
        <v>686</v>
      </c>
      <c r="D30" s="16">
        <v>552</v>
      </c>
      <c r="E30" s="16">
        <v>481</v>
      </c>
      <c r="F30" s="16">
        <v>132</v>
      </c>
      <c r="G30" s="16">
        <v>106</v>
      </c>
      <c r="H30" s="16">
        <v>37</v>
      </c>
      <c r="I30" s="155">
        <f>SUM(C30:G30)</f>
        <v>1957</v>
      </c>
      <c r="J30" s="16">
        <v>26</v>
      </c>
      <c r="K30" s="16">
        <v>355</v>
      </c>
      <c r="L30" s="16">
        <v>406</v>
      </c>
      <c r="M30" s="16">
        <v>623</v>
      </c>
      <c r="N30" s="155">
        <f>SUM(J30:M30)</f>
        <v>1410</v>
      </c>
      <c r="O30" s="157">
        <f>O26*(18-O27)</f>
        <v>3401.4</v>
      </c>
      <c r="P30" s="163">
        <f>P26*(18-P27)</f>
        <v>3364.9</v>
      </c>
    </row>
    <row r="31" spans="2:16" ht="20.25" thickBot="1">
      <c r="B31" s="350" t="s">
        <v>215</v>
      </c>
      <c r="C31" s="21">
        <v>717</v>
      </c>
      <c r="D31" s="20">
        <v>580</v>
      </c>
      <c r="E31" s="20">
        <v>512</v>
      </c>
      <c r="F31" s="20">
        <v>152</v>
      </c>
      <c r="G31" s="20">
        <v>122</v>
      </c>
      <c r="H31" s="20">
        <v>42</v>
      </c>
      <c r="I31" s="164">
        <f>SUM(C31:G31)</f>
        <v>2083</v>
      </c>
      <c r="J31" s="20">
        <v>31</v>
      </c>
      <c r="K31" s="20">
        <v>386</v>
      </c>
      <c r="L31" s="20">
        <v>436</v>
      </c>
      <c r="M31" s="20">
        <v>654</v>
      </c>
      <c r="N31" s="164">
        <f>SUM(J31:M31)</f>
        <v>1507</v>
      </c>
      <c r="O31" s="165">
        <f>O26*(19-O27)</f>
        <v>3629.4</v>
      </c>
      <c r="P31" s="166">
        <f>P26*(19-P27)</f>
        <v>3587.9</v>
      </c>
    </row>
    <row r="32" spans="2:16" ht="15.75" thickBot="1">
      <c r="B32" s="4"/>
      <c r="C32" s="4"/>
      <c r="D32" s="4"/>
      <c r="E32" s="4"/>
      <c r="F32" s="4"/>
      <c r="G32" s="4"/>
      <c r="H32" s="4"/>
      <c r="I32" s="4"/>
      <c r="J32" s="4"/>
      <c r="K32" s="4"/>
      <c r="L32" s="4"/>
      <c r="M32" s="4"/>
      <c r="N32" s="4"/>
      <c r="O32" s="4"/>
      <c r="P32" s="4"/>
    </row>
    <row r="33" spans="2:16" ht="24" thickBot="1">
      <c r="B33" s="473" t="s">
        <v>565</v>
      </c>
      <c r="C33" s="474"/>
      <c r="D33" s="474"/>
      <c r="E33" s="474"/>
      <c r="F33" s="474"/>
      <c r="G33" s="474"/>
      <c r="H33" s="474"/>
      <c r="I33" s="474"/>
      <c r="J33" s="474"/>
      <c r="K33" s="474"/>
      <c r="L33" s="470" t="s">
        <v>227</v>
      </c>
      <c r="M33" s="471"/>
      <c r="N33" s="471"/>
      <c r="O33" s="471"/>
      <c r="P33" s="472"/>
    </row>
    <row r="34" spans="2:16" ht="15.75">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6" ht="16.5" thickBot="1">
      <c r="B35" s="466"/>
      <c r="C35" s="462"/>
      <c r="D35" s="462"/>
      <c r="E35" s="462"/>
      <c r="F35" s="462"/>
      <c r="G35" s="462"/>
      <c r="H35" s="462"/>
      <c r="I35" s="462"/>
      <c r="J35" s="462"/>
      <c r="K35" s="462"/>
      <c r="L35" s="462"/>
      <c r="M35" s="462"/>
      <c r="N35" s="462"/>
      <c r="O35" s="145" t="s">
        <v>209</v>
      </c>
      <c r="P35" s="30" t="s">
        <v>210</v>
      </c>
    </row>
    <row r="36" spans="2:16" ht="15">
      <c r="B36" s="148" t="s">
        <v>211</v>
      </c>
      <c r="C36" s="146">
        <v>31</v>
      </c>
      <c r="D36" s="8">
        <v>28</v>
      </c>
      <c r="E36" s="8">
        <v>31</v>
      </c>
      <c r="F36" s="8">
        <v>25</v>
      </c>
      <c r="G36" s="8">
        <v>26</v>
      </c>
      <c r="H36" s="8">
        <v>5</v>
      </c>
      <c r="I36" s="168">
        <f>SUM(C36:G36)</f>
        <v>141</v>
      </c>
      <c r="J36" s="8">
        <v>20</v>
      </c>
      <c r="K36" s="8">
        <v>31</v>
      </c>
      <c r="L36" s="8">
        <v>30</v>
      </c>
      <c r="M36" s="8">
        <v>31</v>
      </c>
      <c r="N36" s="168">
        <f>SUM(J36:M36)</f>
        <v>112</v>
      </c>
      <c r="O36" s="167">
        <f>SUM(C36:H36,J36:M36)</f>
        <v>258</v>
      </c>
      <c r="P36" s="169">
        <f>I36+N36</f>
        <v>253</v>
      </c>
    </row>
    <row r="37" spans="2:16" ht="19.5">
      <c r="B37" s="149" t="s">
        <v>485</v>
      </c>
      <c r="C37" s="147">
        <v>-5.9</v>
      </c>
      <c r="D37" s="10">
        <v>-2.2999999999999998</v>
      </c>
      <c r="E37" s="10">
        <v>2.4</v>
      </c>
      <c r="F37" s="10">
        <v>6.5</v>
      </c>
      <c r="G37" s="10">
        <v>10.3</v>
      </c>
      <c r="H37" s="10">
        <v>12.5</v>
      </c>
      <c r="I37" s="153">
        <f>(C36*C37+D36*D37+E36*E37+F36*F37+G36*G37)/I36</f>
        <v>1.8255319148936169</v>
      </c>
      <c r="J37" s="10">
        <v>10.3</v>
      </c>
      <c r="K37" s="95">
        <v>5.9</v>
      </c>
      <c r="L37" s="95">
        <v>5.2</v>
      </c>
      <c r="M37" s="95">
        <v>-4.5</v>
      </c>
      <c r="N37" s="153">
        <f>(J36*J37+K36*K37+L36*L37+M36*M37)/N36</f>
        <v>3.6196428571428569</v>
      </c>
      <c r="O37" s="154">
        <f>(C37*C36+D37*D36+E37*E36+F37*F36+G37*G36+H37*H36+J37*J36+K37*K36+L37*L36+M37*M36)/O36</f>
        <v>2.8112403100775194</v>
      </c>
      <c r="P37" s="161">
        <f>(I37*I36+N37*N36)/P36</f>
        <v>2.6197628458498023</v>
      </c>
    </row>
    <row r="38" spans="2:16" ht="19.5">
      <c r="B38" s="149" t="s">
        <v>212</v>
      </c>
      <c r="C38" s="13">
        <v>585</v>
      </c>
      <c r="D38" s="12">
        <v>428</v>
      </c>
      <c r="E38" s="12">
        <v>329</v>
      </c>
      <c r="F38" s="12">
        <v>162</v>
      </c>
      <c r="G38" s="12">
        <v>71</v>
      </c>
      <c r="H38" s="12">
        <v>3</v>
      </c>
      <c r="I38" s="155">
        <f>SUM(C38:G38)</f>
        <v>1575</v>
      </c>
      <c r="J38" s="12">
        <v>55</v>
      </c>
      <c r="K38" s="12">
        <v>220</v>
      </c>
      <c r="L38" s="12">
        <v>236</v>
      </c>
      <c r="M38" s="12">
        <v>544</v>
      </c>
      <c r="N38" s="155">
        <f>SUM(J38:M38)</f>
        <v>1055</v>
      </c>
      <c r="O38" s="156">
        <f>O36*(13-O37)</f>
        <v>2628.7000000000003</v>
      </c>
      <c r="P38" s="162">
        <f>P36*(13-P37)</f>
        <v>2626.2</v>
      </c>
    </row>
    <row r="39" spans="2:16" ht="19.5">
      <c r="B39" s="149" t="s">
        <v>213</v>
      </c>
      <c r="C39" s="13">
        <v>709</v>
      </c>
      <c r="D39" s="12">
        <v>540</v>
      </c>
      <c r="E39" s="12">
        <v>453</v>
      </c>
      <c r="F39" s="12">
        <v>262</v>
      </c>
      <c r="G39" s="12">
        <v>175</v>
      </c>
      <c r="H39" s="12">
        <v>23</v>
      </c>
      <c r="I39" s="155">
        <f>SUM(C39:G39)</f>
        <v>2139</v>
      </c>
      <c r="J39" s="12">
        <v>135</v>
      </c>
      <c r="K39" s="12">
        <v>344</v>
      </c>
      <c r="L39" s="12">
        <v>356</v>
      </c>
      <c r="M39" s="12">
        <v>668</v>
      </c>
      <c r="N39" s="155">
        <f>SUM(J39:M39)</f>
        <v>1503</v>
      </c>
      <c r="O39" s="156">
        <f>O36*(17-O37)</f>
        <v>3660.7000000000003</v>
      </c>
      <c r="P39" s="162">
        <f>P36*(17-P37)</f>
        <v>3638.2</v>
      </c>
    </row>
    <row r="40" spans="2:16" ht="19.5">
      <c r="B40" s="149" t="s">
        <v>214</v>
      </c>
      <c r="C40" s="17">
        <v>740</v>
      </c>
      <c r="D40" s="16">
        <v>568</v>
      </c>
      <c r="E40" s="16">
        <v>484</v>
      </c>
      <c r="F40" s="16">
        <v>287</v>
      </c>
      <c r="G40" s="16">
        <v>201</v>
      </c>
      <c r="H40" s="16">
        <f>H36*(18-H37)</f>
        <v>27.5</v>
      </c>
      <c r="I40" s="155">
        <f>SUM(C40:G40)</f>
        <v>2280</v>
      </c>
      <c r="J40" s="16">
        <v>155</v>
      </c>
      <c r="K40" s="16">
        <v>375</v>
      </c>
      <c r="L40" s="16">
        <v>386</v>
      </c>
      <c r="M40" s="16">
        <v>699</v>
      </c>
      <c r="N40" s="155">
        <f>SUM(J40:M40)</f>
        <v>1615</v>
      </c>
      <c r="O40" s="157">
        <f>O36*(18-O37)</f>
        <v>3918.7000000000003</v>
      </c>
      <c r="P40" s="163">
        <f>P36*(18-P37)</f>
        <v>3891.2</v>
      </c>
    </row>
    <row r="41" spans="2:16" ht="20.25" thickBot="1">
      <c r="B41" s="350" t="s">
        <v>215</v>
      </c>
      <c r="C41" s="21">
        <v>771</v>
      </c>
      <c r="D41" s="20">
        <v>596</v>
      </c>
      <c r="E41" s="20">
        <v>515</v>
      </c>
      <c r="F41" s="20">
        <v>312</v>
      </c>
      <c r="G41" s="20">
        <v>227</v>
      </c>
      <c r="H41" s="20">
        <f>H36*(19-H37)</f>
        <v>32.5</v>
      </c>
      <c r="I41" s="164">
        <f>SUM(C41:G41)</f>
        <v>2421</v>
      </c>
      <c r="J41" s="20">
        <v>175</v>
      </c>
      <c r="K41" s="20">
        <v>406</v>
      </c>
      <c r="L41" s="20">
        <v>416</v>
      </c>
      <c r="M41" s="20">
        <v>730</v>
      </c>
      <c r="N41" s="164">
        <f>SUM(J41:M41)</f>
        <v>1727</v>
      </c>
      <c r="O41" s="165">
        <f>O36*(19-O37)</f>
        <v>4176.7</v>
      </c>
      <c r="P41" s="166">
        <f>P36*(19-P37)</f>
        <v>4144.2</v>
      </c>
    </row>
    <row r="42" spans="2:16" ht="15.75" thickBot="1">
      <c r="B42" s="4"/>
      <c r="C42" s="4"/>
      <c r="D42" s="4"/>
      <c r="E42" s="4"/>
      <c r="F42" s="4"/>
      <c r="G42" s="4"/>
      <c r="H42" s="4"/>
      <c r="I42" s="4"/>
      <c r="J42" s="4"/>
      <c r="K42" s="4"/>
      <c r="L42" s="4"/>
      <c r="M42" s="4"/>
      <c r="N42" s="4"/>
      <c r="O42" s="4"/>
      <c r="P42" s="4"/>
    </row>
    <row r="43" spans="2:16" ht="24" thickBot="1">
      <c r="B43" s="473" t="s">
        <v>566</v>
      </c>
      <c r="C43" s="474"/>
      <c r="D43" s="474"/>
      <c r="E43" s="474"/>
      <c r="F43" s="474"/>
      <c r="G43" s="474"/>
      <c r="H43" s="474"/>
      <c r="I43" s="474"/>
      <c r="J43" s="474"/>
      <c r="K43" s="474"/>
      <c r="L43" s="470" t="s">
        <v>228</v>
      </c>
      <c r="M43" s="471"/>
      <c r="N43" s="471"/>
      <c r="O43" s="471"/>
      <c r="P43" s="472"/>
    </row>
    <row r="44" spans="2:16" ht="15.75">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6" ht="16.5" thickBot="1">
      <c r="B45" s="466"/>
      <c r="C45" s="462"/>
      <c r="D45" s="462"/>
      <c r="E45" s="462"/>
      <c r="F45" s="462"/>
      <c r="G45" s="462"/>
      <c r="H45" s="462"/>
      <c r="I45" s="462"/>
      <c r="J45" s="462"/>
      <c r="K45" s="462"/>
      <c r="L45" s="462"/>
      <c r="M45" s="462"/>
      <c r="N45" s="462"/>
      <c r="O45" s="145" t="s">
        <v>209</v>
      </c>
      <c r="P45" s="30" t="s">
        <v>210</v>
      </c>
    </row>
    <row r="46" spans="2:16" ht="15">
      <c r="B46" s="148" t="s">
        <v>211</v>
      </c>
      <c r="C46" s="146">
        <v>31</v>
      </c>
      <c r="D46" s="8">
        <v>28</v>
      </c>
      <c r="E46" s="8">
        <v>31</v>
      </c>
      <c r="F46" s="8">
        <v>20</v>
      </c>
      <c r="G46" s="8">
        <v>10</v>
      </c>
      <c r="H46" s="8">
        <v>0</v>
      </c>
      <c r="I46" s="168">
        <f>SUM(C46:G46)</f>
        <v>120</v>
      </c>
      <c r="J46" s="8">
        <v>0</v>
      </c>
      <c r="K46" s="8">
        <v>26</v>
      </c>
      <c r="L46" s="8">
        <v>30</v>
      </c>
      <c r="M46" s="8">
        <v>31</v>
      </c>
      <c r="N46" s="168">
        <f>SUM(J46:M46)</f>
        <v>87</v>
      </c>
      <c r="O46" s="167">
        <f>SUM(C46:H46,J46:M46)</f>
        <v>207</v>
      </c>
      <c r="P46" s="169">
        <f>I46+N46</f>
        <v>207</v>
      </c>
    </row>
    <row r="47" spans="2:16" ht="19.5">
      <c r="B47" s="149" t="s">
        <v>485</v>
      </c>
      <c r="C47" s="147">
        <v>-1.4</v>
      </c>
      <c r="D47" s="10">
        <v>-2.2999999999999998</v>
      </c>
      <c r="E47" s="10">
        <v>4</v>
      </c>
      <c r="F47" s="10">
        <v>9.6999999999999993</v>
      </c>
      <c r="G47" s="10">
        <v>9.3000000000000007</v>
      </c>
      <c r="H47" s="10">
        <v>0</v>
      </c>
      <c r="I47" s="153">
        <f>(C46*C47+D46*D47+E46*E47+F46*F47+G46*G47)/I46</f>
        <v>2.5266666666666668</v>
      </c>
      <c r="J47" s="10">
        <v>0</v>
      </c>
      <c r="K47" s="95">
        <v>6.6</v>
      </c>
      <c r="L47" s="95">
        <v>2.2999999999999998</v>
      </c>
      <c r="M47" s="95">
        <v>1.2</v>
      </c>
      <c r="N47" s="153">
        <f>(J46*J47+K46*K47+L46*L47+M46*M47)/N46</f>
        <v>3.193103448275862</v>
      </c>
      <c r="O47" s="154">
        <f>(C47*C46+D47*D46+E47*E46+F47*F46+G47*G46+H47*H46+J47*J46+K47*K46+L47*L46+M47*M46)/O46</f>
        <v>2.8067632850241551</v>
      </c>
      <c r="P47" s="161">
        <f>(I47*I46+N47*N46)/P46</f>
        <v>2.8067632850241546</v>
      </c>
    </row>
    <row r="48" spans="2:16" ht="19.5">
      <c r="B48" s="149" t="s">
        <v>212</v>
      </c>
      <c r="C48" s="13">
        <v>445</v>
      </c>
      <c r="D48" s="12">
        <v>429</v>
      </c>
      <c r="E48" s="12">
        <v>279</v>
      </c>
      <c r="F48" s="12">
        <v>67</v>
      </c>
      <c r="G48" s="12">
        <v>38</v>
      </c>
      <c r="H48" s="12">
        <f>H46*(13-H47)</f>
        <v>0</v>
      </c>
      <c r="I48" s="155">
        <f>SUM(C48:G48)</f>
        <v>1258</v>
      </c>
      <c r="J48" s="12">
        <v>0</v>
      </c>
      <c r="K48" s="12">
        <v>168</v>
      </c>
      <c r="L48" s="12">
        <v>322</v>
      </c>
      <c r="M48" s="12">
        <v>365</v>
      </c>
      <c r="N48" s="155">
        <f>SUM(J48:M48)</f>
        <v>855</v>
      </c>
      <c r="O48" s="156">
        <f>O46*(13-O47)</f>
        <v>2110</v>
      </c>
      <c r="P48" s="162">
        <f>P46*(13-P47)</f>
        <v>2110</v>
      </c>
    </row>
    <row r="49" spans="2:16" ht="19.5">
      <c r="B49" s="149" t="s">
        <v>213</v>
      </c>
      <c r="C49" s="13">
        <v>569</v>
      </c>
      <c r="D49" s="12">
        <v>541</v>
      </c>
      <c r="E49" s="12">
        <v>403</v>
      </c>
      <c r="F49" s="12">
        <v>147</v>
      </c>
      <c r="G49" s="12">
        <v>78</v>
      </c>
      <c r="H49" s="12">
        <f>H46*(17-H47)</f>
        <v>0</v>
      </c>
      <c r="I49" s="155">
        <f>SUM(C49:G49)</f>
        <v>1738</v>
      </c>
      <c r="J49" s="12">
        <v>0</v>
      </c>
      <c r="K49" s="12">
        <v>272</v>
      </c>
      <c r="L49" s="12">
        <v>442</v>
      </c>
      <c r="M49" s="12">
        <v>489</v>
      </c>
      <c r="N49" s="155">
        <f>SUM(J49:M49)</f>
        <v>1203</v>
      </c>
      <c r="O49" s="156">
        <f>O46*(17-O47)</f>
        <v>2938</v>
      </c>
      <c r="P49" s="162">
        <f>P46*(17-P47)</f>
        <v>2938</v>
      </c>
    </row>
    <row r="50" spans="2:16" ht="19.5">
      <c r="B50" s="149" t="s">
        <v>214</v>
      </c>
      <c r="C50" s="17">
        <v>600</v>
      </c>
      <c r="D50" s="16">
        <v>569</v>
      </c>
      <c r="E50" s="16">
        <v>434</v>
      </c>
      <c r="F50" s="16">
        <v>167</v>
      </c>
      <c r="G50" s="16">
        <v>88</v>
      </c>
      <c r="H50" s="16">
        <f>H46*(18-H47)</f>
        <v>0</v>
      </c>
      <c r="I50" s="155">
        <f>SUM(C50:G50)</f>
        <v>1858</v>
      </c>
      <c r="J50" s="16">
        <v>0</v>
      </c>
      <c r="K50" s="16">
        <v>298</v>
      </c>
      <c r="L50" s="16">
        <v>472</v>
      </c>
      <c r="M50" s="16">
        <v>520</v>
      </c>
      <c r="N50" s="155">
        <f>SUM(J50:M50)</f>
        <v>1290</v>
      </c>
      <c r="O50" s="157">
        <f>O46*(18-O47)</f>
        <v>3145</v>
      </c>
      <c r="P50" s="163">
        <f>P46*(18-P47)</f>
        <v>3145</v>
      </c>
    </row>
    <row r="51" spans="2:16" ht="20.25" thickBot="1">
      <c r="B51" s="350" t="s">
        <v>215</v>
      </c>
      <c r="C51" s="21">
        <v>631</v>
      </c>
      <c r="D51" s="20">
        <v>597</v>
      </c>
      <c r="E51" s="20">
        <v>465</v>
      </c>
      <c r="F51" s="20">
        <v>187</v>
      </c>
      <c r="G51" s="20">
        <v>98</v>
      </c>
      <c r="H51" s="20">
        <f>H46*(19-H47)</f>
        <v>0</v>
      </c>
      <c r="I51" s="164">
        <f>SUM(C51:G51)</f>
        <v>1978</v>
      </c>
      <c r="J51" s="20">
        <v>0</v>
      </c>
      <c r="K51" s="20">
        <v>324</v>
      </c>
      <c r="L51" s="20">
        <v>502</v>
      </c>
      <c r="M51" s="20">
        <v>551</v>
      </c>
      <c r="N51" s="164">
        <f>SUM(J51:M51)</f>
        <v>1377</v>
      </c>
      <c r="O51" s="165">
        <f>O46*(19-O47)</f>
        <v>3352</v>
      </c>
      <c r="P51" s="166">
        <f>P46*(19-P47)</f>
        <v>3352</v>
      </c>
    </row>
    <row r="52" spans="2:16" ht="15.75" thickBot="1">
      <c r="B52" s="4"/>
      <c r="C52" s="4"/>
      <c r="D52" s="4"/>
      <c r="E52" s="4"/>
      <c r="F52" s="4"/>
      <c r="G52" s="4"/>
      <c r="H52" s="4"/>
      <c r="I52" s="4"/>
      <c r="J52" s="4"/>
      <c r="K52" s="4"/>
      <c r="L52" s="4"/>
      <c r="M52" s="4"/>
      <c r="N52" s="4"/>
      <c r="O52" s="4"/>
      <c r="P52" s="4"/>
    </row>
    <row r="53" spans="2:16" ht="24" thickBot="1">
      <c r="B53" s="473" t="s">
        <v>567</v>
      </c>
      <c r="C53" s="474"/>
      <c r="D53" s="474"/>
      <c r="E53" s="474"/>
      <c r="F53" s="474"/>
      <c r="G53" s="474"/>
      <c r="H53" s="474"/>
      <c r="I53" s="474"/>
      <c r="J53" s="474"/>
      <c r="K53" s="474"/>
      <c r="L53" s="470" t="s">
        <v>229</v>
      </c>
      <c r="M53" s="471"/>
      <c r="N53" s="471"/>
      <c r="O53" s="471"/>
      <c r="P53" s="472"/>
    </row>
    <row r="54" spans="2:16"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6" ht="16.5" thickBot="1">
      <c r="B55" s="466"/>
      <c r="C55" s="462"/>
      <c r="D55" s="462"/>
      <c r="E55" s="462"/>
      <c r="F55" s="462"/>
      <c r="G55" s="462"/>
      <c r="H55" s="462"/>
      <c r="I55" s="462"/>
      <c r="J55" s="462"/>
      <c r="K55" s="462"/>
      <c r="L55" s="462"/>
      <c r="M55" s="462"/>
      <c r="N55" s="462"/>
      <c r="O55" s="145" t="s">
        <v>209</v>
      </c>
      <c r="P55" s="30" t="s">
        <v>210</v>
      </c>
    </row>
    <row r="56" spans="2:16" ht="15">
      <c r="B56" s="148" t="s">
        <v>211</v>
      </c>
      <c r="C56" s="146">
        <v>31</v>
      </c>
      <c r="D56" s="8">
        <v>28</v>
      </c>
      <c r="E56" s="8">
        <v>31</v>
      </c>
      <c r="F56" s="8">
        <v>25</v>
      </c>
      <c r="G56" s="8">
        <v>10</v>
      </c>
      <c r="H56" s="8">
        <v>5</v>
      </c>
      <c r="I56" s="168">
        <f>SUM(C56:G56)</f>
        <v>125</v>
      </c>
      <c r="J56" s="8">
        <v>10</v>
      </c>
      <c r="K56" s="8">
        <v>31</v>
      </c>
      <c r="L56" s="8">
        <v>30</v>
      </c>
      <c r="M56" s="8">
        <v>31</v>
      </c>
      <c r="N56" s="168">
        <f>SUM(J56:M56)</f>
        <v>102</v>
      </c>
      <c r="O56" s="167">
        <f>SUM(C56:H56,J56:M56)</f>
        <v>232</v>
      </c>
      <c r="P56" s="169">
        <f>I56+N56</f>
        <v>227</v>
      </c>
    </row>
    <row r="57" spans="2:16" ht="19.5">
      <c r="B57" s="149" t="s">
        <v>485</v>
      </c>
      <c r="C57" s="147">
        <v>1.1000000000000001</v>
      </c>
      <c r="D57" s="10">
        <v>5.6</v>
      </c>
      <c r="E57" s="10">
        <v>5.3</v>
      </c>
      <c r="F57" s="10">
        <v>6.6</v>
      </c>
      <c r="G57" s="10">
        <v>11.2</v>
      </c>
      <c r="H57" s="10">
        <v>13</v>
      </c>
      <c r="I57" s="153">
        <f>(C56*C57+D56*D57+E56*E57+F56*F57+G56*G57)/I56</f>
        <v>5.0575999999999999</v>
      </c>
      <c r="J57" s="10">
        <v>12.1</v>
      </c>
      <c r="K57" s="95">
        <v>9.1</v>
      </c>
      <c r="L57" s="95">
        <v>5.2</v>
      </c>
      <c r="M57" s="95">
        <v>2.6</v>
      </c>
      <c r="N57" s="153">
        <f>(J56*J57+K56*K57+L56*L57+M56*M57)/N56</f>
        <v>6.2715686274509794</v>
      </c>
      <c r="O57" s="154">
        <f>(C57*C56+D57*D56+E57*E56+F57*F56+G57*G56+H57*H56+J57*J56+K57*K56+L57*L56+M57*M56)/O56</f>
        <v>5.7624999999999993</v>
      </c>
      <c r="P57" s="161">
        <f>(I57*I56+N57*N56)/P56</f>
        <v>5.6030837004405276</v>
      </c>
    </row>
    <row r="58" spans="2:16" ht="19.5">
      <c r="B58" s="149" t="s">
        <v>212</v>
      </c>
      <c r="C58" s="13">
        <v>369</v>
      </c>
      <c r="D58" s="12">
        <v>207</v>
      </c>
      <c r="E58" s="12">
        <v>239</v>
      </c>
      <c r="F58" s="12">
        <v>159</v>
      </c>
      <c r="G58" s="12">
        <v>18</v>
      </c>
      <c r="H58" s="12">
        <v>1</v>
      </c>
      <c r="I58" s="155">
        <f>SUM(C58:G58)</f>
        <v>992</v>
      </c>
      <c r="J58" s="12">
        <v>9</v>
      </c>
      <c r="K58" s="12">
        <v>120</v>
      </c>
      <c r="L58" s="12">
        <v>234</v>
      </c>
      <c r="M58" s="12">
        <v>322</v>
      </c>
      <c r="N58" s="155">
        <f>SUM(J58:M58)</f>
        <v>685</v>
      </c>
      <c r="O58" s="156">
        <f>O56*(13-O57)</f>
        <v>1679.1000000000001</v>
      </c>
      <c r="P58" s="162">
        <f>P56*(13-P57)</f>
        <v>1679.1000000000001</v>
      </c>
    </row>
    <row r="59" spans="2:16" ht="19.5">
      <c r="B59" s="149" t="s">
        <v>213</v>
      </c>
      <c r="C59" s="13">
        <v>493</v>
      </c>
      <c r="D59" s="12">
        <v>319</v>
      </c>
      <c r="E59" s="12">
        <v>363</v>
      </c>
      <c r="F59" s="12">
        <v>259</v>
      </c>
      <c r="G59" s="12">
        <v>58</v>
      </c>
      <c r="H59" s="12">
        <v>21</v>
      </c>
      <c r="I59" s="155">
        <f>SUM(C59:G59)</f>
        <v>1492</v>
      </c>
      <c r="J59" s="12">
        <v>49</v>
      </c>
      <c r="K59" s="12">
        <v>244</v>
      </c>
      <c r="L59" s="12">
        <v>354</v>
      </c>
      <c r="M59" s="12">
        <v>446</v>
      </c>
      <c r="N59" s="155">
        <f>SUM(J59:M59)</f>
        <v>1093</v>
      </c>
      <c r="O59" s="156">
        <f>O56*(17-O57)</f>
        <v>2607.1000000000004</v>
      </c>
      <c r="P59" s="162">
        <f>P56*(17-P57)</f>
        <v>2587.1</v>
      </c>
    </row>
    <row r="60" spans="2:16" ht="19.5">
      <c r="B60" s="149" t="s">
        <v>214</v>
      </c>
      <c r="C60" s="17">
        <v>524</v>
      </c>
      <c r="D60" s="16">
        <v>347</v>
      </c>
      <c r="E60" s="16">
        <v>394</v>
      </c>
      <c r="F60" s="16">
        <v>284</v>
      </c>
      <c r="G60" s="16">
        <v>68</v>
      </c>
      <c r="H60" s="16">
        <v>26</v>
      </c>
      <c r="I60" s="155">
        <f>SUM(C60:G60)</f>
        <v>1617</v>
      </c>
      <c r="J60" s="16">
        <v>59</v>
      </c>
      <c r="K60" s="16">
        <v>275</v>
      </c>
      <c r="L60" s="16">
        <v>384</v>
      </c>
      <c r="M60" s="16">
        <v>477</v>
      </c>
      <c r="N60" s="155">
        <f>SUM(J60:M60)</f>
        <v>1195</v>
      </c>
      <c r="O60" s="157">
        <f>O56*(18-O57)</f>
        <v>2839.1000000000004</v>
      </c>
      <c r="P60" s="163">
        <f>P56*(18-P57)</f>
        <v>2814.1</v>
      </c>
    </row>
    <row r="61" spans="2:16" ht="20.25" thickBot="1">
      <c r="B61" s="350" t="s">
        <v>215</v>
      </c>
      <c r="C61" s="21">
        <v>555</v>
      </c>
      <c r="D61" s="20">
        <f>D56*(19-D57)</f>
        <v>375.2</v>
      </c>
      <c r="E61" s="20">
        <v>425</v>
      </c>
      <c r="F61" s="20">
        <v>309</v>
      </c>
      <c r="G61" s="20">
        <v>78</v>
      </c>
      <c r="H61" s="20">
        <v>31</v>
      </c>
      <c r="I61" s="164">
        <f>SUM(C61:G61)</f>
        <v>1742.2</v>
      </c>
      <c r="J61" s="20">
        <v>69</v>
      </c>
      <c r="K61" s="20">
        <v>306</v>
      </c>
      <c r="L61" s="20">
        <v>414</v>
      </c>
      <c r="M61" s="20">
        <f>M56*(19-M57)</f>
        <v>508.4</v>
      </c>
      <c r="N61" s="164">
        <f>SUM(J61:M61)</f>
        <v>1297.4000000000001</v>
      </c>
      <c r="O61" s="165">
        <f>O56*(19-O57)</f>
        <v>3071.1000000000004</v>
      </c>
      <c r="P61" s="166">
        <f>P56*(19-P57)</f>
        <v>3041.1</v>
      </c>
    </row>
    <row r="62" spans="2:16" ht="15.75" thickBot="1">
      <c r="B62" s="4"/>
      <c r="C62" s="4"/>
      <c r="D62" s="4"/>
      <c r="E62" s="4"/>
      <c r="F62" s="4"/>
      <c r="G62" s="4"/>
      <c r="H62" s="4"/>
      <c r="I62" s="4"/>
      <c r="J62" s="4"/>
      <c r="K62" s="4"/>
      <c r="L62" s="4"/>
      <c r="M62" s="4"/>
      <c r="N62" s="4"/>
      <c r="O62" s="4"/>
      <c r="P62" s="4"/>
    </row>
    <row r="63" spans="2:16" ht="24" thickBot="1">
      <c r="B63" s="473" t="s">
        <v>568</v>
      </c>
      <c r="C63" s="474"/>
      <c r="D63" s="474"/>
      <c r="E63" s="474"/>
      <c r="F63" s="474"/>
      <c r="G63" s="474"/>
      <c r="H63" s="474"/>
      <c r="I63" s="474"/>
      <c r="J63" s="474"/>
      <c r="K63" s="474"/>
      <c r="L63" s="470" t="s">
        <v>230</v>
      </c>
      <c r="M63" s="471"/>
      <c r="N63" s="471"/>
      <c r="O63" s="471"/>
      <c r="P63" s="472"/>
    </row>
    <row r="64" spans="2:16"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ht="15">
      <c r="B66" s="148" t="s">
        <v>211</v>
      </c>
      <c r="C66" s="146">
        <v>31</v>
      </c>
      <c r="D66" s="8">
        <v>28</v>
      </c>
      <c r="E66" s="8">
        <v>31</v>
      </c>
      <c r="F66" s="8">
        <v>20</v>
      </c>
      <c r="G66" s="8">
        <v>21</v>
      </c>
      <c r="H66" s="8">
        <v>10</v>
      </c>
      <c r="I66" s="168">
        <f>SUM(C66:G66)</f>
        <v>131</v>
      </c>
      <c r="J66" s="8">
        <v>20</v>
      </c>
      <c r="K66" s="8">
        <v>31</v>
      </c>
      <c r="L66" s="8">
        <v>30</v>
      </c>
      <c r="M66" s="8">
        <v>31</v>
      </c>
      <c r="N66" s="168">
        <f>SUM(J66:M66)</f>
        <v>112</v>
      </c>
      <c r="O66" s="167">
        <f>SUM(C66:H66,J66:M66)</f>
        <v>253</v>
      </c>
      <c r="P66" s="169">
        <f>I66+N66</f>
        <v>243</v>
      </c>
    </row>
    <row r="67" spans="2:16" ht="19.5">
      <c r="B67" s="149" t="s">
        <v>485</v>
      </c>
      <c r="C67" s="147">
        <v>2.7</v>
      </c>
      <c r="D67" s="10">
        <v>1.4</v>
      </c>
      <c r="E67" s="10">
        <v>1.2</v>
      </c>
      <c r="F67" s="10">
        <v>5.6</v>
      </c>
      <c r="G67" s="10">
        <v>10</v>
      </c>
      <c r="H67" s="10">
        <v>11</v>
      </c>
      <c r="I67" s="153">
        <f>(C66*C67+D66*D67+E66*E67+F66*F67+G66*G67)/I66</f>
        <v>3.6801526717557254</v>
      </c>
      <c r="J67" s="10">
        <v>9.6</v>
      </c>
      <c r="K67" s="95">
        <v>9.1</v>
      </c>
      <c r="L67" s="95">
        <v>3.9</v>
      </c>
      <c r="M67" s="95">
        <v>0.4</v>
      </c>
      <c r="N67" s="153">
        <f>(J66*J67+K66*K67+L66*L67+M66*M67)/N66</f>
        <v>5.3883928571428559</v>
      </c>
      <c r="O67" s="154">
        <f>(C67*C66+D67*D66+E67*E66+F67*F66+G67*G66+H67*H66+J67*J66+K67*K66+L67*L66+M67*M66)/O66</f>
        <v>4.7256916996047433</v>
      </c>
      <c r="P67" s="161">
        <f>(I67*I66+N67*N66)/P66</f>
        <v>4.4674897119341557</v>
      </c>
    </row>
    <row r="68" spans="2:16" ht="19.5">
      <c r="B68" s="149" t="s">
        <v>212</v>
      </c>
      <c r="C68" s="13">
        <v>319</v>
      </c>
      <c r="D68" s="12">
        <v>325</v>
      </c>
      <c r="E68" s="12">
        <v>366</v>
      </c>
      <c r="F68" s="12">
        <v>147</v>
      </c>
      <c r="G68" s="12">
        <v>63</v>
      </c>
      <c r="H68" s="12">
        <v>23</v>
      </c>
      <c r="I68" s="155">
        <f>SUM(C68:G68)</f>
        <v>1220</v>
      </c>
      <c r="J68" s="12">
        <v>68</v>
      </c>
      <c r="K68" s="12">
        <v>120</v>
      </c>
      <c r="L68" s="12">
        <f>L66*(13-L67)</f>
        <v>273</v>
      </c>
      <c r="M68" s="12">
        <v>391</v>
      </c>
      <c r="N68" s="155">
        <f>SUM(J68:M68)</f>
        <v>852</v>
      </c>
      <c r="O68" s="156">
        <f>O66*(13-O67)</f>
        <v>2093.4</v>
      </c>
      <c r="P68" s="162">
        <f>P66*(13-P67)</f>
        <v>2073.4</v>
      </c>
    </row>
    <row r="69" spans="2:16" ht="19.5">
      <c r="B69" s="149" t="s">
        <v>213</v>
      </c>
      <c r="C69" s="13">
        <v>443</v>
      </c>
      <c r="D69" s="12">
        <v>437</v>
      </c>
      <c r="E69" s="12">
        <v>490</v>
      </c>
      <c r="F69" s="12">
        <v>227</v>
      </c>
      <c r="G69" s="12">
        <v>147</v>
      </c>
      <c r="H69" s="12">
        <v>63</v>
      </c>
      <c r="I69" s="155">
        <f>SUM(C69:G69)</f>
        <v>1744</v>
      </c>
      <c r="J69" s="12">
        <v>148</v>
      </c>
      <c r="K69" s="12">
        <v>244</v>
      </c>
      <c r="L69" s="12">
        <v>393</v>
      </c>
      <c r="M69" s="12">
        <v>515</v>
      </c>
      <c r="N69" s="155">
        <f>SUM(J69:M69)</f>
        <v>1300</v>
      </c>
      <c r="O69" s="156">
        <f>O66*(17-O67)</f>
        <v>3105.4</v>
      </c>
      <c r="P69" s="162">
        <f>P66*(17-P67)</f>
        <v>3045.4</v>
      </c>
    </row>
    <row r="70" spans="2:16" ht="19.5">
      <c r="B70" s="149" t="s">
        <v>214</v>
      </c>
      <c r="C70" s="17">
        <v>474</v>
      </c>
      <c r="D70" s="16">
        <v>465</v>
      </c>
      <c r="E70" s="16">
        <v>521</v>
      </c>
      <c r="F70" s="16">
        <v>247</v>
      </c>
      <c r="G70" s="16">
        <v>168</v>
      </c>
      <c r="H70" s="16">
        <v>73</v>
      </c>
      <c r="I70" s="155">
        <f>SUM(C70:G70)</f>
        <v>1875</v>
      </c>
      <c r="J70" s="16">
        <v>168</v>
      </c>
      <c r="K70" s="16">
        <v>275</v>
      </c>
      <c r="L70" s="16">
        <v>423</v>
      </c>
      <c r="M70" s="16">
        <v>546</v>
      </c>
      <c r="N70" s="155">
        <f>SUM(J70:M70)</f>
        <v>1412</v>
      </c>
      <c r="O70" s="157">
        <f>O66*(18-O67)</f>
        <v>3358.4</v>
      </c>
      <c r="P70" s="163">
        <f>P66*(18-P67)</f>
        <v>3288.4</v>
      </c>
    </row>
    <row r="71" spans="2:16" ht="20.25" thickBot="1">
      <c r="B71" s="350" t="s">
        <v>215</v>
      </c>
      <c r="C71" s="21">
        <v>505</v>
      </c>
      <c r="D71" s="20">
        <v>493</v>
      </c>
      <c r="E71" s="20">
        <v>552</v>
      </c>
      <c r="F71" s="20">
        <v>267</v>
      </c>
      <c r="G71" s="20">
        <v>189</v>
      </c>
      <c r="H71" s="20">
        <v>83</v>
      </c>
      <c r="I71" s="164">
        <f>SUM(C71:G71)</f>
        <v>2006</v>
      </c>
      <c r="J71" s="20">
        <v>188</v>
      </c>
      <c r="K71" s="20">
        <v>306</v>
      </c>
      <c r="L71" s="20">
        <v>453</v>
      </c>
      <c r="M71" s="20">
        <v>577</v>
      </c>
      <c r="N71" s="164">
        <f>SUM(J71:M71)</f>
        <v>1524</v>
      </c>
      <c r="O71" s="165">
        <f>O66*(19-O67)</f>
        <v>3611.4</v>
      </c>
      <c r="P71" s="166">
        <f>P66*(19-P67)</f>
        <v>3531.4</v>
      </c>
    </row>
    <row r="72" spans="2:16" ht="15.75" thickBot="1">
      <c r="B72" s="4"/>
      <c r="C72" s="4"/>
      <c r="D72" s="4"/>
      <c r="E72" s="4"/>
      <c r="F72" s="4"/>
      <c r="G72" s="4"/>
      <c r="H72" s="4"/>
      <c r="I72" s="4"/>
      <c r="J72" s="4"/>
      <c r="K72" s="4"/>
      <c r="L72" s="4"/>
      <c r="M72" s="4"/>
      <c r="N72" s="4"/>
      <c r="O72" s="4"/>
      <c r="P72" s="4"/>
    </row>
    <row r="73" spans="2:16" ht="24" thickBot="1">
      <c r="B73" s="473" t="s">
        <v>569</v>
      </c>
      <c r="C73" s="474"/>
      <c r="D73" s="474"/>
      <c r="E73" s="474"/>
      <c r="F73" s="474"/>
      <c r="G73" s="474"/>
      <c r="H73" s="474"/>
      <c r="I73" s="474"/>
      <c r="J73" s="474"/>
      <c r="K73" s="474"/>
      <c r="L73" s="470" t="s">
        <v>231</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ht="15">
      <c r="B76" s="148" t="s">
        <v>211</v>
      </c>
      <c r="C76" s="146">
        <v>31</v>
      </c>
      <c r="D76" s="8">
        <v>28</v>
      </c>
      <c r="E76" s="8">
        <v>3</v>
      </c>
      <c r="F76" s="8">
        <v>30</v>
      </c>
      <c r="G76" s="8">
        <v>26</v>
      </c>
      <c r="H76" s="8">
        <v>5</v>
      </c>
      <c r="I76" s="168">
        <f>SUM(C76:G76)</f>
        <v>118</v>
      </c>
      <c r="J76" s="8">
        <v>12</v>
      </c>
      <c r="K76" s="8">
        <v>24</v>
      </c>
      <c r="L76" s="8">
        <v>31</v>
      </c>
      <c r="M76" s="8">
        <v>31</v>
      </c>
      <c r="N76" s="168">
        <f>SUM(J76:M76)</f>
        <v>98</v>
      </c>
      <c r="O76" s="167">
        <f>SUM(C76:H76,J76:M76)</f>
        <v>221</v>
      </c>
      <c r="P76" s="169">
        <f>I76+N76</f>
        <v>216</v>
      </c>
    </row>
    <row r="77" spans="2:16" ht="19.5">
      <c r="B77" s="149" t="s">
        <v>485</v>
      </c>
      <c r="C77" s="147">
        <v>-0.6</v>
      </c>
      <c r="D77" s="10">
        <v>1.6</v>
      </c>
      <c r="E77" s="10">
        <v>6.4</v>
      </c>
      <c r="F77" s="10">
        <v>9.5</v>
      </c>
      <c r="G77" s="10">
        <v>10.6</v>
      </c>
      <c r="H77" s="10">
        <v>12</v>
      </c>
      <c r="I77" s="153">
        <f>(C76*C77+D76*D77+E76*E77+F76*F77+G76*G77)/I76</f>
        <v>5.1355932203389827</v>
      </c>
      <c r="J77" s="10">
        <v>13.92</v>
      </c>
      <c r="K77" s="95">
        <v>9.6612903225806441</v>
      </c>
      <c r="L77" s="95">
        <v>5.6466666666666701</v>
      </c>
      <c r="M77" s="95">
        <v>0.77419354838709675</v>
      </c>
      <c r="N77" s="153">
        <f>(J76*J77+K76*K77+L76*L77+M76*M77)/N76</f>
        <v>6.1016085143734919</v>
      </c>
      <c r="O77" s="154">
        <f>(C77*C76+D77*D76+E77*E76+F77*F76+G77*G76+H77*H76+J77*J76+K77*K76+L77*L76+M77*M76)/O76</f>
        <v>5.7192653140660736</v>
      </c>
      <c r="P77" s="161">
        <f>(I77*I76+N77*N76)/P76</f>
        <v>5.5738779370768619</v>
      </c>
    </row>
    <row r="78" spans="2:16" ht="19.5">
      <c r="B78" s="149" t="s">
        <v>212</v>
      </c>
      <c r="C78" s="13">
        <v>422</v>
      </c>
      <c r="D78" s="12">
        <v>319</v>
      </c>
      <c r="E78" s="12">
        <v>205</v>
      </c>
      <c r="F78" s="12">
        <v>105</v>
      </c>
      <c r="G78" s="12">
        <v>63</v>
      </c>
      <c r="H78" s="12">
        <v>3</v>
      </c>
      <c r="I78" s="155">
        <f>SUM(C78:G78)</f>
        <v>1114</v>
      </c>
      <c r="J78" s="12">
        <f>J76*(13-J77)</f>
        <v>-11.04</v>
      </c>
      <c r="K78" s="12">
        <f>K76*(13-K77)</f>
        <v>80.129032258064541</v>
      </c>
      <c r="L78" s="12">
        <f>L76*(13-L77)</f>
        <v>227.95333333333323</v>
      </c>
      <c r="M78" s="12">
        <f>M76*(13-M77)</f>
        <v>379</v>
      </c>
      <c r="N78" s="155">
        <f>SUM(J78:M78)</f>
        <v>676.04236559139781</v>
      </c>
      <c r="O78" s="156">
        <f>O76*(13-O77)</f>
        <v>1609.0423655913978</v>
      </c>
      <c r="P78" s="162">
        <f>P76*(13-P77)</f>
        <v>1604.0423655913978</v>
      </c>
    </row>
    <row r="79" spans="2:16" ht="19.5">
      <c r="B79" s="149" t="s">
        <v>213</v>
      </c>
      <c r="C79" s="13">
        <v>546</v>
      </c>
      <c r="D79" s="12">
        <v>431</v>
      </c>
      <c r="E79" s="12">
        <v>329</v>
      </c>
      <c r="F79" s="12">
        <v>225</v>
      </c>
      <c r="G79" s="12">
        <v>167</v>
      </c>
      <c r="H79" s="12">
        <v>23</v>
      </c>
      <c r="I79" s="155">
        <f>SUM(C79:G79)</f>
        <v>1698</v>
      </c>
      <c r="J79" s="12">
        <f>J76*(17-J77)</f>
        <v>36.96</v>
      </c>
      <c r="K79" s="12">
        <f>K76*(17-K77)</f>
        <v>176.12903225806454</v>
      </c>
      <c r="L79" s="12">
        <f>L76*(17-L77)</f>
        <v>351.95333333333321</v>
      </c>
      <c r="M79" s="12">
        <f>M76*(17-M77)</f>
        <v>503</v>
      </c>
      <c r="N79" s="155">
        <f>SUM(J79:M79)</f>
        <v>1068.0423655913978</v>
      </c>
      <c r="O79" s="156">
        <f>O76*(17-O77)</f>
        <v>2493.0423655913974</v>
      </c>
      <c r="P79" s="162">
        <f>P76*(17-P77)</f>
        <v>2468.0423655913978</v>
      </c>
    </row>
    <row r="80" spans="2:16" ht="19.5">
      <c r="B80" s="149" t="s">
        <v>214</v>
      </c>
      <c r="C80" s="17">
        <v>577</v>
      </c>
      <c r="D80" s="16">
        <v>459</v>
      </c>
      <c r="E80" s="16">
        <v>360</v>
      </c>
      <c r="F80" s="16">
        <v>255</v>
      </c>
      <c r="G80" s="16">
        <v>193</v>
      </c>
      <c r="H80" s="16">
        <v>28</v>
      </c>
      <c r="I80" s="155">
        <f>SUM(C80:G80)</f>
        <v>1844</v>
      </c>
      <c r="J80" s="16">
        <f>J76*(18-J77)</f>
        <v>48.96</v>
      </c>
      <c r="K80" s="16">
        <f>K76*(18-K77)</f>
        <v>200.12903225806454</v>
      </c>
      <c r="L80" s="16">
        <f>L76*(18-L77)</f>
        <v>382.95333333333321</v>
      </c>
      <c r="M80" s="16">
        <f>M76*(18-M77)</f>
        <v>534</v>
      </c>
      <c r="N80" s="155">
        <f>SUM(J80:M80)</f>
        <v>1166.0423655913978</v>
      </c>
      <c r="O80" s="157">
        <f>O76*(18-O77)</f>
        <v>2714.0423655913974</v>
      </c>
      <c r="P80" s="163">
        <f>P76*(18-P77)</f>
        <v>2684.0423655913978</v>
      </c>
    </row>
    <row r="81" spans="2:16" ht="20.25" thickBot="1">
      <c r="B81" s="350" t="s">
        <v>215</v>
      </c>
      <c r="C81" s="21">
        <f>C76*(19-C77)</f>
        <v>607.6</v>
      </c>
      <c r="D81" s="20">
        <v>487</v>
      </c>
      <c r="E81" s="20">
        <v>391</v>
      </c>
      <c r="F81" s="20">
        <v>285</v>
      </c>
      <c r="G81" s="20">
        <v>219</v>
      </c>
      <c r="H81" s="20">
        <v>33</v>
      </c>
      <c r="I81" s="164">
        <f>SUM(C81:G81)</f>
        <v>1989.6</v>
      </c>
      <c r="J81" s="20">
        <f>J76*(19-J77)</f>
        <v>60.96</v>
      </c>
      <c r="K81" s="20">
        <f>K76*(19-K77)</f>
        <v>224.12903225806454</v>
      </c>
      <c r="L81" s="20">
        <f>L76*(19-L77)</f>
        <v>413.95333333333321</v>
      </c>
      <c r="M81" s="20">
        <f>M76*(19-M77)</f>
        <v>565</v>
      </c>
      <c r="N81" s="164">
        <f>SUM(J81:M81)</f>
        <v>1264.0423655913978</v>
      </c>
      <c r="O81" s="165">
        <f>O76*(19-O77)</f>
        <v>2935.0423655913974</v>
      </c>
      <c r="P81" s="166">
        <f>P76*(19-P77)</f>
        <v>2900.0423655913978</v>
      </c>
    </row>
    <row r="82" spans="2:16" ht="15.75" thickBot="1">
      <c r="B82" s="24"/>
      <c r="C82" s="25"/>
      <c r="D82" s="25"/>
      <c r="E82" s="25"/>
      <c r="F82" s="25"/>
      <c r="G82" s="25"/>
      <c r="H82" s="25"/>
      <c r="I82" s="26"/>
      <c r="J82" s="25"/>
      <c r="K82" s="25"/>
      <c r="L82" s="25"/>
      <c r="M82" s="25"/>
      <c r="N82" s="26"/>
      <c r="O82" s="27"/>
      <c r="P82" s="27"/>
    </row>
    <row r="83" spans="2:16" ht="24" thickBot="1">
      <c r="B83" s="473" t="s">
        <v>567</v>
      </c>
      <c r="C83" s="474"/>
      <c r="D83" s="474"/>
      <c r="E83" s="474"/>
      <c r="F83" s="474"/>
      <c r="G83" s="474"/>
      <c r="H83" s="474"/>
      <c r="I83" s="474"/>
      <c r="J83" s="474"/>
      <c r="K83" s="474"/>
      <c r="L83" s="470" t="s">
        <v>145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ht="15">
      <c r="B86" s="148" t="s">
        <v>211</v>
      </c>
      <c r="C86" s="146">
        <v>31</v>
      </c>
      <c r="D86" s="8">
        <v>31</v>
      </c>
      <c r="E86" s="8">
        <v>31</v>
      </c>
      <c r="F86" s="8">
        <v>25</v>
      </c>
      <c r="G86" s="8">
        <v>18</v>
      </c>
      <c r="H86" s="8">
        <v>9</v>
      </c>
      <c r="I86" s="168">
        <f>SUM(C86:G86)</f>
        <v>136</v>
      </c>
      <c r="J86" s="8"/>
      <c r="K86" s="8"/>
      <c r="L86" s="8"/>
      <c r="M86" s="8"/>
      <c r="N86" s="168">
        <f>SUM(J86:M86)</f>
        <v>0</v>
      </c>
      <c r="O86" s="167">
        <f>SUM(C86:H86,J86:M86)</f>
        <v>145</v>
      </c>
      <c r="P86" s="169">
        <f>I86+N86</f>
        <v>136</v>
      </c>
    </row>
    <row r="87" spans="2:16" ht="19.5">
      <c r="B87" s="149" t="s">
        <v>485</v>
      </c>
      <c r="C87" s="147">
        <v>0.26451612903225813</v>
      </c>
      <c r="D87" s="10">
        <v>-0.35714285714285687</v>
      </c>
      <c r="E87" s="10">
        <v>4.0225806451612902</v>
      </c>
      <c r="F87" s="10">
        <v>8.06</v>
      </c>
      <c r="G87" s="10">
        <v>11.980645161290321</v>
      </c>
      <c r="H87" s="10">
        <v>15.79</v>
      </c>
      <c r="I87" s="153">
        <f>(C86*C87+D86*D87+E86*E87+F86*F87+G86*G87)/I86</f>
        <v>3.9630895906749792</v>
      </c>
      <c r="J87" s="10"/>
      <c r="K87" s="95"/>
      <c r="L87" s="95"/>
      <c r="M87" s="95"/>
      <c r="N87" s="153"/>
      <c r="O87" s="154">
        <f>(C87*C86+D87*D86+E87*E86+F87*F86+G87*G86+H87*H86+J87*J86+K87*K86+L87*L86+M87*M86)/O86</f>
        <v>4.6971736850468773</v>
      </c>
      <c r="P87" s="161">
        <f>(I87*I86+N87*N86)/P86</f>
        <v>3.9630895906749792</v>
      </c>
    </row>
    <row r="88" spans="2:16" ht="19.5">
      <c r="B88" s="149" t="s">
        <v>212</v>
      </c>
      <c r="C88" s="13">
        <f t="shared" ref="C88:H88" si="4">C86*(13-C87)</f>
        <v>394.8</v>
      </c>
      <c r="D88" s="12">
        <f t="shared" si="4"/>
        <v>414.07142857142861</v>
      </c>
      <c r="E88" s="12">
        <f t="shared" si="4"/>
        <v>278.29999999999995</v>
      </c>
      <c r="F88" s="12">
        <f t="shared" si="4"/>
        <v>123.49999999999999</v>
      </c>
      <c r="G88" s="12">
        <f t="shared" si="4"/>
        <v>18.348387096774228</v>
      </c>
      <c r="H88" s="12">
        <f t="shared" si="4"/>
        <v>-25.109999999999992</v>
      </c>
      <c r="I88" s="155">
        <f>SUM(C88:G88)</f>
        <v>1229.0198156682029</v>
      </c>
      <c r="J88" s="12">
        <f>J86*(13-J87)</f>
        <v>0</v>
      </c>
      <c r="K88" s="12">
        <f>K86*(13-K87)</f>
        <v>0</v>
      </c>
      <c r="L88" s="12">
        <f>L86*(13-L87)</f>
        <v>0</v>
      </c>
      <c r="M88" s="12">
        <f>M86*(13-M87)</f>
        <v>0</v>
      </c>
      <c r="N88" s="155">
        <f>SUM(J88:M88)</f>
        <v>0</v>
      </c>
      <c r="O88" s="156">
        <f>O86*(13-O87)</f>
        <v>1203.9098156682028</v>
      </c>
      <c r="P88" s="162">
        <f>P86*(13-P87)</f>
        <v>1229.0198156682029</v>
      </c>
    </row>
    <row r="89" spans="2:16" ht="19.5">
      <c r="B89" s="149" t="s">
        <v>213</v>
      </c>
      <c r="C89" s="13">
        <f t="shared" ref="C89:H89" si="5">C86*(17-C87)</f>
        <v>518.79999999999995</v>
      </c>
      <c r="D89" s="12">
        <f t="shared" si="5"/>
        <v>538.07142857142856</v>
      </c>
      <c r="E89" s="12">
        <f t="shared" si="5"/>
        <v>402.29999999999995</v>
      </c>
      <c r="F89" s="12">
        <f t="shared" si="5"/>
        <v>223.5</v>
      </c>
      <c r="G89" s="12">
        <f t="shared" si="5"/>
        <v>90.348387096774232</v>
      </c>
      <c r="H89" s="12">
        <f t="shared" si="5"/>
        <v>10.890000000000008</v>
      </c>
      <c r="I89" s="155">
        <f>SUM(C89:G89)</f>
        <v>1773.0198156682029</v>
      </c>
      <c r="J89" s="12">
        <f>J86*(17-J87)</f>
        <v>0</v>
      </c>
      <c r="K89" s="12">
        <f>K86*(17-K87)</f>
        <v>0</v>
      </c>
      <c r="L89" s="12">
        <f>L86*(17-L87)</f>
        <v>0</v>
      </c>
      <c r="M89" s="12">
        <f>M86*(17-M87)</f>
        <v>0</v>
      </c>
      <c r="N89" s="155">
        <f>SUM(J89:M89)</f>
        <v>0</v>
      </c>
      <c r="O89" s="156">
        <f>O86*(17-O87)</f>
        <v>1783.9098156682028</v>
      </c>
      <c r="P89" s="162">
        <f>P86*(17-P87)</f>
        <v>1773.0198156682029</v>
      </c>
    </row>
    <row r="90" spans="2:16" ht="19.5">
      <c r="B90" s="149" t="s">
        <v>214</v>
      </c>
      <c r="C90" s="17">
        <f t="shared" ref="C90:H90" si="6">C86*(18-C87)</f>
        <v>549.79999999999995</v>
      </c>
      <c r="D90" s="16">
        <f t="shared" si="6"/>
        <v>569.07142857142856</v>
      </c>
      <c r="E90" s="16">
        <f t="shared" si="6"/>
        <v>433.29999999999995</v>
      </c>
      <c r="F90" s="16">
        <f t="shared" si="6"/>
        <v>248.5</v>
      </c>
      <c r="G90" s="16">
        <f t="shared" si="6"/>
        <v>108.34838709677423</v>
      </c>
      <c r="H90" s="16">
        <f t="shared" si="6"/>
        <v>19.890000000000008</v>
      </c>
      <c r="I90" s="155">
        <f>SUM(C90:G90)</f>
        <v>1909.0198156682029</v>
      </c>
      <c r="J90" s="16">
        <f>J86*(18-J87)</f>
        <v>0</v>
      </c>
      <c r="K90" s="16">
        <f>K86*(18-K87)</f>
        <v>0</v>
      </c>
      <c r="L90" s="16">
        <f>L86*(18-L87)</f>
        <v>0</v>
      </c>
      <c r="M90" s="16">
        <f>M86*(18-M87)</f>
        <v>0</v>
      </c>
      <c r="N90" s="155">
        <f>SUM(J90:M90)</f>
        <v>0</v>
      </c>
      <c r="O90" s="157">
        <f>O86*(18-O87)</f>
        <v>1928.9098156682028</v>
      </c>
      <c r="P90" s="163">
        <f>P86*(18-P87)</f>
        <v>1909.0198156682029</v>
      </c>
    </row>
    <row r="91" spans="2:16" ht="20.25" thickBot="1">
      <c r="B91" s="350" t="s">
        <v>215</v>
      </c>
      <c r="C91" s="21">
        <f t="shared" ref="C91:H91" si="7">C86*(19-C87)</f>
        <v>580.79999999999995</v>
      </c>
      <c r="D91" s="20">
        <f t="shared" si="7"/>
        <v>600.07142857142856</v>
      </c>
      <c r="E91" s="20">
        <f t="shared" si="7"/>
        <v>464.29999999999995</v>
      </c>
      <c r="F91" s="20">
        <f t="shared" si="7"/>
        <v>273.5</v>
      </c>
      <c r="G91" s="20">
        <f t="shared" si="7"/>
        <v>126.34838709677423</v>
      </c>
      <c r="H91" s="20">
        <f t="shared" si="7"/>
        <v>28.890000000000008</v>
      </c>
      <c r="I91" s="164">
        <f>SUM(C91:G91)</f>
        <v>2045.0198156682029</v>
      </c>
      <c r="J91" s="20">
        <f>J86*(19-J87)</f>
        <v>0</v>
      </c>
      <c r="K91" s="20">
        <f>K86*(19-K87)</f>
        <v>0</v>
      </c>
      <c r="L91" s="20">
        <f>L86*(19-L87)</f>
        <v>0</v>
      </c>
      <c r="M91" s="20">
        <f>M86*(19-M87)</f>
        <v>0</v>
      </c>
      <c r="N91" s="164">
        <f>SUM(J91:M91)</f>
        <v>0</v>
      </c>
      <c r="O91" s="165">
        <f>O86*(19-O87)</f>
        <v>2073.909815668203</v>
      </c>
      <c r="P91" s="166">
        <f>P86*(19-P87)</f>
        <v>2045.0198156682029</v>
      </c>
    </row>
    <row r="92" spans="2:16" ht="15.75" thickBot="1">
      <c r="B92" s="4"/>
      <c r="C92" s="4"/>
      <c r="D92" s="4"/>
      <c r="E92" s="4"/>
      <c r="F92" s="4"/>
      <c r="G92" s="4"/>
      <c r="H92" s="4"/>
      <c r="I92" s="4"/>
      <c r="J92" s="4"/>
      <c r="K92" s="4"/>
      <c r="L92" s="4"/>
      <c r="M92" s="4"/>
      <c r="N92" s="4"/>
      <c r="O92" s="4"/>
      <c r="P92" s="4"/>
    </row>
    <row r="93" spans="2:16" ht="24" thickBot="1">
      <c r="B93" s="473" t="s">
        <v>570</v>
      </c>
      <c r="C93" s="474"/>
      <c r="D93" s="474"/>
      <c r="E93" s="474"/>
      <c r="F93" s="474"/>
      <c r="G93" s="474"/>
      <c r="H93" s="474"/>
      <c r="I93" s="474"/>
      <c r="J93" s="474"/>
      <c r="K93" s="474"/>
      <c r="L93" s="468" t="s">
        <v>233</v>
      </c>
      <c r="M93" s="468"/>
      <c r="N93" s="468"/>
      <c r="O93" s="468"/>
      <c r="P93" s="469"/>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30.75" thickBot="1">
      <c r="B95" s="466"/>
      <c r="C95" s="462"/>
      <c r="D95" s="462"/>
      <c r="E95" s="462"/>
      <c r="F95" s="462"/>
      <c r="G95" s="462"/>
      <c r="H95" s="462"/>
      <c r="I95" s="462"/>
      <c r="J95" s="462"/>
      <c r="K95" s="462"/>
      <c r="L95" s="462"/>
      <c r="M95" s="462"/>
      <c r="N95" s="462"/>
      <c r="O95" s="145" t="s">
        <v>234</v>
      </c>
      <c r="P95" s="30" t="s">
        <v>235</v>
      </c>
    </row>
    <row r="96" spans="2:16" ht="15">
      <c r="B96" s="148" t="s">
        <v>211</v>
      </c>
      <c r="C96" s="146">
        <v>31</v>
      </c>
      <c r="D96" s="8">
        <v>28</v>
      </c>
      <c r="E96" s="8">
        <v>31</v>
      </c>
      <c r="F96" s="8">
        <v>30</v>
      </c>
      <c r="G96" s="8">
        <v>15</v>
      </c>
      <c r="H96" s="8">
        <v>0</v>
      </c>
      <c r="I96" s="168">
        <f>SUM(C96:H96)</f>
        <v>135</v>
      </c>
      <c r="J96" s="8">
        <v>15</v>
      </c>
      <c r="K96" s="8">
        <v>31</v>
      </c>
      <c r="L96" s="8">
        <v>30</v>
      </c>
      <c r="M96" s="8">
        <v>31</v>
      </c>
      <c r="N96" s="168">
        <f>SUM(J96:M96)</f>
        <v>107</v>
      </c>
      <c r="O96" s="167">
        <f>SUM(C96:H96,J96:M96)</f>
        <v>242</v>
      </c>
      <c r="P96" s="169">
        <f>I96+N96</f>
        <v>242</v>
      </c>
    </row>
    <row r="97" spans="2:16" ht="19.5">
      <c r="B97" s="149" t="s">
        <v>485</v>
      </c>
      <c r="C97" s="147">
        <v>-3.2</v>
      </c>
      <c r="D97" s="10">
        <v>-1.9</v>
      </c>
      <c r="E97" s="10">
        <v>2.2000000000000002</v>
      </c>
      <c r="F97" s="10">
        <v>7.5</v>
      </c>
      <c r="G97" s="10">
        <v>11.5</v>
      </c>
      <c r="H97" s="10">
        <v>0</v>
      </c>
      <c r="I97" s="153">
        <f>(C96*C97+D96*D97+E96*E97+F96*F97+G96*G97)/I96</f>
        <v>2.320740740740741</v>
      </c>
      <c r="J97" s="10">
        <v>12.1</v>
      </c>
      <c r="K97" s="95">
        <v>8</v>
      </c>
      <c r="L97" s="95">
        <v>2.9</v>
      </c>
      <c r="M97" s="95">
        <v>-1</v>
      </c>
      <c r="N97" s="153">
        <f>(J96*J97+K96*K97+L96*L97+M96*M97)/N96</f>
        <v>4.537383177570093</v>
      </c>
      <c r="O97" s="154">
        <f>(C97*C96+D97*D96+E97*E96+F97*F96+G97*G96+H97*H96+J97*J96+K97*K96+L97*L96+M97*M96)/O96</f>
        <v>3.3008264462809915</v>
      </c>
      <c r="P97" s="161">
        <f>(I97*I96+N97*N96)/P96</f>
        <v>3.3008264462809915</v>
      </c>
    </row>
    <row r="98" spans="2:16" ht="19.5">
      <c r="B98" s="149" t="s">
        <v>212</v>
      </c>
      <c r="C98" s="13">
        <f t="shared" ref="C98:H98" si="8">C96*(13-C97)</f>
        <v>502.2</v>
      </c>
      <c r="D98" s="12">
        <f t="shared" si="8"/>
        <v>417.2</v>
      </c>
      <c r="E98" s="12">
        <f t="shared" si="8"/>
        <v>334.8</v>
      </c>
      <c r="F98" s="12">
        <f t="shared" si="8"/>
        <v>165</v>
      </c>
      <c r="G98" s="12">
        <v>23</v>
      </c>
      <c r="H98" s="12">
        <f t="shared" si="8"/>
        <v>0</v>
      </c>
      <c r="I98" s="155">
        <f>SUM(C98:G98)</f>
        <v>1442.2</v>
      </c>
      <c r="J98" s="12">
        <f>J96*(13-J97)</f>
        <v>13.500000000000005</v>
      </c>
      <c r="K98" s="12">
        <f>K96*(13-K97)</f>
        <v>155</v>
      </c>
      <c r="L98" s="12">
        <f>L96*(13-L97)</f>
        <v>303</v>
      </c>
      <c r="M98" s="12">
        <f>M96*(13-M97)</f>
        <v>434</v>
      </c>
      <c r="N98" s="155">
        <f>SUM(J98:M98)</f>
        <v>905.5</v>
      </c>
      <c r="O98" s="156">
        <f>O96*(13-O97)</f>
        <v>2347.2000000000003</v>
      </c>
      <c r="P98" s="162">
        <f>P96*(13-P97)</f>
        <v>2347.2000000000003</v>
      </c>
    </row>
    <row r="99" spans="2:16" ht="19.5">
      <c r="B99" s="149" t="s">
        <v>213</v>
      </c>
      <c r="C99" s="13">
        <f t="shared" ref="C99:H99" si="9">C96*(17-C97)</f>
        <v>626.19999999999993</v>
      </c>
      <c r="D99" s="12">
        <f t="shared" si="9"/>
        <v>529.19999999999993</v>
      </c>
      <c r="E99" s="12">
        <f t="shared" si="9"/>
        <v>458.8</v>
      </c>
      <c r="F99" s="12">
        <f t="shared" si="9"/>
        <v>285</v>
      </c>
      <c r="G99" s="12">
        <v>83</v>
      </c>
      <c r="H99" s="12">
        <f t="shared" si="9"/>
        <v>0</v>
      </c>
      <c r="I99" s="155">
        <f>SUM(C99:G99)</f>
        <v>1982.1999999999998</v>
      </c>
      <c r="J99" s="12">
        <f>J96*(17-J97)</f>
        <v>73.5</v>
      </c>
      <c r="K99" s="12">
        <f>K96*(17-K97)</f>
        <v>279</v>
      </c>
      <c r="L99" s="12">
        <f>L96*(17-L97)</f>
        <v>423</v>
      </c>
      <c r="M99" s="12">
        <f>M96*(17-M97)</f>
        <v>558</v>
      </c>
      <c r="N99" s="155">
        <f>SUM(J99:M99)</f>
        <v>1333.5</v>
      </c>
      <c r="O99" s="156">
        <f>O96*(17-O97)</f>
        <v>3315.2000000000003</v>
      </c>
      <c r="P99" s="162">
        <f>P96*(17-P97)</f>
        <v>3315.2000000000003</v>
      </c>
    </row>
    <row r="100" spans="2:16" ht="19.5">
      <c r="B100" s="149" t="s">
        <v>214</v>
      </c>
      <c r="C100" s="17">
        <f t="shared" ref="C100:H100" si="10">C96*(18-C97)</f>
        <v>657.19999999999993</v>
      </c>
      <c r="D100" s="16">
        <f t="shared" si="10"/>
        <v>557.19999999999993</v>
      </c>
      <c r="E100" s="16">
        <f t="shared" si="10"/>
        <v>489.8</v>
      </c>
      <c r="F100" s="16">
        <f t="shared" si="10"/>
        <v>315</v>
      </c>
      <c r="G100" s="16">
        <v>98</v>
      </c>
      <c r="H100" s="16">
        <f t="shared" si="10"/>
        <v>0</v>
      </c>
      <c r="I100" s="155">
        <f>SUM(C100:G100)</f>
        <v>2117.1999999999998</v>
      </c>
      <c r="J100" s="16">
        <f>J96*(18-J97)</f>
        <v>88.5</v>
      </c>
      <c r="K100" s="16">
        <f>K96*(18-K97)</f>
        <v>310</v>
      </c>
      <c r="L100" s="16">
        <f>L96*(18-L97)</f>
        <v>453</v>
      </c>
      <c r="M100" s="16">
        <f>M96*(18-M97)</f>
        <v>589</v>
      </c>
      <c r="N100" s="155">
        <f>SUM(J100:M100)</f>
        <v>1440.5</v>
      </c>
      <c r="O100" s="157">
        <f>O96*(18-O97)</f>
        <v>3557.2000000000003</v>
      </c>
      <c r="P100" s="163">
        <f>P96*(18-P97)</f>
        <v>3557.2000000000003</v>
      </c>
    </row>
    <row r="101" spans="2:16" ht="20.25" thickBot="1">
      <c r="B101" s="350" t="s">
        <v>215</v>
      </c>
      <c r="C101" s="21">
        <f t="shared" ref="C101:H101" si="11">C96*(19-C97)</f>
        <v>688.19999999999993</v>
      </c>
      <c r="D101" s="20">
        <f t="shared" si="11"/>
        <v>585.19999999999993</v>
      </c>
      <c r="E101" s="20">
        <f t="shared" si="11"/>
        <v>520.80000000000007</v>
      </c>
      <c r="F101" s="20">
        <f t="shared" si="11"/>
        <v>345</v>
      </c>
      <c r="G101" s="20">
        <f t="shared" si="11"/>
        <v>112.5</v>
      </c>
      <c r="H101" s="20">
        <f t="shared" si="11"/>
        <v>0</v>
      </c>
      <c r="I101" s="164">
        <f>SUM(C101:G101)</f>
        <v>2251.6999999999998</v>
      </c>
      <c r="J101" s="20">
        <f>J96*(19-J97)</f>
        <v>103.5</v>
      </c>
      <c r="K101" s="20">
        <f>K96*(19-K97)</f>
        <v>341</v>
      </c>
      <c r="L101" s="20">
        <f>L96*(19-L97)</f>
        <v>483.00000000000006</v>
      </c>
      <c r="M101" s="20">
        <f>M96*(19-M97)</f>
        <v>620</v>
      </c>
      <c r="N101" s="164">
        <f>SUM(J101:M101)</f>
        <v>1547.5</v>
      </c>
      <c r="O101" s="165">
        <f>O96*(19-O97)</f>
        <v>3799.2000000000003</v>
      </c>
      <c r="P101" s="166">
        <f>P96*(19-P97)</f>
        <v>3799.2000000000003</v>
      </c>
    </row>
    <row r="102" spans="2:16" ht="15.75" thickBot="1">
      <c r="B102" s="4"/>
      <c r="C102" s="4"/>
      <c r="D102" s="4"/>
      <c r="E102" s="4"/>
      <c r="F102" s="4"/>
      <c r="G102" s="4"/>
      <c r="H102" s="4"/>
      <c r="I102" s="4"/>
      <c r="J102" s="28"/>
      <c r="K102" s="4"/>
      <c r="L102" s="4"/>
      <c r="M102" s="4"/>
      <c r="N102" s="4"/>
      <c r="O102" s="4"/>
      <c r="P102" s="4"/>
    </row>
    <row r="103" spans="2:16" ht="24" thickBot="1">
      <c r="B103" s="170" t="s">
        <v>236</v>
      </c>
      <c r="C103" s="458" t="s">
        <v>237</v>
      </c>
      <c r="D103" s="458"/>
      <c r="E103" s="458"/>
      <c r="F103" s="458"/>
      <c r="G103" s="458"/>
      <c r="H103" s="458"/>
      <c r="I103" s="458"/>
      <c r="J103" s="458"/>
      <c r="K103" s="458"/>
      <c r="L103" s="458"/>
      <c r="M103" s="459"/>
      <c r="N103" s="459"/>
      <c r="O103" s="459"/>
      <c r="P103" s="460"/>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30.75" thickBot="1">
      <c r="B105" s="466"/>
      <c r="C105" s="462"/>
      <c r="D105" s="462"/>
      <c r="E105" s="462"/>
      <c r="F105" s="462"/>
      <c r="G105" s="462"/>
      <c r="H105" s="462"/>
      <c r="I105" s="462"/>
      <c r="J105" s="462"/>
      <c r="K105" s="462"/>
      <c r="L105" s="462"/>
      <c r="M105" s="462"/>
      <c r="N105" s="462"/>
      <c r="O105" s="145" t="s">
        <v>234</v>
      </c>
      <c r="P105" s="30" t="s">
        <v>235</v>
      </c>
    </row>
    <row r="106" spans="2:16" ht="15">
      <c r="B106" s="174">
        <v>2007</v>
      </c>
      <c r="C106" s="173">
        <f>C11/C$101</f>
        <v>0.72972972972972983</v>
      </c>
      <c r="D106" s="172">
        <f t="shared" ref="D106:P106" si="12">D11/D$101</f>
        <v>0.81339712918660301</v>
      </c>
      <c r="E106" s="172">
        <f t="shared" si="12"/>
        <v>0.82738095238095233</v>
      </c>
      <c r="F106" s="172">
        <f t="shared" si="12"/>
        <v>0.56811594202898552</v>
      </c>
      <c r="G106" s="172">
        <f t="shared" si="12"/>
        <v>1.0266666666666666</v>
      </c>
      <c r="H106" s="172"/>
      <c r="I106" s="172">
        <f t="shared" si="12"/>
        <v>0.76413376559932511</v>
      </c>
      <c r="J106" s="172">
        <f t="shared" si="12"/>
        <v>0.29951690821256038</v>
      </c>
      <c r="K106" s="172">
        <f t="shared" si="12"/>
        <v>1.0909090909090908</v>
      </c>
      <c r="L106" s="172">
        <f t="shared" si="12"/>
        <v>1.1262939958592131</v>
      </c>
      <c r="M106" s="172">
        <f t="shared" si="12"/>
        <v>1.0435483870967741</v>
      </c>
      <c r="N106" s="172">
        <f t="shared" si="12"/>
        <v>1.0300484652665589</v>
      </c>
      <c r="O106" s="172">
        <f t="shared" si="12"/>
        <v>0.87228890292693195</v>
      </c>
      <c r="P106" s="358">
        <f t="shared" si="12"/>
        <v>0.87228890292693195</v>
      </c>
    </row>
    <row r="107" spans="2:16" ht="15">
      <c r="B107" s="175">
        <f t="shared" ref="B107:B112" si="13">B106+1</f>
        <v>2008</v>
      </c>
      <c r="C107" s="34">
        <f>C21/C$101</f>
        <v>0.83115373437954088</v>
      </c>
      <c r="D107" s="33">
        <f t="shared" ref="D107:P107" si="14">D21/D$101</f>
        <v>0.80485304169514704</v>
      </c>
      <c r="E107" s="33">
        <f t="shared" si="14"/>
        <v>0.96966205837173569</v>
      </c>
      <c r="F107" s="33">
        <f t="shared" si="14"/>
        <v>0.95652173913043481</v>
      </c>
      <c r="G107" s="33">
        <f t="shared" si="14"/>
        <v>1.52</v>
      </c>
      <c r="H107" s="33"/>
      <c r="I107" s="33">
        <f t="shared" si="14"/>
        <v>0.90997912688191152</v>
      </c>
      <c r="J107" s="33">
        <f t="shared" si="14"/>
        <v>1.9227053140096619</v>
      </c>
      <c r="K107" s="33">
        <f t="shared" si="14"/>
        <v>0.93841642228739008</v>
      </c>
      <c r="L107" s="33">
        <f t="shared" si="14"/>
        <v>0.88405797101449268</v>
      </c>
      <c r="M107" s="33">
        <f t="shared" si="14"/>
        <v>0.92741935483870963</v>
      </c>
      <c r="N107" s="33">
        <f t="shared" si="14"/>
        <v>0.982875605815832</v>
      </c>
      <c r="O107" s="33">
        <f t="shared" si="14"/>
        <v>0.94746262371025469</v>
      </c>
      <c r="P107" s="35">
        <f t="shared" si="14"/>
        <v>0.93943461781427662</v>
      </c>
    </row>
    <row r="108" spans="2:16" ht="15">
      <c r="B108" s="175">
        <f t="shared" si="13"/>
        <v>2009</v>
      </c>
      <c r="C108" s="34">
        <f>C31/C$101</f>
        <v>1.0418482999128162</v>
      </c>
      <c r="D108" s="33">
        <f t="shared" ref="D108:P108" si="15">D31/D$101</f>
        <v>0.99111414900888595</v>
      </c>
      <c r="E108" s="33">
        <f t="shared" si="15"/>
        <v>0.98310291858678944</v>
      </c>
      <c r="F108" s="33">
        <f t="shared" si="15"/>
        <v>0.44057971014492753</v>
      </c>
      <c r="G108" s="33">
        <f t="shared" si="15"/>
        <v>1.0844444444444445</v>
      </c>
      <c r="H108" s="33"/>
      <c r="I108" s="33">
        <f t="shared" si="15"/>
        <v>0.92507882932895158</v>
      </c>
      <c r="J108" s="33">
        <f t="shared" si="15"/>
        <v>0.29951690821256038</v>
      </c>
      <c r="K108" s="33">
        <f t="shared" si="15"/>
        <v>1.1319648093841643</v>
      </c>
      <c r="L108" s="33">
        <f t="shared" si="15"/>
        <v>0.90269151138716341</v>
      </c>
      <c r="M108" s="33">
        <f t="shared" si="15"/>
        <v>1.0548387096774194</v>
      </c>
      <c r="N108" s="33">
        <f t="shared" si="15"/>
        <v>0.97382875605815833</v>
      </c>
      <c r="O108" s="33">
        <f t="shared" si="15"/>
        <v>0.95530638029058745</v>
      </c>
      <c r="P108" s="35">
        <f t="shared" si="15"/>
        <v>0.94438302800589591</v>
      </c>
    </row>
    <row r="109" spans="2:16" ht="15">
      <c r="B109" s="175">
        <f t="shared" si="13"/>
        <v>2010</v>
      </c>
      <c r="C109" s="34">
        <f>C41/C$101</f>
        <v>1.1203138622493463</v>
      </c>
      <c r="D109" s="33">
        <f t="shared" ref="D109:O109" si="16">D41/D$101</f>
        <v>1.0184552289815449</v>
      </c>
      <c r="E109" s="33">
        <f t="shared" si="16"/>
        <v>0.98886328725038386</v>
      </c>
      <c r="F109" s="33">
        <f t="shared" si="16"/>
        <v>0.90434782608695652</v>
      </c>
      <c r="G109" s="33">
        <f t="shared" si="16"/>
        <v>2.0177777777777779</v>
      </c>
      <c r="H109" s="33"/>
      <c r="I109" s="33">
        <f t="shared" si="16"/>
        <v>1.0751876360083494</v>
      </c>
      <c r="J109" s="33">
        <f t="shared" si="16"/>
        <v>1.6908212560386473</v>
      </c>
      <c r="K109" s="33">
        <f t="shared" si="16"/>
        <v>1.1906158357771262</v>
      </c>
      <c r="L109" s="33">
        <f t="shared" si="16"/>
        <v>0.86128364389233947</v>
      </c>
      <c r="M109" s="33">
        <f t="shared" si="16"/>
        <v>1.1774193548387097</v>
      </c>
      <c r="N109" s="33">
        <f t="shared" si="16"/>
        <v>1.1159935379644588</v>
      </c>
      <c r="O109" s="33">
        <f t="shared" si="16"/>
        <v>1.0993630237944829</v>
      </c>
      <c r="P109" s="35">
        <f>P41/P$101</f>
        <v>1.0908085912823751</v>
      </c>
    </row>
    <row r="110" spans="2:16" ht="15">
      <c r="B110" s="175">
        <f t="shared" si="13"/>
        <v>2011</v>
      </c>
      <c r="C110" s="34">
        <f>C51/C$101</f>
        <v>0.91688462656204606</v>
      </c>
      <c r="D110" s="33">
        <f t="shared" ref="D110:P110" si="17">D51/D$101</f>
        <v>1.0201640464798361</v>
      </c>
      <c r="E110" s="33">
        <f t="shared" si="17"/>
        <v>0.89285714285714279</v>
      </c>
      <c r="F110" s="33">
        <f t="shared" si="17"/>
        <v>0.54202898550724643</v>
      </c>
      <c r="G110" s="33">
        <f t="shared" si="17"/>
        <v>0.87111111111111106</v>
      </c>
      <c r="H110" s="33"/>
      <c r="I110" s="33">
        <f t="shared" si="17"/>
        <v>0.87844739530132798</v>
      </c>
      <c r="J110" s="33">
        <f t="shared" si="17"/>
        <v>0</v>
      </c>
      <c r="K110" s="33">
        <f t="shared" si="17"/>
        <v>0.95014662756598245</v>
      </c>
      <c r="L110" s="33">
        <f t="shared" si="17"/>
        <v>1.0393374741200827</v>
      </c>
      <c r="M110" s="33">
        <f t="shared" si="17"/>
        <v>0.8887096774193548</v>
      </c>
      <c r="N110" s="33">
        <f t="shared" si="17"/>
        <v>0.88982229402261714</v>
      </c>
      <c r="O110" s="33">
        <f t="shared" si="17"/>
        <v>0.88229100863339649</v>
      </c>
      <c r="P110" s="35">
        <f t="shared" si="17"/>
        <v>0.88229100863339649</v>
      </c>
    </row>
    <row r="111" spans="2:16" ht="15">
      <c r="B111" s="175">
        <f t="shared" si="13"/>
        <v>2012</v>
      </c>
      <c r="C111" s="34">
        <f>C61/C$101</f>
        <v>0.80645161290322587</v>
      </c>
      <c r="D111" s="33">
        <f t="shared" ref="D111:P111" si="18">D61/D$101</f>
        <v>0.64114832535885169</v>
      </c>
      <c r="E111" s="33">
        <f t="shared" si="18"/>
        <v>0.81605222734254979</v>
      </c>
      <c r="F111" s="33">
        <f t="shared" si="18"/>
        <v>0.89565217391304353</v>
      </c>
      <c r="G111" s="33">
        <f t="shared" si="18"/>
        <v>0.69333333333333336</v>
      </c>
      <c r="H111" s="33"/>
      <c r="I111" s="33">
        <f t="shared" si="18"/>
        <v>0.77372651774215051</v>
      </c>
      <c r="J111" s="33">
        <f t="shared" si="18"/>
        <v>0.66666666666666663</v>
      </c>
      <c r="K111" s="33">
        <f t="shared" si="18"/>
        <v>0.8973607038123167</v>
      </c>
      <c r="L111" s="33">
        <f t="shared" si="18"/>
        <v>0.8571428571428571</v>
      </c>
      <c r="M111" s="33">
        <f t="shared" si="18"/>
        <v>0.82</v>
      </c>
      <c r="N111" s="33">
        <f t="shared" si="18"/>
        <v>0.83838449111470115</v>
      </c>
      <c r="O111" s="33">
        <f t="shared" si="18"/>
        <v>0.80835439039797852</v>
      </c>
      <c r="P111" s="35">
        <f t="shared" si="18"/>
        <v>0.80045799115603278</v>
      </c>
    </row>
    <row r="112" spans="2:16" ht="15">
      <c r="B112" s="175">
        <f t="shared" si="13"/>
        <v>2013</v>
      </c>
      <c r="C112" s="34">
        <f>C71/C$101</f>
        <v>0.73379831444347576</v>
      </c>
      <c r="D112" s="33">
        <f t="shared" ref="D112:P112" si="19">D71/D$101</f>
        <v>0.84244702665755311</v>
      </c>
      <c r="E112" s="33">
        <f t="shared" si="19"/>
        <v>1.0599078341013823</v>
      </c>
      <c r="F112" s="33">
        <f t="shared" si="19"/>
        <v>0.77391304347826084</v>
      </c>
      <c r="G112" s="33">
        <f t="shared" si="19"/>
        <v>1.68</v>
      </c>
      <c r="H112" s="33"/>
      <c r="I112" s="33">
        <f t="shared" si="19"/>
        <v>0.8908824443753609</v>
      </c>
      <c r="J112" s="33">
        <f t="shared" si="19"/>
        <v>1.8164251207729469</v>
      </c>
      <c r="K112" s="33">
        <f t="shared" si="19"/>
        <v>0.8973607038123167</v>
      </c>
      <c r="L112" s="33">
        <f t="shared" si="19"/>
        <v>0.93788819875776386</v>
      </c>
      <c r="M112" s="33">
        <f t="shared" si="19"/>
        <v>0.9306451612903226</v>
      </c>
      <c r="N112" s="33">
        <f t="shared" si="19"/>
        <v>0.98481421647819067</v>
      </c>
      <c r="O112" s="33">
        <f t="shared" si="19"/>
        <v>0.95056854074542008</v>
      </c>
      <c r="P112" s="35">
        <f t="shared" si="19"/>
        <v>0.92951147610023155</v>
      </c>
    </row>
    <row r="113" spans="2:16" ht="15">
      <c r="B113" s="175">
        <f>B112+1</f>
        <v>2014</v>
      </c>
      <c r="C113" s="34">
        <f>C81/C$101</f>
        <v>0.88288288288288297</v>
      </c>
      <c r="D113" s="33">
        <f t="shared" ref="D113:P113" si="20">D81/D$101</f>
        <v>0.83219412166780593</v>
      </c>
      <c r="E113" s="33">
        <f t="shared" si="20"/>
        <v>0.75076804915514583</v>
      </c>
      <c r="F113" s="33">
        <f t="shared" si="20"/>
        <v>0.82608695652173914</v>
      </c>
      <c r="G113" s="33">
        <f t="shared" si="20"/>
        <v>1.9466666666666668</v>
      </c>
      <c r="H113" s="33"/>
      <c r="I113" s="33">
        <f t="shared" si="20"/>
        <v>0.88359905848914155</v>
      </c>
      <c r="J113" s="33">
        <f t="shared" si="20"/>
        <v>0.58898550724637677</v>
      </c>
      <c r="K113" s="33">
        <f t="shared" si="20"/>
        <v>0.65726988931983732</v>
      </c>
      <c r="L113" s="33">
        <f t="shared" si="20"/>
        <v>0.8570462387853689</v>
      </c>
      <c r="M113" s="33">
        <f t="shared" si="20"/>
        <v>0.91129032258064513</v>
      </c>
      <c r="N113" s="33">
        <f t="shared" si="20"/>
        <v>0.81682866920284192</v>
      </c>
      <c r="O113" s="33">
        <f t="shared" si="20"/>
        <v>0.77254221035781145</v>
      </c>
      <c r="P113" s="35">
        <f t="shared" si="20"/>
        <v>0.76332974457554159</v>
      </c>
    </row>
    <row r="114" spans="2:16" ht="15.75" thickBot="1">
      <c r="B114" s="176">
        <f>B113+1</f>
        <v>2015</v>
      </c>
      <c r="C114" s="37">
        <f>C91/C$101</f>
        <v>0.8439407149084569</v>
      </c>
      <c r="D114" s="36">
        <f t="shared" ref="D114:O114" si="21">D91/D$101</f>
        <v>1.0254125573674446</v>
      </c>
      <c r="E114" s="36">
        <f t="shared" si="21"/>
        <v>0.89151305683563731</v>
      </c>
      <c r="F114" s="36">
        <f t="shared" si="21"/>
        <v>0.79275362318840581</v>
      </c>
      <c r="G114" s="36">
        <f t="shared" si="21"/>
        <v>1.1230967741935487</v>
      </c>
      <c r="H114" s="36"/>
      <c r="I114" s="36">
        <f t="shared" si="21"/>
        <v>0.90821149161442605</v>
      </c>
      <c r="J114" s="36">
        <f t="shared" si="21"/>
        <v>0</v>
      </c>
      <c r="K114" s="36">
        <f t="shared" si="21"/>
        <v>0</v>
      </c>
      <c r="L114" s="36">
        <f t="shared" si="21"/>
        <v>0</v>
      </c>
      <c r="M114" s="36">
        <f t="shared" si="21"/>
        <v>0</v>
      </c>
      <c r="N114" s="36">
        <f t="shared" si="21"/>
        <v>0</v>
      </c>
      <c r="O114" s="36">
        <f t="shared" si="21"/>
        <v>0.5458806632102029</v>
      </c>
      <c r="P114" s="38"/>
    </row>
    <row r="115" spans="2:16" ht="13.5" thickBot="1"/>
    <row r="116" spans="2:16" ht="18.75" thickBot="1">
      <c r="B116" s="181" t="s">
        <v>236</v>
      </c>
      <c r="C116" s="478" t="s">
        <v>52</v>
      </c>
      <c r="D116" s="479"/>
      <c r="E116" s="479"/>
      <c r="F116" s="479"/>
      <c r="G116" s="479"/>
      <c r="H116" s="479"/>
      <c r="I116" s="479"/>
      <c r="J116" s="479"/>
      <c r="K116" s="479"/>
      <c r="L116" s="479"/>
      <c r="M116" s="480"/>
      <c r="N116" s="480"/>
      <c r="O116" s="480"/>
      <c r="P116" s="481"/>
    </row>
    <row r="117" spans="2:16" ht="15.75">
      <c r="B117" s="475" t="s">
        <v>195</v>
      </c>
      <c r="C117" s="456" t="s">
        <v>196</v>
      </c>
      <c r="D117" s="456" t="s">
        <v>197</v>
      </c>
      <c r="E117" s="456" t="s">
        <v>198</v>
      </c>
      <c r="F117" s="456" t="s">
        <v>199</v>
      </c>
      <c r="G117" s="456" t="s">
        <v>200</v>
      </c>
      <c r="H117" s="456" t="s">
        <v>201</v>
      </c>
      <c r="I117" s="467" t="s">
        <v>202</v>
      </c>
      <c r="J117" s="456" t="s">
        <v>203</v>
      </c>
      <c r="K117" s="456" t="s">
        <v>204</v>
      </c>
      <c r="L117" s="456" t="s">
        <v>205</v>
      </c>
      <c r="M117" s="456" t="s">
        <v>206</v>
      </c>
      <c r="N117" s="467" t="s">
        <v>207</v>
      </c>
      <c r="O117" s="456" t="s">
        <v>208</v>
      </c>
      <c r="P117" s="457"/>
    </row>
    <row r="118" spans="2:16" ht="32.25" thickBot="1">
      <c r="B118" s="476"/>
      <c r="C118" s="477"/>
      <c r="D118" s="477"/>
      <c r="E118" s="477"/>
      <c r="F118" s="477"/>
      <c r="G118" s="477"/>
      <c r="H118" s="477"/>
      <c r="I118" s="477"/>
      <c r="J118" s="477"/>
      <c r="K118" s="477"/>
      <c r="L118" s="477"/>
      <c r="M118" s="477"/>
      <c r="N118" s="477"/>
      <c r="O118" s="183" t="s">
        <v>234</v>
      </c>
      <c r="P118" s="30" t="s">
        <v>235</v>
      </c>
    </row>
    <row r="119" spans="2:16" ht="15">
      <c r="B119" s="174">
        <v>2007</v>
      </c>
      <c r="C119" s="184">
        <f>C7/C$97</f>
        <v>-0.87499999999999989</v>
      </c>
      <c r="D119" s="182">
        <f t="shared" ref="D119:P119" si="22">D7/D$97</f>
        <v>-1.0526315789473684</v>
      </c>
      <c r="E119" s="182">
        <f t="shared" si="22"/>
        <v>2.3181818181818179</v>
      </c>
      <c r="F119" s="182">
        <f t="shared" si="22"/>
        <v>1.2266666666666666</v>
      </c>
      <c r="G119" s="182">
        <f t="shared" si="22"/>
        <v>0.98260869565217401</v>
      </c>
      <c r="H119" s="182"/>
      <c r="I119" s="182">
        <f t="shared" si="22"/>
        <v>2.2558314714331309</v>
      </c>
      <c r="J119" s="182">
        <f t="shared" si="22"/>
        <v>1.0661157024793388</v>
      </c>
      <c r="K119" s="182">
        <f t="shared" si="22"/>
        <v>0.875</v>
      </c>
      <c r="L119" s="182">
        <f t="shared" si="22"/>
        <v>0.31034482758620691</v>
      </c>
      <c r="M119" s="182">
        <f t="shared" si="22"/>
        <v>1.9</v>
      </c>
      <c r="N119" s="182">
        <f t="shared" si="22"/>
        <v>0.56711011073715056</v>
      </c>
      <c r="O119" s="182">
        <f t="shared" si="22"/>
        <v>1.233652280222135</v>
      </c>
      <c r="P119" s="357">
        <f t="shared" si="22"/>
        <v>1.233652280222135</v>
      </c>
    </row>
    <row r="120" spans="2:16" ht="15">
      <c r="B120" s="175">
        <v>2008</v>
      </c>
      <c r="C120" s="87">
        <f>C17/C$97</f>
        <v>-0.15625</v>
      </c>
      <c r="D120" s="85">
        <f t="shared" ref="D120:P120" si="23">D17/D$97</f>
        <v>-1.1578947368421053</v>
      </c>
      <c r="E120" s="85">
        <f t="shared" si="23"/>
        <v>1.2272727272727273</v>
      </c>
      <c r="F120" s="85">
        <f t="shared" si="23"/>
        <v>1.0666666666666667</v>
      </c>
      <c r="G120" s="85">
        <f t="shared" si="23"/>
        <v>0.91304347826086951</v>
      </c>
      <c r="H120" s="85"/>
      <c r="I120" s="85">
        <f t="shared" si="23"/>
        <v>1.8799416351283567</v>
      </c>
      <c r="J120" s="85">
        <f t="shared" si="23"/>
        <v>0.75206611570247928</v>
      </c>
      <c r="K120" s="85">
        <f t="shared" si="23"/>
        <v>1.0874999999999999</v>
      </c>
      <c r="L120" s="85">
        <f t="shared" si="23"/>
        <v>1.6551724137931034</v>
      </c>
      <c r="M120" s="85">
        <f t="shared" si="23"/>
        <v>-0.4</v>
      </c>
      <c r="N120" s="85">
        <f t="shared" si="23"/>
        <v>1.1966069589524793</v>
      </c>
      <c r="O120" s="85">
        <f t="shared" si="23"/>
        <v>1.5128860606084225</v>
      </c>
      <c r="P120" s="88">
        <f t="shared" si="23"/>
        <v>1.465361733075804</v>
      </c>
    </row>
    <row r="121" spans="2:16" ht="15">
      <c r="B121" s="175">
        <v>2009</v>
      </c>
      <c r="C121" s="87">
        <f>C27/C$97</f>
        <v>1.2812499999999998</v>
      </c>
      <c r="D121" s="85">
        <f t="shared" ref="D121:P121" si="24">D27/D$97</f>
        <v>0.89473684210526316</v>
      </c>
      <c r="E121" s="85">
        <f t="shared" si="24"/>
        <v>1.1363636363636362</v>
      </c>
      <c r="F121" s="85">
        <f t="shared" si="24"/>
        <v>1.52</v>
      </c>
      <c r="G121" s="85">
        <f t="shared" si="24"/>
        <v>0.99130434782608701</v>
      </c>
      <c r="H121" s="85"/>
      <c r="I121" s="85">
        <f t="shared" si="24"/>
        <v>1.0710865897587891</v>
      </c>
      <c r="J121" s="85">
        <f t="shared" si="24"/>
        <v>1.0661157024793388</v>
      </c>
      <c r="K121" s="85">
        <f t="shared" si="24"/>
        <v>0.8125</v>
      </c>
      <c r="L121" s="85">
        <f t="shared" si="24"/>
        <v>1.5517241379310345</v>
      </c>
      <c r="M121" s="85">
        <f t="shared" si="24"/>
        <v>2.1</v>
      </c>
      <c r="N121" s="85">
        <f t="shared" si="24"/>
        <v>0.76319024918513167</v>
      </c>
      <c r="O121" s="85">
        <f t="shared" si="24"/>
        <v>0.93357799857681267</v>
      </c>
      <c r="P121" s="88">
        <f t="shared" si="24"/>
        <v>0.88182834790302056</v>
      </c>
    </row>
    <row r="122" spans="2:16" ht="15">
      <c r="B122" s="175">
        <v>2010</v>
      </c>
      <c r="C122" s="87">
        <f>C37/C$97</f>
        <v>1.84375</v>
      </c>
      <c r="D122" s="85">
        <f t="shared" ref="D122:P122" si="25">D37/D$97</f>
        <v>1.2105263157894737</v>
      </c>
      <c r="E122" s="85">
        <f t="shared" si="25"/>
        <v>1.0909090909090908</v>
      </c>
      <c r="F122" s="85">
        <f t="shared" si="25"/>
        <v>0.8666666666666667</v>
      </c>
      <c r="G122" s="85">
        <f t="shared" si="25"/>
        <v>0.89565217391304353</v>
      </c>
      <c r="H122" s="85"/>
      <c r="I122" s="85">
        <f t="shared" si="25"/>
        <v>0.78661605014566949</v>
      </c>
      <c r="J122" s="85">
        <f t="shared" si="25"/>
        <v>0.85123966942148765</v>
      </c>
      <c r="K122" s="85">
        <f t="shared" si="25"/>
        <v>0.73750000000000004</v>
      </c>
      <c r="L122" s="85">
        <f t="shared" si="25"/>
        <v>1.7931034482758621</v>
      </c>
      <c r="M122" s="85">
        <f t="shared" si="25"/>
        <v>4.5</v>
      </c>
      <c r="N122" s="85">
        <f t="shared" si="25"/>
        <v>0.79773797263498603</v>
      </c>
      <c r="O122" s="85">
        <f t="shared" si="25"/>
        <v>0.85167771036399564</v>
      </c>
      <c r="P122" s="88">
        <f t="shared" si="25"/>
        <v>0.79366876401558861</v>
      </c>
    </row>
    <row r="123" spans="2:16" ht="15">
      <c r="B123" s="175">
        <v>2011</v>
      </c>
      <c r="C123" s="87">
        <f>C47/C$97</f>
        <v>0.43749999999999994</v>
      </c>
      <c r="D123" s="85">
        <f t="shared" ref="D123:O123" si="26">D47/D$97</f>
        <v>1.2105263157894737</v>
      </c>
      <c r="E123" s="85">
        <f t="shared" si="26"/>
        <v>1.8181818181818181</v>
      </c>
      <c r="F123" s="85">
        <f t="shared" si="26"/>
        <v>1.2933333333333332</v>
      </c>
      <c r="G123" s="85">
        <f t="shared" si="26"/>
        <v>0.80869565217391315</v>
      </c>
      <c r="H123" s="85"/>
      <c r="I123" s="85">
        <f t="shared" si="26"/>
        <v>1.0887328439195658</v>
      </c>
      <c r="J123" s="85">
        <f t="shared" si="26"/>
        <v>0</v>
      </c>
      <c r="K123" s="85">
        <f t="shared" si="26"/>
        <v>0.82499999999999996</v>
      </c>
      <c r="L123" s="85">
        <f t="shared" si="26"/>
        <v>0.79310344827586199</v>
      </c>
      <c r="M123" s="85">
        <f t="shared" si="26"/>
        <v>-1.2</v>
      </c>
      <c r="N123" s="85">
        <f t="shared" si="26"/>
        <v>0.70373237685997381</v>
      </c>
      <c r="O123" s="85">
        <f t="shared" si="26"/>
        <v>0.85032137578348221</v>
      </c>
      <c r="P123" s="88">
        <f>P47/P$97</f>
        <v>0.8503213757834821</v>
      </c>
    </row>
    <row r="124" spans="2:16" ht="15">
      <c r="B124" s="175">
        <v>2012</v>
      </c>
      <c r="C124" s="87">
        <f>C57/C$97</f>
        <v>-0.34375</v>
      </c>
      <c r="D124" s="85">
        <f t="shared" ref="D124:P124" si="27">D57/D$97</f>
        <v>-2.9473684210526314</v>
      </c>
      <c r="E124" s="85">
        <f t="shared" si="27"/>
        <v>2.4090909090909087</v>
      </c>
      <c r="F124" s="85">
        <f t="shared" si="27"/>
        <v>0.88</v>
      </c>
      <c r="G124" s="85">
        <f t="shared" si="27"/>
        <v>0.9739130434782608</v>
      </c>
      <c r="H124" s="85"/>
      <c r="I124" s="85">
        <f t="shared" si="27"/>
        <v>2.1793041812958824</v>
      </c>
      <c r="J124" s="85">
        <f t="shared" si="27"/>
        <v>1</v>
      </c>
      <c r="K124" s="85">
        <f t="shared" si="27"/>
        <v>1.1375</v>
      </c>
      <c r="L124" s="85">
        <f t="shared" si="27"/>
        <v>1.7931034482758621</v>
      </c>
      <c r="M124" s="85">
        <f t="shared" si="27"/>
        <v>-2.6</v>
      </c>
      <c r="N124" s="85">
        <f t="shared" si="27"/>
        <v>1.382199470931524</v>
      </c>
      <c r="O124" s="85">
        <f t="shared" si="27"/>
        <v>1.7457749123685526</v>
      </c>
      <c r="P124" s="88">
        <f t="shared" si="27"/>
        <v>1.6974790379401699</v>
      </c>
    </row>
    <row r="125" spans="2:16" ht="15">
      <c r="B125" s="175">
        <v>2013</v>
      </c>
      <c r="C125" s="87">
        <f>C67/C$97</f>
        <v>-0.84375</v>
      </c>
      <c r="D125" s="85">
        <f t="shared" ref="D125:P125" si="28">D67/D$97</f>
        <v>-0.73684210526315785</v>
      </c>
      <c r="E125" s="85">
        <f t="shared" si="28"/>
        <v>0.54545454545454541</v>
      </c>
      <c r="F125" s="85">
        <f t="shared" si="28"/>
        <v>0.74666666666666659</v>
      </c>
      <c r="G125" s="85">
        <f t="shared" si="28"/>
        <v>0.86956521739130432</v>
      </c>
      <c r="H125" s="85"/>
      <c r="I125" s="85">
        <f t="shared" si="28"/>
        <v>1.5857663922343532</v>
      </c>
      <c r="J125" s="85">
        <f t="shared" si="28"/>
        <v>0.79338842975206614</v>
      </c>
      <c r="K125" s="85">
        <f t="shared" si="28"/>
        <v>1.1375</v>
      </c>
      <c r="L125" s="85">
        <f t="shared" si="28"/>
        <v>1.3448275862068966</v>
      </c>
      <c r="M125" s="85">
        <f t="shared" si="28"/>
        <v>-0.4</v>
      </c>
      <c r="N125" s="85">
        <f t="shared" si="28"/>
        <v>1.1875551713991466</v>
      </c>
      <c r="O125" s="85">
        <f t="shared" si="28"/>
        <v>1.4316692429949274</v>
      </c>
      <c r="P125" s="88">
        <f t="shared" si="28"/>
        <v>1.3534458065699371</v>
      </c>
    </row>
    <row r="126" spans="2:16" ht="15">
      <c r="B126" s="175">
        <f>B125+1</f>
        <v>2014</v>
      </c>
      <c r="C126" s="87">
        <f>C77/C$97</f>
        <v>0.18749999999999997</v>
      </c>
      <c r="D126" s="85">
        <f t="shared" ref="D126:P126" si="29">D77/D$97</f>
        <v>-0.8421052631578948</v>
      </c>
      <c r="E126" s="85">
        <f t="shared" si="29"/>
        <v>2.9090909090909092</v>
      </c>
      <c r="F126" s="85">
        <f t="shared" si="29"/>
        <v>1.2666666666666666</v>
      </c>
      <c r="G126" s="85">
        <f t="shared" si="29"/>
        <v>0.92173913043478262</v>
      </c>
      <c r="H126" s="85"/>
      <c r="I126" s="85">
        <f t="shared" si="29"/>
        <v>2.2129112184671644</v>
      </c>
      <c r="J126" s="85">
        <f t="shared" si="29"/>
        <v>1.150413223140496</v>
      </c>
      <c r="K126" s="85">
        <f t="shared" si="29"/>
        <v>1.2076612903225805</v>
      </c>
      <c r="L126" s="85">
        <f t="shared" si="29"/>
        <v>1.9471264367816103</v>
      </c>
      <c r="M126" s="85">
        <f t="shared" si="29"/>
        <v>-0.77419354838709675</v>
      </c>
      <c r="N126" s="85">
        <f t="shared" si="29"/>
        <v>1.3447417323130044</v>
      </c>
      <c r="O126" s="85">
        <f t="shared" si="29"/>
        <v>1.7326767726639833</v>
      </c>
      <c r="P126" s="88">
        <f t="shared" si="29"/>
        <v>1.6886310224995</v>
      </c>
    </row>
    <row r="127" spans="2:16" ht="15.75" thickBot="1">
      <c r="B127" s="176">
        <f>B126+1</f>
        <v>2015</v>
      </c>
      <c r="C127" s="93">
        <f>C87/C$97</f>
        <v>-8.2661290322580655E-2</v>
      </c>
      <c r="D127" s="91">
        <f t="shared" ref="D127:O127" si="30">D87/D$97</f>
        <v>0.18796992481202995</v>
      </c>
      <c r="E127" s="91">
        <f t="shared" si="30"/>
        <v>1.8284457478005862</v>
      </c>
      <c r="F127" s="91">
        <f t="shared" si="30"/>
        <v>1.0746666666666667</v>
      </c>
      <c r="G127" s="91">
        <f t="shared" si="30"/>
        <v>1.0417952314165497</v>
      </c>
      <c r="H127" s="91"/>
      <c r="I127" s="91">
        <f t="shared" si="30"/>
        <v>1.7076830346030072</v>
      </c>
      <c r="J127" s="91">
        <f t="shared" si="30"/>
        <v>0</v>
      </c>
      <c r="K127" s="91">
        <f t="shared" si="30"/>
        <v>0</v>
      </c>
      <c r="L127" s="91">
        <f t="shared" si="30"/>
        <v>0</v>
      </c>
      <c r="M127" s="91">
        <f t="shared" si="30"/>
        <v>0</v>
      </c>
      <c r="N127" s="91"/>
      <c r="O127" s="91">
        <f t="shared" si="30"/>
        <v>1.4230295841028346</v>
      </c>
      <c r="P127" s="94"/>
    </row>
  </sheetData>
  <customSheetViews>
    <customSheetView guid="{6DA84043-8308-458F-9378-22AB3DF247A3}" scale="80" showPageBreaks="1" view="pageBreakPreview" topLeftCell="A106">
      <selection activeCell="E113" sqref="E113"/>
      <rowBreaks count="1" manualBreakCount="1">
        <brk id="62" max="16383" man="1"/>
      </rowBreaks>
      <pageMargins left="0.7" right="0.7" top="0.78740157499999996" bottom="0.78740157499999996" header="0.3" footer="0.3"/>
      <pageSetup paperSize="9" scale="60" orientation="portrait" r:id="rId1"/>
    </customSheetView>
  </customSheetViews>
  <mergeCells count="191">
    <mergeCell ref="O94:P94"/>
    <mergeCell ref="D94:D95"/>
    <mergeCell ref="E94:E95"/>
    <mergeCell ref="F94:F95"/>
    <mergeCell ref="G94:G95"/>
    <mergeCell ref="L104:L105"/>
    <mergeCell ref="M104:M105"/>
    <mergeCell ref="C94:C95"/>
    <mergeCell ref="N104:N105"/>
    <mergeCell ref="J104:J105"/>
    <mergeCell ref="K104:K105"/>
    <mergeCell ref="J94:J95"/>
    <mergeCell ref="K94:K95"/>
    <mergeCell ref="H94:H95"/>
    <mergeCell ref="I94:I95"/>
    <mergeCell ref="L94:L95"/>
    <mergeCell ref="F104:F105"/>
    <mergeCell ref="G104:G105"/>
    <mergeCell ref="H104:H105"/>
    <mergeCell ref="I104:I105"/>
    <mergeCell ref="N94:N95"/>
    <mergeCell ref="B104:B105"/>
    <mergeCell ref="C104:C105"/>
    <mergeCell ref="D104:D105"/>
    <mergeCell ref="E104:E105"/>
    <mergeCell ref="O104:P104"/>
    <mergeCell ref="C103:L103"/>
    <mergeCell ref="B83:K83"/>
    <mergeCell ref="E84:E85"/>
    <mergeCell ref="F84:F85"/>
    <mergeCell ref="L93:P93"/>
    <mergeCell ref="O84:P84"/>
    <mergeCell ref="M94:M95"/>
    <mergeCell ref="B93:K93"/>
    <mergeCell ref="B94:B95"/>
    <mergeCell ref="N84:N85"/>
    <mergeCell ref="B84:B85"/>
    <mergeCell ref="C84:C85"/>
    <mergeCell ref="D84:D85"/>
    <mergeCell ref="G84:G85"/>
    <mergeCell ref="J84:J85"/>
    <mergeCell ref="H84:H85"/>
    <mergeCell ref="I84:I85"/>
    <mergeCell ref="K84:K85"/>
    <mergeCell ref="M103:P103"/>
    <mergeCell ref="L83:P83"/>
    <mergeCell ref="L84:L85"/>
    <mergeCell ref="M84:M85"/>
    <mergeCell ref="O74:P74"/>
    <mergeCell ref="B73:K73"/>
    <mergeCell ref="L74:L75"/>
    <mergeCell ref="M74:M75"/>
    <mergeCell ref="N74:N75"/>
    <mergeCell ref="J74:J75"/>
    <mergeCell ref="K74:K75"/>
    <mergeCell ref="H74:H75"/>
    <mergeCell ref="I74:I75"/>
    <mergeCell ref="D64:D65"/>
    <mergeCell ref="L73:P73"/>
    <mergeCell ref="B74:B75"/>
    <mergeCell ref="C74:C75"/>
    <mergeCell ref="D74:D75"/>
    <mergeCell ref="I64:I65"/>
    <mergeCell ref="L64:L65"/>
    <mergeCell ref="M64:M65"/>
    <mergeCell ref="J64:J65"/>
    <mergeCell ref="K64:K65"/>
    <mergeCell ref="O64:P64"/>
    <mergeCell ref="E64:E65"/>
    <mergeCell ref="F64:F65"/>
    <mergeCell ref="G64:G65"/>
    <mergeCell ref="B64:B65"/>
    <mergeCell ref="C64:C65"/>
    <mergeCell ref="H64:H65"/>
    <mergeCell ref="N64:N65"/>
    <mergeCell ref="E74:E75"/>
    <mergeCell ref="F74:F75"/>
    <mergeCell ref="G74:G75"/>
    <mergeCell ref="L63:P63"/>
    <mergeCell ref="B54:B55"/>
    <mergeCell ref="C54:C55"/>
    <mergeCell ref="D54:D55"/>
    <mergeCell ref="E54:E55"/>
    <mergeCell ref="G54:G55"/>
    <mergeCell ref="B43:K43"/>
    <mergeCell ref="L43:P43"/>
    <mergeCell ref="B44:B45"/>
    <mergeCell ref="C44:C45"/>
    <mergeCell ref="D44:D45"/>
    <mergeCell ref="E44:E45"/>
    <mergeCell ref="F44:F45"/>
    <mergeCell ref="G44:G45"/>
    <mergeCell ref="J54:J55"/>
    <mergeCell ref="K54:K55"/>
    <mergeCell ref="H54:H55"/>
    <mergeCell ref="I54:I55"/>
    <mergeCell ref="F54:F55"/>
    <mergeCell ref="N44:N45"/>
    <mergeCell ref="L54:L55"/>
    <mergeCell ref="M54:M55"/>
    <mergeCell ref="M44:M45"/>
    <mergeCell ref="B63:K63"/>
    <mergeCell ref="N54:N55"/>
    <mergeCell ref="K44:K45"/>
    <mergeCell ref="H44:H45"/>
    <mergeCell ref="I44:I45"/>
    <mergeCell ref="L44:L45"/>
    <mergeCell ref="B53:K53"/>
    <mergeCell ref="L53:P53"/>
    <mergeCell ref="O44:P44"/>
    <mergeCell ref="J44:J45"/>
    <mergeCell ref="O54:P54"/>
    <mergeCell ref="N24:N25"/>
    <mergeCell ref="O24:P24"/>
    <mergeCell ref="B33:K33"/>
    <mergeCell ref="L33:P33"/>
    <mergeCell ref="L24:L25"/>
    <mergeCell ref="M24:M25"/>
    <mergeCell ref="B24:B25"/>
    <mergeCell ref="C24:C25"/>
    <mergeCell ref="D24:D25"/>
    <mergeCell ref="E24:E25"/>
    <mergeCell ref="B34:B35"/>
    <mergeCell ref="C34:C35"/>
    <mergeCell ref="L34:L35"/>
    <mergeCell ref="M34:M35"/>
    <mergeCell ref="D34:D35"/>
    <mergeCell ref="E34:E35"/>
    <mergeCell ref="J34:J35"/>
    <mergeCell ref="K34:K35"/>
    <mergeCell ref="H34:H35"/>
    <mergeCell ref="I34:I35"/>
    <mergeCell ref="F34:F35"/>
    <mergeCell ref="G34:G35"/>
    <mergeCell ref="N34:N35"/>
    <mergeCell ref="O34:P34"/>
    <mergeCell ref="B13:K13"/>
    <mergeCell ref="L13:P13"/>
    <mergeCell ref="D14:D15"/>
    <mergeCell ref="E14:E15"/>
    <mergeCell ref="F14:F15"/>
    <mergeCell ref="G14:G15"/>
    <mergeCell ref="J24:J25"/>
    <mergeCell ref="K24:K25"/>
    <mergeCell ref="L14:L15"/>
    <mergeCell ref="M14:M15"/>
    <mergeCell ref="B23:K23"/>
    <mergeCell ref="L23:P23"/>
    <mergeCell ref="N14:N15"/>
    <mergeCell ref="O14:P14"/>
    <mergeCell ref="J14:J15"/>
    <mergeCell ref="K14:K15"/>
    <mergeCell ref="H24:H25"/>
    <mergeCell ref="I24:I25"/>
    <mergeCell ref="B14:B15"/>
    <mergeCell ref="C14:C15"/>
    <mergeCell ref="F24:F25"/>
    <mergeCell ref="G24:G25"/>
    <mergeCell ref="N4:N5"/>
    <mergeCell ref="O4:P4"/>
    <mergeCell ref="H14:H15"/>
    <mergeCell ref="I14:I15"/>
    <mergeCell ref="H4:H5"/>
    <mergeCell ref="I4:I5"/>
    <mergeCell ref="L4:L5"/>
    <mergeCell ref="M4:M5"/>
    <mergeCell ref="B3:K3"/>
    <mergeCell ref="L3:P3"/>
    <mergeCell ref="B4:B5"/>
    <mergeCell ref="C4:C5"/>
    <mergeCell ref="D4:D5"/>
    <mergeCell ref="E4:E5"/>
    <mergeCell ref="F4:F5"/>
    <mergeCell ref="G4:G5"/>
    <mergeCell ref="J4:J5"/>
    <mergeCell ref="K4:K5"/>
    <mergeCell ref="C116:P116"/>
    <mergeCell ref="H117:H118"/>
    <mergeCell ref="I117:I118"/>
    <mergeCell ref="J117:J118"/>
    <mergeCell ref="B117:B118"/>
    <mergeCell ref="C117:C118"/>
    <mergeCell ref="D117:D118"/>
    <mergeCell ref="E117:E118"/>
    <mergeCell ref="F117:F118"/>
    <mergeCell ref="G117:G118"/>
    <mergeCell ref="O117:P117"/>
    <mergeCell ref="K117:K118"/>
    <mergeCell ref="L117:L118"/>
    <mergeCell ref="M117:M118"/>
    <mergeCell ref="N117:N118"/>
  </mergeCells>
  <phoneticPr fontId="26" type="noConversion"/>
  <pageMargins left="0.7" right="0.7" top="0.78740157499999996" bottom="0.78740157499999996" header="0.3" footer="0.3"/>
  <pageSetup paperSize="9" scale="60" orientation="portrait" r:id="rId2"/>
  <rowBreaks count="1" manualBreakCount="1">
    <brk id="62"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27"/>
  <sheetViews>
    <sheetView zoomScale="70" zoomScaleNormal="70" zoomScaleSheetLayoutView="80" workbookViewId="0">
      <selection activeCell="A11" sqref="A11:B11"/>
    </sheetView>
  </sheetViews>
  <sheetFormatPr defaultRowHeight="12.75"/>
  <sheetData>
    <row r="2" spans="2:16" ht="13.5" thickBot="1"/>
    <row r="3" spans="2:16" ht="24" thickBot="1">
      <c r="B3" s="473" t="s">
        <v>571</v>
      </c>
      <c r="C3" s="474"/>
      <c r="D3" s="474"/>
      <c r="E3" s="474"/>
      <c r="F3" s="474"/>
      <c r="G3" s="474"/>
      <c r="H3" s="474"/>
      <c r="I3" s="474"/>
      <c r="J3" s="474"/>
      <c r="K3" s="474"/>
      <c r="L3" s="470" t="s">
        <v>224</v>
      </c>
      <c r="M3" s="471"/>
      <c r="N3" s="471"/>
      <c r="O3" s="471"/>
      <c r="P3" s="472"/>
    </row>
    <row r="4" spans="2:16" ht="15.75">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6" ht="16.5" thickBot="1">
      <c r="B5" s="466"/>
      <c r="C5" s="462"/>
      <c r="D5" s="462"/>
      <c r="E5" s="462"/>
      <c r="F5" s="462"/>
      <c r="G5" s="462"/>
      <c r="H5" s="462"/>
      <c r="I5" s="462"/>
      <c r="J5" s="462"/>
      <c r="K5" s="462"/>
      <c r="L5" s="462"/>
      <c r="M5" s="462"/>
      <c r="N5" s="462"/>
      <c r="O5" s="145" t="s">
        <v>209</v>
      </c>
      <c r="P5" s="30" t="s">
        <v>210</v>
      </c>
    </row>
    <row r="6" spans="2:16" ht="15">
      <c r="B6" s="148" t="s">
        <v>211</v>
      </c>
      <c r="C6" s="146">
        <v>31</v>
      </c>
      <c r="D6" s="8">
        <v>28</v>
      </c>
      <c r="E6" s="8">
        <v>31</v>
      </c>
      <c r="F6" s="8">
        <v>20</v>
      </c>
      <c r="G6" s="8">
        <v>5</v>
      </c>
      <c r="H6" s="8">
        <v>0</v>
      </c>
      <c r="I6" s="168">
        <f>SUM(C6:G6)</f>
        <v>115</v>
      </c>
      <c r="J6" s="8">
        <v>5</v>
      </c>
      <c r="K6" s="8">
        <v>31</v>
      </c>
      <c r="L6" s="8">
        <v>30</v>
      </c>
      <c r="M6" s="8">
        <v>31</v>
      </c>
      <c r="N6" s="168">
        <f>SUM(J6:M6)</f>
        <v>97</v>
      </c>
      <c r="O6" s="167">
        <f>SUM(C6:H6,J6:M6)</f>
        <v>212</v>
      </c>
      <c r="P6" s="169">
        <f>I6+N6</f>
        <v>212</v>
      </c>
    </row>
    <row r="7" spans="2:16" ht="19.5">
      <c r="B7" s="149" t="s">
        <v>485</v>
      </c>
      <c r="C7" s="147">
        <v>4.4000000000000004</v>
      </c>
      <c r="D7" s="10">
        <v>3.7</v>
      </c>
      <c r="E7" s="10">
        <v>5.6</v>
      </c>
      <c r="F7" s="10">
        <v>10.1</v>
      </c>
      <c r="G7" s="10">
        <v>11.6</v>
      </c>
      <c r="H7" s="10"/>
      <c r="I7" s="153">
        <f>(C6*C7+D6*D7+E6*E7+F6*F7+G6*G7)/I6</f>
        <v>5.8573913043478258</v>
      </c>
      <c r="J7" s="10">
        <v>12.9</v>
      </c>
      <c r="K7" s="95">
        <v>7.6</v>
      </c>
      <c r="L7" s="95">
        <v>2.2000000000000002</v>
      </c>
      <c r="M7" s="95">
        <v>-0.2</v>
      </c>
      <c r="N7" s="153">
        <f>(J6*J7+K6*K7+L6*L7+M6*M7)/N6</f>
        <v>3.7103092783505156</v>
      </c>
      <c r="O7" s="154">
        <f>(C7*C6+D7*D6+E7*E6+F7*F6+G7*G6+H7*H6+J7*J6+K7*K6+L7*L6+M7*M6)/O6</f>
        <v>4.875</v>
      </c>
      <c r="P7" s="161">
        <f>(I7*I6+N7*N6)/P6</f>
        <v>4.875</v>
      </c>
    </row>
    <row r="8" spans="2:16" ht="19.5">
      <c r="B8" s="149" t="s">
        <v>212</v>
      </c>
      <c r="C8" s="13">
        <f t="shared" ref="C8:H8" si="0">C6*(13-C7)</f>
        <v>266.59999999999997</v>
      </c>
      <c r="D8" s="12">
        <f t="shared" si="0"/>
        <v>260.40000000000003</v>
      </c>
      <c r="E8" s="12">
        <f t="shared" si="0"/>
        <v>229.4</v>
      </c>
      <c r="F8" s="12">
        <f t="shared" si="0"/>
        <v>58.000000000000007</v>
      </c>
      <c r="G8" s="12">
        <f t="shared" si="0"/>
        <v>7.0000000000000018</v>
      </c>
      <c r="H8" s="12">
        <f t="shared" si="0"/>
        <v>0</v>
      </c>
      <c r="I8" s="155">
        <f>SUM(C8:G8)</f>
        <v>821.4</v>
      </c>
      <c r="J8" s="12">
        <v>0</v>
      </c>
      <c r="K8" s="12">
        <v>166</v>
      </c>
      <c r="L8" s="12">
        <v>324</v>
      </c>
      <c r="M8" s="12">
        <v>409</v>
      </c>
      <c r="N8" s="155">
        <f>SUM(J8:M8)</f>
        <v>899</v>
      </c>
      <c r="O8" s="156">
        <f>O6*(13-O7)</f>
        <v>1722.5</v>
      </c>
      <c r="P8" s="162">
        <f>P6*(13-P7)</f>
        <v>1722.5</v>
      </c>
    </row>
    <row r="9" spans="2:16" ht="19.5">
      <c r="B9" s="149" t="s">
        <v>213</v>
      </c>
      <c r="C9" s="13">
        <f t="shared" ref="C9:H9" si="1">C6*(17-C7)</f>
        <v>390.59999999999997</v>
      </c>
      <c r="D9" s="12">
        <f t="shared" si="1"/>
        <v>372.40000000000003</v>
      </c>
      <c r="E9" s="12">
        <f t="shared" si="1"/>
        <v>353.40000000000003</v>
      </c>
      <c r="F9" s="12">
        <f t="shared" si="1"/>
        <v>138</v>
      </c>
      <c r="G9" s="12">
        <f t="shared" si="1"/>
        <v>27</v>
      </c>
      <c r="H9" s="12">
        <f t="shared" si="1"/>
        <v>0</v>
      </c>
      <c r="I9" s="155">
        <f>SUM(C9:G9)</f>
        <v>1281.4000000000001</v>
      </c>
      <c r="J9" s="12">
        <v>21</v>
      </c>
      <c r="K9" s="12">
        <v>290</v>
      </c>
      <c r="L9" s="12">
        <v>444</v>
      </c>
      <c r="M9" s="12">
        <v>533</v>
      </c>
      <c r="N9" s="155">
        <f>SUM(J9:M9)</f>
        <v>1288</v>
      </c>
      <c r="O9" s="156">
        <f>O6*(17-O7)</f>
        <v>2570.5</v>
      </c>
      <c r="P9" s="162">
        <f>P6*(17-P7)</f>
        <v>2570.5</v>
      </c>
    </row>
    <row r="10" spans="2:16" ht="19.5">
      <c r="B10" s="149" t="s">
        <v>214</v>
      </c>
      <c r="C10" s="17">
        <f t="shared" ref="C10:H10" si="2">C6*(18-C7)</f>
        <v>421.59999999999997</v>
      </c>
      <c r="D10" s="16">
        <f t="shared" si="2"/>
        <v>400.40000000000003</v>
      </c>
      <c r="E10" s="16">
        <f t="shared" si="2"/>
        <v>384.40000000000003</v>
      </c>
      <c r="F10" s="16">
        <f t="shared" si="2"/>
        <v>158</v>
      </c>
      <c r="G10" s="16">
        <f t="shared" si="2"/>
        <v>32</v>
      </c>
      <c r="H10" s="16">
        <f t="shared" si="2"/>
        <v>0</v>
      </c>
      <c r="I10" s="155">
        <f>SUM(C10:G10)</f>
        <v>1396.4</v>
      </c>
      <c r="J10" s="16">
        <v>26</v>
      </c>
      <c r="K10" s="16">
        <v>321</v>
      </c>
      <c r="L10" s="16">
        <v>474</v>
      </c>
      <c r="M10" s="16">
        <v>564</v>
      </c>
      <c r="N10" s="155">
        <f>SUM(J10:M10)</f>
        <v>1385</v>
      </c>
      <c r="O10" s="157">
        <f>O6*(18-O7)</f>
        <v>2782.5</v>
      </c>
      <c r="P10" s="163">
        <f>P6*(18-P7)</f>
        <v>2782.5</v>
      </c>
    </row>
    <row r="11" spans="2:16" ht="20.25" thickBot="1">
      <c r="B11" s="350" t="s">
        <v>215</v>
      </c>
      <c r="C11" s="21">
        <f t="shared" ref="C11:H11" si="3">C6*(19-C7)</f>
        <v>452.59999999999997</v>
      </c>
      <c r="D11" s="20">
        <f t="shared" si="3"/>
        <v>428.40000000000003</v>
      </c>
      <c r="E11" s="20">
        <f t="shared" si="3"/>
        <v>415.40000000000003</v>
      </c>
      <c r="F11" s="20">
        <f t="shared" si="3"/>
        <v>178</v>
      </c>
      <c r="G11" s="20">
        <f t="shared" si="3"/>
        <v>37</v>
      </c>
      <c r="H11" s="20">
        <f t="shared" si="3"/>
        <v>0</v>
      </c>
      <c r="I11" s="164">
        <f>SUM(C11:G11)</f>
        <v>1511.4</v>
      </c>
      <c r="J11" s="20">
        <v>31</v>
      </c>
      <c r="K11" s="20">
        <v>352</v>
      </c>
      <c r="L11" s="20">
        <f>L6*(19-L7)</f>
        <v>504</v>
      </c>
      <c r="M11" s="20">
        <v>595</v>
      </c>
      <c r="N11" s="164">
        <f>SUM(J11:M11)</f>
        <v>1482</v>
      </c>
      <c r="O11" s="165">
        <f>O6*(19-O7)</f>
        <v>2994.5</v>
      </c>
      <c r="P11" s="166">
        <f>P6*(19-P7)</f>
        <v>2994.5</v>
      </c>
    </row>
    <row r="12" spans="2:16" ht="15.75" thickBot="1">
      <c r="B12" s="4"/>
      <c r="C12" s="4"/>
      <c r="D12" s="4"/>
      <c r="E12" s="4"/>
      <c r="F12" s="4"/>
      <c r="G12" s="4"/>
      <c r="H12" s="4"/>
      <c r="I12" s="4"/>
      <c r="J12" s="4"/>
      <c r="K12" s="4"/>
      <c r="L12" s="4"/>
      <c r="M12" s="4"/>
      <c r="N12" s="4"/>
      <c r="O12" s="4"/>
      <c r="P12" s="4"/>
    </row>
    <row r="13" spans="2:16" ht="24" thickBot="1">
      <c r="B13" s="473" t="s">
        <v>571</v>
      </c>
      <c r="C13" s="474"/>
      <c r="D13" s="474"/>
      <c r="E13" s="474"/>
      <c r="F13" s="474"/>
      <c r="G13" s="474"/>
      <c r="H13" s="474"/>
      <c r="I13" s="474"/>
      <c r="J13" s="474"/>
      <c r="K13" s="474"/>
      <c r="L13" s="470" t="s">
        <v>225</v>
      </c>
      <c r="M13" s="471"/>
      <c r="N13" s="471"/>
      <c r="O13" s="471"/>
      <c r="P13" s="472"/>
    </row>
    <row r="14" spans="2:16" ht="15.75">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6" ht="16.5" thickBot="1">
      <c r="B15" s="466"/>
      <c r="C15" s="462"/>
      <c r="D15" s="462"/>
      <c r="E15" s="462"/>
      <c r="F15" s="462"/>
      <c r="G15" s="462"/>
      <c r="H15" s="462"/>
      <c r="I15" s="462"/>
      <c r="J15" s="462"/>
      <c r="K15" s="462"/>
      <c r="L15" s="462"/>
      <c r="M15" s="462"/>
      <c r="N15" s="462"/>
      <c r="O15" s="145" t="s">
        <v>209</v>
      </c>
      <c r="P15" s="30" t="s">
        <v>210</v>
      </c>
    </row>
    <row r="16" spans="2:16" ht="15">
      <c r="B16" s="148" t="s">
        <v>211</v>
      </c>
      <c r="C16" s="146">
        <v>31</v>
      </c>
      <c r="D16" s="8">
        <v>28</v>
      </c>
      <c r="E16" s="8">
        <v>31</v>
      </c>
      <c r="F16" s="8">
        <v>30</v>
      </c>
      <c r="G16" s="8">
        <v>5</v>
      </c>
      <c r="H16" s="8">
        <v>5</v>
      </c>
      <c r="I16" s="168">
        <f>SUM(C16:G16)</f>
        <v>125</v>
      </c>
      <c r="J16" s="8">
        <v>20</v>
      </c>
      <c r="K16" s="8">
        <v>31</v>
      </c>
      <c r="L16" s="8">
        <v>30</v>
      </c>
      <c r="M16" s="8">
        <v>31</v>
      </c>
      <c r="N16" s="168">
        <f>SUM(J16:M16)</f>
        <v>112</v>
      </c>
      <c r="O16" s="167">
        <f>SUM(C16:H16,J16:M16)</f>
        <v>242</v>
      </c>
      <c r="P16" s="169">
        <f>I16+N16</f>
        <v>237</v>
      </c>
    </row>
    <row r="17" spans="2:16" ht="19.5">
      <c r="B17" s="149" t="s">
        <v>485</v>
      </c>
      <c r="C17" s="147">
        <v>1.7</v>
      </c>
      <c r="D17" s="10">
        <v>4</v>
      </c>
      <c r="E17" s="10">
        <v>3.7</v>
      </c>
      <c r="F17" s="10">
        <v>8</v>
      </c>
      <c r="G17" s="10">
        <v>11.6</v>
      </c>
      <c r="H17" s="10">
        <v>12</v>
      </c>
      <c r="I17" s="153">
        <f>(C16*C17+D16*D17+E16*E17+F16*F17+G16*G17)/I16</f>
        <v>4.6192000000000002</v>
      </c>
      <c r="J17" s="10">
        <v>10.199999999999999</v>
      </c>
      <c r="K17" s="95">
        <v>8.3000000000000007</v>
      </c>
      <c r="L17" s="95">
        <v>4.5</v>
      </c>
      <c r="M17" s="95">
        <v>0.6</v>
      </c>
      <c r="N17" s="153">
        <f>(J16*J17+K16*K17+L16*L17+M16*M17)/N16</f>
        <v>5.4901785714285714</v>
      </c>
      <c r="O17" s="154">
        <f>(C17*C16+D17*D16+E17*E16+F17*F16+G17*G16+H17*H16+J17*J16+K17*K16+L17*L16+M17*M16)/O16</f>
        <v>5.1747933884297517</v>
      </c>
      <c r="P17" s="161">
        <f>(I17*I16+N17*N16)/P16</f>
        <v>5.0308016877637129</v>
      </c>
    </row>
    <row r="18" spans="2:16" ht="19.5">
      <c r="B18" s="149" t="s">
        <v>212</v>
      </c>
      <c r="C18" s="13">
        <v>349</v>
      </c>
      <c r="D18" s="12">
        <v>253</v>
      </c>
      <c r="E18" s="12">
        <v>288</v>
      </c>
      <c r="F18" s="12">
        <v>151</v>
      </c>
      <c r="G18" s="12">
        <v>7</v>
      </c>
      <c r="H18" s="12">
        <v>0</v>
      </c>
      <c r="I18" s="155">
        <f>SUM(C18:G18)</f>
        <v>1048</v>
      </c>
      <c r="J18" s="12">
        <v>56</v>
      </c>
      <c r="K18" s="12">
        <v>147</v>
      </c>
      <c r="L18" s="12">
        <v>256</v>
      </c>
      <c r="M18" s="12">
        <v>384</v>
      </c>
      <c r="N18" s="155">
        <f>SUM(J18:M18)</f>
        <v>843</v>
      </c>
      <c r="O18" s="156">
        <f>O16*(13-O17)</f>
        <v>1893.7</v>
      </c>
      <c r="P18" s="162">
        <f>P16*(13-P17)</f>
        <v>1888.7</v>
      </c>
    </row>
    <row r="19" spans="2:16" ht="19.5">
      <c r="B19" s="149" t="s">
        <v>213</v>
      </c>
      <c r="C19" s="13">
        <v>473</v>
      </c>
      <c r="D19" s="12">
        <v>365</v>
      </c>
      <c r="E19" s="12">
        <v>412</v>
      </c>
      <c r="F19" s="12">
        <v>271</v>
      </c>
      <c r="G19" s="12">
        <v>27</v>
      </c>
      <c r="H19" s="12">
        <v>21</v>
      </c>
      <c r="I19" s="155">
        <f>SUM(C19:G19)</f>
        <v>1548</v>
      </c>
      <c r="J19" s="12">
        <v>136</v>
      </c>
      <c r="K19" s="12">
        <v>271</v>
      </c>
      <c r="L19" s="12">
        <v>376</v>
      </c>
      <c r="M19" s="12">
        <v>508</v>
      </c>
      <c r="N19" s="155">
        <f>SUM(J19:M19)</f>
        <v>1291</v>
      </c>
      <c r="O19" s="156">
        <f>O16*(17-O17)</f>
        <v>2861.7000000000003</v>
      </c>
      <c r="P19" s="162">
        <f>P16*(17-P17)</f>
        <v>2836.7</v>
      </c>
    </row>
    <row r="20" spans="2:16" ht="19.5">
      <c r="B20" s="149" t="s">
        <v>214</v>
      </c>
      <c r="C20" s="17">
        <v>504</v>
      </c>
      <c r="D20" s="16">
        <v>393</v>
      </c>
      <c r="E20" s="16">
        <v>443</v>
      </c>
      <c r="F20" s="16">
        <v>301</v>
      </c>
      <c r="G20" s="16">
        <v>32</v>
      </c>
      <c r="H20" s="16">
        <v>26</v>
      </c>
      <c r="I20" s="155">
        <f>SUM(C20:G20)</f>
        <v>1673</v>
      </c>
      <c r="J20" s="16">
        <v>156</v>
      </c>
      <c r="K20" s="16">
        <v>302</v>
      </c>
      <c r="L20" s="16">
        <v>406</v>
      </c>
      <c r="M20" s="16">
        <v>539</v>
      </c>
      <c r="N20" s="155">
        <f>SUM(J20:M20)</f>
        <v>1403</v>
      </c>
      <c r="O20" s="157">
        <f>O16*(18-O17)</f>
        <v>3103.7000000000003</v>
      </c>
      <c r="P20" s="163">
        <f>P16*(18-P17)</f>
        <v>3073.7</v>
      </c>
    </row>
    <row r="21" spans="2:16" ht="20.25" thickBot="1">
      <c r="B21" s="350" t="s">
        <v>215</v>
      </c>
      <c r="C21" s="21">
        <v>535</v>
      </c>
      <c r="D21" s="20">
        <v>421</v>
      </c>
      <c r="E21" s="20">
        <v>474</v>
      </c>
      <c r="F21" s="20">
        <v>331</v>
      </c>
      <c r="G21" s="20">
        <v>37</v>
      </c>
      <c r="H21" s="20">
        <v>31</v>
      </c>
      <c r="I21" s="164">
        <f>SUM(C21:G21)</f>
        <v>1798</v>
      </c>
      <c r="J21" s="20">
        <v>176</v>
      </c>
      <c r="K21" s="20">
        <v>333</v>
      </c>
      <c r="L21" s="20">
        <v>436</v>
      </c>
      <c r="M21" s="20">
        <f>M16*(19-M17)</f>
        <v>570.4</v>
      </c>
      <c r="N21" s="164">
        <f>SUM(J21:M21)</f>
        <v>1515.4</v>
      </c>
      <c r="O21" s="165">
        <f>O16*(19-O17)</f>
        <v>3345.7000000000003</v>
      </c>
      <c r="P21" s="166">
        <f>P16*(19-P17)</f>
        <v>3310.7</v>
      </c>
    </row>
    <row r="22" spans="2:16" ht="15.75" thickBot="1">
      <c r="B22" s="4"/>
      <c r="C22" s="4"/>
      <c r="D22" s="4"/>
      <c r="E22" s="4"/>
      <c r="F22" s="4"/>
      <c r="G22" s="4"/>
      <c r="H22" s="4"/>
      <c r="I22" s="4"/>
      <c r="J22" s="4"/>
      <c r="K22" s="4"/>
      <c r="L22" s="4"/>
      <c r="M22" s="4"/>
      <c r="N22" s="4"/>
      <c r="O22" s="4"/>
      <c r="P22" s="4"/>
    </row>
    <row r="23" spans="2:16" ht="24" thickBot="1">
      <c r="B23" s="473" t="s">
        <v>572</v>
      </c>
      <c r="C23" s="474"/>
      <c r="D23" s="474"/>
      <c r="E23" s="474"/>
      <c r="F23" s="474"/>
      <c r="G23" s="474"/>
      <c r="H23" s="474"/>
      <c r="I23" s="474"/>
      <c r="J23" s="474"/>
      <c r="K23" s="474"/>
      <c r="L23" s="470" t="s">
        <v>226</v>
      </c>
      <c r="M23" s="471"/>
      <c r="N23" s="471"/>
      <c r="O23" s="471"/>
      <c r="P23" s="472"/>
    </row>
    <row r="24" spans="2:16" ht="15.75">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6" ht="16.5" thickBot="1">
      <c r="B25" s="466"/>
      <c r="C25" s="462"/>
      <c r="D25" s="462"/>
      <c r="E25" s="462"/>
      <c r="F25" s="462"/>
      <c r="G25" s="462"/>
      <c r="H25" s="462"/>
      <c r="I25" s="462"/>
      <c r="J25" s="462"/>
      <c r="K25" s="462"/>
      <c r="L25" s="462"/>
      <c r="M25" s="462"/>
      <c r="N25" s="462"/>
      <c r="O25" s="145" t="s">
        <v>209</v>
      </c>
      <c r="P25" s="30" t="s">
        <v>210</v>
      </c>
    </row>
    <row r="26" spans="2:16" ht="15">
      <c r="B26" s="148" t="s">
        <v>211</v>
      </c>
      <c r="C26" s="146">
        <v>31</v>
      </c>
      <c r="D26" s="8">
        <v>28</v>
      </c>
      <c r="E26" s="8">
        <v>31</v>
      </c>
      <c r="F26" s="8">
        <v>15</v>
      </c>
      <c r="G26" s="8">
        <v>16</v>
      </c>
      <c r="H26" s="8">
        <v>5</v>
      </c>
      <c r="I26" s="168">
        <f>SUM(C26:G26)</f>
        <v>121</v>
      </c>
      <c r="J26" s="8">
        <v>0</v>
      </c>
      <c r="K26" s="8">
        <v>26</v>
      </c>
      <c r="L26" s="8">
        <v>30</v>
      </c>
      <c r="M26" s="8">
        <v>31</v>
      </c>
      <c r="N26" s="168">
        <f>SUM(J26:M26)</f>
        <v>87</v>
      </c>
      <c r="O26" s="167">
        <f>SUM(C26:H26,J26:M26)</f>
        <v>213</v>
      </c>
      <c r="P26" s="169">
        <f>I26+N26</f>
        <v>208</v>
      </c>
    </row>
    <row r="27" spans="2:16" ht="19.5">
      <c r="B27" s="149" t="s">
        <v>485</v>
      </c>
      <c r="C27" s="147">
        <v>-4</v>
      </c>
      <c r="D27" s="10">
        <v>0</v>
      </c>
      <c r="E27" s="10">
        <v>4.2</v>
      </c>
      <c r="F27" s="10">
        <v>11.4</v>
      </c>
      <c r="G27" s="10">
        <v>12</v>
      </c>
      <c r="H27" s="10">
        <v>12.1</v>
      </c>
      <c r="I27" s="153">
        <f>(C26*C27+D26*D27+E26*E27+F26*F27+G26*G27)/I26</f>
        <v>3.0512396694214878</v>
      </c>
      <c r="J27" s="10"/>
      <c r="K27" s="95">
        <v>6.7</v>
      </c>
      <c r="L27" s="95">
        <v>5.9</v>
      </c>
      <c r="M27" s="95">
        <v>-1.3</v>
      </c>
      <c r="N27" s="153">
        <f>(J26*J27+K26*K27+L26*L27+M26*M27)/N26</f>
        <v>3.573563218390805</v>
      </c>
      <c r="O27" s="154">
        <f>(C27*C26+D27*D26+E27*E26+F27*F26+G27*G26+H27*H26+J27*J26+K27*K26+L27*L26+M27*M26)/O26</f>
        <v>3.4769953051643201</v>
      </c>
      <c r="P27" s="161">
        <f>(I27*I26+N27*N26)/P26</f>
        <v>3.2697115384615389</v>
      </c>
    </row>
    <row r="28" spans="2:16" ht="19.5">
      <c r="B28" s="149" t="s">
        <v>212</v>
      </c>
      <c r="C28" s="13">
        <v>527</v>
      </c>
      <c r="D28" s="12">
        <v>365</v>
      </c>
      <c r="E28" s="12">
        <v>272</v>
      </c>
      <c r="F28" s="12">
        <v>25</v>
      </c>
      <c r="G28" s="12">
        <v>17</v>
      </c>
      <c r="H28" s="12">
        <v>5</v>
      </c>
      <c r="I28" s="155">
        <f>SUM(C28:G28)</f>
        <v>1206</v>
      </c>
      <c r="J28" s="12">
        <v>0</v>
      </c>
      <c r="K28" s="12">
        <v>165</v>
      </c>
      <c r="L28" s="12">
        <v>213</v>
      </c>
      <c r="M28" s="12">
        <v>445</v>
      </c>
      <c r="N28" s="155">
        <f>SUM(J28:M28)</f>
        <v>823</v>
      </c>
      <c r="O28" s="156">
        <f>O26*(13-O27)</f>
        <v>2028.4</v>
      </c>
      <c r="P28" s="162">
        <f>P26*(13-P27)</f>
        <v>2023.8999999999999</v>
      </c>
    </row>
    <row r="29" spans="2:16" ht="19.5">
      <c r="B29" s="149" t="s">
        <v>213</v>
      </c>
      <c r="C29" s="13">
        <v>651</v>
      </c>
      <c r="D29" s="12">
        <v>477</v>
      </c>
      <c r="E29" s="12">
        <v>396</v>
      </c>
      <c r="F29" s="12">
        <v>85</v>
      </c>
      <c r="G29" s="12">
        <v>81</v>
      </c>
      <c r="H29" s="12">
        <v>25</v>
      </c>
      <c r="I29" s="155">
        <f>SUM(C29:G29)</f>
        <v>1690</v>
      </c>
      <c r="J29" s="12">
        <v>0</v>
      </c>
      <c r="K29" s="12">
        <v>269</v>
      </c>
      <c r="L29" s="12">
        <v>333</v>
      </c>
      <c r="M29" s="12">
        <v>569</v>
      </c>
      <c r="N29" s="155">
        <f>SUM(J29:M29)</f>
        <v>1171</v>
      </c>
      <c r="O29" s="156">
        <f>O26*(17-O27)</f>
        <v>2880.4</v>
      </c>
      <c r="P29" s="162">
        <f>P26*(17-P27)</f>
        <v>2855.8999999999996</v>
      </c>
    </row>
    <row r="30" spans="2:16" ht="19.5">
      <c r="B30" s="149" t="s">
        <v>214</v>
      </c>
      <c r="C30" s="17">
        <v>682</v>
      </c>
      <c r="D30" s="16">
        <v>505</v>
      </c>
      <c r="E30" s="16">
        <v>427</v>
      </c>
      <c r="F30" s="16">
        <v>100</v>
      </c>
      <c r="G30" s="16">
        <v>97</v>
      </c>
      <c r="H30" s="16">
        <v>30</v>
      </c>
      <c r="I30" s="155">
        <f>SUM(C30:G30)</f>
        <v>1811</v>
      </c>
      <c r="J30" s="16">
        <v>0</v>
      </c>
      <c r="K30" s="16">
        <v>295</v>
      </c>
      <c r="L30" s="16">
        <v>363</v>
      </c>
      <c r="M30" s="16">
        <v>600</v>
      </c>
      <c r="N30" s="155">
        <f>SUM(J30:M30)</f>
        <v>1258</v>
      </c>
      <c r="O30" s="157">
        <f>O26*(18-O27)</f>
        <v>3093.4</v>
      </c>
      <c r="P30" s="163">
        <f>P26*(18-P27)</f>
        <v>3063.8999999999996</v>
      </c>
    </row>
    <row r="31" spans="2:16" ht="20.25" thickBot="1">
      <c r="B31" s="350" t="s">
        <v>215</v>
      </c>
      <c r="C31" s="21">
        <v>713</v>
      </c>
      <c r="D31" s="20">
        <v>533</v>
      </c>
      <c r="E31" s="20">
        <v>458</v>
      </c>
      <c r="F31" s="20">
        <v>115</v>
      </c>
      <c r="G31" s="20">
        <v>113</v>
      </c>
      <c r="H31" s="20">
        <v>35</v>
      </c>
      <c r="I31" s="164">
        <f>SUM(C31:G31)</f>
        <v>1932</v>
      </c>
      <c r="J31" s="20">
        <v>0</v>
      </c>
      <c r="K31" s="20">
        <v>321</v>
      </c>
      <c r="L31" s="20">
        <v>393</v>
      </c>
      <c r="M31" s="20">
        <v>631</v>
      </c>
      <c r="N31" s="164">
        <f>SUM(J31:M31)</f>
        <v>1345</v>
      </c>
      <c r="O31" s="165">
        <f>O26*(19-O27)</f>
        <v>3306.4</v>
      </c>
      <c r="P31" s="166">
        <f>P26*(19-P27)</f>
        <v>3271.8999999999996</v>
      </c>
    </row>
    <row r="32" spans="2:16" ht="15.75" thickBot="1">
      <c r="B32" s="4"/>
      <c r="C32" s="4"/>
      <c r="D32" s="4"/>
      <c r="E32" s="4"/>
      <c r="F32" s="4"/>
      <c r="G32" s="4"/>
      <c r="H32" s="4"/>
      <c r="I32" s="4"/>
      <c r="J32" s="4"/>
      <c r="K32" s="4"/>
      <c r="L32" s="4"/>
      <c r="M32" s="4"/>
      <c r="N32" s="4"/>
      <c r="O32" s="4"/>
      <c r="P32" s="4"/>
    </row>
    <row r="33" spans="2:16" ht="24" thickBot="1">
      <c r="B33" s="473" t="s">
        <v>573</v>
      </c>
      <c r="C33" s="474"/>
      <c r="D33" s="474"/>
      <c r="E33" s="474"/>
      <c r="F33" s="474"/>
      <c r="G33" s="474"/>
      <c r="H33" s="474"/>
      <c r="I33" s="474"/>
      <c r="J33" s="474"/>
      <c r="K33" s="474"/>
      <c r="L33" s="470" t="s">
        <v>227</v>
      </c>
      <c r="M33" s="471"/>
      <c r="N33" s="471"/>
      <c r="O33" s="471"/>
      <c r="P33" s="472"/>
    </row>
    <row r="34" spans="2:16" ht="15.75">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6" ht="16.5" thickBot="1">
      <c r="B35" s="466"/>
      <c r="C35" s="462"/>
      <c r="D35" s="462"/>
      <c r="E35" s="462"/>
      <c r="F35" s="462"/>
      <c r="G35" s="462"/>
      <c r="H35" s="462"/>
      <c r="I35" s="462"/>
      <c r="J35" s="462"/>
      <c r="K35" s="462"/>
      <c r="L35" s="462"/>
      <c r="M35" s="462"/>
      <c r="N35" s="462"/>
      <c r="O35" s="145" t="s">
        <v>209</v>
      </c>
      <c r="P35" s="30" t="s">
        <v>210</v>
      </c>
    </row>
    <row r="36" spans="2:16" ht="15">
      <c r="B36" s="148" t="s">
        <v>211</v>
      </c>
      <c r="C36" s="146">
        <v>31</v>
      </c>
      <c r="D36" s="8">
        <v>28</v>
      </c>
      <c r="E36" s="8">
        <v>31</v>
      </c>
      <c r="F36" s="8">
        <v>25</v>
      </c>
      <c r="G36" s="8">
        <v>20</v>
      </c>
      <c r="H36" s="8">
        <v>0</v>
      </c>
      <c r="I36" s="168">
        <f>SUM(C36:G36)</f>
        <v>135</v>
      </c>
      <c r="J36" s="8">
        <v>15</v>
      </c>
      <c r="K36" s="8">
        <v>31</v>
      </c>
      <c r="L36" s="8">
        <v>3</v>
      </c>
      <c r="M36" s="8">
        <v>31</v>
      </c>
      <c r="N36" s="168">
        <f>SUM(J36:M36)</f>
        <v>80</v>
      </c>
      <c r="O36" s="167">
        <f>SUM(C36:H36,J36:M36)</f>
        <v>215</v>
      </c>
      <c r="P36" s="169">
        <f>I36+N36</f>
        <v>215</v>
      </c>
    </row>
    <row r="37" spans="2:16" ht="19.5">
      <c r="B37" s="149" t="s">
        <v>485</v>
      </c>
      <c r="C37" s="147">
        <v>-4.9000000000000004</v>
      </c>
      <c r="D37" s="10">
        <v>-1.9</v>
      </c>
      <c r="E37" s="10">
        <v>3.6</v>
      </c>
      <c r="F37" s="10">
        <v>7.9</v>
      </c>
      <c r="G37" s="10">
        <v>10.3</v>
      </c>
      <c r="H37" s="10">
        <v>0</v>
      </c>
      <c r="I37" s="153">
        <f>(C36*C37+D36*D37+E36*E37+F36*F37+G36*G37)/I36</f>
        <v>2.2962962962962963</v>
      </c>
      <c r="J37" s="10">
        <v>10.7</v>
      </c>
      <c r="K37" s="95">
        <v>7</v>
      </c>
      <c r="L37" s="95">
        <v>4.9000000000000004</v>
      </c>
      <c r="M37" s="95">
        <v>-5.5</v>
      </c>
      <c r="N37" s="153">
        <f>(J36*J37+K36*K37+L36*L37+M36*M37)/N36</f>
        <v>2.7712499999999998</v>
      </c>
      <c r="O37" s="154">
        <f>(C37*C36+D37*D36+E37*E36+F37*F36+G37*G36+H37*H36+J37*J36+K37*K36+L37*L36+M37*M36)/O36</f>
        <v>2.4730232558139535</v>
      </c>
      <c r="P37" s="161">
        <f>(I37*I36+N37*N36)/P36</f>
        <v>2.4730232558139535</v>
      </c>
    </row>
    <row r="38" spans="2:16" ht="19.5">
      <c r="B38" s="149" t="s">
        <v>212</v>
      </c>
      <c r="C38" s="13">
        <v>554</v>
      </c>
      <c r="D38" s="12">
        <v>418</v>
      </c>
      <c r="E38" s="12">
        <v>290</v>
      </c>
      <c r="F38" s="12">
        <v>129</v>
      </c>
      <c r="G38" s="12">
        <v>55</v>
      </c>
      <c r="H38" s="12">
        <v>0</v>
      </c>
      <c r="I38" s="155">
        <f>SUM(C38:G38)</f>
        <v>1446</v>
      </c>
      <c r="J38" s="12">
        <v>35</v>
      </c>
      <c r="K38" s="12">
        <v>187</v>
      </c>
      <c r="L38" s="12">
        <v>244</v>
      </c>
      <c r="M38" s="12">
        <v>573</v>
      </c>
      <c r="N38" s="155">
        <f>SUM(J38:M38)</f>
        <v>1039</v>
      </c>
      <c r="O38" s="156">
        <f>O36*(13-O37)</f>
        <v>2263.3000000000002</v>
      </c>
      <c r="P38" s="162">
        <f>P36*(13-P37)</f>
        <v>2263.3000000000002</v>
      </c>
    </row>
    <row r="39" spans="2:16" ht="19.5">
      <c r="B39" s="149" t="s">
        <v>213</v>
      </c>
      <c r="C39" s="13">
        <v>678</v>
      </c>
      <c r="D39" s="12">
        <v>530</v>
      </c>
      <c r="E39" s="12">
        <v>414</v>
      </c>
      <c r="F39" s="12">
        <v>229</v>
      </c>
      <c r="G39" s="12">
        <v>135</v>
      </c>
      <c r="H39" s="12">
        <f>H36*(17-H37)</f>
        <v>0</v>
      </c>
      <c r="I39" s="155">
        <f>SUM(C39:G39)</f>
        <v>1986</v>
      </c>
      <c r="J39" s="12">
        <v>95</v>
      </c>
      <c r="K39" s="12">
        <v>311</v>
      </c>
      <c r="L39" s="12">
        <v>364</v>
      </c>
      <c r="M39" s="12">
        <v>697</v>
      </c>
      <c r="N39" s="155">
        <f>SUM(J39:M39)</f>
        <v>1467</v>
      </c>
      <c r="O39" s="156">
        <f>O36*(17-O37)</f>
        <v>3123.3</v>
      </c>
      <c r="P39" s="162">
        <f>P36*(17-P37)</f>
        <v>3123.3</v>
      </c>
    </row>
    <row r="40" spans="2:16" ht="19.5">
      <c r="B40" s="149" t="s">
        <v>214</v>
      </c>
      <c r="C40" s="17">
        <v>709</v>
      </c>
      <c r="D40" s="16">
        <v>558</v>
      </c>
      <c r="E40" s="16">
        <v>445</v>
      </c>
      <c r="F40" s="16">
        <v>254</v>
      </c>
      <c r="G40" s="16">
        <v>155</v>
      </c>
      <c r="H40" s="16">
        <f>H36*(18-H37)</f>
        <v>0</v>
      </c>
      <c r="I40" s="155">
        <f>SUM(C40:G40)</f>
        <v>2121</v>
      </c>
      <c r="J40" s="16">
        <v>110</v>
      </c>
      <c r="K40" s="16">
        <v>342</v>
      </c>
      <c r="L40" s="16">
        <v>394</v>
      </c>
      <c r="M40" s="16">
        <v>728</v>
      </c>
      <c r="N40" s="155">
        <f>SUM(J40:M40)</f>
        <v>1574</v>
      </c>
      <c r="O40" s="157">
        <f>O36*(18-O37)</f>
        <v>3338.3</v>
      </c>
      <c r="P40" s="163">
        <f>P36*(18-P37)</f>
        <v>3338.3</v>
      </c>
    </row>
    <row r="41" spans="2:16" ht="20.25" thickBot="1">
      <c r="B41" s="350" t="s">
        <v>215</v>
      </c>
      <c r="C41" s="21">
        <v>740</v>
      </c>
      <c r="D41" s="20">
        <v>586</v>
      </c>
      <c r="E41" s="20">
        <v>476</v>
      </c>
      <c r="F41" s="20">
        <v>279</v>
      </c>
      <c r="G41" s="20">
        <v>175</v>
      </c>
      <c r="H41" s="20">
        <f>H36*(19-H37)</f>
        <v>0</v>
      </c>
      <c r="I41" s="164">
        <f>SUM(C41:G41)</f>
        <v>2256</v>
      </c>
      <c r="J41" s="20">
        <v>125</v>
      </c>
      <c r="K41" s="20">
        <v>373</v>
      </c>
      <c r="L41" s="20">
        <v>424</v>
      </c>
      <c r="M41" s="20">
        <v>759</v>
      </c>
      <c r="N41" s="164">
        <f>SUM(J41:M41)</f>
        <v>1681</v>
      </c>
      <c r="O41" s="165">
        <f>O36*(19-O37)</f>
        <v>3553.3</v>
      </c>
      <c r="P41" s="166">
        <f>P36*(19-P37)</f>
        <v>3553.3</v>
      </c>
    </row>
    <row r="42" spans="2:16" ht="15.75" thickBot="1">
      <c r="B42" s="4"/>
      <c r="C42" s="4"/>
      <c r="D42" s="4"/>
      <c r="E42" s="4"/>
      <c r="F42" s="4"/>
      <c r="G42" s="4"/>
      <c r="H42" s="4"/>
      <c r="I42" s="4"/>
      <c r="J42" s="4"/>
      <c r="K42" s="4"/>
      <c r="L42" s="4"/>
      <c r="M42" s="4"/>
      <c r="N42" s="4"/>
      <c r="O42" s="4"/>
      <c r="P42" s="4"/>
    </row>
    <row r="43" spans="2:16" ht="24" thickBot="1">
      <c r="B43" s="473" t="s">
        <v>574</v>
      </c>
      <c r="C43" s="474"/>
      <c r="D43" s="474"/>
      <c r="E43" s="474"/>
      <c r="F43" s="474"/>
      <c r="G43" s="474"/>
      <c r="H43" s="474"/>
      <c r="I43" s="474"/>
      <c r="J43" s="474"/>
      <c r="K43" s="474"/>
      <c r="L43" s="470" t="s">
        <v>228</v>
      </c>
      <c r="M43" s="471"/>
      <c r="N43" s="471"/>
      <c r="O43" s="471"/>
      <c r="P43" s="472"/>
    </row>
    <row r="44" spans="2:16" ht="15.75">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6" ht="16.5" thickBot="1">
      <c r="B45" s="466"/>
      <c r="C45" s="462"/>
      <c r="D45" s="462"/>
      <c r="E45" s="462"/>
      <c r="F45" s="462"/>
      <c r="G45" s="462"/>
      <c r="H45" s="462"/>
      <c r="I45" s="462"/>
      <c r="J45" s="462"/>
      <c r="K45" s="462"/>
      <c r="L45" s="462"/>
      <c r="M45" s="462"/>
      <c r="N45" s="462"/>
      <c r="O45" s="145" t="s">
        <v>209</v>
      </c>
      <c r="P45" s="30" t="s">
        <v>210</v>
      </c>
    </row>
    <row r="46" spans="2:16" ht="15">
      <c r="B46" s="148" t="s">
        <v>211</v>
      </c>
      <c r="C46" s="146">
        <v>31</v>
      </c>
      <c r="D46" s="8">
        <v>28</v>
      </c>
      <c r="E46" s="8">
        <v>31</v>
      </c>
      <c r="F46" s="8">
        <v>30</v>
      </c>
      <c r="G46" s="8">
        <v>5</v>
      </c>
      <c r="H46" s="8">
        <v>0</v>
      </c>
      <c r="I46" s="168">
        <f>SUM(C46:G46)</f>
        <v>125</v>
      </c>
      <c r="J46" s="8">
        <v>0</v>
      </c>
      <c r="K46" s="8">
        <v>26</v>
      </c>
      <c r="L46" s="8">
        <v>30</v>
      </c>
      <c r="M46" s="8">
        <v>31</v>
      </c>
      <c r="N46" s="168">
        <f>SUM(J46:M46)</f>
        <v>87</v>
      </c>
      <c r="O46" s="167">
        <f>SUM(C46:H46,J46:M46)</f>
        <v>212</v>
      </c>
      <c r="P46" s="169">
        <f>I46+N46</f>
        <v>212</v>
      </c>
    </row>
    <row r="47" spans="2:16" ht="19.5">
      <c r="B47" s="149" t="s">
        <v>485</v>
      </c>
      <c r="C47" s="147">
        <v>-0.9</v>
      </c>
      <c r="D47" s="10">
        <v>-1</v>
      </c>
      <c r="E47" s="10">
        <v>5.2</v>
      </c>
      <c r="F47" s="10">
        <v>11.4</v>
      </c>
      <c r="G47" s="10">
        <v>6.9</v>
      </c>
      <c r="H47" s="10">
        <v>0</v>
      </c>
      <c r="I47" s="153">
        <f>(C46*C47+D46*D47+E46*E47+F46*F47+G46*G47)/I46</f>
        <v>3.8544</v>
      </c>
      <c r="J47" s="10">
        <v>0</v>
      </c>
      <c r="K47" s="95">
        <v>7.2</v>
      </c>
      <c r="L47" s="95">
        <v>2.8</v>
      </c>
      <c r="M47" s="95">
        <v>3.2</v>
      </c>
      <c r="N47" s="153">
        <f>(J46*J47+K46*K47+L46*L47+M46*M47)/N46</f>
        <v>4.2574712643678163</v>
      </c>
      <c r="O47" s="154">
        <f>(C47*C46+D47*D46+E47*E46+F47*F46+G47*G46+H47*H46+J47*J46+K47*K46+L47*L46+M47*M46)/O46</f>
        <v>4.0198113207547168</v>
      </c>
      <c r="P47" s="161">
        <f>(I47*I46+N47*N46)/P46</f>
        <v>4.0198113207547168</v>
      </c>
    </row>
    <row r="48" spans="2:16" ht="19.5">
      <c r="B48" s="149" t="s">
        <v>212</v>
      </c>
      <c r="C48" s="13">
        <v>430</v>
      </c>
      <c r="D48" s="12">
        <v>391</v>
      </c>
      <c r="E48" s="12">
        <v>242</v>
      </c>
      <c r="F48" s="12">
        <v>47</v>
      </c>
      <c r="G48" s="12">
        <v>31</v>
      </c>
      <c r="H48" s="12">
        <f>H46*(13-H47)</f>
        <v>0</v>
      </c>
      <c r="I48" s="155">
        <f>SUM(C48:G48)</f>
        <v>1141</v>
      </c>
      <c r="J48" s="12">
        <v>0</v>
      </c>
      <c r="K48" s="12">
        <v>150</v>
      </c>
      <c r="L48" s="12">
        <v>308</v>
      </c>
      <c r="M48" s="12">
        <v>303</v>
      </c>
      <c r="N48" s="155">
        <f>SUM(J48:M48)</f>
        <v>761</v>
      </c>
      <c r="O48" s="156">
        <f>O46*(13-O47)</f>
        <v>1903.8000000000002</v>
      </c>
      <c r="P48" s="162">
        <f>P46*(13-P47)</f>
        <v>1903.8000000000002</v>
      </c>
    </row>
    <row r="49" spans="2:16" ht="19.5">
      <c r="B49" s="149" t="s">
        <v>213</v>
      </c>
      <c r="C49" s="13">
        <v>554</v>
      </c>
      <c r="D49" s="12">
        <v>503</v>
      </c>
      <c r="E49" s="12">
        <v>366</v>
      </c>
      <c r="F49" s="12">
        <v>167</v>
      </c>
      <c r="G49" s="12">
        <v>51</v>
      </c>
      <c r="H49" s="12">
        <f>H46*(17-H47)</f>
        <v>0</v>
      </c>
      <c r="I49" s="155">
        <f>SUM(C49:G49)</f>
        <v>1641</v>
      </c>
      <c r="J49" s="12">
        <v>0</v>
      </c>
      <c r="K49" s="12">
        <v>254</v>
      </c>
      <c r="L49" s="12">
        <v>428</v>
      </c>
      <c r="M49" s="12">
        <v>427</v>
      </c>
      <c r="N49" s="155">
        <f>SUM(J49:M49)</f>
        <v>1109</v>
      </c>
      <c r="O49" s="156">
        <f>O46*(17-O47)</f>
        <v>2751.8</v>
      </c>
      <c r="P49" s="162">
        <f>P46*(17-P47)</f>
        <v>2751.8</v>
      </c>
    </row>
    <row r="50" spans="2:16" ht="19.5">
      <c r="B50" s="149" t="s">
        <v>214</v>
      </c>
      <c r="C50" s="17">
        <v>585</v>
      </c>
      <c r="D50" s="16">
        <v>531</v>
      </c>
      <c r="E50" s="16">
        <v>397</v>
      </c>
      <c r="F50" s="16">
        <v>197</v>
      </c>
      <c r="G50" s="16">
        <v>56</v>
      </c>
      <c r="H50" s="16">
        <f>H46*(18-H47)</f>
        <v>0</v>
      </c>
      <c r="I50" s="155">
        <f>SUM(C50:G50)</f>
        <v>1766</v>
      </c>
      <c r="J50" s="16">
        <v>0</v>
      </c>
      <c r="K50" s="16">
        <v>280</v>
      </c>
      <c r="L50" s="16">
        <v>458</v>
      </c>
      <c r="M50" s="16">
        <v>458</v>
      </c>
      <c r="N50" s="155">
        <f>SUM(J50:M50)</f>
        <v>1196</v>
      </c>
      <c r="O50" s="157">
        <f>O46*(18-O47)</f>
        <v>2963.8</v>
      </c>
      <c r="P50" s="163">
        <f>P46*(18-P47)</f>
        <v>2963.8</v>
      </c>
    </row>
    <row r="51" spans="2:16" ht="20.25" thickBot="1">
      <c r="B51" s="350" t="s">
        <v>215</v>
      </c>
      <c r="C51" s="21">
        <v>616</v>
      </c>
      <c r="D51" s="20">
        <v>559</v>
      </c>
      <c r="E51" s="20">
        <v>428</v>
      </c>
      <c r="F51" s="20">
        <v>227</v>
      </c>
      <c r="G51" s="20">
        <v>61</v>
      </c>
      <c r="H51" s="20">
        <f>H46*(19-H47)</f>
        <v>0</v>
      </c>
      <c r="I51" s="164">
        <f>SUM(C51:G51)</f>
        <v>1891</v>
      </c>
      <c r="J51" s="20">
        <v>0</v>
      </c>
      <c r="K51" s="20">
        <v>306</v>
      </c>
      <c r="L51" s="20">
        <v>488</v>
      </c>
      <c r="M51" s="20">
        <v>489</v>
      </c>
      <c r="N51" s="164">
        <f>SUM(J51:M51)</f>
        <v>1283</v>
      </c>
      <c r="O51" s="165">
        <f>O46*(19-O47)</f>
        <v>3175.8</v>
      </c>
      <c r="P51" s="166">
        <f>P46*(19-P47)</f>
        <v>3175.8</v>
      </c>
    </row>
    <row r="52" spans="2:16" ht="15.75" thickBot="1">
      <c r="B52" s="4"/>
      <c r="C52" s="4"/>
      <c r="D52" s="4"/>
      <c r="E52" s="4"/>
      <c r="F52" s="4"/>
      <c r="G52" s="4"/>
      <c r="H52" s="4"/>
      <c r="I52" s="4"/>
      <c r="J52" s="4"/>
      <c r="K52" s="4"/>
      <c r="L52" s="4"/>
      <c r="M52" s="4"/>
      <c r="N52" s="4"/>
      <c r="O52" s="4"/>
      <c r="P52" s="4"/>
    </row>
    <row r="53" spans="2:16" ht="24" thickBot="1">
      <c r="B53" s="473" t="s">
        <v>575</v>
      </c>
      <c r="C53" s="474"/>
      <c r="D53" s="474"/>
      <c r="E53" s="474"/>
      <c r="F53" s="474"/>
      <c r="G53" s="474"/>
      <c r="H53" s="474"/>
      <c r="I53" s="474"/>
      <c r="J53" s="474"/>
      <c r="K53" s="474"/>
      <c r="L53" s="470" t="s">
        <v>229</v>
      </c>
      <c r="M53" s="471"/>
      <c r="N53" s="471"/>
      <c r="O53" s="471"/>
      <c r="P53" s="472"/>
    </row>
    <row r="54" spans="2:16"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6" ht="16.5" thickBot="1">
      <c r="B55" s="466"/>
      <c r="C55" s="462"/>
      <c r="D55" s="462"/>
      <c r="E55" s="462"/>
      <c r="F55" s="462"/>
      <c r="G55" s="462"/>
      <c r="H55" s="462"/>
      <c r="I55" s="462"/>
      <c r="J55" s="462"/>
      <c r="K55" s="462"/>
      <c r="L55" s="462"/>
      <c r="M55" s="462"/>
      <c r="N55" s="462"/>
      <c r="O55" s="145" t="s">
        <v>209</v>
      </c>
      <c r="P55" s="30" t="s">
        <v>210</v>
      </c>
    </row>
    <row r="56" spans="2:16" ht="15">
      <c r="B56" s="148" t="s">
        <v>211</v>
      </c>
      <c r="C56" s="146">
        <v>31</v>
      </c>
      <c r="D56" s="8">
        <v>28</v>
      </c>
      <c r="E56" s="8">
        <v>31</v>
      </c>
      <c r="F56" s="8">
        <v>25</v>
      </c>
      <c r="G56" s="8">
        <v>10</v>
      </c>
      <c r="H56" s="8">
        <v>5</v>
      </c>
      <c r="I56" s="168">
        <f>SUM(C56:G56)</f>
        <v>125</v>
      </c>
      <c r="J56" s="8">
        <v>5</v>
      </c>
      <c r="K56" s="8">
        <v>31</v>
      </c>
      <c r="L56" s="8">
        <v>30</v>
      </c>
      <c r="M56" s="8">
        <v>31</v>
      </c>
      <c r="N56" s="168">
        <f>SUM(J56:M56)</f>
        <v>97</v>
      </c>
      <c r="O56" s="167">
        <f>SUM(C56:H56,J56:M56)</f>
        <v>227</v>
      </c>
      <c r="P56" s="169">
        <f>I56+N56</f>
        <v>222</v>
      </c>
    </row>
    <row r="57" spans="2:16" ht="19.5">
      <c r="B57" s="149" t="s">
        <v>485</v>
      </c>
      <c r="C57" s="147">
        <v>1.5</v>
      </c>
      <c r="D57" s="10">
        <v>3.3</v>
      </c>
      <c r="E57" s="10">
        <v>6.8</v>
      </c>
      <c r="F57" s="10">
        <v>7</v>
      </c>
      <c r="G57" s="10">
        <v>11.7</v>
      </c>
      <c r="H57" s="10">
        <v>12</v>
      </c>
      <c r="I57" s="153">
        <f>(C56*C57+D56*D57+E56*E57+F56*F57+G56*G57)/I56</f>
        <v>5.1335999999999995</v>
      </c>
      <c r="J57" s="10">
        <v>11.8</v>
      </c>
      <c r="K57" s="95">
        <v>9.4</v>
      </c>
      <c r="L57" s="95">
        <v>4.5</v>
      </c>
      <c r="M57" s="95">
        <v>0.6</v>
      </c>
      <c r="N57" s="153">
        <f>(J56*J57+K56*K57+L56*L57+M56*M57)/N56</f>
        <v>5.195876288659794</v>
      </c>
      <c r="O57" s="154">
        <f>(C57*C56+D57*D56+E57*E56+F57*F56+G57*G56+H57*H56+J57*J56+K57*K56+L57*L56+M57*M56)/O56</f>
        <v>5.3114537444933916</v>
      </c>
      <c r="P57" s="161">
        <f>(I57*I56+N57*N56)/P56</f>
        <v>5.1608108108108102</v>
      </c>
    </row>
    <row r="58" spans="2:16" ht="19.5">
      <c r="B58" s="149" t="s">
        <v>212</v>
      </c>
      <c r="C58" s="13">
        <v>357</v>
      </c>
      <c r="D58" s="12">
        <v>272</v>
      </c>
      <c r="E58" s="12">
        <v>192</v>
      </c>
      <c r="F58" s="12">
        <v>150</v>
      </c>
      <c r="G58" s="12">
        <v>13</v>
      </c>
      <c r="H58" s="12">
        <v>4</v>
      </c>
      <c r="I58" s="155">
        <f>SUM(C58:G58)</f>
        <v>984</v>
      </c>
      <c r="J58" s="12">
        <v>6</v>
      </c>
      <c r="K58" s="12">
        <v>111</v>
      </c>
      <c r="L58" s="12">
        <v>255</v>
      </c>
      <c r="M58" s="12">
        <v>384</v>
      </c>
      <c r="N58" s="155">
        <f>SUM(J58:M58)</f>
        <v>756</v>
      </c>
      <c r="O58" s="156">
        <f>O56*(13-O57)</f>
        <v>1745.3000000000002</v>
      </c>
      <c r="P58" s="162">
        <f>P56*(13-P57)</f>
        <v>1740.3000000000002</v>
      </c>
    </row>
    <row r="59" spans="2:16" ht="19.5">
      <c r="B59" s="149" t="s">
        <v>213</v>
      </c>
      <c r="C59" s="13">
        <v>481</v>
      </c>
      <c r="D59" s="12">
        <v>384</v>
      </c>
      <c r="E59" s="12">
        <v>316</v>
      </c>
      <c r="F59" s="12">
        <v>250</v>
      </c>
      <c r="G59" s="12">
        <v>53</v>
      </c>
      <c r="H59" s="12">
        <v>24</v>
      </c>
      <c r="I59" s="155">
        <f>SUM(C59:G59)</f>
        <v>1484</v>
      </c>
      <c r="J59" s="12">
        <v>26</v>
      </c>
      <c r="K59" s="12">
        <v>235</v>
      </c>
      <c r="L59" s="12">
        <v>375</v>
      </c>
      <c r="M59" s="12">
        <v>508</v>
      </c>
      <c r="N59" s="155">
        <f>SUM(J59:M59)</f>
        <v>1144</v>
      </c>
      <c r="O59" s="156">
        <f>O56*(17-O57)</f>
        <v>2653.3</v>
      </c>
      <c r="P59" s="162">
        <f>P56*(17-P57)</f>
        <v>2628.3</v>
      </c>
    </row>
    <row r="60" spans="2:16" ht="19.5">
      <c r="B60" s="149" t="s">
        <v>214</v>
      </c>
      <c r="C60" s="17">
        <v>512</v>
      </c>
      <c r="D60" s="16">
        <v>412</v>
      </c>
      <c r="E60" s="16">
        <v>347</v>
      </c>
      <c r="F60" s="16">
        <v>275</v>
      </c>
      <c r="G60" s="16">
        <v>63</v>
      </c>
      <c r="H60" s="16">
        <v>29</v>
      </c>
      <c r="I60" s="155">
        <f>SUM(C60:G60)</f>
        <v>1609</v>
      </c>
      <c r="J60" s="16">
        <v>31</v>
      </c>
      <c r="K60" s="16">
        <v>266</v>
      </c>
      <c r="L60" s="16">
        <v>405</v>
      </c>
      <c r="M60" s="16">
        <v>539</v>
      </c>
      <c r="N60" s="155">
        <f>SUM(J60:M60)</f>
        <v>1241</v>
      </c>
      <c r="O60" s="157">
        <f>O56*(18-O57)</f>
        <v>2880.3</v>
      </c>
      <c r="P60" s="163">
        <f>P56*(18-P57)</f>
        <v>2850.3</v>
      </c>
    </row>
    <row r="61" spans="2:16" ht="20.25" thickBot="1">
      <c r="B61" s="350" t="s">
        <v>215</v>
      </c>
      <c r="C61" s="21">
        <v>543</v>
      </c>
      <c r="D61" s="20">
        <v>440</v>
      </c>
      <c r="E61" s="20">
        <v>378</v>
      </c>
      <c r="F61" s="20">
        <v>300</v>
      </c>
      <c r="G61" s="20">
        <v>73</v>
      </c>
      <c r="H61" s="20">
        <v>34</v>
      </c>
      <c r="I61" s="164">
        <f>SUM(C61:G61)</f>
        <v>1734</v>
      </c>
      <c r="J61" s="20">
        <v>36</v>
      </c>
      <c r="K61" s="20">
        <v>297</v>
      </c>
      <c r="L61" s="20">
        <v>435</v>
      </c>
      <c r="M61" s="20">
        <v>570</v>
      </c>
      <c r="N61" s="164">
        <f>SUM(J61:M61)</f>
        <v>1338</v>
      </c>
      <c r="O61" s="165">
        <f>O56*(19-O57)</f>
        <v>3107.3</v>
      </c>
      <c r="P61" s="166">
        <f>P56*(19-P57)</f>
        <v>3072.3</v>
      </c>
    </row>
    <row r="62" spans="2:16" ht="15.75" thickBot="1">
      <c r="B62" s="4"/>
      <c r="C62" s="4"/>
      <c r="D62" s="4"/>
      <c r="E62" s="4"/>
      <c r="F62" s="4"/>
      <c r="G62" s="4"/>
      <c r="H62" s="4"/>
      <c r="I62" s="4"/>
      <c r="J62" s="4"/>
      <c r="K62" s="4"/>
      <c r="L62" s="4"/>
      <c r="M62" s="4"/>
      <c r="N62" s="4"/>
      <c r="O62" s="4"/>
      <c r="P62" s="4"/>
    </row>
    <row r="63" spans="2:16" ht="24" thickBot="1">
      <c r="B63" s="473" t="s">
        <v>576</v>
      </c>
      <c r="C63" s="474"/>
      <c r="D63" s="474"/>
      <c r="E63" s="474"/>
      <c r="F63" s="474"/>
      <c r="G63" s="474"/>
      <c r="H63" s="474"/>
      <c r="I63" s="474"/>
      <c r="J63" s="474"/>
      <c r="K63" s="474"/>
      <c r="L63" s="470" t="s">
        <v>230</v>
      </c>
      <c r="M63" s="471"/>
      <c r="N63" s="471"/>
      <c r="O63" s="471"/>
      <c r="P63" s="472"/>
    </row>
    <row r="64" spans="2:16"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ht="15">
      <c r="B66" s="148" t="s">
        <v>211</v>
      </c>
      <c r="C66" s="146">
        <v>31</v>
      </c>
      <c r="D66" s="8">
        <v>28</v>
      </c>
      <c r="E66" s="8">
        <v>31</v>
      </c>
      <c r="F66" s="8">
        <v>20</v>
      </c>
      <c r="G66" s="8">
        <v>21</v>
      </c>
      <c r="H66" s="8">
        <v>10</v>
      </c>
      <c r="I66" s="168">
        <f>SUM(C66:G66)</f>
        <v>131</v>
      </c>
      <c r="J66" s="8">
        <v>10</v>
      </c>
      <c r="K66" s="8">
        <v>31</v>
      </c>
      <c r="L66" s="8">
        <v>30</v>
      </c>
      <c r="M66" s="8">
        <v>31</v>
      </c>
      <c r="N66" s="168">
        <f>SUM(J66:M66)</f>
        <v>102</v>
      </c>
      <c r="O66" s="167">
        <f>SUM(C66:H66,J66:M66)</f>
        <v>243</v>
      </c>
      <c r="P66" s="169">
        <f>I66+N66</f>
        <v>233</v>
      </c>
    </row>
    <row r="67" spans="2:16" ht="19.5">
      <c r="B67" s="149" t="s">
        <v>485</v>
      </c>
      <c r="C67" s="147">
        <v>0.8</v>
      </c>
      <c r="D67" s="10">
        <v>0.8</v>
      </c>
      <c r="E67" s="10">
        <v>0.6</v>
      </c>
      <c r="F67" s="10">
        <v>6.5</v>
      </c>
      <c r="G67" s="10">
        <v>10.7</v>
      </c>
      <c r="H67" s="10">
        <v>12</v>
      </c>
      <c r="I67" s="153">
        <f>(C66*C67+D66*D67+E66*E67+F66*F67+G66*G67)/I66</f>
        <v>3.2099236641221376</v>
      </c>
      <c r="J67" s="10">
        <v>9.6999999999999993</v>
      </c>
      <c r="K67" s="95">
        <v>9.4</v>
      </c>
      <c r="L67" s="95">
        <v>4.8</v>
      </c>
      <c r="M67" s="95">
        <v>1.6</v>
      </c>
      <c r="N67" s="153">
        <f>(J66*J67+K66*K67+L66*L67+M66*M67)/N66</f>
        <v>5.7058823529411775</v>
      </c>
      <c r="O67" s="154">
        <f>(C67*C66+D67*D66+E67*E66+F67*F66+G67*G66+H67*H66+J67*J66+K67*K66+L67*L66+M67*M66)/O66</f>
        <v>4.6193415637860085</v>
      </c>
      <c r="P67" s="161">
        <f>(I67*I66+N67*N66)/P66</f>
        <v>4.3025751072961382</v>
      </c>
    </row>
    <row r="68" spans="2:16" ht="19.5">
      <c r="B68" s="149" t="s">
        <v>212</v>
      </c>
      <c r="C68" s="13">
        <v>378</v>
      </c>
      <c r="D68" s="12">
        <v>342</v>
      </c>
      <c r="E68" s="12">
        <v>384</v>
      </c>
      <c r="F68" s="12">
        <v>130</v>
      </c>
      <c r="G68" s="12">
        <v>48</v>
      </c>
      <c r="H68" s="12">
        <v>9</v>
      </c>
      <c r="I68" s="155">
        <f>SUM(C68:G68)</f>
        <v>1282</v>
      </c>
      <c r="J68" s="12">
        <v>33</v>
      </c>
      <c r="K68" s="12">
        <v>111</v>
      </c>
      <c r="L68" s="12">
        <f>L66*(13-L67)</f>
        <v>245.99999999999997</v>
      </c>
      <c r="M68" s="12">
        <f>M66*(13-M67)</f>
        <v>353.40000000000003</v>
      </c>
      <c r="N68" s="155">
        <f>SUM(J68:M68)</f>
        <v>743.40000000000009</v>
      </c>
      <c r="O68" s="156">
        <f>O66*(13-O67)</f>
        <v>2036.5</v>
      </c>
      <c r="P68" s="162">
        <f>P66*(13-P67)</f>
        <v>2026.4999999999995</v>
      </c>
    </row>
    <row r="69" spans="2:16" ht="19.5">
      <c r="B69" s="149" t="s">
        <v>213</v>
      </c>
      <c r="C69" s="13">
        <v>502</v>
      </c>
      <c r="D69" s="12">
        <v>454</v>
      </c>
      <c r="E69" s="12">
        <v>508</v>
      </c>
      <c r="F69" s="12">
        <v>210</v>
      </c>
      <c r="G69" s="12">
        <v>132</v>
      </c>
      <c r="H69" s="12">
        <v>49</v>
      </c>
      <c r="I69" s="155">
        <f>SUM(C69:G69)</f>
        <v>1806</v>
      </c>
      <c r="J69" s="12">
        <v>73</v>
      </c>
      <c r="K69" s="12">
        <v>235</v>
      </c>
      <c r="L69" s="12">
        <v>366</v>
      </c>
      <c r="M69" s="12">
        <f>M66*(17-M67)</f>
        <v>477.40000000000003</v>
      </c>
      <c r="N69" s="155">
        <f>SUM(J69:M69)</f>
        <v>1151.4000000000001</v>
      </c>
      <c r="O69" s="156">
        <f>O66*(17-O67)</f>
        <v>3008.5</v>
      </c>
      <c r="P69" s="162">
        <f>P66*(17-P67)</f>
        <v>2958.4999999999995</v>
      </c>
    </row>
    <row r="70" spans="2:16" ht="19.5">
      <c r="B70" s="149" t="s">
        <v>214</v>
      </c>
      <c r="C70" s="17">
        <v>533</v>
      </c>
      <c r="D70" s="16">
        <v>482</v>
      </c>
      <c r="E70" s="16">
        <v>539</v>
      </c>
      <c r="F70" s="16">
        <v>230</v>
      </c>
      <c r="G70" s="16">
        <v>153</v>
      </c>
      <c r="H70" s="16">
        <v>59</v>
      </c>
      <c r="I70" s="155">
        <f>SUM(C70:G70)</f>
        <v>1937</v>
      </c>
      <c r="J70" s="16">
        <v>83</v>
      </c>
      <c r="K70" s="16">
        <v>266</v>
      </c>
      <c r="L70" s="16">
        <v>396</v>
      </c>
      <c r="M70" s="16">
        <f>M66*(18-M67)</f>
        <v>508.4</v>
      </c>
      <c r="N70" s="155">
        <f>SUM(J70:M70)</f>
        <v>1253.4000000000001</v>
      </c>
      <c r="O70" s="157">
        <f>O66*(18-O67)</f>
        <v>3251.5</v>
      </c>
      <c r="P70" s="163">
        <f>P66*(18-P67)</f>
        <v>3191.4999999999995</v>
      </c>
    </row>
    <row r="71" spans="2:16" ht="20.25" thickBot="1">
      <c r="B71" s="350" t="s">
        <v>215</v>
      </c>
      <c r="C71" s="21">
        <v>564</v>
      </c>
      <c r="D71" s="20">
        <v>510</v>
      </c>
      <c r="E71" s="20">
        <v>570</v>
      </c>
      <c r="F71" s="20">
        <v>250</v>
      </c>
      <c r="G71" s="20">
        <v>174</v>
      </c>
      <c r="H71" s="20">
        <v>69</v>
      </c>
      <c r="I71" s="164">
        <f>SUM(C71:G71)</f>
        <v>2068</v>
      </c>
      <c r="J71" s="20">
        <v>93</v>
      </c>
      <c r="K71" s="20">
        <v>297</v>
      </c>
      <c r="L71" s="20">
        <v>426</v>
      </c>
      <c r="M71" s="20">
        <f>M66*(19-M67)</f>
        <v>539.4</v>
      </c>
      <c r="N71" s="164">
        <f>SUM(J71:M71)</f>
        <v>1355.4</v>
      </c>
      <c r="O71" s="165">
        <f>O66*(19-O67)</f>
        <v>3494.5</v>
      </c>
      <c r="P71" s="166">
        <f>P66*(19-P67)</f>
        <v>3424.4999999999995</v>
      </c>
    </row>
    <row r="72" spans="2:16" ht="15.75" thickBot="1">
      <c r="B72" s="4"/>
      <c r="C72" s="4"/>
      <c r="D72" s="4"/>
      <c r="E72" s="4"/>
      <c r="F72" s="4"/>
      <c r="G72" s="4"/>
      <c r="H72" s="4"/>
      <c r="I72" s="4"/>
      <c r="J72" s="4"/>
      <c r="K72" s="4"/>
      <c r="L72" s="4"/>
      <c r="M72" s="4"/>
      <c r="N72" s="4"/>
      <c r="O72" s="4"/>
      <c r="P72" s="4"/>
    </row>
    <row r="73" spans="2:16" ht="24" thickBot="1">
      <c r="B73" s="473" t="s">
        <v>577</v>
      </c>
      <c r="C73" s="474"/>
      <c r="D73" s="474"/>
      <c r="E73" s="474"/>
      <c r="F73" s="474"/>
      <c r="G73" s="474"/>
      <c r="H73" s="474"/>
      <c r="I73" s="474"/>
      <c r="J73" s="474"/>
      <c r="K73" s="474"/>
      <c r="L73" s="470" t="s">
        <v>231</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ht="15">
      <c r="B76" s="148" t="s">
        <v>211</v>
      </c>
      <c r="C76" s="146">
        <v>31</v>
      </c>
      <c r="D76" s="8">
        <v>28</v>
      </c>
      <c r="E76" s="8">
        <v>31</v>
      </c>
      <c r="F76" s="8">
        <v>20</v>
      </c>
      <c r="G76" s="8">
        <v>15</v>
      </c>
      <c r="H76" s="8">
        <v>0</v>
      </c>
      <c r="I76" s="168">
        <f>SUM(C76:G76)</f>
        <v>125</v>
      </c>
      <c r="J76" s="8">
        <v>6</v>
      </c>
      <c r="K76" s="8">
        <v>20</v>
      </c>
      <c r="L76" s="8">
        <v>31</v>
      </c>
      <c r="M76" s="8">
        <v>31</v>
      </c>
      <c r="N76" s="168">
        <f>SUM(J76:M76)</f>
        <v>88</v>
      </c>
      <c r="O76" s="167">
        <f>SUM(C76:H76,J76:M76)</f>
        <v>213</v>
      </c>
      <c r="P76" s="169">
        <f>I76+N76</f>
        <v>213</v>
      </c>
    </row>
    <row r="77" spans="2:16" ht="19.5">
      <c r="B77" s="149" t="s">
        <v>485</v>
      </c>
      <c r="C77" s="147">
        <v>0.4</v>
      </c>
      <c r="D77" s="10">
        <v>2.4</v>
      </c>
      <c r="E77" s="10">
        <v>7.3</v>
      </c>
      <c r="F77" s="10">
        <v>9.8000000000000007</v>
      </c>
      <c r="G77" s="10">
        <v>10</v>
      </c>
      <c r="H77" s="10">
        <v>0</v>
      </c>
      <c r="I77" s="153">
        <f>(C76*C77+D76*D77+E76*E77+F76*F77+G76*G77)/I76</f>
        <v>5.2151999999999994</v>
      </c>
      <c r="J77" s="10">
        <v>15.04</v>
      </c>
      <c r="K77" s="95">
        <v>10.735483870967741</v>
      </c>
      <c r="L77" s="95">
        <v>5.91</v>
      </c>
      <c r="M77" s="95">
        <v>2.5225806451612902</v>
      </c>
      <c r="N77" s="153">
        <f>(J76*J77+K76*K77+L76*L77+M76*M77)/N76</f>
        <v>6.4359054252199419</v>
      </c>
      <c r="O77" s="154">
        <f>(C77*C76+D77*D76+E77*E76+F77*F76+G77*G76+H77*H76+J77*J76+K77*K76+L77*L76+M77*M76)/O76</f>
        <v>5.7195290019688017</v>
      </c>
      <c r="P77" s="161">
        <f>(I77*I76+N77*N76)/P76</f>
        <v>5.7195290019688017</v>
      </c>
    </row>
    <row r="78" spans="2:16" ht="19.5">
      <c r="B78" s="149" t="s">
        <v>212</v>
      </c>
      <c r="C78" s="13">
        <f t="shared" ref="C78:H78" si="4">C76*(13-C77)</f>
        <v>390.59999999999997</v>
      </c>
      <c r="D78" s="12">
        <f t="shared" si="4"/>
        <v>296.8</v>
      </c>
      <c r="E78" s="12">
        <v>177</v>
      </c>
      <c r="F78" s="12">
        <f t="shared" si="4"/>
        <v>63.999999999999986</v>
      </c>
      <c r="G78" s="12">
        <f t="shared" si="4"/>
        <v>45</v>
      </c>
      <c r="H78" s="12">
        <f t="shared" si="4"/>
        <v>0</v>
      </c>
      <c r="I78" s="155">
        <f>SUM(C78:G78)</f>
        <v>973.4</v>
      </c>
      <c r="J78" s="12">
        <f>J76*(13-J77)</f>
        <v>-12.239999999999995</v>
      </c>
      <c r="K78" s="12">
        <f>K76*(13-K77)</f>
        <v>45.290322580645181</v>
      </c>
      <c r="L78" s="12">
        <f>L76*(13-L77)</f>
        <v>219.79</v>
      </c>
      <c r="M78" s="12">
        <f>M76*(13-M77)</f>
        <v>324.79999999999995</v>
      </c>
      <c r="N78" s="155">
        <f>SUM(J78:M78)</f>
        <v>577.64032258064515</v>
      </c>
      <c r="O78" s="156">
        <f>O76*(13-O77)</f>
        <v>1550.7403225806452</v>
      </c>
      <c r="P78" s="162">
        <f>P76*(13-P77)</f>
        <v>1550.7403225806452</v>
      </c>
    </row>
    <row r="79" spans="2:16" ht="19.5">
      <c r="B79" s="149" t="s">
        <v>213</v>
      </c>
      <c r="C79" s="13">
        <f t="shared" ref="C79:H79" si="5">C76*(17-C77)</f>
        <v>514.6</v>
      </c>
      <c r="D79" s="12">
        <f t="shared" si="5"/>
        <v>408.8</v>
      </c>
      <c r="E79" s="12">
        <f t="shared" si="5"/>
        <v>300.7</v>
      </c>
      <c r="F79" s="12">
        <f t="shared" si="5"/>
        <v>144</v>
      </c>
      <c r="G79" s="12">
        <f t="shared" si="5"/>
        <v>105</v>
      </c>
      <c r="H79" s="12">
        <f t="shared" si="5"/>
        <v>0</v>
      </c>
      <c r="I79" s="155">
        <f>SUM(C79:G79)</f>
        <v>1473.1000000000001</v>
      </c>
      <c r="J79" s="12">
        <f>J76*(17-J77)</f>
        <v>11.760000000000005</v>
      </c>
      <c r="K79" s="12">
        <f>K76*(17-K77)</f>
        <v>125.29032258064518</v>
      </c>
      <c r="L79" s="12">
        <f>L76*(17-L77)</f>
        <v>343.79</v>
      </c>
      <c r="M79" s="12">
        <f>M76*(17-M77)</f>
        <v>448.79999999999995</v>
      </c>
      <c r="N79" s="155">
        <f>SUM(J79:M79)</f>
        <v>929.64032258064515</v>
      </c>
      <c r="O79" s="156">
        <f>O76*(17-O77)</f>
        <v>2402.7403225806452</v>
      </c>
      <c r="P79" s="162">
        <f>P76*(17-P77)</f>
        <v>2402.7403225806452</v>
      </c>
    </row>
    <row r="80" spans="2:16" ht="19.5">
      <c r="B80" s="149" t="s">
        <v>214</v>
      </c>
      <c r="C80" s="17">
        <v>546</v>
      </c>
      <c r="D80" s="16">
        <f>D76*(18-D77)</f>
        <v>436.8</v>
      </c>
      <c r="E80" s="16">
        <f>E76*(18-E77)</f>
        <v>331.7</v>
      </c>
      <c r="F80" s="16">
        <f>F76*(18-F77)</f>
        <v>164</v>
      </c>
      <c r="G80" s="16">
        <f>G76*(18-G77)</f>
        <v>120</v>
      </c>
      <c r="H80" s="16">
        <f>H76*(18-H77)</f>
        <v>0</v>
      </c>
      <c r="I80" s="155">
        <f>SUM(C80:G80)</f>
        <v>1598.5</v>
      </c>
      <c r="J80" s="16">
        <f>J76*(18-J77)</f>
        <v>17.760000000000005</v>
      </c>
      <c r="K80" s="16">
        <f>K76*(18-K77)</f>
        <v>145.29032258064518</v>
      </c>
      <c r="L80" s="16">
        <f>L76*(18-L77)</f>
        <v>374.79</v>
      </c>
      <c r="M80" s="16">
        <f>M76*(18-M77)</f>
        <v>479.79999999999995</v>
      </c>
      <c r="N80" s="155">
        <f>SUM(J80:M80)</f>
        <v>1017.6403225806451</v>
      </c>
      <c r="O80" s="157">
        <f>O76*(18-O77)</f>
        <v>2615.7403225806452</v>
      </c>
      <c r="P80" s="163">
        <f>P76*(18-P77)</f>
        <v>2615.7403225806452</v>
      </c>
    </row>
    <row r="81" spans="2:16" ht="20.25" thickBot="1">
      <c r="B81" s="350" t="s">
        <v>215</v>
      </c>
      <c r="C81" s="21">
        <f t="shared" ref="C81:H81" si="6">C76*(19-C77)</f>
        <v>576.6</v>
      </c>
      <c r="D81" s="20">
        <f t="shared" si="6"/>
        <v>464.80000000000007</v>
      </c>
      <c r="E81" s="20">
        <f t="shared" si="6"/>
        <v>362.7</v>
      </c>
      <c r="F81" s="20">
        <f t="shared" si="6"/>
        <v>184</v>
      </c>
      <c r="G81" s="20">
        <f t="shared" si="6"/>
        <v>135</v>
      </c>
      <c r="H81" s="20">
        <f t="shared" si="6"/>
        <v>0</v>
      </c>
      <c r="I81" s="164">
        <f>SUM(C81:G81)</f>
        <v>1723.1000000000001</v>
      </c>
      <c r="J81" s="20">
        <f>J76*(19-J77)</f>
        <v>23.760000000000005</v>
      </c>
      <c r="K81" s="20">
        <f>K76*(19-K77)</f>
        <v>165.29032258064518</v>
      </c>
      <c r="L81" s="20">
        <f>L76*(19-L77)</f>
        <v>405.79</v>
      </c>
      <c r="M81" s="20">
        <f>M76*(19-M77)</f>
        <v>510.79999999999995</v>
      </c>
      <c r="N81" s="164">
        <f>SUM(J81:M81)</f>
        <v>1105.6403225806453</v>
      </c>
      <c r="O81" s="165">
        <f>O76*(19-O77)</f>
        <v>2828.7403225806452</v>
      </c>
      <c r="P81" s="166">
        <f>P76*(19-P77)</f>
        <v>2828.7403225806452</v>
      </c>
    </row>
    <row r="82" spans="2:16" ht="15.75" thickBot="1">
      <c r="B82" s="24"/>
      <c r="C82" s="25"/>
      <c r="D82" s="25"/>
      <c r="E82" s="25"/>
      <c r="F82" s="25"/>
      <c r="G82" s="25"/>
      <c r="H82" s="25"/>
      <c r="I82" s="26"/>
      <c r="J82" s="25"/>
      <c r="K82" s="25"/>
      <c r="L82" s="25"/>
      <c r="M82" s="25"/>
      <c r="N82" s="26"/>
      <c r="O82" s="27"/>
      <c r="P82" s="27"/>
    </row>
    <row r="83" spans="2:16" ht="24" thickBot="1">
      <c r="B83" s="473" t="s">
        <v>577</v>
      </c>
      <c r="C83" s="474"/>
      <c r="D83" s="474"/>
      <c r="E83" s="474"/>
      <c r="F83" s="474"/>
      <c r="G83" s="474"/>
      <c r="H83" s="474"/>
      <c r="I83" s="474"/>
      <c r="J83" s="474"/>
      <c r="K83" s="474"/>
      <c r="L83" s="470" t="s">
        <v>145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ht="15">
      <c r="B86" s="148" t="s">
        <v>211</v>
      </c>
      <c r="C86" s="146">
        <v>31</v>
      </c>
      <c r="D86" s="8">
        <v>31</v>
      </c>
      <c r="E86" s="8">
        <v>31</v>
      </c>
      <c r="F86" s="8">
        <v>23</v>
      </c>
      <c r="G86" s="8">
        <v>14</v>
      </c>
      <c r="H86" s="8">
        <v>6</v>
      </c>
      <c r="I86" s="168">
        <f>SUM(C86:G86)</f>
        <v>130</v>
      </c>
      <c r="J86" s="8"/>
      <c r="K86" s="8"/>
      <c r="L86" s="8"/>
      <c r="M86" s="8"/>
      <c r="N86" s="168">
        <f>SUM(J86:M86)</f>
        <v>0</v>
      </c>
      <c r="O86" s="167">
        <f>SUM(C86:H86,J86:M86)</f>
        <v>136</v>
      </c>
      <c r="P86" s="169">
        <f>I86+N86</f>
        <v>130</v>
      </c>
    </row>
    <row r="87" spans="2:16" ht="19.5">
      <c r="B87" s="149" t="s">
        <v>485</v>
      </c>
      <c r="C87" s="147">
        <v>2.1096774193548389</v>
      </c>
      <c r="D87" s="10">
        <v>0.66785714285714282</v>
      </c>
      <c r="E87" s="10">
        <v>5.2032258064516137</v>
      </c>
      <c r="F87" s="10">
        <v>8.9733333333333327</v>
      </c>
      <c r="G87" s="10">
        <v>13.312903225806451</v>
      </c>
      <c r="H87" s="10">
        <v>16.14</v>
      </c>
      <c r="I87" s="153">
        <f>(C86*C87+D86*D87+E86*E87+F86*F87+G86*G87)/I86</f>
        <v>4.9243914096656036</v>
      </c>
      <c r="J87" s="10"/>
      <c r="K87" s="95"/>
      <c r="L87" s="95"/>
      <c r="M87" s="95"/>
      <c r="N87" s="153"/>
      <c r="O87" s="154">
        <f>(C87*C86+D87*D86+E87*E86+F87*F86+G87*G86+H87*H86+J87*J86+K87*K86+L87*L86+M87*M86)/O86</f>
        <v>5.4191976710038858</v>
      </c>
      <c r="P87" s="161">
        <f>(I87*I86+N87*N86)/P86</f>
        <v>4.9243914096656036</v>
      </c>
    </row>
    <row r="88" spans="2:16" ht="19.5">
      <c r="B88" s="149" t="s">
        <v>212</v>
      </c>
      <c r="C88" s="13">
        <f t="shared" ref="C88:H88" si="7">C86*(13-C87)</f>
        <v>337.6</v>
      </c>
      <c r="D88" s="12">
        <f t="shared" si="7"/>
        <v>382.29642857142858</v>
      </c>
      <c r="E88" s="12">
        <f t="shared" si="7"/>
        <v>241.7</v>
      </c>
      <c r="F88" s="12">
        <f t="shared" si="7"/>
        <v>92.613333333333344</v>
      </c>
      <c r="G88" s="12">
        <f t="shared" si="7"/>
        <v>-4.3806451612903174</v>
      </c>
      <c r="H88" s="12">
        <f t="shared" si="7"/>
        <v>-18.840000000000003</v>
      </c>
      <c r="I88" s="155">
        <f>SUM(C88:G88)</f>
        <v>1049.8291167434713</v>
      </c>
      <c r="J88" s="12">
        <f>J86*(13-J87)</f>
        <v>0</v>
      </c>
      <c r="K88" s="12">
        <f>K86*(13-K87)</f>
        <v>0</v>
      </c>
      <c r="L88" s="12">
        <f>L86*(13-L87)</f>
        <v>0</v>
      </c>
      <c r="M88" s="12">
        <f>M86*(13-M87)</f>
        <v>0</v>
      </c>
      <c r="N88" s="155">
        <f>SUM(J88:M88)</f>
        <v>0</v>
      </c>
      <c r="O88" s="156">
        <f>O86*(13-O87)</f>
        <v>1030.9891167434716</v>
      </c>
      <c r="P88" s="162">
        <f>P86*(13-P87)</f>
        <v>1049.8291167434716</v>
      </c>
    </row>
    <row r="89" spans="2:16" ht="19.5">
      <c r="B89" s="149" t="s">
        <v>213</v>
      </c>
      <c r="C89" s="13">
        <f t="shared" ref="C89:H89" si="8">C86*(17-C87)</f>
        <v>461.6</v>
      </c>
      <c r="D89" s="12">
        <f t="shared" si="8"/>
        <v>506.29642857142852</v>
      </c>
      <c r="E89" s="12">
        <f t="shared" si="8"/>
        <v>365.7</v>
      </c>
      <c r="F89" s="12">
        <f t="shared" si="8"/>
        <v>184.61333333333334</v>
      </c>
      <c r="G89" s="12">
        <f t="shared" si="8"/>
        <v>51.619354838709683</v>
      </c>
      <c r="H89" s="12">
        <f t="shared" si="8"/>
        <v>5.1599999999999966</v>
      </c>
      <c r="I89" s="155">
        <f>SUM(C89:G89)</f>
        <v>1569.8291167434713</v>
      </c>
      <c r="J89" s="12">
        <f>J86*(17-J87)</f>
        <v>0</v>
      </c>
      <c r="K89" s="12">
        <f>K86*(17-K87)</f>
        <v>0</v>
      </c>
      <c r="L89" s="12">
        <f>L86*(17-L87)</f>
        <v>0</v>
      </c>
      <c r="M89" s="12">
        <f>M86*(17-M87)</f>
        <v>0</v>
      </c>
      <c r="N89" s="155">
        <f>SUM(J89:M89)</f>
        <v>0</v>
      </c>
      <c r="O89" s="156">
        <f>O86*(17-O87)</f>
        <v>1574.9891167434716</v>
      </c>
      <c r="P89" s="162">
        <f>P86*(17-P87)</f>
        <v>1569.8291167434716</v>
      </c>
    </row>
    <row r="90" spans="2:16" ht="19.5">
      <c r="B90" s="149" t="s">
        <v>214</v>
      </c>
      <c r="C90" s="17">
        <f t="shared" ref="C90:H90" si="9">C86*(18-C87)</f>
        <v>492.6</v>
      </c>
      <c r="D90" s="16">
        <f t="shared" si="9"/>
        <v>537.29642857142858</v>
      </c>
      <c r="E90" s="16">
        <f t="shared" si="9"/>
        <v>396.7</v>
      </c>
      <c r="F90" s="16">
        <f t="shared" si="9"/>
        <v>207.61333333333334</v>
      </c>
      <c r="G90" s="16">
        <f t="shared" si="9"/>
        <v>65.619354838709683</v>
      </c>
      <c r="H90" s="16">
        <f t="shared" si="9"/>
        <v>11.159999999999997</v>
      </c>
      <c r="I90" s="155">
        <f>SUM(C90:G90)</f>
        <v>1699.8291167434718</v>
      </c>
      <c r="J90" s="16">
        <f>J86*(18-J87)</f>
        <v>0</v>
      </c>
      <c r="K90" s="16">
        <f>K86*(18-K87)</f>
        <v>0</v>
      </c>
      <c r="L90" s="16">
        <f>L86*(18-L87)</f>
        <v>0</v>
      </c>
      <c r="M90" s="16">
        <f>M86*(18-M87)</f>
        <v>0</v>
      </c>
      <c r="N90" s="155">
        <f>SUM(J90:M90)</f>
        <v>0</v>
      </c>
      <c r="O90" s="157">
        <f>O86*(18-O87)</f>
        <v>1710.9891167434716</v>
      </c>
      <c r="P90" s="163">
        <f>P86*(18-P87)</f>
        <v>1699.8291167434716</v>
      </c>
    </row>
    <row r="91" spans="2:16" ht="20.25" thickBot="1">
      <c r="B91" s="350" t="s">
        <v>215</v>
      </c>
      <c r="C91" s="21">
        <f t="shared" ref="C91:H91" si="10">C86*(19-C87)</f>
        <v>523.6</v>
      </c>
      <c r="D91" s="20">
        <f t="shared" si="10"/>
        <v>568.29642857142858</v>
      </c>
      <c r="E91" s="20">
        <f t="shared" si="10"/>
        <v>427.7</v>
      </c>
      <c r="F91" s="20">
        <f t="shared" si="10"/>
        <v>230.61333333333334</v>
      </c>
      <c r="G91" s="20">
        <f t="shared" si="10"/>
        <v>79.619354838709683</v>
      </c>
      <c r="H91" s="20">
        <f t="shared" si="10"/>
        <v>17.159999999999997</v>
      </c>
      <c r="I91" s="164">
        <f>SUM(C91:G91)</f>
        <v>1829.8291167434718</v>
      </c>
      <c r="J91" s="20">
        <f>J86*(19-J87)</f>
        <v>0</v>
      </c>
      <c r="K91" s="20">
        <f>K86*(19-K87)</f>
        <v>0</v>
      </c>
      <c r="L91" s="20">
        <f>L86*(19-L87)</f>
        <v>0</v>
      </c>
      <c r="M91" s="20">
        <f>M86*(19-M87)</f>
        <v>0</v>
      </c>
      <c r="N91" s="164">
        <f>SUM(J91:M91)</f>
        <v>0</v>
      </c>
      <c r="O91" s="165">
        <f>O86*(19-O87)</f>
        <v>1846.9891167434716</v>
      </c>
      <c r="P91" s="166">
        <f>P86*(19-P87)</f>
        <v>1829.8291167434716</v>
      </c>
    </row>
    <row r="92" spans="2:16" ht="15.75" thickBot="1">
      <c r="B92" s="4"/>
      <c r="C92" s="4"/>
      <c r="D92" s="4"/>
      <c r="E92" s="4"/>
      <c r="F92" s="4"/>
      <c r="G92" s="4"/>
      <c r="H92" s="4"/>
      <c r="I92" s="4"/>
      <c r="J92" s="4"/>
      <c r="K92" s="4"/>
      <c r="L92" s="4"/>
      <c r="M92" s="4"/>
      <c r="N92" s="4"/>
      <c r="O92" s="4"/>
      <c r="P92" s="4"/>
    </row>
    <row r="93" spans="2:16" ht="24" thickBot="1">
      <c r="B93" s="473" t="s">
        <v>576</v>
      </c>
      <c r="C93" s="474"/>
      <c r="D93" s="474"/>
      <c r="E93" s="474"/>
      <c r="F93" s="474"/>
      <c r="G93" s="474"/>
      <c r="H93" s="474"/>
      <c r="I93" s="474"/>
      <c r="J93" s="474"/>
      <c r="K93" s="474"/>
      <c r="L93" s="468" t="s">
        <v>233</v>
      </c>
      <c r="M93" s="468"/>
      <c r="N93" s="468"/>
      <c r="O93" s="468"/>
      <c r="P93" s="469"/>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30.75" thickBot="1">
      <c r="B95" s="466"/>
      <c r="C95" s="462"/>
      <c r="D95" s="462"/>
      <c r="E95" s="462"/>
      <c r="F95" s="462"/>
      <c r="G95" s="462"/>
      <c r="H95" s="462"/>
      <c r="I95" s="462"/>
      <c r="J95" s="462"/>
      <c r="K95" s="462"/>
      <c r="L95" s="462"/>
      <c r="M95" s="462"/>
      <c r="N95" s="462"/>
      <c r="O95" s="145" t="s">
        <v>234</v>
      </c>
      <c r="P95" s="30" t="s">
        <v>235</v>
      </c>
    </row>
    <row r="96" spans="2:16" ht="15">
      <c r="B96" s="148" t="s">
        <v>211</v>
      </c>
      <c r="C96" s="146">
        <v>31</v>
      </c>
      <c r="D96" s="8">
        <v>28</v>
      </c>
      <c r="E96" s="8">
        <v>31</v>
      </c>
      <c r="F96" s="8">
        <v>30</v>
      </c>
      <c r="G96" s="8">
        <v>15</v>
      </c>
      <c r="H96" s="8">
        <v>0</v>
      </c>
      <c r="I96" s="168">
        <f>SUM(C96:H96)</f>
        <v>135</v>
      </c>
      <c r="J96" s="8">
        <v>20</v>
      </c>
      <c r="K96" s="8">
        <v>31</v>
      </c>
      <c r="L96" s="8">
        <v>30</v>
      </c>
      <c r="M96" s="8">
        <v>31</v>
      </c>
      <c r="N96" s="168">
        <f>SUM(J96:M96)</f>
        <v>112</v>
      </c>
      <c r="O96" s="167">
        <f>SUM(C96:H96,J96:M96)</f>
        <v>247</v>
      </c>
      <c r="P96" s="169">
        <f>I96+N96</f>
        <v>247</v>
      </c>
    </row>
    <row r="97" spans="2:16" ht="19.5">
      <c r="B97" s="149" t="s">
        <v>485</v>
      </c>
      <c r="C97" s="147">
        <v>-1.9</v>
      </c>
      <c r="D97" s="10">
        <v>-1</v>
      </c>
      <c r="E97" s="10">
        <v>3.1</v>
      </c>
      <c r="F97" s="10">
        <v>8.6</v>
      </c>
      <c r="G97" s="10">
        <v>12.3</v>
      </c>
      <c r="H97" s="10">
        <v>0</v>
      </c>
      <c r="I97" s="153">
        <f>(C96*C97+D96*D97+E96*E97+F96*F97+G96*G97)/I96</f>
        <v>3.345925925925926</v>
      </c>
      <c r="J97" s="10">
        <v>12.4</v>
      </c>
      <c r="K97" s="95">
        <v>8.5</v>
      </c>
      <c r="L97" s="95">
        <v>3.8</v>
      </c>
      <c r="M97" s="95">
        <v>-0.2</v>
      </c>
      <c r="N97" s="153">
        <f>(J96*J97+K96*K97+L96*L97+M96*M97)/N96</f>
        <v>5.5294642857142851</v>
      </c>
      <c r="O97" s="154">
        <f>(C97*C96+D97*D96+E97*E96+F97*F96+G97*G96+H97*H96+J97*J96+K97*K96+L97*L96+M97*M96)/O96</f>
        <v>4.336032388663968</v>
      </c>
      <c r="P97" s="161">
        <f>(I97*I96+N97*N96)/P96</f>
        <v>4.336032388663968</v>
      </c>
    </row>
    <row r="98" spans="2:16" ht="19.5">
      <c r="B98" s="149" t="s">
        <v>212</v>
      </c>
      <c r="C98" s="13">
        <f t="shared" ref="C98:H98" si="11">C96*(13-C97)</f>
        <v>461.90000000000003</v>
      </c>
      <c r="D98" s="12">
        <f t="shared" si="11"/>
        <v>392</v>
      </c>
      <c r="E98" s="12">
        <f t="shared" si="11"/>
        <v>306.90000000000003</v>
      </c>
      <c r="F98" s="12">
        <f t="shared" si="11"/>
        <v>132</v>
      </c>
      <c r="G98" s="12">
        <f t="shared" si="11"/>
        <v>10.499999999999989</v>
      </c>
      <c r="H98" s="12">
        <f t="shared" si="11"/>
        <v>0</v>
      </c>
      <c r="I98" s="155">
        <f>SUM(C98:G98)</f>
        <v>1303.3000000000002</v>
      </c>
      <c r="J98" s="12">
        <f>J96*(13-J97)</f>
        <v>11.999999999999993</v>
      </c>
      <c r="K98" s="12">
        <f>K96*(13-K97)</f>
        <v>139.5</v>
      </c>
      <c r="L98" s="12">
        <f>L96*(13-L97)</f>
        <v>276</v>
      </c>
      <c r="M98" s="12">
        <f>M96*(13-M97)</f>
        <v>409.2</v>
      </c>
      <c r="N98" s="155">
        <f>SUM(J98:M98)</f>
        <v>836.7</v>
      </c>
      <c r="O98" s="156">
        <f>O96*(13-O97)</f>
        <v>2140</v>
      </c>
      <c r="P98" s="162">
        <f>P96*(13-P97)</f>
        <v>2140</v>
      </c>
    </row>
    <row r="99" spans="2:16" ht="19.5">
      <c r="B99" s="149" t="s">
        <v>213</v>
      </c>
      <c r="C99" s="13">
        <f t="shared" ref="C99:H99" si="12">C96*(17-C97)</f>
        <v>585.9</v>
      </c>
      <c r="D99" s="12">
        <f t="shared" si="12"/>
        <v>504</v>
      </c>
      <c r="E99" s="12">
        <f t="shared" si="12"/>
        <v>430.90000000000003</v>
      </c>
      <c r="F99" s="12">
        <f t="shared" si="12"/>
        <v>252</v>
      </c>
      <c r="G99" s="12">
        <f t="shared" si="12"/>
        <v>70.499999999999986</v>
      </c>
      <c r="H99" s="12">
        <f t="shared" si="12"/>
        <v>0</v>
      </c>
      <c r="I99" s="155">
        <f>SUM(C99:G99)</f>
        <v>1843.3000000000002</v>
      </c>
      <c r="J99" s="12">
        <f>J96*(17-J97)</f>
        <v>92</v>
      </c>
      <c r="K99" s="12">
        <f>K96*(17-K97)</f>
        <v>263.5</v>
      </c>
      <c r="L99" s="12">
        <f>L96*(17-L97)</f>
        <v>396</v>
      </c>
      <c r="M99" s="12">
        <f>M96*(17-M97)</f>
        <v>533.19999999999993</v>
      </c>
      <c r="N99" s="155">
        <f>SUM(J99:M99)</f>
        <v>1284.6999999999998</v>
      </c>
      <c r="O99" s="156">
        <f>O96*(17-O97)</f>
        <v>3128</v>
      </c>
      <c r="P99" s="162">
        <f>P96*(17-P97)</f>
        <v>3128</v>
      </c>
    </row>
    <row r="100" spans="2:16" ht="19.5">
      <c r="B100" s="149" t="s">
        <v>214</v>
      </c>
      <c r="C100" s="17">
        <f t="shared" ref="C100:H100" si="13">C96*(18-C97)</f>
        <v>616.9</v>
      </c>
      <c r="D100" s="16">
        <f t="shared" si="13"/>
        <v>532</v>
      </c>
      <c r="E100" s="16">
        <f t="shared" si="13"/>
        <v>461.90000000000003</v>
      </c>
      <c r="F100" s="16">
        <f t="shared" si="13"/>
        <v>282</v>
      </c>
      <c r="G100" s="16">
        <f t="shared" si="13"/>
        <v>85.499999999999986</v>
      </c>
      <c r="H100" s="16">
        <f t="shared" si="13"/>
        <v>0</v>
      </c>
      <c r="I100" s="155">
        <f>SUM(C100:G100)</f>
        <v>1978.3000000000002</v>
      </c>
      <c r="J100" s="16">
        <f>J96*(18-J97)</f>
        <v>112</v>
      </c>
      <c r="K100" s="16">
        <f>K96*(18-K97)</f>
        <v>294.5</v>
      </c>
      <c r="L100" s="16">
        <f>L96*(18-L97)</f>
        <v>426</v>
      </c>
      <c r="M100" s="16">
        <f>M96*(18-M97)</f>
        <v>564.19999999999993</v>
      </c>
      <c r="N100" s="155">
        <f>SUM(J100:M100)</f>
        <v>1396.6999999999998</v>
      </c>
      <c r="O100" s="157">
        <f>O96*(18-O97)</f>
        <v>3375</v>
      </c>
      <c r="P100" s="163">
        <f>P96*(18-P97)</f>
        <v>3375</v>
      </c>
    </row>
    <row r="101" spans="2:16" ht="20.25" thickBot="1">
      <c r="B101" s="350" t="s">
        <v>215</v>
      </c>
      <c r="C101" s="21">
        <f t="shared" ref="C101:H101" si="14">C96*(19-C97)</f>
        <v>647.9</v>
      </c>
      <c r="D101" s="20">
        <f t="shared" si="14"/>
        <v>560</v>
      </c>
      <c r="E101" s="20">
        <f t="shared" si="14"/>
        <v>492.90000000000003</v>
      </c>
      <c r="F101" s="20">
        <f t="shared" si="14"/>
        <v>312</v>
      </c>
      <c r="G101" s="20">
        <f t="shared" si="14"/>
        <v>100.49999999999999</v>
      </c>
      <c r="H101" s="20">
        <f t="shared" si="14"/>
        <v>0</v>
      </c>
      <c r="I101" s="164">
        <f>SUM(C101:G101)</f>
        <v>2113.3000000000002</v>
      </c>
      <c r="J101" s="20">
        <f>J96*(19-J97)</f>
        <v>132</v>
      </c>
      <c r="K101" s="20">
        <f>K96*(19-K97)</f>
        <v>325.5</v>
      </c>
      <c r="L101" s="20">
        <f>L96*(19-L97)</f>
        <v>456</v>
      </c>
      <c r="M101" s="20">
        <f>M96*(19-M97)</f>
        <v>595.19999999999993</v>
      </c>
      <c r="N101" s="164">
        <f>SUM(J101:M101)</f>
        <v>1508.6999999999998</v>
      </c>
      <c r="O101" s="165">
        <f>O96*(19-O97)</f>
        <v>3622</v>
      </c>
      <c r="P101" s="166">
        <f>P96*(19-P97)</f>
        <v>3622</v>
      </c>
    </row>
    <row r="102" spans="2:16" ht="15.75" thickBot="1">
      <c r="B102" s="4"/>
      <c r="C102" s="4"/>
      <c r="D102" s="4"/>
      <c r="E102" s="4"/>
      <c r="F102" s="4"/>
      <c r="G102" s="4"/>
      <c r="H102" s="4"/>
      <c r="I102" s="4"/>
      <c r="J102" s="28"/>
      <c r="K102" s="4"/>
      <c r="L102" s="4"/>
      <c r="M102" s="4"/>
      <c r="N102" s="4"/>
      <c r="O102" s="4"/>
      <c r="P102" s="4"/>
    </row>
    <row r="103" spans="2:16" ht="24" thickBot="1">
      <c r="B103" s="170" t="s">
        <v>236</v>
      </c>
      <c r="C103" s="458" t="s">
        <v>237</v>
      </c>
      <c r="D103" s="458"/>
      <c r="E103" s="458"/>
      <c r="F103" s="458"/>
      <c r="G103" s="458"/>
      <c r="H103" s="458"/>
      <c r="I103" s="458"/>
      <c r="J103" s="458"/>
      <c r="K103" s="458"/>
      <c r="L103" s="458"/>
      <c r="M103" s="459"/>
      <c r="N103" s="459"/>
      <c r="O103" s="459"/>
      <c r="P103" s="460"/>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30.75" thickBot="1">
      <c r="B105" s="466"/>
      <c r="C105" s="462"/>
      <c r="D105" s="462"/>
      <c r="E105" s="462"/>
      <c r="F105" s="462"/>
      <c r="G105" s="462"/>
      <c r="H105" s="462"/>
      <c r="I105" s="462"/>
      <c r="J105" s="462"/>
      <c r="K105" s="462"/>
      <c r="L105" s="462"/>
      <c r="M105" s="462"/>
      <c r="N105" s="462"/>
      <c r="O105" s="145" t="s">
        <v>234</v>
      </c>
      <c r="P105" s="30" t="s">
        <v>235</v>
      </c>
    </row>
    <row r="106" spans="2:16" ht="15">
      <c r="B106" s="174">
        <v>2007</v>
      </c>
      <c r="C106" s="173">
        <f>C11/C$101</f>
        <v>0.69856459330143539</v>
      </c>
      <c r="D106" s="172">
        <f t="shared" ref="D106:P106" si="15">D11/D$101</f>
        <v>0.76500000000000001</v>
      </c>
      <c r="E106" s="172">
        <f t="shared" si="15"/>
        <v>0.84276729559748431</v>
      </c>
      <c r="F106" s="172">
        <f t="shared" si="15"/>
        <v>0.57051282051282048</v>
      </c>
      <c r="G106" s="172">
        <f t="shared" si="15"/>
        <v>0.36815920398009955</v>
      </c>
      <c r="H106" s="172"/>
      <c r="I106" s="172">
        <f t="shared" si="15"/>
        <v>0.71518478209435477</v>
      </c>
      <c r="J106" s="172">
        <f t="shared" si="15"/>
        <v>0.23484848484848486</v>
      </c>
      <c r="K106" s="172">
        <f t="shared" si="15"/>
        <v>1.0814132104454686</v>
      </c>
      <c r="L106" s="172">
        <f t="shared" si="15"/>
        <v>1.1052631578947369</v>
      </c>
      <c r="M106" s="172">
        <f t="shared" si="15"/>
        <v>0.99966397849462374</v>
      </c>
      <c r="N106" s="172">
        <f t="shared" si="15"/>
        <v>0.98230264466096651</v>
      </c>
      <c r="O106" s="172">
        <f t="shared" si="15"/>
        <v>0.82675317504141355</v>
      </c>
      <c r="P106" s="358">
        <f t="shared" si="15"/>
        <v>0.82675317504141355</v>
      </c>
    </row>
    <row r="107" spans="2:16" ht="15">
      <c r="B107" s="175">
        <f t="shared" ref="B107:B112" si="16">B106+1</f>
        <v>2008</v>
      </c>
      <c r="C107" s="34">
        <f>C21/C$101</f>
        <v>0.82574471369038438</v>
      </c>
      <c r="D107" s="33">
        <f t="shared" ref="D107:P107" si="17">D21/D$101</f>
        <v>0.75178571428571428</v>
      </c>
      <c r="E107" s="33">
        <f t="shared" si="17"/>
        <v>0.96165550821667678</v>
      </c>
      <c r="F107" s="33">
        <f t="shared" si="17"/>
        <v>1.0608974358974359</v>
      </c>
      <c r="G107" s="33">
        <f t="shared" si="17"/>
        <v>0.36815920398009955</v>
      </c>
      <c r="H107" s="33"/>
      <c r="I107" s="33">
        <f t="shared" si="17"/>
        <v>0.85080206312402396</v>
      </c>
      <c r="J107" s="33">
        <f t="shared" si="17"/>
        <v>1.3333333333333333</v>
      </c>
      <c r="K107" s="33">
        <f t="shared" si="17"/>
        <v>1.0230414746543779</v>
      </c>
      <c r="L107" s="33">
        <f t="shared" si="17"/>
        <v>0.95614035087719296</v>
      </c>
      <c r="M107" s="33">
        <f t="shared" si="17"/>
        <v>0.95833333333333337</v>
      </c>
      <c r="N107" s="33">
        <f t="shared" si="17"/>
        <v>1.0044409093921922</v>
      </c>
      <c r="O107" s="33">
        <f t="shared" si="17"/>
        <v>0.92371617890668145</v>
      </c>
      <c r="P107" s="35">
        <f t="shared" si="17"/>
        <v>0.9140530093870789</v>
      </c>
    </row>
    <row r="108" spans="2:16" ht="15">
      <c r="B108" s="175">
        <f t="shared" si="16"/>
        <v>2009</v>
      </c>
      <c r="C108" s="34">
        <f>C31/C$101</f>
        <v>1.1004784688995215</v>
      </c>
      <c r="D108" s="33">
        <f t="shared" ref="D108:P108" si="18">D31/D$101</f>
        <v>0.95178571428571423</v>
      </c>
      <c r="E108" s="33">
        <f t="shared" si="18"/>
        <v>0.92919456279164125</v>
      </c>
      <c r="F108" s="33">
        <f t="shared" si="18"/>
        <v>0.36858974358974361</v>
      </c>
      <c r="G108" s="33">
        <f t="shared" si="18"/>
        <v>1.1243781094527365</v>
      </c>
      <c r="H108" s="33"/>
      <c r="I108" s="33">
        <f t="shared" si="18"/>
        <v>0.91421000331235502</v>
      </c>
      <c r="J108" s="33">
        <f t="shared" si="18"/>
        <v>0</v>
      </c>
      <c r="K108" s="33">
        <f t="shared" si="18"/>
        <v>0.98617511520737322</v>
      </c>
      <c r="L108" s="33">
        <f t="shared" si="18"/>
        <v>0.86184210526315785</v>
      </c>
      <c r="M108" s="33">
        <f t="shared" si="18"/>
        <v>1.0601478494623657</v>
      </c>
      <c r="N108" s="33">
        <f t="shared" si="18"/>
        <v>0.89149598992510115</v>
      </c>
      <c r="O108" s="33">
        <f t="shared" si="18"/>
        <v>0.91286581998895644</v>
      </c>
      <c r="P108" s="35">
        <f t="shared" si="18"/>
        <v>0.9033406957482053</v>
      </c>
    </row>
    <row r="109" spans="2:16" ht="15">
      <c r="B109" s="175">
        <f t="shared" si="16"/>
        <v>2010</v>
      </c>
      <c r="C109" s="34">
        <f>C41/C$101</f>
        <v>1.1421515665997839</v>
      </c>
      <c r="D109" s="33">
        <f t="shared" ref="D109:O109" si="19">D41/D$101</f>
        <v>1.0464285714285715</v>
      </c>
      <c r="E109" s="33">
        <f t="shared" si="19"/>
        <v>0.96571312639480622</v>
      </c>
      <c r="F109" s="33">
        <f t="shared" si="19"/>
        <v>0.89423076923076927</v>
      </c>
      <c r="G109" s="33">
        <f t="shared" si="19"/>
        <v>1.7412935323383087</v>
      </c>
      <c r="H109" s="33"/>
      <c r="I109" s="33">
        <f t="shared" si="19"/>
        <v>1.0675247243647374</v>
      </c>
      <c r="J109" s="33">
        <f t="shared" si="19"/>
        <v>0.94696969696969702</v>
      </c>
      <c r="K109" s="33">
        <f t="shared" si="19"/>
        <v>1.1459293394777266</v>
      </c>
      <c r="L109" s="33">
        <f t="shared" si="19"/>
        <v>0.92982456140350878</v>
      </c>
      <c r="M109" s="33">
        <f t="shared" si="19"/>
        <v>1.275201612903226</v>
      </c>
      <c r="N109" s="33">
        <f t="shared" si="19"/>
        <v>1.114204281832041</v>
      </c>
      <c r="O109" s="33">
        <f t="shared" si="19"/>
        <v>0.98103257868580895</v>
      </c>
      <c r="P109" s="35">
        <f>P41/P$101</f>
        <v>0.98103257868580895</v>
      </c>
    </row>
    <row r="110" spans="2:16" ht="15">
      <c r="B110" s="175">
        <f t="shared" si="16"/>
        <v>2011</v>
      </c>
      <c r="C110" s="34">
        <f>C51/C$101</f>
        <v>0.95076400679117146</v>
      </c>
      <c r="D110" s="33">
        <f t="shared" ref="D110:P110" si="20">D51/D$101</f>
        <v>0.99821428571428572</v>
      </c>
      <c r="E110" s="33">
        <f t="shared" si="20"/>
        <v>0.86833029011969964</v>
      </c>
      <c r="F110" s="33">
        <f t="shared" si="20"/>
        <v>0.72756410256410253</v>
      </c>
      <c r="G110" s="33">
        <f t="shared" si="20"/>
        <v>0.60696517412935336</v>
      </c>
      <c r="H110" s="33"/>
      <c r="I110" s="33">
        <f t="shared" si="20"/>
        <v>0.89480906638905966</v>
      </c>
      <c r="J110" s="33">
        <f t="shared" si="20"/>
        <v>0</v>
      </c>
      <c r="K110" s="33">
        <f t="shared" si="20"/>
        <v>0.94009216589861755</v>
      </c>
      <c r="L110" s="33">
        <f t="shared" si="20"/>
        <v>1.0701754385964912</v>
      </c>
      <c r="M110" s="33">
        <f t="shared" si="20"/>
        <v>0.82157258064516137</v>
      </c>
      <c r="N110" s="33">
        <f t="shared" si="20"/>
        <v>0.85040100748989211</v>
      </c>
      <c r="O110" s="33">
        <f t="shared" si="20"/>
        <v>0.87680839315295422</v>
      </c>
      <c r="P110" s="35">
        <f t="shared" si="20"/>
        <v>0.87680839315295422</v>
      </c>
    </row>
    <row r="111" spans="2:16" ht="15">
      <c r="B111" s="175">
        <f t="shared" si="16"/>
        <v>2012</v>
      </c>
      <c r="C111" s="34">
        <f>C61/C$101</f>
        <v>0.83809229819416575</v>
      </c>
      <c r="D111" s="33">
        <f t="shared" ref="D111:P111" si="21">D61/D$101</f>
        <v>0.7857142857142857</v>
      </c>
      <c r="E111" s="33">
        <f t="shared" si="21"/>
        <v>0.76688983566646374</v>
      </c>
      <c r="F111" s="33">
        <f t="shared" si="21"/>
        <v>0.96153846153846156</v>
      </c>
      <c r="G111" s="33">
        <f t="shared" si="21"/>
        <v>0.72636815920398023</v>
      </c>
      <c r="H111" s="33"/>
      <c r="I111" s="33">
        <f t="shared" si="21"/>
        <v>0.82051767378034346</v>
      </c>
      <c r="J111" s="33">
        <f t="shared" si="21"/>
        <v>0.27272727272727271</v>
      </c>
      <c r="K111" s="33">
        <f t="shared" si="21"/>
        <v>0.9124423963133641</v>
      </c>
      <c r="L111" s="33">
        <f t="shared" si="21"/>
        <v>0.95394736842105265</v>
      </c>
      <c r="M111" s="33">
        <f t="shared" si="21"/>
        <v>0.95766129032258074</v>
      </c>
      <c r="N111" s="33">
        <f t="shared" si="21"/>
        <v>0.8868562338437066</v>
      </c>
      <c r="O111" s="33">
        <f t="shared" si="21"/>
        <v>0.8578961899503037</v>
      </c>
      <c r="P111" s="35">
        <f t="shared" si="21"/>
        <v>0.84823302043070137</v>
      </c>
    </row>
    <row r="112" spans="2:16" ht="15">
      <c r="B112" s="175">
        <f t="shared" si="16"/>
        <v>2013</v>
      </c>
      <c r="C112" s="34">
        <f>C71/C$101</f>
        <v>0.87050470751659215</v>
      </c>
      <c r="D112" s="33">
        <f t="shared" ref="D112:P112" si="22">D71/D$101</f>
        <v>0.9107142857142857</v>
      </c>
      <c r="E112" s="33">
        <f t="shared" si="22"/>
        <v>1.1564211807668898</v>
      </c>
      <c r="F112" s="33">
        <f t="shared" si="22"/>
        <v>0.80128205128205132</v>
      </c>
      <c r="G112" s="33">
        <f t="shared" si="22"/>
        <v>1.7313432835820899</v>
      </c>
      <c r="H112" s="33"/>
      <c r="I112" s="33">
        <f t="shared" si="22"/>
        <v>0.97856433066767601</v>
      </c>
      <c r="J112" s="33">
        <f t="shared" si="22"/>
        <v>0.70454545454545459</v>
      </c>
      <c r="K112" s="33">
        <f t="shared" si="22"/>
        <v>0.9124423963133641</v>
      </c>
      <c r="L112" s="33">
        <f t="shared" si="22"/>
        <v>0.93421052631578949</v>
      </c>
      <c r="M112" s="33">
        <f t="shared" si="22"/>
        <v>0.90625000000000011</v>
      </c>
      <c r="N112" s="33">
        <f t="shared" si="22"/>
        <v>0.89838934181745889</v>
      </c>
      <c r="O112" s="33">
        <f t="shared" si="22"/>
        <v>0.96479845389287688</v>
      </c>
      <c r="P112" s="35">
        <f t="shared" si="22"/>
        <v>0.94547211485367189</v>
      </c>
    </row>
    <row r="113" spans="2:16" ht="15">
      <c r="B113" s="175">
        <f>B112+1</f>
        <v>2014</v>
      </c>
      <c r="C113" s="34">
        <f>C81/C$101</f>
        <v>0.88995215311004794</v>
      </c>
      <c r="D113" s="33">
        <f t="shared" ref="D113:P113" si="23">D81/D$101</f>
        <v>0.83000000000000007</v>
      </c>
      <c r="E113" s="33">
        <f t="shared" si="23"/>
        <v>0.73584905660377353</v>
      </c>
      <c r="F113" s="33">
        <f t="shared" si="23"/>
        <v>0.58974358974358976</v>
      </c>
      <c r="G113" s="33">
        <f t="shared" si="23"/>
        <v>1.3432835820895523</v>
      </c>
      <c r="H113" s="33"/>
      <c r="I113" s="33">
        <f t="shared" si="23"/>
        <v>0.81535986372024793</v>
      </c>
      <c r="J113" s="33">
        <f t="shared" si="23"/>
        <v>0.18000000000000005</v>
      </c>
      <c r="K113" s="33">
        <f t="shared" si="23"/>
        <v>0.50780437044745064</v>
      </c>
      <c r="L113" s="33">
        <f t="shared" si="23"/>
        <v>0.88989035087719304</v>
      </c>
      <c r="M113" s="33">
        <f t="shared" si="23"/>
        <v>0.85819892473118287</v>
      </c>
      <c r="N113" s="33">
        <f t="shared" si="23"/>
        <v>0.73284305864694466</v>
      </c>
      <c r="O113" s="33">
        <f t="shared" si="23"/>
        <v>0.78098849325804676</v>
      </c>
      <c r="P113" s="35">
        <f t="shared" si="23"/>
        <v>0.78098849325804676</v>
      </c>
    </row>
    <row r="114" spans="2:16" ht="15.75" thickBot="1">
      <c r="B114" s="176">
        <f>B113+1</f>
        <v>2015</v>
      </c>
      <c r="C114" s="37">
        <f>C91/C$101</f>
        <v>0.80814940577249583</v>
      </c>
      <c r="D114" s="36">
        <f t="shared" ref="D114:O114" si="24">D91/D$101</f>
        <v>1.0148150510204081</v>
      </c>
      <c r="E114" s="36">
        <f t="shared" si="24"/>
        <v>0.86772164739298019</v>
      </c>
      <c r="F114" s="36">
        <f t="shared" si="24"/>
        <v>0.73914529914529914</v>
      </c>
      <c r="G114" s="36">
        <f t="shared" si="24"/>
        <v>0.79223238645482286</v>
      </c>
      <c r="H114" s="36"/>
      <c r="I114" s="36">
        <f t="shared" si="24"/>
        <v>0.86586339693534831</v>
      </c>
      <c r="J114" s="36">
        <f t="shared" si="24"/>
        <v>0</v>
      </c>
      <c r="K114" s="36">
        <f t="shared" si="24"/>
        <v>0</v>
      </c>
      <c r="L114" s="36">
        <f t="shared" si="24"/>
        <v>0</v>
      </c>
      <c r="M114" s="36">
        <f t="shared" si="24"/>
        <v>0</v>
      </c>
      <c r="N114" s="36">
        <f t="shared" si="24"/>
        <v>0</v>
      </c>
      <c r="O114" s="36">
        <f t="shared" si="24"/>
        <v>0.50993625531294084</v>
      </c>
      <c r="P114" s="38"/>
    </row>
    <row r="115" spans="2:16" ht="13.5" thickBot="1"/>
    <row r="116" spans="2:16" ht="18.75" thickBot="1">
      <c r="B116" s="181" t="s">
        <v>236</v>
      </c>
      <c r="C116" s="478" t="s">
        <v>53</v>
      </c>
      <c r="D116" s="479"/>
      <c r="E116" s="479"/>
      <c r="F116" s="479"/>
      <c r="G116" s="479"/>
      <c r="H116" s="479"/>
      <c r="I116" s="479"/>
      <c r="J116" s="479"/>
      <c r="K116" s="479"/>
      <c r="L116" s="479"/>
      <c r="M116" s="480"/>
      <c r="N116" s="480"/>
      <c r="O116" s="480"/>
      <c r="P116" s="481"/>
    </row>
    <row r="117" spans="2:16" ht="15.75">
      <c r="B117" s="475" t="s">
        <v>195</v>
      </c>
      <c r="C117" s="456" t="s">
        <v>196</v>
      </c>
      <c r="D117" s="456" t="s">
        <v>197</v>
      </c>
      <c r="E117" s="456" t="s">
        <v>198</v>
      </c>
      <c r="F117" s="456" t="s">
        <v>199</v>
      </c>
      <c r="G117" s="456" t="s">
        <v>200</v>
      </c>
      <c r="H117" s="456" t="s">
        <v>201</v>
      </c>
      <c r="I117" s="467" t="s">
        <v>202</v>
      </c>
      <c r="J117" s="456" t="s">
        <v>203</v>
      </c>
      <c r="K117" s="456" t="s">
        <v>204</v>
      </c>
      <c r="L117" s="456" t="s">
        <v>205</v>
      </c>
      <c r="M117" s="456" t="s">
        <v>206</v>
      </c>
      <c r="N117" s="467" t="s">
        <v>207</v>
      </c>
      <c r="O117" s="456" t="s">
        <v>208</v>
      </c>
      <c r="P117" s="457"/>
    </row>
    <row r="118" spans="2:16" ht="32.25" thickBot="1">
      <c r="B118" s="476"/>
      <c r="C118" s="477"/>
      <c r="D118" s="477"/>
      <c r="E118" s="477"/>
      <c r="F118" s="477"/>
      <c r="G118" s="477"/>
      <c r="H118" s="477"/>
      <c r="I118" s="477"/>
      <c r="J118" s="477"/>
      <c r="K118" s="477"/>
      <c r="L118" s="477"/>
      <c r="M118" s="477"/>
      <c r="N118" s="477"/>
      <c r="O118" s="183" t="s">
        <v>234</v>
      </c>
      <c r="P118" s="30" t="s">
        <v>235</v>
      </c>
    </row>
    <row r="119" spans="2:16" ht="15">
      <c r="B119" s="174">
        <v>2007</v>
      </c>
      <c r="C119" s="184">
        <f>C7/C$97</f>
        <v>-2.3157894736842106</v>
      </c>
      <c r="D119" s="182">
        <f t="shared" ref="D119:P119" si="25">D7/D$97</f>
        <v>-3.7</v>
      </c>
      <c r="E119" s="182">
        <f t="shared" si="25"/>
        <v>1.8064516129032255</v>
      </c>
      <c r="F119" s="182">
        <f t="shared" si="25"/>
        <v>1.1744186046511629</v>
      </c>
      <c r="G119" s="182">
        <f t="shared" si="25"/>
        <v>0.94308943089430886</v>
      </c>
      <c r="H119" s="182"/>
      <c r="I119" s="182">
        <f t="shared" si="25"/>
        <v>1.7506039984214223</v>
      </c>
      <c r="J119" s="182">
        <f t="shared" si="25"/>
        <v>1.0403225806451613</v>
      </c>
      <c r="K119" s="182">
        <f t="shared" si="25"/>
        <v>0.89411764705882346</v>
      </c>
      <c r="L119" s="182">
        <f t="shared" si="25"/>
        <v>0.57894736842105265</v>
      </c>
      <c r="M119" s="182">
        <f t="shared" si="25"/>
        <v>1</v>
      </c>
      <c r="N119" s="182">
        <f t="shared" si="25"/>
        <v>0.671007006580426</v>
      </c>
      <c r="O119" s="182">
        <f t="shared" si="25"/>
        <v>1.1242997198879552</v>
      </c>
      <c r="P119" s="357">
        <f t="shared" si="25"/>
        <v>1.1242997198879552</v>
      </c>
    </row>
    <row r="120" spans="2:16" ht="15">
      <c r="B120" s="175">
        <v>2008</v>
      </c>
      <c r="C120" s="87">
        <f>C17/C$97</f>
        <v>-0.89473684210526316</v>
      </c>
      <c r="D120" s="85">
        <f t="shared" ref="D120:P120" si="26">D17/D$97</f>
        <v>-4</v>
      </c>
      <c r="E120" s="85">
        <f t="shared" si="26"/>
        <v>1.1935483870967742</v>
      </c>
      <c r="F120" s="85">
        <f t="shared" si="26"/>
        <v>0.93023255813953487</v>
      </c>
      <c r="G120" s="85">
        <f t="shared" si="26"/>
        <v>0.94308943089430886</v>
      </c>
      <c r="H120" s="85"/>
      <c r="I120" s="85">
        <f t="shared" si="26"/>
        <v>1.3805446092539297</v>
      </c>
      <c r="J120" s="85">
        <f t="shared" si="26"/>
        <v>0.82258064516129026</v>
      </c>
      <c r="K120" s="85">
        <f t="shared" si="26"/>
        <v>0.9764705882352942</v>
      </c>
      <c r="L120" s="85">
        <f t="shared" si="26"/>
        <v>1.1842105263157896</v>
      </c>
      <c r="M120" s="85">
        <f t="shared" si="26"/>
        <v>-2.9999999999999996</v>
      </c>
      <c r="N120" s="85">
        <f t="shared" si="26"/>
        <v>0.99289520426287758</v>
      </c>
      <c r="O120" s="85">
        <f t="shared" si="26"/>
        <v>1.1934397450440228</v>
      </c>
      <c r="P120" s="88">
        <f t="shared" si="26"/>
        <v>1.1602315750491474</v>
      </c>
    </row>
    <row r="121" spans="2:16" ht="15">
      <c r="B121" s="175">
        <v>2009</v>
      </c>
      <c r="C121" s="87">
        <f>C27/C$97</f>
        <v>2.1052631578947367</v>
      </c>
      <c r="D121" s="85">
        <f t="shared" ref="D121:P121" si="27">D27/D$97</f>
        <v>0</v>
      </c>
      <c r="E121" s="85">
        <f t="shared" si="27"/>
        <v>1.3548387096774195</v>
      </c>
      <c r="F121" s="85">
        <f t="shared" si="27"/>
        <v>1.3255813953488373</v>
      </c>
      <c r="G121" s="85">
        <f t="shared" si="27"/>
        <v>0.97560975609756095</v>
      </c>
      <c r="H121" s="85"/>
      <c r="I121" s="85">
        <f t="shared" si="27"/>
        <v>0.91192684386075018</v>
      </c>
      <c r="J121" s="85">
        <f t="shared" si="27"/>
        <v>0</v>
      </c>
      <c r="K121" s="85">
        <f t="shared" si="27"/>
        <v>0.78823529411764703</v>
      </c>
      <c r="L121" s="85">
        <f t="shared" si="27"/>
        <v>1.5526315789473686</v>
      </c>
      <c r="M121" s="85">
        <f t="shared" si="27"/>
        <v>6.5</v>
      </c>
      <c r="N121" s="85">
        <f t="shared" si="27"/>
        <v>0.6462765710637336</v>
      </c>
      <c r="O121" s="85">
        <f t="shared" si="27"/>
        <v>0.80188407131240613</v>
      </c>
      <c r="P121" s="88">
        <f t="shared" si="27"/>
        <v>0.75407913165266116</v>
      </c>
    </row>
    <row r="122" spans="2:16" ht="15">
      <c r="B122" s="175">
        <v>2010</v>
      </c>
      <c r="C122" s="87">
        <f>C37/C$97</f>
        <v>2.5789473684210531</v>
      </c>
      <c r="D122" s="85">
        <f t="shared" ref="D122:P122" si="28">D37/D$97</f>
        <v>1.9</v>
      </c>
      <c r="E122" s="85">
        <f t="shared" si="28"/>
        <v>1.1612903225806452</v>
      </c>
      <c r="F122" s="85">
        <f t="shared" si="28"/>
        <v>0.91860465116279078</v>
      </c>
      <c r="G122" s="85">
        <f t="shared" si="28"/>
        <v>0.83739837398373984</v>
      </c>
      <c r="H122" s="85"/>
      <c r="I122" s="85">
        <f t="shared" si="28"/>
        <v>0.68629621430152754</v>
      </c>
      <c r="J122" s="85">
        <f t="shared" si="28"/>
        <v>0.86290322580645151</v>
      </c>
      <c r="K122" s="85">
        <f t="shared" si="28"/>
        <v>0.82352941176470584</v>
      </c>
      <c r="L122" s="85">
        <f t="shared" si="28"/>
        <v>1.2894736842105265</v>
      </c>
      <c r="M122" s="85">
        <f t="shared" si="28"/>
        <v>27.5</v>
      </c>
      <c r="N122" s="85">
        <f t="shared" si="28"/>
        <v>0.50117875020184077</v>
      </c>
      <c r="O122" s="85">
        <f t="shared" si="28"/>
        <v>0.57034243154626185</v>
      </c>
      <c r="P122" s="88">
        <f t="shared" si="28"/>
        <v>0.57034243154626185</v>
      </c>
    </row>
    <row r="123" spans="2:16" ht="15">
      <c r="B123" s="175">
        <v>2011</v>
      </c>
      <c r="C123" s="87">
        <f>C47/C$97</f>
        <v>0.47368421052631582</v>
      </c>
      <c r="D123" s="85">
        <f t="shared" ref="D123:O123" si="29">D47/D$97</f>
        <v>1</v>
      </c>
      <c r="E123" s="85">
        <f t="shared" si="29"/>
        <v>1.6774193548387097</v>
      </c>
      <c r="F123" s="85">
        <f t="shared" si="29"/>
        <v>1.3255813953488373</v>
      </c>
      <c r="G123" s="85">
        <f t="shared" si="29"/>
        <v>0.5609756097560975</v>
      </c>
      <c r="H123" s="85"/>
      <c r="I123" s="85">
        <f t="shared" si="29"/>
        <v>1.1519681204339163</v>
      </c>
      <c r="J123" s="85">
        <f t="shared" si="29"/>
        <v>0</v>
      </c>
      <c r="K123" s="85">
        <f t="shared" si="29"/>
        <v>0.84705882352941175</v>
      </c>
      <c r="L123" s="85">
        <f t="shared" si="29"/>
        <v>0.73684210526315785</v>
      </c>
      <c r="M123" s="85">
        <f t="shared" si="29"/>
        <v>-16</v>
      </c>
      <c r="N123" s="85">
        <f t="shared" si="29"/>
        <v>0.76996089392733003</v>
      </c>
      <c r="O123" s="85">
        <f t="shared" si="29"/>
        <v>0.92707133167732492</v>
      </c>
      <c r="P123" s="88">
        <f>P47/P$97</f>
        <v>0.92707133167732492</v>
      </c>
    </row>
    <row r="124" spans="2:16" ht="15">
      <c r="B124" s="175">
        <v>2012</v>
      </c>
      <c r="C124" s="87">
        <f>C57/C$97</f>
        <v>-0.78947368421052633</v>
      </c>
      <c r="D124" s="85">
        <f t="shared" ref="D124:P124" si="30">D57/D$97</f>
        <v>-3.3</v>
      </c>
      <c r="E124" s="85">
        <f t="shared" si="30"/>
        <v>2.193548387096774</v>
      </c>
      <c r="F124" s="85">
        <f t="shared" si="30"/>
        <v>0.81395348837209303</v>
      </c>
      <c r="G124" s="85">
        <f t="shared" si="30"/>
        <v>0.9512195121951218</v>
      </c>
      <c r="H124" s="85"/>
      <c r="I124" s="85">
        <f t="shared" si="30"/>
        <v>1.5342838166924948</v>
      </c>
      <c r="J124" s="85">
        <f t="shared" si="30"/>
        <v>0.95161290322580649</v>
      </c>
      <c r="K124" s="85">
        <f t="shared" si="30"/>
        <v>1.1058823529411765</v>
      </c>
      <c r="L124" s="85">
        <f t="shared" si="30"/>
        <v>1.1842105263157896</v>
      </c>
      <c r="M124" s="85">
        <f t="shared" si="30"/>
        <v>-2.9999999999999996</v>
      </c>
      <c r="N124" s="85">
        <f t="shared" si="30"/>
        <v>0.93967082888728726</v>
      </c>
      <c r="O124" s="85">
        <f t="shared" si="30"/>
        <v>1.2249571194116411</v>
      </c>
      <c r="P124" s="88">
        <f t="shared" si="30"/>
        <v>1.1902150049208871</v>
      </c>
    </row>
    <row r="125" spans="2:16" ht="15">
      <c r="B125" s="175">
        <v>2013</v>
      </c>
      <c r="C125" s="87">
        <f>C67/C$97</f>
        <v>-0.4210526315789474</v>
      </c>
      <c r="D125" s="85">
        <f t="shared" ref="D125:P125" si="31">D67/D$97</f>
        <v>-0.8</v>
      </c>
      <c r="E125" s="85">
        <f t="shared" si="31"/>
        <v>0.19354838709677419</v>
      </c>
      <c r="F125" s="85">
        <f t="shared" si="31"/>
        <v>0.7558139534883721</v>
      </c>
      <c r="G125" s="85">
        <f t="shared" si="31"/>
        <v>0.86991869918699172</v>
      </c>
      <c r="H125" s="85"/>
      <c r="I125" s="85">
        <f t="shared" si="31"/>
        <v>0.9593528772558968</v>
      </c>
      <c r="J125" s="85">
        <f t="shared" si="31"/>
        <v>0.782258064516129</v>
      </c>
      <c r="K125" s="85">
        <f t="shared" si="31"/>
        <v>1.1058823529411765</v>
      </c>
      <c r="L125" s="85">
        <f t="shared" si="31"/>
        <v>1.263157894736842</v>
      </c>
      <c r="M125" s="85">
        <f t="shared" si="31"/>
        <v>-8</v>
      </c>
      <c r="N125" s="85">
        <f t="shared" si="31"/>
        <v>1.0319050920868915</v>
      </c>
      <c r="O125" s="85">
        <f t="shared" si="31"/>
        <v>1.0653383438423381</v>
      </c>
      <c r="P125" s="88">
        <f t="shared" si="31"/>
        <v>0.99228389495998692</v>
      </c>
    </row>
    <row r="126" spans="2:16" ht="15">
      <c r="B126" s="175">
        <f>B125+1</f>
        <v>2014</v>
      </c>
      <c r="C126" s="87">
        <f>C77/C$97</f>
        <v>-0.2105263157894737</v>
      </c>
      <c r="D126" s="85">
        <f t="shared" ref="D126:P126" si="32">D77/D$97</f>
        <v>-2.4</v>
      </c>
      <c r="E126" s="85">
        <f t="shared" si="32"/>
        <v>2.354838709677419</v>
      </c>
      <c r="F126" s="85">
        <f t="shared" si="32"/>
        <v>1.1395348837209303</v>
      </c>
      <c r="G126" s="85">
        <f t="shared" si="32"/>
        <v>0.81300813008130079</v>
      </c>
      <c r="H126" s="85"/>
      <c r="I126" s="85">
        <f t="shared" si="32"/>
        <v>1.558671684746513</v>
      </c>
      <c r="J126" s="85">
        <f t="shared" si="32"/>
        <v>1.2129032258064516</v>
      </c>
      <c r="K126" s="85">
        <f t="shared" si="32"/>
        <v>1.2629981024667931</v>
      </c>
      <c r="L126" s="85">
        <f t="shared" si="32"/>
        <v>1.5552631578947369</v>
      </c>
      <c r="M126" s="85">
        <f t="shared" si="32"/>
        <v>-12.61290322580645</v>
      </c>
      <c r="N126" s="85">
        <f t="shared" si="32"/>
        <v>1.1639292872995859</v>
      </c>
      <c r="O126" s="85">
        <f t="shared" si="32"/>
        <v>1.3190697138060634</v>
      </c>
      <c r="P126" s="88">
        <f t="shared" si="32"/>
        <v>1.3190697138060634</v>
      </c>
    </row>
    <row r="127" spans="2:16" ht="15.75" thickBot="1">
      <c r="B127" s="176">
        <f>B126+1</f>
        <v>2015</v>
      </c>
      <c r="C127" s="93">
        <f>C87/C$97</f>
        <v>-1.1103565365025467</v>
      </c>
      <c r="D127" s="91">
        <f t="shared" ref="D127:O127" si="33">D87/D$97</f>
        <v>-0.66785714285714282</v>
      </c>
      <c r="E127" s="91">
        <f t="shared" si="33"/>
        <v>1.6784599375650366</v>
      </c>
      <c r="F127" s="91">
        <f t="shared" si="33"/>
        <v>1.0434108527131782</v>
      </c>
      <c r="G127" s="91">
        <f t="shared" si="33"/>
        <v>1.082349855756622</v>
      </c>
      <c r="H127" s="91"/>
      <c r="I127" s="91">
        <f t="shared" si="33"/>
        <v>1.4717574503096225</v>
      </c>
      <c r="J127" s="91">
        <f t="shared" si="33"/>
        <v>0</v>
      </c>
      <c r="K127" s="91">
        <f t="shared" si="33"/>
        <v>0</v>
      </c>
      <c r="L127" s="91">
        <f t="shared" si="33"/>
        <v>0</v>
      </c>
      <c r="M127" s="91">
        <f t="shared" si="33"/>
        <v>0</v>
      </c>
      <c r="N127" s="91"/>
      <c r="O127" s="91">
        <f t="shared" si="33"/>
        <v>1.2498056253388978</v>
      </c>
      <c r="P127" s="94"/>
    </row>
  </sheetData>
  <customSheetViews>
    <customSheetView guid="{6DA84043-8308-458F-9378-22AB3DF247A3}" scale="80" showPageBreaks="1" view="pageBreakPreview" topLeftCell="A103">
      <selection activeCell="B119" activeCellId="1" sqref="B117:P118 B119:B127"/>
      <rowBreaks count="1" manualBreakCount="1">
        <brk id="62" max="16383" man="1"/>
      </rowBreaks>
      <pageMargins left="0.7" right="0.7" top="0.78740157499999996" bottom="0.78740157499999996" header="0.3" footer="0.3"/>
      <pageSetup paperSize="9" scale="60" orientation="portrait" r:id="rId1"/>
    </customSheetView>
  </customSheetViews>
  <mergeCells count="191">
    <mergeCell ref="O94:P94"/>
    <mergeCell ref="D94:D95"/>
    <mergeCell ref="E94:E95"/>
    <mergeCell ref="F94:F95"/>
    <mergeCell ref="G94:G95"/>
    <mergeCell ref="L104:L105"/>
    <mergeCell ref="M104:M105"/>
    <mergeCell ref="C94:C95"/>
    <mergeCell ref="N104:N105"/>
    <mergeCell ref="J104:J105"/>
    <mergeCell ref="K104:K105"/>
    <mergeCell ref="J94:J95"/>
    <mergeCell ref="K94:K95"/>
    <mergeCell ref="H94:H95"/>
    <mergeCell ref="I94:I95"/>
    <mergeCell ref="L94:L95"/>
    <mergeCell ref="F104:F105"/>
    <mergeCell ref="G104:G105"/>
    <mergeCell ref="H104:H105"/>
    <mergeCell ref="I104:I105"/>
    <mergeCell ref="N94:N95"/>
    <mergeCell ref="B104:B105"/>
    <mergeCell ref="C104:C105"/>
    <mergeCell ref="D104:D105"/>
    <mergeCell ref="E104:E105"/>
    <mergeCell ref="O104:P104"/>
    <mergeCell ref="C103:L103"/>
    <mergeCell ref="B83:K83"/>
    <mergeCell ref="E84:E85"/>
    <mergeCell ref="F84:F85"/>
    <mergeCell ref="L93:P93"/>
    <mergeCell ref="O84:P84"/>
    <mergeCell ref="M94:M95"/>
    <mergeCell ref="B93:K93"/>
    <mergeCell ref="B94:B95"/>
    <mergeCell ref="N84:N85"/>
    <mergeCell ref="B84:B85"/>
    <mergeCell ref="C84:C85"/>
    <mergeCell ref="D84:D85"/>
    <mergeCell ref="G84:G85"/>
    <mergeCell ref="J84:J85"/>
    <mergeCell ref="H84:H85"/>
    <mergeCell ref="I84:I85"/>
    <mergeCell ref="K84:K85"/>
    <mergeCell ref="M103:P103"/>
    <mergeCell ref="L83:P83"/>
    <mergeCell ref="L84:L85"/>
    <mergeCell ref="M84:M85"/>
    <mergeCell ref="O74:P74"/>
    <mergeCell ref="B73:K73"/>
    <mergeCell ref="L74:L75"/>
    <mergeCell ref="M74:M75"/>
    <mergeCell ref="N74:N75"/>
    <mergeCell ref="J74:J75"/>
    <mergeCell ref="K74:K75"/>
    <mergeCell ref="H74:H75"/>
    <mergeCell ref="I74:I75"/>
    <mergeCell ref="D64:D65"/>
    <mergeCell ref="L73:P73"/>
    <mergeCell ref="B74:B75"/>
    <mergeCell ref="C74:C75"/>
    <mergeCell ref="D74:D75"/>
    <mergeCell ref="I64:I65"/>
    <mergeCell ref="L64:L65"/>
    <mergeCell ref="M64:M65"/>
    <mergeCell ref="J64:J65"/>
    <mergeCell ref="K64:K65"/>
    <mergeCell ref="O64:P64"/>
    <mergeCell ref="E64:E65"/>
    <mergeCell ref="F64:F65"/>
    <mergeCell ref="G64:G65"/>
    <mergeCell ref="B64:B65"/>
    <mergeCell ref="C64:C65"/>
    <mergeCell ref="H64:H65"/>
    <mergeCell ref="N64:N65"/>
    <mergeCell ref="E74:E75"/>
    <mergeCell ref="F74:F75"/>
    <mergeCell ref="G74:G75"/>
    <mergeCell ref="L63:P63"/>
    <mergeCell ref="B54:B55"/>
    <mergeCell ref="C54:C55"/>
    <mergeCell ref="D54:D55"/>
    <mergeCell ref="E54:E55"/>
    <mergeCell ref="G54:G55"/>
    <mergeCell ref="B43:K43"/>
    <mergeCell ref="L43:P43"/>
    <mergeCell ref="B44:B45"/>
    <mergeCell ref="C44:C45"/>
    <mergeCell ref="D44:D45"/>
    <mergeCell ref="E44:E45"/>
    <mergeCell ref="F44:F45"/>
    <mergeCell ref="G44:G45"/>
    <mergeCell ref="J54:J55"/>
    <mergeCell ref="K54:K55"/>
    <mergeCell ref="H54:H55"/>
    <mergeCell ref="I54:I55"/>
    <mergeCell ref="F54:F55"/>
    <mergeCell ref="N44:N45"/>
    <mergeCell ref="L54:L55"/>
    <mergeCell ref="M54:M55"/>
    <mergeCell ref="M44:M45"/>
    <mergeCell ref="B63:K63"/>
    <mergeCell ref="N54:N55"/>
    <mergeCell ref="K44:K45"/>
    <mergeCell ref="H44:H45"/>
    <mergeCell ref="I44:I45"/>
    <mergeCell ref="L44:L45"/>
    <mergeCell ref="B53:K53"/>
    <mergeCell ref="L53:P53"/>
    <mergeCell ref="O44:P44"/>
    <mergeCell ref="J44:J45"/>
    <mergeCell ref="O54:P54"/>
    <mergeCell ref="N24:N25"/>
    <mergeCell ref="O24:P24"/>
    <mergeCell ref="B33:K33"/>
    <mergeCell ref="L33:P33"/>
    <mergeCell ref="L24:L25"/>
    <mergeCell ref="M24:M25"/>
    <mergeCell ref="B24:B25"/>
    <mergeCell ref="C24:C25"/>
    <mergeCell ref="D24:D25"/>
    <mergeCell ref="E24:E25"/>
    <mergeCell ref="B34:B35"/>
    <mergeCell ref="C34:C35"/>
    <mergeCell ref="L34:L35"/>
    <mergeCell ref="M34:M35"/>
    <mergeCell ref="D34:D35"/>
    <mergeCell ref="E34:E35"/>
    <mergeCell ref="J34:J35"/>
    <mergeCell ref="K34:K35"/>
    <mergeCell ref="H34:H35"/>
    <mergeCell ref="I34:I35"/>
    <mergeCell ref="F34:F35"/>
    <mergeCell ref="G34:G35"/>
    <mergeCell ref="N34:N35"/>
    <mergeCell ref="O34:P34"/>
    <mergeCell ref="B13:K13"/>
    <mergeCell ref="L13:P13"/>
    <mergeCell ref="D14:D15"/>
    <mergeCell ref="E14:E15"/>
    <mergeCell ref="F14:F15"/>
    <mergeCell ref="G14:G15"/>
    <mergeCell ref="J24:J25"/>
    <mergeCell ref="K24:K25"/>
    <mergeCell ref="L14:L15"/>
    <mergeCell ref="M14:M15"/>
    <mergeCell ref="B23:K23"/>
    <mergeCell ref="L23:P23"/>
    <mergeCell ref="N14:N15"/>
    <mergeCell ref="O14:P14"/>
    <mergeCell ref="J14:J15"/>
    <mergeCell ref="K14:K15"/>
    <mergeCell ref="H24:H25"/>
    <mergeCell ref="I24:I25"/>
    <mergeCell ref="B14:B15"/>
    <mergeCell ref="C14:C15"/>
    <mergeCell ref="F24:F25"/>
    <mergeCell ref="G24:G25"/>
    <mergeCell ref="N4:N5"/>
    <mergeCell ref="O4:P4"/>
    <mergeCell ref="H14:H15"/>
    <mergeCell ref="I14:I15"/>
    <mergeCell ref="H4:H5"/>
    <mergeCell ref="I4:I5"/>
    <mergeCell ref="L4:L5"/>
    <mergeCell ref="M4:M5"/>
    <mergeCell ref="B3:K3"/>
    <mergeCell ref="L3:P3"/>
    <mergeCell ref="B4:B5"/>
    <mergeCell ref="C4:C5"/>
    <mergeCell ref="D4:D5"/>
    <mergeCell ref="E4:E5"/>
    <mergeCell ref="F4:F5"/>
    <mergeCell ref="G4:G5"/>
    <mergeCell ref="J4:J5"/>
    <mergeCell ref="K4:K5"/>
    <mergeCell ref="C116:P116"/>
    <mergeCell ref="H117:H118"/>
    <mergeCell ref="I117:I118"/>
    <mergeCell ref="J117:J118"/>
    <mergeCell ref="B117:B118"/>
    <mergeCell ref="C117:C118"/>
    <mergeCell ref="D117:D118"/>
    <mergeCell ref="E117:E118"/>
    <mergeCell ref="F117:F118"/>
    <mergeCell ref="G117:G118"/>
    <mergeCell ref="O117:P117"/>
    <mergeCell ref="K117:K118"/>
    <mergeCell ref="L117:L118"/>
    <mergeCell ref="M117:M118"/>
    <mergeCell ref="N117:N118"/>
  </mergeCells>
  <phoneticPr fontId="26" type="noConversion"/>
  <pageMargins left="0.7" right="0.7" top="0.78740157499999996" bottom="0.78740157499999996" header="0.3" footer="0.3"/>
  <pageSetup paperSize="9" scale="60" orientation="portrait" r:id="rId2"/>
  <rowBreaks count="1" manualBreakCount="1">
    <brk id="62"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27"/>
  <sheetViews>
    <sheetView zoomScale="70" zoomScaleNormal="70" zoomScaleSheetLayoutView="80" workbookViewId="0">
      <selection activeCell="A11" sqref="A11:B11"/>
    </sheetView>
  </sheetViews>
  <sheetFormatPr defaultRowHeight="12.75"/>
  <cols>
    <col min="3" max="13" width="9.28515625" bestFit="1" customWidth="1"/>
    <col min="14" max="14" width="9.140625" customWidth="1"/>
    <col min="15" max="15" width="9.28515625" bestFit="1" customWidth="1"/>
    <col min="16" max="16" width="12" customWidth="1"/>
  </cols>
  <sheetData>
    <row r="2" spans="2:16" ht="13.5" thickBot="1"/>
    <row r="3" spans="2:16" ht="24" thickBot="1">
      <c r="B3" s="473" t="s">
        <v>578</v>
      </c>
      <c r="C3" s="474"/>
      <c r="D3" s="474"/>
      <c r="E3" s="474"/>
      <c r="F3" s="474"/>
      <c r="G3" s="474"/>
      <c r="H3" s="474"/>
      <c r="I3" s="474"/>
      <c r="J3" s="474"/>
      <c r="K3" s="474"/>
      <c r="L3" s="470" t="s">
        <v>224</v>
      </c>
      <c r="M3" s="471"/>
      <c r="N3" s="471"/>
      <c r="O3" s="471"/>
      <c r="P3" s="472"/>
    </row>
    <row r="4" spans="2:16" ht="15.75">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6" ht="16.5" thickBot="1">
      <c r="B5" s="466"/>
      <c r="C5" s="462"/>
      <c r="D5" s="462"/>
      <c r="E5" s="462"/>
      <c r="F5" s="462"/>
      <c r="G5" s="462"/>
      <c r="H5" s="462"/>
      <c r="I5" s="462"/>
      <c r="J5" s="462"/>
      <c r="K5" s="462"/>
      <c r="L5" s="462"/>
      <c r="M5" s="462"/>
      <c r="N5" s="462"/>
      <c r="O5" s="145" t="s">
        <v>209</v>
      </c>
      <c r="P5" s="30" t="s">
        <v>210</v>
      </c>
    </row>
    <row r="6" spans="2:16" ht="15">
      <c r="B6" s="148" t="s">
        <v>211</v>
      </c>
      <c r="C6" s="146">
        <v>31</v>
      </c>
      <c r="D6" s="8">
        <v>28</v>
      </c>
      <c r="E6" s="8">
        <v>31</v>
      </c>
      <c r="F6" s="8">
        <v>30</v>
      </c>
      <c r="G6" s="8">
        <v>26</v>
      </c>
      <c r="H6" s="8">
        <v>15</v>
      </c>
      <c r="I6" s="168">
        <f>SUM(C6:G6)</f>
        <v>146</v>
      </c>
      <c r="J6" s="8">
        <v>15</v>
      </c>
      <c r="K6" s="8">
        <v>31</v>
      </c>
      <c r="L6" s="8">
        <v>30</v>
      </c>
      <c r="M6" s="8">
        <v>31</v>
      </c>
      <c r="N6" s="168">
        <f>SUM(J6:M6)</f>
        <v>107</v>
      </c>
      <c r="O6" s="167">
        <f>SUM(C6:H6,J6:M6)</f>
        <v>268</v>
      </c>
      <c r="P6" s="169">
        <f>I6+N6</f>
        <v>253</v>
      </c>
    </row>
    <row r="7" spans="2:16" ht="19.5">
      <c r="B7" s="149" t="s">
        <v>485</v>
      </c>
      <c r="C7" s="147">
        <v>-3</v>
      </c>
      <c r="D7" s="10">
        <v>-3.5</v>
      </c>
      <c r="E7" s="10">
        <v>-0.5</v>
      </c>
      <c r="F7" s="10">
        <v>4.2</v>
      </c>
      <c r="G7" s="10">
        <v>7.8</v>
      </c>
      <c r="H7" s="10">
        <v>10.5</v>
      </c>
      <c r="I7" s="153">
        <f>(C6*C7+D6*D7+E6*E7+F6*F7+G6*G7)/I6</f>
        <v>0.83767123287671219</v>
      </c>
      <c r="J7" s="10">
        <v>10.199999999999999</v>
      </c>
      <c r="K7" s="95">
        <v>2.7</v>
      </c>
      <c r="L7" s="95">
        <v>-3.7</v>
      </c>
      <c r="M7" s="95">
        <v>-2.7</v>
      </c>
      <c r="N7" s="153">
        <f>(J6*J7+K6*K7+L6*L7+M6*M7)/N6</f>
        <v>0.39252336448598119</v>
      </c>
      <c r="O7" s="154">
        <f>(C7*C6+D7*D6+E7*E6+F7*F6+G7*G6+H7*H6+J7*J6+K7*K6+L7*L6+M7*M6)/O6</f>
        <v>1.2007462686567165</v>
      </c>
      <c r="P7" s="161">
        <f>(I7*I6+N7*N6)/P6</f>
        <v>0.64940711462450573</v>
      </c>
    </row>
    <row r="8" spans="2:16" ht="19.5">
      <c r="B8" s="149" t="s">
        <v>212</v>
      </c>
      <c r="C8" s="13">
        <f t="shared" ref="C8:H8" si="0">C6*(13-C7)</f>
        <v>496</v>
      </c>
      <c r="D8" s="12">
        <f t="shared" si="0"/>
        <v>462</v>
      </c>
      <c r="E8" s="12">
        <f t="shared" si="0"/>
        <v>418.5</v>
      </c>
      <c r="F8" s="12">
        <f>F6*(13-F7)</f>
        <v>264</v>
      </c>
      <c r="G8" s="12">
        <f t="shared" si="0"/>
        <v>135.20000000000002</v>
      </c>
      <c r="H8" s="12">
        <f t="shared" si="0"/>
        <v>37.5</v>
      </c>
      <c r="I8" s="155">
        <f>SUM(C8:G8)</f>
        <v>1775.7</v>
      </c>
      <c r="J8" s="12">
        <v>42</v>
      </c>
      <c r="K8" s="12">
        <v>320</v>
      </c>
      <c r="L8" s="12">
        <v>500</v>
      </c>
      <c r="M8" s="12">
        <v>487</v>
      </c>
      <c r="N8" s="155">
        <f>SUM(J8:M8)</f>
        <v>1349</v>
      </c>
      <c r="O8" s="156">
        <f>O6*(13-O7)</f>
        <v>3162.2</v>
      </c>
      <c r="P8" s="162">
        <f>P6*(13-P7)</f>
        <v>3124.7000000000003</v>
      </c>
    </row>
    <row r="9" spans="2:16" ht="19.5">
      <c r="B9" s="149" t="s">
        <v>213</v>
      </c>
      <c r="C9" s="13">
        <f t="shared" ref="C9:H9" si="1">C6*(17-C7)</f>
        <v>620</v>
      </c>
      <c r="D9" s="12">
        <f t="shared" si="1"/>
        <v>574</v>
      </c>
      <c r="E9" s="12">
        <f t="shared" si="1"/>
        <v>542.5</v>
      </c>
      <c r="F9" s="12">
        <f t="shared" si="1"/>
        <v>384</v>
      </c>
      <c r="G9" s="12">
        <f t="shared" si="1"/>
        <v>239.2</v>
      </c>
      <c r="H9" s="12">
        <f t="shared" si="1"/>
        <v>97.5</v>
      </c>
      <c r="I9" s="155">
        <f>SUM(C9:G9)</f>
        <v>2359.6999999999998</v>
      </c>
      <c r="J9" s="12">
        <f>J6*(17-J7)</f>
        <v>102.00000000000001</v>
      </c>
      <c r="K9" s="12">
        <v>444</v>
      </c>
      <c r="L9" s="12">
        <v>620</v>
      </c>
      <c r="M9" s="12">
        <v>611</v>
      </c>
      <c r="N9" s="155">
        <f>SUM(J9:M9)</f>
        <v>1777</v>
      </c>
      <c r="O9" s="156">
        <f>O6*(17-O7)</f>
        <v>4234.2</v>
      </c>
      <c r="P9" s="162">
        <f>P6*(17-P7)</f>
        <v>4136.7</v>
      </c>
    </row>
    <row r="10" spans="2:16" ht="19.5">
      <c r="B10" s="149" t="s">
        <v>214</v>
      </c>
      <c r="C10" s="17">
        <f t="shared" ref="C10:H10" si="2">C6*(18-C7)</f>
        <v>651</v>
      </c>
      <c r="D10" s="16">
        <f t="shared" si="2"/>
        <v>602</v>
      </c>
      <c r="E10" s="16">
        <f t="shared" si="2"/>
        <v>573.5</v>
      </c>
      <c r="F10" s="16">
        <f t="shared" si="2"/>
        <v>414</v>
      </c>
      <c r="G10" s="16">
        <f t="shared" si="2"/>
        <v>265.2</v>
      </c>
      <c r="H10" s="16">
        <f t="shared" si="2"/>
        <v>112.5</v>
      </c>
      <c r="I10" s="155">
        <f>SUM(C10:G10)</f>
        <v>2505.6999999999998</v>
      </c>
      <c r="J10" s="16">
        <f>J6*(18-J7)</f>
        <v>117.00000000000001</v>
      </c>
      <c r="K10" s="16">
        <v>475</v>
      </c>
      <c r="L10" s="16">
        <v>650</v>
      </c>
      <c r="M10" s="16">
        <v>642</v>
      </c>
      <c r="N10" s="155">
        <f>SUM(J10:M10)</f>
        <v>1884</v>
      </c>
      <c r="O10" s="157">
        <f>O6*(18-O7)</f>
        <v>4502.2000000000007</v>
      </c>
      <c r="P10" s="163">
        <f>P6*(18-P7)</f>
        <v>4389.7</v>
      </c>
    </row>
    <row r="11" spans="2:16" ht="20.25" thickBot="1">
      <c r="B11" s="350" t="s">
        <v>215</v>
      </c>
      <c r="C11" s="21">
        <f t="shared" ref="C11:H11" si="3">C6*(19-C7)</f>
        <v>682</v>
      </c>
      <c r="D11" s="20">
        <f t="shared" si="3"/>
        <v>630</v>
      </c>
      <c r="E11" s="20">
        <f t="shared" si="3"/>
        <v>604.5</v>
      </c>
      <c r="F11" s="20">
        <f t="shared" si="3"/>
        <v>444</v>
      </c>
      <c r="G11" s="20">
        <f t="shared" si="3"/>
        <v>291.2</v>
      </c>
      <c r="H11" s="20">
        <f t="shared" si="3"/>
        <v>127.5</v>
      </c>
      <c r="I11" s="164">
        <f>SUM(C11:G11)</f>
        <v>2651.7</v>
      </c>
      <c r="J11" s="20">
        <f>J6*(19-J7)</f>
        <v>132</v>
      </c>
      <c r="K11" s="20">
        <v>506</v>
      </c>
      <c r="L11" s="20">
        <v>680</v>
      </c>
      <c r="M11" s="20">
        <v>673</v>
      </c>
      <c r="N11" s="164">
        <f>SUM(J11:M11)</f>
        <v>1991</v>
      </c>
      <c r="O11" s="165">
        <f>O6*(19-O7)</f>
        <v>4770.2000000000007</v>
      </c>
      <c r="P11" s="166">
        <f>P6*(19-P7)</f>
        <v>4642.7</v>
      </c>
    </row>
    <row r="12" spans="2:16" ht="15.75" thickBot="1">
      <c r="B12" s="4"/>
      <c r="C12" s="4"/>
      <c r="D12" s="4"/>
      <c r="E12" s="4"/>
      <c r="F12" s="4"/>
      <c r="G12" s="4"/>
      <c r="H12" s="4"/>
      <c r="I12" s="4"/>
      <c r="J12" s="4"/>
      <c r="K12" s="4"/>
      <c r="L12" s="4"/>
      <c r="M12" s="4"/>
      <c r="N12" s="4"/>
      <c r="O12" s="4"/>
      <c r="P12" s="4"/>
    </row>
    <row r="13" spans="2:16" ht="24" thickBot="1">
      <c r="B13" s="473" t="s">
        <v>579</v>
      </c>
      <c r="C13" s="474"/>
      <c r="D13" s="474"/>
      <c r="E13" s="474"/>
      <c r="F13" s="474"/>
      <c r="G13" s="474"/>
      <c r="H13" s="474"/>
      <c r="I13" s="474"/>
      <c r="J13" s="474"/>
      <c r="K13" s="474"/>
      <c r="L13" s="470" t="s">
        <v>225</v>
      </c>
      <c r="M13" s="471"/>
      <c r="N13" s="471"/>
      <c r="O13" s="471"/>
      <c r="P13" s="472"/>
    </row>
    <row r="14" spans="2:16" ht="15.75">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6" ht="16.5" thickBot="1">
      <c r="B15" s="466"/>
      <c r="C15" s="462"/>
      <c r="D15" s="462"/>
      <c r="E15" s="462"/>
      <c r="F15" s="462"/>
      <c r="G15" s="462"/>
      <c r="H15" s="462"/>
      <c r="I15" s="462"/>
      <c r="J15" s="462"/>
      <c r="K15" s="462"/>
      <c r="L15" s="462"/>
      <c r="M15" s="462"/>
      <c r="N15" s="462"/>
      <c r="O15" s="145" t="s">
        <v>209</v>
      </c>
      <c r="P15" s="30" t="s">
        <v>210</v>
      </c>
    </row>
    <row r="16" spans="2:16" ht="15">
      <c r="B16" s="148" t="s">
        <v>211</v>
      </c>
      <c r="C16" s="146">
        <v>31</v>
      </c>
      <c r="D16" s="8">
        <v>28</v>
      </c>
      <c r="E16" s="8">
        <v>31</v>
      </c>
      <c r="F16" s="8">
        <v>30</v>
      </c>
      <c r="G16" s="8">
        <v>25</v>
      </c>
      <c r="H16" s="8">
        <v>15</v>
      </c>
      <c r="I16" s="168">
        <f>SUM(C16:G16)</f>
        <v>145</v>
      </c>
      <c r="J16" s="8">
        <v>20</v>
      </c>
      <c r="K16" s="8">
        <v>31</v>
      </c>
      <c r="L16" s="8">
        <v>30</v>
      </c>
      <c r="M16" s="8">
        <v>31</v>
      </c>
      <c r="N16" s="168">
        <f>SUM(J16:M16)</f>
        <v>112</v>
      </c>
      <c r="O16" s="167">
        <f>SUM(C16:H16,J16:M16)</f>
        <v>272</v>
      </c>
      <c r="P16" s="169">
        <f>I16+N16</f>
        <v>257</v>
      </c>
    </row>
    <row r="17" spans="2:16" ht="19.5">
      <c r="B17" s="149" t="s">
        <v>485</v>
      </c>
      <c r="C17" s="147">
        <v>-3.8</v>
      </c>
      <c r="D17" s="10">
        <v>-3.4</v>
      </c>
      <c r="E17" s="10">
        <v>-3.1</v>
      </c>
      <c r="F17" s="10">
        <v>2.5</v>
      </c>
      <c r="G17" s="10">
        <v>9.6</v>
      </c>
      <c r="H17" s="10">
        <v>10.199999999999999</v>
      </c>
      <c r="I17" s="153">
        <f>(C16*C17+D16*D17+E16*E17+F16*F17+G16*G17)/I16</f>
        <v>4.0689655172413637E-2</v>
      </c>
      <c r="J17" s="10">
        <v>3.2</v>
      </c>
      <c r="K17" s="95">
        <v>5.2</v>
      </c>
      <c r="L17" s="95">
        <v>0.5</v>
      </c>
      <c r="M17" s="95">
        <v>-3.5</v>
      </c>
      <c r="N17" s="153">
        <f>(J16*J17+K16*K17+L16*L17+M16*M17)/N16</f>
        <v>1.1758928571428573</v>
      </c>
      <c r="O17" s="154">
        <f>(C17*C16+D17*D16+E17*E16+F17*F16+G17*G16+H17*H16+J17*J16+K17*K16+L17*L16+M17*M16)/O16</f>
        <v>1.0683823529411764</v>
      </c>
      <c r="P17" s="161">
        <f>(I17*I16+N17*N16)/P16</f>
        <v>0.53540856031128403</v>
      </c>
    </row>
    <row r="18" spans="2:16" ht="19.5">
      <c r="B18" s="149" t="s">
        <v>212</v>
      </c>
      <c r="C18" s="13">
        <v>520</v>
      </c>
      <c r="D18" s="12">
        <v>459</v>
      </c>
      <c r="E18" s="12">
        <v>500</v>
      </c>
      <c r="F18" s="12">
        <v>317</v>
      </c>
      <c r="G18" s="12">
        <v>85</v>
      </c>
      <c r="H18" s="12">
        <v>42</v>
      </c>
      <c r="I18" s="155">
        <f>SUM(C18:G18)</f>
        <v>1881</v>
      </c>
      <c r="J18" s="12">
        <v>196</v>
      </c>
      <c r="K18" s="12">
        <v>241</v>
      </c>
      <c r="L18" s="12">
        <v>376</v>
      </c>
      <c r="M18" s="12">
        <v>511</v>
      </c>
      <c r="N18" s="155">
        <f>SUM(J18:M18)</f>
        <v>1324</v>
      </c>
      <c r="O18" s="156">
        <f>O16*(13-O17)</f>
        <v>3245.4</v>
      </c>
      <c r="P18" s="162">
        <f>P16*(13-P17)</f>
        <v>3203.4</v>
      </c>
    </row>
    <row r="19" spans="2:16" ht="19.5">
      <c r="B19" s="149" t="s">
        <v>213</v>
      </c>
      <c r="C19" s="13">
        <v>644</v>
      </c>
      <c r="D19" s="12">
        <v>571</v>
      </c>
      <c r="E19" s="12">
        <v>624</v>
      </c>
      <c r="F19" s="12">
        <v>437</v>
      </c>
      <c r="G19" s="12">
        <v>185</v>
      </c>
      <c r="H19" s="12">
        <v>102</v>
      </c>
      <c r="I19" s="155">
        <f>SUM(C19:G19)</f>
        <v>2461</v>
      </c>
      <c r="J19" s="12">
        <v>276</v>
      </c>
      <c r="K19" s="12">
        <v>365</v>
      </c>
      <c r="L19" s="12">
        <v>496</v>
      </c>
      <c r="M19" s="12">
        <v>635</v>
      </c>
      <c r="N19" s="155">
        <f>SUM(J19:M19)</f>
        <v>1772</v>
      </c>
      <c r="O19" s="156">
        <f>O16*(17-O17)</f>
        <v>4333.3999999999996</v>
      </c>
      <c r="P19" s="162">
        <f>P16*(17-P17)</f>
        <v>4231.3999999999996</v>
      </c>
    </row>
    <row r="20" spans="2:16" ht="19.5">
      <c r="B20" s="149" t="s">
        <v>214</v>
      </c>
      <c r="C20" s="17">
        <v>675</v>
      </c>
      <c r="D20" s="16">
        <v>599</v>
      </c>
      <c r="E20" s="16">
        <v>655</v>
      </c>
      <c r="F20" s="16">
        <v>467</v>
      </c>
      <c r="G20" s="16">
        <v>210</v>
      </c>
      <c r="H20" s="16">
        <v>117</v>
      </c>
      <c r="I20" s="155">
        <f>SUM(C20:G20)</f>
        <v>2606</v>
      </c>
      <c r="J20" s="16">
        <v>296</v>
      </c>
      <c r="K20" s="16">
        <v>396</v>
      </c>
      <c r="L20" s="16">
        <v>526</v>
      </c>
      <c r="M20" s="16">
        <v>666</v>
      </c>
      <c r="N20" s="155">
        <f>SUM(J20:M20)</f>
        <v>1884</v>
      </c>
      <c r="O20" s="157">
        <f>O16*(18-O17)</f>
        <v>4605.3999999999996</v>
      </c>
      <c r="P20" s="163">
        <f>P16*(18-P17)</f>
        <v>4488.3999999999996</v>
      </c>
    </row>
    <row r="21" spans="2:16" ht="20.25" thickBot="1">
      <c r="B21" s="350" t="s">
        <v>215</v>
      </c>
      <c r="C21" s="21">
        <v>706</v>
      </c>
      <c r="D21" s="20">
        <v>627</v>
      </c>
      <c r="E21" s="20">
        <v>686</v>
      </c>
      <c r="F21" s="20">
        <v>497</v>
      </c>
      <c r="G21" s="20">
        <v>235</v>
      </c>
      <c r="H21" s="20">
        <v>132</v>
      </c>
      <c r="I21" s="164">
        <f>SUM(C21:G21)</f>
        <v>2751</v>
      </c>
      <c r="J21" s="20">
        <v>316</v>
      </c>
      <c r="K21" s="20">
        <v>427</v>
      </c>
      <c r="L21" s="20">
        <v>556</v>
      </c>
      <c r="M21" s="20">
        <v>697</v>
      </c>
      <c r="N21" s="164">
        <f>SUM(J21:M21)</f>
        <v>1996</v>
      </c>
      <c r="O21" s="165">
        <f>O16*(19-O17)</f>
        <v>4877.3999999999996</v>
      </c>
      <c r="P21" s="166">
        <f>P16*(19-P17)</f>
        <v>4745.3999999999996</v>
      </c>
    </row>
    <row r="22" spans="2:16" ht="15.75" thickBot="1">
      <c r="B22" s="4"/>
      <c r="C22" s="4"/>
      <c r="D22" s="4"/>
      <c r="E22" s="4"/>
      <c r="F22" s="4"/>
      <c r="G22" s="4"/>
      <c r="H22" s="4"/>
      <c r="I22" s="4"/>
      <c r="J22" s="4"/>
      <c r="K22" s="4"/>
      <c r="L22" s="4"/>
      <c r="M22" s="4"/>
      <c r="N22" s="4"/>
      <c r="O22" s="4"/>
      <c r="P22" s="4"/>
    </row>
    <row r="23" spans="2:16" ht="24" thickBot="1">
      <c r="B23" s="473" t="s">
        <v>580</v>
      </c>
      <c r="C23" s="474"/>
      <c r="D23" s="474"/>
      <c r="E23" s="474"/>
      <c r="F23" s="474"/>
      <c r="G23" s="474"/>
      <c r="H23" s="474"/>
      <c r="I23" s="474"/>
      <c r="J23" s="474"/>
      <c r="K23" s="474"/>
      <c r="L23" s="470" t="s">
        <v>226</v>
      </c>
      <c r="M23" s="471"/>
      <c r="N23" s="471"/>
      <c r="O23" s="471"/>
      <c r="P23" s="472"/>
    </row>
    <row r="24" spans="2:16" ht="15.75">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6" ht="16.5" thickBot="1">
      <c r="B25" s="466"/>
      <c r="C25" s="462"/>
      <c r="D25" s="462"/>
      <c r="E25" s="462"/>
      <c r="F25" s="462"/>
      <c r="G25" s="462"/>
      <c r="H25" s="462"/>
      <c r="I25" s="462"/>
      <c r="J25" s="462"/>
      <c r="K25" s="462"/>
      <c r="L25" s="462"/>
      <c r="M25" s="462"/>
      <c r="N25" s="462"/>
      <c r="O25" s="145" t="s">
        <v>209</v>
      </c>
      <c r="P25" s="30" t="s">
        <v>210</v>
      </c>
    </row>
    <row r="26" spans="2:16" ht="15">
      <c r="B26" s="148" t="s">
        <v>211</v>
      </c>
      <c r="C26" s="146">
        <v>31</v>
      </c>
      <c r="D26" s="8">
        <v>28</v>
      </c>
      <c r="E26" s="8">
        <v>31</v>
      </c>
      <c r="F26" s="8">
        <v>30</v>
      </c>
      <c r="G26" s="8">
        <v>31</v>
      </c>
      <c r="H26" s="8">
        <v>25</v>
      </c>
      <c r="I26" s="168">
        <f>SUM(C26:G26)</f>
        <v>151</v>
      </c>
      <c r="J26" s="8">
        <v>30</v>
      </c>
      <c r="K26" s="8">
        <v>31</v>
      </c>
      <c r="L26" s="8">
        <v>30</v>
      </c>
      <c r="M26" s="8">
        <v>31</v>
      </c>
      <c r="N26" s="168">
        <f>SUM(J26:M26)</f>
        <v>122</v>
      </c>
      <c r="O26" s="167">
        <f>SUM(C26:H26,J26:M26)</f>
        <v>298</v>
      </c>
      <c r="P26" s="169">
        <f>I26+N26</f>
        <v>273</v>
      </c>
    </row>
    <row r="27" spans="2:16" ht="19.5">
      <c r="B27" s="149" t="s">
        <v>485</v>
      </c>
      <c r="C27" s="147">
        <v>-6.3</v>
      </c>
      <c r="D27" s="10">
        <v>-6.7</v>
      </c>
      <c r="E27" s="10">
        <v>-3.3</v>
      </c>
      <c r="F27" s="10">
        <v>7.2</v>
      </c>
      <c r="G27" s="10">
        <v>7.4</v>
      </c>
      <c r="H27" s="10">
        <v>8.6</v>
      </c>
      <c r="I27" s="153">
        <f>(C26*C27+D26*D27+E26*E27+F26*F27+G26*G27)/I26</f>
        <v>-0.26357615894039726</v>
      </c>
      <c r="J27" s="10">
        <v>10.3</v>
      </c>
      <c r="K27" s="95">
        <v>2.1</v>
      </c>
      <c r="L27" s="95">
        <v>1.8</v>
      </c>
      <c r="M27" s="95">
        <v>-5.2</v>
      </c>
      <c r="N27" s="153">
        <f>(J26*J27+K26*K27+L26*L27+M26*M27)/N26</f>
        <v>2.1877049180327868</v>
      </c>
      <c r="O27" s="154">
        <f>(C27*C26+D27*D26+E27*E26+F27*F26+G27*G26+H27*H26+J27*J26+K27*K26+L27*L26+M27*M26)/O26</f>
        <v>1.4835570469798658</v>
      </c>
      <c r="P27" s="161">
        <f>(I27*I26+N27*N26)/P26</f>
        <v>0.8318681318681318</v>
      </c>
    </row>
    <row r="28" spans="2:16" ht="19.5">
      <c r="B28" s="149" t="s">
        <v>212</v>
      </c>
      <c r="C28" s="13">
        <v>597</v>
      </c>
      <c r="D28" s="12">
        <v>550</v>
      </c>
      <c r="E28" s="12">
        <v>506</v>
      </c>
      <c r="F28" s="12">
        <v>175</v>
      </c>
      <c r="G28" s="12">
        <v>173</v>
      </c>
      <c r="H28" s="12">
        <v>109</v>
      </c>
      <c r="I28" s="155">
        <f>SUM(C28:G28)</f>
        <v>2001</v>
      </c>
      <c r="J28" s="12">
        <v>82</v>
      </c>
      <c r="K28" s="12">
        <v>339</v>
      </c>
      <c r="L28" s="12">
        <f>L26*(13-L27)</f>
        <v>336</v>
      </c>
      <c r="M28" s="12">
        <v>565</v>
      </c>
      <c r="N28" s="155">
        <f>SUM(J28:M28)</f>
        <v>1322</v>
      </c>
      <c r="O28" s="156">
        <f>O26*(13-O27)</f>
        <v>3431.8999999999996</v>
      </c>
      <c r="P28" s="162">
        <f>P26*(13-P27)</f>
        <v>3321.8999999999996</v>
      </c>
    </row>
    <row r="29" spans="2:16" ht="19.5">
      <c r="B29" s="149" t="s">
        <v>213</v>
      </c>
      <c r="C29" s="13">
        <v>721</v>
      </c>
      <c r="D29" s="12">
        <v>662</v>
      </c>
      <c r="E29" s="12">
        <v>630</v>
      </c>
      <c r="F29" s="12">
        <v>295</v>
      </c>
      <c r="G29" s="12">
        <v>297</v>
      </c>
      <c r="H29" s="12">
        <v>209</v>
      </c>
      <c r="I29" s="155">
        <f>SUM(C29:G29)</f>
        <v>2605</v>
      </c>
      <c r="J29" s="12">
        <v>202</v>
      </c>
      <c r="K29" s="12">
        <v>463</v>
      </c>
      <c r="L29" s="12">
        <f>L26*(17-L27)</f>
        <v>456</v>
      </c>
      <c r="M29" s="12">
        <v>689</v>
      </c>
      <c r="N29" s="155">
        <f>SUM(J29:M29)</f>
        <v>1810</v>
      </c>
      <c r="O29" s="156">
        <f>O26*(17-O27)</f>
        <v>4623.8999999999996</v>
      </c>
      <c r="P29" s="162">
        <f>P26*(17-P27)</f>
        <v>4413.9000000000005</v>
      </c>
    </row>
    <row r="30" spans="2:16" ht="19.5">
      <c r="B30" s="149" t="s">
        <v>214</v>
      </c>
      <c r="C30" s="17">
        <v>752</v>
      </c>
      <c r="D30" s="16">
        <v>690</v>
      </c>
      <c r="E30" s="16">
        <v>661</v>
      </c>
      <c r="F30" s="16">
        <v>325</v>
      </c>
      <c r="G30" s="16">
        <v>328</v>
      </c>
      <c r="H30" s="16">
        <v>234</v>
      </c>
      <c r="I30" s="155">
        <f>SUM(C30:G30)</f>
        <v>2756</v>
      </c>
      <c r="J30" s="16">
        <v>232</v>
      </c>
      <c r="K30" s="16">
        <v>494</v>
      </c>
      <c r="L30" s="16">
        <f>L26*(18-L27)</f>
        <v>486</v>
      </c>
      <c r="M30" s="16">
        <v>720</v>
      </c>
      <c r="N30" s="155">
        <f>SUM(J30:M30)</f>
        <v>1932</v>
      </c>
      <c r="O30" s="157">
        <f>O26*(18-O27)</f>
        <v>4921.9000000000005</v>
      </c>
      <c r="P30" s="163">
        <f>P26*(18-P27)</f>
        <v>4686.9000000000005</v>
      </c>
    </row>
    <row r="31" spans="2:16" ht="20.25" thickBot="1">
      <c r="B31" s="350" t="s">
        <v>215</v>
      </c>
      <c r="C31" s="21">
        <v>783</v>
      </c>
      <c r="D31" s="20">
        <v>718</v>
      </c>
      <c r="E31" s="20">
        <v>692</v>
      </c>
      <c r="F31" s="20">
        <v>355</v>
      </c>
      <c r="G31" s="20">
        <v>359</v>
      </c>
      <c r="H31" s="20">
        <v>259</v>
      </c>
      <c r="I31" s="164">
        <f>SUM(C31:G31)</f>
        <v>2907</v>
      </c>
      <c r="J31" s="20">
        <v>262</v>
      </c>
      <c r="K31" s="20">
        <v>525</v>
      </c>
      <c r="L31" s="20">
        <f>L26*(19-L27)</f>
        <v>516</v>
      </c>
      <c r="M31" s="20">
        <v>751</v>
      </c>
      <c r="N31" s="164">
        <f>SUM(J31:M31)</f>
        <v>2054</v>
      </c>
      <c r="O31" s="165">
        <f>O26*(19-O27)</f>
        <v>5219.9000000000005</v>
      </c>
      <c r="P31" s="166">
        <f>P26*(19-P27)</f>
        <v>4959.9000000000005</v>
      </c>
    </row>
    <row r="32" spans="2:16" ht="15.75" thickBot="1">
      <c r="B32" s="4"/>
      <c r="C32" s="4"/>
      <c r="D32" s="4"/>
      <c r="E32" s="4"/>
      <c r="F32" s="4"/>
      <c r="G32" s="4"/>
      <c r="H32" s="4"/>
      <c r="I32" s="4"/>
      <c r="J32" s="4"/>
      <c r="K32" s="4"/>
      <c r="L32" s="4"/>
      <c r="M32" s="4"/>
      <c r="N32" s="4"/>
      <c r="O32" s="4"/>
      <c r="P32" s="4"/>
    </row>
    <row r="33" spans="2:16" ht="24" thickBot="1">
      <c r="B33" s="473" t="s">
        <v>580</v>
      </c>
      <c r="C33" s="474"/>
      <c r="D33" s="474"/>
      <c r="E33" s="474"/>
      <c r="F33" s="474"/>
      <c r="G33" s="474"/>
      <c r="H33" s="474"/>
      <c r="I33" s="474"/>
      <c r="J33" s="474"/>
      <c r="K33" s="474"/>
      <c r="L33" s="470" t="s">
        <v>227</v>
      </c>
      <c r="M33" s="471"/>
      <c r="N33" s="471"/>
      <c r="O33" s="471"/>
      <c r="P33" s="472"/>
    </row>
    <row r="34" spans="2:16" ht="15.75">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6" ht="16.5" thickBot="1">
      <c r="B35" s="466"/>
      <c r="C35" s="462"/>
      <c r="D35" s="462"/>
      <c r="E35" s="462"/>
      <c r="F35" s="462"/>
      <c r="G35" s="462"/>
      <c r="H35" s="462"/>
      <c r="I35" s="462"/>
      <c r="J35" s="462"/>
      <c r="K35" s="462"/>
      <c r="L35" s="462"/>
      <c r="M35" s="462"/>
      <c r="N35" s="462"/>
      <c r="O35" s="145" t="s">
        <v>209</v>
      </c>
      <c r="P35" s="30" t="s">
        <v>210</v>
      </c>
    </row>
    <row r="36" spans="2:16" ht="15">
      <c r="B36" s="148" t="s">
        <v>211</v>
      </c>
      <c r="C36" s="146">
        <v>31</v>
      </c>
      <c r="D36" s="8">
        <v>28</v>
      </c>
      <c r="E36" s="8">
        <v>31</v>
      </c>
      <c r="F36" s="8">
        <v>30</v>
      </c>
      <c r="G36" s="8">
        <v>31</v>
      </c>
      <c r="H36" s="8">
        <v>20</v>
      </c>
      <c r="I36" s="168">
        <f>SUM(C36:G36)</f>
        <v>151</v>
      </c>
      <c r="J36" s="8">
        <v>30</v>
      </c>
      <c r="K36" s="8">
        <v>31</v>
      </c>
      <c r="L36" s="8">
        <v>30</v>
      </c>
      <c r="M36" s="8">
        <v>31</v>
      </c>
      <c r="N36" s="168">
        <f>SUM(J36:M36)</f>
        <v>122</v>
      </c>
      <c r="O36" s="167">
        <f>SUM(C36:H36,J36:M36)</f>
        <v>293</v>
      </c>
      <c r="P36" s="169">
        <f>I36+N36</f>
        <v>273</v>
      </c>
    </row>
    <row r="37" spans="2:16" ht="19.5">
      <c r="B37" s="149" t="s">
        <v>485</v>
      </c>
      <c r="C37" s="147">
        <v>-8.1999999999999993</v>
      </c>
      <c r="D37" s="10">
        <v>-5.9</v>
      </c>
      <c r="E37" s="10">
        <v>-3.2</v>
      </c>
      <c r="F37" s="10">
        <v>2.7</v>
      </c>
      <c r="G37" s="10">
        <v>6.3</v>
      </c>
      <c r="H37" s="10">
        <v>9</v>
      </c>
      <c r="I37" s="153">
        <f>(C36*C37+D36*D37+E36*E37+F36*F37+G36*G37)/I36</f>
        <v>-1.6046357615894042</v>
      </c>
      <c r="J37" s="10">
        <v>6.8</v>
      </c>
      <c r="K37" s="95">
        <v>2</v>
      </c>
      <c r="L37" s="95">
        <v>1.3</v>
      </c>
      <c r="M37" s="95">
        <v>-7.9</v>
      </c>
      <c r="N37" s="153">
        <f>(J36*J37+K36*K37+L36*L37+M36*M37)/N36</f>
        <v>0.49262295081967211</v>
      </c>
      <c r="O37" s="154">
        <f>(C37*C36+D37*D36+E37*E36+F37*F36+G37*G36+H37*H36+J37*J36+K37*K36+L37*L36+M37*M36)/O36</f>
        <v>-7.508532423208346E-3</v>
      </c>
      <c r="P37" s="161">
        <f>(I37*I36+N37*N36)/P36</f>
        <v>-0.66739926739926758</v>
      </c>
    </row>
    <row r="38" spans="2:16" ht="19.5">
      <c r="B38" s="149" t="s">
        <v>212</v>
      </c>
      <c r="C38" s="13">
        <v>658</v>
      </c>
      <c r="D38" s="12">
        <v>528</v>
      </c>
      <c r="E38" s="12">
        <v>501</v>
      </c>
      <c r="F38" s="12">
        <v>309</v>
      </c>
      <c r="G38" s="12">
        <v>209</v>
      </c>
      <c r="H38" s="12">
        <v>81</v>
      </c>
      <c r="I38" s="155">
        <f>SUM(C38:G38)</f>
        <v>2205</v>
      </c>
      <c r="J38" s="12">
        <v>188</v>
      </c>
      <c r="K38" s="12">
        <v>341</v>
      </c>
      <c r="L38" s="12">
        <v>352</v>
      </c>
      <c r="M38" s="12">
        <v>647</v>
      </c>
      <c r="N38" s="155">
        <f>SUM(J38:M38)</f>
        <v>1528</v>
      </c>
      <c r="O38" s="156">
        <f>O36*(13-O37)</f>
        <v>3811.2000000000003</v>
      </c>
      <c r="P38" s="162">
        <f>P36*(13-P37)</f>
        <v>3731.2</v>
      </c>
    </row>
    <row r="39" spans="2:16" ht="19.5">
      <c r="B39" s="149" t="s">
        <v>213</v>
      </c>
      <c r="C39" s="13">
        <v>782</v>
      </c>
      <c r="D39" s="12">
        <v>640</v>
      </c>
      <c r="E39" s="12">
        <v>625</v>
      </c>
      <c r="F39" s="12">
        <v>429</v>
      </c>
      <c r="G39" s="12">
        <v>333</v>
      </c>
      <c r="H39" s="12">
        <v>161</v>
      </c>
      <c r="I39" s="155">
        <f>SUM(C39:G39)</f>
        <v>2809</v>
      </c>
      <c r="J39" s="12">
        <v>308</v>
      </c>
      <c r="K39" s="12">
        <v>465</v>
      </c>
      <c r="L39" s="12">
        <v>472</v>
      </c>
      <c r="M39" s="12">
        <v>771</v>
      </c>
      <c r="N39" s="155">
        <f>SUM(J39:M39)</f>
        <v>2016</v>
      </c>
      <c r="O39" s="156">
        <f>O36*(17-O37)</f>
        <v>4983.2000000000007</v>
      </c>
      <c r="P39" s="162">
        <f>P36*(17-P37)</f>
        <v>4823.2000000000007</v>
      </c>
    </row>
    <row r="40" spans="2:16" ht="19.5">
      <c r="B40" s="149" t="s">
        <v>214</v>
      </c>
      <c r="C40" s="17">
        <v>813</v>
      </c>
      <c r="D40" s="16">
        <v>668</v>
      </c>
      <c r="E40" s="16">
        <v>656</v>
      </c>
      <c r="F40" s="16">
        <v>459</v>
      </c>
      <c r="G40" s="16">
        <v>364</v>
      </c>
      <c r="H40" s="16">
        <v>181</v>
      </c>
      <c r="I40" s="155">
        <f>SUM(C40:G40)</f>
        <v>2960</v>
      </c>
      <c r="J40" s="16">
        <v>338</v>
      </c>
      <c r="K40" s="16">
        <v>496</v>
      </c>
      <c r="L40" s="16">
        <v>502</v>
      </c>
      <c r="M40" s="16">
        <v>802</v>
      </c>
      <c r="N40" s="155">
        <f>SUM(J40:M40)</f>
        <v>2138</v>
      </c>
      <c r="O40" s="157">
        <f>O36*(18-O37)</f>
        <v>5276.2000000000007</v>
      </c>
      <c r="P40" s="163">
        <f>P36*(18-P37)</f>
        <v>5096.2000000000007</v>
      </c>
    </row>
    <row r="41" spans="2:16" ht="20.25" thickBot="1">
      <c r="B41" s="350" t="s">
        <v>215</v>
      </c>
      <c r="C41" s="21">
        <v>844</v>
      </c>
      <c r="D41" s="20">
        <v>696</v>
      </c>
      <c r="E41" s="20">
        <v>687</v>
      </c>
      <c r="F41" s="20">
        <v>489</v>
      </c>
      <c r="G41" s="20">
        <v>395</v>
      </c>
      <c r="H41" s="20">
        <v>201</v>
      </c>
      <c r="I41" s="164">
        <f>SUM(C41:G41)</f>
        <v>3111</v>
      </c>
      <c r="J41" s="20">
        <v>368</v>
      </c>
      <c r="K41" s="20">
        <v>527</v>
      </c>
      <c r="L41" s="20">
        <v>532</v>
      </c>
      <c r="M41" s="20">
        <v>833</v>
      </c>
      <c r="N41" s="164">
        <f>SUM(J41:M41)</f>
        <v>2260</v>
      </c>
      <c r="O41" s="165">
        <f>O36*(19-O37)</f>
        <v>5569.2000000000007</v>
      </c>
      <c r="P41" s="166">
        <f>P36*(19-P37)</f>
        <v>5369.2000000000007</v>
      </c>
    </row>
    <row r="42" spans="2:16" ht="15.75" thickBot="1">
      <c r="B42" s="4"/>
      <c r="C42" s="4"/>
      <c r="D42" s="4"/>
      <c r="E42" s="4"/>
      <c r="F42" s="4"/>
      <c r="G42" s="4"/>
      <c r="H42" s="4"/>
      <c r="I42" s="4"/>
      <c r="J42" s="4"/>
      <c r="K42" s="4"/>
      <c r="L42" s="4"/>
      <c r="M42" s="4"/>
      <c r="N42" s="4"/>
      <c r="O42" s="4"/>
      <c r="P42" s="4"/>
    </row>
    <row r="43" spans="2:16" ht="24" thickBot="1">
      <c r="B43" s="473" t="s">
        <v>581</v>
      </c>
      <c r="C43" s="474"/>
      <c r="D43" s="474"/>
      <c r="E43" s="474"/>
      <c r="F43" s="474"/>
      <c r="G43" s="474"/>
      <c r="H43" s="474"/>
      <c r="I43" s="474"/>
      <c r="J43" s="474"/>
      <c r="K43" s="474"/>
      <c r="L43" s="470" t="s">
        <v>228</v>
      </c>
      <c r="M43" s="471"/>
      <c r="N43" s="471"/>
      <c r="O43" s="471"/>
      <c r="P43" s="472"/>
    </row>
    <row r="44" spans="2:16" ht="15.75">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6" ht="16.5" thickBot="1">
      <c r="B45" s="466"/>
      <c r="C45" s="462"/>
      <c r="D45" s="462"/>
      <c r="E45" s="462"/>
      <c r="F45" s="462"/>
      <c r="G45" s="462"/>
      <c r="H45" s="462"/>
      <c r="I45" s="462"/>
      <c r="J45" s="462"/>
      <c r="K45" s="462"/>
      <c r="L45" s="462"/>
      <c r="M45" s="462"/>
      <c r="N45" s="462"/>
      <c r="O45" s="145" t="s">
        <v>209</v>
      </c>
      <c r="P45" s="30" t="s">
        <v>210</v>
      </c>
    </row>
    <row r="46" spans="2:16" ht="15">
      <c r="B46" s="148" t="s">
        <v>211</v>
      </c>
      <c r="C46" s="146">
        <v>31</v>
      </c>
      <c r="D46" s="8">
        <v>28</v>
      </c>
      <c r="E46" s="8">
        <v>31</v>
      </c>
      <c r="F46" s="8">
        <v>30</v>
      </c>
      <c r="G46" s="8">
        <v>31</v>
      </c>
      <c r="H46" s="8">
        <v>30</v>
      </c>
      <c r="I46" s="168">
        <f>SUM(C46:G46)</f>
        <v>151</v>
      </c>
      <c r="J46" s="8">
        <v>25</v>
      </c>
      <c r="K46" s="8">
        <v>31</v>
      </c>
      <c r="L46" s="8">
        <v>30</v>
      </c>
      <c r="M46" s="8">
        <v>31</v>
      </c>
      <c r="N46" s="168">
        <f>SUM(J46:M46)</f>
        <v>117</v>
      </c>
      <c r="O46" s="167">
        <f>SUM(C46:H46,J46:M46)</f>
        <v>298</v>
      </c>
      <c r="P46" s="169">
        <f>I46+N46</f>
        <v>268</v>
      </c>
    </row>
    <row r="47" spans="2:16" ht="19.5">
      <c r="B47" s="149" t="s">
        <v>485</v>
      </c>
      <c r="C47" s="147">
        <v>-4.8</v>
      </c>
      <c r="D47" s="10">
        <v>-6</v>
      </c>
      <c r="E47" s="10">
        <v>-1.1000000000000001</v>
      </c>
      <c r="F47" s="10">
        <v>4.9000000000000004</v>
      </c>
      <c r="G47" s="10">
        <v>7.7</v>
      </c>
      <c r="H47" s="10">
        <v>11</v>
      </c>
      <c r="I47" s="153">
        <f>(C46*C47+D46*D47+E46*E47+F46*F47+G46*G47)/I46</f>
        <v>0.23046357615894067</v>
      </c>
      <c r="J47" s="10">
        <v>10.1</v>
      </c>
      <c r="K47" s="95">
        <v>3.8</v>
      </c>
      <c r="L47" s="95">
        <v>1.6</v>
      </c>
      <c r="M47" s="95">
        <v>3</v>
      </c>
      <c r="N47" s="153">
        <f>(J46*J47+K46*K47+L46*L47+M46*M47)/N46</f>
        <v>4.3700854700854705</v>
      </c>
      <c r="O47" s="154">
        <f>(C47*C46+D47*D46+E47*E46+F47*F46+G47*G46+H47*H46+J47*J46+K47*K46+L47*L46+M47*M46)/O46</f>
        <v>2.9399328859060403</v>
      </c>
      <c r="P47" s="161">
        <f>(I47*I46+N47*N46)/P46</f>
        <v>2.0376865671641795</v>
      </c>
    </row>
    <row r="48" spans="2:16" ht="19.5">
      <c r="B48" s="149" t="s">
        <v>212</v>
      </c>
      <c r="C48" s="13">
        <v>552</v>
      </c>
      <c r="D48" s="12">
        <v>532</v>
      </c>
      <c r="E48" s="12">
        <v>436</v>
      </c>
      <c r="F48" s="12">
        <v>244</v>
      </c>
      <c r="G48" s="12">
        <v>163</v>
      </c>
      <c r="H48" s="12">
        <v>65</v>
      </c>
      <c r="I48" s="155">
        <f>SUM(C48:G48)</f>
        <v>1927</v>
      </c>
      <c r="J48" s="12">
        <v>72</v>
      </c>
      <c r="K48" s="12">
        <v>285</v>
      </c>
      <c r="L48" s="12">
        <v>344</v>
      </c>
      <c r="M48" s="12">
        <v>309</v>
      </c>
      <c r="N48" s="155">
        <f>SUM(J48:M48)</f>
        <v>1010</v>
      </c>
      <c r="O48" s="156">
        <f>O46*(13-O47)</f>
        <v>2997.8999999999996</v>
      </c>
      <c r="P48" s="162">
        <f>P46*(13-P47)</f>
        <v>2937.9</v>
      </c>
    </row>
    <row r="49" spans="2:16" ht="19.5">
      <c r="B49" s="149" t="s">
        <v>213</v>
      </c>
      <c r="C49" s="13">
        <v>676</v>
      </c>
      <c r="D49" s="12">
        <v>644</v>
      </c>
      <c r="E49" s="12">
        <v>560</v>
      </c>
      <c r="F49" s="12">
        <v>364</v>
      </c>
      <c r="G49" s="12">
        <v>287</v>
      </c>
      <c r="H49" s="12">
        <v>185</v>
      </c>
      <c r="I49" s="155">
        <f>SUM(C49:G49)</f>
        <v>2531</v>
      </c>
      <c r="J49" s="12">
        <v>172</v>
      </c>
      <c r="K49" s="12">
        <v>409</v>
      </c>
      <c r="L49" s="12">
        <v>464</v>
      </c>
      <c r="M49" s="12">
        <v>433</v>
      </c>
      <c r="N49" s="155">
        <f>SUM(J49:M49)</f>
        <v>1478</v>
      </c>
      <c r="O49" s="156">
        <f>O46*(17-O47)</f>
        <v>4189.8999999999996</v>
      </c>
      <c r="P49" s="162">
        <f>P46*(17-P47)</f>
        <v>4009.9</v>
      </c>
    </row>
    <row r="50" spans="2:16" ht="19.5">
      <c r="B50" s="149" t="s">
        <v>214</v>
      </c>
      <c r="C50" s="17">
        <v>77</v>
      </c>
      <c r="D50" s="16">
        <v>672</v>
      </c>
      <c r="E50" s="16">
        <v>591</v>
      </c>
      <c r="F50" s="16">
        <v>394</v>
      </c>
      <c r="G50" s="16">
        <v>318</v>
      </c>
      <c r="H50" s="16">
        <v>215</v>
      </c>
      <c r="I50" s="155">
        <f>SUM(C50:G50)</f>
        <v>2052</v>
      </c>
      <c r="J50" s="16">
        <v>197</v>
      </c>
      <c r="K50" s="16">
        <v>440</v>
      </c>
      <c r="L50" s="16">
        <v>494</v>
      </c>
      <c r="M50" s="16">
        <v>464</v>
      </c>
      <c r="N50" s="155">
        <f>SUM(J50:M50)</f>
        <v>1595</v>
      </c>
      <c r="O50" s="157">
        <f>O46*(18-O47)</f>
        <v>4487.8999999999996</v>
      </c>
      <c r="P50" s="163">
        <f>P46*(18-P47)</f>
        <v>4277.8999999999996</v>
      </c>
    </row>
    <row r="51" spans="2:16" ht="20.25" thickBot="1">
      <c r="B51" s="350" t="s">
        <v>215</v>
      </c>
      <c r="C51" s="21">
        <v>738</v>
      </c>
      <c r="D51" s="20">
        <v>700</v>
      </c>
      <c r="E51" s="20">
        <v>622</v>
      </c>
      <c r="F51" s="20">
        <v>424</v>
      </c>
      <c r="G51" s="20">
        <v>349</v>
      </c>
      <c r="H51" s="20">
        <v>245</v>
      </c>
      <c r="I51" s="164">
        <f>SUM(C51:G51)</f>
        <v>2833</v>
      </c>
      <c r="J51" s="20">
        <v>222</v>
      </c>
      <c r="K51" s="20">
        <v>471</v>
      </c>
      <c r="L51" s="20">
        <v>524</v>
      </c>
      <c r="M51" s="20">
        <v>495</v>
      </c>
      <c r="N51" s="164">
        <f>SUM(J51:M51)</f>
        <v>1712</v>
      </c>
      <c r="O51" s="165">
        <f>O46*(19-O47)</f>
        <v>4785.9000000000005</v>
      </c>
      <c r="P51" s="166">
        <f>P46*(19-P47)</f>
        <v>4545.8999999999996</v>
      </c>
    </row>
    <row r="52" spans="2:16" ht="15.75" thickBot="1">
      <c r="B52" s="4"/>
      <c r="C52" s="4"/>
      <c r="D52" s="4"/>
      <c r="E52" s="4"/>
      <c r="F52" s="4"/>
      <c r="G52" s="4"/>
      <c r="H52" s="4"/>
      <c r="I52" s="4"/>
      <c r="J52" s="4"/>
      <c r="K52" s="4"/>
      <c r="L52" s="4"/>
      <c r="M52" s="4"/>
      <c r="N52" s="4"/>
      <c r="O52" s="4"/>
      <c r="P52" s="4"/>
    </row>
    <row r="53" spans="2:16" ht="24" thickBot="1">
      <c r="B53" s="473" t="s">
        <v>582</v>
      </c>
      <c r="C53" s="474"/>
      <c r="D53" s="474"/>
      <c r="E53" s="474"/>
      <c r="F53" s="474"/>
      <c r="G53" s="474"/>
      <c r="H53" s="474"/>
      <c r="I53" s="474"/>
      <c r="J53" s="474"/>
      <c r="K53" s="474"/>
      <c r="L53" s="470" t="s">
        <v>229</v>
      </c>
      <c r="M53" s="471"/>
      <c r="N53" s="471"/>
      <c r="O53" s="471"/>
      <c r="P53" s="472"/>
    </row>
    <row r="54" spans="2:16"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6" ht="16.5" thickBot="1">
      <c r="B55" s="466"/>
      <c r="C55" s="462"/>
      <c r="D55" s="462"/>
      <c r="E55" s="462"/>
      <c r="F55" s="462"/>
      <c r="G55" s="462"/>
      <c r="H55" s="462"/>
      <c r="I55" s="462"/>
      <c r="J55" s="462"/>
      <c r="K55" s="462"/>
      <c r="L55" s="462"/>
      <c r="M55" s="462"/>
      <c r="N55" s="462"/>
      <c r="O55" s="145" t="s">
        <v>209</v>
      </c>
      <c r="P55" s="30" t="s">
        <v>210</v>
      </c>
    </row>
    <row r="56" spans="2:16" ht="15">
      <c r="B56" s="148" t="s">
        <v>211</v>
      </c>
      <c r="C56" s="146">
        <v>31</v>
      </c>
      <c r="D56" s="8">
        <v>28</v>
      </c>
      <c r="E56" s="8">
        <v>31</v>
      </c>
      <c r="F56" s="8">
        <v>25</v>
      </c>
      <c r="G56" s="8">
        <v>31</v>
      </c>
      <c r="H56" s="8">
        <v>15</v>
      </c>
      <c r="I56" s="168">
        <f>SUM(C56:G56)</f>
        <v>146</v>
      </c>
      <c r="J56" s="8">
        <v>25</v>
      </c>
      <c r="K56" s="8">
        <v>31</v>
      </c>
      <c r="L56" s="8">
        <v>30</v>
      </c>
      <c r="M56" s="8">
        <v>31</v>
      </c>
      <c r="N56" s="168">
        <f>SUM(J56:M56)</f>
        <v>117</v>
      </c>
      <c r="O56" s="167">
        <f>SUM(C56:H56,J56:M56)</f>
        <v>278</v>
      </c>
      <c r="P56" s="169">
        <f>I56+N56</f>
        <v>263</v>
      </c>
    </row>
    <row r="57" spans="2:16" ht="19.5">
      <c r="B57" s="149" t="s">
        <v>485</v>
      </c>
      <c r="C57" s="147">
        <v>5.6</v>
      </c>
      <c r="D57" s="10">
        <v>10</v>
      </c>
      <c r="E57" s="10">
        <v>0.8</v>
      </c>
      <c r="F57" s="10">
        <v>1</v>
      </c>
      <c r="G57" s="10">
        <v>9.1999999999999993</v>
      </c>
      <c r="H57" s="10">
        <v>9</v>
      </c>
      <c r="I57" s="153">
        <f>(C56*C57+D56*D57+E56*E57+F56*F57+G56*G57)/I56</f>
        <v>5.4013698630136986</v>
      </c>
      <c r="J57" s="10">
        <v>8.8000000000000007</v>
      </c>
      <c r="K57" s="95">
        <v>5.7</v>
      </c>
      <c r="L57" s="95">
        <v>1.5</v>
      </c>
      <c r="M57" s="95">
        <v>5.2</v>
      </c>
      <c r="N57" s="153">
        <f>(J56*J57+K56*K57+L56*L57+M56*M57)/N56</f>
        <v>5.1529914529914533</v>
      </c>
      <c r="O57" s="154">
        <f>(C57*C56+D57*D56+E57*E56+F57*F56+G57*G56+H57*H56+J57*J56+K57*K56+L57*L56+M57*M56)/O56</f>
        <v>5.491007194244605</v>
      </c>
      <c r="P57" s="161">
        <f>(I57*I56+N57*N56)/P56</f>
        <v>5.2908745247148286</v>
      </c>
    </row>
    <row r="58" spans="2:16" ht="19.5">
      <c r="B58" s="149" t="s">
        <v>212</v>
      </c>
      <c r="C58" s="13">
        <v>229</v>
      </c>
      <c r="D58" s="12">
        <v>84</v>
      </c>
      <c r="E58" s="12">
        <v>378</v>
      </c>
      <c r="F58" s="12">
        <v>301</v>
      </c>
      <c r="G58" s="12">
        <v>118</v>
      </c>
      <c r="H58" s="12">
        <v>60</v>
      </c>
      <c r="I58" s="155">
        <f>SUM(C58:G58)</f>
        <v>1110</v>
      </c>
      <c r="J58" s="12">
        <v>105</v>
      </c>
      <c r="K58" s="12">
        <v>225</v>
      </c>
      <c r="L58" s="12">
        <v>345</v>
      </c>
      <c r="M58" s="12">
        <v>242</v>
      </c>
      <c r="N58" s="155">
        <f>SUM(J58:M58)</f>
        <v>917</v>
      </c>
      <c r="O58" s="156">
        <f>O56*(13-O57)</f>
        <v>2087.5</v>
      </c>
      <c r="P58" s="162">
        <f>P56*(13-P57)</f>
        <v>2027.5</v>
      </c>
    </row>
    <row r="59" spans="2:16" ht="19.5">
      <c r="B59" s="149" t="s">
        <v>213</v>
      </c>
      <c r="C59" s="13">
        <v>353</v>
      </c>
      <c r="D59" s="12">
        <v>196</v>
      </c>
      <c r="E59" s="12">
        <v>502</v>
      </c>
      <c r="F59" s="12">
        <v>401</v>
      </c>
      <c r="G59" s="12">
        <v>242</v>
      </c>
      <c r="H59" s="12">
        <v>120</v>
      </c>
      <c r="I59" s="155">
        <f>SUM(C59:G59)</f>
        <v>1694</v>
      </c>
      <c r="J59" s="12">
        <v>205</v>
      </c>
      <c r="K59" s="12">
        <v>349</v>
      </c>
      <c r="L59" s="12">
        <v>465</v>
      </c>
      <c r="M59" s="12">
        <v>366</v>
      </c>
      <c r="N59" s="155">
        <f>SUM(J59:M59)</f>
        <v>1385</v>
      </c>
      <c r="O59" s="156">
        <f>O56*(17-O57)</f>
        <v>3199.4999999999995</v>
      </c>
      <c r="P59" s="162">
        <f>P56*(17-P57)</f>
        <v>3079.5</v>
      </c>
    </row>
    <row r="60" spans="2:16" ht="19.5">
      <c r="B60" s="149" t="s">
        <v>214</v>
      </c>
      <c r="C60" s="17">
        <v>384</v>
      </c>
      <c r="D60" s="16">
        <v>224</v>
      </c>
      <c r="E60" s="16">
        <v>533</v>
      </c>
      <c r="F60" s="16">
        <v>426</v>
      </c>
      <c r="G60" s="16">
        <v>273</v>
      </c>
      <c r="H60" s="16">
        <v>135</v>
      </c>
      <c r="I60" s="155">
        <f>SUM(C60:G60)</f>
        <v>1840</v>
      </c>
      <c r="J60" s="16">
        <v>230</v>
      </c>
      <c r="K60" s="16">
        <v>380</v>
      </c>
      <c r="L60" s="16">
        <v>495</v>
      </c>
      <c r="M60" s="16">
        <v>397</v>
      </c>
      <c r="N60" s="155">
        <f>SUM(J60:M60)</f>
        <v>1502</v>
      </c>
      <c r="O60" s="157">
        <f>O56*(18-O57)</f>
        <v>3477.4999999999995</v>
      </c>
      <c r="P60" s="163">
        <f>P56*(18-P57)</f>
        <v>3342.5</v>
      </c>
    </row>
    <row r="61" spans="2:16" ht="20.25" thickBot="1">
      <c r="B61" s="350" t="s">
        <v>215</v>
      </c>
      <c r="C61" s="21">
        <v>415</v>
      </c>
      <c r="D61" s="20">
        <v>252</v>
      </c>
      <c r="E61" s="20">
        <v>564</v>
      </c>
      <c r="F61" s="20">
        <v>451</v>
      </c>
      <c r="G61" s="20">
        <v>304</v>
      </c>
      <c r="H61" s="20">
        <v>150</v>
      </c>
      <c r="I61" s="164">
        <f>SUM(C61:G61)</f>
        <v>1986</v>
      </c>
      <c r="J61" s="20">
        <v>255</v>
      </c>
      <c r="K61" s="20">
        <v>411</v>
      </c>
      <c r="L61" s="20">
        <v>525</v>
      </c>
      <c r="M61" s="20">
        <v>428</v>
      </c>
      <c r="N61" s="164">
        <f>SUM(J61:M61)</f>
        <v>1619</v>
      </c>
      <c r="O61" s="165">
        <f>O56*(19-O57)</f>
        <v>3755.4999999999995</v>
      </c>
      <c r="P61" s="166">
        <f>P56*(19-P57)</f>
        <v>3605.5</v>
      </c>
    </row>
    <row r="62" spans="2:16" ht="15.75" thickBot="1">
      <c r="B62" s="4"/>
      <c r="C62" s="4"/>
      <c r="D62" s="4"/>
      <c r="E62" s="4"/>
      <c r="F62" s="4"/>
      <c r="G62" s="4"/>
      <c r="H62" s="4"/>
      <c r="I62" s="4"/>
      <c r="J62" s="4"/>
      <c r="K62" s="4"/>
      <c r="L62" s="4"/>
      <c r="M62" s="4"/>
      <c r="N62" s="4"/>
      <c r="O62" s="4"/>
      <c r="P62" s="4"/>
    </row>
    <row r="63" spans="2:16" ht="24" thickBot="1">
      <c r="B63" s="473" t="s">
        <v>583</v>
      </c>
      <c r="C63" s="474"/>
      <c r="D63" s="474"/>
      <c r="E63" s="474"/>
      <c r="F63" s="474"/>
      <c r="G63" s="474"/>
      <c r="H63" s="474"/>
      <c r="I63" s="474"/>
      <c r="J63" s="474"/>
      <c r="K63" s="474"/>
      <c r="L63" s="470" t="s">
        <v>230</v>
      </c>
      <c r="M63" s="471"/>
      <c r="N63" s="471"/>
      <c r="O63" s="471"/>
      <c r="P63" s="472"/>
    </row>
    <row r="64" spans="2:16"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ht="15">
      <c r="B66" s="148" t="s">
        <v>211</v>
      </c>
      <c r="C66" s="146">
        <v>31</v>
      </c>
      <c r="D66" s="8">
        <v>28</v>
      </c>
      <c r="E66" s="8">
        <v>31</v>
      </c>
      <c r="F66" s="8">
        <v>30</v>
      </c>
      <c r="G66" s="8">
        <v>31</v>
      </c>
      <c r="H66" s="8">
        <v>25</v>
      </c>
      <c r="I66" s="168">
        <f>SUM(C66:G66)</f>
        <v>151</v>
      </c>
      <c r="J66" s="8">
        <v>30</v>
      </c>
      <c r="K66" s="8">
        <v>31</v>
      </c>
      <c r="L66" s="8">
        <v>30</v>
      </c>
      <c r="M66" s="8">
        <v>31</v>
      </c>
      <c r="N66" s="168">
        <f>SUM(J66:M66)</f>
        <v>122</v>
      </c>
      <c r="O66" s="167">
        <f>SUM(C66:H66,J66:M66)</f>
        <v>298</v>
      </c>
      <c r="P66" s="169">
        <f>I66+N66</f>
        <v>273</v>
      </c>
    </row>
    <row r="67" spans="2:16" ht="19.5">
      <c r="B67" s="149" t="s">
        <v>485</v>
      </c>
      <c r="C67" s="147">
        <v>6</v>
      </c>
      <c r="D67" s="10">
        <v>5.7</v>
      </c>
      <c r="E67" s="10">
        <v>5.7</v>
      </c>
      <c r="F67" s="10">
        <v>3.8</v>
      </c>
      <c r="G67" s="10">
        <v>7.7</v>
      </c>
      <c r="H67" s="10">
        <v>10</v>
      </c>
      <c r="I67" s="153">
        <f>(C66*C67+D66*D67+E66*E67+F66*F67+G66*G67)/I66</f>
        <v>5.7947019867549674</v>
      </c>
      <c r="J67" s="10">
        <v>6.3</v>
      </c>
      <c r="K67" s="95">
        <v>5.7</v>
      </c>
      <c r="L67" s="95">
        <v>0.1</v>
      </c>
      <c r="M67" s="95">
        <v>-1.1000000000000001</v>
      </c>
      <c r="N67" s="153">
        <f>(J66*J67+K66*K67+L66*L67+M66*M67)/N66</f>
        <v>2.7426229508196722</v>
      </c>
      <c r="O67" s="154">
        <f>(C67*C66+D67*D66+E67*E66+F67*F66+G67*G66+H67*H66+J67*J66+K67*K66+L67*L66+M67*M66)/O66</f>
        <v>4.8979865771812081</v>
      </c>
      <c r="P67" s="161">
        <f>(I67*I66+N67*N66)/P66</f>
        <v>4.430769230769231</v>
      </c>
    </row>
    <row r="68" spans="2:16" ht="19.5">
      <c r="B68" s="149" t="s">
        <v>212</v>
      </c>
      <c r="C68" s="13">
        <v>217</v>
      </c>
      <c r="D68" s="12">
        <v>204</v>
      </c>
      <c r="E68" s="12">
        <v>226</v>
      </c>
      <c r="F68" s="12">
        <v>275</v>
      </c>
      <c r="G68" s="12">
        <v>165</v>
      </c>
      <c r="H68" s="12">
        <v>87</v>
      </c>
      <c r="I68" s="155">
        <f>SUM(C68:G68)</f>
        <v>1087</v>
      </c>
      <c r="J68" s="12">
        <v>200</v>
      </c>
      <c r="K68" s="12">
        <v>225</v>
      </c>
      <c r="L68" s="12">
        <v>387</v>
      </c>
      <c r="M68" s="12">
        <v>437</v>
      </c>
      <c r="N68" s="155">
        <f>SUM(J68:M68)</f>
        <v>1249</v>
      </c>
      <c r="O68" s="156">
        <f>O66*(13-O67)</f>
        <v>2414.4</v>
      </c>
      <c r="P68" s="162">
        <f>P66*(13-P67)</f>
        <v>2339.4</v>
      </c>
    </row>
    <row r="69" spans="2:16" ht="19.5">
      <c r="B69" s="149" t="s">
        <v>213</v>
      </c>
      <c r="C69" s="13">
        <v>341</v>
      </c>
      <c r="D69" s="12">
        <v>316</v>
      </c>
      <c r="E69" s="12">
        <v>350</v>
      </c>
      <c r="F69" s="12">
        <v>395</v>
      </c>
      <c r="G69" s="12">
        <v>289</v>
      </c>
      <c r="H69" s="12">
        <v>187</v>
      </c>
      <c r="I69" s="155">
        <f>SUM(C69:G69)</f>
        <v>1691</v>
      </c>
      <c r="J69" s="12">
        <v>320</v>
      </c>
      <c r="K69" s="12">
        <v>349</v>
      </c>
      <c r="L69" s="12">
        <v>507</v>
      </c>
      <c r="M69" s="12">
        <v>561</v>
      </c>
      <c r="N69" s="155">
        <f>SUM(J69:M69)</f>
        <v>1737</v>
      </c>
      <c r="O69" s="156">
        <f>O66*(17-O67)</f>
        <v>3606.4</v>
      </c>
      <c r="P69" s="162">
        <f>P66*(17-P67)</f>
        <v>3431.4</v>
      </c>
    </row>
    <row r="70" spans="2:16" ht="19.5">
      <c r="B70" s="149" t="s">
        <v>214</v>
      </c>
      <c r="C70" s="17">
        <v>372</v>
      </c>
      <c r="D70" s="16">
        <v>344</v>
      </c>
      <c r="E70" s="16">
        <v>381</v>
      </c>
      <c r="F70" s="16">
        <v>425</v>
      </c>
      <c r="G70" s="16">
        <v>320</v>
      </c>
      <c r="H70" s="16">
        <v>212</v>
      </c>
      <c r="I70" s="155">
        <f>SUM(C70:G70)</f>
        <v>1842</v>
      </c>
      <c r="J70" s="16">
        <v>350</v>
      </c>
      <c r="K70" s="16">
        <v>380</v>
      </c>
      <c r="L70" s="16">
        <v>537</v>
      </c>
      <c r="M70" s="16">
        <v>592</v>
      </c>
      <c r="N70" s="155">
        <f>SUM(J70:M70)</f>
        <v>1859</v>
      </c>
      <c r="O70" s="157">
        <f>O66*(18-O67)</f>
        <v>3904.4</v>
      </c>
      <c r="P70" s="163">
        <f>P66*(18-P67)</f>
        <v>3704.4</v>
      </c>
    </row>
    <row r="71" spans="2:16" ht="20.25" thickBot="1">
      <c r="B71" s="350" t="s">
        <v>215</v>
      </c>
      <c r="C71" s="21">
        <v>403</v>
      </c>
      <c r="D71" s="20">
        <v>372</v>
      </c>
      <c r="E71" s="20">
        <f>E66*(19-E67)</f>
        <v>412.3</v>
      </c>
      <c r="F71" s="20">
        <v>455</v>
      </c>
      <c r="G71" s="20">
        <v>351</v>
      </c>
      <c r="H71" s="20">
        <v>237</v>
      </c>
      <c r="I71" s="164">
        <f>SUM(C71:G71)</f>
        <v>1993.3</v>
      </c>
      <c r="J71" s="20">
        <v>380</v>
      </c>
      <c r="K71" s="20">
        <v>411</v>
      </c>
      <c r="L71" s="20">
        <v>567</v>
      </c>
      <c r="M71" s="20">
        <v>623</v>
      </c>
      <c r="N71" s="164">
        <f>SUM(J71:M71)</f>
        <v>1981</v>
      </c>
      <c r="O71" s="165">
        <f>O66*(19-O67)</f>
        <v>4202.4000000000005</v>
      </c>
      <c r="P71" s="166">
        <f>P66*(19-P67)</f>
        <v>3977.4</v>
      </c>
    </row>
    <row r="72" spans="2:16" ht="15.75" thickBot="1">
      <c r="B72" s="4"/>
      <c r="C72" s="4"/>
      <c r="D72" s="4"/>
      <c r="E72" s="4"/>
      <c r="F72" s="4"/>
      <c r="G72" s="4"/>
      <c r="H72" s="4"/>
      <c r="I72" s="4"/>
      <c r="J72" s="4"/>
      <c r="K72" s="4"/>
      <c r="L72" s="4"/>
      <c r="M72" s="4"/>
      <c r="N72" s="4"/>
      <c r="O72" s="4"/>
      <c r="P72" s="4"/>
    </row>
    <row r="73" spans="2:16" ht="24" thickBot="1">
      <c r="B73" s="473" t="s">
        <v>584</v>
      </c>
      <c r="C73" s="474"/>
      <c r="D73" s="474"/>
      <c r="E73" s="474"/>
      <c r="F73" s="474"/>
      <c r="G73" s="474"/>
      <c r="H73" s="474"/>
      <c r="I73" s="474"/>
      <c r="J73" s="474"/>
      <c r="K73" s="474"/>
      <c r="L73" s="470" t="s">
        <v>231</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ht="15">
      <c r="B76" s="148" t="s">
        <v>211</v>
      </c>
      <c r="C76" s="146">
        <v>31</v>
      </c>
      <c r="D76" s="8">
        <v>28</v>
      </c>
      <c r="E76" s="8">
        <v>31</v>
      </c>
      <c r="F76" s="8">
        <v>30</v>
      </c>
      <c r="G76" s="8">
        <v>26</v>
      </c>
      <c r="H76" s="8">
        <v>25</v>
      </c>
      <c r="I76" s="168">
        <f>SUM(C76:G76)</f>
        <v>146</v>
      </c>
      <c r="J76" s="8">
        <v>26</v>
      </c>
      <c r="K76" s="8">
        <v>31</v>
      </c>
      <c r="L76" s="8">
        <v>31</v>
      </c>
      <c r="M76" s="8">
        <v>31</v>
      </c>
      <c r="N76" s="168">
        <f>SUM(J76:M76)</f>
        <v>119</v>
      </c>
      <c r="O76" s="167">
        <f>SUM(C76:H76,J76:M76)</f>
        <v>290</v>
      </c>
      <c r="P76" s="169">
        <f>I76+N76</f>
        <v>265</v>
      </c>
    </row>
    <row r="77" spans="2:16" ht="19.5">
      <c r="B77" s="149" t="s">
        <v>485</v>
      </c>
      <c r="C77" s="147">
        <v>-3</v>
      </c>
      <c r="D77" s="10">
        <v>-1.9</v>
      </c>
      <c r="E77" s="10">
        <v>1.8</v>
      </c>
      <c r="F77" s="10">
        <v>4.5999999999999996</v>
      </c>
      <c r="G77" s="10">
        <v>5.5</v>
      </c>
      <c r="H77" s="10">
        <v>9</v>
      </c>
      <c r="I77" s="153">
        <f>(C76*C77+D76*D77+E76*E77+F76*F77+G76*G77)/I76</f>
        <v>1.3054794520547948</v>
      </c>
      <c r="J77" s="10">
        <v>9.84</v>
      </c>
      <c r="K77" s="95">
        <v>5.8354838709677441</v>
      </c>
      <c r="L77" s="95">
        <v>2.313333333333333</v>
      </c>
      <c r="M77" s="95">
        <v>-3.1258064516129029</v>
      </c>
      <c r="N77" s="153">
        <f>(J76*J77+K76*K77+L76*L77+M76*M77)/N76</f>
        <v>3.4584313725490201</v>
      </c>
      <c r="O77" s="154">
        <f>(C77*C76+D77*D76+E77*E76+F77*F76+G77*G76+H77*H76+J77*J76+K77*K76+L77*L76+M77*M76)/O76</f>
        <v>2.8522528735632191</v>
      </c>
      <c r="P77" s="161">
        <f>(I77*I76+N77*N76)/P76</f>
        <v>2.2722767295597488</v>
      </c>
    </row>
    <row r="78" spans="2:16" ht="19.5">
      <c r="B78" s="149" t="s">
        <v>212</v>
      </c>
      <c r="C78" s="13">
        <v>496</v>
      </c>
      <c r="D78" s="12">
        <v>417</v>
      </c>
      <c r="E78" s="12">
        <v>347</v>
      </c>
      <c r="F78" s="12">
        <v>253</v>
      </c>
      <c r="G78" s="12">
        <v>194</v>
      </c>
      <c r="H78" s="12">
        <v>104</v>
      </c>
      <c r="I78" s="155">
        <f>SUM(C78:G78)</f>
        <v>1707</v>
      </c>
      <c r="J78" s="12">
        <f>J76*(13-J77)</f>
        <v>82.16</v>
      </c>
      <c r="K78" s="12">
        <f>K76*(13-K77)</f>
        <v>222.09999999999994</v>
      </c>
      <c r="L78" s="12">
        <f>L76*(13-L77)</f>
        <v>331.28666666666669</v>
      </c>
      <c r="M78" s="12">
        <f>M76*(13-M77)</f>
        <v>499.9</v>
      </c>
      <c r="N78" s="155">
        <f>SUM(J78:M78)</f>
        <v>1135.4466666666667</v>
      </c>
      <c r="O78" s="156">
        <f>O76*(13-O77)</f>
        <v>2942.8466666666664</v>
      </c>
      <c r="P78" s="162">
        <f>P76*(13-P77)</f>
        <v>2842.8466666666664</v>
      </c>
    </row>
    <row r="79" spans="2:16" ht="19.5">
      <c r="B79" s="149" t="s">
        <v>213</v>
      </c>
      <c r="C79" s="13">
        <v>620</v>
      </c>
      <c r="D79" s="12">
        <v>529</v>
      </c>
      <c r="E79" s="12">
        <v>471</v>
      </c>
      <c r="F79" s="12">
        <v>373</v>
      </c>
      <c r="G79" s="12">
        <v>298</v>
      </c>
      <c r="H79" s="12">
        <v>204</v>
      </c>
      <c r="I79" s="155">
        <f>SUM(C79:G79)</f>
        <v>2291</v>
      </c>
      <c r="J79" s="12">
        <f>J76*(17-J77)</f>
        <v>186.16</v>
      </c>
      <c r="K79" s="12">
        <f>K76*(17-K77)</f>
        <v>346.09999999999991</v>
      </c>
      <c r="L79" s="12">
        <f>L76*(17-L77)</f>
        <v>455.28666666666669</v>
      </c>
      <c r="M79" s="12">
        <f>M76*(17-M77)</f>
        <v>623.9</v>
      </c>
      <c r="N79" s="155">
        <f>SUM(J79:M79)</f>
        <v>1611.4466666666667</v>
      </c>
      <c r="O79" s="156">
        <f>O76*(17-O77)</f>
        <v>4102.8466666666664</v>
      </c>
      <c r="P79" s="162">
        <f>P76*(17-P77)</f>
        <v>3902.8466666666664</v>
      </c>
    </row>
    <row r="80" spans="2:16" ht="19.5">
      <c r="B80" s="149" t="s">
        <v>214</v>
      </c>
      <c r="C80" s="17">
        <v>651</v>
      </c>
      <c r="D80" s="16">
        <v>557</v>
      </c>
      <c r="E80" s="16">
        <v>502</v>
      </c>
      <c r="F80" s="16">
        <v>403</v>
      </c>
      <c r="G80" s="16">
        <v>324</v>
      </c>
      <c r="H80" s="16">
        <v>229</v>
      </c>
      <c r="I80" s="155">
        <f>SUM(C80:G80)</f>
        <v>2437</v>
      </c>
      <c r="J80" s="16">
        <f>J76*(18-J77)</f>
        <v>212.16</v>
      </c>
      <c r="K80" s="16">
        <f>K76*(18-K77)</f>
        <v>377.09999999999991</v>
      </c>
      <c r="L80" s="16">
        <f>L76*(18-L77)</f>
        <v>486.28666666666669</v>
      </c>
      <c r="M80" s="16">
        <f>M76*(18-M77)</f>
        <v>654.9</v>
      </c>
      <c r="N80" s="155">
        <f>SUM(J80:M80)</f>
        <v>1730.4466666666667</v>
      </c>
      <c r="O80" s="157">
        <f>O76*(18-O77)</f>
        <v>4392.8466666666664</v>
      </c>
      <c r="P80" s="163">
        <f>P76*(18-P77)</f>
        <v>4167.8466666666664</v>
      </c>
    </row>
    <row r="81" spans="2:16" ht="20.25" thickBot="1">
      <c r="B81" s="350" t="s">
        <v>215</v>
      </c>
      <c r="C81" s="21">
        <v>682</v>
      </c>
      <c r="D81" s="20">
        <v>585</v>
      </c>
      <c r="E81" s="20">
        <v>533</v>
      </c>
      <c r="F81" s="20">
        <v>433</v>
      </c>
      <c r="G81" s="20">
        <v>350</v>
      </c>
      <c r="H81" s="20">
        <v>254</v>
      </c>
      <c r="I81" s="164">
        <f>SUM(C81:G81)</f>
        <v>2583</v>
      </c>
      <c r="J81" s="20">
        <f>J76*(19-J77)</f>
        <v>238.16</v>
      </c>
      <c r="K81" s="20">
        <f>K76*(19-K77)</f>
        <v>408.09999999999991</v>
      </c>
      <c r="L81" s="20">
        <f>L76*(19-L77)</f>
        <v>517.28666666666663</v>
      </c>
      <c r="M81" s="20">
        <f>M76*(19-M77)</f>
        <v>685.9</v>
      </c>
      <c r="N81" s="164">
        <f>SUM(J81:M81)</f>
        <v>1849.4466666666667</v>
      </c>
      <c r="O81" s="165">
        <f>O76*(19-O77)</f>
        <v>4682.8466666666664</v>
      </c>
      <c r="P81" s="166">
        <f>P76*(19-P77)</f>
        <v>4432.8466666666664</v>
      </c>
    </row>
    <row r="82" spans="2:16" ht="15.75" thickBot="1">
      <c r="B82" s="24"/>
      <c r="C82" s="25"/>
      <c r="D82" s="25"/>
      <c r="E82" s="25"/>
      <c r="F82" s="25"/>
      <c r="G82" s="25"/>
      <c r="H82" s="25"/>
      <c r="I82" s="26"/>
      <c r="J82" s="25"/>
      <c r="K82" s="25"/>
      <c r="L82" s="25"/>
      <c r="M82" s="25"/>
      <c r="N82" s="26"/>
      <c r="O82" s="27"/>
      <c r="P82" s="27"/>
    </row>
    <row r="83" spans="2:16" ht="24" thickBot="1">
      <c r="B83" s="473" t="s">
        <v>584</v>
      </c>
      <c r="C83" s="474"/>
      <c r="D83" s="474"/>
      <c r="E83" s="474"/>
      <c r="F83" s="474"/>
      <c r="G83" s="474"/>
      <c r="H83" s="474"/>
      <c r="I83" s="474"/>
      <c r="J83" s="474"/>
      <c r="K83" s="474"/>
      <c r="L83" s="470" t="s">
        <v>145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ht="15">
      <c r="B86" s="148" t="s">
        <v>211</v>
      </c>
      <c r="C86" s="146">
        <v>31</v>
      </c>
      <c r="D86" s="8">
        <v>31</v>
      </c>
      <c r="E86" s="8">
        <v>31</v>
      </c>
      <c r="F86" s="8">
        <v>31</v>
      </c>
      <c r="G86" s="8">
        <v>31</v>
      </c>
      <c r="H86" s="8">
        <v>20</v>
      </c>
      <c r="I86" s="168">
        <f>SUM(C86:G86)</f>
        <v>155</v>
      </c>
      <c r="J86" s="8"/>
      <c r="K86" s="8"/>
      <c r="L86" s="8"/>
      <c r="M86" s="8"/>
      <c r="N86" s="168">
        <f>SUM(J86:M86)</f>
        <v>0</v>
      </c>
      <c r="O86" s="167">
        <f>SUM(C86:H86,J86:M86)</f>
        <v>175</v>
      </c>
      <c r="P86" s="169">
        <f>I86+N86</f>
        <v>155</v>
      </c>
    </row>
    <row r="87" spans="2:16" ht="19.5">
      <c r="B87" s="149" t="s">
        <v>485</v>
      </c>
      <c r="C87" s="147">
        <v>-4.5580645161290327</v>
      </c>
      <c r="D87" s="10">
        <v>-4.4392857142857141</v>
      </c>
      <c r="E87" s="10">
        <v>-1.6258064516129034</v>
      </c>
      <c r="F87" s="10">
        <v>1.7966666666666666</v>
      </c>
      <c r="G87" s="10">
        <v>6.5419354838709669</v>
      </c>
      <c r="H87" s="10">
        <v>10.69333333333333</v>
      </c>
      <c r="I87" s="153">
        <f>(C86*C87+D86*D87+E86*E87+F86*F87+G86*G87)/I86</f>
        <v>-0.45691090629800346</v>
      </c>
      <c r="J87" s="10"/>
      <c r="K87" s="95"/>
      <c r="L87" s="95"/>
      <c r="M87" s="95"/>
      <c r="N87" s="153"/>
      <c r="O87" s="154">
        <f>(C87*C86+D87*D86+E87*E86+F87*F86+G87*G86+H87*H86+J87*J86+K87*K86+L87*L86+M87*M86)/O86</f>
        <v>0.81740272108843459</v>
      </c>
      <c r="P87" s="161">
        <f>(I87*I86+N87*N86)/P86</f>
        <v>-0.45691090629800346</v>
      </c>
    </row>
    <row r="88" spans="2:16" ht="19.5">
      <c r="B88" s="149" t="s">
        <v>212</v>
      </c>
      <c r="C88" s="13">
        <f t="shared" ref="C88:H88" si="4">C86*(13-C87)</f>
        <v>544.30000000000007</v>
      </c>
      <c r="D88" s="12">
        <f t="shared" si="4"/>
        <v>540.61785714285713</v>
      </c>
      <c r="E88" s="12">
        <f t="shared" si="4"/>
        <v>453.4</v>
      </c>
      <c r="F88" s="12">
        <f t="shared" si="4"/>
        <v>347.30333333333334</v>
      </c>
      <c r="G88" s="12">
        <f t="shared" si="4"/>
        <v>200.20000000000002</v>
      </c>
      <c r="H88" s="12">
        <f t="shared" si="4"/>
        <v>46.133333333333404</v>
      </c>
      <c r="I88" s="155">
        <f>SUM(C88:G88)</f>
        <v>2085.8211904761902</v>
      </c>
      <c r="J88" s="12">
        <f>J86*(13-J87)</f>
        <v>0</v>
      </c>
      <c r="K88" s="12">
        <f>K86*(13-K87)</f>
        <v>0</v>
      </c>
      <c r="L88" s="12">
        <f>L86*(13-L87)</f>
        <v>0</v>
      </c>
      <c r="M88" s="12">
        <f>M86*(13-M87)</f>
        <v>0</v>
      </c>
      <c r="N88" s="155">
        <f>SUM(J88:M88)</f>
        <v>0</v>
      </c>
      <c r="O88" s="156">
        <f>O86*(13-O87)</f>
        <v>2131.9545238095238</v>
      </c>
      <c r="P88" s="162">
        <f>P86*(13-P87)</f>
        <v>2085.8211904761906</v>
      </c>
    </row>
    <row r="89" spans="2:16" ht="19.5">
      <c r="B89" s="149" t="s">
        <v>213</v>
      </c>
      <c r="C89" s="13">
        <f t="shared" ref="C89:H89" si="5">C86*(17-C87)</f>
        <v>668.30000000000007</v>
      </c>
      <c r="D89" s="12">
        <f t="shared" si="5"/>
        <v>664.61785714285713</v>
      </c>
      <c r="E89" s="12">
        <f t="shared" si="5"/>
        <v>577.4</v>
      </c>
      <c r="F89" s="12">
        <f t="shared" si="5"/>
        <v>471.30333333333334</v>
      </c>
      <c r="G89" s="12">
        <f t="shared" si="5"/>
        <v>324.20000000000005</v>
      </c>
      <c r="H89" s="12">
        <f t="shared" si="5"/>
        <v>126.13333333333341</v>
      </c>
      <c r="I89" s="155">
        <f>SUM(C89:G89)</f>
        <v>2705.8211904761902</v>
      </c>
      <c r="J89" s="12">
        <f>J86*(17-J87)</f>
        <v>0</v>
      </c>
      <c r="K89" s="12">
        <f>K86*(17-K87)</f>
        <v>0</v>
      </c>
      <c r="L89" s="12">
        <f>L86*(17-L87)</f>
        <v>0</v>
      </c>
      <c r="M89" s="12">
        <f>M86*(17-M87)</f>
        <v>0</v>
      </c>
      <c r="N89" s="155">
        <f>SUM(J89:M89)</f>
        <v>0</v>
      </c>
      <c r="O89" s="156">
        <f>O86*(17-O87)</f>
        <v>2831.9545238095238</v>
      </c>
      <c r="P89" s="162">
        <f>P86*(17-P87)</f>
        <v>2705.8211904761906</v>
      </c>
    </row>
    <row r="90" spans="2:16" ht="19.5">
      <c r="B90" s="149" t="s">
        <v>214</v>
      </c>
      <c r="C90" s="17">
        <f t="shared" ref="C90:H90" si="6">C86*(18-C87)</f>
        <v>699.30000000000007</v>
      </c>
      <c r="D90" s="16">
        <f t="shared" si="6"/>
        <v>695.61785714285713</v>
      </c>
      <c r="E90" s="16">
        <f t="shared" si="6"/>
        <v>608.4</v>
      </c>
      <c r="F90" s="16">
        <f t="shared" si="6"/>
        <v>502.30333333333334</v>
      </c>
      <c r="G90" s="16">
        <f t="shared" si="6"/>
        <v>355.20000000000005</v>
      </c>
      <c r="H90" s="16">
        <f t="shared" si="6"/>
        <v>146.13333333333341</v>
      </c>
      <c r="I90" s="155">
        <f>SUM(C90:G90)</f>
        <v>2860.8211904761902</v>
      </c>
      <c r="J90" s="16">
        <f>J86*(18-J87)</f>
        <v>0</v>
      </c>
      <c r="K90" s="16">
        <f>K86*(18-K87)</f>
        <v>0</v>
      </c>
      <c r="L90" s="16">
        <f>L86*(18-L87)</f>
        <v>0</v>
      </c>
      <c r="M90" s="16">
        <f>M86*(18-M87)</f>
        <v>0</v>
      </c>
      <c r="N90" s="155">
        <f>SUM(J90:M90)</f>
        <v>0</v>
      </c>
      <c r="O90" s="157">
        <f>O86*(18-O87)</f>
        <v>3006.9545238095238</v>
      </c>
      <c r="P90" s="163">
        <f>P86*(18-P87)</f>
        <v>2860.8211904761906</v>
      </c>
    </row>
    <row r="91" spans="2:16" ht="20.25" thickBot="1">
      <c r="B91" s="350" t="s">
        <v>215</v>
      </c>
      <c r="C91" s="21">
        <f t="shared" ref="C91:H91" si="7">C86*(19-C87)</f>
        <v>730.30000000000007</v>
      </c>
      <c r="D91" s="20">
        <f t="shared" si="7"/>
        <v>726.61785714285713</v>
      </c>
      <c r="E91" s="20">
        <f t="shared" si="7"/>
        <v>639.4</v>
      </c>
      <c r="F91" s="20">
        <f t="shared" si="7"/>
        <v>533.30333333333328</v>
      </c>
      <c r="G91" s="20">
        <f t="shared" si="7"/>
        <v>386.20000000000005</v>
      </c>
      <c r="H91" s="20">
        <f t="shared" si="7"/>
        <v>166.13333333333341</v>
      </c>
      <c r="I91" s="164">
        <f>SUM(C91:G91)</f>
        <v>3015.8211904761902</v>
      </c>
      <c r="J91" s="20">
        <f>J86*(19-J87)</f>
        <v>0</v>
      </c>
      <c r="K91" s="20">
        <f>K86*(19-K87)</f>
        <v>0</v>
      </c>
      <c r="L91" s="20">
        <f>L86*(19-L87)</f>
        <v>0</v>
      </c>
      <c r="M91" s="20">
        <f>M86*(19-M87)</f>
        <v>0</v>
      </c>
      <c r="N91" s="164">
        <f>SUM(J91:M91)</f>
        <v>0</v>
      </c>
      <c r="O91" s="165">
        <f>O86*(19-O87)</f>
        <v>3181.9545238095238</v>
      </c>
      <c r="P91" s="166">
        <f>P86*(19-P87)</f>
        <v>3015.8211904761906</v>
      </c>
    </row>
    <row r="92" spans="2:16" ht="15.75" thickBot="1">
      <c r="B92" s="4"/>
      <c r="C92" s="4"/>
      <c r="D92" s="4"/>
      <c r="E92" s="4"/>
      <c r="F92" s="4"/>
      <c r="G92" s="4"/>
      <c r="H92" s="4"/>
      <c r="I92" s="4"/>
      <c r="J92" s="4"/>
      <c r="K92" s="4"/>
      <c r="L92" s="4"/>
      <c r="M92" s="4"/>
      <c r="N92" s="4"/>
      <c r="O92" s="4"/>
      <c r="P92" s="4"/>
    </row>
    <row r="93" spans="2:16" ht="24" thickBot="1">
      <c r="B93" s="473" t="s">
        <v>584</v>
      </c>
      <c r="C93" s="474"/>
      <c r="D93" s="474"/>
      <c r="E93" s="474"/>
      <c r="F93" s="474"/>
      <c r="G93" s="474"/>
      <c r="H93" s="474"/>
      <c r="I93" s="474"/>
      <c r="J93" s="474"/>
      <c r="K93" s="474"/>
      <c r="L93" s="468" t="s">
        <v>233</v>
      </c>
      <c r="M93" s="468"/>
      <c r="N93" s="468"/>
      <c r="O93" s="468"/>
      <c r="P93" s="469"/>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30.75" thickBot="1">
      <c r="B95" s="466"/>
      <c r="C95" s="462"/>
      <c r="D95" s="462"/>
      <c r="E95" s="462"/>
      <c r="F95" s="462"/>
      <c r="G95" s="462"/>
      <c r="H95" s="462"/>
      <c r="I95" s="462"/>
      <c r="J95" s="462"/>
      <c r="K95" s="462"/>
      <c r="L95" s="462"/>
      <c r="M95" s="462"/>
      <c r="N95" s="462"/>
      <c r="O95" s="145" t="s">
        <v>234</v>
      </c>
      <c r="P95" s="30" t="s">
        <v>235</v>
      </c>
    </row>
    <row r="96" spans="2:16" ht="15">
      <c r="B96" s="148" t="s">
        <v>211</v>
      </c>
      <c r="C96" s="146">
        <v>31</v>
      </c>
      <c r="D96" s="8">
        <v>28</v>
      </c>
      <c r="E96" s="8">
        <v>31</v>
      </c>
      <c r="F96" s="8">
        <v>30</v>
      </c>
      <c r="G96" s="8">
        <v>31</v>
      </c>
      <c r="H96" s="8">
        <v>30</v>
      </c>
      <c r="I96" s="168">
        <f>SUM(C96:H96)</f>
        <v>181</v>
      </c>
      <c r="J96" s="8">
        <v>30</v>
      </c>
      <c r="K96" s="8">
        <v>31</v>
      </c>
      <c r="L96" s="8">
        <v>30</v>
      </c>
      <c r="M96" s="8">
        <v>31</v>
      </c>
      <c r="N96" s="168">
        <f>SUM(J96:M96)</f>
        <v>122</v>
      </c>
      <c r="O96" s="167">
        <f>SUM(C96:H96,J96:M96)</f>
        <v>303</v>
      </c>
      <c r="P96" s="169">
        <f>I96+N96</f>
        <v>303</v>
      </c>
    </row>
    <row r="97" spans="2:16" ht="19.5">
      <c r="B97" s="149" t="s">
        <v>485</v>
      </c>
      <c r="C97" s="147">
        <v>-6.6</v>
      </c>
      <c r="D97" s="10">
        <v>-6.1</v>
      </c>
      <c r="E97" s="10">
        <v>-3</v>
      </c>
      <c r="F97" s="10">
        <v>1.6</v>
      </c>
      <c r="G97" s="10">
        <v>6.9</v>
      </c>
      <c r="H97" s="10">
        <v>10.3</v>
      </c>
      <c r="I97" s="153">
        <f>(C96*C97+D96*D97+E96*E97+F96*F97+G96*G97)/I96</f>
        <v>-1.1408839779005524</v>
      </c>
      <c r="J97" s="10">
        <v>8.5</v>
      </c>
      <c r="K97" s="95">
        <v>3.4</v>
      </c>
      <c r="L97" s="95">
        <v>-1.1000000000000001</v>
      </c>
      <c r="M97" s="95">
        <v>-4.3</v>
      </c>
      <c r="N97" s="153">
        <f>(J96*J97+K96*K97+L96*L97+M96*M97)/N96</f>
        <v>1.590983606557377</v>
      </c>
      <c r="O97" s="154">
        <f>(C97*C96+D97*D96+E97*E96+F97*F96+G97*G96+H97*H96+J97*J96+K97*K96+L97*L96+M97*M96)/O96</f>
        <v>0.97887788778877893</v>
      </c>
      <c r="P97" s="161">
        <f>(I97*I96+N97*N96)/P96</f>
        <v>-4.0924092409240852E-2</v>
      </c>
    </row>
    <row r="98" spans="2:16" ht="19.5">
      <c r="B98" s="149" t="s">
        <v>212</v>
      </c>
      <c r="C98" s="13">
        <f>C96*(13-C97)</f>
        <v>607.6</v>
      </c>
      <c r="D98" s="12">
        <f>D96*(13-D97)</f>
        <v>534.80000000000007</v>
      </c>
      <c r="E98" s="12">
        <f>E96*(13-E97)</f>
        <v>496</v>
      </c>
      <c r="F98" s="12">
        <f>F96*(13-F97)</f>
        <v>342</v>
      </c>
      <c r="G98" s="12">
        <f>G96*(13-G97)</f>
        <v>189.1</v>
      </c>
      <c r="H98" s="12">
        <v>82</v>
      </c>
      <c r="I98" s="155">
        <f>SUM(C98:G98)</f>
        <v>2169.5</v>
      </c>
      <c r="J98" s="12">
        <f>J96*(13-J97)</f>
        <v>135</v>
      </c>
      <c r="K98" s="12">
        <f>K96*(13-K97)</f>
        <v>297.59999999999997</v>
      </c>
      <c r="L98" s="12">
        <f>L96*(13-L97)</f>
        <v>423</v>
      </c>
      <c r="M98" s="12">
        <f>M96*(13-M97)</f>
        <v>536.30000000000007</v>
      </c>
      <c r="N98" s="155">
        <f>SUM(J98:M98)</f>
        <v>1391.9</v>
      </c>
      <c r="O98" s="156">
        <f>O96*(13-O97)</f>
        <v>3642.4</v>
      </c>
      <c r="P98" s="162">
        <f>P96*(13-P97)</f>
        <v>3951.4</v>
      </c>
    </row>
    <row r="99" spans="2:16" ht="19.5">
      <c r="B99" s="149" t="s">
        <v>213</v>
      </c>
      <c r="C99" s="13">
        <f>C96*(17-C97)</f>
        <v>731.6</v>
      </c>
      <c r="D99" s="12">
        <f>D96*(17-D97)</f>
        <v>646.80000000000007</v>
      </c>
      <c r="E99" s="12">
        <f>E96*(17-E97)</f>
        <v>620</v>
      </c>
      <c r="F99" s="12">
        <f>F96*(17-F97)</f>
        <v>462</v>
      </c>
      <c r="G99" s="12">
        <f>G96*(17-G97)</f>
        <v>313.09999999999997</v>
      </c>
      <c r="H99" s="12">
        <v>202</v>
      </c>
      <c r="I99" s="155">
        <f>SUM(C99:G99)</f>
        <v>2773.5</v>
      </c>
      <c r="J99" s="12">
        <f>J96*(17-J97)</f>
        <v>255</v>
      </c>
      <c r="K99" s="12">
        <f>K96*(17-K97)</f>
        <v>421.59999999999997</v>
      </c>
      <c r="L99" s="12">
        <f>L96*(17-L97)</f>
        <v>543</v>
      </c>
      <c r="M99" s="12">
        <f>M96*(17-M97)</f>
        <v>660.30000000000007</v>
      </c>
      <c r="N99" s="155">
        <f>SUM(J99:M99)</f>
        <v>1879.9</v>
      </c>
      <c r="O99" s="156">
        <f>O96*(17-O97)</f>
        <v>4854.3999999999996</v>
      </c>
      <c r="P99" s="162">
        <f>P96*(17-P97)</f>
        <v>5163.4000000000005</v>
      </c>
    </row>
    <row r="100" spans="2:16" ht="19.5">
      <c r="B100" s="149" t="s">
        <v>214</v>
      </c>
      <c r="C100" s="17">
        <f>C96*(18-C97)</f>
        <v>762.6</v>
      </c>
      <c r="D100" s="16">
        <f>D96*(18-D97)</f>
        <v>674.80000000000007</v>
      </c>
      <c r="E100" s="16">
        <f>E96*(18-E97)</f>
        <v>651</v>
      </c>
      <c r="F100" s="16">
        <f>F96*(18-F97)</f>
        <v>491.99999999999994</v>
      </c>
      <c r="G100" s="16">
        <f>G96*(18-G97)</f>
        <v>344.09999999999997</v>
      </c>
      <c r="H100" s="16">
        <v>232</v>
      </c>
      <c r="I100" s="155">
        <f>SUM(C100:G100)</f>
        <v>2924.5</v>
      </c>
      <c r="J100" s="16">
        <f>J96*(18-J97)</f>
        <v>285</v>
      </c>
      <c r="K100" s="16">
        <f>K96*(18-K97)</f>
        <v>452.59999999999997</v>
      </c>
      <c r="L100" s="16">
        <f>L96*(18-L97)</f>
        <v>573</v>
      </c>
      <c r="M100" s="16">
        <f>M96*(18-M97)</f>
        <v>691.30000000000007</v>
      </c>
      <c r="N100" s="155">
        <f>SUM(J100:M100)</f>
        <v>2001.9</v>
      </c>
      <c r="O100" s="157">
        <f>O96*(18-O97)</f>
        <v>5157.3999999999996</v>
      </c>
      <c r="P100" s="163">
        <f>P96*(18-P97)</f>
        <v>5466.4000000000005</v>
      </c>
    </row>
    <row r="101" spans="2:16" ht="20.25" thickBot="1">
      <c r="B101" s="350" t="s">
        <v>215</v>
      </c>
      <c r="C101" s="21">
        <f>C96*(19-C97)</f>
        <v>793.6</v>
      </c>
      <c r="D101" s="20">
        <f>D96*(19-D97)</f>
        <v>702.80000000000007</v>
      </c>
      <c r="E101" s="20">
        <f>E96*(19-E97)</f>
        <v>682</v>
      </c>
      <c r="F101" s="20">
        <f>F96*(19-F97)</f>
        <v>522</v>
      </c>
      <c r="G101" s="20">
        <f>G96*(19-G97)</f>
        <v>375.09999999999997</v>
      </c>
      <c r="H101" s="20">
        <v>262</v>
      </c>
      <c r="I101" s="164">
        <f>SUM(C101:G101)</f>
        <v>3075.5</v>
      </c>
      <c r="J101" s="20">
        <f>J96*(19-J97)</f>
        <v>315</v>
      </c>
      <c r="K101" s="20">
        <f>K96*(19-K97)</f>
        <v>483.59999999999997</v>
      </c>
      <c r="L101" s="20">
        <f>L96*(19-L97)</f>
        <v>603</v>
      </c>
      <c r="M101" s="20">
        <f>M96*(19-M97)</f>
        <v>722.30000000000007</v>
      </c>
      <c r="N101" s="164">
        <f>SUM(J101:M101)</f>
        <v>2123.9</v>
      </c>
      <c r="O101" s="165">
        <f>O96*(19-O97)</f>
        <v>5460.4</v>
      </c>
      <c r="P101" s="166">
        <f>P96*(19-P97)</f>
        <v>5769.4000000000005</v>
      </c>
    </row>
    <row r="102" spans="2:16" ht="15.75" thickBot="1">
      <c r="B102" s="4"/>
      <c r="C102" s="4"/>
      <c r="D102" s="4"/>
      <c r="E102" s="4"/>
      <c r="F102" s="4"/>
      <c r="G102" s="4"/>
      <c r="H102" s="4"/>
      <c r="I102" s="4"/>
      <c r="J102" s="28"/>
      <c r="K102" s="4"/>
      <c r="L102" s="4"/>
      <c r="M102" s="4"/>
      <c r="N102" s="4"/>
      <c r="O102" s="4"/>
      <c r="P102" s="4"/>
    </row>
    <row r="103" spans="2:16" ht="24" thickBot="1">
      <c r="B103" s="170" t="s">
        <v>236</v>
      </c>
      <c r="C103" s="458" t="s">
        <v>237</v>
      </c>
      <c r="D103" s="458"/>
      <c r="E103" s="458"/>
      <c r="F103" s="458"/>
      <c r="G103" s="458"/>
      <c r="H103" s="458"/>
      <c r="I103" s="458"/>
      <c r="J103" s="458"/>
      <c r="K103" s="458"/>
      <c r="L103" s="458"/>
      <c r="M103" s="459"/>
      <c r="N103" s="459"/>
      <c r="O103" s="459"/>
      <c r="P103" s="460"/>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30.75" thickBot="1">
      <c r="B105" s="466"/>
      <c r="C105" s="462"/>
      <c r="D105" s="462"/>
      <c r="E105" s="462"/>
      <c r="F105" s="462"/>
      <c r="G105" s="462"/>
      <c r="H105" s="462"/>
      <c r="I105" s="462"/>
      <c r="J105" s="462"/>
      <c r="K105" s="462"/>
      <c r="L105" s="462"/>
      <c r="M105" s="462"/>
      <c r="N105" s="462"/>
      <c r="O105" s="145" t="s">
        <v>234</v>
      </c>
      <c r="P105" s="30" t="s">
        <v>235</v>
      </c>
    </row>
    <row r="106" spans="2:16" ht="15">
      <c r="B106" s="174">
        <v>2007</v>
      </c>
      <c r="C106" s="173">
        <f>C11/C$101</f>
        <v>0.859375</v>
      </c>
      <c r="D106" s="172">
        <f t="shared" ref="D106:P106" si="8">D11/D$101</f>
        <v>0.89641434262948194</v>
      </c>
      <c r="E106" s="172">
        <f t="shared" si="8"/>
        <v>0.88636363636363635</v>
      </c>
      <c r="F106" s="172">
        <f t="shared" si="8"/>
        <v>0.85057471264367812</v>
      </c>
      <c r="G106" s="172">
        <f t="shared" si="8"/>
        <v>0.77632631298320454</v>
      </c>
      <c r="H106" s="172">
        <f t="shared" si="8"/>
        <v>0.48664122137404581</v>
      </c>
      <c r="I106" s="172">
        <f t="shared" si="8"/>
        <v>0.86220126808648989</v>
      </c>
      <c r="J106" s="172">
        <f t="shared" si="8"/>
        <v>0.41904761904761906</v>
      </c>
      <c r="K106" s="172">
        <f t="shared" si="8"/>
        <v>1.0463192721257237</v>
      </c>
      <c r="L106" s="172">
        <f t="shared" si="8"/>
        <v>1.1276948590381426</v>
      </c>
      <c r="M106" s="172">
        <f t="shared" si="8"/>
        <v>0.93174581198947792</v>
      </c>
      <c r="N106" s="172">
        <f t="shared" si="8"/>
        <v>0.93742643250623847</v>
      </c>
      <c r="O106" s="172">
        <f t="shared" si="8"/>
        <v>0.8735990037359902</v>
      </c>
      <c r="P106" s="358">
        <f t="shared" si="8"/>
        <v>0.80471106180885354</v>
      </c>
    </row>
    <row r="107" spans="2:16" ht="15">
      <c r="B107" s="175">
        <f t="shared" ref="B107:B112" si="9">B106+1</f>
        <v>2008</v>
      </c>
      <c r="C107" s="34">
        <f>C21/C$101</f>
        <v>0.889616935483871</v>
      </c>
      <c r="D107" s="33">
        <f t="shared" ref="D107:P107" si="10">D21/D$101</f>
        <v>0.89214570290267492</v>
      </c>
      <c r="E107" s="33">
        <f t="shared" si="10"/>
        <v>1.0058651026392962</v>
      </c>
      <c r="F107" s="33">
        <f t="shared" si="10"/>
        <v>0.95210727969348663</v>
      </c>
      <c r="G107" s="33">
        <f t="shared" si="10"/>
        <v>0.6264996001066383</v>
      </c>
      <c r="H107" s="33">
        <f t="shared" si="10"/>
        <v>0.50381679389312972</v>
      </c>
      <c r="I107" s="33">
        <f t="shared" si="10"/>
        <v>0.89448870102422373</v>
      </c>
      <c r="J107" s="33">
        <f t="shared" si="10"/>
        <v>1.0031746031746032</v>
      </c>
      <c r="K107" s="33">
        <f t="shared" si="10"/>
        <v>0.88296112489660883</v>
      </c>
      <c r="L107" s="33">
        <f t="shared" si="10"/>
        <v>0.92205638474295193</v>
      </c>
      <c r="M107" s="33">
        <f t="shared" si="10"/>
        <v>0.96497300290737908</v>
      </c>
      <c r="N107" s="33">
        <f t="shared" si="10"/>
        <v>0.93978059230660571</v>
      </c>
      <c r="O107" s="33">
        <f t="shared" si="10"/>
        <v>0.89323126510878326</v>
      </c>
      <c r="P107" s="35">
        <f t="shared" si="10"/>
        <v>0.82251187298505901</v>
      </c>
    </row>
    <row r="108" spans="2:16" ht="15">
      <c r="B108" s="175">
        <f t="shared" si="9"/>
        <v>2009</v>
      </c>
      <c r="C108" s="34">
        <f>C31/C$101</f>
        <v>0.98664314516129026</v>
      </c>
      <c r="D108" s="33">
        <f t="shared" ref="D108:P108" si="11">D31/D$101</f>
        <v>1.0216277746158222</v>
      </c>
      <c r="E108" s="33">
        <f t="shared" si="11"/>
        <v>1.0146627565982405</v>
      </c>
      <c r="F108" s="33">
        <f t="shared" si="11"/>
        <v>0.68007662835249039</v>
      </c>
      <c r="G108" s="33">
        <f t="shared" si="11"/>
        <v>0.95707811250333252</v>
      </c>
      <c r="H108" s="33">
        <f t="shared" si="11"/>
        <v>0.98854961832061072</v>
      </c>
      <c r="I108" s="33">
        <f t="shared" si="11"/>
        <v>0.9452121606242887</v>
      </c>
      <c r="J108" s="33">
        <f t="shared" si="11"/>
        <v>0.83174603174603179</v>
      </c>
      <c r="K108" s="33">
        <f t="shared" si="11"/>
        <v>1.0856079404466501</v>
      </c>
      <c r="L108" s="33">
        <f t="shared" si="11"/>
        <v>0.85572139303482586</v>
      </c>
      <c r="M108" s="33">
        <f t="shared" si="11"/>
        <v>1.0397341824726567</v>
      </c>
      <c r="N108" s="33">
        <f t="shared" si="11"/>
        <v>0.96708884599086586</v>
      </c>
      <c r="O108" s="33">
        <f t="shared" si="11"/>
        <v>0.95595560764779153</v>
      </c>
      <c r="P108" s="35">
        <f t="shared" si="11"/>
        <v>0.85969078240371621</v>
      </c>
    </row>
    <row r="109" spans="2:16" ht="15">
      <c r="B109" s="175">
        <f t="shared" si="9"/>
        <v>2010</v>
      </c>
      <c r="C109" s="34">
        <f>C41/C$101</f>
        <v>1.063508064516129</v>
      </c>
      <c r="D109" s="33">
        <f t="shared" ref="D109:O109" si="12">D41/D$101</f>
        <v>0.9903244166192372</v>
      </c>
      <c r="E109" s="33">
        <f t="shared" si="12"/>
        <v>1.0073313782991202</v>
      </c>
      <c r="F109" s="33">
        <f t="shared" si="12"/>
        <v>0.93678160919540232</v>
      </c>
      <c r="G109" s="33">
        <f t="shared" si="12"/>
        <v>1.0530525193281792</v>
      </c>
      <c r="H109" s="33">
        <f t="shared" si="12"/>
        <v>0.76717557251908397</v>
      </c>
      <c r="I109" s="33">
        <f t="shared" si="12"/>
        <v>1.0115428385628353</v>
      </c>
      <c r="J109" s="33">
        <f t="shared" si="12"/>
        <v>1.1682539682539683</v>
      </c>
      <c r="K109" s="33">
        <f t="shared" si="12"/>
        <v>1.0897435897435899</v>
      </c>
      <c r="L109" s="33">
        <f t="shared" si="12"/>
        <v>0.88225538971807627</v>
      </c>
      <c r="M109" s="33">
        <f t="shared" si="12"/>
        <v>1.1532604181088189</v>
      </c>
      <c r="N109" s="33">
        <f t="shared" si="12"/>
        <v>1.0640802297659964</v>
      </c>
      <c r="O109" s="33">
        <f t="shared" si="12"/>
        <v>1.0199252801992531</v>
      </c>
      <c r="P109" s="35">
        <f>P41/P$101</f>
        <v>0.93063403473498119</v>
      </c>
    </row>
    <row r="110" spans="2:16" ht="15">
      <c r="B110" s="175">
        <f t="shared" si="9"/>
        <v>2011</v>
      </c>
      <c r="C110" s="34">
        <f>C51/C$101</f>
        <v>0.92993951612903225</v>
      </c>
      <c r="D110" s="33">
        <f t="shared" ref="D110:P110" si="13">D51/D$101</f>
        <v>0.99601593625497997</v>
      </c>
      <c r="E110" s="33">
        <f t="shared" si="13"/>
        <v>0.91202346041055715</v>
      </c>
      <c r="F110" s="33">
        <f t="shared" si="13"/>
        <v>0.8122605363984674</v>
      </c>
      <c r="G110" s="33">
        <f t="shared" si="13"/>
        <v>0.93041855505198623</v>
      </c>
      <c r="H110" s="33">
        <f t="shared" si="13"/>
        <v>0.93511450381679384</v>
      </c>
      <c r="I110" s="33">
        <f t="shared" si="13"/>
        <v>0.92115103235246298</v>
      </c>
      <c r="J110" s="33">
        <f t="shared" si="13"/>
        <v>0.70476190476190481</v>
      </c>
      <c r="K110" s="33">
        <f t="shared" si="13"/>
        <v>0.97394540942928043</v>
      </c>
      <c r="L110" s="33">
        <f t="shared" si="13"/>
        <v>0.86898839137645112</v>
      </c>
      <c r="M110" s="33">
        <f t="shared" si="13"/>
        <v>0.68531081268171112</v>
      </c>
      <c r="N110" s="33">
        <f t="shared" si="13"/>
        <v>0.80606431564574599</v>
      </c>
      <c r="O110" s="33">
        <f t="shared" si="13"/>
        <v>0.87647425097062504</v>
      </c>
      <c r="P110" s="35">
        <f t="shared" si="13"/>
        <v>0.78793288730197231</v>
      </c>
    </row>
    <row r="111" spans="2:16" ht="15">
      <c r="B111" s="175">
        <f t="shared" si="9"/>
        <v>2012</v>
      </c>
      <c r="C111" s="34">
        <f>C61/C$101</f>
        <v>0.5229334677419355</v>
      </c>
      <c r="D111" s="33">
        <f t="shared" ref="D111:P111" si="14">D61/D$101</f>
        <v>0.35856573705179279</v>
      </c>
      <c r="E111" s="33">
        <f t="shared" si="14"/>
        <v>0.82697947214076251</v>
      </c>
      <c r="F111" s="33">
        <f t="shared" si="14"/>
        <v>0.86398467432950188</v>
      </c>
      <c r="G111" s="33">
        <f t="shared" si="14"/>
        <v>0.81045054652092785</v>
      </c>
      <c r="H111" s="33">
        <f t="shared" si="14"/>
        <v>0.5725190839694656</v>
      </c>
      <c r="I111" s="33">
        <f t="shared" si="14"/>
        <v>0.64574865875467402</v>
      </c>
      <c r="J111" s="33">
        <f t="shared" si="14"/>
        <v>0.80952380952380953</v>
      </c>
      <c r="K111" s="33">
        <f t="shared" si="14"/>
        <v>0.84987593052109189</v>
      </c>
      <c r="L111" s="33">
        <f t="shared" si="14"/>
        <v>0.87064676616915426</v>
      </c>
      <c r="M111" s="33">
        <f t="shared" si="14"/>
        <v>0.59255157136923708</v>
      </c>
      <c r="N111" s="33">
        <f t="shared" si="14"/>
        <v>0.76227694335891516</v>
      </c>
      <c r="O111" s="33">
        <f t="shared" si="14"/>
        <v>0.68777012673064242</v>
      </c>
      <c r="P111" s="35">
        <f t="shared" si="14"/>
        <v>0.62493500190661067</v>
      </c>
    </row>
    <row r="112" spans="2:16" ht="15">
      <c r="B112" s="175">
        <f t="shared" si="9"/>
        <v>2013</v>
      </c>
      <c r="C112" s="34">
        <f>C71/C$101</f>
        <v>0.5078125</v>
      </c>
      <c r="D112" s="33">
        <f t="shared" ref="D112:P112" si="15">D71/D$101</f>
        <v>0.52931132612407505</v>
      </c>
      <c r="E112" s="33">
        <f t="shared" si="15"/>
        <v>0.60454545454545461</v>
      </c>
      <c r="F112" s="33">
        <f t="shared" si="15"/>
        <v>0.87164750957854409</v>
      </c>
      <c r="G112" s="33">
        <f t="shared" si="15"/>
        <v>0.93575046654225547</v>
      </c>
      <c r="H112" s="33">
        <f t="shared" si="15"/>
        <v>0.90458015267175573</v>
      </c>
      <c r="I112" s="33">
        <f t="shared" si="15"/>
        <v>0.64812225654365141</v>
      </c>
      <c r="J112" s="33">
        <f t="shared" si="15"/>
        <v>1.2063492063492063</v>
      </c>
      <c r="K112" s="33">
        <f t="shared" si="15"/>
        <v>0.84987593052109189</v>
      </c>
      <c r="L112" s="33">
        <f t="shared" si="15"/>
        <v>0.94029850746268662</v>
      </c>
      <c r="M112" s="33">
        <f t="shared" si="15"/>
        <v>0.86252249757718391</v>
      </c>
      <c r="N112" s="33">
        <f t="shared" si="15"/>
        <v>0.93271811290550399</v>
      </c>
      <c r="O112" s="33">
        <f t="shared" si="15"/>
        <v>0.76961394769613967</v>
      </c>
      <c r="P112" s="35">
        <f t="shared" si="15"/>
        <v>0.68939577772385341</v>
      </c>
    </row>
    <row r="113" spans="2:16" ht="15">
      <c r="B113" s="175">
        <f>B112+1</f>
        <v>2014</v>
      </c>
      <c r="C113" s="34">
        <f>C81/C$101</f>
        <v>0.859375</v>
      </c>
      <c r="D113" s="33">
        <f t="shared" ref="D113:P113" si="16">D81/D$101</f>
        <v>0.83238474672737617</v>
      </c>
      <c r="E113" s="33">
        <f t="shared" si="16"/>
        <v>0.78152492668621698</v>
      </c>
      <c r="F113" s="33">
        <f t="shared" si="16"/>
        <v>0.82950191570881227</v>
      </c>
      <c r="G113" s="33">
        <f t="shared" si="16"/>
        <v>0.93308451079712085</v>
      </c>
      <c r="H113" s="33">
        <f t="shared" si="16"/>
        <v>0.96946564885496178</v>
      </c>
      <c r="I113" s="33">
        <f t="shared" si="16"/>
        <v>0.83986343683953824</v>
      </c>
      <c r="J113" s="33">
        <f t="shared" si="16"/>
        <v>0.7560634920634921</v>
      </c>
      <c r="K113" s="33">
        <f t="shared" si="16"/>
        <v>0.84387923904052919</v>
      </c>
      <c r="L113" s="33">
        <f t="shared" si="16"/>
        <v>0.85785516860143718</v>
      </c>
      <c r="M113" s="33">
        <f t="shared" si="16"/>
        <v>0.94960542710784979</v>
      </c>
      <c r="N113" s="33">
        <f t="shared" si="16"/>
        <v>0.87077859911797473</v>
      </c>
      <c r="O113" s="33">
        <f t="shared" si="16"/>
        <v>0.85760139672307278</v>
      </c>
      <c r="P113" s="35">
        <f t="shared" si="16"/>
        <v>0.76833755098739309</v>
      </c>
    </row>
    <row r="114" spans="2:16" ht="15.75" thickBot="1">
      <c r="B114" s="176">
        <f>B113+1</f>
        <v>2015</v>
      </c>
      <c r="C114" s="37">
        <f>C91/C$101</f>
        <v>0.92023689516129037</v>
      </c>
      <c r="D114" s="36">
        <f t="shared" ref="D114:O114" si="17">D91/D$101</f>
        <v>1.0338899504024717</v>
      </c>
      <c r="E114" s="36">
        <f t="shared" si="17"/>
        <v>0.93753665689149557</v>
      </c>
      <c r="F114" s="36">
        <f t="shared" si="17"/>
        <v>1.0216538952745848</v>
      </c>
      <c r="G114" s="36">
        <f t="shared" si="17"/>
        <v>1.0295921087709947</v>
      </c>
      <c r="H114" s="36">
        <f t="shared" si="17"/>
        <v>0.63409669211195963</v>
      </c>
      <c r="I114" s="36">
        <f t="shared" si="17"/>
        <v>0.98059541228294267</v>
      </c>
      <c r="J114" s="36">
        <f t="shared" si="17"/>
        <v>0</v>
      </c>
      <c r="K114" s="36">
        <f t="shared" si="17"/>
        <v>0</v>
      </c>
      <c r="L114" s="36">
        <f t="shared" si="17"/>
        <v>0</v>
      </c>
      <c r="M114" s="36">
        <f t="shared" si="17"/>
        <v>0</v>
      </c>
      <c r="N114" s="36">
        <f t="shared" si="17"/>
        <v>0</v>
      </c>
      <c r="O114" s="36">
        <f t="shared" si="17"/>
        <v>0.58273286275905134</v>
      </c>
      <c r="P114" s="38"/>
    </row>
    <row r="115" spans="2:16" ht="13.5" thickBot="1"/>
    <row r="116" spans="2:16" ht="18.75" thickBot="1">
      <c r="B116" s="181" t="s">
        <v>236</v>
      </c>
      <c r="C116" s="478" t="s">
        <v>54</v>
      </c>
      <c r="D116" s="479"/>
      <c r="E116" s="479"/>
      <c r="F116" s="479"/>
      <c r="G116" s="479"/>
      <c r="H116" s="479"/>
      <c r="I116" s="479"/>
      <c r="J116" s="479"/>
      <c r="K116" s="479"/>
      <c r="L116" s="479"/>
      <c r="M116" s="480"/>
      <c r="N116" s="480"/>
      <c r="O116" s="480"/>
      <c r="P116" s="481"/>
    </row>
    <row r="117" spans="2:16" ht="15.75">
      <c r="B117" s="475" t="s">
        <v>195</v>
      </c>
      <c r="C117" s="456" t="s">
        <v>196</v>
      </c>
      <c r="D117" s="456" t="s">
        <v>197</v>
      </c>
      <c r="E117" s="456" t="s">
        <v>198</v>
      </c>
      <c r="F117" s="456" t="s">
        <v>199</v>
      </c>
      <c r="G117" s="456" t="s">
        <v>200</v>
      </c>
      <c r="H117" s="456" t="s">
        <v>201</v>
      </c>
      <c r="I117" s="467" t="s">
        <v>202</v>
      </c>
      <c r="J117" s="456" t="s">
        <v>203</v>
      </c>
      <c r="K117" s="456" t="s">
        <v>204</v>
      </c>
      <c r="L117" s="456" t="s">
        <v>205</v>
      </c>
      <c r="M117" s="456" t="s">
        <v>206</v>
      </c>
      <c r="N117" s="467" t="s">
        <v>207</v>
      </c>
      <c r="O117" s="456" t="s">
        <v>208</v>
      </c>
      <c r="P117" s="457"/>
    </row>
    <row r="118" spans="2:16" ht="32.25" thickBot="1">
      <c r="B118" s="476"/>
      <c r="C118" s="477"/>
      <c r="D118" s="477"/>
      <c r="E118" s="477"/>
      <c r="F118" s="477"/>
      <c r="G118" s="477"/>
      <c r="H118" s="477"/>
      <c r="I118" s="477"/>
      <c r="J118" s="477"/>
      <c r="K118" s="477"/>
      <c r="L118" s="477"/>
      <c r="M118" s="477"/>
      <c r="N118" s="477"/>
      <c r="O118" s="183" t="s">
        <v>234</v>
      </c>
      <c r="P118" s="30" t="s">
        <v>235</v>
      </c>
    </row>
    <row r="119" spans="2:16" ht="15">
      <c r="B119" s="174">
        <v>2007</v>
      </c>
      <c r="C119" s="184">
        <f>C7/C$97</f>
        <v>0.45454545454545459</v>
      </c>
      <c r="D119" s="182">
        <f t="shared" ref="D119:P119" si="18">D7/D$97</f>
        <v>0.57377049180327877</v>
      </c>
      <c r="E119" s="182">
        <f t="shared" si="18"/>
        <v>0.16666666666666666</v>
      </c>
      <c r="F119" s="182">
        <f t="shared" si="18"/>
        <v>2.625</v>
      </c>
      <c r="G119" s="182">
        <f t="shared" si="18"/>
        <v>1.1304347826086956</v>
      </c>
      <c r="H119" s="182">
        <f t="shared" si="18"/>
        <v>1.0194174757281553</v>
      </c>
      <c r="I119" s="182">
        <f t="shared" si="18"/>
        <v>-0.73422999104447906</v>
      </c>
      <c r="J119" s="182">
        <f t="shared" si="18"/>
        <v>1.2</v>
      </c>
      <c r="K119" s="182">
        <f t="shared" si="18"/>
        <v>0.79411764705882359</v>
      </c>
      <c r="L119" s="182">
        <f t="shared" si="18"/>
        <v>3.3636363636363633</v>
      </c>
      <c r="M119" s="182">
        <f t="shared" si="18"/>
        <v>0.62790697674418616</v>
      </c>
      <c r="N119" s="182">
        <f t="shared" si="18"/>
        <v>0.246717416111745</v>
      </c>
      <c r="O119" s="182">
        <f t="shared" si="18"/>
        <v>1.2266558307585471</v>
      </c>
      <c r="P119" s="357">
        <f t="shared" si="18"/>
        <v>-15.868577075098838</v>
      </c>
    </row>
    <row r="120" spans="2:16" ht="15">
      <c r="B120" s="175">
        <v>2008</v>
      </c>
      <c r="C120" s="87">
        <f>C17/C$97</f>
        <v>0.5757575757575758</v>
      </c>
      <c r="D120" s="85">
        <f t="shared" ref="D120:P120" si="19">D17/D$97</f>
        <v>0.55737704918032793</v>
      </c>
      <c r="E120" s="85">
        <f t="shared" si="19"/>
        <v>1.0333333333333334</v>
      </c>
      <c r="F120" s="85">
        <f t="shared" si="19"/>
        <v>1.5625</v>
      </c>
      <c r="G120" s="85">
        <f t="shared" si="19"/>
        <v>1.3913043478260869</v>
      </c>
      <c r="H120" s="85">
        <f t="shared" si="19"/>
        <v>0.99029126213592222</v>
      </c>
      <c r="I120" s="85">
        <f t="shared" si="19"/>
        <v>-3.566502463054174E-2</v>
      </c>
      <c r="J120" s="85">
        <f t="shared" si="19"/>
        <v>0.37647058823529411</v>
      </c>
      <c r="K120" s="85">
        <f t="shared" si="19"/>
        <v>1.5294117647058825</v>
      </c>
      <c r="L120" s="85">
        <f t="shared" si="19"/>
        <v>-0.45454545454545453</v>
      </c>
      <c r="M120" s="85">
        <f t="shared" si="19"/>
        <v>0.81395348837209303</v>
      </c>
      <c r="N120" s="85">
        <f t="shared" si="19"/>
        <v>0.73909803488628845</v>
      </c>
      <c r="O120" s="85">
        <f t="shared" si="19"/>
        <v>1.0914357819999205</v>
      </c>
      <c r="P120" s="88">
        <f t="shared" si="19"/>
        <v>-13.082967239864464</v>
      </c>
    </row>
    <row r="121" spans="2:16" ht="15">
      <c r="B121" s="175">
        <v>2009</v>
      </c>
      <c r="C121" s="87">
        <f>C27/C$97</f>
        <v>0.95454545454545459</v>
      </c>
      <c r="D121" s="85">
        <f t="shared" ref="D121:P121" si="20">D27/D$97</f>
        <v>1.098360655737705</v>
      </c>
      <c r="E121" s="85">
        <f t="shared" si="20"/>
        <v>1.0999999999999999</v>
      </c>
      <c r="F121" s="85">
        <f t="shared" si="20"/>
        <v>4.5</v>
      </c>
      <c r="G121" s="85">
        <f t="shared" si="20"/>
        <v>1.0724637681159421</v>
      </c>
      <c r="H121" s="85">
        <f t="shared" si="20"/>
        <v>0.83495145631067957</v>
      </c>
      <c r="I121" s="85">
        <f t="shared" si="20"/>
        <v>0.23102801340538454</v>
      </c>
      <c r="J121" s="85">
        <f t="shared" si="20"/>
        <v>1.2117647058823531</v>
      </c>
      <c r="K121" s="85">
        <f t="shared" si="20"/>
        <v>0.61764705882352944</v>
      </c>
      <c r="L121" s="85">
        <f t="shared" si="20"/>
        <v>-1.6363636363636362</v>
      </c>
      <c r="M121" s="85">
        <f t="shared" si="20"/>
        <v>1.2093023255813955</v>
      </c>
      <c r="N121" s="85">
        <f t="shared" si="20"/>
        <v>1.3750643997939207</v>
      </c>
      <c r="O121" s="85">
        <f t="shared" si="20"/>
        <v>1.515569066874239</v>
      </c>
      <c r="P121" s="88">
        <f t="shared" si="20"/>
        <v>-20.327100319035836</v>
      </c>
    </row>
    <row r="122" spans="2:16" ht="15">
      <c r="B122" s="175">
        <v>2010</v>
      </c>
      <c r="C122" s="87">
        <f>C37/C$97</f>
        <v>1.2424242424242424</v>
      </c>
      <c r="D122" s="85">
        <f t="shared" ref="D122:P122" si="21">D37/D$97</f>
        <v>0.96721311475409844</v>
      </c>
      <c r="E122" s="85">
        <f t="shared" si="21"/>
        <v>1.0666666666666667</v>
      </c>
      <c r="F122" s="85">
        <f t="shared" si="21"/>
        <v>1.6875</v>
      </c>
      <c r="G122" s="85">
        <f t="shared" si="21"/>
        <v>0.91304347826086951</v>
      </c>
      <c r="H122" s="85">
        <f t="shared" si="21"/>
        <v>0.87378640776699024</v>
      </c>
      <c r="I122" s="85">
        <f t="shared" si="21"/>
        <v>1.40648461427449</v>
      </c>
      <c r="J122" s="85">
        <f t="shared" si="21"/>
        <v>0.79999999999999993</v>
      </c>
      <c r="K122" s="85">
        <f t="shared" si="21"/>
        <v>0.58823529411764708</v>
      </c>
      <c r="L122" s="85">
        <f t="shared" si="21"/>
        <v>-1.1818181818181817</v>
      </c>
      <c r="M122" s="85">
        <f t="shared" si="21"/>
        <v>1.8372093023255816</v>
      </c>
      <c r="N122" s="85">
        <f t="shared" si="21"/>
        <v>0.30963420917053064</v>
      </c>
      <c r="O122" s="85">
        <f t="shared" si="21"/>
        <v>-7.6705506548622009E-3</v>
      </c>
      <c r="P122" s="88">
        <f t="shared" si="21"/>
        <v>16.30822403403052</v>
      </c>
    </row>
    <row r="123" spans="2:16" ht="15">
      <c r="B123" s="175">
        <v>2011</v>
      </c>
      <c r="C123" s="87">
        <f>C47/C$97</f>
        <v>0.72727272727272729</v>
      </c>
      <c r="D123" s="85">
        <f t="shared" ref="D123:O123" si="22">D47/D$97</f>
        <v>0.98360655737704927</v>
      </c>
      <c r="E123" s="85">
        <f t="shared" si="22"/>
        <v>0.3666666666666667</v>
      </c>
      <c r="F123" s="85">
        <f t="shared" si="22"/>
        <v>3.0625</v>
      </c>
      <c r="G123" s="85">
        <f t="shared" si="22"/>
        <v>1.1159420289855073</v>
      </c>
      <c r="H123" s="85">
        <f t="shared" si="22"/>
        <v>1.0679611650485437</v>
      </c>
      <c r="I123" s="85">
        <f t="shared" si="22"/>
        <v>-0.20200439363083905</v>
      </c>
      <c r="J123" s="85">
        <f t="shared" si="22"/>
        <v>1.1882352941176471</v>
      </c>
      <c r="K123" s="85">
        <f t="shared" si="22"/>
        <v>1.1176470588235294</v>
      </c>
      <c r="L123" s="85">
        <f t="shared" si="22"/>
        <v>-1.4545454545454546</v>
      </c>
      <c r="M123" s="85">
        <f t="shared" si="22"/>
        <v>-0.69767441860465118</v>
      </c>
      <c r="N123" s="85">
        <f t="shared" si="22"/>
        <v>2.7467822120063237</v>
      </c>
      <c r="O123" s="85">
        <f t="shared" si="22"/>
        <v>3.0033704127765684</v>
      </c>
      <c r="P123" s="88">
        <f>P47/P$97</f>
        <v>-49.791857246028023</v>
      </c>
    </row>
    <row r="124" spans="2:16" ht="15">
      <c r="B124" s="175">
        <v>2012</v>
      </c>
      <c r="C124" s="87">
        <f>C57/C$97</f>
        <v>-0.84848484848484851</v>
      </c>
      <c r="D124" s="85">
        <f t="shared" ref="D124:P124" si="23">D57/D$97</f>
        <v>-1.639344262295082</v>
      </c>
      <c r="E124" s="85">
        <f t="shared" si="23"/>
        <v>-0.26666666666666666</v>
      </c>
      <c r="F124" s="85">
        <f t="shared" si="23"/>
        <v>0.625</v>
      </c>
      <c r="G124" s="85">
        <f t="shared" si="23"/>
        <v>1.3333333333333333</v>
      </c>
      <c r="H124" s="85">
        <f t="shared" si="23"/>
        <v>0.87378640776699024</v>
      </c>
      <c r="I124" s="85">
        <f t="shared" si="23"/>
        <v>-4.7343726160071649</v>
      </c>
      <c r="J124" s="85">
        <f t="shared" si="23"/>
        <v>1.0352941176470589</v>
      </c>
      <c r="K124" s="85">
        <f t="shared" si="23"/>
        <v>1.6764705882352942</v>
      </c>
      <c r="L124" s="85">
        <f t="shared" si="23"/>
        <v>-1.3636363636363635</v>
      </c>
      <c r="M124" s="85">
        <f t="shared" si="23"/>
        <v>-1.2093023255813955</v>
      </c>
      <c r="N124" s="85">
        <f t="shared" si="23"/>
        <v>3.2388714954402746</v>
      </c>
      <c r="O124" s="85">
        <f t="shared" si="23"/>
        <v>5.6094915032235848</v>
      </c>
      <c r="P124" s="88">
        <f t="shared" si="23"/>
        <v>-129.28507911198355</v>
      </c>
    </row>
    <row r="125" spans="2:16" ht="15">
      <c r="B125" s="175">
        <v>2013</v>
      </c>
      <c r="C125" s="87">
        <f>C67/C$97</f>
        <v>-0.90909090909090917</v>
      </c>
      <c r="D125" s="85">
        <f t="shared" ref="D125:P125" si="24">D67/D$97</f>
        <v>-0.93442622950819676</v>
      </c>
      <c r="E125" s="85">
        <f t="shared" si="24"/>
        <v>-1.9000000000000001</v>
      </c>
      <c r="F125" s="85">
        <f t="shared" si="24"/>
        <v>2.3749999999999996</v>
      </c>
      <c r="G125" s="85">
        <f t="shared" si="24"/>
        <v>1.1159420289855073</v>
      </c>
      <c r="H125" s="85">
        <f t="shared" si="24"/>
        <v>0.97087378640776689</v>
      </c>
      <c r="I125" s="85">
        <f t="shared" si="24"/>
        <v>-5.079133460545517</v>
      </c>
      <c r="J125" s="85">
        <f t="shared" si="24"/>
        <v>0.74117647058823533</v>
      </c>
      <c r="K125" s="85">
        <f t="shared" si="24"/>
        <v>1.6764705882352942</v>
      </c>
      <c r="L125" s="85">
        <f t="shared" si="24"/>
        <v>-9.0909090909090912E-2</v>
      </c>
      <c r="M125" s="85">
        <f t="shared" si="24"/>
        <v>0.2558139534883721</v>
      </c>
      <c r="N125" s="85">
        <f t="shared" si="24"/>
        <v>1.7238536836682123</v>
      </c>
      <c r="O125" s="85">
        <f t="shared" si="24"/>
        <v>5.0036747568641466</v>
      </c>
      <c r="P125" s="88">
        <f t="shared" si="24"/>
        <v>-108.26799007444188</v>
      </c>
    </row>
    <row r="126" spans="2:16" ht="15">
      <c r="B126" s="175">
        <f>B125+1</f>
        <v>2014</v>
      </c>
      <c r="C126" s="87">
        <f>C77/C$97</f>
        <v>0.45454545454545459</v>
      </c>
      <c r="D126" s="85">
        <f t="shared" ref="D126:P126" si="25">D77/D$97</f>
        <v>0.31147540983606559</v>
      </c>
      <c r="E126" s="85">
        <f t="shared" si="25"/>
        <v>-0.6</v>
      </c>
      <c r="F126" s="85">
        <f t="shared" si="25"/>
        <v>2.8749999999999996</v>
      </c>
      <c r="G126" s="85">
        <f t="shared" si="25"/>
        <v>0.79710144927536231</v>
      </c>
      <c r="H126" s="85">
        <f t="shared" si="25"/>
        <v>0.87378640776699024</v>
      </c>
      <c r="I126" s="85">
        <f t="shared" si="25"/>
        <v>-1.1442701250456071</v>
      </c>
      <c r="J126" s="85">
        <f t="shared" si="25"/>
        <v>1.1576470588235295</v>
      </c>
      <c r="K126" s="85">
        <f t="shared" si="25"/>
        <v>1.7163187855787483</v>
      </c>
      <c r="L126" s="85">
        <f t="shared" si="25"/>
        <v>-2.1030303030303026</v>
      </c>
      <c r="M126" s="85">
        <f t="shared" si="25"/>
        <v>0.72693173293323332</v>
      </c>
      <c r="N126" s="85">
        <f t="shared" si="25"/>
        <v>2.1737693325655871</v>
      </c>
      <c r="O126" s="85">
        <f t="shared" si="25"/>
        <v>2.9137984514148867</v>
      </c>
      <c r="P126" s="88">
        <f t="shared" si="25"/>
        <v>-55.52418137553267</v>
      </c>
    </row>
    <row r="127" spans="2:16" ht="15.75" thickBot="1">
      <c r="B127" s="176">
        <f>B126+1</f>
        <v>2015</v>
      </c>
      <c r="C127" s="93">
        <f>C87/C$97</f>
        <v>0.69061583577712626</v>
      </c>
      <c r="D127" s="91">
        <f t="shared" ref="D127:O127" si="26">D87/D$97</f>
        <v>0.72775175644028101</v>
      </c>
      <c r="E127" s="91">
        <f t="shared" si="26"/>
        <v>0.54193548387096779</v>
      </c>
      <c r="F127" s="91">
        <f t="shared" si="26"/>
        <v>1.1229166666666666</v>
      </c>
      <c r="G127" s="91">
        <f t="shared" si="26"/>
        <v>0.94810659186535751</v>
      </c>
      <c r="H127" s="91">
        <f t="shared" si="26"/>
        <v>1.0381877022653718</v>
      </c>
      <c r="I127" s="91">
        <f t="shared" si="26"/>
        <v>0.40048849414013865</v>
      </c>
      <c r="J127" s="91">
        <f t="shared" si="26"/>
        <v>0</v>
      </c>
      <c r="K127" s="91">
        <f t="shared" si="26"/>
        <v>0</v>
      </c>
      <c r="L127" s="91">
        <f t="shared" si="26"/>
        <v>0</v>
      </c>
      <c r="M127" s="91">
        <f t="shared" si="26"/>
        <v>0</v>
      </c>
      <c r="N127" s="91">
        <f t="shared" si="26"/>
        <v>0</v>
      </c>
      <c r="O127" s="91">
        <f t="shared" si="26"/>
        <v>0.83504054109843451</v>
      </c>
      <c r="P127" s="94"/>
    </row>
  </sheetData>
  <customSheetViews>
    <customSheetView guid="{6DA84043-8308-458F-9378-22AB3DF247A3}" scale="80" showPageBreaks="1" view="pageBreakPreview" topLeftCell="A100">
      <selection activeCell="E123" sqref="E123"/>
      <rowBreaks count="1" manualBreakCount="1">
        <brk id="72" max="16383" man="1"/>
      </rowBreaks>
      <pageMargins left="0.7" right="0.7" top="0.78740157499999996" bottom="0.78740157499999996" header="0.3" footer="0.3"/>
      <pageSetup paperSize="9" scale="53" orientation="portrait" r:id="rId1"/>
    </customSheetView>
  </customSheetViews>
  <mergeCells count="191">
    <mergeCell ref="B3:K3"/>
    <mergeCell ref="L3:P3"/>
    <mergeCell ref="B4:B5"/>
    <mergeCell ref="C4:C5"/>
    <mergeCell ref="D4:D5"/>
    <mergeCell ref="E4:E5"/>
    <mergeCell ref="F4:F5"/>
    <mergeCell ref="I4:I5"/>
    <mergeCell ref="J4:J5"/>
    <mergeCell ref="G4:G5"/>
    <mergeCell ref="O4:P4"/>
    <mergeCell ref="L4:L5"/>
    <mergeCell ref="M4:M5"/>
    <mergeCell ref="L13:P13"/>
    <mergeCell ref="N24:N25"/>
    <mergeCell ref="O24:P24"/>
    <mergeCell ref="M14:M15"/>
    <mergeCell ref="N14:N15"/>
    <mergeCell ref="H4:H5"/>
    <mergeCell ref="J14:J15"/>
    <mergeCell ref="K14:K15"/>
    <mergeCell ref="B13:K13"/>
    <mergeCell ref="K4:K5"/>
    <mergeCell ref="N4:N5"/>
    <mergeCell ref="B14:B15"/>
    <mergeCell ref="B24:B25"/>
    <mergeCell ref="C24:C25"/>
    <mergeCell ref="D24:D25"/>
    <mergeCell ref="E24:E25"/>
    <mergeCell ref="I14:I15"/>
    <mergeCell ref="L14:L15"/>
    <mergeCell ref="B23:K23"/>
    <mergeCell ref="L23:P23"/>
    <mergeCell ref="G14:G15"/>
    <mergeCell ref="H14:H15"/>
    <mergeCell ref="O14:P14"/>
    <mergeCell ref="C14:C15"/>
    <mergeCell ref="D14:D15"/>
    <mergeCell ref="F14:F15"/>
    <mergeCell ref="J24:J25"/>
    <mergeCell ref="E14:E15"/>
    <mergeCell ref="K24:K25"/>
    <mergeCell ref="L24:L25"/>
    <mergeCell ref="M24:M25"/>
    <mergeCell ref="H24:H25"/>
    <mergeCell ref="I24:I25"/>
    <mergeCell ref="F24:F25"/>
    <mergeCell ref="G24:G25"/>
    <mergeCell ref="J34:J35"/>
    <mergeCell ref="K34:K35"/>
    <mergeCell ref="B33:K33"/>
    <mergeCell ref="B43:K43"/>
    <mergeCell ref="N64:N65"/>
    <mergeCell ref="L53:P53"/>
    <mergeCell ref="M34:M35"/>
    <mergeCell ref="N34:N35"/>
    <mergeCell ref="O34:P34"/>
    <mergeCell ref="N44:N45"/>
    <mergeCell ref="L43:P43"/>
    <mergeCell ref="O44:P44"/>
    <mergeCell ref="L44:L45"/>
    <mergeCell ref="M44:M45"/>
    <mergeCell ref="L33:P33"/>
    <mergeCell ref="B34:B35"/>
    <mergeCell ref="C34:C35"/>
    <mergeCell ref="D34:D35"/>
    <mergeCell ref="E34:E35"/>
    <mergeCell ref="F34:F35"/>
    <mergeCell ref="G34:G35"/>
    <mergeCell ref="H34:H35"/>
    <mergeCell ref="I34:I35"/>
    <mergeCell ref="L34:L35"/>
    <mergeCell ref="K44:K45"/>
    <mergeCell ref="H44:H45"/>
    <mergeCell ref="I44:I45"/>
    <mergeCell ref="B44:B45"/>
    <mergeCell ref="C44:C45"/>
    <mergeCell ref="D44:D45"/>
    <mergeCell ref="E44:E45"/>
    <mergeCell ref="F44:F45"/>
    <mergeCell ref="G44:G45"/>
    <mergeCell ref="J44:J45"/>
    <mergeCell ref="L63:P63"/>
    <mergeCell ref="O54:P54"/>
    <mergeCell ref="L54:L55"/>
    <mergeCell ref="M54:M55"/>
    <mergeCell ref="N54:N55"/>
    <mergeCell ref="H84:H85"/>
    <mergeCell ref="N84:N85"/>
    <mergeCell ref="B84:B85"/>
    <mergeCell ref="B64:B65"/>
    <mergeCell ref="C64:C65"/>
    <mergeCell ref="B53:K53"/>
    <mergeCell ref="G54:G55"/>
    <mergeCell ref="H54:H55"/>
    <mergeCell ref="I54:I55"/>
    <mergeCell ref="B54:B55"/>
    <mergeCell ref="C54:C55"/>
    <mergeCell ref="K54:K55"/>
    <mergeCell ref="D64:D65"/>
    <mergeCell ref="E64:E65"/>
    <mergeCell ref="F64:F65"/>
    <mergeCell ref="G64:G65"/>
    <mergeCell ref="D54:D55"/>
    <mergeCell ref="E54:E55"/>
    <mergeCell ref="F54:F55"/>
    <mergeCell ref="J54:J55"/>
    <mergeCell ref="J64:J65"/>
    <mergeCell ref="K64:K65"/>
    <mergeCell ref="B63:K63"/>
    <mergeCell ref="F94:F95"/>
    <mergeCell ref="G94:G95"/>
    <mergeCell ref="H94:H95"/>
    <mergeCell ref="O64:P64"/>
    <mergeCell ref="E84:E85"/>
    <mergeCell ref="L64:L65"/>
    <mergeCell ref="M64:M65"/>
    <mergeCell ref="L73:P73"/>
    <mergeCell ref="L74:L75"/>
    <mergeCell ref="B83:K83"/>
    <mergeCell ref="L83:P83"/>
    <mergeCell ref="O74:P74"/>
    <mergeCell ref="M74:M75"/>
    <mergeCell ref="O84:P84"/>
    <mergeCell ref="C74:C75"/>
    <mergeCell ref="D74:D75"/>
    <mergeCell ref="I74:I75"/>
    <mergeCell ref="G74:G75"/>
    <mergeCell ref="H74:H75"/>
    <mergeCell ref="E74:E75"/>
    <mergeCell ref="F74:F75"/>
    <mergeCell ref="K84:K85"/>
    <mergeCell ref="F84:F85"/>
    <mergeCell ref="G84:G85"/>
    <mergeCell ref="J94:J95"/>
    <mergeCell ref="K94:K95"/>
    <mergeCell ref="N94:N95"/>
    <mergeCell ref="M103:P103"/>
    <mergeCell ref="F104:F105"/>
    <mergeCell ref="G104:G105"/>
    <mergeCell ref="N74:N75"/>
    <mergeCell ref="H64:H65"/>
    <mergeCell ref="I64:I65"/>
    <mergeCell ref="J74:J75"/>
    <mergeCell ref="K74:K75"/>
    <mergeCell ref="B73:K73"/>
    <mergeCell ref="B74:B75"/>
    <mergeCell ref="O94:P94"/>
    <mergeCell ref="H104:H105"/>
    <mergeCell ref="I104:I105"/>
    <mergeCell ref="J104:J105"/>
    <mergeCell ref="K104:K105"/>
    <mergeCell ref="M104:M105"/>
    <mergeCell ref="M94:M95"/>
    <mergeCell ref="L104:L105"/>
    <mergeCell ref="O104:P104"/>
    <mergeCell ref="C103:L103"/>
    <mergeCell ref="E94:E95"/>
    <mergeCell ref="B117:B118"/>
    <mergeCell ref="C117:C118"/>
    <mergeCell ref="D117:D118"/>
    <mergeCell ref="E117:E118"/>
    <mergeCell ref="N117:N118"/>
    <mergeCell ref="C84:C85"/>
    <mergeCell ref="D84:D85"/>
    <mergeCell ref="C116:P116"/>
    <mergeCell ref="B94:B95"/>
    <mergeCell ref="I84:I85"/>
    <mergeCell ref="L84:L85"/>
    <mergeCell ref="M84:M85"/>
    <mergeCell ref="B93:K93"/>
    <mergeCell ref="J84:J85"/>
    <mergeCell ref="I94:I95"/>
    <mergeCell ref="L94:L95"/>
    <mergeCell ref="N104:N105"/>
    <mergeCell ref="L93:P93"/>
    <mergeCell ref="B104:B105"/>
    <mergeCell ref="C104:C105"/>
    <mergeCell ref="D104:D105"/>
    <mergeCell ref="E104:E105"/>
    <mergeCell ref="C94:C95"/>
    <mergeCell ref="D94:D95"/>
    <mergeCell ref="O117:P117"/>
    <mergeCell ref="J117:J118"/>
    <mergeCell ref="K117:K118"/>
    <mergeCell ref="L117:L118"/>
    <mergeCell ref="M117:M118"/>
    <mergeCell ref="F117:F118"/>
    <mergeCell ref="G117:G118"/>
    <mergeCell ref="H117:H118"/>
    <mergeCell ref="I117:I118"/>
  </mergeCells>
  <phoneticPr fontId="26" type="noConversion"/>
  <pageMargins left="0.7" right="0.7" top="0.78740157499999996" bottom="0.78740157499999996" header="0.3" footer="0.3"/>
  <pageSetup paperSize="9" scale="53" orientation="portrait" r:id="rId2"/>
  <rowBreaks count="1" manualBreakCount="1">
    <brk id="72"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27"/>
  <sheetViews>
    <sheetView zoomScale="70" zoomScaleNormal="70" zoomScaleSheetLayoutView="80" workbookViewId="0">
      <selection activeCell="A11" sqref="A11:B11"/>
    </sheetView>
  </sheetViews>
  <sheetFormatPr defaultRowHeight="12.75"/>
  <sheetData>
    <row r="2" spans="2:16" ht="13.5" thickBot="1"/>
    <row r="3" spans="2:16" ht="24" thickBot="1">
      <c r="B3" s="473" t="s">
        <v>585</v>
      </c>
      <c r="C3" s="474"/>
      <c r="D3" s="474"/>
      <c r="E3" s="474"/>
      <c r="F3" s="474"/>
      <c r="G3" s="474"/>
      <c r="H3" s="474"/>
      <c r="I3" s="474"/>
      <c r="J3" s="474"/>
      <c r="K3" s="474"/>
      <c r="L3" s="470" t="s">
        <v>224</v>
      </c>
      <c r="M3" s="471"/>
      <c r="N3" s="471"/>
      <c r="O3" s="471"/>
      <c r="P3" s="472"/>
    </row>
    <row r="4" spans="2:16" ht="15.75">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6" ht="16.5" thickBot="1">
      <c r="B5" s="466"/>
      <c r="C5" s="462"/>
      <c r="D5" s="462"/>
      <c r="E5" s="462"/>
      <c r="F5" s="462"/>
      <c r="G5" s="462"/>
      <c r="H5" s="462"/>
      <c r="I5" s="462"/>
      <c r="J5" s="462"/>
      <c r="K5" s="462"/>
      <c r="L5" s="462"/>
      <c r="M5" s="462"/>
      <c r="N5" s="462"/>
      <c r="O5" s="145" t="s">
        <v>209</v>
      </c>
      <c r="P5" s="30" t="s">
        <v>210</v>
      </c>
    </row>
    <row r="6" spans="2:16" ht="15">
      <c r="B6" s="148" t="s">
        <v>211</v>
      </c>
      <c r="C6" s="146">
        <v>31</v>
      </c>
      <c r="D6" s="8">
        <v>28</v>
      </c>
      <c r="E6" s="8">
        <v>31</v>
      </c>
      <c r="F6" s="8">
        <v>30</v>
      </c>
      <c r="G6" s="8">
        <v>26</v>
      </c>
      <c r="H6" s="8">
        <v>5</v>
      </c>
      <c r="I6" s="168">
        <f>SUM(C6:G6)</f>
        <v>146</v>
      </c>
      <c r="J6" s="8">
        <v>5</v>
      </c>
      <c r="K6" s="8">
        <v>31</v>
      </c>
      <c r="L6" s="8">
        <v>30</v>
      </c>
      <c r="M6" s="8">
        <v>31</v>
      </c>
      <c r="N6" s="168">
        <f>SUM(J6:M6)</f>
        <v>97</v>
      </c>
      <c r="O6" s="167">
        <f>SUM(C6:H6,J6:M6)</f>
        <v>248</v>
      </c>
      <c r="P6" s="169">
        <f>I6+N6</f>
        <v>243</v>
      </c>
    </row>
    <row r="7" spans="2:16" ht="19.5">
      <c r="B7" s="149" t="s">
        <v>485</v>
      </c>
      <c r="C7" s="147">
        <v>2.7</v>
      </c>
      <c r="D7" s="10">
        <v>1.3</v>
      </c>
      <c r="E7" s="10">
        <v>3</v>
      </c>
      <c r="F7" s="10">
        <v>8.6</v>
      </c>
      <c r="G7" s="10">
        <v>10.7</v>
      </c>
      <c r="H7" s="10">
        <v>10.4</v>
      </c>
      <c r="I7" s="153">
        <f>(C6*C7+D6*D7+E6*E7+F6*F7+G6*G7)/I6</f>
        <v>5.1321917808219171</v>
      </c>
      <c r="J7" s="10">
        <v>10.4</v>
      </c>
      <c r="K7" s="95">
        <v>5.5</v>
      </c>
      <c r="L7" s="95">
        <v>-0.4</v>
      </c>
      <c r="M7" s="95">
        <v>-1.9</v>
      </c>
      <c r="N7" s="153">
        <f>(J6*J7+K6*K7+L6*L7+M6*M7)/N6</f>
        <v>1.5628865979381443</v>
      </c>
      <c r="O7" s="154">
        <f>(C7*C6+D7*D6+E7*E6+F7*F6+G7*G6+H7*H6+J7*J6+K7*K6+L7*L6+M7*M6)/O6</f>
        <v>3.8423387096774193</v>
      </c>
      <c r="P7" s="161">
        <f>(I7*I6+N7*N6)/P6</f>
        <v>3.7074074074074068</v>
      </c>
    </row>
    <row r="8" spans="2:16" ht="19.5">
      <c r="B8" s="149" t="s">
        <v>212</v>
      </c>
      <c r="C8" s="13">
        <f t="shared" ref="C8:H8" si="0">C6*(13-C7)</f>
        <v>319.3</v>
      </c>
      <c r="D8" s="12">
        <f t="shared" si="0"/>
        <v>327.59999999999997</v>
      </c>
      <c r="E8" s="12">
        <f t="shared" si="0"/>
        <v>310</v>
      </c>
      <c r="F8" s="12">
        <f t="shared" si="0"/>
        <v>132</v>
      </c>
      <c r="G8" s="12">
        <f t="shared" si="0"/>
        <v>59.800000000000018</v>
      </c>
      <c r="H8" s="12">
        <f t="shared" si="0"/>
        <v>12.999999999999998</v>
      </c>
      <c r="I8" s="155">
        <f>SUM(C8:G8)</f>
        <v>1148.7</v>
      </c>
      <c r="J8" s="12">
        <v>13</v>
      </c>
      <c r="K8" s="12">
        <v>233</v>
      </c>
      <c r="L8" s="12">
        <v>403</v>
      </c>
      <c r="M8" s="12">
        <v>463</v>
      </c>
      <c r="N8" s="155">
        <f>SUM(J8:M8)</f>
        <v>1112</v>
      </c>
      <c r="O8" s="156">
        <f>O6*(13-O7)</f>
        <v>2271.1</v>
      </c>
      <c r="P8" s="162">
        <f>P6*(13-P7)</f>
        <v>2258.1</v>
      </c>
    </row>
    <row r="9" spans="2:16" ht="19.5">
      <c r="B9" s="149" t="s">
        <v>213</v>
      </c>
      <c r="C9" s="13">
        <f t="shared" ref="C9:H9" si="1">C6*(17-C7)</f>
        <v>443.3</v>
      </c>
      <c r="D9" s="12">
        <f t="shared" si="1"/>
        <v>439.59999999999997</v>
      </c>
      <c r="E9" s="12">
        <f t="shared" si="1"/>
        <v>434</v>
      </c>
      <c r="F9" s="12">
        <f t="shared" si="1"/>
        <v>252</v>
      </c>
      <c r="G9" s="12">
        <f t="shared" si="1"/>
        <v>163.80000000000001</v>
      </c>
      <c r="H9" s="12">
        <f t="shared" si="1"/>
        <v>33</v>
      </c>
      <c r="I9" s="155">
        <f>SUM(C9:G9)</f>
        <v>1732.7</v>
      </c>
      <c r="J9" s="12">
        <v>33</v>
      </c>
      <c r="K9" s="12">
        <v>357</v>
      </c>
      <c r="L9" s="12">
        <v>523</v>
      </c>
      <c r="M9" s="12">
        <v>587</v>
      </c>
      <c r="N9" s="155">
        <f>SUM(J9:M9)</f>
        <v>1500</v>
      </c>
      <c r="O9" s="156">
        <f>O6*(17-O7)</f>
        <v>3263.1</v>
      </c>
      <c r="P9" s="162">
        <f>P6*(17-P7)</f>
        <v>3230.1</v>
      </c>
    </row>
    <row r="10" spans="2:16" ht="19.5">
      <c r="B10" s="149" t="s">
        <v>214</v>
      </c>
      <c r="C10" s="17">
        <f t="shared" ref="C10:H10" si="2">C6*(18-C7)</f>
        <v>474.3</v>
      </c>
      <c r="D10" s="16">
        <f t="shared" si="2"/>
        <v>467.59999999999997</v>
      </c>
      <c r="E10" s="16">
        <f t="shared" si="2"/>
        <v>465</v>
      </c>
      <c r="F10" s="16">
        <f t="shared" si="2"/>
        <v>282</v>
      </c>
      <c r="G10" s="16">
        <f t="shared" si="2"/>
        <v>189.8</v>
      </c>
      <c r="H10" s="16">
        <f t="shared" si="2"/>
        <v>38</v>
      </c>
      <c r="I10" s="155">
        <f>SUM(C10:G10)</f>
        <v>1878.7</v>
      </c>
      <c r="J10" s="16">
        <v>38</v>
      </c>
      <c r="K10" s="16">
        <v>388</v>
      </c>
      <c r="L10" s="16">
        <v>553</v>
      </c>
      <c r="M10" s="16">
        <v>618</v>
      </c>
      <c r="N10" s="155">
        <f>SUM(J10:M10)</f>
        <v>1597</v>
      </c>
      <c r="O10" s="157">
        <f>O6*(18-O7)</f>
        <v>3511.1</v>
      </c>
      <c r="P10" s="163">
        <f>P6*(18-P7)</f>
        <v>3473.1</v>
      </c>
    </row>
    <row r="11" spans="2:16" ht="20.25" thickBot="1">
      <c r="B11" s="350" t="s">
        <v>215</v>
      </c>
      <c r="C11" s="21">
        <f t="shared" ref="C11:H11" si="3">C6*(19-C7)</f>
        <v>505.3</v>
      </c>
      <c r="D11" s="20">
        <f t="shared" si="3"/>
        <v>495.59999999999997</v>
      </c>
      <c r="E11" s="20">
        <f t="shared" si="3"/>
        <v>496</v>
      </c>
      <c r="F11" s="20">
        <f t="shared" si="3"/>
        <v>312</v>
      </c>
      <c r="G11" s="20">
        <f t="shared" si="3"/>
        <v>215.8</v>
      </c>
      <c r="H11" s="20">
        <f t="shared" si="3"/>
        <v>43</v>
      </c>
      <c r="I11" s="164">
        <f>SUM(C11:G11)</f>
        <v>2024.7</v>
      </c>
      <c r="J11" s="20">
        <v>43</v>
      </c>
      <c r="K11" s="20">
        <v>419</v>
      </c>
      <c r="L11" s="20">
        <v>583</v>
      </c>
      <c r="M11" s="20">
        <v>649</v>
      </c>
      <c r="N11" s="164">
        <f>SUM(J11:M11)</f>
        <v>1694</v>
      </c>
      <c r="O11" s="165">
        <f>O6*(19-O7)</f>
        <v>3759.1</v>
      </c>
      <c r="P11" s="166">
        <f>P6*(19-P7)</f>
        <v>3716.1</v>
      </c>
    </row>
    <row r="12" spans="2:16" ht="15.75" thickBot="1">
      <c r="B12" s="4"/>
      <c r="C12" s="4"/>
      <c r="D12" s="4"/>
      <c r="E12" s="4"/>
      <c r="F12" s="4"/>
      <c r="G12" s="4"/>
      <c r="H12" s="4"/>
      <c r="I12" s="4"/>
      <c r="J12" s="4"/>
      <c r="K12" s="4"/>
      <c r="L12" s="4"/>
      <c r="M12" s="4"/>
      <c r="N12" s="4"/>
      <c r="O12" s="4"/>
      <c r="P12" s="4"/>
    </row>
    <row r="13" spans="2:16" ht="24" thickBot="1">
      <c r="B13" s="473" t="s">
        <v>586</v>
      </c>
      <c r="C13" s="474"/>
      <c r="D13" s="474"/>
      <c r="E13" s="474"/>
      <c r="F13" s="474"/>
      <c r="G13" s="474"/>
      <c r="H13" s="474"/>
      <c r="I13" s="474"/>
      <c r="J13" s="474"/>
      <c r="K13" s="474"/>
      <c r="L13" s="470" t="s">
        <v>225</v>
      </c>
      <c r="M13" s="471"/>
      <c r="N13" s="471"/>
      <c r="O13" s="471"/>
      <c r="P13" s="472"/>
    </row>
    <row r="14" spans="2:16" ht="15.75">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6" ht="16.5" thickBot="1">
      <c r="B15" s="466"/>
      <c r="C15" s="462"/>
      <c r="D15" s="462"/>
      <c r="E15" s="462"/>
      <c r="F15" s="462"/>
      <c r="G15" s="462"/>
      <c r="H15" s="462"/>
      <c r="I15" s="462"/>
      <c r="J15" s="462"/>
      <c r="K15" s="462"/>
      <c r="L15" s="462"/>
      <c r="M15" s="462"/>
      <c r="N15" s="462"/>
      <c r="O15" s="145" t="s">
        <v>209</v>
      </c>
      <c r="P15" s="30" t="s">
        <v>210</v>
      </c>
    </row>
    <row r="16" spans="2:16" ht="15">
      <c r="B16" s="148" t="s">
        <v>211</v>
      </c>
      <c r="C16" s="146">
        <v>31</v>
      </c>
      <c r="D16" s="8">
        <v>28</v>
      </c>
      <c r="E16" s="8">
        <v>31</v>
      </c>
      <c r="F16" s="8">
        <v>30</v>
      </c>
      <c r="G16" s="8">
        <v>26</v>
      </c>
      <c r="H16" s="8">
        <v>5</v>
      </c>
      <c r="I16" s="168">
        <f>SUM(C16:G16)</f>
        <v>146</v>
      </c>
      <c r="J16" s="8">
        <v>20</v>
      </c>
      <c r="K16" s="8">
        <v>31</v>
      </c>
      <c r="L16" s="8">
        <v>30</v>
      </c>
      <c r="M16" s="8">
        <v>31</v>
      </c>
      <c r="N16" s="168">
        <f>SUM(J16:M16)</f>
        <v>112</v>
      </c>
      <c r="O16" s="167">
        <f>SUM(C16:H16,J16:M16)</f>
        <v>263</v>
      </c>
      <c r="P16" s="169">
        <f>I16+N16</f>
        <v>258</v>
      </c>
    </row>
    <row r="17" spans="2:16" ht="19.5">
      <c r="B17" s="149" t="s">
        <v>485</v>
      </c>
      <c r="C17" s="147">
        <v>-0.2</v>
      </c>
      <c r="D17" s="10">
        <v>1.1000000000000001</v>
      </c>
      <c r="E17" s="10">
        <v>0.7</v>
      </c>
      <c r="F17" s="10">
        <v>5</v>
      </c>
      <c r="G17" s="10">
        <v>10.7</v>
      </c>
      <c r="H17" s="10">
        <v>10.4</v>
      </c>
      <c r="I17" s="153">
        <f>(C16*C17+D16*D17+E16*E17+F16*F17+G16*G17)/I16</f>
        <v>3.25</v>
      </c>
      <c r="J17" s="10">
        <v>7.4</v>
      </c>
      <c r="K17" s="95">
        <v>6.3</v>
      </c>
      <c r="L17" s="95">
        <v>2.5</v>
      </c>
      <c r="M17" s="95">
        <v>-1.4</v>
      </c>
      <c r="N17" s="153">
        <f>(J16*J17+K16*K17+L16*L17+M16*M17)/N16</f>
        <v>3.3473214285714286</v>
      </c>
      <c r="O17" s="154">
        <f>(C17*C16+D17*D16+E17*E16+F17*F16+G17*G16+H17*H16+J17*J16+K17*K16+L17*L16+M17*M16)/O16</f>
        <v>3.4273764258555133</v>
      </c>
      <c r="P17" s="161">
        <f>(I17*I16+N17*N16)/P16</f>
        <v>3.2922480620155037</v>
      </c>
    </row>
    <row r="18" spans="2:16" ht="19.5">
      <c r="B18" s="149" t="s">
        <v>212</v>
      </c>
      <c r="C18" s="13">
        <v>409</v>
      </c>
      <c r="D18" s="12">
        <v>332</v>
      </c>
      <c r="E18" s="12">
        <v>382</v>
      </c>
      <c r="F18" s="12">
        <v>241</v>
      </c>
      <c r="G18" s="12">
        <v>60</v>
      </c>
      <c r="H18" s="12">
        <v>13</v>
      </c>
      <c r="I18" s="155">
        <f>SUM(C18:G18)</f>
        <v>1424</v>
      </c>
      <c r="J18" s="12">
        <v>112</v>
      </c>
      <c r="K18" s="12">
        <v>207</v>
      </c>
      <c r="L18" s="12">
        <v>316</v>
      </c>
      <c r="M18" s="12">
        <v>445</v>
      </c>
      <c r="N18" s="155">
        <f>SUM(J18:M18)</f>
        <v>1080</v>
      </c>
      <c r="O18" s="156">
        <f>O16*(13-O17)</f>
        <v>2517.6</v>
      </c>
      <c r="P18" s="162">
        <f>P16*(13-P17)</f>
        <v>2504.6000000000004</v>
      </c>
    </row>
    <row r="19" spans="2:16" ht="19.5">
      <c r="B19" s="149" t="s">
        <v>213</v>
      </c>
      <c r="C19" s="13">
        <v>533</v>
      </c>
      <c r="D19" s="12">
        <v>444</v>
      </c>
      <c r="E19" s="12">
        <v>506</v>
      </c>
      <c r="F19" s="12">
        <v>361</v>
      </c>
      <c r="G19" s="12">
        <v>164</v>
      </c>
      <c r="H19" s="12">
        <v>33</v>
      </c>
      <c r="I19" s="155">
        <f>SUM(C19:G19)</f>
        <v>2008</v>
      </c>
      <c r="J19" s="12">
        <v>192</v>
      </c>
      <c r="K19" s="12">
        <v>331</v>
      </c>
      <c r="L19" s="12">
        <v>436</v>
      </c>
      <c r="M19" s="12">
        <v>569</v>
      </c>
      <c r="N19" s="155">
        <f>SUM(J19:M19)</f>
        <v>1528</v>
      </c>
      <c r="O19" s="156">
        <f>O16*(17-O17)</f>
        <v>3569.6</v>
      </c>
      <c r="P19" s="162">
        <f>P16*(17-P17)</f>
        <v>3536.6000000000004</v>
      </c>
    </row>
    <row r="20" spans="2:16" ht="19.5">
      <c r="B20" s="149" t="s">
        <v>214</v>
      </c>
      <c r="C20" s="17">
        <v>564</v>
      </c>
      <c r="D20" s="16">
        <v>472</v>
      </c>
      <c r="E20" s="16">
        <v>537</v>
      </c>
      <c r="F20" s="16">
        <v>391</v>
      </c>
      <c r="G20" s="16">
        <v>190</v>
      </c>
      <c r="H20" s="16">
        <v>38</v>
      </c>
      <c r="I20" s="155">
        <f>SUM(C20:G20)</f>
        <v>2154</v>
      </c>
      <c r="J20" s="16">
        <v>212</v>
      </c>
      <c r="K20" s="16">
        <v>362</v>
      </c>
      <c r="L20" s="16">
        <v>466</v>
      </c>
      <c r="M20" s="16">
        <v>600</v>
      </c>
      <c r="N20" s="155">
        <f>SUM(J20:M20)</f>
        <v>1640</v>
      </c>
      <c r="O20" s="157">
        <f>O16*(18-O17)</f>
        <v>3832.6</v>
      </c>
      <c r="P20" s="163">
        <f>P16*(18-P17)</f>
        <v>3794.6000000000004</v>
      </c>
    </row>
    <row r="21" spans="2:16" ht="20.25" thickBot="1">
      <c r="B21" s="350" t="s">
        <v>215</v>
      </c>
      <c r="C21" s="21">
        <v>595</v>
      </c>
      <c r="D21" s="20">
        <v>500</v>
      </c>
      <c r="E21" s="20">
        <v>568</v>
      </c>
      <c r="F21" s="20">
        <v>421</v>
      </c>
      <c r="G21" s="20">
        <v>216</v>
      </c>
      <c r="H21" s="20">
        <v>43</v>
      </c>
      <c r="I21" s="164">
        <f>SUM(C21:G21)</f>
        <v>2300</v>
      </c>
      <c r="J21" s="20">
        <v>232</v>
      </c>
      <c r="K21" s="20">
        <v>393</v>
      </c>
      <c r="L21" s="20">
        <v>496</v>
      </c>
      <c r="M21" s="20">
        <v>631</v>
      </c>
      <c r="N21" s="164">
        <f>SUM(J21:M21)</f>
        <v>1752</v>
      </c>
      <c r="O21" s="165">
        <f>O16*(19-O17)</f>
        <v>4095.6</v>
      </c>
      <c r="P21" s="166">
        <f>P16*(19-P17)</f>
        <v>4052.6000000000004</v>
      </c>
    </row>
    <row r="22" spans="2:16" ht="15.75" thickBot="1">
      <c r="B22" s="4"/>
      <c r="C22" s="4"/>
      <c r="D22" s="4"/>
      <c r="E22" s="4"/>
      <c r="F22" s="4"/>
      <c r="G22" s="4"/>
      <c r="H22" s="4"/>
      <c r="I22" s="4"/>
      <c r="J22" s="4"/>
      <c r="K22" s="4"/>
      <c r="L22" s="4"/>
      <c r="M22" s="4"/>
      <c r="N22" s="4"/>
      <c r="O22" s="4"/>
      <c r="P22" s="4"/>
    </row>
    <row r="23" spans="2:16" ht="24" thickBot="1">
      <c r="B23" s="473" t="s">
        <v>587</v>
      </c>
      <c r="C23" s="474"/>
      <c r="D23" s="474"/>
      <c r="E23" s="474"/>
      <c r="F23" s="474"/>
      <c r="G23" s="474"/>
      <c r="H23" s="474"/>
      <c r="I23" s="474"/>
      <c r="J23" s="474"/>
      <c r="K23" s="474"/>
      <c r="L23" s="470" t="s">
        <v>226</v>
      </c>
      <c r="M23" s="471"/>
      <c r="N23" s="471"/>
      <c r="O23" s="471"/>
      <c r="P23" s="472"/>
    </row>
    <row r="24" spans="2:16" ht="15.75">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6" ht="16.5" thickBot="1">
      <c r="B25" s="466"/>
      <c r="C25" s="462"/>
      <c r="D25" s="462"/>
      <c r="E25" s="462"/>
      <c r="F25" s="462"/>
      <c r="G25" s="462"/>
      <c r="H25" s="462"/>
      <c r="I25" s="462"/>
      <c r="J25" s="462"/>
      <c r="K25" s="462"/>
      <c r="L25" s="462"/>
      <c r="M25" s="462"/>
      <c r="N25" s="462"/>
      <c r="O25" s="145" t="s">
        <v>209</v>
      </c>
      <c r="P25" s="30" t="s">
        <v>210</v>
      </c>
    </row>
    <row r="26" spans="2:16" ht="15">
      <c r="B26" s="148" t="s">
        <v>211</v>
      </c>
      <c r="C26" s="146">
        <v>31</v>
      </c>
      <c r="D26" s="8">
        <v>28</v>
      </c>
      <c r="E26" s="8">
        <v>31</v>
      </c>
      <c r="F26" s="8">
        <v>30</v>
      </c>
      <c r="G26" s="8">
        <v>21</v>
      </c>
      <c r="H26" s="8">
        <v>20</v>
      </c>
      <c r="I26" s="168">
        <f>SUM(C26:G26)</f>
        <v>141</v>
      </c>
      <c r="J26" s="8">
        <v>15</v>
      </c>
      <c r="K26" s="8">
        <v>31</v>
      </c>
      <c r="L26" s="8">
        <v>30</v>
      </c>
      <c r="M26" s="8">
        <v>31</v>
      </c>
      <c r="N26" s="168">
        <f>SUM(J26:M26)</f>
        <v>107</v>
      </c>
      <c r="O26" s="167">
        <f>SUM(C26:H26,J26:M26)</f>
        <v>268</v>
      </c>
      <c r="P26" s="169">
        <f>I26+N26</f>
        <v>248</v>
      </c>
    </row>
    <row r="27" spans="2:16" ht="19.5">
      <c r="B27" s="149" t="s">
        <v>485</v>
      </c>
      <c r="C27" s="147">
        <v>-5.0999999999999996</v>
      </c>
      <c r="D27" s="10">
        <v>-2.4</v>
      </c>
      <c r="E27" s="10">
        <v>1.2</v>
      </c>
      <c r="F27" s="10">
        <v>9.3000000000000007</v>
      </c>
      <c r="G27" s="10">
        <v>10.3</v>
      </c>
      <c r="H27" s="10">
        <v>11.9</v>
      </c>
      <c r="I27" s="153">
        <f>(C26*C27+D26*D27+E26*E27+F26*F27+G26*G27)/I26</f>
        <v>2.1787234042553192</v>
      </c>
      <c r="J27" s="10">
        <v>11.4</v>
      </c>
      <c r="K27" s="95">
        <v>5.6</v>
      </c>
      <c r="L27" s="95">
        <v>4.2</v>
      </c>
      <c r="M27" s="95">
        <v>-2.4</v>
      </c>
      <c r="N27" s="153">
        <f>(J26*J27+K26*K27+L26*L27+M26*M27)/N26</f>
        <v>3.7028037383177574</v>
      </c>
      <c r="O27" s="154">
        <f>(C27*C26+D27*D26+E27*E26+F27*F26+G27*G26+H27*H26+J27*J26+K27*K26+L27*L26+M27*M26)/O26</f>
        <v>3.5126865671641796</v>
      </c>
      <c r="P27" s="161">
        <f>(I27*I26+N27*N26)/P26</f>
        <v>2.8362903225806457</v>
      </c>
    </row>
    <row r="28" spans="2:16" ht="19.5">
      <c r="B28" s="149" t="s">
        <v>212</v>
      </c>
      <c r="C28" s="13">
        <v>561</v>
      </c>
      <c r="D28" s="12">
        <v>432</v>
      </c>
      <c r="E28" s="12">
        <v>367</v>
      </c>
      <c r="F28" s="12">
        <v>112</v>
      </c>
      <c r="G28" s="12">
        <v>57</v>
      </c>
      <c r="H28" s="12">
        <v>23</v>
      </c>
      <c r="I28" s="155">
        <f>SUM(C28:G28)</f>
        <v>1529</v>
      </c>
      <c r="J28" s="12">
        <v>24</v>
      </c>
      <c r="K28" s="12">
        <v>231</v>
      </c>
      <c r="L28" s="12">
        <v>263</v>
      </c>
      <c r="M28" s="12">
        <v>478</v>
      </c>
      <c r="N28" s="155">
        <f>SUM(J28:M28)</f>
        <v>996</v>
      </c>
      <c r="O28" s="156">
        <f>O26*(13-O27)</f>
        <v>2542.6</v>
      </c>
      <c r="P28" s="162">
        <f>P26*(13-P27)</f>
        <v>2520.6</v>
      </c>
    </row>
    <row r="29" spans="2:16" ht="19.5">
      <c r="B29" s="149" t="s">
        <v>213</v>
      </c>
      <c r="C29" s="13">
        <v>685</v>
      </c>
      <c r="D29" s="12">
        <v>544</v>
      </c>
      <c r="E29" s="12">
        <v>491</v>
      </c>
      <c r="F29" s="12">
        <v>232</v>
      </c>
      <c r="G29" s="12">
        <v>141</v>
      </c>
      <c r="H29" s="12">
        <v>103</v>
      </c>
      <c r="I29" s="155">
        <f>SUM(C29:G29)</f>
        <v>2093</v>
      </c>
      <c r="J29" s="12">
        <v>84</v>
      </c>
      <c r="K29" s="12">
        <v>355</v>
      </c>
      <c r="L29" s="12">
        <v>383</v>
      </c>
      <c r="M29" s="12">
        <v>602</v>
      </c>
      <c r="N29" s="155">
        <f>SUM(J29:M29)</f>
        <v>1424</v>
      </c>
      <c r="O29" s="156">
        <f>O26*(17-O27)</f>
        <v>3614.6</v>
      </c>
      <c r="P29" s="162">
        <f>P26*(17-P27)</f>
        <v>3512.6</v>
      </c>
    </row>
    <row r="30" spans="2:16" ht="19.5">
      <c r="B30" s="149" t="s">
        <v>214</v>
      </c>
      <c r="C30" s="17">
        <v>716</v>
      </c>
      <c r="D30" s="16">
        <v>572</v>
      </c>
      <c r="E30" s="16">
        <v>522</v>
      </c>
      <c r="F30" s="16">
        <v>262</v>
      </c>
      <c r="G30" s="16">
        <v>162</v>
      </c>
      <c r="H30" s="16">
        <v>123</v>
      </c>
      <c r="I30" s="155">
        <f>SUM(C30:G30)</f>
        <v>2234</v>
      </c>
      <c r="J30" s="16">
        <v>114</v>
      </c>
      <c r="K30" s="16">
        <v>386</v>
      </c>
      <c r="L30" s="16">
        <v>413</v>
      </c>
      <c r="M30" s="16">
        <v>633</v>
      </c>
      <c r="N30" s="155">
        <f>SUM(J30:M30)</f>
        <v>1546</v>
      </c>
      <c r="O30" s="157">
        <f>O26*(18-O27)</f>
        <v>3882.6</v>
      </c>
      <c r="P30" s="163">
        <f>P26*(18-P27)</f>
        <v>3760.6</v>
      </c>
    </row>
    <row r="31" spans="2:16" ht="20.25" thickBot="1">
      <c r="B31" s="350" t="s">
        <v>215</v>
      </c>
      <c r="C31" s="21">
        <v>747</v>
      </c>
      <c r="D31" s="20">
        <v>600</v>
      </c>
      <c r="E31" s="20">
        <v>553</v>
      </c>
      <c r="F31" s="20">
        <v>292</v>
      </c>
      <c r="G31" s="20">
        <v>183</v>
      </c>
      <c r="H31" s="20">
        <v>143</v>
      </c>
      <c r="I31" s="164">
        <f>SUM(C31:G31)</f>
        <v>2375</v>
      </c>
      <c r="J31" s="20">
        <v>135</v>
      </c>
      <c r="K31" s="20">
        <v>417</v>
      </c>
      <c r="L31" s="20">
        <v>443</v>
      </c>
      <c r="M31" s="20">
        <v>664</v>
      </c>
      <c r="N31" s="164">
        <f>SUM(J31:M31)</f>
        <v>1659</v>
      </c>
      <c r="O31" s="165">
        <f>O26*(19-O27)</f>
        <v>4150.6000000000004</v>
      </c>
      <c r="P31" s="166">
        <f>P26*(19-P27)</f>
        <v>4008.6</v>
      </c>
    </row>
    <row r="32" spans="2:16" ht="15.75" thickBot="1">
      <c r="B32" s="4"/>
      <c r="C32" s="4"/>
      <c r="D32" s="4"/>
      <c r="E32" s="4"/>
      <c r="F32" s="4"/>
      <c r="G32" s="4"/>
      <c r="H32" s="4"/>
      <c r="I32" s="4"/>
      <c r="J32" s="4"/>
      <c r="K32" s="4"/>
      <c r="L32" s="4"/>
      <c r="M32" s="4"/>
      <c r="N32" s="4"/>
      <c r="O32" s="4"/>
      <c r="P32" s="4"/>
    </row>
    <row r="33" spans="2:16" ht="24" thickBot="1">
      <c r="B33" s="473" t="s">
        <v>588</v>
      </c>
      <c r="C33" s="474"/>
      <c r="D33" s="474"/>
      <c r="E33" s="474"/>
      <c r="F33" s="474"/>
      <c r="G33" s="474"/>
      <c r="H33" s="474"/>
      <c r="I33" s="474"/>
      <c r="J33" s="474"/>
      <c r="K33" s="474"/>
      <c r="L33" s="470" t="s">
        <v>227</v>
      </c>
      <c r="M33" s="471"/>
      <c r="N33" s="471"/>
      <c r="O33" s="471"/>
      <c r="P33" s="472"/>
    </row>
    <row r="34" spans="2:16" ht="15.75">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6" ht="16.5" thickBot="1">
      <c r="B35" s="466"/>
      <c r="C35" s="462"/>
      <c r="D35" s="462"/>
      <c r="E35" s="462"/>
      <c r="F35" s="462"/>
      <c r="G35" s="462"/>
      <c r="H35" s="462"/>
      <c r="I35" s="462"/>
      <c r="J35" s="462"/>
      <c r="K35" s="462"/>
      <c r="L35" s="462"/>
      <c r="M35" s="462"/>
      <c r="N35" s="462"/>
      <c r="O35" s="145" t="s">
        <v>209</v>
      </c>
      <c r="P35" s="30" t="s">
        <v>210</v>
      </c>
    </row>
    <row r="36" spans="2:16" ht="15">
      <c r="B36" s="148" t="s">
        <v>211</v>
      </c>
      <c r="C36" s="146">
        <v>31</v>
      </c>
      <c r="D36" s="8">
        <v>28</v>
      </c>
      <c r="E36" s="8">
        <v>31</v>
      </c>
      <c r="F36" s="8">
        <v>30</v>
      </c>
      <c r="G36" s="8">
        <v>26</v>
      </c>
      <c r="H36" s="8">
        <v>10</v>
      </c>
      <c r="I36" s="168">
        <f>SUM(C36:G36)</f>
        <v>146</v>
      </c>
      <c r="J36" s="8">
        <v>30</v>
      </c>
      <c r="K36" s="8">
        <v>31</v>
      </c>
      <c r="L36" s="8">
        <v>30</v>
      </c>
      <c r="M36" s="8">
        <v>31</v>
      </c>
      <c r="N36" s="168">
        <f>SUM(J36:M36)</f>
        <v>122</v>
      </c>
      <c r="O36" s="167">
        <f>SUM(C36:H36,J36:M36)</f>
        <v>278</v>
      </c>
      <c r="P36" s="169">
        <f>I36+N36</f>
        <v>268</v>
      </c>
    </row>
    <row r="37" spans="2:16" ht="19.5">
      <c r="B37" s="149" t="s">
        <v>485</v>
      </c>
      <c r="C37" s="147">
        <v>-5.8</v>
      </c>
      <c r="D37" s="10">
        <v>-3.3</v>
      </c>
      <c r="E37" s="10">
        <v>-0.4</v>
      </c>
      <c r="F37" s="10">
        <v>5.8</v>
      </c>
      <c r="G37" s="10">
        <v>8.1</v>
      </c>
      <c r="H37" s="10">
        <v>11.5</v>
      </c>
      <c r="I37" s="153">
        <f>(C36*C37+D36*D37+E36*E37+F36*F37+G36*G37)/I36</f>
        <v>0.68493150684931525</v>
      </c>
      <c r="J37" s="10">
        <v>9.1</v>
      </c>
      <c r="K37" s="95">
        <v>4.8</v>
      </c>
      <c r="L37" s="95">
        <v>2.7</v>
      </c>
      <c r="M37" s="95">
        <v>-5.8</v>
      </c>
      <c r="N37" s="153">
        <f>(J36*J37+K36*K37+L36*L37+M36*M37)/N36</f>
        <v>2.6475409836065573</v>
      </c>
      <c r="O37" s="154">
        <f>(C37*C36+D37*D36+E37*E36+F37*F36+G37*G36+H37*H36+J37*J36+K37*K36+L37*L36+M37*M36)/O36</f>
        <v>1.935251798561151</v>
      </c>
      <c r="P37" s="161">
        <f>(I37*I36+N37*N36)/P36</f>
        <v>1.5783582089552239</v>
      </c>
    </row>
    <row r="38" spans="2:16" ht="19.5">
      <c r="B38" s="149" t="s">
        <v>212</v>
      </c>
      <c r="C38" s="13">
        <v>582</v>
      </c>
      <c r="D38" s="12">
        <v>458</v>
      </c>
      <c r="E38" s="12">
        <v>416</v>
      </c>
      <c r="F38" s="12">
        <v>215</v>
      </c>
      <c r="G38" s="12">
        <v>126</v>
      </c>
      <c r="H38" s="12">
        <v>16</v>
      </c>
      <c r="I38" s="155">
        <f>SUM(C38:G38)</f>
        <v>1797</v>
      </c>
      <c r="J38" s="12">
        <v>116</v>
      </c>
      <c r="K38" s="12">
        <v>255</v>
      </c>
      <c r="L38" s="12">
        <v>308</v>
      </c>
      <c r="M38" s="12">
        <v>583</v>
      </c>
      <c r="N38" s="155">
        <f>SUM(J38:M38)</f>
        <v>1262</v>
      </c>
      <c r="O38" s="156">
        <f>O36*(13-O37)</f>
        <v>3076</v>
      </c>
      <c r="P38" s="162">
        <f>P36*(13-P37)</f>
        <v>3061</v>
      </c>
    </row>
    <row r="39" spans="2:16" ht="19.5">
      <c r="B39" s="149" t="s">
        <v>213</v>
      </c>
      <c r="C39" s="13">
        <v>706</v>
      </c>
      <c r="D39" s="12">
        <v>570</v>
      </c>
      <c r="E39" s="12">
        <v>540</v>
      </c>
      <c r="F39" s="12">
        <v>335</v>
      </c>
      <c r="G39" s="12">
        <v>230</v>
      </c>
      <c r="H39" s="12">
        <v>56</v>
      </c>
      <c r="I39" s="155">
        <f>SUM(C39:G39)</f>
        <v>2381</v>
      </c>
      <c r="J39" s="12">
        <v>236</v>
      </c>
      <c r="K39" s="12">
        <v>379</v>
      </c>
      <c r="L39" s="12">
        <v>428</v>
      </c>
      <c r="M39" s="12">
        <v>707</v>
      </c>
      <c r="N39" s="155">
        <f>SUM(J39:M39)</f>
        <v>1750</v>
      </c>
      <c r="O39" s="156">
        <f>O36*(17-O37)</f>
        <v>4188</v>
      </c>
      <c r="P39" s="162">
        <f>P36*(17-P37)</f>
        <v>4133</v>
      </c>
    </row>
    <row r="40" spans="2:16" ht="19.5">
      <c r="B40" s="149" t="s">
        <v>214</v>
      </c>
      <c r="C40" s="17">
        <v>737</v>
      </c>
      <c r="D40" s="16">
        <v>598</v>
      </c>
      <c r="E40" s="16">
        <v>571</v>
      </c>
      <c r="F40" s="16">
        <v>365</v>
      </c>
      <c r="G40" s="16">
        <v>256</v>
      </c>
      <c r="H40" s="16">
        <v>66</v>
      </c>
      <c r="I40" s="155">
        <f>SUM(C40:G40)</f>
        <v>2527</v>
      </c>
      <c r="J40" s="16">
        <v>266</v>
      </c>
      <c r="K40" s="16">
        <v>410</v>
      </c>
      <c r="L40" s="16">
        <v>458</v>
      </c>
      <c r="M40" s="16">
        <v>738</v>
      </c>
      <c r="N40" s="155">
        <f>SUM(J40:M40)</f>
        <v>1872</v>
      </c>
      <c r="O40" s="157">
        <f>O36*(18-O37)</f>
        <v>4466</v>
      </c>
      <c r="P40" s="163">
        <f>P36*(18-P37)</f>
        <v>4401</v>
      </c>
    </row>
    <row r="41" spans="2:16" ht="20.25" thickBot="1">
      <c r="B41" s="350" t="s">
        <v>215</v>
      </c>
      <c r="C41" s="21">
        <v>768</v>
      </c>
      <c r="D41" s="20">
        <v>626</v>
      </c>
      <c r="E41" s="20">
        <v>602</v>
      </c>
      <c r="F41" s="20">
        <v>395</v>
      </c>
      <c r="G41" s="20">
        <v>282</v>
      </c>
      <c r="H41" s="20">
        <v>76</v>
      </c>
      <c r="I41" s="164">
        <f>SUM(C41:G41)</f>
        <v>2673</v>
      </c>
      <c r="J41" s="20">
        <v>296</v>
      </c>
      <c r="K41" s="20">
        <v>441</v>
      </c>
      <c r="L41" s="20">
        <v>488</v>
      </c>
      <c r="M41" s="20">
        <v>769</v>
      </c>
      <c r="N41" s="164">
        <f>SUM(J41:M41)</f>
        <v>1994</v>
      </c>
      <c r="O41" s="165">
        <f>O36*(19-O37)</f>
        <v>4744</v>
      </c>
      <c r="P41" s="166">
        <f>P36*(19-P37)</f>
        <v>4669</v>
      </c>
    </row>
    <row r="42" spans="2:16" ht="15.75" thickBot="1">
      <c r="B42" s="4"/>
      <c r="C42" s="4"/>
      <c r="D42" s="4"/>
      <c r="E42" s="4"/>
      <c r="F42" s="4"/>
      <c r="G42" s="4"/>
      <c r="H42" s="4"/>
      <c r="I42" s="4"/>
      <c r="J42" s="4"/>
      <c r="K42" s="4"/>
      <c r="L42" s="4"/>
      <c r="M42" s="4"/>
      <c r="N42" s="4"/>
      <c r="O42" s="4"/>
      <c r="P42" s="4"/>
    </row>
    <row r="43" spans="2:16" ht="24" thickBot="1">
      <c r="B43" s="473" t="s">
        <v>589</v>
      </c>
      <c r="C43" s="474"/>
      <c r="D43" s="474"/>
      <c r="E43" s="474"/>
      <c r="F43" s="474"/>
      <c r="G43" s="474"/>
      <c r="H43" s="474"/>
      <c r="I43" s="474"/>
      <c r="J43" s="474"/>
      <c r="K43" s="474"/>
      <c r="L43" s="470" t="s">
        <v>228</v>
      </c>
      <c r="M43" s="471"/>
      <c r="N43" s="471"/>
      <c r="O43" s="471"/>
      <c r="P43" s="472"/>
    </row>
    <row r="44" spans="2:16" ht="15.75">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6" ht="16.5" thickBot="1">
      <c r="B45" s="466"/>
      <c r="C45" s="462"/>
      <c r="D45" s="462"/>
      <c r="E45" s="462"/>
      <c r="F45" s="462"/>
      <c r="G45" s="462"/>
      <c r="H45" s="462"/>
      <c r="I45" s="462"/>
      <c r="J45" s="462"/>
      <c r="K45" s="462"/>
      <c r="L45" s="462"/>
      <c r="M45" s="462"/>
      <c r="N45" s="462"/>
      <c r="O45" s="145" t="s">
        <v>209</v>
      </c>
      <c r="P45" s="30" t="s">
        <v>210</v>
      </c>
    </row>
    <row r="46" spans="2:16" ht="15">
      <c r="B46" s="148" t="s">
        <v>211</v>
      </c>
      <c r="C46" s="146">
        <v>31</v>
      </c>
      <c r="D46" s="8">
        <v>28</v>
      </c>
      <c r="E46" s="8">
        <v>31</v>
      </c>
      <c r="F46" s="8">
        <v>30</v>
      </c>
      <c r="G46" s="8">
        <v>20</v>
      </c>
      <c r="H46" s="8">
        <v>0</v>
      </c>
      <c r="I46" s="168">
        <f>SUM(C46:G46)</f>
        <v>140</v>
      </c>
      <c r="J46" s="8">
        <v>15</v>
      </c>
      <c r="K46" s="8">
        <v>31</v>
      </c>
      <c r="L46" s="8">
        <v>30</v>
      </c>
      <c r="M46" s="8">
        <v>31</v>
      </c>
      <c r="N46" s="168">
        <f>SUM(J46:M46)</f>
        <v>107</v>
      </c>
      <c r="O46" s="167">
        <f>SUM(C46:H46,J46:M46)</f>
        <v>247</v>
      </c>
      <c r="P46" s="169">
        <f>I46+N46</f>
        <v>247</v>
      </c>
    </row>
    <row r="47" spans="2:16" ht="19.5">
      <c r="B47" s="149" t="s">
        <v>485</v>
      </c>
      <c r="C47" s="147">
        <v>-2</v>
      </c>
      <c r="D47" s="10">
        <v>-2.9</v>
      </c>
      <c r="E47" s="10">
        <v>2.2000000000000002</v>
      </c>
      <c r="F47" s="10">
        <v>8.5</v>
      </c>
      <c r="G47" s="10">
        <v>9.9</v>
      </c>
      <c r="H47" s="10">
        <v>0</v>
      </c>
      <c r="I47" s="153">
        <f>(C46*C47+D46*D47+E46*E47+F46*F47+G46*G47)/I46</f>
        <v>2.7</v>
      </c>
      <c r="J47" s="10">
        <v>11.3</v>
      </c>
      <c r="K47" s="95">
        <v>6.5</v>
      </c>
      <c r="L47" s="95">
        <v>1.6</v>
      </c>
      <c r="M47" s="95">
        <v>0.4</v>
      </c>
      <c r="N47" s="153">
        <f>(J46*J47+K46*K47+L46*L47+M46*M47)/N46</f>
        <v>4.0317757009345794</v>
      </c>
      <c r="O47" s="154">
        <f>(C47*C46+D47*D46+E47*E46+F47*F46+G47*G46+H47*H46+J47*J46+K47*K46+L47*L46+M47*M46)/O46</f>
        <v>3.2769230769230768</v>
      </c>
      <c r="P47" s="161">
        <f>(I47*I46+N47*N46)/P46</f>
        <v>3.2769230769230768</v>
      </c>
    </row>
    <row r="48" spans="2:16" ht="19.5">
      <c r="B48" s="149" t="s">
        <v>212</v>
      </c>
      <c r="C48" s="13">
        <v>466</v>
      </c>
      <c r="D48" s="12">
        <v>446</v>
      </c>
      <c r="E48" s="12">
        <v>334</v>
      </c>
      <c r="F48" s="12">
        <v>135</v>
      </c>
      <c r="G48" s="12">
        <v>62</v>
      </c>
      <c r="H48" s="12">
        <f>H46*(13-H47)</f>
        <v>0</v>
      </c>
      <c r="I48" s="155">
        <f>SUM(C48:G48)</f>
        <v>1443</v>
      </c>
      <c r="J48" s="12">
        <v>25</v>
      </c>
      <c r="K48" s="12">
        <v>201</v>
      </c>
      <c r="L48" s="12">
        <v>341</v>
      </c>
      <c r="M48" s="12">
        <v>391</v>
      </c>
      <c r="N48" s="155">
        <f>SUM(J48:M48)</f>
        <v>958</v>
      </c>
      <c r="O48" s="156">
        <f>O46*(13-O47)</f>
        <v>2401.6000000000004</v>
      </c>
      <c r="P48" s="162">
        <f>P46*(13-P47)</f>
        <v>2401.6000000000004</v>
      </c>
    </row>
    <row r="49" spans="2:16" ht="19.5">
      <c r="B49" s="149" t="s">
        <v>213</v>
      </c>
      <c r="C49" s="13">
        <v>590</v>
      </c>
      <c r="D49" s="12">
        <v>558</v>
      </c>
      <c r="E49" s="12">
        <v>458</v>
      </c>
      <c r="F49" s="12">
        <v>255</v>
      </c>
      <c r="G49" s="12">
        <v>142</v>
      </c>
      <c r="H49" s="12">
        <f>H46*(17-H47)</f>
        <v>0</v>
      </c>
      <c r="I49" s="155">
        <f>SUM(C49:G49)</f>
        <v>2003</v>
      </c>
      <c r="J49" s="12">
        <v>85</v>
      </c>
      <c r="K49" s="12">
        <v>325</v>
      </c>
      <c r="L49" s="12">
        <v>461</v>
      </c>
      <c r="M49" s="12">
        <v>515</v>
      </c>
      <c r="N49" s="155">
        <f>SUM(J49:M49)</f>
        <v>1386</v>
      </c>
      <c r="O49" s="156">
        <f>O46*(17-O47)</f>
        <v>3389.6000000000004</v>
      </c>
      <c r="P49" s="162">
        <f>P46*(17-P47)</f>
        <v>3389.6000000000004</v>
      </c>
    </row>
    <row r="50" spans="2:16" ht="19.5">
      <c r="B50" s="149" t="s">
        <v>214</v>
      </c>
      <c r="C50" s="17">
        <v>621</v>
      </c>
      <c r="D50" s="16">
        <v>586</v>
      </c>
      <c r="E50" s="16">
        <v>489</v>
      </c>
      <c r="F50" s="16">
        <v>285</v>
      </c>
      <c r="G50" s="16">
        <v>162</v>
      </c>
      <c r="H50" s="16">
        <f>H46*(18-H47)</f>
        <v>0</v>
      </c>
      <c r="I50" s="155">
        <f>SUM(C50:G50)</f>
        <v>2143</v>
      </c>
      <c r="J50" s="16">
        <v>100</v>
      </c>
      <c r="K50" s="16">
        <v>356</v>
      </c>
      <c r="L50" s="16">
        <v>491</v>
      </c>
      <c r="M50" s="16">
        <v>546</v>
      </c>
      <c r="N50" s="155">
        <f>SUM(J50:M50)</f>
        <v>1493</v>
      </c>
      <c r="O50" s="157">
        <f>O46*(18-O47)</f>
        <v>3636.6000000000004</v>
      </c>
      <c r="P50" s="163">
        <f>P46*(18-P47)</f>
        <v>3636.6000000000004</v>
      </c>
    </row>
    <row r="51" spans="2:16" ht="20.25" thickBot="1">
      <c r="B51" s="350" t="s">
        <v>215</v>
      </c>
      <c r="C51" s="21">
        <v>652</v>
      </c>
      <c r="D51" s="20">
        <v>614</v>
      </c>
      <c r="E51" s="20">
        <v>520</v>
      </c>
      <c r="F51" s="20">
        <v>315</v>
      </c>
      <c r="G51" s="20">
        <v>182</v>
      </c>
      <c r="H51" s="20">
        <f>H46*(19-H47)</f>
        <v>0</v>
      </c>
      <c r="I51" s="164">
        <f>SUM(C51:G51)</f>
        <v>2283</v>
      </c>
      <c r="J51" s="20">
        <v>115</v>
      </c>
      <c r="K51" s="20">
        <v>387</v>
      </c>
      <c r="L51" s="20">
        <v>521</v>
      </c>
      <c r="M51" s="20">
        <v>577</v>
      </c>
      <c r="N51" s="164">
        <f>SUM(J51:M51)</f>
        <v>1600</v>
      </c>
      <c r="O51" s="165">
        <f>O46*(19-O47)</f>
        <v>3883.6000000000004</v>
      </c>
      <c r="P51" s="166">
        <f>P46*(19-P47)</f>
        <v>3883.6000000000004</v>
      </c>
    </row>
    <row r="52" spans="2:16" ht="15.75" thickBot="1">
      <c r="B52" s="4"/>
      <c r="C52" s="4"/>
      <c r="D52" s="4"/>
      <c r="E52" s="4"/>
      <c r="F52" s="4"/>
      <c r="G52" s="4"/>
      <c r="H52" s="4"/>
      <c r="I52" s="4"/>
      <c r="J52" s="4"/>
      <c r="K52" s="4"/>
      <c r="L52" s="4"/>
      <c r="M52" s="4"/>
      <c r="N52" s="4"/>
      <c r="O52" s="4"/>
      <c r="P52" s="4"/>
    </row>
    <row r="53" spans="2:16" ht="24" thickBot="1">
      <c r="B53" s="473" t="s">
        <v>587</v>
      </c>
      <c r="C53" s="474"/>
      <c r="D53" s="474"/>
      <c r="E53" s="474"/>
      <c r="F53" s="474"/>
      <c r="G53" s="474"/>
      <c r="H53" s="474"/>
      <c r="I53" s="474"/>
      <c r="J53" s="474"/>
      <c r="K53" s="474"/>
      <c r="L53" s="470" t="s">
        <v>229</v>
      </c>
      <c r="M53" s="471"/>
      <c r="N53" s="471"/>
      <c r="O53" s="471"/>
      <c r="P53" s="472"/>
    </row>
    <row r="54" spans="2:16"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6" ht="16.5" thickBot="1">
      <c r="B55" s="466"/>
      <c r="C55" s="462"/>
      <c r="D55" s="462"/>
      <c r="E55" s="462"/>
      <c r="F55" s="462"/>
      <c r="G55" s="462"/>
      <c r="H55" s="462"/>
      <c r="I55" s="462"/>
      <c r="J55" s="462"/>
      <c r="K55" s="462"/>
      <c r="L55" s="462"/>
      <c r="M55" s="462"/>
      <c r="N55" s="462"/>
      <c r="O55" s="145" t="s">
        <v>209</v>
      </c>
      <c r="P55" s="30" t="s">
        <v>210</v>
      </c>
    </row>
    <row r="56" spans="2:16" ht="15">
      <c r="B56" s="148" t="s">
        <v>211</v>
      </c>
      <c r="C56" s="146">
        <v>31</v>
      </c>
      <c r="D56" s="8">
        <v>28</v>
      </c>
      <c r="E56" s="8">
        <v>31</v>
      </c>
      <c r="F56" s="8">
        <v>25</v>
      </c>
      <c r="G56" s="8">
        <v>20</v>
      </c>
      <c r="H56" s="8">
        <v>15</v>
      </c>
      <c r="I56" s="168">
        <f>SUM(C56:G56)</f>
        <v>135</v>
      </c>
      <c r="J56" s="8">
        <v>20</v>
      </c>
      <c r="K56" s="8">
        <v>31</v>
      </c>
      <c r="L56" s="8">
        <v>30</v>
      </c>
      <c r="M56" s="8">
        <v>31</v>
      </c>
      <c r="N56" s="168">
        <f>SUM(J56:M56)</f>
        <v>112</v>
      </c>
      <c r="O56" s="167">
        <f>SUM(C56:H56,J56:M56)</f>
        <v>262</v>
      </c>
      <c r="P56" s="169">
        <f>I56+N56</f>
        <v>247</v>
      </c>
    </row>
    <row r="57" spans="2:16" ht="19.5">
      <c r="B57" s="149" t="s">
        <v>485</v>
      </c>
      <c r="C57" s="147">
        <v>1.2</v>
      </c>
      <c r="D57" s="10">
        <v>6</v>
      </c>
      <c r="E57" s="10">
        <v>3.7</v>
      </c>
      <c r="F57" s="10">
        <v>3.9</v>
      </c>
      <c r="G57" s="10">
        <v>10.7</v>
      </c>
      <c r="H57" s="10">
        <v>11</v>
      </c>
      <c r="I57" s="153">
        <f>(C56*C57+D56*D57+E56*E57+F56*F57+G56*G57)/I56</f>
        <v>4.6770370370370369</v>
      </c>
      <c r="J57" s="10">
        <v>9.6</v>
      </c>
      <c r="K57" s="95">
        <v>7.2</v>
      </c>
      <c r="L57" s="95">
        <v>2.6</v>
      </c>
      <c r="M57" s="95">
        <v>1.8</v>
      </c>
      <c r="N57" s="153">
        <f>(J56*J57+K56*K57+L56*L57+M56*M57)/N56</f>
        <v>4.9017857142857144</v>
      </c>
      <c r="O57" s="154">
        <f>(C57*C56+D57*D56+E57*E56+F57*F56+G57*G56+H57*H56+J57*J56+K57*K56+L57*L56+M57*M56)/O56</f>
        <v>5.1351145038167934</v>
      </c>
      <c r="P57" s="161">
        <f>(I57*I56+N57*N56)/P56</f>
        <v>4.7789473684210533</v>
      </c>
    </row>
    <row r="58" spans="2:16" ht="19.5">
      <c r="B58" s="149" t="s">
        <v>212</v>
      </c>
      <c r="C58" s="13">
        <v>366</v>
      </c>
      <c r="D58" s="12">
        <v>196</v>
      </c>
      <c r="E58" s="12">
        <v>288</v>
      </c>
      <c r="F58" s="12">
        <v>226</v>
      </c>
      <c r="G58" s="12">
        <v>46</v>
      </c>
      <c r="H58" s="12">
        <v>25</v>
      </c>
      <c r="I58" s="155">
        <f>SUM(C58:G58)</f>
        <v>1122</v>
      </c>
      <c r="J58" s="12">
        <v>68</v>
      </c>
      <c r="K58" s="12">
        <v>180</v>
      </c>
      <c r="L58" s="12">
        <v>312</v>
      </c>
      <c r="M58" s="12">
        <v>347</v>
      </c>
      <c r="N58" s="155">
        <f>SUM(J58:M58)</f>
        <v>907</v>
      </c>
      <c r="O58" s="156">
        <f>O56*(13-O57)</f>
        <v>2060.6000000000004</v>
      </c>
      <c r="P58" s="162">
        <f>P56*(13-P57)</f>
        <v>2030.5999999999997</v>
      </c>
    </row>
    <row r="59" spans="2:16" ht="19.5">
      <c r="B59" s="149" t="s">
        <v>213</v>
      </c>
      <c r="C59" s="13">
        <v>490</v>
      </c>
      <c r="D59" s="12">
        <v>308</v>
      </c>
      <c r="E59" s="12">
        <f>E56*(17-E57)</f>
        <v>412.3</v>
      </c>
      <c r="F59" s="12">
        <v>326</v>
      </c>
      <c r="G59" s="12">
        <v>126</v>
      </c>
      <c r="H59" s="12">
        <v>85</v>
      </c>
      <c r="I59" s="155">
        <f>SUM(C59:G59)</f>
        <v>1662.3</v>
      </c>
      <c r="J59" s="12">
        <v>148</v>
      </c>
      <c r="K59" s="12">
        <v>304</v>
      </c>
      <c r="L59" s="12">
        <v>432</v>
      </c>
      <c r="M59" s="12">
        <v>471</v>
      </c>
      <c r="N59" s="155">
        <f>SUM(J59:M59)</f>
        <v>1355</v>
      </c>
      <c r="O59" s="156">
        <f>O56*(17-O57)</f>
        <v>3108.6</v>
      </c>
      <c r="P59" s="162">
        <f>P56*(17-P57)</f>
        <v>3018.5999999999995</v>
      </c>
    </row>
    <row r="60" spans="2:16" ht="19.5">
      <c r="B60" s="149" t="s">
        <v>214</v>
      </c>
      <c r="C60" s="17">
        <v>521</v>
      </c>
      <c r="D60" s="16">
        <v>336</v>
      </c>
      <c r="E60" s="16">
        <f>E56*(18-E57)</f>
        <v>443.3</v>
      </c>
      <c r="F60" s="16">
        <v>351</v>
      </c>
      <c r="G60" s="16">
        <v>146</v>
      </c>
      <c r="H60" s="16">
        <v>100</v>
      </c>
      <c r="I60" s="155">
        <f>SUM(C60:G60)</f>
        <v>1797.3</v>
      </c>
      <c r="J60" s="16">
        <v>168</v>
      </c>
      <c r="K60" s="16">
        <v>335</v>
      </c>
      <c r="L60" s="16">
        <v>462</v>
      </c>
      <c r="M60" s="16">
        <v>502</v>
      </c>
      <c r="N60" s="155">
        <f>SUM(J60:M60)</f>
        <v>1467</v>
      </c>
      <c r="O60" s="157">
        <f>O56*(18-O57)</f>
        <v>3370.6</v>
      </c>
      <c r="P60" s="163">
        <f>P56*(18-P57)</f>
        <v>3265.5999999999995</v>
      </c>
    </row>
    <row r="61" spans="2:16" ht="20.25" thickBot="1">
      <c r="B61" s="350" t="s">
        <v>215</v>
      </c>
      <c r="C61" s="21">
        <v>552</v>
      </c>
      <c r="D61" s="20">
        <v>364</v>
      </c>
      <c r="E61" s="20">
        <f>E56*(19-E57)</f>
        <v>474.3</v>
      </c>
      <c r="F61" s="20">
        <v>376</v>
      </c>
      <c r="G61" s="20">
        <v>166</v>
      </c>
      <c r="H61" s="20">
        <v>115</v>
      </c>
      <c r="I61" s="164">
        <f>SUM(C61:G61)</f>
        <v>1932.3</v>
      </c>
      <c r="J61" s="20">
        <v>188</v>
      </c>
      <c r="K61" s="20">
        <v>366</v>
      </c>
      <c r="L61" s="20">
        <v>492</v>
      </c>
      <c r="M61" s="20">
        <v>533</v>
      </c>
      <c r="N61" s="164">
        <f>SUM(J61:M61)</f>
        <v>1579</v>
      </c>
      <c r="O61" s="165">
        <f>O56*(19-O57)</f>
        <v>3632.6</v>
      </c>
      <c r="P61" s="166">
        <f>P56*(19-P57)</f>
        <v>3512.5999999999995</v>
      </c>
    </row>
    <row r="62" spans="2:16" ht="15.75" thickBot="1">
      <c r="B62" s="4"/>
      <c r="C62" s="4"/>
      <c r="D62" s="4"/>
      <c r="E62" s="4"/>
      <c r="F62" s="4"/>
      <c r="G62" s="4"/>
      <c r="H62" s="4"/>
      <c r="I62" s="4"/>
      <c r="J62" s="4"/>
      <c r="K62" s="4"/>
      <c r="L62" s="4"/>
      <c r="M62" s="4"/>
      <c r="N62" s="4"/>
      <c r="O62" s="4"/>
      <c r="P62" s="4"/>
    </row>
    <row r="63" spans="2:16" ht="24" thickBot="1">
      <c r="B63" s="473" t="s">
        <v>590</v>
      </c>
      <c r="C63" s="474"/>
      <c r="D63" s="474"/>
      <c r="E63" s="474"/>
      <c r="F63" s="474"/>
      <c r="G63" s="474"/>
      <c r="H63" s="474"/>
      <c r="I63" s="474"/>
      <c r="J63" s="474"/>
      <c r="K63" s="474"/>
      <c r="L63" s="470" t="s">
        <v>230</v>
      </c>
      <c r="M63" s="471"/>
      <c r="N63" s="471"/>
      <c r="O63" s="471"/>
      <c r="P63" s="472"/>
    </row>
    <row r="64" spans="2:16"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ht="15">
      <c r="B66" s="148" t="s">
        <v>211</v>
      </c>
      <c r="C66" s="146">
        <v>31</v>
      </c>
      <c r="D66" s="8">
        <v>28</v>
      </c>
      <c r="E66" s="8">
        <v>31</v>
      </c>
      <c r="F66" s="8">
        <v>30</v>
      </c>
      <c r="G66" s="8">
        <v>31</v>
      </c>
      <c r="H66" s="8">
        <v>10</v>
      </c>
      <c r="I66" s="168">
        <f>SUM(C66:G66)</f>
        <v>151</v>
      </c>
      <c r="J66" s="8">
        <v>25</v>
      </c>
      <c r="K66" s="8">
        <v>31</v>
      </c>
      <c r="L66" s="8">
        <v>30</v>
      </c>
      <c r="M66" s="8">
        <v>31</v>
      </c>
      <c r="N66" s="168">
        <f>SUM(J66:M66)</f>
        <v>117</v>
      </c>
      <c r="O66" s="167">
        <f>SUM(C66:H66,J66:M66)</f>
        <v>278</v>
      </c>
      <c r="P66" s="169">
        <f>I66+N66</f>
        <v>268</v>
      </c>
    </row>
    <row r="67" spans="2:16" ht="19.5">
      <c r="B67" s="149" t="s">
        <v>485</v>
      </c>
      <c r="C67" s="147">
        <v>2.2000000000000002</v>
      </c>
      <c r="D67" s="10">
        <v>3.2</v>
      </c>
      <c r="E67" s="10">
        <v>2.5</v>
      </c>
      <c r="F67" s="10">
        <v>5.6</v>
      </c>
      <c r="G67" s="10">
        <v>9.5</v>
      </c>
      <c r="H67" s="10">
        <v>9</v>
      </c>
      <c r="I67" s="153">
        <f>(C66*C67+D66*D67+E66*E67+F66*F67+G66*G67)/I66</f>
        <v>4.621192052980132</v>
      </c>
      <c r="J67" s="10">
        <v>9.6999999999999993</v>
      </c>
      <c r="K67" s="95">
        <v>7.2</v>
      </c>
      <c r="L67" s="95">
        <v>2</v>
      </c>
      <c r="M67" s="95">
        <v>-0.3</v>
      </c>
      <c r="N67" s="153">
        <f>(J66*J67+K66*K67+L66*L67+M66*M67)/N66</f>
        <v>4.4136752136752149</v>
      </c>
      <c r="O67" s="154">
        <f>(C67*C66+D67*D66+E67*E66+F67*F66+G67*G66+H67*H66+J67*J66+K67*K66+L67*L66+M67*M66)/O66</f>
        <v>4.69136690647482</v>
      </c>
      <c r="P67" s="161">
        <f>(I67*I66+N67*N66)/P66</f>
        <v>4.5305970149253731</v>
      </c>
    </row>
    <row r="68" spans="2:16" ht="19.5">
      <c r="B68" s="149" t="s">
        <v>212</v>
      </c>
      <c r="C68" s="13">
        <v>335</v>
      </c>
      <c r="D68" s="12">
        <v>274</v>
      </c>
      <c r="E68" s="12">
        <v>326</v>
      </c>
      <c r="F68" s="12">
        <v>223</v>
      </c>
      <c r="G68" s="12">
        <v>109</v>
      </c>
      <c r="H68" s="12">
        <v>39</v>
      </c>
      <c r="I68" s="155">
        <f>SUM(C68:G68)</f>
        <v>1267</v>
      </c>
      <c r="J68" s="12">
        <v>83</v>
      </c>
      <c r="K68" s="12">
        <v>180</v>
      </c>
      <c r="L68" s="12">
        <v>330</v>
      </c>
      <c r="M68" s="12">
        <v>412</v>
      </c>
      <c r="N68" s="155">
        <f>SUM(J68:M68)</f>
        <v>1005</v>
      </c>
      <c r="O68" s="156">
        <f>O66*(13-O67)</f>
        <v>2309.8000000000002</v>
      </c>
      <c r="P68" s="162">
        <f>P66*(13-P67)</f>
        <v>2269.8000000000002</v>
      </c>
    </row>
    <row r="69" spans="2:16" ht="19.5">
      <c r="B69" s="149" t="s">
        <v>213</v>
      </c>
      <c r="C69" s="13">
        <v>459</v>
      </c>
      <c r="D69" s="12">
        <v>386</v>
      </c>
      <c r="E69" s="12">
        <v>450</v>
      </c>
      <c r="F69" s="12">
        <v>343</v>
      </c>
      <c r="G69" s="12">
        <v>233</v>
      </c>
      <c r="H69" s="12">
        <v>79</v>
      </c>
      <c r="I69" s="155">
        <f>SUM(C69:G69)</f>
        <v>1871</v>
      </c>
      <c r="J69" s="12">
        <v>183</v>
      </c>
      <c r="K69" s="12">
        <v>304</v>
      </c>
      <c r="L69" s="12">
        <v>450</v>
      </c>
      <c r="M69" s="12">
        <v>536</v>
      </c>
      <c r="N69" s="155">
        <f>SUM(J69:M69)</f>
        <v>1473</v>
      </c>
      <c r="O69" s="156">
        <f>O66*(17-O67)</f>
        <v>3421.8</v>
      </c>
      <c r="P69" s="162">
        <f>P66*(17-P67)</f>
        <v>3341.8</v>
      </c>
    </row>
    <row r="70" spans="2:16" ht="19.5">
      <c r="B70" s="149" t="s">
        <v>214</v>
      </c>
      <c r="C70" s="17">
        <v>490</v>
      </c>
      <c r="D70" s="16">
        <v>414</v>
      </c>
      <c r="E70" s="16">
        <v>481</v>
      </c>
      <c r="F70" s="16">
        <v>373</v>
      </c>
      <c r="G70" s="16">
        <v>264</v>
      </c>
      <c r="H70" s="16">
        <v>89</v>
      </c>
      <c r="I70" s="155">
        <f>SUM(C70:G70)</f>
        <v>2022</v>
      </c>
      <c r="J70" s="16">
        <v>208</v>
      </c>
      <c r="K70" s="16">
        <v>335</v>
      </c>
      <c r="L70" s="16">
        <v>480</v>
      </c>
      <c r="M70" s="16">
        <v>567</v>
      </c>
      <c r="N70" s="155">
        <f>SUM(J70:M70)</f>
        <v>1590</v>
      </c>
      <c r="O70" s="157">
        <f>O66*(18-O67)</f>
        <v>3699.8</v>
      </c>
      <c r="P70" s="163">
        <f>P66*(18-P67)</f>
        <v>3609.8</v>
      </c>
    </row>
    <row r="71" spans="2:16" ht="20.25" thickBot="1">
      <c r="B71" s="350" t="s">
        <v>215</v>
      </c>
      <c r="C71" s="21">
        <v>521</v>
      </c>
      <c r="D71" s="20">
        <v>442</v>
      </c>
      <c r="E71" s="20">
        <v>512</v>
      </c>
      <c r="F71" s="20">
        <v>403</v>
      </c>
      <c r="G71" s="20">
        <v>295</v>
      </c>
      <c r="H71" s="20">
        <v>99</v>
      </c>
      <c r="I71" s="164">
        <f>SUM(C71:G71)</f>
        <v>2173</v>
      </c>
      <c r="J71" s="20">
        <v>233</v>
      </c>
      <c r="K71" s="20">
        <v>366</v>
      </c>
      <c r="L71" s="20">
        <f>L66*(19-L67)</f>
        <v>510</v>
      </c>
      <c r="M71" s="20">
        <v>598</v>
      </c>
      <c r="N71" s="164">
        <f>SUM(J71:M71)</f>
        <v>1707</v>
      </c>
      <c r="O71" s="165">
        <f>O66*(19-O67)</f>
        <v>3977.8</v>
      </c>
      <c r="P71" s="166">
        <f>P66*(19-P67)</f>
        <v>3877.8</v>
      </c>
    </row>
    <row r="72" spans="2:16" ht="15.75" thickBot="1">
      <c r="B72" s="4"/>
      <c r="C72" s="4"/>
      <c r="D72" s="4"/>
      <c r="E72" s="4"/>
      <c r="F72" s="4"/>
      <c r="G72" s="4"/>
      <c r="H72" s="4"/>
      <c r="I72" s="4"/>
      <c r="J72" s="4"/>
      <c r="K72" s="4"/>
      <c r="L72" s="4"/>
      <c r="M72" s="4"/>
      <c r="N72" s="4"/>
      <c r="O72" s="4"/>
      <c r="P72" s="4"/>
    </row>
    <row r="73" spans="2:16" ht="24" thickBot="1">
      <c r="B73" s="473" t="s">
        <v>591</v>
      </c>
      <c r="C73" s="474"/>
      <c r="D73" s="474"/>
      <c r="E73" s="474"/>
      <c r="F73" s="474"/>
      <c r="G73" s="474"/>
      <c r="H73" s="474"/>
      <c r="I73" s="474"/>
      <c r="J73" s="474"/>
      <c r="K73" s="474"/>
      <c r="L73" s="470" t="s">
        <v>231</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ht="15">
      <c r="B76" s="148" t="s">
        <v>211</v>
      </c>
      <c r="C76" s="146">
        <v>31</v>
      </c>
      <c r="D76" s="8">
        <v>28</v>
      </c>
      <c r="E76" s="8">
        <v>31</v>
      </c>
      <c r="F76" s="8">
        <v>30</v>
      </c>
      <c r="G76" s="8">
        <v>26</v>
      </c>
      <c r="H76" s="8">
        <v>10</v>
      </c>
      <c r="I76" s="168">
        <f>SUM(C76:G76)</f>
        <v>146</v>
      </c>
      <c r="J76" s="8">
        <v>14</v>
      </c>
      <c r="K76" s="8">
        <v>28</v>
      </c>
      <c r="L76" s="8">
        <v>31</v>
      </c>
      <c r="M76" s="8">
        <v>31</v>
      </c>
      <c r="N76" s="168">
        <f>SUM(J76:M76)</f>
        <v>104</v>
      </c>
      <c r="O76" s="167">
        <f>SUM(C76:H76,J76:M76)</f>
        <v>260</v>
      </c>
      <c r="P76" s="169">
        <f>I76+N76</f>
        <v>250</v>
      </c>
    </row>
    <row r="77" spans="2:16" ht="19.5">
      <c r="B77" s="149" t="s">
        <v>485</v>
      </c>
      <c r="C77" s="147">
        <v>-0.1</v>
      </c>
      <c r="D77" s="10">
        <v>0.3</v>
      </c>
      <c r="E77" s="10">
        <v>4.4000000000000004</v>
      </c>
      <c r="F77" s="10">
        <v>8.5</v>
      </c>
      <c r="G77" s="10">
        <v>8.9</v>
      </c>
      <c r="H77" s="10">
        <v>12</v>
      </c>
      <c r="I77" s="153">
        <f>(C76*C77+D76*D77+E76*E77+F76*F77+G76*G77)/I76</f>
        <v>4.3020547945205481</v>
      </c>
      <c r="J77" s="10">
        <v>12.506666666666669</v>
      </c>
      <c r="K77" s="95">
        <v>9.1419354838709666</v>
      </c>
      <c r="L77" s="95">
        <v>4.0733333333333333</v>
      </c>
      <c r="M77" s="95">
        <v>0.23225806451612904</v>
      </c>
      <c r="N77" s="153">
        <f>(J76*J77+K76*K77+L76*L77+M76*M77)/N76</f>
        <v>5.4282775020678251</v>
      </c>
      <c r="O77" s="154">
        <f>(C77*C76+D77*D76+E77*E76+F77*F76+G77*G76+H77*H76+J77*J76+K77*K76+L77*L76+M77*M76)/O76</f>
        <v>5.0486186931348227</v>
      </c>
      <c r="P77" s="161">
        <f>(I77*I76+N77*N76)/P76</f>
        <v>4.7705634408602151</v>
      </c>
    </row>
    <row r="78" spans="2:16" ht="19.5">
      <c r="B78" s="149" t="s">
        <v>212</v>
      </c>
      <c r="C78" s="13">
        <v>406</v>
      </c>
      <c r="D78" s="12">
        <v>356</v>
      </c>
      <c r="E78" s="12">
        <v>267</v>
      </c>
      <c r="F78" s="12">
        <v>136</v>
      </c>
      <c r="G78" s="12">
        <f>G76*(13-G77)</f>
        <v>106.6</v>
      </c>
      <c r="H78" s="12">
        <v>10</v>
      </c>
      <c r="I78" s="155">
        <f>SUM(C78:G78)</f>
        <v>1271.5999999999999</v>
      </c>
      <c r="J78" s="12">
        <f>J76*(13-J77)</f>
        <v>6.9066666666666272</v>
      </c>
      <c r="K78" s="12">
        <f>K76*(13-K77)</f>
        <v>108.02580645161294</v>
      </c>
      <c r="L78" s="12">
        <f>L76*(13-L77)</f>
        <v>276.72666666666663</v>
      </c>
      <c r="M78" s="12">
        <f>M76*(13-M77)</f>
        <v>395.8</v>
      </c>
      <c r="N78" s="155">
        <f>SUM(J78:M78)</f>
        <v>787.45913978494627</v>
      </c>
      <c r="O78" s="156">
        <f>O76*(13-O77)</f>
        <v>2067.3591397849459</v>
      </c>
      <c r="P78" s="162">
        <f>P76*(13-P77)</f>
        <v>2057.3591397849464</v>
      </c>
    </row>
    <row r="79" spans="2:16" ht="19.5">
      <c r="B79" s="149" t="s">
        <v>213</v>
      </c>
      <c r="C79" s="13">
        <v>530</v>
      </c>
      <c r="D79" s="12">
        <v>468</v>
      </c>
      <c r="E79" s="12">
        <v>391</v>
      </c>
      <c r="F79" s="12">
        <v>256</v>
      </c>
      <c r="G79" s="12">
        <f>G76*(17-G77)</f>
        <v>210.6</v>
      </c>
      <c r="H79" s="12">
        <f>H76*(17-H77)</f>
        <v>50</v>
      </c>
      <c r="I79" s="155">
        <f>SUM(C79:G79)</f>
        <v>1855.6</v>
      </c>
      <c r="J79" s="12">
        <f>J76*(17-J77)</f>
        <v>62.906666666666624</v>
      </c>
      <c r="K79" s="12">
        <f>K76*(17-K77)</f>
        <v>220.02580645161294</v>
      </c>
      <c r="L79" s="12">
        <f>L76*(17-L77)</f>
        <v>400.72666666666663</v>
      </c>
      <c r="M79" s="12">
        <f>M76*(17-M77)</f>
        <v>519.80000000000007</v>
      </c>
      <c r="N79" s="155">
        <f>SUM(J79:M79)</f>
        <v>1203.4591397849463</v>
      </c>
      <c r="O79" s="156">
        <f>O76*(17-O77)</f>
        <v>3107.3591397849459</v>
      </c>
      <c r="P79" s="162">
        <f>P76*(17-P77)</f>
        <v>3057.3591397849464</v>
      </c>
    </row>
    <row r="80" spans="2:16" ht="19.5">
      <c r="B80" s="149" t="s">
        <v>214</v>
      </c>
      <c r="C80" s="17">
        <v>561</v>
      </c>
      <c r="D80" s="16">
        <v>496</v>
      </c>
      <c r="E80" s="16">
        <v>422</v>
      </c>
      <c r="F80" s="16">
        <v>286</v>
      </c>
      <c r="G80" s="16">
        <f>G76*(18-G77)</f>
        <v>236.6</v>
      </c>
      <c r="H80" s="16">
        <f>H76*(18-H77)</f>
        <v>60</v>
      </c>
      <c r="I80" s="155">
        <f>SUM(C80:G80)</f>
        <v>2001.6</v>
      </c>
      <c r="J80" s="16">
        <f>J76*(18-J77)</f>
        <v>76.906666666666624</v>
      </c>
      <c r="K80" s="16">
        <f>K76*(18-K77)</f>
        <v>248.02580645161294</v>
      </c>
      <c r="L80" s="16">
        <f>L76*(18-L77)</f>
        <v>431.72666666666663</v>
      </c>
      <c r="M80" s="16">
        <f>M76*(18-M77)</f>
        <v>550.80000000000007</v>
      </c>
      <c r="N80" s="155">
        <f>SUM(J80:M80)</f>
        <v>1307.4591397849463</v>
      </c>
      <c r="O80" s="157">
        <f>O76*(18-O77)</f>
        <v>3367.3591397849459</v>
      </c>
      <c r="P80" s="163">
        <f>P76*(18-P77)</f>
        <v>3307.3591397849464</v>
      </c>
    </row>
    <row r="81" spans="2:16" ht="20.25" thickBot="1">
      <c r="B81" s="350" t="s">
        <v>215</v>
      </c>
      <c r="C81" s="21">
        <v>592</v>
      </c>
      <c r="D81" s="20">
        <v>524</v>
      </c>
      <c r="E81" s="20">
        <v>453</v>
      </c>
      <c r="F81" s="20">
        <v>316</v>
      </c>
      <c r="G81" s="20">
        <f>G76*(19-G77)</f>
        <v>262.59999999999997</v>
      </c>
      <c r="H81" s="20">
        <f>H76*(19-H77)</f>
        <v>70</v>
      </c>
      <c r="I81" s="164">
        <f>SUM(C81:G81)</f>
        <v>2147.6</v>
      </c>
      <c r="J81" s="20">
        <f>J76*(19-J77)</f>
        <v>90.906666666666624</v>
      </c>
      <c r="K81" s="20">
        <f>K76*(19-K77)</f>
        <v>276.02580645161294</v>
      </c>
      <c r="L81" s="20">
        <f>L76*(19-L77)</f>
        <v>462.72666666666663</v>
      </c>
      <c r="M81" s="20">
        <f>M76*(19-M77)</f>
        <v>581.80000000000007</v>
      </c>
      <c r="N81" s="164">
        <f>SUM(J81:M81)</f>
        <v>1411.4591397849463</v>
      </c>
      <c r="O81" s="165">
        <f>O76*(19-O77)</f>
        <v>3627.3591397849459</v>
      </c>
      <c r="P81" s="166">
        <f>P76*(19-P77)</f>
        <v>3557.3591397849464</v>
      </c>
    </row>
    <row r="82" spans="2:16" ht="15.75" thickBot="1">
      <c r="B82" s="24"/>
      <c r="C82" s="25"/>
      <c r="D82" s="25"/>
      <c r="E82" s="25"/>
      <c r="F82" s="25"/>
      <c r="G82" s="25"/>
      <c r="H82" s="25"/>
      <c r="I82" s="26"/>
      <c r="J82" s="25"/>
      <c r="K82" s="25"/>
      <c r="L82" s="25"/>
      <c r="M82" s="25"/>
      <c r="N82" s="26"/>
      <c r="O82" s="27"/>
      <c r="P82" s="27"/>
    </row>
    <row r="83" spans="2:16" ht="24" thickBot="1">
      <c r="B83" s="473" t="s">
        <v>592</v>
      </c>
      <c r="C83" s="474"/>
      <c r="D83" s="474"/>
      <c r="E83" s="474"/>
      <c r="F83" s="474"/>
      <c r="G83" s="474"/>
      <c r="H83" s="474"/>
      <c r="I83" s="474"/>
      <c r="J83" s="474"/>
      <c r="K83" s="474"/>
      <c r="L83" s="470" t="s">
        <v>145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ht="15">
      <c r="B86" s="148" t="s">
        <v>211</v>
      </c>
      <c r="C86" s="146">
        <v>31</v>
      </c>
      <c r="D86" s="8">
        <v>31</v>
      </c>
      <c r="E86" s="8">
        <v>31</v>
      </c>
      <c r="F86" s="8">
        <v>31</v>
      </c>
      <c r="G86" s="8">
        <v>28</v>
      </c>
      <c r="H86" s="8">
        <v>15</v>
      </c>
      <c r="I86" s="168">
        <f>SUM(C86:G86)</f>
        <v>152</v>
      </c>
      <c r="J86" s="8"/>
      <c r="K86" s="8"/>
      <c r="L86" s="8"/>
      <c r="M86" s="8"/>
      <c r="N86" s="168">
        <f>SUM(J86:M86)</f>
        <v>0</v>
      </c>
      <c r="O86" s="167">
        <f>SUM(C86:H86,J86:M86)</f>
        <v>167</v>
      </c>
      <c r="P86" s="169">
        <f>I86+N86</f>
        <v>152</v>
      </c>
    </row>
    <row r="87" spans="2:16" ht="19.5">
      <c r="B87" s="149" t="s">
        <v>485</v>
      </c>
      <c r="C87" s="147">
        <v>-0.38064516129032261</v>
      </c>
      <c r="D87" s="10">
        <v>-2.2821428571428575</v>
      </c>
      <c r="E87" s="10">
        <v>2.4645161290322584</v>
      </c>
      <c r="F87" s="10">
        <v>5.4766666666666683</v>
      </c>
      <c r="G87" s="10">
        <v>10.490322580645163</v>
      </c>
      <c r="H87" s="10">
        <v>13.876666666666669</v>
      </c>
      <c r="I87" s="153">
        <f>(C86*C87+D86*D87+E86*E87+F86*F87+G86*G87)/I86</f>
        <v>3.0089425681138335</v>
      </c>
      <c r="J87" s="10"/>
      <c r="K87" s="95"/>
      <c r="L87" s="95"/>
      <c r="M87" s="95"/>
      <c r="N87" s="153"/>
      <c r="O87" s="154">
        <f>(C87*C86+D87*D86+E87*E86+F87*F86+G87*G86+H87*H86+J87*J86+K87*K86+L87*L86+M87*M86)/O86</f>
        <v>3.9850854512173819</v>
      </c>
      <c r="P87" s="161">
        <f>(I87*I86+N87*N86)/P86</f>
        <v>3.0089425681138335</v>
      </c>
    </row>
    <row r="88" spans="2:16" ht="19.5">
      <c r="B88" s="149" t="s">
        <v>212</v>
      </c>
      <c r="C88" s="13">
        <f t="shared" ref="C88:H88" si="4">C86*(13-C87)</f>
        <v>414.8</v>
      </c>
      <c r="D88" s="12">
        <f t="shared" si="4"/>
        <v>473.74642857142862</v>
      </c>
      <c r="E88" s="12">
        <f t="shared" si="4"/>
        <v>326.59999999999997</v>
      </c>
      <c r="F88" s="12">
        <f t="shared" si="4"/>
        <v>233.22333333333327</v>
      </c>
      <c r="G88" s="12">
        <f t="shared" si="4"/>
        <v>70.270967741935436</v>
      </c>
      <c r="H88" s="12">
        <f t="shared" si="4"/>
        <v>-13.150000000000031</v>
      </c>
      <c r="I88" s="155">
        <f>SUM(C88:G88)</f>
        <v>1518.6407296466973</v>
      </c>
      <c r="J88" s="12">
        <f>J86*(13-J87)</f>
        <v>0</v>
      </c>
      <c r="K88" s="12">
        <f>K86*(13-K87)</f>
        <v>0</v>
      </c>
      <c r="L88" s="12">
        <f>L86*(13-L87)</f>
        <v>0</v>
      </c>
      <c r="M88" s="12">
        <f>M86*(13-M87)</f>
        <v>0</v>
      </c>
      <c r="N88" s="155">
        <f>SUM(J88:M88)</f>
        <v>0</v>
      </c>
      <c r="O88" s="156">
        <f>O86*(13-O87)</f>
        <v>1505.4907296466972</v>
      </c>
      <c r="P88" s="162">
        <f>P86*(13-P87)</f>
        <v>1518.6407296466971</v>
      </c>
    </row>
    <row r="89" spans="2:16" ht="19.5">
      <c r="B89" s="149" t="s">
        <v>213</v>
      </c>
      <c r="C89" s="13">
        <f t="shared" ref="C89:H89" si="5">C86*(17-C87)</f>
        <v>538.79999999999995</v>
      </c>
      <c r="D89" s="12">
        <f t="shared" si="5"/>
        <v>597.74642857142862</v>
      </c>
      <c r="E89" s="12">
        <f t="shared" si="5"/>
        <v>450.59999999999997</v>
      </c>
      <c r="F89" s="12">
        <f t="shared" si="5"/>
        <v>357.2233333333333</v>
      </c>
      <c r="G89" s="12">
        <f t="shared" si="5"/>
        <v>182.27096774193544</v>
      </c>
      <c r="H89" s="12">
        <f t="shared" si="5"/>
        <v>46.849999999999966</v>
      </c>
      <c r="I89" s="155">
        <f>SUM(C89:G89)</f>
        <v>2126.6407296466973</v>
      </c>
      <c r="J89" s="12">
        <f>J86*(17-J87)</f>
        <v>0</v>
      </c>
      <c r="K89" s="12">
        <f>K86*(17-K87)</f>
        <v>0</v>
      </c>
      <c r="L89" s="12">
        <f>L86*(17-L87)</f>
        <v>0</v>
      </c>
      <c r="M89" s="12">
        <f>M86*(17-M87)</f>
        <v>0</v>
      </c>
      <c r="N89" s="155">
        <f>SUM(J89:M89)</f>
        <v>0</v>
      </c>
      <c r="O89" s="156">
        <f>O86*(17-O87)</f>
        <v>2173.4907296466972</v>
      </c>
      <c r="P89" s="162">
        <f>P86*(17-P87)</f>
        <v>2126.6407296466973</v>
      </c>
    </row>
    <row r="90" spans="2:16" ht="19.5">
      <c r="B90" s="149" t="s">
        <v>214</v>
      </c>
      <c r="C90" s="17">
        <f t="shared" ref="C90:H90" si="6">C86*(18-C87)</f>
        <v>569.79999999999995</v>
      </c>
      <c r="D90" s="16">
        <f t="shared" si="6"/>
        <v>628.74642857142862</v>
      </c>
      <c r="E90" s="16">
        <f t="shared" si="6"/>
        <v>481.59999999999997</v>
      </c>
      <c r="F90" s="16">
        <f t="shared" si="6"/>
        <v>388.2233333333333</v>
      </c>
      <c r="G90" s="16">
        <f t="shared" si="6"/>
        <v>210.27096774193544</v>
      </c>
      <c r="H90" s="16">
        <f t="shared" si="6"/>
        <v>61.849999999999966</v>
      </c>
      <c r="I90" s="155">
        <f>SUM(C90:G90)</f>
        <v>2278.6407296466969</v>
      </c>
      <c r="J90" s="16">
        <f>J86*(18-J87)</f>
        <v>0</v>
      </c>
      <c r="K90" s="16">
        <f>K86*(18-K87)</f>
        <v>0</v>
      </c>
      <c r="L90" s="16">
        <f>L86*(18-L87)</f>
        <v>0</v>
      </c>
      <c r="M90" s="16">
        <f>M86*(18-M87)</f>
        <v>0</v>
      </c>
      <c r="N90" s="155">
        <f>SUM(J90:M90)</f>
        <v>0</v>
      </c>
      <c r="O90" s="157">
        <f>O86*(18-O87)</f>
        <v>2340.4907296466972</v>
      </c>
      <c r="P90" s="163">
        <f>P86*(18-P87)</f>
        <v>2278.6407296466973</v>
      </c>
    </row>
    <row r="91" spans="2:16" ht="20.25" thickBot="1">
      <c r="B91" s="350" t="s">
        <v>215</v>
      </c>
      <c r="C91" s="21">
        <f t="shared" ref="C91:H91" si="7">C86*(19-C87)</f>
        <v>600.79999999999995</v>
      </c>
      <c r="D91" s="20">
        <f t="shared" si="7"/>
        <v>659.74642857142862</v>
      </c>
      <c r="E91" s="20">
        <f t="shared" si="7"/>
        <v>512.6</v>
      </c>
      <c r="F91" s="20">
        <f t="shared" si="7"/>
        <v>419.2233333333333</v>
      </c>
      <c r="G91" s="20">
        <f t="shared" si="7"/>
        <v>238.27096774193544</v>
      </c>
      <c r="H91" s="20">
        <f t="shared" si="7"/>
        <v>76.849999999999966</v>
      </c>
      <c r="I91" s="164">
        <f>SUM(C91:G91)</f>
        <v>2430.6407296466973</v>
      </c>
      <c r="J91" s="20">
        <f>J86*(19-J87)</f>
        <v>0</v>
      </c>
      <c r="K91" s="20">
        <f>K86*(19-K87)</f>
        <v>0</v>
      </c>
      <c r="L91" s="20">
        <f>L86*(19-L87)</f>
        <v>0</v>
      </c>
      <c r="M91" s="20">
        <f>M86*(19-M87)</f>
        <v>0</v>
      </c>
      <c r="N91" s="164">
        <f>SUM(J91:M91)</f>
        <v>0</v>
      </c>
      <c r="O91" s="165">
        <f>O86*(19-O87)</f>
        <v>2507.4907296466972</v>
      </c>
      <c r="P91" s="166">
        <f>P86*(19-P87)</f>
        <v>2430.6407296466973</v>
      </c>
    </row>
    <row r="92" spans="2:16" ht="15.75" thickBot="1">
      <c r="B92" s="4"/>
      <c r="C92" s="4"/>
      <c r="D92" s="4"/>
      <c r="E92" s="4"/>
      <c r="F92" s="4"/>
      <c r="G92" s="4"/>
      <c r="H92" s="4"/>
      <c r="I92" s="4"/>
      <c r="J92" s="4"/>
      <c r="K92" s="4"/>
      <c r="L92" s="4"/>
      <c r="M92" s="4"/>
      <c r="N92" s="4"/>
      <c r="O92" s="4"/>
      <c r="P92" s="4"/>
    </row>
    <row r="93" spans="2:16" ht="24" thickBot="1">
      <c r="B93" s="473" t="s">
        <v>592</v>
      </c>
      <c r="C93" s="474"/>
      <c r="D93" s="474"/>
      <c r="E93" s="474"/>
      <c r="F93" s="474"/>
      <c r="G93" s="474"/>
      <c r="H93" s="474"/>
      <c r="I93" s="474"/>
      <c r="J93" s="474"/>
      <c r="K93" s="474"/>
      <c r="L93" s="468" t="s">
        <v>233</v>
      </c>
      <c r="M93" s="468"/>
      <c r="N93" s="468"/>
      <c r="O93" s="468"/>
      <c r="P93" s="469"/>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30.75" thickBot="1">
      <c r="B95" s="466"/>
      <c r="C95" s="462"/>
      <c r="D95" s="462"/>
      <c r="E95" s="462"/>
      <c r="F95" s="462"/>
      <c r="G95" s="462"/>
      <c r="H95" s="462"/>
      <c r="I95" s="462"/>
      <c r="J95" s="462"/>
      <c r="K95" s="462"/>
      <c r="L95" s="462"/>
      <c r="M95" s="462"/>
      <c r="N95" s="462"/>
      <c r="O95" s="145" t="s">
        <v>234</v>
      </c>
      <c r="P95" s="30" t="s">
        <v>235</v>
      </c>
    </row>
    <row r="96" spans="2:16" ht="15">
      <c r="B96" s="148" t="s">
        <v>211</v>
      </c>
      <c r="C96" s="146">
        <v>31</v>
      </c>
      <c r="D96" s="8">
        <v>28</v>
      </c>
      <c r="E96" s="8">
        <v>31</v>
      </c>
      <c r="F96" s="8">
        <v>30</v>
      </c>
      <c r="G96" s="8">
        <v>31</v>
      </c>
      <c r="H96" s="8">
        <v>0</v>
      </c>
      <c r="I96" s="168">
        <f>SUM(C96:H96)</f>
        <v>151</v>
      </c>
      <c r="J96" s="8">
        <v>20</v>
      </c>
      <c r="K96" s="8">
        <v>31</v>
      </c>
      <c r="L96" s="8">
        <v>30</v>
      </c>
      <c r="M96" s="8">
        <v>31</v>
      </c>
      <c r="N96" s="168">
        <f>SUM(J96:M96)</f>
        <v>112</v>
      </c>
      <c r="O96" s="167">
        <f>SUM(C96:H96,J96:M96)</f>
        <v>263</v>
      </c>
      <c r="P96" s="169">
        <f>I96+N96</f>
        <v>263</v>
      </c>
    </row>
    <row r="97" spans="2:16" ht="19.5">
      <c r="B97" s="149" t="s">
        <v>485</v>
      </c>
      <c r="C97" s="147">
        <v>-3.2</v>
      </c>
      <c r="D97" s="10">
        <v>-2.1</v>
      </c>
      <c r="E97" s="10">
        <v>1.5</v>
      </c>
      <c r="F97" s="10">
        <v>6.1</v>
      </c>
      <c r="G97" s="10">
        <v>11.2</v>
      </c>
      <c r="H97" s="10">
        <v>0</v>
      </c>
      <c r="I97" s="153">
        <f>(C96*C97+D96*D97+E96*E97+F96*F97+G96*G97)/I96</f>
        <v>2.7728476821192052</v>
      </c>
      <c r="J97" s="10">
        <v>11.2</v>
      </c>
      <c r="K97" s="95">
        <v>6.8</v>
      </c>
      <c r="L97" s="95">
        <v>2</v>
      </c>
      <c r="M97" s="95">
        <v>-1.6</v>
      </c>
      <c r="N97" s="153">
        <f>(J96*J97+K96*K97+L96*L97+M96*M97)/N96</f>
        <v>3.9749999999999992</v>
      </c>
      <c r="O97" s="154">
        <f>(C97*C96+D97*D96+E97*E96+F97*F96+G97*G96+H97*H96+J97*J96+K97*K96+L97*L96+M97*M96)/O96</f>
        <v>3.2847908745247145</v>
      </c>
      <c r="P97" s="161">
        <f>(I97*I96+N97*N96)/P96</f>
        <v>3.2847908745247145</v>
      </c>
    </row>
    <row r="98" spans="2:16" ht="19.5">
      <c r="B98" s="149" t="s">
        <v>212</v>
      </c>
      <c r="C98" s="13">
        <f t="shared" ref="C98:H98" si="8">C96*(13-C97)</f>
        <v>502.2</v>
      </c>
      <c r="D98" s="12">
        <f t="shared" si="8"/>
        <v>422.8</v>
      </c>
      <c r="E98" s="12">
        <f t="shared" si="8"/>
        <v>356.5</v>
      </c>
      <c r="F98" s="12">
        <f t="shared" si="8"/>
        <v>207</v>
      </c>
      <c r="G98" s="12">
        <f t="shared" si="8"/>
        <v>55.800000000000026</v>
      </c>
      <c r="H98" s="12">
        <f t="shared" si="8"/>
        <v>0</v>
      </c>
      <c r="I98" s="155">
        <f>SUM(C98:G98)</f>
        <v>1544.3</v>
      </c>
      <c r="J98" s="12">
        <f>J96*(13-J97)</f>
        <v>36.000000000000014</v>
      </c>
      <c r="K98" s="12">
        <f>K96*(13-K97)</f>
        <v>192.20000000000002</v>
      </c>
      <c r="L98" s="12">
        <f>L96*(13-L97)</f>
        <v>330</v>
      </c>
      <c r="M98" s="12">
        <f>M96*(13-M97)</f>
        <v>452.59999999999997</v>
      </c>
      <c r="N98" s="155">
        <f>SUM(J98:M98)</f>
        <v>1010.8</v>
      </c>
      <c r="O98" s="156">
        <f>O96*(13-O97)</f>
        <v>2555.1</v>
      </c>
      <c r="P98" s="162">
        <f>P96*(13-P97)</f>
        <v>2555.1</v>
      </c>
    </row>
    <row r="99" spans="2:16" ht="19.5">
      <c r="B99" s="149" t="s">
        <v>213</v>
      </c>
      <c r="C99" s="13">
        <f t="shared" ref="C99:H99" si="9">C96*(17-C97)</f>
        <v>626.19999999999993</v>
      </c>
      <c r="D99" s="12">
        <f t="shared" si="9"/>
        <v>534.80000000000007</v>
      </c>
      <c r="E99" s="12">
        <f t="shared" si="9"/>
        <v>480.5</v>
      </c>
      <c r="F99" s="12">
        <f t="shared" si="9"/>
        <v>327</v>
      </c>
      <c r="G99" s="12">
        <f t="shared" si="9"/>
        <v>179.8</v>
      </c>
      <c r="H99" s="12">
        <f t="shared" si="9"/>
        <v>0</v>
      </c>
      <c r="I99" s="155">
        <f>SUM(C99:G99)</f>
        <v>2148.3000000000002</v>
      </c>
      <c r="J99" s="12">
        <f>J96*(17-J97)</f>
        <v>116.00000000000001</v>
      </c>
      <c r="K99" s="12">
        <f>K96*(17-K97)</f>
        <v>316.2</v>
      </c>
      <c r="L99" s="12">
        <f>L96*(17-L97)</f>
        <v>450</v>
      </c>
      <c r="M99" s="12">
        <f>M96*(17-M97)</f>
        <v>576.6</v>
      </c>
      <c r="N99" s="155">
        <f>SUM(J99:M99)</f>
        <v>1458.8000000000002</v>
      </c>
      <c r="O99" s="156">
        <f>O96*(17-O97)</f>
        <v>3607.1</v>
      </c>
      <c r="P99" s="162">
        <f>P96*(17-P97)</f>
        <v>3607.1</v>
      </c>
    </row>
    <row r="100" spans="2:16" ht="19.5">
      <c r="B100" s="149" t="s">
        <v>214</v>
      </c>
      <c r="C100" s="17">
        <f t="shared" ref="C100:H100" si="10">C96*(18-C97)</f>
        <v>657.19999999999993</v>
      </c>
      <c r="D100" s="16">
        <f t="shared" si="10"/>
        <v>562.80000000000007</v>
      </c>
      <c r="E100" s="16">
        <f t="shared" si="10"/>
        <v>511.5</v>
      </c>
      <c r="F100" s="16">
        <f t="shared" si="10"/>
        <v>357</v>
      </c>
      <c r="G100" s="16">
        <f t="shared" si="10"/>
        <v>210.8</v>
      </c>
      <c r="H100" s="16">
        <f t="shared" si="10"/>
        <v>0</v>
      </c>
      <c r="I100" s="155">
        <f>SUM(C100:G100)</f>
        <v>2299.3000000000002</v>
      </c>
      <c r="J100" s="16">
        <f>J96*(18-J97)</f>
        <v>136</v>
      </c>
      <c r="K100" s="16">
        <f>K96*(18-K97)</f>
        <v>347.2</v>
      </c>
      <c r="L100" s="16">
        <f>L96*(18-L97)</f>
        <v>480</v>
      </c>
      <c r="M100" s="16">
        <f>M96*(18-M97)</f>
        <v>607.6</v>
      </c>
      <c r="N100" s="155">
        <f>SUM(J100:M100)</f>
        <v>1570.8000000000002</v>
      </c>
      <c r="O100" s="157">
        <f>O96*(18-O97)</f>
        <v>3870.1</v>
      </c>
      <c r="P100" s="163">
        <f>P96*(18-P97)</f>
        <v>3870.1</v>
      </c>
    </row>
    <row r="101" spans="2:16" ht="20.25" thickBot="1">
      <c r="B101" s="350" t="s">
        <v>215</v>
      </c>
      <c r="C101" s="21">
        <f t="shared" ref="C101:H101" si="11">C96*(19-C97)</f>
        <v>688.19999999999993</v>
      </c>
      <c r="D101" s="20">
        <f t="shared" si="11"/>
        <v>590.80000000000007</v>
      </c>
      <c r="E101" s="20">
        <f t="shared" si="11"/>
        <v>542.5</v>
      </c>
      <c r="F101" s="20">
        <f t="shared" si="11"/>
        <v>387</v>
      </c>
      <c r="G101" s="20">
        <f t="shared" si="11"/>
        <v>241.8</v>
      </c>
      <c r="H101" s="20">
        <f t="shared" si="11"/>
        <v>0</v>
      </c>
      <c r="I101" s="164">
        <f>SUM(C101:G101)</f>
        <v>2450.3000000000002</v>
      </c>
      <c r="J101" s="20">
        <f>J96*(19-J97)</f>
        <v>156</v>
      </c>
      <c r="K101" s="20">
        <f>K96*(19-K97)</f>
        <v>378.2</v>
      </c>
      <c r="L101" s="20">
        <f>L96*(19-L97)</f>
        <v>510</v>
      </c>
      <c r="M101" s="20">
        <f>M96*(19-M97)</f>
        <v>638.6</v>
      </c>
      <c r="N101" s="164">
        <f>SUM(J101:M101)</f>
        <v>1682.8000000000002</v>
      </c>
      <c r="O101" s="165">
        <f>O96*(19-O97)</f>
        <v>4133.1000000000004</v>
      </c>
      <c r="P101" s="166">
        <f>P96*(19-P97)</f>
        <v>4133.1000000000004</v>
      </c>
    </row>
    <row r="102" spans="2:16" ht="15.75" thickBot="1">
      <c r="B102" s="4"/>
      <c r="C102" s="4"/>
      <c r="D102" s="4"/>
      <c r="E102" s="4"/>
      <c r="F102" s="4"/>
      <c r="G102" s="4"/>
      <c r="H102" s="4"/>
      <c r="I102" s="4"/>
      <c r="J102" s="28"/>
      <c r="K102" s="4"/>
      <c r="L102" s="4"/>
      <c r="M102" s="4"/>
      <c r="N102" s="4"/>
      <c r="O102" s="4"/>
      <c r="P102" s="4"/>
    </row>
    <row r="103" spans="2:16" ht="24" thickBot="1">
      <c r="B103" s="170" t="s">
        <v>236</v>
      </c>
      <c r="C103" s="458" t="s">
        <v>237</v>
      </c>
      <c r="D103" s="458"/>
      <c r="E103" s="458"/>
      <c r="F103" s="458"/>
      <c r="G103" s="458"/>
      <c r="H103" s="458"/>
      <c r="I103" s="458"/>
      <c r="J103" s="458"/>
      <c r="K103" s="458"/>
      <c r="L103" s="458"/>
      <c r="M103" s="459"/>
      <c r="N103" s="459"/>
      <c r="O103" s="459"/>
      <c r="P103" s="460"/>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30.75" thickBot="1">
      <c r="B105" s="466"/>
      <c r="C105" s="462"/>
      <c r="D105" s="462"/>
      <c r="E105" s="462"/>
      <c r="F105" s="462"/>
      <c r="G105" s="462"/>
      <c r="H105" s="462"/>
      <c r="I105" s="462"/>
      <c r="J105" s="462"/>
      <c r="K105" s="462"/>
      <c r="L105" s="462"/>
      <c r="M105" s="462"/>
      <c r="N105" s="462"/>
      <c r="O105" s="145" t="s">
        <v>234</v>
      </c>
      <c r="P105" s="30" t="s">
        <v>235</v>
      </c>
    </row>
    <row r="106" spans="2:16" ht="15">
      <c r="B106" s="174">
        <v>2007</v>
      </c>
      <c r="C106" s="173">
        <f>C11/C$101</f>
        <v>0.73423423423423428</v>
      </c>
      <c r="D106" s="172">
        <f t="shared" ref="D106:P106" si="12">D11/D$101</f>
        <v>0.83886255924170605</v>
      </c>
      <c r="E106" s="172">
        <f t="shared" si="12"/>
        <v>0.91428571428571426</v>
      </c>
      <c r="F106" s="172">
        <f t="shared" si="12"/>
        <v>0.80620155038759689</v>
      </c>
      <c r="G106" s="172">
        <f t="shared" si="12"/>
        <v>0.89247311827956988</v>
      </c>
      <c r="H106" s="172"/>
      <c r="I106" s="172">
        <f t="shared" si="12"/>
        <v>0.8263069828184304</v>
      </c>
      <c r="J106" s="172">
        <f t="shared" si="12"/>
        <v>0.27564102564102566</v>
      </c>
      <c r="K106" s="172">
        <f t="shared" si="12"/>
        <v>1.1078794288736118</v>
      </c>
      <c r="L106" s="172">
        <f t="shared" si="12"/>
        <v>1.1431372549019607</v>
      </c>
      <c r="M106" s="172">
        <f t="shared" si="12"/>
        <v>1.0162856248042593</v>
      </c>
      <c r="N106" s="172">
        <f t="shared" si="12"/>
        <v>1.0066555740432612</v>
      </c>
      <c r="O106" s="172">
        <f t="shared" si="12"/>
        <v>0.90951102078343127</v>
      </c>
      <c r="P106" s="358">
        <f t="shared" si="12"/>
        <v>0.89910720766494878</v>
      </c>
    </row>
    <row r="107" spans="2:16" ht="15">
      <c r="B107" s="175">
        <f t="shared" ref="B107:B112" si="13">B106+1</f>
        <v>2008</v>
      </c>
      <c r="C107" s="34">
        <f>C21/C$101</f>
        <v>0.86457425167102597</v>
      </c>
      <c r="D107" s="33">
        <f t="shared" ref="D107:P107" si="14">D21/D$101</f>
        <v>0.84631008801624907</v>
      </c>
      <c r="E107" s="33">
        <f t="shared" si="14"/>
        <v>1.0470046082949309</v>
      </c>
      <c r="F107" s="33">
        <f t="shared" si="14"/>
        <v>1.0878552971576227</v>
      </c>
      <c r="G107" s="33">
        <f t="shared" si="14"/>
        <v>0.89330024813895781</v>
      </c>
      <c r="H107" s="33"/>
      <c r="I107" s="33">
        <f t="shared" si="14"/>
        <v>0.93866057217483567</v>
      </c>
      <c r="J107" s="33">
        <f t="shared" si="14"/>
        <v>1.4871794871794872</v>
      </c>
      <c r="K107" s="33">
        <f t="shared" si="14"/>
        <v>1.0391327340031729</v>
      </c>
      <c r="L107" s="33">
        <f t="shared" si="14"/>
        <v>0.97254901960784312</v>
      </c>
      <c r="M107" s="33">
        <f t="shared" si="14"/>
        <v>0.98809896648919504</v>
      </c>
      <c r="N107" s="33">
        <f t="shared" si="14"/>
        <v>1.0411219396244353</v>
      </c>
      <c r="O107" s="33">
        <f t="shared" si="14"/>
        <v>0.99092690716411402</v>
      </c>
      <c r="P107" s="35">
        <f t="shared" si="14"/>
        <v>0.98052309404563165</v>
      </c>
    </row>
    <row r="108" spans="2:16" ht="15">
      <c r="B108" s="175">
        <f t="shared" si="13"/>
        <v>2009</v>
      </c>
      <c r="C108" s="34">
        <f>C31/C$101</f>
        <v>1.0854402789886661</v>
      </c>
      <c r="D108" s="33">
        <f t="shared" ref="D108:P108" si="15">D31/D$101</f>
        <v>1.0155721056194988</v>
      </c>
      <c r="E108" s="33">
        <f t="shared" si="15"/>
        <v>1.0193548387096774</v>
      </c>
      <c r="F108" s="33">
        <f t="shared" si="15"/>
        <v>0.75452196382428938</v>
      </c>
      <c r="G108" s="33">
        <f t="shared" si="15"/>
        <v>0.7568238213399503</v>
      </c>
      <c r="H108" s="33"/>
      <c r="I108" s="33">
        <f t="shared" si="15"/>
        <v>0.96926906909358035</v>
      </c>
      <c r="J108" s="33">
        <f t="shared" si="15"/>
        <v>0.86538461538461542</v>
      </c>
      <c r="K108" s="33">
        <f t="shared" si="15"/>
        <v>1.1025912215758857</v>
      </c>
      <c r="L108" s="33">
        <f t="shared" si="15"/>
        <v>0.86862745098039218</v>
      </c>
      <c r="M108" s="33">
        <f t="shared" si="15"/>
        <v>1.0397745067334794</v>
      </c>
      <c r="N108" s="33">
        <f t="shared" si="15"/>
        <v>0.98585690515806979</v>
      </c>
      <c r="O108" s="33">
        <f t="shared" si="15"/>
        <v>1.00423410999008</v>
      </c>
      <c r="P108" s="35">
        <f t="shared" si="15"/>
        <v>0.96987733178485869</v>
      </c>
    </row>
    <row r="109" spans="2:16" ht="15">
      <c r="B109" s="175">
        <f t="shared" si="13"/>
        <v>2010</v>
      </c>
      <c r="C109" s="34">
        <f>C41/C$101</f>
        <v>1.1159546643417613</v>
      </c>
      <c r="D109" s="33">
        <f t="shared" ref="D109:O109" si="16">D41/D$101</f>
        <v>1.0595802301963437</v>
      </c>
      <c r="E109" s="33">
        <f t="shared" si="16"/>
        <v>1.1096774193548387</v>
      </c>
      <c r="F109" s="33">
        <f t="shared" si="16"/>
        <v>1.020671834625323</v>
      </c>
      <c r="G109" s="33">
        <f t="shared" si="16"/>
        <v>1.1662531017369726</v>
      </c>
      <c r="H109" s="33"/>
      <c r="I109" s="33">
        <f t="shared" si="16"/>
        <v>1.0908868301840591</v>
      </c>
      <c r="J109" s="33">
        <f t="shared" si="16"/>
        <v>1.8974358974358974</v>
      </c>
      <c r="K109" s="33">
        <f t="shared" si="16"/>
        <v>1.1660497091485986</v>
      </c>
      <c r="L109" s="33">
        <f t="shared" si="16"/>
        <v>0.95686274509803926</v>
      </c>
      <c r="M109" s="33">
        <f t="shared" si="16"/>
        <v>1.2041966802380206</v>
      </c>
      <c r="N109" s="33">
        <f t="shared" si="16"/>
        <v>1.1849298787734726</v>
      </c>
      <c r="O109" s="33">
        <f t="shared" si="16"/>
        <v>1.1478067310251383</v>
      </c>
      <c r="P109" s="35">
        <f>P41/P$101</f>
        <v>1.1296605453533666</v>
      </c>
    </row>
    <row r="110" spans="2:16" ht="15">
      <c r="B110" s="175">
        <f t="shared" si="13"/>
        <v>2011</v>
      </c>
      <c r="C110" s="34">
        <f>C51/C$101</f>
        <v>0.94739901191514109</v>
      </c>
      <c r="D110" s="33">
        <f t="shared" ref="D110:P110" si="17">D51/D$101</f>
        <v>1.0392687880839537</v>
      </c>
      <c r="E110" s="33">
        <f t="shared" si="17"/>
        <v>0.95852534562211977</v>
      </c>
      <c r="F110" s="33">
        <f t="shared" si="17"/>
        <v>0.81395348837209303</v>
      </c>
      <c r="G110" s="33">
        <f t="shared" si="17"/>
        <v>0.75268817204301075</v>
      </c>
      <c r="H110" s="33"/>
      <c r="I110" s="33">
        <f t="shared" si="17"/>
        <v>0.93172264620658685</v>
      </c>
      <c r="J110" s="33">
        <f t="shared" si="17"/>
        <v>0.73717948717948723</v>
      </c>
      <c r="K110" s="33">
        <f t="shared" si="17"/>
        <v>1.0232681121099947</v>
      </c>
      <c r="L110" s="33">
        <f t="shared" si="17"/>
        <v>1.0215686274509803</v>
      </c>
      <c r="M110" s="33">
        <f t="shared" si="17"/>
        <v>0.90353899154400252</v>
      </c>
      <c r="N110" s="33">
        <f t="shared" si="17"/>
        <v>0.95079629189446146</v>
      </c>
      <c r="O110" s="33">
        <f t="shared" si="17"/>
        <v>0.93963368899857247</v>
      </c>
      <c r="P110" s="35">
        <f t="shared" si="17"/>
        <v>0.93963368899857247</v>
      </c>
    </row>
    <row r="111" spans="2:16" ht="15">
      <c r="B111" s="175">
        <f t="shared" si="13"/>
        <v>2012</v>
      </c>
      <c r="C111" s="34">
        <f>C61/C$101</f>
        <v>0.80209241499564088</v>
      </c>
      <c r="D111" s="33">
        <f t="shared" ref="D111:P111" si="18">D61/D$101</f>
        <v>0.61611374407582931</v>
      </c>
      <c r="E111" s="33">
        <f t="shared" si="18"/>
        <v>0.87428571428571433</v>
      </c>
      <c r="F111" s="33">
        <f t="shared" si="18"/>
        <v>0.9715762273901809</v>
      </c>
      <c r="G111" s="33">
        <f t="shared" si="18"/>
        <v>0.68651778329197677</v>
      </c>
      <c r="H111" s="33"/>
      <c r="I111" s="33">
        <f t="shared" si="18"/>
        <v>0.78859731461453697</v>
      </c>
      <c r="J111" s="33">
        <f t="shared" si="18"/>
        <v>1.2051282051282051</v>
      </c>
      <c r="K111" s="33">
        <f t="shared" si="18"/>
        <v>0.967741935483871</v>
      </c>
      <c r="L111" s="33">
        <f t="shared" si="18"/>
        <v>0.96470588235294119</v>
      </c>
      <c r="M111" s="33">
        <f t="shared" si="18"/>
        <v>0.83463827121828993</v>
      </c>
      <c r="N111" s="33">
        <f t="shared" si="18"/>
        <v>0.93831709056334667</v>
      </c>
      <c r="O111" s="33">
        <f t="shared" si="18"/>
        <v>0.87890445428370945</v>
      </c>
      <c r="P111" s="35">
        <f t="shared" si="18"/>
        <v>0.8498705572088745</v>
      </c>
    </row>
    <row r="112" spans="2:16" ht="15">
      <c r="B112" s="175">
        <f t="shared" si="13"/>
        <v>2013</v>
      </c>
      <c r="C112" s="34">
        <f>C71/C$101</f>
        <v>0.75704736995059585</v>
      </c>
      <c r="D112" s="33">
        <f t="shared" ref="D112:P112" si="19">D71/D$101</f>
        <v>0.74813811780636419</v>
      </c>
      <c r="E112" s="33">
        <f t="shared" si="19"/>
        <v>0.94377880184331797</v>
      </c>
      <c r="F112" s="33">
        <f t="shared" si="19"/>
        <v>1.0413436692506459</v>
      </c>
      <c r="G112" s="33">
        <f t="shared" si="19"/>
        <v>1.2200165425971876</v>
      </c>
      <c r="H112" s="33"/>
      <c r="I112" s="33">
        <f t="shared" si="19"/>
        <v>0.88683018405909475</v>
      </c>
      <c r="J112" s="33">
        <f t="shared" si="19"/>
        <v>1.4935897435897436</v>
      </c>
      <c r="K112" s="33">
        <f t="shared" si="19"/>
        <v>0.967741935483871</v>
      </c>
      <c r="L112" s="33">
        <f t="shared" si="19"/>
        <v>1</v>
      </c>
      <c r="M112" s="33">
        <f t="shared" si="19"/>
        <v>0.93642342624491071</v>
      </c>
      <c r="N112" s="33">
        <f t="shared" si="19"/>
        <v>1.0143807939149037</v>
      </c>
      <c r="O112" s="33">
        <f t="shared" si="19"/>
        <v>0.96242529820231781</v>
      </c>
      <c r="P112" s="35">
        <f t="shared" si="19"/>
        <v>0.93823038397328873</v>
      </c>
    </row>
    <row r="113" spans="2:16" ht="15">
      <c r="B113" s="175">
        <f>B112+1</f>
        <v>2014</v>
      </c>
      <c r="C113" s="34">
        <f>C81/C$101</f>
        <v>0.86021505376344098</v>
      </c>
      <c r="D113" s="33">
        <f t="shared" ref="D113:P113" si="20">D81/D$101</f>
        <v>0.88693297224102896</v>
      </c>
      <c r="E113" s="33">
        <f t="shared" si="20"/>
        <v>0.83502304147465434</v>
      </c>
      <c r="F113" s="33">
        <f t="shared" si="20"/>
        <v>0.81653746770025837</v>
      </c>
      <c r="G113" s="33">
        <f t="shared" si="20"/>
        <v>1.0860215053763438</v>
      </c>
      <c r="H113" s="33"/>
      <c r="I113" s="33">
        <f t="shared" si="20"/>
        <v>0.87646410643594652</v>
      </c>
      <c r="J113" s="33">
        <f t="shared" si="20"/>
        <v>0.58273504273504251</v>
      </c>
      <c r="K113" s="33">
        <f t="shared" si="20"/>
        <v>0.72984084201907173</v>
      </c>
      <c r="L113" s="33">
        <f t="shared" si="20"/>
        <v>0.90730718954248357</v>
      </c>
      <c r="M113" s="33">
        <f t="shared" si="20"/>
        <v>0.91105543376135301</v>
      </c>
      <c r="N113" s="33">
        <f t="shared" si="20"/>
        <v>0.83875632266754585</v>
      </c>
      <c r="O113" s="33">
        <f t="shared" si="20"/>
        <v>0.87763643264981384</v>
      </c>
      <c r="P113" s="35">
        <f t="shared" si="20"/>
        <v>0.8606999926894936</v>
      </c>
    </row>
    <row r="114" spans="2:16" ht="15.75" thickBot="1">
      <c r="B114" s="176">
        <f>B113+1</f>
        <v>2015</v>
      </c>
      <c r="C114" s="37">
        <f>C91/C$101</f>
        <v>0.8730020342923569</v>
      </c>
      <c r="D114" s="36">
        <f t="shared" ref="D114:O114" si="21">D91/D$101</f>
        <v>1.1167001160653836</v>
      </c>
      <c r="E114" s="36">
        <f t="shared" si="21"/>
        <v>0.9448847926267282</v>
      </c>
      <c r="F114" s="36">
        <f t="shared" si="21"/>
        <v>1.0832644272179155</v>
      </c>
      <c r="G114" s="36">
        <f t="shared" si="21"/>
        <v>0.98540516022305802</v>
      </c>
      <c r="H114" s="36"/>
      <c r="I114" s="36">
        <f t="shared" si="21"/>
        <v>0.99197679045288212</v>
      </c>
      <c r="J114" s="36">
        <f t="shared" si="21"/>
        <v>0</v>
      </c>
      <c r="K114" s="36">
        <f t="shared" si="21"/>
        <v>0</v>
      </c>
      <c r="L114" s="36">
        <f t="shared" si="21"/>
        <v>0</v>
      </c>
      <c r="M114" s="36">
        <f t="shared" si="21"/>
        <v>0</v>
      </c>
      <c r="N114" s="36">
        <f t="shared" si="21"/>
        <v>0</v>
      </c>
      <c r="O114" s="36">
        <f t="shared" si="21"/>
        <v>0.6066852313388732</v>
      </c>
      <c r="P114" s="38"/>
    </row>
    <row r="115" spans="2:16" ht="13.5" thickBot="1"/>
    <row r="116" spans="2:16" ht="18.75" thickBot="1">
      <c r="B116" s="181" t="s">
        <v>236</v>
      </c>
      <c r="C116" s="478" t="s">
        <v>55</v>
      </c>
      <c r="D116" s="479"/>
      <c r="E116" s="479"/>
      <c r="F116" s="479"/>
      <c r="G116" s="479"/>
      <c r="H116" s="479"/>
      <c r="I116" s="479"/>
      <c r="J116" s="479"/>
      <c r="K116" s="479"/>
      <c r="L116" s="479"/>
      <c r="M116" s="480"/>
      <c r="N116" s="480"/>
      <c r="O116" s="480"/>
      <c r="P116" s="481"/>
    </row>
    <row r="117" spans="2:16" ht="15.75">
      <c r="B117" s="475" t="s">
        <v>195</v>
      </c>
      <c r="C117" s="456" t="s">
        <v>196</v>
      </c>
      <c r="D117" s="456" t="s">
        <v>197</v>
      </c>
      <c r="E117" s="456" t="s">
        <v>198</v>
      </c>
      <c r="F117" s="456" t="s">
        <v>199</v>
      </c>
      <c r="G117" s="456" t="s">
        <v>200</v>
      </c>
      <c r="H117" s="456" t="s">
        <v>201</v>
      </c>
      <c r="I117" s="467" t="s">
        <v>202</v>
      </c>
      <c r="J117" s="456" t="s">
        <v>203</v>
      </c>
      <c r="K117" s="456" t="s">
        <v>204</v>
      </c>
      <c r="L117" s="456" t="s">
        <v>205</v>
      </c>
      <c r="M117" s="456" t="s">
        <v>206</v>
      </c>
      <c r="N117" s="467" t="s">
        <v>207</v>
      </c>
      <c r="O117" s="456" t="s">
        <v>208</v>
      </c>
      <c r="P117" s="457"/>
    </row>
    <row r="118" spans="2:16" ht="32.25" thickBot="1">
      <c r="B118" s="476"/>
      <c r="C118" s="477"/>
      <c r="D118" s="477"/>
      <c r="E118" s="477"/>
      <c r="F118" s="477"/>
      <c r="G118" s="477"/>
      <c r="H118" s="477"/>
      <c r="I118" s="477"/>
      <c r="J118" s="477"/>
      <c r="K118" s="477"/>
      <c r="L118" s="477"/>
      <c r="M118" s="477"/>
      <c r="N118" s="477"/>
      <c r="O118" s="183" t="s">
        <v>234</v>
      </c>
      <c r="P118" s="30" t="s">
        <v>235</v>
      </c>
    </row>
    <row r="119" spans="2:16" ht="15">
      <c r="B119" s="174">
        <v>2007</v>
      </c>
      <c r="C119" s="184">
        <f>C7/C$97</f>
        <v>-0.84375</v>
      </c>
      <c r="D119" s="182">
        <f t="shared" ref="D119:P119" si="22">D7/D$97</f>
        <v>-0.61904761904761907</v>
      </c>
      <c r="E119" s="182">
        <f t="shared" si="22"/>
        <v>2</v>
      </c>
      <c r="F119" s="182">
        <f t="shared" si="22"/>
        <v>1.4098360655737705</v>
      </c>
      <c r="G119" s="182">
        <f t="shared" si="22"/>
        <v>0.9553571428571429</v>
      </c>
      <c r="H119" s="182"/>
      <c r="I119" s="182">
        <f t="shared" si="22"/>
        <v>1.8508740360738225</v>
      </c>
      <c r="J119" s="182">
        <f t="shared" si="22"/>
        <v>0.92857142857142871</v>
      </c>
      <c r="K119" s="182">
        <f t="shared" si="22"/>
        <v>0.80882352941176472</v>
      </c>
      <c r="L119" s="182">
        <f t="shared" si="22"/>
        <v>-0.2</v>
      </c>
      <c r="M119" s="182">
        <f t="shared" si="22"/>
        <v>1.1874999999999998</v>
      </c>
      <c r="N119" s="182">
        <f t="shared" si="22"/>
        <v>0.39317901834921876</v>
      </c>
      <c r="O119" s="182">
        <f t="shared" si="22"/>
        <v>1.1697361739149919</v>
      </c>
      <c r="P119" s="357">
        <f t="shared" si="22"/>
        <v>1.128658581025753</v>
      </c>
    </row>
    <row r="120" spans="2:16" ht="15">
      <c r="B120" s="175">
        <v>2008</v>
      </c>
      <c r="C120" s="87">
        <f>C17/C$97</f>
        <v>6.25E-2</v>
      </c>
      <c r="D120" s="85">
        <f t="shared" ref="D120:P120" si="23">D17/D$97</f>
        <v>-0.52380952380952384</v>
      </c>
      <c r="E120" s="85">
        <f t="shared" si="23"/>
        <v>0.46666666666666662</v>
      </c>
      <c r="F120" s="85">
        <f t="shared" si="23"/>
        <v>0.81967213114754101</v>
      </c>
      <c r="G120" s="85">
        <f t="shared" si="23"/>
        <v>0.9553571428571429</v>
      </c>
      <c r="H120" s="85"/>
      <c r="I120" s="85">
        <f t="shared" si="23"/>
        <v>1.1720802483878672</v>
      </c>
      <c r="J120" s="85">
        <f t="shared" si="23"/>
        <v>0.66071428571428581</v>
      </c>
      <c r="K120" s="85">
        <f t="shared" si="23"/>
        <v>0.92647058823529416</v>
      </c>
      <c r="L120" s="85">
        <f t="shared" si="23"/>
        <v>1.25</v>
      </c>
      <c r="M120" s="85">
        <f t="shared" si="23"/>
        <v>0.87499999999999989</v>
      </c>
      <c r="N120" s="85">
        <f t="shared" si="23"/>
        <v>0.84209344115004514</v>
      </c>
      <c r="O120" s="85">
        <f t="shared" si="23"/>
        <v>1.0434078018289155</v>
      </c>
      <c r="P120" s="88">
        <f t="shared" si="23"/>
        <v>1.0022702168191659</v>
      </c>
    </row>
    <row r="121" spans="2:16" ht="15">
      <c r="B121" s="175">
        <v>2009</v>
      </c>
      <c r="C121" s="87">
        <f>C27/C$97</f>
        <v>1.5937499999999998</v>
      </c>
      <c r="D121" s="85">
        <f t="shared" ref="D121:P121" si="24">D27/D$97</f>
        <v>1.1428571428571428</v>
      </c>
      <c r="E121" s="85">
        <f t="shared" si="24"/>
        <v>0.79999999999999993</v>
      </c>
      <c r="F121" s="85">
        <f t="shared" si="24"/>
        <v>1.5245901639344264</v>
      </c>
      <c r="G121" s="85">
        <f t="shared" si="24"/>
        <v>0.91964285714285732</v>
      </c>
      <c r="H121" s="85"/>
      <c r="I121" s="85">
        <f t="shared" si="24"/>
        <v>0.78573497502401057</v>
      </c>
      <c r="J121" s="85">
        <f t="shared" si="24"/>
        <v>1.017857142857143</v>
      </c>
      <c r="K121" s="85">
        <f t="shared" si="24"/>
        <v>0.82352941176470584</v>
      </c>
      <c r="L121" s="85">
        <f t="shared" si="24"/>
        <v>2.1</v>
      </c>
      <c r="M121" s="85">
        <f t="shared" si="24"/>
        <v>1.4999999999999998</v>
      </c>
      <c r="N121" s="85">
        <f t="shared" si="24"/>
        <v>0.93152295303591404</v>
      </c>
      <c r="O121" s="85">
        <f t="shared" si="24"/>
        <v>1.069379056793818</v>
      </c>
      <c r="P121" s="88">
        <f t="shared" si="24"/>
        <v>0.86346145947298292</v>
      </c>
    </row>
    <row r="122" spans="2:16" ht="15">
      <c r="B122" s="175">
        <v>2010</v>
      </c>
      <c r="C122" s="87">
        <f>C37/C$97</f>
        <v>1.8124999999999998</v>
      </c>
      <c r="D122" s="85">
        <f t="shared" ref="D122:P122" si="25">D37/D$97</f>
        <v>1.5714285714285712</v>
      </c>
      <c r="E122" s="85">
        <f t="shared" si="25"/>
        <v>-0.26666666666666666</v>
      </c>
      <c r="F122" s="85">
        <f t="shared" si="25"/>
        <v>0.9508196721311476</v>
      </c>
      <c r="G122" s="85">
        <f t="shared" si="25"/>
        <v>0.7232142857142857</v>
      </c>
      <c r="H122" s="85"/>
      <c r="I122" s="85">
        <f t="shared" si="25"/>
        <v>0.24701375097742204</v>
      </c>
      <c r="J122" s="85">
        <f t="shared" si="25"/>
        <v>0.8125</v>
      </c>
      <c r="K122" s="85">
        <f t="shared" si="25"/>
        <v>0.70588235294117652</v>
      </c>
      <c r="L122" s="85">
        <f t="shared" si="25"/>
        <v>1.35</v>
      </c>
      <c r="M122" s="85">
        <f t="shared" si="25"/>
        <v>3.6249999999999996</v>
      </c>
      <c r="N122" s="85">
        <f t="shared" si="25"/>
        <v>0.66604804619032898</v>
      </c>
      <c r="O122" s="85">
        <f t="shared" si="25"/>
        <v>0.58915525294777493</v>
      </c>
      <c r="P122" s="88">
        <f t="shared" si="25"/>
        <v>0.48050492991691623</v>
      </c>
    </row>
    <row r="123" spans="2:16" ht="15">
      <c r="B123" s="175">
        <v>2011</v>
      </c>
      <c r="C123" s="87">
        <f>C47/C$97</f>
        <v>0.625</v>
      </c>
      <c r="D123" s="85">
        <f t="shared" ref="D123:O123" si="26">D47/D$97</f>
        <v>1.3809523809523809</v>
      </c>
      <c r="E123" s="85">
        <f t="shared" si="26"/>
        <v>1.4666666666666668</v>
      </c>
      <c r="F123" s="85">
        <f t="shared" si="26"/>
        <v>1.3934426229508197</v>
      </c>
      <c r="G123" s="85">
        <f t="shared" si="26"/>
        <v>0.88392857142857151</v>
      </c>
      <c r="H123" s="85"/>
      <c r="I123" s="85">
        <f t="shared" si="26"/>
        <v>0.97372820635299751</v>
      </c>
      <c r="J123" s="85">
        <f t="shared" si="26"/>
        <v>1.0089285714285716</v>
      </c>
      <c r="K123" s="85">
        <f t="shared" si="26"/>
        <v>0.95588235294117652</v>
      </c>
      <c r="L123" s="85">
        <f t="shared" si="26"/>
        <v>0.8</v>
      </c>
      <c r="M123" s="85">
        <f t="shared" si="26"/>
        <v>-0.25</v>
      </c>
      <c r="N123" s="85">
        <f t="shared" si="26"/>
        <v>1.0142831952036679</v>
      </c>
      <c r="O123" s="85">
        <f t="shared" si="26"/>
        <v>0.99760477975549167</v>
      </c>
      <c r="P123" s="88">
        <f>P47/P$97</f>
        <v>0.99760477975549167</v>
      </c>
    </row>
    <row r="124" spans="2:16" ht="15">
      <c r="B124" s="175">
        <v>2012</v>
      </c>
      <c r="C124" s="87">
        <f>C57/C$97</f>
        <v>-0.37499999999999994</v>
      </c>
      <c r="D124" s="85">
        <f t="shared" ref="D124:P124" si="27">D57/D$97</f>
        <v>-2.8571428571428572</v>
      </c>
      <c r="E124" s="85">
        <f t="shared" si="27"/>
        <v>2.4666666666666668</v>
      </c>
      <c r="F124" s="85">
        <f t="shared" si="27"/>
        <v>0.63934426229508201</v>
      </c>
      <c r="G124" s="85">
        <f t="shared" si="27"/>
        <v>0.9553571428571429</v>
      </c>
      <c r="H124" s="85"/>
      <c r="I124" s="85">
        <f t="shared" si="27"/>
        <v>1.6867269944891154</v>
      </c>
      <c r="J124" s="85">
        <f t="shared" si="27"/>
        <v>0.85714285714285721</v>
      </c>
      <c r="K124" s="85">
        <f t="shared" si="27"/>
        <v>1.0588235294117647</v>
      </c>
      <c r="L124" s="85">
        <f t="shared" si="27"/>
        <v>1.3</v>
      </c>
      <c r="M124" s="85">
        <f t="shared" si="27"/>
        <v>-1.125</v>
      </c>
      <c r="N124" s="85">
        <f t="shared" si="27"/>
        <v>1.2331536388140165</v>
      </c>
      <c r="O124" s="85">
        <f t="shared" si="27"/>
        <v>1.5633002830232861</v>
      </c>
      <c r="P124" s="88">
        <f t="shared" si="27"/>
        <v>1.4548711169055877</v>
      </c>
    </row>
    <row r="125" spans="2:16" ht="15">
      <c r="B125" s="175">
        <v>2013</v>
      </c>
      <c r="C125" s="87">
        <f>C67/C$97</f>
        <v>-0.6875</v>
      </c>
      <c r="D125" s="85">
        <f t="shared" ref="D125:P125" si="28">D67/D$97</f>
        <v>-1.5238095238095237</v>
      </c>
      <c r="E125" s="85">
        <f t="shared" si="28"/>
        <v>1.6666666666666667</v>
      </c>
      <c r="F125" s="85">
        <f t="shared" si="28"/>
        <v>0.91803278688524592</v>
      </c>
      <c r="G125" s="85">
        <f t="shared" si="28"/>
        <v>0.84821428571428581</v>
      </c>
      <c r="H125" s="85"/>
      <c r="I125" s="85">
        <f t="shared" si="28"/>
        <v>1.6665870551707667</v>
      </c>
      <c r="J125" s="85">
        <f t="shared" si="28"/>
        <v>0.8660714285714286</v>
      </c>
      <c r="K125" s="85">
        <f t="shared" si="28"/>
        <v>1.0588235294117647</v>
      </c>
      <c r="L125" s="85">
        <f t="shared" si="28"/>
        <v>1</v>
      </c>
      <c r="M125" s="85">
        <f t="shared" si="28"/>
        <v>0.18749999999999997</v>
      </c>
      <c r="N125" s="85">
        <f t="shared" si="28"/>
        <v>1.110358544320809</v>
      </c>
      <c r="O125" s="85">
        <f t="shared" si="28"/>
        <v>1.4282087005473756</v>
      </c>
      <c r="P125" s="88">
        <f t="shared" si="28"/>
        <v>1.3792649784991009</v>
      </c>
    </row>
    <row r="126" spans="2:16" ht="15">
      <c r="B126" s="175">
        <f>B125+1</f>
        <v>2014</v>
      </c>
      <c r="C126" s="87">
        <f>C77/C$97</f>
        <v>3.125E-2</v>
      </c>
      <c r="D126" s="85">
        <f t="shared" ref="D126:P126" si="29">D77/D$97</f>
        <v>-0.14285714285714285</v>
      </c>
      <c r="E126" s="85">
        <f t="shared" si="29"/>
        <v>2.9333333333333336</v>
      </c>
      <c r="F126" s="85">
        <f t="shared" si="29"/>
        <v>1.3934426229508197</v>
      </c>
      <c r="G126" s="85">
        <f t="shared" si="29"/>
        <v>0.79464285714285721</v>
      </c>
      <c r="H126" s="85"/>
      <c r="I126" s="85">
        <f t="shared" si="29"/>
        <v>1.5514933698891875</v>
      </c>
      <c r="J126" s="85">
        <f t="shared" si="29"/>
        <v>1.1166666666666669</v>
      </c>
      <c r="K126" s="85">
        <f t="shared" si="29"/>
        <v>1.344402277039848</v>
      </c>
      <c r="L126" s="85">
        <f t="shared" si="29"/>
        <v>2.0366666666666666</v>
      </c>
      <c r="M126" s="85">
        <f t="shared" si="29"/>
        <v>-0.14516129032258066</v>
      </c>
      <c r="N126" s="85">
        <f t="shared" si="29"/>
        <v>1.3656044030359311</v>
      </c>
      <c r="O126" s="85">
        <f t="shared" si="29"/>
        <v>1.536968070719364</v>
      </c>
      <c r="P126" s="88">
        <f t="shared" si="29"/>
        <v>1.4523187694712776</v>
      </c>
    </row>
    <row r="127" spans="2:16" ht="15.75" thickBot="1">
      <c r="B127" s="176">
        <f>B126+1</f>
        <v>2015</v>
      </c>
      <c r="C127" s="93">
        <f>C87/C$97</f>
        <v>0.11895161290322581</v>
      </c>
      <c r="D127" s="91">
        <f t="shared" ref="D127:O127" si="30">D87/D$97</f>
        <v>1.0867346938775511</v>
      </c>
      <c r="E127" s="91">
        <f t="shared" si="30"/>
        <v>1.6430107526881723</v>
      </c>
      <c r="F127" s="91">
        <f t="shared" si="30"/>
        <v>0.89781420765027353</v>
      </c>
      <c r="G127" s="91">
        <f t="shared" si="30"/>
        <v>0.93663594470046108</v>
      </c>
      <c r="H127" s="91"/>
      <c r="I127" s="91">
        <f t="shared" si="30"/>
        <v>1.085145277729135</v>
      </c>
      <c r="J127" s="91">
        <f t="shared" si="30"/>
        <v>0</v>
      </c>
      <c r="K127" s="91">
        <f t="shared" si="30"/>
        <v>0</v>
      </c>
      <c r="L127" s="91">
        <f t="shared" si="30"/>
        <v>0</v>
      </c>
      <c r="M127" s="91">
        <f t="shared" si="30"/>
        <v>0</v>
      </c>
      <c r="N127" s="91"/>
      <c r="O127" s="91">
        <f t="shared" si="30"/>
        <v>1.213193047424669</v>
      </c>
      <c r="P127" s="94"/>
    </row>
  </sheetData>
  <customSheetViews>
    <customSheetView guid="{6DA84043-8308-458F-9378-22AB3DF247A3}" scale="80" showPageBreaks="1" view="pageBreakPreview" topLeftCell="A103">
      <selection activeCell="B119" activeCellId="1" sqref="B117:P118 B119:B127"/>
      <rowBreaks count="1" manualBreakCount="1">
        <brk id="62" max="16383" man="1"/>
      </rowBreaks>
      <pageMargins left="0.7" right="0.7" top="0.78740157499999996" bottom="0.78740157499999996" header="0.3" footer="0.3"/>
      <pageSetup paperSize="9" scale="60" orientation="portrait" r:id="rId1"/>
    </customSheetView>
  </customSheetViews>
  <mergeCells count="191">
    <mergeCell ref="B3:K3"/>
    <mergeCell ref="L3:P3"/>
    <mergeCell ref="B4:B5"/>
    <mergeCell ref="C4:C5"/>
    <mergeCell ref="D4:D5"/>
    <mergeCell ref="E4:E5"/>
    <mergeCell ref="F4:F5"/>
    <mergeCell ref="I4:I5"/>
    <mergeCell ref="J4:J5"/>
    <mergeCell ref="G4:G5"/>
    <mergeCell ref="O4:P4"/>
    <mergeCell ref="L4:L5"/>
    <mergeCell ref="M4:M5"/>
    <mergeCell ref="L13:P13"/>
    <mergeCell ref="N24:N25"/>
    <mergeCell ref="O24:P24"/>
    <mergeCell ref="M14:M15"/>
    <mergeCell ref="N14:N15"/>
    <mergeCell ref="H4:H5"/>
    <mergeCell ref="J14:J15"/>
    <mergeCell ref="K14:K15"/>
    <mergeCell ref="B13:K13"/>
    <mergeCell ref="K4:K5"/>
    <mergeCell ref="N4:N5"/>
    <mergeCell ref="B14:B15"/>
    <mergeCell ref="B24:B25"/>
    <mergeCell ref="C24:C25"/>
    <mergeCell ref="D24:D25"/>
    <mergeCell ref="E24:E25"/>
    <mergeCell ref="I14:I15"/>
    <mergeCell ref="L14:L15"/>
    <mergeCell ref="B23:K23"/>
    <mergeCell ref="L23:P23"/>
    <mergeCell ref="G14:G15"/>
    <mergeCell ref="H14:H15"/>
    <mergeCell ref="O14:P14"/>
    <mergeCell ref="C14:C15"/>
    <mergeCell ref="D14:D15"/>
    <mergeCell ref="F14:F15"/>
    <mergeCell ref="J24:J25"/>
    <mergeCell ref="E14:E15"/>
    <mergeCell ref="K24:K25"/>
    <mergeCell ref="L24:L25"/>
    <mergeCell ref="M24:M25"/>
    <mergeCell ref="H24:H25"/>
    <mergeCell ref="I24:I25"/>
    <mergeCell ref="F24:F25"/>
    <mergeCell ref="G24:G25"/>
    <mergeCell ref="J34:J35"/>
    <mergeCell ref="K34:K35"/>
    <mergeCell ref="B33:K33"/>
    <mergeCell ref="B43:K43"/>
    <mergeCell ref="N64:N65"/>
    <mergeCell ref="L53:P53"/>
    <mergeCell ref="M34:M35"/>
    <mergeCell ref="N34:N35"/>
    <mergeCell ref="O34:P34"/>
    <mergeCell ref="N44:N45"/>
    <mergeCell ref="L43:P43"/>
    <mergeCell ref="O44:P44"/>
    <mergeCell ref="L44:L45"/>
    <mergeCell ref="M44:M45"/>
    <mergeCell ref="L33:P33"/>
    <mergeCell ref="B34:B35"/>
    <mergeCell ref="C34:C35"/>
    <mergeCell ref="D34:D35"/>
    <mergeCell ref="E34:E35"/>
    <mergeCell ref="F34:F35"/>
    <mergeCell ref="G34:G35"/>
    <mergeCell ref="H34:H35"/>
    <mergeCell ref="I34:I35"/>
    <mergeCell ref="L34:L35"/>
    <mergeCell ref="K44:K45"/>
    <mergeCell ref="H44:H45"/>
    <mergeCell ref="I44:I45"/>
    <mergeCell ref="B44:B45"/>
    <mergeCell ref="C44:C45"/>
    <mergeCell ref="D44:D45"/>
    <mergeCell ref="E44:E45"/>
    <mergeCell ref="F44:F45"/>
    <mergeCell ref="G44:G45"/>
    <mergeCell ref="J44:J45"/>
    <mergeCell ref="L63:P63"/>
    <mergeCell ref="O54:P54"/>
    <mergeCell ref="L54:L55"/>
    <mergeCell ref="M54:M55"/>
    <mergeCell ref="N54:N55"/>
    <mergeCell ref="H84:H85"/>
    <mergeCell ref="N84:N85"/>
    <mergeCell ref="B84:B85"/>
    <mergeCell ref="B64:B65"/>
    <mergeCell ref="C64:C65"/>
    <mergeCell ref="B53:K53"/>
    <mergeCell ref="G54:G55"/>
    <mergeCell ref="H54:H55"/>
    <mergeCell ref="I54:I55"/>
    <mergeCell ref="B54:B55"/>
    <mergeCell ref="C54:C55"/>
    <mergeCell ref="K54:K55"/>
    <mergeCell ref="D64:D65"/>
    <mergeCell ref="E64:E65"/>
    <mergeCell ref="F64:F65"/>
    <mergeCell ref="G64:G65"/>
    <mergeCell ref="D54:D55"/>
    <mergeCell ref="E54:E55"/>
    <mergeCell ref="F54:F55"/>
    <mergeCell ref="J54:J55"/>
    <mergeCell ref="J64:J65"/>
    <mergeCell ref="K64:K65"/>
    <mergeCell ref="B63:K63"/>
    <mergeCell ref="F94:F95"/>
    <mergeCell ref="G94:G95"/>
    <mergeCell ref="H94:H95"/>
    <mergeCell ref="O64:P64"/>
    <mergeCell ref="E84:E85"/>
    <mergeCell ref="L64:L65"/>
    <mergeCell ref="M64:M65"/>
    <mergeCell ref="L73:P73"/>
    <mergeCell ref="L74:L75"/>
    <mergeCell ref="B83:K83"/>
    <mergeCell ref="L83:P83"/>
    <mergeCell ref="O74:P74"/>
    <mergeCell ref="M74:M75"/>
    <mergeCell ref="O84:P84"/>
    <mergeCell ref="C74:C75"/>
    <mergeCell ref="D74:D75"/>
    <mergeCell ref="I74:I75"/>
    <mergeCell ref="G74:G75"/>
    <mergeCell ref="H74:H75"/>
    <mergeCell ref="E74:E75"/>
    <mergeCell ref="F74:F75"/>
    <mergeCell ref="K84:K85"/>
    <mergeCell ref="F84:F85"/>
    <mergeCell ref="G84:G85"/>
    <mergeCell ref="J94:J95"/>
    <mergeCell ref="K94:K95"/>
    <mergeCell ref="N94:N95"/>
    <mergeCell ref="M103:P103"/>
    <mergeCell ref="F104:F105"/>
    <mergeCell ref="G104:G105"/>
    <mergeCell ref="N74:N75"/>
    <mergeCell ref="H64:H65"/>
    <mergeCell ref="I64:I65"/>
    <mergeCell ref="J74:J75"/>
    <mergeCell ref="K74:K75"/>
    <mergeCell ref="B73:K73"/>
    <mergeCell ref="B74:B75"/>
    <mergeCell ref="O94:P94"/>
    <mergeCell ref="H104:H105"/>
    <mergeCell ref="I104:I105"/>
    <mergeCell ref="J104:J105"/>
    <mergeCell ref="K104:K105"/>
    <mergeCell ref="M104:M105"/>
    <mergeCell ref="M94:M95"/>
    <mergeCell ref="L104:L105"/>
    <mergeCell ref="O104:P104"/>
    <mergeCell ref="C103:L103"/>
    <mergeCell ref="E94:E95"/>
    <mergeCell ref="B117:B118"/>
    <mergeCell ref="C117:C118"/>
    <mergeCell ref="D117:D118"/>
    <mergeCell ref="E117:E118"/>
    <mergeCell ref="N117:N118"/>
    <mergeCell ref="C84:C85"/>
    <mergeCell ref="D84:D85"/>
    <mergeCell ref="C116:P116"/>
    <mergeCell ref="B94:B95"/>
    <mergeCell ref="I84:I85"/>
    <mergeCell ref="L84:L85"/>
    <mergeCell ref="M84:M85"/>
    <mergeCell ref="B93:K93"/>
    <mergeCell ref="J84:J85"/>
    <mergeCell ref="I94:I95"/>
    <mergeCell ref="L94:L95"/>
    <mergeCell ref="N104:N105"/>
    <mergeCell ref="L93:P93"/>
    <mergeCell ref="B104:B105"/>
    <mergeCell ref="C104:C105"/>
    <mergeCell ref="D104:D105"/>
    <mergeCell ref="E104:E105"/>
    <mergeCell ref="C94:C95"/>
    <mergeCell ref="D94:D95"/>
    <mergeCell ref="O117:P117"/>
    <mergeCell ref="J117:J118"/>
    <mergeCell ref="K117:K118"/>
    <mergeCell ref="L117:L118"/>
    <mergeCell ref="M117:M118"/>
    <mergeCell ref="F117:F118"/>
    <mergeCell ref="G117:G118"/>
    <mergeCell ref="H117:H118"/>
    <mergeCell ref="I117:I118"/>
  </mergeCells>
  <phoneticPr fontId="26" type="noConversion"/>
  <pageMargins left="0.7" right="0.7" top="0.78740157499999996" bottom="0.78740157499999996" header="0.3" footer="0.3"/>
  <pageSetup paperSize="9" scale="60" orientation="portrait" r:id="rId2"/>
  <rowBreaks count="1" manualBreakCount="1">
    <brk id="62"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211"/>
  <sheetViews>
    <sheetView zoomScale="70" zoomScaleNormal="70" zoomScaleSheetLayoutView="80" workbookViewId="0">
      <selection activeCell="A11" sqref="A11:B11"/>
    </sheetView>
  </sheetViews>
  <sheetFormatPr defaultColWidth="9.140625" defaultRowHeight="15"/>
  <cols>
    <col min="1" max="1" width="9.140625" style="4"/>
    <col min="2" max="2" width="10.7109375" style="4" customWidth="1"/>
    <col min="3" max="7" width="9" style="4" customWidth="1"/>
    <col min="8" max="8" width="11.140625" style="4" customWidth="1"/>
    <col min="9" max="9" width="9.7109375" style="4" customWidth="1"/>
    <col min="10" max="13" width="9" style="4" customWidth="1"/>
    <col min="14" max="14" width="9.7109375" style="4" customWidth="1"/>
    <col min="15" max="16" width="13.140625" style="4" customWidth="1"/>
    <col min="17" max="16384" width="9.140625" style="4"/>
  </cols>
  <sheetData>
    <row r="1" spans="2:17" ht="15.95" customHeight="1">
      <c r="B1" s="1"/>
      <c r="C1" s="1"/>
      <c r="D1" s="2"/>
      <c r="E1" s="2"/>
      <c r="F1" s="2"/>
      <c r="G1" s="2"/>
      <c r="H1" s="3"/>
      <c r="I1" s="3"/>
      <c r="J1" s="2"/>
      <c r="K1" s="2"/>
      <c r="L1" s="2"/>
      <c r="M1" s="2"/>
      <c r="N1" s="1"/>
      <c r="O1" s="1"/>
    </row>
    <row r="2" spans="2:17" ht="15.95" customHeight="1" thickBot="1"/>
    <row r="3" spans="2:17" ht="39.950000000000003" customHeight="1" thickBot="1">
      <c r="B3" s="473" t="s">
        <v>296</v>
      </c>
      <c r="C3" s="474"/>
      <c r="D3" s="474"/>
      <c r="E3" s="474"/>
      <c r="F3" s="474"/>
      <c r="G3" s="474"/>
      <c r="H3" s="474"/>
      <c r="I3" s="474"/>
      <c r="J3" s="474"/>
      <c r="K3" s="474"/>
      <c r="L3" s="470" t="s">
        <v>239</v>
      </c>
      <c r="M3" s="471"/>
      <c r="N3" s="471"/>
      <c r="O3" s="471"/>
      <c r="P3" s="472"/>
    </row>
    <row r="4" spans="2:17" ht="20.100000000000001" customHeight="1">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7" ht="20.100000000000001" customHeight="1" thickBot="1">
      <c r="B5" s="466"/>
      <c r="C5" s="462"/>
      <c r="D5" s="462"/>
      <c r="E5" s="462"/>
      <c r="F5" s="462"/>
      <c r="G5" s="462"/>
      <c r="H5" s="462"/>
      <c r="I5" s="462"/>
      <c r="J5" s="462"/>
      <c r="K5" s="462"/>
      <c r="L5" s="462"/>
      <c r="M5" s="462"/>
      <c r="N5" s="462"/>
      <c r="O5" s="145" t="s">
        <v>209</v>
      </c>
      <c r="P5" s="30" t="s">
        <v>210</v>
      </c>
    </row>
    <row r="6" spans="2:17" ht="20.100000000000001" customHeight="1">
      <c r="B6" s="148" t="s">
        <v>211</v>
      </c>
      <c r="C6" s="146">
        <v>31</v>
      </c>
      <c r="D6" s="8">
        <v>29</v>
      </c>
      <c r="E6" s="8">
        <v>31</v>
      </c>
      <c r="F6" s="8">
        <v>20</v>
      </c>
      <c r="G6" s="8">
        <v>0</v>
      </c>
      <c r="H6" s="8">
        <v>0</v>
      </c>
      <c r="I6" s="168">
        <f>SUM(C6:G6)</f>
        <v>111</v>
      </c>
      <c r="J6" s="8">
        <v>8</v>
      </c>
      <c r="K6" s="8">
        <v>18</v>
      </c>
      <c r="L6" s="8">
        <v>30</v>
      </c>
      <c r="M6" s="8">
        <v>31</v>
      </c>
      <c r="N6" s="168">
        <f>SUM(J6:M6)</f>
        <v>87</v>
      </c>
      <c r="O6" s="167">
        <f>SUM(C6:H6,J6:M6)</f>
        <v>198</v>
      </c>
      <c r="P6" s="169">
        <f>I6+N6</f>
        <v>198</v>
      </c>
    </row>
    <row r="7" spans="2:17" ht="20.100000000000001" customHeight="1">
      <c r="B7" s="149" t="s">
        <v>485</v>
      </c>
      <c r="C7" s="147">
        <v>4.1935483870967648E-2</v>
      </c>
      <c r="D7" s="10">
        <v>4.2344827586206897</v>
      </c>
      <c r="E7" s="10">
        <v>5.3161290322580648</v>
      </c>
      <c r="F7" s="10">
        <v>9.9</v>
      </c>
      <c r="G7" s="10">
        <v>16.980645161290322</v>
      </c>
      <c r="H7" s="10">
        <v>19.37</v>
      </c>
      <c r="I7" s="153">
        <f>(C6*C7+D6*D7+E6*E7+F6*F7+G6*G7)/I6</f>
        <v>4.3864864864864863</v>
      </c>
      <c r="J7" s="10">
        <v>11.7875</v>
      </c>
      <c r="K7" s="95">
        <v>10.611111111111111</v>
      </c>
      <c r="L7" s="95">
        <v>6.03</v>
      </c>
      <c r="M7" s="95">
        <v>2.0129032258064519</v>
      </c>
      <c r="N7" s="153">
        <f>(J6*J7+K6*K7+L6*L7+M6*M7)/N6</f>
        <v>6.0758620689655176</v>
      </c>
      <c r="O7" s="154">
        <f>(C7*C6+D7*D6+E7*E6+F7*F6+G7*G6+H7*H6+J7*J6+K7*K6+L7*L6+M7*M6)/O6</f>
        <v>5.128787878787878</v>
      </c>
      <c r="P7" s="161">
        <f>(I7*I6+N7*N6)/P6</f>
        <v>5.1287878787878789</v>
      </c>
    </row>
    <row r="8" spans="2:17" ht="20.100000000000001" customHeight="1">
      <c r="B8" s="149" t="s">
        <v>212</v>
      </c>
      <c r="C8" s="13">
        <f t="shared" ref="C8:H8" si="0">C6*(13-C7)</f>
        <v>401.70000000000005</v>
      </c>
      <c r="D8" s="12">
        <f t="shared" si="0"/>
        <v>254.2</v>
      </c>
      <c r="E8" s="12">
        <f t="shared" si="0"/>
        <v>238.2</v>
      </c>
      <c r="F8" s="12">
        <f t="shared" si="0"/>
        <v>61.999999999999993</v>
      </c>
      <c r="G8" s="12">
        <f t="shared" si="0"/>
        <v>0</v>
      </c>
      <c r="H8" s="12">
        <f t="shared" si="0"/>
        <v>0</v>
      </c>
      <c r="I8" s="155">
        <f>SUM(C8:G8)</f>
        <v>956.10000000000014</v>
      </c>
      <c r="J8" s="12">
        <f>J6*(13-J7)</f>
        <v>9.7000000000000028</v>
      </c>
      <c r="K8" s="12">
        <f>K6*(13-K7)</f>
        <v>43.000000000000007</v>
      </c>
      <c r="L8" s="12">
        <f>L6*(13-L7)</f>
        <v>209.1</v>
      </c>
      <c r="M8" s="12">
        <f>M6*(13-M7)</f>
        <v>340.59999999999997</v>
      </c>
      <c r="N8" s="155">
        <f>SUM(J8:M8)</f>
        <v>602.4</v>
      </c>
      <c r="O8" s="156">
        <f>O6*(13-O7)</f>
        <v>1558.5000000000002</v>
      </c>
      <c r="P8" s="162">
        <f>P6*(13-P7)</f>
        <v>1558.5</v>
      </c>
    </row>
    <row r="9" spans="2:17" ht="20.100000000000001" customHeight="1">
      <c r="B9" s="149" t="s">
        <v>213</v>
      </c>
      <c r="C9" s="13">
        <f t="shared" ref="C9:H9" si="1">C6*(17-C7)</f>
        <v>525.69999999999993</v>
      </c>
      <c r="D9" s="12">
        <f t="shared" si="1"/>
        <v>370.2</v>
      </c>
      <c r="E9" s="12">
        <f t="shared" si="1"/>
        <v>362.2</v>
      </c>
      <c r="F9" s="12">
        <f t="shared" si="1"/>
        <v>142</v>
      </c>
      <c r="G9" s="12">
        <f t="shared" si="1"/>
        <v>0</v>
      </c>
      <c r="H9" s="12">
        <f t="shared" si="1"/>
        <v>0</v>
      </c>
      <c r="I9" s="155">
        <f>SUM(C9:G9)</f>
        <v>1400.1</v>
      </c>
      <c r="J9" s="12">
        <f>J6*(17-J7)</f>
        <v>41.7</v>
      </c>
      <c r="K9" s="12">
        <f>K6*(17-K7)</f>
        <v>115</v>
      </c>
      <c r="L9" s="12">
        <f>L6*(17-L7)</f>
        <v>329.09999999999997</v>
      </c>
      <c r="M9" s="12">
        <f>M6*(17-M7)</f>
        <v>464.59999999999997</v>
      </c>
      <c r="N9" s="155">
        <f>SUM(J9:M9)</f>
        <v>950.39999999999986</v>
      </c>
      <c r="O9" s="156">
        <f>O6*(17-O7)</f>
        <v>2350.5</v>
      </c>
      <c r="P9" s="162">
        <f>P6*(17-P7)</f>
        <v>2350.5</v>
      </c>
    </row>
    <row r="10" spans="2:17" ht="20.100000000000001" customHeight="1">
      <c r="B10" s="149" t="s">
        <v>214</v>
      </c>
      <c r="C10" s="17">
        <f t="shared" ref="C10:H10" si="2">C6*(18-C7)</f>
        <v>556.69999999999993</v>
      </c>
      <c r="D10" s="16">
        <f t="shared" si="2"/>
        <v>399.2</v>
      </c>
      <c r="E10" s="16">
        <f t="shared" si="2"/>
        <v>393.2</v>
      </c>
      <c r="F10" s="16">
        <f t="shared" si="2"/>
        <v>162</v>
      </c>
      <c r="G10" s="16">
        <f t="shared" si="2"/>
        <v>0</v>
      </c>
      <c r="H10" s="16">
        <f t="shared" si="2"/>
        <v>0</v>
      </c>
      <c r="I10" s="155">
        <f>SUM(C10:G10)</f>
        <v>1511.1</v>
      </c>
      <c r="J10" s="16">
        <f>J6*(18-J7)</f>
        <v>49.7</v>
      </c>
      <c r="K10" s="16">
        <f>K6*(18-K7)</f>
        <v>133</v>
      </c>
      <c r="L10" s="16">
        <f>L6*(18-L7)</f>
        <v>359.09999999999997</v>
      </c>
      <c r="M10" s="16">
        <f>M6*(18-M7)</f>
        <v>495.59999999999997</v>
      </c>
      <c r="N10" s="155">
        <f>SUM(J10:M10)</f>
        <v>1037.3999999999999</v>
      </c>
      <c r="O10" s="157">
        <f>O6*(18-O7)</f>
        <v>2548.5</v>
      </c>
      <c r="P10" s="163">
        <f>P6*(18-P7)</f>
        <v>2548.5</v>
      </c>
    </row>
    <row r="11" spans="2:17" ht="20.100000000000001" customHeight="1" thickBot="1">
      <c r="B11" s="350" t="s">
        <v>215</v>
      </c>
      <c r="C11" s="21">
        <f t="shared" ref="C11:H11" si="3">C6*(19-C7)</f>
        <v>587.69999999999993</v>
      </c>
      <c r="D11" s="20">
        <f t="shared" si="3"/>
        <v>428.2</v>
      </c>
      <c r="E11" s="20">
        <f t="shared" si="3"/>
        <v>424.2</v>
      </c>
      <c r="F11" s="20">
        <f t="shared" si="3"/>
        <v>182</v>
      </c>
      <c r="G11" s="20">
        <f t="shared" si="3"/>
        <v>0</v>
      </c>
      <c r="H11" s="20">
        <f t="shared" si="3"/>
        <v>0</v>
      </c>
      <c r="I11" s="164">
        <f>SUM(C11:G11)</f>
        <v>1622.1</v>
      </c>
      <c r="J11" s="20">
        <f>J6*(19-J7)</f>
        <v>57.7</v>
      </c>
      <c r="K11" s="20">
        <f>K6*(19-K7)</f>
        <v>151</v>
      </c>
      <c r="L11" s="20">
        <f>L6*(19-L7)</f>
        <v>389.09999999999997</v>
      </c>
      <c r="M11" s="20">
        <f>M6*(19-M7)</f>
        <v>526.6</v>
      </c>
      <c r="N11" s="164">
        <f>SUM(J11:M11)</f>
        <v>1124.4000000000001</v>
      </c>
      <c r="O11" s="165">
        <f>O6*(19-O7)</f>
        <v>2746.5</v>
      </c>
      <c r="P11" s="166">
        <f>P6*(19-P7)</f>
        <v>2746.5</v>
      </c>
    </row>
    <row r="12" spans="2:17" ht="15.95" customHeight="1" thickBot="1">
      <c r="B12" s="1"/>
      <c r="C12" s="1"/>
      <c r="D12" s="2"/>
      <c r="E12" s="2"/>
      <c r="F12" s="2"/>
      <c r="G12" s="1"/>
      <c r="H12" s="2"/>
      <c r="I12" s="1"/>
      <c r="J12" s="2"/>
      <c r="K12" s="1"/>
      <c r="L12" s="2"/>
      <c r="M12" s="1"/>
      <c r="N12" s="2"/>
      <c r="O12" s="1"/>
      <c r="P12" s="1"/>
    </row>
    <row r="13" spans="2:17" ht="39.950000000000003" customHeight="1" thickBot="1">
      <c r="B13" s="473" t="s">
        <v>296</v>
      </c>
      <c r="C13" s="474"/>
      <c r="D13" s="474"/>
      <c r="E13" s="474"/>
      <c r="F13" s="474"/>
      <c r="G13" s="474"/>
      <c r="H13" s="474"/>
      <c r="I13" s="474"/>
      <c r="J13" s="474"/>
      <c r="K13" s="474"/>
      <c r="L13" s="470" t="s">
        <v>240</v>
      </c>
      <c r="M13" s="471"/>
      <c r="N13" s="471"/>
      <c r="O13" s="471"/>
      <c r="P13" s="472"/>
    </row>
    <row r="14" spans="2:17" ht="20.100000000000001" customHeight="1">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7" ht="20.100000000000001" customHeight="1" thickBot="1">
      <c r="B15" s="466"/>
      <c r="C15" s="462"/>
      <c r="D15" s="462"/>
      <c r="E15" s="462"/>
      <c r="F15" s="462"/>
      <c r="G15" s="462"/>
      <c r="H15" s="462"/>
      <c r="I15" s="462"/>
      <c r="J15" s="462"/>
      <c r="K15" s="462"/>
      <c r="L15" s="462"/>
      <c r="M15" s="462"/>
      <c r="N15" s="462"/>
      <c r="O15" s="145" t="s">
        <v>209</v>
      </c>
      <c r="P15" s="30" t="s">
        <v>210</v>
      </c>
      <c r="Q15" s="1"/>
    </row>
    <row r="16" spans="2:17" ht="20.100000000000001" customHeight="1">
      <c r="B16" s="148" t="s">
        <v>211</v>
      </c>
      <c r="C16" s="146">
        <v>31</v>
      </c>
      <c r="D16" s="8">
        <v>28</v>
      </c>
      <c r="E16" s="8">
        <v>31</v>
      </c>
      <c r="F16" s="8">
        <v>30</v>
      </c>
      <c r="G16" s="8">
        <v>0</v>
      </c>
      <c r="H16" s="8">
        <v>0</v>
      </c>
      <c r="I16" s="168">
        <f>SUM(C16:G16)</f>
        <v>120</v>
      </c>
      <c r="J16" s="8">
        <v>18</v>
      </c>
      <c r="K16" s="8">
        <v>19</v>
      </c>
      <c r="L16" s="8">
        <v>30</v>
      </c>
      <c r="M16" s="8">
        <v>31</v>
      </c>
      <c r="N16" s="168">
        <f>SUM(J16:M16)</f>
        <v>98</v>
      </c>
      <c r="O16" s="167">
        <f>SUM(C16:H16,J16:M16)</f>
        <v>218</v>
      </c>
      <c r="P16" s="169">
        <f>I16+N16</f>
        <v>218</v>
      </c>
      <c r="Q16" s="1"/>
    </row>
    <row r="17" spans="2:17" ht="20.100000000000001" customHeight="1">
      <c r="B17" s="149" t="s">
        <v>485</v>
      </c>
      <c r="C17" s="147">
        <v>-0.39354838709677425</v>
      </c>
      <c r="D17" s="10">
        <v>1.4892857142857145</v>
      </c>
      <c r="E17" s="10">
        <v>4.7709677419354835</v>
      </c>
      <c r="F17" s="10">
        <v>8.8233333333333324</v>
      </c>
      <c r="G17" s="10">
        <v>16.219354838709677</v>
      </c>
      <c r="H17" s="10">
        <v>16.146666666666665</v>
      </c>
      <c r="I17" s="153">
        <f>(C16*C17+D16*D17+E16*E17+F16*F17+G16*G17)/I16</f>
        <v>3.6841666666666666</v>
      </c>
      <c r="J17" s="10">
        <v>13.07666666666667</v>
      </c>
      <c r="K17" s="95">
        <v>12.78709677419355</v>
      </c>
      <c r="L17" s="95">
        <v>3.0366666666666666</v>
      </c>
      <c r="M17" s="95">
        <v>-1.0967741935483866</v>
      </c>
      <c r="N17" s="153">
        <f>(J16*J17+K16*K17+L16*L17+M16*M17)/N16</f>
        <v>5.4636208031599747</v>
      </c>
      <c r="O17" s="154">
        <f>(C17*C16+D17*D16+E17*E16+F17*F16+G17*G16+H17*H16+J17*J16+K17*K16+L17*L16+M17*M16)/O16</f>
        <v>4.4841047647232912</v>
      </c>
      <c r="P17" s="161">
        <f>(I17*I16+N17*N16)/P16</f>
        <v>4.4841047647232903</v>
      </c>
      <c r="Q17" s="1"/>
    </row>
    <row r="18" spans="2:17" ht="20.100000000000001" customHeight="1">
      <c r="B18" s="149" t="s">
        <v>212</v>
      </c>
      <c r="C18" s="13">
        <f t="shared" ref="C18:H18" si="4">C16*(13-C17)</f>
        <v>415.20000000000005</v>
      </c>
      <c r="D18" s="12">
        <f t="shared" si="4"/>
        <v>322.3</v>
      </c>
      <c r="E18" s="12">
        <f t="shared" si="4"/>
        <v>255.10000000000005</v>
      </c>
      <c r="F18" s="12">
        <f t="shared" si="4"/>
        <v>125.30000000000003</v>
      </c>
      <c r="G18" s="12">
        <f t="shared" si="4"/>
        <v>0</v>
      </c>
      <c r="H18" s="12">
        <f t="shared" si="4"/>
        <v>0</v>
      </c>
      <c r="I18" s="155">
        <f>SUM(C18:G18)</f>
        <v>1117.9000000000001</v>
      </c>
      <c r="J18" s="12">
        <f>J16*(13-J17)</f>
        <v>-1.3800000000000558</v>
      </c>
      <c r="K18" s="12">
        <f>K16*(13-K17)</f>
        <v>4.0451612903225467</v>
      </c>
      <c r="L18" s="12">
        <f>L16*(13-L17)</f>
        <v>298.89999999999998</v>
      </c>
      <c r="M18" s="12">
        <f>M16*(13-M17)</f>
        <v>436.99999999999994</v>
      </c>
      <c r="N18" s="155">
        <f>SUM(J18:M18)</f>
        <v>738.56516129032241</v>
      </c>
      <c r="O18" s="156">
        <f>O16*(13-O17)</f>
        <v>1856.4651612903226</v>
      </c>
      <c r="P18" s="162">
        <f>P16*(13-P17)</f>
        <v>1856.4651612903226</v>
      </c>
      <c r="Q18" s="1"/>
    </row>
    <row r="19" spans="2:17" ht="20.100000000000001" customHeight="1">
      <c r="B19" s="149" t="s">
        <v>213</v>
      </c>
      <c r="C19" s="13">
        <f t="shared" ref="C19:H19" si="5">C16*(17-C17)</f>
        <v>539.20000000000005</v>
      </c>
      <c r="D19" s="12">
        <f t="shared" si="5"/>
        <v>434.3</v>
      </c>
      <c r="E19" s="12">
        <f t="shared" si="5"/>
        <v>379.1</v>
      </c>
      <c r="F19" s="12">
        <f t="shared" si="5"/>
        <v>245.30000000000004</v>
      </c>
      <c r="G19" s="12">
        <f t="shared" si="5"/>
        <v>0</v>
      </c>
      <c r="H19" s="12">
        <f t="shared" si="5"/>
        <v>0</v>
      </c>
      <c r="I19" s="155">
        <f>SUM(C19:G19)</f>
        <v>1597.8999999999999</v>
      </c>
      <c r="J19" s="12">
        <f>J16*(17-J17)</f>
        <v>70.619999999999948</v>
      </c>
      <c r="K19" s="12">
        <f>K16*(17-K17)</f>
        <v>80.04516129032254</v>
      </c>
      <c r="L19" s="12">
        <f>L16*(17-L17)</f>
        <v>418.9</v>
      </c>
      <c r="M19" s="12">
        <f>M16*(17-M17)</f>
        <v>561</v>
      </c>
      <c r="N19" s="155">
        <f>SUM(J19:M19)</f>
        <v>1130.5651612903225</v>
      </c>
      <c r="O19" s="156">
        <f>O16*(17-O17)</f>
        <v>2728.4651612903226</v>
      </c>
      <c r="P19" s="162">
        <f>P16*(17-P17)</f>
        <v>2728.4651612903226</v>
      </c>
      <c r="Q19" s="1"/>
    </row>
    <row r="20" spans="2:17" ht="20.100000000000001" customHeight="1">
      <c r="B20" s="149" t="s">
        <v>214</v>
      </c>
      <c r="C20" s="17">
        <f t="shared" ref="C20:H20" si="6">C16*(18-C17)</f>
        <v>570.20000000000005</v>
      </c>
      <c r="D20" s="16">
        <f t="shared" si="6"/>
        <v>462.3</v>
      </c>
      <c r="E20" s="16">
        <f t="shared" si="6"/>
        <v>410.1</v>
      </c>
      <c r="F20" s="16">
        <f t="shared" si="6"/>
        <v>275.3</v>
      </c>
      <c r="G20" s="16">
        <f t="shared" si="6"/>
        <v>0</v>
      </c>
      <c r="H20" s="16">
        <f t="shared" si="6"/>
        <v>0</v>
      </c>
      <c r="I20" s="155">
        <f>SUM(C20:G20)</f>
        <v>1717.8999999999999</v>
      </c>
      <c r="J20" s="16">
        <f>J16*(18-J17)</f>
        <v>88.619999999999948</v>
      </c>
      <c r="K20" s="16">
        <f>K16*(18-K17)</f>
        <v>99.04516129032254</v>
      </c>
      <c r="L20" s="16">
        <f>L16*(18-L17)</f>
        <v>448.9</v>
      </c>
      <c r="M20" s="16">
        <f>M16*(18-M17)</f>
        <v>592</v>
      </c>
      <c r="N20" s="155">
        <f>SUM(J20:M20)</f>
        <v>1228.5651612903225</v>
      </c>
      <c r="O20" s="157">
        <f>O16*(18-O17)</f>
        <v>2946.4651612903226</v>
      </c>
      <c r="P20" s="163">
        <f>P16*(18-P17)</f>
        <v>2946.4651612903226</v>
      </c>
      <c r="Q20" s="1"/>
    </row>
    <row r="21" spans="2:17" ht="20.100000000000001" customHeight="1" thickBot="1">
      <c r="B21" s="350" t="s">
        <v>215</v>
      </c>
      <c r="C21" s="21">
        <f t="shared" ref="C21:H21" si="7">C16*(19-C17)</f>
        <v>601.20000000000005</v>
      </c>
      <c r="D21" s="20">
        <f t="shared" si="7"/>
        <v>490.3</v>
      </c>
      <c r="E21" s="20">
        <f t="shared" si="7"/>
        <v>441.1</v>
      </c>
      <c r="F21" s="20">
        <f t="shared" si="7"/>
        <v>305.3</v>
      </c>
      <c r="G21" s="20">
        <f t="shared" si="7"/>
        <v>0</v>
      </c>
      <c r="H21" s="20">
        <f t="shared" si="7"/>
        <v>0</v>
      </c>
      <c r="I21" s="164">
        <f>SUM(C21:G21)</f>
        <v>1837.8999999999999</v>
      </c>
      <c r="J21" s="20">
        <f>J16*(19-J17)</f>
        <v>106.61999999999995</v>
      </c>
      <c r="K21" s="20">
        <f>K16*(19-K17)</f>
        <v>118.04516129032254</v>
      </c>
      <c r="L21" s="20">
        <f>L16*(19-L17)</f>
        <v>478.9</v>
      </c>
      <c r="M21" s="20">
        <f>M16*(19-M17)</f>
        <v>623</v>
      </c>
      <c r="N21" s="164">
        <f>SUM(J21:M21)</f>
        <v>1326.5651612903225</v>
      </c>
      <c r="O21" s="165">
        <f>O16*(19-O17)</f>
        <v>3164.4651612903226</v>
      </c>
      <c r="P21" s="166">
        <f>P16*(19-P17)</f>
        <v>3164.4651612903226</v>
      </c>
      <c r="Q21" s="1"/>
    </row>
    <row r="22" spans="2:17" ht="15.95" customHeight="1" thickBot="1">
      <c r="B22" s="1"/>
      <c r="C22" s="1"/>
      <c r="D22" s="2"/>
      <c r="E22" s="2"/>
      <c r="F22" s="2"/>
      <c r="G22" s="1"/>
      <c r="H22" s="3"/>
      <c r="I22" s="1"/>
      <c r="J22" s="3"/>
      <c r="K22" s="1"/>
      <c r="L22" s="2"/>
      <c r="M22" s="1"/>
      <c r="N22" s="2"/>
      <c r="O22" s="1"/>
      <c r="P22" s="1"/>
    </row>
    <row r="23" spans="2:17" ht="39.6" customHeight="1" thickBot="1">
      <c r="B23" s="473" t="s">
        <v>297</v>
      </c>
      <c r="C23" s="474"/>
      <c r="D23" s="474"/>
      <c r="E23" s="474"/>
      <c r="F23" s="474"/>
      <c r="G23" s="474"/>
      <c r="H23" s="474"/>
      <c r="I23" s="474"/>
      <c r="J23" s="474"/>
      <c r="K23" s="474"/>
      <c r="L23" s="470" t="s">
        <v>218</v>
      </c>
      <c r="M23" s="471"/>
      <c r="N23" s="471"/>
      <c r="O23" s="471"/>
      <c r="P23" s="472"/>
    </row>
    <row r="24" spans="2:17" ht="15.95" customHeight="1">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7" ht="15.95" customHeight="1" thickBot="1">
      <c r="B25" s="466"/>
      <c r="C25" s="462"/>
      <c r="D25" s="462"/>
      <c r="E25" s="462"/>
      <c r="F25" s="462"/>
      <c r="G25" s="462"/>
      <c r="H25" s="462"/>
      <c r="I25" s="462"/>
      <c r="J25" s="462"/>
      <c r="K25" s="462"/>
      <c r="L25" s="462"/>
      <c r="M25" s="462"/>
      <c r="N25" s="462"/>
      <c r="O25" s="145" t="s">
        <v>209</v>
      </c>
      <c r="P25" s="30" t="s">
        <v>210</v>
      </c>
    </row>
    <row r="26" spans="2:17" ht="19.149999999999999" customHeight="1">
      <c r="B26" s="148" t="s">
        <v>211</v>
      </c>
      <c r="C26" s="146">
        <v>31</v>
      </c>
      <c r="D26" s="8">
        <v>28</v>
      </c>
      <c r="E26" s="8">
        <v>31</v>
      </c>
      <c r="F26" s="8">
        <v>30</v>
      </c>
      <c r="G26" s="8">
        <v>0</v>
      </c>
      <c r="H26" s="8">
        <v>0</v>
      </c>
      <c r="I26" s="168">
        <f>SUM(C26:G26)</f>
        <v>120</v>
      </c>
      <c r="J26" s="8">
        <v>10</v>
      </c>
      <c r="K26" s="8">
        <v>31</v>
      </c>
      <c r="L26" s="8">
        <v>30</v>
      </c>
      <c r="M26" s="8">
        <v>31</v>
      </c>
      <c r="N26" s="168">
        <f>SUM(J26:M26)</f>
        <v>102</v>
      </c>
      <c r="O26" s="167">
        <f>SUM(C26:H26,J26:M26)</f>
        <v>222</v>
      </c>
      <c r="P26" s="169">
        <f>I26+N26</f>
        <v>222</v>
      </c>
    </row>
    <row r="27" spans="2:17" ht="19.149999999999999" customHeight="1">
      <c r="B27" s="149" t="s">
        <v>485</v>
      </c>
      <c r="C27" s="147">
        <v>0.4</v>
      </c>
      <c r="D27" s="10">
        <v>4.2</v>
      </c>
      <c r="E27" s="10">
        <v>4.7</v>
      </c>
      <c r="F27" s="10">
        <v>8.7666666666666675</v>
      </c>
      <c r="G27" s="10">
        <v>0</v>
      </c>
      <c r="H27" s="10">
        <v>0</v>
      </c>
      <c r="I27" s="153">
        <f>(C26*C27+D26*D27+E26*E27+F26*F27+G26*G27)/I26</f>
        <v>4.4891666666666667</v>
      </c>
      <c r="J27" s="10">
        <v>10.199999999999999</v>
      </c>
      <c r="K27" s="95">
        <v>8.6451612903225801</v>
      </c>
      <c r="L27" s="95">
        <v>5</v>
      </c>
      <c r="M27" s="95">
        <v>-1.4</v>
      </c>
      <c r="N27" s="153">
        <f>(J26*J27+K26*K27+L26*L27+M26*M27)/N26</f>
        <v>4.6725490196078434</v>
      </c>
      <c r="O27" s="154">
        <f>(C27*C26+D27*D26+E27*E26+F27*F26+G27*G26+H27*H26+J27*J26+K27*K26+L27*L26+M27*M26)/O26</f>
        <v>4.5734234234234235</v>
      </c>
      <c r="P27" s="161">
        <f>(I27*I26+N27*N26)/P26</f>
        <v>4.5734234234234235</v>
      </c>
    </row>
    <row r="28" spans="2:17" ht="19.149999999999999" customHeight="1">
      <c r="B28" s="149" t="s">
        <v>212</v>
      </c>
      <c r="C28" s="13">
        <f t="shared" ref="C28:H28" si="8">C26*(13-C27)</f>
        <v>390.59999999999997</v>
      </c>
      <c r="D28" s="12">
        <f t="shared" si="8"/>
        <v>246.40000000000003</v>
      </c>
      <c r="E28" s="12">
        <f t="shared" si="8"/>
        <v>257.3</v>
      </c>
      <c r="F28" s="12">
        <f t="shared" si="8"/>
        <v>126.99999999999997</v>
      </c>
      <c r="G28" s="12">
        <f t="shared" si="8"/>
        <v>0</v>
      </c>
      <c r="H28" s="12">
        <f t="shared" si="8"/>
        <v>0</v>
      </c>
      <c r="I28" s="155">
        <f>SUM(C28:G28)</f>
        <v>1021.3</v>
      </c>
      <c r="J28" s="12">
        <f>J26*(13-J27)</f>
        <v>28.000000000000007</v>
      </c>
      <c r="K28" s="12">
        <f>K26*(13-K27)</f>
        <v>135.00000000000003</v>
      </c>
      <c r="L28" s="12">
        <f>L26*(13-L27)</f>
        <v>240</v>
      </c>
      <c r="M28" s="12">
        <f>M26*(13-M27)</f>
        <v>446.40000000000003</v>
      </c>
      <c r="N28" s="155">
        <f>SUM(J28:M28)</f>
        <v>849.40000000000009</v>
      </c>
      <c r="O28" s="156">
        <f>O26*(13-O27)</f>
        <v>1870.6999999999998</v>
      </c>
      <c r="P28" s="162">
        <f>P26*(13-P27)</f>
        <v>1870.6999999999998</v>
      </c>
    </row>
    <row r="29" spans="2:17" ht="19.149999999999999" customHeight="1">
      <c r="B29" s="149" t="s">
        <v>213</v>
      </c>
      <c r="C29" s="13">
        <f t="shared" ref="C29:H29" si="9">C26*(17-C27)</f>
        <v>514.6</v>
      </c>
      <c r="D29" s="12">
        <f t="shared" si="9"/>
        <v>358.40000000000003</v>
      </c>
      <c r="E29" s="12">
        <f t="shared" si="9"/>
        <v>381.3</v>
      </c>
      <c r="F29" s="12">
        <f t="shared" si="9"/>
        <v>246.99999999999997</v>
      </c>
      <c r="G29" s="12">
        <f t="shared" si="9"/>
        <v>0</v>
      </c>
      <c r="H29" s="12">
        <f t="shared" si="9"/>
        <v>0</v>
      </c>
      <c r="I29" s="155">
        <f>SUM(C29:G29)</f>
        <v>1501.3</v>
      </c>
      <c r="J29" s="12">
        <f>J26*(17-J27)</f>
        <v>68</v>
      </c>
      <c r="K29" s="12">
        <f>K26*(17-K27)</f>
        <v>259</v>
      </c>
      <c r="L29" s="12">
        <f>L26*(17-L27)</f>
        <v>360</v>
      </c>
      <c r="M29" s="12">
        <f>M26*(17-M27)</f>
        <v>570.4</v>
      </c>
      <c r="N29" s="155">
        <f>SUM(J29:M29)</f>
        <v>1257.4000000000001</v>
      </c>
      <c r="O29" s="156">
        <f>O26*(17-O27)</f>
        <v>2758.7</v>
      </c>
      <c r="P29" s="162">
        <f>P26*(17-P27)</f>
        <v>2758.7</v>
      </c>
    </row>
    <row r="30" spans="2:17" ht="19.149999999999999" customHeight="1">
      <c r="B30" s="149" t="s">
        <v>214</v>
      </c>
      <c r="C30" s="17">
        <f t="shared" ref="C30:H30" si="10">C26*(18-C27)</f>
        <v>545.6</v>
      </c>
      <c r="D30" s="16">
        <f t="shared" si="10"/>
        <v>386.40000000000003</v>
      </c>
      <c r="E30" s="16">
        <f t="shared" si="10"/>
        <v>412.3</v>
      </c>
      <c r="F30" s="16">
        <f t="shared" si="10"/>
        <v>277</v>
      </c>
      <c r="G30" s="16">
        <f t="shared" si="10"/>
        <v>0</v>
      </c>
      <c r="H30" s="16">
        <f t="shared" si="10"/>
        <v>0</v>
      </c>
      <c r="I30" s="155">
        <f>SUM(C30:G30)</f>
        <v>1621.3</v>
      </c>
      <c r="J30" s="16">
        <f>J26*(18-J27)</f>
        <v>78</v>
      </c>
      <c r="K30" s="16">
        <f>K26*(18-K27)</f>
        <v>290</v>
      </c>
      <c r="L30" s="16">
        <f>L26*(18-L27)</f>
        <v>390</v>
      </c>
      <c r="M30" s="16">
        <f>M26*(18-M27)</f>
        <v>601.4</v>
      </c>
      <c r="N30" s="155">
        <f>SUM(J30:M30)</f>
        <v>1359.4</v>
      </c>
      <c r="O30" s="157">
        <f>O26*(18-O27)</f>
        <v>2980.7</v>
      </c>
      <c r="P30" s="163">
        <f>P26*(18-P27)</f>
        <v>2980.7</v>
      </c>
    </row>
    <row r="31" spans="2:17" ht="19.149999999999999" customHeight="1" thickBot="1">
      <c r="B31" s="350" t="s">
        <v>215</v>
      </c>
      <c r="C31" s="21">
        <f t="shared" ref="C31:H31" si="11">C26*(19-C27)</f>
        <v>576.6</v>
      </c>
      <c r="D31" s="20">
        <f t="shared" si="11"/>
        <v>414.40000000000003</v>
      </c>
      <c r="E31" s="20">
        <f t="shared" si="11"/>
        <v>443.3</v>
      </c>
      <c r="F31" s="20">
        <f t="shared" si="11"/>
        <v>307</v>
      </c>
      <c r="G31" s="20">
        <f t="shared" si="11"/>
        <v>0</v>
      </c>
      <c r="H31" s="20">
        <f t="shared" si="11"/>
        <v>0</v>
      </c>
      <c r="I31" s="164">
        <f>SUM(C31:G31)</f>
        <v>1741.3</v>
      </c>
      <c r="J31" s="20">
        <f>J26*(19-J27)</f>
        <v>88</v>
      </c>
      <c r="K31" s="20">
        <f>K26*(19-K27)</f>
        <v>321</v>
      </c>
      <c r="L31" s="20">
        <f>L26*(19-L27)</f>
        <v>420</v>
      </c>
      <c r="M31" s="20">
        <f>M26*(19-M27)</f>
        <v>632.4</v>
      </c>
      <c r="N31" s="164">
        <f>SUM(J31:M31)</f>
        <v>1461.4</v>
      </c>
      <c r="O31" s="165">
        <f>O26*(19-O27)</f>
        <v>3202.7</v>
      </c>
      <c r="P31" s="166">
        <f>P26*(19-P27)</f>
        <v>3202.7</v>
      </c>
    </row>
    <row r="32" spans="2:17" ht="15.95" customHeight="1" thickBot="1">
      <c r="B32" s="1"/>
      <c r="C32" s="1"/>
      <c r="D32" s="2"/>
      <c r="E32" s="2"/>
      <c r="F32" s="2"/>
      <c r="G32" s="1"/>
      <c r="H32" s="3"/>
      <c r="I32" s="1"/>
      <c r="J32" s="3"/>
      <c r="K32" s="1"/>
      <c r="L32" s="2"/>
      <c r="M32" s="1"/>
      <c r="N32" s="2"/>
      <c r="O32" s="1"/>
      <c r="P32" s="1"/>
    </row>
    <row r="33" spans="2:17" ht="39.6" customHeight="1" thickBot="1">
      <c r="B33" s="473" t="s">
        <v>297</v>
      </c>
      <c r="C33" s="474"/>
      <c r="D33" s="474"/>
      <c r="E33" s="474"/>
      <c r="F33" s="474"/>
      <c r="G33" s="474"/>
      <c r="H33" s="474"/>
      <c r="I33" s="474"/>
      <c r="J33" s="474"/>
      <c r="K33" s="474"/>
      <c r="L33" s="470" t="s">
        <v>220</v>
      </c>
      <c r="M33" s="471"/>
      <c r="N33" s="471"/>
      <c r="O33" s="471"/>
      <c r="P33" s="472"/>
    </row>
    <row r="34" spans="2:17" ht="15.95" customHeight="1">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7" ht="15.95" customHeight="1" thickBot="1">
      <c r="B35" s="466"/>
      <c r="C35" s="462"/>
      <c r="D35" s="462"/>
      <c r="E35" s="462"/>
      <c r="F35" s="462"/>
      <c r="G35" s="462"/>
      <c r="H35" s="462"/>
      <c r="I35" s="462"/>
      <c r="J35" s="462"/>
      <c r="K35" s="462"/>
      <c r="L35" s="462"/>
      <c r="M35" s="462"/>
      <c r="N35" s="462"/>
      <c r="O35" s="145" t="s">
        <v>209</v>
      </c>
      <c r="P35" s="30" t="s">
        <v>210</v>
      </c>
    </row>
    <row r="36" spans="2:17" ht="19.149999999999999" customHeight="1">
      <c r="B36" s="148" t="s">
        <v>211</v>
      </c>
      <c r="C36" s="146">
        <v>31</v>
      </c>
      <c r="D36" s="8">
        <v>28</v>
      </c>
      <c r="E36" s="8">
        <v>31</v>
      </c>
      <c r="F36" s="8">
        <v>20</v>
      </c>
      <c r="G36" s="8">
        <v>5</v>
      </c>
      <c r="H36" s="8">
        <v>0</v>
      </c>
      <c r="I36" s="168">
        <f>SUM(C36:G36)</f>
        <v>115</v>
      </c>
      <c r="J36" s="8">
        <v>5</v>
      </c>
      <c r="K36" s="8">
        <v>31</v>
      </c>
      <c r="L36" s="8">
        <v>30</v>
      </c>
      <c r="M36" s="8">
        <v>31</v>
      </c>
      <c r="N36" s="168">
        <f>SUM(J36:M36)</f>
        <v>97</v>
      </c>
      <c r="O36" s="167">
        <f>SUM(C36:H36,J36:M36)</f>
        <v>212</v>
      </c>
      <c r="P36" s="169">
        <f>I36+N36</f>
        <v>212</v>
      </c>
    </row>
    <row r="37" spans="2:17" ht="19.149999999999999" customHeight="1">
      <c r="B37" s="149" t="s">
        <v>485</v>
      </c>
      <c r="C37" s="147">
        <v>-0.7</v>
      </c>
      <c r="D37" s="10">
        <v>-2.5</v>
      </c>
      <c r="E37" s="10">
        <v>5.7</v>
      </c>
      <c r="F37" s="10">
        <v>4.0999999999999996</v>
      </c>
      <c r="G37" s="10">
        <v>12.9</v>
      </c>
      <c r="H37" s="10">
        <v>0</v>
      </c>
      <c r="I37" s="153">
        <f>(C36*C37+D36*D37+E36*E37+F36*F37+G36*G37)/I36</f>
        <v>2.0130434782608697</v>
      </c>
      <c r="J37" s="10">
        <v>12.4</v>
      </c>
      <c r="K37" s="95">
        <v>6.3</v>
      </c>
      <c r="L37" s="95">
        <v>5.2</v>
      </c>
      <c r="M37" s="95">
        <v>0.5</v>
      </c>
      <c r="N37" s="153">
        <f>(J36*J37+K36*K37+L36*L37+M36*M37)/N36</f>
        <v>4.4206185567010303</v>
      </c>
      <c r="O37" s="154">
        <f>(C37*C36+D37*D36+E37*E36+F37*F36+G37*G36+H37*H36+J37*J36+K37*K36+L37*L36+M37*M36)/O36</f>
        <v>3.1146226415094338</v>
      </c>
      <c r="P37" s="161">
        <f>(I37*I36+N37*N36)/P36</f>
        <v>3.1146226415094338</v>
      </c>
    </row>
    <row r="38" spans="2:17" ht="19.149999999999999" customHeight="1">
      <c r="B38" s="149" t="s">
        <v>212</v>
      </c>
      <c r="C38" s="13">
        <f t="shared" ref="C38:H38" si="12">C36*(13-C37)</f>
        <v>424.7</v>
      </c>
      <c r="D38" s="12">
        <f t="shared" si="12"/>
        <v>434</v>
      </c>
      <c r="E38" s="12">
        <f t="shared" si="12"/>
        <v>226.29999999999998</v>
      </c>
      <c r="F38" s="12">
        <f t="shared" si="12"/>
        <v>178</v>
      </c>
      <c r="G38" s="12">
        <f t="shared" si="12"/>
        <v>0.49999999999999822</v>
      </c>
      <c r="H38" s="12">
        <f t="shared" si="12"/>
        <v>0</v>
      </c>
      <c r="I38" s="155">
        <f>SUM(C38:G38)</f>
        <v>1263.5</v>
      </c>
      <c r="J38" s="12">
        <f>J36*(13-J37)</f>
        <v>2.9999999999999982</v>
      </c>
      <c r="K38" s="12">
        <f>K36*(13-K37)</f>
        <v>207.70000000000002</v>
      </c>
      <c r="L38" s="12">
        <f>L36*(13-L37)</f>
        <v>234</v>
      </c>
      <c r="M38" s="12">
        <f>M36*(13-M37)</f>
        <v>387.5</v>
      </c>
      <c r="N38" s="155">
        <f>SUM(J38:M38)</f>
        <v>832.2</v>
      </c>
      <c r="O38" s="156">
        <f>O36*(13-O37)</f>
        <v>2095.6999999999998</v>
      </c>
      <c r="P38" s="162">
        <f>P36*(13-P37)</f>
        <v>2095.6999999999998</v>
      </c>
    </row>
    <row r="39" spans="2:17" ht="19.149999999999999" customHeight="1">
      <c r="B39" s="149" t="s">
        <v>213</v>
      </c>
      <c r="C39" s="13">
        <f t="shared" ref="C39:H39" si="13">C36*(17-C37)</f>
        <v>548.69999999999993</v>
      </c>
      <c r="D39" s="12">
        <f t="shared" si="13"/>
        <v>546</v>
      </c>
      <c r="E39" s="12">
        <f t="shared" si="13"/>
        <v>350.3</v>
      </c>
      <c r="F39" s="12">
        <f t="shared" si="13"/>
        <v>258</v>
      </c>
      <c r="G39" s="12">
        <f t="shared" si="13"/>
        <v>20.5</v>
      </c>
      <c r="H39" s="12">
        <f t="shared" si="13"/>
        <v>0</v>
      </c>
      <c r="I39" s="155">
        <f>SUM(C39:G39)</f>
        <v>1723.4999999999998</v>
      </c>
      <c r="J39" s="12">
        <f>J36*(17-J37)</f>
        <v>23</v>
      </c>
      <c r="K39" s="12">
        <f>K36*(17-K37)</f>
        <v>331.7</v>
      </c>
      <c r="L39" s="12">
        <f>L36*(17-L37)</f>
        <v>354</v>
      </c>
      <c r="M39" s="12">
        <f>M36*(17-M37)</f>
        <v>511.5</v>
      </c>
      <c r="N39" s="155">
        <f>SUM(J39:M39)</f>
        <v>1220.2</v>
      </c>
      <c r="O39" s="156">
        <f>O36*(17-O37)</f>
        <v>2943.7</v>
      </c>
      <c r="P39" s="162">
        <f>P36*(17-P37)</f>
        <v>2943.7</v>
      </c>
    </row>
    <row r="40" spans="2:17" ht="19.149999999999999" customHeight="1">
      <c r="B40" s="149" t="s">
        <v>214</v>
      </c>
      <c r="C40" s="17">
        <f t="shared" ref="C40:H40" si="14">C36*(18-C37)</f>
        <v>579.69999999999993</v>
      </c>
      <c r="D40" s="16">
        <f t="shared" si="14"/>
        <v>574</v>
      </c>
      <c r="E40" s="16">
        <f t="shared" si="14"/>
        <v>381.3</v>
      </c>
      <c r="F40" s="16">
        <f t="shared" si="14"/>
        <v>278</v>
      </c>
      <c r="G40" s="16">
        <f t="shared" si="14"/>
        <v>25.5</v>
      </c>
      <c r="H40" s="16">
        <f t="shared" si="14"/>
        <v>0</v>
      </c>
      <c r="I40" s="155">
        <f>SUM(C40:G40)</f>
        <v>1838.4999999999998</v>
      </c>
      <c r="J40" s="16">
        <f>J36*(18-J37)</f>
        <v>28</v>
      </c>
      <c r="K40" s="16">
        <f>K36*(18-K37)</f>
        <v>362.7</v>
      </c>
      <c r="L40" s="16">
        <f>L36*(18-L37)</f>
        <v>384</v>
      </c>
      <c r="M40" s="16">
        <f>M36*(18-M37)</f>
        <v>542.5</v>
      </c>
      <c r="N40" s="155">
        <f>SUM(J40:M40)</f>
        <v>1317.2</v>
      </c>
      <c r="O40" s="157">
        <f>O36*(18-O37)</f>
        <v>3155.7</v>
      </c>
      <c r="P40" s="163">
        <f>P36*(18-P37)</f>
        <v>3155.7</v>
      </c>
    </row>
    <row r="41" spans="2:17" ht="19.149999999999999" customHeight="1" thickBot="1">
      <c r="B41" s="350" t="s">
        <v>215</v>
      </c>
      <c r="C41" s="21">
        <f t="shared" ref="C41:H41" si="15">C36*(19-C37)</f>
        <v>610.69999999999993</v>
      </c>
      <c r="D41" s="20">
        <f t="shared" si="15"/>
        <v>602</v>
      </c>
      <c r="E41" s="20">
        <f t="shared" si="15"/>
        <v>412.3</v>
      </c>
      <c r="F41" s="20">
        <f t="shared" si="15"/>
        <v>298</v>
      </c>
      <c r="G41" s="20">
        <f t="shared" si="15"/>
        <v>30.5</v>
      </c>
      <c r="H41" s="20">
        <f t="shared" si="15"/>
        <v>0</v>
      </c>
      <c r="I41" s="164">
        <f>SUM(C41:G41)</f>
        <v>1953.4999999999998</v>
      </c>
      <c r="J41" s="20">
        <f>J36*(19-J37)</f>
        <v>33</v>
      </c>
      <c r="K41" s="20">
        <f>K36*(19-K37)</f>
        <v>393.7</v>
      </c>
      <c r="L41" s="20">
        <f>L36*(19-L37)</f>
        <v>414</v>
      </c>
      <c r="M41" s="20">
        <f>M36*(19-M37)</f>
        <v>573.5</v>
      </c>
      <c r="N41" s="164">
        <f>SUM(J41:M41)</f>
        <v>1414.2</v>
      </c>
      <c r="O41" s="165">
        <f>O36*(19-O37)</f>
        <v>3367.7</v>
      </c>
      <c r="P41" s="166">
        <f>P36*(19-P37)</f>
        <v>3367.7</v>
      </c>
    </row>
    <row r="42" spans="2:17" ht="15.95" customHeight="1" thickBot="1">
      <c r="B42" s="1"/>
      <c r="C42" s="1"/>
      <c r="D42" s="2"/>
      <c r="E42" s="2"/>
      <c r="F42" s="2"/>
      <c r="G42" s="1"/>
      <c r="H42" s="3"/>
      <c r="I42" s="2"/>
      <c r="J42" s="3"/>
      <c r="K42" s="2"/>
      <c r="L42" s="2"/>
      <c r="M42" s="1"/>
      <c r="N42" s="2"/>
      <c r="O42" s="1"/>
    </row>
    <row r="43" spans="2:17" ht="53.25" customHeight="1" thickBot="1">
      <c r="B43" s="473" t="s">
        <v>298</v>
      </c>
      <c r="C43" s="474"/>
      <c r="D43" s="474"/>
      <c r="E43" s="474"/>
      <c r="F43" s="474"/>
      <c r="G43" s="474"/>
      <c r="H43" s="474"/>
      <c r="I43" s="474"/>
      <c r="J43" s="474"/>
      <c r="K43" s="474"/>
      <c r="L43" s="470" t="s">
        <v>221</v>
      </c>
      <c r="M43" s="471"/>
      <c r="N43" s="471"/>
      <c r="O43" s="471"/>
      <c r="P43" s="472"/>
    </row>
    <row r="44" spans="2:17" ht="20.100000000000001" customHeight="1">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7" ht="20.100000000000001" customHeight="1" thickBot="1">
      <c r="B45" s="466"/>
      <c r="C45" s="462"/>
      <c r="D45" s="462"/>
      <c r="E45" s="462"/>
      <c r="F45" s="462"/>
      <c r="G45" s="462"/>
      <c r="H45" s="462"/>
      <c r="I45" s="462"/>
      <c r="J45" s="462"/>
      <c r="K45" s="462"/>
      <c r="L45" s="462"/>
      <c r="M45" s="462"/>
      <c r="N45" s="462"/>
      <c r="O45" s="145" t="s">
        <v>209</v>
      </c>
      <c r="P45" s="30" t="s">
        <v>210</v>
      </c>
    </row>
    <row r="46" spans="2:17" ht="20.100000000000001" customHeight="1">
      <c r="B46" s="148" t="s">
        <v>211</v>
      </c>
      <c r="C46" s="146">
        <v>31</v>
      </c>
      <c r="D46" s="8">
        <v>29</v>
      </c>
      <c r="E46" s="8">
        <v>31</v>
      </c>
      <c r="F46" s="8">
        <v>25</v>
      </c>
      <c r="G46" s="8">
        <v>15</v>
      </c>
      <c r="H46" s="8">
        <v>0</v>
      </c>
      <c r="I46" s="168">
        <f>SUM(C46:G46)</f>
        <v>131</v>
      </c>
      <c r="J46" s="8">
        <v>10</v>
      </c>
      <c r="K46" s="8">
        <v>31</v>
      </c>
      <c r="L46" s="8">
        <v>30</v>
      </c>
      <c r="M46" s="8">
        <v>31</v>
      </c>
      <c r="N46" s="168">
        <f>SUM(J46:M46)</f>
        <v>102</v>
      </c>
      <c r="O46" s="167">
        <f>SUM(C46:H46,J46:M46)</f>
        <v>233</v>
      </c>
      <c r="P46" s="169">
        <f>I46+N46</f>
        <v>233</v>
      </c>
    </row>
    <row r="47" spans="2:17" ht="20.100000000000001" customHeight="1">
      <c r="B47" s="149" t="s">
        <v>485</v>
      </c>
      <c r="C47" s="147">
        <v>-2.9</v>
      </c>
      <c r="D47" s="10">
        <v>3.4</v>
      </c>
      <c r="E47" s="10">
        <v>4.5999999999999996</v>
      </c>
      <c r="F47" s="10">
        <v>10.199999999999999</v>
      </c>
      <c r="G47" s="10">
        <v>10</v>
      </c>
      <c r="H47" s="10">
        <v>0</v>
      </c>
      <c r="I47" s="153">
        <f>(C46*C47+D46*D47+E46*E47+F46*F47+G46*G47)/I46</f>
        <v>4.2465648854961833</v>
      </c>
      <c r="J47" s="10">
        <v>12.6</v>
      </c>
      <c r="K47" s="95">
        <v>9.6</v>
      </c>
      <c r="L47" s="95">
        <v>5</v>
      </c>
      <c r="M47" s="95">
        <v>1.1000000000000001</v>
      </c>
      <c r="N47" s="153">
        <f>(J46*J47+K46*K47+L46*L47+M46*M47)/N46</f>
        <v>5.9578431372549012</v>
      </c>
      <c r="O47" s="154">
        <f>(C47*C46+D47*D46+E47*E46+F47*F46+G47*G46+H47*H46+J47*J46+K47*K46+L47*L46+M47*M46)/O46</f>
        <v>4.9957081545064366</v>
      </c>
      <c r="P47" s="161">
        <f>(I47*I46+N47*N46)/P46</f>
        <v>4.9957081545064375</v>
      </c>
    </row>
    <row r="48" spans="2:17" ht="20.100000000000001" customHeight="1">
      <c r="B48" s="149" t="s">
        <v>212</v>
      </c>
      <c r="C48" s="13">
        <f t="shared" ref="C48:H48" si="16">C46*(13-C47)</f>
        <v>492.90000000000003</v>
      </c>
      <c r="D48" s="12">
        <f t="shared" si="16"/>
        <v>278.39999999999998</v>
      </c>
      <c r="E48" s="12">
        <f t="shared" si="16"/>
        <v>260.40000000000003</v>
      </c>
      <c r="F48" s="12">
        <f t="shared" si="16"/>
        <v>70.000000000000014</v>
      </c>
      <c r="G48" s="12">
        <f t="shared" si="16"/>
        <v>45</v>
      </c>
      <c r="H48" s="12">
        <f t="shared" si="16"/>
        <v>0</v>
      </c>
      <c r="I48" s="155">
        <f>SUM(C48:G48)</f>
        <v>1146.7</v>
      </c>
      <c r="J48" s="12">
        <f>J46*(13-J47)</f>
        <v>4.0000000000000036</v>
      </c>
      <c r="K48" s="12">
        <f>K46*(13-K47)</f>
        <v>105.4</v>
      </c>
      <c r="L48" s="12">
        <f>L46*(13-L47)</f>
        <v>240</v>
      </c>
      <c r="M48" s="12">
        <f>M46*(13-M47)</f>
        <v>368.90000000000003</v>
      </c>
      <c r="N48" s="155">
        <f>SUM(J48:M48)</f>
        <v>718.3</v>
      </c>
      <c r="O48" s="156">
        <f>O46*(13-O47)</f>
        <v>1865.0000000000002</v>
      </c>
      <c r="P48" s="162">
        <f>P46*(13-P47)</f>
        <v>1864.9999999999998</v>
      </c>
      <c r="Q48" s="28"/>
    </row>
    <row r="49" spans="2:17" ht="20.100000000000001" customHeight="1">
      <c r="B49" s="149" t="s">
        <v>213</v>
      </c>
      <c r="C49" s="13">
        <f t="shared" ref="C49:H49" si="17">C46*(17-C47)</f>
        <v>616.9</v>
      </c>
      <c r="D49" s="12">
        <f t="shared" si="17"/>
        <v>394.4</v>
      </c>
      <c r="E49" s="12">
        <f t="shared" si="17"/>
        <v>384.40000000000003</v>
      </c>
      <c r="F49" s="12">
        <f t="shared" si="17"/>
        <v>170.00000000000003</v>
      </c>
      <c r="G49" s="12">
        <f t="shared" si="17"/>
        <v>105</v>
      </c>
      <c r="H49" s="12">
        <f t="shared" si="17"/>
        <v>0</v>
      </c>
      <c r="I49" s="155">
        <f>SUM(C49:G49)</f>
        <v>1670.7</v>
      </c>
      <c r="J49" s="12">
        <f>J46*(17-J47)</f>
        <v>44</v>
      </c>
      <c r="K49" s="12">
        <f>K46*(17-K47)</f>
        <v>229.4</v>
      </c>
      <c r="L49" s="12">
        <f>L46*(17-L47)</f>
        <v>360</v>
      </c>
      <c r="M49" s="12">
        <f>M46*(17-M47)</f>
        <v>492.90000000000003</v>
      </c>
      <c r="N49" s="155">
        <f>SUM(J49:M49)</f>
        <v>1126.3</v>
      </c>
      <c r="O49" s="156">
        <f>O46*(17-O47)</f>
        <v>2797.0000000000005</v>
      </c>
      <c r="P49" s="162">
        <f>P46*(17-P47)</f>
        <v>2797</v>
      </c>
      <c r="Q49" s="28"/>
    </row>
    <row r="50" spans="2:17" ht="20.100000000000001" customHeight="1">
      <c r="B50" s="149" t="s">
        <v>214</v>
      </c>
      <c r="C50" s="17">
        <f t="shared" ref="C50:H50" si="18">C46*(18-C47)</f>
        <v>647.9</v>
      </c>
      <c r="D50" s="16">
        <f t="shared" si="18"/>
        <v>423.4</v>
      </c>
      <c r="E50" s="16">
        <f t="shared" si="18"/>
        <v>415.40000000000003</v>
      </c>
      <c r="F50" s="16">
        <f t="shared" si="18"/>
        <v>195.00000000000003</v>
      </c>
      <c r="G50" s="16">
        <f t="shared" si="18"/>
        <v>120</v>
      </c>
      <c r="H50" s="16">
        <f t="shared" si="18"/>
        <v>0</v>
      </c>
      <c r="I50" s="155">
        <f>SUM(C50:G50)</f>
        <v>1801.7</v>
      </c>
      <c r="J50" s="16">
        <f>J46*(18-J47)</f>
        <v>54</v>
      </c>
      <c r="K50" s="16">
        <f>K46*(18-K47)</f>
        <v>260.40000000000003</v>
      </c>
      <c r="L50" s="16">
        <f>L46*(18-L47)</f>
        <v>390</v>
      </c>
      <c r="M50" s="16">
        <f>M46*(18-M47)</f>
        <v>523.9</v>
      </c>
      <c r="N50" s="155">
        <f>SUM(J50:M50)</f>
        <v>1228.3000000000002</v>
      </c>
      <c r="O50" s="157">
        <f>O46*(18-O47)</f>
        <v>3030.0000000000005</v>
      </c>
      <c r="P50" s="163">
        <f>P46*(18-P47)</f>
        <v>3030</v>
      </c>
      <c r="Q50" s="28"/>
    </row>
    <row r="51" spans="2:17" ht="20.100000000000001" customHeight="1" thickBot="1">
      <c r="B51" s="350" t="s">
        <v>215</v>
      </c>
      <c r="C51" s="21">
        <f t="shared" ref="C51:H51" si="19">C46*(19-C47)</f>
        <v>678.9</v>
      </c>
      <c r="D51" s="20">
        <f t="shared" si="19"/>
        <v>452.4</v>
      </c>
      <c r="E51" s="20">
        <f t="shared" si="19"/>
        <v>446.40000000000003</v>
      </c>
      <c r="F51" s="20">
        <f t="shared" si="19"/>
        <v>220.00000000000003</v>
      </c>
      <c r="G51" s="20">
        <f t="shared" si="19"/>
        <v>135</v>
      </c>
      <c r="H51" s="20">
        <f t="shared" si="19"/>
        <v>0</v>
      </c>
      <c r="I51" s="164">
        <f>SUM(C51:G51)</f>
        <v>1932.7</v>
      </c>
      <c r="J51" s="20">
        <f>J46*(19-J47)</f>
        <v>64</v>
      </c>
      <c r="K51" s="20">
        <f>K46*(19-K47)</f>
        <v>291.40000000000003</v>
      </c>
      <c r="L51" s="20">
        <f>L46*(19-L47)</f>
        <v>420</v>
      </c>
      <c r="M51" s="20">
        <f>M46*(19-M47)</f>
        <v>554.9</v>
      </c>
      <c r="N51" s="164">
        <f>SUM(J51:M51)</f>
        <v>1330.3000000000002</v>
      </c>
      <c r="O51" s="165">
        <f>O46*(19-O47)</f>
        <v>3263.0000000000005</v>
      </c>
      <c r="P51" s="166">
        <f>P46*(19-P47)</f>
        <v>3263</v>
      </c>
      <c r="Q51" s="28"/>
    </row>
    <row r="52" spans="2:17" s="29" customFormat="1" ht="15.75" thickBot="1">
      <c r="B52" s="1"/>
      <c r="C52" s="1"/>
      <c r="D52" s="2"/>
      <c r="E52" s="2"/>
      <c r="F52" s="2"/>
      <c r="G52" s="1"/>
      <c r="H52" s="3"/>
      <c r="I52" s="2"/>
      <c r="J52" s="3"/>
      <c r="K52" s="2"/>
      <c r="L52" s="2"/>
      <c r="M52" s="1"/>
      <c r="N52" s="2"/>
      <c r="O52" s="1"/>
      <c r="P52" s="4"/>
    </row>
    <row r="53" spans="2:17" s="29" customFormat="1" ht="24" thickBot="1">
      <c r="B53" s="473" t="s">
        <v>298</v>
      </c>
      <c r="C53" s="474"/>
      <c r="D53" s="474"/>
      <c r="E53" s="474"/>
      <c r="F53" s="474"/>
      <c r="G53" s="474"/>
      <c r="H53" s="474"/>
      <c r="I53" s="474"/>
      <c r="J53" s="474"/>
      <c r="K53" s="474"/>
      <c r="L53" s="470" t="s">
        <v>222</v>
      </c>
      <c r="M53" s="471"/>
      <c r="N53" s="471"/>
      <c r="O53" s="471"/>
      <c r="P53" s="472"/>
    </row>
    <row r="54" spans="2:17"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7" ht="16.5" thickBot="1">
      <c r="B55" s="466"/>
      <c r="C55" s="462"/>
      <c r="D55" s="462"/>
      <c r="E55" s="462"/>
      <c r="F55" s="462"/>
      <c r="G55" s="462"/>
      <c r="H55" s="462"/>
      <c r="I55" s="462"/>
      <c r="J55" s="462"/>
      <c r="K55" s="462"/>
      <c r="L55" s="462"/>
      <c r="M55" s="462"/>
      <c r="N55" s="462"/>
      <c r="O55" s="145" t="s">
        <v>209</v>
      </c>
      <c r="P55" s="30" t="s">
        <v>210</v>
      </c>
    </row>
    <row r="56" spans="2:17" s="29" customFormat="1" ht="21" customHeight="1">
      <c r="B56" s="148" t="s">
        <v>211</v>
      </c>
      <c r="C56" s="146">
        <v>31</v>
      </c>
      <c r="D56" s="8">
        <v>28</v>
      </c>
      <c r="E56" s="8">
        <v>31</v>
      </c>
      <c r="F56" s="8">
        <v>20</v>
      </c>
      <c r="G56" s="8">
        <v>15</v>
      </c>
      <c r="H56" s="8">
        <v>5</v>
      </c>
      <c r="I56" s="168">
        <f>SUM(C56:G56)</f>
        <v>125</v>
      </c>
      <c r="J56" s="8">
        <v>15</v>
      </c>
      <c r="K56" s="8">
        <v>31</v>
      </c>
      <c r="L56" s="8">
        <v>30</v>
      </c>
      <c r="M56" s="8">
        <v>31</v>
      </c>
      <c r="N56" s="168">
        <f>SUM(J56:M56)</f>
        <v>107</v>
      </c>
      <c r="O56" s="167">
        <f>SUM(C56:H56,J56:M56)</f>
        <v>237</v>
      </c>
      <c r="P56" s="169">
        <f>I56+N56</f>
        <v>232</v>
      </c>
    </row>
    <row r="57" spans="2:17" s="29" customFormat="1" ht="21" customHeight="1">
      <c r="B57" s="149" t="s">
        <v>485</v>
      </c>
      <c r="C57" s="147">
        <v>2.1</v>
      </c>
      <c r="D57" s="10">
        <v>-1.3</v>
      </c>
      <c r="E57" s="10">
        <v>3.1</v>
      </c>
      <c r="F57" s="10">
        <v>9.4</v>
      </c>
      <c r="G57" s="10">
        <v>10.7</v>
      </c>
      <c r="H57" s="10">
        <v>12.6</v>
      </c>
      <c r="I57" s="153">
        <f>(C56*C57+D56*D57+E56*E57+F56*F57+G56*G57)/I56</f>
        <v>3.7864</v>
      </c>
      <c r="J57" s="10">
        <v>11.8</v>
      </c>
      <c r="K57" s="95">
        <v>9.8000000000000007</v>
      </c>
      <c r="L57" s="95">
        <v>3.1</v>
      </c>
      <c r="M57" s="95">
        <v>0.3</v>
      </c>
      <c r="N57" s="153">
        <f>(J56*J57+K56*K57+L56*L57+M56*M57)/N56</f>
        <v>5.4495327102803728</v>
      </c>
      <c r="O57" s="154">
        <f>(C57*C56+D57*D56+E57*E56+F57*F56+G57*G56+H57*H56+J57*J56+K57*K56+L57*L56+M57*M56)/O56</f>
        <v>4.7232067510548514</v>
      </c>
      <c r="P57" s="161">
        <f>(I57*I56+N57*N56)/P56</f>
        <v>4.5534482758620687</v>
      </c>
    </row>
    <row r="58" spans="2:17" s="29" customFormat="1" ht="21" customHeight="1">
      <c r="B58" s="149" t="s">
        <v>212</v>
      </c>
      <c r="C58" s="13">
        <f t="shared" ref="C58:H58" si="20">C56*(13-C57)</f>
        <v>337.90000000000003</v>
      </c>
      <c r="D58" s="12">
        <f t="shared" si="20"/>
        <v>400.40000000000003</v>
      </c>
      <c r="E58" s="12">
        <f t="shared" si="20"/>
        <v>306.90000000000003</v>
      </c>
      <c r="F58" s="12">
        <f t="shared" si="20"/>
        <v>72</v>
      </c>
      <c r="G58" s="12">
        <f t="shared" si="20"/>
        <v>34.500000000000014</v>
      </c>
      <c r="H58" s="12">
        <f t="shared" si="20"/>
        <v>2.0000000000000018</v>
      </c>
      <c r="I58" s="155">
        <f>SUM(C58:G58)</f>
        <v>1151.7</v>
      </c>
      <c r="J58" s="12">
        <f>J56*(13-J57)</f>
        <v>17.999999999999989</v>
      </c>
      <c r="K58" s="12">
        <f>K56*(13-K57)</f>
        <v>99.199999999999974</v>
      </c>
      <c r="L58" s="12">
        <f>L56*(13-L57)</f>
        <v>297</v>
      </c>
      <c r="M58" s="12">
        <f>M56*(13-M57)</f>
        <v>393.7</v>
      </c>
      <c r="N58" s="155">
        <f>SUM(J58:M58)</f>
        <v>807.89999999999986</v>
      </c>
      <c r="O58" s="156">
        <f>O56*(13-O57)</f>
        <v>1961.6000000000001</v>
      </c>
      <c r="P58" s="162">
        <f>P56*(13-P57)</f>
        <v>1959.6000000000001</v>
      </c>
    </row>
    <row r="59" spans="2:17" s="29" customFormat="1" ht="21" customHeight="1">
      <c r="B59" s="149" t="s">
        <v>213</v>
      </c>
      <c r="C59" s="13">
        <f t="shared" ref="C59:H59" si="21">C56*(17-C57)</f>
        <v>461.90000000000003</v>
      </c>
      <c r="D59" s="12">
        <f t="shared" si="21"/>
        <v>512.4</v>
      </c>
      <c r="E59" s="12">
        <f t="shared" si="21"/>
        <v>430.90000000000003</v>
      </c>
      <c r="F59" s="12">
        <f t="shared" si="21"/>
        <v>152</v>
      </c>
      <c r="G59" s="12">
        <f t="shared" si="21"/>
        <v>94.500000000000014</v>
      </c>
      <c r="H59" s="12">
        <f t="shared" si="21"/>
        <v>22</v>
      </c>
      <c r="I59" s="155">
        <f>SUM(C59:G59)</f>
        <v>1651.7</v>
      </c>
      <c r="J59" s="12">
        <f>J56*(17-J57)</f>
        <v>77.999999999999986</v>
      </c>
      <c r="K59" s="12">
        <f>K56*(17-K57)</f>
        <v>223.2</v>
      </c>
      <c r="L59" s="12">
        <f>L56*(17-L57)</f>
        <v>417</v>
      </c>
      <c r="M59" s="12">
        <f>M56*(17-M57)</f>
        <v>517.69999999999993</v>
      </c>
      <c r="N59" s="155">
        <f>SUM(J59:M59)</f>
        <v>1235.9000000000001</v>
      </c>
      <c r="O59" s="156">
        <f>O56*(17-O57)</f>
        <v>2909.6000000000004</v>
      </c>
      <c r="P59" s="162">
        <f>P56*(17-P57)</f>
        <v>2887.6</v>
      </c>
    </row>
    <row r="60" spans="2:17" ht="19.5">
      <c r="B60" s="149" t="s">
        <v>214</v>
      </c>
      <c r="C60" s="17">
        <f t="shared" ref="C60:H60" si="22">C56*(18-C57)</f>
        <v>492.90000000000003</v>
      </c>
      <c r="D60" s="16">
        <f t="shared" si="22"/>
        <v>540.4</v>
      </c>
      <c r="E60" s="16">
        <f t="shared" si="22"/>
        <v>461.90000000000003</v>
      </c>
      <c r="F60" s="16">
        <f t="shared" si="22"/>
        <v>172</v>
      </c>
      <c r="G60" s="16">
        <f t="shared" si="22"/>
        <v>109.50000000000001</v>
      </c>
      <c r="H60" s="16">
        <f t="shared" si="22"/>
        <v>27</v>
      </c>
      <c r="I60" s="155">
        <f>SUM(C60:G60)</f>
        <v>1776.7</v>
      </c>
      <c r="J60" s="16">
        <f>J56*(18-J57)</f>
        <v>92.999999999999986</v>
      </c>
      <c r="K60" s="16">
        <f>K56*(18-K57)</f>
        <v>254.2</v>
      </c>
      <c r="L60" s="16">
        <f>L56*(18-L57)</f>
        <v>447</v>
      </c>
      <c r="M60" s="16">
        <f>M56*(18-M57)</f>
        <v>548.69999999999993</v>
      </c>
      <c r="N60" s="155">
        <f>SUM(J60:M60)</f>
        <v>1342.9</v>
      </c>
      <c r="O60" s="157">
        <f>O56*(18-O57)</f>
        <v>3146.6000000000004</v>
      </c>
      <c r="P60" s="163">
        <f>P56*(18-P57)</f>
        <v>3119.6</v>
      </c>
    </row>
    <row r="61" spans="2:17" ht="20.25" thickBot="1">
      <c r="B61" s="350" t="s">
        <v>215</v>
      </c>
      <c r="C61" s="21">
        <f t="shared" ref="C61:H61" si="23">C56*(19-C57)</f>
        <v>523.9</v>
      </c>
      <c r="D61" s="20">
        <f t="shared" si="23"/>
        <v>568.4</v>
      </c>
      <c r="E61" s="20">
        <f t="shared" si="23"/>
        <v>492.90000000000003</v>
      </c>
      <c r="F61" s="20">
        <f t="shared" si="23"/>
        <v>192</v>
      </c>
      <c r="G61" s="20">
        <f t="shared" si="23"/>
        <v>124.50000000000001</v>
      </c>
      <c r="H61" s="20">
        <f t="shared" si="23"/>
        <v>32</v>
      </c>
      <c r="I61" s="164">
        <f>SUM(C61:G61)</f>
        <v>1901.7</v>
      </c>
      <c r="J61" s="20">
        <f>J56*(19-J57)</f>
        <v>107.99999999999999</v>
      </c>
      <c r="K61" s="20">
        <f>K56*(19-K57)</f>
        <v>285.2</v>
      </c>
      <c r="L61" s="20">
        <f>L56*(19-L57)</f>
        <v>477</v>
      </c>
      <c r="M61" s="20">
        <f>M56*(19-M57)</f>
        <v>579.69999999999993</v>
      </c>
      <c r="N61" s="164">
        <f>SUM(J61:M61)</f>
        <v>1449.9</v>
      </c>
      <c r="O61" s="165">
        <f>O56*(19-O57)</f>
        <v>3383.6000000000004</v>
      </c>
      <c r="P61" s="166">
        <f>P56*(19-P57)</f>
        <v>3351.6</v>
      </c>
    </row>
    <row r="62" spans="2:17" ht="15.75" thickBot="1">
      <c r="B62" s="1"/>
      <c r="C62" s="1"/>
      <c r="D62" s="2"/>
      <c r="E62" s="2"/>
      <c r="F62" s="2"/>
      <c r="G62" s="1"/>
      <c r="H62" s="3"/>
      <c r="I62" s="2"/>
      <c r="J62" s="3"/>
      <c r="K62" s="2"/>
      <c r="L62" s="2"/>
      <c r="M62" s="1"/>
      <c r="N62" s="2"/>
      <c r="O62" s="1"/>
    </row>
    <row r="63" spans="2:17" ht="24" thickBot="1">
      <c r="B63" s="473" t="s">
        <v>298</v>
      </c>
      <c r="C63" s="474"/>
      <c r="D63" s="474"/>
      <c r="E63" s="474"/>
      <c r="F63" s="474"/>
      <c r="G63" s="474"/>
      <c r="H63" s="474"/>
      <c r="I63" s="474"/>
      <c r="J63" s="474"/>
      <c r="K63" s="474"/>
      <c r="L63" s="470" t="s">
        <v>223</v>
      </c>
      <c r="M63" s="471"/>
      <c r="N63" s="471"/>
      <c r="O63" s="471"/>
      <c r="P63" s="472"/>
    </row>
    <row r="64" spans="2:17"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c r="B66" s="148" t="s">
        <v>211</v>
      </c>
      <c r="C66" s="146">
        <v>31</v>
      </c>
      <c r="D66" s="8">
        <v>28</v>
      </c>
      <c r="E66" s="8">
        <v>31</v>
      </c>
      <c r="F66" s="8">
        <v>25</v>
      </c>
      <c r="G66" s="8">
        <v>6</v>
      </c>
      <c r="H66" s="8">
        <v>5</v>
      </c>
      <c r="I66" s="168">
        <f>SUM(C66:G66)</f>
        <v>121</v>
      </c>
      <c r="J66" s="8">
        <v>0</v>
      </c>
      <c r="K66" s="8">
        <v>26</v>
      </c>
      <c r="L66" s="8">
        <v>30</v>
      </c>
      <c r="M66" s="8">
        <v>31</v>
      </c>
      <c r="N66" s="168">
        <f>SUM(J66:M66)</f>
        <v>87</v>
      </c>
      <c r="O66" s="167">
        <f>SUM(C66:H66,J66:M66)</f>
        <v>213</v>
      </c>
      <c r="P66" s="169">
        <f>I66+N66</f>
        <v>208</v>
      </c>
    </row>
    <row r="67" spans="2:16" ht="19.5">
      <c r="B67" s="149" t="s">
        <v>485</v>
      </c>
      <c r="C67" s="147">
        <v>-4.9000000000000004</v>
      </c>
      <c r="D67" s="10">
        <v>-1.2</v>
      </c>
      <c r="E67" s="10">
        <v>2.1</v>
      </c>
      <c r="F67" s="10">
        <v>8.8000000000000007</v>
      </c>
      <c r="G67" s="10">
        <v>12.2</v>
      </c>
      <c r="H67" s="10">
        <v>11.7</v>
      </c>
      <c r="I67" s="153">
        <f>(C66*C67+D66*D67+E66*E67+F66*F67+G66*G67)/I66</f>
        <v>1.4280991735537192</v>
      </c>
      <c r="J67" s="10"/>
      <c r="K67" s="95">
        <v>9.6999999999999993</v>
      </c>
      <c r="L67" s="95">
        <v>6.7</v>
      </c>
      <c r="M67" s="95">
        <v>3.1</v>
      </c>
      <c r="N67" s="153">
        <f>(J66*J67+K66*K67+L66*L67+M66*M67)/N66</f>
        <v>6.3137931034482753</v>
      </c>
      <c r="O67" s="154">
        <f>(C67*C66+D67*D66+E67*E66+F67*F66+G67*G66+H67*H66+J67*J66+K67*K66+L67*L66+M67*M66)/O66</f>
        <v>3.6647887323943662</v>
      </c>
      <c r="P67" s="161">
        <f>(I67*I66+N67*N66)/P66</f>
        <v>3.4716346153846152</v>
      </c>
    </row>
    <row r="68" spans="2:16" ht="19.5">
      <c r="B68" s="149" t="s">
        <v>212</v>
      </c>
      <c r="C68" s="13">
        <f t="shared" ref="C68:H68" si="24">C66*(13-C67)</f>
        <v>554.9</v>
      </c>
      <c r="D68" s="12">
        <f t="shared" si="24"/>
        <v>397.59999999999997</v>
      </c>
      <c r="E68" s="12">
        <f t="shared" si="24"/>
        <v>337.90000000000003</v>
      </c>
      <c r="F68" s="12">
        <f t="shared" si="24"/>
        <v>104.99999999999999</v>
      </c>
      <c r="G68" s="12">
        <f t="shared" si="24"/>
        <v>4.8000000000000043</v>
      </c>
      <c r="H68" s="12">
        <f t="shared" si="24"/>
        <v>6.5000000000000036</v>
      </c>
      <c r="I68" s="155">
        <f>SUM(C68:G68)</f>
        <v>1400.2</v>
      </c>
      <c r="J68" s="12">
        <f>J66*(13-J67)</f>
        <v>0</v>
      </c>
      <c r="K68" s="12">
        <f>K66*(13-K67)</f>
        <v>85.800000000000011</v>
      </c>
      <c r="L68" s="12">
        <f>L66*(13-L67)</f>
        <v>189</v>
      </c>
      <c r="M68" s="12">
        <f>M66*(13-M67)</f>
        <v>306.90000000000003</v>
      </c>
      <c r="N68" s="155">
        <f>SUM(J68:M68)</f>
        <v>581.70000000000005</v>
      </c>
      <c r="O68" s="156">
        <f>O66*(13-O67)</f>
        <v>1988.3999999999999</v>
      </c>
      <c r="P68" s="162">
        <f>P66*(13-P67)</f>
        <v>1981.8999999999999</v>
      </c>
    </row>
    <row r="69" spans="2:16" ht="19.5">
      <c r="B69" s="149" t="s">
        <v>213</v>
      </c>
      <c r="C69" s="13">
        <f t="shared" ref="C69:H69" si="25">C66*(17-C67)</f>
        <v>678.9</v>
      </c>
      <c r="D69" s="12">
        <f t="shared" si="25"/>
        <v>509.59999999999997</v>
      </c>
      <c r="E69" s="12">
        <f t="shared" si="25"/>
        <v>461.90000000000003</v>
      </c>
      <c r="F69" s="12">
        <f t="shared" si="25"/>
        <v>204.99999999999997</v>
      </c>
      <c r="G69" s="12">
        <f t="shared" si="25"/>
        <v>28.800000000000004</v>
      </c>
      <c r="H69" s="12">
        <f t="shared" si="25"/>
        <v>26.500000000000004</v>
      </c>
      <c r="I69" s="155">
        <f>SUM(C69:G69)</f>
        <v>1884.2</v>
      </c>
      <c r="J69" s="12">
        <f>J66*(17-J67)</f>
        <v>0</v>
      </c>
      <c r="K69" s="12">
        <f>K66*(17-K67)</f>
        <v>189.8</v>
      </c>
      <c r="L69" s="12">
        <f>L66*(17-L67)</f>
        <v>309</v>
      </c>
      <c r="M69" s="12">
        <f>M66*(17-M67)</f>
        <v>430.90000000000003</v>
      </c>
      <c r="N69" s="155">
        <f>SUM(J69:M69)</f>
        <v>929.7</v>
      </c>
      <c r="O69" s="156">
        <f>O66*(17-O67)</f>
        <v>2840.3999999999996</v>
      </c>
      <c r="P69" s="162">
        <f>P66*(17-P67)</f>
        <v>2813.8999999999996</v>
      </c>
    </row>
    <row r="70" spans="2:16" ht="19.5">
      <c r="B70" s="149" t="s">
        <v>214</v>
      </c>
      <c r="C70" s="17">
        <f t="shared" ref="C70:H70" si="26">C66*(18-C67)</f>
        <v>709.9</v>
      </c>
      <c r="D70" s="16">
        <f t="shared" si="26"/>
        <v>537.6</v>
      </c>
      <c r="E70" s="16">
        <f t="shared" si="26"/>
        <v>492.90000000000003</v>
      </c>
      <c r="F70" s="16">
        <f t="shared" si="26"/>
        <v>229.99999999999997</v>
      </c>
      <c r="G70" s="16">
        <f t="shared" si="26"/>
        <v>34.800000000000004</v>
      </c>
      <c r="H70" s="16">
        <f t="shared" si="26"/>
        <v>31.500000000000004</v>
      </c>
      <c r="I70" s="155">
        <f>SUM(C70:G70)</f>
        <v>2005.2</v>
      </c>
      <c r="J70" s="16">
        <f>J66*(18-J67)</f>
        <v>0</v>
      </c>
      <c r="K70" s="16">
        <f>K66*(18-K67)</f>
        <v>215.8</v>
      </c>
      <c r="L70" s="16">
        <f>L66*(18-L67)</f>
        <v>339</v>
      </c>
      <c r="M70" s="16">
        <f>M66*(18-M67)</f>
        <v>461.90000000000003</v>
      </c>
      <c r="N70" s="155">
        <f>SUM(J70:M70)</f>
        <v>1016.7</v>
      </c>
      <c r="O70" s="157">
        <f>O66*(18-O67)</f>
        <v>3053.3999999999996</v>
      </c>
      <c r="P70" s="163">
        <f>P66*(18-P67)</f>
        <v>3021.8999999999996</v>
      </c>
    </row>
    <row r="71" spans="2:16" ht="20.25" thickBot="1">
      <c r="B71" s="350" t="s">
        <v>215</v>
      </c>
      <c r="C71" s="21">
        <f t="shared" ref="C71:H71" si="27">C66*(19-C67)</f>
        <v>740.9</v>
      </c>
      <c r="D71" s="20">
        <f t="shared" si="27"/>
        <v>565.6</v>
      </c>
      <c r="E71" s="20">
        <f t="shared" si="27"/>
        <v>523.9</v>
      </c>
      <c r="F71" s="20">
        <f t="shared" si="27"/>
        <v>254.99999999999997</v>
      </c>
      <c r="G71" s="20">
        <f t="shared" si="27"/>
        <v>40.800000000000004</v>
      </c>
      <c r="H71" s="20">
        <f t="shared" si="27"/>
        <v>36.5</v>
      </c>
      <c r="I71" s="164">
        <f>SUM(C71:G71)</f>
        <v>2126.2000000000003</v>
      </c>
      <c r="J71" s="20">
        <f>J66*(19-J67)</f>
        <v>0</v>
      </c>
      <c r="K71" s="20">
        <f>K66*(19-K67)</f>
        <v>241.8</v>
      </c>
      <c r="L71" s="20">
        <f>L66*(19-L67)</f>
        <v>369</v>
      </c>
      <c r="M71" s="20">
        <f>M66*(19-M67)</f>
        <v>492.90000000000003</v>
      </c>
      <c r="N71" s="164">
        <f>SUM(J71:M71)</f>
        <v>1103.7</v>
      </c>
      <c r="O71" s="165">
        <f>O66*(19-O67)</f>
        <v>3266.3999999999996</v>
      </c>
      <c r="P71" s="166">
        <f>P66*(19-P67)</f>
        <v>3229.8999999999996</v>
      </c>
    </row>
    <row r="72" spans="2:16" ht="15.75" thickBot="1">
      <c r="B72" s="1"/>
      <c r="C72" s="1"/>
      <c r="D72" s="2"/>
      <c r="E72" s="2"/>
      <c r="F72" s="2"/>
      <c r="G72" s="1"/>
      <c r="H72" s="3"/>
      <c r="I72" s="2"/>
      <c r="J72" s="3"/>
      <c r="K72" s="2"/>
      <c r="L72" s="2"/>
      <c r="M72" s="1"/>
      <c r="N72" s="2"/>
      <c r="O72" s="1"/>
    </row>
    <row r="73" spans="2:16" ht="24" thickBot="1">
      <c r="B73" s="473" t="s">
        <v>298</v>
      </c>
      <c r="C73" s="474"/>
      <c r="D73" s="474"/>
      <c r="E73" s="474"/>
      <c r="F73" s="474"/>
      <c r="G73" s="474"/>
      <c r="H73" s="474"/>
      <c r="I73" s="474"/>
      <c r="J73" s="474"/>
      <c r="K73" s="474"/>
      <c r="L73" s="470" t="s">
        <v>224</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c r="B76" s="148" t="s">
        <v>211</v>
      </c>
      <c r="C76" s="146">
        <v>31</v>
      </c>
      <c r="D76" s="8">
        <v>28</v>
      </c>
      <c r="E76" s="8">
        <v>31</v>
      </c>
      <c r="F76" s="8">
        <v>20</v>
      </c>
      <c r="G76" s="8">
        <v>5</v>
      </c>
      <c r="H76" s="8">
        <v>0</v>
      </c>
      <c r="I76" s="168">
        <f>SUM(C76:G76)</f>
        <v>115</v>
      </c>
      <c r="J76" s="8">
        <v>0</v>
      </c>
      <c r="K76" s="8">
        <v>26</v>
      </c>
      <c r="L76" s="8">
        <v>30</v>
      </c>
      <c r="M76" s="8">
        <v>31</v>
      </c>
      <c r="N76" s="168">
        <f>SUM(J76:M76)</f>
        <v>87</v>
      </c>
      <c r="O76" s="167">
        <f>SUM(C76:H76,J76:M76)</f>
        <v>202</v>
      </c>
      <c r="P76" s="169">
        <f>I76+N76</f>
        <v>202</v>
      </c>
    </row>
    <row r="77" spans="2:16" ht="19.5">
      <c r="B77" s="149" t="s">
        <v>485</v>
      </c>
      <c r="C77" s="147">
        <v>5</v>
      </c>
      <c r="D77" s="10">
        <v>4.3</v>
      </c>
      <c r="E77" s="10">
        <v>6.2</v>
      </c>
      <c r="F77" s="10">
        <v>10.199999999999999</v>
      </c>
      <c r="G77" s="10">
        <v>12.2</v>
      </c>
      <c r="H77" s="10">
        <v>0</v>
      </c>
      <c r="I77" s="153">
        <f>(C76*C77+D76*D77+E76*E77+F76*F77+G76*G77)/I76</f>
        <v>6.3704347826086956</v>
      </c>
      <c r="J77" s="10"/>
      <c r="K77" s="95">
        <v>6.8</v>
      </c>
      <c r="L77" s="95">
        <v>3.3</v>
      </c>
      <c r="M77" s="95">
        <v>1.1000000000000001</v>
      </c>
      <c r="N77" s="153">
        <f>(J76*J77+K76*K77+L76*L77+M76*M77)/N76</f>
        <v>3.5620689655172413</v>
      </c>
      <c r="O77" s="154">
        <f>(C77*C76+D77*D76+E77*E76+F77*F76+G77*G76+H77*H76+J77*J76+K77*K76+L77*L76+M77*M76)/O76</f>
        <v>5.1608910891089108</v>
      </c>
      <c r="P77" s="161">
        <f>(I77*I76+N77*N76)/P76</f>
        <v>5.1608910891089108</v>
      </c>
    </row>
    <row r="78" spans="2:16" ht="19.5">
      <c r="B78" s="149" t="s">
        <v>212</v>
      </c>
      <c r="C78" s="13">
        <f t="shared" ref="C78:H78" si="28">C76*(13-C77)</f>
        <v>248</v>
      </c>
      <c r="D78" s="12">
        <f t="shared" si="28"/>
        <v>243.59999999999997</v>
      </c>
      <c r="E78" s="12">
        <f t="shared" si="28"/>
        <v>210.79999999999998</v>
      </c>
      <c r="F78" s="12">
        <f t="shared" si="28"/>
        <v>56.000000000000014</v>
      </c>
      <c r="G78" s="12">
        <f t="shared" si="28"/>
        <v>4.0000000000000036</v>
      </c>
      <c r="H78" s="12">
        <f t="shared" si="28"/>
        <v>0</v>
      </c>
      <c r="I78" s="155">
        <f>SUM(C78:G78)</f>
        <v>762.4</v>
      </c>
      <c r="J78" s="12">
        <f>J76*(13-J77)</f>
        <v>0</v>
      </c>
      <c r="K78" s="12">
        <f>K76*(13-K77)</f>
        <v>161.20000000000002</v>
      </c>
      <c r="L78" s="12">
        <f>L76*(13-L77)</f>
        <v>291</v>
      </c>
      <c r="M78" s="12">
        <f>M76*(13-M77)</f>
        <v>368.90000000000003</v>
      </c>
      <c r="N78" s="155">
        <f>SUM(J78:M78)</f>
        <v>821.10000000000014</v>
      </c>
      <c r="O78" s="156">
        <f>O76*(13-O77)</f>
        <v>1583.5</v>
      </c>
      <c r="P78" s="162">
        <f>P76*(13-P77)</f>
        <v>1583.5</v>
      </c>
    </row>
    <row r="79" spans="2:16" ht="19.5">
      <c r="B79" s="149" t="s">
        <v>213</v>
      </c>
      <c r="C79" s="13">
        <f t="shared" ref="C79:H79" si="29">C76*(17-C77)</f>
        <v>372</v>
      </c>
      <c r="D79" s="12">
        <f t="shared" si="29"/>
        <v>355.59999999999997</v>
      </c>
      <c r="E79" s="12">
        <f t="shared" si="29"/>
        <v>334.8</v>
      </c>
      <c r="F79" s="12">
        <f t="shared" si="29"/>
        <v>136</v>
      </c>
      <c r="G79" s="12">
        <f t="shared" si="29"/>
        <v>24.000000000000004</v>
      </c>
      <c r="H79" s="12">
        <f t="shared" si="29"/>
        <v>0</v>
      </c>
      <c r="I79" s="155">
        <f>SUM(C79:G79)</f>
        <v>1222.3999999999999</v>
      </c>
      <c r="J79" s="12">
        <f>J76*(17-J77)</f>
        <v>0</v>
      </c>
      <c r="K79" s="12">
        <f>K76*(17-K77)</f>
        <v>265.2</v>
      </c>
      <c r="L79" s="12">
        <f>L76*(17-L77)</f>
        <v>411</v>
      </c>
      <c r="M79" s="12">
        <f>M76*(17-M77)</f>
        <v>492.90000000000003</v>
      </c>
      <c r="N79" s="155">
        <f>SUM(J79:M79)</f>
        <v>1169.1000000000001</v>
      </c>
      <c r="O79" s="156">
        <f>O76*(17-O77)</f>
        <v>2391.5</v>
      </c>
      <c r="P79" s="162">
        <f>P76*(17-P77)</f>
        <v>2391.5</v>
      </c>
    </row>
    <row r="80" spans="2:16" ht="19.5">
      <c r="B80" s="149" t="s">
        <v>214</v>
      </c>
      <c r="C80" s="17">
        <f t="shared" ref="C80:H80" si="30">C76*(18-C77)</f>
        <v>403</v>
      </c>
      <c r="D80" s="16">
        <f t="shared" si="30"/>
        <v>383.59999999999997</v>
      </c>
      <c r="E80" s="16">
        <f t="shared" si="30"/>
        <v>365.8</v>
      </c>
      <c r="F80" s="16">
        <f t="shared" si="30"/>
        <v>156</v>
      </c>
      <c r="G80" s="16">
        <f t="shared" si="30"/>
        <v>29.000000000000004</v>
      </c>
      <c r="H80" s="16">
        <f t="shared" si="30"/>
        <v>0</v>
      </c>
      <c r="I80" s="155">
        <f>SUM(C80:G80)</f>
        <v>1337.3999999999999</v>
      </c>
      <c r="J80" s="16">
        <f>J76*(18-J77)</f>
        <v>0</v>
      </c>
      <c r="K80" s="16">
        <f>K76*(18-K77)</f>
        <v>291.2</v>
      </c>
      <c r="L80" s="16">
        <f>L76*(18-L77)</f>
        <v>441</v>
      </c>
      <c r="M80" s="16">
        <f>M76*(18-M77)</f>
        <v>523.9</v>
      </c>
      <c r="N80" s="155">
        <f>SUM(J80:M80)</f>
        <v>1256.0999999999999</v>
      </c>
      <c r="O80" s="157">
        <f>O76*(18-O77)</f>
        <v>2593.5</v>
      </c>
      <c r="P80" s="163">
        <f>P76*(18-P77)</f>
        <v>2593.5</v>
      </c>
    </row>
    <row r="81" spans="2:16" ht="20.25" thickBot="1">
      <c r="B81" s="350" t="s">
        <v>215</v>
      </c>
      <c r="C81" s="21">
        <f t="shared" ref="C81:H81" si="31">C76*(19-C77)</f>
        <v>434</v>
      </c>
      <c r="D81" s="20">
        <f t="shared" si="31"/>
        <v>411.59999999999997</v>
      </c>
      <c r="E81" s="20">
        <f t="shared" si="31"/>
        <v>396.8</v>
      </c>
      <c r="F81" s="20">
        <f t="shared" si="31"/>
        <v>176</v>
      </c>
      <c r="G81" s="20">
        <f t="shared" si="31"/>
        <v>34</v>
      </c>
      <c r="H81" s="20">
        <f t="shared" si="31"/>
        <v>0</v>
      </c>
      <c r="I81" s="164">
        <f>SUM(C81:G81)</f>
        <v>1452.3999999999999</v>
      </c>
      <c r="J81" s="20">
        <f>J76*(19-J77)</f>
        <v>0</v>
      </c>
      <c r="K81" s="20">
        <f>K76*(19-K77)</f>
        <v>317.2</v>
      </c>
      <c r="L81" s="20">
        <f>L76*(19-L77)</f>
        <v>471</v>
      </c>
      <c r="M81" s="20">
        <f>M76*(19-M77)</f>
        <v>554.9</v>
      </c>
      <c r="N81" s="164">
        <f>SUM(J81:M81)</f>
        <v>1343.1</v>
      </c>
      <c r="O81" s="165">
        <f>O76*(19-O77)</f>
        <v>2795.5</v>
      </c>
      <c r="P81" s="166">
        <f>P76*(19-P77)</f>
        <v>2795.5</v>
      </c>
    </row>
    <row r="82" spans="2:16" ht="15.75" thickBot="1">
      <c r="B82" s="1"/>
      <c r="C82" s="1"/>
      <c r="D82" s="2"/>
      <c r="E82" s="2"/>
      <c r="F82" s="2"/>
      <c r="G82" s="1"/>
      <c r="H82" s="3"/>
      <c r="I82" s="2"/>
      <c r="J82" s="3"/>
      <c r="K82" s="2"/>
      <c r="L82" s="2"/>
      <c r="M82" s="1"/>
      <c r="N82" s="2"/>
      <c r="O82" s="1"/>
    </row>
    <row r="83" spans="2:16" ht="24" thickBot="1">
      <c r="B83" s="473" t="s">
        <v>298</v>
      </c>
      <c r="C83" s="474"/>
      <c r="D83" s="474"/>
      <c r="E83" s="474"/>
      <c r="F83" s="474"/>
      <c r="G83" s="474"/>
      <c r="H83" s="474"/>
      <c r="I83" s="474"/>
      <c r="J83" s="474"/>
      <c r="K83" s="474"/>
      <c r="L83" s="470" t="s">
        <v>225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c r="B86" s="148" t="s">
        <v>211</v>
      </c>
      <c r="C86" s="146">
        <v>31</v>
      </c>
      <c r="D86" s="8">
        <v>28</v>
      </c>
      <c r="E86" s="8">
        <v>31</v>
      </c>
      <c r="F86" s="8">
        <v>30</v>
      </c>
      <c r="G86" s="8">
        <v>5</v>
      </c>
      <c r="H86" s="8">
        <v>0</v>
      </c>
      <c r="I86" s="168">
        <f>SUM(C86:G86)</f>
        <v>125</v>
      </c>
      <c r="J86" s="8">
        <v>15</v>
      </c>
      <c r="K86" s="8">
        <v>31</v>
      </c>
      <c r="L86" s="8">
        <v>30</v>
      </c>
      <c r="M86" s="8">
        <v>31</v>
      </c>
      <c r="N86" s="168">
        <f>SUM(J86:M86)</f>
        <v>107</v>
      </c>
      <c r="O86" s="167">
        <f>SUM(C86:H86,J86:M86)</f>
        <v>232</v>
      </c>
      <c r="P86" s="169">
        <f>I86+N86</f>
        <v>232</v>
      </c>
    </row>
    <row r="87" spans="2:16" ht="19.5">
      <c r="B87" s="149" t="s">
        <v>485</v>
      </c>
      <c r="C87" s="147">
        <v>2.1</v>
      </c>
      <c r="D87" s="10">
        <v>3.8</v>
      </c>
      <c r="E87" s="10">
        <v>4.5999999999999996</v>
      </c>
      <c r="F87" s="10">
        <v>8.9</v>
      </c>
      <c r="G87" s="10">
        <v>12.2</v>
      </c>
      <c r="H87" s="10">
        <v>0</v>
      </c>
      <c r="I87" s="153">
        <f>(C86*C87+D86*D87+E86*E87+F86*F87+G86*G87)/I86</f>
        <v>5.1368</v>
      </c>
      <c r="J87" s="10">
        <v>9.9</v>
      </c>
      <c r="K87" s="95">
        <v>8.6</v>
      </c>
      <c r="L87" s="95">
        <v>4.9000000000000004</v>
      </c>
      <c r="M87" s="95">
        <v>2</v>
      </c>
      <c r="N87" s="153">
        <f>(J86*J87+K86*K87+L86*L87+M86*M87)/N86</f>
        <v>5.8327102803738313</v>
      </c>
      <c r="O87" s="154">
        <f>(C87*C86+D87*D86+E87*E86+F87*F86+G87*G86+H87*H86+J87*J86+K87*K86+L87*L86+M87*M86)/O86</f>
        <v>5.4577586206896553</v>
      </c>
      <c r="P87" s="161">
        <f>(I87*I86+N87*N86)/P86</f>
        <v>5.4577586206896544</v>
      </c>
    </row>
    <row r="88" spans="2:16" ht="19.5">
      <c r="B88" s="149" t="s">
        <v>212</v>
      </c>
      <c r="C88" s="13">
        <f t="shared" ref="C88:H88" si="32">C86*(13-C87)</f>
        <v>337.90000000000003</v>
      </c>
      <c r="D88" s="12">
        <f t="shared" si="32"/>
        <v>257.59999999999997</v>
      </c>
      <c r="E88" s="12">
        <f t="shared" si="32"/>
        <v>260.40000000000003</v>
      </c>
      <c r="F88" s="12">
        <f t="shared" si="32"/>
        <v>122.99999999999999</v>
      </c>
      <c r="G88" s="12">
        <f t="shared" si="32"/>
        <v>4.0000000000000036</v>
      </c>
      <c r="H88" s="12">
        <f t="shared" si="32"/>
        <v>0</v>
      </c>
      <c r="I88" s="155">
        <f>SUM(C88:G88)</f>
        <v>982.90000000000009</v>
      </c>
      <c r="J88" s="12">
        <f>J86*(13-J87)</f>
        <v>46.499999999999993</v>
      </c>
      <c r="K88" s="12">
        <f>K86*(13-K87)</f>
        <v>136.4</v>
      </c>
      <c r="L88" s="12">
        <f>L86*(13-L87)</f>
        <v>243</v>
      </c>
      <c r="M88" s="12">
        <f>M86*(13-M87)</f>
        <v>341</v>
      </c>
      <c r="N88" s="155">
        <f>SUM(J88:M88)</f>
        <v>766.9</v>
      </c>
      <c r="O88" s="156">
        <f>O86*(13-O87)</f>
        <v>1749.8</v>
      </c>
      <c r="P88" s="162">
        <f>P86*(13-P87)</f>
        <v>1749.8000000000002</v>
      </c>
    </row>
    <row r="89" spans="2:16" ht="19.5">
      <c r="B89" s="149" t="s">
        <v>213</v>
      </c>
      <c r="C89" s="13">
        <f t="shared" ref="C89:H89" si="33">C86*(17-C87)</f>
        <v>461.90000000000003</v>
      </c>
      <c r="D89" s="12">
        <f t="shared" si="33"/>
        <v>369.59999999999997</v>
      </c>
      <c r="E89" s="12">
        <f t="shared" si="33"/>
        <v>384.40000000000003</v>
      </c>
      <c r="F89" s="12">
        <f t="shared" si="33"/>
        <v>243</v>
      </c>
      <c r="G89" s="12">
        <f t="shared" si="33"/>
        <v>24.000000000000004</v>
      </c>
      <c r="H89" s="12">
        <f t="shared" si="33"/>
        <v>0</v>
      </c>
      <c r="I89" s="155">
        <f>SUM(C89:G89)</f>
        <v>1482.9</v>
      </c>
      <c r="J89" s="12">
        <f>J86*(17-J87)</f>
        <v>106.5</v>
      </c>
      <c r="K89" s="12">
        <f>K86*(17-K87)</f>
        <v>260.40000000000003</v>
      </c>
      <c r="L89" s="12">
        <f>L86*(17-L87)</f>
        <v>363</v>
      </c>
      <c r="M89" s="12">
        <f>M86*(17-M87)</f>
        <v>465</v>
      </c>
      <c r="N89" s="155">
        <f>SUM(J89:M89)</f>
        <v>1194.9000000000001</v>
      </c>
      <c r="O89" s="156">
        <f>O86*(17-O87)</f>
        <v>2677.7999999999997</v>
      </c>
      <c r="P89" s="162">
        <f>P86*(17-P87)</f>
        <v>2677.8</v>
      </c>
    </row>
    <row r="90" spans="2:16" ht="19.5">
      <c r="B90" s="149" t="s">
        <v>214</v>
      </c>
      <c r="C90" s="17">
        <f t="shared" ref="C90:H90" si="34">C86*(18-C87)</f>
        <v>492.90000000000003</v>
      </c>
      <c r="D90" s="16">
        <f t="shared" si="34"/>
        <v>397.59999999999997</v>
      </c>
      <c r="E90" s="16">
        <f t="shared" si="34"/>
        <v>415.40000000000003</v>
      </c>
      <c r="F90" s="16">
        <f t="shared" si="34"/>
        <v>273</v>
      </c>
      <c r="G90" s="16">
        <f t="shared" si="34"/>
        <v>29.000000000000004</v>
      </c>
      <c r="H90" s="16">
        <f t="shared" si="34"/>
        <v>0</v>
      </c>
      <c r="I90" s="155">
        <f>SUM(C90:G90)</f>
        <v>1607.9</v>
      </c>
      <c r="J90" s="16">
        <f>J86*(18-J87)</f>
        <v>121.5</v>
      </c>
      <c r="K90" s="16">
        <f>K86*(18-K87)</f>
        <v>291.40000000000003</v>
      </c>
      <c r="L90" s="16">
        <f>L86*(18-L87)</f>
        <v>393</v>
      </c>
      <c r="M90" s="16">
        <f>M86*(18-M87)</f>
        <v>496</v>
      </c>
      <c r="N90" s="155">
        <f>SUM(J90:M90)</f>
        <v>1301.9000000000001</v>
      </c>
      <c r="O90" s="157">
        <f>O86*(18-O87)</f>
        <v>2909.7999999999997</v>
      </c>
      <c r="P90" s="163">
        <f>P86*(18-P87)</f>
        <v>2909.8</v>
      </c>
    </row>
    <row r="91" spans="2:16" ht="20.25" thickBot="1">
      <c r="B91" s="350" t="s">
        <v>215</v>
      </c>
      <c r="C91" s="21">
        <f t="shared" ref="C91:H91" si="35">C86*(19-C87)</f>
        <v>523.9</v>
      </c>
      <c r="D91" s="20">
        <f t="shared" si="35"/>
        <v>425.59999999999997</v>
      </c>
      <c r="E91" s="20">
        <f t="shared" si="35"/>
        <v>446.40000000000003</v>
      </c>
      <c r="F91" s="20">
        <f t="shared" si="35"/>
        <v>303</v>
      </c>
      <c r="G91" s="20">
        <f t="shared" si="35"/>
        <v>34</v>
      </c>
      <c r="H91" s="20">
        <f t="shared" si="35"/>
        <v>0</v>
      </c>
      <c r="I91" s="164">
        <f>SUM(C91:G91)</f>
        <v>1732.9</v>
      </c>
      <c r="J91" s="20">
        <f>J86*(19-J87)</f>
        <v>136.5</v>
      </c>
      <c r="K91" s="20">
        <f>K86*(19-K87)</f>
        <v>322.40000000000003</v>
      </c>
      <c r="L91" s="20">
        <f>L86*(19-L87)</f>
        <v>423</v>
      </c>
      <c r="M91" s="20">
        <f>M86*(19-M87)</f>
        <v>527</v>
      </c>
      <c r="N91" s="164">
        <f>SUM(J91:M91)</f>
        <v>1408.9</v>
      </c>
      <c r="O91" s="165">
        <f>O86*(19-O87)</f>
        <v>3141.7999999999997</v>
      </c>
      <c r="P91" s="166">
        <f>P86*(19-P87)</f>
        <v>3141.8</v>
      </c>
    </row>
    <row r="92" spans="2:16" ht="15.75" thickBot="1">
      <c r="B92" s="1"/>
      <c r="C92" s="1"/>
      <c r="D92" s="2"/>
      <c r="E92" s="2"/>
      <c r="F92" s="2"/>
      <c r="G92" s="1"/>
      <c r="H92" s="3"/>
      <c r="I92" s="2"/>
      <c r="J92" s="3"/>
      <c r="K92" s="2"/>
      <c r="L92" s="2"/>
      <c r="M92" s="1"/>
      <c r="N92" s="2"/>
      <c r="O92" s="1"/>
    </row>
    <row r="93" spans="2:16" ht="24" thickBot="1">
      <c r="B93" s="473" t="s">
        <v>298</v>
      </c>
      <c r="C93" s="474"/>
      <c r="D93" s="474"/>
      <c r="E93" s="474"/>
      <c r="F93" s="474"/>
      <c r="G93" s="474"/>
      <c r="H93" s="474"/>
      <c r="I93" s="474"/>
      <c r="J93" s="474"/>
      <c r="K93" s="474"/>
      <c r="L93" s="470" t="s">
        <v>226</v>
      </c>
      <c r="M93" s="471"/>
      <c r="N93" s="471"/>
      <c r="O93" s="471"/>
      <c r="P93" s="472"/>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16.5" thickBot="1">
      <c r="B95" s="466"/>
      <c r="C95" s="462"/>
      <c r="D95" s="462"/>
      <c r="E95" s="462"/>
      <c r="F95" s="462"/>
      <c r="G95" s="462"/>
      <c r="H95" s="462"/>
      <c r="I95" s="462"/>
      <c r="J95" s="462"/>
      <c r="K95" s="462"/>
      <c r="L95" s="462"/>
      <c r="M95" s="462"/>
      <c r="N95" s="462"/>
      <c r="O95" s="145" t="s">
        <v>209</v>
      </c>
      <c r="P95" s="30" t="s">
        <v>210</v>
      </c>
    </row>
    <row r="96" spans="2:16">
      <c r="B96" s="148" t="s">
        <v>211</v>
      </c>
      <c r="C96" s="146">
        <v>31</v>
      </c>
      <c r="D96" s="8">
        <v>28</v>
      </c>
      <c r="E96" s="8">
        <v>31</v>
      </c>
      <c r="F96" s="8">
        <v>15</v>
      </c>
      <c r="G96" s="8">
        <v>10</v>
      </c>
      <c r="H96" s="8">
        <v>0</v>
      </c>
      <c r="I96" s="168">
        <f>SUM(C96:G96)</f>
        <v>115</v>
      </c>
      <c r="J96" s="8">
        <v>5</v>
      </c>
      <c r="K96" s="8">
        <v>26</v>
      </c>
      <c r="L96" s="8">
        <v>30</v>
      </c>
      <c r="M96" s="8">
        <v>31</v>
      </c>
      <c r="N96" s="168">
        <f>SUM(J96:M96)</f>
        <v>92</v>
      </c>
      <c r="O96" s="167">
        <f>SUM(C96:H96,J96:M96)</f>
        <v>207</v>
      </c>
      <c r="P96" s="169">
        <f>I96+N96</f>
        <v>207</v>
      </c>
    </row>
    <row r="97" spans="2:16" ht="19.5">
      <c r="B97" s="149" t="s">
        <v>485</v>
      </c>
      <c r="C97" s="147">
        <v>-3</v>
      </c>
      <c r="D97" s="10">
        <v>1.3</v>
      </c>
      <c r="E97" s="10">
        <v>5.4</v>
      </c>
      <c r="F97" s="10">
        <v>11.8</v>
      </c>
      <c r="G97" s="10">
        <v>12.3</v>
      </c>
      <c r="H97" s="10">
        <v>0</v>
      </c>
      <c r="I97" s="153">
        <f>(C96*C97+D96*D97+E96*E97+F96*F97+G96*G97)/I96</f>
        <v>3.5721739130434784</v>
      </c>
      <c r="J97" s="10">
        <v>13</v>
      </c>
      <c r="K97" s="95">
        <v>7.9</v>
      </c>
      <c r="L97" s="95">
        <v>5.9</v>
      </c>
      <c r="M97" s="95">
        <v>-0.6</v>
      </c>
      <c r="N97" s="153">
        <f>(J96*J97+K96*K97+L96*L97+M96*M97)/N96</f>
        <v>4.660869565217391</v>
      </c>
      <c r="O97" s="154">
        <f>(C97*C96+D97*D96+E97*E96+F97*F96+G97*G96+H97*H96+J97*J96+K97*K96+L97*L96+M97*M96)/O96</f>
        <v>4.0560386473429952</v>
      </c>
      <c r="P97" s="161">
        <f>(I97*I96+N97*N96)/P96</f>
        <v>4.0560386473429944</v>
      </c>
    </row>
    <row r="98" spans="2:16" ht="19.5">
      <c r="B98" s="149" t="s">
        <v>212</v>
      </c>
      <c r="C98" s="13">
        <f t="shared" ref="C98:H98" si="36">C96*(13-C97)</f>
        <v>496</v>
      </c>
      <c r="D98" s="12">
        <f t="shared" si="36"/>
        <v>327.59999999999997</v>
      </c>
      <c r="E98" s="12">
        <f t="shared" si="36"/>
        <v>235.6</v>
      </c>
      <c r="F98" s="12">
        <f t="shared" si="36"/>
        <v>17.999999999999989</v>
      </c>
      <c r="G98" s="12">
        <f t="shared" si="36"/>
        <v>6.9999999999999929</v>
      </c>
      <c r="H98" s="12">
        <f t="shared" si="36"/>
        <v>0</v>
      </c>
      <c r="I98" s="155">
        <f>SUM(C98:G98)</f>
        <v>1084.1999999999998</v>
      </c>
      <c r="J98" s="12">
        <f>J96*(13-J97)</f>
        <v>0</v>
      </c>
      <c r="K98" s="12">
        <f>K96*(13-K97)</f>
        <v>132.6</v>
      </c>
      <c r="L98" s="12">
        <f>L96*(13-L97)</f>
        <v>213</v>
      </c>
      <c r="M98" s="12">
        <f>M96*(13-M97)</f>
        <v>421.59999999999997</v>
      </c>
      <c r="N98" s="155">
        <f>SUM(J98:M98)</f>
        <v>767.2</v>
      </c>
      <c r="O98" s="156">
        <f>O96*(13-O97)</f>
        <v>1851.4</v>
      </c>
      <c r="P98" s="162">
        <f>P96*(13-P97)</f>
        <v>1851.4</v>
      </c>
    </row>
    <row r="99" spans="2:16" ht="19.5">
      <c r="B99" s="149" t="s">
        <v>213</v>
      </c>
      <c r="C99" s="13">
        <f t="shared" ref="C99:H99" si="37">C96*(17-C97)</f>
        <v>620</v>
      </c>
      <c r="D99" s="12">
        <f t="shared" si="37"/>
        <v>439.59999999999997</v>
      </c>
      <c r="E99" s="12">
        <f t="shared" si="37"/>
        <v>359.59999999999997</v>
      </c>
      <c r="F99" s="12">
        <f t="shared" si="37"/>
        <v>77.999999999999986</v>
      </c>
      <c r="G99" s="12">
        <f t="shared" si="37"/>
        <v>46.999999999999993</v>
      </c>
      <c r="H99" s="12">
        <f t="shared" si="37"/>
        <v>0</v>
      </c>
      <c r="I99" s="155">
        <f>SUM(C99:G99)</f>
        <v>1544.1999999999998</v>
      </c>
      <c r="J99" s="12">
        <f>J96*(17-J97)</f>
        <v>20</v>
      </c>
      <c r="K99" s="12">
        <f>K96*(17-K97)</f>
        <v>236.6</v>
      </c>
      <c r="L99" s="12">
        <f>L96*(17-L97)</f>
        <v>333</v>
      </c>
      <c r="M99" s="12">
        <f>M96*(17-M97)</f>
        <v>545.6</v>
      </c>
      <c r="N99" s="155">
        <f>SUM(J99:M99)</f>
        <v>1135.2</v>
      </c>
      <c r="O99" s="156">
        <f>O96*(17-O97)</f>
        <v>2679.4</v>
      </c>
      <c r="P99" s="162">
        <f>P96*(17-P97)</f>
        <v>2679.4</v>
      </c>
    </row>
    <row r="100" spans="2:16" ht="19.5">
      <c r="B100" s="149" t="s">
        <v>214</v>
      </c>
      <c r="C100" s="17">
        <f t="shared" ref="C100:H100" si="38">C96*(18-C97)</f>
        <v>651</v>
      </c>
      <c r="D100" s="16">
        <f t="shared" si="38"/>
        <v>467.59999999999997</v>
      </c>
      <c r="E100" s="16">
        <f t="shared" si="38"/>
        <v>390.59999999999997</v>
      </c>
      <c r="F100" s="16">
        <f t="shared" si="38"/>
        <v>92.999999999999986</v>
      </c>
      <c r="G100" s="16">
        <f t="shared" si="38"/>
        <v>56.999999999999993</v>
      </c>
      <c r="H100" s="16">
        <f t="shared" si="38"/>
        <v>0</v>
      </c>
      <c r="I100" s="155">
        <f>SUM(C100:G100)</f>
        <v>1659.1999999999998</v>
      </c>
      <c r="J100" s="16">
        <f>J96*(18-J97)</f>
        <v>25</v>
      </c>
      <c r="K100" s="16">
        <f>K96*(18-K97)</f>
        <v>262.59999999999997</v>
      </c>
      <c r="L100" s="16">
        <f>L96*(18-L97)</f>
        <v>363</v>
      </c>
      <c r="M100" s="16">
        <f>M96*(18-M97)</f>
        <v>576.6</v>
      </c>
      <c r="N100" s="155">
        <f>SUM(J100:M100)</f>
        <v>1227.1999999999998</v>
      </c>
      <c r="O100" s="157">
        <f>O96*(18-O97)</f>
        <v>2886.4</v>
      </c>
      <c r="P100" s="163">
        <f>P96*(18-P97)</f>
        <v>2886.4</v>
      </c>
    </row>
    <row r="101" spans="2:16" ht="20.25" thickBot="1">
      <c r="B101" s="350" t="s">
        <v>215</v>
      </c>
      <c r="C101" s="21">
        <f t="shared" ref="C101:H101" si="39">C96*(19-C97)</f>
        <v>682</v>
      </c>
      <c r="D101" s="20">
        <f t="shared" si="39"/>
        <v>495.59999999999997</v>
      </c>
      <c r="E101" s="20">
        <f t="shared" si="39"/>
        <v>421.59999999999997</v>
      </c>
      <c r="F101" s="20">
        <f t="shared" si="39"/>
        <v>107.99999999999999</v>
      </c>
      <c r="G101" s="20">
        <f t="shared" si="39"/>
        <v>67</v>
      </c>
      <c r="H101" s="20">
        <f t="shared" si="39"/>
        <v>0</v>
      </c>
      <c r="I101" s="164">
        <f>SUM(C101:G101)</f>
        <v>1774.1999999999998</v>
      </c>
      <c r="J101" s="20">
        <f>J96*(19-J97)</f>
        <v>30</v>
      </c>
      <c r="K101" s="20">
        <f>K96*(19-K97)</f>
        <v>288.59999999999997</v>
      </c>
      <c r="L101" s="20">
        <f>L96*(19-L97)</f>
        <v>393</v>
      </c>
      <c r="M101" s="20">
        <f>M96*(19-M97)</f>
        <v>607.6</v>
      </c>
      <c r="N101" s="164">
        <f>SUM(J101:M101)</f>
        <v>1319.1999999999998</v>
      </c>
      <c r="O101" s="165">
        <f>O96*(19-O97)</f>
        <v>3093.4</v>
      </c>
      <c r="P101" s="166">
        <f>P96*(19-P97)</f>
        <v>3093.4</v>
      </c>
    </row>
    <row r="102" spans="2:16" ht="15.75" thickBot="1">
      <c r="B102" s="1"/>
      <c r="C102" s="1"/>
      <c r="D102" s="2"/>
      <c r="E102" s="2"/>
      <c r="F102" s="2"/>
      <c r="G102" s="1"/>
      <c r="H102" s="3"/>
      <c r="I102" s="2"/>
      <c r="J102" s="3"/>
      <c r="K102" s="2"/>
      <c r="L102" s="2"/>
      <c r="M102" s="1"/>
      <c r="N102" s="2"/>
      <c r="O102" s="1"/>
    </row>
    <row r="103" spans="2:16" ht="24" thickBot="1">
      <c r="B103" s="473" t="s">
        <v>298</v>
      </c>
      <c r="C103" s="474"/>
      <c r="D103" s="474"/>
      <c r="E103" s="474"/>
      <c r="F103" s="474"/>
      <c r="G103" s="474"/>
      <c r="H103" s="474"/>
      <c r="I103" s="474"/>
      <c r="J103" s="474"/>
      <c r="K103" s="474"/>
      <c r="L103" s="470" t="s">
        <v>227</v>
      </c>
      <c r="M103" s="471"/>
      <c r="N103" s="471"/>
      <c r="O103" s="471"/>
      <c r="P103" s="472"/>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16.5" thickBot="1">
      <c r="B105" s="466"/>
      <c r="C105" s="462"/>
      <c r="D105" s="462"/>
      <c r="E105" s="462"/>
      <c r="F105" s="462"/>
      <c r="G105" s="462"/>
      <c r="H105" s="462"/>
      <c r="I105" s="462"/>
      <c r="J105" s="462"/>
      <c r="K105" s="462"/>
      <c r="L105" s="462"/>
      <c r="M105" s="462"/>
      <c r="N105" s="462"/>
      <c r="O105" s="145" t="s">
        <v>209</v>
      </c>
      <c r="P105" s="30" t="s">
        <v>210</v>
      </c>
    </row>
    <row r="106" spans="2:16">
      <c r="B106" s="148" t="s">
        <v>211</v>
      </c>
      <c r="C106" s="146">
        <v>31</v>
      </c>
      <c r="D106" s="8">
        <v>28</v>
      </c>
      <c r="E106" s="8">
        <v>31</v>
      </c>
      <c r="F106" s="8">
        <v>25</v>
      </c>
      <c r="G106" s="8">
        <v>20</v>
      </c>
      <c r="H106" s="8">
        <v>0</v>
      </c>
      <c r="I106" s="168">
        <f>SUM(C106:G106)</f>
        <v>135</v>
      </c>
      <c r="J106" s="8">
        <v>15</v>
      </c>
      <c r="K106" s="8">
        <v>31</v>
      </c>
      <c r="L106" s="8">
        <v>30</v>
      </c>
      <c r="M106" s="8">
        <v>31</v>
      </c>
      <c r="N106" s="168">
        <f>SUM(J106:M106)</f>
        <v>107</v>
      </c>
      <c r="O106" s="167">
        <f>SUM(C106:H106,J106:M106)</f>
        <v>242</v>
      </c>
      <c r="P106" s="169">
        <f>I106+N106</f>
        <v>242</v>
      </c>
    </row>
    <row r="107" spans="2:16" ht="19.5">
      <c r="B107" s="149" t="s">
        <v>485</v>
      </c>
      <c r="C107" s="147">
        <v>-3.9</v>
      </c>
      <c r="D107" s="10">
        <v>-1.2</v>
      </c>
      <c r="E107" s="10">
        <v>4.0999999999999996</v>
      </c>
      <c r="F107" s="10">
        <v>8.4</v>
      </c>
      <c r="G107" s="10">
        <v>11.7</v>
      </c>
      <c r="H107" s="10">
        <v>0</v>
      </c>
      <c r="I107" s="153">
        <f>(C106*C107+D106*D107+E106*E107+F106*F107+G106*G107)/I106</f>
        <v>3.0859259259259262</v>
      </c>
      <c r="J107" s="10">
        <v>11.4</v>
      </c>
      <c r="K107" s="95">
        <v>7.2</v>
      </c>
      <c r="L107" s="95">
        <v>5.9</v>
      </c>
      <c r="M107" s="95">
        <v>-4.9000000000000004</v>
      </c>
      <c r="N107" s="153">
        <f>(J106*J107+K106*K107+L106*L107+M106*M107)/N106</f>
        <v>3.9186915887850473</v>
      </c>
      <c r="O107" s="154">
        <f>(C107*C106+D107*D106+E107*E106+F107*F106+G107*G106+H107*H106+J107*J106+K107*K106+L107*L106+M107*M106)/O106</f>
        <v>3.4541322314049592</v>
      </c>
      <c r="P107" s="161">
        <f>(I107*I106+N107*N106)/P106</f>
        <v>3.4541322314049592</v>
      </c>
    </row>
    <row r="108" spans="2:16" ht="19.5">
      <c r="B108" s="149" t="s">
        <v>212</v>
      </c>
      <c r="C108" s="13">
        <f t="shared" ref="C108:H108" si="40">C106*(13-C107)</f>
        <v>523.9</v>
      </c>
      <c r="D108" s="12">
        <f t="shared" si="40"/>
        <v>397.59999999999997</v>
      </c>
      <c r="E108" s="12">
        <f t="shared" si="40"/>
        <v>275.90000000000003</v>
      </c>
      <c r="F108" s="12">
        <f t="shared" si="40"/>
        <v>114.99999999999999</v>
      </c>
      <c r="G108" s="12">
        <f t="shared" si="40"/>
        <v>26.000000000000014</v>
      </c>
      <c r="H108" s="12">
        <f t="shared" si="40"/>
        <v>0</v>
      </c>
      <c r="I108" s="155">
        <f>SUM(C108:G108)</f>
        <v>1338.4</v>
      </c>
      <c r="J108" s="12">
        <f>J106*(13-J107)</f>
        <v>23.999999999999993</v>
      </c>
      <c r="K108" s="12">
        <f>K106*(13-K107)</f>
        <v>179.79999999999998</v>
      </c>
      <c r="L108" s="12">
        <f>L106*(13-L107)</f>
        <v>213</v>
      </c>
      <c r="M108" s="12">
        <f>M106*(13-M107)</f>
        <v>554.9</v>
      </c>
      <c r="N108" s="155">
        <f>SUM(J108:M108)</f>
        <v>971.69999999999993</v>
      </c>
      <c r="O108" s="156">
        <f>O106*(13-O107)</f>
        <v>2310.1</v>
      </c>
      <c r="P108" s="162">
        <f>P106*(13-P107)</f>
        <v>2310.1</v>
      </c>
    </row>
    <row r="109" spans="2:16" ht="19.5">
      <c r="B109" s="149" t="s">
        <v>213</v>
      </c>
      <c r="C109" s="13">
        <f t="shared" ref="C109:H109" si="41">C106*(17-C107)</f>
        <v>647.9</v>
      </c>
      <c r="D109" s="12">
        <f t="shared" si="41"/>
        <v>509.59999999999997</v>
      </c>
      <c r="E109" s="12">
        <f t="shared" si="41"/>
        <v>399.90000000000003</v>
      </c>
      <c r="F109" s="12">
        <f t="shared" si="41"/>
        <v>215</v>
      </c>
      <c r="G109" s="12">
        <f t="shared" si="41"/>
        <v>106.00000000000001</v>
      </c>
      <c r="H109" s="12">
        <f t="shared" si="41"/>
        <v>0</v>
      </c>
      <c r="I109" s="155">
        <f>SUM(C109:G109)</f>
        <v>1878.4</v>
      </c>
      <c r="J109" s="12">
        <f>J106*(17-J107)</f>
        <v>84</v>
      </c>
      <c r="K109" s="12">
        <f>K106*(17-K107)</f>
        <v>303.8</v>
      </c>
      <c r="L109" s="12">
        <f>L106*(17-L107)</f>
        <v>333</v>
      </c>
      <c r="M109" s="12">
        <f>M106*(17-M107)</f>
        <v>678.9</v>
      </c>
      <c r="N109" s="155">
        <f>SUM(J109:M109)</f>
        <v>1399.6999999999998</v>
      </c>
      <c r="O109" s="156">
        <f>O106*(17-O107)</f>
        <v>3278.1</v>
      </c>
      <c r="P109" s="162">
        <f>P106*(17-P107)</f>
        <v>3278.1</v>
      </c>
    </row>
    <row r="110" spans="2:16" ht="19.5">
      <c r="B110" s="149" t="s">
        <v>214</v>
      </c>
      <c r="C110" s="17">
        <f t="shared" ref="C110:H110" si="42">C106*(18-C107)</f>
        <v>678.9</v>
      </c>
      <c r="D110" s="16">
        <f t="shared" si="42"/>
        <v>537.6</v>
      </c>
      <c r="E110" s="16">
        <f t="shared" si="42"/>
        <v>430.90000000000003</v>
      </c>
      <c r="F110" s="16">
        <f t="shared" si="42"/>
        <v>240</v>
      </c>
      <c r="G110" s="16">
        <f t="shared" si="42"/>
        <v>126.00000000000001</v>
      </c>
      <c r="H110" s="16">
        <f t="shared" si="42"/>
        <v>0</v>
      </c>
      <c r="I110" s="155">
        <f>SUM(C110:G110)</f>
        <v>2013.4</v>
      </c>
      <c r="J110" s="16">
        <f>J106*(18-J107)</f>
        <v>99</v>
      </c>
      <c r="K110" s="16">
        <f>K106*(18-K107)</f>
        <v>334.8</v>
      </c>
      <c r="L110" s="16">
        <f>L106*(18-L107)</f>
        <v>363</v>
      </c>
      <c r="M110" s="16">
        <f>M106*(18-M107)</f>
        <v>709.9</v>
      </c>
      <c r="N110" s="155">
        <f>SUM(J110:M110)</f>
        <v>1506.6999999999998</v>
      </c>
      <c r="O110" s="157">
        <f>O106*(18-O107)</f>
        <v>3520.1</v>
      </c>
      <c r="P110" s="163">
        <f>P106*(18-P107)</f>
        <v>3520.1</v>
      </c>
    </row>
    <row r="111" spans="2:16" ht="20.25" thickBot="1">
      <c r="B111" s="350" t="s">
        <v>215</v>
      </c>
      <c r="C111" s="21">
        <f t="shared" ref="C111:H111" si="43">C106*(19-C107)</f>
        <v>709.9</v>
      </c>
      <c r="D111" s="20">
        <f t="shared" si="43"/>
        <v>565.6</v>
      </c>
      <c r="E111" s="20">
        <f t="shared" si="43"/>
        <v>461.90000000000003</v>
      </c>
      <c r="F111" s="20">
        <f t="shared" si="43"/>
        <v>265</v>
      </c>
      <c r="G111" s="20">
        <f t="shared" si="43"/>
        <v>146</v>
      </c>
      <c r="H111" s="20">
        <f t="shared" si="43"/>
        <v>0</v>
      </c>
      <c r="I111" s="164">
        <f>SUM(C111:G111)</f>
        <v>2148.4</v>
      </c>
      <c r="J111" s="20">
        <f>J106*(19-J107)</f>
        <v>114</v>
      </c>
      <c r="K111" s="20">
        <f>K106*(19-K107)</f>
        <v>365.8</v>
      </c>
      <c r="L111" s="20">
        <f>L106*(19-L107)</f>
        <v>393</v>
      </c>
      <c r="M111" s="20">
        <f>M106*(19-M107)</f>
        <v>740.9</v>
      </c>
      <c r="N111" s="164">
        <f>SUM(J111:M111)</f>
        <v>1613.6999999999998</v>
      </c>
      <c r="O111" s="165">
        <f>O106*(19-O107)</f>
        <v>3762.1</v>
      </c>
      <c r="P111" s="166">
        <f>P106*(19-P107)</f>
        <v>3762.1</v>
      </c>
    </row>
    <row r="112" spans="2:16" ht="15.75" thickBot="1">
      <c r="B112" s="1"/>
      <c r="C112" s="1"/>
      <c r="D112" s="2"/>
      <c r="E112" s="2"/>
      <c r="F112" s="2"/>
      <c r="G112" s="1"/>
      <c r="H112" s="3"/>
      <c r="I112" s="2"/>
      <c r="J112" s="3"/>
      <c r="K112" s="2"/>
      <c r="L112" s="2"/>
      <c r="M112" s="1"/>
      <c r="N112" s="2"/>
      <c r="O112" s="1"/>
    </row>
    <row r="113" spans="2:16" ht="24" thickBot="1">
      <c r="B113" s="473" t="s">
        <v>298</v>
      </c>
      <c r="C113" s="474"/>
      <c r="D113" s="474"/>
      <c r="E113" s="474"/>
      <c r="F113" s="474"/>
      <c r="G113" s="474"/>
      <c r="H113" s="474"/>
      <c r="I113" s="474"/>
      <c r="J113" s="474"/>
      <c r="K113" s="474"/>
      <c r="L113" s="470" t="s">
        <v>228</v>
      </c>
      <c r="M113" s="471"/>
      <c r="N113" s="471"/>
      <c r="O113" s="471"/>
      <c r="P113" s="472"/>
    </row>
    <row r="114" spans="2:16" ht="15.75">
      <c r="B114" s="465" t="s">
        <v>195</v>
      </c>
      <c r="C114" s="461" t="s">
        <v>196</v>
      </c>
      <c r="D114" s="461" t="s">
        <v>197</v>
      </c>
      <c r="E114" s="461" t="s">
        <v>198</v>
      </c>
      <c r="F114" s="461" t="s">
        <v>199</v>
      </c>
      <c r="G114" s="461" t="s">
        <v>200</v>
      </c>
      <c r="H114" s="461" t="s">
        <v>201</v>
      </c>
      <c r="I114" s="467" t="s">
        <v>202</v>
      </c>
      <c r="J114" s="461" t="s">
        <v>203</v>
      </c>
      <c r="K114" s="461" t="s">
        <v>204</v>
      </c>
      <c r="L114" s="461" t="s">
        <v>205</v>
      </c>
      <c r="M114" s="461" t="s">
        <v>206</v>
      </c>
      <c r="N114" s="467" t="s">
        <v>207</v>
      </c>
      <c r="O114" s="456" t="s">
        <v>208</v>
      </c>
      <c r="P114" s="457"/>
    </row>
    <row r="115" spans="2:16" ht="16.5" thickBot="1">
      <c r="B115" s="466"/>
      <c r="C115" s="462"/>
      <c r="D115" s="462"/>
      <c r="E115" s="462"/>
      <c r="F115" s="462"/>
      <c r="G115" s="462"/>
      <c r="H115" s="462"/>
      <c r="I115" s="462"/>
      <c r="J115" s="462"/>
      <c r="K115" s="462"/>
      <c r="L115" s="462"/>
      <c r="M115" s="462"/>
      <c r="N115" s="462"/>
      <c r="O115" s="145" t="s">
        <v>209</v>
      </c>
      <c r="P115" s="30" t="s">
        <v>210</v>
      </c>
    </row>
    <row r="116" spans="2:16">
      <c r="B116" s="148" t="s">
        <v>211</v>
      </c>
      <c r="C116" s="146">
        <v>31</v>
      </c>
      <c r="D116" s="8">
        <v>28</v>
      </c>
      <c r="E116" s="8">
        <v>31</v>
      </c>
      <c r="F116" s="8">
        <v>25</v>
      </c>
      <c r="G116" s="8">
        <v>5</v>
      </c>
      <c r="H116" s="8">
        <v>0</v>
      </c>
      <c r="I116" s="168">
        <f>SUM(C116:G116)</f>
        <v>120</v>
      </c>
      <c r="J116" s="8">
        <v>0</v>
      </c>
      <c r="K116" s="8">
        <v>26</v>
      </c>
      <c r="L116" s="8">
        <v>30</v>
      </c>
      <c r="M116" s="8">
        <v>31</v>
      </c>
      <c r="N116" s="168">
        <f>SUM(J116:M116)</f>
        <v>87</v>
      </c>
      <c r="O116" s="167">
        <f>SUM(C116:H116,J116:M116)</f>
        <v>207</v>
      </c>
      <c r="P116" s="169">
        <f>I116+N116</f>
        <v>207</v>
      </c>
    </row>
    <row r="117" spans="2:16" ht="19.5">
      <c r="B117" s="149" t="s">
        <v>485</v>
      </c>
      <c r="C117" s="147">
        <v>-0.4</v>
      </c>
      <c r="D117" s="10">
        <v>-1</v>
      </c>
      <c r="E117" s="10">
        <v>4.5999999999999996</v>
      </c>
      <c r="F117" s="10">
        <v>11.5</v>
      </c>
      <c r="G117" s="10">
        <v>7.4</v>
      </c>
      <c r="H117" s="10">
        <v>0</v>
      </c>
      <c r="I117" s="153">
        <f>(C116*C117+D116*D117+E116*E117+F116*F117+G116*G117)/I116</f>
        <v>3.5558333333333332</v>
      </c>
      <c r="J117" s="10">
        <v>0</v>
      </c>
      <c r="K117" s="95">
        <v>8</v>
      </c>
      <c r="L117" s="95">
        <v>3.7</v>
      </c>
      <c r="M117" s="95">
        <v>3.8</v>
      </c>
      <c r="N117" s="153">
        <f>(J116*J117+K116*K117+L116*L117+M116*M117)/N116</f>
        <v>5.0206896551724141</v>
      </c>
      <c r="O117" s="154">
        <f>(C117*C116+D117*D116+E117*E116+F117*F116+G117*G116+H117*H116+J117*J116+K117*K116+L117*L116+M117*M116)/O116</f>
        <v>4.1714975845410631</v>
      </c>
      <c r="P117" s="161">
        <f>(I117*I116+N117*N116)/P116</f>
        <v>4.1714975845410631</v>
      </c>
    </row>
    <row r="118" spans="2:16" ht="19.5">
      <c r="B118" s="149" t="s">
        <v>212</v>
      </c>
      <c r="C118" s="13">
        <f t="shared" ref="C118:H118" si="44">C116*(13-C117)</f>
        <v>415.40000000000003</v>
      </c>
      <c r="D118" s="12">
        <f t="shared" si="44"/>
        <v>392</v>
      </c>
      <c r="E118" s="12">
        <f t="shared" si="44"/>
        <v>260.40000000000003</v>
      </c>
      <c r="F118" s="12">
        <f t="shared" si="44"/>
        <v>37.5</v>
      </c>
      <c r="G118" s="12">
        <f t="shared" si="44"/>
        <v>28</v>
      </c>
      <c r="H118" s="12">
        <f t="shared" si="44"/>
        <v>0</v>
      </c>
      <c r="I118" s="155">
        <f>SUM(C118:G118)</f>
        <v>1133.3000000000002</v>
      </c>
      <c r="J118" s="12">
        <f>J116*(13-J117)</f>
        <v>0</v>
      </c>
      <c r="K118" s="12">
        <f>K116*(13-K117)</f>
        <v>130</v>
      </c>
      <c r="L118" s="12">
        <f>L116*(13-L117)</f>
        <v>279</v>
      </c>
      <c r="M118" s="12">
        <f>M116*(13-M117)</f>
        <v>285.2</v>
      </c>
      <c r="N118" s="155">
        <f>SUM(J118:M118)</f>
        <v>694.2</v>
      </c>
      <c r="O118" s="156">
        <f>O116*(13-O117)</f>
        <v>1827.5</v>
      </c>
      <c r="P118" s="162">
        <f>P116*(13-P117)</f>
        <v>1827.5</v>
      </c>
    </row>
    <row r="119" spans="2:16" ht="19.5">
      <c r="B119" s="149" t="s">
        <v>213</v>
      </c>
      <c r="C119" s="13">
        <f t="shared" ref="C119:H119" si="45">C116*(17-C117)</f>
        <v>539.4</v>
      </c>
      <c r="D119" s="12">
        <f t="shared" si="45"/>
        <v>504</v>
      </c>
      <c r="E119" s="12">
        <f t="shared" si="45"/>
        <v>384.40000000000003</v>
      </c>
      <c r="F119" s="12">
        <f t="shared" si="45"/>
        <v>137.5</v>
      </c>
      <c r="G119" s="12">
        <f t="shared" si="45"/>
        <v>48</v>
      </c>
      <c r="H119" s="12">
        <f t="shared" si="45"/>
        <v>0</v>
      </c>
      <c r="I119" s="155">
        <f>SUM(C119:G119)</f>
        <v>1613.3000000000002</v>
      </c>
      <c r="J119" s="12">
        <f>J116*(17-J117)</f>
        <v>0</v>
      </c>
      <c r="K119" s="12">
        <f>K116*(17-K117)</f>
        <v>234</v>
      </c>
      <c r="L119" s="12">
        <f>L116*(17-L117)</f>
        <v>399</v>
      </c>
      <c r="M119" s="12">
        <f>M116*(17-M117)</f>
        <v>409.2</v>
      </c>
      <c r="N119" s="155">
        <f>SUM(J119:M119)</f>
        <v>1042.2</v>
      </c>
      <c r="O119" s="156">
        <f>O116*(17-O117)</f>
        <v>2655.5</v>
      </c>
      <c r="P119" s="162">
        <f>P116*(17-P117)</f>
        <v>2655.5</v>
      </c>
    </row>
    <row r="120" spans="2:16" ht="19.5">
      <c r="B120" s="149" t="s">
        <v>214</v>
      </c>
      <c r="C120" s="17">
        <f t="shared" ref="C120:H120" si="46">C116*(18-C117)</f>
        <v>570.4</v>
      </c>
      <c r="D120" s="16">
        <f t="shared" si="46"/>
        <v>532</v>
      </c>
      <c r="E120" s="16">
        <f t="shared" si="46"/>
        <v>415.40000000000003</v>
      </c>
      <c r="F120" s="16">
        <f t="shared" si="46"/>
        <v>162.5</v>
      </c>
      <c r="G120" s="16">
        <f t="shared" si="46"/>
        <v>53</v>
      </c>
      <c r="H120" s="16">
        <f t="shared" si="46"/>
        <v>0</v>
      </c>
      <c r="I120" s="155">
        <f>SUM(C120:G120)</f>
        <v>1733.3000000000002</v>
      </c>
      <c r="J120" s="16">
        <f>J116*(18-J117)</f>
        <v>0</v>
      </c>
      <c r="K120" s="16">
        <f>K116*(18-K117)</f>
        <v>260</v>
      </c>
      <c r="L120" s="16">
        <f>L116*(18-L117)</f>
        <v>429</v>
      </c>
      <c r="M120" s="16">
        <f>M116*(18-M117)</f>
        <v>440.2</v>
      </c>
      <c r="N120" s="155">
        <f>SUM(J120:M120)</f>
        <v>1129.2</v>
      </c>
      <c r="O120" s="157">
        <f>O116*(18-O117)</f>
        <v>2862.5</v>
      </c>
      <c r="P120" s="163">
        <f>P116*(18-P117)</f>
        <v>2862.5</v>
      </c>
    </row>
    <row r="121" spans="2:16" ht="20.25" thickBot="1">
      <c r="B121" s="350" t="s">
        <v>215</v>
      </c>
      <c r="C121" s="21">
        <f t="shared" ref="C121:H121" si="47">C116*(19-C117)</f>
        <v>601.4</v>
      </c>
      <c r="D121" s="20">
        <f t="shared" si="47"/>
        <v>560</v>
      </c>
      <c r="E121" s="20">
        <f t="shared" si="47"/>
        <v>446.40000000000003</v>
      </c>
      <c r="F121" s="20">
        <f t="shared" si="47"/>
        <v>187.5</v>
      </c>
      <c r="G121" s="20">
        <f t="shared" si="47"/>
        <v>58</v>
      </c>
      <c r="H121" s="20">
        <f t="shared" si="47"/>
        <v>0</v>
      </c>
      <c r="I121" s="164">
        <f>SUM(C121:G121)</f>
        <v>1853.3000000000002</v>
      </c>
      <c r="J121" s="20">
        <f>J116*(19-J117)</f>
        <v>0</v>
      </c>
      <c r="K121" s="20">
        <f>K116*(19-K117)</f>
        <v>286</v>
      </c>
      <c r="L121" s="20">
        <f>L116*(19-L117)</f>
        <v>459</v>
      </c>
      <c r="M121" s="20">
        <f>M116*(19-M117)</f>
        <v>471.2</v>
      </c>
      <c r="N121" s="164">
        <f>SUM(J121:M121)</f>
        <v>1216.2</v>
      </c>
      <c r="O121" s="165">
        <f>O116*(19-O117)</f>
        <v>3069.5</v>
      </c>
      <c r="P121" s="166">
        <f>P116*(19-P117)</f>
        <v>3069.5</v>
      </c>
    </row>
    <row r="122" spans="2:16" ht="15.75" thickBot="1">
      <c r="B122" s="1"/>
      <c r="C122" s="1"/>
      <c r="D122" s="2"/>
      <c r="E122" s="2"/>
      <c r="F122" s="2"/>
      <c r="G122" s="1"/>
      <c r="H122" s="3"/>
      <c r="I122" s="2"/>
      <c r="J122" s="3"/>
      <c r="K122" s="2"/>
      <c r="L122" s="2"/>
      <c r="M122" s="1"/>
      <c r="N122" s="2"/>
      <c r="O122" s="1"/>
    </row>
    <row r="123" spans="2:16" ht="24" thickBot="1">
      <c r="B123" s="473" t="s">
        <v>298</v>
      </c>
      <c r="C123" s="474"/>
      <c r="D123" s="474"/>
      <c r="E123" s="474"/>
      <c r="F123" s="474"/>
      <c r="G123" s="474"/>
      <c r="H123" s="474"/>
      <c r="I123" s="474"/>
      <c r="J123" s="474"/>
      <c r="K123" s="474"/>
      <c r="L123" s="470" t="s">
        <v>229</v>
      </c>
      <c r="M123" s="471"/>
      <c r="N123" s="471"/>
      <c r="O123" s="471"/>
      <c r="P123" s="472"/>
    </row>
    <row r="124" spans="2:16" ht="15.75">
      <c r="B124" s="465" t="s">
        <v>195</v>
      </c>
      <c r="C124" s="461" t="s">
        <v>196</v>
      </c>
      <c r="D124" s="461" t="s">
        <v>197</v>
      </c>
      <c r="E124" s="461" t="s">
        <v>198</v>
      </c>
      <c r="F124" s="461" t="s">
        <v>199</v>
      </c>
      <c r="G124" s="461" t="s">
        <v>200</v>
      </c>
      <c r="H124" s="461" t="s">
        <v>201</v>
      </c>
      <c r="I124" s="467" t="s">
        <v>202</v>
      </c>
      <c r="J124" s="461" t="s">
        <v>203</v>
      </c>
      <c r="K124" s="461" t="s">
        <v>204</v>
      </c>
      <c r="L124" s="461" t="s">
        <v>205</v>
      </c>
      <c r="M124" s="461" t="s">
        <v>206</v>
      </c>
      <c r="N124" s="467" t="s">
        <v>207</v>
      </c>
      <c r="O124" s="456" t="s">
        <v>208</v>
      </c>
      <c r="P124" s="457"/>
    </row>
    <row r="125" spans="2:16" ht="16.5" thickBot="1">
      <c r="B125" s="466"/>
      <c r="C125" s="462"/>
      <c r="D125" s="462"/>
      <c r="E125" s="462"/>
      <c r="F125" s="462"/>
      <c r="G125" s="462"/>
      <c r="H125" s="462"/>
      <c r="I125" s="462"/>
      <c r="J125" s="462"/>
      <c r="K125" s="462"/>
      <c r="L125" s="462"/>
      <c r="M125" s="462"/>
      <c r="N125" s="462"/>
      <c r="O125" s="145" t="s">
        <v>209</v>
      </c>
      <c r="P125" s="30" t="s">
        <v>210</v>
      </c>
    </row>
    <row r="126" spans="2:16">
      <c r="B126" s="148" t="s">
        <v>211</v>
      </c>
      <c r="C126" s="146">
        <v>31</v>
      </c>
      <c r="D126" s="8">
        <v>28</v>
      </c>
      <c r="E126" s="8">
        <v>31</v>
      </c>
      <c r="F126" s="8">
        <v>25</v>
      </c>
      <c r="G126" s="8">
        <v>10</v>
      </c>
      <c r="H126" s="8">
        <v>0</v>
      </c>
      <c r="I126" s="168">
        <f>SUM(C126:G126)</f>
        <v>125</v>
      </c>
      <c r="J126" s="8">
        <v>5</v>
      </c>
      <c r="K126" s="8">
        <v>31</v>
      </c>
      <c r="L126" s="8">
        <v>30</v>
      </c>
      <c r="M126" s="8">
        <v>31</v>
      </c>
      <c r="N126" s="168">
        <f>SUM(J126:M126)</f>
        <v>97</v>
      </c>
      <c r="O126" s="167">
        <f>SUM(C126:H126,J126:M126)</f>
        <v>222</v>
      </c>
      <c r="P126" s="169">
        <f>I126+N126</f>
        <v>222</v>
      </c>
    </row>
    <row r="127" spans="2:16" ht="19.5">
      <c r="B127" s="149" t="s">
        <v>485</v>
      </c>
      <c r="C127" s="147">
        <v>2.5</v>
      </c>
      <c r="D127" s="10">
        <v>2.8</v>
      </c>
      <c r="E127" s="10">
        <v>6.6</v>
      </c>
      <c r="F127" s="10">
        <v>7.9</v>
      </c>
      <c r="G127" s="10">
        <v>12.8</v>
      </c>
      <c r="H127" s="10">
        <v>0</v>
      </c>
      <c r="I127" s="153">
        <f>(C126*C127+D126*D127+E126*E127+F126*F127+G126*G127)/I126</f>
        <v>5.4880000000000004</v>
      </c>
      <c r="J127" s="10">
        <v>11.7</v>
      </c>
      <c r="K127" s="95">
        <v>9.8000000000000007</v>
      </c>
      <c r="L127" s="95">
        <v>5.2</v>
      </c>
      <c r="M127" s="95">
        <v>0.9</v>
      </c>
      <c r="N127" s="153">
        <f>(J126*J127+K126*K127+L126*L127+M126*M127)/N126</f>
        <v>5.6309278350515459</v>
      </c>
      <c r="O127" s="154">
        <f>(C127*C126+D127*D126+E127*E126+F127*F126+G127*G126+H127*H126+J127*J126+K127*K126+L127*L126+M127*M126)/O126</f>
        <v>5.5504504504504508</v>
      </c>
      <c r="P127" s="161">
        <f>(I127*I126+N127*N126)/P126</f>
        <v>5.5504504504504499</v>
      </c>
    </row>
    <row r="128" spans="2:16" ht="19.5">
      <c r="B128" s="149" t="s">
        <v>212</v>
      </c>
      <c r="C128" s="13">
        <f t="shared" ref="C128:H128" si="48">C126*(13-C127)</f>
        <v>325.5</v>
      </c>
      <c r="D128" s="12">
        <f t="shared" si="48"/>
        <v>285.59999999999997</v>
      </c>
      <c r="E128" s="12">
        <f t="shared" si="48"/>
        <v>198.4</v>
      </c>
      <c r="F128" s="12">
        <f t="shared" si="48"/>
        <v>127.49999999999999</v>
      </c>
      <c r="G128" s="12">
        <f t="shared" si="48"/>
        <v>1.9999999999999929</v>
      </c>
      <c r="H128" s="12">
        <f t="shared" si="48"/>
        <v>0</v>
      </c>
      <c r="I128" s="155">
        <f>SUM(C128:G128)</f>
        <v>938.99999999999989</v>
      </c>
      <c r="J128" s="12">
        <f>J126*(13-J127)</f>
        <v>6.5000000000000036</v>
      </c>
      <c r="K128" s="12">
        <f>K126*(13-K127)</f>
        <v>99.199999999999974</v>
      </c>
      <c r="L128" s="12">
        <f>L126*(13-L127)</f>
        <v>234</v>
      </c>
      <c r="M128" s="12">
        <f>M126*(13-M127)</f>
        <v>375.09999999999997</v>
      </c>
      <c r="N128" s="155">
        <f>SUM(J128:M128)</f>
        <v>714.8</v>
      </c>
      <c r="O128" s="156">
        <f>O126*(13-O127)</f>
        <v>1653.8</v>
      </c>
      <c r="P128" s="162">
        <f>P126*(13-P127)</f>
        <v>1653.8000000000002</v>
      </c>
    </row>
    <row r="129" spans="2:16" ht="19.5">
      <c r="B129" s="149" t="s">
        <v>213</v>
      </c>
      <c r="C129" s="13">
        <f t="shared" ref="C129:H129" si="49">C126*(17-C127)</f>
        <v>449.5</v>
      </c>
      <c r="D129" s="12">
        <f t="shared" si="49"/>
        <v>397.59999999999997</v>
      </c>
      <c r="E129" s="12">
        <f t="shared" si="49"/>
        <v>322.40000000000003</v>
      </c>
      <c r="F129" s="12">
        <f t="shared" si="49"/>
        <v>227.5</v>
      </c>
      <c r="G129" s="12">
        <f t="shared" si="49"/>
        <v>41.999999999999993</v>
      </c>
      <c r="H129" s="12">
        <f t="shared" si="49"/>
        <v>0</v>
      </c>
      <c r="I129" s="155">
        <f>SUM(C129:G129)</f>
        <v>1439</v>
      </c>
      <c r="J129" s="12">
        <f>J126*(17-J127)</f>
        <v>26.500000000000004</v>
      </c>
      <c r="K129" s="12">
        <f>K126*(17-K127)</f>
        <v>223.2</v>
      </c>
      <c r="L129" s="12">
        <f>L126*(17-L127)</f>
        <v>354</v>
      </c>
      <c r="M129" s="12">
        <f>M126*(17-M127)</f>
        <v>499.1</v>
      </c>
      <c r="N129" s="155">
        <f>SUM(J129:M129)</f>
        <v>1102.8000000000002</v>
      </c>
      <c r="O129" s="156">
        <f>O126*(17-O127)</f>
        <v>2541.7999999999997</v>
      </c>
      <c r="P129" s="162">
        <f>P126*(17-P127)</f>
        <v>2541.8000000000002</v>
      </c>
    </row>
    <row r="130" spans="2:16" ht="19.5">
      <c r="B130" s="149" t="s">
        <v>214</v>
      </c>
      <c r="C130" s="17">
        <f t="shared" ref="C130:H130" si="50">C126*(18-C127)</f>
        <v>480.5</v>
      </c>
      <c r="D130" s="16">
        <f t="shared" si="50"/>
        <v>425.59999999999997</v>
      </c>
      <c r="E130" s="16">
        <f t="shared" si="50"/>
        <v>353.40000000000003</v>
      </c>
      <c r="F130" s="16">
        <f t="shared" si="50"/>
        <v>252.5</v>
      </c>
      <c r="G130" s="16">
        <f t="shared" si="50"/>
        <v>51.999999999999993</v>
      </c>
      <c r="H130" s="16">
        <f t="shared" si="50"/>
        <v>0</v>
      </c>
      <c r="I130" s="155">
        <f>SUM(C130:G130)</f>
        <v>1564</v>
      </c>
      <c r="J130" s="16">
        <f>J126*(18-J127)</f>
        <v>31.500000000000004</v>
      </c>
      <c r="K130" s="16">
        <f>K126*(18-K127)</f>
        <v>254.2</v>
      </c>
      <c r="L130" s="16">
        <f>L126*(18-L127)</f>
        <v>384</v>
      </c>
      <c r="M130" s="16">
        <f>M126*(18-M127)</f>
        <v>530.1</v>
      </c>
      <c r="N130" s="155">
        <f>SUM(J130:M130)</f>
        <v>1199.8000000000002</v>
      </c>
      <c r="O130" s="157">
        <f>O126*(18-O127)</f>
        <v>2763.7999999999997</v>
      </c>
      <c r="P130" s="163">
        <f>P126*(18-P127)</f>
        <v>2763.8</v>
      </c>
    </row>
    <row r="131" spans="2:16" ht="20.25" thickBot="1">
      <c r="B131" s="350" t="s">
        <v>215</v>
      </c>
      <c r="C131" s="21">
        <f t="shared" ref="C131:H131" si="51">C126*(19-C127)</f>
        <v>511.5</v>
      </c>
      <c r="D131" s="20">
        <f t="shared" si="51"/>
        <v>453.59999999999997</v>
      </c>
      <c r="E131" s="20">
        <f t="shared" si="51"/>
        <v>384.40000000000003</v>
      </c>
      <c r="F131" s="20">
        <f t="shared" si="51"/>
        <v>277.5</v>
      </c>
      <c r="G131" s="20">
        <f t="shared" si="51"/>
        <v>61.999999999999993</v>
      </c>
      <c r="H131" s="20">
        <f t="shared" si="51"/>
        <v>0</v>
      </c>
      <c r="I131" s="164">
        <f>SUM(C131:G131)</f>
        <v>1689</v>
      </c>
      <c r="J131" s="20">
        <f>J126*(19-J127)</f>
        <v>36.5</v>
      </c>
      <c r="K131" s="20">
        <f>K126*(19-K127)</f>
        <v>285.2</v>
      </c>
      <c r="L131" s="20">
        <f>L126*(19-L127)</f>
        <v>414</v>
      </c>
      <c r="M131" s="20">
        <f>M126*(19-M127)</f>
        <v>561.1</v>
      </c>
      <c r="N131" s="164">
        <f>SUM(J131:M131)</f>
        <v>1296.8000000000002</v>
      </c>
      <c r="O131" s="165">
        <f>O126*(19-O127)</f>
        <v>2985.7999999999997</v>
      </c>
      <c r="P131" s="166">
        <f>P126*(19-P127)</f>
        <v>2985.8</v>
      </c>
    </row>
    <row r="132" spans="2:16" ht="15.75" thickBot="1"/>
    <row r="133" spans="2:16" ht="24" thickBot="1">
      <c r="B133" s="473" t="s">
        <v>298</v>
      </c>
      <c r="C133" s="474"/>
      <c r="D133" s="474"/>
      <c r="E133" s="474"/>
      <c r="F133" s="474"/>
      <c r="G133" s="474"/>
      <c r="H133" s="474"/>
      <c r="I133" s="474"/>
      <c r="J133" s="474"/>
      <c r="K133" s="474"/>
      <c r="L133" s="470" t="s">
        <v>230</v>
      </c>
      <c r="M133" s="471"/>
      <c r="N133" s="471"/>
      <c r="O133" s="471"/>
      <c r="P133" s="472"/>
    </row>
    <row r="134" spans="2:16" ht="15.75">
      <c r="B134" s="465" t="s">
        <v>195</v>
      </c>
      <c r="C134" s="461" t="s">
        <v>196</v>
      </c>
      <c r="D134" s="461" t="s">
        <v>197</v>
      </c>
      <c r="E134" s="461" t="s">
        <v>198</v>
      </c>
      <c r="F134" s="461" t="s">
        <v>199</v>
      </c>
      <c r="G134" s="461" t="s">
        <v>200</v>
      </c>
      <c r="H134" s="461" t="s">
        <v>201</v>
      </c>
      <c r="I134" s="467" t="s">
        <v>202</v>
      </c>
      <c r="J134" s="461" t="s">
        <v>203</v>
      </c>
      <c r="K134" s="461" t="s">
        <v>204</v>
      </c>
      <c r="L134" s="461" t="s">
        <v>205</v>
      </c>
      <c r="M134" s="461" t="s">
        <v>206</v>
      </c>
      <c r="N134" s="467" t="s">
        <v>207</v>
      </c>
      <c r="O134" s="456" t="s">
        <v>208</v>
      </c>
      <c r="P134" s="457"/>
    </row>
    <row r="135" spans="2:16" ht="16.5" thickBot="1">
      <c r="B135" s="466"/>
      <c r="C135" s="462"/>
      <c r="D135" s="462"/>
      <c r="E135" s="462"/>
      <c r="F135" s="462"/>
      <c r="G135" s="462"/>
      <c r="H135" s="462"/>
      <c r="I135" s="462"/>
      <c r="J135" s="462"/>
      <c r="K135" s="462"/>
      <c r="L135" s="462"/>
      <c r="M135" s="462"/>
      <c r="N135" s="462"/>
      <c r="O135" s="145" t="s">
        <v>209</v>
      </c>
      <c r="P135" s="30" t="s">
        <v>210</v>
      </c>
    </row>
    <row r="136" spans="2:16">
      <c r="B136" s="148" t="s">
        <v>211</v>
      </c>
      <c r="C136" s="146">
        <v>31</v>
      </c>
      <c r="D136" s="8">
        <v>28</v>
      </c>
      <c r="E136" s="8">
        <v>31</v>
      </c>
      <c r="F136" s="8">
        <v>20</v>
      </c>
      <c r="G136" s="8">
        <v>16</v>
      </c>
      <c r="H136" s="8">
        <v>0</v>
      </c>
      <c r="I136" s="168">
        <f>SUM(C136:G136)</f>
        <v>126</v>
      </c>
      <c r="J136" s="8">
        <v>10</v>
      </c>
      <c r="K136" s="8">
        <v>31</v>
      </c>
      <c r="L136" s="8">
        <v>30</v>
      </c>
      <c r="M136" s="8">
        <v>31</v>
      </c>
      <c r="N136" s="168">
        <f>SUM(J136:M136)</f>
        <v>102</v>
      </c>
      <c r="O136" s="167">
        <f>SUM(C136:H136,J136:M136)</f>
        <v>228</v>
      </c>
      <c r="P136" s="169">
        <f>I136+N136</f>
        <v>228</v>
      </c>
    </row>
    <row r="137" spans="2:16" ht="19.5">
      <c r="B137" s="149" t="s">
        <v>485</v>
      </c>
      <c r="C137" s="147">
        <v>0.3</v>
      </c>
      <c r="D137" s="10">
        <v>0.2</v>
      </c>
      <c r="E137" s="10">
        <v>0.4</v>
      </c>
      <c r="F137" s="10">
        <v>7.4</v>
      </c>
      <c r="G137" s="10">
        <v>11.8</v>
      </c>
      <c r="H137" s="10">
        <v>0</v>
      </c>
      <c r="I137" s="153">
        <f>(C136*C137+D136*D137+E136*E137+F136*F137+G136*G137)/I136</f>
        <v>2.8896825396825401</v>
      </c>
      <c r="J137" s="10">
        <v>10.1</v>
      </c>
      <c r="K137" s="95">
        <v>9.8000000000000007</v>
      </c>
      <c r="L137" s="95">
        <v>5.3</v>
      </c>
      <c r="M137" s="95">
        <v>1.7</v>
      </c>
      <c r="N137" s="153">
        <f>(J136*J137+K136*K137+L136*L137+M136*M137)/N136</f>
        <v>6.0441176470588234</v>
      </c>
      <c r="O137" s="154">
        <f>(C137*C136+D137*D136+E137*E136+F137*F136+G137*G136+H137*H136+J137*J136+K137*K136+L137*L136+M137*M136)/O136</f>
        <v>4.3008771929824565</v>
      </c>
      <c r="P137" s="161">
        <f>(I137*I136+N137*N136)/P136</f>
        <v>4.3008771929824565</v>
      </c>
    </row>
    <row r="138" spans="2:16" ht="19.5">
      <c r="B138" s="149" t="s">
        <v>212</v>
      </c>
      <c r="C138" s="13">
        <f t="shared" ref="C138:H138" si="52">C136*(13-C137)</f>
        <v>393.7</v>
      </c>
      <c r="D138" s="12">
        <f t="shared" si="52"/>
        <v>358.40000000000003</v>
      </c>
      <c r="E138" s="12">
        <f t="shared" si="52"/>
        <v>390.59999999999997</v>
      </c>
      <c r="F138" s="12">
        <f t="shared" si="52"/>
        <v>112</v>
      </c>
      <c r="G138" s="12">
        <f t="shared" si="52"/>
        <v>19.199999999999989</v>
      </c>
      <c r="H138" s="12">
        <f t="shared" si="52"/>
        <v>0</v>
      </c>
      <c r="I138" s="155">
        <f>SUM(C138:G138)</f>
        <v>1273.9000000000001</v>
      </c>
      <c r="J138" s="12">
        <f>J136*(13-J137)</f>
        <v>29.000000000000004</v>
      </c>
      <c r="K138" s="12">
        <f>K136*(13-K137)</f>
        <v>99.199999999999974</v>
      </c>
      <c r="L138" s="12">
        <f>L136*(13-L137)</f>
        <v>231</v>
      </c>
      <c r="M138" s="12">
        <f>M136*(13-M137)</f>
        <v>350.3</v>
      </c>
      <c r="N138" s="155">
        <f>SUM(J138:M138)</f>
        <v>709.5</v>
      </c>
      <c r="O138" s="156">
        <f>O136*(13-O137)</f>
        <v>1983.3999999999999</v>
      </c>
      <c r="P138" s="162">
        <f>P136*(13-P137)</f>
        <v>1983.3999999999999</v>
      </c>
    </row>
    <row r="139" spans="2:16" ht="19.5">
      <c r="B139" s="149" t="s">
        <v>213</v>
      </c>
      <c r="C139" s="13">
        <f t="shared" ref="C139:H139" si="53">C136*(17-C137)</f>
        <v>517.69999999999993</v>
      </c>
      <c r="D139" s="12">
        <f t="shared" si="53"/>
        <v>470.40000000000003</v>
      </c>
      <c r="E139" s="12">
        <f t="shared" si="53"/>
        <v>514.6</v>
      </c>
      <c r="F139" s="12">
        <f t="shared" si="53"/>
        <v>192</v>
      </c>
      <c r="G139" s="12">
        <f t="shared" si="53"/>
        <v>83.199999999999989</v>
      </c>
      <c r="H139" s="12">
        <f t="shared" si="53"/>
        <v>0</v>
      </c>
      <c r="I139" s="155">
        <f>SUM(C139:G139)</f>
        <v>1777.8999999999999</v>
      </c>
      <c r="J139" s="12">
        <f>J136*(17-J137)</f>
        <v>69</v>
      </c>
      <c r="K139" s="12">
        <f>K136*(17-K137)</f>
        <v>223.2</v>
      </c>
      <c r="L139" s="12">
        <f>L136*(17-L137)</f>
        <v>351</v>
      </c>
      <c r="M139" s="12">
        <f>M136*(17-M137)</f>
        <v>474.3</v>
      </c>
      <c r="N139" s="155">
        <f>SUM(J139:M139)</f>
        <v>1117.5</v>
      </c>
      <c r="O139" s="156">
        <f>O136*(17-O137)</f>
        <v>2895.4</v>
      </c>
      <c r="P139" s="162">
        <f>P136*(17-P137)</f>
        <v>2895.4</v>
      </c>
    </row>
    <row r="140" spans="2:16" ht="19.5">
      <c r="B140" s="149" t="s">
        <v>214</v>
      </c>
      <c r="C140" s="17">
        <f t="shared" ref="C140:H140" si="54">C136*(18-C137)</f>
        <v>548.69999999999993</v>
      </c>
      <c r="D140" s="16">
        <f t="shared" si="54"/>
        <v>498.40000000000003</v>
      </c>
      <c r="E140" s="16">
        <f t="shared" si="54"/>
        <v>545.6</v>
      </c>
      <c r="F140" s="16">
        <f t="shared" si="54"/>
        <v>212</v>
      </c>
      <c r="G140" s="16">
        <f t="shared" si="54"/>
        <v>99.199999999999989</v>
      </c>
      <c r="H140" s="16">
        <f t="shared" si="54"/>
        <v>0</v>
      </c>
      <c r="I140" s="155">
        <f>SUM(C140:G140)</f>
        <v>1903.8999999999999</v>
      </c>
      <c r="J140" s="16">
        <f>J136*(18-J137)</f>
        <v>79</v>
      </c>
      <c r="K140" s="16">
        <f>K136*(18-K137)</f>
        <v>254.2</v>
      </c>
      <c r="L140" s="16">
        <f>L136*(18-L137)</f>
        <v>381</v>
      </c>
      <c r="M140" s="16">
        <f>M136*(18-M137)</f>
        <v>505.3</v>
      </c>
      <c r="N140" s="155">
        <f>SUM(J140:M140)</f>
        <v>1219.5</v>
      </c>
      <c r="O140" s="157">
        <f>O136*(18-O137)</f>
        <v>3123.4</v>
      </c>
      <c r="P140" s="163">
        <f>P136*(18-P137)</f>
        <v>3123.4</v>
      </c>
    </row>
    <row r="141" spans="2:16" ht="20.25" thickBot="1">
      <c r="B141" s="350" t="s">
        <v>215</v>
      </c>
      <c r="C141" s="21">
        <f t="shared" ref="C141:H141" si="55">C136*(19-C137)</f>
        <v>579.69999999999993</v>
      </c>
      <c r="D141" s="20">
        <f t="shared" si="55"/>
        <v>526.4</v>
      </c>
      <c r="E141" s="20">
        <f t="shared" si="55"/>
        <v>576.6</v>
      </c>
      <c r="F141" s="20">
        <f t="shared" si="55"/>
        <v>232</v>
      </c>
      <c r="G141" s="20">
        <f t="shared" si="55"/>
        <v>115.19999999999999</v>
      </c>
      <c r="H141" s="20">
        <f t="shared" si="55"/>
        <v>0</v>
      </c>
      <c r="I141" s="164">
        <f>SUM(C141:G141)</f>
        <v>2029.8999999999999</v>
      </c>
      <c r="J141" s="20">
        <f>J136*(19-J137)</f>
        <v>89</v>
      </c>
      <c r="K141" s="20">
        <f>K136*(19-K137)</f>
        <v>285.2</v>
      </c>
      <c r="L141" s="20">
        <f>L136*(19-L137)</f>
        <v>411</v>
      </c>
      <c r="M141" s="20">
        <f>M136*(19-M137)</f>
        <v>536.30000000000007</v>
      </c>
      <c r="N141" s="164">
        <f>SUM(J141:M141)</f>
        <v>1321.5</v>
      </c>
      <c r="O141" s="165">
        <f>O136*(19-O137)</f>
        <v>3351.4</v>
      </c>
      <c r="P141" s="166">
        <f>P136*(19-P137)</f>
        <v>3351.4</v>
      </c>
    </row>
    <row r="142" spans="2:16" ht="15.75" thickBot="1">
      <c r="B142" s="1"/>
      <c r="C142" s="1"/>
      <c r="D142" s="2"/>
      <c r="E142" s="2"/>
      <c r="F142" s="2"/>
      <c r="G142" s="1"/>
      <c r="H142" s="3"/>
      <c r="I142" s="2"/>
      <c r="J142" s="3"/>
      <c r="K142" s="2"/>
      <c r="L142" s="2"/>
      <c r="M142" s="1"/>
      <c r="N142" s="2"/>
      <c r="O142" s="1"/>
    </row>
    <row r="143" spans="2:16" ht="24" thickBot="1">
      <c r="B143" s="473" t="s">
        <v>298</v>
      </c>
      <c r="C143" s="474"/>
      <c r="D143" s="474"/>
      <c r="E143" s="474"/>
      <c r="F143" s="474"/>
      <c r="G143" s="474"/>
      <c r="H143" s="474"/>
      <c r="I143" s="474"/>
      <c r="J143" s="474"/>
      <c r="K143" s="474"/>
      <c r="L143" s="470" t="s">
        <v>231</v>
      </c>
      <c r="M143" s="471"/>
      <c r="N143" s="471"/>
      <c r="O143" s="471"/>
      <c r="P143" s="472"/>
    </row>
    <row r="144" spans="2:16" ht="15.75">
      <c r="B144" s="465" t="s">
        <v>195</v>
      </c>
      <c r="C144" s="461" t="s">
        <v>196</v>
      </c>
      <c r="D144" s="461" t="s">
        <v>197</v>
      </c>
      <c r="E144" s="461" t="s">
        <v>198</v>
      </c>
      <c r="F144" s="461" t="s">
        <v>199</v>
      </c>
      <c r="G144" s="461" t="s">
        <v>200</v>
      </c>
      <c r="H144" s="461" t="s">
        <v>201</v>
      </c>
      <c r="I144" s="467" t="s">
        <v>202</v>
      </c>
      <c r="J144" s="461" t="s">
        <v>203</v>
      </c>
      <c r="K144" s="461" t="s">
        <v>204</v>
      </c>
      <c r="L144" s="461" t="s">
        <v>205</v>
      </c>
      <c r="M144" s="461" t="s">
        <v>206</v>
      </c>
      <c r="N144" s="467" t="s">
        <v>207</v>
      </c>
      <c r="O144" s="456" t="s">
        <v>208</v>
      </c>
      <c r="P144" s="457"/>
    </row>
    <row r="145" spans="2:16" ht="16.5" thickBot="1">
      <c r="B145" s="466"/>
      <c r="C145" s="462"/>
      <c r="D145" s="462"/>
      <c r="E145" s="462"/>
      <c r="F145" s="462"/>
      <c r="G145" s="462"/>
      <c r="H145" s="462"/>
      <c r="I145" s="462"/>
      <c r="J145" s="462"/>
      <c r="K145" s="462"/>
      <c r="L145" s="462"/>
      <c r="M145" s="462"/>
      <c r="N145" s="462"/>
      <c r="O145" s="145" t="s">
        <v>209</v>
      </c>
      <c r="P145" s="30" t="s">
        <v>210</v>
      </c>
    </row>
    <row r="146" spans="2:16">
      <c r="B146" s="148" t="s">
        <v>211</v>
      </c>
      <c r="C146" s="146">
        <v>31</v>
      </c>
      <c r="D146" s="8">
        <v>28</v>
      </c>
      <c r="E146" s="8">
        <v>31</v>
      </c>
      <c r="F146" s="8">
        <v>20</v>
      </c>
      <c r="G146" s="8">
        <v>10</v>
      </c>
      <c r="H146" s="8">
        <v>0</v>
      </c>
      <c r="I146" s="168">
        <f>SUM(C146:G146)</f>
        <v>120</v>
      </c>
      <c r="J146" s="8">
        <v>6</v>
      </c>
      <c r="K146" s="8">
        <v>20</v>
      </c>
      <c r="L146" s="8">
        <v>31</v>
      </c>
      <c r="M146" s="8">
        <v>31</v>
      </c>
      <c r="N146" s="168">
        <f>SUM(J146:M146)</f>
        <v>88</v>
      </c>
      <c r="O146" s="167">
        <f>SUM(C146:H146,J146:M146)</f>
        <v>208</v>
      </c>
      <c r="P146" s="169">
        <f>I146+N146</f>
        <v>208</v>
      </c>
    </row>
    <row r="147" spans="2:16" ht="19.5">
      <c r="B147" s="149" t="s">
        <v>485</v>
      </c>
      <c r="C147" s="147">
        <v>0.7</v>
      </c>
      <c r="D147" s="10">
        <v>2.5</v>
      </c>
      <c r="E147" s="10">
        <v>6.9</v>
      </c>
      <c r="F147" s="10">
        <v>10.1</v>
      </c>
      <c r="G147" s="10">
        <v>9.6999999999999993</v>
      </c>
      <c r="H147" s="10">
        <v>0</v>
      </c>
      <c r="I147" s="153">
        <f>(C146*C147+D146*D147+E146*E147+F146*F147+G146*G147)/I146</f>
        <v>5.0383333333333331</v>
      </c>
      <c r="J147" s="10">
        <v>15.300000000000002</v>
      </c>
      <c r="K147" s="95">
        <v>10.819354838709678</v>
      </c>
      <c r="L147" s="95">
        <v>6.2</v>
      </c>
      <c r="M147" s="95">
        <v>2.629032258064516</v>
      </c>
      <c r="N147" s="153">
        <f>(J146*J147+K146*K147+L146*L147+M146*M147)/N146</f>
        <v>6.6123533724340184</v>
      </c>
      <c r="O147" s="154">
        <f>(C147*C146+D147*D146+E147*E146+F147*F146+G147*G146+H147*H146+J147*J146+K147*K146+L147*L146+M147*M146)/O146</f>
        <v>5.7042648883374687</v>
      </c>
      <c r="P147" s="161">
        <f>(I147*I146+N147*N146)/P146</f>
        <v>5.7042648883374687</v>
      </c>
    </row>
    <row r="148" spans="2:16" ht="19.5">
      <c r="B148" s="149" t="s">
        <v>212</v>
      </c>
      <c r="C148" s="13">
        <f t="shared" ref="C148:H148" si="56">C146*(13-C147)</f>
        <v>381.3</v>
      </c>
      <c r="D148" s="12">
        <f t="shared" si="56"/>
        <v>294</v>
      </c>
      <c r="E148" s="12">
        <f t="shared" si="56"/>
        <v>189.1</v>
      </c>
      <c r="F148" s="12">
        <f t="shared" si="56"/>
        <v>58.000000000000007</v>
      </c>
      <c r="G148" s="12">
        <f t="shared" si="56"/>
        <v>33.000000000000007</v>
      </c>
      <c r="H148" s="12">
        <f t="shared" si="56"/>
        <v>0</v>
      </c>
      <c r="I148" s="155">
        <f>SUM(C148:G148)</f>
        <v>955.4</v>
      </c>
      <c r="J148" s="12">
        <f>J146*(13-J147)</f>
        <v>-13.800000000000015</v>
      </c>
      <c r="K148" s="12">
        <f>K146*(13-K147)</f>
        <v>43.612903225806434</v>
      </c>
      <c r="L148" s="12">
        <f>L146*(13-L147)</f>
        <v>210.79999999999998</v>
      </c>
      <c r="M148" s="12">
        <f>M146*(13-M147)</f>
        <v>321.5</v>
      </c>
      <c r="N148" s="155">
        <f>SUM(J148:M148)</f>
        <v>562.11290322580635</v>
      </c>
      <c r="O148" s="156">
        <f>O146*(13-O147)</f>
        <v>1517.5129032258064</v>
      </c>
      <c r="P148" s="162">
        <f>P146*(13-P147)</f>
        <v>1517.5129032258064</v>
      </c>
    </row>
    <row r="149" spans="2:16" ht="19.5">
      <c r="B149" s="149" t="s">
        <v>213</v>
      </c>
      <c r="C149" s="13">
        <f t="shared" ref="C149:H149" si="57">C146*(17-C147)</f>
        <v>505.3</v>
      </c>
      <c r="D149" s="12">
        <f t="shared" si="57"/>
        <v>406</v>
      </c>
      <c r="E149" s="12">
        <f t="shared" si="57"/>
        <v>313.09999999999997</v>
      </c>
      <c r="F149" s="12">
        <f t="shared" si="57"/>
        <v>138</v>
      </c>
      <c r="G149" s="12">
        <f t="shared" si="57"/>
        <v>73</v>
      </c>
      <c r="H149" s="12">
        <f t="shared" si="57"/>
        <v>0</v>
      </c>
      <c r="I149" s="155">
        <f>SUM(C149:G149)</f>
        <v>1435.3999999999999</v>
      </c>
      <c r="J149" s="12">
        <f>J146*(17-J147)</f>
        <v>10.199999999999985</v>
      </c>
      <c r="K149" s="12">
        <f>K146*(17-K147)</f>
        <v>123.61290322580643</v>
      </c>
      <c r="L149" s="12">
        <f>L146*(17-L147)</f>
        <v>334.8</v>
      </c>
      <c r="M149" s="12">
        <f>M146*(17-M147)</f>
        <v>445.5</v>
      </c>
      <c r="N149" s="155">
        <f>SUM(J149:M149)</f>
        <v>914.11290322580646</v>
      </c>
      <c r="O149" s="156">
        <f>O146*(17-O147)</f>
        <v>2349.5129032258064</v>
      </c>
      <c r="P149" s="162">
        <f>P146*(17-P147)</f>
        <v>2349.5129032258064</v>
      </c>
    </row>
    <row r="150" spans="2:16" ht="19.5">
      <c r="B150" s="149" t="s">
        <v>214</v>
      </c>
      <c r="C150" s="17">
        <f t="shared" ref="C150:H150" si="58">C146*(18-C147)</f>
        <v>536.30000000000007</v>
      </c>
      <c r="D150" s="16">
        <f t="shared" si="58"/>
        <v>434</v>
      </c>
      <c r="E150" s="16">
        <f t="shared" si="58"/>
        <v>344.09999999999997</v>
      </c>
      <c r="F150" s="16">
        <f t="shared" si="58"/>
        <v>158</v>
      </c>
      <c r="G150" s="16">
        <f t="shared" si="58"/>
        <v>83</v>
      </c>
      <c r="H150" s="16">
        <f t="shared" si="58"/>
        <v>0</v>
      </c>
      <c r="I150" s="155">
        <f>SUM(C150:G150)</f>
        <v>1555.4</v>
      </c>
      <c r="J150" s="16">
        <f>J146*(18-J147)</f>
        <v>16.199999999999985</v>
      </c>
      <c r="K150" s="16">
        <f>K146*(18-K147)</f>
        <v>143.61290322580643</v>
      </c>
      <c r="L150" s="16">
        <f>L146*(18-L147)</f>
        <v>365.8</v>
      </c>
      <c r="M150" s="16">
        <f>M146*(18-M147)</f>
        <v>476.5</v>
      </c>
      <c r="N150" s="155">
        <f>SUM(J150:M150)</f>
        <v>1002.1129032258065</v>
      </c>
      <c r="O150" s="157">
        <f>O146*(18-O147)</f>
        <v>2557.5129032258064</v>
      </c>
      <c r="P150" s="163">
        <f>P146*(18-P147)</f>
        <v>2557.5129032258064</v>
      </c>
    </row>
    <row r="151" spans="2:16" ht="20.25" thickBot="1">
      <c r="B151" s="350" t="s">
        <v>215</v>
      </c>
      <c r="C151" s="21">
        <f t="shared" ref="C151:H151" si="59">C146*(19-C147)</f>
        <v>567.30000000000007</v>
      </c>
      <c r="D151" s="20">
        <f t="shared" si="59"/>
        <v>462</v>
      </c>
      <c r="E151" s="20">
        <f t="shared" si="59"/>
        <v>375.09999999999997</v>
      </c>
      <c r="F151" s="20">
        <f t="shared" si="59"/>
        <v>178</v>
      </c>
      <c r="G151" s="20">
        <f t="shared" si="59"/>
        <v>93</v>
      </c>
      <c r="H151" s="20">
        <f t="shared" si="59"/>
        <v>0</v>
      </c>
      <c r="I151" s="164">
        <f>SUM(C151:G151)</f>
        <v>1675.4</v>
      </c>
      <c r="J151" s="20">
        <f>J146*(19-J147)</f>
        <v>22.199999999999985</v>
      </c>
      <c r="K151" s="20">
        <f>K146*(19-K147)</f>
        <v>163.61290322580643</v>
      </c>
      <c r="L151" s="20">
        <f>L146*(19-L147)</f>
        <v>396.8</v>
      </c>
      <c r="M151" s="20">
        <f>M146*(19-M147)</f>
        <v>507.5</v>
      </c>
      <c r="N151" s="164">
        <f>SUM(J151:M151)</f>
        <v>1090.1129032258063</v>
      </c>
      <c r="O151" s="165">
        <f>O146*(19-O147)</f>
        <v>2765.5129032258064</v>
      </c>
      <c r="P151" s="166">
        <f>P146*(19-P147)</f>
        <v>2765.5129032258064</v>
      </c>
    </row>
    <row r="152" spans="2:16" ht="15.75" thickBot="1">
      <c r="B152" s="24"/>
      <c r="C152" s="25"/>
      <c r="D152" s="25"/>
      <c r="E152" s="25"/>
      <c r="F152" s="25"/>
      <c r="G152" s="25"/>
      <c r="H152" s="25"/>
      <c r="I152" s="26"/>
      <c r="J152" s="25"/>
      <c r="K152" s="25"/>
      <c r="L152" s="25"/>
      <c r="M152" s="25"/>
      <c r="N152" s="26"/>
      <c r="O152" s="27"/>
      <c r="P152" s="27"/>
    </row>
    <row r="153" spans="2:16" ht="24" thickBot="1">
      <c r="B153" s="473" t="s">
        <v>298</v>
      </c>
      <c r="C153" s="474"/>
      <c r="D153" s="474"/>
      <c r="E153" s="474"/>
      <c r="F153" s="474"/>
      <c r="G153" s="474"/>
      <c r="H153" s="474"/>
      <c r="I153" s="474"/>
      <c r="J153" s="474"/>
      <c r="K153" s="474"/>
      <c r="L153" s="470" t="s">
        <v>145</v>
      </c>
      <c r="M153" s="471"/>
      <c r="N153" s="471"/>
      <c r="O153" s="471"/>
      <c r="P153" s="472"/>
    </row>
    <row r="154" spans="2:16" ht="15.75">
      <c r="B154" s="465" t="s">
        <v>195</v>
      </c>
      <c r="C154" s="461" t="s">
        <v>196</v>
      </c>
      <c r="D154" s="461" t="s">
        <v>197</v>
      </c>
      <c r="E154" s="461" t="s">
        <v>198</v>
      </c>
      <c r="F154" s="461" t="s">
        <v>199</v>
      </c>
      <c r="G154" s="461" t="s">
        <v>200</v>
      </c>
      <c r="H154" s="461" t="s">
        <v>201</v>
      </c>
      <c r="I154" s="467" t="s">
        <v>202</v>
      </c>
      <c r="J154" s="461" t="s">
        <v>203</v>
      </c>
      <c r="K154" s="461" t="s">
        <v>204</v>
      </c>
      <c r="L154" s="461" t="s">
        <v>205</v>
      </c>
      <c r="M154" s="461" t="s">
        <v>206</v>
      </c>
      <c r="N154" s="467" t="s">
        <v>207</v>
      </c>
      <c r="O154" s="456" t="s">
        <v>208</v>
      </c>
      <c r="P154" s="457"/>
    </row>
    <row r="155" spans="2:16" ht="16.5" thickBot="1">
      <c r="B155" s="466"/>
      <c r="C155" s="462"/>
      <c r="D155" s="462"/>
      <c r="E155" s="462"/>
      <c r="F155" s="462"/>
      <c r="G155" s="462"/>
      <c r="H155" s="462"/>
      <c r="I155" s="462"/>
      <c r="J155" s="462"/>
      <c r="K155" s="462"/>
      <c r="L155" s="462"/>
      <c r="M155" s="462"/>
      <c r="N155" s="462"/>
      <c r="O155" s="145" t="s">
        <v>209</v>
      </c>
      <c r="P155" s="30" t="s">
        <v>210</v>
      </c>
    </row>
    <row r="156" spans="2:16">
      <c r="B156" s="148" t="s">
        <v>211</v>
      </c>
      <c r="C156" s="146">
        <v>31</v>
      </c>
      <c r="D156" s="8">
        <v>31</v>
      </c>
      <c r="E156" s="8">
        <v>31</v>
      </c>
      <c r="F156" s="8">
        <v>23</v>
      </c>
      <c r="G156" s="8">
        <v>10</v>
      </c>
      <c r="H156" s="8">
        <v>4</v>
      </c>
      <c r="I156" s="168">
        <f>SUM(C156:G156)</f>
        <v>126</v>
      </c>
      <c r="J156" s="8"/>
      <c r="K156" s="8"/>
      <c r="L156" s="8"/>
      <c r="M156" s="8"/>
      <c r="N156" s="168">
        <f>SUM(J156:M156)</f>
        <v>0</v>
      </c>
      <c r="O156" s="167">
        <f>SUM(C156:H156,J156:M156)</f>
        <v>130</v>
      </c>
      <c r="P156" s="169">
        <f>I156+N156</f>
        <v>126</v>
      </c>
    </row>
    <row r="157" spans="2:16" ht="19.5">
      <c r="B157" s="149" t="s">
        <v>485</v>
      </c>
      <c r="C157" s="147">
        <v>2.2064516129032263</v>
      </c>
      <c r="D157" s="10">
        <v>0.7</v>
      </c>
      <c r="E157" s="10">
        <v>5.1677419354838712</v>
      </c>
      <c r="F157" s="10">
        <v>9.1266666666666669</v>
      </c>
      <c r="G157" s="10">
        <v>13.796774193548387</v>
      </c>
      <c r="H157" s="10">
        <v>17.226666666666667</v>
      </c>
      <c r="I157" s="153">
        <f>(C156*C157+D156*D157+E156*E157+F156*F157+G156*G157)/I156</f>
        <v>4.7474688513398196</v>
      </c>
      <c r="J157" s="10"/>
      <c r="K157" s="95"/>
      <c r="L157" s="95"/>
      <c r="M157" s="95"/>
      <c r="N157" s="153"/>
      <c r="O157" s="154">
        <f>(C157*C156+D157*D156+E157*E156+F157*F156+G157*G156+H157*H156+J157*J156+K157*K156+L157*L156+M157*M156)/O156</f>
        <v>5.1314441687344914</v>
      </c>
      <c r="P157" s="161">
        <f>(I157*I156+N157*N156)/P156</f>
        <v>4.7474688513398196</v>
      </c>
    </row>
    <row r="158" spans="2:16" ht="19.5">
      <c r="B158" s="149" t="s">
        <v>212</v>
      </c>
      <c r="C158" s="13">
        <f t="shared" ref="C158:H158" si="60">C156*(13-C157)</f>
        <v>334.59999999999997</v>
      </c>
      <c r="D158" s="12">
        <f t="shared" si="60"/>
        <v>381.3</v>
      </c>
      <c r="E158" s="12">
        <f t="shared" si="60"/>
        <v>242.79999999999998</v>
      </c>
      <c r="F158" s="12">
        <f t="shared" si="60"/>
        <v>89.086666666666659</v>
      </c>
      <c r="G158" s="12">
        <f t="shared" si="60"/>
        <v>-7.9677419354838719</v>
      </c>
      <c r="H158" s="12">
        <f t="shared" si="60"/>
        <v>-16.906666666666666</v>
      </c>
      <c r="I158" s="155">
        <f>SUM(C158:G158)</f>
        <v>1039.8189247311827</v>
      </c>
      <c r="J158" s="12">
        <f>J156*(13-J157)</f>
        <v>0</v>
      </c>
      <c r="K158" s="12">
        <f>K156*(13-K157)</f>
        <v>0</v>
      </c>
      <c r="L158" s="12">
        <f>L156*(13-L157)</f>
        <v>0</v>
      </c>
      <c r="M158" s="12">
        <f>M156*(13-M157)</f>
        <v>0</v>
      </c>
      <c r="N158" s="155">
        <f>SUM(J158:M158)</f>
        <v>0</v>
      </c>
      <c r="O158" s="156">
        <f>O156*(13-O157)</f>
        <v>1022.9122580645161</v>
      </c>
      <c r="P158" s="162">
        <f>P156*(13-P157)</f>
        <v>1039.8189247311827</v>
      </c>
    </row>
    <row r="159" spans="2:16" ht="19.5">
      <c r="B159" s="149" t="s">
        <v>213</v>
      </c>
      <c r="C159" s="13">
        <f t="shared" ref="C159:H159" si="61">C156*(17-C157)</f>
        <v>458.59999999999997</v>
      </c>
      <c r="D159" s="12">
        <f t="shared" si="61"/>
        <v>505.3</v>
      </c>
      <c r="E159" s="12">
        <f t="shared" si="61"/>
        <v>366.8</v>
      </c>
      <c r="F159" s="12">
        <f t="shared" si="61"/>
        <v>181.08666666666667</v>
      </c>
      <c r="G159" s="12">
        <f t="shared" si="61"/>
        <v>32.032258064516128</v>
      </c>
      <c r="H159" s="12">
        <f t="shared" si="61"/>
        <v>-0.90666666666666629</v>
      </c>
      <c r="I159" s="155">
        <f>SUM(C159:G159)</f>
        <v>1543.8189247311827</v>
      </c>
      <c r="J159" s="12">
        <f>J156*(17-J157)</f>
        <v>0</v>
      </c>
      <c r="K159" s="12">
        <f>K156*(17-K157)</f>
        <v>0</v>
      </c>
      <c r="L159" s="12">
        <f>L156*(17-L157)</f>
        <v>0</v>
      </c>
      <c r="M159" s="12">
        <f>M156*(17-M157)</f>
        <v>0</v>
      </c>
      <c r="N159" s="155">
        <f>SUM(J159:M159)</f>
        <v>0</v>
      </c>
      <c r="O159" s="156">
        <f>O156*(17-O157)</f>
        <v>1542.9122580645162</v>
      </c>
      <c r="P159" s="162">
        <f>P156*(17-P157)</f>
        <v>1543.8189247311827</v>
      </c>
    </row>
    <row r="160" spans="2:16" ht="19.5">
      <c r="B160" s="149" t="s">
        <v>214</v>
      </c>
      <c r="C160" s="17">
        <f t="shared" ref="C160:H160" si="62">C156*(18-C157)</f>
        <v>489.59999999999997</v>
      </c>
      <c r="D160" s="16">
        <f t="shared" si="62"/>
        <v>536.30000000000007</v>
      </c>
      <c r="E160" s="16">
        <f t="shared" si="62"/>
        <v>397.8</v>
      </c>
      <c r="F160" s="16">
        <f t="shared" si="62"/>
        <v>204.08666666666667</v>
      </c>
      <c r="G160" s="16">
        <f t="shared" si="62"/>
        <v>42.032258064516128</v>
      </c>
      <c r="H160" s="16">
        <f t="shared" si="62"/>
        <v>3.0933333333333337</v>
      </c>
      <c r="I160" s="155">
        <f>SUM(C160:G160)</f>
        <v>1669.8189247311827</v>
      </c>
      <c r="J160" s="16">
        <f>J156*(18-J157)</f>
        <v>0</v>
      </c>
      <c r="K160" s="16">
        <f>K156*(18-K157)</f>
        <v>0</v>
      </c>
      <c r="L160" s="16">
        <f>L156*(18-L157)</f>
        <v>0</v>
      </c>
      <c r="M160" s="16">
        <f>M156*(18-M157)</f>
        <v>0</v>
      </c>
      <c r="N160" s="155">
        <f>SUM(J160:M160)</f>
        <v>0</v>
      </c>
      <c r="O160" s="157">
        <f>O156*(18-O157)</f>
        <v>1672.9122580645162</v>
      </c>
      <c r="P160" s="163">
        <f>P156*(18-P157)</f>
        <v>1669.8189247311827</v>
      </c>
    </row>
    <row r="161" spans="2:16" ht="20.25" thickBot="1">
      <c r="B161" s="350" t="s">
        <v>215</v>
      </c>
      <c r="C161" s="21">
        <f t="shared" ref="C161:H161" si="63">C156*(19-C157)</f>
        <v>520.6</v>
      </c>
      <c r="D161" s="20">
        <f t="shared" si="63"/>
        <v>567.30000000000007</v>
      </c>
      <c r="E161" s="20">
        <f t="shared" si="63"/>
        <v>428.8</v>
      </c>
      <c r="F161" s="20">
        <f t="shared" si="63"/>
        <v>227.08666666666667</v>
      </c>
      <c r="G161" s="20">
        <f t="shared" si="63"/>
        <v>52.032258064516128</v>
      </c>
      <c r="H161" s="20">
        <f t="shared" si="63"/>
        <v>7.0933333333333337</v>
      </c>
      <c r="I161" s="164">
        <f>SUM(C161:G161)</f>
        <v>1795.8189247311827</v>
      </c>
      <c r="J161" s="20">
        <f>J156*(19-J157)</f>
        <v>0</v>
      </c>
      <c r="K161" s="20">
        <f>K156*(19-K157)</f>
        <v>0</v>
      </c>
      <c r="L161" s="20">
        <f>L156*(19-L157)</f>
        <v>0</v>
      </c>
      <c r="M161" s="20">
        <f>M156*(19-M157)</f>
        <v>0</v>
      </c>
      <c r="N161" s="164">
        <f>SUM(J161:M161)</f>
        <v>0</v>
      </c>
      <c r="O161" s="165">
        <f>O156*(19-O157)</f>
        <v>1802.9122580645162</v>
      </c>
      <c r="P161" s="166">
        <f>P156*(19-P157)</f>
        <v>1795.8189247311827</v>
      </c>
    </row>
    <row r="162" spans="2:16" ht="15.75" thickBot="1"/>
    <row r="163" spans="2:16" ht="24" thickBot="1">
      <c r="B163" s="463" t="s">
        <v>299</v>
      </c>
      <c r="C163" s="464"/>
      <c r="D163" s="464"/>
      <c r="E163" s="464"/>
      <c r="F163" s="464"/>
      <c r="G163" s="464"/>
      <c r="H163" s="464"/>
      <c r="I163" s="464"/>
      <c r="J163" s="464"/>
      <c r="K163" s="464"/>
      <c r="L163" s="73"/>
      <c r="M163" s="74"/>
      <c r="N163" s="74"/>
      <c r="O163" s="468" t="s">
        <v>253</v>
      </c>
      <c r="P163" s="469"/>
    </row>
    <row r="164" spans="2:16" ht="15.75">
      <c r="B164" s="465" t="s">
        <v>195</v>
      </c>
      <c r="C164" s="461" t="s">
        <v>196</v>
      </c>
      <c r="D164" s="461" t="s">
        <v>197</v>
      </c>
      <c r="E164" s="461" t="s">
        <v>198</v>
      </c>
      <c r="F164" s="461" t="s">
        <v>199</v>
      </c>
      <c r="G164" s="461" t="s">
        <v>200</v>
      </c>
      <c r="H164" s="461" t="s">
        <v>201</v>
      </c>
      <c r="I164" s="467" t="s">
        <v>202</v>
      </c>
      <c r="J164" s="461" t="s">
        <v>203</v>
      </c>
      <c r="K164" s="461" t="s">
        <v>204</v>
      </c>
      <c r="L164" s="461" t="s">
        <v>205</v>
      </c>
      <c r="M164" s="461" t="s">
        <v>206</v>
      </c>
      <c r="N164" s="467" t="s">
        <v>207</v>
      </c>
      <c r="O164" s="456" t="s">
        <v>208</v>
      </c>
      <c r="P164" s="457"/>
    </row>
    <row r="165" spans="2:16" ht="16.5" thickBot="1">
      <c r="B165" s="466"/>
      <c r="C165" s="462"/>
      <c r="D165" s="462"/>
      <c r="E165" s="462"/>
      <c r="F165" s="462"/>
      <c r="G165" s="462"/>
      <c r="H165" s="462"/>
      <c r="I165" s="462"/>
      <c r="J165" s="462"/>
      <c r="K165" s="462"/>
      <c r="L165" s="462"/>
      <c r="M165" s="462"/>
      <c r="N165" s="462"/>
      <c r="O165" s="145" t="s">
        <v>234</v>
      </c>
      <c r="P165" s="30" t="s">
        <v>235</v>
      </c>
    </row>
    <row r="166" spans="2:16">
      <c r="B166" s="148" t="s">
        <v>211</v>
      </c>
      <c r="C166" s="146">
        <v>31</v>
      </c>
      <c r="D166" s="8">
        <v>28</v>
      </c>
      <c r="E166" s="8">
        <v>31</v>
      </c>
      <c r="F166" s="8">
        <v>30</v>
      </c>
      <c r="G166" s="8">
        <v>8</v>
      </c>
      <c r="H166" s="8">
        <v>0</v>
      </c>
      <c r="I166" s="168">
        <f>SUM(C166:H166)</f>
        <v>128</v>
      </c>
      <c r="J166" s="8">
        <v>9</v>
      </c>
      <c r="K166" s="8">
        <v>31</v>
      </c>
      <c r="L166" s="8">
        <v>30</v>
      </c>
      <c r="M166" s="8">
        <v>31</v>
      </c>
      <c r="N166" s="168">
        <f>SUM(J166:M166)</f>
        <v>101</v>
      </c>
      <c r="O166" s="167">
        <f>SUM(C166:H166,J166:M166)</f>
        <v>229</v>
      </c>
      <c r="P166" s="169">
        <f>I166+N166</f>
        <v>229</v>
      </c>
    </row>
    <row r="167" spans="2:16" ht="19.5">
      <c r="B167" s="149" t="s">
        <v>485</v>
      </c>
      <c r="C167" s="147">
        <v>-1.5</v>
      </c>
      <c r="D167" s="10">
        <v>-0.2</v>
      </c>
      <c r="E167" s="10">
        <v>3.6</v>
      </c>
      <c r="F167" s="10">
        <v>8.6</v>
      </c>
      <c r="G167" s="10">
        <v>14</v>
      </c>
      <c r="H167" s="10">
        <v>0</v>
      </c>
      <c r="I167" s="153">
        <f>(C166*C167+D166*D167+E166*E167+F166*F167+G166*G167)/I166</f>
        <v>3.35546875</v>
      </c>
      <c r="J167" s="10">
        <v>14.1</v>
      </c>
      <c r="K167" s="95">
        <v>8.6</v>
      </c>
      <c r="L167" s="95">
        <v>3.5</v>
      </c>
      <c r="M167" s="95">
        <v>0</v>
      </c>
      <c r="N167" s="153">
        <f>(J166*J167+K166*K167+L166*L167+M166*M167)/N166</f>
        <v>4.9356435643564351</v>
      </c>
      <c r="O167" s="154">
        <f>(C167*C166+D167*D166+E167*E166+F167*F166+G167*G166+H167*H166+J167*J166+K167*K166+L167*L166+M167*M166)/O166</f>
        <v>4.0524017467248905</v>
      </c>
      <c r="P167" s="161">
        <f>(I167*I166+N167*N166)/P166</f>
        <v>4.0524017467248905</v>
      </c>
    </row>
    <row r="168" spans="2:16" ht="19.5">
      <c r="B168" s="149" t="s">
        <v>212</v>
      </c>
      <c r="C168" s="13">
        <f t="shared" ref="C168:H168" si="64">C166*(13-C167)</f>
        <v>449.5</v>
      </c>
      <c r="D168" s="12">
        <f t="shared" si="64"/>
        <v>369.59999999999997</v>
      </c>
      <c r="E168" s="12">
        <f t="shared" si="64"/>
        <v>291.40000000000003</v>
      </c>
      <c r="F168" s="12">
        <f t="shared" si="64"/>
        <v>132</v>
      </c>
      <c r="G168" s="12">
        <f t="shared" si="64"/>
        <v>-8</v>
      </c>
      <c r="H168" s="12">
        <f t="shared" si="64"/>
        <v>0</v>
      </c>
      <c r="I168" s="155">
        <f>SUM(C168:G168)</f>
        <v>1234.5</v>
      </c>
      <c r="J168" s="12">
        <f>J166*(13-J167)</f>
        <v>-9.8999999999999968</v>
      </c>
      <c r="K168" s="12">
        <f>K166*(13-K167)</f>
        <v>136.4</v>
      </c>
      <c r="L168" s="12">
        <f>L166*(13-L167)</f>
        <v>285</v>
      </c>
      <c r="M168" s="12">
        <f>M166*(13-M167)</f>
        <v>403</v>
      </c>
      <c r="N168" s="155">
        <f>SUM(J168:M168)</f>
        <v>814.5</v>
      </c>
      <c r="O168" s="156">
        <f>O166*(13-O167)</f>
        <v>2049.0000000000005</v>
      </c>
      <c r="P168" s="162">
        <f>P166*(13-P167)</f>
        <v>2049.0000000000005</v>
      </c>
    </row>
    <row r="169" spans="2:16" ht="19.5">
      <c r="B169" s="149" t="s">
        <v>213</v>
      </c>
      <c r="C169" s="13">
        <f t="shared" ref="C169:H169" si="65">C166*(17-C167)</f>
        <v>573.5</v>
      </c>
      <c r="D169" s="12">
        <f t="shared" si="65"/>
        <v>481.59999999999997</v>
      </c>
      <c r="E169" s="12">
        <f t="shared" si="65"/>
        <v>415.40000000000003</v>
      </c>
      <c r="F169" s="12">
        <f t="shared" si="65"/>
        <v>252</v>
      </c>
      <c r="G169" s="12">
        <f t="shared" si="65"/>
        <v>24</v>
      </c>
      <c r="H169" s="12">
        <f t="shared" si="65"/>
        <v>0</v>
      </c>
      <c r="I169" s="155">
        <f>SUM(C169:G169)</f>
        <v>1746.5</v>
      </c>
      <c r="J169" s="12">
        <f>J166*(17-J167)</f>
        <v>26.1</v>
      </c>
      <c r="K169" s="12">
        <f>K166*(17-K167)</f>
        <v>260.40000000000003</v>
      </c>
      <c r="L169" s="12">
        <f>L166*(17-L167)</f>
        <v>405</v>
      </c>
      <c r="M169" s="12">
        <f>M166*(17-M167)</f>
        <v>527</v>
      </c>
      <c r="N169" s="155">
        <f>SUM(J169:M169)</f>
        <v>1218.5</v>
      </c>
      <c r="O169" s="156">
        <f>O166*(17-O167)</f>
        <v>2965.0000000000005</v>
      </c>
      <c r="P169" s="162">
        <f>P166*(17-P167)</f>
        <v>2965.0000000000005</v>
      </c>
    </row>
    <row r="170" spans="2:16" ht="19.5">
      <c r="B170" s="149" t="s">
        <v>214</v>
      </c>
      <c r="C170" s="17">
        <f t="shared" ref="C170:H170" si="66">C166*(18-C167)</f>
        <v>604.5</v>
      </c>
      <c r="D170" s="16">
        <f t="shared" si="66"/>
        <v>509.59999999999997</v>
      </c>
      <c r="E170" s="16">
        <f t="shared" si="66"/>
        <v>446.40000000000003</v>
      </c>
      <c r="F170" s="16">
        <f t="shared" si="66"/>
        <v>282</v>
      </c>
      <c r="G170" s="16">
        <f t="shared" si="66"/>
        <v>32</v>
      </c>
      <c r="H170" s="16">
        <f t="shared" si="66"/>
        <v>0</v>
      </c>
      <c r="I170" s="155">
        <f>SUM(C170:G170)</f>
        <v>1874.5</v>
      </c>
      <c r="J170" s="16">
        <f>J166*(18-J167)</f>
        <v>35.1</v>
      </c>
      <c r="K170" s="16">
        <f>K166*(18-K167)</f>
        <v>291.40000000000003</v>
      </c>
      <c r="L170" s="16">
        <f>L166*(18-L167)</f>
        <v>435</v>
      </c>
      <c r="M170" s="16">
        <f>M166*(18-M167)</f>
        <v>558</v>
      </c>
      <c r="N170" s="155">
        <f>SUM(J170:M170)</f>
        <v>1319.5</v>
      </c>
      <c r="O170" s="157">
        <f>O166*(18-O167)</f>
        <v>3194.0000000000005</v>
      </c>
      <c r="P170" s="163">
        <f>P166*(18-P167)</f>
        <v>3194.0000000000005</v>
      </c>
    </row>
    <row r="171" spans="2:16" ht="20.25" thickBot="1">
      <c r="B171" s="350" t="s">
        <v>215</v>
      </c>
      <c r="C171" s="21">
        <f t="shared" ref="C171:H171" si="67">C166*(19-C167)</f>
        <v>635.5</v>
      </c>
      <c r="D171" s="20">
        <f t="shared" si="67"/>
        <v>537.6</v>
      </c>
      <c r="E171" s="20">
        <f t="shared" si="67"/>
        <v>477.40000000000003</v>
      </c>
      <c r="F171" s="20">
        <f t="shared" si="67"/>
        <v>312</v>
      </c>
      <c r="G171" s="20">
        <f t="shared" si="67"/>
        <v>40</v>
      </c>
      <c r="H171" s="20">
        <f t="shared" si="67"/>
        <v>0</v>
      </c>
      <c r="I171" s="164">
        <f>SUM(C171:G171)</f>
        <v>2002.5</v>
      </c>
      <c r="J171" s="20">
        <f>J166*(19-J167)</f>
        <v>44.1</v>
      </c>
      <c r="K171" s="20">
        <f>K166*(19-K167)</f>
        <v>322.40000000000003</v>
      </c>
      <c r="L171" s="20">
        <f>L166*(19-L167)</f>
        <v>465</v>
      </c>
      <c r="M171" s="20">
        <f>M166*(19-M167)</f>
        <v>589</v>
      </c>
      <c r="N171" s="164">
        <f>SUM(J171:M171)</f>
        <v>1420.5</v>
      </c>
      <c r="O171" s="165">
        <f>O166*(19-O167)</f>
        <v>3423.0000000000005</v>
      </c>
      <c r="P171" s="166">
        <f>P166*(19-P167)</f>
        <v>3423.0000000000005</v>
      </c>
    </row>
    <row r="172" spans="2:16" ht="15.75" thickBot="1">
      <c r="B172" s="57"/>
      <c r="C172" s="57"/>
      <c r="D172" s="57"/>
      <c r="E172" s="57"/>
      <c r="F172" s="57"/>
      <c r="G172" s="57"/>
      <c r="H172" s="57"/>
      <c r="I172" s="57"/>
      <c r="J172" s="62"/>
      <c r="K172" s="57"/>
      <c r="L172" s="57"/>
      <c r="M172" s="57"/>
      <c r="N172" s="57"/>
      <c r="O172" s="57"/>
      <c r="P172" s="57"/>
    </row>
    <row r="173" spans="2:16" ht="24" thickBot="1">
      <c r="B173" s="170" t="s">
        <v>236</v>
      </c>
      <c r="C173" s="458" t="s">
        <v>237</v>
      </c>
      <c r="D173" s="458"/>
      <c r="E173" s="458"/>
      <c r="F173" s="458"/>
      <c r="G173" s="458"/>
      <c r="H173" s="458"/>
      <c r="I173" s="458"/>
      <c r="J173" s="458"/>
      <c r="K173" s="458"/>
      <c r="L173" s="458"/>
      <c r="M173" s="459"/>
      <c r="N173" s="459"/>
      <c r="O173" s="459"/>
      <c r="P173" s="460"/>
    </row>
    <row r="174" spans="2:16" ht="15.75">
      <c r="B174" s="465" t="s">
        <v>195</v>
      </c>
      <c r="C174" s="461" t="s">
        <v>196</v>
      </c>
      <c r="D174" s="461" t="s">
        <v>197</v>
      </c>
      <c r="E174" s="461" t="s">
        <v>198</v>
      </c>
      <c r="F174" s="461" t="s">
        <v>199</v>
      </c>
      <c r="G174" s="461" t="s">
        <v>200</v>
      </c>
      <c r="H174" s="461" t="s">
        <v>201</v>
      </c>
      <c r="I174" s="467" t="s">
        <v>202</v>
      </c>
      <c r="J174" s="461" t="s">
        <v>203</v>
      </c>
      <c r="K174" s="461" t="s">
        <v>204</v>
      </c>
      <c r="L174" s="461" t="s">
        <v>205</v>
      </c>
      <c r="M174" s="461" t="s">
        <v>206</v>
      </c>
      <c r="N174" s="467" t="s">
        <v>207</v>
      </c>
      <c r="O174" s="456" t="s">
        <v>208</v>
      </c>
      <c r="P174" s="457"/>
    </row>
    <row r="175" spans="2:16" ht="16.5" thickBot="1">
      <c r="B175" s="466"/>
      <c r="C175" s="462"/>
      <c r="D175" s="462"/>
      <c r="E175" s="462"/>
      <c r="F175" s="462"/>
      <c r="G175" s="462"/>
      <c r="H175" s="462"/>
      <c r="I175" s="462"/>
      <c r="J175" s="462"/>
      <c r="K175" s="462"/>
      <c r="L175" s="462"/>
      <c r="M175" s="462"/>
      <c r="N175" s="462"/>
      <c r="O175" s="145" t="s">
        <v>234</v>
      </c>
      <c r="P175" s="30" t="s">
        <v>235</v>
      </c>
    </row>
    <row r="176" spans="2:16" ht="15.75">
      <c r="B176" s="174">
        <v>2000</v>
      </c>
      <c r="C176" s="173">
        <f t="shared" ref="C176:P176" si="68">C11/C$171</f>
        <v>0.92478363493312343</v>
      </c>
      <c r="D176" s="172">
        <f t="shared" si="68"/>
        <v>0.79650297619047616</v>
      </c>
      <c r="E176" s="172">
        <f t="shared" si="68"/>
        <v>0.88856304985337231</v>
      </c>
      <c r="F176" s="172">
        <f t="shared" si="68"/>
        <v>0.58333333333333337</v>
      </c>
      <c r="G176" s="172">
        <f t="shared" si="68"/>
        <v>0</v>
      </c>
      <c r="H176" s="172"/>
      <c r="I176" s="172">
        <f t="shared" si="68"/>
        <v>0.81003745318352061</v>
      </c>
      <c r="J176" s="172">
        <f t="shared" si="68"/>
        <v>1.308390022675737</v>
      </c>
      <c r="K176" s="172">
        <f t="shared" si="68"/>
        <v>0.46836228287841186</v>
      </c>
      <c r="L176" s="172">
        <f t="shared" si="68"/>
        <v>0.836774193548387</v>
      </c>
      <c r="M176" s="172">
        <f t="shared" si="68"/>
        <v>0.8940577249575552</v>
      </c>
      <c r="N176" s="172">
        <f t="shared" si="68"/>
        <v>0.79155227032734954</v>
      </c>
      <c r="O176" s="360">
        <f t="shared" si="68"/>
        <v>0.80236634531113049</v>
      </c>
      <c r="P176" s="358">
        <f t="shared" si="68"/>
        <v>0.80236634531113049</v>
      </c>
    </row>
    <row r="177" spans="2:16" ht="15.75">
      <c r="B177" s="175">
        <v>2001</v>
      </c>
      <c r="C177" s="34">
        <f t="shared" ref="C177:P177" si="69">C21/C$171</f>
        <v>0.94602675059008656</v>
      </c>
      <c r="D177" s="33">
        <f t="shared" si="69"/>
        <v>0.91201636904761907</v>
      </c>
      <c r="E177" s="33">
        <f t="shared" si="69"/>
        <v>0.92396313364055294</v>
      </c>
      <c r="F177" s="33">
        <f t="shared" si="69"/>
        <v>0.9785256410256411</v>
      </c>
      <c r="G177" s="33">
        <f t="shared" si="69"/>
        <v>0</v>
      </c>
      <c r="H177" s="33"/>
      <c r="I177" s="33">
        <f t="shared" si="69"/>
        <v>0.91780274656679139</v>
      </c>
      <c r="J177" s="33">
        <f t="shared" si="69"/>
        <v>2.4176870748299306</v>
      </c>
      <c r="K177" s="33">
        <f t="shared" si="69"/>
        <v>0.36614504122308478</v>
      </c>
      <c r="L177" s="33">
        <f t="shared" si="69"/>
        <v>1.0298924731182795</v>
      </c>
      <c r="M177" s="33">
        <f t="shared" si="69"/>
        <v>1.0577249575551784</v>
      </c>
      <c r="N177" s="33">
        <f t="shared" si="69"/>
        <v>0.9338719896447184</v>
      </c>
      <c r="O177" s="171">
        <f t="shared" si="69"/>
        <v>0.92447127119203099</v>
      </c>
      <c r="P177" s="35">
        <f t="shared" si="69"/>
        <v>0.92447127119203099</v>
      </c>
    </row>
    <row r="178" spans="2:16" ht="15.75">
      <c r="B178" s="175">
        <v>2002</v>
      </c>
      <c r="C178" s="34">
        <f t="shared" ref="C178:P178" si="70">C31/C$171</f>
        <v>0.90731707317073174</v>
      </c>
      <c r="D178" s="33">
        <f t="shared" si="70"/>
        <v>0.77083333333333337</v>
      </c>
      <c r="E178" s="33">
        <f t="shared" si="70"/>
        <v>0.92857142857142849</v>
      </c>
      <c r="F178" s="33">
        <f t="shared" si="70"/>
        <v>0.98397435897435892</v>
      </c>
      <c r="G178" s="33">
        <f t="shared" si="70"/>
        <v>0</v>
      </c>
      <c r="H178" s="33"/>
      <c r="I178" s="33">
        <f t="shared" si="70"/>
        <v>0.86956304619225966</v>
      </c>
      <c r="J178" s="33">
        <f t="shared" si="70"/>
        <v>1.9954648526077097</v>
      </c>
      <c r="K178" s="33">
        <f t="shared" si="70"/>
        <v>0.99565756823821328</v>
      </c>
      <c r="L178" s="33">
        <f t="shared" si="70"/>
        <v>0.90322580645161288</v>
      </c>
      <c r="M178" s="33">
        <f t="shared" si="70"/>
        <v>1.0736842105263158</v>
      </c>
      <c r="N178" s="33">
        <f t="shared" si="70"/>
        <v>1.0287926786342838</v>
      </c>
      <c r="O178" s="171">
        <f t="shared" si="70"/>
        <v>0.93564125036517654</v>
      </c>
      <c r="P178" s="35">
        <f t="shared" si="70"/>
        <v>0.93564125036517654</v>
      </c>
    </row>
    <row r="179" spans="2:16">
      <c r="B179" s="175">
        <v>2003</v>
      </c>
      <c r="C179" s="34">
        <f t="shared" ref="C179:P179" si="71">C41/C$171</f>
        <v>0.96097560975609742</v>
      </c>
      <c r="D179" s="33">
        <f t="shared" si="71"/>
        <v>1.1197916666666665</v>
      </c>
      <c r="E179" s="33">
        <f t="shared" si="71"/>
        <v>0.86363636363636365</v>
      </c>
      <c r="F179" s="33">
        <f t="shared" si="71"/>
        <v>0.95512820512820518</v>
      </c>
      <c r="G179" s="33">
        <f t="shared" si="71"/>
        <v>0.76249999999999996</v>
      </c>
      <c r="H179" s="33"/>
      <c r="I179" s="33">
        <f t="shared" si="71"/>
        <v>0.9755305867665417</v>
      </c>
      <c r="J179" s="33">
        <f t="shared" si="71"/>
        <v>0.7482993197278911</v>
      </c>
      <c r="K179" s="33">
        <f t="shared" si="71"/>
        <v>1.221153846153846</v>
      </c>
      <c r="L179" s="33">
        <f t="shared" si="71"/>
        <v>0.89032258064516134</v>
      </c>
      <c r="M179" s="33">
        <f t="shared" si="71"/>
        <v>0.97368421052631582</v>
      </c>
      <c r="N179" s="33">
        <f t="shared" si="71"/>
        <v>0.99556494192185851</v>
      </c>
      <c r="O179" s="33">
        <f t="shared" si="71"/>
        <v>0.98384458077709591</v>
      </c>
      <c r="P179" s="35">
        <f t="shared" si="71"/>
        <v>0.98384458077709591</v>
      </c>
    </row>
    <row r="180" spans="2:16">
      <c r="B180" s="175">
        <v>2004</v>
      </c>
      <c r="C180" s="34">
        <f>C51/C$171</f>
        <v>1.0682926829268293</v>
      </c>
      <c r="D180" s="33">
        <f t="shared" ref="D180:P180" si="72">D51/D$171</f>
        <v>0.8415178571428571</v>
      </c>
      <c r="E180" s="33">
        <f t="shared" si="72"/>
        <v>0.93506493506493504</v>
      </c>
      <c r="F180" s="33">
        <f t="shared" si="72"/>
        <v>0.70512820512820518</v>
      </c>
      <c r="G180" s="33">
        <f t="shared" si="72"/>
        <v>3.375</v>
      </c>
      <c r="H180" s="33"/>
      <c r="I180" s="33">
        <f t="shared" si="72"/>
        <v>0.96514357053682898</v>
      </c>
      <c r="J180" s="33">
        <f t="shared" si="72"/>
        <v>1.4512471655328798</v>
      </c>
      <c r="K180" s="33">
        <f t="shared" si="72"/>
        <v>0.90384615384615385</v>
      </c>
      <c r="L180" s="33">
        <f t="shared" si="72"/>
        <v>0.90322580645161288</v>
      </c>
      <c r="M180" s="33">
        <f t="shared" si="72"/>
        <v>0.94210526315789467</v>
      </c>
      <c r="N180" s="33">
        <f t="shared" si="72"/>
        <v>0.93650123196057744</v>
      </c>
      <c r="O180" s="33">
        <f t="shared" si="72"/>
        <v>0.95325737657026</v>
      </c>
      <c r="P180" s="35">
        <f t="shared" si="72"/>
        <v>0.95325737657025988</v>
      </c>
    </row>
    <row r="181" spans="2:16">
      <c r="B181" s="175">
        <f>B180+1</f>
        <v>2005</v>
      </c>
      <c r="C181" s="34">
        <f>C61/C$171</f>
        <v>0.82439024390243898</v>
      </c>
      <c r="D181" s="33">
        <f t="shared" ref="D181:P181" si="73">D61/D$171</f>
        <v>1.0572916666666665</v>
      </c>
      <c r="E181" s="33">
        <f t="shared" si="73"/>
        <v>1.0324675324675325</v>
      </c>
      <c r="F181" s="33">
        <f t="shared" si="73"/>
        <v>0.61538461538461542</v>
      </c>
      <c r="G181" s="33">
        <f t="shared" si="73"/>
        <v>3.1125000000000003</v>
      </c>
      <c r="H181" s="33"/>
      <c r="I181" s="33">
        <f t="shared" si="73"/>
        <v>0.94966292134831465</v>
      </c>
      <c r="J181" s="33">
        <f t="shared" si="73"/>
        <v>2.4489795918367343</v>
      </c>
      <c r="K181" s="33">
        <f t="shared" si="73"/>
        <v>0.88461538461538447</v>
      </c>
      <c r="L181" s="33">
        <f t="shared" si="73"/>
        <v>1.0258064516129033</v>
      </c>
      <c r="M181" s="33">
        <f t="shared" si="73"/>
        <v>0.98421052631578931</v>
      </c>
      <c r="N181" s="33">
        <f t="shared" si="73"/>
        <v>1.0206969376979937</v>
      </c>
      <c r="O181" s="33">
        <f t="shared" si="73"/>
        <v>0.98848962898042647</v>
      </c>
      <c r="P181" s="35">
        <f t="shared" si="73"/>
        <v>0.97914110429447843</v>
      </c>
    </row>
    <row r="182" spans="2:16">
      <c r="B182" s="175">
        <f t="shared" ref="B182:B189" si="74">B181+1</f>
        <v>2006</v>
      </c>
      <c r="C182" s="34">
        <f>C71/C$171</f>
        <v>1.1658536585365853</v>
      </c>
      <c r="D182" s="33">
        <f t="shared" ref="D182:P182" si="75">D71/D$171</f>
        <v>1.0520833333333333</v>
      </c>
      <c r="E182" s="33">
        <f t="shared" si="75"/>
        <v>1.0974025974025974</v>
      </c>
      <c r="F182" s="33">
        <f t="shared" si="75"/>
        <v>0.81730769230769218</v>
      </c>
      <c r="G182" s="33">
        <f t="shared" si="75"/>
        <v>1.02</v>
      </c>
      <c r="H182" s="33"/>
      <c r="I182" s="33">
        <f t="shared" si="75"/>
        <v>1.0617727840199751</v>
      </c>
      <c r="J182" s="33">
        <f t="shared" si="75"/>
        <v>0</v>
      </c>
      <c r="K182" s="33">
        <f t="shared" si="75"/>
        <v>0.75</v>
      </c>
      <c r="L182" s="33">
        <f t="shared" si="75"/>
        <v>0.79354838709677422</v>
      </c>
      <c r="M182" s="33">
        <f t="shared" si="75"/>
        <v>0.83684210526315794</v>
      </c>
      <c r="N182" s="33">
        <f t="shared" si="75"/>
        <v>0.77697993664202747</v>
      </c>
      <c r="O182" s="33">
        <f t="shared" si="75"/>
        <v>0.95425065731814174</v>
      </c>
      <c r="P182" s="35">
        <f t="shared" si="75"/>
        <v>0.94358749634823236</v>
      </c>
    </row>
    <row r="183" spans="2:16">
      <c r="B183" s="175">
        <f t="shared" si="74"/>
        <v>2007</v>
      </c>
      <c r="C183" s="34">
        <f>C81/C$171</f>
        <v>0.68292682926829273</v>
      </c>
      <c r="D183" s="33">
        <f t="shared" ref="D183:P183" si="76">D81/D$171</f>
        <v>0.76562499999999989</v>
      </c>
      <c r="E183" s="33">
        <f t="shared" si="76"/>
        <v>0.83116883116883111</v>
      </c>
      <c r="F183" s="33">
        <f t="shared" si="76"/>
        <v>0.5641025641025641</v>
      </c>
      <c r="G183" s="33">
        <f t="shared" si="76"/>
        <v>0.85</v>
      </c>
      <c r="H183" s="33"/>
      <c r="I183" s="33">
        <f t="shared" si="76"/>
        <v>0.72529338327091131</v>
      </c>
      <c r="J183" s="33">
        <f t="shared" si="76"/>
        <v>0</v>
      </c>
      <c r="K183" s="33">
        <f t="shared" si="76"/>
        <v>0.98387096774193539</v>
      </c>
      <c r="L183" s="33">
        <f t="shared" si="76"/>
        <v>1.0129032258064516</v>
      </c>
      <c r="M183" s="33">
        <f t="shared" si="76"/>
        <v>0.94210526315789467</v>
      </c>
      <c r="N183" s="33">
        <f t="shared" si="76"/>
        <v>0.94551214361140434</v>
      </c>
      <c r="O183" s="33">
        <f t="shared" si="76"/>
        <v>0.81668127373648836</v>
      </c>
      <c r="P183" s="35">
        <f t="shared" si="76"/>
        <v>0.81668127373648836</v>
      </c>
    </row>
    <row r="184" spans="2:16">
      <c r="B184" s="175">
        <f t="shared" si="74"/>
        <v>2008</v>
      </c>
      <c r="C184" s="34">
        <f>C91/C$171</f>
        <v>0.82439024390243898</v>
      </c>
      <c r="D184" s="33">
        <f t="shared" ref="D184:P184" si="77">D91/D$171</f>
        <v>0.79166666666666652</v>
      </c>
      <c r="E184" s="33">
        <f t="shared" si="77"/>
        <v>0.93506493506493504</v>
      </c>
      <c r="F184" s="33">
        <f t="shared" si="77"/>
        <v>0.97115384615384615</v>
      </c>
      <c r="G184" s="33">
        <f t="shared" si="77"/>
        <v>0.85</v>
      </c>
      <c r="H184" s="33"/>
      <c r="I184" s="33">
        <f t="shared" si="77"/>
        <v>0.86536828963795265</v>
      </c>
      <c r="J184" s="33">
        <f t="shared" si="77"/>
        <v>3.0952380952380953</v>
      </c>
      <c r="K184" s="33">
        <f t="shared" si="77"/>
        <v>1</v>
      </c>
      <c r="L184" s="33">
        <f t="shared" si="77"/>
        <v>0.9096774193548387</v>
      </c>
      <c r="M184" s="33">
        <f t="shared" si="77"/>
        <v>0.89473684210526316</v>
      </c>
      <c r="N184" s="33">
        <f t="shared" si="77"/>
        <v>0.99183386131643791</v>
      </c>
      <c r="O184" s="33">
        <f t="shared" si="77"/>
        <v>0.91784983932223174</v>
      </c>
      <c r="P184" s="35">
        <f t="shared" si="77"/>
        <v>0.91784983932223185</v>
      </c>
    </row>
    <row r="185" spans="2:16">
      <c r="B185" s="175">
        <f t="shared" si="74"/>
        <v>2009</v>
      </c>
      <c r="C185" s="34">
        <f>C101/C$171</f>
        <v>1.0731707317073171</v>
      </c>
      <c r="D185" s="33">
        <f t="shared" ref="D185:P185" si="78">D101/D$171</f>
        <v>0.92187499999999989</v>
      </c>
      <c r="E185" s="33">
        <f t="shared" si="78"/>
        <v>0.88311688311688297</v>
      </c>
      <c r="F185" s="33">
        <f t="shared" si="78"/>
        <v>0.34615384615384609</v>
      </c>
      <c r="G185" s="33">
        <f t="shared" si="78"/>
        <v>1.675</v>
      </c>
      <c r="H185" s="33"/>
      <c r="I185" s="33">
        <f t="shared" si="78"/>
        <v>0.88599250936329577</v>
      </c>
      <c r="J185" s="33">
        <f t="shared" si="78"/>
        <v>0.68027210884353739</v>
      </c>
      <c r="K185" s="33">
        <f t="shared" si="78"/>
        <v>0.89516129032258041</v>
      </c>
      <c r="L185" s="33">
        <f t="shared" si="78"/>
        <v>0.84516129032258069</v>
      </c>
      <c r="M185" s="33">
        <f t="shared" si="78"/>
        <v>1.0315789473684212</v>
      </c>
      <c r="N185" s="33">
        <f t="shared" si="78"/>
        <v>0.92868708201337546</v>
      </c>
      <c r="O185" s="33">
        <f t="shared" si="78"/>
        <v>0.90371019573473554</v>
      </c>
      <c r="P185" s="35">
        <f t="shared" si="78"/>
        <v>0.90371019573473554</v>
      </c>
    </row>
    <row r="186" spans="2:16">
      <c r="B186" s="175">
        <f t="shared" si="74"/>
        <v>2010</v>
      </c>
      <c r="C186" s="34">
        <f>C111/C$171</f>
        <v>1.1170731707317072</v>
      </c>
      <c r="D186" s="33">
        <f t="shared" ref="D186:P186" si="79">D111/D$171</f>
        <v>1.0520833333333333</v>
      </c>
      <c r="E186" s="33">
        <f t="shared" si="79"/>
        <v>0.96753246753246758</v>
      </c>
      <c r="F186" s="33">
        <f t="shared" si="79"/>
        <v>0.84935897435897434</v>
      </c>
      <c r="G186" s="33">
        <f t="shared" si="79"/>
        <v>3.65</v>
      </c>
      <c r="H186" s="33"/>
      <c r="I186" s="33">
        <f t="shared" si="79"/>
        <v>1.0728589263420725</v>
      </c>
      <c r="J186" s="33">
        <f t="shared" si="79"/>
        <v>2.5850340136054419</v>
      </c>
      <c r="K186" s="33">
        <f t="shared" si="79"/>
        <v>1.1346153846153846</v>
      </c>
      <c r="L186" s="33">
        <f t="shared" si="79"/>
        <v>0.84516129032258069</v>
      </c>
      <c r="M186" s="33">
        <f t="shared" si="79"/>
        <v>1.2578947368421052</v>
      </c>
      <c r="N186" s="33">
        <f t="shared" si="79"/>
        <v>1.1360084477296726</v>
      </c>
      <c r="O186" s="33">
        <f t="shared" si="79"/>
        <v>1.0990651475314051</v>
      </c>
      <c r="P186" s="35">
        <f t="shared" si="79"/>
        <v>1.0990651475314051</v>
      </c>
    </row>
    <row r="187" spans="2:16">
      <c r="B187" s="175">
        <f t="shared" si="74"/>
        <v>2011</v>
      </c>
      <c r="C187" s="34">
        <f>C121/C$171</f>
        <v>0.9463414634146341</v>
      </c>
      <c r="D187" s="33">
        <f t="shared" ref="D187:P187" si="80">D121/D$171</f>
        <v>1.0416666666666665</v>
      </c>
      <c r="E187" s="33">
        <f t="shared" si="80"/>
        <v>0.93506493506493504</v>
      </c>
      <c r="F187" s="33">
        <f t="shared" si="80"/>
        <v>0.60096153846153844</v>
      </c>
      <c r="G187" s="33">
        <f t="shared" si="80"/>
        <v>1.45</v>
      </c>
      <c r="H187" s="33"/>
      <c r="I187" s="33">
        <f t="shared" si="80"/>
        <v>0.92549313358302132</v>
      </c>
      <c r="J187" s="33">
        <f t="shared" si="80"/>
        <v>0</v>
      </c>
      <c r="K187" s="33">
        <f t="shared" si="80"/>
        <v>0.88709677419354827</v>
      </c>
      <c r="L187" s="33">
        <f t="shared" si="80"/>
        <v>0.98709677419354835</v>
      </c>
      <c r="M187" s="33">
        <f t="shared" si="80"/>
        <v>0.79999999999999993</v>
      </c>
      <c r="N187" s="33">
        <f t="shared" si="80"/>
        <v>0.85617740232312567</v>
      </c>
      <c r="O187" s="33">
        <f t="shared" si="80"/>
        <v>0.89672801635991806</v>
      </c>
      <c r="P187" s="35">
        <f t="shared" si="80"/>
        <v>0.89672801635991806</v>
      </c>
    </row>
    <row r="188" spans="2:16">
      <c r="B188" s="175">
        <f t="shared" si="74"/>
        <v>2012</v>
      </c>
      <c r="C188" s="34">
        <f>C131/C$171</f>
        <v>0.80487804878048785</v>
      </c>
      <c r="D188" s="33">
        <f t="shared" ref="D188:P188" si="81">D131/D$171</f>
        <v>0.84374999999999989</v>
      </c>
      <c r="E188" s="33">
        <f t="shared" si="81"/>
        <v>0.80519480519480524</v>
      </c>
      <c r="F188" s="33">
        <f t="shared" si="81"/>
        <v>0.88942307692307687</v>
      </c>
      <c r="G188" s="33">
        <f t="shared" si="81"/>
        <v>1.5499999999999998</v>
      </c>
      <c r="H188" s="33"/>
      <c r="I188" s="33">
        <f t="shared" si="81"/>
        <v>0.84344569288389515</v>
      </c>
      <c r="J188" s="33">
        <f t="shared" si="81"/>
        <v>0.82766439909297052</v>
      </c>
      <c r="K188" s="33">
        <f t="shared" si="81"/>
        <v>0.88461538461538447</v>
      </c>
      <c r="L188" s="33">
        <f t="shared" si="81"/>
        <v>0.89032258064516134</v>
      </c>
      <c r="M188" s="33">
        <f t="shared" si="81"/>
        <v>0.9526315789473685</v>
      </c>
      <c r="N188" s="33">
        <f t="shared" si="81"/>
        <v>0.91291798662442813</v>
      </c>
      <c r="O188" s="33">
        <f t="shared" si="81"/>
        <v>0.87227578147823526</v>
      </c>
      <c r="P188" s="35">
        <f t="shared" si="81"/>
        <v>0.87227578147823537</v>
      </c>
    </row>
    <row r="189" spans="2:16">
      <c r="B189" s="175">
        <f t="shared" si="74"/>
        <v>2013</v>
      </c>
      <c r="C189" s="34">
        <f>C141/C$171</f>
        <v>0.91219512195121943</v>
      </c>
      <c r="D189" s="33">
        <f t="shared" ref="D189:P189" si="82">D141/D$171</f>
        <v>0.97916666666666663</v>
      </c>
      <c r="E189" s="33">
        <f t="shared" si="82"/>
        <v>1.2077922077922079</v>
      </c>
      <c r="F189" s="33">
        <f t="shared" si="82"/>
        <v>0.74358974358974361</v>
      </c>
      <c r="G189" s="33">
        <f t="shared" si="82"/>
        <v>2.88</v>
      </c>
      <c r="H189" s="33"/>
      <c r="I189" s="33">
        <f t="shared" si="82"/>
        <v>1.0136828963795255</v>
      </c>
      <c r="J189" s="33">
        <f t="shared" si="82"/>
        <v>2.0181405895691609</v>
      </c>
      <c r="K189" s="33">
        <f t="shared" si="82"/>
        <v>0.88461538461538447</v>
      </c>
      <c r="L189" s="33">
        <f t="shared" si="82"/>
        <v>0.88387096774193552</v>
      </c>
      <c r="M189" s="33">
        <f t="shared" si="82"/>
        <v>0.91052631578947385</v>
      </c>
      <c r="N189" s="33">
        <f t="shared" si="82"/>
        <v>0.93030623020063363</v>
      </c>
      <c r="O189" s="33">
        <f t="shared" si="82"/>
        <v>0.97908267601519128</v>
      </c>
      <c r="P189" s="35">
        <f t="shared" si="82"/>
        <v>0.97908267601519128</v>
      </c>
    </row>
    <row r="190" spans="2:16">
      <c r="B190" s="175">
        <f>B189+1</f>
        <v>2014</v>
      </c>
      <c r="C190" s="34">
        <f>C151/C$171</f>
        <v>0.89268292682926842</v>
      </c>
      <c r="D190" s="33">
        <f t="shared" ref="D190:P190" si="83">D151/D$171</f>
        <v>0.859375</v>
      </c>
      <c r="E190" s="33">
        <f t="shared" si="83"/>
        <v>0.78571428571428559</v>
      </c>
      <c r="F190" s="33">
        <f t="shared" si="83"/>
        <v>0.57051282051282048</v>
      </c>
      <c r="G190" s="33">
        <f t="shared" si="83"/>
        <v>2.3250000000000002</v>
      </c>
      <c r="H190" s="33"/>
      <c r="I190" s="33">
        <f t="shared" si="83"/>
        <v>0.83665418227215982</v>
      </c>
      <c r="J190" s="33">
        <f t="shared" si="83"/>
        <v>0.50340136054421736</v>
      </c>
      <c r="K190" s="33">
        <f t="shared" si="83"/>
        <v>0.50748419114704224</v>
      </c>
      <c r="L190" s="33">
        <f t="shared" si="83"/>
        <v>0.85333333333333339</v>
      </c>
      <c r="M190" s="33">
        <f t="shared" si="83"/>
        <v>0.86162988115449912</v>
      </c>
      <c r="N190" s="33">
        <f t="shared" si="83"/>
        <v>0.76741492659331667</v>
      </c>
      <c r="O190" s="33">
        <f t="shared" si="83"/>
        <v>0.8079208014098177</v>
      </c>
      <c r="P190" s="35">
        <f t="shared" si="83"/>
        <v>0.8079208014098177</v>
      </c>
    </row>
    <row r="191" spans="2:16" ht="15.75" thickBot="1">
      <c r="B191" s="176">
        <f>B190+1</f>
        <v>2015</v>
      </c>
      <c r="C191" s="37">
        <f>C161/C$171</f>
        <v>0.81919748229740363</v>
      </c>
      <c r="D191" s="36">
        <f t="shared" ref="D191:O191" si="84">D161/D$171</f>
        <v>1.0552455357142858</v>
      </c>
      <c r="E191" s="36">
        <f t="shared" si="84"/>
        <v>0.89819857561793037</v>
      </c>
      <c r="F191" s="36">
        <f t="shared" si="84"/>
        <v>0.72784188034188035</v>
      </c>
      <c r="G191" s="36">
        <f t="shared" si="84"/>
        <v>1.3008064516129032</v>
      </c>
      <c r="H191" s="36"/>
      <c r="I191" s="36">
        <f t="shared" si="84"/>
        <v>0.89678847676962936</v>
      </c>
      <c r="J191" s="36">
        <f t="shared" si="84"/>
        <v>0</v>
      </c>
      <c r="K191" s="36">
        <f t="shared" si="84"/>
        <v>0</v>
      </c>
      <c r="L191" s="36">
        <f t="shared" si="84"/>
        <v>0</v>
      </c>
      <c r="M191" s="36">
        <f t="shared" si="84"/>
        <v>0</v>
      </c>
      <c r="N191" s="36">
        <f t="shared" si="84"/>
        <v>0</v>
      </c>
      <c r="O191" s="36">
        <f t="shared" si="84"/>
        <v>0.52670530472232424</v>
      </c>
      <c r="P191" s="38"/>
    </row>
    <row r="192" spans="2:16" ht="15.75" thickBot="1"/>
    <row r="193" spans="2:16" ht="18.75" thickBot="1">
      <c r="B193" s="181" t="s">
        <v>236</v>
      </c>
      <c r="C193" s="478" t="s">
        <v>20</v>
      </c>
      <c r="D193" s="479"/>
      <c r="E193" s="479"/>
      <c r="F193" s="479"/>
      <c r="G193" s="479"/>
      <c r="H193" s="479"/>
      <c r="I193" s="479"/>
      <c r="J193" s="479"/>
      <c r="K193" s="479"/>
      <c r="L193" s="479"/>
      <c r="M193" s="480"/>
      <c r="N193" s="480"/>
      <c r="O193" s="480"/>
      <c r="P193" s="481"/>
    </row>
    <row r="194" spans="2:16" ht="15.75">
      <c r="B194" s="475" t="s">
        <v>195</v>
      </c>
      <c r="C194" s="456" t="s">
        <v>196</v>
      </c>
      <c r="D194" s="456" t="s">
        <v>197</v>
      </c>
      <c r="E194" s="456" t="s">
        <v>198</v>
      </c>
      <c r="F194" s="456" t="s">
        <v>199</v>
      </c>
      <c r="G194" s="456" t="s">
        <v>200</v>
      </c>
      <c r="H194" s="456" t="s">
        <v>201</v>
      </c>
      <c r="I194" s="467" t="s">
        <v>202</v>
      </c>
      <c r="J194" s="456" t="s">
        <v>203</v>
      </c>
      <c r="K194" s="456" t="s">
        <v>204</v>
      </c>
      <c r="L194" s="456" t="s">
        <v>205</v>
      </c>
      <c r="M194" s="456" t="s">
        <v>206</v>
      </c>
      <c r="N194" s="467" t="s">
        <v>207</v>
      </c>
      <c r="O194" s="456" t="s">
        <v>208</v>
      </c>
      <c r="P194" s="457"/>
    </row>
    <row r="195" spans="2:16" ht="16.5" thickBot="1">
      <c r="B195" s="476"/>
      <c r="C195" s="477"/>
      <c r="D195" s="477"/>
      <c r="E195" s="477"/>
      <c r="F195" s="477"/>
      <c r="G195" s="477"/>
      <c r="H195" s="477"/>
      <c r="I195" s="477"/>
      <c r="J195" s="477"/>
      <c r="K195" s="477"/>
      <c r="L195" s="477"/>
      <c r="M195" s="477"/>
      <c r="N195" s="477"/>
      <c r="O195" s="183" t="s">
        <v>234</v>
      </c>
      <c r="P195" s="30" t="s">
        <v>235</v>
      </c>
    </row>
    <row r="196" spans="2:16">
      <c r="B196" s="174">
        <v>2000</v>
      </c>
      <c r="C196" s="184">
        <f t="shared" ref="C196:P196" si="85">C7/C$167</f>
        <v>-2.7956989247311766E-2</v>
      </c>
      <c r="D196" s="182">
        <f t="shared" si="85"/>
        <v>-21.172413793103448</v>
      </c>
      <c r="E196" s="182">
        <f t="shared" si="85"/>
        <v>1.4767025089605734</v>
      </c>
      <c r="F196" s="182">
        <f t="shared" si="85"/>
        <v>1.1511627906976745</v>
      </c>
      <c r="G196" s="182">
        <f t="shared" si="85"/>
        <v>1.2129032258064516</v>
      </c>
      <c r="H196" s="182"/>
      <c r="I196" s="182">
        <f t="shared" si="85"/>
        <v>1.3072648900355535</v>
      </c>
      <c r="J196" s="182">
        <f t="shared" si="85"/>
        <v>0.83599290780141844</v>
      </c>
      <c r="K196" s="182">
        <f t="shared" si="85"/>
        <v>1.2338501291989663</v>
      </c>
      <c r="L196" s="182">
        <f t="shared" si="85"/>
        <v>1.7228571428571429</v>
      </c>
      <c r="M196" s="182"/>
      <c r="N196" s="182">
        <f t="shared" si="85"/>
        <v>1.2310171894995332</v>
      </c>
      <c r="O196" s="182">
        <f t="shared" si="85"/>
        <v>1.2656168364681295</v>
      </c>
      <c r="P196" s="357">
        <f t="shared" si="85"/>
        <v>1.2656168364681297</v>
      </c>
    </row>
    <row r="197" spans="2:16">
      <c r="B197" s="175">
        <v>2001</v>
      </c>
      <c r="C197" s="87">
        <f t="shared" ref="C197:P197" si="86">C17/C$167</f>
        <v>0.26236559139784948</v>
      </c>
      <c r="D197" s="85">
        <f t="shared" si="86"/>
        <v>-7.4464285714285721</v>
      </c>
      <c r="E197" s="85">
        <f t="shared" si="86"/>
        <v>1.325268817204301</v>
      </c>
      <c r="F197" s="85">
        <f t="shared" si="86"/>
        <v>1.0259689922480619</v>
      </c>
      <c r="G197" s="85">
        <f t="shared" si="86"/>
        <v>1.1585253456221198</v>
      </c>
      <c r="H197" s="85"/>
      <c r="I197" s="85">
        <f t="shared" si="86"/>
        <v>1.0979588668994955</v>
      </c>
      <c r="J197" s="85">
        <f t="shared" si="86"/>
        <v>0.92742316784870005</v>
      </c>
      <c r="K197" s="85">
        <f t="shared" si="86"/>
        <v>1.4868717179294826</v>
      </c>
      <c r="L197" s="85">
        <f t="shared" si="86"/>
        <v>0.86761904761904762</v>
      </c>
      <c r="M197" s="85"/>
      <c r="N197" s="85">
        <f t="shared" si="86"/>
        <v>1.1069723191959027</v>
      </c>
      <c r="O197" s="85">
        <f t="shared" si="86"/>
        <v>1.106530162846588</v>
      </c>
      <c r="P197" s="88">
        <f t="shared" si="86"/>
        <v>1.106530162846588</v>
      </c>
    </row>
    <row r="198" spans="2:16">
      <c r="B198" s="175">
        <v>2002</v>
      </c>
      <c r="C198" s="87">
        <f t="shared" ref="C198:P198" si="87">C27/C$167</f>
        <v>-0.26666666666666666</v>
      </c>
      <c r="D198" s="85">
        <f t="shared" si="87"/>
        <v>-21</v>
      </c>
      <c r="E198" s="85">
        <f t="shared" si="87"/>
        <v>1.3055555555555556</v>
      </c>
      <c r="F198" s="85">
        <f t="shared" si="87"/>
        <v>1.0193798449612403</v>
      </c>
      <c r="G198" s="85">
        <f t="shared" si="87"/>
        <v>0</v>
      </c>
      <c r="H198" s="85"/>
      <c r="I198" s="85">
        <f t="shared" si="87"/>
        <v>1.3378657353511836</v>
      </c>
      <c r="J198" s="85">
        <f t="shared" si="87"/>
        <v>0.72340425531914887</v>
      </c>
      <c r="K198" s="85">
        <f t="shared" si="87"/>
        <v>1.005251312828207</v>
      </c>
      <c r="L198" s="85">
        <f t="shared" si="87"/>
        <v>1.4285714285714286</v>
      </c>
      <c r="M198" s="85"/>
      <c r="N198" s="85">
        <f t="shared" si="87"/>
        <v>0.94669498692154908</v>
      </c>
      <c r="O198" s="85">
        <f t="shared" si="87"/>
        <v>1.1285710818577199</v>
      </c>
      <c r="P198" s="88">
        <f t="shared" si="87"/>
        <v>1.1285710818577199</v>
      </c>
    </row>
    <row r="199" spans="2:16">
      <c r="B199" s="175">
        <v>2003</v>
      </c>
      <c r="C199" s="87">
        <f t="shared" ref="C199:P199" si="88">C37/C$167</f>
        <v>0.46666666666666662</v>
      </c>
      <c r="D199" s="85">
        <f t="shared" si="88"/>
        <v>12.5</v>
      </c>
      <c r="E199" s="85">
        <f t="shared" si="88"/>
        <v>1.5833333333333333</v>
      </c>
      <c r="F199" s="85">
        <f t="shared" si="88"/>
        <v>0.47674418604651159</v>
      </c>
      <c r="G199" s="85">
        <f t="shared" si="88"/>
        <v>0.92142857142857149</v>
      </c>
      <c r="H199" s="85"/>
      <c r="I199" s="85">
        <f t="shared" si="88"/>
        <v>0.59992913903932787</v>
      </c>
      <c r="J199" s="85">
        <f t="shared" si="88"/>
        <v>0.87943262411347523</v>
      </c>
      <c r="K199" s="85">
        <f t="shared" si="88"/>
        <v>0.73255813953488369</v>
      </c>
      <c r="L199" s="85">
        <f t="shared" si="88"/>
        <v>1.4857142857142858</v>
      </c>
      <c r="M199" s="85"/>
      <c r="N199" s="85">
        <f t="shared" si="88"/>
        <v>0.89565190416610652</v>
      </c>
      <c r="O199" s="85">
        <f t="shared" si="88"/>
        <v>0.76858683718282372</v>
      </c>
      <c r="P199" s="88">
        <f t="shared" si="88"/>
        <v>0.76858683718282372</v>
      </c>
    </row>
    <row r="200" spans="2:16">
      <c r="B200" s="175">
        <v>2004</v>
      </c>
      <c r="C200" s="87">
        <f t="shared" ref="C200:P200" si="89">C47/C$167</f>
        <v>1.9333333333333333</v>
      </c>
      <c r="D200" s="85">
        <f t="shared" si="89"/>
        <v>-17</v>
      </c>
      <c r="E200" s="85">
        <f t="shared" si="89"/>
        <v>1.2777777777777777</v>
      </c>
      <c r="F200" s="85">
        <f t="shared" si="89"/>
        <v>1.1860465116279069</v>
      </c>
      <c r="G200" s="85">
        <f t="shared" si="89"/>
        <v>0.7142857142857143</v>
      </c>
      <c r="H200" s="85"/>
      <c r="I200" s="85">
        <f t="shared" si="89"/>
        <v>1.2655653209394913</v>
      </c>
      <c r="J200" s="85">
        <f t="shared" si="89"/>
        <v>0.8936170212765957</v>
      </c>
      <c r="K200" s="85">
        <f t="shared" si="89"/>
        <v>1.1162790697674418</v>
      </c>
      <c r="L200" s="85">
        <f t="shared" si="89"/>
        <v>1.4285714285714286</v>
      </c>
      <c r="M200" s="85"/>
      <c r="N200" s="85">
        <f t="shared" si="89"/>
        <v>1.2071056306173422</v>
      </c>
      <c r="O200" s="85">
        <f t="shared" si="89"/>
        <v>1.232777120023679</v>
      </c>
      <c r="P200" s="88">
        <f t="shared" si="89"/>
        <v>1.2327771200236792</v>
      </c>
    </row>
    <row r="201" spans="2:16">
      <c r="B201" s="175">
        <f>B200+1</f>
        <v>2005</v>
      </c>
      <c r="C201" s="87">
        <f t="shared" ref="C201:P201" si="90">C57/C$167</f>
        <v>-1.4000000000000001</v>
      </c>
      <c r="D201" s="85">
        <f t="shared" si="90"/>
        <v>6.5</v>
      </c>
      <c r="E201" s="85">
        <f t="shared" si="90"/>
        <v>0.86111111111111116</v>
      </c>
      <c r="F201" s="85">
        <f t="shared" si="90"/>
        <v>1.0930232558139537</v>
      </c>
      <c r="G201" s="85">
        <f t="shared" si="90"/>
        <v>0.76428571428571423</v>
      </c>
      <c r="H201" s="85"/>
      <c r="I201" s="85">
        <f t="shared" si="90"/>
        <v>1.1284265424912689</v>
      </c>
      <c r="J201" s="85">
        <f t="shared" si="90"/>
        <v>0.83687943262411357</v>
      </c>
      <c r="K201" s="85">
        <f t="shared" si="90"/>
        <v>1.1395348837209303</v>
      </c>
      <c r="L201" s="85">
        <f t="shared" si="90"/>
        <v>0.88571428571428579</v>
      </c>
      <c r="M201" s="85"/>
      <c r="N201" s="85">
        <f t="shared" si="90"/>
        <v>1.1041179613607175</v>
      </c>
      <c r="O201" s="85">
        <f t="shared" si="90"/>
        <v>1.1655327004219409</v>
      </c>
      <c r="P201" s="88">
        <f t="shared" si="90"/>
        <v>1.1236418697978596</v>
      </c>
    </row>
    <row r="202" spans="2:16">
      <c r="B202" s="175">
        <f t="shared" ref="B202:B210" si="91">B201+1</f>
        <v>2006</v>
      </c>
      <c r="C202" s="87">
        <f t="shared" ref="C202:P202" si="92">C67/C$167</f>
        <v>3.2666666666666671</v>
      </c>
      <c r="D202" s="85">
        <f t="shared" si="92"/>
        <v>5.9999999999999991</v>
      </c>
      <c r="E202" s="85">
        <f t="shared" si="92"/>
        <v>0.58333333333333337</v>
      </c>
      <c r="F202" s="85">
        <f t="shared" si="92"/>
        <v>1.0232558139534884</v>
      </c>
      <c r="G202" s="85">
        <f t="shared" si="92"/>
        <v>0.87142857142857133</v>
      </c>
      <c r="H202" s="85"/>
      <c r="I202" s="85">
        <f t="shared" si="92"/>
        <v>0.42560347896362294</v>
      </c>
      <c r="J202" s="85">
        <f t="shared" si="92"/>
        <v>0</v>
      </c>
      <c r="K202" s="85">
        <f t="shared" si="92"/>
        <v>1.1279069767441861</v>
      </c>
      <c r="L202" s="85">
        <f t="shared" si="92"/>
        <v>1.9142857142857144</v>
      </c>
      <c r="M202" s="85"/>
      <c r="N202" s="85">
        <f t="shared" si="92"/>
        <v>1.2792238785321481</v>
      </c>
      <c r="O202" s="85">
        <f t="shared" si="92"/>
        <v>0.90434980573093737</v>
      </c>
      <c r="P202" s="88">
        <f t="shared" si="92"/>
        <v>0.85668569711538467</v>
      </c>
    </row>
    <row r="203" spans="2:16">
      <c r="B203" s="175">
        <f t="shared" si="91"/>
        <v>2007</v>
      </c>
      <c r="C203" s="87">
        <f t="shared" ref="C203:P203" si="93">C77/C$167</f>
        <v>-3.3333333333333335</v>
      </c>
      <c r="D203" s="85">
        <f t="shared" si="93"/>
        <v>-21.499999999999996</v>
      </c>
      <c r="E203" s="85">
        <f t="shared" si="93"/>
        <v>1.7222222222222223</v>
      </c>
      <c r="F203" s="85">
        <f t="shared" si="93"/>
        <v>1.1860465116279069</v>
      </c>
      <c r="G203" s="85">
        <f t="shared" si="93"/>
        <v>0.87142857142857133</v>
      </c>
      <c r="H203" s="85"/>
      <c r="I203" s="85">
        <f t="shared" si="93"/>
        <v>1.8985230551197043</v>
      </c>
      <c r="J203" s="85">
        <f t="shared" si="93"/>
        <v>0</v>
      </c>
      <c r="K203" s="85">
        <f t="shared" si="93"/>
        <v>0.79069767441860461</v>
      </c>
      <c r="L203" s="85">
        <f t="shared" si="93"/>
        <v>0.94285714285714284</v>
      </c>
      <c r="M203" s="85"/>
      <c r="N203" s="85">
        <f t="shared" si="93"/>
        <v>0.72170304015494768</v>
      </c>
      <c r="O203" s="85">
        <f t="shared" si="93"/>
        <v>1.2735388571184705</v>
      </c>
      <c r="P203" s="88">
        <f t="shared" si="93"/>
        <v>1.2735388571184705</v>
      </c>
    </row>
    <row r="204" spans="2:16">
      <c r="B204" s="175">
        <f t="shared" si="91"/>
        <v>2008</v>
      </c>
      <c r="C204" s="87">
        <f t="shared" ref="C204:P204" si="94">C87/C$167</f>
        <v>-1.4000000000000001</v>
      </c>
      <c r="D204" s="85">
        <f t="shared" si="94"/>
        <v>-18.999999999999996</v>
      </c>
      <c r="E204" s="85">
        <f t="shared" si="94"/>
        <v>1.2777777777777777</v>
      </c>
      <c r="F204" s="85">
        <f t="shared" si="94"/>
        <v>1.0348837209302326</v>
      </c>
      <c r="G204" s="85">
        <f t="shared" si="94"/>
        <v>0.87142857142857133</v>
      </c>
      <c r="H204" s="85"/>
      <c r="I204" s="85">
        <f t="shared" si="94"/>
        <v>1.530874039580908</v>
      </c>
      <c r="J204" s="85">
        <f t="shared" si="94"/>
        <v>0.7021276595744681</v>
      </c>
      <c r="K204" s="85">
        <f t="shared" si="94"/>
        <v>1</v>
      </c>
      <c r="L204" s="85">
        <f t="shared" si="94"/>
        <v>1.4000000000000001</v>
      </c>
      <c r="M204" s="85"/>
      <c r="N204" s="85">
        <f t="shared" si="94"/>
        <v>1.1817527348400341</v>
      </c>
      <c r="O204" s="85">
        <f t="shared" si="94"/>
        <v>1.3467960389417362</v>
      </c>
      <c r="P204" s="88">
        <f t="shared" si="94"/>
        <v>1.3467960389417359</v>
      </c>
    </row>
    <row r="205" spans="2:16">
      <c r="B205" s="175">
        <f t="shared" si="91"/>
        <v>2009</v>
      </c>
      <c r="C205" s="87">
        <f t="shared" ref="C205:P205" si="95">C97/C$167</f>
        <v>2</v>
      </c>
      <c r="D205" s="85">
        <f t="shared" si="95"/>
        <v>-6.5</v>
      </c>
      <c r="E205" s="85">
        <f t="shared" si="95"/>
        <v>1.5</v>
      </c>
      <c r="F205" s="85">
        <f t="shared" si="95"/>
        <v>1.3720930232558142</v>
      </c>
      <c r="G205" s="85">
        <f t="shared" si="95"/>
        <v>0.87857142857142867</v>
      </c>
      <c r="H205" s="85"/>
      <c r="I205" s="85">
        <f t="shared" si="95"/>
        <v>1.0645826795566129</v>
      </c>
      <c r="J205" s="85">
        <f t="shared" si="95"/>
        <v>0.92198581560283688</v>
      </c>
      <c r="K205" s="85">
        <f t="shared" si="95"/>
        <v>0.91860465116279078</v>
      </c>
      <c r="L205" s="85">
        <f t="shared" si="95"/>
        <v>1.6857142857142857</v>
      </c>
      <c r="M205" s="85"/>
      <c r="N205" s="85">
        <f t="shared" si="95"/>
        <v>0.94432863808817757</v>
      </c>
      <c r="O205" s="85">
        <f t="shared" si="95"/>
        <v>1.0008974679327005</v>
      </c>
      <c r="P205" s="88">
        <f t="shared" si="95"/>
        <v>1.0008974679327003</v>
      </c>
    </row>
    <row r="206" spans="2:16">
      <c r="B206" s="175">
        <f t="shared" si="91"/>
        <v>2010</v>
      </c>
      <c r="C206" s="87">
        <f t="shared" ref="C206:P206" si="96">C107/C$167</f>
        <v>2.6</v>
      </c>
      <c r="D206" s="85">
        <f t="shared" si="96"/>
        <v>5.9999999999999991</v>
      </c>
      <c r="E206" s="85">
        <f t="shared" si="96"/>
        <v>1.1388888888888888</v>
      </c>
      <c r="F206" s="85">
        <f t="shared" si="96"/>
        <v>0.9767441860465117</v>
      </c>
      <c r="G206" s="85">
        <f t="shared" si="96"/>
        <v>0.83571428571428563</v>
      </c>
      <c r="H206" s="85"/>
      <c r="I206" s="85">
        <f t="shared" si="96"/>
        <v>0.91967059026430398</v>
      </c>
      <c r="J206" s="85">
        <f t="shared" si="96"/>
        <v>0.8085106382978724</v>
      </c>
      <c r="K206" s="85">
        <f t="shared" si="96"/>
        <v>0.83720930232558144</v>
      </c>
      <c r="L206" s="85">
        <f t="shared" si="96"/>
        <v>1.6857142857142857</v>
      </c>
      <c r="M206" s="85"/>
      <c r="N206" s="85">
        <f t="shared" si="96"/>
        <v>0.79395757365554631</v>
      </c>
      <c r="O206" s="85">
        <f t="shared" si="96"/>
        <v>0.85236668210316346</v>
      </c>
      <c r="P206" s="88">
        <f t="shared" si="96"/>
        <v>0.85236668210316346</v>
      </c>
    </row>
    <row r="207" spans="2:16">
      <c r="B207" s="175">
        <f t="shared" si="91"/>
        <v>2011</v>
      </c>
      <c r="C207" s="87">
        <f t="shared" ref="C207:P207" si="97">C117/C$167</f>
        <v>0.26666666666666666</v>
      </c>
      <c r="D207" s="85">
        <f t="shared" si="97"/>
        <v>5</v>
      </c>
      <c r="E207" s="85">
        <f t="shared" si="97"/>
        <v>1.2777777777777777</v>
      </c>
      <c r="F207" s="85">
        <f t="shared" si="97"/>
        <v>1.3372093023255816</v>
      </c>
      <c r="G207" s="85">
        <f t="shared" si="97"/>
        <v>0.52857142857142858</v>
      </c>
      <c r="H207" s="85"/>
      <c r="I207" s="85">
        <f t="shared" si="97"/>
        <v>1.0597128443927046</v>
      </c>
      <c r="J207" s="85">
        <f t="shared" si="97"/>
        <v>0</v>
      </c>
      <c r="K207" s="85">
        <f t="shared" si="97"/>
        <v>0.93023255813953487</v>
      </c>
      <c r="L207" s="85">
        <f t="shared" si="97"/>
        <v>1.0571428571428572</v>
      </c>
      <c r="M207" s="85"/>
      <c r="N207" s="85">
        <f t="shared" si="97"/>
        <v>1.0172310033548924</v>
      </c>
      <c r="O207" s="85">
        <f t="shared" si="97"/>
        <v>1.0293889513576546</v>
      </c>
      <c r="P207" s="88">
        <f t="shared" si="97"/>
        <v>1.0293889513576546</v>
      </c>
    </row>
    <row r="208" spans="2:16">
      <c r="B208" s="175">
        <f t="shared" si="91"/>
        <v>2012</v>
      </c>
      <c r="C208" s="87">
        <f t="shared" ref="C208:P208" si="98">C127/C$167</f>
        <v>-1.6666666666666667</v>
      </c>
      <c r="D208" s="85">
        <f t="shared" si="98"/>
        <v>-13.999999999999998</v>
      </c>
      <c r="E208" s="85">
        <f t="shared" si="98"/>
        <v>1.8333333333333333</v>
      </c>
      <c r="F208" s="85">
        <f t="shared" si="98"/>
        <v>0.91860465116279078</v>
      </c>
      <c r="G208" s="85">
        <f t="shared" si="98"/>
        <v>0.91428571428571437</v>
      </c>
      <c r="H208" s="85"/>
      <c r="I208" s="85">
        <f t="shared" si="98"/>
        <v>1.6355389988358557</v>
      </c>
      <c r="J208" s="85">
        <f t="shared" si="98"/>
        <v>0.82978723404255317</v>
      </c>
      <c r="K208" s="85">
        <f t="shared" si="98"/>
        <v>1.1395348837209303</v>
      </c>
      <c r="L208" s="85">
        <f t="shared" si="98"/>
        <v>1.4857142857142858</v>
      </c>
      <c r="M208" s="85"/>
      <c r="N208" s="85">
        <f t="shared" si="98"/>
        <v>1.1408700327787487</v>
      </c>
      <c r="O208" s="85">
        <f t="shared" si="98"/>
        <v>1.3696693460702083</v>
      </c>
      <c r="P208" s="88">
        <f t="shared" si="98"/>
        <v>1.3696693460702081</v>
      </c>
    </row>
    <row r="209" spans="2:16">
      <c r="B209" s="175">
        <f t="shared" si="91"/>
        <v>2013</v>
      </c>
      <c r="C209" s="87">
        <f t="shared" ref="C209:P209" si="99">C137/C$167</f>
        <v>-0.19999999999999998</v>
      </c>
      <c r="D209" s="85">
        <f t="shared" si="99"/>
        <v>-1</v>
      </c>
      <c r="E209" s="85">
        <f t="shared" si="99"/>
        <v>0.11111111111111112</v>
      </c>
      <c r="F209" s="85">
        <f t="shared" si="99"/>
        <v>0.86046511627906985</v>
      </c>
      <c r="G209" s="85">
        <f t="shared" si="99"/>
        <v>0.84285714285714286</v>
      </c>
      <c r="H209" s="85"/>
      <c r="I209" s="85">
        <f t="shared" si="99"/>
        <v>0.86118594896243339</v>
      </c>
      <c r="J209" s="85">
        <f t="shared" si="99"/>
        <v>0.71631205673758869</v>
      </c>
      <c r="K209" s="85">
        <f t="shared" si="99"/>
        <v>1.1395348837209303</v>
      </c>
      <c r="L209" s="85">
        <f t="shared" si="99"/>
        <v>1.5142857142857142</v>
      </c>
      <c r="M209" s="85"/>
      <c r="N209" s="89">
        <f t="shared" si="99"/>
        <v>1.2245855212696914</v>
      </c>
      <c r="O209" s="85">
        <f t="shared" si="99"/>
        <v>1.0613156004234727</v>
      </c>
      <c r="P209" s="88">
        <f t="shared" si="99"/>
        <v>1.0613156004234727</v>
      </c>
    </row>
    <row r="210" spans="2:16">
      <c r="B210" s="175">
        <f t="shared" si="91"/>
        <v>2014</v>
      </c>
      <c r="C210" s="87">
        <f t="shared" ref="C210:P210" si="100">C147/C$167</f>
        <v>-0.46666666666666662</v>
      </c>
      <c r="D210" s="85">
        <f t="shared" si="100"/>
        <v>-12.5</v>
      </c>
      <c r="E210" s="85">
        <f t="shared" si="100"/>
        <v>1.9166666666666667</v>
      </c>
      <c r="F210" s="85">
        <f t="shared" si="100"/>
        <v>1.1744186046511629</v>
      </c>
      <c r="G210" s="85">
        <f t="shared" si="100"/>
        <v>0.69285714285714284</v>
      </c>
      <c r="H210" s="85"/>
      <c r="I210" s="85">
        <f t="shared" si="100"/>
        <v>1.5015289095847884</v>
      </c>
      <c r="J210" s="85">
        <f t="shared" si="100"/>
        <v>1.0851063829787235</v>
      </c>
      <c r="K210" s="85">
        <f t="shared" si="100"/>
        <v>1.2580645161290325</v>
      </c>
      <c r="L210" s="85">
        <f t="shared" si="100"/>
        <v>1.7714285714285716</v>
      </c>
      <c r="M210" s="85"/>
      <c r="N210" s="85">
        <f t="shared" si="100"/>
        <v>1.3397145248060902</v>
      </c>
      <c r="O210" s="85">
        <f t="shared" si="100"/>
        <v>1.407625710591897</v>
      </c>
      <c r="P210" s="88">
        <f t="shared" si="100"/>
        <v>1.407625710591897</v>
      </c>
    </row>
    <row r="211" spans="2:16" ht="15.75" thickBot="1">
      <c r="B211" s="176">
        <f>B210+1</f>
        <v>2015</v>
      </c>
      <c r="C211" s="93">
        <f>C157/C$167</f>
        <v>-1.4709677419354843</v>
      </c>
      <c r="D211" s="91">
        <f>D157/D$167</f>
        <v>-3.4999999999999996</v>
      </c>
      <c r="E211" s="91">
        <f t="shared" ref="E211:O211" si="101">E157/E$167</f>
        <v>1.435483870967742</v>
      </c>
      <c r="F211" s="91">
        <f t="shared" si="101"/>
        <v>1.0612403100775194</v>
      </c>
      <c r="G211" s="91">
        <f t="shared" si="101"/>
        <v>0.98548387096774193</v>
      </c>
      <c r="H211" s="91"/>
      <c r="I211" s="91">
        <f t="shared" si="101"/>
        <v>1.414845199002321</v>
      </c>
      <c r="J211" s="91">
        <f t="shared" si="101"/>
        <v>0</v>
      </c>
      <c r="K211" s="91">
        <f t="shared" si="101"/>
        <v>0</v>
      </c>
      <c r="L211" s="91">
        <f t="shared" si="101"/>
        <v>0</v>
      </c>
      <c r="M211" s="91"/>
      <c r="N211" s="91"/>
      <c r="O211" s="91">
        <f t="shared" si="101"/>
        <v>1.2662723218105589</v>
      </c>
      <c r="P211" s="94"/>
    </row>
  </sheetData>
  <customSheetViews>
    <customSheetView guid="{6DA84043-8308-458F-9378-22AB3DF247A3}" scale="80" showPageBreaks="1" fitToPage="1" printArea="1" view="pageBreakPreview" topLeftCell="A178">
      <selection activeCell="B196" activeCellId="1" sqref="B194:P195 B196:B211"/>
      <pageMargins left="0.98425196850393704" right="0.98425196850393704" top="0.98425196850393704" bottom="0.98425196850393704" header="0.51181102362204722" footer="0.51181102362204722"/>
      <printOptions horizontalCentered="1" verticalCentered="1"/>
      <pageSetup paperSize="9" scale="15" orientation="portrait" horizontalDpi="300" verticalDpi="300" r:id="rId1"/>
      <headerFooter alignWithMargins="0"/>
    </customSheetView>
  </customSheetViews>
  <mergeCells count="303">
    <mergeCell ref="F4:F5"/>
    <mergeCell ref="G4:G5"/>
    <mergeCell ref="N4:N5"/>
    <mergeCell ref="O4:P4"/>
    <mergeCell ref="L14:L15"/>
    <mergeCell ref="M14:M15"/>
    <mergeCell ref="B3:K3"/>
    <mergeCell ref="L3:P3"/>
    <mergeCell ref="B4:B5"/>
    <mergeCell ref="C4:C5"/>
    <mergeCell ref="D4:D5"/>
    <mergeCell ref="E4:E5"/>
    <mergeCell ref="H4:H5"/>
    <mergeCell ref="I4:I5"/>
    <mergeCell ref="L4:L5"/>
    <mergeCell ref="M4:M5"/>
    <mergeCell ref="J4:J5"/>
    <mergeCell ref="K4:K5"/>
    <mergeCell ref="L13:P13"/>
    <mergeCell ref="N14:N15"/>
    <mergeCell ref="O14:P14"/>
    <mergeCell ref="J14:J15"/>
    <mergeCell ref="K14:K15"/>
    <mergeCell ref="B13:K13"/>
    <mergeCell ref="I14:I15"/>
    <mergeCell ref="H14:H15"/>
    <mergeCell ref="L23:P23"/>
    <mergeCell ref="B24:B25"/>
    <mergeCell ref="C24:C25"/>
    <mergeCell ref="D24:D25"/>
    <mergeCell ref="E24:E25"/>
    <mergeCell ref="F24:F25"/>
    <mergeCell ref="G24:G25"/>
    <mergeCell ref="H24:H25"/>
    <mergeCell ref="I24:I25"/>
    <mergeCell ref="B14:B15"/>
    <mergeCell ref="C14:C15"/>
    <mergeCell ref="D14:D15"/>
    <mergeCell ref="E14:E15"/>
    <mergeCell ref="F14:F15"/>
    <mergeCell ref="G14:G15"/>
    <mergeCell ref="B33:K33"/>
    <mergeCell ref="B23:K23"/>
    <mergeCell ref="J24:J25"/>
    <mergeCell ref="K24:K25"/>
    <mergeCell ref="O24:P24"/>
    <mergeCell ref="L24:L25"/>
    <mergeCell ref="M24:M25"/>
    <mergeCell ref="N24:N25"/>
    <mergeCell ref="L33:P33"/>
    <mergeCell ref="B34:B35"/>
    <mergeCell ref="C34:C35"/>
    <mergeCell ref="D34:D35"/>
    <mergeCell ref="E34:E35"/>
    <mergeCell ref="F34:F35"/>
    <mergeCell ref="O34:P34"/>
    <mergeCell ref="L34:L35"/>
    <mergeCell ref="H34:H35"/>
    <mergeCell ref="I34:I35"/>
    <mergeCell ref="G34:G35"/>
    <mergeCell ref="M34:M35"/>
    <mergeCell ref="N34:N35"/>
    <mergeCell ref="J34:J35"/>
    <mergeCell ref="K34:K35"/>
    <mergeCell ref="B43:K43"/>
    <mergeCell ref="L43:P43"/>
    <mergeCell ref="B44:B45"/>
    <mergeCell ref="C44:C45"/>
    <mergeCell ref="D44:D45"/>
    <mergeCell ref="E44:E45"/>
    <mergeCell ref="F44:F45"/>
    <mergeCell ref="G44:G45"/>
    <mergeCell ref="J44:J45"/>
    <mergeCell ref="K44:K45"/>
    <mergeCell ref="H44:H45"/>
    <mergeCell ref="I44:I45"/>
    <mergeCell ref="L44:L45"/>
    <mergeCell ref="M44:M45"/>
    <mergeCell ref="N44:N45"/>
    <mergeCell ref="L53:P53"/>
    <mergeCell ref="N54:N55"/>
    <mergeCell ref="N64:N65"/>
    <mergeCell ref="O64:P64"/>
    <mergeCell ref="O44:P44"/>
    <mergeCell ref="B53:K53"/>
    <mergeCell ref="B54:B55"/>
    <mergeCell ref="C54:C55"/>
    <mergeCell ref="D54:D55"/>
    <mergeCell ref="E54:E55"/>
    <mergeCell ref="F54:F55"/>
    <mergeCell ref="K54:K55"/>
    <mergeCell ref="I54:I55"/>
    <mergeCell ref="L54:L55"/>
    <mergeCell ref="M54:M55"/>
    <mergeCell ref="B63:K63"/>
    <mergeCell ref="L63:P63"/>
    <mergeCell ref="G54:G55"/>
    <mergeCell ref="H54:H55"/>
    <mergeCell ref="O54:P54"/>
    <mergeCell ref="J54:J55"/>
    <mergeCell ref="E64:E65"/>
    <mergeCell ref="G74:G75"/>
    <mergeCell ref="O84:P84"/>
    <mergeCell ref="B83:K83"/>
    <mergeCell ref="B84:B85"/>
    <mergeCell ref="B64:B65"/>
    <mergeCell ref="C64:C65"/>
    <mergeCell ref="C74:C75"/>
    <mergeCell ref="D74:D75"/>
    <mergeCell ref="E74:E75"/>
    <mergeCell ref="J74:J75"/>
    <mergeCell ref="K74:K75"/>
    <mergeCell ref="C84:C85"/>
    <mergeCell ref="D84:D85"/>
    <mergeCell ref="E84:E85"/>
    <mergeCell ref="F84:F85"/>
    <mergeCell ref="F74:F75"/>
    <mergeCell ref="I74:I75"/>
    <mergeCell ref="J64:J65"/>
    <mergeCell ref="K64:K65"/>
    <mergeCell ref="D64:D65"/>
    <mergeCell ref="B74:B75"/>
    <mergeCell ref="B73:K73"/>
    <mergeCell ref="G84:G85"/>
    <mergeCell ref="N84:N85"/>
    <mergeCell ref="K84:K85"/>
    <mergeCell ref="J84:J85"/>
    <mergeCell ref="H84:H85"/>
    <mergeCell ref="I84:I85"/>
    <mergeCell ref="L84:L85"/>
    <mergeCell ref="M84:M85"/>
    <mergeCell ref="J94:J95"/>
    <mergeCell ref="H94:H95"/>
    <mergeCell ref="I94:I95"/>
    <mergeCell ref="B104:B105"/>
    <mergeCell ref="K94:K95"/>
    <mergeCell ref="F94:F95"/>
    <mergeCell ref="G94:G95"/>
    <mergeCell ref="F104:F105"/>
    <mergeCell ref="G104:G105"/>
    <mergeCell ref="C104:C105"/>
    <mergeCell ref="D104:D105"/>
    <mergeCell ref="B94:B95"/>
    <mergeCell ref="C94:C95"/>
    <mergeCell ref="D94:D95"/>
    <mergeCell ref="E94:E95"/>
    <mergeCell ref="H114:H115"/>
    <mergeCell ref="K104:K105"/>
    <mergeCell ref="L104:L105"/>
    <mergeCell ref="M104:M105"/>
    <mergeCell ref="F64:F65"/>
    <mergeCell ref="G64:G65"/>
    <mergeCell ref="H64:H65"/>
    <mergeCell ref="I64:I65"/>
    <mergeCell ref="L103:P103"/>
    <mergeCell ref="N74:N75"/>
    <mergeCell ref="L83:P83"/>
    <mergeCell ref="M74:M75"/>
    <mergeCell ref="O74:P74"/>
    <mergeCell ref="L74:L75"/>
    <mergeCell ref="L64:L65"/>
    <mergeCell ref="M64:M65"/>
    <mergeCell ref="L73:P73"/>
    <mergeCell ref="H74:H75"/>
    <mergeCell ref="B93:K93"/>
    <mergeCell ref="L94:L95"/>
    <mergeCell ref="L93:P93"/>
    <mergeCell ref="M94:M95"/>
    <mergeCell ref="N94:N95"/>
    <mergeCell ref="O94:P94"/>
    <mergeCell ref="N124:N125"/>
    <mergeCell ref="O124:P124"/>
    <mergeCell ref="L124:L125"/>
    <mergeCell ref="I124:I125"/>
    <mergeCell ref="O104:P104"/>
    <mergeCell ref="B103:K103"/>
    <mergeCell ref="O114:P114"/>
    <mergeCell ref="H104:H105"/>
    <mergeCell ref="I104:I105"/>
    <mergeCell ref="J114:J115"/>
    <mergeCell ref="K114:K115"/>
    <mergeCell ref="B113:K113"/>
    <mergeCell ref="I114:I115"/>
    <mergeCell ref="L114:L115"/>
    <mergeCell ref="N104:N105"/>
    <mergeCell ref="B114:B115"/>
    <mergeCell ref="E104:E105"/>
    <mergeCell ref="M114:M115"/>
    <mergeCell ref="N114:N115"/>
    <mergeCell ref="G114:G115"/>
    <mergeCell ref="F114:F115"/>
    <mergeCell ref="C114:C115"/>
    <mergeCell ref="D114:D115"/>
    <mergeCell ref="E114:E115"/>
    <mergeCell ref="C124:C125"/>
    <mergeCell ref="D124:D125"/>
    <mergeCell ref="E124:E125"/>
    <mergeCell ref="J124:J125"/>
    <mergeCell ref="K124:K125"/>
    <mergeCell ref="F124:F125"/>
    <mergeCell ref="G124:G125"/>
    <mergeCell ref="M124:M125"/>
    <mergeCell ref="H124:H125"/>
    <mergeCell ref="K154:K155"/>
    <mergeCell ref="F154:F155"/>
    <mergeCell ref="G154:G155"/>
    <mergeCell ref="L113:P113"/>
    <mergeCell ref="J104:J105"/>
    <mergeCell ref="F144:F145"/>
    <mergeCell ref="L133:P133"/>
    <mergeCell ref="H134:H135"/>
    <mergeCell ref="I134:I135"/>
    <mergeCell ref="F134:F135"/>
    <mergeCell ref="J134:J135"/>
    <mergeCell ref="K134:K135"/>
    <mergeCell ref="B133:K133"/>
    <mergeCell ref="N144:N145"/>
    <mergeCell ref="O144:P144"/>
    <mergeCell ref="G134:G135"/>
    <mergeCell ref="H144:H145"/>
    <mergeCell ref="I144:I145"/>
    <mergeCell ref="G144:G145"/>
    <mergeCell ref="L134:L135"/>
    <mergeCell ref="M134:M135"/>
    <mergeCell ref="B123:K123"/>
    <mergeCell ref="L123:P123"/>
    <mergeCell ref="B124:B125"/>
    <mergeCell ref="B143:K143"/>
    <mergeCell ref="L143:P143"/>
    <mergeCell ref="N134:N135"/>
    <mergeCell ref="O134:P134"/>
    <mergeCell ref="B134:B135"/>
    <mergeCell ref="C134:C135"/>
    <mergeCell ref="D134:D135"/>
    <mergeCell ref="J144:J145"/>
    <mergeCell ref="K144:K145"/>
    <mergeCell ref="L144:L145"/>
    <mergeCell ref="M144:M145"/>
    <mergeCell ref="B144:B145"/>
    <mergeCell ref="C144:C145"/>
    <mergeCell ref="D144:D145"/>
    <mergeCell ref="E144:E145"/>
    <mergeCell ref="E134:E135"/>
    <mergeCell ref="O163:P163"/>
    <mergeCell ref="J154:J155"/>
    <mergeCell ref="B153:K153"/>
    <mergeCell ref="G164:G165"/>
    <mergeCell ref="L164:L165"/>
    <mergeCell ref="I164:I165"/>
    <mergeCell ref="D164:D165"/>
    <mergeCell ref="O154:P154"/>
    <mergeCell ref="J164:J165"/>
    <mergeCell ref="L154:L155"/>
    <mergeCell ref="M154:M155"/>
    <mergeCell ref="H154:H155"/>
    <mergeCell ref="I154:I155"/>
    <mergeCell ref="K164:K165"/>
    <mergeCell ref="B163:K163"/>
    <mergeCell ref="H164:H165"/>
    <mergeCell ref="B164:B165"/>
    <mergeCell ref="C164:C165"/>
    <mergeCell ref="N154:N155"/>
    <mergeCell ref="L153:P153"/>
    <mergeCell ref="B154:B155"/>
    <mergeCell ref="C154:C155"/>
    <mergeCell ref="D154:D155"/>
    <mergeCell ref="E154:E155"/>
    <mergeCell ref="B174:B175"/>
    <mergeCell ref="C174:C175"/>
    <mergeCell ref="D174:D175"/>
    <mergeCell ref="E174:E175"/>
    <mergeCell ref="E164:E165"/>
    <mergeCell ref="F164:F165"/>
    <mergeCell ref="N174:N175"/>
    <mergeCell ref="O174:P174"/>
    <mergeCell ref="F174:F175"/>
    <mergeCell ref="G174:G175"/>
    <mergeCell ref="H174:H175"/>
    <mergeCell ref="I174:I175"/>
    <mergeCell ref="J174:J175"/>
    <mergeCell ref="K174:K175"/>
    <mergeCell ref="M173:P173"/>
    <mergeCell ref="M174:M175"/>
    <mergeCell ref="C173:L173"/>
    <mergeCell ref="L174:L175"/>
    <mergeCell ref="M164:M165"/>
    <mergeCell ref="N164:N165"/>
    <mergeCell ref="O164:P164"/>
    <mergeCell ref="C193:P193"/>
    <mergeCell ref="B194:B195"/>
    <mergeCell ref="C194:C195"/>
    <mergeCell ref="D194:D195"/>
    <mergeCell ref="E194:E195"/>
    <mergeCell ref="F194:F195"/>
    <mergeCell ref="G194:G195"/>
    <mergeCell ref="H194:H195"/>
    <mergeCell ref="I194:I195"/>
    <mergeCell ref="N194:N195"/>
    <mergeCell ref="O194:P194"/>
    <mergeCell ref="J194:J195"/>
    <mergeCell ref="K194:K195"/>
    <mergeCell ref="L194:L195"/>
    <mergeCell ref="M194:M195"/>
  </mergeCells>
  <phoneticPr fontId="26" type="noConversion"/>
  <printOptions horizontalCentered="1" verticalCentered="1"/>
  <pageMargins left="0.98425196850393704" right="0.98425196850393704" top="0.98425196850393704" bottom="0.98425196850393704" header="0.51181102362204722" footer="0.51181102362204722"/>
  <pageSetup paperSize="9" scale="15" orientation="portrait" horizontalDpi="300" verticalDpi="300"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3"/>
  <sheetViews>
    <sheetView zoomScaleNormal="100" zoomScaleSheetLayoutView="98" workbookViewId="0">
      <selection activeCell="D1" sqref="D1"/>
    </sheetView>
  </sheetViews>
  <sheetFormatPr defaultRowHeight="14.25"/>
  <cols>
    <col min="1" max="1" width="10.7109375" style="96" customWidth="1"/>
    <col min="2" max="256" width="9.140625" style="96"/>
    <col min="257" max="257" width="10.7109375" style="96" customWidth="1"/>
    <col min="258" max="512" width="9.140625" style="96"/>
    <col min="513" max="513" width="10.7109375" style="96" customWidth="1"/>
    <col min="514" max="768" width="9.140625" style="96"/>
    <col min="769" max="769" width="10.7109375" style="96" customWidth="1"/>
    <col min="770" max="1024" width="9.140625" style="96"/>
    <col min="1025" max="1025" width="10.7109375" style="96" customWidth="1"/>
    <col min="1026" max="1280" width="9.140625" style="96"/>
    <col min="1281" max="1281" width="10.7109375" style="96" customWidth="1"/>
    <col min="1282" max="1536" width="9.140625" style="96"/>
    <col min="1537" max="1537" width="10.7109375" style="96" customWidth="1"/>
    <col min="1538" max="1792" width="9.140625" style="96"/>
    <col min="1793" max="1793" width="10.7109375" style="96" customWidth="1"/>
    <col min="1794" max="2048" width="9.140625" style="96"/>
    <col min="2049" max="2049" width="10.7109375" style="96" customWidth="1"/>
    <col min="2050" max="2304" width="9.140625" style="96"/>
    <col min="2305" max="2305" width="10.7109375" style="96" customWidth="1"/>
    <col min="2306" max="2560" width="9.140625" style="96"/>
    <col min="2561" max="2561" width="10.7109375" style="96" customWidth="1"/>
    <col min="2562" max="2816" width="9.140625" style="96"/>
    <col min="2817" max="2817" width="10.7109375" style="96" customWidth="1"/>
    <col min="2818" max="3072" width="9.140625" style="96"/>
    <col min="3073" max="3073" width="10.7109375" style="96" customWidth="1"/>
    <col min="3074" max="3328" width="9.140625" style="96"/>
    <col min="3329" max="3329" width="10.7109375" style="96" customWidth="1"/>
    <col min="3330" max="3584" width="9.140625" style="96"/>
    <col min="3585" max="3585" width="10.7109375" style="96" customWidth="1"/>
    <col min="3586" max="3840" width="9.140625" style="96"/>
    <col min="3841" max="3841" width="10.7109375" style="96" customWidth="1"/>
    <col min="3842" max="4096" width="9.140625" style="96"/>
    <col min="4097" max="4097" width="10.7109375" style="96" customWidth="1"/>
    <col min="4098" max="4352" width="9.140625" style="96"/>
    <col min="4353" max="4353" width="10.7109375" style="96" customWidth="1"/>
    <col min="4354" max="4608" width="9.140625" style="96"/>
    <col min="4609" max="4609" width="10.7109375" style="96" customWidth="1"/>
    <col min="4610" max="4864" width="9.140625" style="96"/>
    <col min="4865" max="4865" width="10.7109375" style="96" customWidth="1"/>
    <col min="4866" max="5120" width="9.140625" style="96"/>
    <col min="5121" max="5121" width="10.7109375" style="96" customWidth="1"/>
    <col min="5122" max="5376" width="9.140625" style="96"/>
    <col min="5377" max="5377" width="10.7109375" style="96" customWidth="1"/>
    <col min="5378" max="5632" width="9.140625" style="96"/>
    <col min="5633" max="5633" width="10.7109375" style="96" customWidth="1"/>
    <col min="5634" max="5888" width="9.140625" style="96"/>
    <col min="5889" max="5889" width="10.7109375" style="96" customWidth="1"/>
    <col min="5890" max="6144" width="9.140625" style="96"/>
    <col min="6145" max="6145" width="10.7109375" style="96" customWidth="1"/>
    <col min="6146" max="6400" width="9.140625" style="96"/>
    <col min="6401" max="6401" width="10.7109375" style="96" customWidth="1"/>
    <col min="6402" max="6656" width="9.140625" style="96"/>
    <col min="6657" max="6657" width="10.7109375" style="96" customWidth="1"/>
    <col min="6658" max="6912" width="9.140625" style="96"/>
    <col min="6913" max="6913" width="10.7109375" style="96" customWidth="1"/>
    <col min="6914" max="7168" width="9.140625" style="96"/>
    <col min="7169" max="7169" width="10.7109375" style="96" customWidth="1"/>
    <col min="7170" max="7424" width="9.140625" style="96"/>
    <col min="7425" max="7425" width="10.7109375" style="96" customWidth="1"/>
    <col min="7426" max="7680" width="9.140625" style="96"/>
    <col min="7681" max="7681" width="10.7109375" style="96" customWidth="1"/>
    <col min="7682" max="7936" width="9.140625" style="96"/>
    <col min="7937" max="7937" width="10.7109375" style="96" customWidth="1"/>
    <col min="7938" max="8192" width="9.140625" style="96"/>
    <col min="8193" max="8193" width="10.7109375" style="96" customWidth="1"/>
    <col min="8194" max="8448" width="9.140625" style="96"/>
    <col min="8449" max="8449" width="10.7109375" style="96" customWidth="1"/>
    <col min="8450" max="8704" width="9.140625" style="96"/>
    <col min="8705" max="8705" width="10.7109375" style="96" customWidth="1"/>
    <col min="8706" max="8960" width="9.140625" style="96"/>
    <col min="8961" max="8961" width="10.7109375" style="96" customWidth="1"/>
    <col min="8962" max="9216" width="9.140625" style="96"/>
    <col min="9217" max="9217" width="10.7109375" style="96" customWidth="1"/>
    <col min="9218" max="9472" width="9.140625" style="96"/>
    <col min="9473" max="9473" width="10.7109375" style="96" customWidth="1"/>
    <col min="9474" max="9728" width="9.140625" style="96"/>
    <col min="9729" max="9729" width="10.7109375" style="96" customWidth="1"/>
    <col min="9730" max="9984" width="9.140625" style="96"/>
    <col min="9985" max="9985" width="10.7109375" style="96" customWidth="1"/>
    <col min="9986" max="10240" width="9.140625" style="96"/>
    <col min="10241" max="10241" width="10.7109375" style="96" customWidth="1"/>
    <col min="10242" max="10496" width="9.140625" style="96"/>
    <col min="10497" max="10497" width="10.7109375" style="96" customWidth="1"/>
    <col min="10498" max="10752" width="9.140625" style="96"/>
    <col min="10753" max="10753" width="10.7109375" style="96" customWidth="1"/>
    <col min="10754" max="11008" width="9.140625" style="96"/>
    <col min="11009" max="11009" width="10.7109375" style="96" customWidth="1"/>
    <col min="11010" max="11264" width="9.140625" style="96"/>
    <col min="11265" max="11265" width="10.7109375" style="96" customWidth="1"/>
    <col min="11266" max="11520" width="9.140625" style="96"/>
    <col min="11521" max="11521" width="10.7109375" style="96" customWidth="1"/>
    <col min="11522" max="11776" width="9.140625" style="96"/>
    <col min="11777" max="11777" width="10.7109375" style="96" customWidth="1"/>
    <col min="11778" max="12032" width="9.140625" style="96"/>
    <col min="12033" max="12033" width="10.7109375" style="96" customWidth="1"/>
    <col min="12034" max="12288" width="9.140625" style="96"/>
    <col min="12289" max="12289" width="10.7109375" style="96" customWidth="1"/>
    <col min="12290" max="12544" width="9.140625" style="96"/>
    <col min="12545" max="12545" width="10.7109375" style="96" customWidth="1"/>
    <col min="12546" max="12800" width="9.140625" style="96"/>
    <col min="12801" max="12801" width="10.7109375" style="96" customWidth="1"/>
    <col min="12802" max="13056" width="9.140625" style="96"/>
    <col min="13057" max="13057" width="10.7109375" style="96" customWidth="1"/>
    <col min="13058" max="13312" width="9.140625" style="96"/>
    <col min="13313" max="13313" width="10.7109375" style="96" customWidth="1"/>
    <col min="13314" max="13568" width="9.140625" style="96"/>
    <col min="13569" max="13569" width="10.7109375" style="96" customWidth="1"/>
    <col min="13570" max="13824" width="9.140625" style="96"/>
    <col min="13825" max="13825" width="10.7109375" style="96" customWidth="1"/>
    <col min="13826" max="14080" width="9.140625" style="96"/>
    <col min="14081" max="14081" width="10.7109375" style="96" customWidth="1"/>
    <col min="14082" max="14336" width="9.140625" style="96"/>
    <col min="14337" max="14337" width="10.7109375" style="96" customWidth="1"/>
    <col min="14338" max="14592" width="9.140625" style="96"/>
    <col min="14593" max="14593" width="10.7109375" style="96" customWidth="1"/>
    <col min="14594" max="14848" width="9.140625" style="96"/>
    <col min="14849" max="14849" width="10.7109375" style="96" customWidth="1"/>
    <col min="14850" max="15104" width="9.140625" style="96"/>
    <col min="15105" max="15105" width="10.7109375" style="96" customWidth="1"/>
    <col min="15106" max="15360" width="9.140625" style="96"/>
    <col min="15361" max="15361" width="10.7109375" style="96" customWidth="1"/>
    <col min="15362" max="15616" width="9.140625" style="96"/>
    <col min="15617" max="15617" width="10.7109375" style="96" customWidth="1"/>
    <col min="15618" max="15872" width="9.140625" style="96"/>
    <col min="15873" max="15873" width="10.7109375" style="96" customWidth="1"/>
    <col min="15874" max="16128" width="9.140625" style="96"/>
    <col min="16129" max="16129" width="10.7109375" style="96" customWidth="1"/>
    <col min="16130" max="16384" width="9.140625" style="96"/>
  </cols>
  <sheetData>
    <row r="1" spans="1:14">
      <c r="A1" s="109" t="s">
        <v>1176</v>
      </c>
      <c r="B1" s="551"/>
    </row>
    <row r="3" spans="1:14" ht="15" thickBot="1">
      <c r="A3" s="96" t="s">
        <v>1177</v>
      </c>
    </row>
    <row r="4" spans="1:14">
      <c r="A4" s="109"/>
      <c r="B4" s="233" t="s">
        <v>236</v>
      </c>
      <c r="C4" s="234" t="s">
        <v>666</v>
      </c>
      <c r="D4" s="234" t="s">
        <v>666</v>
      </c>
      <c r="E4" s="234" t="s">
        <v>666</v>
      </c>
      <c r="F4" s="234" t="s">
        <v>666</v>
      </c>
      <c r="G4" s="234" t="s">
        <v>666</v>
      </c>
      <c r="H4" s="234" t="s">
        <v>666</v>
      </c>
      <c r="I4" s="234" t="s">
        <v>1108</v>
      </c>
      <c r="J4" s="234" t="s">
        <v>1108</v>
      </c>
      <c r="K4" s="234" t="s">
        <v>1108</v>
      </c>
      <c r="L4" s="234" t="s">
        <v>1108</v>
      </c>
      <c r="M4" s="234" t="s">
        <v>1108</v>
      </c>
      <c r="N4" s="235" t="s">
        <v>1108</v>
      </c>
    </row>
    <row r="5" spans="1:14" ht="15" thickBot="1">
      <c r="A5" s="109"/>
      <c r="B5" s="238" t="s">
        <v>195</v>
      </c>
      <c r="C5" s="236" t="s">
        <v>665</v>
      </c>
      <c r="D5" s="236" t="s">
        <v>664</v>
      </c>
      <c r="E5" s="236" t="s">
        <v>663</v>
      </c>
      <c r="F5" s="236" t="s">
        <v>662</v>
      </c>
      <c r="G5" s="236" t="s">
        <v>661</v>
      </c>
      <c r="H5" s="236" t="s">
        <v>660</v>
      </c>
      <c r="I5" s="236" t="s">
        <v>659</v>
      </c>
      <c r="J5" s="236" t="s">
        <v>658</v>
      </c>
      <c r="K5" s="236" t="s">
        <v>657</v>
      </c>
      <c r="L5" s="236" t="s">
        <v>656</v>
      </c>
      <c r="M5" s="236" t="s">
        <v>655</v>
      </c>
      <c r="N5" s="237" t="s">
        <v>654</v>
      </c>
    </row>
    <row r="6" spans="1:14" ht="15" thickBot="1">
      <c r="A6" s="195" t="s">
        <v>742</v>
      </c>
      <c r="B6" s="196" t="s">
        <v>653</v>
      </c>
    </row>
    <row r="7" spans="1:14">
      <c r="A7" s="201" t="s">
        <v>803</v>
      </c>
      <c r="B7" s="202">
        <v>1</v>
      </c>
      <c r="C7" s="250">
        <v>26751</v>
      </c>
      <c r="D7" s="250">
        <v>26166</v>
      </c>
      <c r="E7" s="250">
        <v>20012</v>
      </c>
      <c r="F7" s="250">
        <v>15430</v>
      </c>
      <c r="G7" s="250">
        <v>9602</v>
      </c>
      <c r="H7" s="250">
        <v>3514</v>
      </c>
      <c r="I7" s="250">
        <v>1877</v>
      </c>
      <c r="J7" s="250">
        <v>1807</v>
      </c>
      <c r="K7" s="250">
        <v>1716</v>
      </c>
      <c r="L7" s="250">
        <v>5779</v>
      </c>
      <c r="M7" s="250">
        <v>14689</v>
      </c>
      <c r="N7" s="251">
        <v>22307</v>
      </c>
    </row>
    <row r="8" spans="1:14">
      <c r="A8" s="205" t="s">
        <v>803</v>
      </c>
      <c r="B8" s="197">
        <v>2</v>
      </c>
      <c r="C8" s="190">
        <v>30022</v>
      </c>
      <c r="D8" s="190">
        <v>8463</v>
      </c>
      <c r="E8" s="190">
        <v>11673</v>
      </c>
      <c r="F8" s="190">
        <v>15296</v>
      </c>
      <c r="G8" s="190">
        <v>9136</v>
      </c>
      <c r="H8" s="190">
        <v>2302</v>
      </c>
      <c r="I8" s="190">
        <v>614</v>
      </c>
      <c r="J8" s="190">
        <v>2806</v>
      </c>
      <c r="K8" s="190">
        <v>4855</v>
      </c>
      <c r="L8" s="190">
        <v>19240</v>
      </c>
      <c r="M8" s="190">
        <v>18554</v>
      </c>
      <c r="N8" s="252">
        <v>22255</v>
      </c>
    </row>
    <row r="9" spans="1:14">
      <c r="A9" s="205" t="s">
        <v>803</v>
      </c>
      <c r="B9" s="197">
        <v>3</v>
      </c>
      <c r="C9" s="190">
        <v>29771</v>
      </c>
      <c r="D9" s="190">
        <v>25534</v>
      </c>
      <c r="E9" s="190">
        <v>15585</v>
      </c>
      <c r="F9" s="190">
        <v>12333</v>
      </c>
      <c r="G9" s="190">
        <v>8777</v>
      </c>
      <c r="H9" s="190">
        <v>1798</v>
      </c>
      <c r="I9" s="190">
        <v>1473</v>
      </c>
      <c r="J9" s="190">
        <v>2255</v>
      </c>
      <c r="K9" s="190">
        <v>2041</v>
      </c>
      <c r="L9" s="190">
        <v>18296</v>
      </c>
      <c r="M9" s="190">
        <v>10306</v>
      </c>
      <c r="N9" s="252">
        <v>17795</v>
      </c>
    </row>
    <row r="10" spans="1:14">
      <c r="A10" s="205" t="s">
        <v>803</v>
      </c>
      <c r="B10" s="197">
        <v>4</v>
      </c>
      <c r="C10" s="190">
        <v>29927</v>
      </c>
      <c r="D10" s="190">
        <v>24145</v>
      </c>
      <c r="E10" s="190">
        <v>14795</v>
      </c>
      <c r="F10" s="190">
        <v>4987</v>
      </c>
      <c r="G10" s="190">
        <v>7323</v>
      </c>
      <c r="H10" s="190">
        <v>1237</v>
      </c>
      <c r="I10" s="190">
        <v>1309</v>
      </c>
      <c r="J10" s="190">
        <v>5489</v>
      </c>
      <c r="K10" s="190">
        <v>4929</v>
      </c>
      <c r="L10" s="190">
        <v>17421</v>
      </c>
      <c r="M10" s="190">
        <v>11114</v>
      </c>
      <c r="N10" s="252">
        <v>22117</v>
      </c>
    </row>
    <row r="11" spans="1:14">
      <c r="A11" s="205" t="s">
        <v>803</v>
      </c>
      <c r="B11" s="197">
        <v>5</v>
      </c>
      <c r="C11" s="190">
        <v>26837</v>
      </c>
      <c r="D11" s="190">
        <v>24180</v>
      </c>
      <c r="E11" s="190">
        <v>10841</v>
      </c>
      <c r="F11" s="190">
        <v>8431</v>
      </c>
      <c r="G11" s="190">
        <v>7124</v>
      </c>
      <c r="H11" s="190">
        <v>2575</v>
      </c>
      <c r="I11" s="190">
        <v>2260</v>
      </c>
      <c r="J11" s="190">
        <v>6244</v>
      </c>
      <c r="K11" s="190">
        <v>9827</v>
      </c>
      <c r="L11" s="190">
        <v>17945</v>
      </c>
      <c r="M11" s="190">
        <v>19876</v>
      </c>
      <c r="N11" s="252">
        <v>26131</v>
      </c>
    </row>
    <row r="12" spans="1:14">
      <c r="A12" s="205" t="s">
        <v>803</v>
      </c>
      <c r="B12" s="197">
        <v>6</v>
      </c>
      <c r="C12" s="190">
        <v>26353</v>
      </c>
      <c r="D12" s="190">
        <v>21709</v>
      </c>
      <c r="E12" s="190">
        <v>11224</v>
      </c>
      <c r="F12" s="190">
        <v>6743</v>
      </c>
      <c r="G12" s="190">
        <v>7279</v>
      </c>
      <c r="H12" s="190">
        <v>532</v>
      </c>
      <c r="I12" s="190">
        <v>1740</v>
      </c>
      <c r="J12" s="190">
        <v>7432</v>
      </c>
      <c r="K12" s="190">
        <v>4967</v>
      </c>
      <c r="L12" s="190">
        <v>8676</v>
      </c>
      <c r="M12" s="190">
        <v>26941</v>
      </c>
      <c r="N12" s="252">
        <v>25692</v>
      </c>
    </row>
    <row r="13" spans="1:14">
      <c r="A13" s="205" t="s">
        <v>803</v>
      </c>
      <c r="B13" s="197">
        <v>7</v>
      </c>
      <c r="C13" s="190">
        <v>28877</v>
      </c>
      <c r="D13" s="190">
        <v>21808</v>
      </c>
      <c r="E13" s="190">
        <v>11023</v>
      </c>
      <c r="F13" s="190">
        <v>5534</v>
      </c>
      <c r="G13" s="190">
        <v>2848</v>
      </c>
      <c r="H13" s="190">
        <v>1058</v>
      </c>
      <c r="I13" s="190">
        <v>2162</v>
      </c>
      <c r="J13" s="190">
        <v>7374</v>
      </c>
      <c r="K13" s="190">
        <v>3394</v>
      </c>
      <c r="L13" s="190">
        <v>7847</v>
      </c>
      <c r="M13" s="190">
        <v>27103</v>
      </c>
      <c r="N13" s="252">
        <v>30347</v>
      </c>
    </row>
    <row r="14" spans="1:14">
      <c r="A14" s="205" t="s">
        <v>803</v>
      </c>
      <c r="B14" s="197">
        <v>8</v>
      </c>
      <c r="C14" s="190">
        <v>6817</v>
      </c>
      <c r="D14" s="190">
        <v>23549</v>
      </c>
      <c r="E14" s="190">
        <v>15370</v>
      </c>
      <c r="F14" s="190">
        <v>3315</v>
      </c>
      <c r="G14" s="190">
        <v>7076</v>
      </c>
      <c r="H14" s="190">
        <v>653</v>
      </c>
      <c r="I14" s="190">
        <v>3677</v>
      </c>
      <c r="J14" s="190">
        <v>4939</v>
      </c>
      <c r="K14" s="190">
        <v>3710</v>
      </c>
      <c r="L14" s="190">
        <v>6251</v>
      </c>
      <c r="M14" s="190">
        <v>23110</v>
      </c>
      <c r="N14" s="252">
        <v>28858</v>
      </c>
    </row>
    <row r="15" spans="1:14">
      <c r="A15" s="205" t="s">
        <v>803</v>
      </c>
      <c r="B15" s="197">
        <v>9</v>
      </c>
      <c r="C15" s="190">
        <v>21133</v>
      </c>
      <c r="D15" s="190">
        <v>24029</v>
      </c>
      <c r="E15" s="190">
        <v>8296</v>
      </c>
      <c r="F15" s="190">
        <v>3043</v>
      </c>
      <c r="G15" s="190">
        <v>2236</v>
      </c>
      <c r="H15" s="190">
        <v>896</v>
      </c>
      <c r="I15" s="190">
        <v>1081</v>
      </c>
      <c r="J15" s="190">
        <v>5638</v>
      </c>
      <c r="K15" s="190">
        <v>5501</v>
      </c>
      <c r="L15" s="190">
        <v>4162</v>
      </c>
      <c r="M15" s="190">
        <v>25318</v>
      </c>
      <c r="N15" s="252">
        <v>17388</v>
      </c>
    </row>
    <row r="16" spans="1:14">
      <c r="A16" s="205" t="s">
        <v>803</v>
      </c>
      <c r="B16" s="197">
        <v>10</v>
      </c>
      <c r="C16" s="190">
        <v>26167</v>
      </c>
      <c r="D16" s="190">
        <v>24253</v>
      </c>
      <c r="E16" s="190">
        <v>15768</v>
      </c>
      <c r="F16" s="190">
        <v>2678</v>
      </c>
      <c r="G16" s="190">
        <v>3916</v>
      </c>
      <c r="H16" s="190">
        <v>5040</v>
      </c>
      <c r="I16" s="190">
        <v>2171</v>
      </c>
      <c r="J16" s="190">
        <v>2207</v>
      </c>
      <c r="K16" s="190">
        <v>12664</v>
      </c>
      <c r="L16" s="190">
        <v>3217</v>
      </c>
      <c r="M16" s="190">
        <v>24337</v>
      </c>
      <c r="N16" s="252">
        <v>23819</v>
      </c>
    </row>
    <row r="17" spans="1:14">
      <c r="A17" s="205" t="s">
        <v>803</v>
      </c>
      <c r="B17" s="197">
        <v>11</v>
      </c>
      <c r="C17" s="190">
        <v>27540</v>
      </c>
      <c r="D17" s="190">
        <v>21502</v>
      </c>
      <c r="E17" s="190">
        <v>5099</v>
      </c>
      <c r="F17" s="190">
        <v>6155</v>
      </c>
      <c r="G17" s="190">
        <v>2149</v>
      </c>
      <c r="H17" s="190">
        <v>1265</v>
      </c>
      <c r="I17" s="190">
        <v>574</v>
      </c>
      <c r="J17" s="190">
        <v>5522</v>
      </c>
      <c r="K17" s="190">
        <v>4913</v>
      </c>
      <c r="L17" s="190">
        <v>8618</v>
      </c>
      <c r="M17" s="190">
        <v>19091</v>
      </c>
      <c r="N17" s="252">
        <v>14585</v>
      </c>
    </row>
    <row r="18" spans="1:14">
      <c r="A18" s="205" t="s">
        <v>803</v>
      </c>
      <c r="B18" s="197">
        <v>12</v>
      </c>
      <c r="C18" s="190">
        <v>24783</v>
      </c>
      <c r="D18" s="190">
        <v>16567</v>
      </c>
      <c r="E18" s="190">
        <v>11736</v>
      </c>
      <c r="F18" s="190">
        <v>6481</v>
      </c>
      <c r="G18" s="190">
        <v>2665</v>
      </c>
      <c r="H18" s="190">
        <v>937</v>
      </c>
      <c r="I18" s="190">
        <v>2743</v>
      </c>
      <c r="J18" s="190">
        <v>5168</v>
      </c>
      <c r="K18" s="190">
        <v>6589</v>
      </c>
      <c r="L18" s="190">
        <v>8108</v>
      </c>
      <c r="M18" s="190">
        <v>8012</v>
      </c>
      <c r="N18" s="252">
        <v>19088</v>
      </c>
    </row>
    <row r="19" spans="1:14">
      <c r="A19" s="205" t="s">
        <v>803</v>
      </c>
      <c r="B19" s="197">
        <v>13</v>
      </c>
      <c r="C19" s="190">
        <v>12320</v>
      </c>
      <c r="D19" s="190">
        <v>22893</v>
      </c>
      <c r="E19" s="190">
        <v>17165</v>
      </c>
      <c r="F19" s="190">
        <v>2201</v>
      </c>
      <c r="G19" s="190">
        <v>5563</v>
      </c>
      <c r="H19" s="190">
        <v>3568</v>
      </c>
      <c r="I19" s="190">
        <v>2764</v>
      </c>
      <c r="J19" s="190">
        <v>5111</v>
      </c>
      <c r="K19" s="190">
        <v>3625</v>
      </c>
      <c r="L19" s="190">
        <v>17491</v>
      </c>
      <c r="M19" s="190">
        <v>7768</v>
      </c>
      <c r="N19" s="252">
        <v>15832</v>
      </c>
    </row>
    <row r="20" spans="1:14">
      <c r="A20" s="205" t="s">
        <v>803</v>
      </c>
      <c r="B20" s="197">
        <v>14</v>
      </c>
      <c r="C20" s="190">
        <v>14799</v>
      </c>
      <c r="D20" s="190">
        <v>19937</v>
      </c>
      <c r="E20" s="190">
        <v>10533</v>
      </c>
      <c r="F20" s="190">
        <v>766</v>
      </c>
      <c r="G20" s="190">
        <v>7255</v>
      </c>
      <c r="H20" s="190">
        <v>3286</v>
      </c>
      <c r="I20" s="190">
        <v>5014</v>
      </c>
      <c r="J20" s="190">
        <v>6569</v>
      </c>
      <c r="K20" s="190">
        <v>16217</v>
      </c>
      <c r="L20" s="190">
        <v>11111</v>
      </c>
      <c r="M20" s="190">
        <v>19507</v>
      </c>
      <c r="N20" s="252">
        <v>21571</v>
      </c>
    </row>
    <row r="21" spans="1:14">
      <c r="A21" s="205" t="s">
        <v>803</v>
      </c>
      <c r="B21" s="197">
        <v>15</v>
      </c>
      <c r="C21" s="190">
        <v>24852</v>
      </c>
      <c r="D21" s="190">
        <v>19730</v>
      </c>
      <c r="E21" s="190">
        <v>7172</v>
      </c>
      <c r="F21" s="190">
        <v>885</v>
      </c>
      <c r="G21" s="190">
        <v>1684</v>
      </c>
      <c r="H21" s="190">
        <v>639</v>
      </c>
      <c r="I21" s="190">
        <v>3814</v>
      </c>
      <c r="J21" s="190">
        <v>3202</v>
      </c>
      <c r="K21" s="190">
        <v>6262</v>
      </c>
      <c r="L21" s="190">
        <v>13362</v>
      </c>
      <c r="M21" s="190">
        <v>18719</v>
      </c>
      <c r="N21" s="252">
        <v>10714</v>
      </c>
    </row>
    <row r="22" spans="1:14">
      <c r="A22" s="205" t="s">
        <v>803</v>
      </c>
      <c r="B22" s="197">
        <v>16</v>
      </c>
      <c r="C22" s="190">
        <v>27751</v>
      </c>
      <c r="D22" s="190">
        <v>16187</v>
      </c>
      <c r="E22" s="190">
        <v>14800</v>
      </c>
      <c r="F22" s="190">
        <v>1763</v>
      </c>
      <c r="G22" s="190">
        <v>5102</v>
      </c>
      <c r="H22" s="190">
        <v>1156</v>
      </c>
      <c r="I22" s="190">
        <v>3802</v>
      </c>
      <c r="J22" s="190">
        <v>4770</v>
      </c>
      <c r="K22" s="190">
        <v>5649</v>
      </c>
      <c r="L22" s="190">
        <v>16921</v>
      </c>
      <c r="M22" s="190">
        <v>16111</v>
      </c>
      <c r="N22" s="252">
        <v>28676</v>
      </c>
    </row>
    <row r="23" spans="1:14">
      <c r="A23" s="205" t="s">
        <v>803</v>
      </c>
      <c r="B23" s="197">
        <v>17</v>
      </c>
      <c r="C23" s="190">
        <v>22903</v>
      </c>
      <c r="D23" s="190">
        <v>5060</v>
      </c>
      <c r="E23" s="190">
        <v>16771</v>
      </c>
      <c r="F23" s="190">
        <v>4678</v>
      </c>
      <c r="G23" s="190">
        <v>1843</v>
      </c>
      <c r="H23" s="190">
        <v>501</v>
      </c>
      <c r="I23" s="190">
        <v>5291</v>
      </c>
      <c r="J23" s="190">
        <v>849</v>
      </c>
      <c r="K23" s="190">
        <v>16385</v>
      </c>
      <c r="L23" s="190">
        <v>17041</v>
      </c>
      <c r="M23" s="190">
        <v>11638</v>
      </c>
      <c r="N23" s="252">
        <v>20441</v>
      </c>
    </row>
    <row r="24" spans="1:14">
      <c r="A24" s="205" t="s">
        <v>803</v>
      </c>
      <c r="B24" s="197">
        <v>18</v>
      </c>
      <c r="C24" s="190">
        <v>24485</v>
      </c>
      <c r="D24" s="190">
        <v>2506</v>
      </c>
      <c r="E24" s="190">
        <v>10644</v>
      </c>
      <c r="F24" s="190">
        <v>5356</v>
      </c>
      <c r="G24" s="190">
        <v>4303</v>
      </c>
      <c r="H24" s="190">
        <v>860</v>
      </c>
      <c r="I24" s="190">
        <v>3877</v>
      </c>
      <c r="J24" s="190">
        <v>1311</v>
      </c>
      <c r="K24" s="190">
        <v>16044</v>
      </c>
      <c r="L24" s="190">
        <v>8490</v>
      </c>
      <c r="M24" s="190">
        <v>12718</v>
      </c>
      <c r="N24" s="252">
        <v>28647</v>
      </c>
    </row>
    <row r="25" spans="1:14">
      <c r="A25" s="205" t="s">
        <v>803</v>
      </c>
      <c r="B25" s="197">
        <v>19</v>
      </c>
      <c r="C25" s="190">
        <v>22020</v>
      </c>
      <c r="D25" s="190">
        <v>3122</v>
      </c>
      <c r="E25" s="190">
        <v>15709</v>
      </c>
      <c r="F25" s="190">
        <v>2953</v>
      </c>
      <c r="G25" s="190">
        <v>2115</v>
      </c>
      <c r="H25" s="190">
        <v>1159</v>
      </c>
      <c r="I25" s="190">
        <v>2781</v>
      </c>
      <c r="J25" s="190">
        <v>1590</v>
      </c>
      <c r="K25" s="190">
        <v>4193</v>
      </c>
      <c r="L25" s="190">
        <v>15416</v>
      </c>
      <c r="M25" s="190">
        <v>19761</v>
      </c>
      <c r="N25" s="252">
        <v>23503</v>
      </c>
    </row>
    <row r="26" spans="1:14">
      <c r="A26" s="205" t="s">
        <v>803</v>
      </c>
      <c r="B26" s="197">
        <v>20</v>
      </c>
      <c r="C26" s="190">
        <v>22931</v>
      </c>
      <c r="D26" s="190">
        <v>21365</v>
      </c>
      <c r="E26" s="190">
        <v>16057</v>
      </c>
      <c r="F26" s="190">
        <v>4244</v>
      </c>
      <c r="G26" s="190">
        <v>1467</v>
      </c>
      <c r="H26" s="190">
        <v>650</v>
      </c>
      <c r="I26" s="190">
        <v>2954</v>
      </c>
      <c r="J26" s="190">
        <v>9486</v>
      </c>
      <c r="K26" s="190">
        <v>7686</v>
      </c>
      <c r="L26" s="190">
        <v>23273</v>
      </c>
      <c r="M26" s="190">
        <v>18198</v>
      </c>
      <c r="N26" s="252">
        <v>5531</v>
      </c>
    </row>
    <row r="27" spans="1:14">
      <c r="A27" s="205" t="s">
        <v>803</v>
      </c>
      <c r="B27" s="197">
        <v>21</v>
      </c>
      <c r="C27" s="190">
        <v>23695</v>
      </c>
      <c r="D27" s="190">
        <v>20818</v>
      </c>
      <c r="E27" s="190">
        <v>13031</v>
      </c>
      <c r="F27" s="190">
        <v>3136</v>
      </c>
      <c r="G27" s="190">
        <v>2175</v>
      </c>
      <c r="H27" s="190">
        <v>541</v>
      </c>
      <c r="I27" s="190">
        <v>4829</v>
      </c>
      <c r="J27" s="190">
        <v>4495</v>
      </c>
      <c r="K27" s="190">
        <v>6302</v>
      </c>
      <c r="L27" s="190">
        <v>24727</v>
      </c>
      <c r="M27" s="190">
        <v>25237</v>
      </c>
      <c r="N27" s="252">
        <v>22695</v>
      </c>
    </row>
    <row r="28" spans="1:14">
      <c r="A28" s="205" t="s">
        <v>803</v>
      </c>
      <c r="B28" s="197">
        <v>22</v>
      </c>
      <c r="C28" s="190">
        <v>27764</v>
      </c>
      <c r="D28" s="190">
        <v>20984</v>
      </c>
      <c r="E28" s="190">
        <v>16484</v>
      </c>
      <c r="F28" s="190">
        <v>5581</v>
      </c>
      <c r="G28" s="190">
        <v>3368</v>
      </c>
      <c r="H28" s="190">
        <v>2278</v>
      </c>
      <c r="I28" s="190">
        <v>6844</v>
      </c>
      <c r="J28" s="190">
        <v>10449</v>
      </c>
      <c r="K28" s="190">
        <v>12173</v>
      </c>
      <c r="L28" s="190">
        <v>22825</v>
      </c>
      <c r="M28" s="190">
        <v>27720</v>
      </c>
      <c r="N28" s="252">
        <v>27100</v>
      </c>
    </row>
    <row r="29" spans="1:14">
      <c r="A29" s="205" t="s">
        <v>803</v>
      </c>
      <c r="B29" s="197">
        <v>23</v>
      </c>
      <c r="C29" s="190">
        <v>20317</v>
      </c>
      <c r="D29" s="190">
        <v>15815</v>
      </c>
      <c r="E29" s="190">
        <v>12380</v>
      </c>
      <c r="F29" s="190">
        <v>5092</v>
      </c>
      <c r="G29" s="190">
        <v>3937</v>
      </c>
      <c r="H29" s="190">
        <v>1236</v>
      </c>
      <c r="I29" s="190">
        <v>2041</v>
      </c>
      <c r="J29" s="190">
        <v>2471</v>
      </c>
      <c r="K29" s="190">
        <v>8378</v>
      </c>
      <c r="L29" s="190">
        <v>12914</v>
      </c>
      <c r="M29" s="190">
        <v>26291</v>
      </c>
      <c r="N29" s="252">
        <v>30147</v>
      </c>
    </row>
    <row r="30" spans="1:14">
      <c r="A30" s="205" t="s">
        <v>803</v>
      </c>
      <c r="B30" s="197">
        <v>24</v>
      </c>
      <c r="C30" s="190">
        <v>24126</v>
      </c>
      <c r="D30" s="190">
        <v>14035</v>
      </c>
      <c r="E30" s="190">
        <v>11468</v>
      </c>
      <c r="F30" s="190">
        <v>10543</v>
      </c>
      <c r="G30" s="190">
        <v>5684</v>
      </c>
      <c r="H30" s="190">
        <v>2902</v>
      </c>
      <c r="I30" s="190">
        <v>3992</v>
      </c>
      <c r="J30" s="190">
        <v>4612</v>
      </c>
      <c r="K30" s="190">
        <v>7037</v>
      </c>
      <c r="L30" s="190">
        <v>15302</v>
      </c>
      <c r="M30" s="190">
        <v>8884</v>
      </c>
      <c r="N30" s="252">
        <v>27868</v>
      </c>
    </row>
    <row r="31" spans="1:14">
      <c r="A31" s="205" t="s">
        <v>803</v>
      </c>
      <c r="B31" s="197">
        <v>25</v>
      </c>
      <c r="C31" s="190">
        <v>13640</v>
      </c>
      <c r="D31" s="190">
        <v>9523</v>
      </c>
      <c r="E31" s="190">
        <v>2005</v>
      </c>
      <c r="F31" s="190">
        <v>4229</v>
      </c>
      <c r="G31" s="190">
        <v>3325</v>
      </c>
      <c r="H31" s="190">
        <v>1025</v>
      </c>
      <c r="I31" s="190">
        <v>1232</v>
      </c>
      <c r="J31" s="190">
        <v>4356</v>
      </c>
      <c r="K31" s="190">
        <v>8294</v>
      </c>
      <c r="L31" s="190">
        <v>18683</v>
      </c>
      <c r="M31" s="190">
        <v>27625</v>
      </c>
      <c r="N31" s="252">
        <v>27565</v>
      </c>
    </row>
    <row r="32" spans="1:14">
      <c r="A32" s="205" t="s">
        <v>803</v>
      </c>
      <c r="B32" s="197">
        <v>26</v>
      </c>
      <c r="C32" s="190">
        <v>28075</v>
      </c>
      <c r="D32" s="190">
        <v>22461</v>
      </c>
      <c r="E32" s="190">
        <v>6318</v>
      </c>
      <c r="F32" s="190">
        <v>8717</v>
      </c>
      <c r="G32" s="190">
        <v>2126</v>
      </c>
      <c r="H32" s="190">
        <v>1789</v>
      </c>
      <c r="I32" s="190">
        <v>4244</v>
      </c>
      <c r="J32" s="190">
        <v>9562</v>
      </c>
      <c r="K32" s="190">
        <v>6383</v>
      </c>
      <c r="L32" s="190">
        <v>15262</v>
      </c>
      <c r="M32" s="190">
        <v>20364</v>
      </c>
      <c r="N32" s="252">
        <v>14328</v>
      </c>
    </row>
    <row r="33" spans="1:14">
      <c r="A33" s="205" t="s">
        <v>803</v>
      </c>
      <c r="B33" s="197">
        <v>27</v>
      </c>
      <c r="C33" s="190">
        <v>11330</v>
      </c>
      <c r="D33" s="190">
        <v>21113</v>
      </c>
      <c r="E33" s="190">
        <v>10034</v>
      </c>
      <c r="F33" s="190">
        <v>4716</v>
      </c>
      <c r="G33" s="190">
        <v>2338</v>
      </c>
      <c r="H33" s="190">
        <v>1527</v>
      </c>
      <c r="I33" s="190">
        <v>4069</v>
      </c>
      <c r="J33" s="190">
        <v>5440</v>
      </c>
      <c r="K33" s="190">
        <v>18739</v>
      </c>
      <c r="L33" s="190">
        <v>5801</v>
      </c>
      <c r="M33" s="190">
        <v>22552</v>
      </c>
      <c r="N33" s="252">
        <v>10851</v>
      </c>
    </row>
    <row r="34" spans="1:14">
      <c r="A34" s="205" t="s">
        <v>803</v>
      </c>
      <c r="B34" s="197">
        <v>28</v>
      </c>
      <c r="C34" s="190">
        <v>18532</v>
      </c>
      <c r="D34" s="190">
        <v>15795</v>
      </c>
      <c r="E34" s="190">
        <v>14546</v>
      </c>
      <c r="F34" s="190">
        <v>5320</v>
      </c>
      <c r="G34" s="190">
        <v>5399</v>
      </c>
      <c r="H34" s="190">
        <v>2822</v>
      </c>
      <c r="I34" s="190">
        <v>2831</v>
      </c>
      <c r="J34" s="190">
        <v>5867</v>
      </c>
      <c r="K34" s="190">
        <v>15512</v>
      </c>
      <c r="L34" s="190">
        <v>17677</v>
      </c>
      <c r="M34" s="190">
        <v>22717</v>
      </c>
      <c r="N34" s="252">
        <v>26979</v>
      </c>
    </row>
    <row r="35" spans="1:14">
      <c r="A35" s="205" t="s">
        <v>803</v>
      </c>
      <c r="B35" s="197">
        <v>29</v>
      </c>
      <c r="C35" s="190">
        <v>18880</v>
      </c>
      <c r="D35" s="190">
        <v>20842</v>
      </c>
      <c r="E35" s="190">
        <v>13900</v>
      </c>
      <c r="F35" s="190">
        <v>1141</v>
      </c>
      <c r="G35" s="190">
        <v>3281</v>
      </c>
      <c r="H35" s="190">
        <v>4208</v>
      </c>
      <c r="I35" s="190">
        <v>6125</v>
      </c>
      <c r="J35" s="190">
        <v>1186</v>
      </c>
      <c r="K35" s="190">
        <v>17027</v>
      </c>
      <c r="L35" s="190">
        <v>25744</v>
      </c>
      <c r="M35" s="190">
        <v>21575</v>
      </c>
      <c r="N35" s="252">
        <v>27486</v>
      </c>
    </row>
    <row r="36" spans="1:14">
      <c r="A36" s="205" t="s">
        <v>803</v>
      </c>
      <c r="B36" s="197">
        <v>30</v>
      </c>
      <c r="C36" s="190">
        <v>23912</v>
      </c>
      <c r="D36" s="190">
        <v>21055</v>
      </c>
      <c r="E36" s="190">
        <v>9709</v>
      </c>
      <c r="F36" s="190">
        <v>1438</v>
      </c>
      <c r="G36" s="190">
        <v>2064</v>
      </c>
      <c r="H36" s="190">
        <v>4493</v>
      </c>
      <c r="I36" s="190">
        <v>6927</v>
      </c>
      <c r="J36" s="190"/>
      <c r="K36" s="190">
        <v>10052</v>
      </c>
      <c r="L36" s="190">
        <v>26024</v>
      </c>
      <c r="M36" s="190">
        <v>22465</v>
      </c>
      <c r="N36" s="252">
        <v>25093</v>
      </c>
    </row>
    <row r="37" spans="1:14" ht="15" thickBot="1">
      <c r="A37" s="229" t="s">
        <v>803</v>
      </c>
      <c r="B37" s="230">
        <v>31</v>
      </c>
      <c r="C37" s="253">
        <v>23402</v>
      </c>
      <c r="D37" s="253">
        <v>21071</v>
      </c>
      <c r="E37" s="253"/>
      <c r="F37" s="253">
        <v>8011</v>
      </c>
      <c r="G37" s="253"/>
      <c r="H37" s="253">
        <v>5028</v>
      </c>
      <c r="I37" s="253">
        <v>4792</v>
      </c>
      <c r="J37" s="253"/>
      <c r="K37" s="253">
        <v>16568</v>
      </c>
      <c r="L37" s="253"/>
      <c r="M37" s="253">
        <v>26657</v>
      </c>
      <c r="N37" s="254"/>
    </row>
    <row r="38" spans="1:14">
      <c r="B38" s="108"/>
    </row>
    <row r="39" spans="1:14" ht="15" thickBot="1">
      <c r="A39" s="96" t="s">
        <v>1178</v>
      </c>
    </row>
    <row r="40" spans="1:14">
      <c r="A40" s="109"/>
      <c r="B40" s="233" t="s">
        <v>236</v>
      </c>
      <c r="C40" s="234" t="s">
        <v>666</v>
      </c>
      <c r="D40" s="234" t="s">
        <v>666</v>
      </c>
      <c r="E40" s="234" t="s">
        <v>666</v>
      </c>
      <c r="F40" s="234" t="s">
        <v>666</v>
      </c>
      <c r="G40" s="234" t="s">
        <v>666</v>
      </c>
      <c r="H40" s="234" t="s">
        <v>666</v>
      </c>
      <c r="I40" s="234" t="s">
        <v>1108</v>
      </c>
      <c r="J40" s="234" t="s">
        <v>1108</v>
      </c>
      <c r="K40" s="234" t="s">
        <v>1108</v>
      </c>
      <c r="L40" s="234" t="s">
        <v>1108</v>
      </c>
      <c r="M40" s="234" t="s">
        <v>1108</v>
      </c>
      <c r="N40" s="235" t="s">
        <v>1108</v>
      </c>
    </row>
    <row r="41" spans="1:14" ht="15" thickBot="1">
      <c r="A41" s="109"/>
      <c r="B41" s="238" t="s">
        <v>195</v>
      </c>
      <c r="C41" s="236" t="s">
        <v>665</v>
      </c>
      <c r="D41" s="236" t="s">
        <v>664</v>
      </c>
      <c r="E41" s="236" t="s">
        <v>663</v>
      </c>
      <c r="F41" s="236" t="s">
        <v>662</v>
      </c>
      <c r="G41" s="236" t="s">
        <v>661</v>
      </c>
      <c r="H41" s="236" t="s">
        <v>660</v>
      </c>
      <c r="I41" s="236" t="s">
        <v>659</v>
      </c>
      <c r="J41" s="236" t="s">
        <v>658</v>
      </c>
      <c r="K41" s="236" t="s">
        <v>657</v>
      </c>
      <c r="L41" s="236" t="s">
        <v>656</v>
      </c>
      <c r="M41" s="236" t="s">
        <v>655</v>
      </c>
      <c r="N41" s="237" t="s">
        <v>654</v>
      </c>
    </row>
    <row r="42" spans="1:14" ht="15" thickBot="1">
      <c r="A42" s="195" t="s">
        <v>742</v>
      </c>
      <c r="B42" s="196" t="s">
        <v>653</v>
      </c>
    </row>
    <row r="43" spans="1:14">
      <c r="A43" s="201" t="s">
        <v>853</v>
      </c>
      <c r="B43" s="202">
        <v>1</v>
      </c>
      <c r="C43" s="250">
        <v>28550</v>
      </c>
      <c r="D43" s="250">
        <v>20544</v>
      </c>
      <c r="E43" s="250">
        <v>20461</v>
      </c>
      <c r="F43" s="250">
        <v>15830</v>
      </c>
      <c r="G43" s="250">
        <v>10174</v>
      </c>
      <c r="H43" s="250">
        <v>769</v>
      </c>
      <c r="I43" s="250">
        <v>1423</v>
      </c>
      <c r="J43" s="250">
        <v>2246</v>
      </c>
      <c r="K43" s="250">
        <v>2714</v>
      </c>
      <c r="L43" s="250">
        <v>3515</v>
      </c>
      <c r="M43" s="250">
        <v>10014</v>
      </c>
      <c r="N43" s="251">
        <v>17140</v>
      </c>
    </row>
    <row r="44" spans="1:14">
      <c r="A44" s="205" t="s">
        <v>853</v>
      </c>
      <c r="B44" s="197">
        <v>2</v>
      </c>
      <c r="C44" s="190">
        <v>29135</v>
      </c>
      <c r="D44" s="190">
        <v>7293</v>
      </c>
      <c r="E44" s="190">
        <v>8188</v>
      </c>
      <c r="F44" s="190">
        <v>15392</v>
      </c>
      <c r="G44" s="190">
        <v>8286</v>
      </c>
      <c r="H44" s="190">
        <v>1289</v>
      </c>
      <c r="I44" s="190">
        <v>835</v>
      </c>
      <c r="J44" s="190">
        <v>6694</v>
      </c>
      <c r="K44" s="190">
        <v>8512</v>
      </c>
      <c r="L44" s="190">
        <v>19427</v>
      </c>
      <c r="M44" s="190">
        <v>18565</v>
      </c>
      <c r="N44" s="252">
        <v>23332</v>
      </c>
    </row>
    <row r="45" spans="1:14">
      <c r="A45" s="205" t="s">
        <v>853</v>
      </c>
      <c r="B45" s="197">
        <v>3</v>
      </c>
      <c r="C45" s="190">
        <v>29302</v>
      </c>
      <c r="D45" s="190">
        <v>24871</v>
      </c>
      <c r="E45" s="190">
        <v>8609</v>
      </c>
      <c r="F45" s="190">
        <v>9872</v>
      </c>
      <c r="G45" s="190">
        <v>4100</v>
      </c>
      <c r="H45" s="190">
        <v>2870</v>
      </c>
      <c r="I45" s="190">
        <v>1365</v>
      </c>
      <c r="J45" s="190">
        <v>1465</v>
      </c>
      <c r="K45" s="190">
        <v>4501</v>
      </c>
      <c r="L45" s="190">
        <v>17222</v>
      </c>
      <c r="M45" s="190">
        <v>23986</v>
      </c>
      <c r="N45" s="252">
        <v>15529</v>
      </c>
    </row>
    <row r="46" spans="1:14">
      <c r="A46" s="205" t="s">
        <v>853</v>
      </c>
      <c r="B46" s="197">
        <v>4</v>
      </c>
      <c r="C46" s="190">
        <v>28684</v>
      </c>
      <c r="D46" s="190">
        <v>25372</v>
      </c>
      <c r="E46" s="190">
        <v>11887</v>
      </c>
      <c r="F46" s="190">
        <v>6934</v>
      </c>
      <c r="G46" s="190">
        <v>6226</v>
      </c>
      <c r="H46" s="190">
        <v>5557</v>
      </c>
      <c r="I46" s="190">
        <v>1510</v>
      </c>
      <c r="J46" s="190">
        <v>3891</v>
      </c>
      <c r="K46" s="190">
        <v>13648</v>
      </c>
      <c r="L46" s="190">
        <v>16456</v>
      </c>
      <c r="M46" s="190">
        <v>4238</v>
      </c>
      <c r="N46" s="252">
        <v>18740</v>
      </c>
    </row>
    <row r="47" spans="1:14">
      <c r="A47" s="205" t="s">
        <v>853</v>
      </c>
      <c r="B47" s="197">
        <v>5</v>
      </c>
      <c r="C47" s="190">
        <v>27209</v>
      </c>
      <c r="D47" s="190">
        <v>24917</v>
      </c>
      <c r="E47" s="190">
        <v>7905</v>
      </c>
      <c r="F47" s="190">
        <v>12456</v>
      </c>
      <c r="G47" s="190">
        <v>7454</v>
      </c>
      <c r="H47" s="190">
        <v>5483</v>
      </c>
      <c r="I47" s="190">
        <v>2948</v>
      </c>
      <c r="J47" s="190">
        <v>7708</v>
      </c>
      <c r="K47" s="190">
        <v>7393</v>
      </c>
      <c r="L47" s="190">
        <v>17919</v>
      </c>
      <c r="M47" s="190">
        <v>12982</v>
      </c>
      <c r="N47" s="252">
        <v>23061</v>
      </c>
    </row>
    <row r="48" spans="1:14">
      <c r="A48" s="205" t="s">
        <v>853</v>
      </c>
      <c r="B48" s="197">
        <v>6</v>
      </c>
      <c r="C48" s="190">
        <v>21978</v>
      </c>
      <c r="D48" s="190">
        <v>25769</v>
      </c>
      <c r="E48" s="190">
        <v>12943</v>
      </c>
      <c r="F48" s="190">
        <v>7313</v>
      </c>
      <c r="G48" s="190">
        <v>8220</v>
      </c>
      <c r="H48" s="190">
        <v>5595</v>
      </c>
      <c r="I48" s="190">
        <v>3326</v>
      </c>
      <c r="J48" s="190">
        <v>7756</v>
      </c>
      <c r="K48" s="190">
        <v>4726</v>
      </c>
      <c r="L48" s="190">
        <v>8105</v>
      </c>
      <c r="M48" s="190">
        <v>25672</v>
      </c>
      <c r="N48" s="252">
        <v>21005</v>
      </c>
    </row>
    <row r="49" spans="1:14">
      <c r="A49" s="205" t="s">
        <v>853</v>
      </c>
      <c r="B49" s="197">
        <v>7</v>
      </c>
      <c r="C49" s="190">
        <v>28363</v>
      </c>
      <c r="D49" s="190">
        <v>25095</v>
      </c>
      <c r="E49" s="190">
        <v>6001</v>
      </c>
      <c r="F49" s="190">
        <v>1896</v>
      </c>
      <c r="G49" s="190">
        <v>3561</v>
      </c>
      <c r="H49" s="190">
        <v>5377</v>
      </c>
      <c r="I49" s="190">
        <v>2335</v>
      </c>
      <c r="J49" s="190">
        <v>7600</v>
      </c>
      <c r="K49" s="190">
        <v>7447</v>
      </c>
      <c r="L49" s="190">
        <v>9011</v>
      </c>
      <c r="M49" s="190">
        <v>27298</v>
      </c>
      <c r="N49" s="252">
        <v>30525</v>
      </c>
    </row>
    <row r="50" spans="1:14">
      <c r="A50" s="205" t="s">
        <v>853</v>
      </c>
      <c r="B50" s="197">
        <v>8</v>
      </c>
      <c r="C50" s="190">
        <v>6404</v>
      </c>
      <c r="D50" s="190">
        <v>24656</v>
      </c>
      <c r="E50" s="190">
        <v>18205</v>
      </c>
      <c r="F50" s="190">
        <v>2167</v>
      </c>
      <c r="G50" s="190">
        <v>7767</v>
      </c>
      <c r="H50" s="190">
        <v>829</v>
      </c>
      <c r="I50" s="190">
        <v>5870</v>
      </c>
      <c r="J50" s="190">
        <v>7357</v>
      </c>
      <c r="K50" s="190">
        <v>5865</v>
      </c>
      <c r="L50" s="190">
        <v>3443</v>
      </c>
      <c r="M50" s="190">
        <v>27314</v>
      </c>
      <c r="N50" s="252">
        <v>28730</v>
      </c>
    </row>
    <row r="51" spans="1:14">
      <c r="A51" s="205" t="s">
        <v>853</v>
      </c>
      <c r="B51" s="197">
        <v>9</v>
      </c>
      <c r="C51" s="190">
        <v>15785</v>
      </c>
      <c r="D51" s="190">
        <v>21958</v>
      </c>
      <c r="E51" s="190">
        <v>7196</v>
      </c>
      <c r="F51" s="190">
        <v>7940</v>
      </c>
      <c r="G51" s="190">
        <v>2458</v>
      </c>
      <c r="H51" s="190">
        <v>1325</v>
      </c>
      <c r="I51" s="190">
        <v>2567</v>
      </c>
      <c r="J51" s="190">
        <v>7363</v>
      </c>
      <c r="K51" s="190">
        <v>9253</v>
      </c>
      <c r="L51" s="190">
        <v>2692</v>
      </c>
      <c r="M51" s="190">
        <v>26357</v>
      </c>
      <c r="N51" s="252">
        <v>8675</v>
      </c>
    </row>
    <row r="52" spans="1:14">
      <c r="A52" s="205" t="s">
        <v>853</v>
      </c>
      <c r="B52" s="197">
        <v>10</v>
      </c>
      <c r="C52" s="190">
        <v>30060</v>
      </c>
      <c r="D52" s="190">
        <v>24905</v>
      </c>
      <c r="E52" s="190">
        <v>9487</v>
      </c>
      <c r="F52" s="190">
        <v>6052</v>
      </c>
      <c r="G52" s="190">
        <v>3802</v>
      </c>
      <c r="H52" s="190">
        <v>5611</v>
      </c>
      <c r="I52" s="190">
        <v>3441</v>
      </c>
      <c r="J52" s="190">
        <v>3661</v>
      </c>
      <c r="K52" s="190">
        <v>7373</v>
      </c>
      <c r="L52" s="190">
        <v>9247</v>
      </c>
      <c r="M52" s="190">
        <v>22858</v>
      </c>
      <c r="N52" s="252">
        <v>23630</v>
      </c>
    </row>
    <row r="53" spans="1:14">
      <c r="A53" s="205" t="s">
        <v>853</v>
      </c>
      <c r="B53" s="197">
        <v>11</v>
      </c>
      <c r="C53" s="190">
        <v>27573</v>
      </c>
      <c r="D53" s="190">
        <v>22301</v>
      </c>
      <c r="E53" s="190">
        <v>11107</v>
      </c>
      <c r="F53" s="190">
        <v>8252</v>
      </c>
      <c r="G53" s="190">
        <v>4559</v>
      </c>
      <c r="H53" s="190">
        <v>3867</v>
      </c>
      <c r="I53" s="190">
        <v>1064</v>
      </c>
      <c r="J53" s="190">
        <v>6405</v>
      </c>
      <c r="K53" s="190">
        <v>5507</v>
      </c>
      <c r="L53" s="190">
        <v>6167</v>
      </c>
      <c r="M53" s="190">
        <v>11441</v>
      </c>
      <c r="N53" s="252">
        <v>9859</v>
      </c>
    </row>
    <row r="54" spans="1:14">
      <c r="A54" s="205" t="s">
        <v>853</v>
      </c>
      <c r="B54" s="197">
        <v>12</v>
      </c>
      <c r="C54" s="190">
        <v>21806</v>
      </c>
      <c r="D54" s="190">
        <v>20470</v>
      </c>
      <c r="E54" s="190">
        <v>17848</v>
      </c>
      <c r="F54" s="190">
        <v>13512</v>
      </c>
      <c r="G54" s="190">
        <v>4849</v>
      </c>
      <c r="H54" s="190">
        <v>836</v>
      </c>
      <c r="I54" s="190">
        <v>2783</v>
      </c>
      <c r="J54" s="190">
        <v>9554</v>
      </c>
      <c r="K54" s="190">
        <v>1715</v>
      </c>
      <c r="L54" s="190">
        <v>14644</v>
      </c>
      <c r="M54" s="190">
        <v>6785</v>
      </c>
      <c r="N54" s="252">
        <v>19423</v>
      </c>
    </row>
    <row r="55" spans="1:14">
      <c r="A55" s="205" t="s">
        <v>853</v>
      </c>
      <c r="B55" s="197">
        <v>13</v>
      </c>
      <c r="C55" s="190">
        <v>10279</v>
      </c>
      <c r="D55" s="190">
        <v>19420</v>
      </c>
      <c r="E55" s="190">
        <v>17217</v>
      </c>
      <c r="F55" s="190">
        <v>2197</v>
      </c>
      <c r="G55" s="190">
        <v>6010</v>
      </c>
      <c r="H55" s="190">
        <v>2864</v>
      </c>
      <c r="I55" s="190">
        <v>2600</v>
      </c>
      <c r="J55" s="190">
        <v>5434</v>
      </c>
      <c r="K55" s="190">
        <v>2765</v>
      </c>
      <c r="L55" s="190">
        <v>18618</v>
      </c>
      <c r="M55" s="190">
        <v>5662</v>
      </c>
      <c r="N55" s="252">
        <v>14758</v>
      </c>
    </row>
    <row r="56" spans="1:14">
      <c r="A56" s="205" t="s">
        <v>853</v>
      </c>
      <c r="B56" s="197">
        <v>14</v>
      </c>
      <c r="C56" s="190">
        <v>8257</v>
      </c>
      <c r="D56" s="190">
        <v>22940</v>
      </c>
      <c r="E56" s="190">
        <v>5005</v>
      </c>
      <c r="F56" s="190">
        <v>3898</v>
      </c>
      <c r="G56" s="190">
        <v>4766</v>
      </c>
      <c r="H56" s="190">
        <v>1309</v>
      </c>
      <c r="I56" s="190">
        <v>6383</v>
      </c>
      <c r="J56" s="190">
        <v>7193</v>
      </c>
      <c r="K56" s="190">
        <v>12502</v>
      </c>
      <c r="L56" s="190">
        <v>9416</v>
      </c>
      <c r="M56" s="190">
        <v>19211</v>
      </c>
      <c r="N56" s="252">
        <v>17653</v>
      </c>
    </row>
    <row r="57" spans="1:14">
      <c r="A57" s="205" t="s">
        <v>853</v>
      </c>
      <c r="B57" s="197">
        <v>15</v>
      </c>
      <c r="C57" s="190">
        <v>15887</v>
      </c>
      <c r="D57" s="190">
        <v>20309</v>
      </c>
      <c r="E57" s="190">
        <v>12684</v>
      </c>
      <c r="F57" s="190">
        <v>1078</v>
      </c>
      <c r="G57" s="190">
        <v>1751</v>
      </c>
      <c r="H57" s="190">
        <v>2524</v>
      </c>
      <c r="I57" s="190">
        <v>2602</v>
      </c>
      <c r="J57" s="190">
        <v>5704</v>
      </c>
      <c r="K57" s="190">
        <v>4527</v>
      </c>
      <c r="L57" s="190">
        <v>6748</v>
      </c>
      <c r="M57" s="190">
        <v>14320</v>
      </c>
      <c r="N57" s="252">
        <v>13262</v>
      </c>
    </row>
    <row r="58" spans="1:14">
      <c r="A58" s="205" t="s">
        <v>853</v>
      </c>
      <c r="B58" s="197">
        <v>16</v>
      </c>
      <c r="C58" s="190">
        <v>26698</v>
      </c>
      <c r="D58" s="190">
        <v>15647</v>
      </c>
      <c r="E58" s="190">
        <v>16764</v>
      </c>
      <c r="F58" s="190">
        <v>2817</v>
      </c>
      <c r="G58" s="190">
        <v>7252</v>
      </c>
      <c r="H58" s="190">
        <v>4194</v>
      </c>
      <c r="I58" s="190">
        <v>2855</v>
      </c>
      <c r="J58" s="190">
        <v>1886</v>
      </c>
      <c r="K58" s="190">
        <v>5816</v>
      </c>
      <c r="L58" s="190">
        <v>12956</v>
      </c>
      <c r="M58" s="190">
        <v>11653</v>
      </c>
      <c r="N58" s="252">
        <v>27074</v>
      </c>
    </row>
    <row r="59" spans="1:14">
      <c r="A59" s="205" t="s">
        <v>853</v>
      </c>
      <c r="B59" s="197">
        <v>17</v>
      </c>
      <c r="C59" s="190">
        <v>23610</v>
      </c>
      <c r="D59" s="190">
        <v>3248</v>
      </c>
      <c r="E59" s="190">
        <v>15492</v>
      </c>
      <c r="F59" s="190">
        <v>6734</v>
      </c>
      <c r="G59" s="190">
        <v>2393</v>
      </c>
      <c r="H59" s="190">
        <v>2340</v>
      </c>
      <c r="I59" s="190">
        <v>2372</v>
      </c>
      <c r="J59" s="190">
        <v>2137</v>
      </c>
      <c r="K59" s="190">
        <v>11782</v>
      </c>
      <c r="L59" s="190">
        <v>8240</v>
      </c>
      <c r="M59" s="190">
        <v>10946</v>
      </c>
      <c r="N59" s="252">
        <v>21245</v>
      </c>
    </row>
    <row r="60" spans="1:14">
      <c r="A60" s="205" t="s">
        <v>853</v>
      </c>
      <c r="B60" s="197">
        <v>18</v>
      </c>
      <c r="C60" s="190">
        <v>22961</v>
      </c>
      <c r="D60" s="190">
        <v>14129</v>
      </c>
      <c r="E60" s="190">
        <v>2959</v>
      </c>
      <c r="F60" s="190">
        <v>4675</v>
      </c>
      <c r="G60" s="190">
        <v>2911</v>
      </c>
      <c r="H60" s="190">
        <v>2011</v>
      </c>
      <c r="I60" s="190">
        <v>3782</v>
      </c>
      <c r="J60" s="190">
        <v>1420</v>
      </c>
      <c r="K60" s="190">
        <v>17127</v>
      </c>
      <c r="L60" s="190">
        <v>7610</v>
      </c>
      <c r="M60" s="190">
        <v>23117</v>
      </c>
      <c r="N60" s="252">
        <v>20382</v>
      </c>
    </row>
    <row r="61" spans="1:14">
      <c r="A61" s="205" t="s">
        <v>853</v>
      </c>
      <c r="B61" s="197">
        <v>19</v>
      </c>
      <c r="C61" s="190">
        <v>19671</v>
      </c>
      <c r="D61" s="190">
        <v>4200</v>
      </c>
      <c r="E61" s="190">
        <v>14137</v>
      </c>
      <c r="F61" s="190">
        <v>1791</v>
      </c>
      <c r="G61" s="190">
        <v>2182</v>
      </c>
      <c r="H61" s="190">
        <v>4604</v>
      </c>
      <c r="I61" s="190">
        <v>7158</v>
      </c>
      <c r="J61" s="190">
        <v>3602</v>
      </c>
      <c r="K61" s="190">
        <v>6610</v>
      </c>
      <c r="L61" s="190">
        <v>17965</v>
      </c>
      <c r="M61" s="190">
        <v>18425</v>
      </c>
      <c r="N61" s="252">
        <v>12295</v>
      </c>
    </row>
    <row r="62" spans="1:14">
      <c r="A62" s="205" t="s">
        <v>853</v>
      </c>
      <c r="B62" s="197">
        <v>20</v>
      </c>
      <c r="C62" s="190">
        <v>15106</v>
      </c>
      <c r="D62" s="190">
        <v>14918</v>
      </c>
      <c r="E62" s="190">
        <v>10897</v>
      </c>
      <c r="F62" s="190">
        <v>3380</v>
      </c>
      <c r="G62" s="190">
        <v>926</v>
      </c>
      <c r="H62" s="190">
        <v>1375</v>
      </c>
      <c r="I62" s="190">
        <v>4282</v>
      </c>
      <c r="J62" s="190">
        <v>7691</v>
      </c>
      <c r="K62" s="190">
        <v>17720</v>
      </c>
      <c r="L62" s="190">
        <v>25018</v>
      </c>
      <c r="M62" s="190">
        <v>21111</v>
      </c>
      <c r="N62" s="252">
        <v>8189</v>
      </c>
    </row>
    <row r="63" spans="1:14">
      <c r="A63" s="205" t="s">
        <v>853</v>
      </c>
      <c r="B63" s="197">
        <v>21</v>
      </c>
      <c r="C63" s="190">
        <v>20297</v>
      </c>
      <c r="D63" s="190">
        <v>21494</v>
      </c>
      <c r="E63" s="190">
        <v>13562</v>
      </c>
      <c r="F63" s="190">
        <v>4109</v>
      </c>
      <c r="G63" s="190">
        <v>1951</v>
      </c>
      <c r="H63" s="190">
        <v>1875</v>
      </c>
      <c r="I63" s="190">
        <v>6222</v>
      </c>
      <c r="J63" s="190">
        <v>2847</v>
      </c>
      <c r="K63" s="190">
        <v>8684</v>
      </c>
      <c r="L63" s="190">
        <v>25508</v>
      </c>
      <c r="M63" s="190">
        <v>25279</v>
      </c>
      <c r="N63" s="252">
        <v>13433</v>
      </c>
    </row>
    <row r="64" spans="1:14">
      <c r="A64" s="205" t="s">
        <v>853</v>
      </c>
      <c r="B64" s="197">
        <v>22</v>
      </c>
      <c r="C64" s="190">
        <v>27555</v>
      </c>
      <c r="D64" s="190">
        <v>19355</v>
      </c>
      <c r="E64" s="190">
        <v>14981</v>
      </c>
      <c r="F64" s="190">
        <v>3464</v>
      </c>
      <c r="G64" s="190">
        <v>1544</v>
      </c>
      <c r="H64" s="190">
        <v>2997</v>
      </c>
      <c r="I64" s="190">
        <v>7156</v>
      </c>
      <c r="J64" s="190">
        <v>11369</v>
      </c>
      <c r="K64" s="190">
        <v>8762</v>
      </c>
      <c r="L64" s="190">
        <v>19268</v>
      </c>
      <c r="M64" s="190">
        <v>28225</v>
      </c>
      <c r="N64" s="252">
        <v>23240</v>
      </c>
    </row>
    <row r="65" spans="1:14">
      <c r="A65" s="205" t="s">
        <v>853</v>
      </c>
      <c r="B65" s="197">
        <v>23</v>
      </c>
      <c r="C65" s="190">
        <v>14215</v>
      </c>
      <c r="D65" s="190">
        <v>20093</v>
      </c>
      <c r="E65" s="190">
        <v>2654</v>
      </c>
      <c r="F65" s="190">
        <v>7792</v>
      </c>
      <c r="G65" s="190">
        <v>3109</v>
      </c>
      <c r="H65" s="190">
        <v>5058</v>
      </c>
      <c r="I65" s="190">
        <v>1080</v>
      </c>
      <c r="J65" s="190">
        <v>2727</v>
      </c>
      <c r="K65" s="190">
        <v>9823</v>
      </c>
      <c r="L65" s="190">
        <v>8888</v>
      </c>
      <c r="M65" s="190">
        <v>19867</v>
      </c>
      <c r="N65" s="252">
        <v>30272</v>
      </c>
    </row>
    <row r="66" spans="1:14">
      <c r="A66" s="205" t="s">
        <v>853</v>
      </c>
      <c r="B66" s="197">
        <v>24</v>
      </c>
      <c r="C66" s="190">
        <v>17458</v>
      </c>
      <c r="D66" s="190">
        <v>21083</v>
      </c>
      <c r="E66" s="190">
        <v>7598</v>
      </c>
      <c r="F66" s="190">
        <v>9102</v>
      </c>
      <c r="G66" s="190">
        <v>5542</v>
      </c>
      <c r="H66" s="190">
        <v>4987</v>
      </c>
      <c r="I66" s="190">
        <v>3673</v>
      </c>
      <c r="J66" s="190">
        <v>8183</v>
      </c>
      <c r="K66" s="190">
        <v>8561</v>
      </c>
      <c r="L66" s="190">
        <v>19201</v>
      </c>
      <c r="M66" s="190">
        <v>5851</v>
      </c>
      <c r="N66" s="252">
        <v>29626</v>
      </c>
    </row>
    <row r="67" spans="1:14">
      <c r="A67" s="205" t="s">
        <v>853</v>
      </c>
      <c r="B67" s="197">
        <v>25</v>
      </c>
      <c r="C67" s="190">
        <v>11647</v>
      </c>
      <c r="D67" s="190">
        <v>12930</v>
      </c>
      <c r="E67" s="190">
        <v>10643</v>
      </c>
      <c r="F67" s="190">
        <v>4951</v>
      </c>
      <c r="G67" s="190">
        <v>2239</v>
      </c>
      <c r="H67" s="190">
        <v>4453</v>
      </c>
      <c r="I67" s="190">
        <v>2003</v>
      </c>
      <c r="J67" s="190">
        <v>6075</v>
      </c>
      <c r="K67" s="190">
        <v>5999</v>
      </c>
      <c r="L67" s="190">
        <v>16100</v>
      </c>
      <c r="M67" s="190">
        <v>13759</v>
      </c>
      <c r="N67" s="252">
        <v>23831</v>
      </c>
    </row>
    <row r="68" spans="1:14">
      <c r="A68" s="205" t="s">
        <v>853</v>
      </c>
      <c r="B68" s="197">
        <v>26</v>
      </c>
      <c r="C68" s="190">
        <v>28462</v>
      </c>
      <c r="D68" s="190">
        <v>22847</v>
      </c>
      <c r="E68" s="190">
        <v>6454</v>
      </c>
      <c r="F68" s="190">
        <v>7961</v>
      </c>
      <c r="G68" s="190">
        <v>759</v>
      </c>
      <c r="H68" s="190">
        <v>4688</v>
      </c>
      <c r="I68" s="190">
        <v>5618</v>
      </c>
      <c r="J68" s="190">
        <v>13481</v>
      </c>
      <c r="K68" s="190">
        <v>5147</v>
      </c>
      <c r="L68" s="190">
        <v>14952</v>
      </c>
      <c r="M68" s="190">
        <v>25527</v>
      </c>
      <c r="N68" s="252">
        <v>17535</v>
      </c>
    </row>
    <row r="69" spans="1:14">
      <c r="A69" s="205" t="s">
        <v>853</v>
      </c>
      <c r="B69" s="197">
        <v>27</v>
      </c>
      <c r="C69" s="190">
        <v>18394</v>
      </c>
      <c r="D69" s="190">
        <v>21211</v>
      </c>
      <c r="E69" s="190">
        <v>12119</v>
      </c>
      <c r="F69" s="190">
        <v>1549</v>
      </c>
      <c r="G69" s="190">
        <v>1840</v>
      </c>
      <c r="H69" s="190">
        <v>5007</v>
      </c>
      <c r="I69" s="190">
        <v>3070</v>
      </c>
      <c r="J69" s="190">
        <v>9198</v>
      </c>
      <c r="K69" s="190">
        <v>18127</v>
      </c>
      <c r="L69" s="190">
        <v>8930</v>
      </c>
      <c r="M69" s="190">
        <v>22929</v>
      </c>
      <c r="N69" s="252">
        <v>14609</v>
      </c>
    </row>
    <row r="70" spans="1:14">
      <c r="A70" s="205" t="s">
        <v>853</v>
      </c>
      <c r="B70" s="197">
        <v>28</v>
      </c>
      <c r="C70" s="190">
        <v>15381</v>
      </c>
      <c r="D70" s="190">
        <v>19308</v>
      </c>
      <c r="E70" s="190">
        <v>11791</v>
      </c>
      <c r="F70" s="190">
        <v>4727</v>
      </c>
      <c r="G70" s="190">
        <v>4243</v>
      </c>
      <c r="H70" s="190">
        <v>4780</v>
      </c>
      <c r="I70" s="190">
        <v>2602</v>
      </c>
      <c r="J70" s="190">
        <v>1644</v>
      </c>
      <c r="K70" s="190">
        <v>14732</v>
      </c>
      <c r="L70" s="190">
        <v>15011</v>
      </c>
      <c r="M70" s="190">
        <v>16814</v>
      </c>
      <c r="N70" s="252">
        <v>23193</v>
      </c>
    </row>
    <row r="71" spans="1:14">
      <c r="A71" s="205" t="s">
        <v>853</v>
      </c>
      <c r="B71" s="197">
        <v>29</v>
      </c>
      <c r="C71" s="190">
        <v>14356</v>
      </c>
      <c r="D71" s="190">
        <v>21099</v>
      </c>
      <c r="E71" s="190">
        <v>10036</v>
      </c>
      <c r="F71" s="190">
        <v>1677</v>
      </c>
      <c r="G71" s="190">
        <v>1504</v>
      </c>
      <c r="H71" s="190">
        <v>1912</v>
      </c>
      <c r="I71" s="190">
        <v>7602</v>
      </c>
      <c r="J71" s="190">
        <v>730</v>
      </c>
      <c r="K71" s="190">
        <v>18051</v>
      </c>
      <c r="L71" s="190">
        <v>25614</v>
      </c>
      <c r="M71" s="190">
        <v>14974</v>
      </c>
      <c r="N71" s="252">
        <v>20644</v>
      </c>
    </row>
    <row r="72" spans="1:14">
      <c r="A72" s="205" t="s">
        <v>853</v>
      </c>
      <c r="B72" s="197">
        <v>30</v>
      </c>
      <c r="C72" s="190">
        <v>24641</v>
      </c>
      <c r="D72" s="190">
        <v>21161</v>
      </c>
      <c r="E72" s="190">
        <v>6885</v>
      </c>
      <c r="F72" s="190">
        <v>2168</v>
      </c>
      <c r="G72" s="190">
        <v>1586</v>
      </c>
      <c r="H72" s="190">
        <v>2249</v>
      </c>
      <c r="I72" s="190">
        <v>8270</v>
      </c>
      <c r="J72" s="190"/>
      <c r="K72" s="190">
        <v>6649</v>
      </c>
      <c r="L72" s="190">
        <v>26838</v>
      </c>
      <c r="M72" s="190">
        <v>17513</v>
      </c>
      <c r="N72" s="252">
        <v>17617</v>
      </c>
    </row>
    <row r="73" spans="1:14" ht="15" thickBot="1">
      <c r="A73" s="229" t="s">
        <v>853</v>
      </c>
      <c r="B73" s="230">
        <v>31</v>
      </c>
      <c r="C73" s="253">
        <v>27635</v>
      </c>
      <c r="D73" s="253">
        <v>20053</v>
      </c>
      <c r="E73" s="253"/>
      <c r="F73" s="253">
        <v>9722</v>
      </c>
      <c r="G73" s="253"/>
      <c r="H73" s="253">
        <v>5221</v>
      </c>
      <c r="I73" s="253">
        <v>3234</v>
      </c>
      <c r="J73" s="253"/>
      <c r="K73" s="253">
        <v>17871</v>
      </c>
      <c r="L73" s="253"/>
      <c r="M73" s="253">
        <v>10084</v>
      </c>
      <c r="N73" s="254"/>
    </row>
    <row r="74" spans="1:14">
      <c r="B74" s="108"/>
    </row>
    <row r="75" spans="1:14" ht="15" thickBot="1">
      <c r="A75" s="96" t="s">
        <v>1179</v>
      </c>
    </row>
    <row r="76" spans="1:14">
      <c r="A76" s="109"/>
      <c r="B76" s="233" t="s">
        <v>236</v>
      </c>
      <c r="C76" s="234" t="s">
        <v>666</v>
      </c>
      <c r="D76" s="234" t="s">
        <v>666</v>
      </c>
      <c r="E76" s="234" t="s">
        <v>666</v>
      </c>
      <c r="F76" s="234" t="s">
        <v>666</v>
      </c>
      <c r="G76" s="234" t="s">
        <v>666</v>
      </c>
      <c r="H76" s="234" t="s">
        <v>666</v>
      </c>
      <c r="I76" s="234" t="s">
        <v>1108</v>
      </c>
      <c r="J76" s="234" t="s">
        <v>1108</v>
      </c>
      <c r="K76" s="234" t="s">
        <v>1108</v>
      </c>
      <c r="L76" s="234" t="s">
        <v>1108</v>
      </c>
      <c r="M76" s="234" t="s">
        <v>1108</v>
      </c>
      <c r="N76" s="235" t="s">
        <v>1108</v>
      </c>
    </row>
    <row r="77" spans="1:14" ht="15" thickBot="1">
      <c r="A77" s="109"/>
      <c r="B77" s="238" t="s">
        <v>195</v>
      </c>
      <c r="C77" s="236" t="s">
        <v>665</v>
      </c>
      <c r="D77" s="236" t="s">
        <v>664</v>
      </c>
      <c r="E77" s="236" t="s">
        <v>663</v>
      </c>
      <c r="F77" s="236" t="s">
        <v>662</v>
      </c>
      <c r="G77" s="236" t="s">
        <v>661</v>
      </c>
      <c r="H77" s="236" t="s">
        <v>660</v>
      </c>
      <c r="I77" s="236" t="s">
        <v>659</v>
      </c>
      <c r="J77" s="236" t="s">
        <v>658</v>
      </c>
      <c r="K77" s="236" t="s">
        <v>657</v>
      </c>
      <c r="L77" s="236" t="s">
        <v>656</v>
      </c>
      <c r="M77" s="236" t="s">
        <v>655</v>
      </c>
      <c r="N77" s="237" t="s">
        <v>654</v>
      </c>
    </row>
    <row r="78" spans="1:14" ht="15" thickBot="1">
      <c r="A78" s="195" t="s">
        <v>742</v>
      </c>
      <c r="B78" s="196" t="s">
        <v>653</v>
      </c>
    </row>
    <row r="79" spans="1:14">
      <c r="A79" s="201" t="s">
        <v>903</v>
      </c>
      <c r="B79" s="202">
        <v>1</v>
      </c>
      <c r="C79" s="250">
        <v>29716</v>
      </c>
      <c r="D79" s="250">
        <v>21784</v>
      </c>
      <c r="E79" s="250">
        <v>19585</v>
      </c>
      <c r="F79" s="250">
        <v>15370</v>
      </c>
      <c r="G79" s="250">
        <v>9469</v>
      </c>
      <c r="H79" s="250">
        <v>3151</v>
      </c>
      <c r="I79" s="250">
        <v>1244</v>
      </c>
      <c r="J79" s="250">
        <v>1665</v>
      </c>
      <c r="K79" s="250">
        <v>1640</v>
      </c>
      <c r="L79" s="250">
        <v>6866</v>
      </c>
      <c r="M79" s="250">
        <v>15828</v>
      </c>
      <c r="N79" s="251">
        <v>25878</v>
      </c>
    </row>
    <row r="80" spans="1:14">
      <c r="A80" s="205" t="s">
        <v>903</v>
      </c>
      <c r="B80" s="197">
        <v>2</v>
      </c>
      <c r="C80" s="190">
        <v>30046</v>
      </c>
      <c r="D80" s="190">
        <v>8248</v>
      </c>
      <c r="E80" s="190">
        <v>17891</v>
      </c>
      <c r="F80" s="190">
        <v>14970</v>
      </c>
      <c r="G80" s="190">
        <v>9260</v>
      </c>
      <c r="H80" s="190">
        <v>989</v>
      </c>
      <c r="I80" s="190">
        <v>1152</v>
      </c>
      <c r="J80" s="190">
        <v>4511</v>
      </c>
      <c r="K80" s="190">
        <v>3089</v>
      </c>
      <c r="L80" s="190">
        <v>20527</v>
      </c>
      <c r="M80" s="190">
        <v>24815</v>
      </c>
      <c r="N80" s="252">
        <v>16154</v>
      </c>
    </row>
    <row r="81" spans="1:14">
      <c r="A81" s="205" t="s">
        <v>903</v>
      </c>
      <c r="B81" s="197">
        <v>3</v>
      </c>
      <c r="C81" s="190">
        <v>29833</v>
      </c>
      <c r="D81" s="190">
        <v>24325</v>
      </c>
      <c r="E81" s="190">
        <v>16463</v>
      </c>
      <c r="F81" s="190">
        <v>10100</v>
      </c>
      <c r="G81" s="190">
        <v>8669</v>
      </c>
      <c r="H81" s="190">
        <v>3212</v>
      </c>
      <c r="I81" s="190">
        <v>1599</v>
      </c>
      <c r="J81" s="190">
        <v>3552</v>
      </c>
      <c r="K81" s="190">
        <v>3292</v>
      </c>
      <c r="L81" s="190">
        <v>17668</v>
      </c>
      <c r="M81" s="190">
        <v>8329</v>
      </c>
      <c r="N81" s="252">
        <v>10112</v>
      </c>
    </row>
    <row r="82" spans="1:14">
      <c r="A82" s="205" t="s">
        <v>903</v>
      </c>
      <c r="B82" s="197">
        <v>4</v>
      </c>
      <c r="C82" s="190">
        <v>29162</v>
      </c>
      <c r="D82" s="190">
        <v>24785</v>
      </c>
      <c r="E82" s="190">
        <v>15716</v>
      </c>
      <c r="F82" s="190">
        <v>10559</v>
      </c>
      <c r="G82" s="190">
        <v>7223</v>
      </c>
      <c r="H82" s="190">
        <v>4842</v>
      </c>
      <c r="I82" s="190">
        <v>1802</v>
      </c>
      <c r="J82" s="190">
        <v>3812</v>
      </c>
      <c r="K82" s="190">
        <v>7573</v>
      </c>
      <c r="L82" s="190">
        <v>15485</v>
      </c>
      <c r="M82" s="190">
        <v>4540</v>
      </c>
      <c r="N82" s="252">
        <v>19774</v>
      </c>
    </row>
    <row r="83" spans="1:14">
      <c r="A83" s="205" t="s">
        <v>903</v>
      </c>
      <c r="B83" s="197">
        <v>5</v>
      </c>
      <c r="C83" s="190">
        <v>24959</v>
      </c>
      <c r="D83" s="190">
        <v>24172</v>
      </c>
      <c r="E83" s="190">
        <v>13816</v>
      </c>
      <c r="F83" s="190">
        <v>9935</v>
      </c>
      <c r="G83" s="190">
        <v>6385</v>
      </c>
      <c r="H83" s="190">
        <v>4970</v>
      </c>
      <c r="I83" s="190">
        <v>1288</v>
      </c>
      <c r="J83" s="190">
        <v>5213</v>
      </c>
      <c r="K83" s="190">
        <v>8611</v>
      </c>
      <c r="L83" s="190">
        <v>19096</v>
      </c>
      <c r="M83" s="190">
        <v>24356</v>
      </c>
      <c r="N83" s="252">
        <v>19267</v>
      </c>
    </row>
    <row r="84" spans="1:14">
      <c r="A84" s="205" t="s">
        <v>903</v>
      </c>
      <c r="B84" s="197">
        <v>6</v>
      </c>
      <c r="C84" s="190">
        <v>25619</v>
      </c>
      <c r="D84" s="190">
        <v>23014</v>
      </c>
      <c r="E84" s="190">
        <v>6024</v>
      </c>
      <c r="F84" s="190">
        <v>7866</v>
      </c>
      <c r="G84" s="190">
        <v>5751</v>
      </c>
      <c r="H84" s="190">
        <v>5027</v>
      </c>
      <c r="I84" s="190">
        <v>1886</v>
      </c>
      <c r="J84" s="190">
        <v>6489</v>
      </c>
      <c r="K84" s="190">
        <v>3278</v>
      </c>
      <c r="L84" s="190">
        <v>11096</v>
      </c>
      <c r="M84" s="190">
        <v>21374</v>
      </c>
      <c r="N84" s="252">
        <v>28111</v>
      </c>
    </row>
    <row r="85" spans="1:14">
      <c r="A85" s="205" t="s">
        <v>903</v>
      </c>
      <c r="B85" s="197">
        <v>7</v>
      </c>
      <c r="C85" s="190">
        <v>29033</v>
      </c>
      <c r="D85" s="190">
        <v>22596</v>
      </c>
      <c r="E85" s="190">
        <v>8779</v>
      </c>
      <c r="F85" s="190">
        <v>7309</v>
      </c>
      <c r="G85" s="190">
        <v>1673</v>
      </c>
      <c r="H85" s="190">
        <v>1502</v>
      </c>
      <c r="I85" s="190">
        <v>1748</v>
      </c>
      <c r="J85" s="190">
        <v>7027</v>
      </c>
      <c r="K85" s="190">
        <v>5567</v>
      </c>
      <c r="L85" s="190">
        <v>13672</v>
      </c>
      <c r="M85" s="190">
        <v>23953</v>
      </c>
      <c r="N85" s="252">
        <v>30742</v>
      </c>
    </row>
    <row r="86" spans="1:14">
      <c r="A86" s="205" t="s">
        <v>903</v>
      </c>
      <c r="B86" s="197">
        <v>8</v>
      </c>
      <c r="C86" s="190">
        <v>11479</v>
      </c>
      <c r="D86" s="190">
        <v>24085</v>
      </c>
      <c r="E86" s="190">
        <v>16934</v>
      </c>
      <c r="F86" s="190">
        <v>3176</v>
      </c>
      <c r="G86" s="190">
        <v>7514</v>
      </c>
      <c r="H86" s="190">
        <v>4059</v>
      </c>
      <c r="I86" s="190">
        <v>5236</v>
      </c>
      <c r="J86" s="190">
        <v>5315</v>
      </c>
      <c r="K86" s="190">
        <v>1829</v>
      </c>
      <c r="L86" s="190">
        <v>5368</v>
      </c>
      <c r="M86" s="190">
        <v>20321</v>
      </c>
      <c r="N86" s="252">
        <v>29609</v>
      </c>
    </row>
    <row r="87" spans="1:14">
      <c r="A87" s="205" t="s">
        <v>903</v>
      </c>
      <c r="B87" s="197">
        <v>9</v>
      </c>
      <c r="C87" s="190">
        <v>18634</v>
      </c>
      <c r="D87" s="190">
        <v>22796</v>
      </c>
      <c r="E87" s="190">
        <v>11095</v>
      </c>
      <c r="F87" s="190">
        <v>2071</v>
      </c>
      <c r="G87" s="190">
        <v>3086</v>
      </c>
      <c r="H87" s="190">
        <v>593</v>
      </c>
      <c r="I87" s="190">
        <v>2543</v>
      </c>
      <c r="J87" s="190">
        <v>4804</v>
      </c>
      <c r="K87" s="190">
        <v>7546</v>
      </c>
      <c r="L87" s="190">
        <v>4889</v>
      </c>
      <c r="M87" s="190">
        <v>21090</v>
      </c>
      <c r="N87" s="252">
        <v>22536</v>
      </c>
    </row>
    <row r="88" spans="1:14">
      <c r="A88" s="205" t="s">
        <v>903</v>
      </c>
      <c r="B88" s="197">
        <v>10</v>
      </c>
      <c r="C88" s="190">
        <v>27024</v>
      </c>
      <c r="D88" s="190">
        <v>21713</v>
      </c>
      <c r="E88" s="190">
        <v>11363</v>
      </c>
      <c r="F88" s="190">
        <v>6763</v>
      </c>
      <c r="G88" s="190">
        <v>2882</v>
      </c>
      <c r="H88" s="190">
        <v>3704</v>
      </c>
      <c r="I88" s="190">
        <v>2992</v>
      </c>
      <c r="J88" s="190">
        <v>3164</v>
      </c>
      <c r="K88" s="190">
        <v>13335</v>
      </c>
      <c r="L88" s="190">
        <v>5217</v>
      </c>
      <c r="M88" s="190">
        <v>25312</v>
      </c>
      <c r="N88" s="252">
        <v>23155</v>
      </c>
    </row>
    <row r="89" spans="1:14">
      <c r="A89" s="205" t="s">
        <v>903</v>
      </c>
      <c r="B89" s="197">
        <v>11</v>
      </c>
      <c r="C89" s="190">
        <v>26108</v>
      </c>
      <c r="D89" s="190">
        <v>21023</v>
      </c>
      <c r="E89" s="190">
        <v>8633</v>
      </c>
      <c r="F89" s="190">
        <v>8614</v>
      </c>
      <c r="G89" s="190">
        <v>1573</v>
      </c>
      <c r="H89" s="190">
        <v>3574</v>
      </c>
      <c r="I89" s="190">
        <v>1004</v>
      </c>
      <c r="J89" s="190">
        <v>5157</v>
      </c>
      <c r="K89" s="190">
        <v>8471</v>
      </c>
      <c r="L89" s="190">
        <v>9799</v>
      </c>
      <c r="M89" s="190">
        <v>25271</v>
      </c>
      <c r="N89" s="252">
        <v>13390</v>
      </c>
    </row>
    <row r="90" spans="1:14">
      <c r="A90" s="205" t="s">
        <v>903</v>
      </c>
      <c r="B90" s="197">
        <v>12</v>
      </c>
      <c r="C90" s="190">
        <v>25142</v>
      </c>
      <c r="D90" s="190">
        <v>16271</v>
      </c>
      <c r="E90" s="190">
        <v>17067</v>
      </c>
      <c r="F90" s="190">
        <v>11321</v>
      </c>
      <c r="G90" s="190">
        <v>2346</v>
      </c>
      <c r="H90" s="190">
        <v>2704</v>
      </c>
      <c r="I90" s="190">
        <v>2900</v>
      </c>
      <c r="J90" s="190">
        <v>5185</v>
      </c>
      <c r="K90" s="190">
        <v>5956</v>
      </c>
      <c r="L90" s="190">
        <v>10186</v>
      </c>
      <c r="M90" s="190">
        <v>18634</v>
      </c>
      <c r="N90" s="252">
        <v>14739</v>
      </c>
    </row>
    <row r="91" spans="1:14">
      <c r="A91" s="205" t="s">
        <v>903</v>
      </c>
      <c r="B91" s="197">
        <v>13</v>
      </c>
      <c r="C91" s="190">
        <v>9083</v>
      </c>
      <c r="D91" s="190">
        <v>22570</v>
      </c>
      <c r="E91" s="190">
        <v>17002</v>
      </c>
      <c r="F91" s="190">
        <v>2969</v>
      </c>
      <c r="G91" s="190">
        <v>6210</v>
      </c>
      <c r="H91" s="190">
        <v>1517</v>
      </c>
      <c r="I91" s="190">
        <v>1478</v>
      </c>
      <c r="J91" s="190">
        <v>3560</v>
      </c>
      <c r="K91" s="190">
        <v>10932</v>
      </c>
      <c r="L91" s="190">
        <v>16480</v>
      </c>
      <c r="M91" s="190">
        <v>20765</v>
      </c>
      <c r="N91" s="252">
        <v>15657</v>
      </c>
    </row>
    <row r="92" spans="1:14">
      <c r="A92" s="205" t="s">
        <v>903</v>
      </c>
      <c r="B92" s="197">
        <v>14</v>
      </c>
      <c r="C92" s="190">
        <v>12165</v>
      </c>
      <c r="D92" s="190">
        <v>20215</v>
      </c>
      <c r="E92" s="190">
        <v>10006</v>
      </c>
      <c r="F92" s="190">
        <v>1377</v>
      </c>
      <c r="G92" s="190">
        <v>3951</v>
      </c>
      <c r="H92" s="190">
        <v>4050</v>
      </c>
      <c r="I92" s="190">
        <v>3757</v>
      </c>
      <c r="J92" s="190">
        <v>6305</v>
      </c>
      <c r="K92" s="190">
        <v>16056</v>
      </c>
      <c r="L92" s="190">
        <v>9559</v>
      </c>
      <c r="M92" s="190">
        <v>22348</v>
      </c>
      <c r="N92" s="252">
        <v>24584</v>
      </c>
    </row>
    <row r="93" spans="1:14">
      <c r="A93" s="205" t="s">
        <v>903</v>
      </c>
      <c r="B93" s="197">
        <v>15</v>
      </c>
      <c r="C93" s="190">
        <v>20953</v>
      </c>
      <c r="D93" s="190">
        <v>16981</v>
      </c>
      <c r="E93" s="190">
        <v>10370</v>
      </c>
      <c r="F93" s="190">
        <v>2162</v>
      </c>
      <c r="G93" s="190">
        <v>767</v>
      </c>
      <c r="H93" s="190">
        <v>1061</v>
      </c>
      <c r="I93" s="190">
        <v>3925</v>
      </c>
      <c r="J93" s="190">
        <v>3361</v>
      </c>
      <c r="K93" s="190">
        <v>6939</v>
      </c>
      <c r="L93" s="190">
        <v>9221</v>
      </c>
      <c r="M93" s="190">
        <v>16621</v>
      </c>
      <c r="N93" s="252">
        <v>9481</v>
      </c>
    </row>
    <row r="94" spans="1:14">
      <c r="A94" s="205" t="s">
        <v>903</v>
      </c>
      <c r="B94" s="197">
        <v>16</v>
      </c>
      <c r="C94" s="190">
        <v>21813</v>
      </c>
      <c r="D94" s="190">
        <v>14508</v>
      </c>
      <c r="E94" s="190">
        <v>14603</v>
      </c>
      <c r="F94" s="190">
        <v>2406</v>
      </c>
      <c r="G94" s="190">
        <v>3352</v>
      </c>
      <c r="H94" s="190">
        <v>997</v>
      </c>
      <c r="I94" s="190">
        <v>2129</v>
      </c>
      <c r="J94" s="190">
        <v>3701</v>
      </c>
      <c r="K94" s="190">
        <v>11387</v>
      </c>
      <c r="L94" s="190">
        <v>8898</v>
      </c>
      <c r="M94" s="190">
        <v>19115</v>
      </c>
      <c r="N94" s="252">
        <v>25502</v>
      </c>
    </row>
    <row r="95" spans="1:14">
      <c r="A95" s="205" t="s">
        <v>903</v>
      </c>
      <c r="B95" s="197">
        <v>17</v>
      </c>
      <c r="C95" s="190">
        <v>23560</v>
      </c>
      <c r="D95" s="190">
        <v>2680</v>
      </c>
      <c r="E95" s="190">
        <v>15786</v>
      </c>
      <c r="F95" s="190">
        <v>3843</v>
      </c>
      <c r="G95" s="190">
        <v>1247</v>
      </c>
      <c r="H95" s="190">
        <v>565</v>
      </c>
      <c r="I95" s="190">
        <v>4610</v>
      </c>
      <c r="J95" s="190">
        <v>1811</v>
      </c>
      <c r="K95" s="190">
        <v>16729</v>
      </c>
      <c r="L95" s="190">
        <v>14180</v>
      </c>
      <c r="M95" s="190">
        <v>12832</v>
      </c>
      <c r="N95" s="252">
        <v>10667</v>
      </c>
    </row>
    <row r="96" spans="1:14">
      <c r="A96" s="205" t="s">
        <v>903</v>
      </c>
      <c r="B96" s="197">
        <v>18</v>
      </c>
      <c r="C96" s="190">
        <v>20135</v>
      </c>
      <c r="D96" s="190">
        <v>1811</v>
      </c>
      <c r="E96" s="190">
        <v>10511</v>
      </c>
      <c r="F96" s="190">
        <v>3799</v>
      </c>
      <c r="G96" s="190">
        <v>2279</v>
      </c>
      <c r="H96" s="190">
        <v>1411</v>
      </c>
      <c r="I96" s="190">
        <v>5470</v>
      </c>
      <c r="J96" s="190">
        <v>1455</v>
      </c>
      <c r="K96" s="190">
        <v>15760</v>
      </c>
      <c r="L96" s="190">
        <v>14631</v>
      </c>
      <c r="M96" s="190">
        <v>18430</v>
      </c>
      <c r="N96" s="252">
        <v>26492</v>
      </c>
    </row>
    <row r="97" spans="1:14">
      <c r="A97" s="205" t="s">
        <v>903</v>
      </c>
      <c r="B97" s="197">
        <v>19</v>
      </c>
      <c r="C97" s="190">
        <v>20137</v>
      </c>
      <c r="D97" s="190">
        <v>8402</v>
      </c>
      <c r="E97" s="190">
        <v>16000</v>
      </c>
      <c r="F97" s="190">
        <v>3746</v>
      </c>
      <c r="G97" s="190">
        <v>1573</v>
      </c>
      <c r="H97" s="190">
        <v>2390</v>
      </c>
      <c r="I97" s="190">
        <v>4336</v>
      </c>
      <c r="J97" s="190">
        <v>2952</v>
      </c>
      <c r="K97" s="190">
        <v>6801</v>
      </c>
      <c r="L97" s="190">
        <v>12194</v>
      </c>
      <c r="M97" s="190">
        <v>15432</v>
      </c>
      <c r="N97" s="252">
        <v>19054</v>
      </c>
    </row>
    <row r="98" spans="1:14">
      <c r="A98" s="205" t="s">
        <v>903</v>
      </c>
      <c r="B98" s="197">
        <v>20</v>
      </c>
      <c r="C98" s="190">
        <v>24527</v>
      </c>
      <c r="D98" s="190">
        <v>18947</v>
      </c>
      <c r="E98" s="190">
        <v>11609</v>
      </c>
      <c r="F98" s="190">
        <v>4013</v>
      </c>
      <c r="G98" s="190">
        <v>1430</v>
      </c>
      <c r="H98" s="190">
        <v>3260</v>
      </c>
      <c r="I98" s="190">
        <v>1368</v>
      </c>
      <c r="J98" s="190">
        <v>7987</v>
      </c>
      <c r="K98" s="190">
        <v>2985</v>
      </c>
      <c r="L98" s="190">
        <v>23900</v>
      </c>
      <c r="M98" s="190">
        <v>20464</v>
      </c>
      <c r="N98" s="252">
        <v>8685</v>
      </c>
    </row>
    <row r="99" spans="1:14">
      <c r="A99" s="205" t="s">
        <v>903</v>
      </c>
      <c r="B99" s="197">
        <v>21</v>
      </c>
      <c r="C99" s="190">
        <v>20915</v>
      </c>
      <c r="D99" s="190">
        <v>20842</v>
      </c>
      <c r="E99" s="190">
        <v>9937</v>
      </c>
      <c r="F99" s="190">
        <v>2443</v>
      </c>
      <c r="G99" s="190">
        <v>2815</v>
      </c>
      <c r="H99" s="190">
        <v>1274</v>
      </c>
      <c r="I99" s="190">
        <v>5640</v>
      </c>
      <c r="J99" s="190">
        <v>2019</v>
      </c>
      <c r="K99" s="190">
        <v>6794</v>
      </c>
      <c r="L99" s="190">
        <v>25149</v>
      </c>
      <c r="M99" s="190">
        <v>27757</v>
      </c>
      <c r="N99" s="252">
        <v>16118</v>
      </c>
    </row>
    <row r="100" spans="1:14">
      <c r="A100" s="205" t="s">
        <v>903</v>
      </c>
      <c r="B100" s="197">
        <v>22</v>
      </c>
      <c r="C100" s="190">
        <v>27823</v>
      </c>
      <c r="D100" s="190">
        <v>18514</v>
      </c>
      <c r="E100" s="190">
        <v>13498</v>
      </c>
      <c r="F100" s="190">
        <v>4405</v>
      </c>
      <c r="G100" s="190">
        <v>2783</v>
      </c>
      <c r="H100" s="190">
        <v>1884</v>
      </c>
      <c r="I100" s="190">
        <v>6738</v>
      </c>
      <c r="J100" s="190">
        <v>7391</v>
      </c>
      <c r="K100" s="190">
        <v>9490</v>
      </c>
      <c r="L100" s="190">
        <v>25121</v>
      </c>
      <c r="M100" s="190">
        <v>27220</v>
      </c>
      <c r="N100" s="252">
        <v>28681</v>
      </c>
    </row>
    <row r="101" spans="1:14">
      <c r="A101" s="205" t="s">
        <v>903</v>
      </c>
      <c r="B101" s="197">
        <v>23</v>
      </c>
      <c r="C101" s="190">
        <v>17943</v>
      </c>
      <c r="D101" s="190">
        <v>19581</v>
      </c>
      <c r="E101" s="190">
        <v>7037</v>
      </c>
      <c r="F101" s="190">
        <v>5468</v>
      </c>
      <c r="G101" s="190">
        <v>2551</v>
      </c>
      <c r="H101" s="190">
        <v>3979</v>
      </c>
      <c r="I101" s="190">
        <v>1765</v>
      </c>
      <c r="J101" s="190">
        <v>2393</v>
      </c>
      <c r="K101" s="190">
        <v>6992</v>
      </c>
      <c r="L101" s="190">
        <v>14103</v>
      </c>
      <c r="M101" s="190">
        <v>25651</v>
      </c>
      <c r="N101" s="252">
        <v>30316</v>
      </c>
    </row>
    <row r="102" spans="1:14">
      <c r="A102" s="205" t="s">
        <v>903</v>
      </c>
      <c r="B102" s="197">
        <v>24</v>
      </c>
      <c r="C102" s="190">
        <v>14447</v>
      </c>
      <c r="D102" s="190">
        <v>18041</v>
      </c>
      <c r="E102" s="190">
        <v>11927</v>
      </c>
      <c r="F102" s="190">
        <v>10458</v>
      </c>
      <c r="G102" s="190">
        <v>5687</v>
      </c>
      <c r="H102" s="190">
        <v>3042</v>
      </c>
      <c r="I102" s="190">
        <v>3973</v>
      </c>
      <c r="J102" s="190">
        <v>7256</v>
      </c>
      <c r="K102" s="190">
        <v>6053</v>
      </c>
      <c r="L102" s="190">
        <v>18688</v>
      </c>
      <c r="M102" s="190">
        <v>15478</v>
      </c>
      <c r="N102" s="252">
        <v>28894</v>
      </c>
    </row>
    <row r="103" spans="1:14">
      <c r="A103" s="205" t="s">
        <v>903</v>
      </c>
      <c r="B103" s="197">
        <v>25</v>
      </c>
      <c r="C103" s="190">
        <v>16312</v>
      </c>
      <c r="D103" s="190">
        <v>9035</v>
      </c>
      <c r="E103" s="190">
        <v>12927</v>
      </c>
      <c r="F103" s="190">
        <v>4406</v>
      </c>
      <c r="G103" s="190">
        <v>2309</v>
      </c>
      <c r="H103" s="190">
        <v>2018</v>
      </c>
      <c r="I103" s="190">
        <v>1005</v>
      </c>
      <c r="J103" s="190">
        <v>7645</v>
      </c>
      <c r="K103" s="190">
        <v>5192</v>
      </c>
      <c r="L103" s="190">
        <v>18804</v>
      </c>
      <c r="M103" s="190">
        <v>17187</v>
      </c>
      <c r="N103" s="252">
        <v>23986</v>
      </c>
    </row>
    <row r="104" spans="1:14">
      <c r="A104" s="205" t="s">
        <v>903</v>
      </c>
      <c r="B104" s="197">
        <v>26</v>
      </c>
      <c r="C104" s="190">
        <v>26731</v>
      </c>
      <c r="D104" s="190">
        <v>22005</v>
      </c>
      <c r="E104" s="190">
        <v>10684</v>
      </c>
      <c r="F104" s="190">
        <v>8462</v>
      </c>
      <c r="G104" s="190">
        <v>2260</v>
      </c>
      <c r="H104" s="190">
        <v>4296</v>
      </c>
      <c r="I104" s="190">
        <v>2450</v>
      </c>
      <c r="J104" s="190">
        <v>8143</v>
      </c>
      <c r="K104" s="190">
        <v>10993</v>
      </c>
      <c r="L104" s="190">
        <v>8605</v>
      </c>
      <c r="M104" s="190">
        <v>20104</v>
      </c>
      <c r="N104" s="252">
        <v>13177</v>
      </c>
    </row>
    <row r="105" spans="1:14">
      <c r="A105" s="205" t="s">
        <v>903</v>
      </c>
      <c r="B105" s="197">
        <v>27</v>
      </c>
      <c r="C105" s="190">
        <v>16516</v>
      </c>
      <c r="D105" s="190">
        <v>19819</v>
      </c>
      <c r="E105" s="190">
        <v>8417</v>
      </c>
      <c r="F105" s="190">
        <v>3208</v>
      </c>
      <c r="G105" s="190">
        <v>1115</v>
      </c>
      <c r="H105" s="190">
        <v>3517</v>
      </c>
      <c r="I105" s="190">
        <v>2498</v>
      </c>
      <c r="J105" s="190">
        <v>5765</v>
      </c>
      <c r="K105" s="190">
        <v>18881</v>
      </c>
      <c r="L105" s="190">
        <v>8405</v>
      </c>
      <c r="M105" s="190">
        <v>20297</v>
      </c>
      <c r="N105" s="252">
        <v>9686</v>
      </c>
    </row>
    <row r="106" spans="1:14">
      <c r="A106" s="205" t="s">
        <v>903</v>
      </c>
      <c r="B106" s="197">
        <v>28</v>
      </c>
      <c r="C106" s="190">
        <v>16766</v>
      </c>
      <c r="D106" s="190">
        <v>14668</v>
      </c>
      <c r="E106" s="190">
        <v>13467</v>
      </c>
      <c r="F106" s="190">
        <v>2226</v>
      </c>
      <c r="G106" s="190">
        <v>2326</v>
      </c>
      <c r="H106" s="190">
        <v>977</v>
      </c>
      <c r="I106" s="190">
        <v>1335</v>
      </c>
      <c r="J106" s="190">
        <v>2339</v>
      </c>
      <c r="K106" s="190">
        <v>15897</v>
      </c>
      <c r="L106" s="190">
        <v>18355</v>
      </c>
      <c r="M106" s="190">
        <v>20339</v>
      </c>
      <c r="N106" s="252">
        <v>25892</v>
      </c>
    </row>
    <row r="107" spans="1:14">
      <c r="A107" s="205" t="s">
        <v>903</v>
      </c>
      <c r="B107" s="197">
        <v>29</v>
      </c>
      <c r="C107" s="190">
        <v>13412</v>
      </c>
      <c r="D107" s="190">
        <v>19901</v>
      </c>
      <c r="E107" s="190">
        <v>9397</v>
      </c>
      <c r="F107" s="190">
        <v>1019</v>
      </c>
      <c r="G107" s="190">
        <v>997</v>
      </c>
      <c r="H107" s="190">
        <v>4091</v>
      </c>
      <c r="I107" s="190">
        <v>6707</v>
      </c>
      <c r="J107" s="190">
        <v>2740</v>
      </c>
      <c r="K107" s="190">
        <v>13743</v>
      </c>
      <c r="L107" s="190">
        <v>26311</v>
      </c>
      <c r="M107" s="190">
        <v>22862</v>
      </c>
      <c r="N107" s="252">
        <v>21245</v>
      </c>
    </row>
    <row r="108" spans="1:14">
      <c r="A108" s="205" t="s">
        <v>903</v>
      </c>
      <c r="B108" s="197">
        <v>30</v>
      </c>
      <c r="C108" s="190">
        <v>26006</v>
      </c>
      <c r="D108" s="190">
        <v>20912</v>
      </c>
      <c r="E108" s="190">
        <v>9467</v>
      </c>
      <c r="F108" s="190">
        <v>1674</v>
      </c>
      <c r="G108" s="190">
        <v>2542</v>
      </c>
      <c r="H108" s="190">
        <v>4751</v>
      </c>
      <c r="I108" s="190">
        <v>5739</v>
      </c>
      <c r="J108" s="190"/>
      <c r="K108" s="190">
        <v>7748</v>
      </c>
      <c r="L108" s="190">
        <v>26516</v>
      </c>
      <c r="M108" s="190">
        <v>21860</v>
      </c>
      <c r="N108" s="252">
        <v>17030</v>
      </c>
    </row>
    <row r="109" spans="1:14" ht="15" thickBot="1">
      <c r="A109" s="229" t="s">
        <v>903</v>
      </c>
      <c r="B109" s="230">
        <v>31</v>
      </c>
      <c r="C109" s="253">
        <v>24944</v>
      </c>
      <c r="D109" s="253">
        <v>20563</v>
      </c>
      <c r="E109" s="253"/>
      <c r="F109" s="253">
        <v>8918</v>
      </c>
      <c r="G109" s="253"/>
      <c r="H109" s="253">
        <v>4901</v>
      </c>
      <c r="I109" s="253">
        <v>4442</v>
      </c>
      <c r="J109" s="253"/>
      <c r="K109" s="253">
        <v>13794</v>
      </c>
      <c r="L109" s="253"/>
      <c r="M109" s="253">
        <v>19250</v>
      </c>
      <c r="N109" s="254"/>
    </row>
    <row r="110" spans="1:14">
      <c r="B110" s="108"/>
    </row>
    <row r="111" spans="1:14" ht="15" thickBot="1">
      <c r="A111" s="96" t="s">
        <v>1180</v>
      </c>
    </row>
    <row r="112" spans="1:14">
      <c r="A112" s="109"/>
      <c r="B112" s="233" t="s">
        <v>236</v>
      </c>
      <c r="C112" s="234" t="s">
        <v>666</v>
      </c>
      <c r="D112" s="234" t="s">
        <v>666</v>
      </c>
      <c r="E112" s="234" t="s">
        <v>666</v>
      </c>
      <c r="F112" s="234" t="s">
        <v>666</v>
      </c>
      <c r="G112" s="234" t="s">
        <v>666</v>
      </c>
      <c r="H112" s="234" t="s">
        <v>666</v>
      </c>
      <c r="I112" s="234" t="s">
        <v>1108</v>
      </c>
      <c r="J112" s="234" t="s">
        <v>1108</v>
      </c>
      <c r="K112" s="234" t="s">
        <v>1108</v>
      </c>
      <c r="L112" s="234" t="s">
        <v>1108</v>
      </c>
      <c r="M112" s="234" t="s">
        <v>1108</v>
      </c>
      <c r="N112" s="235" t="s">
        <v>1108</v>
      </c>
    </row>
    <row r="113" spans="1:14" ht="15" thickBot="1">
      <c r="A113" s="109"/>
      <c r="B113" s="238" t="s">
        <v>195</v>
      </c>
      <c r="C113" s="236" t="s">
        <v>665</v>
      </c>
      <c r="D113" s="236" t="s">
        <v>664</v>
      </c>
      <c r="E113" s="236" t="s">
        <v>663</v>
      </c>
      <c r="F113" s="236" t="s">
        <v>662</v>
      </c>
      <c r="G113" s="236" t="s">
        <v>661</v>
      </c>
      <c r="H113" s="236" t="s">
        <v>660</v>
      </c>
      <c r="I113" s="236" t="s">
        <v>659</v>
      </c>
      <c r="J113" s="236" t="s">
        <v>658</v>
      </c>
      <c r="K113" s="236" t="s">
        <v>657</v>
      </c>
      <c r="L113" s="236" t="s">
        <v>656</v>
      </c>
      <c r="M113" s="236" t="s">
        <v>655</v>
      </c>
      <c r="N113" s="237" t="s">
        <v>654</v>
      </c>
    </row>
    <row r="114" spans="1:14" ht="15" thickBot="1">
      <c r="A114" s="195" t="s">
        <v>742</v>
      </c>
      <c r="B114" s="196" t="s">
        <v>653</v>
      </c>
    </row>
    <row r="115" spans="1:14">
      <c r="A115" s="201" t="s">
        <v>1181</v>
      </c>
      <c r="B115" s="202">
        <v>1</v>
      </c>
      <c r="C115" s="250">
        <v>29780</v>
      </c>
      <c r="D115" s="250">
        <v>16498</v>
      </c>
      <c r="E115" s="250">
        <v>18714</v>
      </c>
      <c r="F115" s="250">
        <v>15628</v>
      </c>
      <c r="G115" s="250">
        <v>9268</v>
      </c>
      <c r="H115" s="250">
        <v>1146</v>
      </c>
      <c r="I115" s="250">
        <v>1509</v>
      </c>
      <c r="J115" s="250">
        <v>1481</v>
      </c>
      <c r="K115" s="250">
        <v>4544</v>
      </c>
      <c r="L115" s="250">
        <v>6440</v>
      </c>
      <c r="M115" s="250">
        <v>13327</v>
      </c>
      <c r="N115" s="251">
        <v>21704</v>
      </c>
    </row>
    <row r="116" spans="1:14">
      <c r="A116" s="205" t="s">
        <v>1181</v>
      </c>
      <c r="B116" s="197">
        <v>2</v>
      </c>
      <c r="C116" s="190">
        <v>29749</v>
      </c>
      <c r="D116" s="190">
        <v>23315</v>
      </c>
      <c r="E116" s="190">
        <v>14586</v>
      </c>
      <c r="F116" s="190">
        <v>15339</v>
      </c>
      <c r="G116" s="190">
        <v>6197</v>
      </c>
      <c r="H116" s="190">
        <v>1405</v>
      </c>
      <c r="I116" s="190">
        <v>1037</v>
      </c>
      <c r="J116" s="190">
        <v>2596</v>
      </c>
      <c r="K116" s="190">
        <v>2126</v>
      </c>
      <c r="L116" s="190">
        <v>19096</v>
      </c>
      <c r="M116" s="190">
        <v>26470</v>
      </c>
      <c r="N116" s="252">
        <v>18678</v>
      </c>
    </row>
    <row r="117" spans="1:14">
      <c r="A117" s="205" t="s">
        <v>1181</v>
      </c>
      <c r="B117" s="197">
        <v>3</v>
      </c>
      <c r="C117" s="190">
        <v>29128</v>
      </c>
      <c r="D117" s="190">
        <v>24301</v>
      </c>
      <c r="E117" s="190">
        <v>14395</v>
      </c>
      <c r="F117" s="190">
        <v>11714</v>
      </c>
      <c r="G117" s="190">
        <v>3933</v>
      </c>
      <c r="H117" s="190">
        <v>1717</v>
      </c>
      <c r="I117" s="190">
        <v>722</v>
      </c>
      <c r="J117" s="190">
        <v>2623</v>
      </c>
      <c r="K117" s="190">
        <v>6700</v>
      </c>
      <c r="L117" s="190">
        <v>16500</v>
      </c>
      <c r="M117" s="190">
        <v>22816</v>
      </c>
      <c r="N117" s="252">
        <v>13393</v>
      </c>
    </row>
    <row r="118" spans="1:14">
      <c r="A118" s="205" t="s">
        <v>1181</v>
      </c>
      <c r="B118" s="197">
        <v>4</v>
      </c>
      <c r="C118" s="190">
        <v>28282</v>
      </c>
      <c r="D118" s="190">
        <v>25585</v>
      </c>
      <c r="E118" s="190">
        <v>16573</v>
      </c>
      <c r="F118" s="190">
        <v>6194</v>
      </c>
      <c r="G118" s="190">
        <v>3535</v>
      </c>
      <c r="H118" s="190">
        <v>2520</v>
      </c>
      <c r="I118" s="190">
        <v>1247</v>
      </c>
      <c r="J118" s="190">
        <v>3453</v>
      </c>
      <c r="K118" s="190">
        <v>10786</v>
      </c>
      <c r="L118" s="190">
        <v>15628</v>
      </c>
      <c r="M118" s="190">
        <v>6670</v>
      </c>
      <c r="N118" s="252">
        <v>20360</v>
      </c>
    </row>
    <row r="119" spans="1:14">
      <c r="A119" s="205" t="s">
        <v>1181</v>
      </c>
      <c r="B119" s="197">
        <v>5</v>
      </c>
      <c r="C119" s="190">
        <v>26558</v>
      </c>
      <c r="D119" s="190">
        <v>26450</v>
      </c>
      <c r="E119" s="190">
        <v>13456</v>
      </c>
      <c r="F119" s="190">
        <v>11593</v>
      </c>
      <c r="G119" s="190">
        <v>7189</v>
      </c>
      <c r="H119" s="190">
        <v>3974</v>
      </c>
      <c r="I119" s="190">
        <v>1360</v>
      </c>
      <c r="J119" s="190">
        <v>4643</v>
      </c>
      <c r="K119" s="190">
        <v>7902</v>
      </c>
      <c r="L119" s="190">
        <v>18277</v>
      </c>
      <c r="M119" s="190">
        <v>18266</v>
      </c>
      <c r="N119" s="252">
        <v>24410</v>
      </c>
    </row>
    <row r="120" spans="1:14">
      <c r="A120" s="205" t="s">
        <v>1181</v>
      </c>
      <c r="B120" s="197">
        <v>6</v>
      </c>
      <c r="C120" s="190">
        <v>25914</v>
      </c>
      <c r="D120" s="190">
        <v>25876</v>
      </c>
      <c r="E120" s="190">
        <v>14109</v>
      </c>
      <c r="F120" s="190">
        <v>5306</v>
      </c>
      <c r="G120" s="190">
        <v>5635</v>
      </c>
      <c r="H120" s="190">
        <v>5217</v>
      </c>
      <c r="I120" s="190">
        <v>2644</v>
      </c>
      <c r="J120" s="190">
        <v>6671</v>
      </c>
      <c r="K120" s="190">
        <v>6429</v>
      </c>
      <c r="L120" s="190">
        <v>14836</v>
      </c>
      <c r="M120" s="190">
        <v>27559</v>
      </c>
      <c r="N120" s="252">
        <v>21469</v>
      </c>
    </row>
    <row r="121" spans="1:14">
      <c r="A121" s="205" t="s">
        <v>1181</v>
      </c>
      <c r="B121" s="197">
        <v>7</v>
      </c>
      <c r="C121" s="190">
        <v>26780</v>
      </c>
      <c r="D121" s="190">
        <v>24313</v>
      </c>
      <c r="E121" s="190">
        <v>6164</v>
      </c>
      <c r="F121" s="190">
        <v>2575</v>
      </c>
      <c r="G121" s="190">
        <v>2611</v>
      </c>
      <c r="H121" s="190">
        <v>4913</v>
      </c>
      <c r="I121" s="190">
        <v>3560</v>
      </c>
      <c r="J121" s="190">
        <v>4559</v>
      </c>
      <c r="K121" s="190">
        <v>8213</v>
      </c>
      <c r="L121" s="190">
        <v>10174</v>
      </c>
      <c r="M121" s="190">
        <v>26866</v>
      </c>
      <c r="N121" s="252">
        <v>30719</v>
      </c>
    </row>
    <row r="122" spans="1:14">
      <c r="A122" s="205" t="s">
        <v>1181</v>
      </c>
      <c r="B122" s="197">
        <v>8</v>
      </c>
      <c r="C122" s="190">
        <v>16801</v>
      </c>
      <c r="D122" s="190">
        <v>21705</v>
      </c>
      <c r="E122" s="190">
        <v>13186</v>
      </c>
      <c r="F122" s="190">
        <v>2432</v>
      </c>
      <c r="G122" s="190">
        <v>7582</v>
      </c>
      <c r="H122" s="190">
        <v>1040</v>
      </c>
      <c r="I122" s="190">
        <v>4996</v>
      </c>
      <c r="J122" s="190">
        <v>5996</v>
      </c>
      <c r="K122" s="190">
        <v>4894</v>
      </c>
      <c r="L122" s="190">
        <v>8505</v>
      </c>
      <c r="M122" s="190">
        <v>24848</v>
      </c>
      <c r="N122" s="252">
        <v>19759</v>
      </c>
    </row>
    <row r="123" spans="1:14">
      <c r="A123" s="205" t="s">
        <v>1181</v>
      </c>
      <c r="B123" s="197">
        <v>9</v>
      </c>
      <c r="C123" s="190">
        <v>16966</v>
      </c>
      <c r="D123" s="190">
        <v>22650</v>
      </c>
      <c r="E123" s="190">
        <v>14473</v>
      </c>
      <c r="F123" s="190">
        <v>5237</v>
      </c>
      <c r="G123" s="190">
        <v>2604</v>
      </c>
      <c r="H123" s="190">
        <v>578</v>
      </c>
      <c r="I123" s="190">
        <v>3117</v>
      </c>
      <c r="J123" s="190">
        <v>4338</v>
      </c>
      <c r="K123" s="190">
        <v>7106</v>
      </c>
      <c r="L123" s="190">
        <v>10466</v>
      </c>
      <c r="M123" s="190">
        <v>24310</v>
      </c>
      <c r="N123" s="252">
        <v>15573</v>
      </c>
    </row>
    <row r="124" spans="1:14">
      <c r="A124" s="205" t="s">
        <v>1181</v>
      </c>
      <c r="B124" s="197">
        <v>10</v>
      </c>
      <c r="C124" s="190">
        <v>30676</v>
      </c>
      <c r="D124" s="190">
        <v>24323</v>
      </c>
      <c r="E124" s="190">
        <v>11437</v>
      </c>
      <c r="F124" s="190">
        <v>2509</v>
      </c>
      <c r="G124" s="190">
        <v>3772</v>
      </c>
      <c r="H124" s="190">
        <v>1877</v>
      </c>
      <c r="I124" s="190">
        <v>1483</v>
      </c>
      <c r="J124" s="190">
        <v>3680</v>
      </c>
      <c r="K124" s="190">
        <v>4031</v>
      </c>
      <c r="L124" s="190">
        <v>11411</v>
      </c>
      <c r="M124" s="190">
        <v>27226</v>
      </c>
      <c r="N124" s="252">
        <v>21941</v>
      </c>
    </row>
    <row r="125" spans="1:14">
      <c r="A125" s="205" t="s">
        <v>1181</v>
      </c>
      <c r="B125" s="197">
        <v>11</v>
      </c>
      <c r="C125" s="190">
        <v>26206</v>
      </c>
      <c r="D125" s="190">
        <v>21495</v>
      </c>
      <c r="E125" s="190">
        <v>12112</v>
      </c>
      <c r="F125" s="190">
        <v>12633</v>
      </c>
      <c r="G125" s="190">
        <v>2900</v>
      </c>
      <c r="H125" s="190">
        <v>3892</v>
      </c>
      <c r="I125" s="190">
        <v>869</v>
      </c>
      <c r="J125" s="190">
        <v>5213</v>
      </c>
      <c r="K125" s="190">
        <v>5675</v>
      </c>
      <c r="L125" s="190">
        <v>9407</v>
      </c>
      <c r="M125" s="190">
        <v>17605</v>
      </c>
      <c r="N125" s="252">
        <v>15110</v>
      </c>
    </row>
    <row r="126" spans="1:14">
      <c r="A126" s="205" t="s">
        <v>1181</v>
      </c>
      <c r="B126" s="197">
        <v>12</v>
      </c>
      <c r="C126" s="190">
        <v>24539</v>
      </c>
      <c r="D126" s="190">
        <v>23370</v>
      </c>
      <c r="E126" s="190">
        <v>12901</v>
      </c>
      <c r="F126" s="190">
        <v>13002</v>
      </c>
      <c r="G126" s="190">
        <v>2539</v>
      </c>
      <c r="H126" s="190">
        <v>701</v>
      </c>
      <c r="I126" s="190">
        <v>1471</v>
      </c>
      <c r="J126" s="190">
        <v>5109</v>
      </c>
      <c r="K126" s="190">
        <v>3169</v>
      </c>
      <c r="L126" s="190">
        <v>17075</v>
      </c>
      <c r="M126" s="190">
        <v>3365</v>
      </c>
      <c r="N126" s="252">
        <v>16337</v>
      </c>
    </row>
    <row r="127" spans="1:14">
      <c r="A127" s="205" t="s">
        <v>1181</v>
      </c>
      <c r="B127" s="197">
        <v>13</v>
      </c>
      <c r="C127" s="190">
        <v>13389</v>
      </c>
      <c r="D127" s="190">
        <v>22164</v>
      </c>
      <c r="E127" s="190">
        <v>18559</v>
      </c>
      <c r="F127" s="190">
        <v>2794</v>
      </c>
      <c r="G127" s="190">
        <v>5093</v>
      </c>
      <c r="H127" s="190">
        <v>641</v>
      </c>
      <c r="I127" s="190">
        <v>1212</v>
      </c>
      <c r="J127" s="190">
        <v>2993</v>
      </c>
      <c r="K127" s="190">
        <v>4888</v>
      </c>
      <c r="L127" s="190">
        <v>15131</v>
      </c>
      <c r="M127" s="190">
        <v>14555</v>
      </c>
      <c r="N127" s="252">
        <v>15019</v>
      </c>
    </row>
    <row r="128" spans="1:14">
      <c r="A128" s="205" t="s">
        <v>1181</v>
      </c>
      <c r="B128" s="197">
        <v>14</v>
      </c>
      <c r="C128" s="190">
        <v>10153</v>
      </c>
      <c r="D128" s="190">
        <v>23731</v>
      </c>
      <c r="E128" s="190">
        <v>4735</v>
      </c>
      <c r="F128" s="190">
        <v>3806</v>
      </c>
      <c r="G128" s="190">
        <v>4545</v>
      </c>
      <c r="H128" s="190">
        <v>991</v>
      </c>
      <c r="I128" s="190">
        <v>4684</v>
      </c>
      <c r="J128" s="190">
        <v>5240</v>
      </c>
      <c r="K128" s="190">
        <v>12286</v>
      </c>
      <c r="L128" s="190">
        <v>10494</v>
      </c>
      <c r="M128" s="190">
        <v>20428</v>
      </c>
      <c r="N128" s="252">
        <v>22331</v>
      </c>
    </row>
    <row r="129" spans="1:14">
      <c r="A129" s="205" t="s">
        <v>1181</v>
      </c>
      <c r="B129" s="197">
        <v>15</v>
      </c>
      <c r="C129" s="190">
        <v>11567</v>
      </c>
      <c r="D129" s="190">
        <v>17284</v>
      </c>
      <c r="E129" s="190">
        <v>10088</v>
      </c>
      <c r="F129" s="190">
        <v>1519</v>
      </c>
      <c r="G129" s="190">
        <v>538</v>
      </c>
      <c r="H129" s="190">
        <v>1702</v>
      </c>
      <c r="I129" s="190">
        <v>1812</v>
      </c>
      <c r="J129" s="190">
        <v>5920</v>
      </c>
      <c r="K129" s="190">
        <v>4889</v>
      </c>
      <c r="L129" s="190">
        <v>6651</v>
      </c>
      <c r="M129" s="190">
        <v>17092</v>
      </c>
      <c r="N129" s="252">
        <v>15749</v>
      </c>
    </row>
    <row r="130" spans="1:14">
      <c r="A130" s="205" t="s">
        <v>1181</v>
      </c>
      <c r="B130" s="197">
        <v>16</v>
      </c>
      <c r="C130" s="190">
        <v>25018</v>
      </c>
      <c r="D130" s="190">
        <v>7520</v>
      </c>
      <c r="E130" s="190">
        <v>15845</v>
      </c>
      <c r="F130" s="190">
        <v>3173</v>
      </c>
      <c r="G130" s="190">
        <v>7147</v>
      </c>
      <c r="H130" s="190">
        <v>2961</v>
      </c>
      <c r="I130" s="190">
        <v>4037</v>
      </c>
      <c r="J130" s="190">
        <v>2993</v>
      </c>
      <c r="K130" s="190">
        <v>5529</v>
      </c>
      <c r="L130" s="190">
        <v>8689</v>
      </c>
      <c r="M130" s="190">
        <v>16697</v>
      </c>
      <c r="N130" s="252">
        <v>18083</v>
      </c>
    </row>
    <row r="131" spans="1:14">
      <c r="A131" s="205" t="s">
        <v>1181</v>
      </c>
      <c r="B131" s="197">
        <v>17</v>
      </c>
      <c r="C131" s="190">
        <v>21847</v>
      </c>
      <c r="D131" s="190">
        <v>3666</v>
      </c>
      <c r="E131" s="190">
        <v>16487</v>
      </c>
      <c r="F131" s="190">
        <v>2510</v>
      </c>
      <c r="G131" s="190">
        <v>1010</v>
      </c>
      <c r="H131" s="190">
        <v>926</v>
      </c>
      <c r="I131" s="190">
        <v>4559</v>
      </c>
      <c r="J131" s="190">
        <v>1102</v>
      </c>
      <c r="K131" s="190">
        <v>16454</v>
      </c>
      <c r="L131" s="190">
        <v>6829</v>
      </c>
      <c r="M131" s="190">
        <v>9313</v>
      </c>
      <c r="N131" s="252">
        <v>9717</v>
      </c>
    </row>
    <row r="132" spans="1:14">
      <c r="A132" s="205" t="s">
        <v>1181</v>
      </c>
      <c r="B132" s="197">
        <v>18</v>
      </c>
      <c r="C132" s="190">
        <v>20165</v>
      </c>
      <c r="D132" s="190">
        <v>9107</v>
      </c>
      <c r="E132" s="190">
        <v>7789</v>
      </c>
      <c r="F132" s="190">
        <v>2657</v>
      </c>
      <c r="G132" s="190">
        <v>3607</v>
      </c>
      <c r="H132" s="190">
        <v>1060</v>
      </c>
      <c r="I132" s="190">
        <v>3678</v>
      </c>
      <c r="J132" s="190">
        <v>10490</v>
      </c>
      <c r="K132" s="190">
        <v>16709</v>
      </c>
      <c r="L132" s="190">
        <v>11432</v>
      </c>
      <c r="M132" s="190">
        <v>17668</v>
      </c>
      <c r="N132" s="252">
        <v>19365</v>
      </c>
    </row>
    <row r="133" spans="1:14">
      <c r="A133" s="205" t="s">
        <v>1181</v>
      </c>
      <c r="B133" s="197">
        <v>19</v>
      </c>
      <c r="C133" s="190">
        <v>17818</v>
      </c>
      <c r="D133" s="190">
        <v>5562</v>
      </c>
      <c r="E133" s="190">
        <v>14598</v>
      </c>
      <c r="F133" s="190">
        <v>5214</v>
      </c>
      <c r="G133" s="190">
        <v>1683</v>
      </c>
      <c r="H133" s="190">
        <v>3601</v>
      </c>
      <c r="I133" s="190">
        <v>4069</v>
      </c>
      <c r="J133" s="190">
        <v>4427</v>
      </c>
      <c r="K133" s="190">
        <v>4525</v>
      </c>
      <c r="L133" s="190">
        <v>9941</v>
      </c>
      <c r="M133" s="190">
        <v>17826</v>
      </c>
      <c r="N133" s="252">
        <v>19325</v>
      </c>
    </row>
    <row r="134" spans="1:14">
      <c r="A134" s="205" t="s">
        <v>1181</v>
      </c>
      <c r="B134" s="197">
        <v>20</v>
      </c>
      <c r="C134" s="190">
        <v>16214</v>
      </c>
      <c r="D134" s="190">
        <v>10835</v>
      </c>
      <c r="E134" s="190">
        <v>7980</v>
      </c>
      <c r="F134" s="190">
        <v>2816</v>
      </c>
      <c r="G134" s="190">
        <v>843</v>
      </c>
      <c r="H134" s="190">
        <v>1064</v>
      </c>
      <c r="I134" s="190">
        <v>2740</v>
      </c>
      <c r="J134" s="190">
        <v>4149</v>
      </c>
      <c r="K134" s="190">
        <v>5365</v>
      </c>
      <c r="L134" s="190">
        <v>25359</v>
      </c>
      <c r="M134" s="190">
        <v>20154</v>
      </c>
      <c r="N134" s="252">
        <v>23114</v>
      </c>
    </row>
    <row r="135" spans="1:14">
      <c r="A135" s="205" t="s">
        <v>1181</v>
      </c>
      <c r="B135" s="197">
        <v>21</v>
      </c>
      <c r="C135" s="190">
        <v>24472</v>
      </c>
      <c r="D135" s="190">
        <v>22721</v>
      </c>
      <c r="E135" s="190">
        <v>10429</v>
      </c>
      <c r="F135" s="190">
        <v>5062</v>
      </c>
      <c r="G135" s="190">
        <v>3065</v>
      </c>
      <c r="H135" s="190">
        <v>1021</v>
      </c>
      <c r="I135" s="190">
        <v>6413</v>
      </c>
      <c r="J135" s="190">
        <v>1934</v>
      </c>
      <c r="K135" s="190">
        <v>7642</v>
      </c>
      <c r="L135" s="190">
        <v>25444</v>
      </c>
      <c r="M135" s="190">
        <v>22563</v>
      </c>
      <c r="N135" s="252">
        <v>14504</v>
      </c>
    </row>
    <row r="136" spans="1:14">
      <c r="A136" s="205" t="s">
        <v>1181</v>
      </c>
      <c r="B136" s="197">
        <v>22</v>
      </c>
      <c r="C136" s="190">
        <v>27011</v>
      </c>
      <c r="D136" s="190">
        <v>21195</v>
      </c>
      <c r="E136" s="190">
        <v>11691</v>
      </c>
      <c r="F136" s="190">
        <v>4839</v>
      </c>
      <c r="G136" s="190">
        <v>5048</v>
      </c>
      <c r="H136" s="190">
        <v>2074</v>
      </c>
      <c r="I136" s="190">
        <v>5066</v>
      </c>
      <c r="J136" s="190">
        <v>5147</v>
      </c>
      <c r="K136" s="190">
        <v>7900</v>
      </c>
      <c r="L136" s="190">
        <v>17229</v>
      </c>
      <c r="M136" s="190">
        <v>28952</v>
      </c>
      <c r="N136" s="252">
        <v>21734</v>
      </c>
    </row>
    <row r="137" spans="1:14">
      <c r="A137" s="205" t="s">
        <v>1181</v>
      </c>
      <c r="B137" s="197">
        <v>23</v>
      </c>
      <c r="C137" s="190">
        <v>7853</v>
      </c>
      <c r="D137" s="190">
        <v>21658</v>
      </c>
      <c r="E137" s="190">
        <v>4823</v>
      </c>
      <c r="F137" s="190">
        <v>9110</v>
      </c>
      <c r="G137" s="190">
        <v>3405</v>
      </c>
      <c r="H137" s="190">
        <v>2630</v>
      </c>
      <c r="I137" s="190">
        <v>2204</v>
      </c>
      <c r="J137" s="190">
        <v>2436</v>
      </c>
      <c r="K137" s="190">
        <v>7523</v>
      </c>
      <c r="L137" s="190">
        <v>8728</v>
      </c>
      <c r="M137" s="190">
        <v>12963</v>
      </c>
      <c r="N137" s="252">
        <v>30727</v>
      </c>
    </row>
    <row r="138" spans="1:14">
      <c r="A138" s="205" t="s">
        <v>1181</v>
      </c>
      <c r="B138" s="197">
        <v>24</v>
      </c>
      <c r="C138" s="190">
        <v>19454</v>
      </c>
      <c r="D138" s="190">
        <v>18848</v>
      </c>
      <c r="E138" s="190">
        <v>12734</v>
      </c>
      <c r="F138" s="190">
        <v>9897</v>
      </c>
      <c r="G138" s="190">
        <v>2851</v>
      </c>
      <c r="H138" s="190">
        <v>2344</v>
      </c>
      <c r="I138" s="190">
        <v>3660</v>
      </c>
      <c r="J138" s="190">
        <v>5699</v>
      </c>
      <c r="K138" s="190">
        <v>10804</v>
      </c>
      <c r="L138" s="190">
        <v>17168</v>
      </c>
      <c r="M138" s="190">
        <v>7758</v>
      </c>
      <c r="N138" s="252">
        <v>30770</v>
      </c>
    </row>
    <row r="139" spans="1:14">
      <c r="A139" s="205" t="s">
        <v>1181</v>
      </c>
      <c r="B139" s="197">
        <v>25</v>
      </c>
      <c r="C139" s="190">
        <v>20829</v>
      </c>
      <c r="D139" s="190">
        <v>15547</v>
      </c>
      <c r="E139" s="190">
        <v>13278</v>
      </c>
      <c r="F139" s="190">
        <v>3284</v>
      </c>
      <c r="G139" s="190">
        <v>1397</v>
      </c>
      <c r="H139" s="190">
        <v>2097</v>
      </c>
      <c r="I139" s="190">
        <v>1951</v>
      </c>
      <c r="J139" s="190">
        <v>8755</v>
      </c>
      <c r="K139" s="190">
        <v>3873</v>
      </c>
      <c r="L139" s="190">
        <v>16553</v>
      </c>
      <c r="M139" s="190">
        <v>17230</v>
      </c>
      <c r="N139" s="252">
        <v>18934</v>
      </c>
    </row>
    <row r="140" spans="1:14">
      <c r="A140" s="205" t="s">
        <v>1181</v>
      </c>
      <c r="B140" s="197">
        <v>26</v>
      </c>
      <c r="C140" s="190">
        <v>28244</v>
      </c>
      <c r="D140" s="190">
        <v>22536</v>
      </c>
      <c r="E140" s="190">
        <v>6466</v>
      </c>
      <c r="F140" s="190">
        <v>5896</v>
      </c>
      <c r="G140" s="190">
        <v>3239</v>
      </c>
      <c r="H140" s="190">
        <v>4061</v>
      </c>
      <c r="I140" s="190">
        <v>4388</v>
      </c>
      <c r="J140" s="190">
        <v>12123</v>
      </c>
      <c r="K140" s="190">
        <v>5608</v>
      </c>
      <c r="L140" s="190">
        <v>8525</v>
      </c>
      <c r="M140" s="190">
        <v>27679</v>
      </c>
      <c r="N140" s="252">
        <v>21752</v>
      </c>
    </row>
    <row r="141" spans="1:14">
      <c r="A141" s="205" t="s">
        <v>1181</v>
      </c>
      <c r="B141" s="197">
        <v>27</v>
      </c>
      <c r="C141" s="190">
        <v>15148</v>
      </c>
      <c r="D141" s="190">
        <v>20776</v>
      </c>
      <c r="E141" s="190">
        <v>12094</v>
      </c>
      <c r="F141" s="190">
        <v>1466</v>
      </c>
      <c r="G141" s="190">
        <v>2561</v>
      </c>
      <c r="H141" s="190">
        <v>4092</v>
      </c>
      <c r="I141" s="190">
        <v>4910</v>
      </c>
      <c r="J141" s="190">
        <v>9047</v>
      </c>
      <c r="K141" s="190">
        <v>14953</v>
      </c>
      <c r="L141" s="190">
        <v>14929</v>
      </c>
      <c r="M141" s="190">
        <v>16918</v>
      </c>
      <c r="N141" s="252">
        <v>20108</v>
      </c>
    </row>
    <row r="142" spans="1:14">
      <c r="A142" s="205" t="s">
        <v>1181</v>
      </c>
      <c r="B142" s="197">
        <v>28</v>
      </c>
      <c r="C142" s="190">
        <v>15503</v>
      </c>
      <c r="D142" s="190">
        <v>12363</v>
      </c>
      <c r="E142" s="190">
        <v>11422</v>
      </c>
      <c r="F142" s="190">
        <v>1736</v>
      </c>
      <c r="G142" s="190">
        <v>1900</v>
      </c>
      <c r="H142" s="190">
        <v>4360</v>
      </c>
      <c r="I142" s="190">
        <v>1024</v>
      </c>
      <c r="J142" s="190">
        <v>2304</v>
      </c>
      <c r="K142" s="190">
        <v>12719</v>
      </c>
      <c r="L142" s="190">
        <v>16578</v>
      </c>
      <c r="M142" s="190">
        <v>19808</v>
      </c>
      <c r="N142" s="252">
        <v>21402</v>
      </c>
    </row>
    <row r="143" spans="1:14">
      <c r="A143" s="205" t="s">
        <v>1181</v>
      </c>
      <c r="B143" s="197">
        <v>29</v>
      </c>
      <c r="C143" s="190">
        <v>9101</v>
      </c>
      <c r="D143" s="190">
        <v>19173</v>
      </c>
      <c r="E143" s="190">
        <v>10233</v>
      </c>
      <c r="F143" s="190">
        <v>1727</v>
      </c>
      <c r="G143" s="190">
        <v>760</v>
      </c>
      <c r="H143" s="190">
        <v>1304</v>
      </c>
      <c r="I143" s="190">
        <v>7397</v>
      </c>
      <c r="J143" s="190">
        <v>906</v>
      </c>
      <c r="K143" s="190">
        <v>14730</v>
      </c>
      <c r="L143" s="190">
        <v>25348</v>
      </c>
      <c r="M143" s="190">
        <v>16666</v>
      </c>
      <c r="N143" s="252">
        <v>20782</v>
      </c>
    </row>
    <row r="144" spans="1:14">
      <c r="A144" s="205" t="s">
        <v>1181</v>
      </c>
      <c r="B144" s="197">
        <v>30</v>
      </c>
      <c r="C144" s="190">
        <v>19948</v>
      </c>
      <c r="D144" s="190">
        <v>21314</v>
      </c>
      <c r="E144" s="190">
        <v>7381</v>
      </c>
      <c r="F144" s="190">
        <v>2477</v>
      </c>
      <c r="G144" s="190">
        <v>1327</v>
      </c>
      <c r="H144" s="190">
        <v>2570</v>
      </c>
      <c r="I144" s="190">
        <v>3641</v>
      </c>
      <c r="J144" s="190"/>
      <c r="K144" s="190">
        <v>6383</v>
      </c>
      <c r="L144" s="190">
        <v>25124</v>
      </c>
      <c r="M144" s="190">
        <v>18282</v>
      </c>
      <c r="N144" s="252">
        <v>15725</v>
      </c>
    </row>
    <row r="145" spans="1:14" ht="15" thickBot="1">
      <c r="A145" s="229" t="s">
        <v>1181</v>
      </c>
      <c r="B145" s="230">
        <v>31</v>
      </c>
      <c r="C145" s="253">
        <v>26444</v>
      </c>
      <c r="D145" s="253">
        <v>20804</v>
      </c>
      <c r="E145" s="253"/>
      <c r="F145" s="253">
        <v>9378</v>
      </c>
      <c r="G145" s="253"/>
      <c r="H145" s="253">
        <v>4418</v>
      </c>
      <c r="I145" s="253">
        <v>3360</v>
      </c>
      <c r="J145" s="253"/>
      <c r="K145" s="253">
        <v>17219</v>
      </c>
      <c r="L145" s="253"/>
      <c r="M145" s="253">
        <v>11141</v>
      </c>
      <c r="N145" s="254"/>
    </row>
    <row r="146" spans="1:14">
      <c r="B146" s="108"/>
    </row>
    <row r="147" spans="1:14" ht="15" thickBot="1">
      <c r="A147" s="96" t="s">
        <v>1182</v>
      </c>
    </row>
    <row r="148" spans="1:14">
      <c r="A148" s="109"/>
      <c r="B148" s="233" t="s">
        <v>236</v>
      </c>
      <c r="C148" s="234" t="s">
        <v>666</v>
      </c>
      <c r="D148" s="234" t="s">
        <v>666</v>
      </c>
      <c r="E148" s="234" t="s">
        <v>666</v>
      </c>
      <c r="F148" s="234" t="s">
        <v>666</v>
      </c>
      <c r="G148" s="234" t="s">
        <v>666</v>
      </c>
      <c r="H148" s="234" t="s">
        <v>666</v>
      </c>
      <c r="I148" s="234" t="s">
        <v>1108</v>
      </c>
      <c r="J148" s="234" t="s">
        <v>1108</v>
      </c>
      <c r="K148" s="234" t="s">
        <v>1108</v>
      </c>
      <c r="L148" s="234" t="s">
        <v>1108</v>
      </c>
      <c r="M148" s="234" t="s">
        <v>1108</v>
      </c>
      <c r="N148" s="235" t="s">
        <v>1108</v>
      </c>
    </row>
    <row r="149" spans="1:14" ht="15" thickBot="1">
      <c r="A149" s="109"/>
      <c r="B149" s="238" t="s">
        <v>195</v>
      </c>
      <c r="C149" s="236" t="s">
        <v>665</v>
      </c>
      <c r="D149" s="236" t="s">
        <v>664</v>
      </c>
      <c r="E149" s="236" t="s">
        <v>663</v>
      </c>
      <c r="F149" s="236" t="s">
        <v>662</v>
      </c>
      <c r="G149" s="236" t="s">
        <v>661</v>
      </c>
      <c r="H149" s="236" t="s">
        <v>660</v>
      </c>
      <c r="I149" s="236" t="s">
        <v>659</v>
      </c>
      <c r="J149" s="236" t="s">
        <v>658</v>
      </c>
      <c r="K149" s="236" t="s">
        <v>657</v>
      </c>
      <c r="L149" s="236" t="s">
        <v>656</v>
      </c>
      <c r="M149" s="236" t="s">
        <v>655</v>
      </c>
      <c r="N149" s="237" t="s">
        <v>654</v>
      </c>
    </row>
    <row r="150" spans="1:14" ht="15" thickBot="1">
      <c r="A150" s="195" t="s">
        <v>742</v>
      </c>
      <c r="B150" s="196" t="s">
        <v>653</v>
      </c>
    </row>
    <row r="151" spans="1:14">
      <c r="A151" s="201" t="s">
        <v>981</v>
      </c>
      <c r="B151" s="202">
        <v>1</v>
      </c>
      <c r="C151" s="250">
        <v>26089</v>
      </c>
      <c r="D151" s="250">
        <v>22852</v>
      </c>
      <c r="E151" s="250">
        <v>19516</v>
      </c>
      <c r="F151" s="250">
        <v>14590</v>
      </c>
      <c r="G151" s="250">
        <v>8344</v>
      </c>
      <c r="H151" s="250">
        <v>3088</v>
      </c>
      <c r="I151" s="250">
        <v>1520</v>
      </c>
      <c r="J151" s="250">
        <v>2563</v>
      </c>
      <c r="K151" s="250">
        <v>2838</v>
      </c>
      <c r="L151" s="250">
        <v>3530</v>
      </c>
      <c r="M151" s="250">
        <v>15697</v>
      </c>
      <c r="N151" s="251">
        <v>19087</v>
      </c>
    </row>
    <row r="152" spans="1:14">
      <c r="A152" s="205" t="s">
        <v>981</v>
      </c>
      <c r="B152" s="197">
        <v>2</v>
      </c>
      <c r="C152" s="190">
        <v>28760</v>
      </c>
      <c r="D152" s="190">
        <v>10220</v>
      </c>
      <c r="E152" s="190">
        <v>4975</v>
      </c>
      <c r="F152" s="190">
        <v>14223</v>
      </c>
      <c r="G152" s="190">
        <v>8895</v>
      </c>
      <c r="H152" s="190">
        <v>942</v>
      </c>
      <c r="I152" s="190">
        <v>1073</v>
      </c>
      <c r="J152" s="190">
        <v>2349</v>
      </c>
      <c r="K152" s="190">
        <v>7756</v>
      </c>
      <c r="L152" s="190">
        <v>19055</v>
      </c>
      <c r="M152" s="190">
        <v>13696</v>
      </c>
      <c r="N152" s="252">
        <v>11449</v>
      </c>
    </row>
    <row r="153" spans="1:14">
      <c r="A153" s="205" t="s">
        <v>981</v>
      </c>
      <c r="B153" s="197">
        <v>3</v>
      </c>
      <c r="C153" s="190">
        <v>28273</v>
      </c>
      <c r="D153" s="190">
        <v>22810</v>
      </c>
      <c r="E153" s="190">
        <v>16654</v>
      </c>
      <c r="F153" s="190">
        <v>11385</v>
      </c>
      <c r="G153" s="190">
        <v>8545</v>
      </c>
      <c r="H153" s="190">
        <v>2090</v>
      </c>
      <c r="I153" s="190">
        <v>2811</v>
      </c>
      <c r="J153" s="190">
        <v>2599</v>
      </c>
      <c r="K153" s="190">
        <v>2152</v>
      </c>
      <c r="L153" s="190">
        <v>17845</v>
      </c>
      <c r="M153" s="190">
        <v>13647</v>
      </c>
      <c r="N153" s="252">
        <v>18313</v>
      </c>
    </row>
    <row r="154" spans="1:14">
      <c r="A154" s="205" t="s">
        <v>981</v>
      </c>
      <c r="B154" s="197">
        <v>4</v>
      </c>
      <c r="C154" s="190">
        <v>28268</v>
      </c>
      <c r="D154" s="190">
        <v>22925</v>
      </c>
      <c r="E154" s="190">
        <v>9970</v>
      </c>
      <c r="F154" s="190">
        <v>11972</v>
      </c>
      <c r="G154" s="190">
        <v>7626</v>
      </c>
      <c r="H154" s="190">
        <v>4575</v>
      </c>
      <c r="I154" s="190">
        <v>1122</v>
      </c>
      <c r="J154" s="190">
        <v>4234</v>
      </c>
      <c r="K154" s="190">
        <v>2397</v>
      </c>
      <c r="L154" s="190">
        <v>17996</v>
      </c>
      <c r="M154" s="190">
        <v>4472</v>
      </c>
      <c r="N154" s="252">
        <v>25501</v>
      </c>
    </row>
    <row r="155" spans="1:14">
      <c r="A155" s="205" t="s">
        <v>981</v>
      </c>
      <c r="B155" s="197">
        <v>5</v>
      </c>
      <c r="C155" s="190">
        <v>26817</v>
      </c>
      <c r="D155" s="190">
        <v>22994</v>
      </c>
      <c r="E155" s="190">
        <v>12314</v>
      </c>
      <c r="F155" s="190">
        <v>10447</v>
      </c>
      <c r="G155" s="190">
        <v>7110</v>
      </c>
      <c r="H155" s="190">
        <v>4297</v>
      </c>
      <c r="I155" s="190">
        <v>1247</v>
      </c>
      <c r="J155" s="190">
        <v>3873</v>
      </c>
      <c r="K155" s="190">
        <v>7804</v>
      </c>
      <c r="L155" s="190">
        <v>18748</v>
      </c>
      <c r="M155" s="190">
        <v>14386</v>
      </c>
      <c r="N155" s="252">
        <v>22473</v>
      </c>
    </row>
    <row r="156" spans="1:14">
      <c r="A156" s="205" t="s">
        <v>981</v>
      </c>
      <c r="B156" s="197">
        <v>6</v>
      </c>
      <c r="C156" s="190">
        <v>24763</v>
      </c>
      <c r="D156" s="190">
        <v>23667</v>
      </c>
      <c r="E156" s="190">
        <v>11458</v>
      </c>
      <c r="F156" s="190">
        <v>9437</v>
      </c>
      <c r="G156" s="190">
        <v>5974</v>
      </c>
      <c r="H156" s="190">
        <v>3424</v>
      </c>
      <c r="I156" s="190">
        <v>2063</v>
      </c>
      <c r="J156" s="190">
        <v>5094</v>
      </c>
      <c r="K156" s="190">
        <v>3458</v>
      </c>
      <c r="L156" s="190">
        <v>6905</v>
      </c>
      <c r="M156" s="190">
        <v>21156</v>
      </c>
      <c r="N156" s="252">
        <v>22783</v>
      </c>
    </row>
    <row r="157" spans="1:14">
      <c r="A157" s="205" t="s">
        <v>981</v>
      </c>
      <c r="B157" s="197">
        <v>7</v>
      </c>
      <c r="C157" s="190">
        <v>27960</v>
      </c>
      <c r="D157" s="190">
        <v>24146</v>
      </c>
      <c r="E157" s="190">
        <v>7719</v>
      </c>
      <c r="F157" s="190">
        <v>6258</v>
      </c>
      <c r="G157" s="190">
        <v>2828</v>
      </c>
      <c r="H157" s="190">
        <v>2475</v>
      </c>
      <c r="I157" s="190">
        <v>518</v>
      </c>
      <c r="J157" s="190">
        <v>6665</v>
      </c>
      <c r="K157" s="190">
        <v>2718</v>
      </c>
      <c r="L157" s="190">
        <v>10802</v>
      </c>
      <c r="M157" s="190">
        <v>26070</v>
      </c>
      <c r="N157" s="252">
        <v>29560</v>
      </c>
    </row>
    <row r="158" spans="1:14">
      <c r="A158" s="205" t="s">
        <v>981</v>
      </c>
      <c r="B158" s="197">
        <v>8</v>
      </c>
      <c r="C158" s="190">
        <v>4781</v>
      </c>
      <c r="D158" s="190">
        <v>22570</v>
      </c>
      <c r="E158" s="190">
        <v>12644</v>
      </c>
      <c r="F158" s="190">
        <v>6675</v>
      </c>
      <c r="G158" s="190">
        <v>5757</v>
      </c>
      <c r="H158" s="190">
        <v>1657</v>
      </c>
      <c r="I158" s="190">
        <v>4423</v>
      </c>
      <c r="J158" s="190">
        <v>4525</v>
      </c>
      <c r="K158" s="190">
        <v>2573</v>
      </c>
      <c r="L158" s="190">
        <v>3626</v>
      </c>
      <c r="M158" s="190">
        <v>20539</v>
      </c>
      <c r="N158" s="252">
        <v>27582</v>
      </c>
    </row>
    <row r="159" spans="1:14">
      <c r="A159" s="205" t="s">
        <v>981</v>
      </c>
      <c r="B159" s="197">
        <v>9</v>
      </c>
      <c r="C159" s="190">
        <v>17622</v>
      </c>
      <c r="D159" s="190">
        <v>18378</v>
      </c>
      <c r="E159" s="190">
        <v>9690</v>
      </c>
      <c r="F159" s="190">
        <v>5131</v>
      </c>
      <c r="G159" s="190">
        <v>1328</v>
      </c>
      <c r="H159" s="190">
        <v>1564</v>
      </c>
      <c r="I159" s="190">
        <v>1001</v>
      </c>
      <c r="J159" s="190">
        <v>7114</v>
      </c>
      <c r="K159" s="190">
        <v>3037</v>
      </c>
      <c r="L159" s="190">
        <v>1930</v>
      </c>
      <c r="M159" s="190">
        <v>21926</v>
      </c>
      <c r="N159" s="252">
        <v>20948</v>
      </c>
    </row>
    <row r="160" spans="1:14">
      <c r="A160" s="205" t="s">
        <v>981</v>
      </c>
      <c r="B160" s="197">
        <v>10</v>
      </c>
      <c r="C160" s="190">
        <v>22382</v>
      </c>
      <c r="D160" s="190">
        <v>19336</v>
      </c>
      <c r="E160" s="190">
        <v>15247</v>
      </c>
      <c r="F160" s="190">
        <v>5170</v>
      </c>
      <c r="G160" s="190">
        <v>3071</v>
      </c>
      <c r="H160" s="190">
        <v>2101</v>
      </c>
      <c r="I160" s="190">
        <v>2420</v>
      </c>
      <c r="J160" s="190">
        <v>766</v>
      </c>
      <c r="K160" s="190">
        <v>1778</v>
      </c>
      <c r="L160" s="190">
        <v>1991</v>
      </c>
      <c r="M160" s="190">
        <v>20776</v>
      </c>
      <c r="N160" s="252">
        <v>20135</v>
      </c>
    </row>
    <row r="161" spans="1:14">
      <c r="A161" s="205" t="s">
        <v>981</v>
      </c>
      <c r="B161" s="197">
        <v>11</v>
      </c>
      <c r="C161" s="190">
        <v>25568</v>
      </c>
      <c r="D161" s="190">
        <v>19708</v>
      </c>
      <c r="E161" s="190">
        <v>5661</v>
      </c>
      <c r="F161" s="190">
        <v>6059</v>
      </c>
      <c r="G161" s="190">
        <v>1623</v>
      </c>
      <c r="H161" s="190">
        <v>4161</v>
      </c>
      <c r="I161" s="190">
        <v>731</v>
      </c>
      <c r="J161" s="190">
        <v>3740</v>
      </c>
      <c r="K161" s="190">
        <v>1089</v>
      </c>
      <c r="L161" s="190">
        <v>2792</v>
      </c>
      <c r="M161" s="190">
        <v>21706</v>
      </c>
      <c r="N161" s="252">
        <v>11653</v>
      </c>
    </row>
    <row r="162" spans="1:14">
      <c r="A162" s="205" t="s">
        <v>981</v>
      </c>
      <c r="B162" s="197">
        <v>12</v>
      </c>
      <c r="C162" s="190">
        <v>23869</v>
      </c>
      <c r="D162" s="190">
        <v>19370</v>
      </c>
      <c r="E162" s="190">
        <v>15611</v>
      </c>
      <c r="F162" s="190">
        <v>1405</v>
      </c>
      <c r="G162" s="190">
        <v>3482</v>
      </c>
      <c r="H162" s="190">
        <v>1950</v>
      </c>
      <c r="I162" s="190">
        <v>1006</v>
      </c>
      <c r="J162" s="190">
        <v>4364</v>
      </c>
      <c r="K162" s="190">
        <v>1000</v>
      </c>
      <c r="L162" s="190">
        <v>8421</v>
      </c>
      <c r="M162" s="190">
        <v>19731</v>
      </c>
      <c r="N162" s="252">
        <v>26871</v>
      </c>
    </row>
    <row r="163" spans="1:14">
      <c r="A163" s="205" t="s">
        <v>981</v>
      </c>
      <c r="B163" s="197">
        <v>13</v>
      </c>
      <c r="C163" s="190">
        <v>8311</v>
      </c>
      <c r="D163" s="190">
        <v>21393</v>
      </c>
      <c r="E163" s="190">
        <v>16646</v>
      </c>
      <c r="F163" s="190">
        <v>2933</v>
      </c>
      <c r="G163" s="190">
        <v>3756</v>
      </c>
      <c r="H163" s="190">
        <v>952</v>
      </c>
      <c r="I163" s="190">
        <v>2651</v>
      </c>
      <c r="J163" s="190">
        <v>1676</v>
      </c>
      <c r="K163" s="190">
        <v>1271</v>
      </c>
      <c r="L163" s="190">
        <v>17699</v>
      </c>
      <c r="M163" s="190">
        <v>8644</v>
      </c>
      <c r="N163" s="252">
        <v>13930</v>
      </c>
    </row>
    <row r="164" spans="1:14">
      <c r="A164" s="205" t="s">
        <v>981</v>
      </c>
      <c r="B164" s="197">
        <v>14</v>
      </c>
      <c r="C164" s="190">
        <v>12898</v>
      </c>
      <c r="D164" s="190">
        <v>15119</v>
      </c>
      <c r="E164" s="190">
        <v>7904</v>
      </c>
      <c r="F164" s="190">
        <v>1226</v>
      </c>
      <c r="G164" s="190">
        <v>4461</v>
      </c>
      <c r="H164" s="190">
        <v>3766</v>
      </c>
      <c r="I164" s="190">
        <v>3311</v>
      </c>
      <c r="J164" s="190">
        <v>7801</v>
      </c>
      <c r="K164" s="190">
        <v>10418</v>
      </c>
      <c r="L164" s="190">
        <v>3571</v>
      </c>
      <c r="M164" s="190">
        <v>17448</v>
      </c>
      <c r="N164" s="252">
        <v>19336</v>
      </c>
    </row>
    <row r="165" spans="1:14">
      <c r="A165" s="205" t="s">
        <v>981</v>
      </c>
      <c r="B165" s="197">
        <v>15</v>
      </c>
      <c r="C165" s="190">
        <v>14672</v>
      </c>
      <c r="D165" s="190">
        <v>15463</v>
      </c>
      <c r="E165" s="190">
        <v>6389</v>
      </c>
      <c r="F165" s="190">
        <v>2117</v>
      </c>
      <c r="G165" s="190">
        <v>1237</v>
      </c>
      <c r="H165" s="190">
        <v>1543</v>
      </c>
      <c r="I165" s="190">
        <v>3038</v>
      </c>
      <c r="J165" s="190">
        <v>1631</v>
      </c>
      <c r="K165" s="190">
        <v>2766</v>
      </c>
      <c r="L165" s="190">
        <v>13457</v>
      </c>
      <c r="M165" s="190">
        <v>17110</v>
      </c>
      <c r="N165" s="252">
        <v>14890</v>
      </c>
    </row>
    <row r="166" spans="1:14">
      <c r="A166" s="205" t="s">
        <v>981</v>
      </c>
      <c r="B166" s="197">
        <v>16</v>
      </c>
      <c r="C166" s="190">
        <v>21897</v>
      </c>
      <c r="D166" s="190">
        <v>12264</v>
      </c>
      <c r="E166" s="190">
        <v>13856</v>
      </c>
      <c r="F166" s="190">
        <v>4773</v>
      </c>
      <c r="G166" s="190">
        <v>1851</v>
      </c>
      <c r="H166" s="190">
        <v>3033</v>
      </c>
      <c r="I166" s="190">
        <v>1579</v>
      </c>
      <c r="J166" s="190">
        <v>1563</v>
      </c>
      <c r="K166" s="190">
        <v>14284</v>
      </c>
      <c r="L166" s="190">
        <v>13727</v>
      </c>
      <c r="M166" s="190">
        <v>17359</v>
      </c>
      <c r="N166" s="252">
        <v>20697</v>
      </c>
    </row>
    <row r="167" spans="1:14">
      <c r="A167" s="205" t="s">
        <v>981</v>
      </c>
      <c r="B167" s="197">
        <v>17</v>
      </c>
      <c r="C167" s="190">
        <v>24565</v>
      </c>
      <c r="D167" s="190">
        <v>4174</v>
      </c>
      <c r="E167" s="190">
        <v>16511</v>
      </c>
      <c r="F167" s="190">
        <v>5438</v>
      </c>
      <c r="G167" s="190">
        <v>946</v>
      </c>
      <c r="H167" s="190">
        <v>922</v>
      </c>
      <c r="I167" s="190">
        <v>3682</v>
      </c>
      <c r="J167" s="190">
        <v>3544</v>
      </c>
      <c r="K167" s="190">
        <v>15648</v>
      </c>
      <c r="L167" s="190">
        <v>16343</v>
      </c>
      <c r="M167" s="190">
        <v>13009</v>
      </c>
      <c r="N167" s="252">
        <v>25267</v>
      </c>
    </row>
    <row r="168" spans="1:14">
      <c r="A168" s="205" t="s">
        <v>981</v>
      </c>
      <c r="B168" s="197">
        <v>18</v>
      </c>
      <c r="C168" s="190">
        <v>23341</v>
      </c>
      <c r="D168" s="190">
        <v>8299</v>
      </c>
      <c r="E168" s="190">
        <v>7650</v>
      </c>
      <c r="F168" s="190">
        <v>7454</v>
      </c>
      <c r="G168" s="190">
        <v>3400</v>
      </c>
      <c r="H168" s="190">
        <v>2141</v>
      </c>
      <c r="I168" s="190">
        <v>4699</v>
      </c>
      <c r="J168" s="190">
        <v>1139</v>
      </c>
      <c r="K168" s="190">
        <v>14787</v>
      </c>
      <c r="L168" s="190">
        <v>10279</v>
      </c>
      <c r="M168" s="190">
        <v>14209</v>
      </c>
      <c r="N168" s="252">
        <v>29302</v>
      </c>
    </row>
    <row r="169" spans="1:14">
      <c r="A169" s="205" t="s">
        <v>981</v>
      </c>
      <c r="B169" s="197">
        <v>19</v>
      </c>
      <c r="C169" s="190">
        <v>22739</v>
      </c>
      <c r="D169" s="190">
        <v>21548</v>
      </c>
      <c r="E169" s="190">
        <v>12485</v>
      </c>
      <c r="F169" s="190">
        <v>3656</v>
      </c>
      <c r="G169" s="190">
        <v>1576</v>
      </c>
      <c r="H169" s="190">
        <v>2783</v>
      </c>
      <c r="I169" s="190">
        <v>3835</v>
      </c>
      <c r="J169" s="190">
        <v>1165</v>
      </c>
      <c r="K169" s="190">
        <v>12244</v>
      </c>
      <c r="L169" s="190">
        <v>12455</v>
      </c>
      <c r="M169" s="190">
        <v>20803</v>
      </c>
      <c r="N169" s="252">
        <v>19855</v>
      </c>
    </row>
    <row r="170" spans="1:14">
      <c r="A170" s="205" t="s">
        <v>981</v>
      </c>
      <c r="B170" s="197">
        <v>20</v>
      </c>
      <c r="C170" s="190">
        <v>22868</v>
      </c>
      <c r="D170" s="190">
        <v>22138</v>
      </c>
      <c r="E170" s="190">
        <v>8143</v>
      </c>
      <c r="F170" s="190">
        <v>1425</v>
      </c>
      <c r="G170" s="190">
        <v>835</v>
      </c>
      <c r="H170" s="190">
        <v>4225</v>
      </c>
      <c r="I170" s="190">
        <v>2458</v>
      </c>
      <c r="J170" s="190">
        <v>6557</v>
      </c>
      <c r="K170" s="190">
        <v>5468</v>
      </c>
      <c r="L170" s="190">
        <v>15596</v>
      </c>
      <c r="M170" s="190">
        <v>18755</v>
      </c>
      <c r="N170" s="252">
        <v>5313</v>
      </c>
    </row>
    <row r="171" spans="1:14">
      <c r="A171" s="205" t="s">
        <v>981</v>
      </c>
      <c r="B171" s="197">
        <v>21</v>
      </c>
      <c r="C171" s="190">
        <v>19253</v>
      </c>
      <c r="D171" s="190">
        <v>22312</v>
      </c>
      <c r="E171" s="190">
        <v>9799</v>
      </c>
      <c r="F171" s="190">
        <v>1976</v>
      </c>
      <c r="G171" s="190">
        <v>2206</v>
      </c>
      <c r="H171" s="190">
        <v>1119</v>
      </c>
      <c r="I171" s="190">
        <v>3195</v>
      </c>
      <c r="J171" s="190">
        <v>2276</v>
      </c>
      <c r="K171" s="190">
        <v>3494</v>
      </c>
      <c r="L171" s="190">
        <v>22922</v>
      </c>
      <c r="M171" s="190">
        <v>22853</v>
      </c>
      <c r="N171" s="252">
        <v>23554</v>
      </c>
    </row>
    <row r="172" spans="1:14">
      <c r="A172" s="205" t="s">
        <v>981</v>
      </c>
      <c r="B172" s="197">
        <v>22</v>
      </c>
      <c r="C172" s="190">
        <v>26546</v>
      </c>
      <c r="D172" s="190">
        <v>15303</v>
      </c>
      <c r="E172" s="190">
        <v>15826</v>
      </c>
      <c r="F172" s="190">
        <v>2204</v>
      </c>
      <c r="G172" s="190">
        <v>3998</v>
      </c>
      <c r="H172" s="190">
        <v>1871</v>
      </c>
      <c r="I172" s="190">
        <v>6377</v>
      </c>
      <c r="J172" s="190">
        <v>8470</v>
      </c>
      <c r="K172" s="190">
        <v>6374</v>
      </c>
      <c r="L172" s="190">
        <v>22338</v>
      </c>
      <c r="M172" s="190">
        <v>26104</v>
      </c>
      <c r="N172" s="252">
        <v>28918</v>
      </c>
    </row>
    <row r="173" spans="1:14">
      <c r="A173" s="205" t="s">
        <v>981</v>
      </c>
      <c r="B173" s="197">
        <v>23</v>
      </c>
      <c r="C173" s="190">
        <v>13680</v>
      </c>
      <c r="D173" s="190">
        <v>19365</v>
      </c>
      <c r="E173" s="190">
        <v>12034</v>
      </c>
      <c r="F173" s="190">
        <v>4843</v>
      </c>
      <c r="G173" s="190">
        <v>4957</v>
      </c>
      <c r="H173" s="190">
        <v>3886</v>
      </c>
      <c r="I173" s="190">
        <v>4084</v>
      </c>
      <c r="J173" s="190">
        <v>1238</v>
      </c>
      <c r="K173" s="190">
        <v>11282</v>
      </c>
      <c r="L173" s="190">
        <v>12376</v>
      </c>
      <c r="M173" s="190">
        <v>27613</v>
      </c>
      <c r="N173" s="252">
        <v>27436</v>
      </c>
    </row>
    <row r="174" spans="1:14">
      <c r="A174" s="205" t="s">
        <v>981</v>
      </c>
      <c r="B174" s="197">
        <v>24</v>
      </c>
      <c r="C174" s="190">
        <v>23974</v>
      </c>
      <c r="D174" s="190">
        <v>16966</v>
      </c>
      <c r="E174" s="190">
        <v>7897</v>
      </c>
      <c r="F174" s="190">
        <v>9094</v>
      </c>
      <c r="G174" s="190">
        <v>5485</v>
      </c>
      <c r="H174" s="190">
        <v>3853</v>
      </c>
      <c r="I174" s="190">
        <v>2076</v>
      </c>
      <c r="J174" s="190">
        <v>4975</v>
      </c>
      <c r="K174" s="190">
        <v>13009</v>
      </c>
      <c r="L174" s="190">
        <v>9254</v>
      </c>
      <c r="M174" s="190">
        <v>18377</v>
      </c>
      <c r="N174" s="252">
        <v>28406</v>
      </c>
    </row>
    <row r="175" spans="1:14">
      <c r="A175" s="205" t="s">
        <v>981</v>
      </c>
      <c r="B175" s="197">
        <v>25</v>
      </c>
      <c r="C175" s="190">
        <v>15037</v>
      </c>
      <c r="D175" s="190">
        <v>4165</v>
      </c>
      <c r="E175" s="190">
        <v>2228</v>
      </c>
      <c r="F175" s="190">
        <v>4370</v>
      </c>
      <c r="G175" s="190">
        <v>4603</v>
      </c>
      <c r="H175" s="190">
        <v>3019</v>
      </c>
      <c r="I175" s="190">
        <v>1840</v>
      </c>
      <c r="J175" s="190">
        <v>4515</v>
      </c>
      <c r="K175" s="190">
        <v>8429</v>
      </c>
      <c r="L175" s="190">
        <v>11944</v>
      </c>
      <c r="M175" s="190">
        <v>20300</v>
      </c>
      <c r="N175" s="252">
        <v>25664</v>
      </c>
    </row>
    <row r="176" spans="1:14">
      <c r="A176" s="205" t="s">
        <v>981</v>
      </c>
      <c r="B176" s="197">
        <v>26</v>
      </c>
      <c r="C176" s="190">
        <v>23941</v>
      </c>
      <c r="D176" s="190">
        <v>21079</v>
      </c>
      <c r="E176" s="190">
        <v>2043</v>
      </c>
      <c r="F176" s="190">
        <v>7076</v>
      </c>
      <c r="G176" s="190">
        <v>2681</v>
      </c>
      <c r="H176" s="190">
        <v>3467</v>
      </c>
      <c r="I176" s="190">
        <v>2508</v>
      </c>
      <c r="J176" s="190">
        <v>9498</v>
      </c>
      <c r="K176" s="190">
        <v>4988</v>
      </c>
      <c r="L176" s="190">
        <v>18658</v>
      </c>
      <c r="M176" s="190">
        <v>10041</v>
      </c>
      <c r="N176" s="252">
        <v>9597</v>
      </c>
    </row>
    <row r="177" spans="1:14">
      <c r="A177" s="205" t="s">
        <v>981</v>
      </c>
      <c r="B177" s="197">
        <v>27</v>
      </c>
      <c r="C177" s="190">
        <v>10819</v>
      </c>
      <c r="D177" s="190">
        <v>20083</v>
      </c>
      <c r="E177" s="190">
        <v>9550</v>
      </c>
      <c r="F177" s="190">
        <v>7915</v>
      </c>
      <c r="G177" s="190">
        <v>2263</v>
      </c>
      <c r="H177" s="190">
        <v>3865</v>
      </c>
      <c r="I177" s="190">
        <v>3169</v>
      </c>
      <c r="J177" s="190">
        <v>8971</v>
      </c>
      <c r="K177" s="190">
        <v>18035</v>
      </c>
      <c r="L177" s="190">
        <v>5031</v>
      </c>
      <c r="M177" s="190">
        <v>22748</v>
      </c>
      <c r="N177" s="252">
        <v>7814</v>
      </c>
    </row>
    <row r="178" spans="1:14">
      <c r="A178" s="205" t="s">
        <v>981</v>
      </c>
      <c r="B178" s="197">
        <v>28</v>
      </c>
      <c r="C178" s="190">
        <v>17777</v>
      </c>
      <c r="D178" s="190">
        <v>18094</v>
      </c>
      <c r="E178" s="190">
        <v>12374</v>
      </c>
      <c r="F178" s="190">
        <v>8375</v>
      </c>
      <c r="G178" s="190">
        <v>3758</v>
      </c>
      <c r="H178" s="190">
        <v>548</v>
      </c>
      <c r="I178" s="190">
        <v>819</v>
      </c>
      <c r="J178" s="190">
        <v>4045</v>
      </c>
      <c r="K178" s="190">
        <v>16524</v>
      </c>
      <c r="L178" s="190">
        <v>18973</v>
      </c>
      <c r="M178" s="190">
        <v>20330</v>
      </c>
      <c r="N178" s="252">
        <v>23058</v>
      </c>
    </row>
    <row r="179" spans="1:14">
      <c r="A179" s="205" t="s">
        <v>981</v>
      </c>
      <c r="B179" s="197">
        <v>29</v>
      </c>
      <c r="C179" s="190">
        <v>17269</v>
      </c>
      <c r="D179" s="190">
        <v>12347</v>
      </c>
      <c r="E179" s="190">
        <v>10204</v>
      </c>
      <c r="F179" s="190">
        <v>7048</v>
      </c>
      <c r="G179" s="190">
        <v>2967</v>
      </c>
      <c r="H179" s="190">
        <v>2636</v>
      </c>
      <c r="I179" s="190">
        <v>6228</v>
      </c>
      <c r="J179" s="190">
        <v>638</v>
      </c>
      <c r="K179" s="190">
        <v>12984</v>
      </c>
      <c r="L179" s="190">
        <v>23865</v>
      </c>
      <c r="M179" s="190">
        <v>9431</v>
      </c>
      <c r="N179" s="252">
        <v>26550</v>
      </c>
    </row>
    <row r="180" spans="1:14">
      <c r="A180" s="205" t="s">
        <v>981</v>
      </c>
      <c r="B180" s="197">
        <v>30</v>
      </c>
      <c r="C180" s="190">
        <v>25490</v>
      </c>
      <c r="D180" s="190">
        <v>19630</v>
      </c>
      <c r="E180" s="190">
        <v>6239</v>
      </c>
      <c r="F180" s="190">
        <v>6307</v>
      </c>
      <c r="G180" s="190">
        <v>2796</v>
      </c>
      <c r="H180" s="190">
        <v>4400</v>
      </c>
      <c r="I180" s="190">
        <v>6723</v>
      </c>
      <c r="J180" s="190"/>
      <c r="K180" s="190">
        <v>8785</v>
      </c>
      <c r="L180" s="190">
        <v>23945</v>
      </c>
      <c r="M180" s="190">
        <v>23892</v>
      </c>
      <c r="N180" s="252">
        <v>23497</v>
      </c>
    </row>
    <row r="181" spans="1:14" ht="15" thickBot="1">
      <c r="A181" s="229" t="s">
        <v>981</v>
      </c>
      <c r="B181" s="230">
        <v>31</v>
      </c>
      <c r="C181" s="253">
        <v>22039</v>
      </c>
      <c r="D181" s="253">
        <v>19758</v>
      </c>
      <c r="E181" s="253"/>
      <c r="F181" s="253">
        <v>5191</v>
      </c>
      <c r="G181" s="253"/>
      <c r="H181" s="253">
        <v>4829</v>
      </c>
      <c r="I181" s="253">
        <v>4679</v>
      </c>
      <c r="J181" s="253"/>
      <c r="K181" s="253">
        <v>15980</v>
      </c>
      <c r="L181" s="253"/>
      <c r="M181" s="253">
        <v>23525</v>
      </c>
      <c r="N181" s="254"/>
    </row>
    <row r="182" spans="1:14">
      <c r="B182" s="108"/>
    </row>
    <row r="183" spans="1:14" ht="15" thickBot="1">
      <c r="A183" s="96" t="s">
        <v>1183</v>
      </c>
    </row>
    <row r="184" spans="1:14">
      <c r="A184" s="109"/>
      <c r="B184" s="233" t="s">
        <v>236</v>
      </c>
      <c r="C184" s="234" t="s">
        <v>666</v>
      </c>
      <c r="D184" s="234" t="s">
        <v>666</v>
      </c>
      <c r="E184" s="234" t="s">
        <v>666</v>
      </c>
      <c r="F184" s="234" t="s">
        <v>666</v>
      </c>
      <c r="G184" s="234" t="s">
        <v>666</v>
      </c>
      <c r="H184" s="234" t="s">
        <v>666</v>
      </c>
      <c r="I184" s="234" t="s">
        <v>1108</v>
      </c>
      <c r="J184" s="234" t="s">
        <v>1108</v>
      </c>
      <c r="K184" s="234" t="s">
        <v>1108</v>
      </c>
      <c r="L184" s="234" t="s">
        <v>1108</v>
      </c>
      <c r="M184" s="234" t="s">
        <v>1108</v>
      </c>
      <c r="N184" s="235" t="s">
        <v>1108</v>
      </c>
    </row>
    <row r="185" spans="1:14" ht="15" thickBot="1">
      <c r="A185" s="109"/>
      <c r="B185" s="238" t="s">
        <v>195</v>
      </c>
      <c r="C185" s="236" t="s">
        <v>665</v>
      </c>
      <c r="D185" s="236" t="s">
        <v>664</v>
      </c>
      <c r="E185" s="236" t="s">
        <v>663</v>
      </c>
      <c r="F185" s="236" t="s">
        <v>662</v>
      </c>
      <c r="G185" s="236" t="s">
        <v>661</v>
      </c>
      <c r="H185" s="236" t="s">
        <v>660</v>
      </c>
      <c r="I185" s="236" t="s">
        <v>659</v>
      </c>
      <c r="J185" s="236" t="s">
        <v>658</v>
      </c>
      <c r="K185" s="236" t="s">
        <v>657</v>
      </c>
      <c r="L185" s="236" t="s">
        <v>656</v>
      </c>
      <c r="M185" s="236" t="s">
        <v>655</v>
      </c>
      <c r="N185" s="237" t="s">
        <v>654</v>
      </c>
    </row>
    <row r="186" spans="1:14" ht="15" thickBot="1">
      <c r="A186" s="195" t="s">
        <v>742</v>
      </c>
      <c r="B186" s="196" t="s">
        <v>653</v>
      </c>
    </row>
    <row r="187" spans="1:14">
      <c r="A187" s="201" t="s">
        <v>1025</v>
      </c>
      <c r="B187" s="202">
        <v>1</v>
      </c>
      <c r="C187" s="250">
        <v>28614</v>
      </c>
      <c r="D187" s="250">
        <v>21901</v>
      </c>
      <c r="E187" s="250">
        <v>17767</v>
      </c>
      <c r="F187" s="250">
        <v>15076</v>
      </c>
      <c r="G187" s="250">
        <v>9182</v>
      </c>
      <c r="H187" s="250">
        <v>3951</v>
      </c>
      <c r="I187" s="250">
        <v>1282</v>
      </c>
      <c r="J187" s="250">
        <v>1810</v>
      </c>
      <c r="K187" s="250">
        <v>2891</v>
      </c>
      <c r="L187" s="250">
        <v>5980</v>
      </c>
      <c r="M187" s="250">
        <v>15639</v>
      </c>
      <c r="N187" s="251">
        <v>18655</v>
      </c>
    </row>
    <row r="188" spans="1:14">
      <c r="A188" s="205" t="s">
        <v>1025</v>
      </c>
      <c r="B188" s="197">
        <v>2</v>
      </c>
      <c r="C188" s="190">
        <v>29125</v>
      </c>
      <c r="D188" s="190">
        <v>13069</v>
      </c>
      <c r="E188" s="190">
        <v>13691</v>
      </c>
      <c r="F188" s="190">
        <v>14777</v>
      </c>
      <c r="G188" s="190">
        <v>8959</v>
      </c>
      <c r="H188" s="190">
        <v>1133</v>
      </c>
      <c r="I188" s="190">
        <v>542</v>
      </c>
      <c r="J188" s="190">
        <v>2259</v>
      </c>
      <c r="K188" s="190">
        <v>5651</v>
      </c>
      <c r="L188" s="190">
        <v>18758</v>
      </c>
      <c r="M188" s="190">
        <v>22039</v>
      </c>
      <c r="N188" s="252">
        <v>17802</v>
      </c>
    </row>
    <row r="189" spans="1:14">
      <c r="A189" s="205" t="s">
        <v>1025</v>
      </c>
      <c r="B189" s="197">
        <v>3</v>
      </c>
      <c r="C189" s="190">
        <v>28729</v>
      </c>
      <c r="D189" s="190">
        <v>21837</v>
      </c>
      <c r="E189" s="190">
        <v>15888</v>
      </c>
      <c r="F189" s="190">
        <v>11230</v>
      </c>
      <c r="G189" s="190">
        <v>7487</v>
      </c>
      <c r="H189" s="190">
        <v>4942</v>
      </c>
      <c r="I189" s="190">
        <v>755</v>
      </c>
      <c r="J189" s="190">
        <v>2453</v>
      </c>
      <c r="K189" s="190">
        <v>4498</v>
      </c>
      <c r="L189" s="190">
        <v>16137</v>
      </c>
      <c r="M189" s="190">
        <v>17013</v>
      </c>
      <c r="N189" s="252">
        <v>8369</v>
      </c>
    </row>
    <row r="190" spans="1:14">
      <c r="A190" s="205" t="s">
        <v>1025</v>
      </c>
      <c r="B190" s="197">
        <v>4</v>
      </c>
      <c r="C190" s="190">
        <v>27919</v>
      </c>
      <c r="D190" s="190">
        <v>23385</v>
      </c>
      <c r="E190" s="190">
        <v>16499</v>
      </c>
      <c r="F190" s="190">
        <v>8668</v>
      </c>
      <c r="G190" s="190">
        <v>5967</v>
      </c>
      <c r="H190" s="190">
        <v>3175</v>
      </c>
      <c r="I190" s="190">
        <v>1154</v>
      </c>
      <c r="J190" s="190">
        <v>3620</v>
      </c>
      <c r="K190" s="190">
        <v>12684</v>
      </c>
      <c r="L190" s="190">
        <v>14963</v>
      </c>
      <c r="M190" s="190">
        <v>3875</v>
      </c>
      <c r="N190" s="252">
        <v>17993</v>
      </c>
    </row>
    <row r="191" spans="1:14">
      <c r="A191" s="205" t="s">
        <v>1025</v>
      </c>
      <c r="B191" s="197">
        <v>5</v>
      </c>
      <c r="C191" s="190">
        <v>20663</v>
      </c>
      <c r="D191" s="190">
        <v>22950</v>
      </c>
      <c r="E191" s="190">
        <v>13021</v>
      </c>
      <c r="F191" s="190">
        <v>12201</v>
      </c>
      <c r="G191" s="190">
        <v>6109</v>
      </c>
      <c r="H191" s="190">
        <v>4835</v>
      </c>
      <c r="I191" s="190">
        <v>1469</v>
      </c>
      <c r="J191" s="190">
        <v>5522</v>
      </c>
      <c r="K191" s="190">
        <v>8282</v>
      </c>
      <c r="L191" s="190">
        <v>17442</v>
      </c>
      <c r="M191" s="190">
        <v>22552</v>
      </c>
      <c r="N191" s="252">
        <v>22571</v>
      </c>
    </row>
    <row r="192" spans="1:14">
      <c r="A192" s="205" t="s">
        <v>1025</v>
      </c>
      <c r="B192" s="197">
        <v>6</v>
      </c>
      <c r="C192" s="190">
        <v>24997</v>
      </c>
      <c r="D192" s="190">
        <v>23500</v>
      </c>
      <c r="E192" s="190">
        <v>7673</v>
      </c>
      <c r="F192" s="190">
        <v>6474</v>
      </c>
      <c r="G192" s="190">
        <v>6641</v>
      </c>
      <c r="H192" s="190">
        <v>5045</v>
      </c>
      <c r="I192" s="190">
        <v>1198</v>
      </c>
      <c r="J192" s="190">
        <v>6662</v>
      </c>
      <c r="K192" s="190">
        <v>4203</v>
      </c>
      <c r="L192" s="190">
        <v>13073</v>
      </c>
      <c r="M192" s="190">
        <v>24883</v>
      </c>
      <c r="N192" s="252">
        <v>24127</v>
      </c>
    </row>
    <row r="193" spans="1:14">
      <c r="A193" s="205" t="s">
        <v>1025</v>
      </c>
      <c r="B193" s="197">
        <v>7</v>
      </c>
      <c r="C193" s="190">
        <v>27503</v>
      </c>
      <c r="D193" s="190">
        <v>21088</v>
      </c>
      <c r="E193" s="190">
        <v>8842</v>
      </c>
      <c r="F193" s="190">
        <v>2554</v>
      </c>
      <c r="G193" s="190">
        <v>3125</v>
      </c>
      <c r="H193" s="190">
        <v>1669</v>
      </c>
      <c r="I193" s="190">
        <v>1412</v>
      </c>
      <c r="J193" s="190">
        <v>4319</v>
      </c>
      <c r="K193" s="190">
        <v>7139</v>
      </c>
      <c r="L193" s="190">
        <v>11174</v>
      </c>
      <c r="M193" s="190">
        <v>24634</v>
      </c>
      <c r="N193" s="252">
        <v>27779</v>
      </c>
    </row>
    <row r="194" spans="1:14">
      <c r="A194" s="205" t="s">
        <v>1025</v>
      </c>
      <c r="B194" s="197">
        <v>8</v>
      </c>
      <c r="C194" s="190">
        <v>17403</v>
      </c>
      <c r="D194" s="190">
        <v>24139</v>
      </c>
      <c r="E194" s="190">
        <v>13936</v>
      </c>
      <c r="F194" s="190">
        <v>1807</v>
      </c>
      <c r="G194" s="190">
        <v>7562</v>
      </c>
      <c r="H194" s="190">
        <v>908</v>
      </c>
      <c r="I194" s="190">
        <v>5342</v>
      </c>
      <c r="J194" s="190">
        <v>5731</v>
      </c>
      <c r="K194" s="190">
        <v>5550</v>
      </c>
      <c r="L194" s="190">
        <v>6472</v>
      </c>
      <c r="M194" s="190">
        <v>22436</v>
      </c>
      <c r="N194" s="252">
        <v>27423</v>
      </c>
    </row>
    <row r="195" spans="1:14">
      <c r="A195" s="205" t="s">
        <v>1025</v>
      </c>
      <c r="B195" s="197">
        <v>9</v>
      </c>
      <c r="C195" s="190">
        <v>16908</v>
      </c>
      <c r="D195" s="190">
        <v>21888</v>
      </c>
      <c r="E195" s="190">
        <v>10816</v>
      </c>
      <c r="F195" s="190">
        <v>2350</v>
      </c>
      <c r="G195" s="190">
        <v>2420</v>
      </c>
      <c r="H195" s="190">
        <v>575</v>
      </c>
      <c r="I195" s="190">
        <v>3631</v>
      </c>
      <c r="J195" s="190">
        <v>4211</v>
      </c>
      <c r="K195" s="190">
        <v>5969</v>
      </c>
      <c r="L195" s="190">
        <v>4944</v>
      </c>
      <c r="M195" s="190">
        <v>23785</v>
      </c>
      <c r="N195" s="252">
        <v>22187</v>
      </c>
    </row>
    <row r="196" spans="1:14">
      <c r="A196" s="205" t="s">
        <v>1025</v>
      </c>
      <c r="B196" s="197">
        <v>10</v>
      </c>
      <c r="C196" s="190">
        <v>29282</v>
      </c>
      <c r="D196" s="190">
        <v>23713</v>
      </c>
      <c r="E196" s="190">
        <v>13882</v>
      </c>
      <c r="F196" s="190">
        <v>3976</v>
      </c>
      <c r="G196" s="190">
        <v>4964</v>
      </c>
      <c r="H196" s="190">
        <v>2681</v>
      </c>
      <c r="I196" s="190">
        <v>1453</v>
      </c>
      <c r="J196" s="190">
        <v>4126</v>
      </c>
      <c r="K196" s="190">
        <v>8701</v>
      </c>
      <c r="L196" s="190">
        <v>3177</v>
      </c>
      <c r="M196" s="190">
        <v>21506</v>
      </c>
      <c r="N196" s="252">
        <v>18479</v>
      </c>
    </row>
    <row r="197" spans="1:14">
      <c r="A197" s="205" t="s">
        <v>1025</v>
      </c>
      <c r="B197" s="197">
        <v>11</v>
      </c>
      <c r="C197" s="190">
        <v>26552</v>
      </c>
      <c r="D197" s="190">
        <v>20763</v>
      </c>
      <c r="E197" s="190">
        <v>8008</v>
      </c>
      <c r="F197" s="190">
        <v>10342</v>
      </c>
      <c r="G197" s="190">
        <v>2565</v>
      </c>
      <c r="H197" s="190">
        <v>3728</v>
      </c>
      <c r="I197" s="190">
        <v>902</v>
      </c>
      <c r="J197" s="190">
        <v>4894</v>
      </c>
      <c r="K197" s="190">
        <v>7243</v>
      </c>
      <c r="L197" s="190">
        <v>7034</v>
      </c>
      <c r="M197" s="190">
        <v>17639</v>
      </c>
      <c r="N197" s="252">
        <v>13642</v>
      </c>
    </row>
    <row r="198" spans="1:14">
      <c r="A198" s="205" t="s">
        <v>1025</v>
      </c>
      <c r="B198" s="197">
        <v>12</v>
      </c>
      <c r="C198" s="190">
        <v>23110</v>
      </c>
      <c r="D198" s="190">
        <v>21440</v>
      </c>
      <c r="E198" s="190">
        <v>14494</v>
      </c>
      <c r="F198" s="190">
        <v>12634</v>
      </c>
      <c r="G198" s="190">
        <v>4421</v>
      </c>
      <c r="H198" s="190">
        <v>1504</v>
      </c>
      <c r="I198" s="190">
        <v>3239</v>
      </c>
      <c r="J198" s="190">
        <v>6490</v>
      </c>
      <c r="K198" s="190">
        <v>4135</v>
      </c>
      <c r="L198" s="190">
        <v>16140</v>
      </c>
      <c r="M198" s="190">
        <v>11866</v>
      </c>
      <c r="N198" s="252">
        <v>12809</v>
      </c>
    </row>
    <row r="199" spans="1:14">
      <c r="A199" s="205" t="s">
        <v>1025</v>
      </c>
      <c r="B199" s="197">
        <v>13</v>
      </c>
      <c r="C199" s="190">
        <v>11288</v>
      </c>
      <c r="D199" s="190">
        <v>21865</v>
      </c>
      <c r="E199" s="190">
        <v>17372</v>
      </c>
      <c r="F199" s="190">
        <v>2236</v>
      </c>
      <c r="G199" s="190">
        <v>6092</v>
      </c>
      <c r="H199" s="190">
        <v>1843</v>
      </c>
      <c r="I199" s="190">
        <v>1490</v>
      </c>
      <c r="J199" s="190">
        <v>4828</v>
      </c>
      <c r="K199" s="190">
        <v>3608</v>
      </c>
      <c r="L199" s="190">
        <v>11270</v>
      </c>
      <c r="M199" s="190">
        <v>14372</v>
      </c>
      <c r="N199" s="252">
        <v>15623</v>
      </c>
    </row>
    <row r="200" spans="1:14">
      <c r="A200" s="205" t="s">
        <v>1025</v>
      </c>
      <c r="B200" s="197">
        <v>14</v>
      </c>
      <c r="C200" s="190">
        <v>10366</v>
      </c>
      <c r="D200" s="190">
        <v>20496</v>
      </c>
      <c r="E200" s="190">
        <v>4771</v>
      </c>
      <c r="F200" s="190">
        <v>1493</v>
      </c>
      <c r="G200" s="190">
        <v>5242</v>
      </c>
      <c r="H200" s="190">
        <v>1904</v>
      </c>
      <c r="I200" s="190">
        <v>5011</v>
      </c>
      <c r="J200" s="190">
        <v>5090</v>
      </c>
      <c r="K200" s="190">
        <v>14392</v>
      </c>
      <c r="L200" s="190">
        <v>12535</v>
      </c>
      <c r="M200" s="190">
        <v>24227</v>
      </c>
      <c r="N200" s="252">
        <v>16598</v>
      </c>
    </row>
    <row r="201" spans="1:14">
      <c r="A201" s="205" t="s">
        <v>1025</v>
      </c>
      <c r="B201" s="197">
        <v>15</v>
      </c>
      <c r="C201" s="190">
        <v>16733</v>
      </c>
      <c r="D201" s="190">
        <v>18923</v>
      </c>
      <c r="E201" s="190">
        <v>9424</v>
      </c>
      <c r="F201" s="190">
        <v>1229</v>
      </c>
      <c r="G201" s="190">
        <v>943</v>
      </c>
      <c r="H201" s="190">
        <v>1751</v>
      </c>
      <c r="I201" s="190">
        <v>3194</v>
      </c>
      <c r="J201" s="190">
        <v>5112</v>
      </c>
      <c r="K201" s="190">
        <v>4609</v>
      </c>
      <c r="L201" s="190">
        <v>7871</v>
      </c>
      <c r="M201" s="190">
        <v>14220</v>
      </c>
      <c r="N201" s="252">
        <v>13124</v>
      </c>
    </row>
    <row r="202" spans="1:14">
      <c r="A202" s="205" t="s">
        <v>1025</v>
      </c>
      <c r="B202" s="197">
        <v>16</v>
      </c>
      <c r="C202" s="190">
        <v>23044</v>
      </c>
      <c r="D202" s="190">
        <v>10520</v>
      </c>
      <c r="E202" s="190">
        <v>15612</v>
      </c>
      <c r="F202" s="190">
        <v>4175</v>
      </c>
      <c r="G202" s="190">
        <v>6362</v>
      </c>
      <c r="H202" s="190">
        <v>1071</v>
      </c>
      <c r="I202" s="190">
        <v>1543</v>
      </c>
      <c r="J202" s="190">
        <v>1559</v>
      </c>
      <c r="K202" s="190">
        <v>6594</v>
      </c>
      <c r="L202" s="190">
        <v>7135</v>
      </c>
      <c r="M202" s="190">
        <v>13270</v>
      </c>
      <c r="N202" s="252">
        <v>23293</v>
      </c>
    </row>
    <row r="203" spans="1:14">
      <c r="A203" s="205" t="s">
        <v>1025</v>
      </c>
      <c r="B203" s="197">
        <v>17</v>
      </c>
      <c r="C203" s="190">
        <v>19778</v>
      </c>
      <c r="D203" s="190">
        <v>2249</v>
      </c>
      <c r="E203" s="190">
        <v>16964</v>
      </c>
      <c r="F203" s="190">
        <v>3790</v>
      </c>
      <c r="G203" s="190">
        <v>1757</v>
      </c>
      <c r="H203" s="190">
        <v>1623</v>
      </c>
      <c r="I203" s="190">
        <v>1567</v>
      </c>
      <c r="J203" s="190">
        <v>926</v>
      </c>
      <c r="K203" s="190">
        <v>15425</v>
      </c>
      <c r="L203" s="190">
        <v>5186</v>
      </c>
      <c r="M203" s="190">
        <v>11063</v>
      </c>
      <c r="N203" s="252">
        <v>8677</v>
      </c>
    </row>
    <row r="204" spans="1:14">
      <c r="A204" s="205" t="s">
        <v>1025</v>
      </c>
      <c r="B204" s="197">
        <v>18</v>
      </c>
      <c r="C204" s="190">
        <v>21824</v>
      </c>
      <c r="D204" s="190">
        <v>3629</v>
      </c>
      <c r="E204" s="190">
        <v>12800</v>
      </c>
      <c r="F204" s="190">
        <v>3461</v>
      </c>
      <c r="G204" s="190">
        <v>2737</v>
      </c>
      <c r="H204" s="190">
        <v>1136</v>
      </c>
      <c r="I204" s="190">
        <v>1553</v>
      </c>
      <c r="J204" s="190">
        <v>10274</v>
      </c>
      <c r="K204" s="190">
        <v>15193</v>
      </c>
      <c r="L204" s="190">
        <v>11797</v>
      </c>
      <c r="M204" s="190">
        <v>14208</v>
      </c>
      <c r="N204" s="252">
        <v>23864</v>
      </c>
    </row>
    <row r="205" spans="1:14">
      <c r="A205" s="205" t="s">
        <v>1025</v>
      </c>
      <c r="B205" s="197">
        <v>19</v>
      </c>
      <c r="C205" s="190">
        <v>17777</v>
      </c>
      <c r="D205" s="190">
        <v>2995</v>
      </c>
      <c r="E205" s="190">
        <v>15963</v>
      </c>
      <c r="F205" s="190">
        <v>6628</v>
      </c>
      <c r="G205" s="190">
        <v>2506</v>
      </c>
      <c r="H205" s="190">
        <v>3646</v>
      </c>
      <c r="I205" s="190">
        <v>5008</v>
      </c>
      <c r="J205" s="190">
        <v>4361</v>
      </c>
      <c r="K205" s="190">
        <v>5880</v>
      </c>
      <c r="L205" s="190">
        <v>9941</v>
      </c>
      <c r="M205" s="190">
        <v>19408</v>
      </c>
      <c r="N205" s="252">
        <v>19120</v>
      </c>
    </row>
    <row r="206" spans="1:14">
      <c r="A206" s="205" t="s">
        <v>1025</v>
      </c>
      <c r="B206" s="197">
        <v>20</v>
      </c>
      <c r="C206" s="190">
        <v>15960</v>
      </c>
      <c r="D206" s="190">
        <v>12331</v>
      </c>
      <c r="E206" s="190">
        <v>8400</v>
      </c>
      <c r="F206" s="190">
        <v>3586</v>
      </c>
      <c r="G206" s="190">
        <v>1112</v>
      </c>
      <c r="H206" s="190">
        <v>851</v>
      </c>
      <c r="I206" s="190">
        <v>1690</v>
      </c>
      <c r="J206" s="190">
        <v>6137</v>
      </c>
      <c r="K206" s="190">
        <v>3394</v>
      </c>
      <c r="L206" s="190">
        <v>19231</v>
      </c>
      <c r="M206" s="190">
        <v>18227</v>
      </c>
      <c r="N206" s="252">
        <v>13617</v>
      </c>
    </row>
    <row r="207" spans="1:14">
      <c r="A207" s="205" t="s">
        <v>1025</v>
      </c>
      <c r="B207" s="197">
        <v>21</v>
      </c>
      <c r="C207" s="190">
        <v>22649</v>
      </c>
      <c r="D207" s="190">
        <v>20276</v>
      </c>
      <c r="E207" s="190">
        <v>8943</v>
      </c>
      <c r="F207" s="190">
        <v>2602</v>
      </c>
      <c r="G207" s="190">
        <v>3959</v>
      </c>
      <c r="H207" s="190">
        <v>697</v>
      </c>
      <c r="I207" s="190">
        <v>5269</v>
      </c>
      <c r="J207" s="190">
        <v>3164</v>
      </c>
      <c r="K207" s="190">
        <v>5085</v>
      </c>
      <c r="L207" s="190">
        <v>23387</v>
      </c>
      <c r="M207" s="190">
        <v>21194</v>
      </c>
      <c r="N207" s="252">
        <v>15925</v>
      </c>
    </row>
    <row r="208" spans="1:14">
      <c r="A208" s="205" t="s">
        <v>1025</v>
      </c>
      <c r="B208" s="197">
        <v>22</v>
      </c>
      <c r="C208" s="190">
        <v>26319</v>
      </c>
      <c r="D208" s="190">
        <v>18433</v>
      </c>
      <c r="E208" s="190">
        <v>11926</v>
      </c>
      <c r="F208" s="190">
        <v>6708</v>
      </c>
      <c r="G208" s="190">
        <v>2753</v>
      </c>
      <c r="H208" s="190">
        <v>1470</v>
      </c>
      <c r="I208" s="190">
        <v>5906</v>
      </c>
      <c r="J208" s="190">
        <v>8686</v>
      </c>
      <c r="K208" s="190">
        <v>7868</v>
      </c>
      <c r="L208" s="190">
        <v>20492</v>
      </c>
      <c r="M208" s="190">
        <v>26414</v>
      </c>
      <c r="N208" s="252">
        <v>20209</v>
      </c>
    </row>
    <row r="209" spans="1:14">
      <c r="A209" s="205" t="s">
        <v>1025</v>
      </c>
      <c r="B209" s="197">
        <v>23</v>
      </c>
      <c r="C209" s="190">
        <v>10264</v>
      </c>
      <c r="D209" s="190">
        <v>19706</v>
      </c>
      <c r="E209" s="190">
        <v>2821</v>
      </c>
      <c r="F209" s="190">
        <v>7100</v>
      </c>
      <c r="G209" s="190">
        <v>2410</v>
      </c>
      <c r="H209" s="190">
        <v>4510</v>
      </c>
      <c r="I209" s="190">
        <v>1566</v>
      </c>
      <c r="J209" s="190">
        <v>2021</v>
      </c>
      <c r="K209" s="190">
        <v>8947</v>
      </c>
      <c r="L209" s="190">
        <v>9436</v>
      </c>
      <c r="M209" s="190">
        <v>17389</v>
      </c>
      <c r="N209" s="252">
        <v>28799</v>
      </c>
    </row>
    <row r="210" spans="1:14">
      <c r="A210" s="205" t="s">
        <v>1025</v>
      </c>
      <c r="B210" s="197">
        <v>24</v>
      </c>
      <c r="C210" s="190">
        <v>17543</v>
      </c>
      <c r="D210" s="190">
        <v>18596</v>
      </c>
      <c r="E210" s="190">
        <v>12234</v>
      </c>
      <c r="F210" s="190">
        <v>9439</v>
      </c>
      <c r="G210" s="190">
        <v>4360</v>
      </c>
      <c r="H210" s="190">
        <v>1961</v>
      </c>
      <c r="I210" s="190">
        <v>3049</v>
      </c>
      <c r="J210" s="190">
        <v>8686</v>
      </c>
      <c r="K210" s="190">
        <v>6419</v>
      </c>
      <c r="L210" s="190">
        <v>14462</v>
      </c>
      <c r="M210" s="190">
        <v>9541</v>
      </c>
      <c r="N210" s="252">
        <v>26562</v>
      </c>
    </row>
    <row r="211" spans="1:14">
      <c r="A211" s="205" t="s">
        <v>1025</v>
      </c>
      <c r="B211" s="197">
        <v>25</v>
      </c>
      <c r="C211" s="190">
        <v>15524</v>
      </c>
      <c r="D211" s="190">
        <v>12106</v>
      </c>
      <c r="E211" s="190">
        <v>14734</v>
      </c>
      <c r="F211" s="190">
        <v>4329</v>
      </c>
      <c r="G211" s="190">
        <v>1867</v>
      </c>
      <c r="H211" s="190">
        <v>1811</v>
      </c>
      <c r="I211" s="190">
        <v>1106</v>
      </c>
      <c r="J211" s="190">
        <v>9574</v>
      </c>
      <c r="K211" s="190">
        <v>4869</v>
      </c>
      <c r="L211" s="190">
        <v>18056</v>
      </c>
      <c r="M211" s="190">
        <v>11803</v>
      </c>
      <c r="N211" s="252">
        <v>19670</v>
      </c>
    </row>
    <row r="212" spans="1:14">
      <c r="A212" s="205" t="s">
        <v>1025</v>
      </c>
      <c r="B212" s="197">
        <v>26</v>
      </c>
      <c r="C212" s="190">
        <v>25979</v>
      </c>
      <c r="D212" s="190">
        <v>22324</v>
      </c>
      <c r="E212" s="190">
        <v>8599</v>
      </c>
      <c r="F212" s="190">
        <v>5625</v>
      </c>
      <c r="G212" s="190">
        <v>1811</v>
      </c>
      <c r="H212" s="190">
        <v>4210</v>
      </c>
      <c r="I212" s="190">
        <v>4090</v>
      </c>
      <c r="J212" s="190">
        <v>7149</v>
      </c>
      <c r="K212" s="190">
        <v>7840</v>
      </c>
      <c r="L212" s="190">
        <v>12350</v>
      </c>
      <c r="M212" s="190">
        <v>17695</v>
      </c>
      <c r="N212" s="252">
        <v>14596</v>
      </c>
    </row>
    <row r="213" spans="1:14">
      <c r="A213" s="205" t="s">
        <v>1025</v>
      </c>
      <c r="B213" s="197">
        <v>27</v>
      </c>
      <c r="C213" s="190">
        <v>16757</v>
      </c>
      <c r="D213" s="190">
        <v>19916</v>
      </c>
      <c r="E213" s="190">
        <v>9146</v>
      </c>
      <c r="F213" s="190">
        <v>1517</v>
      </c>
      <c r="G213" s="190">
        <v>1474</v>
      </c>
      <c r="H213" s="190">
        <v>4843</v>
      </c>
      <c r="I213" s="190">
        <v>2341</v>
      </c>
      <c r="J213" s="190">
        <v>7408</v>
      </c>
      <c r="K213" s="190">
        <v>16848</v>
      </c>
      <c r="L213" s="190">
        <v>13308</v>
      </c>
      <c r="M213" s="190">
        <v>16676</v>
      </c>
      <c r="N213" s="252">
        <v>15727</v>
      </c>
    </row>
    <row r="214" spans="1:14">
      <c r="A214" s="205" t="s">
        <v>1025</v>
      </c>
      <c r="B214" s="197">
        <v>28</v>
      </c>
      <c r="C214" s="190">
        <v>17974</v>
      </c>
      <c r="D214" s="190">
        <v>8827</v>
      </c>
      <c r="E214" s="190">
        <v>13989</v>
      </c>
      <c r="F214" s="190">
        <v>1872</v>
      </c>
      <c r="G214" s="190">
        <v>2800</v>
      </c>
      <c r="H214" s="190">
        <v>3259</v>
      </c>
      <c r="I214" s="190">
        <v>1431</v>
      </c>
      <c r="J214" s="190">
        <v>2401</v>
      </c>
      <c r="K214" s="190">
        <v>13300</v>
      </c>
      <c r="L214" s="190">
        <v>17063</v>
      </c>
      <c r="M214" s="190">
        <v>17174</v>
      </c>
      <c r="N214" s="252">
        <v>20344</v>
      </c>
    </row>
    <row r="215" spans="1:14">
      <c r="A215" s="205" t="s">
        <v>1025</v>
      </c>
      <c r="B215" s="197">
        <v>29</v>
      </c>
      <c r="C215" s="190">
        <v>17231</v>
      </c>
      <c r="D215" s="190">
        <v>18134</v>
      </c>
      <c r="E215" s="190">
        <v>10736</v>
      </c>
      <c r="F215" s="190">
        <v>1145</v>
      </c>
      <c r="G215" s="190">
        <v>994</v>
      </c>
      <c r="H215" s="190">
        <v>1914</v>
      </c>
      <c r="I215" s="190">
        <v>7216</v>
      </c>
      <c r="J215" s="190">
        <v>1049</v>
      </c>
      <c r="K215" s="190">
        <v>14277</v>
      </c>
      <c r="L215" s="190">
        <v>24846</v>
      </c>
      <c r="M215" s="190">
        <v>16299</v>
      </c>
      <c r="N215" s="252">
        <v>23391</v>
      </c>
    </row>
    <row r="216" spans="1:14">
      <c r="A216" s="205" t="s">
        <v>1025</v>
      </c>
      <c r="B216" s="197">
        <v>30</v>
      </c>
      <c r="C216" s="190">
        <v>19964</v>
      </c>
      <c r="D216" s="190">
        <v>20462</v>
      </c>
      <c r="E216" s="190">
        <v>7718</v>
      </c>
      <c r="F216" s="190">
        <v>1598</v>
      </c>
      <c r="G216" s="190">
        <v>1656</v>
      </c>
      <c r="H216" s="190">
        <v>3859</v>
      </c>
      <c r="I216" s="190">
        <v>1958</v>
      </c>
      <c r="J216" s="190"/>
      <c r="K216" s="190">
        <v>5639</v>
      </c>
      <c r="L216" s="190">
        <v>24315</v>
      </c>
      <c r="M216" s="190">
        <v>23057</v>
      </c>
      <c r="N216" s="252">
        <v>17537</v>
      </c>
    </row>
    <row r="217" spans="1:14" ht="15" thickBot="1">
      <c r="A217" s="229" t="s">
        <v>1025</v>
      </c>
      <c r="B217" s="230">
        <v>31</v>
      </c>
      <c r="C217" s="253">
        <v>23964</v>
      </c>
      <c r="D217" s="253">
        <v>19606</v>
      </c>
      <c r="E217" s="253"/>
      <c r="F217" s="253">
        <v>8897</v>
      </c>
      <c r="G217" s="253"/>
      <c r="H217" s="253">
        <v>4613</v>
      </c>
      <c r="I217" s="253">
        <v>4002</v>
      </c>
      <c r="J217" s="253"/>
      <c r="K217" s="253">
        <v>15544</v>
      </c>
      <c r="L217" s="253"/>
      <c r="M217" s="253">
        <v>17553</v>
      </c>
      <c r="N217" s="254"/>
    </row>
    <row r="218" spans="1:14">
      <c r="B218" s="108"/>
    </row>
    <row r="219" spans="1:14" ht="15" thickBot="1">
      <c r="A219" s="96" t="s">
        <v>1184</v>
      </c>
    </row>
    <row r="220" spans="1:14">
      <c r="A220" s="109"/>
      <c r="B220" s="233" t="s">
        <v>236</v>
      </c>
      <c r="C220" s="234" t="s">
        <v>666</v>
      </c>
      <c r="D220" s="234" t="s">
        <v>666</v>
      </c>
      <c r="E220" s="234" t="s">
        <v>666</v>
      </c>
      <c r="F220" s="234" t="s">
        <v>666</v>
      </c>
      <c r="G220" s="234" t="s">
        <v>666</v>
      </c>
      <c r="H220" s="234" t="s">
        <v>666</v>
      </c>
      <c r="I220" s="234" t="s">
        <v>1108</v>
      </c>
      <c r="J220" s="234" t="s">
        <v>1108</v>
      </c>
      <c r="K220" s="234" t="s">
        <v>1108</v>
      </c>
      <c r="L220" s="234" t="s">
        <v>1108</v>
      </c>
      <c r="M220" s="234" t="s">
        <v>1108</v>
      </c>
      <c r="N220" s="235" t="s">
        <v>1108</v>
      </c>
    </row>
    <row r="221" spans="1:14" ht="15" thickBot="1">
      <c r="A221" s="109"/>
      <c r="B221" s="238" t="s">
        <v>195</v>
      </c>
      <c r="C221" s="236" t="s">
        <v>665</v>
      </c>
      <c r="D221" s="236" t="s">
        <v>664</v>
      </c>
      <c r="E221" s="236" t="s">
        <v>663</v>
      </c>
      <c r="F221" s="236" t="s">
        <v>662</v>
      </c>
      <c r="G221" s="236" t="s">
        <v>661</v>
      </c>
      <c r="H221" s="236" t="s">
        <v>660</v>
      </c>
      <c r="I221" s="236" t="s">
        <v>659</v>
      </c>
      <c r="J221" s="236" t="s">
        <v>658</v>
      </c>
      <c r="K221" s="236" t="s">
        <v>657</v>
      </c>
      <c r="L221" s="236" t="s">
        <v>656</v>
      </c>
      <c r="M221" s="236" t="s">
        <v>655</v>
      </c>
      <c r="N221" s="237" t="s">
        <v>654</v>
      </c>
    </row>
    <row r="222" spans="1:14" ht="15" thickBot="1">
      <c r="A222" s="195" t="s">
        <v>742</v>
      </c>
      <c r="B222" s="196" t="s">
        <v>653</v>
      </c>
    </row>
    <row r="223" spans="1:14">
      <c r="A223" s="201" t="s">
        <v>1088</v>
      </c>
      <c r="B223" s="202">
        <v>1</v>
      </c>
      <c r="C223" s="250">
        <v>28915</v>
      </c>
      <c r="D223" s="250">
        <v>20392</v>
      </c>
      <c r="E223" s="250">
        <v>18359</v>
      </c>
      <c r="F223" s="250">
        <v>15556</v>
      </c>
      <c r="G223" s="250">
        <v>8728</v>
      </c>
      <c r="H223" s="250">
        <v>2902</v>
      </c>
      <c r="I223" s="250">
        <v>1612</v>
      </c>
      <c r="J223" s="250">
        <v>1272</v>
      </c>
      <c r="K223" s="250">
        <v>3692</v>
      </c>
      <c r="L223" s="250">
        <v>8158</v>
      </c>
      <c r="M223" s="250">
        <v>17713</v>
      </c>
      <c r="N223" s="251">
        <v>16893</v>
      </c>
    </row>
    <row r="224" spans="1:14">
      <c r="A224" s="205" t="s">
        <v>1088</v>
      </c>
      <c r="B224" s="197">
        <v>2</v>
      </c>
      <c r="C224" s="190">
        <v>29669</v>
      </c>
      <c r="D224" s="190">
        <v>19768</v>
      </c>
      <c r="E224" s="190">
        <v>13441</v>
      </c>
      <c r="F224" s="190">
        <v>14985</v>
      </c>
      <c r="G224" s="190">
        <v>8711</v>
      </c>
      <c r="H224" s="190">
        <v>946</v>
      </c>
      <c r="I224" s="190">
        <v>692</v>
      </c>
      <c r="J224" s="190">
        <v>1653</v>
      </c>
      <c r="K224" s="190">
        <v>2594</v>
      </c>
      <c r="L224" s="190">
        <v>18631</v>
      </c>
      <c r="M224" s="190">
        <v>24869</v>
      </c>
      <c r="N224" s="252">
        <v>18664</v>
      </c>
    </row>
    <row r="225" spans="1:14">
      <c r="A225" s="205" t="s">
        <v>1088</v>
      </c>
      <c r="B225" s="197">
        <v>3</v>
      </c>
      <c r="C225" s="190">
        <v>29025</v>
      </c>
      <c r="D225" s="190">
        <v>26142</v>
      </c>
      <c r="E225" s="190">
        <v>17069</v>
      </c>
      <c r="F225" s="190">
        <v>12250</v>
      </c>
      <c r="G225" s="190">
        <v>8102</v>
      </c>
      <c r="H225" s="190">
        <v>4708</v>
      </c>
      <c r="I225" s="190">
        <v>658</v>
      </c>
      <c r="J225" s="190">
        <v>2776</v>
      </c>
      <c r="K225" s="190">
        <v>4811</v>
      </c>
      <c r="L225" s="190">
        <v>15634</v>
      </c>
      <c r="M225" s="190">
        <v>19178</v>
      </c>
      <c r="N225" s="252">
        <v>9672</v>
      </c>
    </row>
    <row r="226" spans="1:14">
      <c r="A226" s="205" t="s">
        <v>1088</v>
      </c>
      <c r="B226" s="197">
        <v>4</v>
      </c>
      <c r="C226" s="190">
        <v>28080</v>
      </c>
      <c r="D226" s="190">
        <v>24702</v>
      </c>
      <c r="E226" s="190">
        <v>15271</v>
      </c>
      <c r="F226" s="190">
        <v>11013</v>
      </c>
      <c r="G226" s="190">
        <v>5331</v>
      </c>
      <c r="H226" s="190">
        <v>1265</v>
      </c>
      <c r="I226" s="190">
        <v>1277</v>
      </c>
      <c r="J226" s="190">
        <v>3225</v>
      </c>
      <c r="K226" s="190">
        <v>12562</v>
      </c>
      <c r="L226" s="190">
        <v>11788</v>
      </c>
      <c r="M226" s="190">
        <v>6044</v>
      </c>
      <c r="N226" s="252">
        <v>16100</v>
      </c>
    </row>
    <row r="227" spans="1:14">
      <c r="A227" s="205" t="s">
        <v>1088</v>
      </c>
      <c r="B227" s="197">
        <v>5</v>
      </c>
      <c r="C227" s="190">
        <v>15295</v>
      </c>
      <c r="D227" s="190">
        <v>20564</v>
      </c>
      <c r="E227" s="190">
        <v>13839</v>
      </c>
      <c r="F227" s="190">
        <v>11278</v>
      </c>
      <c r="G227" s="190">
        <v>7077</v>
      </c>
      <c r="H227" s="190">
        <v>4409</v>
      </c>
      <c r="I227" s="190">
        <v>1384</v>
      </c>
      <c r="J227" s="190">
        <v>4052</v>
      </c>
      <c r="K227" s="190">
        <v>7897</v>
      </c>
      <c r="L227" s="190">
        <v>17638</v>
      </c>
      <c r="M227" s="190">
        <v>21994</v>
      </c>
      <c r="N227" s="252">
        <v>23099</v>
      </c>
    </row>
    <row r="228" spans="1:14">
      <c r="A228" s="205" t="s">
        <v>1088</v>
      </c>
      <c r="B228" s="197">
        <v>6</v>
      </c>
      <c r="C228" s="190">
        <v>25372</v>
      </c>
      <c r="D228" s="190">
        <v>24434</v>
      </c>
      <c r="E228" s="190">
        <v>5369</v>
      </c>
      <c r="F228" s="190">
        <v>6021</v>
      </c>
      <c r="G228" s="190">
        <v>3134</v>
      </c>
      <c r="H228" s="190">
        <v>4508</v>
      </c>
      <c r="I228" s="190">
        <v>1345</v>
      </c>
      <c r="J228" s="190">
        <v>5894</v>
      </c>
      <c r="K228" s="190">
        <v>5930</v>
      </c>
      <c r="L228" s="190">
        <v>14028</v>
      </c>
      <c r="M228" s="190">
        <v>25697</v>
      </c>
      <c r="N228" s="252">
        <v>26350</v>
      </c>
    </row>
    <row r="229" spans="1:14">
      <c r="A229" s="205" t="s">
        <v>1088</v>
      </c>
      <c r="B229" s="197">
        <v>7</v>
      </c>
      <c r="C229" s="190">
        <v>28847</v>
      </c>
      <c r="D229" s="190">
        <v>24904</v>
      </c>
      <c r="E229" s="190">
        <v>10208</v>
      </c>
      <c r="F229" s="190">
        <v>3247</v>
      </c>
      <c r="G229" s="190">
        <v>2014</v>
      </c>
      <c r="H229" s="190">
        <v>1548</v>
      </c>
      <c r="I229" s="190">
        <v>1258</v>
      </c>
      <c r="J229" s="190">
        <v>1958</v>
      </c>
      <c r="K229" s="190">
        <v>9036</v>
      </c>
      <c r="L229" s="190">
        <v>11070</v>
      </c>
      <c r="M229" s="190">
        <v>24947</v>
      </c>
      <c r="N229" s="252">
        <v>27688</v>
      </c>
    </row>
    <row r="230" spans="1:14">
      <c r="A230" s="205" t="s">
        <v>1088</v>
      </c>
      <c r="B230" s="197">
        <v>8</v>
      </c>
      <c r="C230" s="190">
        <v>19809</v>
      </c>
      <c r="D230" s="190">
        <v>24150</v>
      </c>
      <c r="E230" s="190">
        <v>11617</v>
      </c>
      <c r="F230" s="190">
        <v>2745</v>
      </c>
      <c r="G230" s="190">
        <v>6869</v>
      </c>
      <c r="H230" s="190">
        <v>766</v>
      </c>
      <c r="I230" s="190">
        <v>4997</v>
      </c>
      <c r="J230" s="190">
        <v>2929</v>
      </c>
      <c r="K230" s="190">
        <v>6856</v>
      </c>
      <c r="L230" s="190">
        <v>10784</v>
      </c>
      <c r="M230" s="190">
        <v>20332</v>
      </c>
      <c r="N230" s="252">
        <v>25944</v>
      </c>
    </row>
    <row r="231" spans="1:14">
      <c r="A231" s="205" t="s">
        <v>1088</v>
      </c>
      <c r="B231" s="197">
        <v>9</v>
      </c>
      <c r="C231" s="190">
        <v>16807</v>
      </c>
      <c r="D231" s="190">
        <v>19388</v>
      </c>
      <c r="E231" s="190">
        <v>19198</v>
      </c>
      <c r="F231" s="190">
        <v>5965</v>
      </c>
      <c r="G231" s="190">
        <v>3016</v>
      </c>
      <c r="H231" s="190">
        <v>757</v>
      </c>
      <c r="I231" s="190">
        <v>2721</v>
      </c>
      <c r="J231" s="190">
        <v>1861</v>
      </c>
      <c r="K231" s="190">
        <v>3550</v>
      </c>
      <c r="L231" s="190">
        <v>10727</v>
      </c>
      <c r="M231" s="190">
        <v>23542</v>
      </c>
      <c r="N231" s="252">
        <v>22226</v>
      </c>
    </row>
    <row r="232" spans="1:14">
      <c r="A232" s="205" t="s">
        <v>1088</v>
      </c>
      <c r="B232" s="197">
        <v>10</v>
      </c>
      <c r="C232" s="190">
        <v>26135</v>
      </c>
      <c r="D232" s="190">
        <v>23038</v>
      </c>
      <c r="E232" s="190">
        <v>11981</v>
      </c>
      <c r="F232" s="190">
        <v>5708</v>
      </c>
      <c r="G232" s="190">
        <v>1870</v>
      </c>
      <c r="H232" s="190">
        <v>2111</v>
      </c>
      <c r="I232" s="190">
        <v>651</v>
      </c>
      <c r="J232" s="190">
        <v>4862</v>
      </c>
      <c r="K232" s="190">
        <v>9601</v>
      </c>
      <c r="L232" s="190">
        <v>9079</v>
      </c>
      <c r="M232" s="190">
        <v>22457</v>
      </c>
      <c r="N232" s="252">
        <v>20965</v>
      </c>
    </row>
    <row r="233" spans="1:14">
      <c r="A233" s="205" t="s">
        <v>1088</v>
      </c>
      <c r="B233" s="197">
        <v>11</v>
      </c>
      <c r="C233" s="190">
        <v>24634</v>
      </c>
      <c r="D233" s="190">
        <v>22762</v>
      </c>
      <c r="E233" s="190">
        <v>6590</v>
      </c>
      <c r="F233" s="190">
        <v>12908</v>
      </c>
      <c r="G233" s="190">
        <v>1404</v>
      </c>
      <c r="H233" s="190">
        <v>1441</v>
      </c>
      <c r="I233" s="190">
        <v>841</v>
      </c>
      <c r="J233" s="190">
        <v>4297</v>
      </c>
      <c r="K233" s="190">
        <v>6121</v>
      </c>
      <c r="L233" s="190">
        <v>8575</v>
      </c>
      <c r="M233" s="190">
        <v>21116</v>
      </c>
      <c r="N233" s="252">
        <v>12179</v>
      </c>
    </row>
    <row r="234" spans="1:14">
      <c r="A234" s="205" t="s">
        <v>1088</v>
      </c>
      <c r="B234" s="197">
        <v>12</v>
      </c>
      <c r="C234" s="190">
        <v>20258</v>
      </c>
      <c r="D234" s="190">
        <v>22400</v>
      </c>
      <c r="E234" s="190">
        <v>11498</v>
      </c>
      <c r="F234" s="190">
        <v>12634</v>
      </c>
      <c r="G234" s="190">
        <v>2075</v>
      </c>
      <c r="H234" s="190">
        <v>3751</v>
      </c>
      <c r="I234" s="190">
        <v>2026</v>
      </c>
      <c r="J234" s="190">
        <v>4877</v>
      </c>
      <c r="K234" s="190">
        <v>2901</v>
      </c>
      <c r="L234" s="190">
        <v>14111</v>
      </c>
      <c r="M234" s="190">
        <v>18974</v>
      </c>
      <c r="N234" s="252">
        <v>13161</v>
      </c>
    </row>
    <row r="235" spans="1:14">
      <c r="A235" s="205" t="s">
        <v>1088</v>
      </c>
      <c r="B235" s="197">
        <v>13</v>
      </c>
      <c r="C235" s="190">
        <v>9366</v>
      </c>
      <c r="D235" s="190">
        <v>22280</v>
      </c>
      <c r="E235" s="190">
        <v>16916</v>
      </c>
      <c r="F235" s="190">
        <v>2407</v>
      </c>
      <c r="G235" s="190">
        <v>4786</v>
      </c>
      <c r="H235" s="190">
        <v>1311</v>
      </c>
      <c r="I235" s="190">
        <v>750</v>
      </c>
      <c r="J235" s="190">
        <v>3659</v>
      </c>
      <c r="K235" s="190">
        <v>3397</v>
      </c>
      <c r="L235" s="190">
        <v>15055</v>
      </c>
      <c r="M235" s="190">
        <v>15221</v>
      </c>
      <c r="N235" s="252">
        <v>12533</v>
      </c>
    </row>
    <row r="236" spans="1:14">
      <c r="A236" s="205" t="s">
        <v>1088</v>
      </c>
      <c r="B236" s="197">
        <v>14</v>
      </c>
      <c r="C236" s="190">
        <v>8611</v>
      </c>
      <c r="D236" s="190">
        <v>19457</v>
      </c>
      <c r="E236" s="190">
        <v>4771</v>
      </c>
      <c r="F236" s="190">
        <v>1837</v>
      </c>
      <c r="G236" s="190">
        <v>3026</v>
      </c>
      <c r="H236" s="190">
        <v>1820</v>
      </c>
      <c r="I236" s="190">
        <v>3826</v>
      </c>
      <c r="J236" s="190">
        <v>2329</v>
      </c>
      <c r="K236" s="190">
        <v>12970</v>
      </c>
      <c r="L236" s="190">
        <v>7798</v>
      </c>
      <c r="M236" s="190">
        <v>22425</v>
      </c>
      <c r="N236" s="252">
        <v>17960</v>
      </c>
    </row>
    <row r="237" spans="1:14">
      <c r="A237" s="205" t="s">
        <v>1088</v>
      </c>
      <c r="B237" s="197">
        <v>15</v>
      </c>
      <c r="C237" s="190">
        <v>14902</v>
      </c>
      <c r="D237" s="190">
        <v>17321</v>
      </c>
      <c r="E237" s="190">
        <v>8981</v>
      </c>
      <c r="F237" s="190">
        <v>1898</v>
      </c>
      <c r="G237" s="190">
        <v>421</v>
      </c>
      <c r="H237" s="190">
        <v>934</v>
      </c>
      <c r="I237" s="190">
        <v>4129</v>
      </c>
      <c r="J237" s="190">
        <v>3795</v>
      </c>
      <c r="K237" s="190">
        <v>6542</v>
      </c>
      <c r="L237" s="190">
        <v>5773</v>
      </c>
      <c r="M237" s="190">
        <v>8937</v>
      </c>
      <c r="N237" s="252">
        <v>11507</v>
      </c>
    </row>
    <row r="238" spans="1:14">
      <c r="A238" s="205" t="s">
        <v>1088</v>
      </c>
      <c r="B238" s="197">
        <v>16</v>
      </c>
      <c r="C238" s="190">
        <v>22240</v>
      </c>
      <c r="D238" s="190">
        <v>10146</v>
      </c>
      <c r="E238" s="190">
        <v>12768</v>
      </c>
      <c r="F238" s="190">
        <v>1819</v>
      </c>
      <c r="G238" s="190">
        <v>5845</v>
      </c>
      <c r="H238" s="190">
        <v>521</v>
      </c>
      <c r="I238" s="190">
        <v>1738</v>
      </c>
      <c r="J238" s="190">
        <v>2578</v>
      </c>
      <c r="K238" s="190">
        <v>9631</v>
      </c>
      <c r="L238" s="190">
        <v>6228</v>
      </c>
      <c r="M238" s="190">
        <v>15156</v>
      </c>
      <c r="N238" s="252">
        <v>18866</v>
      </c>
    </row>
    <row r="239" spans="1:14">
      <c r="A239" s="205" t="s">
        <v>1088</v>
      </c>
      <c r="B239" s="197">
        <v>17</v>
      </c>
      <c r="C239" s="190">
        <v>21625</v>
      </c>
      <c r="D239" s="190">
        <v>4183</v>
      </c>
      <c r="E239" s="190">
        <v>16756</v>
      </c>
      <c r="F239" s="190">
        <v>2113</v>
      </c>
      <c r="G239" s="190">
        <v>1164</v>
      </c>
      <c r="H239" s="190">
        <v>1190</v>
      </c>
      <c r="I239" s="190">
        <v>1715</v>
      </c>
      <c r="J239" s="190">
        <v>1743</v>
      </c>
      <c r="K239" s="190">
        <v>15714</v>
      </c>
      <c r="L239" s="190">
        <v>7222</v>
      </c>
      <c r="M239" s="190">
        <v>7277</v>
      </c>
      <c r="N239" s="252">
        <v>6764</v>
      </c>
    </row>
    <row r="240" spans="1:14">
      <c r="A240" s="205" t="s">
        <v>1088</v>
      </c>
      <c r="B240" s="197">
        <v>18</v>
      </c>
      <c r="C240" s="190">
        <v>21025</v>
      </c>
      <c r="D240" s="190">
        <v>2792</v>
      </c>
      <c r="E240" s="190">
        <v>11009</v>
      </c>
      <c r="F240" s="190">
        <v>4342</v>
      </c>
      <c r="G240" s="190">
        <v>1069</v>
      </c>
      <c r="H240" s="190">
        <v>352</v>
      </c>
      <c r="I240" s="190">
        <v>3375</v>
      </c>
      <c r="J240" s="190">
        <v>7213</v>
      </c>
      <c r="K240" s="190">
        <v>15362</v>
      </c>
      <c r="L240" s="190">
        <v>11278</v>
      </c>
      <c r="M240" s="190">
        <v>14039</v>
      </c>
      <c r="N240" s="252">
        <v>21001</v>
      </c>
    </row>
    <row r="241" spans="1:14">
      <c r="A241" s="205" t="s">
        <v>1088</v>
      </c>
      <c r="B241" s="197">
        <v>19</v>
      </c>
      <c r="C241" s="190">
        <v>19465</v>
      </c>
      <c r="D241" s="190">
        <v>4641</v>
      </c>
      <c r="E241" s="190">
        <v>15342</v>
      </c>
      <c r="F241" s="190">
        <v>6799</v>
      </c>
      <c r="G241" s="190">
        <v>3023</v>
      </c>
      <c r="H241" s="190">
        <v>878</v>
      </c>
      <c r="I241" s="190">
        <v>4437</v>
      </c>
      <c r="J241" s="190">
        <v>5976</v>
      </c>
      <c r="K241" s="190">
        <v>5468</v>
      </c>
      <c r="L241" s="190">
        <v>9286</v>
      </c>
      <c r="M241" s="190">
        <v>18788</v>
      </c>
      <c r="N241" s="252">
        <v>22204</v>
      </c>
    </row>
    <row r="242" spans="1:14">
      <c r="A242" s="205" t="s">
        <v>1088</v>
      </c>
      <c r="B242" s="197">
        <v>20</v>
      </c>
      <c r="C242" s="190">
        <v>24096</v>
      </c>
      <c r="D242" s="190">
        <v>19240</v>
      </c>
      <c r="E242" s="190">
        <v>9728</v>
      </c>
      <c r="F242" s="190">
        <v>2790</v>
      </c>
      <c r="G242" s="190">
        <v>1226</v>
      </c>
      <c r="H242" s="190">
        <v>534</v>
      </c>
      <c r="I242" s="190">
        <v>1329</v>
      </c>
      <c r="J242" s="190">
        <v>2716</v>
      </c>
      <c r="K242" s="190">
        <v>3113</v>
      </c>
      <c r="L242" s="190">
        <v>21368</v>
      </c>
      <c r="M242" s="190">
        <v>17149</v>
      </c>
      <c r="N242" s="252">
        <v>22156</v>
      </c>
    </row>
    <row r="243" spans="1:14">
      <c r="A243" s="205" t="s">
        <v>1088</v>
      </c>
      <c r="B243" s="197">
        <v>21</v>
      </c>
      <c r="C243" s="190">
        <v>26137</v>
      </c>
      <c r="D243" s="190">
        <v>21606</v>
      </c>
      <c r="E243" s="190">
        <v>5818</v>
      </c>
      <c r="F243" s="190">
        <v>2359</v>
      </c>
      <c r="G243" s="190">
        <v>3824</v>
      </c>
      <c r="H243" s="190">
        <v>409</v>
      </c>
      <c r="I243" s="190">
        <v>5588</v>
      </c>
      <c r="J243" s="190">
        <v>2808</v>
      </c>
      <c r="K243" s="190">
        <v>4377</v>
      </c>
      <c r="L243" s="190">
        <v>23286</v>
      </c>
      <c r="M243" s="190">
        <v>19626</v>
      </c>
      <c r="N243" s="252">
        <v>11470</v>
      </c>
    </row>
    <row r="244" spans="1:14">
      <c r="A244" s="205" t="s">
        <v>1088</v>
      </c>
      <c r="B244" s="197">
        <v>22</v>
      </c>
      <c r="C244" s="190">
        <v>25364</v>
      </c>
      <c r="D244" s="190">
        <v>19815</v>
      </c>
      <c r="E244" s="190">
        <v>11363</v>
      </c>
      <c r="F244" s="190">
        <v>5513</v>
      </c>
      <c r="G244" s="190">
        <v>4396</v>
      </c>
      <c r="H244" s="190">
        <v>1103</v>
      </c>
      <c r="I244" s="190">
        <v>2842</v>
      </c>
      <c r="J244" s="190">
        <v>2173</v>
      </c>
      <c r="K244" s="190">
        <v>7196</v>
      </c>
      <c r="L244" s="190">
        <v>23600</v>
      </c>
      <c r="M244" s="190">
        <v>27221</v>
      </c>
      <c r="N244" s="252">
        <v>21326</v>
      </c>
    </row>
    <row r="245" spans="1:14">
      <c r="A245" s="205" t="s">
        <v>1088</v>
      </c>
      <c r="B245" s="197">
        <v>23</v>
      </c>
      <c r="C245" s="190">
        <v>14995</v>
      </c>
      <c r="D245" s="190">
        <v>18938</v>
      </c>
      <c r="E245" s="190">
        <v>3606</v>
      </c>
      <c r="F245" s="190">
        <v>5629</v>
      </c>
      <c r="G245" s="190">
        <v>1511</v>
      </c>
      <c r="H245" s="190">
        <v>2365</v>
      </c>
      <c r="I245" s="190">
        <v>1837</v>
      </c>
      <c r="J245" s="190">
        <v>3590</v>
      </c>
      <c r="K245" s="190">
        <v>7619</v>
      </c>
      <c r="L245" s="190">
        <v>11710</v>
      </c>
      <c r="M245" s="190">
        <v>18974</v>
      </c>
      <c r="N245" s="252">
        <v>29431</v>
      </c>
    </row>
    <row r="246" spans="1:14">
      <c r="A246" s="205" t="s">
        <v>1088</v>
      </c>
      <c r="B246" s="197">
        <v>24</v>
      </c>
      <c r="C246" s="190">
        <v>21254</v>
      </c>
      <c r="D246" s="190">
        <v>14444</v>
      </c>
      <c r="E246" s="190">
        <v>11619</v>
      </c>
      <c r="F246" s="190">
        <v>9021</v>
      </c>
      <c r="G246" s="190">
        <v>4286</v>
      </c>
      <c r="H246" s="190">
        <v>1032</v>
      </c>
      <c r="I246" s="190">
        <v>2638</v>
      </c>
      <c r="J246" s="190">
        <v>5635</v>
      </c>
      <c r="K246" s="190">
        <v>11392</v>
      </c>
      <c r="L246" s="190">
        <v>14876</v>
      </c>
      <c r="M246" s="190">
        <v>15332</v>
      </c>
      <c r="N246" s="252">
        <v>29279</v>
      </c>
    </row>
    <row r="247" spans="1:14">
      <c r="A247" s="205" t="s">
        <v>1088</v>
      </c>
      <c r="B247" s="197">
        <v>25</v>
      </c>
      <c r="C247" s="190">
        <v>17074</v>
      </c>
      <c r="D247" s="190">
        <v>10942</v>
      </c>
      <c r="E247" s="190">
        <v>13766</v>
      </c>
      <c r="F247" s="190">
        <v>3149</v>
      </c>
      <c r="G247" s="190">
        <v>1042</v>
      </c>
      <c r="H247" s="190">
        <v>659</v>
      </c>
      <c r="I247" s="190">
        <v>2379</v>
      </c>
      <c r="J247" s="190">
        <v>7126</v>
      </c>
      <c r="K247" s="190">
        <v>4981</v>
      </c>
      <c r="L247" s="190">
        <v>13439</v>
      </c>
      <c r="M247" s="190">
        <v>12227</v>
      </c>
      <c r="N247" s="252">
        <v>19255</v>
      </c>
    </row>
    <row r="248" spans="1:14">
      <c r="A248" s="205" t="s">
        <v>1088</v>
      </c>
      <c r="B248" s="197">
        <v>26</v>
      </c>
      <c r="C248" s="190">
        <v>25046</v>
      </c>
      <c r="D248" s="190">
        <v>21836</v>
      </c>
      <c r="E248" s="190">
        <v>7577</v>
      </c>
      <c r="F248" s="190">
        <v>7609</v>
      </c>
      <c r="G248" s="190">
        <v>2450</v>
      </c>
      <c r="H248" s="190">
        <v>4836</v>
      </c>
      <c r="I248" s="190">
        <v>2992</v>
      </c>
      <c r="J248" s="190">
        <v>7871</v>
      </c>
      <c r="K248" s="190">
        <v>8853</v>
      </c>
      <c r="L248" s="190">
        <v>7298</v>
      </c>
      <c r="M248" s="190">
        <v>16280</v>
      </c>
      <c r="N248" s="252">
        <v>21001</v>
      </c>
    </row>
    <row r="249" spans="1:14">
      <c r="A249" s="205" t="s">
        <v>1088</v>
      </c>
      <c r="B249" s="197">
        <v>27</v>
      </c>
      <c r="C249" s="190">
        <v>14342</v>
      </c>
      <c r="D249" s="190">
        <v>18893</v>
      </c>
      <c r="E249" s="190">
        <v>10639</v>
      </c>
      <c r="F249" s="190">
        <v>2041</v>
      </c>
      <c r="G249" s="190">
        <v>3568</v>
      </c>
      <c r="H249" s="190">
        <v>2911</v>
      </c>
      <c r="I249" s="190">
        <v>3215</v>
      </c>
      <c r="J249" s="190">
        <v>7043</v>
      </c>
      <c r="K249" s="190">
        <v>15679</v>
      </c>
      <c r="L249" s="190">
        <v>10922</v>
      </c>
      <c r="M249" s="190">
        <v>17006</v>
      </c>
      <c r="N249" s="252">
        <v>14535</v>
      </c>
    </row>
    <row r="250" spans="1:14">
      <c r="A250" s="205" t="s">
        <v>1088</v>
      </c>
      <c r="B250" s="197">
        <v>28</v>
      </c>
      <c r="C250" s="190">
        <v>16297</v>
      </c>
      <c r="D250" s="190">
        <v>5524</v>
      </c>
      <c r="E250" s="190">
        <v>15870</v>
      </c>
      <c r="F250" s="190">
        <v>1673</v>
      </c>
      <c r="G250" s="190">
        <v>2221</v>
      </c>
      <c r="H250" s="190">
        <v>904</v>
      </c>
      <c r="I250" s="190">
        <v>1923</v>
      </c>
      <c r="J250" s="190">
        <v>8178</v>
      </c>
      <c r="K250" s="190">
        <v>13735</v>
      </c>
      <c r="L250" s="190">
        <v>14597</v>
      </c>
      <c r="M250" s="190">
        <v>19933</v>
      </c>
      <c r="N250" s="252">
        <v>17528</v>
      </c>
    </row>
    <row r="251" spans="1:14">
      <c r="A251" s="205" t="s">
        <v>1088</v>
      </c>
      <c r="B251" s="197">
        <v>29</v>
      </c>
      <c r="C251" s="190">
        <v>17209</v>
      </c>
      <c r="D251" s="190">
        <v>20425</v>
      </c>
      <c r="E251" s="190">
        <v>12754</v>
      </c>
      <c r="F251" s="190">
        <v>2498</v>
      </c>
      <c r="G251" s="190">
        <v>810</v>
      </c>
      <c r="H251" s="190">
        <v>1756</v>
      </c>
      <c r="I251" s="190">
        <v>6121</v>
      </c>
      <c r="J251" s="190">
        <v>2687</v>
      </c>
      <c r="K251" s="190">
        <v>11072</v>
      </c>
      <c r="L251" s="190">
        <v>24160</v>
      </c>
      <c r="M251" s="190">
        <v>19987</v>
      </c>
      <c r="N251" s="252">
        <v>21837</v>
      </c>
    </row>
    <row r="252" spans="1:14">
      <c r="A252" s="205" t="s">
        <v>1088</v>
      </c>
      <c r="B252" s="197">
        <v>30</v>
      </c>
      <c r="C252" s="190">
        <v>22617</v>
      </c>
      <c r="D252" s="190">
        <v>21027</v>
      </c>
      <c r="E252" s="190">
        <v>9670</v>
      </c>
      <c r="F252" s="190">
        <v>2692</v>
      </c>
      <c r="G252" s="190">
        <v>1330</v>
      </c>
      <c r="H252" s="190">
        <v>3330</v>
      </c>
      <c r="I252" s="190">
        <v>1372</v>
      </c>
      <c r="J252" s="190"/>
      <c r="K252" s="190">
        <v>8053</v>
      </c>
      <c r="L252" s="190">
        <v>23790</v>
      </c>
      <c r="M252" s="190">
        <v>17339</v>
      </c>
      <c r="N252" s="252">
        <v>14987</v>
      </c>
    </row>
    <row r="253" spans="1:14" ht="15" thickBot="1">
      <c r="A253" s="229" t="s">
        <v>1088</v>
      </c>
      <c r="B253" s="230">
        <v>31</v>
      </c>
      <c r="C253" s="253">
        <v>23098</v>
      </c>
      <c r="D253" s="253">
        <v>20568</v>
      </c>
      <c r="E253" s="253"/>
      <c r="F253" s="253">
        <v>8465</v>
      </c>
      <c r="G253" s="253"/>
      <c r="H253" s="253">
        <v>4242</v>
      </c>
      <c r="I253" s="253">
        <v>4535</v>
      </c>
      <c r="J253" s="253"/>
      <c r="K253" s="253">
        <v>5174</v>
      </c>
      <c r="L253" s="253"/>
      <c r="M253" s="253">
        <v>16605</v>
      </c>
      <c r="N253" s="254"/>
    </row>
  </sheetData>
  <customSheetViews>
    <customSheetView guid="{6DA84043-8308-458F-9378-22AB3DF247A3}" scale="98" showPageBreaks="1" view="pageBreakPreview" topLeftCell="A224">
      <selection activeCell="S233" sqref="S233"/>
      <pageMargins left="0.78740157499999996" right="0.78740157499999996" top="0.984251969" bottom="0.984251969" header="0.4921259845" footer="0.4921259845"/>
      <pageSetup paperSize="9" orientation="landscape" r:id="rId1"/>
      <headerFooter alignWithMargins="0"/>
    </customSheetView>
  </customSheetViews>
  <pageMargins left="0.78740157499999996" right="0.78740157499999996" top="0.984251969" bottom="0.984251969" header="0.4921259845" footer="0.4921259845"/>
  <pageSetup paperSize="9" orientation="landscape" r:id="rId2"/>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27"/>
  <sheetViews>
    <sheetView zoomScale="70" zoomScaleNormal="70" zoomScaleSheetLayoutView="80" workbookViewId="0">
      <selection activeCell="A11" sqref="A11:B11"/>
    </sheetView>
  </sheetViews>
  <sheetFormatPr defaultRowHeight="12.75"/>
  <sheetData>
    <row r="2" spans="2:16" ht="13.5" thickBot="1"/>
    <row r="3" spans="2:16" ht="24" thickBot="1">
      <c r="B3" s="473" t="s">
        <v>593</v>
      </c>
      <c r="C3" s="474"/>
      <c r="D3" s="474"/>
      <c r="E3" s="474"/>
      <c r="F3" s="474"/>
      <c r="G3" s="474"/>
      <c r="H3" s="474"/>
      <c r="I3" s="474"/>
      <c r="J3" s="474"/>
      <c r="K3" s="474"/>
      <c r="L3" s="470" t="s">
        <v>224</v>
      </c>
      <c r="M3" s="471"/>
      <c r="N3" s="471"/>
      <c r="O3" s="471"/>
      <c r="P3" s="472"/>
    </row>
    <row r="4" spans="2:16" ht="15.75">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6" ht="16.5" thickBot="1">
      <c r="B5" s="466"/>
      <c r="C5" s="462"/>
      <c r="D5" s="462"/>
      <c r="E5" s="462"/>
      <c r="F5" s="462"/>
      <c r="G5" s="462"/>
      <c r="H5" s="462"/>
      <c r="I5" s="462"/>
      <c r="J5" s="462"/>
      <c r="K5" s="462"/>
      <c r="L5" s="462"/>
      <c r="M5" s="462"/>
      <c r="N5" s="462"/>
      <c r="O5" s="145" t="s">
        <v>209</v>
      </c>
      <c r="P5" s="30" t="s">
        <v>210</v>
      </c>
    </row>
    <row r="6" spans="2:16" ht="15">
      <c r="B6" s="148" t="s">
        <v>211</v>
      </c>
      <c r="C6" s="146">
        <v>31</v>
      </c>
      <c r="D6" s="8">
        <v>28</v>
      </c>
      <c r="E6" s="8">
        <v>31</v>
      </c>
      <c r="F6" s="8">
        <v>25</v>
      </c>
      <c r="G6" s="8">
        <v>15</v>
      </c>
      <c r="H6" s="8">
        <v>0</v>
      </c>
      <c r="I6" s="168">
        <f>SUM(C6:G6)</f>
        <v>130</v>
      </c>
      <c r="J6" s="8">
        <v>5</v>
      </c>
      <c r="K6" s="8">
        <v>31</v>
      </c>
      <c r="L6" s="8">
        <v>30</v>
      </c>
      <c r="M6" s="8">
        <v>31</v>
      </c>
      <c r="N6" s="168">
        <f>SUM(J6:M6)</f>
        <v>97</v>
      </c>
      <c r="O6" s="167">
        <f>SUM(C6:H6,J6:M6)</f>
        <v>227</v>
      </c>
      <c r="P6" s="169">
        <f>I6+N6</f>
        <v>227</v>
      </c>
    </row>
    <row r="7" spans="2:16" ht="19.5">
      <c r="B7" s="149" t="s">
        <v>485</v>
      </c>
      <c r="C7" s="147">
        <v>3.1</v>
      </c>
      <c r="D7" s="10">
        <v>1.7</v>
      </c>
      <c r="E7" s="10">
        <v>5</v>
      </c>
      <c r="F7" s="10">
        <v>9.5</v>
      </c>
      <c r="G7" s="10">
        <v>11.1</v>
      </c>
      <c r="H7" s="10"/>
      <c r="I7" s="153">
        <f>(C6*C7+D6*D7+E6*E7+F6*F7+G6*G7)/I6</f>
        <v>5.4053846153846159</v>
      </c>
      <c r="J7" s="10">
        <v>12.6</v>
      </c>
      <c r="K7" s="95">
        <v>7.3</v>
      </c>
      <c r="L7" s="95">
        <v>1.3</v>
      </c>
      <c r="M7" s="95">
        <v>-0.6</v>
      </c>
      <c r="N7" s="153">
        <f>(J6*J7+K6*K7+L6*L7+M6*M7)/N6</f>
        <v>3.1927835051546385</v>
      </c>
      <c r="O7" s="154">
        <f>(C7*C6+D7*D6+E7*E6+F7*F6+G7*G6+H7*H6+J7*J6+K7*K6+L7*L6+M7*M6)/O6</f>
        <v>4.4599118942731275</v>
      </c>
      <c r="P7" s="161">
        <f>(I7*I6+N7*N6)/P6</f>
        <v>4.4599118942731275</v>
      </c>
    </row>
    <row r="8" spans="2:16" ht="19.5">
      <c r="B8" s="149" t="s">
        <v>212</v>
      </c>
      <c r="C8" s="13">
        <f t="shared" ref="C8:H8" si="0">C6*(13-C7)</f>
        <v>306.90000000000003</v>
      </c>
      <c r="D8" s="12">
        <f t="shared" si="0"/>
        <v>316.40000000000003</v>
      </c>
      <c r="E8" s="12">
        <f t="shared" si="0"/>
        <v>248</v>
      </c>
      <c r="F8" s="12">
        <f t="shared" si="0"/>
        <v>87.5</v>
      </c>
      <c r="G8" s="12">
        <f t="shared" si="0"/>
        <v>28.500000000000007</v>
      </c>
      <c r="H8" s="12">
        <f t="shared" si="0"/>
        <v>0</v>
      </c>
      <c r="I8" s="155">
        <f>SUM(C8:G8)</f>
        <v>987.30000000000007</v>
      </c>
      <c r="J8" s="12">
        <v>2</v>
      </c>
      <c r="K8" s="12">
        <f>K6*(13-K7)</f>
        <v>176.70000000000002</v>
      </c>
      <c r="L8" s="12">
        <f>L6*(13-L7)</f>
        <v>351</v>
      </c>
      <c r="M8" s="12">
        <f>M6*(13-M7)</f>
        <v>421.59999999999997</v>
      </c>
      <c r="N8" s="155">
        <f>SUM(J8:M8)</f>
        <v>951.3</v>
      </c>
      <c r="O8" s="156">
        <f>O6*(13-O7)</f>
        <v>1938.6000000000004</v>
      </c>
      <c r="P8" s="162">
        <f>P6*(13-P7)</f>
        <v>1938.6000000000004</v>
      </c>
    </row>
    <row r="9" spans="2:16" ht="19.5">
      <c r="B9" s="149" t="s">
        <v>213</v>
      </c>
      <c r="C9" s="13">
        <f t="shared" ref="C9:H9" si="1">C6*(17-C7)</f>
        <v>430.90000000000003</v>
      </c>
      <c r="D9" s="12">
        <f t="shared" si="1"/>
        <v>428.40000000000003</v>
      </c>
      <c r="E9" s="12">
        <f t="shared" si="1"/>
        <v>372</v>
      </c>
      <c r="F9" s="12">
        <f t="shared" si="1"/>
        <v>187.5</v>
      </c>
      <c r="G9" s="12">
        <f t="shared" si="1"/>
        <v>88.5</v>
      </c>
      <c r="H9" s="12">
        <f t="shared" si="1"/>
        <v>0</v>
      </c>
      <c r="I9" s="155">
        <f>SUM(C9:G9)</f>
        <v>1507.3000000000002</v>
      </c>
      <c r="J9" s="12">
        <f>J6*(17-J7)</f>
        <v>22</v>
      </c>
      <c r="K9" s="12">
        <f>K6*(17-K7)</f>
        <v>300.7</v>
      </c>
      <c r="L9" s="12">
        <f>L6*(17-L7)</f>
        <v>471</v>
      </c>
      <c r="M9" s="12">
        <f>M6*(17-M7)</f>
        <v>545.6</v>
      </c>
      <c r="N9" s="155">
        <f>SUM(J9:M9)</f>
        <v>1339.3000000000002</v>
      </c>
      <c r="O9" s="156">
        <f>O6*(17-O7)</f>
        <v>2846.6000000000004</v>
      </c>
      <c r="P9" s="162">
        <f>P6*(17-P7)</f>
        <v>2846.6000000000004</v>
      </c>
    </row>
    <row r="10" spans="2:16" ht="19.5">
      <c r="B10" s="149" t="s">
        <v>214</v>
      </c>
      <c r="C10" s="17">
        <f t="shared" ref="C10:H10" si="2">C6*(18-C7)</f>
        <v>461.90000000000003</v>
      </c>
      <c r="D10" s="16">
        <f t="shared" si="2"/>
        <v>456.40000000000003</v>
      </c>
      <c r="E10" s="16">
        <f t="shared" si="2"/>
        <v>403</v>
      </c>
      <c r="F10" s="16">
        <f t="shared" si="2"/>
        <v>212.5</v>
      </c>
      <c r="G10" s="16">
        <f t="shared" si="2"/>
        <v>103.5</v>
      </c>
      <c r="H10" s="16">
        <f t="shared" si="2"/>
        <v>0</v>
      </c>
      <c r="I10" s="155">
        <f>SUM(C10:G10)</f>
        <v>1637.3000000000002</v>
      </c>
      <c r="J10" s="16">
        <f>J6*(18-J7)</f>
        <v>27</v>
      </c>
      <c r="K10" s="16">
        <f>K6*(18-K7)</f>
        <v>331.7</v>
      </c>
      <c r="L10" s="16">
        <f>L6*(18-L7)</f>
        <v>501</v>
      </c>
      <c r="M10" s="16">
        <f>M6*(18-M7)</f>
        <v>576.6</v>
      </c>
      <c r="N10" s="155">
        <f>SUM(J10:M10)</f>
        <v>1436.3000000000002</v>
      </c>
      <c r="O10" s="157">
        <f>O6*(18-O7)</f>
        <v>3073.6000000000004</v>
      </c>
      <c r="P10" s="163">
        <f>P6*(18-P7)</f>
        <v>3073.6000000000004</v>
      </c>
    </row>
    <row r="11" spans="2:16" ht="20.25" thickBot="1">
      <c r="B11" s="350" t="s">
        <v>215</v>
      </c>
      <c r="C11" s="21">
        <f t="shared" ref="C11:H11" si="3">C6*(19-C7)</f>
        <v>492.90000000000003</v>
      </c>
      <c r="D11" s="20">
        <f t="shared" si="3"/>
        <v>484.40000000000003</v>
      </c>
      <c r="E11" s="20">
        <f t="shared" si="3"/>
        <v>434</v>
      </c>
      <c r="F11" s="20">
        <f t="shared" si="3"/>
        <v>237.5</v>
      </c>
      <c r="G11" s="20">
        <f t="shared" si="3"/>
        <v>118.5</v>
      </c>
      <c r="H11" s="20">
        <f t="shared" si="3"/>
        <v>0</v>
      </c>
      <c r="I11" s="164">
        <f>SUM(C11:G11)</f>
        <v>1767.3000000000002</v>
      </c>
      <c r="J11" s="20">
        <f>J6*(19-J7)</f>
        <v>32</v>
      </c>
      <c r="K11" s="20">
        <f>K6*(19-K7)</f>
        <v>362.7</v>
      </c>
      <c r="L11" s="20">
        <f>L6*(19-L7)</f>
        <v>531</v>
      </c>
      <c r="M11" s="20">
        <f>M6*(19-M7)</f>
        <v>607.6</v>
      </c>
      <c r="N11" s="164">
        <f>SUM(J11:M11)</f>
        <v>1533.3000000000002</v>
      </c>
      <c r="O11" s="165">
        <f>O6*(19-O7)</f>
        <v>3300.6000000000004</v>
      </c>
      <c r="P11" s="166">
        <f>P6*(19-P7)</f>
        <v>3300.6000000000004</v>
      </c>
    </row>
    <row r="12" spans="2:16" ht="15.75" thickBot="1">
      <c r="B12" s="4"/>
      <c r="C12" s="4"/>
      <c r="D12" s="4"/>
      <c r="E12" s="4"/>
      <c r="F12" s="4"/>
      <c r="G12" s="4"/>
      <c r="H12" s="4"/>
      <c r="I12" s="4"/>
      <c r="J12" s="4"/>
      <c r="K12" s="4"/>
      <c r="L12" s="4"/>
      <c r="M12" s="4"/>
      <c r="N12" s="4"/>
      <c r="O12" s="4"/>
      <c r="P12" s="4"/>
    </row>
    <row r="13" spans="2:16" ht="24" thickBot="1">
      <c r="B13" s="473" t="s">
        <v>594</v>
      </c>
      <c r="C13" s="474"/>
      <c r="D13" s="474"/>
      <c r="E13" s="474"/>
      <c r="F13" s="474"/>
      <c r="G13" s="474"/>
      <c r="H13" s="474"/>
      <c r="I13" s="474"/>
      <c r="J13" s="474"/>
      <c r="K13" s="474"/>
      <c r="L13" s="470" t="s">
        <v>225</v>
      </c>
      <c r="M13" s="471"/>
      <c r="N13" s="471"/>
      <c r="O13" s="471"/>
      <c r="P13" s="472"/>
    </row>
    <row r="14" spans="2:16" ht="15.75">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6" ht="16.5" thickBot="1">
      <c r="B15" s="466"/>
      <c r="C15" s="462"/>
      <c r="D15" s="462"/>
      <c r="E15" s="462"/>
      <c r="F15" s="462"/>
      <c r="G15" s="462"/>
      <c r="H15" s="462"/>
      <c r="I15" s="462"/>
      <c r="J15" s="462"/>
      <c r="K15" s="462"/>
      <c r="L15" s="462"/>
      <c r="M15" s="462"/>
      <c r="N15" s="462"/>
      <c r="O15" s="145" t="s">
        <v>209</v>
      </c>
      <c r="P15" s="30" t="s">
        <v>210</v>
      </c>
    </row>
    <row r="16" spans="2:16" ht="15">
      <c r="B16" s="148" t="s">
        <v>211</v>
      </c>
      <c r="C16" s="146">
        <v>31</v>
      </c>
      <c r="D16" s="8">
        <v>28</v>
      </c>
      <c r="E16" s="8">
        <v>31</v>
      </c>
      <c r="F16" s="8">
        <v>30</v>
      </c>
      <c r="G16" s="8">
        <v>20</v>
      </c>
      <c r="H16" s="8">
        <v>5</v>
      </c>
      <c r="I16" s="168">
        <f>SUM(C16:G16)</f>
        <v>140</v>
      </c>
      <c r="J16" s="8">
        <v>20</v>
      </c>
      <c r="K16" s="8">
        <v>31</v>
      </c>
      <c r="L16" s="8">
        <v>30</v>
      </c>
      <c r="M16" s="8">
        <v>31</v>
      </c>
      <c r="N16" s="168">
        <f>SUM(J16:M16)</f>
        <v>112</v>
      </c>
      <c r="O16" s="167">
        <f>SUM(C16:H16,J16:M16)</f>
        <v>257</v>
      </c>
      <c r="P16" s="169">
        <f>I16+N16</f>
        <v>252</v>
      </c>
    </row>
    <row r="17" spans="2:16" ht="19.5">
      <c r="B17" s="149" t="s">
        <v>485</v>
      </c>
      <c r="C17" s="147">
        <v>1.9</v>
      </c>
      <c r="D17" s="10">
        <v>2.8</v>
      </c>
      <c r="E17" s="10">
        <v>2.6</v>
      </c>
      <c r="F17" s="10">
        <v>7.8</v>
      </c>
      <c r="G17" s="10">
        <v>10.9</v>
      </c>
      <c r="H17" s="10">
        <v>12.5</v>
      </c>
      <c r="I17" s="153">
        <f>(C16*C17+D16*D17+E16*E17+F16*F17+G16*G17)/I16</f>
        <v>4.7850000000000001</v>
      </c>
      <c r="J17" s="10">
        <v>8.6</v>
      </c>
      <c r="K17" s="95">
        <v>9.1999999999999993</v>
      </c>
      <c r="L17" s="95">
        <v>5.2</v>
      </c>
      <c r="M17" s="95">
        <v>1.3</v>
      </c>
      <c r="N17" s="153">
        <f>(J16*J17+K16*K17+L16*L17+M16*M17)/N16</f>
        <v>5.8348214285714288</v>
      </c>
      <c r="O17" s="154">
        <f>(C17*C16+D17*D16+E17*E16+F17*F16+G17*G16+H17*H16+J17*J16+K17*K16+L17*L16+M17*M16)/O16</f>
        <v>5.3926070038910501</v>
      </c>
      <c r="P17" s="161">
        <f>(I17*I16+N17*N16)/P16</f>
        <v>5.2515873015873016</v>
      </c>
    </row>
    <row r="18" spans="2:16" ht="19.5">
      <c r="B18" s="149" t="s">
        <v>212</v>
      </c>
      <c r="C18" s="13">
        <v>343</v>
      </c>
      <c r="D18" s="12">
        <v>287</v>
      </c>
      <c r="E18" s="12">
        <v>323</v>
      </c>
      <c r="F18" s="12">
        <v>157</v>
      </c>
      <c r="G18" s="12">
        <v>43</v>
      </c>
      <c r="H18" s="12">
        <v>2</v>
      </c>
      <c r="I18" s="155">
        <f>SUM(C18:G18)</f>
        <v>1153</v>
      </c>
      <c r="J18" s="12">
        <v>88</v>
      </c>
      <c r="K18" s="12">
        <v>118</v>
      </c>
      <c r="L18" s="12">
        <v>235</v>
      </c>
      <c r="M18" s="12">
        <v>363</v>
      </c>
      <c r="N18" s="155">
        <f>SUM(J18:M18)</f>
        <v>804</v>
      </c>
      <c r="O18" s="156">
        <f>O16*(13-O17)</f>
        <v>1955.1000000000001</v>
      </c>
      <c r="P18" s="162">
        <f>P16*(13-P17)</f>
        <v>1952.6</v>
      </c>
    </row>
    <row r="19" spans="2:16" ht="19.5">
      <c r="B19" s="149" t="s">
        <v>213</v>
      </c>
      <c r="C19" s="13">
        <v>467</v>
      </c>
      <c r="D19" s="12">
        <v>399</v>
      </c>
      <c r="E19" s="12">
        <v>447</v>
      </c>
      <c r="F19" s="12">
        <v>277</v>
      </c>
      <c r="G19" s="12">
        <v>123</v>
      </c>
      <c r="H19" s="12">
        <v>22</v>
      </c>
      <c r="I19" s="155">
        <f>SUM(C19:G19)</f>
        <v>1713</v>
      </c>
      <c r="J19" s="12">
        <v>168</v>
      </c>
      <c r="K19" s="12">
        <v>242</v>
      </c>
      <c r="L19" s="12">
        <v>355</v>
      </c>
      <c r="M19" s="12">
        <v>518</v>
      </c>
      <c r="N19" s="155">
        <f>SUM(J19:M19)</f>
        <v>1283</v>
      </c>
      <c r="O19" s="156">
        <f>O16*(17-O17)</f>
        <v>2983.1</v>
      </c>
      <c r="P19" s="162">
        <f>P16*(17-P17)</f>
        <v>2960.6</v>
      </c>
    </row>
    <row r="20" spans="2:16" ht="19.5">
      <c r="B20" s="149" t="s">
        <v>214</v>
      </c>
      <c r="C20" s="17">
        <v>498</v>
      </c>
      <c r="D20" s="16">
        <v>427</v>
      </c>
      <c r="E20" s="16">
        <v>478</v>
      </c>
      <c r="F20" s="16">
        <v>307</v>
      </c>
      <c r="G20" s="16">
        <v>143</v>
      </c>
      <c r="H20" s="16">
        <v>27</v>
      </c>
      <c r="I20" s="155">
        <f>SUM(C20:G20)</f>
        <v>1853</v>
      </c>
      <c r="J20" s="16">
        <v>188</v>
      </c>
      <c r="K20" s="16">
        <v>273</v>
      </c>
      <c r="L20" s="16">
        <v>385</v>
      </c>
      <c r="M20" s="16">
        <v>549</v>
      </c>
      <c r="N20" s="155">
        <f>SUM(J20:M20)</f>
        <v>1395</v>
      </c>
      <c r="O20" s="157">
        <f>O16*(18-O17)</f>
        <v>3240.1</v>
      </c>
      <c r="P20" s="163">
        <f>P16*(18-P17)</f>
        <v>3212.6</v>
      </c>
    </row>
    <row r="21" spans="2:16" ht="20.25" thickBot="1">
      <c r="B21" s="350" t="s">
        <v>215</v>
      </c>
      <c r="C21" s="21">
        <v>529</v>
      </c>
      <c r="D21" s="20">
        <v>455</v>
      </c>
      <c r="E21" s="20">
        <v>509</v>
      </c>
      <c r="F21" s="20">
        <v>337</v>
      </c>
      <c r="G21" s="20">
        <v>163</v>
      </c>
      <c r="H21" s="20">
        <v>32</v>
      </c>
      <c r="I21" s="164">
        <f>SUM(C21:G21)</f>
        <v>1993</v>
      </c>
      <c r="J21" s="20">
        <v>208</v>
      </c>
      <c r="K21" s="20">
        <v>304</v>
      </c>
      <c r="L21" s="20">
        <v>415</v>
      </c>
      <c r="M21" s="20">
        <f>M16*(19-M17)</f>
        <v>548.69999999999993</v>
      </c>
      <c r="N21" s="164">
        <f>SUM(J21:M21)</f>
        <v>1475.6999999999998</v>
      </c>
      <c r="O21" s="165">
        <f>O16*(19-O17)</f>
        <v>3497.1</v>
      </c>
      <c r="P21" s="166">
        <f>P16*(19-P17)</f>
        <v>3464.6</v>
      </c>
    </row>
    <row r="22" spans="2:16" ht="15.75" thickBot="1">
      <c r="B22" s="4"/>
      <c r="C22" s="4"/>
      <c r="D22" s="4"/>
      <c r="E22" s="4"/>
      <c r="F22" s="4"/>
      <c r="G22" s="4"/>
      <c r="H22" s="4"/>
      <c r="I22" s="4"/>
      <c r="J22" s="4"/>
      <c r="K22" s="4"/>
      <c r="L22" s="4"/>
      <c r="M22" s="4"/>
      <c r="N22" s="4"/>
      <c r="O22" s="4"/>
      <c r="P22" s="4"/>
    </row>
    <row r="23" spans="2:16" ht="24" thickBot="1">
      <c r="B23" s="473" t="s">
        <v>595</v>
      </c>
      <c r="C23" s="474"/>
      <c r="D23" s="474"/>
      <c r="E23" s="474"/>
      <c r="F23" s="474"/>
      <c r="G23" s="474"/>
      <c r="H23" s="474"/>
      <c r="I23" s="474"/>
      <c r="J23" s="474"/>
      <c r="K23" s="474"/>
      <c r="L23" s="470" t="s">
        <v>226</v>
      </c>
      <c r="M23" s="471"/>
      <c r="N23" s="471"/>
      <c r="O23" s="471"/>
      <c r="P23" s="472"/>
    </row>
    <row r="24" spans="2:16" ht="15.75">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6" ht="16.5" thickBot="1">
      <c r="B25" s="466"/>
      <c r="C25" s="462"/>
      <c r="D25" s="462"/>
      <c r="E25" s="462"/>
      <c r="F25" s="462"/>
      <c r="G25" s="462"/>
      <c r="H25" s="462"/>
      <c r="I25" s="462"/>
      <c r="J25" s="462"/>
      <c r="K25" s="462"/>
      <c r="L25" s="462"/>
      <c r="M25" s="462"/>
      <c r="N25" s="462"/>
      <c r="O25" s="145" t="s">
        <v>209</v>
      </c>
      <c r="P25" s="30" t="s">
        <v>210</v>
      </c>
    </row>
    <row r="26" spans="2:16" ht="15">
      <c r="B26" s="148" t="s">
        <v>211</v>
      </c>
      <c r="C26" s="146">
        <v>31</v>
      </c>
      <c r="D26" s="8">
        <v>28</v>
      </c>
      <c r="E26" s="8">
        <v>31</v>
      </c>
      <c r="F26" s="8">
        <v>20</v>
      </c>
      <c r="G26" s="8">
        <v>21</v>
      </c>
      <c r="H26" s="8">
        <v>5</v>
      </c>
      <c r="I26" s="168">
        <f>SUM(C26:G26)</f>
        <v>131</v>
      </c>
      <c r="J26" s="8">
        <v>5</v>
      </c>
      <c r="K26" s="8">
        <v>31</v>
      </c>
      <c r="L26" s="8">
        <v>30</v>
      </c>
      <c r="M26" s="8">
        <v>31</v>
      </c>
      <c r="N26" s="168">
        <f>SUM(J26:M26)</f>
        <v>97</v>
      </c>
      <c r="O26" s="167">
        <f>SUM(C26:H26,J26:M26)</f>
        <v>233</v>
      </c>
      <c r="P26" s="169">
        <f>I26+N26</f>
        <v>228</v>
      </c>
    </row>
    <row r="27" spans="2:16" ht="19.5">
      <c r="B27" s="149" t="s">
        <v>485</v>
      </c>
      <c r="C27" s="147">
        <v>-2.1</v>
      </c>
      <c r="D27" s="10">
        <v>-1.1000000000000001</v>
      </c>
      <c r="E27" s="10">
        <v>2.1</v>
      </c>
      <c r="F27" s="10">
        <v>10.199999999999999</v>
      </c>
      <c r="G27" s="10">
        <v>10.5</v>
      </c>
      <c r="H27" s="10">
        <v>10.6</v>
      </c>
      <c r="I27" s="153">
        <f>(C26*C27+D26*D27+E26*E27+F26*F27+G26*G27)/I26</f>
        <v>3.0053435114503815</v>
      </c>
      <c r="J27" s="10">
        <v>12.8</v>
      </c>
      <c r="K27" s="95">
        <v>6.5</v>
      </c>
      <c r="L27" s="95">
        <v>6</v>
      </c>
      <c r="M27" s="95">
        <v>-0.7</v>
      </c>
      <c r="N27" s="153">
        <f>(J26*J27+K26*K27+L26*L27+M26*M27)/N26</f>
        <v>4.3690721649484541</v>
      </c>
      <c r="O27" s="154">
        <f>(C27*C26+D27*D26+E27*E26+F27*F26+G27*G26+H27*H26+J27*J26+K27*K26+L27*L26+M27*M26)/O26</f>
        <v>3.7360515021459229</v>
      </c>
      <c r="P27" s="161">
        <f>(I27*I26+N27*N26)/P26</f>
        <v>3.5855263157894739</v>
      </c>
    </row>
    <row r="28" spans="2:16" ht="19.5">
      <c r="B28" s="149" t="s">
        <v>212</v>
      </c>
      <c r="C28" s="13">
        <v>467</v>
      </c>
      <c r="D28" s="12">
        <v>395</v>
      </c>
      <c r="E28" s="12">
        <v>339</v>
      </c>
      <c r="F28" s="12">
        <v>57</v>
      </c>
      <c r="G28" s="12">
        <v>52</v>
      </c>
      <c r="H28" s="12">
        <v>12</v>
      </c>
      <c r="I28" s="155">
        <f>SUM(C28:G28)</f>
        <v>1310</v>
      </c>
      <c r="J28" s="12">
        <v>1</v>
      </c>
      <c r="K28" s="12">
        <v>202</v>
      </c>
      <c r="L28" s="12">
        <v>211</v>
      </c>
      <c r="M28" s="12">
        <v>425</v>
      </c>
      <c r="N28" s="155">
        <f>SUM(J28:M28)</f>
        <v>839</v>
      </c>
      <c r="O28" s="156">
        <f>O26*(13-O27)</f>
        <v>2158.5</v>
      </c>
      <c r="P28" s="162">
        <f>P26*(13-P27)</f>
        <v>2146.5</v>
      </c>
    </row>
    <row r="29" spans="2:16" ht="19.5">
      <c r="B29" s="149" t="s">
        <v>213</v>
      </c>
      <c r="C29" s="13">
        <v>591</v>
      </c>
      <c r="D29" s="12">
        <v>507</v>
      </c>
      <c r="E29" s="12">
        <v>463</v>
      </c>
      <c r="F29" s="12">
        <v>136</v>
      </c>
      <c r="G29" s="12">
        <v>136</v>
      </c>
      <c r="H29" s="12">
        <v>32</v>
      </c>
      <c r="I29" s="155">
        <f>SUM(C29:G29)</f>
        <v>1833</v>
      </c>
      <c r="J29" s="12">
        <v>21</v>
      </c>
      <c r="K29" s="12">
        <v>326</v>
      </c>
      <c r="L29" s="12">
        <v>331</v>
      </c>
      <c r="M29" s="12">
        <v>549</v>
      </c>
      <c r="N29" s="155">
        <f>SUM(J29:M29)</f>
        <v>1227</v>
      </c>
      <c r="O29" s="156">
        <f>O26*(17-O27)</f>
        <v>3090.5</v>
      </c>
      <c r="P29" s="162">
        <f>P26*(17-P27)</f>
        <v>3058.5</v>
      </c>
    </row>
    <row r="30" spans="2:16" ht="19.5">
      <c r="B30" s="149" t="s">
        <v>214</v>
      </c>
      <c r="C30" s="17">
        <v>622</v>
      </c>
      <c r="D30" s="16">
        <v>535</v>
      </c>
      <c r="E30" s="16">
        <v>494</v>
      </c>
      <c r="F30" s="16">
        <v>157</v>
      </c>
      <c r="G30" s="16">
        <v>157</v>
      </c>
      <c r="H30" s="16">
        <v>37</v>
      </c>
      <c r="I30" s="155">
        <f>SUM(C30:G30)</f>
        <v>1965</v>
      </c>
      <c r="J30" s="16">
        <v>26</v>
      </c>
      <c r="K30" s="16">
        <v>357</v>
      </c>
      <c r="L30" s="16">
        <v>361</v>
      </c>
      <c r="M30" s="16">
        <v>580</v>
      </c>
      <c r="N30" s="155">
        <f>SUM(J30:M30)</f>
        <v>1324</v>
      </c>
      <c r="O30" s="157">
        <f>O26*(18-O27)</f>
        <v>3323.5</v>
      </c>
      <c r="P30" s="163">
        <f>P26*(18-P27)</f>
        <v>3286.5</v>
      </c>
    </row>
    <row r="31" spans="2:16" ht="20.25" thickBot="1">
      <c r="B31" s="350" t="s">
        <v>215</v>
      </c>
      <c r="C31" s="21">
        <v>653</v>
      </c>
      <c r="D31" s="20">
        <v>563</v>
      </c>
      <c r="E31" s="20">
        <v>525</v>
      </c>
      <c r="F31" s="20">
        <v>178</v>
      </c>
      <c r="G31" s="20">
        <v>178</v>
      </c>
      <c r="H31" s="20">
        <v>42</v>
      </c>
      <c r="I31" s="164">
        <f>SUM(C31:G31)</f>
        <v>2097</v>
      </c>
      <c r="J31" s="20">
        <v>31</v>
      </c>
      <c r="K31" s="20">
        <v>368</v>
      </c>
      <c r="L31" s="20">
        <v>391</v>
      </c>
      <c r="M31" s="20">
        <v>611</v>
      </c>
      <c r="N31" s="164">
        <f>SUM(J31:M31)</f>
        <v>1401</v>
      </c>
      <c r="O31" s="165">
        <f>O26*(19-O27)</f>
        <v>3556.5</v>
      </c>
      <c r="P31" s="166">
        <f>P26*(19-P27)</f>
        <v>3514.5</v>
      </c>
    </row>
    <row r="32" spans="2:16" ht="15.75" thickBot="1">
      <c r="B32" s="4"/>
      <c r="C32" s="4"/>
      <c r="D32" s="4"/>
      <c r="E32" s="4"/>
      <c r="F32" s="4"/>
      <c r="G32" s="4"/>
      <c r="H32" s="4"/>
      <c r="I32" s="4"/>
      <c r="J32" s="4"/>
      <c r="K32" s="4"/>
      <c r="L32" s="4"/>
      <c r="M32" s="4"/>
      <c r="N32" s="4"/>
      <c r="O32" s="4"/>
      <c r="P32" s="4"/>
    </row>
    <row r="33" spans="2:16" ht="24" thickBot="1">
      <c r="B33" s="473" t="s">
        <v>596</v>
      </c>
      <c r="C33" s="474"/>
      <c r="D33" s="474"/>
      <c r="E33" s="474"/>
      <c r="F33" s="474"/>
      <c r="G33" s="474"/>
      <c r="H33" s="474"/>
      <c r="I33" s="474"/>
      <c r="J33" s="474"/>
      <c r="K33" s="474"/>
      <c r="L33" s="470" t="s">
        <v>227</v>
      </c>
      <c r="M33" s="471"/>
      <c r="N33" s="471"/>
      <c r="O33" s="471"/>
      <c r="P33" s="472"/>
    </row>
    <row r="34" spans="2:16" ht="15.75">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6" ht="16.5" thickBot="1">
      <c r="B35" s="466"/>
      <c r="C35" s="462"/>
      <c r="D35" s="462"/>
      <c r="E35" s="462"/>
      <c r="F35" s="462"/>
      <c r="G35" s="462"/>
      <c r="H35" s="462"/>
      <c r="I35" s="462"/>
      <c r="J35" s="462"/>
      <c r="K35" s="462"/>
      <c r="L35" s="462"/>
      <c r="M35" s="462"/>
      <c r="N35" s="462"/>
      <c r="O35" s="145" t="s">
        <v>209</v>
      </c>
      <c r="P35" s="30" t="s">
        <v>210</v>
      </c>
    </row>
    <row r="36" spans="2:16" ht="15">
      <c r="B36" s="148" t="s">
        <v>211</v>
      </c>
      <c r="C36" s="146">
        <v>31</v>
      </c>
      <c r="D36" s="8">
        <v>28</v>
      </c>
      <c r="E36" s="8">
        <v>31</v>
      </c>
      <c r="F36" s="8">
        <v>25</v>
      </c>
      <c r="G36" s="8">
        <v>20</v>
      </c>
      <c r="H36" s="8">
        <v>0</v>
      </c>
      <c r="I36" s="168">
        <f>SUM(C36:G36)</f>
        <v>135</v>
      </c>
      <c r="J36" s="8">
        <v>5</v>
      </c>
      <c r="K36" s="8">
        <v>0</v>
      </c>
      <c r="L36" s="8">
        <v>0</v>
      </c>
      <c r="M36" s="8">
        <v>0</v>
      </c>
      <c r="N36" s="168">
        <f>SUM(J36:M36)</f>
        <v>5</v>
      </c>
      <c r="O36" s="167">
        <f>SUM(C36:H36,J36:M36)</f>
        <v>140</v>
      </c>
      <c r="P36" s="169">
        <f>I36+N36</f>
        <v>140</v>
      </c>
    </row>
    <row r="37" spans="2:16" ht="19.5">
      <c r="B37" s="149" t="s">
        <v>485</v>
      </c>
      <c r="C37" s="147">
        <v>-5.8</v>
      </c>
      <c r="D37" s="10">
        <v>-0.9</v>
      </c>
      <c r="E37" s="10">
        <v>3.1</v>
      </c>
      <c r="F37" s="10">
        <v>7.5</v>
      </c>
      <c r="G37" s="10">
        <v>10</v>
      </c>
      <c r="H37" s="10">
        <v>0</v>
      </c>
      <c r="I37" s="153">
        <f>(C36*C37+D36*D37+E36*E37+F36*F37+G36*G37)/I36</f>
        <v>2.063703703703704</v>
      </c>
      <c r="J37" s="10">
        <v>12.3</v>
      </c>
      <c r="K37" s="95">
        <v>0</v>
      </c>
      <c r="L37" s="95">
        <v>0</v>
      </c>
      <c r="M37" s="95">
        <v>0</v>
      </c>
      <c r="N37" s="153">
        <f>(J36*J37+K36*K37+L36*L37+M36*M37)/N36</f>
        <v>12.3</v>
      </c>
      <c r="O37" s="154">
        <f>(C37*C36+D37*D36+E37*E36+F37*F36+G37*G36+H37*H36+J37*J36+K37*K36+L37*L36+M37*M36)/O36</f>
        <v>2.4292857142857143</v>
      </c>
      <c r="P37" s="161">
        <f>(I37*I36+N37*N36)/P36</f>
        <v>2.4292857142857143</v>
      </c>
    </row>
    <row r="38" spans="2:16" ht="19.5">
      <c r="B38" s="149" t="s">
        <v>212</v>
      </c>
      <c r="C38" s="13">
        <v>584</v>
      </c>
      <c r="D38" s="12">
        <v>389</v>
      </c>
      <c r="E38" s="12">
        <v>307</v>
      </c>
      <c r="F38" s="12">
        <v>138</v>
      </c>
      <c r="G38" s="12">
        <v>61</v>
      </c>
      <c r="H38" s="12">
        <v>0</v>
      </c>
      <c r="I38" s="155">
        <f>SUM(C38:G38)</f>
        <v>1479</v>
      </c>
      <c r="J38" s="12">
        <v>4</v>
      </c>
      <c r="K38" s="12">
        <v>0</v>
      </c>
      <c r="L38" s="12">
        <v>0</v>
      </c>
      <c r="M38" s="12">
        <v>0</v>
      </c>
      <c r="N38" s="155">
        <f>SUM(J38:M38)</f>
        <v>4</v>
      </c>
      <c r="O38" s="156">
        <f>O36*(13-O37)</f>
        <v>1479.8999999999999</v>
      </c>
      <c r="P38" s="162">
        <f>P36*(13-P37)</f>
        <v>1479.8999999999999</v>
      </c>
    </row>
    <row r="39" spans="2:16" ht="19.5">
      <c r="B39" s="149" t="s">
        <v>213</v>
      </c>
      <c r="C39" s="13">
        <v>708</v>
      </c>
      <c r="D39" s="12">
        <v>501</v>
      </c>
      <c r="E39" s="12">
        <v>431</v>
      </c>
      <c r="F39" s="12">
        <v>238</v>
      </c>
      <c r="G39" s="12">
        <v>141</v>
      </c>
      <c r="H39" s="12">
        <f>H36*(17-H37)</f>
        <v>0</v>
      </c>
      <c r="I39" s="155">
        <f>SUM(C39:G39)</f>
        <v>2019</v>
      </c>
      <c r="J39" s="12">
        <v>24</v>
      </c>
      <c r="K39" s="12">
        <v>0</v>
      </c>
      <c r="L39" s="12">
        <f>L36*(17-L37)</f>
        <v>0</v>
      </c>
      <c r="M39" s="12">
        <v>0</v>
      </c>
      <c r="N39" s="155">
        <f>SUM(J39:M39)</f>
        <v>24</v>
      </c>
      <c r="O39" s="156">
        <f>O36*(17-O37)</f>
        <v>2039.8999999999999</v>
      </c>
      <c r="P39" s="162">
        <f>P36*(17-P37)</f>
        <v>2039.8999999999999</v>
      </c>
    </row>
    <row r="40" spans="2:16" ht="19.5">
      <c r="B40" s="149" t="s">
        <v>214</v>
      </c>
      <c r="C40" s="17">
        <v>739</v>
      </c>
      <c r="D40" s="16">
        <v>529</v>
      </c>
      <c r="E40" s="16">
        <v>462</v>
      </c>
      <c r="F40" s="16">
        <v>263</v>
      </c>
      <c r="G40" s="16">
        <v>161</v>
      </c>
      <c r="H40" s="16">
        <f>H36*(18-H37)</f>
        <v>0</v>
      </c>
      <c r="I40" s="155">
        <f>SUM(C40:G40)</f>
        <v>2154</v>
      </c>
      <c r="J40" s="16">
        <v>29</v>
      </c>
      <c r="K40" s="16">
        <v>0</v>
      </c>
      <c r="L40" s="16">
        <f>L36*(18-L37)</f>
        <v>0</v>
      </c>
      <c r="M40" s="16">
        <v>0</v>
      </c>
      <c r="N40" s="155">
        <f>SUM(J40:M40)</f>
        <v>29</v>
      </c>
      <c r="O40" s="157">
        <f>O36*(18-O37)</f>
        <v>2179.9</v>
      </c>
      <c r="P40" s="163">
        <f>P36*(18-P37)</f>
        <v>2179.9</v>
      </c>
    </row>
    <row r="41" spans="2:16" ht="20.25" thickBot="1">
      <c r="B41" s="350" t="s">
        <v>215</v>
      </c>
      <c r="C41" s="21">
        <v>770</v>
      </c>
      <c r="D41" s="20">
        <v>557</v>
      </c>
      <c r="E41" s="20">
        <v>493</v>
      </c>
      <c r="F41" s="20">
        <v>288</v>
      </c>
      <c r="G41" s="20">
        <v>181</v>
      </c>
      <c r="H41" s="20">
        <f>H36*(19-H37)</f>
        <v>0</v>
      </c>
      <c r="I41" s="164">
        <f>SUM(C41:G41)</f>
        <v>2289</v>
      </c>
      <c r="J41" s="20">
        <v>34</v>
      </c>
      <c r="K41" s="20">
        <v>0</v>
      </c>
      <c r="L41" s="20">
        <f>L36*(19-L37)</f>
        <v>0</v>
      </c>
      <c r="M41" s="20">
        <v>0</v>
      </c>
      <c r="N41" s="164">
        <f>SUM(J41:M41)</f>
        <v>34</v>
      </c>
      <c r="O41" s="165">
        <f>O36*(19-O37)</f>
        <v>2319.9</v>
      </c>
      <c r="P41" s="166">
        <f>P36*(19-P37)</f>
        <v>2319.9</v>
      </c>
    </row>
    <row r="42" spans="2:16" ht="15.75" thickBot="1">
      <c r="B42" s="4"/>
      <c r="C42" s="4"/>
      <c r="D42" s="4"/>
      <c r="E42" s="4"/>
      <c r="F42" s="4"/>
      <c r="G42" s="4"/>
      <c r="H42" s="4"/>
      <c r="I42" s="4"/>
      <c r="J42" s="4"/>
      <c r="K42" s="4"/>
      <c r="L42" s="4"/>
      <c r="M42" s="4"/>
      <c r="N42" s="4"/>
      <c r="O42" s="4"/>
      <c r="P42" s="4"/>
    </row>
    <row r="43" spans="2:16" ht="24" thickBot="1">
      <c r="B43" s="473" t="s">
        <v>595</v>
      </c>
      <c r="C43" s="474"/>
      <c r="D43" s="474"/>
      <c r="E43" s="474"/>
      <c r="F43" s="474"/>
      <c r="G43" s="474"/>
      <c r="H43" s="474"/>
      <c r="I43" s="474"/>
      <c r="J43" s="474"/>
      <c r="K43" s="474"/>
      <c r="L43" s="470" t="s">
        <v>228</v>
      </c>
      <c r="M43" s="471"/>
      <c r="N43" s="471"/>
      <c r="O43" s="471"/>
      <c r="P43" s="472"/>
    </row>
    <row r="44" spans="2:16" ht="15.75">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6" ht="16.5" thickBot="1">
      <c r="B45" s="466"/>
      <c r="C45" s="462"/>
      <c r="D45" s="462"/>
      <c r="E45" s="462"/>
      <c r="F45" s="462"/>
      <c r="G45" s="462"/>
      <c r="H45" s="462"/>
      <c r="I45" s="462"/>
      <c r="J45" s="462"/>
      <c r="K45" s="462"/>
      <c r="L45" s="462"/>
      <c r="M45" s="462"/>
      <c r="N45" s="462"/>
      <c r="O45" s="145" t="s">
        <v>209</v>
      </c>
      <c r="P45" s="30" t="s">
        <v>210</v>
      </c>
    </row>
    <row r="46" spans="2:16" ht="15">
      <c r="B46" s="148" t="s">
        <v>211</v>
      </c>
      <c r="C46" s="146">
        <v>0</v>
      </c>
      <c r="D46" s="8">
        <v>0</v>
      </c>
      <c r="E46" s="8">
        <v>0</v>
      </c>
      <c r="F46" s="8">
        <v>20</v>
      </c>
      <c r="G46" s="8">
        <v>0</v>
      </c>
      <c r="H46" s="8">
        <v>0</v>
      </c>
      <c r="I46" s="168">
        <f>SUM(C46:G46)</f>
        <v>20</v>
      </c>
      <c r="J46" s="8">
        <v>30</v>
      </c>
      <c r="K46" s="8">
        <v>31</v>
      </c>
      <c r="L46" s="8">
        <v>30</v>
      </c>
      <c r="M46" s="8">
        <v>31</v>
      </c>
      <c r="N46" s="168">
        <f>SUM(J46:M46)</f>
        <v>122</v>
      </c>
      <c r="O46" s="167">
        <f>SUM(C46:H46,J46:M46)</f>
        <v>142</v>
      </c>
      <c r="P46" s="169">
        <f>I46+N46</f>
        <v>142</v>
      </c>
    </row>
    <row r="47" spans="2:16" ht="19.5">
      <c r="B47" s="149" t="s">
        <v>485</v>
      </c>
      <c r="C47" s="147">
        <v>0</v>
      </c>
      <c r="D47" s="10">
        <v>0</v>
      </c>
      <c r="E47" s="10">
        <v>0</v>
      </c>
      <c r="F47" s="10">
        <v>12.2</v>
      </c>
      <c r="G47" s="10">
        <v>0</v>
      </c>
      <c r="H47" s="10">
        <v>0</v>
      </c>
      <c r="I47" s="153">
        <f>(C46*C47+D46*D47+E46*E47+F46*F47+G46*G47)/I46</f>
        <v>12.2</v>
      </c>
      <c r="J47" s="10">
        <v>0</v>
      </c>
      <c r="K47" s="95">
        <v>0</v>
      </c>
      <c r="L47" s="95">
        <v>0</v>
      </c>
      <c r="M47" s="95">
        <v>0</v>
      </c>
      <c r="N47" s="153">
        <f>(J46*J47+K46*K47+L46*L47+M46*M47)/N46</f>
        <v>0</v>
      </c>
      <c r="O47" s="154">
        <f>(C47*C46+D47*D46+E47*E46+F47*F46+G47*G46+H47*H46+J47*J46+K47*K46+L47*L46+M47*M46)/O46</f>
        <v>1.7183098591549295</v>
      </c>
      <c r="P47" s="161">
        <f>(I47*I46+N47*N46)/P46</f>
        <v>1.7183098591549295</v>
      </c>
    </row>
    <row r="48" spans="2:16" ht="19.5">
      <c r="B48" s="149" t="s">
        <v>212</v>
      </c>
      <c r="C48" s="13">
        <v>0</v>
      </c>
      <c r="D48" s="12">
        <v>0</v>
      </c>
      <c r="E48" s="12">
        <v>0</v>
      </c>
      <c r="F48" s="12">
        <v>16</v>
      </c>
      <c r="G48" s="12">
        <v>0</v>
      </c>
      <c r="H48" s="12">
        <f>H46*(13-H47)</f>
        <v>0</v>
      </c>
      <c r="I48" s="155">
        <f>SUM(C48:G48)</f>
        <v>16</v>
      </c>
      <c r="J48" s="12">
        <v>390</v>
      </c>
      <c r="K48" s="12">
        <v>403</v>
      </c>
      <c r="L48" s="12">
        <v>390</v>
      </c>
      <c r="M48" s="12">
        <v>403</v>
      </c>
      <c r="N48" s="155">
        <f>SUM(J48:M48)</f>
        <v>1586</v>
      </c>
      <c r="O48" s="156">
        <f>O46*(13-O47)</f>
        <v>1602</v>
      </c>
      <c r="P48" s="162">
        <f>P46*(13-P47)</f>
        <v>1602</v>
      </c>
    </row>
    <row r="49" spans="2:16" ht="19.5">
      <c r="B49" s="149" t="s">
        <v>213</v>
      </c>
      <c r="C49" s="13">
        <v>0</v>
      </c>
      <c r="D49" s="12">
        <v>0</v>
      </c>
      <c r="E49" s="12">
        <v>0</v>
      </c>
      <c r="F49" s="12">
        <v>96</v>
      </c>
      <c r="G49" s="12">
        <v>0</v>
      </c>
      <c r="H49" s="12">
        <f>H46*(17-H47)</f>
        <v>0</v>
      </c>
      <c r="I49" s="155">
        <f>SUM(C49:G49)</f>
        <v>96</v>
      </c>
      <c r="J49" s="12">
        <v>510</v>
      </c>
      <c r="K49" s="12">
        <v>527</v>
      </c>
      <c r="L49" s="12">
        <v>510</v>
      </c>
      <c r="M49" s="12">
        <v>527</v>
      </c>
      <c r="N49" s="155">
        <f>SUM(J49:M49)</f>
        <v>2074</v>
      </c>
      <c r="O49" s="156">
        <f>O46*(17-O47)</f>
        <v>2170</v>
      </c>
      <c r="P49" s="162">
        <f>P46*(17-P47)</f>
        <v>2170</v>
      </c>
    </row>
    <row r="50" spans="2:16" ht="19.5">
      <c r="B50" s="149" t="s">
        <v>214</v>
      </c>
      <c r="C50" s="17">
        <v>0</v>
      </c>
      <c r="D50" s="16">
        <v>0</v>
      </c>
      <c r="E50" s="16">
        <v>0</v>
      </c>
      <c r="F50" s="16">
        <v>116</v>
      </c>
      <c r="G50" s="16">
        <v>0</v>
      </c>
      <c r="H50" s="16">
        <f>H46*(18-H47)</f>
        <v>0</v>
      </c>
      <c r="I50" s="155">
        <f>SUM(C50:G50)</f>
        <v>116</v>
      </c>
      <c r="J50" s="16">
        <v>540</v>
      </c>
      <c r="K50" s="16">
        <v>558</v>
      </c>
      <c r="L50" s="16">
        <v>540</v>
      </c>
      <c r="M50" s="16">
        <v>558</v>
      </c>
      <c r="N50" s="155">
        <f>SUM(J50:M50)</f>
        <v>2196</v>
      </c>
      <c r="O50" s="157">
        <f>O46*(18-O47)</f>
        <v>2312</v>
      </c>
      <c r="P50" s="163">
        <f>P46*(18-P47)</f>
        <v>2312</v>
      </c>
    </row>
    <row r="51" spans="2:16" ht="20.25" thickBot="1">
      <c r="B51" s="350" t="s">
        <v>215</v>
      </c>
      <c r="C51" s="21">
        <v>0</v>
      </c>
      <c r="D51" s="20">
        <v>0</v>
      </c>
      <c r="E51" s="20">
        <v>0</v>
      </c>
      <c r="F51" s="20">
        <v>136</v>
      </c>
      <c r="G51" s="20">
        <v>0</v>
      </c>
      <c r="H51" s="20">
        <f>H46*(19-H47)</f>
        <v>0</v>
      </c>
      <c r="I51" s="164">
        <f>SUM(C51:G51)</f>
        <v>136</v>
      </c>
      <c r="J51" s="20">
        <v>570</v>
      </c>
      <c r="K51" s="20">
        <v>589</v>
      </c>
      <c r="L51" s="20">
        <v>570</v>
      </c>
      <c r="M51" s="20">
        <v>589</v>
      </c>
      <c r="N51" s="164">
        <f>SUM(J51:M51)</f>
        <v>2318</v>
      </c>
      <c r="O51" s="165">
        <f>O46*(19-O47)</f>
        <v>2454</v>
      </c>
      <c r="P51" s="166">
        <f>P46*(19-P47)</f>
        <v>2454</v>
      </c>
    </row>
    <row r="52" spans="2:16" ht="15.75" thickBot="1">
      <c r="B52" s="4"/>
      <c r="C52" s="4"/>
      <c r="D52" s="4"/>
      <c r="E52" s="4"/>
      <c r="F52" s="4"/>
      <c r="G52" s="4"/>
      <c r="H52" s="4"/>
      <c r="I52" s="4"/>
      <c r="J52" s="4"/>
      <c r="K52" s="4"/>
      <c r="L52" s="4"/>
      <c r="M52" s="4"/>
      <c r="N52" s="4"/>
      <c r="O52" s="4"/>
      <c r="P52" s="4"/>
    </row>
    <row r="53" spans="2:16" ht="24" thickBot="1">
      <c r="B53" s="473" t="s">
        <v>597</v>
      </c>
      <c r="C53" s="474"/>
      <c r="D53" s="474"/>
      <c r="E53" s="474"/>
      <c r="F53" s="474"/>
      <c r="G53" s="474"/>
      <c r="H53" s="474"/>
      <c r="I53" s="474"/>
      <c r="J53" s="474"/>
      <c r="K53" s="474"/>
      <c r="L53" s="470" t="s">
        <v>229</v>
      </c>
      <c r="M53" s="471"/>
      <c r="N53" s="471"/>
      <c r="O53" s="471"/>
      <c r="P53" s="472"/>
    </row>
    <row r="54" spans="2:16"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6" ht="16.5" thickBot="1">
      <c r="B55" s="466"/>
      <c r="C55" s="462"/>
      <c r="D55" s="462"/>
      <c r="E55" s="462"/>
      <c r="F55" s="462"/>
      <c r="G55" s="462"/>
      <c r="H55" s="462"/>
      <c r="I55" s="462"/>
      <c r="J55" s="462"/>
      <c r="K55" s="462"/>
      <c r="L55" s="462"/>
      <c r="M55" s="462"/>
      <c r="N55" s="462"/>
      <c r="O55" s="145" t="s">
        <v>209</v>
      </c>
      <c r="P55" s="30" t="s">
        <v>210</v>
      </c>
    </row>
    <row r="56" spans="2:16" ht="15">
      <c r="B56" s="148" t="s">
        <v>211</v>
      </c>
      <c r="C56" s="146">
        <v>31</v>
      </c>
      <c r="D56" s="8">
        <v>28</v>
      </c>
      <c r="E56" s="8">
        <v>31</v>
      </c>
      <c r="F56" s="8">
        <v>25</v>
      </c>
      <c r="G56" s="8">
        <v>10</v>
      </c>
      <c r="H56" s="8">
        <v>5</v>
      </c>
      <c r="I56" s="168">
        <f>SUM(C56:G56)</f>
        <v>125</v>
      </c>
      <c r="J56" s="8">
        <v>5</v>
      </c>
      <c r="K56" s="8">
        <v>26</v>
      </c>
      <c r="L56" s="8">
        <v>30</v>
      </c>
      <c r="M56" s="8">
        <v>31</v>
      </c>
      <c r="N56" s="168">
        <f>SUM(J56:M56)</f>
        <v>92</v>
      </c>
      <c r="O56" s="167">
        <f>SUM(C56:H56,J56:M56)</f>
        <v>222</v>
      </c>
      <c r="P56" s="169">
        <f>I56+N56</f>
        <v>217</v>
      </c>
    </row>
    <row r="57" spans="2:16" ht="19.5">
      <c r="B57" s="149" t="s">
        <v>485</v>
      </c>
      <c r="C57" s="147">
        <v>1</v>
      </c>
      <c r="D57" s="10">
        <v>5.5</v>
      </c>
      <c r="E57" s="10">
        <v>5.7</v>
      </c>
      <c r="F57" s="10">
        <v>6.7</v>
      </c>
      <c r="G57" s="10">
        <v>11.9</v>
      </c>
      <c r="H57" s="10">
        <v>12</v>
      </c>
      <c r="I57" s="153">
        <f>(C56*C57+D56*D57+E56*E57+F56*F57+G56*G57)/I56</f>
        <v>5.1856</v>
      </c>
      <c r="J57" s="10">
        <v>12.5</v>
      </c>
      <c r="K57" s="95">
        <v>9.8000000000000007</v>
      </c>
      <c r="L57" s="95">
        <v>6.2</v>
      </c>
      <c r="M57" s="95">
        <v>1.1000000000000001</v>
      </c>
      <c r="N57" s="153">
        <f>(J56*J57+K56*K57+L56*L57+M56*M57)/N56</f>
        <v>5.8413043478260871</v>
      </c>
      <c r="O57" s="154">
        <f>(C57*C56+D57*D56+E57*E56+F57*F56+G57*G56+H57*H56+J57*J56+K57*K56+L57*L56+M57*M56)/O56</f>
        <v>5.6108108108108103</v>
      </c>
      <c r="P57" s="161">
        <f>(I57*I56+N57*N56)/P56</f>
        <v>5.4635944700460826</v>
      </c>
    </row>
    <row r="58" spans="2:16" ht="19.5">
      <c r="B58" s="149" t="s">
        <v>212</v>
      </c>
      <c r="C58" s="13">
        <v>372</v>
      </c>
      <c r="D58" s="12">
        <v>210</v>
      </c>
      <c r="E58" s="12">
        <v>226</v>
      </c>
      <c r="F58" s="12">
        <v>159</v>
      </c>
      <c r="G58" s="12">
        <v>11</v>
      </c>
      <c r="H58" s="12">
        <v>3</v>
      </c>
      <c r="I58" s="155">
        <f>SUM(C58:G58)</f>
        <v>978</v>
      </c>
      <c r="J58" s="12">
        <v>3</v>
      </c>
      <c r="K58" s="12">
        <v>83</v>
      </c>
      <c r="L58" s="12">
        <v>204</v>
      </c>
      <c r="M58" s="12">
        <v>369</v>
      </c>
      <c r="N58" s="155">
        <f>SUM(J58:M58)</f>
        <v>659</v>
      </c>
      <c r="O58" s="156">
        <f>O56*(13-O57)</f>
        <v>1640.4</v>
      </c>
      <c r="P58" s="162">
        <f>P56*(13-P57)</f>
        <v>1635.4</v>
      </c>
    </row>
    <row r="59" spans="2:16" ht="19.5">
      <c r="B59" s="149" t="s">
        <v>213</v>
      </c>
      <c r="C59" s="13">
        <v>496</v>
      </c>
      <c r="D59" s="12">
        <v>322</v>
      </c>
      <c r="E59" s="12">
        <v>350</v>
      </c>
      <c r="F59" s="12">
        <v>259</v>
      </c>
      <c r="G59" s="12">
        <v>51</v>
      </c>
      <c r="H59" s="12">
        <v>23</v>
      </c>
      <c r="I59" s="155">
        <f>SUM(C59:G59)</f>
        <v>1478</v>
      </c>
      <c r="J59" s="12">
        <v>23</v>
      </c>
      <c r="K59" s="12">
        <v>187</v>
      </c>
      <c r="L59" s="12">
        <v>324</v>
      </c>
      <c r="M59" s="12">
        <v>493</v>
      </c>
      <c r="N59" s="155">
        <f>SUM(J59:M59)</f>
        <v>1027</v>
      </c>
      <c r="O59" s="156">
        <f>O56*(17-O57)</f>
        <v>2528.4</v>
      </c>
      <c r="P59" s="162">
        <f>P56*(17-P57)</f>
        <v>2503.4</v>
      </c>
    </row>
    <row r="60" spans="2:16" ht="19.5">
      <c r="B60" s="149" t="s">
        <v>214</v>
      </c>
      <c r="C60" s="17">
        <v>527</v>
      </c>
      <c r="D60" s="16">
        <v>350</v>
      </c>
      <c r="E60" s="16">
        <v>381</v>
      </c>
      <c r="F60" s="16">
        <v>284</v>
      </c>
      <c r="G60" s="16">
        <v>61</v>
      </c>
      <c r="H60" s="16">
        <v>28</v>
      </c>
      <c r="I60" s="155">
        <f>SUM(C60:G60)</f>
        <v>1603</v>
      </c>
      <c r="J60" s="16">
        <v>28</v>
      </c>
      <c r="K60" s="16">
        <v>213</v>
      </c>
      <c r="L60" s="16">
        <v>354</v>
      </c>
      <c r="M60" s="16">
        <v>524</v>
      </c>
      <c r="N60" s="155">
        <f>SUM(J60:M60)</f>
        <v>1119</v>
      </c>
      <c r="O60" s="157">
        <f>O56*(18-O57)</f>
        <v>2750.4</v>
      </c>
      <c r="P60" s="163">
        <f>P56*(18-P57)</f>
        <v>2720.4</v>
      </c>
    </row>
    <row r="61" spans="2:16" ht="20.25" thickBot="1">
      <c r="B61" s="350" t="s">
        <v>215</v>
      </c>
      <c r="C61" s="21">
        <v>558</v>
      </c>
      <c r="D61" s="20">
        <v>378</v>
      </c>
      <c r="E61" s="20">
        <v>412</v>
      </c>
      <c r="F61" s="20">
        <v>309</v>
      </c>
      <c r="G61" s="20">
        <v>71</v>
      </c>
      <c r="H61" s="20">
        <v>33</v>
      </c>
      <c r="I61" s="164">
        <f>SUM(C61:G61)</f>
        <v>1728</v>
      </c>
      <c r="J61" s="20">
        <v>33</v>
      </c>
      <c r="K61" s="20">
        <v>239</v>
      </c>
      <c r="L61" s="20">
        <v>384</v>
      </c>
      <c r="M61" s="20">
        <v>555</v>
      </c>
      <c r="N61" s="164">
        <f>SUM(J61:M61)</f>
        <v>1211</v>
      </c>
      <c r="O61" s="165">
        <f>O56*(19-O57)</f>
        <v>2972.4</v>
      </c>
      <c r="P61" s="166">
        <f>P56*(19-P57)</f>
        <v>2937.4</v>
      </c>
    </row>
    <row r="62" spans="2:16" ht="15.75" thickBot="1">
      <c r="B62" s="4"/>
      <c r="C62" s="4"/>
      <c r="D62" s="4"/>
      <c r="E62" s="4"/>
      <c r="F62" s="4"/>
      <c r="G62" s="4"/>
      <c r="H62" s="4"/>
      <c r="I62" s="4"/>
      <c r="J62" s="4"/>
      <c r="K62" s="4"/>
      <c r="L62" s="4"/>
      <c r="M62" s="4"/>
      <c r="N62" s="4"/>
      <c r="O62" s="4"/>
      <c r="P62" s="4"/>
    </row>
    <row r="63" spans="2:16" ht="24" thickBot="1">
      <c r="B63" s="473" t="s">
        <v>596</v>
      </c>
      <c r="C63" s="474"/>
      <c r="D63" s="474"/>
      <c r="E63" s="474"/>
      <c r="F63" s="474"/>
      <c r="G63" s="474"/>
      <c r="H63" s="474"/>
      <c r="I63" s="474"/>
      <c r="J63" s="474"/>
      <c r="K63" s="474"/>
      <c r="L63" s="470" t="s">
        <v>230</v>
      </c>
      <c r="M63" s="471"/>
      <c r="N63" s="471"/>
      <c r="O63" s="471"/>
      <c r="P63" s="472"/>
    </row>
    <row r="64" spans="2:16"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ht="15">
      <c r="B66" s="148" t="s">
        <v>211</v>
      </c>
      <c r="C66" s="146">
        <v>31</v>
      </c>
      <c r="D66" s="8">
        <v>28</v>
      </c>
      <c r="E66" s="8">
        <v>31</v>
      </c>
      <c r="F66" s="8">
        <v>30</v>
      </c>
      <c r="G66" s="8">
        <v>21</v>
      </c>
      <c r="H66" s="8">
        <v>10</v>
      </c>
      <c r="I66" s="168">
        <f>SUM(C66:G66)</f>
        <v>141</v>
      </c>
      <c r="J66" s="8">
        <v>20</v>
      </c>
      <c r="K66" s="8">
        <v>26</v>
      </c>
      <c r="L66" s="8">
        <v>30</v>
      </c>
      <c r="M66" s="8">
        <v>31</v>
      </c>
      <c r="N66" s="168">
        <f>SUM(J66:M66)</f>
        <v>107</v>
      </c>
      <c r="O66" s="167">
        <f>SUM(C66:H66,J66:M66)</f>
        <v>258</v>
      </c>
      <c r="P66" s="169">
        <f>I66+N66</f>
        <v>248</v>
      </c>
    </row>
    <row r="67" spans="2:16" ht="19.5">
      <c r="B67" s="149" t="s">
        <v>485</v>
      </c>
      <c r="C67" s="147">
        <v>0</v>
      </c>
      <c r="D67" s="10">
        <v>0</v>
      </c>
      <c r="E67" s="10">
        <v>0</v>
      </c>
      <c r="F67" s="10">
        <v>5.2</v>
      </c>
      <c r="G67" s="10">
        <v>10.199999999999999</v>
      </c>
      <c r="H67" s="10">
        <v>11</v>
      </c>
      <c r="I67" s="153">
        <f>(C66*C67+D66*D67+E66*E67+F66*F67+G66*G67)/I66</f>
        <v>2.6255319148936169</v>
      </c>
      <c r="J67" s="10">
        <v>10</v>
      </c>
      <c r="K67" s="95">
        <v>9.8000000000000007</v>
      </c>
      <c r="L67" s="95">
        <v>4.5999999999999996</v>
      </c>
      <c r="M67" s="95">
        <v>2.6</v>
      </c>
      <c r="N67" s="153">
        <f>(J66*J67+K66*K67+L66*L67+M66*M67)/N66</f>
        <v>6.2934579439252332</v>
      </c>
      <c r="O67" s="154">
        <f>(C67*C66+D67*D66+E67*E66+F67*F66+G67*G66+H67*H66+J67*J66+K67*K66+L67*L66+M67*M66)/O66</f>
        <v>4.4713178294573641</v>
      </c>
      <c r="P67" s="161">
        <f>(I67*I66+N67*N66)/P66</f>
        <v>4.2080645161290322</v>
      </c>
    </row>
    <row r="68" spans="2:16" ht="19.5">
      <c r="B68" s="149" t="s">
        <v>212</v>
      </c>
      <c r="C68" s="13">
        <f>C66*(13-C67)</f>
        <v>403</v>
      </c>
      <c r="D68" s="12">
        <f>D66*(13-D67)</f>
        <v>364</v>
      </c>
      <c r="E68" s="12">
        <f>E66*(13-E67)</f>
        <v>403</v>
      </c>
      <c r="F68" s="12">
        <v>184</v>
      </c>
      <c r="G68" s="12">
        <f>G66*(13-G67)</f>
        <v>58.800000000000011</v>
      </c>
      <c r="H68" s="12">
        <v>16</v>
      </c>
      <c r="I68" s="155">
        <f>SUM(C68:G68)</f>
        <v>1412.8</v>
      </c>
      <c r="J68" s="12">
        <v>69</v>
      </c>
      <c r="K68" s="12">
        <v>123</v>
      </c>
      <c r="L68" s="12">
        <f>L66*(13-L67)</f>
        <v>252</v>
      </c>
      <c r="M68" s="12">
        <f>M66*(13-M67)</f>
        <v>322.40000000000003</v>
      </c>
      <c r="N68" s="155">
        <f>SUM(J68:M68)</f>
        <v>766.40000000000009</v>
      </c>
      <c r="O68" s="156">
        <f>O66*(13-O67)</f>
        <v>2200.4</v>
      </c>
      <c r="P68" s="162">
        <f>P66*(13-P67)</f>
        <v>2180.4</v>
      </c>
    </row>
    <row r="69" spans="2:16" ht="19.5">
      <c r="B69" s="149" t="s">
        <v>213</v>
      </c>
      <c r="C69" s="13">
        <f>C66*(17-C67)</f>
        <v>527</v>
      </c>
      <c r="D69" s="12">
        <f>D66*(17-D67)</f>
        <v>476</v>
      </c>
      <c r="E69" s="12">
        <f>E66*(17-E67)</f>
        <v>527</v>
      </c>
      <c r="F69" s="12">
        <v>304</v>
      </c>
      <c r="G69" s="12">
        <f>G66*(17-G67)</f>
        <v>142.80000000000001</v>
      </c>
      <c r="H69" s="12">
        <v>56</v>
      </c>
      <c r="I69" s="155">
        <f>SUM(C69:G69)</f>
        <v>1976.8</v>
      </c>
      <c r="J69" s="12">
        <v>169</v>
      </c>
      <c r="K69" s="12">
        <v>247</v>
      </c>
      <c r="L69" s="12">
        <v>375</v>
      </c>
      <c r="M69" s="12">
        <f>M66*(17-M67)</f>
        <v>446.40000000000003</v>
      </c>
      <c r="N69" s="155">
        <f>SUM(J69:M69)</f>
        <v>1237.4000000000001</v>
      </c>
      <c r="O69" s="156">
        <f>O66*(17-O67)</f>
        <v>3232.4</v>
      </c>
      <c r="P69" s="162">
        <f>P66*(17-P67)</f>
        <v>3172.4</v>
      </c>
    </row>
    <row r="70" spans="2:16" ht="19.5">
      <c r="B70" s="149" t="s">
        <v>214</v>
      </c>
      <c r="C70" s="17">
        <f>C66*(18-C67)</f>
        <v>558</v>
      </c>
      <c r="D70" s="16">
        <f>D66*(18-D67)</f>
        <v>504</v>
      </c>
      <c r="E70" s="16">
        <f>E66*(18-E67)</f>
        <v>558</v>
      </c>
      <c r="F70" s="16">
        <v>334</v>
      </c>
      <c r="G70" s="16">
        <f>G66*(18-G67)</f>
        <v>163.80000000000001</v>
      </c>
      <c r="H70" s="16">
        <v>66</v>
      </c>
      <c r="I70" s="155">
        <f>SUM(C70:G70)</f>
        <v>2117.8000000000002</v>
      </c>
      <c r="J70" s="16">
        <v>194</v>
      </c>
      <c r="K70" s="16">
        <v>278</v>
      </c>
      <c r="L70" s="16">
        <f>L66*(18-L67)</f>
        <v>402</v>
      </c>
      <c r="M70" s="16">
        <f>M66*(18-M67)</f>
        <v>477.40000000000003</v>
      </c>
      <c r="N70" s="155">
        <f>SUM(J70:M70)</f>
        <v>1351.4</v>
      </c>
      <c r="O70" s="157">
        <f>O66*(18-O67)</f>
        <v>3490.4</v>
      </c>
      <c r="P70" s="163">
        <f>P66*(18-P67)</f>
        <v>3420.4</v>
      </c>
    </row>
    <row r="71" spans="2:16" ht="20.25" thickBot="1">
      <c r="B71" s="350" t="s">
        <v>215</v>
      </c>
      <c r="C71" s="21">
        <f>C66*(19-C67)</f>
        <v>589</v>
      </c>
      <c r="D71" s="20">
        <f>D66*(19-D67)</f>
        <v>532</v>
      </c>
      <c r="E71" s="20">
        <f>E66*(19-E67)</f>
        <v>589</v>
      </c>
      <c r="F71" s="20">
        <v>364</v>
      </c>
      <c r="G71" s="20">
        <f>G66*(19-G67)</f>
        <v>184.8</v>
      </c>
      <c r="H71" s="20">
        <v>76</v>
      </c>
      <c r="I71" s="164">
        <f>SUM(C71:G71)</f>
        <v>2258.8000000000002</v>
      </c>
      <c r="J71" s="20">
        <v>219</v>
      </c>
      <c r="K71" s="20">
        <v>309</v>
      </c>
      <c r="L71" s="20">
        <f>L66*(19-L67)</f>
        <v>432</v>
      </c>
      <c r="M71" s="20">
        <f>M66*(19-M67)</f>
        <v>508.4</v>
      </c>
      <c r="N71" s="164">
        <f>SUM(J71:M71)</f>
        <v>1468.4</v>
      </c>
      <c r="O71" s="165">
        <f>O66*(19-O67)</f>
        <v>3748.4</v>
      </c>
      <c r="P71" s="166">
        <f>P66*(19-P67)</f>
        <v>3668.4</v>
      </c>
    </row>
    <row r="72" spans="2:16" ht="15.75" thickBot="1">
      <c r="B72" s="4"/>
      <c r="C72" s="4"/>
      <c r="D72" s="4"/>
      <c r="E72" s="4"/>
      <c r="F72" s="4"/>
      <c r="G72" s="4"/>
      <c r="H72" s="4"/>
      <c r="I72" s="4"/>
      <c r="J72" s="4"/>
      <c r="K72" s="4"/>
      <c r="L72" s="4"/>
      <c r="M72" s="4"/>
      <c r="N72" s="4"/>
      <c r="O72" s="4"/>
      <c r="P72" s="4"/>
    </row>
    <row r="73" spans="2:16" ht="24" thickBot="1">
      <c r="B73" s="473" t="s">
        <v>598</v>
      </c>
      <c r="C73" s="474"/>
      <c r="D73" s="474"/>
      <c r="E73" s="474"/>
      <c r="F73" s="474"/>
      <c r="G73" s="474"/>
      <c r="H73" s="474"/>
      <c r="I73" s="474"/>
      <c r="J73" s="474"/>
      <c r="K73" s="474"/>
      <c r="L73" s="470" t="s">
        <v>231</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ht="15">
      <c r="B76" s="148" t="s">
        <v>211</v>
      </c>
      <c r="C76" s="146">
        <v>31</v>
      </c>
      <c r="D76" s="8">
        <v>28</v>
      </c>
      <c r="E76" s="8">
        <v>31</v>
      </c>
      <c r="F76" s="8">
        <v>30</v>
      </c>
      <c r="G76" s="8">
        <v>26</v>
      </c>
      <c r="H76" s="8">
        <v>5</v>
      </c>
      <c r="I76" s="168">
        <f>SUM(C76:G76)</f>
        <v>146</v>
      </c>
      <c r="J76" s="8">
        <v>10</v>
      </c>
      <c r="K76" s="8">
        <v>21</v>
      </c>
      <c r="L76" s="8">
        <v>29</v>
      </c>
      <c r="M76" s="8">
        <v>31</v>
      </c>
      <c r="N76" s="168">
        <f>SUM(J76:M76)</f>
        <v>91</v>
      </c>
      <c r="O76" s="167">
        <f>SUM(C76:H76,J76:M76)</f>
        <v>242</v>
      </c>
      <c r="P76" s="169">
        <f>I76+N76</f>
        <v>237</v>
      </c>
    </row>
    <row r="77" spans="2:16" ht="19.5">
      <c r="B77" s="149" t="s">
        <v>485</v>
      </c>
      <c r="C77" s="147">
        <v>-0.3</v>
      </c>
      <c r="D77" s="10">
        <v>3.3</v>
      </c>
      <c r="E77" s="10">
        <v>6.8</v>
      </c>
      <c r="F77" s="10">
        <v>9.6999999999999993</v>
      </c>
      <c r="G77" s="10">
        <v>10.8</v>
      </c>
      <c r="H77" s="10">
        <v>13</v>
      </c>
      <c r="I77" s="153">
        <f>(C76*C77+D76*D77+E76*E77+F76*F77+G76*G77)/I76</f>
        <v>5.9294520547945204</v>
      </c>
      <c r="J77" s="10">
        <v>14.3</v>
      </c>
      <c r="K77" s="95">
        <v>10.538709677419353</v>
      </c>
      <c r="L77" s="95">
        <v>6.0766666666666662</v>
      </c>
      <c r="M77" s="95">
        <v>1.2548387096774201</v>
      </c>
      <c r="N77" s="153">
        <f>(J76*J77+K76*K77+L76*L77+M76*M77)/N76</f>
        <v>6.3674311709795575</v>
      </c>
      <c r="O77" s="154">
        <f>(C77*C76+D77*D76+E77*E76+F77*F76+G77*G76+H77*H76+J77*J76+K77*K76+L77*L76+M77*M76)/O76</f>
        <v>6.240232382475785</v>
      </c>
      <c r="P77" s="161">
        <f>(I77*I76+N77*N76)/P76</f>
        <v>6.0976212513043864</v>
      </c>
    </row>
    <row r="78" spans="2:16" ht="19.5">
      <c r="B78" s="149" t="s">
        <v>212</v>
      </c>
      <c r="C78" s="13">
        <v>412</v>
      </c>
      <c r="D78" s="12">
        <v>272</v>
      </c>
      <c r="E78" s="12">
        <v>192</v>
      </c>
      <c r="F78" s="12">
        <v>99</v>
      </c>
      <c r="G78" s="12">
        <v>58</v>
      </c>
      <c r="H78" s="12">
        <v>1</v>
      </c>
      <c r="I78" s="155">
        <f>SUM(C78:G78)</f>
        <v>1033</v>
      </c>
      <c r="J78" s="12">
        <f>J76*(13-J77)</f>
        <v>-13.000000000000007</v>
      </c>
      <c r="K78" s="12">
        <f>K76*(13-K77)</f>
        <v>51.687096774193577</v>
      </c>
      <c r="L78" s="12">
        <f>L76*(13-L77)</f>
        <v>200.77666666666667</v>
      </c>
      <c r="M78" s="12">
        <f>M76*(13-M77)</f>
        <v>364.09999999999997</v>
      </c>
      <c r="N78" s="155">
        <f>SUM(J78:M78)</f>
        <v>603.56376344086016</v>
      </c>
      <c r="O78" s="156">
        <f>O76*(13-O77)</f>
        <v>1635.8637634408601</v>
      </c>
      <c r="P78" s="162">
        <f>P76*(13-P77)</f>
        <v>1635.8637634408603</v>
      </c>
    </row>
    <row r="79" spans="2:16" ht="19.5">
      <c r="B79" s="149" t="s">
        <v>213</v>
      </c>
      <c r="C79" s="13">
        <v>536</v>
      </c>
      <c r="D79" s="12">
        <v>384</v>
      </c>
      <c r="E79" s="12">
        <f>E76*(17-E77)</f>
        <v>316.2</v>
      </c>
      <c r="F79" s="12">
        <v>219</v>
      </c>
      <c r="G79" s="12">
        <v>162</v>
      </c>
      <c r="H79" s="12">
        <v>21</v>
      </c>
      <c r="I79" s="155">
        <f>SUM(C79:G79)</f>
        <v>1617.2</v>
      </c>
      <c r="J79" s="12">
        <f>J76*(17-J77)</f>
        <v>26.999999999999993</v>
      </c>
      <c r="K79" s="12">
        <f>K76*(17-K77)</f>
        <v>135.68709677419358</v>
      </c>
      <c r="L79" s="12">
        <f>L76*(17-L77)</f>
        <v>316.7766666666667</v>
      </c>
      <c r="M79" s="12">
        <f>M76*(17-M77)</f>
        <v>488.09999999999997</v>
      </c>
      <c r="N79" s="155">
        <f>SUM(J79:M79)</f>
        <v>967.56376344086016</v>
      </c>
      <c r="O79" s="156">
        <f>O76*(17-O77)</f>
        <v>2603.8637634408601</v>
      </c>
      <c r="P79" s="162">
        <f>P76*(17-P77)</f>
        <v>2583.8637634408606</v>
      </c>
    </row>
    <row r="80" spans="2:16" ht="19.5">
      <c r="B80" s="149" t="s">
        <v>214</v>
      </c>
      <c r="C80" s="17">
        <v>567</v>
      </c>
      <c r="D80" s="16">
        <v>415</v>
      </c>
      <c r="E80" s="16">
        <f>E76*(18-E77)</f>
        <v>347.2</v>
      </c>
      <c r="F80" s="16">
        <f>F76*(18-F77)</f>
        <v>249.00000000000003</v>
      </c>
      <c r="G80" s="16">
        <v>188</v>
      </c>
      <c r="H80" s="16">
        <v>26</v>
      </c>
      <c r="I80" s="155">
        <f>SUM(C80:G80)</f>
        <v>1766.2</v>
      </c>
      <c r="J80" s="16">
        <f>J76*(18-J77)</f>
        <v>36.999999999999993</v>
      </c>
      <c r="K80" s="16">
        <f>K76*(18-K77)</f>
        <v>156.68709677419358</v>
      </c>
      <c r="L80" s="16">
        <f>L76*(18-L77)</f>
        <v>345.7766666666667</v>
      </c>
      <c r="M80" s="16">
        <f>M76*(18-M77)</f>
        <v>519.1</v>
      </c>
      <c r="N80" s="155">
        <f>SUM(J80:M80)</f>
        <v>1058.5637634408604</v>
      </c>
      <c r="O80" s="157">
        <f>O76*(18-O77)</f>
        <v>2845.8637634408601</v>
      </c>
      <c r="P80" s="163">
        <f>P76*(18-P77)</f>
        <v>2820.8637634408606</v>
      </c>
    </row>
    <row r="81" spans="2:16" ht="20.25" thickBot="1">
      <c r="B81" s="350" t="s">
        <v>215</v>
      </c>
      <c r="C81" s="21">
        <v>598</v>
      </c>
      <c r="D81" s="20">
        <v>440</v>
      </c>
      <c r="E81" s="20">
        <f>E76*(19-E77)</f>
        <v>378.2</v>
      </c>
      <c r="F81" s="20">
        <f>F76*(19-F77)</f>
        <v>279</v>
      </c>
      <c r="G81" s="20">
        <v>214</v>
      </c>
      <c r="H81" s="20">
        <v>31</v>
      </c>
      <c r="I81" s="164">
        <f>SUM(C81:G81)</f>
        <v>1909.2</v>
      </c>
      <c r="J81" s="20">
        <f>J76*(19-J77)</f>
        <v>46.999999999999993</v>
      </c>
      <c r="K81" s="20">
        <f>K76*(19-K77)</f>
        <v>177.68709677419358</v>
      </c>
      <c r="L81" s="20">
        <f>L76*(19-L77)</f>
        <v>374.7766666666667</v>
      </c>
      <c r="M81" s="20">
        <f>M76*(19-M77)</f>
        <v>550.1</v>
      </c>
      <c r="N81" s="164">
        <f>SUM(J81:M81)</f>
        <v>1149.5637634408604</v>
      </c>
      <c r="O81" s="165">
        <f>O76*(19-O77)</f>
        <v>3087.8637634408601</v>
      </c>
      <c r="P81" s="166">
        <f>P76*(19-P77)</f>
        <v>3057.8637634408606</v>
      </c>
    </row>
    <row r="82" spans="2:16" ht="15.75" thickBot="1">
      <c r="B82" s="24"/>
      <c r="C82" s="25"/>
      <c r="D82" s="25"/>
      <c r="E82" s="25"/>
      <c r="F82" s="25"/>
      <c r="G82" s="25"/>
      <c r="H82" s="25"/>
      <c r="I82" s="26"/>
      <c r="J82" s="25"/>
      <c r="K82" s="25"/>
      <c r="L82" s="25"/>
      <c r="M82" s="25"/>
      <c r="N82" s="26"/>
      <c r="O82" s="27"/>
      <c r="P82" s="27"/>
    </row>
    <row r="83" spans="2:16" ht="24" thickBot="1">
      <c r="B83" s="473" t="s">
        <v>597</v>
      </c>
      <c r="C83" s="474"/>
      <c r="D83" s="474"/>
      <c r="E83" s="474"/>
      <c r="F83" s="474"/>
      <c r="G83" s="474"/>
      <c r="H83" s="474"/>
      <c r="I83" s="474"/>
      <c r="J83" s="474"/>
      <c r="K83" s="474"/>
      <c r="L83" s="470" t="s">
        <v>145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ht="15">
      <c r="B86" s="148" t="s">
        <v>211</v>
      </c>
      <c r="C86" s="146">
        <v>31</v>
      </c>
      <c r="D86" s="8">
        <v>31</v>
      </c>
      <c r="E86" s="8">
        <v>31</v>
      </c>
      <c r="F86" s="8">
        <v>25</v>
      </c>
      <c r="G86" s="8">
        <v>20</v>
      </c>
      <c r="H86" s="8">
        <v>9</v>
      </c>
      <c r="I86" s="168">
        <f>SUM(C86:G86)</f>
        <v>138</v>
      </c>
      <c r="J86" s="8"/>
      <c r="K86" s="8"/>
      <c r="L86" s="8"/>
      <c r="M86" s="8"/>
      <c r="N86" s="168">
        <f>SUM(J86:M86)</f>
        <v>0</v>
      </c>
      <c r="O86" s="167">
        <f>SUM(C86:H86,J86:M86)</f>
        <v>147</v>
      </c>
      <c r="P86" s="169">
        <f>I86+N86</f>
        <v>138</v>
      </c>
    </row>
    <row r="87" spans="2:16" ht="19.5">
      <c r="B87" s="149" t="s">
        <v>485</v>
      </c>
      <c r="C87" s="147">
        <v>0.67096774193548403</v>
      </c>
      <c r="D87" s="10">
        <v>0.375</v>
      </c>
      <c r="E87" s="10">
        <v>4.2516129032258068</v>
      </c>
      <c r="F87" s="10">
        <v>8.0133333333333319</v>
      </c>
      <c r="G87" s="10">
        <v>12.174193548387096</v>
      </c>
      <c r="H87" s="10">
        <v>15.8</v>
      </c>
      <c r="I87" s="153">
        <f>(C86*C87+D86*D87+E86*E87+F86*F87+G86*G87)/I86</f>
        <v>4.4061029297179362</v>
      </c>
      <c r="J87" s="10"/>
      <c r="K87" s="95"/>
      <c r="L87" s="95"/>
      <c r="M87" s="95"/>
      <c r="N87" s="153"/>
      <c r="O87" s="154">
        <f>(C87*C86+D87*D86+E87*E86+F87*F86+G87*G86+H87*H86+J87*J86+K87*K86+L87*L86+M87*M86)/O86</f>
        <v>5.1036884646331648</v>
      </c>
      <c r="P87" s="161">
        <f>(I87*I86+N87*N86)/P86</f>
        <v>4.4061029297179362</v>
      </c>
    </row>
    <row r="88" spans="2:16" ht="19.5">
      <c r="B88" s="149" t="s">
        <v>212</v>
      </c>
      <c r="C88" s="13">
        <f t="shared" ref="C88:H88" si="4">C86*(13-C87)</f>
        <v>382.2</v>
      </c>
      <c r="D88" s="12">
        <f t="shared" si="4"/>
        <v>391.375</v>
      </c>
      <c r="E88" s="12">
        <f t="shared" si="4"/>
        <v>271.2</v>
      </c>
      <c r="F88" s="12">
        <f t="shared" si="4"/>
        <v>124.6666666666667</v>
      </c>
      <c r="G88" s="12">
        <f t="shared" si="4"/>
        <v>16.516129032258071</v>
      </c>
      <c r="H88" s="12">
        <f t="shared" si="4"/>
        <v>-25.200000000000006</v>
      </c>
      <c r="I88" s="155">
        <f>SUM(C88:G88)</f>
        <v>1185.9577956989249</v>
      </c>
      <c r="J88" s="12">
        <f>J86*(13-J87)</f>
        <v>0</v>
      </c>
      <c r="K88" s="12">
        <f>K86*(13-K87)</f>
        <v>0</v>
      </c>
      <c r="L88" s="12">
        <f>L86*(13-L87)</f>
        <v>0</v>
      </c>
      <c r="M88" s="12">
        <f>M86*(13-M87)</f>
        <v>0</v>
      </c>
      <c r="N88" s="155">
        <f>SUM(J88:M88)</f>
        <v>0</v>
      </c>
      <c r="O88" s="156">
        <f>O86*(13-O87)</f>
        <v>1160.7577956989248</v>
      </c>
      <c r="P88" s="162">
        <f>P86*(13-P87)</f>
        <v>1185.9577956989249</v>
      </c>
    </row>
    <row r="89" spans="2:16" ht="19.5">
      <c r="B89" s="149" t="s">
        <v>213</v>
      </c>
      <c r="C89" s="13">
        <f t="shared" ref="C89:H89" si="5">C86*(17-C87)</f>
        <v>506.2</v>
      </c>
      <c r="D89" s="12">
        <f t="shared" si="5"/>
        <v>515.375</v>
      </c>
      <c r="E89" s="12">
        <f t="shared" si="5"/>
        <v>395.2</v>
      </c>
      <c r="F89" s="12">
        <f t="shared" si="5"/>
        <v>224.66666666666671</v>
      </c>
      <c r="G89" s="12">
        <f t="shared" si="5"/>
        <v>96.516129032258078</v>
      </c>
      <c r="H89" s="12">
        <f t="shared" si="5"/>
        <v>10.799999999999994</v>
      </c>
      <c r="I89" s="155">
        <f>SUM(C89:G89)</f>
        <v>1737.9577956989249</v>
      </c>
      <c r="J89" s="12">
        <f>J86*(17-J87)</f>
        <v>0</v>
      </c>
      <c r="K89" s="12">
        <f>K86*(17-K87)</f>
        <v>0</v>
      </c>
      <c r="L89" s="12">
        <f>L86*(17-L87)</f>
        <v>0</v>
      </c>
      <c r="M89" s="12">
        <f>M86*(17-M87)</f>
        <v>0</v>
      </c>
      <c r="N89" s="155">
        <f>SUM(J89:M89)</f>
        <v>0</v>
      </c>
      <c r="O89" s="156">
        <f>O86*(17-O87)</f>
        <v>1748.7577956989246</v>
      </c>
      <c r="P89" s="162">
        <f>P86*(17-P87)</f>
        <v>1737.9577956989249</v>
      </c>
    </row>
    <row r="90" spans="2:16" ht="19.5">
      <c r="B90" s="149" t="s">
        <v>214</v>
      </c>
      <c r="C90" s="17">
        <f t="shared" ref="C90:H90" si="6">C86*(18-C87)</f>
        <v>537.19999999999993</v>
      </c>
      <c r="D90" s="16">
        <f t="shared" si="6"/>
        <v>546.375</v>
      </c>
      <c r="E90" s="16">
        <f t="shared" si="6"/>
        <v>426.2</v>
      </c>
      <c r="F90" s="16">
        <f t="shared" si="6"/>
        <v>249.66666666666671</v>
      </c>
      <c r="G90" s="16">
        <f t="shared" si="6"/>
        <v>116.51612903225808</v>
      </c>
      <c r="H90" s="16">
        <f t="shared" si="6"/>
        <v>19.799999999999994</v>
      </c>
      <c r="I90" s="155">
        <f>SUM(C90:G90)</f>
        <v>1875.9577956989247</v>
      </c>
      <c r="J90" s="16">
        <f>J86*(18-J87)</f>
        <v>0</v>
      </c>
      <c r="K90" s="16">
        <f>K86*(18-K87)</f>
        <v>0</v>
      </c>
      <c r="L90" s="16">
        <f>L86*(18-L87)</f>
        <v>0</v>
      </c>
      <c r="M90" s="16">
        <f>M86*(18-M87)</f>
        <v>0</v>
      </c>
      <c r="N90" s="155">
        <f>SUM(J90:M90)</f>
        <v>0</v>
      </c>
      <c r="O90" s="157">
        <f>O86*(18-O87)</f>
        <v>1895.7577956989246</v>
      </c>
      <c r="P90" s="163">
        <f>P86*(18-P87)</f>
        <v>1875.9577956989249</v>
      </c>
    </row>
    <row r="91" spans="2:16" ht="20.25" thickBot="1">
      <c r="B91" s="350" t="s">
        <v>215</v>
      </c>
      <c r="C91" s="21">
        <f t="shared" ref="C91:H91" si="7">C86*(19-C87)</f>
        <v>568.19999999999993</v>
      </c>
      <c r="D91" s="20">
        <f t="shared" si="7"/>
        <v>577.375</v>
      </c>
      <c r="E91" s="20">
        <f t="shared" si="7"/>
        <v>457.2</v>
      </c>
      <c r="F91" s="20">
        <f t="shared" si="7"/>
        <v>274.66666666666669</v>
      </c>
      <c r="G91" s="20">
        <f t="shared" si="7"/>
        <v>136.51612903225808</v>
      </c>
      <c r="H91" s="20">
        <f t="shared" si="7"/>
        <v>28.799999999999994</v>
      </c>
      <c r="I91" s="164">
        <f>SUM(C91:G91)</f>
        <v>2013.9577956989247</v>
      </c>
      <c r="J91" s="20">
        <f>J86*(19-J87)</f>
        <v>0</v>
      </c>
      <c r="K91" s="20">
        <f>K86*(19-K87)</f>
        <v>0</v>
      </c>
      <c r="L91" s="20">
        <f>L86*(19-L87)</f>
        <v>0</v>
      </c>
      <c r="M91" s="20">
        <f>M86*(19-M87)</f>
        <v>0</v>
      </c>
      <c r="N91" s="164">
        <f>SUM(J91:M91)</f>
        <v>0</v>
      </c>
      <c r="O91" s="165">
        <f>O86*(19-O87)</f>
        <v>2042.7577956989246</v>
      </c>
      <c r="P91" s="166">
        <f>P86*(19-P87)</f>
        <v>2013.9577956989249</v>
      </c>
    </row>
    <row r="92" spans="2:16" ht="15.75" thickBot="1">
      <c r="B92" s="4"/>
      <c r="C92" s="4"/>
      <c r="D92" s="4"/>
      <c r="E92" s="4"/>
      <c r="F92" s="4"/>
      <c r="G92" s="4"/>
      <c r="H92" s="4"/>
      <c r="I92" s="4"/>
      <c r="J92" s="4"/>
      <c r="K92" s="4"/>
      <c r="L92" s="4"/>
      <c r="M92" s="4"/>
      <c r="N92" s="4"/>
      <c r="O92" s="4"/>
      <c r="P92" s="4"/>
    </row>
    <row r="93" spans="2:16" ht="24" thickBot="1">
      <c r="B93" s="473" t="s">
        <v>598</v>
      </c>
      <c r="C93" s="474"/>
      <c r="D93" s="474"/>
      <c r="E93" s="474"/>
      <c r="F93" s="474"/>
      <c r="G93" s="474"/>
      <c r="H93" s="474"/>
      <c r="I93" s="474"/>
      <c r="J93" s="474"/>
      <c r="K93" s="474"/>
      <c r="L93" s="468" t="s">
        <v>233</v>
      </c>
      <c r="M93" s="468"/>
      <c r="N93" s="468"/>
      <c r="O93" s="468"/>
      <c r="P93" s="469"/>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30.75" thickBot="1">
      <c r="B95" s="466"/>
      <c r="C95" s="462"/>
      <c r="D95" s="462"/>
      <c r="E95" s="462"/>
      <c r="F95" s="462"/>
      <c r="G95" s="462"/>
      <c r="H95" s="462"/>
      <c r="I95" s="462"/>
      <c r="J95" s="462"/>
      <c r="K95" s="462"/>
      <c r="L95" s="462"/>
      <c r="M95" s="462"/>
      <c r="N95" s="462"/>
      <c r="O95" s="145" t="s">
        <v>234</v>
      </c>
      <c r="P95" s="30" t="s">
        <v>235</v>
      </c>
    </row>
    <row r="96" spans="2:16" ht="15">
      <c r="B96" s="148" t="s">
        <v>211</v>
      </c>
      <c r="C96" s="146">
        <v>31</v>
      </c>
      <c r="D96" s="8">
        <v>28</v>
      </c>
      <c r="E96" s="8">
        <v>28</v>
      </c>
      <c r="F96" s="8">
        <v>30</v>
      </c>
      <c r="G96" s="8">
        <v>25</v>
      </c>
      <c r="H96" s="8">
        <v>0</v>
      </c>
      <c r="I96" s="168">
        <f>SUM(C96:H96)</f>
        <v>142</v>
      </c>
      <c r="J96" s="8">
        <v>10</v>
      </c>
      <c r="K96" s="8">
        <v>31</v>
      </c>
      <c r="L96" s="8">
        <v>30</v>
      </c>
      <c r="M96" s="8">
        <v>31</v>
      </c>
      <c r="N96" s="168">
        <f>SUM(J96:M96)</f>
        <v>102</v>
      </c>
      <c r="O96" s="167">
        <f>SUM(C96:H96,J96:M96)</f>
        <v>244</v>
      </c>
      <c r="P96" s="169">
        <f>I96+N96</f>
        <v>244</v>
      </c>
    </row>
    <row r="97" spans="2:16" ht="19.5">
      <c r="B97" s="149" t="s">
        <v>485</v>
      </c>
      <c r="C97" s="147">
        <v>-2.6</v>
      </c>
      <c r="D97" s="10">
        <v>-1.7</v>
      </c>
      <c r="E97" s="10">
        <v>1.9</v>
      </c>
      <c r="F97" s="10">
        <v>6.9</v>
      </c>
      <c r="G97" s="10">
        <v>11.6</v>
      </c>
      <c r="H97" s="10">
        <v>0</v>
      </c>
      <c r="I97" s="153">
        <f>(C96*C97+D96*D97+E96*E97+F96*F97+G96*G97)/I96</f>
        <v>2.971830985915493</v>
      </c>
      <c r="J97" s="10">
        <v>11.9</v>
      </c>
      <c r="K97" s="95">
        <v>8.1</v>
      </c>
      <c r="L97" s="95">
        <v>-3.4</v>
      </c>
      <c r="M97" s="95">
        <v>-0.2</v>
      </c>
      <c r="N97" s="153">
        <f>(J96*J97+K96*K97+L96*L97+M96*M97)/N96</f>
        <v>2.5676470588235296</v>
      </c>
      <c r="O97" s="154">
        <f>(C97*C96+D97*D96+E97*E96+F97*F96+G97*G96+H97*H96+J97*J96+K97*K96+L97*L96+M97*M96)/O96</f>
        <v>2.8028688524590164</v>
      </c>
      <c r="P97" s="161">
        <f>(I97*I96+N97*N96)/P96</f>
        <v>2.8028688524590168</v>
      </c>
    </row>
    <row r="98" spans="2:16" ht="19.5">
      <c r="B98" s="149" t="s">
        <v>212</v>
      </c>
      <c r="C98" s="13">
        <f t="shared" ref="C98:H98" si="8">C96*(13-C97)</f>
        <v>483.59999999999997</v>
      </c>
      <c r="D98" s="12">
        <f t="shared" si="8"/>
        <v>411.59999999999997</v>
      </c>
      <c r="E98" s="12">
        <f t="shared" si="8"/>
        <v>310.8</v>
      </c>
      <c r="F98" s="12">
        <f t="shared" si="8"/>
        <v>183</v>
      </c>
      <c r="G98" s="12">
        <f t="shared" si="8"/>
        <v>35.000000000000007</v>
      </c>
      <c r="H98" s="12">
        <f t="shared" si="8"/>
        <v>0</v>
      </c>
      <c r="I98" s="155">
        <f>SUM(C98:G98)</f>
        <v>1424</v>
      </c>
      <c r="J98" s="12">
        <f>J96*(13-J97)</f>
        <v>10.999999999999996</v>
      </c>
      <c r="K98" s="12">
        <f>K96*(13-K97)</f>
        <v>151.9</v>
      </c>
      <c r="L98" s="12">
        <f>L96*(13-L97)</f>
        <v>491.99999999999994</v>
      </c>
      <c r="M98" s="12">
        <f>M96*(13-M97)</f>
        <v>409.2</v>
      </c>
      <c r="N98" s="155">
        <f>SUM(J98:M98)</f>
        <v>1064.0999999999999</v>
      </c>
      <c r="O98" s="156">
        <f>O96*(13-O97)</f>
        <v>2488.1</v>
      </c>
      <c r="P98" s="162">
        <f>P96*(13-P97)</f>
        <v>2488.1</v>
      </c>
    </row>
    <row r="99" spans="2:16" ht="19.5">
      <c r="B99" s="149" t="s">
        <v>213</v>
      </c>
      <c r="C99" s="13">
        <f t="shared" ref="C99:H99" si="9">C96*(17-C97)</f>
        <v>607.6</v>
      </c>
      <c r="D99" s="12">
        <f t="shared" si="9"/>
        <v>523.6</v>
      </c>
      <c r="E99" s="12">
        <f t="shared" si="9"/>
        <v>422.8</v>
      </c>
      <c r="F99" s="12">
        <f t="shared" si="9"/>
        <v>303</v>
      </c>
      <c r="G99" s="12">
        <f t="shared" si="9"/>
        <v>135</v>
      </c>
      <c r="H99" s="12">
        <f t="shared" si="9"/>
        <v>0</v>
      </c>
      <c r="I99" s="155">
        <f>SUM(C99:G99)</f>
        <v>1992</v>
      </c>
      <c r="J99" s="12">
        <f>J96*(17-J97)</f>
        <v>51</v>
      </c>
      <c r="K99" s="12">
        <f>K96*(17-K97)</f>
        <v>275.90000000000003</v>
      </c>
      <c r="L99" s="12">
        <f>L96*(17-L97)</f>
        <v>612</v>
      </c>
      <c r="M99" s="12">
        <f>M96*(17-M97)</f>
        <v>533.19999999999993</v>
      </c>
      <c r="N99" s="155">
        <f>SUM(J99:M99)</f>
        <v>1472.1</v>
      </c>
      <c r="O99" s="156">
        <f>O96*(17-O97)</f>
        <v>3464.1</v>
      </c>
      <c r="P99" s="162">
        <f>P96*(17-P97)</f>
        <v>3464.1</v>
      </c>
    </row>
    <row r="100" spans="2:16" ht="19.5">
      <c r="B100" s="149" t="s">
        <v>214</v>
      </c>
      <c r="C100" s="17">
        <f t="shared" ref="C100:H100" si="10">C96*(18-C97)</f>
        <v>638.6</v>
      </c>
      <c r="D100" s="16">
        <f t="shared" si="10"/>
        <v>551.6</v>
      </c>
      <c r="E100" s="16">
        <f t="shared" si="10"/>
        <v>450.80000000000007</v>
      </c>
      <c r="F100" s="16">
        <f t="shared" si="10"/>
        <v>333</v>
      </c>
      <c r="G100" s="16">
        <f t="shared" si="10"/>
        <v>160</v>
      </c>
      <c r="H100" s="16">
        <f t="shared" si="10"/>
        <v>0</v>
      </c>
      <c r="I100" s="155">
        <f>SUM(C100:G100)</f>
        <v>2134</v>
      </c>
      <c r="J100" s="16">
        <f>J96*(18-J97)</f>
        <v>61</v>
      </c>
      <c r="K100" s="16">
        <f>K96*(18-K97)</f>
        <v>306.90000000000003</v>
      </c>
      <c r="L100" s="16">
        <f>L96*(18-L97)</f>
        <v>642</v>
      </c>
      <c r="M100" s="16">
        <f>M96*(18-M97)</f>
        <v>564.19999999999993</v>
      </c>
      <c r="N100" s="155">
        <f>SUM(J100:M100)</f>
        <v>1574.1</v>
      </c>
      <c r="O100" s="157">
        <f>O96*(18-O97)</f>
        <v>3708.1</v>
      </c>
      <c r="P100" s="163">
        <f>P96*(18-P97)</f>
        <v>3708.1</v>
      </c>
    </row>
    <row r="101" spans="2:16" ht="20.25" thickBot="1">
      <c r="B101" s="350" t="s">
        <v>215</v>
      </c>
      <c r="C101" s="21">
        <f t="shared" ref="C101:H101" si="11">C96*(19-C97)</f>
        <v>669.6</v>
      </c>
      <c r="D101" s="20">
        <f t="shared" si="11"/>
        <v>579.6</v>
      </c>
      <c r="E101" s="20">
        <f t="shared" si="11"/>
        <v>478.80000000000007</v>
      </c>
      <c r="F101" s="20">
        <f t="shared" si="11"/>
        <v>363</v>
      </c>
      <c r="G101" s="20">
        <f t="shared" si="11"/>
        <v>185</v>
      </c>
      <c r="H101" s="20">
        <f t="shared" si="11"/>
        <v>0</v>
      </c>
      <c r="I101" s="164">
        <f>SUM(C101:G101)</f>
        <v>2276</v>
      </c>
      <c r="J101" s="20">
        <f>J96*(19-J97)</f>
        <v>71</v>
      </c>
      <c r="K101" s="20">
        <f>K96*(19-K97)</f>
        <v>337.90000000000003</v>
      </c>
      <c r="L101" s="20">
        <f>L96*(19-L97)</f>
        <v>672</v>
      </c>
      <c r="M101" s="20">
        <f>M96*(19-M97)</f>
        <v>595.19999999999993</v>
      </c>
      <c r="N101" s="164">
        <f>SUM(J101:M101)</f>
        <v>1676.1</v>
      </c>
      <c r="O101" s="165">
        <f>O96*(19-O97)</f>
        <v>3952.1</v>
      </c>
      <c r="P101" s="166">
        <f>P96*(19-P97)</f>
        <v>3952.1</v>
      </c>
    </row>
    <row r="102" spans="2:16" ht="15.75" thickBot="1">
      <c r="B102" s="4"/>
      <c r="C102" s="4"/>
      <c r="D102" s="4"/>
      <c r="E102" s="4"/>
      <c r="F102" s="4"/>
      <c r="G102" s="4"/>
      <c r="H102" s="4"/>
      <c r="I102" s="4"/>
      <c r="J102" s="28"/>
      <c r="K102" s="4"/>
      <c r="L102" s="4"/>
      <c r="M102" s="4"/>
      <c r="N102" s="4"/>
      <c r="O102" s="4"/>
      <c r="P102" s="4"/>
    </row>
    <row r="103" spans="2:16" ht="24" thickBot="1">
      <c r="B103" s="170" t="s">
        <v>236</v>
      </c>
      <c r="C103" s="458" t="s">
        <v>237</v>
      </c>
      <c r="D103" s="458"/>
      <c r="E103" s="458"/>
      <c r="F103" s="458"/>
      <c r="G103" s="458"/>
      <c r="H103" s="458"/>
      <c r="I103" s="458"/>
      <c r="J103" s="458"/>
      <c r="K103" s="458"/>
      <c r="L103" s="458"/>
      <c r="M103" s="459"/>
      <c r="N103" s="459"/>
      <c r="O103" s="459"/>
      <c r="P103" s="460"/>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30.75" thickBot="1">
      <c r="B105" s="466"/>
      <c r="C105" s="462"/>
      <c r="D105" s="462"/>
      <c r="E105" s="462"/>
      <c r="F105" s="462"/>
      <c r="G105" s="462"/>
      <c r="H105" s="462"/>
      <c r="I105" s="462"/>
      <c r="J105" s="462"/>
      <c r="K105" s="462"/>
      <c r="L105" s="462"/>
      <c r="M105" s="462"/>
      <c r="N105" s="462"/>
      <c r="O105" s="145" t="s">
        <v>234</v>
      </c>
      <c r="P105" s="30" t="s">
        <v>235</v>
      </c>
    </row>
    <row r="106" spans="2:16" ht="15">
      <c r="B106" s="174">
        <v>2007</v>
      </c>
      <c r="C106" s="173">
        <f>C11/C$101</f>
        <v>0.73611111111111116</v>
      </c>
      <c r="D106" s="172">
        <f t="shared" ref="D106:P106" si="12">D11/D$101</f>
        <v>0.83574879227053145</v>
      </c>
      <c r="E106" s="172">
        <f t="shared" si="12"/>
        <v>0.90643274853801159</v>
      </c>
      <c r="F106" s="172">
        <f t="shared" si="12"/>
        <v>0.65426997245179064</v>
      </c>
      <c r="G106" s="172">
        <f t="shared" si="12"/>
        <v>0.64054054054054055</v>
      </c>
      <c r="H106" s="172"/>
      <c r="I106" s="172">
        <f t="shared" si="12"/>
        <v>0.77649384885764505</v>
      </c>
      <c r="J106" s="172">
        <f t="shared" si="12"/>
        <v>0.45070422535211269</v>
      </c>
      <c r="K106" s="172">
        <f t="shared" si="12"/>
        <v>1.0733944954128438</v>
      </c>
      <c r="L106" s="172">
        <f t="shared" si="12"/>
        <v>0.7901785714285714</v>
      </c>
      <c r="M106" s="172">
        <f t="shared" si="12"/>
        <v>1.0208333333333335</v>
      </c>
      <c r="N106" s="172">
        <f t="shared" si="12"/>
        <v>0.91480221943798123</v>
      </c>
      <c r="O106" s="172">
        <f t="shared" si="12"/>
        <v>0.83515093241567784</v>
      </c>
      <c r="P106" s="358">
        <f t="shared" si="12"/>
        <v>0.83515093241567784</v>
      </c>
    </row>
    <row r="107" spans="2:16" ht="15">
      <c r="B107" s="175">
        <f t="shared" ref="B107:B112" si="13">B106+1</f>
        <v>2008</v>
      </c>
      <c r="C107" s="34">
        <f>C21/C$101</f>
        <v>0.79002389486260449</v>
      </c>
      <c r="D107" s="33">
        <f t="shared" ref="D107:P107" si="14">D21/D$101</f>
        <v>0.78502415458937191</v>
      </c>
      <c r="E107" s="33">
        <f t="shared" si="14"/>
        <v>1.0630743525480366</v>
      </c>
      <c r="F107" s="33">
        <f t="shared" si="14"/>
        <v>0.92837465564738297</v>
      </c>
      <c r="G107" s="33">
        <f t="shared" si="14"/>
        <v>0.88108108108108107</v>
      </c>
      <c r="H107" s="33"/>
      <c r="I107" s="33">
        <f t="shared" si="14"/>
        <v>0.87565905096660812</v>
      </c>
      <c r="J107" s="33">
        <f t="shared" si="14"/>
        <v>2.9295774647887325</v>
      </c>
      <c r="K107" s="33">
        <f t="shared" si="14"/>
        <v>0.89967445989937844</v>
      </c>
      <c r="L107" s="33">
        <f t="shared" si="14"/>
        <v>0.61755952380952384</v>
      </c>
      <c r="M107" s="33">
        <f t="shared" si="14"/>
        <v>0.921875</v>
      </c>
      <c r="N107" s="33">
        <f t="shared" si="14"/>
        <v>0.88043672811884721</v>
      </c>
      <c r="O107" s="33">
        <f t="shared" si="14"/>
        <v>0.88487133422737274</v>
      </c>
      <c r="P107" s="35">
        <f t="shared" si="14"/>
        <v>0.87664785810075652</v>
      </c>
    </row>
    <row r="108" spans="2:16" ht="15">
      <c r="B108" s="175">
        <f t="shared" si="13"/>
        <v>2009</v>
      </c>
      <c r="C108" s="34">
        <f>C31/C$101</f>
        <v>0.97520908004778972</v>
      </c>
      <c r="D108" s="33">
        <f t="shared" ref="D108:P108" si="15">D31/D$101</f>
        <v>0.97135955831608001</v>
      </c>
      <c r="E108" s="33">
        <f t="shared" si="15"/>
        <v>1.0964912280701753</v>
      </c>
      <c r="F108" s="33">
        <f t="shared" si="15"/>
        <v>0.4903581267217631</v>
      </c>
      <c r="G108" s="33">
        <f t="shared" si="15"/>
        <v>0.96216216216216222</v>
      </c>
      <c r="H108" s="33"/>
      <c r="I108" s="33">
        <f t="shared" si="15"/>
        <v>0.92135325131810197</v>
      </c>
      <c r="J108" s="33">
        <f t="shared" si="15"/>
        <v>0.43661971830985913</v>
      </c>
      <c r="K108" s="33">
        <f t="shared" si="15"/>
        <v>1.0890796093518791</v>
      </c>
      <c r="L108" s="33">
        <f t="shared" si="15"/>
        <v>0.58184523809523814</v>
      </c>
      <c r="M108" s="33">
        <f t="shared" si="15"/>
        <v>1.0265456989247312</v>
      </c>
      <c r="N108" s="33">
        <f t="shared" si="15"/>
        <v>0.83586898156434586</v>
      </c>
      <c r="O108" s="33">
        <f t="shared" si="15"/>
        <v>0.89990131828648068</v>
      </c>
      <c r="P108" s="35">
        <f t="shared" si="15"/>
        <v>0.88927405683054583</v>
      </c>
    </row>
    <row r="109" spans="2:16" ht="15">
      <c r="B109" s="175">
        <f t="shared" si="13"/>
        <v>2010</v>
      </c>
      <c r="C109" s="34">
        <f>C41/C$101</f>
        <v>1.1499402628434887</v>
      </c>
      <c r="D109" s="33">
        <f t="shared" ref="D109:O109" si="16">D41/D$101</f>
        <v>0.96100759144237402</v>
      </c>
      <c r="E109" s="33">
        <f t="shared" si="16"/>
        <v>1.0296574770258979</v>
      </c>
      <c r="F109" s="33">
        <f t="shared" si="16"/>
        <v>0.79338842975206614</v>
      </c>
      <c r="G109" s="33">
        <f t="shared" si="16"/>
        <v>0.97837837837837838</v>
      </c>
      <c r="H109" s="33"/>
      <c r="I109" s="33">
        <f t="shared" si="16"/>
        <v>1.0057117750439368</v>
      </c>
      <c r="J109" s="33">
        <f t="shared" si="16"/>
        <v>0.47887323943661969</v>
      </c>
      <c r="K109" s="33">
        <f t="shared" si="16"/>
        <v>0</v>
      </c>
      <c r="L109" s="33">
        <f t="shared" si="16"/>
        <v>0</v>
      </c>
      <c r="M109" s="33">
        <f t="shared" si="16"/>
        <v>0</v>
      </c>
      <c r="N109" s="33">
        <f t="shared" si="16"/>
        <v>2.0285185848099758E-2</v>
      </c>
      <c r="O109" s="33">
        <f t="shared" si="16"/>
        <v>0.58700437741959977</v>
      </c>
      <c r="P109" s="35">
        <f>P41/P$101</f>
        <v>0.58700437741959977</v>
      </c>
    </row>
    <row r="110" spans="2:16" ht="15">
      <c r="B110" s="175">
        <f t="shared" si="13"/>
        <v>2011</v>
      </c>
      <c r="C110" s="34">
        <f>C51/C$101</f>
        <v>0</v>
      </c>
      <c r="D110" s="33">
        <f t="shared" ref="D110:P110" si="17">D51/D$101</f>
        <v>0</v>
      </c>
      <c r="E110" s="33">
        <f t="shared" si="17"/>
        <v>0</v>
      </c>
      <c r="F110" s="33">
        <f t="shared" si="17"/>
        <v>0.37465564738292012</v>
      </c>
      <c r="G110" s="33">
        <f t="shared" si="17"/>
        <v>0</v>
      </c>
      <c r="H110" s="33"/>
      <c r="I110" s="33">
        <f t="shared" si="17"/>
        <v>5.9753954305799648E-2</v>
      </c>
      <c r="J110" s="33">
        <f t="shared" si="17"/>
        <v>8.0281690140845079</v>
      </c>
      <c r="K110" s="33">
        <f t="shared" si="17"/>
        <v>1.7431192660550456</v>
      </c>
      <c r="L110" s="33">
        <f t="shared" si="17"/>
        <v>0.8482142857142857</v>
      </c>
      <c r="M110" s="33">
        <f t="shared" si="17"/>
        <v>0.98958333333333348</v>
      </c>
      <c r="N110" s="33">
        <f t="shared" si="17"/>
        <v>1.3829723763498598</v>
      </c>
      <c r="O110" s="33">
        <f t="shared" si="17"/>
        <v>0.62093570506819162</v>
      </c>
      <c r="P110" s="35">
        <f t="shared" si="17"/>
        <v>0.62093570506819162</v>
      </c>
    </row>
    <row r="111" spans="2:16" ht="15">
      <c r="B111" s="175">
        <f t="shared" si="13"/>
        <v>2012</v>
      </c>
      <c r="C111" s="34">
        <f>C61/C$101</f>
        <v>0.83333333333333326</v>
      </c>
      <c r="D111" s="33">
        <f t="shared" ref="D111:P111" si="18">D61/D$101</f>
        <v>0.65217391304347827</v>
      </c>
      <c r="E111" s="33">
        <f t="shared" si="18"/>
        <v>0.86048454469507085</v>
      </c>
      <c r="F111" s="33">
        <f t="shared" si="18"/>
        <v>0.85123966942148765</v>
      </c>
      <c r="G111" s="33">
        <f t="shared" si="18"/>
        <v>0.38378378378378381</v>
      </c>
      <c r="H111" s="33"/>
      <c r="I111" s="33">
        <f t="shared" si="18"/>
        <v>0.75922671353251314</v>
      </c>
      <c r="J111" s="33">
        <f t="shared" si="18"/>
        <v>0.46478873239436619</v>
      </c>
      <c r="K111" s="33">
        <f t="shared" si="18"/>
        <v>0.70730985498668242</v>
      </c>
      <c r="L111" s="33">
        <f t="shared" si="18"/>
        <v>0.5714285714285714</v>
      </c>
      <c r="M111" s="33">
        <f t="shared" si="18"/>
        <v>0.93245967741935498</v>
      </c>
      <c r="N111" s="33">
        <f t="shared" si="18"/>
        <v>0.72251059006025897</v>
      </c>
      <c r="O111" s="33">
        <f t="shared" si="18"/>
        <v>0.75210647503858707</v>
      </c>
      <c r="P111" s="35">
        <f t="shared" si="18"/>
        <v>0.74325042382530815</v>
      </c>
    </row>
    <row r="112" spans="2:16" ht="15">
      <c r="B112" s="175">
        <f t="shared" si="13"/>
        <v>2013</v>
      </c>
      <c r="C112" s="34">
        <f>C71/C$101</f>
        <v>0.87962962962962965</v>
      </c>
      <c r="D112" s="33">
        <f t="shared" ref="D112:P112" si="19">D71/D$101</f>
        <v>0.91787439613526567</v>
      </c>
      <c r="E112" s="33">
        <f t="shared" si="19"/>
        <v>1.23015873015873</v>
      </c>
      <c r="F112" s="33">
        <f t="shared" si="19"/>
        <v>1.002754820936639</v>
      </c>
      <c r="G112" s="33">
        <f t="shared" si="19"/>
        <v>0.99891891891891893</v>
      </c>
      <c r="H112" s="33"/>
      <c r="I112" s="33">
        <f t="shared" si="19"/>
        <v>0.99244288224956068</v>
      </c>
      <c r="J112" s="33">
        <f t="shared" si="19"/>
        <v>3.084507042253521</v>
      </c>
      <c r="K112" s="33">
        <f t="shared" si="19"/>
        <v>0.91447173720035502</v>
      </c>
      <c r="L112" s="33">
        <f t="shared" si="19"/>
        <v>0.6428571428571429</v>
      </c>
      <c r="M112" s="33">
        <f t="shared" si="19"/>
        <v>0.85416666666666674</v>
      </c>
      <c r="N112" s="33">
        <f t="shared" si="19"/>
        <v>0.87608137939263775</v>
      </c>
      <c r="O112" s="33">
        <f t="shared" si="19"/>
        <v>0.94845778193871622</v>
      </c>
      <c r="P112" s="35">
        <f t="shared" si="19"/>
        <v>0.928215379165507</v>
      </c>
    </row>
    <row r="113" spans="2:16" ht="15">
      <c r="B113" s="175">
        <f>B112+1</f>
        <v>2014</v>
      </c>
      <c r="C113" s="34">
        <f>C81/C$101</f>
        <v>0.8930704898446834</v>
      </c>
      <c r="D113" s="33">
        <f t="shared" ref="D113:P113" si="20">D81/D$101</f>
        <v>0.75914423740510695</v>
      </c>
      <c r="E113" s="33">
        <f t="shared" si="20"/>
        <v>0.78989139515455287</v>
      </c>
      <c r="F113" s="33">
        <f t="shared" si="20"/>
        <v>0.76859504132231404</v>
      </c>
      <c r="G113" s="33">
        <f t="shared" si="20"/>
        <v>1.1567567567567567</v>
      </c>
      <c r="H113" s="33"/>
      <c r="I113" s="33">
        <f t="shared" si="20"/>
        <v>0.83884007029876984</v>
      </c>
      <c r="J113" s="33">
        <f t="shared" si="20"/>
        <v>0.66197183098591539</v>
      </c>
      <c r="K113" s="33">
        <f t="shared" si="20"/>
        <v>0.52585704875464212</v>
      </c>
      <c r="L113" s="33">
        <f t="shared" si="20"/>
        <v>0.55770337301587303</v>
      </c>
      <c r="M113" s="33">
        <f t="shared" si="20"/>
        <v>0.9242271505376346</v>
      </c>
      <c r="N113" s="33">
        <f t="shared" si="20"/>
        <v>0.68585631134231873</v>
      </c>
      <c r="O113" s="33">
        <f t="shared" si="20"/>
        <v>0.78132227510459251</v>
      </c>
      <c r="P113" s="35">
        <f t="shared" si="20"/>
        <v>0.77373137406463921</v>
      </c>
    </row>
    <row r="114" spans="2:16" ht="15.75" thickBot="1">
      <c r="B114" s="176">
        <f>B113+1</f>
        <v>2015</v>
      </c>
      <c r="C114" s="37">
        <f>C91/C$101</f>
        <v>0.84856630824372747</v>
      </c>
      <c r="D114" s="36">
        <f t="shared" ref="D114:O114" si="21">D91/D$101</f>
        <v>0.99616114561766733</v>
      </c>
      <c r="E114" s="36">
        <f t="shared" si="21"/>
        <v>0.95488721804511267</v>
      </c>
      <c r="F114" s="36">
        <f t="shared" si="21"/>
        <v>0.75665748393021126</v>
      </c>
      <c r="G114" s="36">
        <f t="shared" si="21"/>
        <v>0.73792502179598962</v>
      </c>
      <c r="H114" s="36"/>
      <c r="I114" s="36">
        <f t="shared" si="21"/>
        <v>0.8848672213088421</v>
      </c>
      <c r="J114" s="36">
        <f t="shared" si="21"/>
        <v>0</v>
      </c>
      <c r="K114" s="36">
        <f t="shared" si="21"/>
        <v>0</v>
      </c>
      <c r="L114" s="36">
        <f t="shared" si="21"/>
        <v>0</v>
      </c>
      <c r="M114" s="36">
        <f t="shared" si="21"/>
        <v>0</v>
      </c>
      <c r="N114" s="36">
        <f t="shared" si="21"/>
        <v>0</v>
      </c>
      <c r="O114" s="36">
        <f t="shared" si="21"/>
        <v>0.51687907585813231</v>
      </c>
      <c r="P114" s="38"/>
    </row>
    <row r="115" spans="2:16" ht="13.5" thickBot="1"/>
    <row r="116" spans="2:16" ht="18.75" thickBot="1">
      <c r="B116" s="181" t="s">
        <v>236</v>
      </c>
      <c r="C116" s="478" t="s">
        <v>56</v>
      </c>
      <c r="D116" s="479"/>
      <c r="E116" s="479"/>
      <c r="F116" s="479"/>
      <c r="G116" s="479"/>
      <c r="H116" s="479"/>
      <c r="I116" s="479"/>
      <c r="J116" s="479"/>
      <c r="K116" s="479"/>
      <c r="L116" s="479"/>
      <c r="M116" s="480"/>
      <c r="N116" s="480"/>
      <c r="O116" s="480"/>
      <c r="P116" s="481"/>
    </row>
    <row r="117" spans="2:16" ht="15.75">
      <c r="B117" s="475" t="s">
        <v>195</v>
      </c>
      <c r="C117" s="456" t="s">
        <v>196</v>
      </c>
      <c r="D117" s="456" t="s">
        <v>197</v>
      </c>
      <c r="E117" s="456" t="s">
        <v>198</v>
      </c>
      <c r="F117" s="456" t="s">
        <v>199</v>
      </c>
      <c r="G117" s="456" t="s">
        <v>200</v>
      </c>
      <c r="H117" s="456" t="s">
        <v>201</v>
      </c>
      <c r="I117" s="467" t="s">
        <v>202</v>
      </c>
      <c r="J117" s="456" t="s">
        <v>203</v>
      </c>
      <c r="K117" s="456" t="s">
        <v>204</v>
      </c>
      <c r="L117" s="456" t="s">
        <v>205</v>
      </c>
      <c r="M117" s="456" t="s">
        <v>206</v>
      </c>
      <c r="N117" s="467" t="s">
        <v>207</v>
      </c>
      <c r="O117" s="456" t="s">
        <v>208</v>
      </c>
      <c r="P117" s="457"/>
    </row>
    <row r="118" spans="2:16" ht="32.25" thickBot="1">
      <c r="B118" s="476"/>
      <c r="C118" s="477"/>
      <c r="D118" s="477"/>
      <c r="E118" s="477"/>
      <c r="F118" s="477"/>
      <c r="G118" s="477"/>
      <c r="H118" s="477"/>
      <c r="I118" s="477"/>
      <c r="J118" s="477"/>
      <c r="K118" s="477"/>
      <c r="L118" s="477"/>
      <c r="M118" s="477"/>
      <c r="N118" s="477"/>
      <c r="O118" s="183" t="s">
        <v>234</v>
      </c>
      <c r="P118" s="30" t="s">
        <v>235</v>
      </c>
    </row>
    <row r="119" spans="2:16" ht="15">
      <c r="B119" s="174">
        <v>2007</v>
      </c>
      <c r="C119" s="184">
        <f>C7/C$97</f>
        <v>-1.1923076923076923</v>
      </c>
      <c r="D119" s="182">
        <f t="shared" ref="D119:P119" si="22">D7/D$97</f>
        <v>-1</v>
      </c>
      <c r="E119" s="182">
        <f t="shared" si="22"/>
        <v>2.6315789473684212</v>
      </c>
      <c r="F119" s="182">
        <f t="shared" si="22"/>
        <v>1.3768115942028984</v>
      </c>
      <c r="G119" s="182">
        <f t="shared" si="22"/>
        <v>0.9568965517241379</v>
      </c>
      <c r="H119" s="182"/>
      <c r="I119" s="182">
        <f t="shared" si="22"/>
        <v>1.8188734961720745</v>
      </c>
      <c r="J119" s="182">
        <f t="shared" si="22"/>
        <v>1.0588235294117647</v>
      </c>
      <c r="K119" s="182">
        <f t="shared" si="22"/>
        <v>0.90123456790123457</v>
      </c>
      <c r="L119" s="182">
        <f t="shared" si="22"/>
        <v>-0.38235294117647062</v>
      </c>
      <c r="M119" s="182">
        <f t="shared" si="22"/>
        <v>2.9999999999999996</v>
      </c>
      <c r="N119" s="182">
        <f t="shared" si="22"/>
        <v>1.2434666572194468</v>
      </c>
      <c r="O119" s="182">
        <f t="shared" si="22"/>
        <v>1.5911953534181067</v>
      </c>
      <c r="P119" s="357">
        <f t="shared" si="22"/>
        <v>1.5911953534181063</v>
      </c>
    </row>
    <row r="120" spans="2:16" ht="15">
      <c r="B120" s="175">
        <v>2008</v>
      </c>
      <c r="C120" s="87">
        <f>C17/C$97</f>
        <v>-0.73076923076923073</v>
      </c>
      <c r="D120" s="85">
        <f t="shared" ref="D120:P120" si="23">D17/D$97</f>
        <v>-1.6470588235294117</v>
      </c>
      <c r="E120" s="85">
        <f t="shared" si="23"/>
        <v>1.368421052631579</v>
      </c>
      <c r="F120" s="85">
        <f t="shared" si="23"/>
        <v>1.1304347826086956</v>
      </c>
      <c r="G120" s="85">
        <f t="shared" si="23"/>
        <v>0.93965517241379315</v>
      </c>
      <c r="H120" s="85"/>
      <c r="I120" s="85">
        <f t="shared" si="23"/>
        <v>1.6101184834123223</v>
      </c>
      <c r="J120" s="85">
        <f t="shared" si="23"/>
        <v>0.72268907563025209</v>
      </c>
      <c r="K120" s="85">
        <f t="shared" si="23"/>
        <v>1.1358024691358024</v>
      </c>
      <c r="L120" s="85">
        <f t="shared" si="23"/>
        <v>-1.5294117647058825</v>
      </c>
      <c r="M120" s="85">
        <f t="shared" si="23"/>
        <v>-6.5</v>
      </c>
      <c r="N120" s="85">
        <f t="shared" si="23"/>
        <v>2.2724390443462608</v>
      </c>
      <c r="O120" s="85">
        <f t="shared" si="23"/>
        <v>1.9239598025287559</v>
      </c>
      <c r="P120" s="88">
        <f t="shared" si="23"/>
        <v>1.8736471729599378</v>
      </c>
    </row>
    <row r="121" spans="2:16" ht="15">
      <c r="B121" s="175">
        <v>2009</v>
      </c>
      <c r="C121" s="87">
        <f>C27/C$97</f>
        <v>0.80769230769230771</v>
      </c>
      <c r="D121" s="85">
        <f t="shared" ref="D121:P121" si="24">D27/D$97</f>
        <v>0.6470588235294118</v>
      </c>
      <c r="E121" s="85">
        <f t="shared" si="24"/>
        <v>1.1052631578947369</v>
      </c>
      <c r="F121" s="85">
        <f t="shared" si="24"/>
        <v>1.4782608695652173</v>
      </c>
      <c r="G121" s="85">
        <f t="shared" si="24"/>
        <v>0.90517241379310343</v>
      </c>
      <c r="H121" s="85"/>
      <c r="I121" s="85">
        <f t="shared" si="24"/>
        <v>1.011276726601787</v>
      </c>
      <c r="J121" s="85">
        <f t="shared" si="24"/>
        <v>1.0756302521008403</v>
      </c>
      <c r="K121" s="85">
        <f t="shared" si="24"/>
        <v>0.80246913580246915</v>
      </c>
      <c r="L121" s="85">
        <f t="shared" si="24"/>
        <v>-1.7647058823529411</v>
      </c>
      <c r="M121" s="85">
        <f t="shared" si="24"/>
        <v>3.4999999999999996</v>
      </c>
      <c r="N121" s="85">
        <f t="shared" si="24"/>
        <v>1.7015859519845067</v>
      </c>
      <c r="O121" s="85">
        <f t="shared" si="24"/>
        <v>1.3329383923433327</v>
      </c>
      <c r="P121" s="88">
        <f t="shared" si="24"/>
        <v>1.2792344217760367</v>
      </c>
    </row>
    <row r="122" spans="2:16" ht="15">
      <c r="B122" s="175">
        <v>2010</v>
      </c>
      <c r="C122" s="87">
        <f>C37/C$97</f>
        <v>2.2307692307692308</v>
      </c>
      <c r="D122" s="85">
        <f t="shared" ref="D122:P122" si="25">D37/D$97</f>
        <v>0.52941176470588236</v>
      </c>
      <c r="E122" s="85">
        <f t="shared" si="25"/>
        <v>1.6315789473684212</v>
      </c>
      <c r="F122" s="85">
        <f t="shared" si="25"/>
        <v>1.0869565217391304</v>
      </c>
      <c r="G122" s="85">
        <f t="shared" si="25"/>
        <v>0.86206896551724144</v>
      </c>
      <c r="H122" s="85"/>
      <c r="I122" s="85">
        <f t="shared" si="25"/>
        <v>0.69442162541688623</v>
      </c>
      <c r="J122" s="85">
        <f t="shared" si="25"/>
        <v>1.0336134453781514</v>
      </c>
      <c r="K122" s="85">
        <f t="shared" si="25"/>
        <v>0</v>
      </c>
      <c r="L122" s="85">
        <f t="shared" si="25"/>
        <v>0</v>
      </c>
      <c r="M122" s="85">
        <f t="shared" si="25"/>
        <v>0</v>
      </c>
      <c r="N122" s="85">
        <f t="shared" si="25"/>
        <v>4.7903780068728521</v>
      </c>
      <c r="O122" s="85">
        <f t="shared" si="25"/>
        <v>0.86671401416247151</v>
      </c>
      <c r="P122" s="88">
        <f t="shared" si="25"/>
        <v>0.8667140141624714</v>
      </c>
    </row>
    <row r="123" spans="2:16" ht="15">
      <c r="B123" s="175">
        <v>2011</v>
      </c>
      <c r="C123" s="87">
        <f>C47/C$97</f>
        <v>0</v>
      </c>
      <c r="D123" s="85">
        <f t="shared" ref="D123:O123" si="26">D47/D$97</f>
        <v>0</v>
      </c>
      <c r="E123" s="85">
        <f t="shared" si="26"/>
        <v>0</v>
      </c>
      <c r="F123" s="85">
        <f t="shared" si="26"/>
        <v>1.7681159420289854</v>
      </c>
      <c r="G123" s="85">
        <f t="shared" si="26"/>
        <v>0</v>
      </c>
      <c r="H123" s="85"/>
      <c r="I123" s="85">
        <f t="shared" si="26"/>
        <v>4.1052132701421797</v>
      </c>
      <c r="J123" s="85">
        <f t="shared" si="26"/>
        <v>0</v>
      </c>
      <c r="K123" s="85">
        <f t="shared" si="26"/>
        <v>0</v>
      </c>
      <c r="L123" s="85">
        <f t="shared" si="26"/>
        <v>0</v>
      </c>
      <c r="M123" s="85">
        <f t="shared" si="26"/>
        <v>0</v>
      </c>
      <c r="N123" s="85">
        <f t="shared" si="26"/>
        <v>0</v>
      </c>
      <c r="O123" s="85">
        <f t="shared" si="26"/>
        <v>0.61305396349437458</v>
      </c>
      <c r="P123" s="88">
        <f>P47/P$97</f>
        <v>0.61305396349437447</v>
      </c>
    </row>
    <row r="124" spans="2:16" ht="15">
      <c r="B124" s="175">
        <v>2012</v>
      </c>
      <c r="C124" s="87">
        <f>C57/C$97</f>
        <v>-0.38461538461538458</v>
      </c>
      <c r="D124" s="85">
        <f t="shared" ref="D124:P124" si="27">D57/D$97</f>
        <v>-3.2352941176470589</v>
      </c>
      <c r="E124" s="85">
        <f t="shared" si="27"/>
        <v>3.0000000000000004</v>
      </c>
      <c r="F124" s="85">
        <f t="shared" si="27"/>
        <v>0.97101449275362317</v>
      </c>
      <c r="G124" s="85">
        <f t="shared" si="27"/>
        <v>1.0258620689655173</v>
      </c>
      <c r="H124" s="85"/>
      <c r="I124" s="85">
        <f t="shared" si="27"/>
        <v>1.7449175355450237</v>
      </c>
      <c r="J124" s="85">
        <f t="shared" si="27"/>
        <v>1.0504201680672269</v>
      </c>
      <c r="K124" s="85">
        <f t="shared" si="27"/>
        <v>1.2098765432098766</v>
      </c>
      <c r="L124" s="85">
        <f t="shared" si="27"/>
        <v>-1.8235294117647061</v>
      </c>
      <c r="M124" s="85">
        <f t="shared" si="27"/>
        <v>-5.5</v>
      </c>
      <c r="N124" s="85">
        <f t="shared" si="27"/>
        <v>2.2749638926241347</v>
      </c>
      <c r="O124" s="85">
        <f t="shared" si="27"/>
        <v>2.0018099690566422</v>
      </c>
      <c r="P124" s="88">
        <f t="shared" si="27"/>
        <v>1.9492865195075946</v>
      </c>
    </row>
    <row r="125" spans="2:16" ht="15">
      <c r="B125" s="175">
        <v>2013</v>
      </c>
      <c r="C125" s="87">
        <f>C67/C$97</f>
        <v>0</v>
      </c>
      <c r="D125" s="85">
        <f t="shared" ref="D125:P125" si="28">D67/D$97</f>
        <v>0</v>
      </c>
      <c r="E125" s="85">
        <f t="shared" si="28"/>
        <v>0</v>
      </c>
      <c r="F125" s="85">
        <f t="shared" si="28"/>
        <v>0.75362318840579712</v>
      </c>
      <c r="G125" s="85">
        <f t="shared" si="28"/>
        <v>0.87931034482758619</v>
      </c>
      <c r="H125" s="85"/>
      <c r="I125" s="85">
        <f t="shared" si="28"/>
        <v>0.88347282444287578</v>
      </c>
      <c r="J125" s="85">
        <f t="shared" si="28"/>
        <v>0.84033613445378152</v>
      </c>
      <c r="K125" s="85">
        <f t="shared" si="28"/>
        <v>1.2098765432098766</v>
      </c>
      <c r="L125" s="85">
        <f t="shared" si="28"/>
        <v>-1.3529411764705881</v>
      </c>
      <c r="M125" s="85">
        <f t="shared" si="28"/>
        <v>-13</v>
      </c>
      <c r="N125" s="85">
        <f t="shared" si="28"/>
        <v>2.4510603676226563</v>
      </c>
      <c r="O125" s="85">
        <f t="shared" si="28"/>
        <v>1.5952647322526639</v>
      </c>
      <c r="P125" s="88">
        <f t="shared" si="28"/>
        <v>1.5013419241635966</v>
      </c>
    </row>
    <row r="126" spans="2:16" ht="15">
      <c r="B126" s="175">
        <f>B125+1</f>
        <v>2014</v>
      </c>
      <c r="C126" s="87">
        <f>C77/C$97</f>
        <v>0.11538461538461538</v>
      </c>
      <c r="D126" s="85">
        <f t="shared" ref="D126:P126" si="29">D77/D$97</f>
        <v>-1.9411764705882353</v>
      </c>
      <c r="E126" s="85">
        <f t="shared" si="29"/>
        <v>3.5789473684210527</v>
      </c>
      <c r="F126" s="85">
        <f t="shared" si="29"/>
        <v>1.4057971014492752</v>
      </c>
      <c r="G126" s="85">
        <f t="shared" si="29"/>
        <v>0.93103448275862077</v>
      </c>
      <c r="H126" s="85"/>
      <c r="I126" s="85">
        <f t="shared" si="29"/>
        <v>1.995218463935597</v>
      </c>
      <c r="J126" s="85">
        <f t="shared" si="29"/>
        <v>1.2016806722689075</v>
      </c>
      <c r="K126" s="85">
        <f t="shared" si="29"/>
        <v>1.3010752688172043</v>
      </c>
      <c r="L126" s="85">
        <f t="shared" si="29"/>
        <v>-1.7872549019607842</v>
      </c>
      <c r="M126" s="85">
        <f t="shared" si="29"/>
        <v>-6.2741935483870996</v>
      </c>
      <c r="N126" s="85">
        <f t="shared" si="29"/>
        <v>2.4798701009542374</v>
      </c>
      <c r="O126" s="85">
        <f t="shared" si="29"/>
        <v>2.2263733021261758</v>
      </c>
      <c r="P126" s="88">
        <f t="shared" si="29"/>
        <v>2.1754928868522736</v>
      </c>
    </row>
    <row r="127" spans="2:16" ht="15.75" thickBot="1">
      <c r="B127" s="176">
        <f>B126+1</f>
        <v>2015</v>
      </c>
      <c r="C127" s="93">
        <f>C87/C$97</f>
        <v>-0.25806451612903231</v>
      </c>
      <c r="D127" s="91">
        <f t="shared" ref="D127:O127" si="30">D87/D$97</f>
        <v>-0.22058823529411764</v>
      </c>
      <c r="E127" s="91">
        <f t="shared" si="30"/>
        <v>2.2376910016977933</v>
      </c>
      <c r="F127" s="91">
        <f t="shared" si="30"/>
        <v>1.1613526570048307</v>
      </c>
      <c r="G127" s="91">
        <f t="shared" si="30"/>
        <v>1.0494994438264738</v>
      </c>
      <c r="H127" s="91"/>
      <c r="I127" s="91">
        <f t="shared" si="30"/>
        <v>1.4826223128434761</v>
      </c>
      <c r="J127" s="91">
        <f t="shared" si="30"/>
        <v>0</v>
      </c>
      <c r="K127" s="91">
        <f t="shared" si="30"/>
        <v>0</v>
      </c>
      <c r="L127" s="91">
        <f t="shared" si="30"/>
        <v>0</v>
      </c>
      <c r="M127" s="91">
        <f t="shared" si="30"/>
        <v>0</v>
      </c>
      <c r="N127" s="91"/>
      <c r="O127" s="91">
        <f t="shared" si="30"/>
        <v>1.8208802242586521</v>
      </c>
      <c r="P127" s="94"/>
    </row>
  </sheetData>
  <customSheetViews>
    <customSheetView guid="{6DA84043-8308-458F-9378-22AB3DF247A3}" scale="80" showPageBreaks="1" view="pageBreakPreview" topLeftCell="A100">
      <selection activeCell="B119" activeCellId="1" sqref="B117:P118 B119:B127"/>
      <rowBreaks count="1" manualBreakCount="1">
        <brk id="62" max="16383" man="1"/>
      </rowBreaks>
      <pageMargins left="0.7" right="0.7" top="0.78740157499999996" bottom="0.78740157499999996" header="0.3" footer="0.3"/>
      <pageSetup paperSize="9" scale="60" orientation="portrait" r:id="rId1"/>
    </customSheetView>
  </customSheetViews>
  <mergeCells count="191">
    <mergeCell ref="B3:K3"/>
    <mergeCell ref="L3:P3"/>
    <mergeCell ref="B4:B5"/>
    <mergeCell ref="C4:C5"/>
    <mergeCell ref="D4:D5"/>
    <mergeCell ref="E4:E5"/>
    <mergeCell ref="F4:F5"/>
    <mergeCell ref="I4:I5"/>
    <mergeCell ref="J4:J5"/>
    <mergeCell ref="G4:G5"/>
    <mergeCell ref="O4:P4"/>
    <mergeCell ref="L4:L5"/>
    <mergeCell ref="M4:M5"/>
    <mergeCell ref="L13:P13"/>
    <mergeCell ref="N24:N25"/>
    <mergeCell ref="O24:P24"/>
    <mergeCell ref="M14:M15"/>
    <mergeCell ref="N14:N15"/>
    <mergeCell ref="H4:H5"/>
    <mergeCell ref="J14:J15"/>
    <mergeCell ref="K14:K15"/>
    <mergeCell ref="B13:K13"/>
    <mergeCell ref="K4:K5"/>
    <mergeCell ref="N4:N5"/>
    <mergeCell ref="B14:B15"/>
    <mergeCell ref="B24:B25"/>
    <mergeCell ref="C24:C25"/>
    <mergeCell ref="D24:D25"/>
    <mergeCell ref="E24:E25"/>
    <mergeCell ref="I14:I15"/>
    <mergeCell ref="L14:L15"/>
    <mergeCell ref="B23:K23"/>
    <mergeCell ref="L23:P23"/>
    <mergeCell ref="G14:G15"/>
    <mergeCell ref="H14:H15"/>
    <mergeCell ref="O14:P14"/>
    <mergeCell ref="C14:C15"/>
    <mergeCell ref="D14:D15"/>
    <mergeCell ref="F14:F15"/>
    <mergeCell ref="J24:J25"/>
    <mergeCell ref="E14:E15"/>
    <mergeCell ref="K24:K25"/>
    <mergeCell ref="L24:L25"/>
    <mergeCell ref="M24:M25"/>
    <mergeCell ref="H24:H25"/>
    <mergeCell ref="I24:I25"/>
    <mergeCell ref="F24:F25"/>
    <mergeCell ref="G24:G25"/>
    <mergeCell ref="J34:J35"/>
    <mergeCell ref="K34:K35"/>
    <mergeCell ref="B33:K33"/>
    <mergeCell ref="B43:K43"/>
    <mergeCell ref="N64:N65"/>
    <mergeCell ref="L53:P53"/>
    <mergeCell ref="M34:M35"/>
    <mergeCell ref="N34:N35"/>
    <mergeCell ref="O34:P34"/>
    <mergeCell ref="N44:N45"/>
    <mergeCell ref="L43:P43"/>
    <mergeCell ref="O44:P44"/>
    <mergeCell ref="L44:L45"/>
    <mergeCell ref="M44:M45"/>
    <mergeCell ref="L33:P33"/>
    <mergeCell ref="B34:B35"/>
    <mergeCell ref="C34:C35"/>
    <mergeCell ref="D34:D35"/>
    <mergeCell ref="E34:E35"/>
    <mergeCell ref="F34:F35"/>
    <mergeCell ref="G34:G35"/>
    <mergeCell ref="H34:H35"/>
    <mergeCell ref="I34:I35"/>
    <mergeCell ref="L34:L35"/>
    <mergeCell ref="K44:K45"/>
    <mergeCell ref="H44:H45"/>
    <mergeCell ref="I44:I45"/>
    <mergeCell ref="B44:B45"/>
    <mergeCell ref="C44:C45"/>
    <mergeCell ref="D44:D45"/>
    <mergeCell ref="E44:E45"/>
    <mergeCell ref="F44:F45"/>
    <mergeCell ref="G44:G45"/>
    <mergeCell ref="J44:J45"/>
    <mergeCell ref="L63:P63"/>
    <mergeCell ref="O54:P54"/>
    <mergeCell ref="L54:L55"/>
    <mergeCell ref="M54:M55"/>
    <mergeCell ref="N54:N55"/>
    <mergeCell ref="H84:H85"/>
    <mergeCell ref="N84:N85"/>
    <mergeCell ref="B84:B85"/>
    <mergeCell ref="B64:B65"/>
    <mergeCell ref="C64:C65"/>
    <mergeCell ref="B53:K53"/>
    <mergeCell ref="G54:G55"/>
    <mergeCell ref="H54:H55"/>
    <mergeCell ref="I54:I55"/>
    <mergeCell ref="B54:B55"/>
    <mergeCell ref="C54:C55"/>
    <mergeCell ref="K54:K55"/>
    <mergeCell ref="D64:D65"/>
    <mergeCell ref="E64:E65"/>
    <mergeCell ref="F64:F65"/>
    <mergeCell ref="G64:G65"/>
    <mergeCell ref="D54:D55"/>
    <mergeCell ref="E54:E55"/>
    <mergeCell ref="F54:F55"/>
    <mergeCell ref="J54:J55"/>
    <mergeCell ref="J64:J65"/>
    <mergeCell ref="K64:K65"/>
    <mergeCell ref="B63:K63"/>
    <mergeCell ref="F94:F95"/>
    <mergeCell ref="G94:G95"/>
    <mergeCell ref="H94:H95"/>
    <mergeCell ref="O64:P64"/>
    <mergeCell ref="E84:E85"/>
    <mergeCell ref="L64:L65"/>
    <mergeCell ref="M64:M65"/>
    <mergeCell ref="L73:P73"/>
    <mergeCell ref="L74:L75"/>
    <mergeCell ref="B83:K83"/>
    <mergeCell ref="L83:P83"/>
    <mergeCell ref="O74:P74"/>
    <mergeCell ref="M74:M75"/>
    <mergeCell ref="O84:P84"/>
    <mergeCell ref="C74:C75"/>
    <mergeCell ref="D74:D75"/>
    <mergeCell ref="I74:I75"/>
    <mergeCell ref="G74:G75"/>
    <mergeCell ref="H74:H75"/>
    <mergeCell ref="E74:E75"/>
    <mergeCell ref="F74:F75"/>
    <mergeCell ref="K84:K85"/>
    <mergeCell ref="F84:F85"/>
    <mergeCell ref="G84:G85"/>
    <mergeCell ref="J94:J95"/>
    <mergeCell ref="K94:K95"/>
    <mergeCell ref="N94:N95"/>
    <mergeCell ref="M103:P103"/>
    <mergeCell ref="F104:F105"/>
    <mergeCell ref="G104:G105"/>
    <mergeCell ref="N74:N75"/>
    <mergeCell ref="H64:H65"/>
    <mergeCell ref="I64:I65"/>
    <mergeCell ref="J74:J75"/>
    <mergeCell ref="K74:K75"/>
    <mergeCell ref="B73:K73"/>
    <mergeCell ref="B74:B75"/>
    <mergeCell ref="O94:P94"/>
    <mergeCell ref="H104:H105"/>
    <mergeCell ref="I104:I105"/>
    <mergeCell ref="J104:J105"/>
    <mergeCell ref="K104:K105"/>
    <mergeCell ref="M104:M105"/>
    <mergeCell ref="M94:M95"/>
    <mergeCell ref="L104:L105"/>
    <mergeCell ref="O104:P104"/>
    <mergeCell ref="C103:L103"/>
    <mergeCell ref="E94:E95"/>
    <mergeCell ref="B117:B118"/>
    <mergeCell ref="C117:C118"/>
    <mergeCell ref="D117:D118"/>
    <mergeCell ref="E117:E118"/>
    <mergeCell ref="N117:N118"/>
    <mergeCell ref="C84:C85"/>
    <mergeCell ref="D84:D85"/>
    <mergeCell ref="C116:P116"/>
    <mergeCell ref="B94:B95"/>
    <mergeCell ref="I84:I85"/>
    <mergeCell ref="L84:L85"/>
    <mergeCell ref="M84:M85"/>
    <mergeCell ref="B93:K93"/>
    <mergeCell ref="J84:J85"/>
    <mergeCell ref="I94:I95"/>
    <mergeCell ref="L94:L95"/>
    <mergeCell ref="N104:N105"/>
    <mergeCell ref="L93:P93"/>
    <mergeCell ref="B104:B105"/>
    <mergeCell ref="C104:C105"/>
    <mergeCell ref="D104:D105"/>
    <mergeCell ref="E104:E105"/>
    <mergeCell ref="C94:C95"/>
    <mergeCell ref="D94:D95"/>
    <mergeCell ref="O117:P117"/>
    <mergeCell ref="J117:J118"/>
    <mergeCell ref="K117:K118"/>
    <mergeCell ref="L117:L118"/>
    <mergeCell ref="M117:M118"/>
    <mergeCell ref="F117:F118"/>
    <mergeCell ref="G117:G118"/>
    <mergeCell ref="H117:H118"/>
    <mergeCell ref="I117:I118"/>
  </mergeCells>
  <phoneticPr fontId="26" type="noConversion"/>
  <pageMargins left="0.7" right="0.7" top="0.78740157499999996" bottom="0.78740157499999996" header="0.3" footer="0.3"/>
  <pageSetup paperSize="9" scale="60" orientation="portrait" r:id="rId2"/>
  <rowBreaks count="1" manualBreakCount="1">
    <brk id="62"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27"/>
  <sheetViews>
    <sheetView zoomScale="70" zoomScaleNormal="70" zoomScaleSheetLayoutView="80" workbookViewId="0">
      <selection activeCell="A11" sqref="A11:B11"/>
    </sheetView>
  </sheetViews>
  <sheetFormatPr defaultRowHeight="12.75"/>
  <sheetData>
    <row r="2" spans="2:16" ht="13.5" thickBot="1"/>
    <row r="3" spans="2:16" ht="24" thickBot="1">
      <c r="B3" s="473" t="s">
        <v>599</v>
      </c>
      <c r="C3" s="474"/>
      <c r="D3" s="474"/>
      <c r="E3" s="474"/>
      <c r="F3" s="474"/>
      <c r="G3" s="474"/>
      <c r="H3" s="474"/>
      <c r="I3" s="474"/>
      <c r="J3" s="474"/>
      <c r="K3" s="474"/>
      <c r="L3" s="470" t="s">
        <v>224</v>
      </c>
      <c r="M3" s="471"/>
      <c r="N3" s="471"/>
      <c r="O3" s="471"/>
      <c r="P3" s="472"/>
    </row>
    <row r="4" spans="2:16" ht="15.75">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6" ht="16.5" thickBot="1">
      <c r="B5" s="466"/>
      <c r="C5" s="462"/>
      <c r="D5" s="462"/>
      <c r="E5" s="462"/>
      <c r="F5" s="462"/>
      <c r="G5" s="462"/>
      <c r="H5" s="462"/>
      <c r="I5" s="462"/>
      <c r="J5" s="462"/>
      <c r="K5" s="462"/>
      <c r="L5" s="462"/>
      <c r="M5" s="462"/>
      <c r="N5" s="462"/>
      <c r="O5" s="145" t="s">
        <v>209</v>
      </c>
      <c r="P5" s="30" t="s">
        <v>210</v>
      </c>
    </row>
    <row r="6" spans="2:16" ht="15">
      <c r="B6" s="148" t="s">
        <v>211</v>
      </c>
      <c r="C6" s="146">
        <v>31</v>
      </c>
      <c r="D6" s="8">
        <v>28</v>
      </c>
      <c r="E6" s="8">
        <v>31</v>
      </c>
      <c r="F6" s="8">
        <v>30</v>
      </c>
      <c r="G6" s="8">
        <v>20</v>
      </c>
      <c r="H6" s="8">
        <v>5</v>
      </c>
      <c r="I6" s="168">
        <f>SUM(C6:G6)</f>
        <v>140</v>
      </c>
      <c r="J6" s="8">
        <v>5</v>
      </c>
      <c r="K6" s="8">
        <v>31</v>
      </c>
      <c r="L6" s="8">
        <v>30</v>
      </c>
      <c r="M6" s="8">
        <v>31</v>
      </c>
      <c r="N6" s="168">
        <f>SUM(J6:M6)</f>
        <v>97</v>
      </c>
      <c r="O6" s="167">
        <f>SUM(C6:H6,J6:M6)</f>
        <v>242</v>
      </c>
      <c r="P6" s="169">
        <f>I6+N6</f>
        <v>237</v>
      </c>
    </row>
    <row r="7" spans="2:16" ht="19.5">
      <c r="B7" s="149" t="s">
        <v>485</v>
      </c>
      <c r="C7" s="147">
        <v>0.8</v>
      </c>
      <c r="D7" s="10">
        <v>0.5</v>
      </c>
      <c r="E7" s="10">
        <v>3.4</v>
      </c>
      <c r="F7" s="10">
        <v>9.3000000000000007</v>
      </c>
      <c r="G7" s="10">
        <v>10.7</v>
      </c>
      <c r="H7" s="10">
        <v>10.8</v>
      </c>
      <c r="I7" s="153">
        <f>(C6*C7+D6*D7+E6*E7+F6*F7+G6*G7)/I6</f>
        <v>4.5514285714285716</v>
      </c>
      <c r="J7" s="10">
        <v>9.1999999999999993</v>
      </c>
      <c r="K7" s="95">
        <v>5.3</v>
      </c>
      <c r="L7" s="95">
        <v>-4.2</v>
      </c>
      <c r="M7" s="95">
        <v>-1.7</v>
      </c>
      <c r="N7" s="153">
        <f>(J6*J7+K6*K7+L6*L7+M6*M7)/N6</f>
        <v>0.3257731958762885</v>
      </c>
      <c r="O7" s="154">
        <f>(C7*C6+D7*D6+E7*E6+F7*F6+G7*G6+H7*H6+J7*J6+K7*K6+L7*L6+M7*M6)/O6</f>
        <v>2.9867768595041322</v>
      </c>
      <c r="P7" s="161">
        <f>(I7*I6+N7*N6)/P6</f>
        <v>2.8219409282700423</v>
      </c>
    </row>
    <row r="8" spans="2:16" ht="19.5">
      <c r="B8" s="149" t="s">
        <v>212</v>
      </c>
      <c r="C8" s="13">
        <f t="shared" ref="C8:H8" si="0">C6*(13-C7)</f>
        <v>378.2</v>
      </c>
      <c r="D8" s="12">
        <f t="shared" si="0"/>
        <v>350</v>
      </c>
      <c r="E8" s="12">
        <f t="shared" si="0"/>
        <v>297.59999999999997</v>
      </c>
      <c r="F8" s="12">
        <f t="shared" si="0"/>
        <v>110.99999999999997</v>
      </c>
      <c r="G8" s="12">
        <f t="shared" si="0"/>
        <v>46.000000000000014</v>
      </c>
      <c r="H8" s="12">
        <f t="shared" si="0"/>
        <v>10.999999999999996</v>
      </c>
      <c r="I8" s="155">
        <f>SUM(C8:G8)</f>
        <v>1182.8</v>
      </c>
      <c r="J8" s="12">
        <v>19</v>
      </c>
      <c r="K8" s="12">
        <v>240</v>
      </c>
      <c r="L8" s="12">
        <v>516</v>
      </c>
      <c r="M8" s="12">
        <v>455</v>
      </c>
      <c r="N8" s="155">
        <f>SUM(J8:M8)</f>
        <v>1230</v>
      </c>
      <c r="O8" s="156">
        <f>O6*(13-O7)</f>
        <v>2423.1999999999998</v>
      </c>
      <c r="P8" s="162">
        <f>P6*(13-P7)</f>
        <v>2412.2000000000003</v>
      </c>
    </row>
    <row r="9" spans="2:16" ht="19.5">
      <c r="B9" s="149" t="s">
        <v>213</v>
      </c>
      <c r="C9" s="13">
        <f t="shared" ref="C9:H9" si="1">C6*(17-C7)</f>
        <v>502.2</v>
      </c>
      <c r="D9" s="12">
        <f t="shared" si="1"/>
        <v>462</v>
      </c>
      <c r="E9" s="12">
        <f t="shared" si="1"/>
        <v>421.59999999999997</v>
      </c>
      <c r="F9" s="12">
        <f t="shared" si="1"/>
        <v>230.99999999999997</v>
      </c>
      <c r="G9" s="12">
        <f t="shared" si="1"/>
        <v>126.00000000000001</v>
      </c>
      <c r="H9" s="12">
        <f t="shared" si="1"/>
        <v>30.999999999999996</v>
      </c>
      <c r="I9" s="155">
        <f>SUM(C9:G9)</f>
        <v>1742.8</v>
      </c>
      <c r="J9" s="12">
        <v>39</v>
      </c>
      <c r="K9" s="12">
        <v>364</v>
      </c>
      <c r="L9" s="12">
        <v>636</v>
      </c>
      <c r="M9" s="12">
        <v>579</v>
      </c>
      <c r="N9" s="155">
        <f>SUM(J9:M9)</f>
        <v>1618</v>
      </c>
      <c r="O9" s="156">
        <f>O6*(17-O7)</f>
        <v>3391.2</v>
      </c>
      <c r="P9" s="162">
        <f>P6*(17-P7)</f>
        <v>3360.2000000000003</v>
      </c>
    </row>
    <row r="10" spans="2:16" ht="19.5">
      <c r="B10" s="149" t="s">
        <v>214</v>
      </c>
      <c r="C10" s="17">
        <f t="shared" ref="C10:H10" si="2">C6*(18-C7)</f>
        <v>533.19999999999993</v>
      </c>
      <c r="D10" s="16">
        <f t="shared" si="2"/>
        <v>490</v>
      </c>
      <c r="E10" s="16">
        <f t="shared" si="2"/>
        <v>452.59999999999997</v>
      </c>
      <c r="F10" s="16">
        <f t="shared" si="2"/>
        <v>261</v>
      </c>
      <c r="G10" s="16">
        <f t="shared" si="2"/>
        <v>146</v>
      </c>
      <c r="H10" s="16">
        <f t="shared" si="2"/>
        <v>36</v>
      </c>
      <c r="I10" s="155">
        <f>SUM(C10:G10)</f>
        <v>1882.8</v>
      </c>
      <c r="J10" s="16">
        <v>44</v>
      </c>
      <c r="K10" s="16">
        <v>395</v>
      </c>
      <c r="L10" s="16">
        <v>666</v>
      </c>
      <c r="M10" s="16">
        <v>610</v>
      </c>
      <c r="N10" s="155">
        <f>SUM(J10:M10)</f>
        <v>1715</v>
      </c>
      <c r="O10" s="157">
        <f>O6*(18-O7)</f>
        <v>3633.2</v>
      </c>
      <c r="P10" s="163">
        <f>P6*(18-P7)</f>
        <v>3597.2000000000003</v>
      </c>
    </row>
    <row r="11" spans="2:16" ht="20.25" thickBot="1">
      <c r="B11" s="350" t="s">
        <v>215</v>
      </c>
      <c r="C11" s="21">
        <f t="shared" ref="C11:H11" si="3">C6*(19-C7)</f>
        <v>564.19999999999993</v>
      </c>
      <c r="D11" s="20">
        <f t="shared" si="3"/>
        <v>518</v>
      </c>
      <c r="E11" s="20">
        <f t="shared" si="3"/>
        <v>483.59999999999997</v>
      </c>
      <c r="F11" s="20">
        <f t="shared" si="3"/>
        <v>291</v>
      </c>
      <c r="G11" s="20">
        <f t="shared" si="3"/>
        <v>166</v>
      </c>
      <c r="H11" s="20">
        <f t="shared" si="3"/>
        <v>41</v>
      </c>
      <c r="I11" s="164">
        <f>SUM(C11:G11)</f>
        <v>2022.7999999999997</v>
      </c>
      <c r="J11" s="20">
        <v>49</v>
      </c>
      <c r="K11" s="20">
        <v>426</v>
      </c>
      <c r="L11" s="20">
        <v>696</v>
      </c>
      <c r="M11" s="20">
        <v>641</v>
      </c>
      <c r="N11" s="164">
        <f>SUM(J11:M11)</f>
        <v>1812</v>
      </c>
      <c r="O11" s="165">
        <f>O6*(19-O7)</f>
        <v>3875.2</v>
      </c>
      <c r="P11" s="166">
        <f>P6*(19-P7)</f>
        <v>3834.2000000000003</v>
      </c>
    </row>
    <row r="12" spans="2:16" ht="15.75" thickBot="1">
      <c r="B12" s="4"/>
      <c r="C12" s="4"/>
      <c r="D12" s="4"/>
      <c r="E12" s="4"/>
      <c r="F12" s="4"/>
      <c r="G12" s="4"/>
      <c r="H12" s="4"/>
      <c r="I12" s="4"/>
      <c r="J12" s="4"/>
      <c r="K12" s="4"/>
      <c r="L12" s="4"/>
      <c r="M12" s="4"/>
      <c r="N12" s="4"/>
      <c r="O12" s="4"/>
      <c r="P12" s="4"/>
    </row>
    <row r="13" spans="2:16" ht="24" thickBot="1">
      <c r="B13" s="473" t="s">
        <v>600</v>
      </c>
      <c r="C13" s="474"/>
      <c r="D13" s="474"/>
      <c r="E13" s="474"/>
      <c r="F13" s="474"/>
      <c r="G13" s="474"/>
      <c r="H13" s="474"/>
      <c r="I13" s="474"/>
      <c r="J13" s="474"/>
      <c r="K13" s="474"/>
      <c r="L13" s="470" t="s">
        <v>225</v>
      </c>
      <c r="M13" s="471"/>
      <c r="N13" s="471"/>
      <c r="O13" s="471"/>
      <c r="P13" s="472"/>
    </row>
    <row r="14" spans="2:16" ht="15.75">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6" ht="16.5" thickBot="1">
      <c r="B15" s="466"/>
      <c r="C15" s="462"/>
      <c r="D15" s="462"/>
      <c r="E15" s="462"/>
      <c r="F15" s="462"/>
      <c r="G15" s="462"/>
      <c r="H15" s="462"/>
      <c r="I15" s="462"/>
      <c r="J15" s="462"/>
      <c r="K15" s="462"/>
      <c r="L15" s="462"/>
      <c r="M15" s="462"/>
      <c r="N15" s="462"/>
      <c r="O15" s="145" t="s">
        <v>209</v>
      </c>
      <c r="P15" s="30" t="s">
        <v>210</v>
      </c>
    </row>
    <row r="16" spans="2:16" ht="15">
      <c r="B16" s="148" t="s">
        <v>211</v>
      </c>
      <c r="C16" s="146">
        <v>31</v>
      </c>
      <c r="D16" s="8">
        <v>28</v>
      </c>
      <c r="E16" s="8">
        <v>31</v>
      </c>
      <c r="F16" s="8">
        <v>30</v>
      </c>
      <c r="G16" s="8">
        <v>20</v>
      </c>
      <c r="H16" s="8">
        <v>5</v>
      </c>
      <c r="I16" s="168">
        <f>SUM(C16:G16)</f>
        <v>140</v>
      </c>
      <c r="J16" s="8">
        <v>20</v>
      </c>
      <c r="K16" s="8">
        <v>31</v>
      </c>
      <c r="L16" s="8">
        <v>30</v>
      </c>
      <c r="M16" s="8">
        <v>31</v>
      </c>
      <c r="N16" s="168">
        <f>SUM(J16:M16)</f>
        <v>112</v>
      </c>
      <c r="O16" s="167">
        <f>SUM(C16:H16,J16:M16)</f>
        <v>257</v>
      </c>
      <c r="P16" s="169">
        <f>I16+N16</f>
        <v>252</v>
      </c>
    </row>
    <row r="17" spans="2:16" ht="19.5">
      <c r="B17" s="149" t="s">
        <v>485</v>
      </c>
      <c r="C17" s="147">
        <v>-0.8</v>
      </c>
      <c r="D17" s="10">
        <v>1.2</v>
      </c>
      <c r="E17" s="10">
        <v>0.5</v>
      </c>
      <c r="F17" s="10">
        <v>5.3</v>
      </c>
      <c r="G17" s="10">
        <v>10.7</v>
      </c>
      <c r="H17" s="10">
        <v>9.1999999999999993</v>
      </c>
      <c r="I17" s="153">
        <f>(C16*C17+D16*D17+E16*E17+F16*F17+G16*G17)/I16</f>
        <v>2.8378571428571431</v>
      </c>
      <c r="J17" s="10">
        <v>7.1</v>
      </c>
      <c r="K17" s="95">
        <v>6.4</v>
      </c>
      <c r="L17" s="95">
        <v>2.2999999999999998</v>
      </c>
      <c r="M17" s="95">
        <v>-2.2999999999999998</v>
      </c>
      <c r="N17" s="153">
        <f>(J16*J17+K16*K17+L16*L17+M16*M17)/N16</f>
        <v>3.0187499999999998</v>
      </c>
      <c r="O17" s="154">
        <f>(C17*C16+D17*D16+E17*E16+F17*F16+G17*G16+H17*H16+J17*J16+K17*K16+L17*L16+M17*M16)/O16</f>
        <v>3.0404669260700388</v>
      </c>
      <c r="P17" s="161">
        <f>(I17*I16+N17*N16)/P16</f>
        <v>2.9182539682539681</v>
      </c>
    </row>
    <row r="18" spans="2:16" ht="19.5">
      <c r="B18" s="149" t="s">
        <v>212</v>
      </c>
      <c r="C18" s="13">
        <v>427</v>
      </c>
      <c r="D18" s="12">
        <v>331</v>
      </c>
      <c r="E18" s="12">
        <v>386</v>
      </c>
      <c r="F18" s="12">
        <v>231</v>
      </c>
      <c r="G18" s="12">
        <v>47</v>
      </c>
      <c r="H18" s="12">
        <v>19</v>
      </c>
      <c r="I18" s="155">
        <f>SUM(C18:G18)</f>
        <v>1422</v>
      </c>
      <c r="J18" s="12">
        <v>119</v>
      </c>
      <c r="K18" s="12">
        <v>206</v>
      </c>
      <c r="L18" s="12">
        <v>323</v>
      </c>
      <c r="M18" s="12">
        <v>473</v>
      </c>
      <c r="N18" s="155">
        <f>SUM(J18:M18)</f>
        <v>1121</v>
      </c>
      <c r="O18" s="156">
        <f>O16*(13-O17)</f>
        <v>2559.6</v>
      </c>
      <c r="P18" s="162">
        <f>P16*(13-P17)</f>
        <v>2540.6000000000004</v>
      </c>
    </row>
    <row r="19" spans="2:16" ht="19.5">
      <c r="B19" s="149" t="s">
        <v>213</v>
      </c>
      <c r="C19" s="13">
        <v>551</v>
      </c>
      <c r="D19" s="12">
        <v>443</v>
      </c>
      <c r="E19" s="12">
        <v>510</v>
      </c>
      <c r="F19" s="12">
        <v>351</v>
      </c>
      <c r="G19" s="12">
        <v>127</v>
      </c>
      <c r="H19" s="12">
        <v>39</v>
      </c>
      <c r="I19" s="155">
        <f>SUM(C19:G19)</f>
        <v>1982</v>
      </c>
      <c r="J19" s="12">
        <v>296</v>
      </c>
      <c r="K19" s="12">
        <v>330</v>
      </c>
      <c r="L19" s="12">
        <v>443</v>
      </c>
      <c r="M19" s="12">
        <v>597</v>
      </c>
      <c r="N19" s="155">
        <f>SUM(J19:M19)</f>
        <v>1666</v>
      </c>
      <c r="O19" s="156">
        <f>O16*(17-O17)</f>
        <v>3587.6</v>
      </c>
      <c r="P19" s="162">
        <f>P16*(17-P17)</f>
        <v>3548.6000000000004</v>
      </c>
    </row>
    <row r="20" spans="2:16" ht="19.5">
      <c r="B20" s="149" t="s">
        <v>214</v>
      </c>
      <c r="C20" s="17">
        <v>582</v>
      </c>
      <c r="D20" s="16">
        <v>471</v>
      </c>
      <c r="E20" s="16">
        <v>541</v>
      </c>
      <c r="F20" s="16">
        <v>381</v>
      </c>
      <c r="G20" s="16">
        <v>147</v>
      </c>
      <c r="H20" s="16">
        <v>44</v>
      </c>
      <c r="I20" s="155">
        <f>SUM(C20:G20)</f>
        <v>2122</v>
      </c>
      <c r="J20" s="16">
        <v>321</v>
      </c>
      <c r="K20" s="16">
        <v>361</v>
      </c>
      <c r="L20" s="16">
        <v>473</v>
      </c>
      <c r="M20" s="16">
        <v>628</v>
      </c>
      <c r="N20" s="155">
        <f>SUM(J20:M20)</f>
        <v>1783</v>
      </c>
      <c r="O20" s="157">
        <f>O16*(18-O17)</f>
        <v>3844.6</v>
      </c>
      <c r="P20" s="163">
        <f>P16*(18-P17)</f>
        <v>3800.6000000000004</v>
      </c>
    </row>
    <row r="21" spans="2:16" ht="20.25" thickBot="1">
      <c r="B21" s="350" t="s">
        <v>215</v>
      </c>
      <c r="C21" s="21">
        <v>613</v>
      </c>
      <c r="D21" s="20">
        <v>499</v>
      </c>
      <c r="E21" s="20">
        <v>572</v>
      </c>
      <c r="F21" s="20">
        <v>411</v>
      </c>
      <c r="G21" s="20">
        <v>167</v>
      </c>
      <c r="H21" s="20">
        <v>49</v>
      </c>
      <c r="I21" s="164">
        <f>SUM(C21:G21)</f>
        <v>2262</v>
      </c>
      <c r="J21" s="20">
        <v>346</v>
      </c>
      <c r="K21" s="20">
        <v>392</v>
      </c>
      <c r="L21" s="20">
        <v>503</v>
      </c>
      <c r="M21" s="20">
        <v>659</v>
      </c>
      <c r="N21" s="164">
        <f>SUM(J21:M21)</f>
        <v>1900</v>
      </c>
      <c r="O21" s="165">
        <f>O16*(19-O17)</f>
        <v>4101.6000000000004</v>
      </c>
      <c r="P21" s="166">
        <f>P16*(19-P17)</f>
        <v>4052.6000000000004</v>
      </c>
    </row>
    <row r="22" spans="2:16" ht="15.75" thickBot="1">
      <c r="B22" s="4"/>
      <c r="C22" s="4"/>
      <c r="D22" s="4"/>
      <c r="E22" s="4"/>
      <c r="F22" s="4"/>
      <c r="G22" s="4"/>
      <c r="H22" s="4"/>
      <c r="I22" s="4"/>
      <c r="J22" s="4"/>
      <c r="K22" s="4"/>
      <c r="L22" s="4"/>
      <c r="M22" s="4"/>
      <c r="N22" s="4"/>
      <c r="O22" s="4"/>
      <c r="P22" s="4"/>
    </row>
    <row r="23" spans="2:16" ht="24" thickBot="1">
      <c r="B23" s="473" t="s">
        <v>601</v>
      </c>
      <c r="C23" s="474"/>
      <c r="D23" s="474"/>
      <c r="E23" s="474"/>
      <c r="F23" s="474"/>
      <c r="G23" s="474"/>
      <c r="H23" s="474"/>
      <c r="I23" s="474"/>
      <c r="J23" s="474"/>
      <c r="K23" s="474"/>
      <c r="L23" s="470" t="s">
        <v>226</v>
      </c>
      <c r="M23" s="471"/>
      <c r="N23" s="471"/>
      <c r="O23" s="471"/>
      <c r="P23" s="472"/>
    </row>
    <row r="24" spans="2:16" ht="15.75">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6" ht="16.5" thickBot="1">
      <c r="B25" s="466"/>
      <c r="C25" s="462"/>
      <c r="D25" s="462"/>
      <c r="E25" s="462"/>
      <c r="F25" s="462"/>
      <c r="G25" s="462"/>
      <c r="H25" s="462"/>
      <c r="I25" s="462"/>
      <c r="J25" s="462"/>
      <c r="K25" s="462"/>
      <c r="L25" s="462"/>
      <c r="M25" s="462"/>
      <c r="N25" s="462"/>
      <c r="O25" s="145" t="s">
        <v>209</v>
      </c>
      <c r="P25" s="30" t="s">
        <v>210</v>
      </c>
    </row>
    <row r="26" spans="2:16" ht="15">
      <c r="B26" s="148" t="s">
        <v>211</v>
      </c>
      <c r="C26" s="146">
        <v>31</v>
      </c>
      <c r="D26" s="8">
        <v>28</v>
      </c>
      <c r="E26" s="8">
        <v>31</v>
      </c>
      <c r="F26" s="8">
        <v>25</v>
      </c>
      <c r="G26" s="8">
        <v>21</v>
      </c>
      <c r="H26" s="8">
        <v>25</v>
      </c>
      <c r="I26" s="168">
        <f>SUM(C26:G26)</f>
        <v>136</v>
      </c>
      <c r="J26" s="8">
        <v>10</v>
      </c>
      <c r="K26" s="8">
        <v>31</v>
      </c>
      <c r="L26" s="8">
        <v>30</v>
      </c>
      <c r="M26" s="8">
        <v>31</v>
      </c>
      <c r="N26" s="168">
        <f>SUM(J26:M26)</f>
        <v>102</v>
      </c>
      <c r="O26" s="167">
        <f>SUM(C26:H26,J26:M26)</f>
        <v>263</v>
      </c>
      <c r="P26" s="169">
        <f>I26+N26</f>
        <v>238</v>
      </c>
    </row>
    <row r="27" spans="2:16" ht="19.5">
      <c r="B27" s="149" t="s">
        <v>485</v>
      </c>
      <c r="C27" s="147">
        <v>-5.4</v>
      </c>
      <c r="D27" s="10">
        <v>-3.3</v>
      </c>
      <c r="E27" s="10">
        <v>0.7</v>
      </c>
      <c r="F27" s="10">
        <v>10.3</v>
      </c>
      <c r="G27" s="10">
        <v>9.9</v>
      </c>
      <c r="H27" s="10">
        <v>11.4</v>
      </c>
      <c r="I27" s="153">
        <f>(C26*C27+D26*D27+E26*E27+F26*F27+G26*G27)/I26</f>
        <v>1.6713235294117645</v>
      </c>
      <c r="J27" s="10">
        <v>11.1</v>
      </c>
      <c r="K27" s="95">
        <v>4.5999999999999996</v>
      </c>
      <c r="L27" s="95">
        <v>3.9</v>
      </c>
      <c r="M27" s="95">
        <v>-3.4</v>
      </c>
      <c r="N27" s="153">
        <f>(J26*J27+K26*K27+L26*L27+M26*M27)/N26</f>
        <v>2.6000000000000005</v>
      </c>
      <c r="O27" s="154">
        <f>(C27*C26+D27*D26+E27*E26+F27*F26+G27*G26+H27*H26+J27*J26+K27*K26+L27*L26+M27*M26)/O26</f>
        <v>2.956273764258555</v>
      </c>
      <c r="P27" s="161">
        <f>(I27*I26+N27*N26)/P26</f>
        <v>2.0693277310924372</v>
      </c>
    </row>
    <row r="28" spans="2:16" ht="19.5">
      <c r="B28" s="149" t="s">
        <v>212</v>
      </c>
      <c r="C28" s="13">
        <v>569</v>
      </c>
      <c r="D28" s="12">
        <v>457</v>
      </c>
      <c r="E28" s="12">
        <v>382</v>
      </c>
      <c r="F28" s="12">
        <v>68</v>
      </c>
      <c r="G28" s="12">
        <v>66</v>
      </c>
      <c r="H28" s="12">
        <v>39</v>
      </c>
      <c r="I28" s="155">
        <f>SUM(C28:G28)</f>
        <v>1542</v>
      </c>
      <c r="J28" s="12">
        <v>20</v>
      </c>
      <c r="K28" s="12">
        <v>261</v>
      </c>
      <c r="L28" s="12">
        <v>274</v>
      </c>
      <c r="M28" s="12">
        <v>508</v>
      </c>
      <c r="N28" s="155">
        <f>SUM(J28:M28)</f>
        <v>1063</v>
      </c>
      <c r="O28" s="156">
        <f>O26*(13-O27)</f>
        <v>2641.5</v>
      </c>
      <c r="P28" s="162">
        <f>P26*(13-P27)</f>
        <v>2601.5</v>
      </c>
    </row>
    <row r="29" spans="2:16" ht="19.5">
      <c r="B29" s="149" t="s">
        <v>213</v>
      </c>
      <c r="C29" s="13">
        <v>693</v>
      </c>
      <c r="D29" s="12">
        <v>569</v>
      </c>
      <c r="E29" s="12">
        <v>506</v>
      </c>
      <c r="F29" s="12">
        <v>168</v>
      </c>
      <c r="G29" s="12">
        <v>150</v>
      </c>
      <c r="H29" s="12">
        <v>139</v>
      </c>
      <c r="I29" s="155">
        <f>SUM(C29:G29)</f>
        <v>2086</v>
      </c>
      <c r="J29" s="12">
        <v>60</v>
      </c>
      <c r="K29" s="12">
        <v>385</v>
      </c>
      <c r="L29" s="12">
        <v>394</v>
      </c>
      <c r="M29" s="12">
        <v>632</v>
      </c>
      <c r="N29" s="155">
        <f>SUM(J29:M29)</f>
        <v>1471</v>
      </c>
      <c r="O29" s="156">
        <f>O26*(17-O27)</f>
        <v>3693.5</v>
      </c>
      <c r="P29" s="162">
        <f>P26*(17-P27)</f>
        <v>3553.5</v>
      </c>
    </row>
    <row r="30" spans="2:16" ht="19.5">
      <c r="B30" s="149" t="s">
        <v>214</v>
      </c>
      <c r="C30" s="17">
        <v>724</v>
      </c>
      <c r="D30" s="16">
        <v>597</v>
      </c>
      <c r="E30" s="16">
        <v>537</v>
      </c>
      <c r="F30" s="16">
        <v>193</v>
      </c>
      <c r="G30" s="16">
        <v>171</v>
      </c>
      <c r="H30" s="16">
        <v>164</v>
      </c>
      <c r="I30" s="155">
        <f>SUM(C30:G30)</f>
        <v>2222</v>
      </c>
      <c r="J30" s="16">
        <v>70</v>
      </c>
      <c r="K30" s="16">
        <v>416</v>
      </c>
      <c r="L30" s="16">
        <v>424</v>
      </c>
      <c r="M30" s="16">
        <v>663</v>
      </c>
      <c r="N30" s="155">
        <f>SUM(J30:M30)</f>
        <v>1573</v>
      </c>
      <c r="O30" s="157">
        <f>O26*(18-O27)</f>
        <v>3956.5</v>
      </c>
      <c r="P30" s="163">
        <f>P26*(18-P27)</f>
        <v>3791.5</v>
      </c>
    </row>
    <row r="31" spans="2:16" ht="20.25" thickBot="1">
      <c r="B31" s="350" t="s">
        <v>215</v>
      </c>
      <c r="C31" s="21">
        <v>755</v>
      </c>
      <c r="D31" s="20">
        <v>625</v>
      </c>
      <c r="E31" s="20">
        <v>568</v>
      </c>
      <c r="F31" s="20">
        <v>218</v>
      </c>
      <c r="G31" s="20">
        <v>192</v>
      </c>
      <c r="H31" s="20">
        <v>189</v>
      </c>
      <c r="I31" s="164">
        <f>SUM(C31:G31)</f>
        <v>2358</v>
      </c>
      <c r="J31" s="20">
        <v>80</v>
      </c>
      <c r="K31" s="20">
        <v>447</v>
      </c>
      <c r="L31" s="20">
        <v>454</v>
      </c>
      <c r="M31" s="20">
        <v>694</v>
      </c>
      <c r="N31" s="164">
        <f>SUM(J31:M31)</f>
        <v>1675</v>
      </c>
      <c r="O31" s="165">
        <f>O26*(19-O27)</f>
        <v>4219.5</v>
      </c>
      <c r="P31" s="166">
        <f>P26*(19-P27)</f>
        <v>4029.5000000000005</v>
      </c>
    </row>
    <row r="32" spans="2:16" ht="15.75" thickBot="1">
      <c r="B32" s="4"/>
      <c r="C32" s="4"/>
      <c r="D32" s="4"/>
      <c r="E32" s="4"/>
      <c r="F32" s="4"/>
      <c r="G32" s="4"/>
      <c r="H32" s="4"/>
      <c r="I32" s="4"/>
      <c r="J32" s="4"/>
      <c r="K32" s="4"/>
      <c r="L32" s="4"/>
      <c r="M32" s="4"/>
      <c r="N32" s="4"/>
      <c r="O32" s="4"/>
      <c r="P32" s="4"/>
    </row>
    <row r="33" spans="2:16" ht="24" thickBot="1">
      <c r="B33" s="473" t="s">
        <v>600</v>
      </c>
      <c r="C33" s="474"/>
      <c r="D33" s="474"/>
      <c r="E33" s="474"/>
      <c r="F33" s="474"/>
      <c r="G33" s="474"/>
      <c r="H33" s="474"/>
      <c r="I33" s="474"/>
      <c r="J33" s="474"/>
      <c r="K33" s="474"/>
      <c r="L33" s="470" t="s">
        <v>227</v>
      </c>
      <c r="M33" s="471"/>
      <c r="N33" s="471"/>
      <c r="O33" s="471"/>
      <c r="P33" s="472"/>
    </row>
    <row r="34" spans="2:16" ht="15.75">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6" ht="16.5" thickBot="1">
      <c r="B35" s="466"/>
      <c r="C35" s="462"/>
      <c r="D35" s="462"/>
      <c r="E35" s="462"/>
      <c r="F35" s="462"/>
      <c r="G35" s="462"/>
      <c r="H35" s="462"/>
      <c r="I35" s="462"/>
      <c r="J35" s="462"/>
      <c r="K35" s="462"/>
      <c r="L35" s="462"/>
      <c r="M35" s="462"/>
      <c r="N35" s="462"/>
      <c r="O35" s="145" t="s">
        <v>209</v>
      </c>
      <c r="P35" s="30" t="s">
        <v>210</v>
      </c>
    </row>
    <row r="36" spans="2:16" ht="15">
      <c r="B36" s="148" t="s">
        <v>211</v>
      </c>
      <c r="C36" s="146">
        <v>31</v>
      </c>
      <c r="D36" s="8">
        <v>28</v>
      </c>
      <c r="E36" s="8">
        <v>31</v>
      </c>
      <c r="F36" s="8">
        <v>30</v>
      </c>
      <c r="G36" s="8">
        <v>31</v>
      </c>
      <c r="H36" s="8">
        <v>10</v>
      </c>
      <c r="I36" s="168">
        <f>SUM(C36:G36)</f>
        <v>151</v>
      </c>
      <c r="J36" s="8">
        <v>30</v>
      </c>
      <c r="K36" s="8">
        <v>31</v>
      </c>
      <c r="L36" s="8">
        <v>30</v>
      </c>
      <c r="M36" s="8">
        <v>31</v>
      </c>
      <c r="N36" s="168">
        <f>SUM(J36:M36)</f>
        <v>122</v>
      </c>
      <c r="O36" s="167">
        <f>SUM(C36:H36,J36:M36)</f>
        <v>283</v>
      </c>
      <c r="P36" s="169">
        <f>I36+N36</f>
        <v>273</v>
      </c>
    </row>
    <row r="37" spans="2:16" ht="19.5">
      <c r="B37" s="149" t="s">
        <v>485</v>
      </c>
      <c r="C37" s="147">
        <v>-7.1</v>
      </c>
      <c r="D37" s="10">
        <v>-3.9</v>
      </c>
      <c r="E37" s="10">
        <v>0.9</v>
      </c>
      <c r="F37" s="10">
        <v>6.3</v>
      </c>
      <c r="G37" s="10">
        <v>8.5</v>
      </c>
      <c r="H37" s="10">
        <v>10.8</v>
      </c>
      <c r="I37" s="153">
        <f>(C36*C37+D36*D37+E36*E37+F36*F37+G36*G37)/I36</f>
        <v>1.0006622516556289</v>
      </c>
      <c r="J37" s="10">
        <v>9.1999999999999993</v>
      </c>
      <c r="K37" s="95">
        <v>4.5</v>
      </c>
      <c r="L37" s="95">
        <v>2</v>
      </c>
      <c r="M37" s="95">
        <v>-6.6</v>
      </c>
      <c r="N37" s="153">
        <f>(J36*J37+K36*K37+L36*L37+M36*M37)/N36</f>
        <v>2.2204918032786884</v>
      </c>
      <c r="O37" s="154">
        <f>(C37*C36+D37*D36+E37*E36+F37*F36+G37*G36+H37*H36+J37*J36+K37*K36+L37*L36+M37*M36)/O36</f>
        <v>1.8727915194346285</v>
      </c>
      <c r="P37" s="161">
        <f>(I37*I36+N37*N36)/P36</f>
        <v>1.5457875457875456</v>
      </c>
    </row>
    <row r="38" spans="2:16" ht="19.5">
      <c r="B38" s="149" t="s">
        <v>212</v>
      </c>
      <c r="C38" s="13">
        <v>625</v>
      </c>
      <c r="D38" s="12">
        <v>474</v>
      </c>
      <c r="E38" s="12">
        <v>374</v>
      </c>
      <c r="F38" s="12">
        <v>201</v>
      </c>
      <c r="G38" s="12">
        <v>141</v>
      </c>
      <c r="H38" s="12">
        <v>23</v>
      </c>
      <c r="I38" s="155">
        <f>SUM(C38:G38)</f>
        <v>1815</v>
      </c>
      <c r="J38" s="12">
        <v>115</v>
      </c>
      <c r="K38" s="12">
        <v>265</v>
      </c>
      <c r="L38" s="12">
        <v>330</v>
      </c>
      <c r="M38" s="12">
        <v>609</v>
      </c>
      <c r="N38" s="155">
        <f>SUM(J38:M38)</f>
        <v>1319</v>
      </c>
      <c r="O38" s="156">
        <f>O36*(13-O37)</f>
        <v>3149.0000000000005</v>
      </c>
      <c r="P38" s="162">
        <f>P36*(13-P37)</f>
        <v>3127</v>
      </c>
    </row>
    <row r="39" spans="2:16" ht="19.5">
      <c r="B39" s="149" t="s">
        <v>213</v>
      </c>
      <c r="C39" s="13">
        <v>749</v>
      </c>
      <c r="D39" s="12">
        <v>586</v>
      </c>
      <c r="E39" s="12">
        <v>498</v>
      </c>
      <c r="F39" s="12">
        <v>321</v>
      </c>
      <c r="G39" s="12">
        <v>265</v>
      </c>
      <c r="H39" s="12">
        <v>63</v>
      </c>
      <c r="I39" s="155">
        <f>SUM(C39:G39)</f>
        <v>2419</v>
      </c>
      <c r="J39" s="12">
        <v>235</v>
      </c>
      <c r="K39" s="12">
        <v>389</v>
      </c>
      <c r="L39" s="12">
        <v>450</v>
      </c>
      <c r="M39" s="12">
        <v>733</v>
      </c>
      <c r="N39" s="155">
        <f>SUM(J39:M39)</f>
        <v>1807</v>
      </c>
      <c r="O39" s="156">
        <f>O36*(17-O37)</f>
        <v>4281</v>
      </c>
      <c r="P39" s="162">
        <f>P36*(17-P37)</f>
        <v>4219</v>
      </c>
    </row>
    <row r="40" spans="2:16" ht="19.5">
      <c r="B40" s="149" t="s">
        <v>214</v>
      </c>
      <c r="C40" s="17">
        <v>780</v>
      </c>
      <c r="D40" s="16">
        <v>614</v>
      </c>
      <c r="E40" s="16">
        <v>529</v>
      </c>
      <c r="F40" s="16">
        <v>351</v>
      </c>
      <c r="G40" s="16">
        <v>296</v>
      </c>
      <c r="H40" s="16">
        <v>73</v>
      </c>
      <c r="I40" s="155">
        <f>SUM(C40:G40)</f>
        <v>2570</v>
      </c>
      <c r="J40" s="16">
        <v>265</v>
      </c>
      <c r="K40" s="16">
        <v>420</v>
      </c>
      <c r="L40" s="16">
        <v>480</v>
      </c>
      <c r="M40" s="16">
        <v>764</v>
      </c>
      <c r="N40" s="155">
        <f>SUM(J40:M40)</f>
        <v>1929</v>
      </c>
      <c r="O40" s="157">
        <f>O36*(18-O37)</f>
        <v>4564</v>
      </c>
      <c r="P40" s="163">
        <f>P36*(18-P37)</f>
        <v>4492</v>
      </c>
    </row>
    <row r="41" spans="2:16" ht="20.25" thickBot="1">
      <c r="B41" s="350" t="s">
        <v>215</v>
      </c>
      <c r="C41" s="21">
        <v>811</v>
      </c>
      <c r="D41" s="20">
        <v>642</v>
      </c>
      <c r="E41" s="20">
        <v>560</v>
      </c>
      <c r="F41" s="20">
        <v>381</v>
      </c>
      <c r="G41" s="20">
        <v>327</v>
      </c>
      <c r="H41" s="20">
        <v>83</v>
      </c>
      <c r="I41" s="164">
        <f>SUM(C41:G41)</f>
        <v>2721</v>
      </c>
      <c r="J41" s="20">
        <v>295</v>
      </c>
      <c r="K41" s="20">
        <v>451</v>
      </c>
      <c r="L41" s="20">
        <v>510</v>
      </c>
      <c r="M41" s="20">
        <v>795</v>
      </c>
      <c r="N41" s="164">
        <f>SUM(J41:M41)</f>
        <v>2051</v>
      </c>
      <c r="O41" s="165">
        <f>O36*(19-O37)</f>
        <v>4847</v>
      </c>
      <c r="P41" s="166">
        <f>P36*(19-P37)</f>
        <v>4765</v>
      </c>
    </row>
    <row r="42" spans="2:16" ht="15.75" thickBot="1">
      <c r="B42" s="4"/>
      <c r="C42" s="4"/>
      <c r="D42" s="4"/>
      <c r="E42" s="4"/>
      <c r="F42" s="4"/>
      <c r="G42" s="4"/>
      <c r="H42" s="4"/>
      <c r="I42" s="4"/>
      <c r="J42" s="4"/>
      <c r="K42" s="4"/>
      <c r="L42" s="4"/>
      <c r="M42" s="4"/>
      <c r="N42" s="4"/>
      <c r="O42" s="4"/>
      <c r="P42" s="4"/>
    </row>
    <row r="43" spans="2:16" ht="24" thickBot="1">
      <c r="B43" s="473" t="s">
        <v>602</v>
      </c>
      <c r="C43" s="474"/>
      <c r="D43" s="474"/>
      <c r="E43" s="474"/>
      <c r="F43" s="474"/>
      <c r="G43" s="474"/>
      <c r="H43" s="474"/>
      <c r="I43" s="474"/>
      <c r="J43" s="474"/>
      <c r="K43" s="474"/>
      <c r="L43" s="470" t="s">
        <v>228</v>
      </c>
      <c r="M43" s="471"/>
      <c r="N43" s="471"/>
      <c r="O43" s="471"/>
      <c r="P43" s="472"/>
    </row>
    <row r="44" spans="2:16" ht="15.75">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6" ht="16.5" thickBot="1">
      <c r="B45" s="466"/>
      <c r="C45" s="462"/>
      <c r="D45" s="462"/>
      <c r="E45" s="462"/>
      <c r="F45" s="462"/>
      <c r="G45" s="462"/>
      <c r="H45" s="462"/>
      <c r="I45" s="462"/>
      <c r="J45" s="462"/>
      <c r="K45" s="462"/>
      <c r="L45" s="462"/>
      <c r="M45" s="462"/>
      <c r="N45" s="462"/>
      <c r="O45" s="145" t="s">
        <v>209</v>
      </c>
      <c r="P45" s="30" t="s">
        <v>210</v>
      </c>
    </row>
    <row r="46" spans="2:16" ht="15">
      <c r="B46" s="148" t="s">
        <v>211</v>
      </c>
      <c r="C46" s="146">
        <v>31</v>
      </c>
      <c r="D46" s="8">
        <v>28</v>
      </c>
      <c r="E46" s="8">
        <v>31</v>
      </c>
      <c r="F46" s="8">
        <v>25</v>
      </c>
      <c r="G46" s="8">
        <v>15</v>
      </c>
      <c r="H46" s="8">
        <v>0</v>
      </c>
      <c r="I46" s="168">
        <f>SUM(C46:G46)</f>
        <v>130</v>
      </c>
      <c r="J46" s="8">
        <v>15</v>
      </c>
      <c r="K46" s="8">
        <v>26</v>
      </c>
      <c r="L46" s="8">
        <v>30</v>
      </c>
      <c r="M46" s="8">
        <v>31</v>
      </c>
      <c r="N46" s="168">
        <f>SUM(J46:M46)</f>
        <v>102</v>
      </c>
      <c r="O46" s="167">
        <f>SUM(C46:H46,J46:M46)</f>
        <v>232</v>
      </c>
      <c r="P46" s="169">
        <f>I46+N46</f>
        <v>232</v>
      </c>
    </row>
    <row r="47" spans="2:16" ht="19.5">
      <c r="B47" s="149" t="s">
        <v>485</v>
      </c>
      <c r="C47" s="147">
        <v>-2.2999999999999998</v>
      </c>
      <c r="D47" s="10">
        <v>-3.5</v>
      </c>
      <c r="E47" s="10">
        <v>2.7</v>
      </c>
      <c r="F47" s="10">
        <v>8.5</v>
      </c>
      <c r="G47" s="10">
        <v>9.1</v>
      </c>
      <c r="H47" s="10">
        <v>0</v>
      </c>
      <c r="I47" s="153">
        <f>(C46*C47+D46*D47+E46*E47+F46*F47+G46*G47)/I46</f>
        <v>2.026153846153846</v>
      </c>
      <c r="J47" s="10">
        <v>11.4</v>
      </c>
      <c r="K47" s="95">
        <v>4.8</v>
      </c>
      <c r="L47" s="95">
        <v>2.2999999999999998</v>
      </c>
      <c r="M47" s="95">
        <v>0.3</v>
      </c>
      <c r="N47" s="153">
        <f>(J46*J47+K46*K47+L46*L47+M46*M47)/N46</f>
        <v>3.6676470588235297</v>
      </c>
      <c r="O47" s="154">
        <f>(C47*C46+D47*D46+E47*E46+F47*F46+G47*G46+H47*H46+J47*J46+K47*K46+L47*L46+M47*M46)/O46</f>
        <v>2.7478448275862064</v>
      </c>
      <c r="P47" s="161">
        <f>(I47*I46+N47*N46)/P46</f>
        <v>2.7478448275862069</v>
      </c>
    </row>
    <row r="48" spans="2:16" ht="19.5">
      <c r="B48" s="149" t="s">
        <v>212</v>
      </c>
      <c r="C48" s="13">
        <v>476</v>
      </c>
      <c r="D48" s="12">
        <v>462</v>
      </c>
      <c r="E48" s="12">
        <v>318</v>
      </c>
      <c r="F48" s="12">
        <v>113</v>
      </c>
      <c r="G48" s="12">
        <v>59</v>
      </c>
      <c r="H48" s="12">
        <f>H46*(13-H47)</f>
        <v>0</v>
      </c>
      <c r="I48" s="155">
        <f>SUM(C48:G48)</f>
        <v>1428</v>
      </c>
      <c r="J48" s="12">
        <v>25</v>
      </c>
      <c r="K48" s="12">
        <v>212</v>
      </c>
      <c r="L48" s="12">
        <v>322</v>
      </c>
      <c r="M48" s="12">
        <v>393</v>
      </c>
      <c r="N48" s="155">
        <f>SUM(J48:M48)</f>
        <v>952</v>
      </c>
      <c r="O48" s="156">
        <f>O46*(13-O47)</f>
        <v>2378.5</v>
      </c>
      <c r="P48" s="162">
        <f>P46*(13-P47)</f>
        <v>2378.5</v>
      </c>
    </row>
    <row r="49" spans="2:16" ht="19.5">
      <c r="B49" s="149" t="s">
        <v>213</v>
      </c>
      <c r="C49" s="13">
        <v>600</v>
      </c>
      <c r="D49" s="12">
        <v>574</v>
      </c>
      <c r="E49" s="12">
        <v>442</v>
      </c>
      <c r="F49" s="12">
        <v>213</v>
      </c>
      <c r="G49" s="12">
        <v>119</v>
      </c>
      <c r="H49" s="12">
        <f>H46*(17-H47)</f>
        <v>0</v>
      </c>
      <c r="I49" s="155">
        <f>SUM(C49:G49)</f>
        <v>1948</v>
      </c>
      <c r="J49" s="12">
        <v>85</v>
      </c>
      <c r="K49" s="12">
        <v>316</v>
      </c>
      <c r="L49" s="12">
        <v>442</v>
      </c>
      <c r="M49" s="12">
        <v>517</v>
      </c>
      <c r="N49" s="155">
        <f>SUM(J49:M49)</f>
        <v>1360</v>
      </c>
      <c r="O49" s="156">
        <f>O46*(17-O47)</f>
        <v>3306.5</v>
      </c>
      <c r="P49" s="162">
        <f>P46*(17-P47)</f>
        <v>3306.5</v>
      </c>
    </row>
    <row r="50" spans="2:16" ht="19.5">
      <c r="B50" s="149" t="s">
        <v>214</v>
      </c>
      <c r="C50" s="17">
        <v>631</v>
      </c>
      <c r="D50" s="16">
        <v>602</v>
      </c>
      <c r="E50" s="16">
        <v>473</v>
      </c>
      <c r="F50" s="16">
        <v>238</v>
      </c>
      <c r="G50" s="16">
        <v>134</v>
      </c>
      <c r="H50" s="16">
        <f>H46*(18-H47)</f>
        <v>0</v>
      </c>
      <c r="I50" s="155">
        <f>SUM(C50:G50)</f>
        <v>2078</v>
      </c>
      <c r="J50" s="16">
        <v>100</v>
      </c>
      <c r="K50" s="16">
        <v>342</v>
      </c>
      <c r="L50" s="16">
        <v>472</v>
      </c>
      <c r="M50" s="16">
        <v>548</v>
      </c>
      <c r="N50" s="155">
        <f>SUM(J50:M50)</f>
        <v>1462</v>
      </c>
      <c r="O50" s="157">
        <f>O46*(18-O47)</f>
        <v>3538.5</v>
      </c>
      <c r="P50" s="163">
        <f>P46*(18-P47)</f>
        <v>3538.5</v>
      </c>
    </row>
    <row r="51" spans="2:16" ht="20.25" thickBot="1">
      <c r="B51" s="350" t="s">
        <v>215</v>
      </c>
      <c r="C51" s="21">
        <v>662</v>
      </c>
      <c r="D51" s="20">
        <v>630</v>
      </c>
      <c r="E51" s="20">
        <v>504</v>
      </c>
      <c r="F51" s="20">
        <v>263</v>
      </c>
      <c r="G51" s="20">
        <v>149</v>
      </c>
      <c r="H51" s="20">
        <f>H46*(19-H47)</f>
        <v>0</v>
      </c>
      <c r="I51" s="164">
        <f>SUM(C51:G51)</f>
        <v>2208</v>
      </c>
      <c r="J51" s="20">
        <v>115</v>
      </c>
      <c r="K51" s="20">
        <v>368</v>
      </c>
      <c r="L51" s="20">
        <v>502</v>
      </c>
      <c r="M51" s="20">
        <v>579</v>
      </c>
      <c r="N51" s="164">
        <f>SUM(J51:M51)</f>
        <v>1564</v>
      </c>
      <c r="O51" s="165">
        <f>O46*(19-O47)</f>
        <v>3770.5</v>
      </c>
      <c r="P51" s="166">
        <f>P46*(19-P47)</f>
        <v>3770.5</v>
      </c>
    </row>
    <row r="52" spans="2:16" ht="15.75" thickBot="1">
      <c r="B52" s="4"/>
      <c r="C52" s="4"/>
      <c r="D52" s="4"/>
      <c r="E52" s="4"/>
      <c r="F52" s="4"/>
      <c r="G52" s="4"/>
      <c r="H52" s="4"/>
      <c r="I52" s="4"/>
      <c r="J52" s="4"/>
      <c r="K52" s="4"/>
      <c r="L52" s="4"/>
      <c r="M52" s="4"/>
      <c r="N52" s="4"/>
      <c r="O52" s="4"/>
      <c r="P52" s="4"/>
    </row>
    <row r="53" spans="2:16" ht="24" thickBot="1">
      <c r="B53" s="473" t="s">
        <v>603</v>
      </c>
      <c r="C53" s="474"/>
      <c r="D53" s="474"/>
      <c r="E53" s="474"/>
      <c r="F53" s="474"/>
      <c r="G53" s="474"/>
      <c r="H53" s="474"/>
      <c r="I53" s="474"/>
      <c r="J53" s="474"/>
      <c r="K53" s="474"/>
      <c r="L53" s="470" t="s">
        <v>229</v>
      </c>
      <c r="M53" s="471"/>
      <c r="N53" s="471"/>
      <c r="O53" s="471"/>
      <c r="P53" s="472"/>
    </row>
    <row r="54" spans="2:16"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6" ht="16.5" thickBot="1">
      <c r="B55" s="466"/>
      <c r="C55" s="462"/>
      <c r="D55" s="462"/>
      <c r="E55" s="462"/>
      <c r="F55" s="462"/>
      <c r="G55" s="462"/>
      <c r="H55" s="462"/>
      <c r="I55" s="462"/>
      <c r="J55" s="462"/>
      <c r="K55" s="462"/>
      <c r="L55" s="462"/>
      <c r="M55" s="462"/>
      <c r="N55" s="462"/>
      <c r="O55" s="145" t="s">
        <v>209</v>
      </c>
      <c r="P55" s="30" t="s">
        <v>210</v>
      </c>
    </row>
    <row r="56" spans="2:16" ht="15">
      <c r="B56" s="148" t="s">
        <v>211</v>
      </c>
      <c r="C56" s="146">
        <v>31</v>
      </c>
      <c r="D56" s="8">
        <v>28</v>
      </c>
      <c r="E56" s="8">
        <v>31</v>
      </c>
      <c r="F56" s="8">
        <v>25</v>
      </c>
      <c r="G56" s="8">
        <v>15</v>
      </c>
      <c r="H56" s="8">
        <v>15</v>
      </c>
      <c r="I56" s="168">
        <f>SUM(C56:G56)</f>
        <v>130</v>
      </c>
      <c r="J56" s="8">
        <v>20</v>
      </c>
      <c r="K56" s="8">
        <v>31</v>
      </c>
      <c r="L56" s="8">
        <v>30</v>
      </c>
      <c r="M56" s="8">
        <v>31</v>
      </c>
      <c r="N56" s="168">
        <f>SUM(J56:M56)</f>
        <v>112</v>
      </c>
      <c r="O56" s="167">
        <f>SUM(C56:H56,J56:M56)</f>
        <v>257</v>
      </c>
      <c r="P56" s="169">
        <f>I56+N56</f>
        <v>242</v>
      </c>
    </row>
    <row r="57" spans="2:16" ht="19.5">
      <c r="B57" s="149" t="s">
        <v>485</v>
      </c>
      <c r="C57" s="147">
        <v>2.2000000000000002</v>
      </c>
      <c r="D57" s="10">
        <v>6.3</v>
      </c>
      <c r="E57" s="10">
        <v>4.3</v>
      </c>
      <c r="F57" s="10">
        <v>3.9</v>
      </c>
      <c r="G57" s="10">
        <v>10.1</v>
      </c>
      <c r="H57" s="10">
        <v>11</v>
      </c>
      <c r="I57" s="153">
        <f>(C56*C57+D56*D57+E56*E57+F56*F57+G56*G57)/I56</f>
        <v>4.8223076923076924</v>
      </c>
      <c r="J57" s="10">
        <v>10.5</v>
      </c>
      <c r="K57" s="95">
        <v>7.4</v>
      </c>
      <c r="L57" s="95">
        <v>2.2000000000000002</v>
      </c>
      <c r="M57" s="95">
        <v>2.8</v>
      </c>
      <c r="N57" s="153">
        <f>(J56*J57+K56*K57+L56*L57+M56*M57)/N56</f>
        <v>5.2874999999999996</v>
      </c>
      <c r="O57" s="154">
        <f>(C57*C56+D57*D56+E57*E56+F57*F56+G57*G56+H57*H56+J57*J56+K57*K56+L57*L56+M57*M56)/O56</f>
        <v>5.3856031128404664</v>
      </c>
      <c r="P57" s="161">
        <f>(I57*I56+N57*N56)/P56</f>
        <v>5.0376033057851233</v>
      </c>
    </row>
    <row r="58" spans="2:16" ht="19.5">
      <c r="B58" s="149" t="s">
        <v>212</v>
      </c>
      <c r="C58" s="13">
        <v>335</v>
      </c>
      <c r="D58" s="12">
        <v>188</v>
      </c>
      <c r="E58" s="12">
        <v>270</v>
      </c>
      <c r="F58" s="12">
        <v>229</v>
      </c>
      <c r="G58" s="12">
        <v>44</v>
      </c>
      <c r="H58" s="12">
        <v>30</v>
      </c>
      <c r="I58" s="155">
        <f>SUM(C58:G58)</f>
        <v>1066</v>
      </c>
      <c r="J58" s="12">
        <v>50</v>
      </c>
      <c r="K58" s="12">
        <v>174</v>
      </c>
      <c r="L58" s="12">
        <v>324</v>
      </c>
      <c r="M58" s="12">
        <v>316</v>
      </c>
      <c r="N58" s="155">
        <f>SUM(J58:M58)</f>
        <v>864</v>
      </c>
      <c r="O58" s="156">
        <f>O56*(13-O57)</f>
        <v>1956.9</v>
      </c>
      <c r="P58" s="162">
        <f>P56*(13-P57)</f>
        <v>1926.9</v>
      </c>
    </row>
    <row r="59" spans="2:16" ht="19.5">
      <c r="B59" s="149" t="s">
        <v>213</v>
      </c>
      <c r="C59" s="13">
        <v>459</v>
      </c>
      <c r="D59" s="12">
        <v>300</v>
      </c>
      <c r="E59" s="12">
        <v>394</v>
      </c>
      <c r="F59" s="12">
        <v>329</v>
      </c>
      <c r="G59" s="12">
        <v>104</v>
      </c>
      <c r="H59" s="12">
        <v>90</v>
      </c>
      <c r="I59" s="155">
        <f>SUM(C59:G59)</f>
        <v>1586</v>
      </c>
      <c r="J59" s="12">
        <v>130</v>
      </c>
      <c r="K59" s="12">
        <v>298</v>
      </c>
      <c r="L59" s="12">
        <v>444</v>
      </c>
      <c r="M59" s="12">
        <v>440</v>
      </c>
      <c r="N59" s="155">
        <f>SUM(J59:M59)</f>
        <v>1312</v>
      </c>
      <c r="O59" s="156">
        <f>O56*(17-O57)</f>
        <v>2984.9</v>
      </c>
      <c r="P59" s="162">
        <f>P56*(17-P57)</f>
        <v>2894.9000000000005</v>
      </c>
    </row>
    <row r="60" spans="2:16" ht="19.5">
      <c r="B60" s="149" t="s">
        <v>214</v>
      </c>
      <c r="C60" s="17">
        <v>490</v>
      </c>
      <c r="D60" s="16">
        <v>328</v>
      </c>
      <c r="E60" s="16">
        <v>425</v>
      </c>
      <c r="F60" s="16">
        <v>354</v>
      </c>
      <c r="G60" s="16">
        <v>119</v>
      </c>
      <c r="H60" s="16">
        <v>105</v>
      </c>
      <c r="I60" s="155">
        <f>SUM(C60:G60)</f>
        <v>1716</v>
      </c>
      <c r="J60" s="16">
        <v>150</v>
      </c>
      <c r="K60" s="16">
        <v>329</v>
      </c>
      <c r="L60" s="16">
        <v>474</v>
      </c>
      <c r="M60" s="16">
        <v>471</v>
      </c>
      <c r="N60" s="155">
        <f>SUM(J60:M60)</f>
        <v>1424</v>
      </c>
      <c r="O60" s="157">
        <f>O56*(18-O57)</f>
        <v>3241.9</v>
      </c>
      <c r="P60" s="163">
        <f>P56*(18-P57)</f>
        <v>3136.9000000000005</v>
      </c>
    </row>
    <row r="61" spans="2:16" ht="20.25" thickBot="1">
      <c r="B61" s="350" t="s">
        <v>215</v>
      </c>
      <c r="C61" s="21">
        <v>521</v>
      </c>
      <c r="D61" s="20">
        <v>356</v>
      </c>
      <c r="E61" s="20">
        <v>456</v>
      </c>
      <c r="F61" s="20">
        <v>379</v>
      </c>
      <c r="G61" s="20">
        <v>134</v>
      </c>
      <c r="H61" s="20">
        <v>120</v>
      </c>
      <c r="I61" s="164">
        <f>SUM(C61:G61)</f>
        <v>1846</v>
      </c>
      <c r="J61" s="20">
        <v>170</v>
      </c>
      <c r="K61" s="20">
        <v>360</v>
      </c>
      <c r="L61" s="20">
        <v>504</v>
      </c>
      <c r="M61" s="20">
        <v>502</v>
      </c>
      <c r="N61" s="164">
        <f>SUM(J61:M61)</f>
        <v>1536</v>
      </c>
      <c r="O61" s="165">
        <f>O56*(19-O57)</f>
        <v>3498.9</v>
      </c>
      <c r="P61" s="166">
        <f>P56*(19-P57)</f>
        <v>3378.9000000000005</v>
      </c>
    </row>
    <row r="62" spans="2:16" ht="15.75" thickBot="1">
      <c r="B62" s="4"/>
      <c r="C62" s="4"/>
      <c r="D62" s="4"/>
      <c r="E62" s="4"/>
      <c r="F62" s="4"/>
      <c r="G62" s="4"/>
      <c r="H62" s="4"/>
      <c r="I62" s="4"/>
      <c r="J62" s="4"/>
      <c r="K62" s="4"/>
      <c r="L62" s="4"/>
      <c r="M62" s="4"/>
      <c r="N62" s="4"/>
      <c r="O62" s="4"/>
      <c r="P62" s="4"/>
    </row>
    <row r="63" spans="2:16" ht="24" thickBot="1">
      <c r="B63" s="473" t="s">
        <v>604</v>
      </c>
      <c r="C63" s="474"/>
      <c r="D63" s="474"/>
      <c r="E63" s="474"/>
      <c r="F63" s="474"/>
      <c r="G63" s="474"/>
      <c r="H63" s="474"/>
      <c r="I63" s="474"/>
      <c r="J63" s="474"/>
      <c r="K63" s="474"/>
      <c r="L63" s="470" t="s">
        <v>230</v>
      </c>
      <c r="M63" s="471"/>
      <c r="N63" s="471"/>
      <c r="O63" s="471"/>
      <c r="P63" s="472"/>
    </row>
    <row r="64" spans="2:16"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ht="15">
      <c r="B66" s="148" t="s">
        <v>211</v>
      </c>
      <c r="C66" s="146">
        <v>31</v>
      </c>
      <c r="D66" s="8">
        <v>28</v>
      </c>
      <c r="E66" s="8">
        <v>31</v>
      </c>
      <c r="F66" s="8">
        <v>30</v>
      </c>
      <c r="G66" s="8">
        <v>26</v>
      </c>
      <c r="H66" s="8">
        <v>10</v>
      </c>
      <c r="I66" s="168">
        <f>SUM(C66:G66)</f>
        <v>146</v>
      </c>
      <c r="J66" s="8">
        <v>25</v>
      </c>
      <c r="K66" s="8">
        <v>31</v>
      </c>
      <c r="L66" s="8">
        <v>30</v>
      </c>
      <c r="M66" s="8">
        <v>31</v>
      </c>
      <c r="N66" s="168">
        <f>SUM(J66:M66)</f>
        <v>117</v>
      </c>
      <c r="O66" s="167">
        <f>SUM(C66:H66,J66:M66)</f>
        <v>273</v>
      </c>
      <c r="P66" s="169">
        <f>I66+N66</f>
        <v>263</v>
      </c>
    </row>
    <row r="67" spans="2:16" ht="19.5">
      <c r="B67" s="149" t="s">
        <v>485</v>
      </c>
      <c r="C67" s="147">
        <v>3.8</v>
      </c>
      <c r="D67" s="10">
        <v>4.0999999999999996</v>
      </c>
      <c r="E67" s="10">
        <v>3.7</v>
      </c>
      <c r="F67" s="10">
        <v>5.9</v>
      </c>
      <c r="G67" s="10">
        <v>9</v>
      </c>
      <c r="H67" s="10">
        <v>9</v>
      </c>
      <c r="I67" s="153">
        <f>(C66*C67+D66*D67+E66*E67+F66*F67+G66*G67)/I66</f>
        <v>5.1938356164383555</v>
      </c>
      <c r="J67" s="10">
        <v>9.1</v>
      </c>
      <c r="K67" s="95">
        <v>7.4</v>
      </c>
      <c r="L67" s="95">
        <v>1.7</v>
      </c>
      <c r="M67" s="95">
        <v>0.3</v>
      </c>
      <c r="N67" s="153">
        <f>(J66*J67+K66*K67+L66*L67+M66*M67)/N66</f>
        <v>4.4205128205128199</v>
      </c>
      <c r="O67" s="154">
        <f>(C67*C66+D67*D66+E67*E66+F67*F66+G67*G66+H67*H66+J67*J66+K67*K66+L67*L66+M67*M66)/O66</f>
        <v>5.0018315018315018</v>
      </c>
      <c r="P67" s="161">
        <f>(I67*I66+N67*N66)/P66</f>
        <v>4.8498098859315579</v>
      </c>
    </row>
    <row r="68" spans="2:16" ht="19.5">
      <c r="B68" s="149" t="s">
        <v>212</v>
      </c>
      <c r="C68" s="13">
        <v>285</v>
      </c>
      <c r="D68" s="12">
        <v>249</v>
      </c>
      <c r="E68" s="12">
        <v>288</v>
      </c>
      <c r="F68" s="12">
        <v>213</v>
      </c>
      <c r="G68" s="12">
        <v>105</v>
      </c>
      <c r="H68" s="12">
        <v>39</v>
      </c>
      <c r="I68" s="155">
        <f>SUM(C68:G68)</f>
        <v>1140</v>
      </c>
      <c r="J68" s="12">
        <v>98</v>
      </c>
      <c r="K68" s="12">
        <v>174</v>
      </c>
      <c r="L68" s="12">
        <v>339</v>
      </c>
      <c r="M68" s="12">
        <v>394</v>
      </c>
      <c r="N68" s="155">
        <f>SUM(J68:M68)</f>
        <v>1005</v>
      </c>
      <c r="O68" s="156">
        <f>O66*(13-O67)</f>
        <v>2183.5</v>
      </c>
      <c r="P68" s="162">
        <f>P66*(13-P67)</f>
        <v>2143.5000000000005</v>
      </c>
    </row>
    <row r="69" spans="2:16" ht="19.5">
      <c r="B69" s="149" t="s">
        <v>213</v>
      </c>
      <c r="C69" s="13">
        <v>409</v>
      </c>
      <c r="D69" s="12">
        <v>361</v>
      </c>
      <c r="E69" s="12">
        <v>412</v>
      </c>
      <c r="F69" s="12">
        <v>333</v>
      </c>
      <c r="G69" s="12">
        <v>209</v>
      </c>
      <c r="H69" s="12">
        <v>79</v>
      </c>
      <c r="I69" s="155">
        <f>SUM(C69:G69)</f>
        <v>1724</v>
      </c>
      <c r="J69" s="12">
        <v>198</v>
      </c>
      <c r="K69" s="12">
        <v>298</v>
      </c>
      <c r="L69" s="12">
        <v>459</v>
      </c>
      <c r="M69" s="12">
        <v>518</v>
      </c>
      <c r="N69" s="155">
        <f>SUM(J69:M69)</f>
        <v>1473</v>
      </c>
      <c r="O69" s="156">
        <f>O66*(17-O67)</f>
        <v>3275.5</v>
      </c>
      <c r="P69" s="162">
        <f>P66*(17-P67)</f>
        <v>3195.5000000000005</v>
      </c>
    </row>
    <row r="70" spans="2:16" ht="19.5">
      <c r="B70" s="149" t="s">
        <v>214</v>
      </c>
      <c r="C70" s="17">
        <v>440</v>
      </c>
      <c r="D70" s="16">
        <v>389</v>
      </c>
      <c r="E70" s="16">
        <v>443</v>
      </c>
      <c r="F70" s="16">
        <v>363</v>
      </c>
      <c r="G70" s="16">
        <v>235</v>
      </c>
      <c r="H70" s="16">
        <v>89</v>
      </c>
      <c r="I70" s="155">
        <f>SUM(C70:G70)</f>
        <v>1870</v>
      </c>
      <c r="J70" s="16">
        <v>223</v>
      </c>
      <c r="K70" s="16">
        <v>329</v>
      </c>
      <c r="L70" s="16">
        <v>489</v>
      </c>
      <c r="M70" s="16">
        <v>549</v>
      </c>
      <c r="N70" s="155">
        <f>SUM(J70:M70)</f>
        <v>1590</v>
      </c>
      <c r="O70" s="157">
        <f>O66*(18-O67)</f>
        <v>3548.5</v>
      </c>
      <c r="P70" s="163">
        <f>P66*(18-P67)</f>
        <v>3458.5000000000005</v>
      </c>
    </row>
    <row r="71" spans="2:16" ht="20.25" thickBot="1">
      <c r="B71" s="350" t="s">
        <v>215</v>
      </c>
      <c r="C71" s="21">
        <v>471</v>
      </c>
      <c r="D71" s="20">
        <v>417</v>
      </c>
      <c r="E71" s="20">
        <v>474</v>
      </c>
      <c r="F71" s="20">
        <v>393</v>
      </c>
      <c r="G71" s="20">
        <v>261</v>
      </c>
      <c r="H71" s="20">
        <v>99</v>
      </c>
      <c r="I71" s="164">
        <f>SUM(C71:G71)</f>
        <v>2016</v>
      </c>
      <c r="J71" s="20">
        <v>248</v>
      </c>
      <c r="K71" s="20">
        <v>360</v>
      </c>
      <c r="L71" s="20">
        <v>519</v>
      </c>
      <c r="M71" s="20">
        <v>580</v>
      </c>
      <c r="N71" s="164">
        <f>SUM(J71:M71)</f>
        <v>1707</v>
      </c>
      <c r="O71" s="165">
        <f>O66*(19-O67)</f>
        <v>3821.5</v>
      </c>
      <c r="P71" s="166">
        <f>P66*(19-P67)</f>
        <v>3721.5000000000005</v>
      </c>
    </row>
    <row r="72" spans="2:16" ht="15.75" thickBot="1">
      <c r="B72" s="4"/>
      <c r="C72" s="4"/>
      <c r="D72" s="4"/>
      <c r="E72" s="4"/>
      <c r="F72" s="4"/>
      <c r="G72" s="4"/>
      <c r="H72" s="4"/>
      <c r="I72" s="4"/>
      <c r="J72" s="4"/>
      <c r="K72" s="4"/>
      <c r="L72" s="4"/>
      <c r="M72" s="4"/>
      <c r="N72" s="4"/>
      <c r="O72" s="4"/>
      <c r="P72" s="4"/>
    </row>
    <row r="73" spans="2:16" ht="24" thickBot="1">
      <c r="B73" s="473" t="s">
        <v>605</v>
      </c>
      <c r="C73" s="474"/>
      <c r="D73" s="474"/>
      <c r="E73" s="474"/>
      <c r="F73" s="474"/>
      <c r="G73" s="474"/>
      <c r="H73" s="474"/>
      <c r="I73" s="474"/>
      <c r="J73" s="474"/>
      <c r="K73" s="474"/>
      <c r="L73" s="470" t="s">
        <v>231</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ht="15">
      <c r="B76" s="148" t="s">
        <v>211</v>
      </c>
      <c r="C76" s="146">
        <v>31</v>
      </c>
      <c r="D76" s="8">
        <v>28</v>
      </c>
      <c r="E76" s="8">
        <v>31</v>
      </c>
      <c r="F76" s="8">
        <v>30</v>
      </c>
      <c r="G76" s="8">
        <v>26</v>
      </c>
      <c r="H76" s="8">
        <v>20</v>
      </c>
      <c r="I76" s="168">
        <f>SUM(C76:G76)</f>
        <v>146</v>
      </c>
      <c r="J76" s="8">
        <v>17</v>
      </c>
      <c r="K76" s="8">
        <v>31</v>
      </c>
      <c r="L76" s="8">
        <v>31</v>
      </c>
      <c r="M76" s="8">
        <v>31</v>
      </c>
      <c r="N76" s="168">
        <f>SUM(J76:M76)</f>
        <v>110</v>
      </c>
      <c r="O76" s="167">
        <f>SUM(C76:H76,J76:M76)</f>
        <v>276</v>
      </c>
      <c r="P76" s="169">
        <f>I76+N76</f>
        <v>256</v>
      </c>
    </row>
    <row r="77" spans="2:16" ht="19.5">
      <c r="B77" s="149" t="s">
        <v>485</v>
      </c>
      <c r="C77" s="147">
        <v>-1.6</v>
      </c>
      <c r="D77" s="10">
        <v>0.2</v>
      </c>
      <c r="E77" s="10">
        <v>5.4</v>
      </c>
      <c r="F77" s="10">
        <v>8.8000000000000007</v>
      </c>
      <c r="G77" s="10">
        <v>8.4</v>
      </c>
      <c r="H77" s="10">
        <v>12</v>
      </c>
      <c r="I77" s="153">
        <f>(C76*C77+D76*D77+E76*E77+F76*F77+G76*G77)/I76</f>
        <v>4.1493150684931503</v>
      </c>
      <c r="J77" s="10">
        <v>12.333333333333336</v>
      </c>
      <c r="K77" s="95">
        <v>8.3032258064516125</v>
      </c>
      <c r="L77" s="95">
        <v>3.3333333333333339</v>
      </c>
      <c r="M77" s="95">
        <v>-0.88064516129032266</v>
      </c>
      <c r="N77" s="153">
        <f>(J76*J77+K76*K77+L76*L77+M76*M77)/N76</f>
        <v>4.9372727272727284</v>
      </c>
      <c r="O77" s="154">
        <f>(C77*C76+D77*D76+E77*E76+F77*F76+G77*G76+H77*H76+J77*J76+K77*K76+L77*L76+M77*M76)/O76</f>
        <v>5.0322463768115941</v>
      </c>
      <c r="P77" s="161">
        <f>(I77*I76+N77*N76)/P76</f>
        <v>4.4878906250000004</v>
      </c>
    </row>
    <row r="78" spans="2:16" ht="19.5">
      <c r="B78" s="149" t="s">
        <v>212</v>
      </c>
      <c r="C78" s="13">
        <v>453</v>
      </c>
      <c r="D78" s="12">
        <v>358</v>
      </c>
      <c r="E78" s="12">
        <v>236</v>
      </c>
      <c r="F78" s="12">
        <v>127</v>
      </c>
      <c r="G78" s="12">
        <v>121</v>
      </c>
      <c r="H78" s="12">
        <v>19</v>
      </c>
      <c r="I78" s="155">
        <f>SUM(C78:G78)</f>
        <v>1295</v>
      </c>
      <c r="J78" s="12">
        <f>J76*(13-J77)</f>
        <v>11.333333333333293</v>
      </c>
      <c r="K78" s="12">
        <f>K76*(13-K77)</f>
        <v>145.60000000000002</v>
      </c>
      <c r="L78" s="12">
        <f>L76*(13-L77)</f>
        <v>299.66666666666663</v>
      </c>
      <c r="M78" s="12">
        <f>M76*(13-M77)</f>
        <v>430.3</v>
      </c>
      <c r="N78" s="155">
        <f>SUM(J78:M78)</f>
        <v>886.89999999999986</v>
      </c>
      <c r="O78" s="156">
        <f>O76*(13-O77)</f>
        <v>2199.1</v>
      </c>
      <c r="P78" s="162">
        <f>P76*(13-P77)</f>
        <v>2179.1</v>
      </c>
    </row>
    <row r="79" spans="2:16" ht="19.5">
      <c r="B79" s="149" t="s">
        <v>213</v>
      </c>
      <c r="C79" s="13">
        <v>577</v>
      </c>
      <c r="D79" s="12">
        <v>470</v>
      </c>
      <c r="E79" s="12">
        <v>360</v>
      </c>
      <c r="F79" s="12">
        <v>247</v>
      </c>
      <c r="G79" s="12">
        <v>225</v>
      </c>
      <c r="H79" s="12">
        <v>99</v>
      </c>
      <c r="I79" s="155">
        <f>SUM(C79:G79)</f>
        <v>1879</v>
      </c>
      <c r="J79" s="12">
        <f>J76*(17-J77)</f>
        <v>79.333333333333286</v>
      </c>
      <c r="K79" s="12">
        <f>K76*(17-K77)</f>
        <v>269.60000000000002</v>
      </c>
      <c r="L79" s="12">
        <f>L76*(17-L77)</f>
        <v>423.66666666666663</v>
      </c>
      <c r="M79" s="12">
        <f>M76*(17-M77)</f>
        <v>554.29999999999995</v>
      </c>
      <c r="N79" s="155">
        <f>SUM(J79:M79)</f>
        <v>1326.8999999999999</v>
      </c>
      <c r="O79" s="156">
        <f>O76*(17-O77)</f>
        <v>3303.1</v>
      </c>
      <c r="P79" s="162">
        <f>P76*(17-P77)</f>
        <v>3203.1</v>
      </c>
    </row>
    <row r="80" spans="2:16" ht="19.5">
      <c r="B80" s="149" t="s">
        <v>214</v>
      </c>
      <c r="C80" s="17">
        <v>608</v>
      </c>
      <c r="D80" s="16">
        <v>498</v>
      </c>
      <c r="E80" s="16">
        <v>391</v>
      </c>
      <c r="F80" s="16">
        <v>277</v>
      </c>
      <c r="G80" s="16">
        <v>251</v>
      </c>
      <c r="H80" s="16">
        <v>119</v>
      </c>
      <c r="I80" s="155">
        <f>SUM(C80:G80)</f>
        <v>2025</v>
      </c>
      <c r="J80" s="16">
        <f>J76*(18-J77)</f>
        <v>96.333333333333286</v>
      </c>
      <c r="K80" s="16">
        <f>K76*(18-K77)</f>
        <v>300.60000000000002</v>
      </c>
      <c r="L80" s="16">
        <f>L76*(18-L77)</f>
        <v>454.66666666666663</v>
      </c>
      <c r="M80" s="16">
        <f>M76*(18-M77)</f>
        <v>585.29999999999995</v>
      </c>
      <c r="N80" s="155">
        <f>SUM(J80:M80)</f>
        <v>1436.8999999999999</v>
      </c>
      <c r="O80" s="157">
        <f>O76*(18-O77)</f>
        <v>3579.1</v>
      </c>
      <c r="P80" s="163">
        <f>P76*(18-P77)</f>
        <v>3459.1</v>
      </c>
    </row>
    <row r="81" spans="2:16" ht="20.25" thickBot="1">
      <c r="B81" s="350" t="s">
        <v>215</v>
      </c>
      <c r="C81" s="21">
        <v>639</v>
      </c>
      <c r="D81" s="20">
        <v>526</v>
      </c>
      <c r="E81" s="20">
        <v>422</v>
      </c>
      <c r="F81" s="20">
        <v>307</v>
      </c>
      <c r="G81" s="20">
        <v>277</v>
      </c>
      <c r="H81" s="20">
        <v>139</v>
      </c>
      <c r="I81" s="164">
        <f>SUM(C81:G81)</f>
        <v>2171</v>
      </c>
      <c r="J81" s="20">
        <f>J76*(19-J77)</f>
        <v>113.33333333333329</v>
      </c>
      <c r="K81" s="20">
        <f>K76*(19-K77)</f>
        <v>331.6</v>
      </c>
      <c r="L81" s="20">
        <f>L76*(19-L77)</f>
        <v>485.66666666666663</v>
      </c>
      <c r="M81" s="20">
        <f>M76*(19-M77)</f>
        <v>616.29999999999995</v>
      </c>
      <c r="N81" s="164">
        <f>SUM(J81:M81)</f>
        <v>1546.8999999999999</v>
      </c>
      <c r="O81" s="165">
        <f>O76*(19-O77)</f>
        <v>3855.1</v>
      </c>
      <c r="P81" s="166">
        <f>P76*(19-P77)</f>
        <v>3715.1</v>
      </c>
    </row>
    <row r="82" spans="2:16" ht="15.75" thickBot="1">
      <c r="B82" s="24"/>
      <c r="C82" s="25"/>
      <c r="D82" s="25"/>
      <c r="E82" s="25"/>
      <c r="F82" s="25"/>
      <c r="G82" s="25"/>
      <c r="H82" s="25"/>
      <c r="I82" s="26"/>
      <c r="J82" s="25"/>
      <c r="K82" s="25"/>
      <c r="L82" s="25"/>
      <c r="M82" s="25"/>
      <c r="N82" s="26"/>
      <c r="O82" s="27"/>
      <c r="P82" s="27"/>
    </row>
    <row r="83" spans="2:16" ht="24" thickBot="1">
      <c r="B83" s="473" t="s">
        <v>606</v>
      </c>
      <c r="C83" s="474"/>
      <c r="D83" s="474"/>
      <c r="E83" s="474"/>
      <c r="F83" s="474"/>
      <c r="G83" s="474"/>
      <c r="H83" s="474"/>
      <c r="I83" s="474"/>
      <c r="J83" s="474"/>
      <c r="K83" s="474"/>
      <c r="L83" s="470" t="s">
        <v>145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ht="15">
      <c r="B86" s="148" t="s">
        <v>211</v>
      </c>
      <c r="C86" s="146">
        <v>31</v>
      </c>
      <c r="D86" s="8">
        <v>31</v>
      </c>
      <c r="E86" s="8">
        <v>31</v>
      </c>
      <c r="F86" s="8">
        <v>30</v>
      </c>
      <c r="G86" s="8">
        <v>28</v>
      </c>
      <c r="H86" s="8">
        <v>17</v>
      </c>
      <c r="I86" s="168">
        <f>SUM(C86:G86)</f>
        <v>151</v>
      </c>
      <c r="J86" s="8"/>
      <c r="K86" s="8"/>
      <c r="L86" s="8"/>
      <c r="M86" s="8"/>
      <c r="N86" s="168">
        <f>SUM(J86:M86)</f>
        <v>0</v>
      </c>
      <c r="O86" s="167">
        <f>SUM(C86:H86,J86:M86)</f>
        <v>168</v>
      </c>
      <c r="P86" s="169">
        <f>I86+N86</f>
        <v>151</v>
      </c>
    </row>
    <row r="87" spans="2:16" ht="19.5">
      <c r="B87" s="149" t="s">
        <v>485</v>
      </c>
      <c r="C87" s="147">
        <v>-1.4741935483870969</v>
      </c>
      <c r="D87" s="10">
        <v>-2.3928571428571437</v>
      </c>
      <c r="E87" s="10">
        <v>2.1290322580645165</v>
      </c>
      <c r="F87" s="10">
        <v>5.7266666666666675</v>
      </c>
      <c r="G87" s="10">
        <v>10.083870967741934</v>
      </c>
      <c r="H87" s="10">
        <v>12.743333333333339</v>
      </c>
      <c r="I87" s="153">
        <f>(C86*C87+D86*D87+E86*E87+F86*F87+G86*G87)/I86</f>
        <v>2.6507934812463758</v>
      </c>
      <c r="J87" s="10"/>
      <c r="K87" s="95"/>
      <c r="L87" s="95"/>
      <c r="M87" s="95"/>
      <c r="N87" s="153"/>
      <c r="O87" s="154">
        <f>(C87*C86+D87*D86+E87*E86+F87*F86+G87*G86+H87*H86+J87*J86+K87*K86+L87*L86+M87*M86)/O86</f>
        <v>3.6720623948504132</v>
      </c>
      <c r="P87" s="161">
        <f>(I87*I86+N87*N86)/P86</f>
        <v>2.6507934812463758</v>
      </c>
    </row>
    <row r="88" spans="2:16" ht="19.5">
      <c r="B88" s="149" t="s">
        <v>212</v>
      </c>
      <c r="C88" s="13">
        <f t="shared" ref="C88:H88" si="4">C86*(13-C87)</f>
        <v>448.7</v>
      </c>
      <c r="D88" s="12">
        <f t="shared" si="4"/>
        <v>477.17857142857144</v>
      </c>
      <c r="E88" s="12">
        <f t="shared" si="4"/>
        <v>337</v>
      </c>
      <c r="F88" s="12">
        <f t="shared" si="4"/>
        <v>218.2</v>
      </c>
      <c r="G88" s="12">
        <f t="shared" si="4"/>
        <v>81.651612903225853</v>
      </c>
      <c r="H88" s="12">
        <f t="shared" si="4"/>
        <v>4.3633333333332303</v>
      </c>
      <c r="I88" s="155">
        <f>SUM(C88:G88)</f>
        <v>1562.7301843317973</v>
      </c>
      <c r="J88" s="12">
        <f>J86*(13-J87)</f>
        <v>0</v>
      </c>
      <c r="K88" s="12">
        <f>K86*(13-K87)</f>
        <v>0</v>
      </c>
      <c r="L88" s="12">
        <f>L86*(13-L87)</f>
        <v>0</v>
      </c>
      <c r="M88" s="12">
        <f>M86*(13-M87)</f>
        <v>0</v>
      </c>
      <c r="N88" s="155">
        <f>SUM(J88:M88)</f>
        <v>0</v>
      </c>
      <c r="O88" s="156">
        <f>O86*(13-O87)</f>
        <v>1567.0935176651305</v>
      </c>
      <c r="P88" s="162">
        <f>P86*(13-P87)</f>
        <v>1562.7301843317971</v>
      </c>
    </row>
    <row r="89" spans="2:16" ht="19.5">
      <c r="B89" s="149" t="s">
        <v>213</v>
      </c>
      <c r="C89" s="13">
        <f t="shared" ref="C89:H89" si="5">C86*(17-C87)</f>
        <v>572.69999999999993</v>
      </c>
      <c r="D89" s="12">
        <f t="shared" si="5"/>
        <v>601.17857142857144</v>
      </c>
      <c r="E89" s="12">
        <f t="shared" si="5"/>
        <v>461</v>
      </c>
      <c r="F89" s="12">
        <f t="shared" si="5"/>
        <v>338.2</v>
      </c>
      <c r="G89" s="12">
        <f t="shared" si="5"/>
        <v>193.65161290322584</v>
      </c>
      <c r="H89" s="12">
        <f t="shared" si="5"/>
        <v>72.36333333333323</v>
      </c>
      <c r="I89" s="155">
        <f>SUM(C89:G89)</f>
        <v>2166.7301843317973</v>
      </c>
      <c r="J89" s="12">
        <f>J86*(17-J87)</f>
        <v>0</v>
      </c>
      <c r="K89" s="12">
        <f>K86*(17-K87)</f>
        <v>0</v>
      </c>
      <c r="L89" s="12">
        <f>L86*(17-L87)</f>
        <v>0</v>
      </c>
      <c r="M89" s="12">
        <f>M86*(17-M87)</f>
        <v>0</v>
      </c>
      <c r="N89" s="155">
        <f>SUM(J89:M89)</f>
        <v>0</v>
      </c>
      <c r="O89" s="156">
        <f>O86*(17-O87)</f>
        <v>2239.0935176651305</v>
      </c>
      <c r="P89" s="162">
        <f>P86*(17-P87)</f>
        <v>2166.7301843317973</v>
      </c>
    </row>
    <row r="90" spans="2:16" ht="19.5">
      <c r="B90" s="149" t="s">
        <v>214</v>
      </c>
      <c r="C90" s="17">
        <f t="shared" ref="C90:H90" si="6">C86*(18-C87)</f>
        <v>603.69999999999993</v>
      </c>
      <c r="D90" s="16">
        <f t="shared" si="6"/>
        <v>632.17857142857144</v>
      </c>
      <c r="E90" s="16">
        <f t="shared" si="6"/>
        <v>492</v>
      </c>
      <c r="F90" s="16">
        <f t="shared" si="6"/>
        <v>368.2</v>
      </c>
      <c r="G90" s="16">
        <f t="shared" si="6"/>
        <v>221.65161290322584</v>
      </c>
      <c r="H90" s="16">
        <f t="shared" si="6"/>
        <v>89.36333333333323</v>
      </c>
      <c r="I90" s="155">
        <f>SUM(C90:G90)</f>
        <v>2317.7301843317969</v>
      </c>
      <c r="J90" s="16">
        <f>J86*(18-J87)</f>
        <v>0</v>
      </c>
      <c r="K90" s="16">
        <f>K86*(18-K87)</f>
        <v>0</v>
      </c>
      <c r="L90" s="16">
        <f>L86*(18-L87)</f>
        <v>0</v>
      </c>
      <c r="M90" s="16">
        <f>M86*(18-M87)</f>
        <v>0</v>
      </c>
      <c r="N90" s="155">
        <f>SUM(J90:M90)</f>
        <v>0</v>
      </c>
      <c r="O90" s="157">
        <f>O86*(18-O87)</f>
        <v>2407.0935176651305</v>
      </c>
      <c r="P90" s="163">
        <f>P86*(18-P87)</f>
        <v>2317.7301843317973</v>
      </c>
    </row>
    <row r="91" spans="2:16" ht="20.25" thickBot="1">
      <c r="B91" s="350" t="s">
        <v>215</v>
      </c>
      <c r="C91" s="21">
        <f t="shared" ref="C91:H91" si="7">C86*(19-C87)</f>
        <v>634.69999999999993</v>
      </c>
      <c r="D91" s="20">
        <f t="shared" si="7"/>
        <v>663.17857142857144</v>
      </c>
      <c r="E91" s="20">
        <f t="shared" si="7"/>
        <v>523</v>
      </c>
      <c r="F91" s="20">
        <f t="shared" si="7"/>
        <v>398.2</v>
      </c>
      <c r="G91" s="20">
        <f t="shared" si="7"/>
        <v>249.65161290322584</v>
      </c>
      <c r="H91" s="20">
        <f t="shared" si="7"/>
        <v>106.36333333333323</v>
      </c>
      <c r="I91" s="164">
        <f>SUM(C91:G91)</f>
        <v>2468.7301843317969</v>
      </c>
      <c r="J91" s="20">
        <f>J86*(19-J87)</f>
        <v>0</v>
      </c>
      <c r="K91" s="20">
        <f>K86*(19-K87)</f>
        <v>0</v>
      </c>
      <c r="L91" s="20">
        <f>L86*(19-L87)</f>
        <v>0</v>
      </c>
      <c r="M91" s="20">
        <f>M86*(19-M87)</f>
        <v>0</v>
      </c>
      <c r="N91" s="164">
        <f>SUM(J91:M91)</f>
        <v>0</v>
      </c>
      <c r="O91" s="165">
        <f>O86*(19-O87)</f>
        <v>2575.0935176651305</v>
      </c>
      <c r="P91" s="166">
        <f>P86*(19-P87)</f>
        <v>2468.7301843317973</v>
      </c>
    </row>
    <row r="92" spans="2:16" ht="15.75" thickBot="1">
      <c r="B92" s="4"/>
      <c r="C92" s="4"/>
      <c r="D92" s="4"/>
      <c r="E92" s="4"/>
      <c r="F92" s="4"/>
      <c r="G92" s="4"/>
      <c r="H92" s="4"/>
      <c r="I92" s="4"/>
      <c r="J92" s="4"/>
      <c r="K92" s="4"/>
      <c r="L92" s="4"/>
      <c r="M92" s="4"/>
      <c r="N92" s="4"/>
      <c r="O92" s="4"/>
      <c r="P92" s="4"/>
    </row>
    <row r="93" spans="2:16" ht="24" thickBot="1">
      <c r="B93" s="473" t="s">
        <v>600</v>
      </c>
      <c r="C93" s="474"/>
      <c r="D93" s="474"/>
      <c r="E93" s="474"/>
      <c r="F93" s="474"/>
      <c r="G93" s="474"/>
      <c r="H93" s="474"/>
      <c r="I93" s="474"/>
      <c r="J93" s="474"/>
      <c r="K93" s="474"/>
      <c r="L93" s="468" t="s">
        <v>233</v>
      </c>
      <c r="M93" s="468"/>
      <c r="N93" s="468"/>
      <c r="O93" s="468"/>
      <c r="P93" s="469"/>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30.75" thickBot="1">
      <c r="B95" s="466"/>
      <c r="C95" s="462"/>
      <c r="D95" s="462"/>
      <c r="E95" s="462"/>
      <c r="F95" s="462"/>
      <c r="G95" s="462"/>
      <c r="H95" s="462"/>
      <c r="I95" s="462"/>
      <c r="J95" s="462"/>
      <c r="K95" s="462"/>
      <c r="L95" s="462"/>
      <c r="M95" s="462"/>
      <c r="N95" s="462"/>
      <c r="O95" s="145" t="s">
        <v>234</v>
      </c>
      <c r="P95" s="30" t="s">
        <v>235</v>
      </c>
    </row>
    <row r="96" spans="2:16" ht="15">
      <c r="B96" s="148" t="s">
        <v>211</v>
      </c>
      <c r="C96" s="146">
        <v>31</v>
      </c>
      <c r="D96" s="8">
        <v>28</v>
      </c>
      <c r="E96" s="8">
        <v>31</v>
      </c>
      <c r="F96" s="8">
        <v>30</v>
      </c>
      <c r="G96" s="8">
        <v>31</v>
      </c>
      <c r="H96" s="8">
        <v>15</v>
      </c>
      <c r="I96" s="168">
        <f>SUM(C96:H96)</f>
        <v>166</v>
      </c>
      <c r="J96" s="8">
        <v>30</v>
      </c>
      <c r="K96" s="8">
        <v>31</v>
      </c>
      <c r="L96" s="8">
        <v>30</v>
      </c>
      <c r="M96" s="8">
        <v>31</v>
      </c>
      <c r="N96" s="168">
        <f>SUM(J96:M96)</f>
        <v>122</v>
      </c>
      <c r="O96" s="167">
        <f>SUM(C96:H96,J96:M96)</f>
        <v>288</v>
      </c>
      <c r="P96" s="169">
        <f>I96+N96</f>
        <v>288</v>
      </c>
    </row>
    <row r="97" spans="2:16" ht="19.5">
      <c r="B97" s="149" t="s">
        <v>485</v>
      </c>
      <c r="C97" s="147">
        <v>-4.5</v>
      </c>
      <c r="D97" s="10">
        <v>-3.7</v>
      </c>
      <c r="E97" s="10">
        <v>-0.2</v>
      </c>
      <c r="F97" s="10">
        <v>4.8</v>
      </c>
      <c r="G97" s="10">
        <v>9.6999999999999993</v>
      </c>
      <c r="H97" s="10">
        <v>12.5</v>
      </c>
      <c r="I97" s="153">
        <f>(C96*C97+D96*D97+E96*E97+F96*F97+G96*G97)/I96</f>
        <v>1.1771084337349396</v>
      </c>
      <c r="J97" s="10">
        <v>11</v>
      </c>
      <c r="K97" s="95">
        <v>5.6</v>
      </c>
      <c r="L97" s="95">
        <v>0.5</v>
      </c>
      <c r="M97" s="95">
        <v>-2.7</v>
      </c>
      <c r="N97" s="153">
        <f>(J96*J97+K96*K97+L96*L97+M96*M97)/N96</f>
        <v>3.5647540983606558</v>
      </c>
      <c r="O97" s="154">
        <f>(C97*C96+D97*D96+E97*E96+F97*F96+G97*G96+H97*H96+J97*J96+K97*K96+L97*L96+M97*M96)/O96</f>
        <v>2.8395833333333331</v>
      </c>
      <c r="P97" s="161">
        <f>(I97*I96+N97*N96)/P96</f>
        <v>2.1885416666666666</v>
      </c>
    </row>
    <row r="98" spans="2:16" ht="19.5">
      <c r="B98" s="149" t="s">
        <v>212</v>
      </c>
      <c r="C98" s="13">
        <f t="shared" ref="C98:H98" si="8">C96*(13-C97)</f>
        <v>542.5</v>
      </c>
      <c r="D98" s="12">
        <f t="shared" si="8"/>
        <v>467.59999999999997</v>
      </c>
      <c r="E98" s="12">
        <f t="shared" si="8"/>
        <v>409.2</v>
      </c>
      <c r="F98" s="12">
        <f t="shared" si="8"/>
        <v>245.99999999999997</v>
      </c>
      <c r="G98" s="12">
        <f t="shared" si="8"/>
        <v>102.30000000000003</v>
      </c>
      <c r="H98" s="12">
        <f t="shared" si="8"/>
        <v>7.5</v>
      </c>
      <c r="I98" s="155">
        <f>SUM(C98:G98)</f>
        <v>1767.6</v>
      </c>
      <c r="J98" s="12">
        <f>J96*(13-J97)</f>
        <v>60</v>
      </c>
      <c r="K98" s="12">
        <f>K96*(13-K97)</f>
        <v>229.4</v>
      </c>
      <c r="L98" s="12">
        <f>L96*(13-L97)</f>
        <v>375</v>
      </c>
      <c r="M98" s="12">
        <f>M96*(13-M97)</f>
        <v>486.7</v>
      </c>
      <c r="N98" s="155">
        <f>SUM(J98:M98)</f>
        <v>1151.0999999999999</v>
      </c>
      <c r="O98" s="156">
        <f>O96*(13-O97)</f>
        <v>2926.2</v>
      </c>
      <c r="P98" s="162">
        <f>P96*(13-P97)</f>
        <v>3113.7000000000003</v>
      </c>
    </row>
    <row r="99" spans="2:16" ht="19.5">
      <c r="B99" s="149" t="s">
        <v>213</v>
      </c>
      <c r="C99" s="13">
        <f t="shared" ref="C99:H99" si="9">C96*(17-C97)</f>
        <v>666.5</v>
      </c>
      <c r="D99" s="12">
        <f t="shared" si="9"/>
        <v>579.6</v>
      </c>
      <c r="E99" s="12">
        <f t="shared" si="9"/>
        <v>533.19999999999993</v>
      </c>
      <c r="F99" s="12">
        <f t="shared" si="9"/>
        <v>366</v>
      </c>
      <c r="G99" s="12">
        <f t="shared" si="9"/>
        <v>226.3</v>
      </c>
      <c r="H99" s="12">
        <f t="shared" si="9"/>
        <v>67.5</v>
      </c>
      <c r="I99" s="155">
        <f>SUM(C99:G99)</f>
        <v>2371.6</v>
      </c>
      <c r="J99" s="12">
        <f>J96*(17-J97)</f>
        <v>180</v>
      </c>
      <c r="K99" s="12">
        <f>K96*(17-K97)</f>
        <v>353.40000000000003</v>
      </c>
      <c r="L99" s="12">
        <f>L96*(17-L97)</f>
        <v>495</v>
      </c>
      <c r="M99" s="12">
        <f>M96*(17-M97)</f>
        <v>610.69999999999993</v>
      </c>
      <c r="N99" s="155">
        <f>SUM(J99:M99)</f>
        <v>1639.1</v>
      </c>
      <c r="O99" s="156">
        <f>O96*(17-O97)</f>
        <v>4078.2</v>
      </c>
      <c r="P99" s="162">
        <f>P96*(17-P97)</f>
        <v>4265.7000000000007</v>
      </c>
    </row>
    <row r="100" spans="2:16" ht="19.5">
      <c r="B100" s="149" t="s">
        <v>214</v>
      </c>
      <c r="C100" s="17">
        <f t="shared" ref="C100:H100" si="10">C96*(18-C97)</f>
        <v>697.5</v>
      </c>
      <c r="D100" s="16">
        <f t="shared" si="10"/>
        <v>607.6</v>
      </c>
      <c r="E100" s="16">
        <f t="shared" si="10"/>
        <v>564.19999999999993</v>
      </c>
      <c r="F100" s="16">
        <f t="shared" si="10"/>
        <v>396</v>
      </c>
      <c r="G100" s="16">
        <f t="shared" si="10"/>
        <v>257.3</v>
      </c>
      <c r="H100" s="16">
        <f t="shared" si="10"/>
        <v>82.5</v>
      </c>
      <c r="I100" s="155">
        <f>SUM(C100:G100)</f>
        <v>2522.6</v>
      </c>
      <c r="J100" s="16">
        <f>J96*(18-J97)</f>
        <v>210</v>
      </c>
      <c r="K100" s="16">
        <f>K96*(18-K97)</f>
        <v>384.40000000000003</v>
      </c>
      <c r="L100" s="16">
        <f>L96*(18-L97)</f>
        <v>525</v>
      </c>
      <c r="M100" s="16">
        <f>M96*(18-M97)</f>
        <v>641.69999999999993</v>
      </c>
      <c r="N100" s="155">
        <f>SUM(J100:M100)</f>
        <v>1761.1</v>
      </c>
      <c r="O100" s="157">
        <f>O96*(18-O97)</f>
        <v>4366.2</v>
      </c>
      <c r="P100" s="163">
        <f>P96*(18-P97)</f>
        <v>4553.7000000000007</v>
      </c>
    </row>
    <row r="101" spans="2:16" ht="20.25" thickBot="1">
      <c r="B101" s="350" t="s">
        <v>215</v>
      </c>
      <c r="C101" s="21">
        <f t="shared" ref="C101:H101" si="11">C96*(19-C97)</f>
        <v>728.5</v>
      </c>
      <c r="D101" s="20">
        <f t="shared" si="11"/>
        <v>635.6</v>
      </c>
      <c r="E101" s="20">
        <f t="shared" si="11"/>
        <v>595.19999999999993</v>
      </c>
      <c r="F101" s="20">
        <f t="shared" si="11"/>
        <v>426</v>
      </c>
      <c r="G101" s="20">
        <f t="shared" si="11"/>
        <v>288.3</v>
      </c>
      <c r="H101" s="20">
        <f t="shared" si="11"/>
        <v>97.5</v>
      </c>
      <c r="I101" s="164">
        <f>SUM(C101:G101)</f>
        <v>2673.6</v>
      </c>
      <c r="J101" s="20">
        <f>J96*(19-J97)</f>
        <v>240</v>
      </c>
      <c r="K101" s="20">
        <f>K96*(19-K97)</f>
        <v>415.40000000000003</v>
      </c>
      <c r="L101" s="20">
        <f>L96*(19-L97)</f>
        <v>555</v>
      </c>
      <c r="M101" s="20">
        <f>M96*(19-M97)</f>
        <v>672.69999999999993</v>
      </c>
      <c r="N101" s="164">
        <f>SUM(J101:M101)</f>
        <v>1883.1</v>
      </c>
      <c r="O101" s="165">
        <f>O96*(19-O97)</f>
        <v>4654.2</v>
      </c>
      <c r="P101" s="166">
        <f>P96*(19-P97)</f>
        <v>4841.7000000000007</v>
      </c>
    </row>
    <row r="102" spans="2:16" ht="15.75" thickBot="1">
      <c r="B102" s="4"/>
      <c r="C102" s="4"/>
      <c r="D102" s="4"/>
      <c r="E102" s="4"/>
      <c r="F102" s="4"/>
      <c r="G102" s="4"/>
      <c r="H102" s="4"/>
      <c r="I102" s="4"/>
      <c r="J102" s="28"/>
      <c r="K102" s="4"/>
      <c r="L102" s="4"/>
      <c r="M102" s="4"/>
      <c r="N102" s="4"/>
      <c r="O102" s="4"/>
      <c r="P102" s="4"/>
    </row>
    <row r="103" spans="2:16" ht="24" thickBot="1">
      <c r="B103" s="170" t="s">
        <v>236</v>
      </c>
      <c r="C103" s="458" t="s">
        <v>237</v>
      </c>
      <c r="D103" s="458"/>
      <c r="E103" s="458"/>
      <c r="F103" s="458"/>
      <c r="G103" s="458"/>
      <c r="H103" s="458"/>
      <c r="I103" s="458"/>
      <c r="J103" s="458"/>
      <c r="K103" s="458"/>
      <c r="L103" s="458"/>
      <c r="M103" s="459"/>
      <c r="N103" s="459"/>
      <c r="O103" s="459"/>
      <c r="P103" s="460"/>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30.75" thickBot="1">
      <c r="B105" s="466"/>
      <c r="C105" s="462"/>
      <c r="D105" s="462"/>
      <c r="E105" s="462"/>
      <c r="F105" s="462"/>
      <c r="G105" s="462"/>
      <c r="H105" s="462"/>
      <c r="I105" s="462"/>
      <c r="J105" s="462"/>
      <c r="K105" s="462"/>
      <c r="L105" s="462"/>
      <c r="M105" s="462"/>
      <c r="N105" s="462"/>
      <c r="O105" s="145" t="s">
        <v>234</v>
      </c>
      <c r="P105" s="30" t="s">
        <v>235</v>
      </c>
    </row>
    <row r="106" spans="2:16" ht="15">
      <c r="B106" s="174">
        <v>2007</v>
      </c>
      <c r="C106" s="173">
        <f>C11/C$101</f>
        <v>0.77446808510638288</v>
      </c>
      <c r="D106" s="172">
        <f t="shared" ref="D106:P106" si="12">D11/D$101</f>
        <v>0.81497797356828194</v>
      </c>
      <c r="E106" s="172">
        <f t="shared" si="12"/>
        <v>0.8125</v>
      </c>
      <c r="F106" s="172">
        <f t="shared" si="12"/>
        <v>0.68309859154929575</v>
      </c>
      <c r="G106" s="172">
        <f t="shared" si="12"/>
        <v>0.57578910856746446</v>
      </c>
      <c r="H106" s="172">
        <f t="shared" si="12"/>
        <v>0.42051282051282052</v>
      </c>
      <c r="I106" s="172">
        <f t="shared" si="12"/>
        <v>0.75658288450029909</v>
      </c>
      <c r="J106" s="172">
        <f t="shared" si="12"/>
        <v>0.20416666666666666</v>
      </c>
      <c r="K106" s="172">
        <f t="shared" si="12"/>
        <v>1.0255175734232065</v>
      </c>
      <c r="L106" s="172">
        <f t="shared" si="12"/>
        <v>1.2540540540540541</v>
      </c>
      <c r="M106" s="172">
        <f t="shared" si="12"/>
        <v>0.95287646796491754</v>
      </c>
      <c r="N106" s="172">
        <f t="shared" si="12"/>
        <v>0.96224310976581173</v>
      </c>
      <c r="O106" s="172">
        <f t="shared" si="12"/>
        <v>0.83262429633449353</v>
      </c>
      <c r="P106" s="358">
        <f t="shared" si="12"/>
        <v>0.79191193175950592</v>
      </c>
    </row>
    <row r="107" spans="2:16" ht="15">
      <c r="B107" s="175">
        <f t="shared" ref="B107:B112" si="13">B106+1</f>
        <v>2008</v>
      </c>
      <c r="C107" s="34">
        <f>C21/C$101</f>
        <v>0.84145504461221687</v>
      </c>
      <c r="D107" s="33">
        <f t="shared" ref="D107:P107" si="14">D21/D$101</f>
        <v>0.78508495909376963</v>
      </c>
      <c r="E107" s="33">
        <f t="shared" si="14"/>
        <v>0.96102150537634423</v>
      </c>
      <c r="F107" s="33">
        <f t="shared" si="14"/>
        <v>0.96478873239436624</v>
      </c>
      <c r="G107" s="33">
        <f t="shared" si="14"/>
        <v>0.57925771765522027</v>
      </c>
      <c r="H107" s="33">
        <f t="shared" si="14"/>
        <v>0.50256410256410255</v>
      </c>
      <c r="I107" s="33">
        <f t="shared" si="14"/>
        <v>0.84605026929982052</v>
      </c>
      <c r="J107" s="33">
        <f t="shared" si="14"/>
        <v>1.4416666666666667</v>
      </c>
      <c r="K107" s="33">
        <f t="shared" si="14"/>
        <v>0.94366875300914776</v>
      </c>
      <c r="L107" s="33">
        <f t="shared" si="14"/>
        <v>0.90630630630630626</v>
      </c>
      <c r="M107" s="33">
        <f t="shared" si="14"/>
        <v>0.97963430949903385</v>
      </c>
      <c r="N107" s="33">
        <f t="shared" si="14"/>
        <v>1.0089745632202221</v>
      </c>
      <c r="O107" s="33">
        <f t="shared" si="14"/>
        <v>0.88126853164883345</v>
      </c>
      <c r="P107" s="35">
        <f t="shared" si="14"/>
        <v>0.8370200549393807</v>
      </c>
    </row>
    <row r="108" spans="2:16" ht="15">
      <c r="B108" s="175">
        <f t="shared" si="13"/>
        <v>2009</v>
      </c>
      <c r="C108" s="34">
        <f>C31/C$101</f>
        <v>1.0363761153054221</v>
      </c>
      <c r="D108" s="33">
        <f t="shared" ref="D108:P108" si="15">D31/D$101</f>
        <v>0.98332284455632468</v>
      </c>
      <c r="E108" s="33">
        <f t="shared" si="15"/>
        <v>0.95430107526881736</v>
      </c>
      <c r="F108" s="33">
        <f t="shared" si="15"/>
        <v>0.51173708920187788</v>
      </c>
      <c r="G108" s="33">
        <f t="shared" si="15"/>
        <v>0.66597294484911551</v>
      </c>
      <c r="H108" s="33">
        <f t="shared" si="15"/>
        <v>1.9384615384615385</v>
      </c>
      <c r="I108" s="33">
        <f t="shared" si="15"/>
        <v>0.88195691202872539</v>
      </c>
      <c r="J108" s="33">
        <f t="shared" si="15"/>
        <v>0.33333333333333331</v>
      </c>
      <c r="K108" s="33">
        <f t="shared" si="15"/>
        <v>1.0760712566201251</v>
      </c>
      <c r="L108" s="33">
        <f t="shared" si="15"/>
        <v>0.81801801801801799</v>
      </c>
      <c r="M108" s="33">
        <f t="shared" si="15"/>
        <v>1.0316634458153711</v>
      </c>
      <c r="N108" s="33">
        <f t="shared" si="15"/>
        <v>0.88949073336519568</v>
      </c>
      <c r="O108" s="33">
        <f t="shared" si="15"/>
        <v>0.90660048988010833</v>
      </c>
      <c r="P108" s="35">
        <f t="shared" si="15"/>
        <v>0.83224900344920172</v>
      </c>
    </row>
    <row r="109" spans="2:16" ht="15">
      <c r="B109" s="175">
        <f t="shared" si="13"/>
        <v>2010</v>
      </c>
      <c r="C109" s="34">
        <f>C41/C$101</f>
        <v>1.1132463967055595</v>
      </c>
      <c r="D109" s="33">
        <f t="shared" ref="D109:O109" si="16">D41/D$101</f>
        <v>1.0100692259282567</v>
      </c>
      <c r="E109" s="33">
        <f t="shared" si="16"/>
        <v>0.94086021505376349</v>
      </c>
      <c r="F109" s="33">
        <f t="shared" si="16"/>
        <v>0.89436619718309862</v>
      </c>
      <c r="G109" s="33">
        <f t="shared" si="16"/>
        <v>1.1342351716961498</v>
      </c>
      <c r="H109" s="33">
        <f t="shared" si="16"/>
        <v>0.85128205128205126</v>
      </c>
      <c r="I109" s="33">
        <f t="shared" si="16"/>
        <v>1.0177289048473968</v>
      </c>
      <c r="J109" s="33">
        <f t="shared" si="16"/>
        <v>1.2291666666666667</v>
      </c>
      <c r="K109" s="33">
        <f t="shared" si="16"/>
        <v>1.0857005296100144</v>
      </c>
      <c r="L109" s="33">
        <f t="shared" si="16"/>
        <v>0.91891891891891897</v>
      </c>
      <c r="M109" s="33">
        <f t="shared" si="16"/>
        <v>1.181804667756801</v>
      </c>
      <c r="N109" s="33">
        <f t="shared" si="16"/>
        <v>1.0891614890340398</v>
      </c>
      <c r="O109" s="33">
        <f t="shared" si="16"/>
        <v>1.0414249495079713</v>
      </c>
      <c r="P109" s="35">
        <f>P41/P$101</f>
        <v>0.98415845674040092</v>
      </c>
    </row>
    <row r="110" spans="2:16" ht="15">
      <c r="B110" s="175">
        <f t="shared" si="13"/>
        <v>2011</v>
      </c>
      <c r="C110" s="34">
        <f>C51/C$101</f>
        <v>0.90871654083733699</v>
      </c>
      <c r="D110" s="33">
        <f t="shared" ref="D110:P110" si="17">D51/D$101</f>
        <v>0.99118942731277526</v>
      </c>
      <c r="E110" s="33">
        <f t="shared" si="17"/>
        <v>0.84677419354838723</v>
      </c>
      <c r="F110" s="33">
        <f t="shared" si="17"/>
        <v>0.61737089201877937</v>
      </c>
      <c r="G110" s="33">
        <f t="shared" si="17"/>
        <v>0.51682275407561562</v>
      </c>
      <c r="H110" s="33">
        <f t="shared" si="17"/>
        <v>0</v>
      </c>
      <c r="I110" s="33">
        <f t="shared" si="17"/>
        <v>0.82585278276481155</v>
      </c>
      <c r="J110" s="33">
        <f t="shared" si="17"/>
        <v>0.47916666666666669</v>
      </c>
      <c r="K110" s="33">
        <f t="shared" si="17"/>
        <v>0.88589311506981216</v>
      </c>
      <c r="L110" s="33">
        <f t="shared" si="17"/>
        <v>0.90450450450450448</v>
      </c>
      <c r="M110" s="33">
        <f t="shared" si="17"/>
        <v>0.86071056934740608</v>
      </c>
      <c r="N110" s="33">
        <f t="shared" si="17"/>
        <v>0.83054537730338274</v>
      </c>
      <c r="O110" s="33">
        <f t="shared" si="17"/>
        <v>0.81012848609857768</v>
      </c>
      <c r="P110" s="35">
        <f t="shared" si="17"/>
        <v>0.77875539583204234</v>
      </c>
    </row>
    <row r="111" spans="2:16" ht="15">
      <c r="B111" s="175">
        <f t="shared" si="13"/>
        <v>2012</v>
      </c>
      <c r="C111" s="34">
        <f>C61/C$101</f>
        <v>0.71516815374056275</v>
      </c>
      <c r="D111" s="33">
        <f t="shared" ref="D111:P111" si="18">D61/D$101</f>
        <v>0.5601006922592825</v>
      </c>
      <c r="E111" s="33">
        <f t="shared" si="18"/>
        <v>0.76612903225806461</v>
      </c>
      <c r="F111" s="33">
        <f t="shared" si="18"/>
        <v>0.88967136150234738</v>
      </c>
      <c r="G111" s="33">
        <f t="shared" si="18"/>
        <v>0.46479361775927852</v>
      </c>
      <c r="H111" s="33">
        <f t="shared" si="18"/>
        <v>1.2307692307692308</v>
      </c>
      <c r="I111" s="33">
        <f t="shared" si="18"/>
        <v>0.69045481747456616</v>
      </c>
      <c r="J111" s="33">
        <f t="shared" si="18"/>
        <v>0.70833333333333337</v>
      </c>
      <c r="K111" s="33">
        <f t="shared" si="18"/>
        <v>0.86663456909003367</v>
      </c>
      <c r="L111" s="33">
        <f t="shared" si="18"/>
        <v>0.90810810810810816</v>
      </c>
      <c r="M111" s="33">
        <f t="shared" si="18"/>
        <v>0.74624646945146433</v>
      </c>
      <c r="N111" s="33">
        <f t="shared" si="18"/>
        <v>0.81567627847697943</v>
      </c>
      <c r="O111" s="33">
        <f t="shared" si="18"/>
        <v>0.75177259249709949</v>
      </c>
      <c r="P111" s="35">
        <f t="shared" si="18"/>
        <v>0.69787471342710206</v>
      </c>
    </row>
    <row r="112" spans="2:16" ht="15">
      <c r="B112" s="175">
        <f t="shared" si="13"/>
        <v>2013</v>
      </c>
      <c r="C112" s="34">
        <f>C71/C$101</f>
        <v>0.64653397391901168</v>
      </c>
      <c r="D112" s="33">
        <f t="shared" ref="D112:P112" si="19">D71/D$101</f>
        <v>0.65607300188797979</v>
      </c>
      <c r="E112" s="33">
        <f t="shared" si="19"/>
        <v>0.79637096774193561</v>
      </c>
      <c r="F112" s="33">
        <f t="shared" si="19"/>
        <v>0.92253521126760563</v>
      </c>
      <c r="G112" s="33">
        <f t="shared" si="19"/>
        <v>0.90530697190426634</v>
      </c>
      <c r="H112" s="33">
        <f t="shared" si="19"/>
        <v>1.0153846153846153</v>
      </c>
      <c r="I112" s="33">
        <f t="shared" si="19"/>
        <v>0.75403949730700182</v>
      </c>
      <c r="J112" s="33">
        <f t="shared" si="19"/>
        <v>1.0333333333333334</v>
      </c>
      <c r="K112" s="33">
        <f t="shared" si="19"/>
        <v>0.86663456909003367</v>
      </c>
      <c r="L112" s="33">
        <f t="shared" si="19"/>
        <v>0.93513513513513513</v>
      </c>
      <c r="M112" s="33">
        <f t="shared" si="19"/>
        <v>0.86219711609930139</v>
      </c>
      <c r="N112" s="33">
        <f t="shared" si="19"/>
        <v>0.90648398916679951</v>
      </c>
      <c r="O112" s="33">
        <f t="shared" si="19"/>
        <v>0.82108633062610115</v>
      </c>
      <c r="P112" s="35">
        <f t="shared" si="19"/>
        <v>0.76863498358014748</v>
      </c>
    </row>
    <row r="113" spans="2:16" ht="15">
      <c r="B113" s="175">
        <f>B112+1</f>
        <v>2014</v>
      </c>
      <c r="C113" s="34">
        <f>C81/C$101</f>
        <v>0.87714481811942346</v>
      </c>
      <c r="D113" s="33">
        <f t="shared" ref="D113:P113" si="20">D81/D$101</f>
        <v>0.82756450597860287</v>
      </c>
      <c r="E113" s="33">
        <f t="shared" si="20"/>
        <v>0.70900537634408611</v>
      </c>
      <c r="F113" s="33">
        <f t="shared" si="20"/>
        <v>0.72065727699530513</v>
      </c>
      <c r="G113" s="33">
        <f t="shared" si="20"/>
        <v>0.96080471730835926</v>
      </c>
      <c r="H113" s="33">
        <f t="shared" si="20"/>
        <v>1.4256410256410257</v>
      </c>
      <c r="I113" s="33">
        <f t="shared" si="20"/>
        <v>0.81201376421304616</v>
      </c>
      <c r="J113" s="33">
        <f t="shared" si="20"/>
        <v>0.47222222222222204</v>
      </c>
      <c r="K113" s="33">
        <f t="shared" si="20"/>
        <v>0.79826673086181987</v>
      </c>
      <c r="L113" s="33">
        <f t="shared" si="20"/>
        <v>0.87507507507507498</v>
      </c>
      <c r="M113" s="33">
        <f t="shared" si="20"/>
        <v>0.91615876319310241</v>
      </c>
      <c r="N113" s="33">
        <f t="shared" si="20"/>
        <v>0.82146460623440065</v>
      </c>
      <c r="O113" s="33">
        <f t="shared" si="20"/>
        <v>0.82830561643246958</v>
      </c>
      <c r="P113" s="35">
        <f t="shared" si="20"/>
        <v>0.76731313381663457</v>
      </c>
    </row>
    <row r="114" spans="2:16" ht="15.75" thickBot="1">
      <c r="B114" s="176">
        <f>B113+1</f>
        <v>2015</v>
      </c>
      <c r="C114" s="37">
        <f>C91/C$101</f>
        <v>0.87124227865477</v>
      </c>
      <c r="D114" s="36">
        <f t="shared" ref="D114:O114" si="21">D91/D$101</f>
        <v>1.0433898228895082</v>
      </c>
      <c r="E114" s="36">
        <f t="shared" si="21"/>
        <v>0.87869623655913986</v>
      </c>
      <c r="F114" s="36">
        <f t="shared" si="21"/>
        <v>0.9347417840375587</v>
      </c>
      <c r="G114" s="36">
        <f t="shared" si="21"/>
        <v>0.86594385328902468</v>
      </c>
      <c r="H114" s="36">
        <f t="shared" si="21"/>
        <v>1.090905982905982</v>
      </c>
      <c r="I114" s="36">
        <f t="shared" si="21"/>
        <v>0.92337304919651297</v>
      </c>
      <c r="J114" s="36">
        <f t="shared" si="21"/>
        <v>0</v>
      </c>
      <c r="K114" s="36">
        <f t="shared" si="21"/>
        <v>0</v>
      </c>
      <c r="L114" s="36">
        <f t="shared" si="21"/>
        <v>0</v>
      </c>
      <c r="M114" s="36">
        <f t="shared" si="21"/>
        <v>0</v>
      </c>
      <c r="N114" s="36">
        <f t="shared" si="21"/>
        <v>0</v>
      </c>
      <c r="O114" s="36">
        <f t="shared" si="21"/>
        <v>0.55328381196878751</v>
      </c>
      <c r="P114" s="38"/>
    </row>
    <row r="115" spans="2:16" ht="13.5" thickBot="1"/>
    <row r="116" spans="2:16" ht="18.75" thickBot="1">
      <c r="B116" s="181" t="s">
        <v>236</v>
      </c>
      <c r="C116" s="478" t="s">
        <v>57</v>
      </c>
      <c r="D116" s="479"/>
      <c r="E116" s="479"/>
      <c r="F116" s="479"/>
      <c r="G116" s="479"/>
      <c r="H116" s="479"/>
      <c r="I116" s="479"/>
      <c r="J116" s="479"/>
      <c r="K116" s="479"/>
      <c r="L116" s="479"/>
      <c r="M116" s="480"/>
      <c r="N116" s="480"/>
      <c r="O116" s="480"/>
      <c r="P116" s="481"/>
    </row>
    <row r="117" spans="2:16" ht="15.75">
      <c r="B117" s="475" t="s">
        <v>195</v>
      </c>
      <c r="C117" s="456" t="s">
        <v>196</v>
      </c>
      <c r="D117" s="456" t="s">
        <v>197</v>
      </c>
      <c r="E117" s="456" t="s">
        <v>198</v>
      </c>
      <c r="F117" s="456" t="s">
        <v>199</v>
      </c>
      <c r="G117" s="456" t="s">
        <v>200</v>
      </c>
      <c r="H117" s="456" t="s">
        <v>201</v>
      </c>
      <c r="I117" s="467" t="s">
        <v>202</v>
      </c>
      <c r="J117" s="456" t="s">
        <v>203</v>
      </c>
      <c r="K117" s="456" t="s">
        <v>204</v>
      </c>
      <c r="L117" s="456" t="s">
        <v>205</v>
      </c>
      <c r="M117" s="456" t="s">
        <v>206</v>
      </c>
      <c r="N117" s="467" t="s">
        <v>207</v>
      </c>
      <c r="O117" s="456" t="s">
        <v>208</v>
      </c>
      <c r="P117" s="457"/>
    </row>
    <row r="118" spans="2:16" ht="32.25" thickBot="1">
      <c r="B118" s="476"/>
      <c r="C118" s="477"/>
      <c r="D118" s="477"/>
      <c r="E118" s="477"/>
      <c r="F118" s="477"/>
      <c r="G118" s="477"/>
      <c r="H118" s="477"/>
      <c r="I118" s="477"/>
      <c r="J118" s="477"/>
      <c r="K118" s="477"/>
      <c r="L118" s="477"/>
      <c r="M118" s="477"/>
      <c r="N118" s="477"/>
      <c r="O118" s="183" t="s">
        <v>234</v>
      </c>
      <c r="P118" s="30" t="s">
        <v>235</v>
      </c>
    </row>
    <row r="119" spans="2:16" ht="15">
      <c r="B119" s="174">
        <v>2007</v>
      </c>
      <c r="C119" s="184">
        <f>C7/C$97</f>
        <v>-0.17777777777777778</v>
      </c>
      <c r="D119" s="182">
        <f t="shared" ref="D119:P119" si="22">D7/D$97</f>
        <v>-0.13513513513513511</v>
      </c>
      <c r="E119" s="182">
        <f t="shared" si="22"/>
        <v>-17</v>
      </c>
      <c r="F119" s="182">
        <f t="shared" si="22"/>
        <v>1.9375000000000002</v>
      </c>
      <c r="G119" s="182">
        <f t="shared" si="22"/>
        <v>1.1030927835051547</v>
      </c>
      <c r="H119" s="182">
        <f t="shared" si="22"/>
        <v>0.8640000000000001</v>
      </c>
      <c r="I119" s="182">
        <f t="shared" si="22"/>
        <v>3.8666179265974567</v>
      </c>
      <c r="J119" s="182">
        <f t="shared" si="22"/>
        <v>0.83636363636363631</v>
      </c>
      <c r="K119" s="182">
        <f t="shared" si="22"/>
        <v>0.94642857142857151</v>
      </c>
      <c r="L119" s="182">
        <f t="shared" si="22"/>
        <v>-8.4</v>
      </c>
      <c r="M119" s="182">
        <f t="shared" si="22"/>
        <v>0.62962962962962954</v>
      </c>
      <c r="N119" s="182">
        <f t="shared" si="22"/>
        <v>9.1387284196153593E-2</v>
      </c>
      <c r="O119" s="182">
        <f t="shared" si="22"/>
        <v>1.0518363114908169</v>
      </c>
      <c r="P119" s="357">
        <f t="shared" si="22"/>
        <v>1.2894161309563259</v>
      </c>
    </row>
    <row r="120" spans="2:16" ht="15">
      <c r="B120" s="175">
        <v>2008</v>
      </c>
      <c r="C120" s="87">
        <f>C17/C$97</f>
        <v>0.17777777777777778</v>
      </c>
      <c r="D120" s="85">
        <f t="shared" ref="D120:P120" si="23">D17/D$97</f>
        <v>-0.32432432432432429</v>
      </c>
      <c r="E120" s="85">
        <f t="shared" si="23"/>
        <v>-2.5</v>
      </c>
      <c r="F120" s="85">
        <f t="shared" si="23"/>
        <v>1.1041666666666667</v>
      </c>
      <c r="G120" s="85">
        <f t="shared" si="23"/>
        <v>1.1030927835051547</v>
      </c>
      <c r="H120" s="85">
        <f t="shared" si="23"/>
        <v>0.73599999999999999</v>
      </c>
      <c r="I120" s="85">
        <f t="shared" si="23"/>
        <v>2.4108714724374916</v>
      </c>
      <c r="J120" s="85">
        <f t="shared" si="23"/>
        <v>0.64545454545454539</v>
      </c>
      <c r="K120" s="85">
        <f t="shared" si="23"/>
        <v>1.142857142857143</v>
      </c>
      <c r="L120" s="85">
        <f t="shared" si="23"/>
        <v>4.5999999999999996</v>
      </c>
      <c r="M120" s="85">
        <f t="shared" si="23"/>
        <v>0.85185185185185175</v>
      </c>
      <c r="N120" s="85">
        <f t="shared" si="23"/>
        <v>0.84683260519659687</v>
      </c>
      <c r="O120" s="85">
        <f t="shared" si="23"/>
        <v>1.0707440385279667</v>
      </c>
      <c r="P120" s="88">
        <f t="shared" si="23"/>
        <v>1.333423993109857</v>
      </c>
    </row>
    <row r="121" spans="2:16" ht="15">
      <c r="B121" s="175">
        <v>2009</v>
      </c>
      <c r="C121" s="87">
        <f>C27/C$97</f>
        <v>1.2000000000000002</v>
      </c>
      <c r="D121" s="85">
        <f t="shared" ref="D121:P121" si="24">D27/D$97</f>
        <v>0.89189189189189177</v>
      </c>
      <c r="E121" s="85">
        <f t="shared" si="24"/>
        <v>-3.4999999999999996</v>
      </c>
      <c r="F121" s="85">
        <f t="shared" si="24"/>
        <v>2.1458333333333335</v>
      </c>
      <c r="G121" s="85">
        <f t="shared" si="24"/>
        <v>1.0206185567010311</v>
      </c>
      <c r="H121" s="85">
        <f t="shared" si="24"/>
        <v>0.91200000000000003</v>
      </c>
      <c r="I121" s="85">
        <f t="shared" si="24"/>
        <v>1.4198551989885002</v>
      </c>
      <c r="J121" s="85">
        <f t="shared" si="24"/>
        <v>1.009090909090909</v>
      </c>
      <c r="K121" s="85">
        <f t="shared" si="24"/>
        <v>0.8214285714285714</v>
      </c>
      <c r="L121" s="85">
        <f t="shared" si="24"/>
        <v>7.8</v>
      </c>
      <c r="M121" s="85">
        <f t="shared" si="24"/>
        <v>1.2592592592592591</v>
      </c>
      <c r="N121" s="85">
        <f t="shared" si="24"/>
        <v>0.72936307197056804</v>
      </c>
      <c r="O121" s="85">
        <f t="shared" si="24"/>
        <v>1.0410942089832036</v>
      </c>
      <c r="P121" s="88">
        <f t="shared" si="24"/>
        <v>0.94552813986137063</v>
      </c>
    </row>
    <row r="122" spans="2:16" ht="15">
      <c r="B122" s="175">
        <v>2010</v>
      </c>
      <c r="C122" s="87">
        <f>C37/C$97</f>
        <v>1.5777777777777777</v>
      </c>
      <c r="D122" s="85">
        <f t="shared" ref="D122:P122" si="25">D37/D$97</f>
        <v>1.0540540540540539</v>
      </c>
      <c r="E122" s="85">
        <f t="shared" si="25"/>
        <v>-4.5</v>
      </c>
      <c r="F122" s="85">
        <f t="shared" si="25"/>
        <v>1.3125</v>
      </c>
      <c r="G122" s="85">
        <f t="shared" si="25"/>
        <v>0.87628865979381454</v>
      </c>
      <c r="H122" s="85">
        <f t="shared" si="25"/>
        <v>0.8640000000000001</v>
      </c>
      <c r="I122" s="85">
        <f t="shared" si="25"/>
        <v>0.85010201522433182</v>
      </c>
      <c r="J122" s="85">
        <f t="shared" si="25"/>
        <v>0.83636363636363631</v>
      </c>
      <c r="K122" s="85">
        <f t="shared" si="25"/>
        <v>0.8035714285714286</v>
      </c>
      <c r="L122" s="85">
        <f t="shared" si="25"/>
        <v>4</v>
      </c>
      <c r="M122" s="85">
        <f t="shared" si="25"/>
        <v>2.4444444444444442</v>
      </c>
      <c r="N122" s="85">
        <f t="shared" si="25"/>
        <v>0.62290181650954235</v>
      </c>
      <c r="O122" s="85">
        <f t="shared" si="25"/>
        <v>0.65953039569231231</v>
      </c>
      <c r="P122" s="88">
        <f t="shared" si="25"/>
        <v>0.70630939740887377</v>
      </c>
    </row>
    <row r="123" spans="2:16" ht="15">
      <c r="B123" s="175">
        <v>2011</v>
      </c>
      <c r="C123" s="87">
        <f>C47/C$97</f>
        <v>0.51111111111111107</v>
      </c>
      <c r="D123" s="85">
        <f t="shared" ref="D123:O123" si="26">D47/D$97</f>
        <v>0.94594594594594594</v>
      </c>
      <c r="E123" s="85">
        <f t="shared" si="26"/>
        <v>-13.5</v>
      </c>
      <c r="F123" s="85">
        <f t="shared" si="26"/>
        <v>1.7708333333333335</v>
      </c>
      <c r="G123" s="85">
        <f t="shared" si="26"/>
        <v>0.93814432989690721</v>
      </c>
      <c r="H123" s="85">
        <f t="shared" si="26"/>
        <v>0</v>
      </c>
      <c r="I123" s="85">
        <f t="shared" si="26"/>
        <v>1.7212975356271161</v>
      </c>
      <c r="J123" s="85">
        <f t="shared" si="26"/>
        <v>1.0363636363636364</v>
      </c>
      <c r="K123" s="85">
        <f t="shared" si="26"/>
        <v>0.85714285714285721</v>
      </c>
      <c r="L123" s="85">
        <f t="shared" si="26"/>
        <v>4.5999999999999996</v>
      </c>
      <c r="M123" s="85">
        <f t="shared" si="26"/>
        <v>-0.1111111111111111</v>
      </c>
      <c r="N123" s="85">
        <f t="shared" si="26"/>
        <v>1.0288639714335954</v>
      </c>
      <c r="O123" s="85">
        <f t="shared" si="26"/>
        <v>0.96769296936271398</v>
      </c>
      <c r="P123" s="88">
        <f>P47/P$97</f>
        <v>1.2555597498728028</v>
      </c>
    </row>
    <row r="124" spans="2:16" ht="15">
      <c r="B124" s="175">
        <v>2012</v>
      </c>
      <c r="C124" s="87">
        <f>C57/C$97</f>
        <v>-0.48888888888888893</v>
      </c>
      <c r="D124" s="85">
        <f t="shared" ref="D124:P124" si="27">D57/D$97</f>
        <v>-1.7027027027027026</v>
      </c>
      <c r="E124" s="85">
        <f t="shared" si="27"/>
        <v>-21.499999999999996</v>
      </c>
      <c r="F124" s="85">
        <f t="shared" si="27"/>
        <v>0.8125</v>
      </c>
      <c r="G124" s="85">
        <f t="shared" si="27"/>
        <v>1.0412371134020619</v>
      </c>
      <c r="H124" s="85">
        <f t="shared" si="27"/>
        <v>0.88</v>
      </c>
      <c r="I124" s="85">
        <f t="shared" si="27"/>
        <v>4.0967404141406192</v>
      </c>
      <c r="J124" s="85">
        <f t="shared" si="27"/>
        <v>0.95454545454545459</v>
      </c>
      <c r="K124" s="85">
        <f t="shared" si="27"/>
        <v>1.3214285714285716</v>
      </c>
      <c r="L124" s="85">
        <f t="shared" si="27"/>
        <v>4.4000000000000004</v>
      </c>
      <c r="M124" s="85">
        <f t="shared" si="27"/>
        <v>-1.037037037037037</v>
      </c>
      <c r="N124" s="85">
        <f t="shared" si="27"/>
        <v>1.48327201655553</v>
      </c>
      <c r="O124" s="85">
        <f t="shared" si="27"/>
        <v>1.8966173838322995</v>
      </c>
      <c r="P124" s="88">
        <f t="shared" si="27"/>
        <v>2.3018082691831121</v>
      </c>
    </row>
    <row r="125" spans="2:16" ht="15">
      <c r="B125" s="175">
        <v>2013</v>
      </c>
      <c r="C125" s="87">
        <f>C67/C$97</f>
        <v>-0.84444444444444444</v>
      </c>
      <c r="D125" s="85">
        <f t="shared" ref="D125:P125" si="28">D67/D$97</f>
        <v>-1.1081081081081079</v>
      </c>
      <c r="E125" s="85">
        <f t="shared" si="28"/>
        <v>-18.5</v>
      </c>
      <c r="F125" s="85">
        <f t="shared" si="28"/>
        <v>1.2291666666666667</v>
      </c>
      <c r="G125" s="85">
        <f t="shared" si="28"/>
        <v>0.92783505154639179</v>
      </c>
      <c r="H125" s="85">
        <f t="shared" si="28"/>
        <v>0.72</v>
      </c>
      <c r="I125" s="85">
        <f t="shared" si="28"/>
        <v>4.4123680262475293</v>
      </c>
      <c r="J125" s="85">
        <f t="shared" si="28"/>
        <v>0.82727272727272727</v>
      </c>
      <c r="K125" s="85">
        <f t="shared" si="28"/>
        <v>1.3214285714285716</v>
      </c>
      <c r="L125" s="85">
        <f t="shared" si="28"/>
        <v>3.4</v>
      </c>
      <c r="M125" s="85">
        <f t="shared" si="28"/>
        <v>-0.1111111111111111</v>
      </c>
      <c r="N125" s="85">
        <f t="shared" si="28"/>
        <v>1.2400610809440424</v>
      </c>
      <c r="O125" s="85">
        <f t="shared" si="28"/>
        <v>1.7614667064410279</v>
      </c>
      <c r="P125" s="88">
        <f t="shared" si="28"/>
        <v>2.216000709421369</v>
      </c>
    </row>
    <row r="126" spans="2:16" ht="15">
      <c r="B126" s="175">
        <f>B125+1</f>
        <v>2014</v>
      </c>
      <c r="C126" s="87">
        <f>C77/C$97</f>
        <v>0.35555555555555557</v>
      </c>
      <c r="D126" s="85">
        <f t="shared" ref="D126:P126" si="29">D77/D$97</f>
        <v>-5.4054054054054057E-2</v>
      </c>
      <c r="E126" s="85">
        <f t="shared" si="29"/>
        <v>-27</v>
      </c>
      <c r="F126" s="85">
        <f t="shared" si="29"/>
        <v>1.8333333333333335</v>
      </c>
      <c r="G126" s="85">
        <f t="shared" si="29"/>
        <v>0.86597938144329911</v>
      </c>
      <c r="H126" s="85">
        <f t="shared" si="29"/>
        <v>0.96</v>
      </c>
      <c r="I126" s="85">
        <f t="shared" si="29"/>
        <v>3.5250066600300056</v>
      </c>
      <c r="J126" s="85">
        <f t="shared" si="29"/>
        <v>1.1212121212121213</v>
      </c>
      <c r="K126" s="85">
        <f t="shared" si="29"/>
        <v>1.4827188940092166</v>
      </c>
      <c r="L126" s="85">
        <f t="shared" si="29"/>
        <v>6.6666666666666679</v>
      </c>
      <c r="M126" s="85">
        <f t="shared" si="29"/>
        <v>0.32616487455197135</v>
      </c>
      <c r="N126" s="85">
        <f t="shared" si="29"/>
        <v>1.3850247705846697</v>
      </c>
      <c r="O126" s="85">
        <f t="shared" si="29"/>
        <v>1.7721777409167758</v>
      </c>
      <c r="P126" s="88">
        <f t="shared" si="29"/>
        <v>2.0506306520704429</v>
      </c>
    </row>
    <row r="127" spans="2:16" ht="15.75" thickBot="1">
      <c r="B127" s="176">
        <f>B126+1</f>
        <v>2015</v>
      </c>
      <c r="C127" s="93">
        <f>C87/C$97</f>
        <v>0.32759856630824374</v>
      </c>
      <c r="D127" s="91">
        <f t="shared" ref="D127:O127" si="30">D87/D$97</f>
        <v>0.64671814671814687</v>
      </c>
      <c r="E127" s="91">
        <f t="shared" si="30"/>
        <v>-10.645161290322582</v>
      </c>
      <c r="F127" s="91">
        <f t="shared" si="30"/>
        <v>1.1930555555555558</v>
      </c>
      <c r="G127" s="91">
        <f t="shared" si="30"/>
        <v>1.0395743265713335</v>
      </c>
      <c r="H127" s="91">
        <f t="shared" si="30"/>
        <v>1.0194666666666672</v>
      </c>
      <c r="I127" s="91">
        <f t="shared" si="30"/>
        <v>2.2519535204037791</v>
      </c>
      <c r="J127" s="91">
        <f t="shared" si="30"/>
        <v>0</v>
      </c>
      <c r="K127" s="91">
        <f t="shared" si="30"/>
        <v>0</v>
      </c>
      <c r="L127" s="91">
        <f t="shared" si="30"/>
        <v>0</v>
      </c>
      <c r="M127" s="91">
        <f t="shared" si="30"/>
        <v>0</v>
      </c>
      <c r="N127" s="91"/>
      <c r="O127" s="91">
        <f t="shared" si="30"/>
        <v>1.293169442060307</v>
      </c>
      <c r="P127" s="94"/>
    </row>
  </sheetData>
  <customSheetViews>
    <customSheetView guid="{6DA84043-8308-458F-9378-22AB3DF247A3}" scale="80" showPageBreaks="1" view="pageBreakPreview" topLeftCell="A103">
      <selection activeCell="D133" sqref="D133"/>
      <rowBreaks count="1" manualBreakCount="1">
        <brk id="62" max="16383" man="1"/>
      </rowBreaks>
      <pageMargins left="0.7" right="0.7" top="0.78740157499999996" bottom="0.78740157499999996" header="0.3" footer="0.3"/>
      <pageSetup paperSize="9" scale="60" orientation="portrait" r:id="rId1"/>
    </customSheetView>
  </customSheetViews>
  <mergeCells count="191">
    <mergeCell ref="B3:K3"/>
    <mergeCell ref="L3:P3"/>
    <mergeCell ref="B4:B5"/>
    <mergeCell ref="C4:C5"/>
    <mergeCell ref="D4:D5"/>
    <mergeCell ref="E4:E5"/>
    <mergeCell ref="F4:F5"/>
    <mergeCell ref="I4:I5"/>
    <mergeCell ref="J4:J5"/>
    <mergeCell ref="G4:G5"/>
    <mergeCell ref="O4:P4"/>
    <mergeCell ref="L4:L5"/>
    <mergeCell ref="M4:M5"/>
    <mergeCell ref="L13:P13"/>
    <mergeCell ref="N24:N25"/>
    <mergeCell ref="O24:P24"/>
    <mergeCell ref="M14:M15"/>
    <mergeCell ref="N14:N15"/>
    <mergeCell ref="H4:H5"/>
    <mergeCell ref="J14:J15"/>
    <mergeCell ref="K14:K15"/>
    <mergeCell ref="B13:K13"/>
    <mergeCell ref="K4:K5"/>
    <mergeCell ref="N4:N5"/>
    <mergeCell ref="B14:B15"/>
    <mergeCell ref="B24:B25"/>
    <mergeCell ref="C24:C25"/>
    <mergeCell ref="D24:D25"/>
    <mergeCell ref="E24:E25"/>
    <mergeCell ref="I14:I15"/>
    <mergeCell ref="L14:L15"/>
    <mergeCell ref="B23:K23"/>
    <mergeCell ref="L23:P23"/>
    <mergeCell ref="G14:G15"/>
    <mergeCell ref="H14:H15"/>
    <mergeCell ref="O14:P14"/>
    <mergeCell ref="C14:C15"/>
    <mergeCell ref="D14:D15"/>
    <mergeCell ref="F14:F15"/>
    <mergeCell ref="J24:J25"/>
    <mergeCell ref="E14:E15"/>
    <mergeCell ref="K24:K25"/>
    <mergeCell ref="L24:L25"/>
    <mergeCell ref="M24:M25"/>
    <mergeCell ref="H24:H25"/>
    <mergeCell ref="I24:I25"/>
    <mergeCell ref="F24:F25"/>
    <mergeCell ref="G24:G25"/>
    <mergeCell ref="J34:J35"/>
    <mergeCell ref="K34:K35"/>
    <mergeCell ref="B33:K33"/>
    <mergeCell ref="B43:K43"/>
    <mergeCell ref="N64:N65"/>
    <mergeCell ref="L53:P53"/>
    <mergeCell ref="M34:M35"/>
    <mergeCell ref="N34:N35"/>
    <mergeCell ref="O34:P34"/>
    <mergeCell ref="N44:N45"/>
    <mergeCell ref="L43:P43"/>
    <mergeCell ref="O44:P44"/>
    <mergeCell ref="L44:L45"/>
    <mergeCell ref="M44:M45"/>
    <mergeCell ref="L33:P33"/>
    <mergeCell ref="B34:B35"/>
    <mergeCell ref="C34:C35"/>
    <mergeCell ref="D34:D35"/>
    <mergeCell ref="E34:E35"/>
    <mergeCell ref="F34:F35"/>
    <mergeCell ref="G34:G35"/>
    <mergeCell ref="H34:H35"/>
    <mergeCell ref="I34:I35"/>
    <mergeCell ref="L34:L35"/>
    <mergeCell ref="K44:K45"/>
    <mergeCell ref="H44:H45"/>
    <mergeCell ref="I44:I45"/>
    <mergeCell ref="B44:B45"/>
    <mergeCell ref="C44:C45"/>
    <mergeCell ref="D44:D45"/>
    <mergeCell ref="E44:E45"/>
    <mergeCell ref="F44:F45"/>
    <mergeCell ref="G44:G45"/>
    <mergeCell ref="J44:J45"/>
    <mergeCell ref="L63:P63"/>
    <mergeCell ref="O54:P54"/>
    <mergeCell ref="L54:L55"/>
    <mergeCell ref="M54:M55"/>
    <mergeCell ref="N54:N55"/>
    <mergeCell ref="H84:H85"/>
    <mergeCell ref="N84:N85"/>
    <mergeCell ref="B84:B85"/>
    <mergeCell ref="B64:B65"/>
    <mergeCell ref="C64:C65"/>
    <mergeCell ref="B53:K53"/>
    <mergeCell ref="G54:G55"/>
    <mergeCell ref="H54:H55"/>
    <mergeCell ref="I54:I55"/>
    <mergeCell ref="B54:B55"/>
    <mergeCell ref="C54:C55"/>
    <mergeCell ref="K54:K55"/>
    <mergeCell ref="D64:D65"/>
    <mergeCell ref="E64:E65"/>
    <mergeCell ref="F64:F65"/>
    <mergeCell ref="G64:G65"/>
    <mergeCell ref="D54:D55"/>
    <mergeCell ref="E54:E55"/>
    <mergeCell ref="F54:F55"/>
    <mergeCell ref="J54:J55"/>
    <mergeCell ref="J64:J65"/>
    <mergeCell ref="K64:K65"/>
    <mergeCell ref="B63:K63"/>
    <mergeCell ref="F94:F95"/>
    <mergeCell ref="G94:G95"/>
    <mergeCell ref="H94:H95"/>
    <mergeCell ref="O64:P64"/>
    <mergeCell ref="E84:E85"/>
    <mergeCell ref="L64:L65"/>
    <mergeCell ref="M64:M65"/>
    <mergeCell ref="L73:P73"/>
    <mergeCell ref="L74:L75"/>
    <mergeCell ref="B83:K83"/>
    <mergeCell ref="L83:P83"/>
    <mergeCell ref="O74:P74"/>
    <mergeCell ref="M74:M75"/>
    <mergeCell ref="O84:P84"/>
    <mergeCell ref="C74:C75"/>
    <mergeCell ref="D74:D75"/>
    <mergeCell ref="I74:I75"/>
    <mergeCell ref="G74:G75"/>
    <mergeCell ref="H74:H75"/>
    <mergeCell ref="E74:E75"/>
    <mergeCell ref="F74:F75"/>
    <mergeCell ref="K84:K85"/>
    <mergeCell ref="F84:F85"/>
    <mergeCell ref="G84:G85"/>
    <mergeCell ref="J94:J95"/>
    <mergeCell ref="K94:K95"/>
    <mergeCell ref="N94:N95"/>
    <mergeCell ref="M103:P103"/>
    <mergeCell ref="F104:F105"/>
    <mergeCell ref="G104:G105"/>
    <mergeCell ref="N74:N75"/>
    <mergeCell ref="H64:H65"/>
    <mergeCell ref="I64:I65"/>
    <mergeCell ref="J74:J75"/>
    <mergeCell ref="K74:K75"/>
    <mergeCell ref="B73:K73"/>
    <mergeCell ref="B74:B75"/>
    <mergeCell ref="O94:P94"/>
    <mergeCell ref="H104:H105"/>
    <mergeCell ref="I104:I105"/>
    <mergeCell ref="J104:J105"/>
    <mergeCell ref="K104:K105"/>
    <mergeCell ref="M104:M105"/>
    <mergeCell ref="M94:M95"/>
    <mergeCell ref="L104:L105"/>
    <mergeCell ref="O104:P104"/>
    <mergeCell ref="C103:L103"/>
    <mergeCell ref="E94:E95"/>
    <mergeCell ref="B117:B118"/>
    <mergeCell ref="C117:C118"/>
    <mergeCell ref="D117:D118"/>
    <mergeCell ref="E117:E118"/>
    <mergeCell ref="N117:N118"/>
    <mergeCell ref="C84:C85"/>
    <mergeCell ref="D84:D85"/>
    <mergeCell ref="C116:P116"/>
    <mergeCell ref="B94:B95"/>
    <mergeCell ref="I84:I85"/>
    <mergeCell ref="L84:L85"/>
    <mergeCell ref="M84:M85"/>
    <mergeCell ref="B93:K93"/>
    <mergeCell ref="J84:J85"/>
    <mergeCell ref="I94:I95"/>
    <mergeCell ref="L94:L95"/>
    <mergeCell ref="N104:N105"/>
    <mergeCell ref="L93:P93"/>
    <mergeCell ref="B104:B105"/>
    <mergeCell ref="C104:C105"/>
    <mergeCell ref="D104:D105"/>
    <mergeCell ref="E104:E105"/>
    <mergeCell ref="C94:C95"/>
    <mergeCell ref="D94:D95"/>
    <mergeCell ref="O117:P117"/>
    <mergeCell ref="J117:J118"/>
    <mergeCell ref="K117:K118"/>
    <mergeCell ref="L117:L118"/>
    <mergeCell ref="M117:M118"/>
    <mergeCell ref="F117:F118"/>
    <mergeCell ref="G117:G118"/>
    <mergeCell ref="H117:H118"/>
    <mergeCell ref="I117:I118"/>
  </mergeCells>
  <phoneticPr fontId="26" type="noConversion"/>
  <pageMargins left="0.7" right="0.7" top="0.78740157499999996" bottom="0.78740157499999996" header="0.3" footer="0.3"/>
  <pageSetup paperSize="9" scale="60" orientation="portrait" r:id="rId2"/>
  <rowBreaks count="1" manualBreakCount="1">
    <brk id="62"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211"/>
  <sheetViews>
    <sheetView zoomScale="70" zoomScaleNormal="70" zoomScaleSheetLayoutView="80" workbookViewId="0">
      <selection activeCell="A11" sqref="A11:B11"/>
    </sheetView>
  </sheetViews>
  <sheetFormatPr defaultColWidth="9.140625" defaultRowHeight="15"/>
  <cols>
    <col min="1" max="1" width="9.140625" style="4"/>
    <col min="2" max="2" width="10.7109375" style="4" customWidth="1"/>
    <col min="3" max="7" width="9" style="4" customWidth="1"/>
    <col min="8" max="8" width="12.5703125" style="4" customWidth="1"/>
    <col min="9" max="9" width="9.7109375" style="4" customWidth="1"/>
    <col min="10" max="13" width="9" style="4" customWidth="1"/>
    <col min="14" max="14" width="9.7109375" style="4" customWidth="1"/>
    <col min="15" max="16" width="10.7109375" style="4" customWidth="1"/>
    <col min="17" max="16384" width="9.140625" style="4"/>
  </cols>
  <sheetData>
    <row r="1" spans="2:17" ht="15.95" customHeight="1">
      <c r="B1" s="1"/>
      <c r="C1" s="1"/>
      <c r="D1" s="2"/>
      <c r="E1" s="2"/>
      <c r="F1" s="2"/>
      <c r="G1" s="2"/>
      <c r="H1" s="3"/>
      <c r="I1" s="3"/>
      <c r="J1" s="2"/>
      <c r="K1" s="2"/>
      <c r="L1" s="2"/>
      <c r="M1" s="2"/>
      <c r="N1" s="1"/>
      <c r="O1" s="1"/>
    </row>
    <row r="2" spans="2:17" ht="15.95" customHeight="1" thickBot="1"/>
    <row r="3" spans="2:17" ht="39.950000000000003" customHeight="1" thickBot="1">
      <c r="B3" s="473" t="s">
        <v>300</v>
      </c>
      <c r="C3" s="474"/>
      <c r="D3" s="474"/>
      <c r="E3" s="474"/>
      <c r="F3" s="474"/>
      <c r="G3" s="474"/>
      <c r="H3" s="474"/>
      <c r="I3" s="474"/>
      <c r="J3" s="474"/>
      <c r="K3" s="474"/>
      <c r="L3" s="470" t="s">
        <v>239</v>
      </c>
      <c r="M3" s="471"/>
      <c r="N3" s="471"/>
      <c r="O3" s="471"/>
      <c r="P3" s="472"/>
    </row>
    <row r="4" spans="2:17" ht="20.100000000000001" customHeight="1">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7" ht="20.100000000000001" customHeight="1" thickBot="1">
      <c r="B5" s="466"/>
      <c r="C5" s="462"/>
      <c r="D5" s="462"/>
      <c r="E5" s="462"/>
      <c r="F5" s="462"/>
      <c r="G5" s="462"/>
      <c r="H5" s="462"/>
      <c r="I5" s="462"/>
      <c r="J5" s="462"/>
      <c r="K5" s="462"/>
      <c r="L5" s="462"/>
      <c r="M5" s="462"/>
      <c r="N5" s="462"/>
      <c r="O5" s="145" t="s">
        <v>209</v>
      </c>
      <c r="P5" s="30" t="s">
        <v>210</v>
      </c>
    </row>
    <row r="6" spans="2:17" ht="20.100000000000001" customHeight="1">
      <c r="B6" s="148" t="s">
        <v>211</v>
      </c>
      <c r="C6" s="146">
        <v>31</v>
      </c>
      <c r="D6" s="8">
        <v>29</v>
      </c>
      <c r="E6" s="8">
        <v>31</v>
      </c>
      <c r="F6" s="8">
        <v>18</v>
      </c>
      <c r="G6" s="8">
        <v>0</v>
      </c>
      <c r="H6" s="8">
        <v>0</v>
      </c>
      <c r="I6" s="168">
        <f>SUM(C6:H6)</f>
        <v>109</v>
      </c>
      <c r="J6" s="8">
        <v>12</v>
      </c>
      <c r="K6" s="8">
        <v>18</v>
      </c>
      <c r="L6" s="8">
        <v>30</v>
      </c>
      <c r="M6" s="8">
        <v>31</v>
      </c>
      <c r="N6" s="168">
        <f>SUM(J6:M6)</f>
        <v>91</v>
      </c>
      <c r="O6" s="167">
        <f>SUM(C6:H6,J6:M6)</f>
        <v>200</v>
      </c>
      <c r="P6" s="169">
        <f>I6+N6</f>
        <v>200</v>
      </c>
    </row>
    <row r="7" spans="2:17" ht="20.100000000000001" customHeight="1">
      <c r="B7" s="149" t="s">
        <v>485</v>
      </c>
      <c r="C7" s="147">
        <v>-1.1129032258064513</v>
      </c>
      <c r="D7" s="10">
        <v>3.1137931034482769</v>
      </c>
      <c r="E7" s="10">
        <v>4.6193548387096781</v>
      </c>
      <c r="F7" s="10">
        <v>8.9499999999999993</v>
      </c>
      <c r="G7" s="10">
        <v>16.79032258064516</v>
      </c>
      <c r="H7" s="10">
        <v>18.686666666666667</v>
      </c>
      <c r="I7" s="153">
        <f>(C6*C7+D6*D7+E6*E7+F6*F7+G6*G7)/I6</f>
        <v>3.3036697247706424</v>
      </c>
      <c r="J7" s="10">
        <v>12.883333333333333</v>
      </c>
      <c r="K7" s="95">
        <v>10.116666666666667</v>
      </c>
      <c r="L7" s="95">
        <v>6.07</v>
      </c>
      <c r="M7" s="95">
        <v>1.5193548387096774</v>
      </c>
      <c r="N7" s="153">
        <f>(J6*J7+K6*K7+L6*L7+M6*M7)/N6</f>
        <v>6.2186813186813197</v>
      </c>
      <c r="O7" s="154">
        <f>(C7*C6+D7*D6+E7*E6+F7*F6+G7*G6+H7*H6+J7*J6+K7*K6+L7*L6+M7*M6)/O6</f>
        <v>4.6300000000000008</v>
      </c>
      <c r="P7" s="161">
        <f>(I7*I6+N7*N6)/P6</f>
        <v>4.6300000000000008</v>
      </c>
    </row>
    <row r="8" spans="2:17" ht="20.100000000000001" customHeight="1">
      <c r="B8" s="149" t="s">
        <v>212</v>
      </c>
      <c r="C8" s="13">
        <f t="shared" ref="C8:H8" si="0">C6*(13-C7)</f>
        <v>437.5</v>
      </c>
      <c r="D8" s="12">
        <f t="shared" si="0"/>
        <v>286.7</v>
      </c>
      <c r="E8" s="12">
        <f t="shared" si="0"/>
        <v>259.79999999999995</v>
      </c>
      <c r="F8" s="12">
        <f t="shared" si="0"/>
        <v>72.900000000000006</v>
      </c>
      <c r="G8" s="12">
        <f t="shared" si="0"/>
        <v>0</v>
      </c>
      <c r="H8" s="12">
        <f t="shared" si="0"/>
        <v>0</v>
      </c>
      <c r="I8" s="155">
        <f>SUM(C8:G8)</f>
        <v>1056.9000000000001</v>
      </c>
      <c r="J8" s="12">
        <f>J6*(13-J7)</f>
        <v>1.4000000000000057</v>
      </c>
      <c r="K8" s="12">
        <f>K6*(13-K7)</f>
        <v>51.899999999999991</v>
      </c>
      <c r="L8" s="12">
        <f>L6*(13-L7)</f>
        <v>207.89999999999998</v>
      </c>
      <c r="M8" s="12">
        <f>M6*(13-M7)</f>
        <v>355.9</v>
      </c>
      <c r="N8" s="155">
        <f>SUM(J8:M8)</f>
        <v>617.09999999999991</v>
      </c>
      <c r="O8" s="156">
        <f>O6*(13-O7)</f>
        <v>1673.9999999999998</v>
      </c>
      <c r="P8" s="162">
        <f>P6*(13-P7)</f>
        <v>1673.9999999999998</v>
      </c>
    </row>
    <row r="9" spans="2:17" ht="20.100000000000001" customHeight="1">
      <c r="B9" s="149" t="s">
        <v>213</v>
      </c>
      <c r="C9" s="13">
        <f>C6*(17-C7)</f>
        <v>561.5</v>
      </c>
      <c r="D9" s="12">
        <f>D6*(17-D7)</f>
        <v>402.7</v>
      </c>
      <c r="E9" s="12">
        <f>E6*(17-E7)</f>
        <v>383.79999999999995</v>
      </c>
      <c r="F9" s="12">
        <f>F6*(17-F7)</f>
        <v>144.9</v>
      </c>
      <c r="G9" s="12" t="s">
        <v>301</v>
      </c>
      <c r="H9" s="12">
        <f>H6*(17-H7)</f>
        <v>0</v>
      </c>
      <c r="I9" s="155">
        <f>SUM(C9:G9)</f>
        <v>1492.9</v>
      </c>
      <c r="J9" s="12">
        <f>J6*(17-J7)</f>
        <v>49.400000000000006</v>
      </c>
      <c r="K9" s="12">
        <f>K6*(17-K7)</f>
        <v>123.89999999999999</v>
      </c>
      <c r="L9" s="12">
        <f>L6*(17-L7)</f>
        <v>327.9</v>
      </c>
      <c r="M9" s="12">
        <f>M6*(17-M7)</f>
        <v>479.9</v>
      </c>
      <c r="N9" s="155">
        <f>SUM(J9:M9)</f>
        <v>981.09999999999991</v>
      </c>
      <c r="O9" s="156">
        <f>O6*(17-O7)</f>
        <v>2474</v>
      </c>
      <c r="P9" s="162">
        <f>P6*(17-P7)</f>
        <v>2474</v>
      </c>
    </row>
    <row r="10" spans="2:17" ht="20.100000000000001" customHeight="1">
      <c r="B10" s="149" t="s">
        <v>214</v>
      </c>
      <c r="C10" s="17">
        <f t="shared" ref="C10:H10" si="1">C6*(18-C7)</f>
        <v>592.5</v>
      </c>
      <c r="D10" s="16">
        <f t="shared" si="1"/>
        <v>431.7</v>
      </c>
      <c r="E10" s="16">
        <f t="shared" si="1"/>
        <v>414.79999999999995</v>
      </c>
      <c r="F10" s="16">
        <f t="shared" si="1"/>
        <v>162.9</v>
      </c>
      <c r="G10" s="16">
        <f t="shared" si="1"/>
        <v>0</v>
      </c>
      <c r="H10" s="16">
        <f t="shared" si="1"/>
        <v>0</v>
      </c>
      <c r="I10" s="155">
        <f>SUM(C10:G10)</f>
        <v>1601.9</v>
      </c>
      <c r="J10" s="16">
        <f>J6*(18-J7)</f>
        <v>61.400000000000006</v>
      </c>
      <c r="K10" s="16">
        <f>K6*(18-K7)</f>
        <v>141.89999999999998</v>
      </c>
      <c r="L10" s="16">
        <f>L6*(18-L7)</f>
        <v>357.9</v>
      </c>
      <c r="M10" s="16">
        <f>M6*(18-M7)</f>
        <v>510.9</v>
      </c>
      <c r="N10" s="155">
        <f>SUM(J10:M10)</f>
        <v>1072.0999999999999</v>
      </c>
      <c r="O10" s="157">
        <f>O6*(18-O7)</f>
        <v>2674</v>
      </c>
      <c r="P10" s="163">
        <f>P6*(18-P7)</f>
        <v>2674</v>
      </c>
    </row>
    <row r="11" spans="2:17" ht="20.100000000000001" customHeight="1" thickBot="1">
      <c r="B11" s="350" t="s">
        <v>215</v>
      </c>
      <c r="C11" s="21">
        <f t="shared" ref="C11:H11" si="2">C6*(19-C7)</f>
        <v>623.5</v>
      </c>
      <c r="D11" s="20">
        <f t="shared" si="2"/>
        <v>460.7</v>
      </c>
      <c r="E11" s="20">
        <f t="shared" si="2"/>
        <v>445.79999999999995</v>
      </c>
      <c r="F11" s="20">
        <f t="shared" si="2"/>
        <v>180.9</v>
      </c>
      <c r="G11" s="20">
        <f t="shared" si="2"/>
        <v>0</v>
      </c>
      <c r="H11" s="20">
        <f t="shared" si="2"/>
        <v>0</v>
      </c>
      <c r="I11" s="164">
        <f>SUM(C11:G11)</f>
        <v>1710.9</v>
      </c>
      <c r="J11" s="20">
        <f>J6*(19-J7)</f>
        <v>73.400000000000006</v>
      </c>
      <c r="K11" s="20">
        <f>K6*(19-K7)</f>
        <v>159.89999999999998</v>
      </c>
      <c r="L11" s="20">
        <f>L6*(19-L7)</f>
        <v>387.9</v>
      </c>
      <c r="M11" s="20">
        <f>M6*(19-M7)</f>
        <v>541.9</v>
      </c>
      <c r="N11" s="164">
        <f>SUM(J11:M11)</f>
        <v>1163.0999999999999</v>
      </c>
      <c r="O11" s="165">
        <f>O6*(19-O7)</f>
        <v>2874</v>
      </c>
      <c r="P11" s="166">
        <f>P6*(19-P7)</f>
        <v>2874</v>
      </c>
    </row>
    <row r="12" spans="2:17" ht="15.95" customHeight="1" thickBot="1">
      <c r="B12" s="1"/>
      <c r="C12" s="1"/>
      <c r="D12" s="2"/>
      <c r="E12" s="2"/>
      <c r="F12" s="2"/>
      <c r="G12" s="1"/>
      <c r="H12" s="2"/>
      <c r="I12" s="1"/>
      <c r="J12" s="2"/>
      <c r="K12" s="1"/>
      <c r="L12" s="2"/>
      <c r="M12" s="1"/>
      <c r="N12" s="2"/>
      <c r="O12" s="1"/>
      <c r="P12" s="1"/>
    </row>
    <row r="13" spans="2:17" ht="39.950000000000003" customHeight="1" thickBot="1">
      <c r="B13" s="473" t="s">
        <v>300</v>
      </c>
      <c r="C13" s="474"/>
      <c r="D13" s="474"/>
      <c r="E13" s="474"/>
      <c r="F13" s="474"/>
      <c r="G13" s="474"/>
      <c r="H13" s="474"/>
      <c r="I13" s="474"/>
      <c r="J13" s="474"/>
      <c r="K13" s="474"/>
      <c r="L13" s="470" t="s">
        <v>240</v>
      </c>
      <c r="M13" s="471"/>
      <c r="N13" s="471"/>
      <c r="O13" s="471"/>
      <c r="P13" s="472"/>
    </row>
    <row r="14" spans="2:17" ht="20.100000000000001" customHeight="1">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7" ht="20.100000000000001" customHeight="1" thickBot="1">
      <c r="B15" s="466"/>
      <c r="C15" s="462"/>
      <c r="D15" s="462"/>
      <c r="E15" s="462"/>
      <c r="F15" s="462"/>
      <c r="G15" s="462"/>
      <c r="H15" s="462"/>
      <c r="I15" s="462"/>
      <c r="J15" s="462"/>
      <c r="K15" s="462"/>
      <c r="L15" s="462"/>
      <c r="M15" s="462"/>
      <c r="N15" s="462"/>
      <c r="O15" s="145" t="s">
        <v>209</v>
      </c>
      <c r="P15" s="30" t="s">
        <v>210</v>
      </c>
      <c r="Q15" s="1"/>
    </row>
    <row r="16" spans="2:17" ht="20.100000000000001" customHeight="1">
      <c r="B16" s="148" t="s">
        <v>211</v>
      </c>
      <c r="C16" s="146">
        <v>31</v>
      </c>
      <c r="D16" s="8">
        <v>28</v>
      </c>
      <c r="E16" s="8">
        <v>31</v>
      </c>
      <c r="F16" s="8">
        <v>30</v>
      </c>
      <c r="G16" s="8">
        <v>3</v>
      </c>
      <c r="H16" s="8">
        <v>5</v>
      </c>
      <c r="I16" s="168">
        <f>SUM(C16:G16)</f>
        <v>123</v>
      </c>
      <c r="J16" s="8">
        <v>20</v>
      </c>
      <c r="K16" s="8">
        <v>15</v>
      </c>
      <c r="L16" s="8">
        <v>30</v>
      </c>
      <c r="M16" s="8">
        <v>31</v>
      </c>
      <c r="N16" s="168">
        <f>SUM(J16:M16)</f>
        <v>96</v>
      </c>
      <c r="O16" s="167">
        <f>SUM(C16:H16,J16:M16)</f>
        <v>224</v>
      </c>
      <c r="P16" s="169">
        <f>I16+N16</f>
        <v>219</v>
      </c>
      <c r="Q16" s="1"/>
    </row>
    <row r="17" spans="2:17" ht="20.100000000000001" customHeight="1">
      <c r="B17" s="149" t="s">
        <v>485</v>
      </c>
      <c r="C17" s="147">
        <v>-0.34838709677419338</v>
      </c>
      <c r="D17" s="10">
        <v>1.0535714285714286</v>
      </c>
      <c r="E17" s="10">
        <v>4.1290322580645169</v>
      </c>
      <c r="F17" s="10">
        <v>8.1999999999999993</v>
      </c>
      <c r="G17" s="10">
        <v>12.733333333333334</v>
      </c>
      <c r="H17" s="10">
        <v>12.52</v>
      </c>
      <c r="I17" s="153">
        <f>(C16*C17+D16*D17+E16*E17+F16*F17+G16*G17)/I16</f>
        <v>3.5032520325203254</v>
      </c>
      <c r="J17" s="10">
        <v>10.973333333333333</v>
      </c>
      <c r="K17" s="95">
        <v>11.36451612903226</v>
      </c>
      <c r="L17" s="95">
        <v>1.0366666666666664</v>
      </c>
      <c r="M17" s="95">
        <v>-3.6548387096774202</v>
      </c>
      <c r="N17" s="153">
        <f>(J16*J17+K16*K17+L16*L17+M16*M17)/N16</f>
        <v>3.2055667562724008</v>
      </c>
      <c r="O17" s="154">
        <f>(C17*C16+D17*D16+E17*E16+F17*F16+G17*G16+H17*H16+J17*J16+K17*K16+L17*L16+M17*M16)/O16</f>
        <v>3.5769393241167435</v>
      </c>
      <c r="P17" s="161">
        <f>(I17*I16+N17*N16)/P16</f>
        <v>3.3727598566308243</v>
      </c>
      <c r="Q17" s="1"/>
    </row>
    <row r="18" spans="2:17" ht="20.100000000000001" customHeight="1">
      <c r="B18" s="149" t="s">
        <v>212</v>
      </c>
      <c r="C18" s="13">
        <f t="shared" ref="C18:H18" si="3">C16*(13-C17)</f>
        <v>413.79999999999995</v>
      </c>
      <c r="D18" s="12">
        <f t="shared" si="3"/>
        <v>334.5</v>
      </c>
      <c r="E18" s="12">
        <f t="shared" si="3"/>
        <v>275</v>
      </c>
      <c r="F18" s="12">
        <f t="shared" si="3"/>
        <v>144.00000000000003</v>
      </c>
      <c r="G18" s="12">
        <f t="shared" si="3"/>
        <v>0.79999999999999716</v>
      </c>
      <c r="H18" s="12">
        <f t="shared" si="3"/>
        <v>2.4000000000000021</v>
      </c>
      <c r="I18" s="155">
        <f>SUM(C18:G18)</f>
        <v>1168.0999999999999</v>
      </c>
      <c r="J18" s="12">
        <f>J16*(13-J17)</f>
        <v>40.533333333333346</v>
      </c>
      <c r="K18" s="12">
        <f>K16*(13-K17)</f>
        <v>24.532258064516093</v>
      </c>
      <c r="L18" s="12">
        <f>L16*(13-L17)</f>
        <v>358.9</v>
      </c>
      <c r="M18" s="12">
        <f>M16*(13-M17)</f>
        <v>516.30000000000007</v>
      </c>
      <c r="N18" s="155">
        <f>SUM(J18:M18)</f>
        <v>940.26559139784945</v>
      </c>
      <c r="O18" s="156">
        <f>O16*(13-O17)</f>
        <v>2110.7655913978497</v>
      </c>
      <c r="P18" s="162">
        <f>P16*(13-P17)</f>
        <v>2108.3655913978491</v>
      </c>
      <c r="Q18" s="1"/>
    </row>
    <row r="19" spans="2:17" ht="20.100000000000001" customHeight="1">
      <c r="B19" s="149" t="s">
        <v>213</v>
      </c>
      <c r="C19" s="13">
        <f t="shared" ref="C19:H19" si="4">C16*(17-C17)</f>
        <v>537.79999999999995</v>
      </c>
      <c r="D19" s="12">
        <f t="shared" si="4"/>
        <v>446.5</v>
      </c>
      <c r="E19" s="12">
        <f t="shared" si="4"/>
        <v>399</v>
      </c>
      <c r="F19" s="12">
        <f t="shared" si="4"/>
        <v>264</v>
      </c>
      <c r="G19" s="12">
        <f t="shared" si="4"/>
        <v>12.799999999999997</v>
      </c>
      <c r="H19" s="12">
        <f t="shared" si="4"/>
        <v>22.400000000000002</v>
      </c>
      <c r="I19" s="155">
        <f>SUM(C19:G19)</f>
        <v>1660.1</v>
      </c>
      <c r="J19" s="12">
        <f>J16*(17-J17)</f>
        <v>120.53333333333335</v>
      </c>
      <c r="K19" s="12">
        <f>K16*(17-K17)</f>
        <v>84.5322580645161</v>
      </c>
      <c r="L19" s="12">
        <f>L16*(17-L17)</f>
        <v>478.9</v>
      </c>
      <c r="M19" s="12">
        <f>M16*(17-M17)</f>
        <v>640.30000000000007</v>
      </c>
      <c r="N19" s="155">
        <f>SUM(J19:M19)</f>
        <v>1324.2655913978497</v>
      </c>
      <c r="O19" s="156">
        <f>O16*(17-O17)</f>
        <v>3006.7655913978497</v>
      </c>
      <c r="P19" s="162">
        <f>P16*(17-P17)</f>
        <v>2984.3655913978491</v>
      </c>
      <c r="Q19" s="1"/>
    </row>
    <row r="20" spans="2:17" ht="20.100000000000001" customHeight="1">
      <c r="B20" s="149" t="s">
        <v>214</v>
      </c>
      <c r="C20" s="17">
        <f t="shared" ref="C20:H20" si="5">C16*(18-C17)</f>
        <v>568.79999999999995</v>
      </c>
      <c r="D20" s="16">
        <f t="shared" si="5"/>
        <v>474.50000000000006</v>
      </c>
      <c r="E20" s="16">
        <f t="shared" si="5"/>
        <v>430</v>
      </c>
      <c r="F20" s="16">
        <f t="shared" si="5"/>
        <v>294</v>
      </c>
      <c r="G20" s="16">
        <f t="shared" si="5"/>
        <v>15.799999999999997</v>
      </c>
      <c r="H20" s="16">
        <f t="shared" si="5"/>
        <v>27.400000000000002</v>
      </c>
      <c r="I20" s="155">
        <f>SUM(C20:G20)</f>
        <v>1783.1</v>
      </c>
      <c r="J20" s="16">
        <f>J16*(18-J17)</f>
        <v>140.53333333333336</v>
      </c>
      <c r="K20" s="16">
        <f>K16*(18-K17)</f>
        <v>99.5322580645161</v>
      </c>
      <c r="L20" s="16">
        <f>L16*(18-L17)</f>
        <v>508.90000000000003</v>
      </c>
      <c r="M20" s="16">
        <f>M16*(18-M17)</f>
        <v>671.30000000000007</v>
      </c>
      <c r="N20" s="155">
        <f>SUM(J20:M20)</f>
        <v>1420.2655913978497</v>
      </c>
      <c r="O20" s="157">
        <f>O16*(18-O17)</f>
        <v>3230.7655913978497</v>
      </c>
      <c r="P20" s="163">
        <f>P16*(18-P17)</f>
        <v>3203.3655913978491</v>
      </c>
      <c r="Q20" s="1"/>
    </row>
    <row r="21" spans="2:17" ht="20.100000000000001" customHeight="1" thickBot="1">
      <c r="B21" s="350" t="s">
        <v>215</v>
      </c>
      <c r="C21" s="21">
        <f t="shared" ref="C21:H21" si="6">C16*(19-C17)</f>
        <v>599.79999999999995</v>
      </c>
      <c r="D21" s="20">
        <f t="shared" si="6"/>
        <v>502.50000000000006</v>
      </c>
      <c r="E21" s="20">
        <f t="shared" si="6"/>
        <v>461</v>
      </c>
      <c r="F21" s="20">
        <f t="shared" si="6"/>
        <v>324</v>
      </c>
      <c r="G21" s="20">
        <f t="shared" si="6"/>
        <v>18.799999999999997</v>
      </c>
      <c r="H21" s="20">
        <f t="shared" si="6"/>
        <v>32.400000000000006</v>
      </c>
      <c r="I21" s="164">
        <f>SUM(C21:G21)</f>
        <v>1906.1</v>
      </c>
      <c r="J21" s="20">
        <f>J16*(19-J17)</f>
        <v>160.53333333333336</v>
      </c>
      <c r="K21" s="20">
        <f>K16*(19-K17)</f>
        <v>114.5322580645161</v>
      </c>
      <c r="L21" s="20">
        <f>L16*(19-L17)</f>
        <v>538.90000000000009</v>
      </c>
      <c r="M21" s="20">
        <f>M16*(19-M17)</f>
        <v>702.30000000000007</v>
      </c>
      <c r="N21" s="164">
        <f>SUM(J21:M21)</f>
        <v>1516.2655913978497</v>
      </c>
      <c r="O21" s="165">
        <f>O16*(19-O17)</f>
        <v>3454.7655913978497</v>
      </c>
      <c r="P21" s="166">
        <f>P16*(19-P17)</f>
        <v>3422.3655913978491</v>
      </c>
      <c r="Q21" s="1"/>
    </row>
    <row r="22" spans="2:17" ht="15.95" customHeight="1" thickBot="1">
      <c r="B22" s="1"/>
      <c r="C22" s="1"/>
      <c r="D22" s="2"/>
      <c r="E22" s="2"/>
      <c r="F22" s="2"/>
      <c r="G22" s="1"/>
      <c r="H22" s="3"/>
      <c r="I22" s="1"/>
      <c r="J22" s="3"/>
      <c r="K22" s="1"/>
      <c r="L22" s="2"/>
      <c r="M22" s="1"/>
      <c r="N22" s="2"/>
      <c r="O22" s="1"/>
      <c r="P22" s="1"/>
    </row>
    <row r="23" spans="2:17" ht="39.6" customHeight="1" thickBot="1">
      <c r="B23" s="473" t="s">
        <v>300</v>
      </c>
      <c r="C23" s="474"/>
      <c r="D23" s="474"/>
      <c r="E23" s="474"/>
      <c r="F23" s="474"/>
      <c r="G23" s="474"/>
      <c r="H23" s="474"/>
      <c r="I23" s="474"/>
      <c r="J23" s="474"/>
      <c r="K23" s="474"/>
      <c r="L23" s="470" t="s">
        <v>218</v>
      </c>
      <c r="M23" s="471"/>
      <c r="N23" s="471"/>
      <c r="O23" s="471"/>
      <c r="P23" s="472"/>
    </row>
    <row r="24" spans="2:17" ht="15.95" customHeight="1">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7" ht="15.95" customHeight="1" thickBot="1">
      <c r="B25" s="466"/>
      <c r="C25" s="462"/>
      <c r="D25" s="462"/>
      <c r="E25" s="462"/>
      <c r="F25" s="462"/>
      <c r="G25" s="462"/>
      <c r="H25" s="462"/>
      <c r="I25" s="462"/>
      <c r="J25" s="462"/>
      <c r="K25" s="462"/>
      <c r="L25" s="462"/>
      <c r="M25" s="462"/>
      <c r="N25" s="462"/>
      <c r="O25" s="145" t="s">
        <v>209</v>
      </c>
      <c r="P25" s="30" t="s">
        <v>210</v>
      </c>
    </row>
    <row r="26" spans="2:17" ht="19.149999999999999" customHeight="1">
      <c r="B26" s="148" t="s">
        <v>211</v>
      </c>
      <c r="C26" s="146">
        <v>31</v>
      </c>
      <c r="D26" s="8">
        <v>28</v>
      </c>
      <c r="E26" s="8">
        <v>31</v>
      </c>
      <c r="F26" s="8">
        <v>30</v>
      </c>
      <c r="G26" s="8">
        <v>0</v>
      </c>
      <c r="H26" s="8">
        <v>0</v>
      </c>
      <c r="I26" s="168">
        <f>SUM(C26:G26)</f>
        <v>120</v>
      </c>
      <c r="J26" s="8">
        <v>15</v>
      </c>
      <c r="K26" s="8">
        <v>31</v>
      </c>
      <c r="L26" s="8">
        <v>30</v>
      </c>
      <c r="M26" s="8">
        <v>31</v>
      </c>
      <c r="N26" s="168">
        <f>SUM(J26:M26)</f>
        <v>107</v>
      </c>
      <c r="O26" s="167">
        <f>SUM(C26:H26,J26:M26)</f>
        <v>227</v>
      </c>
      <c r="P26" s="169">
        <f>I26+N26</f>
        <v>227</v>
      </c>
    </row>
    <row r="27" spans="2:17" ht="19.149999999999999" customHeight="1">
      <c r="B27" s="149" t="s">
        <v>485</v>
      </c>
      <c r="C27" s="147">
        <v>-0.6</v>
      </c>
      <c r="D27" s="10">
        <v>4.3</v>
      </c>
      <c r="E27" s="10">
        <v>5.3</v>
      </c>
      <c r="F27" s="10">
        <v>9.3333333333333339</v>
      </c>
      <c r="G27" s="10">
        <v>0</v>
      </c>
      <c r="H27" s="10">
        <v>0</v>
      </c>
      <c r="I27" s="153">
        <f>(C26*C27+D26*D27+E26*E27+F26*F27+G26*G27)/I26</f>
        <v>4.5508333333333324</v>
      </c>
      <c r="J27" s="10">
        <v>10.8</v>
      </c>
      <c r="K27" s="95">
        <v>7.9612903225806457</v>
      </c>
      <c r="L27" s="95">
        <v>5.3</v>
      </c>
      <c r="M27" s="95">
        <v>-1.8</v>
      </c>
      <c r="N27" s="153">
        <f>(J26*J27+K26*K27+L26*L27+M26*M27)/N26</f>
        <v>4.7850467289719623</v>
      </c>
      <c r="O27" s="154">
        <f>(C27*C26+D27*D26+E27*E26+F27*F26+G27*G26+H27*H26+J27*J26+K27*K26+L27*L26+M27*M26)/O26</f>
        <v>4.661233480176211</v>
      </c>
      <c r="P27" s="161">
        <f>(I27*I26+N27*N26)/P26</f>
        <v>4.661233480176211</v>
      </c>
    </row>
    <row r="28" spans="2:17" ht="19.149999999999999" customHeight="1">
      <c r="B28" s="149" t="s">
        <v>212</v>
      </c>
      <c r="C28" s="13">
        <f t="shared" ref="C28:H28" si="7">C26*(13-C27)</f>
        <v>421.59999999999997</v>
      </c>
      <c r="D28" s="12">
        <f t="shared" si="7"/>
        <v>243.59999999999997</v>
      </c>
      <c r="E28" s="12">
        <f t="shared" si="7"/>
        <v>238.70000000000002</v>
      </c>
      <c r="F28" s="12">
        <f t="shared" si="7"/>
        <v>109.99999999999999</v>
      </c>
      <c r="G28" s="12">
        <f t="shared" si="7"/>
        <v>0</v>
      </c>
      <c r="H28" s="12">
        <f t="shared" si="7"/>
        <v>0</v>
      </c>
      <c r="I28" s="155">
        <f>SUM(C28:G28)</f>
        <v>1013.9</v>
      </c>
      <c r="J28" s="12">
        <f>J26*(13-J27)</f>
        <v>32.999999999999986</v>
      </c>
      <c r="K28" s="12">
        <f>K26*(13-K27)</f>
        <v>156.19999999999999</v>
      </c>
      <c r="L28" s="12">
        <f>L26*(13-L27)</f>
        <v>231</v>
      </c>
      <c r="M28" s="12">
        <f>M26*(13-M27)</f>
        <v>458.8</v>
      </c>
      <c r="N28" s="155">
        <f>SUM(J28:M28)</f>
        <v>879</v>
      </c>
      <c r="O28" s="156">
        <f>O26*(13-O27)</f>
        <v>1892.9</v>
      </c>
      <c r="P28" s="162">
        <f>P26*(13-P27)</f>
        <v>1892.9</v>
      </c>
    </row>
    <row r="29" spans="2:17" ht="19.149999999999999" customHeight="1">
      <c r="B29" s="149" t="s">
        <v>213</v>
      </c>
      <c r="C29" s="13">
        <f t="shared" ref="C29:H29" si="8">C26*(17-C27)</f>
        <v>545.6</v>
      </c>
      <c r="D29" s="12">
        <f t="shared" si="8"/>
        <v>355.59999999999997</v>
      </c>
      <c r="E29" s="12">
        <f t="shared" si="8"/>
        <v>362.7</v>
      </c>
      <c r="F29" s="12">
        <f t="shared" si="8"/>
        <v>229.99999999999997</v>
      </c>
      <c r="G29" s="12">
        <f t="shared" si="8"/>
        <v>0</v>
      </c>
      <c r="H29" s="12">
        <f t="shared" si="8"/>
        <v>0</v>
      </c>
      <c r="I29" s="155">
        <f>SUM(C29:G29)</f>
        <v>1493.9</v>
      </c>
      <c r="J29" s="12">
        <f>J26*(17-J27)</f>
        <v>92.999999999999986</v>
      </c>
      <c r="K29" s="12">
        <f>K26*(17-K27)</f>
        <v>280.2</v>
      </c>
      <c r="L29" s="12">
        <f>L26*(17-L27)</f>
        <v>351</v>
      </c>
      <c r="M29" s="12">
        <f>M26*(17-M27)</f>
        <v>582.80000000000007</v>
      </c>
      <c r="N29" s="155">
        <f>SUM(J29:M29)</f>
        <v>1307</v>
      </c>
      <c r="O29" s="156">
        <f>O26*(17-O27)</f>
        <v>2800.9</v>
      </c>
      <c r="P29" s="162">
        <f>P26*(17-P27)</f>
        <v>2800.9</v>
      </c>
    </row>
    <row r="30" spans="2:17" ht="19.149999999999999" customHeight="1">
      <c r="B30" s="149" t="s">
        <v>214</v>
      </c>
      <c r="C30" s="17">
        <f t="shared" ref="C30:H30" si="9">C26*(18-C27)</f>
        <v>576.6</v>
      </c>
      <c r="D30" s="16">
        <f t="shared" si="9"/>
        <v>383.59999999999997</v>
      </c>
      <c r="E30" s="16">
        <f t="shared" si="9"/>
        <v>393.7</v>
      </c>
      <c r="F30" s="16">
        <f t="shared" si="9"/>
        <v>260</v>
      </c>
      <c r="G30" s="16">
        <f t="shared" si="9"/>
        <v>0</v>
      </c>
      <c r="H30" s="16">
        <f t="shared" si="9"/>
        <v>0</v>
      </c>
      <c r="I30" s="155">
        <f>SUM(C30:G30)</f>
        <v>1613.9</v>
      </c>
      <c r="J30" s="16">
        <f>J26*(18-J27)</f>
        <v>107.99999999999999</v>
      </c>
      <c r="K30" s="16">
        <f>K26*(18-K27)</f>
        <v>311.2</v>
      </c>
      <c r="L30" s="16">
        <f>L26*(18-L27)</f>
        <v>381</v>
      </c>
      <c r="M30" s="16">
        <f>M26*(18-M27)</f>
        <v>613.80000000000007</v>
      </c>
      <c r="N30" s="155">
        <f>SUM(J30:M30)</f>
        <v>1414</v>
      </c>
      <c r="O30" s="157">
        <f>O26*(18-O27)</f>
        <v>3027.9</v>
      </c>
      <c r="P30" s="163">
        <f>P26*(18-P27)</f>
        <v>3027.9</v>
      </c>
    </row>
    <row r="31" spans="2:17" ht="19.149999999999999" customHeight="1" thickBot="1">
      <c r="B31" s="350" t="s">
        <v>215</v>
      </c>
      <c r="C31" s="21">
        <f t="shared" ref="C31:H31" si="10">C26*(19-C27)</f>
        <v>607.6</v>
      </c>
      <c r="D31" s="20">
        <f t="shared" si="10"/>
        <v>411.59999999999997</v>
      </c>
      <c r="E31" s="20">
        <f t="shared" si="10"/>
        <v>424.7</v>
      </c>
      <c r="F31" s="20">
        <f t="shared" si="10"/>
        <v>290</v>
      </c>
      <c r="G31" s="20">
        <f t="shared" si="10"/>
        <v>0</v>
      </c>
      <c r="H31" s="20">
        <f t="shared" si="10"/>
        <v>0</v>
      </c>
      <c r="I31" s="164">
        <f>SUM(C31:G31)</f>
        <v>1733.9</v>
      </c>
      <c r="J31" s="20">
        <f>J26*(19-J27)</f>
        <v>122.99999999999999</v>
      </c>
      <c r="K31" s="20">
        <f>K26*(19-K27)</f>
        <v>342.2</v>
      </c>
      <c r="L31" s="20">
        <f>L26*(19-L27)</f>
        <v>411</v>
      </c>
      <c r="M31" s="20">
        <f>M26*(19-M27)</f>
        <v>644.80000000000007</v>
      </c>
      <c r="N31" s="164">
        <f>SUM(J31:M31)</f>
        <v>1521</v>
      </c>
      <c r="O31" s="165">
        <f>O26*(19-O27)</f>
        <v>3254.9</v>
      </c>
      <c r="P31" s="166">
        <f>P26*(19-P27)</f>
        <v>3254.9</v>
      </c>
    </row>
    <row r="32" spans="2:17" ht="15.95" customHeight="1" thickBot="1">
      <c r="B32" s="1"/>
      <c r="C32" s="1"/>
      <c r="D32" s="2"/>
      <c r="E32" s="2"/>
      <c r="F32" s="2"/>
      <c r="G32" s="1"/>
      <c r="H32" s="3"/>
      <c r="I32" s="1"/>
      <c r="J32" s="3"/>
      <c r="K32" s="1"/>
      <c r="L32" s="2"/>
      <c r="M32" s="1"/>
      <c r="N32" s="2"/>
      <c r="O32" s="1"/>
      <c r="P32" s="1"/>
    </row>
    <row r="33" spans="2:17" ht="39.6" customHeight="1" thickBot="1">
      <c r="B33" s="473" t="s">
        <v>300</v>
      </c>
      <c r="C33" s="474"/>
      <c r="D33" s="474"/>
      <c r="E33" s="474"/>
      <c r="F33" s="474"/>
      <c r="G33" s="474"/>
      <c r="H33" s="474"/>
      <c r="I33" s="474"/>
      <c r="J33" s="474"/>
      <c r="K33" s="474"/>
      <c r="L33" s="470" t="s">
        <v>220</v>
      </c>
      <c r="M33" s="471"/>
      <c r="N33" s="471"/>
      <c r="O33" s="471"/>
      <c r="P33" s="472"/>
    </row>
    <row r="34" spans="2:17" ht="15.95" customHeight="1">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7" ht="15.95" customHeight="1" thickBot="1">
      <c r="B35" s="466"/>
      <c r="C35" s="462"/>
      <c r="D35" s="462"/>
      <c r="E35" s="462"/>
      <c r="F35" s="462"/>
      <c r="G35" s="462"/>
      <c r="H35" s="462"/>
      <c r="I35" s="462"/>
      <c r="J35" s="462"/>
      <c r="K35" s="462"/>
      <c r="L35" s="462"/>
      <c r="M35" s="462"/>
      <c r="N35" s="462"/>
      <c r="O35" s="145" t="s">
        <v>209</v>
      </c>
      <c r="P35" s="30" t="s">
        <v>210</v>
      </c>
    </row>
    <row r="36" spans="2:17" ht="19.149999999999999" customHeight="1">
      <c r="B36" s="148" t="s">
        <v>211</v>
      </c>
      <c r="C36" s="146">
        <v>31</v>
      </c>
      <c r="D36" s="8">
        <v>28</v>
      </c>
      <c r="E36" s="8">
        <v>31</v>
      </c>
      <c r="F36" s="8">
        <v>20</v>
      </c>
      <c r="G36" s="8">
        <v>5</v>
      </c>
      <c r="H36" s="8">
        <v>0</v>
      </c>
      <c r="I36" s="168">
        <f>SUM(C36:G36)</f>
        <v>115</v>
      </c>
      <c r="J36" s="8">
        <v>5</v>
      </c>
      <c r="K36" s="8">
        <v>31</v>
      </c>
      <c r="L36" s="8">
        <v>30</v>
      </c>
      <c r="M36" s="8">
        <v>31</v>
      </c>
      <c r="N36" s="168">
        <f>SUM(J36:M36)</f>
        <v>97</v>
      </c>
      <c r="O36" s="167">
        <f>SUM(C36:H36,J36:M36)</f>
        <v>212</v>
      </c>
      <c r="P36" s="169">
        <f>I36+N36</f>
        <v>212</v>
      </c>
    </row>
    <row r="37" spans="2:17" ht="19.149999999999999" customHeight="1">
      <c r="B37" s="149" t="s">
        <v>485</v>
      </c>
      <c r="C37" s="147">
        <v>-1.4</v>
      </c>
      <c r="D37" s="10">
        <v>-32</v>
      </c>
      <c r="E37" s="10">
        <v>4.5999999999999996</v>
      </c>
      <c r="F37" s="10">
        <v>6.25</v>
      </c>
      <c r="G37" s="10">
        <v>2.4</v>
      </c>
      <c r="H37" s="10">
        <v>0</v>
      </c>
      <c r="I37" s="153">
        <f>(C36*C37+D36*D37+E36*E37+F36*F37+G36*G37)/I36</f>
        <v>-5.7373913043478257</v>
      </c>
      <c r="J37" s="10">
        <v>12.7</v>
      </c>
      <c r="K37" s="95">
        <v>6.3</v>
      </c>
      <c r="L37" s="95">
        <v>5.7</v>
      </c>
      <c r="M37" s="95">
        <v>0.4</v>
      </c>
      <c r="N37" s="153">
        <f>(J36*J37+K36*K37+L36*L37+M36*M37)/N36</f>
        <v>4.558762886597937</v>
      </c>
      <c r="O37" s="154">
        <f>(C37*C36+D37*D36+E37*E36+F37*F36+G37*G36+H37*H36+J37*J36+K37*K36+L37*L36+M37*M36)/O36</f>
        <v>-1.0264150943396226</v>
      </c>
      <c r="P37" s="161">
        <f>(I37*I36+N37*N36)/P36</f>
        <v>-1.0264150943396231</v>
      </c>
    </row>
    <row r="38" spans="2:17" ht="19.149999999999999" customHeight="1">
      <c r="B38" s="149" t="s">
        <v>212</v>
      </c>
      <c r="C38" s="13">
        <f t="shared" ref="C38:H38" si="11">C36*(13-C37)</f>
        <v>446.40000000000003</v>
      </c>
      <c r="D38" s="12">
        <f t="shared" si="11"/>
        <v>1260</v>
      </c>
      <c r="E38" s="12">
        <f t="shared" si="11"/>
        <v>260.40000000000003</v>
      </c>
      <c r="F38" s="12">
        <f t="shared" si="11"/>
        <v>135</v>
      </c>
      <c r="G38" s="12">
        <f t="shared" si="11"/>
        <v>53</v>
      </c>
      <c r="H38" s="12">
        <f t="shared" si="11"/>
        <v>0</v>
      </c>
      <c r="I38" s="155">
        <f>SUM(C38:G38)</f>
        <v>2154.8000000000002</v>
      </c>
      <c r="J38" s="12">
        <f>J36*(13-J37)</f>
        <v>1.5000000000000036</v>
      </c>
      <c r="K38" s="12">
        <f>K36*(13-K37)</f>
        <v>207.70000000000002</v>
      </c>
      <c r="L38" s="12">
        <f>L36*(13-L37)</f>
        <v>219</v>
      </c>
      <c r="M38" s="12">
        <f>M36*(13-M37)</f>
        <v>390.59999999999997</v>
      </c>
      <c r="N38" s="155">
        <f>SUM(J38:M38)</f>
        <v>818.8</v>
      </c>
      <c r="O38" s="156">
        <f>O36*(13-O37)</f>
        <v>2973.6</v>
      </c>
      <c r="P38" s="162">
        <f>P36*(13-P37)</f>
        <v>2973.6</v>
      </c>
    </row>
    <row r="39" spans="2:17" ht="19.149999999999999" customHeight="1">
      <c r="B39" s="149" t="s">
        <v>213</v>
      </c>
      <c r="C39" s="13">
        <f t="shared" ref="C39:H39" si="12">C36*(17-C37)</f>
        <v>570.4</v>
      </c>
      <c r="D39" s="12">
        <f t="shared" si="12"/>
        <v>1372</v>
      </c>
      <c r="E39" s="12">
        <f t="shared" si="12"/>
        <v>384.40000000000003</v>
      </c>
      <c r="F39" s="12">
        <f t="shared" si="12"/>
        <v>215</v>
      </c>
      <c r="G39" s="12">
        <f t="shared" si="12"/>
        <v>73</v>
      </c>
      <c r="H39" s="12">
        <f t="shared" si="12"/>
        <v>0</v>
      </c>
      <c r="I39" s="155">
        <f>SUM(C39:G39)</f>
        <v>2614.8000000000002</v>
      </c>
      <c r="J39" s="12">
        <f>J36*(17-J37)</f>
        <v>21.500000000000004</v>
      </c>
      <c r="K39" s="12">
        <f>K36*(17-K37)</f>
        <v>331.7</v>
      </c>
      <c r="L39" s="12">
        <f>L36*(17-L37)</f>
        <v>339</v>
      </c>
      <c r="M39" s="12">
        <f>M36*(17-M37)</f>
        <v>514.6</v>
      </c>
      <c r="N39" s="155">
        <f>SUM(J39:M39)</f>
        <v>1206.8000000000002</v>
      </c>
      <c r="O39" s="156">
        <f>O36*(17-O37)</f>
        <v>3821.6</v>
      </c>
      <c r="P39" s="162">
        <f>P36*(17-P37)</f>
        <v>3821.6</v>
      </c>
    </row>
    <row r="40" spans="2:17" ht="19.149999999999999" customHeight="1">
      <c r="B40" s="149" t="s">
        <v>214</v>
      </c>
      <c r="C40" s="17">
        <f t="shared" ref="C40:H40" si="13">C36*(18-C37)</f>
        <v>601.4</v>
      </c>
      <c r="D40" s="16">
        <f t="shared" si="13"/>
        <v>1400</v>
      </c>
      <c r="E40" s="16">
        <f t="shared" si="13"/>
        <v>415.40000000000003</v>
      </c>
      <c r="F40" s="16">
        <f t="shared" si="13"/>
        <v>235</v>
      </c>
      <c r="G40" s="16">
        <f t="shared" si="13"/>
        <v>78</v>
      </c>
      <c r="H40" s="16">
        <f t="shared" si="13"/>
        <v>0</v>
      </c>
      <c r="I40" s="155">
        <f>SUM(C40:G40)</f>
        <v>2729.8</v>
      </c>
      <c r="J40" s="16">
        <f>J36*(18-J37)</f>
        <v>26.500000000000004</v>
      </c>
      <c r="K40" s="16">
        <f>K36*(18-K37)</f>
        <v>362.7</v>
      </c>
      <c r="L40" s="16">
        <f>L36*(18-L37)</f>
        <v>369</v>
      </c>
      <c r="M40" s="16">
        <f>M36*(18-M37)</f>
        <v>545.6</v>
      </c>
      <c r="N40" s="155">
        <f>SUM(J40:M40)</f>
        <v>1303.8000000000002</v>
      </c>
      <c r="O40" s="157">
        <f>O36*(18-O37)</f>
        <v>4033.6</v>
      </c>
      <c r="P40" s="163">
        <f>P36*(18-P37)</f>
        <v>4033.6</v>
      </c>
    </row>
    <row r="41" spans="2:17" ht="19.149999999999999" customHeight="1" thickBot="1">
      <c r="B41" s="350" t="s">
        <v>215</v>
      </c>
      <c r="C41" s="21">
        <f t="shared" ref="C41:H41" si="14">C36*(19-C37)</f>
        <v>632.4</v>
      </c>
      <c r="D41" s="20">
        <f t="shared" si="14"/>
        <v>1428</v>
      </c>
      <c r="E41" s="20">
        <f t="shared" si="14"/>
        <v>446.40000000000003</v>
      </c>
      <c r="F41" s="20">
        <f t="shared" si="14"/>
        <v>255</v>
      </c>
      <c r="G41" s="20">
        <f t="shared" si="14"/>
        <v>83</v>
      </c>
      <c r="H41" s="20">
        <f t="shared" si="14"/>
        <v>0</v>
      </c>
      <c r="I41" s="164">
        <f>SUM(C41:G41)</f>
        <v>2844.8</v>
      </c>
      <c r="J41" s="20">
        <f>J36*(19-J37)</f>
        <v>31.500000000000004</v>
      </c>
      <c r="K41" s="20">
        <f>K36*(19-K37)</f>
        <v>393.7</v>
      </c>
      <c r="L41" s="20">
        <f>L36*(19-L37)</f>
        <v>399</v>
      </c>
      <c r="M41" s="20">
        <f>M36*(19-M37)</f>
        <v>576.6</v>
      </c>
      <c r="N41" s="164">
        <f>SUM(J41:M41)</f>
        <v>1400.8000000000002</v>
      </c>
      <c r="O41" s="165">
        <f>O36*(19-O37)</f>
        <v>4245.6000000000004</v>
      </c>
      <c r="P41" s="166">
        <f>P36*(19-P37)</f>
        <v>4245.6000000000004</v>
      </c>
    </row>
    <row r="42" spans="2:17" ht="15.95" customHeight="1" thickBot="1">
      <c r="B42" s="1"/>
      <c r="C42" s="1"/>
      <c r="D42" s="2"/>
      <c r="E42" s="2"/>
      <c r="F42" s="2"/>
      <c r="G42" s="1"/>
      <c r="H42" s="3"/>
      <c r="I42" s="2"/>
      <c r="J42" s="3"/>
      <c r="K42" s="2"/>
      <c r="L42" s="2"/>
      <c r="M42" s="1"/>
      <c r="N42" s="2"/>
      <c r="O42" s="1"/>
    </row>
    <row r="43" spans="2:17" ht="56.25" customHeight="1" thickBot="1">
      <c r="B43" s="473" t="s">
        <v>302</v>
      </c>
      <c r="C43" s="474"/>
      <c r="D43" s="474"/>
      <c r="E43" s="474"/>
      <c r="F43" s="474"/>
      <c r="G43" s="474"/>
      <c r="H43" s="474"/>
      <c r="I43" s="474"/>
      <c r="J43" s="474"/>
      <c r="K43" s="474"/>
      <c r="L43" s="470" t="s">
        <v>221</v>
      </c>
      <c r="M43" s="471"/>
      <c r="N43" s="471"/>
      <c r="O43" s="471"/>
      <c r="P43" s="472"/>
    </row>
    <row r="44" spans="2:17" ht="20.100000000000001" customHeight="1">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7" ht="20.100000000000001" customHeight="1" thickBot="1">
      <c r="B45" s="466"/>
      <c r="C45" s="462"/>
      <c r="D45" s="462"/>
      <c r="E45" s="462"/>
      <c r="F45" s="462"/>
      <c r="G45" s="462"/>
      <c r="H45" s="462"/>
      <c r="I45" s="462"/>
      <c r="J45" s="462"/>
      <c r="K45" s="462"/>
      <c r="L45" s="462"/>
      <c r="M45" s="462"/>
      <c r="N45" s="462"/>
      <c r="O45" s="145" t="s">
        <v>209</v>
      </c>
      <c r="P45" s="30" t="s">
        <v>210</v>
      </c>
    </row>
    <row r="46" spans="2:17" ht="20.100000000000001" customHeight="1">
      <c r="B46" s="148" t="s">
        <v>211</v>
      </c>
      <c r="C46" s="146">
        <v>31</v>
      </c>
      <c r="D46" s="8">
        <v>29</v>
      </c>
      <c r="E46" s="8">
        <v>31</v>
      </c>
      <c r="F46" s="8">
        <v>25</v>
      </c>
      <c r="G46" s="8">
        <v>15</v>
      </c>
      <c r="H46" s="8">
        <v>0</v>
      </c>
      <c r="I46" s="168">
        <f>SUM(C46:G46)</f>
        <v>131</v>
      </c>
      <c r="J46" s="8">
        <v>10</v>
      </c>
      <c r="K46" s="8">
        <v>31</v>
      </c>
      <c r="L46" s="8">
        <v>30</v>
      </c>
      <c r="M46" s="8">
        <v>31</v>
      </c>
      <c r="N46" s="168">
        <f>SUM(J46:M46)</f>
        <v>102</v>
      </c>
      <c r="O46" s="167">
        <f>SUM(C46:H46,J46:M46)</f>
        <v>233</v>
      </c>
      <c r="P46" s="169">
        <f>I46+N46</f>
        <v>233</v>
      </c>
    </row>
    <row r="47" spans="2:17" ht="20.100000000000001" customHeight="1">
      <c r="B47" s="149" t="s">
        <v>485</v>
      </c>
      <c r="C47" s="147">
        <v>-3.2</v>
      </c>
      <c r="D47" s="10">
        <v>2</v>
      </c>
      <c r="E47" s="10">
        <v>4.3</v>
      </c>
      <c r="F47" s="10">
        <v>9.3000000000000007</v>
      </c>
      <c r="G47" s="10">
        <v>11</v>
      </c>
      <c r="H47" s="10">
        <v>0</v>
      </c>
      <c r="I47" s="153">
        <f>(C46*C47+D46*D47+E46*E47+F46*F47+G46*G47)/I46</f>
        <v>3.7374045801526719</v>
      </c>
      <c r="J47" s="10">
        <v>11.6</v>
      </c>
      <c r="K47" s="95">
        <v>10.1</v>
      </c>
      <c r="L47" s="95">
        <v>4.0999999999999996</v>
      </c>
      <c r="M47" s="95">
        <v>0.2</v>
      </c>
      <c r="N47" s="153">
        <f>(J46*J47+K46*K47+L46*L47+M46*M47)/N46</f>
        <v>5.4735294117647051</v>
      </c>
      <c r="O47" s="154">
        <f>(C47*C46+D47*D46+E47*E46+F47*F46+G47*G46+H47*H46+J47*J46+K47*K46+L47*L46+M47*M46)/O46</f>
        <v>4.4974248927038634</v>
      </c>
      <c r="P47" s="161">
        <f>(I47*I46+N47*N46)/P46</f>
        <v>4.4974248927038634</v>
      </c>
    </row>
    <row r="48" spans="2:17" ht="20.100000000000001" customHeight="1">
      <c r="B48" s="149" t="s">
        <v>212</v>
      </c>
      <c r="C48" s="13">
        <f t="shared" ref="C48:H48" si="15">C46*(13-C47)</f>
        <v>502.2</v>
      </c>
      <c r="D48" s="12">
        <f t="shared" si="15"/>
        <v>319</v>
      </c>
      <c r="E48" s="12">
        <f t="shared" si="15"/>
        <v>269.7</v>
      </c>
      <c r="F48" s="12">
        <f t="shared" si="15"/>
        <v>92.499999999999986</v>
      </c>
      <c r="G48" s="12">
        <f t="shared" si="15"/>
        <v>30</v>
      </c>
      <c r="H48" s="12">
        <f t="shared" si="15"/>
        <v>0</v>
      </c>
      <c r="I48" s="155">
        <f>SUM(C48:G48)</f>
        <v>1213.4000000000001</v>
      </c>
      <c r="J48" s="12">
        <f>J46*(13-J47)</f>
        <v>14.000000000000004</v>
      </c>
      <c r="K48" s="12">
        <f>K46*(13-K47)</f>
        <v>89.9</v>
      </c>
      <c r="L48" s="12">
        <f>L46*(13-L47)</f>
        <v>267</v>
      </c>
      <c r="M48" s="12">
        <f>M46*(13-M47)</f>
        <v>396.8</v>
      </c>
      <c r="N48" s="155">
        <f>SUM(J48:M48)</f>
        <v>767.7</v>
      </c>
      <c r="O48" s="156">
        <f>O46*(13-O47)</f>
        <v>1981.1</v>
      </c>
      <c r="P48" s="162">
        <f>P46*(13-P47)</f>
        <v>1981.1</v>
      </c>
      <c r="Q48" s="28"/>
    </row>
    <row r="49" spans="2:17" ht="20.100000000000001" customHeight="1">
      <c r="B49" s="149" t="s">
        <v>213</v>
      </c>
      <c r="C49" s="13">
        <f t="shared" ref="C49:H49" si="16">C46*(17-C47)</f>
        <v>626.19999999999993</v>
      </c>
      <c r="D49" s="12">
        <f t="shared" si="16"/>
        <v>435</v>
      </c>
      <c r="E49" s="12">
        <f t="shared" si="16"/>
        <v>393.7</v>
      </c>
      <c r="F49" s="12">
        <f t="shared" si="16"/>
        <v>192.49999999999997</v>
      </c>
      <c r="G49" s="12">
        <f t="shared" si="16"/>
        <v>90</v>
      </c>
      <c r="H49" s="12">
        <f t="shared" si="16"/>
        <v>0</v>
      </c>
      <c r="I49" s="155">
        <f>SUM(C49:G49)</f>
        <v>1737.3999999999999</v>
      </c>
      <c r="J49" s="12">
        <f>J46*(17-J47)</f>
        <v>54</v>
      </c>
      <c r="K49" s="12">
        <f>K46*(17-K47)</f>
        <v>213.9</v>
      </c>
      <c r="L49" s="12">
        <f>L46*(17-L47)</f>
        <v>387</v>
      </c>
      <c r="M49" s="12">
        <f>M46*(17-M47)</f>
        <v>520.80000000000007</v>
      </c>
      <c r="N49" s="155">
        <f>SUM(J49:M49)</f>
        <v>1175.7</v>
      </c>
      <c r="O49" s="156">
        <f>O46*(17-O47)</f>
        <v>2913.1</v>
      </c>
      <c r="P49" s="162">
        <f>P46*(17-P47)</f>
        <v>2913.1</v>
      </c>
      <c r="Q49" s="28"/>
    </row>
    <row r="50" spans="2:17" ht="20.100000000000001" customHeight="1">
      <c r="B50" s="149" t="s">
        <v>214</v>
      </c>
      <c r="C50" s="17">
        <f t="shared" ref="C50:H50" si="17">C46*(18-C47)</f>
        <v>657.19999999999993</v>
      </c>
      <c r="D50" s="16">
        <f t="shared" si="17"/>
        <v>464</v>
      </c>
      <c r="E50" s="16">
        <f t="shared" si="17"/>
        <v>424.7</v>
      </c>
      <c r="F50" s="16">
        <f t="shared" si="17"/>
        <v>217.49999999999997</v>
      </c>
      <c r="G50" s="16">
        <f t="shared" si="17"/>
        <v>105</v>
      </c>
      <c r="H50" s="16">
        <f t="shared" si="17"/>
        <v>0</v>
      </c>
      <c r="I50" s="155">
        <f>SUM(C50:G50)</f>
        <v>1868.3999999999999</v>
      </c>
      <c r="J50" s="16">
        <f>J46*(18-J47)</f>
        <v>64</v>
      </c>
      <c r="K50" s="16">
        <f>K46*(18-K47)</f>
        <v>244.9</v>
      </c>
      <c r="L50" s="16">
        <f>L46*(18-L47)</f>
        <v>417</v>
      </c>
      <c r="M50" s="16">
        <f>M46*(18-M47)</f>
        <v>551.80000000000007</v>
      </c>
      <c r="N50" s="155">
        <f>SUM(J50:M50)</f>
        <v>1277.7</v>
      </c>
      <c r="O50" s="157">
        <f>O46*(18-O47)</f>
        <v>3146.1</v>
      </c>
      <c r="P50" s="163">
        <f>P46*(18-P47)</f>
        <v>3146.1</v>
      </c>
      <c r="Q50" s="28"/>
    </row>
    <row r="51" spans="2:17" ht="20.100000000000001" customHeight="1" thickBot="1">
      <c r="B51" s="350" t="s">
        <v>215</v>
      </c>
      <c r="C51" s="21">
        <f t="shared" ref="C51:H51" si="18">C46*(19-C47)</f>
        <v>688.19999999999993</v>
      </c>
      <c r="D51" s="20">
        <f t="shared" si="18"/>
        <v>493</v>
      </c>
      <c r="E51" s="20">
        <f t="shared" si="18"/>
        <v>455.7</v>
      </c>
      <c r="F51" s="20">
        <f t="shared" si="18"/>
        <v>242.49999999999997</v>
      </c>
      <c r="G51" s="20">
        <f t="shared" si="18"/>
        <v>120</v>
      </c>
      <c r="H51" s="20">
        <f t="shared" si="18"/>
        <v>0</v>
      </c>
      <c r="I51" s="164">
        <f>SUM(C51:G51)</f>
        <v>1999.3999999999999</v>
      </c>
      <c r="J51" s="20">
        <f>J46*(19-J47)</f>
        <v>74</v>
      </c>
      <c r="K51" s="20">
        <f>K46*(19-K47)</f>
        <v>275.90000000000003</v>
      </c>
      <c r="L51" s="20">
        <f>L46*(19-L47)</f>
        <v>447</v>
      </c>
      <c r="M51" s="20">
        <f>M46*(19-M47)</f>
        <v>582.80000000000007</v>
      </c>
      <c r="N51" s="164">
        <f>SUM(J51:M51)</f>
        <v>1379.7000000000003</v>
      </c>
      <c r="O51" s="165">
        <f>O46*(19-O47)</f>
        <v>3379.1</v>
      </c>
      <c r="P51" s="166">
        <f>P46*(19-P47)</f>
        <v>3379.1</v>
      </c>
      <c r="Q51" s="28"/>
    </row>
    <row r="52" spans="2:17" ht="15.75" thickBot="1">
      <c r="B52" s="1"/>
      <c r="C52" s="1"/>
      <c r="D52" s="2"/>
      <c r="E52" s="2"/>
      <c r="F52" s="2"/>
      <c r="G52" s="1"/>
      <c r="H52" s="3"/>
      <c r="I52" s="2"/>
      <c r="J52" s="3"/>
      <c r="K52" s="2"/>
      <c r="L52" s="2"/>
      <c r="M52" s="1"/>
      <c r="N52" s="2"/>
      <c r="O52" s="1"/>
    </row>
    <row r="53" spans="2:17" s="29" customFormat="1" ht="24" thickBot="1">
      <c r="B53" s="473" t="s">
        <v>302</v>
      </c>
      <c r="C53" s="474"/>
      <c r="D53" s="474"/>
      <c r="E53" s="474"/>
      <c r="F53" s="474"/>
      <c r="G53" s="474"/>
      <c r="H53" s="474"/>
      <c r="I53" s="474"/>
      <c r="J53" s="474"/>
      <c r="K53" s="474"/>
      <c r="L53" s="470" t="s">
        <v>222</v>
      </c>
      <c r="M53" s="471"/>
      <c r="N53" s="471"/>
      <c r="O53" s="471"/>
      <c r="P53" s="472"/>
    </row>
    <row r="54" spans="2:17"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7" ht="16.5" thickBot="1">
      <c r="B55" s="466"/>
      <c r="C55" s="462"/>
      <c r="D55" s="462"/>
      <c r="E55" s="462"/>
      <c r="F55" s="462"/>
      <c r="G55" s="462"/>
      <c r="H55" s="462"/>
      <c r="I55" s="462"/>
      <c r="J55" s="462"/>
      <c r="K55" s="462"/>
      <c r="L55" s="462"/>
      <c r="M55" s="462"/>
      <c r="N55" s="462"/>
      <c r="O55" s="145" t="s">
        <v>209</v>
      </c>
      <c r="P55" s="30" t="s">
        <v>210</v>
      </c>
    </row>
    <row r="56" spans="2:17" s="29" customFormat="1" ht="21" customHeight="1">
      <c r="B56" s="148" t="s">
        <v>211</v>
      </c>
      <c r="C56" s="146">
        <v>31</v>
      </c>
      <c r="D56" s="8">
        <v>28</v>
      </c>
      <c r="E56" s="8">
        <v>31</v>
      </c>
      <c r="F56" s="8">
        <v>30</v>
      </c>
      <c r="G56" s="8">
        <v>15</v>
      </c>
      <c r="H56" s="8">
        <v>5</v>
      </c>
      <c r="I56" s="168">
        <f>SUM(C56:G56)</f>
        <v>135</v>
      </c>
      <c r="J56" s="8">
        <v>10</v>
      </c>
      <c r="K56" s="8">
        <v>31</v>
      </c>
      <c r="L56" s="8">
        <v>30</v>
      </c>
      <c r="M56" s="8">
        <v>31</v>
      </c>
      <c r="N56" s="168">
        <f>SUM(J56:M56)</f>
        <v>102</v>
      </c>
      <c r="O56" s="167">
        <f>SUM(C56:H56,J56:M56)</f>
        <v>242</v>
      </c>
      <c r="P56" s="169">
        <f>I56+N56</f>
        <v>237</v>
      </c>
    </row>
    <row r="57" spans="2:17" s="29" customFormat="1" ht="21" customHeight="1">
      <c r="B57" s="149" t="s">
        <v>485</v>
      </c>
      <c r="C57" s="147">
        <v>0.5</v>
      </c>
      <c r="D57" s="10">
        <v>-2.5</v>
      </c>
      <c r="E57" s="10">
        <v>2.8</v>
      </c>
      <c r="F57" s="10">
        <v>10.7</v>
      </c>
      <c r="G57" s="10">
        <v>10.1</v>
      </c>
      <c r="H57" s="10">
        <v>11.5</v>
      </c>
      <c r="I57" s="153">
        <f>(C56*C57+D56*D57+E56*E57+F56*F57+G56*G57)/I56</f>
        <v>3.7392592592592595</v>
      </c>
      <c r="J57" s="10">
        <v>12</v>
      </c>
      <c r="K57" s="95">
        <v>10.6</v>
      </c>
      <c r="L57" s="95">
        <v>2.9</v>
      </c>
      <c r="M57" s="95">
        <v>0</v>
      </c>
      <c r="N57" s="153">
        <f>(J56*J57+K56*K57+L56*L57+M56*M57)/N56</f>
        <v>5.2509803921568619</v>
      </c>
      <c r="O57" s="154">
        <f>(C57*C56+D57*D56+E57*E56+F57*F56+G57*G56+H57*H56+J57*J56+K57*K56+L57*L56+M57*M56)/O56</f>
        <v>4.5367768595041316</v>
      </c>
      <c r="P57" s="161">
        <f>(I57*I56+N57*N56)/P56</f>
        <v>4.3898734177215184</v>
      </c>
    </row>
    <row r="58" spans="2:17" s="29" customFormat="1" ht="21" customHeight="1">
      <c r="B58" s="149" t="s">
        <v>212</v>
      </c>
      <c r="C58" s="13">
        <f t="shared" ref="C58:H58" si="19">C56*(13-C57)</f>
        <v>387.5</v>
      </c>
      <c r="D58" s="12">
        <f t="shared" si="19"/>
        <v>434</v>
      </c>
      <c r="E58" s="12">
        <f t="shared" si="19"/>
        <v>316.2</v>
      </c>
      <c r="F58" s="12">
        <f t="shared" si="19"/>
        <v>69.000000000000028</v>
      </c>
      <c r="G58" s="12">
        <f t="shared" si="19"/>
        <v>43.500000000000007</v>
      </c>
      <c r="H58" s="12">
        <f t="shared" si="19"/>
        <v>7.5</v>
      </c>
      <c r="I58" s="155">
        <f>SUM(C58:G58)</f>
        <v>1250.2</v>
      </c>
      <c r="J58" s="12">
        <f>J56*(13-J57)</f>
        <v>10</v>
      </c>
      <c r="K58" s="12">
        <f>K56*(13-K57)</f>
        <v>74.400000000000006</v>
      </c>
      <c r="L58" s="12">
        <f>L56*(13-L57)</f>
        <v>303</v>
      </c>
      <c r="M58" s="12">
        <f>M56*(13-M57)</f>
        <v>403</v>
      </c>
      <c r="N58" s="155">
        <f>SUM(J58:M58)</f>
        <v>790.4</v>
      </c>
      <c r="O58" s="156">
        <f>O56*(13-O57)</f>
        <v>2048.1000000000004</v>
      </c>
      <c r="P58" s="162">
        <f>P56*(13-P57)</f>
        <v>2040.6000000000004</v>
      </c>
    </row>
    <row r="59" spans="2:17" s="29" customFormat="1" ht="21" customHeight="1">
      <c r="B59" s="149" t="s">
        <v>213</v>
      </c>
      <c r="C59" s="13">
        <f t="shared" ref="C59:H59" si="20">C56*(17-C57)</f>
        <v>511.5</v>
      </c>
      <c r="D59" s="12">
        <f t="shared" si="20"/>
        <v>546</v>
      </c>
      <c r="E59" s="12">
        <f t="shared" si="20"/>
        <v>440.2</v>
      </c>
      <c r="F59" s="12">
        <f t="shared" si="20"/>
        <v>189.00000000000003</v>
      </c>
      <c r="G59" s="12">
        <f t="shared" si="20"/>
        <v>103.5</v>
      </c>
      <c r="H59" s="12">
        <f t="shared" si="20"/>
        <v>27.5</v>
      </c>
      <c r="I59" s="155">
        <f>SUM(C59:G59)</f>
        <v>1790.2</v>
      </c>
      <c r="J59" s="12">
        <f>J56*(17-J57)</f>
        <v>50</v>
      </c>
      <c r="K59" s="12">
        <f>K56*(17-K57)</f>
        <v>198.4</v>
      </c>
      <c r="L59" s="12">
        <f>L56*(17-L57)</f>
        <v>423</v>
      </c>
      <c r="M59" s="12">
        <f>M56*(17-M57)</f>
        <v>527</v>
      </c>
      <c r="N59" s="155">
        <f>SUM(J59:M59)</f>
        <v>1198.4000000000001</v>
      </c>
      <c r="O59" s="156">
        <f>O56*(17-O57)</f>
        <v>3016.1000000000004</v>
      </c>
      <c r="P59" s="162">
        <f>P56*(17-P57)</f>
        <v>2988.6000000000004</v>
      </c>
    </row>
    <row r="60" spans="2:17" ht="19.5">
      <c r="B60" s="149" t="s">
        <v>214</v>
      </c>
      <c r="C60" s="17">
        <f t="shared" ref="C60:H60" si="21">C56*(18-C57)</f>
        <v>542.5</v>
      </c>
      <c r="D60" s="16">
        <f t="shared" si="21"/>
        <v>574</v>
      </c>
      <c r="E60" s="16">
        <f t="shared" si="21"/>
        <v>471.2</v>
      </c>
      <c r="F60" s="16">
        <f t="shared" si="21"/>
        <v>219.00000000000003</v>
      </c>
      <c r="G60" s="16">
        <f t="shared" si="21"/>
        <v>118.5</v>
      </c>
      <c r="H60" s="16">
        <f t="shared" si="21"/>
        <v>32.5</v>
      </c>
      <c r="I60" s="155">
        <f>SUM(C60:G60)</f>
        <v>1925.2</v>
      </c>
      <c r="J60" s="16">
        <f>J56*(18-J57)</f>
        <v>60</v>
      </c>
      <c r="K60" s="16">
        <f>K56*(18-K57)</f>
        <v>229.4</v>
      </c>
      <c r="L60" s="16">
        <f>L56*(18-L57)</f>
        <v>453</v>
      </c>
      <c r="M60" s="16">
        <f>M56*(18-M57)</f>
        <v>558</v>
      </c>
      <c r="N60" s="155">
        <f>SUM(J60:M60)</f>
        <v>1300.4000000000001</v>
      </c>
      <c r="O60" s="157">
        <f>O56*(18-O57)</f>
        <v>3258.1000000000004</v>
      </c>
      <c r="P60" s="163">
        <f>P56*(18-P57)</f>
        <v>3225.6000000000004</v>
      </c>
    </row>
    <row r="61" spans="2:17" ht="20.25" thickBot="1">
      <c r="B61" s="350" t="s">
        <v>215</v>
      </c>
      <c r="C61" s="21">
        <f t="shared" ref="C61:H61" si="22">C56*(19-C57)</f>
        <v>573.5</v>
      </c>
      <c r="D61" s="20">
        <f t="shared" si="22"/>
        <v>602</v>
      </c>
      <c r="E61" s="20">
        <f t="shared" si="22"/>
        <v>502.2</v>
      </c>
      <c r="F61" s="20">
        <f t="shared" si="22"/>
        <v>249.00000000000003</v>
      </c>
      <c r="G61" s="20">
        <f t="shared" si="22"/>
        <v>133.5</v>
      </c>
      <c r="H61" s="20">
        <f t="shared" si="22"/>
        <v>37.5</v>
      </c>
      <c r="I61" s="164">
        <f>SUM(C61:G61)</f>
        <v>2060.1999999999998</v>
      </c>
      <c r="J61" s="20">
        <f>J56*(19-J57)</f>
        <v>70</v>
      </c>
      <c r="K61" s="20">
        <f>K56*(19-K57)</f>
        <v>260.40000000000003</v>
      </c>
      <c r="L61" s="20">
        <f>L56*(19-L57)</f>
        <v>483.00000000000006</v>
      </c>
      <c r="M61" s="20">
        <f>M56*(19-M57)</f>
        <v>589</v>
      </c>
      <c r="N61" s="164">
        <f>SUM(J61:M61)</f>
        <v>1402.4</v>
      </c>
      <c r="O61" s="165">
        <f>O56*(19-O57)</f>
        <v>3500.1000000000004</v>
      </c>
      <c r="P61" s="166">
        <f>P56*(19-P57)</f>
        <v>3462.6000000000004</v>
      </c>
    </row>
    <row r="62" spans="2:17" ht="15.75" thickBot="1">
      <c r="B62" s="1"/>
      <c r="C62" s="1"/>
      <c r="D62" s="2"/>
      <c r="E62" s="2"/>
      <c r="F62" s="2"/>
      <c r="G62" s="1"/>
      <c r="H62" s="3"/>
      <c r="I62" s="2"/>
      <c r="J62" s="3"/>
      <c r="K62" s="2"/>
      <c r="L62" s="2"/>
      <c r="M62" s="1"/>
      <c r="N62" s="2"/>
      <c r="O62" s="1"/>
    </row>
    <row r="63" spans="2:17" ht="24" thickBot="1">
      <c r="B63" s="473" t="s">
        <v>302</v>
      </c>
      <c r="C63" s="474"/>
      <c r="D63" s="474"/>
      <c r="E63" s="474"/>
      <c r="F63" s="474"/>
      <c r="G63" s="474"/>
      <c r="H63" s="474"/>
      <c r="I63" s="474"/>
      <c r="J63" s="474"/>
      <c r="K63" s="474"/>
      <c r="L63" s="470" t="s">
        <v>223</v>
      </c>
      <c r="M63" s="471"/>
      <c r="N63" s="471"/>
      <c r="O63" s="471"/>
      <c r="P63" s="472"/>
    </row>
    <row r="64" spans="2:17"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c r="B66" s="148" t="s">
        <v>211</v>
      </c>
      <c r="C66" s="146">
        <v>31</v>
      </c>
      <c r="D66" s="8">
        <v>28</v>
      </c>
      <c r="E66" s="8">
        <v>31</v>
      </c>
      <c r="F66" s="8">
        <v>25</v>
      </c>
      <c r="G66" s="8">
        <v>6</v>
      </c>
      <c r="H66" s="8">
        <v>5</v>
      </c>
      <c r="I66" s="168">
        <f>SUM(C66:G66)</f>
        <v>121</v>
      </c>
      <c r="J66" s="8">
        <v>0</v>
      </c>
      <c r="K66" s="8">
        <v>31</v>
      </c>
      <c r="L66" s="8">
        <v>30</v>
      </c>
      <c r="M66" s="8">
        <v>31</v>
      </c>
      <c r="N66" s="168">
        <f>SUM(J66:M66)</f>
        <v>92</v>
      </c>
      <c r="O66" s="167">
        <f>SUM(C66:H66,J66:M66)</f>
        <v>218</v>
      </c>
      <c r="P66" s="169">
        <f>I66+N66</f>
        <v>213</v>
      </c>
    </row>
    <row r="67" spans="2:16" ht="19.5">
      <c r="B67" s="149" t="s">
        <v>485</v>
      </c>
      <c r="C67" s="147">
        <v>-5.0999999999999996</v>
      </c>
      <c r="D67" s="10">
        <v>-2.2999999999999998</v>
      </c>
      <c r="E67" s="10">
        <v>0.6</v>
      </c>
      <c r="F67" s="10">
        <v>8.4</v>
      </c>
      <c r="G67" s="10">
        <v>11.2</v>
      </c>
      <c r="H67" s="10">
        <v>10.5</v>
      </c>
      <c r="I67" s="153">
        <f>(C66*C67+D66*D67+E66*E67+F66*F67+G66*G67)/I66</f>
        <v>0.60578512396694206</v>
      </c>
      <c r="J67" s="10"/>
      <c r="K67" s="95">
        <v>11</v>
      </c>
      <c r="L67" s="95">
        <v>6.6</v>
      </c>
      <c r="M67" s="95">
        <v>3</v>
      </c>
      <c r="N67" s="153">
        <f>(J66*J67+K66*K67+L66*L67+M66*M67)/N66</f>
        <v>6.8695652173913047</v>
      </c>
      <c r="O67" s="154">
        <f>(C67*C66+D67*D66+E67*E66+F67*F66+G67*G66+H67*H66+J67*J66+K67*K66+L67*L66+M67*M66)/O66</f>
        <v>3.4761467889908255</v>
      </c>
      <c r="P67" s="161">
        <f>(I67*I66+N67*N66)/P66</f>
        <v>3.3112676056338026</v>
      </c>
    </row>
    <row r="68" spans="2:16" ht="19.5">
      <c r="B68" s="149" t="s">
        <v>212</v>
      </c>
      <c r="C68" s="13">
        <f t="shared" ref="C68:H68" si="23">C66*(13-C67)</f>
        <v>561.1</v>
      </c>
      <c r="D68" s="12">
        <f t="shared" si="23"/>
        <v>428.40000000000003</v>
      </c>
      <c r="E68" s="12">
        <f t="shared" si="23"/>
        <v>384.40000000000003</v>
      </c>
      <c r="F68" s="12">
        <f t="shared" si="23"/>
        <v>114.99999999999999</v>
      </c>
      <c r="G68" s="12">
        <f t="shared" si="23"/>
        <v>10.800000000000004</v>
      </c>
      <c r="H68" s="12">
        <f t="shared" si="23"/>
        <v>12.5</v>
      </c>
      <c r="I68" s="155">
        <f>SUM(C68:G68)</f>
        <v>1499.7</v>
      </c>
      <c r="J68" s="12">
        <f>J66*(13-J67)</f>
        <v>0</v>
      </c>
      <c r="K68" s="12">
        <f>K66*(13-K67)</f>
        <v>62</v>
      </c>
      <c r="L68" s="12">
        <f>L66*(13-L67)</f>
        <v>192</v>
      </c>
      <c r="M68" s="12">
        <f>M66*(13-M67)</f>
        <v>310</v>
      </c>
      <c r="N68" s="155">
        <f>SUM(J68:M68)</f>
        <v>564</v>
      </c>
      <c r="O68" s="156">
        <f>O66*(13-O67)</f>
        <v>2076.2000000000003</v>
      </c>
      <c r="P68" s="162">
        <f>P66*(13-P67)</f>
        <v>2063.7000000000003</v>
      </c>
    </row>
    <row r="69" spans="2:16" ht="19.5">
      <c r="B69" s="149" t="s">
        <v>213</v>
      </c>
      <c r="C69" s="13">
        <f t="shared" ref="C69:H69" si="24">C66*(17-C67)</f>
        <v>685.1</v>
      </c>
      <c r="D69" s="12">
        <f t="shared" si="24"/>
        <v>540.4</v>
      </c>
      <c r="E69" s="12">
        <f t="shared" si="24"/>
        <v>508.4</v>
      </c>
      <c r="F69" s="12">
        <f t="shared" si="24"/>
        <v>215</v>
      </c>
      <c r="G69" s="12">
        <f t="shared" si="24"/>
        <v>34.800000000000004</v>
      </c>
      <c r="H69" s="12">
        <f t="shared" si="24"/>
        <v>32.5</v>
      </c>
      <c r="I69" s="155">
        <f>SUM(C69:G69)</f>
        <v>1983.7</v>
      </c>
      <c r="J69" s="12">
        <f>J66*(17-J67)</f>
        <v>0</v>
      </c>
      <c r="K69" s="12">
        <f>K66*(17-K67)</f>
        <v>186</v>
      </c>
      <c r="L69" s="12">
        <f>L66*(17-L67)</f>
        <v>312</v>
      </c>
      <c r="M69" s="12">
        <f>M66*(17-M67)</f>
        <v>434</v>
      </c>
      <c r="N69" s="155">
        <f>SUM(J69:M69)</f>
        <v>932</v>
      </c>
      <c r="O69" s="156">
        <f>O66*(17-O67)</f>
        <v>2948.2000000000003</v>
      </c>
      <c r="P69" s="162">
        <f>P66*(17-P67)</f>
        <v>2915.7000000000003</v>
      </c>
    </row>
    <row r="70" spans="2:16" ht="19.5">
      <c r="B70" s="149" t="s">
        <v>214</v>
      </c>
      <c r="C70" s="17">
        <f t="shared" ref="C70:H70" si="25">C66*(18-C67)</f>
        <v>716.1</v>
      </c>
      <c r="D70" s="16">
        <f t="shared" si="25"/>
        <v>568.4</v>
      </c>
      <c r="E70" s="16">
        <f t="shared" si="25"/>
        <v>539.4</v>
      </c>
      <c r="F70" s="16">
        <f t="shared" si="25"/>
        <v>240</v>
      </c>
      <c r="G70" s="16">
        <f t="shared" si="25"/>
        <v>40.800000000000004</v>
      </c>
      <c r="H70" s="16">
        <f t="shared" si="25"/>
        <v>37.5</v>
      </c>
      <c r="I70" s="155">
        <f>SUM(C70:G70)</f>
        <v>2104.7000000000003</v>
      </c>
      <c r="J70" s="16">
        <f>J66*(18-J67)</f>
        <v>0</v>
      </c>
      <c r="K70" s="16">
        <f>K66*(18-K67)</f>
        <v>217</v>
      </c>
      <c r="L70" s="16">
        <f>L66*(18-L67)</f>
        <v>342</v>
      </c>
      <c r="M70" s="16">
        <f>M66*(18-M67)</f>
        <v>465</v>
      </c>
      <c r="N70" s="155">
        <f>SUM(J70:M70)</f>
        <v>1024</v>
      </c>
      <c r="O70" s="157">
        <f>O66*(18-O67)</f>
        <v>3166.2000000000003</v>
      </c>
      <c r="P70" s="163">
        <f>P66*(18-P67)</f>
        <v>3128.7000000000003</v>
      </c>
    </row>
    <row r="71" spans="2:16" ht="20.25" thickBot="1">
      <c r="B71" s="350" t="s">
        <v>215</v>
      </c>
      <c r="C71" s="21">
        <f t="shared" ref="C71:H71" si="26">C66*(19-C67)</f>
        <v>747.1</v>
      </c>
      <c r="D71" s="20">
        <f t="shared" si="26"/>
        <v>596.4</v>
      </c>
      <c r="E71" s="20">
        <f t="shared" si="26"/>
        <v>570.4</v>
      </c>
      <c r="F71" s="20">
        <f t="shared" si="26"/>
        <v>265</v>
      </c>
      <c r="G71" s="20">
        <f t="shared" si="26"/>
        <v>46.800000000000004</v>
      </c>
      <c r="H71" s="20">
        <f t="shared" si="26"/>
        <v>42.5</v>
      </c>
      <c r="I71" s="164">
        <f>SUM(C71:G71)</f>
        <v>2225.7000000000003</v>
      </c>
      <c r="J71" s="20">
        <f>J66*(19-J67)</f>
        <v>0</v>
      </c>
      <c r="K71" s="20">
        <f>K66*(19-K67)</f>
        <v>248</v>
      </c>
      <c r="L71" s="20">
        <f>L66*(19-L67)</f>
        <v>372</v>
      </c>
      <c r="M71" s="20">
        <f>M66*(19-M67)</f>
        <v>496</v>
      </c>
      <c r="N71" s="164">
        <f>SUM(J71:M71)</f>
        <v>1116</v>
      </c>
      <c r="O71" s="165">
        <f>O66*(19-O67)</f>
        <v>3384.2000000000003</v>
      </c>
      <c r="P71" s="166">
        <f>P66*(19-P67)</f>
        <v>3341.7000000000003</v>
      </c>
    </row>
    <row r="72" spans="2:16" ht="15.75" thickBot="1">
      <c r="B72" s="1"/>
      <c r="C72" s="1"/>
      <c r="D72" s="2"/>
      <c r="E72" s="2"/>
      <c r="F72" s="2"/>
      <c r="G72" s="1"/>
      <c r="H72" s="3"/>
      <c r="I72" s="2"/>
      <c r="J72" s="3"/>
      <c r="K72" s="2"/>
      <c r="L72" s="2"/>
      <c r="M72" s="1"/>
      <c r="N72" s="2"/>
      <c r="O72" s="1"/>
    </row>
    <row r="73" spans="2:16" ht="24" thickBot="1">
      <c r="B73" s="473" t="s">
        <v>302</v>
      </c>
      <c r="C73" s="474"/>
      <c r="D73" s="474"/>
      <c r="E73" s="474"/>
      <c r="F73" s="474"/>
      <c r="G73" s="474"/>
      <c r="H73" s="474"/>
      <c r="I73" s="474"/>
      <c r="J73" s="474"/>
      <c r="K73" s="474"/>
      <c r="L73" s="470" t="s">
        <v>224</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c r="B76" s="148" t="s">
        <v>211</v>
      </c>
      <c r="C76" s="146">
        <v>31</v>
      </c>
      <c r="D76" s="8">
        <v>28</v>
      </c>
      <c r="E76" s="8">
        <v>31</v>
      </c>
      <c r="F76" s="8">
        <v>20</v>
      </c>
      <c r="G76" s="8">
        <v>0</v>
      </c>
      <c r="H76" s="8">
        <v>0</v>
      </c>
      <c r="I76" s="168">
        <f>SUM(C76:G76)</f>
        <v>110</v>
      </c>
      <c r="J76" s="8">
        <v>0</v>
      </c>
      <c r="K76" s="8">
        <v>26</v>
      </c>
      <c r="L76" s="8">
        <v>30</v>
      </c>
      <c r="M76" s="8">
        <v>31</v>
      </c>
      <c r="N76" s="168">
        <f>SUM(J76:M76)</f>
        <v>87</v>
      </c>
      <c r="O76" s="167">
        <f>SUM(C76:H76,J76:M76)</f>
        <v>197</v>
      </c>
      <c r="P76" s="169">
        <f>I76+N76</f>
        <v>197</v>
      </c>
    </row>
    <row r="77" spans="2:16" ht="19.5">
      <c r="B77" s="149" t="s">
        <v>485</v>
      </c>
      <c r="C77" s="147">
        <v>4</v>
      </c>
      <c r="D77" s="10">
        <v>3.9</v>
      </c>
      <c r="E77" s="10">
        <v>6.5</v>
      </c>
      <c r="F77" s="10">
        <v>10.4</v>
      </c>
      <c r="G77" s="10"/>
      <c r="H77" s="10"/>
      <c r="I77" s="153">
        <f>(C76*C77+D76*D77+E76*E77+F76*F77+G76*G77)/I76</f>
        <v>5.8427272727272728</v>
      </c>
      <c r="J77" s="10"/>
      <c r="K77" s="95">
        <v>7.4</v>
      </c>
      <c r="L77" s="95">
        <v>2.2000000000000002</v>
      </c>
      <c r="M77" s="95">
        <v>0</v>
      </c>
      <c r="N77" s="153">
        <f>(J76*J77+K76*K77+L76*L77+M76*M77)/N76</f>
        <v>2.9701149425287352</v>
      </c>
      <c r="O77" s="154">
        <f>(C77*C76+D77*D76+E77*E76+F77*F76+G77*G76+H77*H76+J77*J76+K77*K76+L77*L76+M77*M76)/O76</f>
        <v>4.574111675126904</v>
      </c>
      <c r="P77" s="161">
        <f>(I77*I76+N77*N76)/P76</f>
        <v>4.574111675126904</v>
      </c>
    </row>
    <row r="78" spans="2:16" ht="19.5">
      <c r="B78" s="149" t="s">
        <v>212</v>
      </c>
      <c r="C78" s="13">
        <f t="shared" ref="C78:H78" si="27">C76*(13-C77)</f>
        <v>279</v>
      </c>
      <c r="D78" s="12">
        <f t="shared" si="27"/>
        <v>254.79999999999998</v>
      </c>
      <c r="E78" s="12">
        <f t="shared" si="27"/>
        <v>201.5</v>
      </c>
      <c r="F78" s="12">
        <f t="shared" si="27"/>
        <v>51.999999999999993</v>
      </c>
      <c r="G78" s="12">
        <f t="shared" si="27"/>
        <v>0</v>
      </c>
      <c r="H78" s="12">
        <f t="shared" si="27"/>
        <v>0</v>
      </c>
      <c r="I78" s="155">
        <f>SUM(C78:G78)</f>
        <v>787.3</v>
      </c>
      <c r="J78" s="12">
        <f>J76*(13-J77)</f>
        <v>0</v>
      </c>
      <c r="K78" s="12">
        <f>K76*(13-K77)</f>
        <v>145.6</v>
      </c>
      <c r="L78" s="12">
        <f>L76*(13-L77)</f>
        <v>324</v>
      </c>
      <c r="M78" s="12">
        <f>M76*(13-M77)</f>
        <v>403</v>
      </c>
      <c r="N78" s="155">
        <f>SUM(J78:M78)</f>
        <v>872.6</v>
      </c>
      <c r="O78" s="156">
        <f>O76*(13-O77)</f>
        <v>1659.8999999999999</v>
      </c>
      <c r="P78" s="162">
        <f>P76*(13-P77)</f>
        <v>1659.8999999999999</v>
      </c>
    </row>
    <row r="79" spans="2:16" ht="19.5">
      <c r="B79" s="149" t="s">
        <v>213</v>
      </c>
      <c r="C79" s="13">
        <f t="shared" ref="C79:H79" si="28">C76*(17-C77)</f>
        <v>403</v>
      </c>
      <c r="D79" s="12">
        <f t="shared" si="28"/>
        <v>366.8</v>
      </c>
      <c r="E79" s="12">
        <f t="shared" si="28"/>
        <v>325.5</v>
      </c>
      <c r="F79" s="12">
        <f t="shared" si="28"/>
        <v>132</v>
      </c>
      <c r="G79" s="12">
        <f t="shared" si="28"/>
        <v>0</v>
      </c>
      <c r="H79" s="12">
        <f t="shared" si="28"/>
        <v>0</v>
      </c>
      <c r="I79" s="155">
        <f>SUM(C79:G79)</f>
        <v>1227.3</v>
      </c>
      <c r="J79" s="12">
        <f>J76*(17-J77)</f>
        <v>0</v>
      </c>
      <c r="K79" s="12">
        <f>K76*(17-K77)</f>
        <v>249.6</v>
      </c>
      <c r="L79" s="12">
        <f>L76*(17-L77)</f>
        <v>444</v>
      </c>
      <c r="M79" s="12">
        <f>M76*(17-M77)</f>
        <v>527</v>
      </c>
      <c r="N79" s="155">
        <f>SUM(J79:M79)</f>
        <v>1220.5999999999999</v>
      </c>
      <c r="O79" s="156">
        <f>O76*(17-O77)</f>
        <v>2447.9</v>
      </c>
      <c r="P79" s="162">
        <f>P76*(17-P77)</f>
        <v>2447.9</v>
      </c>
    </row>
    <row r="80" spans="2:16" ht="19.5">
      <c r="B80" s="149" t="s">
        <v>214</v>
      </c>
      <c r="C80" s="17">
        <f t="shared" ref="C80:H80" si="29">C76*(18-C77)</f>
        <v>434</v>
      </c>
      <c r="D80" s="16">
        <f t="shared" si="29"/>
        <v>394.8</v>
      </c>
      <c r="E80" s="16">
        <f t="shared" si="29"/>
        <v>356.5</v>
      </c>
      <c r="F80" s="16">
        <f t="shared" si="29"/>
        <v>152</v>
      </c>
      <c r="G80" s="16">
        <f t="shared" si="29"/>
        <v>0</v>
      </c>
      <c r="H80" s="16">
        <f t="shared" si="29"/>
        <v>0</v>
      </c>
      <c r="I80" s="155">
        <f>SUM(C80:G80)</f>
        <v>1337.3</v>
      </c>
      <c r="J80" s="16">
        <f>J76*(18-J77)</f>
        <v>0</v>
      </c>
      <c r="K80" s="16">
        <f>K76*(18-K77)</f>
        <v>275.59999999999997</v>
      </c>
      <c r="L80" s="16">
        <f>L76*(18-L77)</f>
        <v>474</v>
      </c>
      <c r="M80" s="16">
        <f>M76*(18-M77)</f>
        <v>558</v>
      </c>
      <c r="N80" s="155">
        <f>SUM(J80:M80)</f>
        <v>1307.5999999999999</v>
      </c>
      <c r="O80" s="157">
        <f>O76*(18-O77)</f>
        <v>2644.9</v>
      </c>
      <c r="P80" s="163">
        <f>P76*(18-P77)</f>
        <v>2644.9</v>
      </c>
    </row>
    <row r="81" spans="2:16" ht="20.25" thickBot="1">
      <c r="B81" s="350" t="s">
        <v>215</v>
      </c>
      <c r="C81" s="21">
        <f t="shared" ref="C81:H81" si="30">C76*(19-C77)</f>
        <v>465</v>
      </c>
      <c r="D81" s="20">
        <f t="shared" si="30"/>
        <v>422.8</v>
      </c>
      <c r="E81" s="20">
        <f t="shared" si="30"/>
        <v>387.5</v>
      </c>
      <c r="F81" s="20">
        <f t="shared" si="30"/>
        <v>172</v>
      </c>
      <c r="G81" s="20">
        <f t="shared" si="30"/>
        <v>0</v>
      </c>
      <c r="H81" s="20">
        <f t="shared" si="30"/>
        <v>0</v>
      </c>
      <c r="I81" s="164">
        <f>SUM(C81:G81)</f>
        <v>1447.3</v>
      </c>
      <c r="J81" s="20">
        <f>J76*(19-J77)</f>
        <v>0</v>
      </c>
      <c r="K81" s="20">
        <f>K76*(19-K77)</f>
        <v>301.59999999999997</v>
      </c>
      <c r="L81" s="20">
        <f>L76*(19-L77)</f>
        <v>504</v>
      </c>
      <c r="M81" s="20">
        <f>M76*(19-M77)</f>
        <v>589</v>
      </c>
      <c r="N81" s="164">
        <f>SUM(J81:M81)</f>
        <v>1394.6</v>
      </c>
      <c r="O81" s="165">
        <f>O76*(19-O77)</f>
        <v>2841.9</v>
      </c>
      <c r="P81" s="166">
        <f>P76*(19-P77)</f>
        <v>2841.9</v>
      </c>
    </row>
    <row r="82" spans="2:16" ht="15.75" thickBot="1">
      <c r="B82" s="1"/>
      <c r="C82" s="1"/>
      <c r="D82" s="2"/>
      <c r="E82" s="2"/>
      <c r="F82" s="2"/>
      <c r="G82" s="1"/>
      <c r="H82" s="3"/>
      <c r="I82" s="2"/>
      <c r="J82" s="3"/>
      <c r="K82" s="2"/>
      <c r="L82" s="2"/>
      <c r="M82" s="1"/>
      <c r="N82" s="2"/>
      <c r="O82" s="1"/>
    </row>
    <row r="83" spans="2:16" ht="24" thickBot="1">
      <c r="B83" s="473" t="s">
        <v>302</v>
      </c>
      <c r="C83" s="474"/>
      <c r="D83" s="474"/>
      <c r="E83" s="474"/>
      <c r="F83" s="474"/>
      <c r="G83" s="474"/>
      <c r="H83" s="474"/>
      <c r="I83" s="474"/>
      <c r="J83" s="474"/>
      <c r="K83" s="474"/>
      <c r="L83" s="470" t="s">
        <v>225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c r="B86" s="148" t="s">
        <v>211</v>
      </c>
      <c r="C86" s="146">
        <v>31</v>
      </c>
      <c r="D86" s="8">
        <v>28</v>
      </c>
      <c r="E86" s="8">
        <v>31</v>
      </c>
      <c r="F86" s="8">
        <v>30</v>
      </c>
      <c r="G86" s="8">
        <v>0</v>
      </c>
      <c r="H86" s="8">
        <v>0</v>
      </c>
      <c r="I86" s="168">
        <f>SUM(C86:G86)</f>
        <v>120</v>
      </c>
      <c r="J86" s="8">
        <v>15</v>
      </c>
      <c r="K86" s="8">
        <v>31</v>
      </c>
      <c r="L86" s="8">
        <v>30</v>
      </c>
      <c r="M86" s="8">
        <v>31</v>
      </c>
      <c r="N86" s="168">
        <f>SUM(J86:M86)</f>
        <v>107</v>
      </c>
      <c r="O86" s="167">
        <f>SUM(C86:H86,J86:M86)</f>
        <v>227</v>
      </c>
      <c r="P86" s="169">
        <f>I86+N86</f>
        <v>227</v>
      </c>
    </row>
    <row r="87" spans="2:16" ht="19.5">
      <c r="B87" s="149" t="s">
        <v>485</v>
      </c>
      <c r="C87" s="147">
        <v>1.8</v>
      </c>
      <c r="D87" s="10">
        <v>3.4</v>
      </c>
      <c r="E87" s="10">
        <v>4.0999999999999996</v>
      </c>
      <c r="F87" s="10">
        <v>9.1999999999999993</v>
      </c>
      <c r="G87" s="10"/>
      <c r="H87" s="10"/>
      <c r="I87" s="153">
        <f>(C86*C87+D86*D87+E86*E87+F86*F87+G86*G87)/I86</f>
        <v>4.6175000000000006</v>
      </c>
      <c r="J87" s="10">
        <v>10.1</v>
      </c>
      <c r="K87" s="95">
        <v>8.6999999999999993</v>
      </c>
      <c r="L87" s="95">
        <v>5.2</v>
      </c>
      <c r="M87" s="95">
        <v>1.9</v>
      </c>
      <c r="N87" s="153">
        <f>(J86*J87+K86*K87+L86*L87+M86*M87)/N86</f>
        <v>5.9448598130841122</v>
      </c>
      <c r="O87" s="154">
        <f>(C87*C86+D87*D86+E87*E86+F87*F86+G87*G86+H87*H86+J87*J86+K87*K86+L87*L86+M87*M86)/O86</f>
        <v>5.2431718061674006</v>
      </c>
      <c r="P87" s="161">
        <f>(I87*I86+N87*N86)/P86</f>
        <v>5.2431718061674006</v>
      </c>
    </row>
    <row r="88" spans="2:16" ht="19.5">
      <c r="B88" s="149" t="s">
        <v>212</v>
      </c>
      <c r="C88" s="13">
        <f t="shared" ref="C88:H88" si="31">C86*(13-C87)</f>
        <v>347.2</v>
      </c>
      <c r="D88" s="12">
        <f t="shared" si="31"/>
        <v>268.8</v>
      </c>
      <c r="E88" s="12">
        <f t="shared" si="31"/>
        <v>275.90000000000003</v>
      </c>
      <c r="F88" s="12">
        <f t="shared" si="31"/>
        <v>114.00000000000003</v>
      </c>
      <c r="G88" s="12">
        <f t="shared" si="31"/>
        <v>0</v>
      </c>
      <c r="H88" s="12">
        <f t="shared" si="31"/>
        <v>0</v>
      </c>
      <c r="I88" s="155">
        <f>SUM(C88:G88)</f>
        <v>1005.9000000000001</v>
      </c>
      <c r="J88" s="12">
        <f>J86*(13-J87)</f>
        <v>43.500000000000007</v>
      </c>
      <c r="K88" s="12">
        <f>K86*(13-K87)</f>
        <v>133.30000000000001</v>
      </c>
      <c r="L88" s="12">
        <f>L86*(13-L87)</f>
        <v>234</v>
      </c>
      <c r="M88" s="12">
        <f>M86*(13-M87)</f>
        <v>344.09999999999997</v>
      </c>
      <c r="N88" s="155">
        <f>SUM(J88:M88)</f>
        <v>754.9</v>
      </c>
      <c r="O88" s="156">
        <f>O86*(13-O87)</f>
        <v>1760.8</v>
      </c>
      <c r="P88" s="162">
        <f>P86*(13-P87)</f>
        <v>1760.8</v>
      </c>
    </row>
    <row r="89" spans="2:16" ht="19.5">
      <c r="B89" s="149" t="s">
        <v>213</v>
      </c>
      <c r="C89" s="13">
        <f t="shared" ref="C89:H89" si="32">C86*(17-C87)</f>
        <v>471.2</v>
      </c>
      <c r="D89" s="12">
        <f t="shared" si="32"/>
        <v>380.8</v>
      </c>
      <c r="E89" s="12">
        <f t="shared" si="32"/>
        <v>399.90000000000003</v>
      </c>
      <c r="F89" s="12">
        <f t="shared" si="32"/>
        <v>234.00000000000003</v>
      </c>
      <c r="G89" s="12">
        <f t="shared" si="32"/>
        <v>0</v>
      </c>
      <c r="H89" s="12">
        <f t="shared" si="32"/>
        <v>0</v>
      </c>
      <c r="I89" s="155">
        <f>SUM(C89:G89)</f>
        <v>1485.9</v>
      </c>
      <c r="J89" s="12">
        <f>J86*(17-J87)</f>
        <v>103.5</v>
      </c>
      <c r="K89" s="12">
        <f>K86*(17-K87)</f>
        <v>257.3</v>
      </c>
      <c r="L89" s="12">
        <f>L86*(17-L87)</f>
        <v>354</v>
      </c>
      <c r="M89" s="12">
        <f>M86*(17-M87)</f>
        <v>468.09999999999997</v>
      </c>
      <c r="N89" s="155">
        <f>SUM(J89:M89)</f>
        <v>1182.8999999999999</v>
      </c>
      <c r="O89" s="156">
        <f>O86*(17-O87)</f>
        <v>2668.8</v>
      </c>
      <c r="P89" s="162">
        <f>P86*(17-P87)</f>
        <v>2668.8</v>
      </c>
    </row>
    <row r="90" spans="2:16" ht="19.5">
      <c r="B90" s="149" t="s">
        <v>214</v>
      </c>
      <c r="C90" s="17">
        <f t="shared" ref="C90:H90" si="33">C86*(18-C87)</f>
        <v>502.2</v>
      </c>
      <c r="D90" s="16">
        <f t="shared" si="33"/>
        <v>408.8</v>
      </c>
      <c r="E90" s="16">
        <f t="shared" si="33"/>
        <v>430.90000000000003</v>
      </c>
      <c r="F90" s="16">
        <f t="shared" si="33"/>
        <v>264</v>
      </c>
      <c r="G90" s="16">
        <f t="shared" si="33"/>
        <v>0</v>
      </c>
      <c r="H90" s="16">
        <f t="shared" si="33"/>
        <v>0</v>
      </c>
      <c r="I90" s="155">
        <f>SUM(C90:G90)</f>
        <v>1605.9</v>
      </c>
      <c r="J90" s="16">
        <f>J86*(18-J87)</f>
        <v>118.5</v>
      </c>
      <c r="K90" s="16">
        <f>K86*(18-K87)</f>
        <v>288.3</v>
      </c>
      <c r="L90" s="16">
        <f>L86*(18-L87)</f>
        <v>384</v>
      </c>
      <c r="M90" s="16">
        <f>M86*(18-M87)</f>
        <v>499.1</v>
      </c>
      <c r="N90" s="155">
        <f>SUM(J90:M90)</f>
        <v>1289.9000000000001</v>
      </c>
      <c r="O90" s="157">
        <f>O86*(18-O87)</f>
        <v>2895.8</v>
      </c>
      <c r="P90" s="163">
        <f>P86*(18-P87)</f>
        <v>2895.8</v>
      </c>
    </row>
    <row r="91" spans="2:16" ht="20.25" thickBot="1">
      <c r="B91" s="350" t="s">
        <v>215</v>
      </c>
      <c r="C91" s="21">
        <f t="shared" ref="C91:H91" si="34">C86*(19-C87)</f>
        <v>533.19999999999993</v>
      </c>
      <c r="D91" s="20">
        <f t="shared" si="34"/>
        <v>436.8</v>
      </c>
      <c r="E91" s="20">
        <f t="shared" si="34"/>
        <v>461.90000000000003</v>
      </c>
      <c r="F91" s="20">
        <f t="shared" si="34"/>
        <v>294</v>
      </c>
      <c r="G91" s="20">
        <f t="shared" si="34"/>
        <v>0</v>
      </c>
      <c r="H91" s="20">
        <f t="shared" si="34"/>
        <v>0</v>
      </c>
      <c r="I91" s="164">
        <f>SUM(C91:G91)</f>
        <v>1725.9</v>
      </c>
      <c r="J91" s="20">
        <f>J86*(19-J87)</f>
        <v>133.5</v>
      </c>
      <c r="K91" s="20">
        <f>K86*(19-K87)</f>
        <v>319.3</v>
      </c>
      <c r="L91" s="20">
        <f>L86*(19-L87)</f>
        <v>414</v>
      </c>
      <c r="M91" s="20">
        <f>M86*(19-M87)</f>
        <v>530.1</v>
      </c>
      <c r="N91" s="164">
        <f>SUM(J91:M91)</f>
        <v>1396.9</v>
      </c>
      <c r="O91" s="165">
        <f>O86*(19-O87)</f>
        <v>3122.8</v>
      </c>
      <c r="P91" s="166">
        <f>P86*(19-P87)</f>
        <v>3122.8</v>
      </c>
    </row>
    <row r="92" spans="2:16" ht="15.75" thickBot="1">
      <c r="B92" s="1"/>
      <c r="C92" s="1"/>
      <c r="D92" s="2"/>
      <c r="E92" s="2"/>
      <c r="F92" s="2"/>
      <c r="G92" s="1"/>
      <c r="H92" s="3"/>
      <c r="I92" s="2"/>
      <c r="J92" s="3"/>
      <c r="K92" s="2"/>
      <c r="L92" s="2"/>
      <c r="M92" s="1"/>
      <c r="N92" s="2"/>
      <c r="O92" s="1"/>
    </row>
    <row r="93" spans="2:16" ht="24" thickBot="1">
      <c r="B93" s="473" t="s">
        <v>302</v>
      </c>
      <c r="C93" s="474"/>
      <c r="D93" s="474"/>
      <c r="E93" s="474"/>
      <c r="F93" s="474"/>
      <c r="G93" s="474"/>
      <c r="H93" s="474"/>
      <c r="I93" s="474"/>
      <c r="J93" s="474"/>
      <c r="K93" s="474"/>
      <c r="L93" s="470" t="s">
        <v>226</v>
      </c>
      <c r="M93" s="471"/>
      <c r="N93" s="471"/>
      <c r="O93" s="471"/>
      <c r="P93" s="472"/>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16.5" thickBot="1">
      <c r="B95" s="466"/>
      <c r="C95" s="462"/>
      <c r="D95" s="462"/>
      <c r="E95" s="462"/>
      <c r="F95" s="462"/>
      <c r="G95" s="462"/>
      <c r="H95" s="462"/>
      <c r="I95" s="462"/>
      <c r="J95" s="462"/>
      <c r="K95" s="462"/>
      <c r="L95" s="462"/>
      <c r="M95" s="462"/>
      <c r="N95" s="462"/>
      <c r="O95" s="145" t="s">
        <v>209</v>
      </c>
      <c r="P95" s="30" t="s">
        <v>210</v>
      </c>
    </row>
    <row r="96" spans="2:16">
      <c r="B96" s="148" t="s">
        <v>211</v>
      </c>
      <c r="C96" s="146">
        <v>31</v>
      </c>
      <c r="D96" s="8">
        <v>28</v>
      </c>
      <c r="E96" s="8">
        <v>31</v>
      </c>
      <c r="F96" s="8">
        <v>15</v>
      </c>
      <c r="G96" s="8">
        <v>10</v>
      </c>
      <c r="H96" s="8">
        <v>5</v>
      </c>
      <c r="I96" s="168">
        <f>SUM(C96:G96)</f>
        <v>115</v>
      </c>
      <c r="J96" s="8">
        <v>0</v>
      </c>
      <c r="K96" s="8">
        <v>26</v>
      </c>
      <c r="L96" s="8">
        <v>30</v>
      </c>
      <c r="M96" s="8">
        <v>31</v>
      </c>
      <c r="N96" s="168">
        <f>SUM(J96:M96)</f>
        <v>87</v>
      </c>
      <c r="O96" s="167">
        <f>SUM(C96:H96,J96:M96)</f>
        <v>207</v>
      </c>
      <c r="P96" s="169">
        <f>I96+N96</f>
        <v>202</v>
      </c>
    </row>
    <row r="97" spans="2:16" ht="19.5">
      <c r="B97" s="149" t="s">
        <v>485</v>
      </c>
      <c r="C97" s="147">
        <v>-3.8</v>
      </c>
      <c r="D97" s="10">
        <v>0.2</v>
      </c>
      <c r="E97" s="10">
        <v>4.5</v>
      </c>
      <c r="F97" s="10">
        <v>12.8</v>
      </c>
      <c r="G97" s="10">
        <v>12.7</v>
      </c>
      <c r="H97" s="10">
        <v>12.3</v>
      </c>
      <c r="I97" s="153">
        <f>(C96*C97+D96*D97+E96*E97+F96*F97+G96*G97)/I96</f>
        <v>3.011304347826087</v>
      </c>
      <c r="J97" s="10"/>
      <c r="K97" s="95">
        <v>7.4</v>
      </c>
      <c r="L97" s="95">
        <v>6.8</v>
      </c>
      <c r="M97" s="95">
        <v>0.9</v>
      </c>
      <c r="N97" s="153">
        <f>(J96*J97+K96*K97+L96*L97+M96*M97)/N96</f>
        <v>4.8770114942528728</v>
      </c>
      <c r="O97" s="154">
        <f>(C97*C96+D97*D96+E97*E96+F97*F96+G97*G96+H97*H96+J97*J96+K97*K96+L97*L96+M97*M96)/O96</f>
        <v>4.0198067632850245</v>
      </c>
      <c r="P97" s="161">
        <f>(I97*I96+N97*N96)/P96</f>
        <v>3.8148514851485142</v>
      </c>
    </row>
    <row r="98" spans="2:16" ht="19.5">
      <c r="B98" s="149" t="s">
        <v>212</v>
      </c>
      <c r="C98" s="13">
        <f t="shared" ref="C98:H98" si="35">C96*(13-C97)</f>
        <v>520.80000000000007</v>
      </c>
      <c r="D98" s="12">
        <f t="shared" si="35"/>
        <v>358.40000000000003</v>
      </c>
      <c r="E98" s="12">
        <f t="shared" si="35"/>
        <v>263.5</v>
      </c>
      <c r="F98" s="12">
        <f t="shared" si="35"/>
        <v>2.9999999999999893</v>
      </c>
      <c r="G98" s="12">
        <f t="shared" si="35"/>
        <v>3.0000000000000071</v>
      </c>
      <c r="H98" s="12">
        <f t="shared" si="35"/>
        <v>3.4999999999999964</v>
      </c>
      <c r="I98" s="155">
        <f>SUM(C98:G98)</f>
        <v>1148.7</v>
      </c>
      <c r="J98" s="12">
        <f>J96*(13-J97)</f>
        <v>0</v>
      </c>
      <c r="K98" s="12">
        <f>K96*(13-K97)</f>
        <v>145.6</v>
      </c>
      <c r="L98" s="12">
        <f>L96*(13-L97)</f>
        <v>186</v>
      </c>
      <c r="M98" s="12">
        <f>M96*(13-M97)</f>
        <v>375.09999999999997</v>
      </c>
      <c r="N98" s="155">
        <f>SUM(J98:M98)</f>
        <v>706.7</v>
      </c>
      <c r="O98" s="156">
        <f>O96*(13-O97)</f>
        <v>1858.8999999999996</v>
      </c>
      <c r="P98" s="162">
        <f>P96*(13-P97)</f>
        <v>1855.4</v>
      </c>
    </row>
    <row r="99" spans="2:16" ht="19.5">
      <c r="B99" s="149" t="s">
        <v>213</v>
      </c>
      <c r="C99" s="13">
        <f t="shared" ref="C99:H99" si="36">C96*(17-C97)</f>
        <v>644.80000000000007</v>
      </c>
      <c r="D99" s="12">
        <f t="shared" si="36"/>
        <v>470.40000000000003</v>
      </c>
      <c r="E99" s="12">
        <f t="shared" si="36"/>
        <v>387.5</v>
      </c>
      <c r="F99" s="12">
        <f t="shared" si="36"/>
        <v>62.999999999999986</v>
      </c>
      <c r="G99" s="12">
        <f t="shared" si="36"/>
        <v>43.000000000000007</v>
      </c>
      <c r="H99" s="12">
        <f t="shared" si="36"/>
        <v>23.499999999999996</v>
      </c>
      <c r="I99" s="155">
        <f>SUM(C99:G99)</f>
        <v>1608.7</v>
      </c>
      <c r="J99" s="12">
        <f>J96*(17-J97)</f>
        <v>0</v>
      </c>
      <c r="K99" s="12">
        <f>K96*(17-K97)</f>
        <v>249.6</v>
      </c>
      <c r="L99" s="12">
        <f>L96*(17-L97)</f>
        <v>306</v>
      </c>
      <c r="M99" s="12">
        <f>M96*(17-M97)</f>
        <v>499.1</v>
      </c>
      <c r="N99" s="155">
        <f>SUM(J99:M99)</f>
        <v>1054.7</v>
      </c>
      <c r="O99" s="156">
        <f>O96*(17-O97)</f>
        <v>2686.8999999999996</v>
      </c>
      <c r="P99" s="162">
        <f>P96*(17-P97)</f>
        <v>2663.4</v>
      </c>
    </row>
    <row r="100" spans="2:16" ht="19.5">
      <c r="B100" s="149" t="s">
        <v>214</v>
      </c>
      <c r="C100" s="17">
        <f t="shared" ref="C100:H100" si="37">C96*(18-C97)</f>
        <v>675.80000000000007</v>
      </c>
      <c r="D100" s="16">
        <f t="shared" si="37"/>
        <v>498.40000000000003</v>
      </c>
      <c r="E100" s="16">
        <f t="shared" si="37"/>
        <v>418.5</v>
      </c>
      <c r="F100" s="16">
        <f t="shared" si="37"/>
        <v>77.999999999999986</v>
      </c>
      <c r="G100" s="16">
        <f t="shared" si="37"/>
        <v>53.000000000000007</v>
      </c>
      <c r="H100" s="16">
        <f t="shared" si="37"/>
        <v>28.499999999999996</v>
      </c>
      <c r="I100" s="155">
        <f>SUM(C100:G100)</f>
        <v>1723.7</v>
      </c>
      <c r="J100" s="16">
        <f>J96*(18-J97)</f>
        <v>0</v>
      </c>
      <c r="K100" s="16">
        <f>K96*(18-K97)</f>
        <v>275.59999999999997</v>
      </c>
      <c r="L100" s="16">
        <f>L96*(18-L97)</f>
        <v>336</v>
      </c>
      <c r="M100" s="16">
        <f>M96*(18-M97)</f>
        <v>530.1</v>
      </c>
      <c r="N100" s="155">
        <f>SUM(J100:M100)</f>
        <v>1141.6999999999998</v>
      </c>
      <c r="O100" s="157">
        <f>O96*(18-O97)</f>
        <v>2893.8999999999996</v>
      </c>
      <c r="P100" s="163">
        <f>P96*(18-P97)</f>
        <v>2865.4</v>
      </c>
    </row>
    <row r="101" spans="2:16" ht="20.25" thickBot="1">
      <c r="B101" s="350" t="s">
        <v>215</v>
      </c>
      <c r="C101" s="21">
        <f t="shared" ref="C101:H101" si="38">C96*(19-C97)</f>
        <v>706.80000000000007</v>
      </c>
      <c r="D101" s="20">
        <f t="shared" si="38"/>
        <v>526.4</v>
      </c>
      <c r="E101" s="20">
        <f t="shared" si="38"/>
        <v>449.5</v>
      </c>
      <c r="F101" s="20">
        <f t="shared" si="38"/>
        <v>92.999999999999986</v>
      </c>
      <c r="G101" s="20">
        <f t="shared" si="38"/>
        <v>63.000000000000007</v>
      </c>
      <c r="H101" s="20">
        <f t="shared" si="38"/>
        <v>33.5</v>
      </c>
      <c r="I101" s="164">
        <f>SUM(C101:G101)</f>
        <v>1838.7</v>
      </c>
      <c r="J101" s="20">
        <f>J96*(19-J97)</f>
        <v>0</v>
      </c>
      <c r="K101" s="20">
        <f>K96*(19-K97)</f>
        <v>301.59999999999997</v>
      </c>
      <c r="L101" s="20">
        <f>L96*(19-L97)</f>
        <v>366</v>
      </c>
      <c r="M101" s="20">
        <f>M96*(19-M97)</f>
        <v>561.1</v>
      </c>
      <c r="N101" s="164">
        <f>SUM(J101:M101)</f>
        <v>1228.6999999999998</v>
      </c>
      <c r="O101" s="165">
        <f>O96*(19-O97)</f>
        <v>3100.8999999999996</v>
      </c>
      <c r="P101" s="166">
        <f>P96*(19-P97)</f>
        <v>3067.4</v>
      </c>
    </row>
    <row r="102" spans="2:16" ht="15.75" thickBot="1">
      <c r="B102" s="1"/>
      <c r="C102" s="1"/>
      <c r="D102" s="2"/>
      <c r="E102" s="2"/>
      <c r="F102" s="2"/>
      <c r="G102" s="1"/>
      <c r="H102" s="3"/>
      <c r="I102" s="2"/>
      <c r="J102" s="3"/>
      <c r="K102" s="2"/>
      <c r="L102" s="2"/>
      <c r="M102" s="1"/>
      <c r="N102" s="2"/>
      <c r="O102" s="1"/>
    </row>
    <row r="103" spans="2:16" ht="24" thickBot="1">
      <c r="B103" s="473" t="s">
        <v>302</v>
      </c>
      <c r="C103" s="474"/>
      <c r="D103" s="474"/>
      <c r="E103" s="474"/>
      <c r="F103" s="474"/>
      <c r="G103" s="474"/>
      <c r="H103" s="474"/>
      <c r="I103" s="474"/>
      <c r="J103" s="474"/>
      <c r="K103" s="474"/>
      <c r="L103" s="470" t="s">
        <v>227</v>
      </c>
      <c r="M103" s="471"/>
      <c r="N103" s="471"/>
      <c r="O103" s="471"/>
      <c r="P103" s="472"/>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16.5" thickBot="1">
      <c r="B105" s="466"/>
      <c r="C105" s="462"/>
      <c r="D105" s="462"/>
      <c r="E105" s="462"/>
      <c r="F105" s="462"/>
      <c r="G105" s="462"/>
      <c r="H105" s="462"/>
      <c r="I105" s="462"/>
      <c r="J105" s="462"/>
      <c r="K105" s="462"/>
      <c r="L105" s="462"/>
      <c r="M105" s="462"/>
      <c r="N105" s="462"/>
      <c r="O105" s="145" t="s">
        <v>209</v>
      </c>
      <c r="P105" s="30" t="s">
        <v>210</v>
      </c>
    </row>
    <row r="106" spans="2:16">
      <c r="B106" s="148" t="s">
        <v>211</v>
      </c>
      <c r="C106" s="146">
        <v>31</v>
      </c>
      <c r="D106" s="8">
        <v>28</v>
      </c>
      <c r="E106" s="8">
        <v>31</v>
      </c>
      <c r="F106" s="8">
        <v>25</v>
      </c>
      <c r="G106" s="8">
        <v>20</v>
      </c>
      <c r="H106" s="8">
        <v>0</v>
      </c>
      <c r="I106" s="168">
        <f>SUM(C106:G106)</f>
        <v>135</v>
      </c>
      <c r="J106" s="8">
        <v>15</v>
      </c>
      <c r="K106" s="8">
        <v>31</v>
      </c>
      <c r="L106" s="8">
        <v>30</v>
      </c>
      <c r="M106" s="8">
        <v>31</v>
      </c>
      <c r="N106" s="168">
        <f>SUM(J106:M106)</f>
        <v>107</v>
      </c>
      <c r="O106" s="167">
        <f>SUM(C106:H106,J106:M106)</f>
        <v>242</v>
      </c>
      <c r="P106" s="169">
        <f>I106+N106</f>
        <v>242</v>
      </c>
    </row>
    <row r="107" spans="2:16" ht="19.5">
      <c r="B107" s="149" t="s">
        <v>485</v>
      </c>
      <c r="C107" s="147">
        <v>-4</v>
      </c>
      <c r="D107" s="10">
        <v>-0.4</v>
      </c>
      <c r="E107" s="10">
        <v>4.5</v>
      </c>
      <c r="F107" s="10">
        <v>8.8000000000000007</v>
      </c>
      <c r="G107" s="10">
        <v>12</v>
      </c>
      <c r="H107" s="10">
        <v>0</v>
      </c>
      <c r="I107" s="153">
        <f>(C106*C107+D106*D107+E106*E107+F106*F107+G106*G107)/I106</f>
        <v>3.4392592592592597</v>
      </c>
      <c r="J107" s="10">
        <v>10.8</v>
      </c>
      <c r="K107" s="95">
        <v>7.5</v>
      </c>
      <c r="L107" s="95">
        <v>5.7</v>
      </c>
      <c r="M107" s="95">
        <v>-4.5</v>
      </c>
      <c r="N107" s="153">
        <f>(J106*J107+K106*K107+L106*L107+M106*M107)/N106</f>
        <v>3.9813084112149535</v>
      </c>
      <c r="O107" s="154">
        <f>(C107*C106+D107*D106+E107*E106+F107*F106+G107*G106+H107*H106+J107*J106+K107*K106+L107*L106+M107*M106)/O106</f>
        <v>3.6789256198347116</v>
      </c>
      <c r="P107" s="161">
        <f>(I107*I106+N107*N106)/P106</f>
        <v>3.6789256198347111</v>
      </c>
    </row>
    <row r="108" spans="2:16" ht="19.5">
      <c r="B108" s="149" t="s">
        <v>212</v>
      </c>
      <c r="C108" s="13">
        <f t="shared" ref="C108:H108" si="39">C106*(13-C107)</f>
        <v>527</v>
      </c>
      <c r="D108" s="12">
        <f t="shared" si="39"/>
        <v>375.2</v>
      </c>
      <c r="E108" s="12">
        <f t="shared" si="39"/>
        <v>263.5</v>
      </c>
      <c r="F108" s="12">
        <f t="shared" si="39"/>
        <v>104.99999999999999</v>
      </c>
      <c r="G108" s="12">
        <f t="shared" si="39"/>
        <v>20</v>
      </c>
      <c r="H108" s="12">
        <f t="shared" si="39"/>
        <v>0</v>
      </c>
      <c r="I108" s="155">
        <f>SUM(C108:G108)</f>
        <v>1290.7</v>
      </c>
      <c r="J108" s="12">
        <f>J106*(13-J107)</f>
        <v>32.999999999999986</v>
      </c>
      <c r="K108" s="12">
        <f>K106*(13-K107)</f>
        <v>170.5</v>
      </c>
      <c r="L108" s="12">
        <f>L106*(13-L107)</f>
        <v>219</v>
      </c>
      <c r="M108" s="12">
        <f>M106*(13-M107)</f>
        <v>542.5</v>
      </c>
      <c r="N108" s="155">
        <f>SUM(J108:M108)</f>
        <v>965</v>
      </c>
      <c r="O108" s="156">
        <f>O106*(13-O107)</f>
        <v>2255.6999999999998</v>
      </c>
      <c r="P108" s="162">
        <f>P106*(13-P107)</f>
        <v>2255.6999999999998</v>
      </c>
    </row>
    <row r="109" spans="2:16" ht="19.5">
      <c r="B109" s="149" t="s">
        <v>213</v>
      </c>
      <c r="C109" s="13">
        <f t="shared" ref="C109:H109" si="40">C106*(17-C107)</f>
        <v>651</v>
      </c>
      <c r="D109" s="12">
        <f t="shared" si="40"/>
        <v>487.19999999999993</v>
      </c>
      <c r="E109" s="12">
        <f t="shared" si="40"/>
        <v>387.5</v>
      </c>
      <c r="F109" s="12">
        <f t="shared" si="40"/>
        <v>204.99999999999997</v>
      </c>
      <c r="G109" s="12">
        <f t="shared" si="40"/>
        <v>100</v>
      </c>
      <c r="H109" s="12">
        <f t="shared" si="40"/>
        <v>0</v>
      </c>
      <c r="I109" s="155">
        <f>SUM(C109:G109)</f>
        <v>1830.6999999999998</v>
      </c>
      <c r="J109" s="12">
        <f>J106*(17-J107)</f>
        <v>92.999999999999986</v>
      </c>
      <c r="K109" s="12">
        <f>K106*(17-K107)</f>
        <v>294.5</v>
      </c>
      <c r="L109" s="12">
        <f>L106*(17-L107)</f>
        <v>339</v>
      </c>
      <c r="M109" s="12">
        <f>M106*(17-M107)</f>
        <v>666.5</v>
      </c>
      <c r="N109" s="155">
        <f>SUM(J109:M109)</f>
        <v>1393</v>
      </c>
      <c r="O109" s="156">
        <f>O106*(17-O107)</f>
        <v>3223.7</v>
      </c>
      <c r="P109" s="162">
        <f>P106*(17-P107)</f>
        <v>3223.7</v>
      </c>
    </row>
    <row r="110" spans="2:16" ht="19.5">
      <c r="B110" s="149" t="s">
        <v>214</v>
      </c>
      <c r="C110" s="17">
        <f t="shared" ref="C110:H110" si="41">C106*(18-C107)</f>
        <v>682</v>
      </c>
      <c r="D110" s="16">
        <f t="shared" si="41"/>
        <v>515.19999999999993</v>
      </c>
      <c r="E110" s="16">
        <f t="shared" si="41"/>
        <v>418.5</v>
      </c>
      <c r="F110" s="16">
        <f t="shared" si="41"/>
        <v>229.99999999999997</v>
      </c>
      <c r="G110" s="16">
        <f t="shared" si="41"/>
        <v>120</v>
      </c>
      <c r="H110" s="16">
        <f t="shared" si="41"/>
        <v>0</v>
      </c>
      <c r="I110" s="155">
        <f>SUM(C110:G110)</f>
        <v>1965.6999999999998</v>
      </c>
      <c r="J110" s="16">
        <f>J106*(18-J107)</f>
        <v>107.99999999999999</v>
      </c>
      <c r="K110" s="16">
        <f>K106*(18-K107)</f>
        <v>325.5</v>
      </c>
      <c r="L110" s="16">
        <f>L106*(18-L107)</f>
        <v>369</v>
      </c>
      <c r="M110" s="16">
        <f>M106*(18-M107)</f>
        <v>697.5</v>
      </c>
      <c r="N110" s="155">
        <f>SUM(J110:M110)</f>
        <v>1500</v>
      </c>
      <c r="O110" s="157">
        <f>O106*(18-O107)</f>
        <v>3465.7</v>
      </c>
      <c r="P110" s="163">
        <f>P106*(18-P107)</f>
        <v>3465.7</v>
      </c>
    </row>
    <row r="111" spans="2:16" ht="20.25" thickBot="1">
      <c r="B111" s="350" t="s">
        <v>215</v>
      </c>
      <c r="C111" s="21">
        <f t="shared" ref="C111:H111" si="42">C106*(19-C107)</f>
        <v>713</v>
      </c>
      <c r="D111" s="20">
        <f t="shared" si="42"/>
        <v>543.19999999999993</v>
      </c>
      <c r="E111" s="20">
        <f t="shared" si="42"/>
        <v>449.5</v>
      </c>
      <c r="F111" s="20">
        <f t="shared" si="42"/>
        <v>254.99999999999997</v>
      </c>
      <c r="G111" s="20">
        <f t="shared" si="42"/>
        <v>140</v>
      </c>
      <c r="H111" s="20">
        <f t="shared" si="42"/>
        <v>0</v>
      </c>
      <c r="I111" s="164">
        <f>SUM(C111:G111)</f>
        <v>2100.6999999999998</v>
      </c>
      <c r="J111" s="20">
        <f>J106*(19-J107)</f>
        <v>122.99999999999999</v>
      </c>
      <c r="K111" s="20">
        <f>K106*(19-K107)</f>
        <v>356.5</v>
      </c>
      <c r="L111" s="20">
        <f>L106*(19-L107)</f>
        <v>399</v>
      </c>
      <c r="M111" s="20">
        <f>M106*(19-M107)</f>
        <v>728.5</v>
      </c>
      <c r="N111" s="164">
        <f>SUM(J111:M111)</f>
        <v>1607</v>
      </c>
      <c r="O111" s="165">
        <f>O106*(19-O107)</f>
        <v>3707.7</v>
      </c>
      <c r="P111" s="166">
        <f>P106*(19-P107)</f>
        <v>3707.7</v>
      </c>
    </row>
    <row r="112" spans="2:16" ht="15.75" thickBot="1">
      <c r="B112" s="1"/>
      <c r="C112" s="1"/>
      <c r="D112" s="2"/>
      <c r="E112" s="2"/>
      <c r="F112" s="2"/>
      <c r="G112" s="1"/>
      <c r="H112" s="3"/>
      <c r="I112" s="2"/>
      <c r="J112" s="3"/>
      <c r="K112" s="2"/>
      <c r="L112" s="2"/>
      <c r="M112" s="1"/>
      <c r="N112" s="2"/>
      <c r="O112" s="1"/>
    </row>
    <row r="113" spans="2:16" ht="24" thickBot="1">
      <c r="B113" s="473" t="s">
        <v>302</v>
      </c>
      <c r="C113" s="474"/>
      <c r="D113" s="474"/>
      <c r="E113" s="474"/>
      <c r="F113" s="474"/>
      <c r="G113" s="474"/>
      <c r="H113" s="474"/>
      <c r="I113" s="474"/>
      <c r="J113" s="474"/>
      <c r="K113" s="474"/>
      <c r="L113" s="470" t="s">
        <v>228</v>
      </c>
      <c r="M113" s="471"/>
      <c r="N113" s="471"/>
      <c r="O113" s="471"/>
      <c r="P113" s="472"/>
    </row>
    <row r="114" spans="2:16" ht="15.75">
      <c r="B114" s="465" t="s">
        <v>195</v>
      </c>
      <c r="C114" s="461" t="s">
        <v>196</v>
      </c>
      <c r="D114" s="461" t="s">
        <v>197</v>
      </c>
      <c r="E114" s="461" t="s">
        <v>198</v>
      </c>
      <c r="F114" s="461" t="s">
        <v>199</v>
      </c>
      <c r="G114" s="461" t="s">
        <v>200</v>
      </c>
      <c r="H114" s="461" t="s">
        <v>201</v>
      </c>
      <c r="I114" s="467" t="s">
        <v>202</v>
      </c>
      <c r="J114" s="461" t="s">
        <v>203</v>
      </c>
      <c r="K114" s="461" t="s">
        <v>204</v>
      </c>
      <c r="L114" s="461" t="s">
        <v>205</v>
      </c>
      <c r="M114" s="461" t="s">
        <v>206</v>
      </c>
      <c r="N114" s="467" t="s">
        <v>207</v>
      </c>
      <c r="O114" s="456" t="s">
        <v>208</v>
      </c>
      <c r="P114" s="457"/>
    </row>
    <row r="115" spans="2:16" ht="16.5" thickBot="1">
      <c r="B115" s="466"/>
      <c r="C115" s="462"/>
      <c r="D115" s="462"/>
      <c r="E115" s="462"/>
      <c r="F115" s="462"/>
      <c r="G115" s="462"/>
      <c r="H115" s="462"/>
      <c r="I115" s="462"/>
      <c r="J115" s="462"/>
      <c r="K115" s="462"/>
      <c r="L115" s="462"/>
      <c r="M115" s="462"/>
      <c r="N115" s="462"/>
      <c r="O115" s="145" t="s">
        <v>209</v>
      </c>
      <c r="P115" s="30" t="s">
        <v>210</v>
      </c>
    </row>
    <row r="116" spans="2:16">
      <c r="B116" s="148" t="s">
        <v>211</v>
      </c>
      <c r="C116" s="146">
        <v>31</v>
      </c>
      <c r="D116" s="8">
        <v>28</v>
      </c>
      <c r="E116" s="8">
        <v>31</v>
      </c>
      <c r="F116" s="8">
        <v>30</v>
      </c>
      <c r="G116" s="8">
        <v>5</v>
      </c>
      <c r="H116" s="8">
        <v>0</v>
      </c>
      <c r="I116" s="168">
        <f>SUM(C116:G116)</f>
        <v>125</v>
      </c>
      <c r="J116" s="8">
        <v>0</v>
      </c>
      <c r="K116" s="8">
        <v>26</v>
      </c>
      <c r="L116" s="8">
        <v>30</v>
      </c>
      <c r="M116" s="8">
        <v>31</v>
      </c>
      <c r="N116" s="168">
        <f>SUM(J116:M116)</f>
        <v>87</v>
      </c>
      <c r="O116" s="167">
        <f>SUM(C116:H116,J116:M116)</f>
        <v>212</v>
      </c>
      <c r="P116" s="169">
        <f>I116+N116</f>
        <v>212</v>
      </c>
    </row>
    <row r="117" spans="2:16" ht="19.5">
      <c r="B117" s="149" t="s">
        <v>485</v>
      </c>
      <c r="C117" s="147">
        <v>-0.3</v>
      </c>
      <c r="D117" s="10">
        <v>-0.9</v>
      </c>
      <c r="E117" s="10">
        <v>5.3</v>
      </c>
      <c r="F117" s="10">
        <v>11</v>
      </c>
      <c r="G117" s="10">
        <v>7.3</v>
      </c>
      <c r="H117" s="10">
        <v>0</v>
      </c>
      <c r="I117" s="153">
        <f>(C116*C117+D116*D117+E116*E117+F116*F117+G116*G117)/I116</f>
        <v>3.9703999999999997</v>
      </c>
      <c r="J117" s="10">
        <v>0</v>
      </c>
      <c r="K117" s="95">
        <v>7.9</v>
      </c>
      <c r="L117" s="95">
        <v>3.5</v>
      </c>
      <c r="M117" s="95">
        <v>2.8</v>
      </c>
      <c r="N117" s="153">
        <f>(J116*J117+K116*K117+L116*L117+M116*M117)/N116</f>
        <v>4.5655172413793101</v>
      </c>
      <c r="O117" s="154">
        <f>(C117*C116+D117*D116+E117*E116+F117*F116+G117*G116+H117*H116+J117*J116+K117*K116+L117*L116+M117*M116)/O116</f>
        <v>4.2146226415094334</v>
      </c>
      <c r="P117" s="161">
        <f>(I117*I116+N117*N116)/P116</f>
        <v>4.2146226415094343</v>
      </c>
    </row>
    <row r="118" spans="2:16" ht="19.5">
      <c r="B118" s="149" t="s">
        <v>212</v>
      </c>
      <c r="C118" s="13">
        <f t="shared" ref="C118:H118" si="43">C116*(13-C117)</f>
        <v>412.3</v>
      </c>
      <c r="D118" s="12">
        <f t="shared" si="43"/>
        <v>389.2</v>
      </c>
      <c r="E118" s="12">
        <f t="shared" si="43"/>
        <v>238.70000000000002</v>
      </c>
      <c r="F118" s="12">
        <f t="shared" si="43"/>
        <v>60</v>
      </c>
      <c r="G118" s="12">
        <f t="shared" si="43"/>
        <v>28.5</v>
      </c>
      <c r="H118" s="12">
        <f t="shared" si="43"/>
        <v>0</v>
      </c>
      <c r="I118" s="155">
        <f>SUM(C118:G118)</f>
        <v>1128.7</v>
      </c>
      <c r="J118" s="12">
        <f>J116*(13-J117)</f>
        <v>0</v>
      </c>
      <c r="K118" s="12">
        <f>K116*(13-K117)</f>
        <v>132.6</v>
      </c>
      <c r="L118" s="12">
        <f>L116*(13-L117)</f>
        <v>285</v>
      </c>
      <c r="M118" s="12">
        <f>M116*(13-M117)</f>
        <v>316.2</v>
      </c>
      <c r="N118" s="155">
        <f>SUM(J118:M118)</f>
        <v>733.8</v>
      </c>
      <c r="O118" s="156">
        <f>O116*(13-O117)</f>
        <v>1862.5000000000002</v>
      </c>
      <c r="P118" s="162">
        <f>P116*(13-P117)</f>
        <v>1862.5</v>
      </c>
    </row>
    <row r="119" spans="2:16" ht="19.5">
      <c r="B119" s="149" t="s">
        <v>213</v>
      </c>
      <c r="C119" s="13">
        <f t="shared" ref="C119:H119" si="44">C116*(17-C117)</f>
        <v>536.30000000000007</v>
      </c>
      <c r="D119" s="12">
        <f t="shared" si="44"/>
        <v>501.19999999999993</v>
      </c>
      <c r="E119" s="12">
        <f t="shared" si="44"/>
        <v>362.7</v>
      </c>
      <c r="F119" s="12">
        <f t="shared" si="44"/>
        <v>180</v>
      </c>
      <c r="G119" s="12">
        <f t="shared" si="44"/>
        <v>48.5</v>
      </c>
      <c r="H119" s="12">
        <f t="shared" si="44"/>
        <v>0</v>
      </c>
      <c r="I119" s="155">
        <f>SUM(C119:G119)</f>
        <v>1628.7</v>
      </c>
      <c r="J119" s="12">
        <f>J116*(17-J117)</f>
        <v>0</v>
      </c>
      <c r="K119" s="12">
        <f>K116*(17-K117)</f>
        <v>236.6</v>
      </c>
      <c r="L119" s="12">
        <f>L116*(17-L117)</f>
        <v>405</v>
      </c>
      <c r="M119" s="12">
        <f>M116*(17-M117)</f>
        <v>440.2</v>
      </c>
      <c r="N119" s="155">
        <f>SUM(J119:M119)</f>
        <v>1081.8</v>
      </c>
      <c r="O119" s="156">
        <f>O116*(17-O117)</f>
        <v>2710.5000000000005</v>
      </c>
      <c r="P119" s="162">
        <f>P116*(17-P117)</f>
        <v>2710.5</v>
      </c>
    </row>
    <row r="120" spans="2:16" ht="19.5">
      <c r="B120" s="149" t="s">
        <v>214</v>
      </c>
      <c r="C120" s="17">
        <f t="shared" ref="C120:H120" si="45">C116*(18-C117)</f>
        <v>567.30000000000007</v>
      </c>
      <c r="D120" s="16">
        <f t="shared" si="45"/>
        <v>529.19999999999993</v>
      </c>
      <c r="E120" s="16">
        <f t="shared" si="45"/>
        <v>393.7</v>
      </c>
      <c r="F120" s="16">
        <f t="shared" si="45"/>
        <v>210</v>
      </c>
      <c r="G120" s="16">
        <f t="shared" si="45"/>
        <v>53.5</v>
      </c>
      <c r="H120" s="16">
        <f t="shared" si="45"/>
        <v>0</v>
      </c>
      <c r="I120" s="155">
        <f>SUM(C120:G120)</f>
        <v>1753.7</v>
      </c>
      <c r="J120" s="16">
        <f>J116*(18-J117)</f>
        <v>0</v>
      </c>
      <c r="K120" s="16">
        <f>K116*(18-K117)</f>
        <v>262.59999999999997</v>
      </c>
      <c r="L120" s="16">
        <f>L116*(18-L117)</f>
        <v>435</v>
      </c>
      <c r="M120" s="16">
        <f>M116*(18-M117)</f>
        <v>471.2</v>
      </c>
      <c r="N120" s="155">
        <f>SUM(J120:M120)</f>
        <v>1168.8</v>
      </c>
      <c r="O120" s="157">
        <f>O116*(18-O117)</f>
        <v>2922.5000000000005</v>
      </c>
      <c r="P120" s="163">
        <f>P116*(18-P117)</f>
        <v>2922.5</v>
      </c>
    </row>
    <row r="121" spans="2:16" ht="20.25" thickBot="1">
      <c r="B121" s="350" t="s">
        <v>215</v>
      </c>
      <c r="C121" s="21">
        <f t="shared" ref="C121:H121" si="46">C116*(19-C117)</f>
        <v>598.30000000000007</v>
      </c>
      <c r="D121" s="20">
        <f t="shared" si="46"/>
        <v>557.19999999999993</v>
      </c>
      <c r="E121" s="20">
        <f t="shared" si="46"/>
        <v>424.7</v>
      </c>
      <c r="F121" s="20">
        <f t="shared" si="46"/>
        <v>240</v>
      </c>
      <c r="G121" s="20">
        <f t="shared" si="46"/>
        <v>58.5</v>
      </c>
      <c r="H121" s="20">
        <f t="shared" si="46"/>
        <v>0</v>
      </c>
      <c r="I121" s="164">
        <f>SUM(C121:G121)</f>
        <v>1878.7</v>
      </c>
      <c r="J121" s="20">
        <f>J116*(19-J117)</f>
        <v>0</v>
      </c>
      <c r="K121" s="20">
        <f>K116*(19-K117)</f>
        <v>288.59999999999997</v>
      </c>
      <c r="L121" s="20">
        <f>L116*(19-L117)</f>
        <v>465</v>
      </c>
      <c r="M121" s="20">
        <f>M116*(19-M117)</f>
        <v>502.2</v>
      </c>
      <c r="N121" s="164">
        <f>SUM(J121:M121)</f>
        <v>1255.8</v>
      </c>
      <c r="O121" s="165">
        <f>O116*(19-O117)</f>
        <v>3134.5000000000005</v>
      </c>
      <c r="P121" s="166">
        <f>P116*(19-P117)</f>
        <v>3134.5</v>
      </c>
    </row>
    <row r="122" spans="2:16" ht="15.75" thickBot="1">
      <c r="B122" s="1"/>
      <c r="C122" s="1"/>
      <c r="D122" s="2"/>
      <c r="E122" s="2"/>
      <c r="F122" s="2"/>
      <c r="G122" s="1"/>
      <c r="H122" s="3"/>
      <c r="I122" s="2"/>
      <c r="J122" s="3"/>
      <c r="K122" s="2"/>
      <c r="L122" s="2"/>
      <c r="M122" s="1"/>
      <c r="N122" s="2"/>
      <c r="O122" s="1"/>
    </row>
    <row r="123" spans="2:16" ht="24" thickBot="1">
      <c r="B123" s="473" t="s">
        <v>302</v>
      </c>
      <c r="C123" s="474"/>
      <c r="D123" s="474"/>
      <c r="E123" s="474"/>
      <c r="F123" s="474"/>
      <c r="G123" s="474"/>
      <c r="H123" s="474"/>
      <c r="I123" s="474"/>
      <c r="J123" s="474"/>
      <c r="K123" s="474"/>
      <c r="L123" s="470" t="s">
        <v>229</v>
      </c>
      <c r="M123" s="471"/>
      <c r="N123" s="471"/>
      <c r="O123" s="471"/>
      <c r="P123" s="472"/>
    </row>
    <row r="124" spans="2:16" ht="15.75">
      <c r="B124" s="465" t="s">
        <v>195</v>
      </c>
      <c r="C124" s="461" t="s">
        <v>196</v>
      </c>
      <c r="D124" s="461" t="s">
        <v>197</v>
      </c>
      <c r="E124" s="461" t="s">
        <v>198</v>
      </c>
      <c r="F124" s="461" t="s">
        <v>199</v>
      </c>
      <c r="G124" s="461" t="s">
        <v>200</v>
      </c>
      <c r="H124" s="461" t="s">
        <v>201</v>
      </c>
      <c r="I124" s="467" t="s">
        <v>202</v>
      </c>
      <c r="J124" s="461" t="s">
        <v>203</v>
      </c>
      <c r="K124" s="461" t="s">
        <v>204</v>
      </c>
      <c r="L124" s="461" t="s">
        <v>205</v>
      </c>
      <c r="M124" s="461" t="s">
        <v>206</v>
      </c>
      <c r="N124" s="467" t="s">
        <v>207</v>
      </c>
      <c r="O124" s="456" t="s">
        <v>208</v>
      </c>
      <c r="P124" s="457"/>
    </row>
    <row r="125" spans="2:16" ht="16.5" thickBot="1">
      <c r="B125" s="466"/>
      <c r="C125" s="462"/>
      <c r="D125" s="462"/>
      <c r="E125" s="462"/>
      <c r="F125" s="462"/>
      <c r="G125" s="462"/>
      <c r="H125" s="462"/>
      <c r="I125" s="462"/>
      <c r="J125" s="462"/>
      <c r="K125" s="462"/>
      <c r="L125" s="462"/>
      <c r="M125" s="462"/>
      <c r="N125" s="462"/>
      <c r="O125" s="145" t="s">
        <v>209</v>
      </c>
      <c r="P125" s="30" t="s">
        <v>210</v>
      </c>
    </row>
    <row r="126" spans="2:16">
      <c r="B126" s="148" t="s">
        <v>211</v>
      </c>
      <c r="C126" s="146">
        <v>31</v>
      </c>
      <c r="D126" s="8">
        <v>28</v>
      </c>
      <c r="E126" s="8">
        <v>31</v>
      </c>
      <c r="F126" s="8">
        <v>25</v>
      </c>
      <c r="G126" s="8">
        <v>10</v>
      </c>
      <c r="H126" s="8">
        <v>0</v>
      </c>
      <c r="I126" s="168">
        <f>SUM(C126:G126)</f>
        <v>125</v>
      </c>
      <c r="J126" s="8">
        <v>5</v>
      </c>
      <c r="K126" s="8">
        <v>26</v>
      </c>
      <c r="L126" s="8">
        <v>30</v>
      </c>
      <c r="M126" s="8">
        <v>31</v>
      </c>
      <c r="N126" s="168">
        <f>SUM(J126:M126)</f>
        <v>92</v>
      </c>
      <c r="O126" s="167">
        <f>SUM(C126:H126,J126:M126)</f>
        <v>217</v>
      </c>
      <c r="P126" s="169">
        <f>I126+N126</f>
        <v>217</v>
      </c>
    </row>
    <row r="127" spans="2:16" ht="19.5">
      <c r="B127" s="149" t="s">
        <v>485</v>
      </c>
      <c r="C127" s="147">
        <v>1.3</v>
      </c>
      <c r="D127" s="10">
        <v>3.8</v>
      </c>
      <c r="E127" s="10">
        <v>6.7</v>
      </c>
      <c r="F127" s="10">
        <v>7.7</v>
      </c>
      <c r="G127" s="10">
        <v>12.7</v>
      </c>
      <c r="H127" s="10">
        <v>0</v>
      </c>
      <c r="I127" s="153">
        <f>(C126*C127+D126*D127+E126*E127+F126*F127+G126*G127)/I126</f>
        <v>5.3911999999999995</v>
      </c>
      <c r="J127" s="10">
        <v>12.1</v>
      </c>
      <c r="K127" s="95">
        <v>9.6999999999999993</v>
      </c>
      <c r="L127" s="95">
        <v>5.8</v>
      </c>
      <c r="M127" s="95">
        <v>0.8</v>
      </c>
      <c r="N127" s="153">
        <f>(J126*J127+K126*K127+L126*L127+M126*M127)/N126</f>
        <v>5.5597826086956523</v>
      </c>
      <c r="O127" s="154">
        <f>(C127*C126+D127*D126+E127*E126+F127*F126+G127*G126+H127*H126+J127*J126+K127*K126+L127*L126+M127*M126)/O126</f>
        <v>5.4626728110599068</v>
      </c>
      <c r="P127" s="161">
        <f>(I127*I126+N127*N126)/P126</f>
        <v>5.4626728110599085</v>
      </c>
    </row>
    <row r="128" spans="2:16" ht="19.5">
      <c r="B128" s="149" t="s">
        <v>212</v>
      </c>
      <c r="C128" s="13">
        <f t="shared" ref="C128:H128" si="47">C126*(13-C127)</f>
        <v>362.7</v>
      </c>
      <c r="D128" s="12">
        <f t="shared" si="47"/>
        <v>257.59999999999997</v>
      </c>
      <c r="E128" s="12">
        <f t="shared" si="47"/>
        <v>195.29999999999998</v>
      </c>
      <c r="F128" s="12">
        <f t="shared" si="47"/>
        <v>132.5</v>
      </c>
      <c r="G128" s="12">
        <f t="shared" si="47"/>
        <v>3.0000000000000071</v>
      </c>
      <c r="H128" s="12">
        <f t="shared" si="47"/>
        <v>0</v>
      </c>
      <c r="I128" s="155">
        <f>SUM(C128:G128)</f>
        <v>951.09999999999991</v>
      </c>
      <c r="J128" s="12">
        <f>J126*(13-J127)</f>
        <v>4.5000000000000018</v>
      </c>
      <c r="K128" s="12">
        <f>K126*(13-K127)</f>
        <v>85.800000000000011</v>
      </c>
      <c r="L128" s="12">
        <f>L126*(13-L127)</f>
        <v>216</v>
      </c>
      <c r="M128" s="12">
        <f>M126*(13-M127)</f>
        <v>378.2</v>
      </c>
      <c r="N128" s="155">
        <f>SUM(J128:M128)</f>
        <v>684.5</v>
      </c>
      <c r="O128" s="156">
        <f>O126*(13-O127)</f>
        <v>1635.6000000000001</v>
      </c>
      <c r="P128" s="162">
        <f>P126*(13-P127)</f>
        <v>1635.6</v>
      </c>
    </row>
    <row r="129" spans="2:16" ht="19.5">
      <c r="B129" s="149" t="s">
        <v>213</v>
      </c>
      <c r="C129" s="13">
        <f t="shared" ref="C129:H129" si="48">C126*(17-C127)</f>
        <v>486.7</v>
      </c>
      <c r="D129" s="12">
        <f t="shared" si="48"/>
        <v>369.59999999999997</v>
      </c>
      <c r="E129" s="12">
        <f t="shared" si="48"/>
        <v>319.3</v>
      </c>
      <c r="F129" s="12">
        <f t="shared" si="48"/>
        <v>232.50000000000003</v>
      </c>
      <c r="G129" s="12">
        <f t="shared" si="48"/>
        <v>43.000000000000007</v>
      </c>
      <c r="H129" s="12">
        <f t="shared" si="48"/>
        <v>0</v>
      </c>
      <c r="I129" s="155">
        <f>SUM(C129:G129)</f>
        <v>1451.1</v>
      </c>
      <c r="J129" s="12">
        <f>J126*(17-J127)</f>
        <v>24.5</v>
      </c>
      <c r="K129" s="12">
        <f>K126*(17-K127)</f>
        <v>189.8</v>
      </c>
      <c r="L129" s="12">
        <f>L126*(17-L127)</f>
        <v>336</v>
      </c>
      <c r="M129" s="12">
        <f>M126*(17-M127)</f>
        <v>502.2</v>
      </c>
      <c r="N129" s="155">
        <f>SUM(J129:M129)</f>
        <v>1052.5</v>
      </c>
      <c r="O129" s="156">
        <f>O126*(17-O127)</f>
        <v>2503.6000000000004</v>
      </c>
      <c r="P129" s="162">
        <f>P126*(17-P127)</f>
        <v>2503.6</v>
      </c>
    </row>
    <row r="130" spans="2:16" ht="19.5">
      <c r="B130" s="149" t="s">
        <v>214</v>
      </c>
      <c r="C130" s="17">
        <f t="shared" ref="C130:H130" si="49">C126*(18-C127)</f>
        <v>517.69999999999993</v>
      </c>
      <c r="D130" s="16">
        <f t="shared" si="49"/>
        <v>397.59999999999997</v>
      </c>
      <c r="E130" s="16">
        <f t="shared" si="49"/>
        <v>350.3</v>
      </c>
      <c r="F130" s="16">
        <f t="shared" si="49"/>
        <v>257.5</v>
      </c>
      <c r="G130" s="16">
        <f t="shared" si="49"/>
        <v>53.000000000000007</v>
      </c>
      <c r="H130" s="16">
        <f t="shared" si="49"/>
        <v>0</v>
      </c>
      <c r="I130" s="155">
        <f>SUM(C130:G130)</f>
        <v>1576.1</v>
      </c>
      <c r="J130" s="16">
        <f>J126*(18-J127)</f>
        <v>29.5</v>
      </c>
      <c r="K130" s="16">
        <f>K126*(18-K127)</f>
        <v>215.8</v>
      </c>
      <c r="L130" s="16">
        <f>L126*(18-L127)</f>
        <v>366</v>
      </c>
      <c r="M130" s="16">
        <f>M126*(18-M127)</f>
        <v>533.19999999999993</v>
      </c>
      <c r="N130" s="155">
        <f>SUM(J130:M130)</f>
        <v>1144.5</v>
      </c>
      <c r="O130" s="157">
        <f>O126*(18-O127)</f>
        <v>2720.6000000000004</v>
      </c>
      <c r="P130" s="163">
        <f>P126*(18-P127)</f>
        <v>2720.6</v>
      </c>
    </row>
    <row r="131" spans="2:16" ht="20.25" thickBot="1">
      <c r="B131" s="350" t="s">
        <v>215</v>
      </c>
      <c r="C131" s="21">
        <f t="shared" ref="C131:H131" si="50">C126*(19-C127)</f>
        <v>548.69999999999993</v>
      </c>
      <c r="D131" s="20">
        <f t="shared" si="50"/>
        <v>425.59999999999997</v>
      </c>
      <c r="E131" s="20">
        <f t="shared" si="50"/>
        <v>381.3</v>
      </c>
      <c r="F131" s="20">
        <f t="shared" si="50"/>
        <v>282.5</v>
      </c>
      <c r="G131" s="20">
        <f t="shared" si="50"/>
        <v>63.000000000000007</v>
      </c>
      <c r="H131" s="20">
        <f t="shared" si="50"/>
        <v>0</v>
      </c>
      <c r="I131" s="164">
        <f>SUM(C131:G131)</f>
        <v>1701.1</v>
      </c>
      <c r="J131" s="20">
        <f>J126*(19-J127)</f>
        <v>34.5</v>
      </c>
      <c r="K131" s="20">
        <f>K126*(19-K127)</f>
        <v>241.8</v>
      </c>
      <c r="L131" s="20">
        <f>L126*(19-L127)</f>
        <v>396</v>
      </c>
      <c r="M131" s="20">
        <f>M126*(19-M127)</f>
        <v>564.19999999999993</v>
      </c>
      <c r="N131" s="164">
        <f>SUM(J131:M131)</f>
        <v>1236.5</v>
      </c>
      <c r="O131" s="165">
        <f>O126*(19-O127)</f>
        <v>2937.6000000000004</v>
      </c>
      <c r="P131" s="166">
        <f>P126*(19-P127)</f>
        <v>2937.6</v>
      </c>
    </row>
    <row r="132" spans="2:16" ht="15.75" thickBot="1"/>
    <row r="133" spans="2:16" ht="24" thickBot="1">
      <c r="B133" s="473" t="s">
        <v>302</v>
      </c>
      <c r="C133" s="474"/>
      <c r="D133" s="474"/>
      <c r="E133" s="474"/>
      <c r="F133" s="474"/>
      <c r="G133" s="474"/>
      <c r="H133" s="474"/>
      <c r="I133" s="474"/>
      <c r="J133" s="474"/>
      <c r="K133" s="474"/>
      <c r="L133" s="470" t="s">
        <v>230</v>
      </c>
      <c r="M133" s="471"/>
      <c r="N133" s="471"/>
      <c r="O133" s="471"/>
      <c r="P133" s="472"/>
    </row>
    <row r="134" spans="2:16" ht="15.75">
      <c r="B134" s="465" t="s">
        <v>195</v>
      </c>
      <c r="C134" s="461" t="s">
        <v>196</v>
      </c>
      <c r="D134" s="461" t="s">
        <v>197</v>
      </c>
      <c r="E134" s="461" t="s">
        <v>198</v>
      </c>
      <c r="F134" s="461" t="s">
        <v>199</v>
      </c>
      <c r="G134" s="461" t="s">
        <v>200</v>
      </c>
      <c r="H134" s="461" t="s">
        <v>201</v>
      </c>
      <c r="I134" s="467" t="s">
        <v>202</v>
      </c>
      <c r="J134" s="461" t="s">
        <v>203</v>
      </c>
      <c r="K134" s="461" t="s">
        <v>204</v>
      </c>
      <c r="L134" s="461" t="s">
        <v>205</v>
      </c>
      <c r="M134" s="461" t="s">
        <v>206</v>
      </c>
      <c r="N134" s="467" t="s">
        <v>207</v>
      </c>
      <c r="O134" s="456" t="s">
        <v>208</v>
      </c>
      <c r="P134" s="457"/>
    </row>
    <row r="135" spans="2:16" ht="16.5" thickBot="1">
      <c r="B135" s="466"/>
      <c r="C135" s="462"/>
      <c r="D135" s="462"/>
      <c r="E135" s="462"/>
      <c r="F135" s="462"/>
      <c r="G135" s="462"/>
      <c r="H135" s="462"/>
      <c r="I135" s="462"/>
      <c r="J135" s="462"/>
      <c r="K135" s="462"/>
      <c r="L135" s="462"/>
      <c r="M135" s="462"/>
      <c r="N135" s="462"/>
      <c r="O135" s="145" t="s">
        <v>209</v>
      </c>
      <c r="P135" s="30" t="s">
        <v>210</v>
      </c>
    </row>
    <row r="136" spans="2:16">
      <c r="B136" s="148" t="s">
        <v>211</v>
      </c>
      <c r="C136" s="146">
        <v>31</v>
      </c>
      <c r="D136" s="8">
        <v>28</v>
      </c>
      <c r="E136" s="8">
        <v>31</v>
      </c>
      <c r="F136" s="8">
        <v>15</v>
      </c>
      <c r="G136" s="8">
        <v>16</v>
      </c>
      <c r="H136" s="8">
        <v>5</v>
      </c>
      <c r="I136" s="168">
        <f>SUM(C136:G136)</f>
        <v>121</v>
      </c>
      <c r="J136" s="8">
        <v>10</v>
      </c>
      <c r="K136" s="8">
        <v>26</v>
      </c>
      <c r="L136" s="8">
        <v>30</v>
      </c>
      <c r="M136" s="8">
        <v>31</v>
      </c>
      <c r="N136" s="168">
        <f>SUM(J136:M136)</f>
        <v>97</v>
      </c>
      <c r="O136" s="167">
        <f>SUM(C136:H136,J136:M136)</f>
        <v>223</v>
      </c>
      <c r="P136" s="169">
        <f>I136+N136</f>
        <v>218</v>
      </c>
    </row>
    <row r="137" spans="2:16" ht="19.5">
      <c r="B137" s="149" t="s">
        <v>485</v>
      </c>
      <c r="C137" s="147">
        <v>0.9</v>
      </c>
      <c r="D137" s="10">
        <v>0</v>
      </c>
      <c r="E137" s="10">
        <v>0.4</v>
      </c>
      <c r="F137" s="10">
        <v>5.4</v>
      </c>
      <c r="G137" s="10">
        <v>11.2</v>
      </c>
      <c r="H137" s="10">
        <v>12</v>
      </c>
      <c r="I137" s="153">
        <f>(C136*C137+D136*D137+E136*E137+F136*F137+G136*G137)/I136</f>
        <v>2.4834710743801653</v>
      </c>
      <c r="J137" s="10">
        <v>9.8000000000000007</v>
      </c>
      <c r="K137" s="95">
        <v>9.6999999999999993</v>
      </c>
      <c r="L137" s="95">
        <v>5.0999999999999996</v>
      </c>
      <c r="M137" s="95">
        <v>2.4</v>
      </c>
      <c r="N137" s="153">
        <f>(J136*J137+K136*K137+L136*L137+M136*M137)/N136</f>
        <v>5.9546391752577321</v>
      </c>
      <c r="O137" s="154">
        <f>(C137*C136+D137*D136+E137*E136+F137*F136+G137*G136+H137*H136+J137*J136+K137*K136+L137*L136+M137*M136)/O136</f>
        <v>4.2067264573991032</v>
      </c>
      <c r="P137" s="161">
        <f>(I137*I136+N137*N136)/P136</f>
        <v>4.0279816513761473</v>
      </c>
    </row>
    <row r="138" spans="2:16" ht="19.5">
      <c r="B138" s="149" t="s">
        <v>212</v>
      </c>
      <c r="C138" s="13">
        <f t="shared" ref="C138:H138" si="51">C136*(13-C137)</f>
        <v>375.09999999999997</v>
      </c>
      <c r="D138" s="12">
        <f t="shared" si="51"/>
        <v>364</v>
      </c>
      <c r="E138" s="12">
        <f t="shared" si="51"/>
        <v>390.59999999999997</v>
      </c>
      <c r="F138" s="12">
        <f t="shared" si="51"/>
        <v>114</v>
      </c>
      <c r="G138" s="12">
        <f t="shared" si="51"/>
        <v>28.800000000000011</v>
      </c>
      <c r="H138" s="12">
        <f t="shared" si="51"/>
        <v>5</v>
      </c>
      <c r="I138" s="155">
        <f>SUM(C138:G138)</f>
        <v>1272.4999999999998</v>
      </c>
      <c r="J138" s="12">
        <f>J136*(13-J137)</f>
        <v>31.999999999999993</v>
      </c>
      <c r="K138" s="12">
        <f>K136*(13-K137)</f>
        <v>85.800000000000011</v>
      </c>
      <c r="L138" s="12">
        <f>L136*(13-L137)</f>
        <v>237</v>
      </c>
      <c r="M138" s="12">
        <f>M136*(13-M137)</f>
        <v>328.59999999999997</v>
      </c>
      <c r="N138" s="155">
        <f>SUM(J138:M138)</f>
        <v>683.4</v>
      </c>
      <c r="O138" s="156">
        <f>O136*(13-O137)</f>
        <v>1960.9</v>
      </c>
      <c r="P138" s="162">
        <f>P136*(13-P137)</f>
        <v>1955.8999999999996</v>
      </c>
    </row>
    <row r="139" spans="2:16" ht="19.5">
      <c r="B139" s="149" t="s">
        <v>213</v>
      </c>
      <c r="C139" s="13">
        <f t="shared" ref="C139:H139" si="52">C136*(17-C137)</f>
        <v>499.1</v>
      </c>
      <c r="D139" s="12">
        <f t="shared" si="52"/>
        <v>476</v>
      </c>
      <c r="E139" s="12">
        <f t="shared" si="52"/>
        <v>514.6</v>
      </c>
      <c r="F139" s="12">
        <f t="shared" si="52"/>
        <v>174</v>
      </c>
      <c r="G139" s="12">
        <f t="shared" si="52"/>
        <v>92.800000000000011</v>
      </c>
      <c r="H139" s="12">
        <f t="shared" si="52"/>
        <v>25</v>
      </c>
      <c r="I139" s="155">
        <f>SUM(C139:G139)</f>
        <v>1756.5</v>
      </c>
      <c r="J139" s="12">
        <f>J136*(17-J137)</f>
        <v>72</v>
      </c>
      <c r="K139" s="12">
        <f>K136*(17-K137)</f>
        <v>189.8</v>
      </c>
      <c r="L139" s="12">
        <f>L136*(17-L137)</f>
        <v>357</v>
      </c>
      <c r="M139" s="12">
        <f>M136*(17-M137)</f>
        <v>452.59999999999997</v>
      </c>
      <c r="N139" s="155">
        <f>SUM(J139:M139)</f>
        <v>1071.3999999999999</v>
      </c>
      <c r="O139" s="156">
        <f>O136*(17-O137)</f>
        <v>2852.9</v>
      </c>
      <c r="P139" s="162">
        <f>P136*(17-P137)</f>
        <v>2827.8999999999996</v>
      </c>
    </row>
    <row r="140" spans="2:16" ht="19.5">
      <c r="B140" s="149" t="s">
        <v>214</v>
      </c>
      <c r="C140" s="17">
        <f t="shared" ref="C140:H140" si="53">C136*(18-C137)</f>
        <v>530.1</v>
      </c>
      <c r="D140" s="16">
        <f t="shared" si="53"/>
        <v>504</v>
      </c>
      <c r="E140" s="16">
        <f t="shared" si="53"/>
        <v>545.6</v>
      </c>
      <c r="F140" s="16">
        <f t="shared" si="53"/>
        <v>189</v>
      </c>
      <c r="G140" s="16">
        <f t="shared" si="53"/>
        <v>108.80000000000001</v>
      </c>
      <c r="H140" s="16">
        <f t="shared" si="53"/>
        <v>30</v>
      </c>
      <c r="I140" s="155">
        <f>SUM(C140:G140)</f>
        <v>1877.4999999999998</v>
      </c>
      <c r="J140" s="16">
        <f>J136*(18-J137)</f>
        <v>82</v>
      </c>
      <c r="K140" s="16">
        <f>K136*(18-K137)</f>
        <v>215.8</v>
      </c>
      <c r="L140" s="16">
        <f>L136*(18-L137)</f>
        <v>387</v>
      </c>
      <c r="M140" s="16">
        <f>M136*(18-M137)</f>
        <v>483.59999999999997</v>
      </c>
      <c r="N140" s="155">
        <f>SUM(J140:M140)</f>
        <v>1168.3999999999999</v>
      </c>
      <c r="O140" s="157">
        <f>O136*(18-O137)</f>
        <v>3075.9</v>
      </c>
      <c r="P140" s="163">
        <f>P136*(18-P137)</f>
        <v>3045.8999999999996</v>
      </c>
    </row>
    <row r="141" spans="2:16" ht="20.25" thickBot="1">
      <c r="B141" s="350" t="s">
        <v>215</v>
      </c>
      <c r="C141" s="21">
        <f t="shared" ref="C141:H141" si="54">C136*(19-C137)</f>
        <v>561.1</v>
      </c>
      <c r="D141" s="20">
        <f t="shared" si="54"/>
        <v>532</v>
      </c>
      <c r="E141" s="20">
        <f t="shared" si="54"/>
        <v>576.6</v>
      </c>
      <c r="F141" s="20">
        <f t="shared" si="54"/>
        <v>204</v>
      </c>
      <c r="G141" s="20">
        <f t="shared" si="54"/>
        <v>124.80000000000001</v>
      </c>
      <c r="H141" s="20">
        <f t="shared" si="54"/>
        <v>35</v>
      </c>
      <c r="I141" s="164">
        <f>SUM(C141:G141)</f>
        <v>1998.4999999999998</v>
      </c>
      <c r="J141" s="20">
        <f>J136*(19-J137)</f>
        <v>92</v>
      </c>
      <c r="K141" s="20">
        <f>K136*(19-K137)</f>
        <v>241.8</v>
      </c>
      <c r="L141" s="20">
        <f>L136*(19-L137)</f>
        <v>417</v>
      </c>
      <c r="M141" s="20">
        <f>M136*(19-M137)</f>
        <v>514.6</v>
      </c>
      <c r="N141" s="164">
        <f>SUM(J141:M141)</f>
        <v>1265.4000000000001</v>
      </c>
      <c r="O141" s="165">
        <f>O136*(19-O137)</f>
        <v>3298.9</v>
      </c>
      <c r="P141" s="166">
        <f>P136*(19-P137)</f>
        <v>3263.8999999999996</v>
      </c>
    </row>
    <row r="142" spans="2:16" ht="15.75" thickBot="1">
      <c r="B142" s="1"/>
      <c r="C142" s="1"/>
      <c r="D142" s="2"/>
      <c r="E142" s="2"/>
      <c r="F142" s="2"/>
      <c r="G142" s="1"/>
      <c r="H142" s="3"/>
      <c r="I142" s="2"/>
      <c r="J142" s="3"/>
      <c r="K142" s="2"/>
      <c r="L142" s="2"/>
      <c r="M142" s="1"/>
      <c r="N142" s="2"/>
      <c r="O142" s="1"/>
    </row>
    <row r="143" spans="2:16" ht="24" thickBot="1">
      <c r="B143" s="473" t="s">
        <v>302</v>
      </c>
      <c r="C143" s="474"/>
      <c r="D143" s="474"/>
      <c r="E143" s="474"/>
      <c r="F143" s="474"/>
      <c r="G143" s="474"/>
      <c r="H143" s="474"/>
      <c r="I143" s="474"/>
      <c r="J143" s="474"/>
      <c r="K143" s="474"/>
      <c r="L143" s="470" t="s">
        <v>231</v>
      </c>
      <c r="M143" s="471"/>
      <c r="N143" s="471"/>
      <c r="O143" s="471"/>
      <c r="P143" s="472"/>
    </row>
    <row r="144" spans="2:16" ht="15.75">
      <c r="B144" s="465" t="s">
        <v>195</v>
      </c>
      <c r="C144" s="461" t="s">
        <v>196</v>
      </c>
      <c r="D144" s="461" t="s">
        <v>197</v>
      </c>
      <c r="E144" s="461" t="s">
        <v>198</v>
      </c>
      <c r="F144" s="461" t="s">
        <v>199</v>
      </c>
      <c r="G144" s="461" t="s">
        <v>200</v>
      </c>
      <c r="H144" s="461" t="s">
        <v>201</v>
      </c>
      <c r="I144" s="467" t="s">
        <v>202</v>
      </c>
      <c r="J144" s="461" t="s">
        <v>203</v>
      </c>
      <c r="K144" s="461" t="s">
        <v>204</v>
      </c>
      <c r="L144" s="461" t="s">
        <v>205</v>
      </c>
      <c r="M144" s="461" t="s">
        <v>206</v>
      </c>
      <c r="N144" s="467" t="s">
        <v>207</v>
      </c>
      <c r="O144" s="456" t="s">
        <v>208</v>
      </c>
      <c r="P144" s="457"/>
    </row>
    <row r="145" spans="2:16" ht="16.5" thickBot="1">
      <c r="B145" s="466"/>
      <c r="C145" s="462"/>
      <c r="D145" s="462"/>
      <c r="E145" s="462"/>
      <c r="F145" s="462"/>
      <c r="G145" s="462"/>
      <c r="H145" s="462"/>
      <c r="I145" s="462"/>
      <c r="J145" s="462"/>
      <c r="K145" s="462"/>
      <c r="L145" s="462"/>
      <c r="M145" s="462"/>
      <c r="N145" s="462"/>
      <c r="O145" s="145" t="s">
        <v>209</v>
      </c>
      <c r="P145" s="30" t="s">
        <v>210</v>
      </c>
    </row>
    <row r="146" spans="2:16">
      <c r="B146" s="148" t="s">
        <v>211</v>
      </c>
      <c r="C146" s="146">
        <v>31</v>
      </c>
      <c r="D146" s="8">
        <v>28</v>
      </c>
      <c r="E146" s="8">
        <v>31</v>
      </c>
      <c r="F146" s="8">
        <v>15</v>
      </c>
      <c r="G146" s="8">
        <v>10</v>
      </c>
      <c r="H146" s="8">
        <v>0</v>
      </c>
      <c r="I146" s="168">
        <f>SUM(C146:G146)</f>
        <v>115</v>
      </c>
      <c r="J146" s="8">
        <v>5</v>
      </c>
      <c r="K146" s="8">
        <v>19</v>
      </c>
      <c r="L146" s="8">
        <v>31</v>
      </c>
      <c r="M146" s="8">
        <v>31</v>
      </c>
      <c r="N146" s="168">
        <f>SUM(J146:M146)</f>
        <v>86</v>
      </c>
      <c r="O146" s="167">
        <f>SUM(C146:H146,J146:M146)</f>
        <v>201</v>
      </c>
      <c r="P146" s="169">
        <f>I146+N146</f>
        <v>201</v>
      </c>
    </row>
    <row r="147" spans="2:16" ht="19.5">
      <c r="B147" s="149" t="s">
        <v>485</v>
      </c>
      <c r="C147" s="147">
        <v>1.3</v>
      </c>
      <c r="D147" s="10">
        <v>3.2</v>
      </c>
      <c r="E147" s="10">
        <v>7.8</v>
      </c>
      <c r="F147" s="10">
        <v>9.1999999999999993</v>
      </c>
      <c r="G147" s="10">
        <v>9.6</v>
      </c>
      <c r="H147" s="10">
        <v>0</v>
      </c>
      <c r="I147" s="153">
        <f>(C146*C147+D146*D147+E146*E147+F146*F147+G146*G147)/I146</f>
        <v>5.2669565217391305</v>
      </c>
      <c r="J147" s="10">
        <v>15.823333333333332</v>
      </c>
      <c r="K147" s="95">
        <v>11.141935483870967</v>
      </c>
      <c r="L147" s="95">
        <v>7.3</v>
      </c>
      <c r="M147" s="95">
        <v>2.6064516129032262</v>
      </c>
      <c r="N147" s="153">
        <f>(J146*J147+K146*K147+L146*L147+M146*M147)/N146</f>
        <v>6.9524818704676177</v>
      </c>
      <c r="O147" s="154">
        <f>(C147*C146+D147*D146+E147*E146+F147*F146+G147*G146+H147*H146+J147*J146+K147*K146+L147*L146+M147*M146)/O146</f>
        <v>5.9881265714438552</v>
      </c>
      <c r="P147" s="161">
        <f>(I147*I146+N147*N146)/P146</f>
        <v>5.988126571443857</v>
      </c>
    </row>
    <row r="148" spans="2:16" ht="19.5">
      <c r="B148" s="149" t="s">
        <v>212</v>
      </c>
      <c r="C148" s="13">
        <f t="shared" ref="C148:H148" si="55">C146*(13-C147)</f>
        <v>362.7</v>
      </c>
      <c r="D148" s="12">
        <f t="shared" si="55"/>
        <v>274.40000000000003</v>
      </c>
      <c r="E148" s="12">
        <f t="shared" si="55"/>
        <v>161.20000000000002</v>
      </c>
      <c r="F148" s="12">
        <f t="shared" si="55"/>
        <v>57.000000000000014</v>
      </c>
      <c r="G148" s="12">
        <f t="shared" si="55"/>
        <v>34</v>
      </c>
      <c r="H148" s="12">
        <f t="shared" si="55"/>
        <v>0</v>
      </c>
      <c r="I148" s="155">
        <f>SUM(C148:G148)</f>
        <v>889.30000000000007</v>
      </c>
      <c r="J148" s="12">
        <f>J146*(13-J147)</f>
        <v>-14.116666666666662</v>
      </c>
      <c r="K148" s="12">
        <f>K146*(13-K147)</f>
        <v>35.303225806451636</v>
      </c>
      <c r="L148" s="12">
        <f>L146*(13-L147)</f>
        <v>176.70000000000002</v>
      </c>
      <c r="M148" s="12">
        <f>M146*(13-M147)</f>
        <v>322.2</v>
      </c>
      <c r="N148" s="155">
        <f>SUM(J148:M148)</f>
        <v>520.08655913978498</v>
      </c>
      <c r="O148" s="156">
        <f>O146*(13-O147)</f>
        <v>1409.386559139785</v>
      </c>
      <c r="P148" s="162">
        <f>P146*(13-P147)</f>
        <v>1409.3865591397848</v>
      </c>
    </row>
    <row r="149" spans="2:16" ht="19.5">
      <c r="B149" s="149" t="s">
        <v>213</v>
      </c>
      <c r="C149" s="13">
        <f t="shared" ref="C149:H149" si="56">C146*(17-C147)</f>
        <v>486.7</v>
      </c>
      <c r="D149" s="12">
        <f t="shared" si="56"/>
        <v>386.40000000000003</v>
      </c>
      <c r="E149" s="12">
        <f t="shared" si="56"/>
        <v>285.2</v>
      </c>
      <c r="F149" s="12">
        <f t="shared" si="56"/>
        <v>117.00000000000001</v>
      </c>
      <c r="G149" s="12">
        <f t="shared" si="56"/>
        <v>74</v>
      </c>
      <c r="H149" s="12">
        <f t="shared" si="56"/>
        <v>0</v>
      </c>
      <c r="I149" s="155">
        <f>SUM(C149:G149)</f>
        <v>1349.3</v>
      </c>
      <c r="J149" s="12">
        <f>J146*(17-J147)</f>
        <v>5.8833333333333382</v>
      </c>
      <c r="K149" s="12">
        <f>K146*(17-K147)</f>
        <v>111.30322580645164</v>
      </c>
      <c r="L149" s="12">
        <f>L146*(17-L147)</f>
        <v>300.7</v>
      </c>
      <c r="M149" s="12">
        <f>M146*(17-M147)</f>
        <v>446.2</v>
      </c>
      <c r="N149" s="155">
        <f>SUM(J149:M149)</f>
        <v>864.08655913978487</v>
      </c>
      <c r="O149" s="156">
        <f>O146*(17-O147)</f>
        <v>2213.3865591397853</v>
      </c>
      <c r="P149" s="162">
        <f>P146*(17-P147)</f>
        <v>2213.3865591397848</v>
      </c>
    </row>
    <row r="150" spans="2:16" ht="19.5">
      <c r="B150" s="149" t="s">
        <v>214</v>
      </c>
      <c r="C150" s="17">
        <f t="shared" ref="C150:H150" si="57">C146*(18-C147)</f>
        <v>517.69999999999993</v>
      </c>
      <c r="D150" s="16">
        <f t="shared" si="57"/>
        <v>414.40000000000003</v>
      </c>
      <c r="E150" s="16">
        <f t="shared" si="57"/>
        <v>316.2</v>
      </c>
      <c r="F150" s="16">
        <f t="shared" si="57"/>
        <v>132</v>
      </c>
      <c r="G150" s="16">
        <f t="shared" si="57"/>
        <v>84</v>
      </c>
      <c r="H150" s="16">
        <f t="shared" si="57"/>
        <v>0</v>
      </c>
      <c r="I150" s="155">
        <f>SUM(C150:G150)</f>
        <v>1464.3</v>
      </c>
      <c r="J150" s="16">
        <f>J146*(18-J147)</f>
        <v>10.883333333333338</v>
      </c>
      <c r="K150" s="16">
        <f>K146*(18-K147)</f>
        <v>130.30322580645162</v>
      </c>
      <c r="L150" s="16">
        <f>L146*(18-L147)</f>
        <v>331.7</v>
      </c>
      <c r="M150" s="16">
        <f>M146*(18-M147)</f>
        <v>477.2</v>
      </c>
      <c r="N150" s="155">
        <f>SUM(J150:M150)</f>
        <v>950.08655913978487</v>
      </c>
      <c r="O150" s="157">
        <f>O146*(18-O147)</f>
        <v>2414.3865591397853</v>
      </c>
      <c r="P150" s="163">
        <f>P146*(18-P147)</f>
        <v>2414.3865591397848</v>
      </c>
    </row>
    <row r="151" spans="2:16" ht="20.25" thickBot="1">
      <c r="B151" s="350" t="s">
        <v>215</v>
      </c>
      <c r="C151" s="21">
        <f t="shared" ref="C151:H151" si="58">C146*(19-C147)</f>
        <v>548.69999999999993</v>
      </c>
      <c r="D151" s="20">
        <f t="shared" si="58"/>
        <v>442.40000000000003</v>
      </c>
      <c r="E151" s="20">
        <f t="shared" si="58"/>
        <v>347.2</v>
      </c>
      <c r="F151" s="20">
        <f t="shared" si="58"/>
        <v>147</v>
      </c>
      <c r="G151" s="20">
        <f t="shared" si="58"/>
        <v>94</v>
      </c>
      <c r="H151" s="20">
        <f t="shared" si="58"/>
        <v>0</v>
      </c>
      <c r="I151" s="164">
        <f>SUM(C151:G151)</f>
        <v>1579.3</v>
      </c>
      <c r="J151" s="20">
        <f>J146*(19-J147)</f>
        <v>15.883333333333338</v>
      </c>
      <c r="K151" s="20">
        <f>K146*(19-K147)</f>
        <v>149.30322580645162</v>
      </c>
      <c r="L151" s="20">
        <f>L146*(19-L147)</f>
        <v>362.7</v>
      </c>
      <c r="M151" s="20">
        <f>M146*(19-M147)</f>
        <v>508.20000000000005</v>
      </c>
      <c r="N151" s="164">
        <f>SUM(J151:M151)</f>
        <v>1036.0865591397851</v>
      </c>
      <c r="O151" s="165">
        <f>O146*(19-O147)</f>
        <v>2615.3865591397853</v>
      </c>
      <c r="P151" s="166">
        <f>P146*(19-P147)</f>
        <v>2615.3865591397848</v>
      </c>
    </row>
    <row r="152" spans="2:16" ht="15.75" thickBot="1">
      <c r="B152" s="24"/>
      <c r="C152" s="25"/>
      <c r="D152" s="25"/>
      <c r="E152" s="25"/>
      <c r="F152" s="25"/>
      <c r="G152" s="25"/>
      <c r="H152" s="25"/>
      <c r="I152" s="26"/>
      <c r="J152" s="25"/>
      <c r="K152" s="25"/>
      <c r="L152" s="25"/>
      <c r="M152" s="25"/>
      <c r="N152" s="26"/>
      <c r="O152" s="27"/>
      <c r="P152" s="27"/>
    </row>
    <row r="153" spans="2:16" ht="24" thickBot="1">
      <c r="B153" s="473" t="s">
        <v>302</v>
      </c>
      <c r="C153" s="474"/>
      <c r="D153" s="474"/>
      <c r="E153" s="474"/>
      <c r="F153" s="474"/>
      <c r="G153" s="474"/>
      <c r="H153" s="474"/>
      <c r="I153" s="474"/>
      <c r="J153" s="474"/>
      <c r="K153" s="474"/>
      <c r="L153" s="470" t="s">
        <v>145</v>
      </c>
      <c r="M153" s="471"/>
      <c r="N153" s="471"/>
      <c r="O153" s="471"/>
      <c r="P153" s="472"/>
    </row>
    <row r="154" spans="2:16" ht="15.75">
      <c r="B154" s="465" t="s">
        <v>195</v>
      </c>
      <c r="C154" s="461" t="s">
        <v>196</v>
      </c>
      <c r="D154" s="461" t="s">
        <v>197</v>
      </c>
      <c r="E154" s="461" t="s">
        <v>198</v>
      </c>
      <c r="F154" s="461" t="s">
        <v>199</v>
      </c>
      <c r="G154" s="461" t="s">
        <v>200</v>
      </c>
      <c r="H154" s="461" t="s">
        <v>201</v>
      </c>
      <c r="I154" s="467" t="s">
        <v>202</v>
      </c>
      <c r="J154" s="461" t="s">
        <v>203</v>
      </c>
      <c r="K154" s="461" t="s">
        <v>204</v>
      </c>
      <c r="L154" s="461" t="s">
        <v>205</v>
      </c>
      <c r="M154" s="461" t="s">
        <v>206</v>
      </c>
      <c r="N154" s="467" t="s">
        <v>207</v>
      </c>
      <c r="O154" s="456" t="s">
        <v>208</v>
      </c>
      <c r="P154" s="457"/>
    </row>
    <row r="155" spans="2:16" ht="16.5" thickBot="1">
      <c r="B155" s="466"/>
      <c r="C155" s="462"/>
      <c r="D155" s="462"/>
      <c r="E155" s="462"/>
      <c r="F155" s="462"/>
      <c r="G155" s="462"/>
      <c r="H155" s="462"/>
      <c r="I155" s="462"/>
      <c r="J155" s="462"/>
      <c r="K155" s="462"/>
      <c r="L155" s="462"/>
      <c r="M155" s="462"/>
      <c r="N155" s="462"/>
      <c r="O155" s="145" t="s">
        <v>209</v>
      </c>
      <c r="P155" s="30" t="s">
        <v>210</v>
      </c>
    </row>
    <row r="156" spans="2:16">
      <c r="B156" s="148" t="s">
        <v>211</v>
      </c>
      <c r="C156" s="146">
        <v>31</v>
      </c>
      <c r="D156" s="8">
        <v>31</v>
      </c>
      <c r="E156" s="8">
        <v>31</v>
      </c>
      <c r="F156" s="8">
        <v>24</v>
      </c>
      <c r="G156" s="8">
        <v>11</v>
      </c>
      <c r="H156" s="8">
        <v>6</v>
      </c>
      <c r="I156" s="168">
        <f>SUM(C156:G156)</f>
        <v>128</v>
      </c>
      <c r="J156" s="8"/>
      <c r="K156" s="8"/>
      <c r="L156" s="8"/>
      <c r="M156" s="8"/>
      <c r="N156" s="168">
        <f>SUM(J156:M156)</f>
        <v>0</v>
      </c>
      <c r="O156" s="167">
        <f>SUM(C156:H156,J156:M156)</f>
        <v>134</v>
      </c>
      <c r="P156" s="169">
        <f>I156+N156</f>
        <v>128</v>
      </c>
    </row>
    <row r="157" spans="2:16" ht="19.5">
      <c r="B157" s="149" t="s">
        <v>485</v>
      </c>
      <c r="C157" s="147">
        <v>2.0161290322580645</v>
      </c>
      <c r="D157" s="10">
        <v>1.282142857142857</v>
      </c>
      <c r="E157" s="10">
        <v>5.7548387096774176</v>
      </c>
      <c r="F157" s="10">
        <v>9.0666666666666664</v>
      </c>
      <c r="G157" s="10">
        <v>13.758064516129028</v>
      </c>
      <c r="H157" s="10">
        <v>17.05</v>
      </c>
      <c r="I157" s="153">
        <f>(C156*C157+D156*D157+E156*E157+F156*F157+G156*G157)/I156</f>
        <v>5.0748838925691233</v>
      </c>
      <c r="J157" s="10"/>
      <c r="K157" s="95"/>
      <c r="L157" s="95"/>
      <c r="M157" s="95"/>
      <c r="N157" s="153"/>
      <c r="O157" s="154">
        <f>(C157*C156+D157*D156+E157*E156+F157*F156+G157*G156+H157*H156+J157*J156+K157*K156+L157*L156+M157*M156)/O156</f>
        <v>5.6110831212600587</v>
      </c>
      <c r="P157" s="161">
        <f>(I157*I156+N157*N156)/P156</f>
        <v>5.0748838925691233</v>
      </c>
    </row>
    <row r="158" spans="2:16" ht="19.5">
      <c r="B158" s="149" t="s">
        <v>212</v>
      </c>
      <c r="C158" s="13">
        <f t="shared" ref="C158:H158" si="59">C156*(13-C157)</f>
        <v>340.5</v>
      </c>
      <c r="D158" s="12">
        <f t="shared" si="59"/>
        <v>363.25357142857143</v>
      </c>
      <c r="E158" s="12">
        <f t="shared" si="59"/>
        <v>224.60000000000005</v>
      </c>
      <c r="F158" s="12">
        <f t="shared" si="59"/>
        <v>94.4</v>
      </c>
      <c r="G158" s="12">
        <f t="shared" si="59"/>
        <v>-8.3387096774193132</v>
      </c>
      <c r="H158" s="12">
        <f t="shared" si="59"/>
        <v>-24.300000000000004</v>
      </c>
      <c r="I158" s="155">
        <f>SUM(C158:G158)</f>
        <v>1014.4148617511521</v>
      </c>
      <c r="J158" s="12">
        <f>J156*(13-J157)</f>
        <v>0</v>
      </c>
      <c r="K158" s="12">
        <f>K156*(13-K157)</f>
        <v>0</v>
      </c>
      <c r="L158" s="12">
        <f>L156*(13-L157)</f>
        <v>0</v>
      </c>
      <c r="M158" s="12">
        <f>M156*(13-M157)</f>
        <v>0</v>
      </c>
      <c r="N158" s="155">
        <f>SUM(J158:M158)</f>
        <v>0</v>
      </c>
      <c r="O158" s="156">
        <f>O156*(13-O157)</f>
        <v>990.11486175115215</v>
      </c>
      <c r="P158" s="162">
        <f>P156*(13-P157)</f>
        <v>1014.4148617511522</v>
      </c>
    </row>
    <row r="159" spans="2:16" ht="19.5">
      <c r="B159" s="149" t="s">
        <v>213</v>
      </c>
      <c r="C159" s="13">
        <f t="shared" ref="C159:H159" si="60">C156*(17-C157)</f>
        <v>464.5</v>
      </c>
      <c r="D159" s="12">
        <f t="shared" si="60"/>
        <v>487.25357142857143</v>
      </c>
      <c r="E159" s="12">
        <f t="shared" si="60"/>
        <v>348.6</v>
      </c>
      <c r="F159" s="12">
        <f t="shared" si="60"/>
        <v>190.4</v>
      </c>
      <c r="G159" s="12">
        <f t="shared" si="60"/>
        <v>35.661290322580683</v>
      </c>
      <c r="H159" s="12">
        <f t="shared" si="60"/>
        <v>-0.30000000000000426</v>
      </c>
      <c r="I159" s="155">
        <f>SUM(C159:G159)</f>
        <v>1526.4148617511521</v>
      </c>
      <c r="J159" s="12">
        <f>J156*(17-J157)</f>
        <v>0</v>
      </c>
      <c r="K159" s="12">
        <f>K156*(17-K157)</f>
        <v>0</v>
      </c>
      <c r="L159" s="12">
        <f>L156*(17-L157)</f>
        <v>0</v>
      </c>
      <c r="M159" s="12">
        <f>M156*(17-M157)</f>
        <v>0</v>
      </c>
      <c r="N159" s="155">
        <f>SUM(J159:M159)</f>
        <v>0</v>
      </c>
      <c r="O159" s="156">
        <f>O156*(17-O157)</f>
        <v>1526.1148617511521</v>
      </c>
      <c r="P159" s="162">
        <f>P156*(17-P157)</f>
        <v>1526.4148617511523</v>
      </c>
    </row>
    <row r="160" spans="2:16" ht="19.5">
      <c r="B160" s="149" t="s">
        <v>214</v>
      </c>
      <c r="C160" s="17">
        <f t="shared" ref="C160:H160" si="61">C156*(18-C157)</f>
        <v>495.5</v>
      </c>
      <c r="D160" s="16">
        <f t="shared" si="61"/>
        <v>518.25357142857138</v>
      </c>
      <c r="E160" s="16">
        <f t="shared" si="61"/>
        <v>379.6</v>
      </c>
      <c r="F160" s="16">
        <f t="shared" si="61"/>
        <v>214.4</v>
      </c>
      <c r="G160" s="16">
        <f t="shared" si="61"/>
        <v>46.661290322580683</v>
      </c>
      <c r="H160" s="16">
        <f t="shared" si="61"/>
        <v>5.6999999999999957</v>
      </c>
      <c r="I160" s="155">
        <f>SUM(C160:G160)</f>
        <v>1654.4148617511521</v>
      </c>
      <c r="J160" s="16">
        <f>J156*(18-J157)</f>
        <v>0</v>
      </c>
      <c r="K160" s="16">
        <f>K156*(18-K157)</f>
        <v>0</v>
      </c>
      <c r="L160" s="16">
        <f>L156*(18-L157)</f>
        <v>0</v>
      </c>
      <c r="M160" s="16">
        <f>M156*(18-M157)</f>
        <v>0</v>
      </c>
      <c r="N160" s="155">
        <f>SUM(J160:M160)</f>
        <v>0</v>
      </c>
      <c r="O160" s="157">
        <f>O156*(18-O157)</f>
        <v>1660.1148617511521</v>
      </c>
      <c r="P160" s="163">
        <f>P156*(18-P157)</f>
        <v>1654.4148617511523</v>
      </c>
    </row>
    <row r="161" spans="2:16" ht="20.25" thickBot="1">
      <c r="B161" s="350" t="s">
        <v>215</v>
      </c>
      <c r="C161" s="21">
        <f t="shared" ref="C161:H161" si="62">C156*(19-C157)</f>
        <v>526.5</v>
      </c>
      <c r="D161" s="20">
        <f t="shared" si="62"/>
        <v>549.25357142857138</v>
      </c>
      <c r="E161" s="20">
        <f t="shared" si="62"/>
        <v>410.6</v>
      </c>
      <c r="F161" s="20">
        <f t="shared" si="62"/>
        <v>238.4</v>
      </c>
      <c r="G161" s="20">
        <f t="shared" si="62"/>
        <v>57.661290322580683</v>
      </c>
      <c r="H161" s="20">
        <f t="shared" si="62"/>
        <v>11.699999999999996</v>
      </c>
      <c r="I161" s="164">
        <f>SUM(C161:G161)</f>
        <v>1782.4148617511521</v>
      </c>
      <c r="J161" s="20">
        <f>J156*(19-J157)</f>
        <v>0</v>
      </c>
      <c r="K161" s="20">
        <f>K156*(19-K157)</f>
        <v>0</v>
      </c>
      <c r="L161" s="20">
        <f>L156*(19-L157)</f>
        <v>0</v>
      </c>
      <c r="M161" s="20">
        <f>M156*(19-M157)</f>
        <v>0</v>
      </c>
      <c r="N161" s="164">
        <f>SUM(J161:M161)</f>
        <v>0</v>
      </c>
      <c r="O161" s="165">
        <f>O156*(19-O157)</f>
        <v>1794.1148617511521</v>
      </c>
      <c r="P161" s="166">
        <f>P156*(19-P157)</f>
        <v>1782.4148617511523</v>
      </c>
    </row>
    <row r="162" spans="2:16" ht="15.75" thickBot="1"/>
    <row r="163" spans="2:16" ht="24" thickBot="1">
      <c r="B163" s="516" t="s">
        <v>303</v>
      </c>
      <c r="C163" s="517"/>
      <c r="D163" s="517"/>
      <c r="E163" s="517"/>
      <c r="F163" s="517"/>
      <c r="G163" s="517"/>
      <c r="H163" s="517"/>
      <c r="I163" s="517"/>
      <c r="J163" s="517"/>
      <c r="K163" s="517"/>
      <c r="L163" s="517"/>
      <c r="M163" s="351"/>
      <c r="N163" s="521" t="s">
        <v>233</v>
      </c>
      <c r="O163" s="521"/>
      <c r="P163" s="522"/>
    </row>
    <row r="164" spans="2:16" ht="15.75">
      <c r="B164" s="492" t="s">
        <v>195</v>
      </c>
      <c r="C164" s="489" t="s">
        <v>196</v>
      </c>
      <c r="D164" s="489" t="s">
        <v>197</v>
      </c>
      <c r="E164" s="489" t="s">
        <v>198</v>
      </c>
      <c r="F164" s="489" t="s">
        <v>199</v>
      </c>
      <c r="G164" s="489" t="s">
        <v>200</v>
      </c>
      <c r="H164" s="489" t="s">
        <v>201</v>
      </c>
      <c r="I164" s="491" t="s">
        <v>202</v>
      </c>
      <c r="J164" s="489" t="s">
        <v>203</v>
      </c>
      <c r="K164" s="489" t="s">
        <v>204</v>
      </c>
      <c r="L164" s="489" t="s">
        <v>205</v>
      </c>
      <c r="M164" s="489" t="s">
        <v>206</v>
      </c>
      <c r="N164" s="491" t="s">
        <v>207</v>
      </c>
      <c r="O164" s="519" t="s">
        <v>208</v>
      </c>
      <c r="P164" s="520"/>
    </row>
    <row r="165" spans="2:16" ht="16.5" thickBot="1">
      <c r="B165" s="518"/>
      <c r="C165" s="514"/>
      <c r="D165" s="514"/>
      <c r="E165" s="514"/>
      <c r="F165" s="514"/>
      <c r="G165" s="514"/>
      <c r="H165" s="514"/>
      <c r="I165" s="515"/>
      <c r="J165" s="514"/>
      <c r="K165" s="514"/>
      <c r="L165" s="514"/>
      <c r="M165" s="514"/>
      <c r="N165" s="515"/>
      <c r="O165" s="389" t="s">
        <v>234</v>
      </c>
      <c r="P165" s="390" t="s">
        <v>235</v>
      </c>
    </row>
    <row r="166" spans="2:16">
      <c r="B166" s="391" t="s">
        <v>211</v>
      </c>
      <c r="C166" s="65">
        <v>31</v>
      </c>
      <c r="D166" s="64">
        <v>28</v>
      </c>
      <c r="E166" s="64">
        <v>31</v>
      </c>
      <c r="F166" s="64">
        <v>30</v>
      </c>
      <c r="G166" s="64">
        <v>11</v>
      </c>
      <c r="H166" s="386">
        <v>0</v>
      </c>
      <c r="I166" s="387">
        <f>SUM(C166:H166)</f>
        <v>131</v>
      </c>
      <c r="J166" s="64">
        <v>12</v>
      </c>
      <c r="K166" s="64">
        <v>31</v>
      </c>
      <c r="L166" s="64">
        <v>30</v>
      </c>
      <c r="M166" s="64">
        <v>31</v>
      </c>
      <c r="N166" s="387">
        <f>SUM(J166:M166)</f>
        <v>104</v>
      </c>
      <c r="O166" s="363">
        <f>SUM(C166:H166,J166:M166)</f>
        <v>235</v>
      </c>
      <c r="P166" s="388">
        <f>I166+N166</f>
        <v>235</v>
      </c>
    </row>
    <row r="167" spans="2:16" ht="19.5">
      <c r="B167" s="149" t="s">
        <v>485</v>
      </c>
      <c r="C167" s="67">
        <v>-2</v>
      </c>
      <c r="D167" s="66">
        <v>-0.9</v>
      </c>
      <c r="E167" s="66">
        <v>3.4</v>
      </c>
      <c r="F167" s="66">
        <v>8</v>
      </c>
      <c r="G167" s="66">
        <v>13.4</v>
      </c>
      <c r="H167" s="379">
        <v>0</v>
      </c>
      <c r="I167" s="374">
        <f>(C166*C167+D166*D167+E166*E167+F166*F167+G166*G167)/I166</f>
        <v>3.0961832061068706</v>
      </c>
      <c r="J167" s="66">
        <v>13.9</v>
      </c>
      <c r="K167" s="66">
        <v>8.5</v>
      </c>
      <c r="L167" s="66">
        <v>3.2</v>
      </c>
      <c r="M167" s="66">
        <v>-0.4</v>
      </c>
      <c r="N167" s="374">
        <f>(J166*J167+K166*K167+L166*L167+M166*M167)/N166</f>
        <v>4.9413461538461538</v>
      </c>
      <c r="O167" s="375">
        <f>(C167*C166+D167*D166+E167*E166+F167*F166+G167*G166+H167*H166+J167*J166+K167*K166+L167*L166+M167*M166)/O166</f>
        <v>3.9127659574468088</v>
      </c>
      <c r="P167" s="380">
        <f>(I167*I166+N167*N166)/P166</f>
        <v>3.9127659574468083</v>
      </c>
    </row>
    <row r="168" spans="2:16" ht="19.5">
      <c r="B168" s="392" t="s">
        <v>212</v>
      </c>
      <c r="C168" s="48">
        <f t="shared" ref="C168:H168" si="63">C166*(13-C167)</f>
        <v>465</v>
      </c>
      <c r="D168" s="47">
        <f t="shared" si="63"/>
        <v>389.2</v>
      </c>
      <c r="E168" s="47">
        <f t="shared" si="63"/>
        <v>297.59999999999997</v>
      </c>
      <c r="F168" s="47">
        <f t="shared" si="63"/>
        <v>150</v>
      </c>
      <c r="G168" s="47">
        <f t="shared" si="63"/>
        <v>-4.4000000000000039</v>
      </c>
      <c r="H168" s="47">
        <f t="shared" si="63"/>
        <v>0</v>
      </c>
      <c r="I168" s="376">
        <f>SUM(C168:G168)</f>
        <v>1297.3999999999999</v>
      </c>
      <c r="J168" s="47">
        <f>J166*(13-J167)</f>
        <v>-10.800000000000004</v>
      </c>
      <c r="K168" s="47">
        <f>K166*(13-K167)</f>
        <v>139.5</v>
      </c>
      <c r="L168" s="47">
        <f>L166*(13-L167)</f>
        <v>294</v>
      </c>
      <c r="M168" s="47">
        <f>M166*(13-M167)</f>
        <v>415.40000000000003</v>
      </c>
      <c r="N168" s="376">
        <f>SUM(J168:M168)</f>
        <v>838.1</v>
      </c>
      <c r="O168" s="377">
        <f>O166*(13-O167)</f>
        <v>2135.5</v>
      </c>
      <c r="P168" s="381">
        <f>P166*(13-P167)</f>
        <v>2135.5</v>
      </c>
    </row>
    <row r="169" spans="2:16" ht="19.5">
      <c r="B169" s="392" t="s">
        <v>213</v>
      </c>
      <c r="C169" s="48">
        <f t="shared" ref="C169:H169" si="64">C166*(17-C167)</f>
        <v>589</v>
      </c>
      <c r="D169" s="47">
        <f t="shared" si="64"/>
        <v>501.19999999999993</v>
      </c>
      <c r="E169" s="47">
        <f t="shared" si="64"/>
        <v>421.59999999999997</v>
      </c>
      <c r="F169" s="47">
        <f t="shared" si="64"/>
        <v>270</v>
      </c>
      <c r="G169" s="47">
        <f t="shared" si="64"/>
        <v>39.599999999999994</v>
      </c>
      <c r="H169" s="47">
        <f t="shared" si="64"/>
        <v>0</v>
      </c>
      <c r="I169" s="376">
        <f>SUM(C169:G169)</f>
        <v>1821.3999999999996</v>
      </c>
      <c r="J169" s="47">
        <f>J166*(17-J167)</f>
        <v>37.199999999999996</v>
      </c>
      <c r="K169" s="47">
        <f>K166*(17-K167)</f>
        <v>263.5</v>
      </c>
      <c r="L169" s="47">
        <f>L166*(17-L167)</f>
        <v>414</v>
      </c>
      <c r="M169" s="47">
        <f>M166*(17-M167)</f>
        <v>539.4</v>
      </c>
      <c r="N169" s="376">
        <f>SUM(J169:M169)</f>
        <v>1254.0999999999999</v>
      </c>
      <c r="O169" s="377">
        <f>O166*(17-O167)</f>
        <v>3075.5</v>
      </c>
      <c r="P169" s="381">
        <f>P166*(17-P167)</f>
        <v>3075.5</v>
      </c>
    </row>
    <row r="170" spans="2:16" ht="19.5">
      <c r="B170" s="392" t="s">
        <v>214</v>
      </c>
      <c r="C170" s="50">
        <f t="shared" ref="C170:H170" si="65">C166*(18-C167)</f>
        <v>620</v>
      </c>
      <c r="D170" s="49">
        <f t="shared" si="65"/>
        <v>529.19999999999993</v>
      </c>
      <c r="E170" s="49">
        <f t="shared" si="65"/>
        <v>452.59999999999997</v>
      </c>
      <c r="F170" s="49">
        <f t="shared" si="65"/>
        <v>300</v>
      </c>
      <c r="G170" s="49">
        <f t="shared" si="65"/>
        <v>50.599999999999994</v>
      </c>
      <c r="H170" s="49">
        <f t="shared" si="65"/>
        <v>0</v>
      </c>
      <c r="I170" s="376">
        <f>SUM(C170:G170)</f>
        <v>1952.3999999999996</v>
      </c>
      <c r="J170" s="49">
        <f>J166*(18-J167)</f>
        <v>49.199999999999996</v>
      </c>
      <c r="K170" s="49">
        <f>K166*(18-K167)</f>
        <v>294.5</v>
      </c>
      <c r="L170" s="49">
        <f>L166*(18-L167)</f>
        <v>444</v>
      </c>
      <c r="M170" s="49">
        <f>M166*(18-M167)</f>
        <v>570.4</v>
      </c>
      <c r="N170" s="376">
        <f>SUM(J170:M170)</f>
        <v>1358.1</v>
      </c>
      <c r="O170" s="378">
        <f>O166*(18-O167)</f>
        <v>3310.5</v>
      </c>
      <c r="P170" s="382">
        <f>P166*(18-P167)</f>
        <v>3310.5</v>
      </c>
    </row>
    <row r="171" spans="2:16" ht="20.25" thickBot="1">
      <c r="B171" s="405" t="s">
        <v>215</v>
      </c>
      <c r="C171" s="52">
        <f t="shared" ref="C171:H171" si="66">C166*(19-C167)</f>
        <v>651</v>
      </c>
      <c r="D171" s="51">
        <f t="shared" si="66"/>
        <v>557.19999999999993</v>
      </c>
      <c r="E171" s="51">
        <f t="shared" si="66"/>
        <v>483.59999999999997</v>
      </c>
      <c r="F171" s="51">
        <f t="shared" si="66"/>
        <v>330</v>
      </c>
      <c r="G171" s="51">
        <f t="shared" si="66"/>
        <v>61.599999999999994</v>
      </c>
      <c r="H171" s="51">
        <f t="shared" si="66"/>
        <v>0</v>
      </c>
      <c r="I171" s="383">
        <f>SUM(C171:G171)</f>
        <v>2083.3999999999996</v>
      </c>
      <c r="J171" s="51">
        <f>J166*(19-J167)</f>
        <v>61.199999999999996</v>
      </c>
      <c r="K171" s="51">
        <f>K166*(19-K167)</f>
        <v>325.5</v>
      </c>
      <c r="L171" s="51">
        <f>L166*(19-L167)</f>
        <v>474</v>
      </c>
      <c r="M171" s="51">
        <f>M166*(19-M167)</f>
        <v>601.4</v>
      </c>
      <c r="N171" s="383">
        <f>SUM(J171:M171)</f>
        <v>1462.1</v>
      </c>
      <c r="O171" s="384">
        <f>O166*(19-O167)</f>
        <v>3545.5</v>
      </c>
      <c r="P171" s="385">
        <f>P166*(19-P167)</f>
        <v>3545.5</v>
      </c>
    </row>
    <row r="172" spans="2:16" ht="15.75" thickBot="1">
      <c r="B172" s="57"/>
      <c r="C172" s="57"/>
      <c r="D172" s="57"/>
      <c r="E172" s="57"/>
      <c r="F172" s="57"/>
      <c r="G172" s="57"/>
      <c r="H172" s="57"/>
      <c r="I172" s="57"/>
      <c r="J172" s="62"/>
      <c r="K172" s="57"/>
      <c r="L172" s="57"/>
      <c r="M172" s="57"/>
      <c r="N172" s="57"/>
      <c r="O172" s="57"/>
      <c r="P172" s="57"/>
    </row>
    <row r="173" spans="2:16" ht="24" thickBot="1">
      <c r="B173" s="170" t="s">
        <v>236</v>
      </c>
      <c r="C173" s="458" t="s">
        <v>237</v>
      </c>
      <c r="D173" s="458"/>
      <c r="E173" s="458"/>
      <c r="F173" s="458"/>
      <c r="G173" s="458"/>
      <c r="H173" s="458"/>
      <c r="I173" s="458"/>
      <c r="J173" s="458"/>
      <c r="K173" s="458"/>
      <c r="L173" s="458"/>
      <c r="M173" s="459"/>
      <c r="N173" s="459"/>
      <c r="O173" s="459"/>
      <c r="P173" s="460"/>
    </row>
    <row r="174" spans="2:16" ht="15.75">
      <c r="B174" s="465" t="s">
        <v>195</v>
      </c>
      <c r="C174" s="461" t="s">
        <v>196</v>
      </c>
      <c r="D174" s="461" t="s">
        <v>197</v>
      </c>
      <c r="E174" s="461" t="s">
        <v>198</v>
      </c>
      <c r="F174" s="461" t="s">
        <v>199</v>
      </c>
      <c r="G174" s="461" t="s">
        <v>200</v>
      </c>
      <c r="H174" s="461" t="s">
        <v>201</v>
      </c>
      <c r="I174" s="467" t="s">
        <v>202</v>
      </c>
      <c r="J174" s="461" t="s">
        <v>203</v>
      </c>
      <c r="K174" s="461" t="s">
        <v>204</v>
      </c>
      <c r="L174" s="461" t="s">
        <v>205</v>
      </c>
      <c r="M174" s="461" t="s">
        <v>206</v>
      </c>
      <c r="N174" s="467" t="s">
        <v>207</v>
      </c>
      <c r="O174" s="456" t="s">
        <v>208</v>
      </c>
      <c r="P174" s="457"/>
    </row>
    <row r="175" spans="2:16" ht="16.5" thickBot="1">
      <c r="B175" s="466"/>
      <c r="C175" s="462"/>
      <c r="D175" s="462"/>
      <c r="E175" s="462"/>
      <c r="F175" s="462"/>
      <c r="G175" s="462"/>
      <c r="H175" s="462"/>
      <c r="I175" s="462"/>
      <c r="J175" s="462"/>
      <c r="K175" s="462"/>
      <c r="L175" s="462"/>
      <c r="M175" s="462"/>
      <c r="N175" s="462"/>
      <c r="O175" s="145" t="s">
        <v>234</v>
      </c>
      <c r="P175" s="30" t="s">
        <v>235</v>
      </c>
    </row>
    <row r="176" spans="2:16" ht="15.75">
      <c r="B176" s="174">
        <v>2000</v>
      </c>
      <c r="C176" s="173">
        <f t="shared" ref="C176:P176" si="67">C11/C$171</f>
        <v>0.95775729646697394</v>
      </c>
      <c r="D176" s="172">
        <f t="shared" si="67"/>
        <v>0.82681263460157939</v>
      </c>
      <c r="E176" s="172">
        <f t="shared" si="67"/>
        <v>0.92183622828784118</v>
      </c>
      <c r="F176" s="172">
        <f t="shared" si="67"/>
        <v>0.54818181818181821</v>
      </c>
      <c r="G176" s="172">
        <f t="shared" si="67"/>
        <v>0</v>
      </c>
      <c r="H176" s="172"/>
      <c r="I176" s="172">
        <f t="shared" si="67"/>
        <v>0.82120572141691484</v>
      </c>
      <c r="J176" s="172">
        <f t="shared" si="67"/>
        <v>1.1993464052287583</v>
      </c>
      <c r="K176" s="172">
        <f t="shared" si="67"/>
        <v>0.49124423963133634</v>
      </c>
      <c r="L176" s="172">
        <f t="shared" si="67"/>
        <v>0.81835443037974676</v>
      </c>
      <c r="M176" s="172">
        <f t="shared" si="67"/>
        <v>0.90106418357166607</v>
      </c>
      <c r="N176" s="172">
        <f t="shared" si="67"/>
        <v>0.79549962382873951</v>
      </c>
      <c r="O176" s="360">
        <f t="shared" si="67"/>
        <v>0.8106049922436892</v>
      </c>
      <c r="P176" s="358">
        <f t="shared" si="67"/>
        <v>0.8106049922436892</v>
      </c>
    </row>
    <row r="177" spans="2:16" ht="15.75">
      <c r="B177" s="175">
        <v>2001</v>
      </c>
      <c r="C177" s="34">
        <f t="shared" ref="C177:P177" si="68">C21/C$171</f>
        <v>0.92135176651305672</v>
      </c>
      <c r="D177" s="33">
        <f t="shared" si="68"/>
        <v>0.90183058147882289</v>
      </c>
      <c r="E177" s="33">
        <f t="shared" si="68"/>
        <v>0.95326716294458236</v>
      </c>
      <c r="F177" s="33">
        <f t="shared" si="68"/>
        <v>0.98181818181818181</v>
      </c>
      <c r="G177" s="33">
        <f t="shared" si="68"/>
        <v>0.30519480519480519</v>
      </c>
      <c r="H177" s="33"/>
      <c r="I177" s="33">
        <f t="shared" si="68"/>
        <v>0.91489872324085642</v>
      </c>
      <c r="J177" s="33">
        <f t="shared" si="68"/>
        <v>2.6230936819172119</v>
      </c>
      <c r="K177" s="33">
        <f t="shared" si="68"/>
        <v>0.35186561617362855</v>
      </c>
      <c r="L177" s="33">
        <f t="shared" si="68"/>
        <v>1.1369198312236288</v>
      </c>
      <c r="M177" s="33">
        <f t="shared" si="68"/>
        <v>1.1677751912204857</v>
      </c>
      <c r="N177" s="33">
        <f t="shared" si="68"/>
        <v>1.0370464341685588</v>
      </c>
      <c r="O177" s="171">
        <f t="shared" si="68"/>
        <v>0.97440857182283169</v>
      </c>
      <c r="P177" s="35">
        <f t="shared" si="68"/>
        <v>0.96527022744263125</v>
      </c>
    </row>
    <row r="178" spans="2:16" ht="15.75">
      <c r="B178" s="175">
        <v>2002</v>
      </c>
      <c r="C178" s="34">
        <f t="shared" ref="C178:P178" si="69">C31/C$171</f>
        <v>0.93333333333333335</v>
      </c>
      <c r="D178" s="33">
        <f t="shared" si="69"/>
        <v>0.7386934673366834</v>
      </c>
      <c r="E178" s="33">
        <f t="shared" si="69"/>
        <v>0.87820512820512819</v>
      </c>
      <c r="F178" s="33">
        <f t="shared" si="69"/>
        <v>0.87878787878787878</v>
      </c>
      <c r="G178" s="33">
        <f t="shared" si="69"/>
        <v>0</v>
      </c>
      <c r="H178" s="33"/>
      <c r="I178" s="33">
        <f t="shared" si="69"/>
        <v>0.83224536814821948</v>
      </c>
      <c r="J178" s="33">
        <f t="shared" si="69"/>
        <v>2.0098039215686274</v>
      </c>
      <c r="K178" s="33">
        <f t="shared" si="69"/>
        <v>1.051305683563748</v>
      </c>
      <c r="L178" s="33">
        <f t="shared" si="69"/>
        <v>0.86708860759493667</v>
      </c>
      <c r="M178" s="33">
        <f t="shared" si="69"/>
        <v>1.0721649484536084</v>
      </c>
      <c r="N178" s="33">
        <f t="shared" si="69"/>
        <v>1.0402845222624992</v>
      </c>
      <c r="O178" s="171">
        <f t="shared" si="69"/>
        <v>0.9180369482442533</v>
      </c>
      <c r="P178" s="35">
        <f t="shared" si="69"/>
        <v>0.9180369482442533</v>
      </c>
    </row>
    <row r="179" spans="2:16">
      <c r="B179" s="175">
        <v>2003</v>
      </c>
      <c r="C179" s="34">
        <f t="shared" ref="C179:P179" si="70">C41/C$171</f>
        <v>0.97142857142857142</v>
      </c>
      <c r="D179" s="33">
        <f t="shared" si="70"/>
        <v>2.562814070351759</v>
      </c>
      <c r="E179" s="33">
        <f t="shared" si="70"/>
        <v>0.92307692307692324</v>
      </c>
      <c r="F179" s="33">
        <f t="shared" si="70"/>
        <v>0.77272727272727271</v>
      </c>
      <c r="G179" s="33">
        <f t="shared" si="70"/>
        <v>1.3474025974025976</v>
      </c>
      <c r="H179" s="33"/>
      <c r="I179" s="33">
        <f t="shared" si="70"/>
        <v>1.3654603052702317</v>
      </c>
      <c r="J179" s="33">
        <f t="shared" si="70"/>
        <v>0.51470588235294124</v>
      </c>
      <c r="K179" s="33">
        <f t="shared" si="70"/>
        <v>1.2095238095238094</v>
      </c>
      <c r="L179" s="33">
        <f t="shared" si="70"/>
        <v>0.84177215189873422</v>
      </c>
      <c r="M179" s="33">
        <f t="shared" si="70"/>
        <v>0.95876288659793818</v>
      </c>
      <c r="N179" s="33">
        <f t="shared" si="70"/>
        <v>0.95807400314615987</v>
      </c>
      <c r="O179" s="33">
        <f t="shared" si="70"/>
        <v>1.1974615710055001</v>
      </c>
      <c r="P179" s="35">
        <f t="shared" si="70"/>
        <v>1.1974615710055001</v>
      </c>
    </row>
    <row r="180" spans="2:16">
      <c r="B180" s="175">
        <v>2004</v>
      </c>
      <c r="C180" s="34">
        <f>C51/C$171</f>
        <v>1.0571428571428569</v>
      </c>
      <c r="D180" s="33">
        <f t="shared" ref="D180:P180" si="71">D51/D$171</f>
        <v>0.88478104809763114</v>
      </c>
      <c r="E180" s="33">
        <f t="shared" si="71"/>
        <v>0.9423076923076924</v>
      </c>
      <c r="F180" s="33">
        <f t="shared" si="71"/>
        <v>0.73484848484848475</v>
      </c>
      <c r="G180" s="33">
        <f t="shared" si="71"/>
        <v>1.9480519480519483</v>
      </c>
      <c r="H180" s="33"/>
      <c r="I180" s="33">
        <f t="shared" si="71"/>
        <v>0.95968129019871373</v>
      </c>
      <c r="J180" s="33">
        <f t="shared" si="71"/>
        <v>1.2091503267973858</v>
      </c>
      <c r="K180" s="33">
        <f t="shared" si="71"/>
        <v>0.84761904761904772</v>
      </c>
      <c r="L180" s="33">
        <f t="shared" si="71"/>
        <v>0.94303797468354433</v>
      </c>
      <c r="M180" s="33">
        <f t="shared" si="71"/>
        <v>0.96907216494845372</v>
      </c>
      <c r="N180" s="33">
        <f t="shared" si="71"/>
        <v>0.94364270569728492</v>
      </c>
      <c r="O180" s="33">
        <f t="shared" si="71"/>
        <v>0.9530672683683542</v>
      </c>
      <c r="P180" s="35">
        <f t="shared" si="71"/>
        <v>0.9530672683683542</v>
      </c>
    </row>
    <row r="181" spans="2:16">
      <c r="B181" s="175">
        <f>B180+1</f>
        <v>2005</v>
      </c>
      <c r="C181" s="34">
        <f>C61/C$171</f>
        <v>0.88095238095238093</v>
      </c>
      <c r="D181" s="33">
        <f t="shared" ref="D181:P181" si="72">D61/D$171</f>
        <v>1.0804020100502514</v>
      </c>
      <c r="E181" s="33">
        <f t="shared" si="72"/>
        <v>1.0384615384615385</v>
      </c>
      <c r="F181" s="33">
        <f t="shared" si="72"/>
        <v>0.75454545454545463</v>
      </c>
      <c r="G181" s="33">
        <f t="shared" si="72"/>
        <v>2.1672077922077926</v>
      </c>
      <c r="H181" s="33"/>
      <c r="I181" s="33">
        <f t="shared" si="72"/>
        <v>0.98886435634059722</v>
      </c>
      <c r="J181" s="33">
        <f t="shared" si="72"/>
        <v>1.1437908496732028</v>
      </c>
      <c r="K181" s="33">
        <f t="shared" si="72"/>
        <v>0.80000000000000016</v>
      </c>
      <c r="L181" s="33">
        <f t="shared" si="72"/>
        <v>1.018987341772152</v>
      </c>
      <c r="M181" s="33">
        <f t="shared" si="72"/>
        <v>0.97938144329896915</v>
      </c>
      <c r="N181" s="33">
        <f t="shared" si="72"/>
        <v>0.95916831954038728</v>
      </c>
      <c r="O181" s="33">
        <f t="shared" si="72"/>
        <v>0.98719503596107749</v>
      </c>
      <c r="P181" s="35">
        <f t="shared" si="72"/>
        <v>0.97661824848399392</v>
      </c>
    </row>
    <row r="182" spans="2:16">
      <c r="B182" s="175">
        <f t="shared" ref="B182:B189" si="73">B181+1</f>
        <v>2006</v>
      </c>
      <c r="C182" s="34">
        <f>C71/C$171</f>
        <v>1.1476190476190478</v>
      </c>
      <c r="D182" s="33">
        <f t="shared" ref="D182:P182" si="74">D71/D$171</f>
        <v>1.0703517587939699</v>
      </c>
      <c r="E182" s="33">
        <f t="shared" si="74"/>
        <v>1.1794871794871795</v>
      </c>
      <c r="F182" s="33">
        <f t="shared" si="74"/>
        <v>0.80303030303030298</v>
      </c>
      <c r="G182" s="33">
        <f t="shared" si="74"/>
        <v>0.75974025974025983</v>
      </c>
      <c r="H182" s="33"/>
      <c r="I182" s="33">
        <f t="shared" si="74"/>
        <v>1.0683018143419414</v>
      </c>
      <c r="J182" s="33">
        <f t="shared" si="74"/>
        <v>0</v>
      </c>
      <c r="K182" s="33">
        <f t="shared" si="74"/>
        <v>0.76190476190476186</v>
      </c>
      <c r="L182" s="33">
        <f t="shared" si="74"/>
        <v>0.78481012658227844</v>
      </c>
      <c r="M182" s="33">
        <f t="shared" si="74"/>
        <v>0.82474226804123718</v>
      </c>
      <c r="N182" s="33">
        <f t="shared" si="74"/>
        <v>0.76328568497366811</v>
      </c>
      <c r="O182" s="33">
        <f t="shared" si="74"/>
        <v>0.95450571146523766</v>
      </c>
      <c r="P182" s="35">
        <f t="shared" si="74"/>
        <v>0.94251868565787622</v>
      </c>
    </row>
    <row r="183" spans="2:16">
      <c r="B183" s="175">
        <f t="shared" si="73"/>
        <v>2007</v>
      </c>
      <c r="C183" s="34">
        <f>C81/C$171</f>
        <v>0.7142857142857143</v>
      </c>
      <c r="D183" s="33">
        <f t="shared" ref="D183:P183" si="75">D81/D$171</f>
        <v>0.7587939698492463</v>
      </c>
      <c r="E183" s="33">
        <f t="shared" si="75"/>
        <v>0.80128205128205132</v>
      </c>
      <c r="F183" s="33">
        <f t="shared" si="75"/>
        <v>0.52121212121212124</v>
      </c>
      <c r="G183" s="33">
        <f t="shared" si="75"/>
        <v>0</v>
      </c>
      <c r="H183" s="33"/>
      <c r="I183" s="33">
        <f t="shared" si="75"/>
        <v>0.6946817701833542</v>
      </c>
      <c r="J183" s="33">
        <f t="shared" si="75"/>
        <v>0</v>
      </c>
      <c r="K183" s="33">
        <f t="shared" si="75"/>
        <v>0.92657450076804904</v>
      </c>
      <c r="L183" s="33">
        <f t="shared" si="75"/>
        <v>1.0632911392405062</v>
      </c>
      <c r="M183" s="33">
        <f t="shared" si="75"/>
        <v>0.97938144329896915</v>
      </c>
      <c r="N183" s="33">
        <f t="shared" si="75"/>
        <v>0.95383352711852809</v>
      </c>
      <c r="O183" s="33">
        <f t="shared" si="75"/>
        <v>0.80155126216330563</v>
      </c>
      <c r="P183" s="35">
        <f t="shared" si="75"/>
        <v>0.80155126216330563</v>
      </c>
    </row>
    <row r="184" spans="2:16">
      <c r="B184" s="175">
        <f t="shared" si="73"/>
        <v>2008</v>
      </c>
      <c r="C184" s="34">
        <f>C91/C$171</f>
        <v>0.81904761904761891</v>
      </c>
      <c r="D184" s="33">
        <f t="shared" ref="D184:P184" si="76">D91/D$171</f>
        <v>0.78391959798994981</v>
      </c>
      <c r="E184" s="33">
        <f t="shared" si="76"/>
        <v>0.95512820512820529</v>
      </c>
      <c r="F184" s="33">
        <f t="shared" si="76"/>
        <v>0.89090909090909087</v>
      </c>
      <c r="G184" s="33">
        <f t="shared" si="76"/>
        <v>0</v>
      </c>
      <c r="H184" s="33"/>
      <c r="I184" s="33">
        <f t="shared" si="76"/>
        <v>0.8284054910242874</v>
      </c>
      <c r="J184" s="33">
        <f t="shared" si="76"/>
        <v>2.1813725490196081</v>
      </c>
      <c r="K184" s="33">
        <f t="shared" si="76"/>
        <v>0.98095238095238102</v>
      </c>
      <c r="L184" s="33">
        <f t="shared" si="76"/>
        <v>0.87341772151898733</v>
      </c>
      <c r="M184" s="33">
        <f t="shared" si="76"/>
        <v>0.88144329896907225</v>
      </c>
      <c r="N184" s="33">
        <f t="shared" si="76"/>
        <v>0.95540660693523027</v>
      </c>
      <c r="O184" s="33">
        <f t="shared" si="76"/>
        <v>0.88077845155831336</v>
      </c>
      <c r="P184" s="35">
        <f t="shared" si="76"/>
        <v>0.88077845155831336</v>
      </c>
    </row>
    <row r="185" spans="2:16">
      <c r="B185" s="175">
        <f t="shared" si="73"/>
        <v>2009</v>
      </c>
      <c r="C185" s="34">
        <f>C101/C$171</f>
        <v>1.0857142857142859</v>
      </c>
      <c r="D185" s="33">
        <f t="shared" ref="D185:P185" si="77">D101/D$171</f>
        <v>0.94472361809045236</v>
      </c>
      <c r="E185" s="33">
        <f t="shared" si="77"/>
        <v>0.92948717948717952</v>
      </c>
      <c r="F185" s="33">
        <f t="shared" si="77"/>
        <v>0.2818181818181818</v>
      </c>
      <c r="G185" s="33">
        <f t="shared" si="77"/>
        <v>1.0227272727272729</v>
      </c>
      <c r="H185" s="33"/>
      <c r="I185" s="33">
        <f t="shared" si="77"/>
        <v>0.88254775847172906</v>
      </c>
      <c r="J185" s="33">
        <f t="shared" si="77"/>
        <v>0</v>
      </c>
      <c r="K185" s="33">
        <f t="shared" si="77"/>
        <v>0.92657450076804904</v>
      </c>
      <c r="L185" s="33">
        <f t="shared" si="77"/>
        <v>0.77215189873417722</v>
      </c>
      <c r="M185" s="33">
        <f t="shared" si="77"/>
        <v>0.93298969072164961</v>
      </c>
      <c r="N185" s="33">
        <f t="shared" si="77"/>
        <v>0.84036659599206609</v>
      </c>
      <c r="O185" s="33">
        <f t="shared" si="77"/>
        <v>0.87460160767169637</v>
      </c>
      <c r="P185" s="35">
        <f t="shared" si="77"/>
        <v>0.86515301085883511</v>
      </c>
    </row>
    <row r="186" spans="2:16">
      <c r="B186" s="175">
        <f t="shared" si="73"/>
        <v>2010</v>
      </c>
      <c r="C186" s="34">
        <f>C111/C$171</f>
        <v>1.0952380952380953</v>
      </c>
      <c r="D186" s="33">
        <f t="shared" ref="D186:P186" si="78">D111/D$171</f>
        <v>0.97487437185929648</v>
      </c>
      <c r="E186" s="33">
        <f t="shared" si="78"/>
        <v>0.92948717948717952</v>
      </c>
      <c r="F186" s="33">
        <f t="shared" si="78"/>
        <v>0.7727272727272726</v>
      </c>
      <c r="G186" s="33">
        <f t="shared" si="78"/>
        <v>2.2727272727272729</v>
      </c>
      <c r="H186" s="33"/>
      <c r="I186" s="33">
        <f t="shared" si="78"/>
        <v>1.008303734280503</v>
      </c>
      <c r="J186" s="33">
        <f t="shared" si="78"/>
        <v>2.0098039215686274</v>
      </c>
      <c r="K186" s="33">
        <f t="shared" si="78"/>
        <v>1.0952380952380953</v>
      </c>
      <c r="L186" s="33">
        <f t="shared" si="78"/>
        <v>0.84177215189873422</v>
      </c>
      <c r="M186" s="33">
        <f t="shared" si="78"/>
        <v>1.2113402061855671</v>
      </c>
      <c r="N186" s="33">
        <f t="shared" si="78"/>
        <v>1.0991040284522262</v>
      </c>
      <c r="O186" s="33">
        <f t="shared" si="78"/>
        <v>1.0457481314342123</v>
      </c>
      <c r="P186" s="35">
        <f t="shared" si="78"/>
        <v>1.0457481314342123</v>
      </c>
    </row>
    <row r="187" spans="2:16">
      <c r="B187" s="175">
        <f t="shared" si="73"/>
        <v>2011</v>
      </c>
      <c r="C187" s="34">
        <f>C121/C$171</f>
        <v>0.91904761904761911</v>
      </c>
      <c r="D187" s="33">
        <f t="shared" ref="D187:P187" si="79">D121/D$171</f>
        <v>1</v>
      </c>
      <c r="E187" s="33">
        <f t="shared" si="79"/>
        <v>0.87820512820512819</v>
      </c>
      <c r="F187" s="33">
        <f t="shared" si="79"/>
        <v>0.72727272727272729</v>
      </c>
      <c r="G187" s="33">
        <f t="shared" si="79"/>
        <v>0.94967532467532478</v>
      </c>
      <c r="H187" s="33"/>
      <c r="I187" s="33">
        <f t="shared" si="79"/>
        <v>0.90174714409138923</v>
      </c>
      <c r="J187" s="33">
        <f t="shared" si="79"/>
        <v>0</v>
      </c>
      <c r="K187" s="33">
        <f t="shared" si="79"/>
        <v>0.8866359447004607</v>
      </c>
      <c r="L187" s="33">
        <f t="shared" si="79"/>
        <v>0.98101265822784811</v>
      </c>
      <c r="M187" s="33">
        <f t="shared" si="79"/>
        <v>0.83505154639175261</v>
      </c>
      <c r="N187" s="33">
        <f t="shared" si="79"/>
        <v>0.85890157991929417</v>
      </c>
      <c r="O187" s="33">
        <f t="shared" si="79"/>
        <v>0.88407840925116354</v>
      </c>
      <c r="P187" s="35">
        <f t="shared" si="79"/>
        <v>0.88407840925116343</v>
      </c>
    </row>
    <row r="188" spans="2:16">
      <c r="B188" s="175">
        <f t="shared" si="73"/>
        <v>2012</v>
      </c>
      <c r="C188" s="34">
        <f>C131/C$171</f>
        <v>0.84285714285714275</v>
      </c>
      <c r="D188" s="33">
        <f t="shared" ref="D188:P188" si="80">D131/D$171</f>
        <v>0.76381909547738702</v>
      </c>
      <c r="E188" s="33">
        <f t="shared" si="80"/>
        <v>0.78846153846153855</v>
      </c>
      <c r="F188" s="33">
        <f t="shared" si="80"/>
        <v>0.85606060606060608</v>
      </c>
      <c r="G188" s="33">
        <f t="shared" si="80"/>
        <v>1.0227272727272729</v>
      </c>
      <c r="H188" s="33"/>
      <c r="I188" s="33">
        <f t="shared" si="80"/>
        <v>0.81650187194009805</v>
      </c>
      <c r="J188" s="33">
        <f t="shared" si="80"/>
        <v>0.56372549019607843</v>
      </c>
      <c r="K188" s="33">
        <f t="shared" si="80"/>
        <v>0.74285714285714288</v>
      </c>
      <c r="L188" s="33">
        <f t="shared" si="80"/>
        <v>0.83544303797468356</v>
      </c>
      <c r="M188" s="33">
        <f t="shared" si="80"/>
        <v>0.9381443298969071</v>
      </c>
      <c r="N188" s="33">
        <f t="shared" si="80"/>
        <v>0.84570138841392528</v>
      </c>
      <c r="O188" s="33">
        <f t="shared" si="80"/>
        <v>0.82854322380482315</v>
      </c>
      <c r="P188" s="35">
        <f t="shared" si="80"/>
        <v>0.82854322380482304</v>
      </c>
    </row>
    <row r="189" spans="2:16">
      <c r="B189" s="175">
        <f t="shared" si="73"/>
        <v>2013</v>
      </c>
      <c r="C189" s="34">
        <f>C141/C$171</f>
        <v>0.86190476190476195</v>
      </c>
      <c r="D189" s="33">
        <f t="shared" ref="D189:P189" si="81">D141/D$171</f>
        <v>0.95477386934673381</v>
      </c>
      <c r="E189" s="33">
        <f t="shared" si="81"/>
        <v>1.1923076923076925</v>
      </c>
      <c r="F189" s="33">
        <f t="shared" si="81"/>
        <v>0.61818181818181817</v>
      </c>
      <c r="G189" s="33">
        <f t="shared" si="81"/>
        <v>2.0259740259740262</v>
      </c>
      <c r="H189" s="33"/>
      <c r="I189" s="33">
        <f t="shared" si="81"/>
        <v>0.95924930402227138</v>
      </c>
      <c r="J189" s="33">
        <f t="shared" si="81"/>
        <v>1.5032679738562094</v>
      </c>
      <c r="K189" s="33">
        <f t="shared" si="81"/>
        <v>0.74285714285714288</v>
      </c>
      <c r="L189" s="33">
        <f t="shared" si="81"/>
        <v>0.879746835443038</v>
      </c>
      <c r="M189" s="33">
        <f t="shared" si="81"/>
        <v>0.85567010309278357</v>
      </c>
      <c r="N189" s="33">
        <f t="shared" si="81"/>
        <v>0.8654674782846592</v>
      </c>
      <c r="O189" s="33">
        <f t="shared" si="81"/>
        <v>0.93044704555069813</v>
      </c>
      <c r="P189" s="35">
        <f t="shared" si="81"/>
        <v>0.92057537723875327</v>
      </c>
    </row>
    <row r="190" spans="2:16">
      <c r="B190" s="175">
        <f>B189+1</f>
        <v>2014</v>
      </c>
      <c r="C190" s="34">
        <f>C151/C$171</f>
        <v>0.84285714285714275</v>
      </c>
      <c r="D190" s="33">
        <f t="shared" ref="D190:P190" si="82">D151/D$171</f>
        <v>0.79396984924623126</v>
      </c>
      <c r="E190" s="33">
        <f t="shared" si="82"/>
        <v>0.71794871794871795</v>
      </c>
      <c r="F190" s="33">
        <f t="shared" si="82"/>
        <v>0.44545454545454544</v>
      </c>
      <c r="G190" s="33">
        <f t="shared" si="82"/>
        <v>1.5259740259740262</v>
      </c>
      <c r="H190" s="33"/>
      <c r="I190" s="33">
        <f t="shared" si="82"/>
        <v>0.75803974272823282</v>
      </c>
      <c r="J190" s="33">
        <f t="shared" si="82"/>
        <v>0.25953159041394347</v>
      </c>
      <c r="K190" s="33">
        <f t="shared" si="82"/>
        <v>0.45868886576482831</v>
      </c>
      <c r="L190" s="33">
        <f t="shared" si="82"/>
        <v>0.76518987341772149</v>
      </c>
      <c r="M190" s="33">
        <f t="shared" si="82"/>
        <v>0.84502826737612247</v>
      </c>
      <c r="N190" s="33">
        <f t="shared" si="82"/>
        <v>0.7086290671908797</v>
      </c>
      <c r="O190" s="33">
        <f t="shared" si="82"/>
        <v>0.73766367483846718</v>
      </c>
      <c r="P190" s="35">
        <f t="shared" si="82"/>
        <v>0.73766367483846706</v>
      </c>
    </row>
    <row r="191" spans="2:16" ht="15.75" thickBot="1">
      <c r="B191" s="176">
        <f>B190+1</f>
        <v>2015</v>
      </c>
      <c r="C191" s="37">
        <f>C161/C$171</f>
        <v>0.80875576036866359</v>
      </c>
      <c r="D191" s="36">
        <f t="shared" ref="D191:O191" si="83">D161/D$171</f>
        <v>0.98573864219054463</v>
      </c>
      <c r="E191" s="36">
        <f t="shared" si="83"/>
        <v>0.84904880066170396</v>
      </c>
      <c r="F191" s="36">
        <f t="shared" si="83"/>
        <v>0.72242424242424241</v>
      </c>
      <c r="G191" s="36">
        <f t="shared" si="83"/>
        <v>0.93605990783410209</v>
      </c>
      <c r="H191" s="36"/>
      <c r="I191" s="36">
        <f t="shared" si="83"/>
        <v>0.85553175662434122</v>
      </c>
      <c r="J191" s="36">
        <f t="shared" si="83"/>
        <v>0</v>
      </c>
      <c r="K191" s="36">
        <f t="shared" si="83"/>
        <v>0</v>
      </c>
      <c r="L191" s="36">
        <f t="shared" si="83"/>
        <v>0</v>
      </c>
      <c r="M191" s="36">
        <f t="shared" si="83"/>
        <v>0</v>
      </c>
      <c r="N191" s="36">
        <f t="shared" si="83"/>
        <v>0</v>
      </c>
      <c r="O191" s="36">
        <f t="shared" si="83"/>
        <v>0.50602590939251224</v>
      </c>
      <c r="P191" s="38"/>
    </row>
    <row r="192" spans="2:16" ht="15.75" thickBot="1"/>
    <row r="193" spans="2:16" ht="18.75" thickBot="1">
      <c r="B193" s="181" t="s">
        <v>236</v>
      </c>
      <c r="C193" s="478" t="s">
        <v>21</v>
      </c>
      <c r="D193" s="479"/>
      <c r="E193" s="479"/>
      <c r="F193" s="479"/>
      <c r="G193" s="479"/>
      <c r="H193" s="479"/>
      <c r="I193" s="479"/>
      <c r="J193" s="479"/>
      <c r="K193" s="479"/>
      <c r="L193" s="479"/>
      <c r="M193" s="480"/>
      <c r="N193" s="480"/>
      <c r="O193" s="480"/>
      <c r="P193" s="481"/>
    </row>
    <row r="194" spans="2:16" ht="15.75">
      <c r="B194" s="475" t="s">
        <v>195</v>
      </c>
      <c r="C194" s="456" t="s">
        <v>196</v>
      </c>
      <c r="D194" s="456" t="s">
        <v>197</v>
      </c>
      <c r="E194" s="456" t="s">
        <v>198</v>
      </c>
      <c r="F194" s="456" t="s">
        <v>199</v>
      </c>
      <c r="G194" s="456" t="s">
        <v>200</v>
      </c>
      <c r="H194" s="456" t="s">
        <v>201</v>
      </c>
      <c r="I194" s="467" t="s">
        <v>202</v>
      </c>
      <c r="J194" s="456" t="s">
        <v>203</v>
      </c>
      <c r="K194" s="456" t="s">
        <v>204</v>
      </c>
      <c r="L194" s="456" t="s">
        <v>205</v>
      </c>
      <c r="M194" s="456" t="s">
        <v>206</v>
      </c>
      <c r="N194" s="467" t="s">
        <v>207</v>
      </c>
      <c r="O194" s="456" t="s">
        <v>208</v>
      </c>
      <c r="P194" s="457"/>
    </row>
    <row r="195" spans="2:16" ht="16.5" thickBot="1">
      <c r="B195" s="476"/>
      <c r="C195" s="477"/>
      <c r="D195" s="477"/>
      <c r="E195" s="477"/>
      <c r="F195" s="477"/>
      <c r="G195" s="477"/>
      <c r="H195" s="477"/>
      <c r="I195" s="477"/>
      <c r="J195" s="477"/>
      <c r="K195" s="477"/>
      <c r="L195" s="477"/>
      <c r="M195" s="477"/>
      <c r="N195" s="477"/>
      <c r="O195" s="183" t="s">
        <v>234</v>
      </c>
      <c r="P195" s="30" t="s">
        <v>235</v>
      </c>
    </row>
    <row r="196" spans="2:16">
      <c r="B196" s="174">
        <v>2000</v>
      </c>
      <c r="C196" s="184">
        <f t="shared" ref="C196:P196" si="84">C7/C$167</f>
        <v>0.55645161290322565</v>
      </c>
      <c r="D196" s="182">
        <f t="shared" si="84"/>
        <v>-3.45977011494253</v>
      </c>
      <c r="E196" s="182">
        <f t="shared" si="84"/>
        <v>1.3586337760910818</v>
      </c>
      <c r="F196" s="182">
        <f t="shared" si="84"/>
        <v>1.1187499999999999</v>
      </c>
      <c r="G196" s="182">
        <f t="shared" si="84"/>
        <v>1.2530091478093404</v>
      </c>
      <c r="H196" s="182"/>
      <c r="I196" s="182">
        <f t="shared" si="84"/>
        <v>1.0670136438485061</v>
      </c>
      <c r="J196" s="182">
        <f t="shared" si="84"/>
        <v>0.92685851318944834</v>
      </c>
      <c r="K196" s="182">
        <f t="shared" si="84"/>
        <v>1.1901960784313725</v>
      </c>
      <c r="L196" s="182">
        <f t="shared" si="84"/>
        <v>1.8968750000000001</v>
      </c>
      <c r="M196" s="182">
        <f t="shared" si="84"/>
        <v>-3.7983870967741931</v>
      </c>
      <c r="N196" s="182">
        <f t="shared" si="84"/>
        <v>1.2584994301281518</v>
      </c>
      <c r="O196" s="182">
        <f t="shared" si="84"/>
        <v>1.1833061446438282</v>
      </c>
      <c r="P196" s="357">
        <f t="shared" si="84"/>
        <v>1.1833061446438284</v>
      </c>
    </row>
    <row r="197" spans="2:16">
      <c r="B197" s="175">
        <v>2001</v>
      </c>
      <c r="C197" s="87">
        <f t="shared" ref="C197:P197" si="85">C17/C$167</f>
        <v>0.17419354838709669</v>
      </c>
      <c r="D197" s="85">
        <f t="shared" si="85"/>
        <v>-1.1706349206349207</v>
      </c>
      <c r="E197" s="85">
        <f t="shared" si="85"/>
        <v>1.2144212523719167</v>
      </c>
      <c r="F197" s="85">
        <f t="shared" si="85"/>
        <v>1.0249999999999999</v>
      </c>
      <c r="G197" s="85">
        <f t="shared" si="85"/>
        <v>0.95024875621890548</v>
      </c>
      <c r="H197" s="85"/>
      <c r="I197" s="85">
        <f t="shared" si="85"/>
        <v>1.1314743990635172</v>
      </c>
      <c r="J197" s="85">
        <f t="shared" si="85"/>
        <v>0.78944844124700231</v>
      </c>
      <c r="K197" s="85">
        <f t="shared" si="85"/>
        <v>1.3370018975332072</v>
      </c>
      <c r="L197" s="85">
        <f t="shared" si="85"/>
        <v>0.32395833333333324</v>
      </c>
      <c r="M197" s="85">
        <f t="shared" si="85"/>
        <v>9.1370967741935498</v>
      </c>
      <c r="N197" s="85">
        <f t="shared" si="85"/>
        <v>0.64872337546668557</v>
      </c>
      <c r="O197" s="85">
        <f t="shared" si="85"/>
        <v>0.91417155102494252</v>
      </c>
      <c r="P197" s="88">
        <f t="shared" si="85"/>
        <v>0.8619886528637779</v>
      </c>
    </row>
    <row r="198" spans="2:16">
      <c r="B198" s="175">
        <v>2002</v>
      </c>
      <c r="C198" s="87">
        <f t="shared" ref="C198:P198" si="86">C27/C$167</f>
        <v>0.3</v>
      </c>
      <c r="D198" s="85">
        <f t="shared" si="86"/>
        <v>-4.7777777777777777</v>
      </c>
      <c r="E198" s="85">
        <f t="shared" si="86"/>
        <v>1.5588235294117647</v>
      </c>
      <c r="F198" s="85">
        <f t="shared" si="86"/>
        <v>1.1666666666666667</v>
      </c>
      <c r="G198" s="85">
        <f t="shared" si="86"/>
        <v>0</v>
      </c>
      <c r="H198" s="85"/>
      <c r="I198" s="85">
        <f t="shared" si="86"/>
        <v>1.4698204306377378</v>
      </c>
      <c r="J198" s="85">
        <f t="shared" si="86"/>
        <v>0.7769784172661871</v>
      </c>
      <c r="K198" s="85">
        <f t="shared" si="86"/>
        <v>0.93662239089184063</v>
      </c>
      <c r="L198" s="85">
        <f t="shared" si="86"/>
        <v>1.6562499999999998</v>
      </c>
      <c r="M198" s="85">
        <f t="shared" si="86"/>
        <v>4.5</v>
      </c>
      <c r="N198" s="85">
        <f t="shared" si="86"/>
        <v>0.96836905976470922</v>
      </c>
      <c r="O198" s="85">
        <f t="shared" si="86"/>
        <v>1.1912886001537895</v>
      </c>
      <c r="P198" s="88">
        <f t="shared" si="86"/>
        <v>1.1912886001537897</v>
      </c>
    </row>
    <row r="199" spans="2:16">
      <c r="B199" s="175">
        <v>2003</v>
      </c>
      <c r="C199" s="87">
        <f t="shared" ref="C199:P199" si="87">C37/C$167</f>
        <v>0.7</v>
      </c>
      <c r="D199" s="85">
        <f t="shared" si="87"/>
        <v>35.555555555555557</v>
      </c>
      <c r="E199" s="85">
        <f t="shared" si="87"/>
        <v>1.3529411764705881</v>
      </c>
      <c r="F199" s="85">
        <f t="shared" si="87"/>
        <v>0.78125</v>
      </c>
      <c r="G199" s="85">
        <f t="shared" si="87"/>
        <v>0.17910447761194029</v>
      </c>
      <c r="H199" s="85"/>
      <c r="I199" s="85">
        <f t="shared" si="87"/>
        <v>-1.853052911414115</v>
      </c>
      <c r="J199" s="85">
        <f t="shared" si="87"/>
        <v>0.91366906474820131</v>
      </c>
      <c r="K199" s="85">
        <f t="shared" si="87"/>
        <v>0.74117647058823533</v>
      </c>
      <c r="L199" s="85">
        <f t="shared" si="87"/>
        <v>1.78125</v>
      </c>
      <c r="M199" s="85">
        <f t="shared" si="87"/>
        <v>-1</v>
      </c>
      <c r="N199" s="85">
        <f t="shared" si="87"/>
        <v>0.92257509283165096</v>
      </c>
      <c r="O199" s="85">
        <f t="shared" si="87"/>
        <v>-0.26232468425210581</v>
      </c>
      <c r="P199" s="88">
        <f t="shared" si="87"/>
        <v>-0.26232468425210598</v>
      </c>
    </row>
    <row r="200" spans="2:16">
      <c r="B200" s="175">
        <v>2004</v>
      </c>
      <c r="C200" s="87">
        <f t="shared" ref="C200:P200" si="88">C47/C$167</f>
        <v>1.6</v>
      </c>
      <c r="D200" s="85">
        <f t="shared" si="88"/>
        <v>-2.2222222222222223</v>
      </c>
      <c r="E200" s="85">
        <f t="shared" si="88"/>
        <v>1.2647058823529411</v>
      </c>
      <c r="F200" s="85">
        <f t="shared" si="88"/>
        <v>1.1625000000000001</v>
      </c>
      <c r="G200" s="85">
        <f t="shared" si="88"/>
        <v>0.82089552238805963</v>
      </c>
      <c r="H200" s="85"/>
      <c r="I200" s="85">
        <f t="shared" si="88"/>
        <v>1.2071005917159763</v>
      </c>
      <c r="J200" s="85">
        <f t="shared" si="88"/>
        <v>0.83453237410071934</v>
      </c>
      <c r="K200" s="85">
        <f t="shared" si="88"/>
        <v>1.1882352941176471</v>
      </c>
      <c r="L200" s="85">
        <f t="shared" si="88"/>
        <v>1.2812499999999998</v>
      </c>
      <c r="M200" s="85">
        <f t="shared" si="88"/>
        <v>-0.5</v>
      </c>
      <c r="N200" s="85">
        <f t="shared" si="88"/>
        <v>1.1077000560878174</v>
      </c>
      <c r="O200" s="85">
        <f t="shared" si="88"/>
        <v>1.1494234364169742</v>
      </c>
      <c r="P200" s="88">
        <f t="shared" si="88"/>
        <v>1.1494234364169744</v>
      </c>
    </row>
    <row r="201" spans="2:16">
      <c r="B201" s="175">
        <f>B200+1</f>
        <v>2005</v>
      </c>
      <c r="C201" s="87">
        <f t="shared" ref="C201:P201" si="89">C57/C$167</f>
        <v>-0.25</v>
      </c>
      <c r="D201" s="85">
        <f t="shared" si="89"/>
        <v>2.7777777777777777</v>
      </c>
      <c r="E201" s="85">
        <f t="shared" si="89"/>
        <v>0.82352941176470584</v>
      </c>
      <c r="F201" s="85">
        <f t="shared" si="89"/>
        <v>1.3374999999999999</v>
      </c>
      <c r="G201" s="85">
        <f t="shared" si="89"/>
        <v>0.75373134328358204</v>
      </c>
      <c r="H201" s="85"/>
      <c r="I201" s="85">
        <f t="shared" si="89"/>
        <v>1.2076996128278179</v>
      </c>
      <c r="J201" s="85">
        <f t="shared" si="89"/>
        <v>0.86330935251798557</v>
      </c>
      <c r="K201" s="85">
        <f t="shared" si="89"/>
        <v>1.2470588235294118</v>
      </c>
      <c r="L201" s="85">
        <f t="shared" si="89"/>
        <v>0.90624999999999989</v>
      </c>
      <c r="M201" s="85">
        <f t="shared" si="89"/>
        <v>0</v>
      </c>
      <c r="N201" s="85">
        <f t="shared" si="89"/>
        <v>1.062661920187417</v>
      </c>
      <c r="O201" s="85">
        <f t="shared" si="89"/>
        <v>1.1594807634404252</v>
      </c>
      <c r="P201" s="88">
        <f t="shared" si="89"/>
        <v>1.121936110021269</v>
      </c>
    </row>
    <row r="202" spans="2:16">
      <c r="B202" s="175">
        <f t="shared" ref="B202:B210" si="90">B201+1</f>
        <v>2006</v>
      </c>
      <c r="C202" s="87">
        <f t="shared" ref="C202:P202" si="91">C67/C$167</f>
        <v>2.5499999999999998</v>
      </c>
      <c r="D202" s="85">
        <f t="shared" si="91"/>
        <v>2.5555555555555554</v>
      </c>
      <c r="E202" s="85">
        <f t="shared" si="91"/>
        <v>0.17647058823529413</v>
      </c>
      <c r="F202" s="85">
        <f t="shared" si="91"/>
        <v>1.05</v>
      </c>
      <c r="G202" s="85">
        <f t="shared" si="91"/>
        <v>0.83582089552238803</v>
      </c>
      <c r="H202" s="85"/>
      <c r="I202" s="85">
        <f t="shared" si="91"/>
        <v>0.19565545177433286</v>
      </c>
      <c r="J202" s="85">
        <f t="shared" si="91"/>
        <v>0</v>
      </c>
      <c r="K202" s="85">
        <f t="shared" si="91"/>
        <v>1.2941176470588236</v>
      </c>
      <c r="L202" s="85">
        <f t="shared" si="91"/>
        <v>2.0624999999999996</v>
      </c>
      <c r="M202" s="85">
        <f t="shared" si="91"/>
        <v>-7.5</v>
      </c>
      <c r="N202" s="85">
        <f t="shared" si="91"/>
        <v>1.3902214100188668</v>
      </c>
      <c r="O202" s="85">
        <f t="shared" si="91"/>
        <v>0.88841163177035776</v>
      </c>
      <c r="P202" s="88">
        <f t="shared" si="91"/>
        <v>0.84627285190205948</v>
      </c>
    </row>
    <row r="203" spans="2:16">
      <c r="B203" s="175">
        <f t="shared" si="90"/>
        <v>2007</v>
      </c>
      <c r="C203" s="87">
        <f t="shared" ref="C203:P203" si="92">C77/C$167</f>
        <v>-2</v>
      </c>
      <c r="D203" s="85">
        <f t="shared" si="92"/>
        <v>-4.333333333333333</v>
      </c>
      <c r="E203" s="85">
        <f t="shared" si="92"/>
        <v>1.911764705882353</v>
      </c>
      <c r="F203" s="85">
        <f t="shared" si="92"/>
        <v>1.3</v>
      </c>
      <c r="G203" s="85">
        <f t="shared" si="92"/>
        <v>0</v>
      </c>
      <c r="H203" s="85"/>
      <c r="I203" s="85">
        <f t="shared" si="92"/>
        <v>1.8870741438049128</v>
      </c>
      <c r="J203" s="85">
        <f t="shared" si="92"/>
        <v>0</v>
      </c>
      <c r="K203" s="85">
        <f t="shared" si="92"/>
        <v>0.87058823529411766</v>
      </c>
      <c r="L203" s="85">
        <f t="shared" si="92"/>
        <v>0.6875</v>
      </c>
      <c r="M203" s="85">
        <f t="shared" si="92"/>
        <v>0</v>
      </c>
      <c r="N203" s="85">
        <f t="shared" si="92"/>
        <v>0.60107404947069165</v>
      </c>
      <c r="O203" s="85">
        <f t="shared" si="92"/>
        <v>1.1690225597116066</v>
      </c>
      <c r="P203" s="88">
        <f t="shared" si="92"/>
        <v>1.1690225597116068</v>
      </c>
    </row>
    <row r="204" spans="2:16">
      <c r="B204" s="175">
        <f t="shared" si="90"/>
        <v>2008</v>
      </c>
      <c r="C204" s="87">
        <f t="shared" ref="C204:P204" si="93">C87/C$167</f>
        <v>-0.9</v>
      </c>
      <c r="D204" s="85">
        <f t="shared" si="93"/>
        <v>-3.7777777777777777</v>
      </c>
      <c r="E204" s="85">
        <f t="shared" si="93"/>
        <v>1.2058823529411764</v>
      </c>
      <c r="F204" s="85">
        <f t="shared" si="93"/>
        <v>1.1499999999999999</v>
      </c>
      <c r="G204" s="85">
        <f t="shared" si="93"/>
        <v>0</v>
      </c>
      <c r="H204" s="85"/>
      <c r="I204" s="85">
        <f t="shared" si="93"/>
        <v>1.4913523175542407</v>
      </c>
      <c r="J204" s="85">
        <f t="shared" si="93"/>
        <v>0.72661870503597115</v>
      </c>
      <c r="K204" s="85">
        <f t="shared" si="93"/>
        <v>1.0235294117647058</v>
      </c>
      <c r="L204" s="85">
        <f t="shared" si="93"/>
        <v>1.625</v>
      </c>
      <c r="M204" s="85">
        <f t="shared" si="93"/>
        <v>-4.7499999999999991</v>
      </c>
      <c r="N204" s="85">
        <f t="shared" si="93"/>
        <v>1.2030850760084602</v>
      </c>
      <c r="O204" s="85">
        <f t="shared" si="93"/>
        <v>1.3400167204451756</v>
      </c>
      <c r="P204" s="88">
        <f t="shared" si="93"/>
        <v>1.3400167204451758</v>
      </c>
    </row>
    <row r="205" spans="2:16">
      <c r="B205" s="175">
        <f t="shared" si="90"/>
        <v>2009</v>
      </c>
      <c r="C205" s="87">
        <f t="shared" ref="C205:P205" si="94">C97/C$167</f>
        <v>1.9</v>
      </c>
      <c r="D205" s="85">
        <f t="shared" si="94"/>
        <v>-0.22222222222222224</v>
      </c>
      <c r="E205" s="85">
        <f t="shared" si="94"/>
        <v>1.3235294117647058</v>
      </c>
      <c r="F205" s="85">
        <f t="shared" si="94"/>
        <v>1.6</v>
      </c>
      <c r="G205" s="85">
        <f t="shared" si="94"/>
        <v>0.94776119402985071</v>
      </c>
      <c r="H205" s="85"/>
      <c r="I205" s="85">
        <f t="shared" si="94"/>
        <v>0.97258597032844518</v>
      </c>
      <c r="J205" s="85">
        <f t="shared" si="94"/>
        <v>0</v>
      </c>
      <c r="K205" s="85">
        <f t="shared" si="94"/>
        <v>0.87058823529411766</v>
      </c>
      <c r="L205" s="85">
        <f t="shared" si="94"/>
        <v>2.125</v>
      </c>
      <c r="M205" s="85">
        <f t="shared" si="94"/>
        <v>-2.25</v>
      </c>
      <c r="N205" s="85">
        <f t="shared" si="94"/>
        <v>0.98698033742420466</v>
      </c>
      <c r="O205" s="85">
        <f t="shared" si="94"/>
        <v>1.0273568128025892</v>
      </c>
      <c r="P205" s="88">
        <f t="shared" si="94"/>
        <v>0.97497563785742347</v>
      </c>
    </row>
    <row r="206" spans="2:16">
      <c r="B206" s="175">
        <f t="shared" si="90"/>
        <v>2010</v>
      </c>
      <c r="C206" s="87">
        <f t="shared" ref="C206:P206" si="95">C107/C$167</f>
        <v>2</v>
      </c>
      <c r="D206" s="85">
        <f t="shared" si="95"/>
        <v>0.44444444444444448</v>
      </c>
      <c r="E206" s="85">
        <f t="shared" si="95"/>
        <v>1.3235294117647058</v>
      </c>
      <c r="F206" s="85">
        <f t="shared" si="95"/>
        <v>1.1000000000000001</v>
      </c>
      <c r="G206" s="85">
        <f t="shared" si="95"/>
        <v>0.89552238805970152</v>
      </c>
      <c r="H206" s="85"/>
      <c r="I206" s="85">
        <f t="shared" si="95"/>
        <v>1.1108061217035576</v>
      </c>
      <c r="J206" s="85">
        <f t="shared" si="95"/>
        <v>0.7769784172661871</v>
      </c>
      <c r="K206" s="85">
        <f t="shared" si="95"/>
        <v>0.88235294117647056</v>
      </c>
      <c r="L206" s="85">
        <f t="shared" si="95"/>
        <v>1.78125</v>
      </c>
      <c r="M206" s="85">
        <f t="shared" si="95"/>
        <v>11.25</v>
      </c>
      <c r="N206" s="85">
        <f t="shared" si="95"/>
        <v>0.80571331925735579</v>
      </c>
      <c r="O206" s="85">
        <f t="shared" si="95"/>
        <v>0.94023656406868639</v>
      </c>
      <c r="P206" s="88">
        <f t="shared" si="95"/>
        <v>0.94023656406868639</v>
      </c>
    </row>
    <row r="207" spans="2:16">
      <c r="B207" s="175">
        <f t="shared" si="90"/>
        <v>2011</v>
      </c>
      <c r="C207" s="87">
        <f t="shared" ref="C207:P207" si="96">C117/C$167</f>
        <v>0.15</v>
      </c>
      <c r="D207" s="85">
        <f t="shared" si="96"/>
        <v>1</v>
      </c>
      <c r="E207" s="85">
        <f t="shared" si="96"/>
        <v>1.5588235294117647</v>
      </c>
      <c r="F207" s="85">
        <f t="shared" si="96"/>
        <v>1.375</v>
      </c>
      <c r="G207" s="85">
        <f t="shared" si="96"/>
        <v>0.54477611940298509</v>
      </c>
      <c r="H207" s="85"/>
      <c r="I207" s="85">
        <f t="shared" si="96"/>
        <v>1.2823530571992108</v>
      </c>
      <c r="J207" s="85">
        <f t="shared" si="96"/>
        <v>0</v>
      </c>
      <c r="K207" s="85">
        <f t="shared" si="96"/>
        <v>0.92941176470588238</v>
      </c>
      <c r="L207" s="85">
        <f t="shared" si="96"/>
        <v>1.09375</v>
      </c>
      <c r="M207" s="85">
        <f t="shared" si="96"/>
        <v>-6.9999999999999991</v>
      </c>
      <c r="N207" s="85">
        <f t="shared" si="96"/>
        <v>0.92394199864457727</v>
      </c>
      <c r="O207" s="85">
        <f t="shared" si="96"/>
        <v>1.0771466239855538</v>
      </c>
      <c r="P207" s="88">
        <f t="shared" si="96"/>
        <v>1.0771466239855543</v>
      </c>
    </row>
    <row r="208" spans="2:16">
      <c r="B208" s="175">
        <f t="shared" si="90"/>
        <v>2012</v>
      </c>
      <c r="C208" s="87">
        <f t="shared" ref="C208:P208" si="97">C127/C$167</f>
        <v>-0.65</v>
      </c>
      <c r="D208" s="85">
        <f t="shared" si="97"/>
        <v>-4.2222222222222223</v>
      </c>
      <c r="E208" s="85">
        <f t="shared" si="97"/>
        <v>1.9705882352941178</v>
      </c>
      <c r="F208" s="85">
        <f t="shared" si="97"/>
        <v>0.96250000000000002</v>
      </c>
      <c r="G208" s="85">
        <f t="shared" si="97"/>
        <v>0.94776119402985071</v>
      </c>
      <c r="H208" s="85"/>
      <c r="I208" s="85">
        <f t="shared" si="97"/>
        <v>1.7412406311637076</v>
      </c>
      <c r="J208" s="85">
        <f t="shared" si="97"/>
        <v>0.87050359712230208</v>
      </c>
      <c r="K208" s="85">
        <f t="shared" si="97"/>
        <v>1.1411764705882352</v>
      </c>
      <c r="L208" s="85">
        <f t="shared" si="97"/>
        <v>1.8124999999999998</v>
      </c>
      <c r="M208" s="85">
        <f t="shared" si="97"/>
        <v>-2</v>
      </c>
      <c r="N208" s="85">
        <f t="shared" si="97"/>
        <v>1.1251554607984975</v>
      </c>
      <c r="O208" s="85">
        <f t="shared" si="97"/>
        <v>1.3961154003252616</v>
      </c>
      <c r="P208" s="88">
        <f t="shared" si="97"/>
        <v>1.3961154003252623</v>
      </c>
    </row>
    <row r="209" spans="2:16">
      <c r="B209" s="175">
        <f t="shared" si="90"/>
        <v>2013</v>
      </c>
      <c r="C209" s="87">
        <f t="shared" ref="C209:P209" si="98">C137/C$167</f>
        <v>-0.45</v>
      </c>
      <c r="D209" s="85">
        <f t="shared" si="98"/>
        <v>0</v>
      </c>
      <c r="E209" s="85">
        <f t="shared" si="98"/>
        <v>0.11764705882352942</v>
      </c>
      <c r="F209" s="85">
        <f t="shared" si="98"/>
        <v>0.67500000000000004</v>
      </c>
      <c r="G209" s="85">
        <f t="shared" si="98"/>
        <v>0.83582089552238803</v>
      </c>
      <c r="H209" s="85"/>
      <c r="I209" s="85">
        <f t="shared" si="98"/>
        <v>0.80210727500937284</v>
      </c>
      <c r="J209" s="85">
        <f t="shared" si="98"/>
        <v>0.70503597122302164</v>
      </c>
      <c r="K209" s="85">
        <f t="shared" si="98"/>
        <v>1.1411764705882352</v>
      </c>
      <c r="L209" s="85">
        <f t="shared" si="98"/>
        <v>1.5937499999999998</v>
      </c>
      <c r="M209" s="85">
        <f t="shared" si="98"/>
        <v>-5.9999999999999991</v>
      </c>
      <c r="N209" s="89">
        <f t="shared" si="98"/>
        <v>1.2050641646756259</v>
      </c>
      <c r="O209" s="85">
        <f t="shared" si="98"/>
        <v>1.0751285671438708</v>
      </c>
      <c r="P209" s="88">
        <f t="shared" si="98"/>
        <v>1.0294460990466501</v>
      </c>
    </row>
    <row r="210" spans="2:16">
      <c r="B210" s="175">
        <f t="shared" si="90"/>
        <v>2014</v>
      </c>
      <c r="C210" s="87">
        <f t="shared" ref="C210:P210" si="99">C147/C$167</f>
        <v>-0.65</v>
      </c>
      <c r="D210" s="85">
        <f t="shared" si="99"/>
        <v>-3.5555555555555558</v>
      </c>
      <c r="E210" s="85">
        <f t="shared" si="99"/>
        <v>2.2941176470588234</v>
      </c>
      <c r="F210" s="85">
        <f t="shared" si="99"/>
        <v>1.1499999999999999</v>
      </c>
      <c r="G210" s="85">
        <f t="shared" si="99"/>
        <v>0.71641791044776115</v>
      </c>
      <c r="H210" s="85"/>
      <c r="I210" s="85">
        <f t="shared" si="99"/>
        <v>1.7011126833033186</v>
      </c>
      <c r="J210" s="85">
        <f t="shared" si="99"/>
        <v>1.1383693045563548</v>
      </c>
      <c r="K210" s="85">
        <f t="shared" si="99"/>
        <v>1.3108159392789371</v>
      </c>
      <c r="L210" s="85">
        <f t="shared" si="99"/>
        <v>2.28125</v>
      </c>
      <c r="M210" s="85">
        <f t="shared" si="99"/>
        <v>-6.5161290322580649</v>
      </c>
      <c r="N210" s="85">
        <f t="shared" si="99"/>
        <v>1.4070015849944195</v>
      </c>
      <c r="O210" s="85">
        <f t="shared" si="99"/>
        <v>1.5304075522450309</v>
      </c>
      <c r="P210" s="88">
        <f t="shared" si="99"/>
        <v>1.5304075522450316</v>
      </c>
    </row>
    <row r="211" spans="2:16" ht="15.75" thickBot="1">
      <c r="B211" s="176">
        <f>B210+1</f>
        <v>2015</v>
      </c>
      <c r="C211" s="93">
        <f>C157/C$167</f>
        <v>-1.0080645161290323</v>
      </c>
      <c r="D211" s="91">
        <f>D157/D$167</f>
        <v>-1.4246031746031744</v>
      </c>
      <c r="E211" s="91">
        <f t="shared" ref="E211:O211" si="100">E157/E$167</f>
        <v>1.6925996204933582</v>
      </c>
      <c r="F211" s="91">
        <f t="shared" si="100"/>
        <v>1.1333333333333333</v>
      </c>
      <c r="G211" s="91">
        <f t="shared" si="100"/>
        <v>1.0267212325469424</v>
      </c>
      <c r="H211" s="91"/>
      <c r="I211" s="91">
        <f t="shared" si="100"/>
        <v>1.6390773913376604</v>
      </c>
      <c r="J211" s="91">
        <f t="shared" si="100"/>
        <v>0</v>
      </c>
      <c r="K211" s="91">
        <f t="shared" si="100"/>
        <v>0</v>
      </c>
      <c r="L211" s="91">
        <f t="shared" si="100"/>
        <v>0</v>
      </c>
      <c r="M211" s="91">
        <f t="shared" si="100"/>
        <v>0</v>
      </c>
      <c r="N211" s="91"/>
      <c r="O211" s="91">
        <f t="shared" si="100"/>
        <v>1.434045169653196</v>
      </c>
      <c r="P211" s="94"/>
    </row>
  </sheetData>
  <customSheetViews>
    <customSheetView guid="{6DA84043-8308-458F-9378-22AB3DF247A3}" scale="80" showPageBreaks="1" fitToPage="1" printArea="1" view="pageBreakPreview" topLeftCell="A184">
      <selection activeCell="B196" activeCellId="1" sqref="B194:P195 B196:B211"/>
      <pageMargins left="0.98425196850393704" right="0.98425196850393704" top="0.98425196850393704" bottom="0.98425196850393704" header="0.51181102362204722" footer="0.51181102362204722"/>
      <printOptions horizontalCentered="1" verticalCentered="1"/>
      <pageSetup paperSize="9" scale="15" orientation="portrait" horizontalDpi="300" verticalDpi="300" r:id="rId1"/>
      <headerFooter alignWithMargins="0"/>
    </customSheetView>
  </customSheetViews>
  <mergeCells count="303">
    <mergeCell ref="F4:F5"/>
    <mergeCell ref="G4:G5"/>
    <mergeCell ref="J4:J5"/>
    <mergeCell ref="K4:K5"/>
    <mergeCell ref="L4:L5"/>
    <mergeCell ref="M4:M5"/>
    <mergeCell ref="H4:H5"/>
    <mergeCell ref="I4:I5"/>
    <mergeCell ref="B3:K3"/>
    <mergeCell ref="L3:P3"/>
    <mergeCell ref="B4:B5"/>
    <mergeCell ref="C4:C5"/>
    <mergeCell ref="D4:D5"/>
    <mergeCell ref="E4:E5"/>
    <mergeCell ref="N4:N5"/>
    <mergeCell ref="O4:P4"/>
    <mergeCell ref="L13:P13"/>
    <mergeCell ref="B14:B15"/>
    <mergeCell ref="C14:C15"/>
    <mergeCell ref="D14:D15"/>
    <mergeCell ref="E14:E15"/>
    <mergeCell ref="F14:F15"/>
    <mergeCell ref="G14:G15"/>
    <mergeCell ref="H14:H15"/>
    <mergeCell ref="M14:M15"/>
    <mergeCell ref="B13:K13"/>
    <mergeCell ref="B23:K23"/>
    <mergeCell ref="L23:P23"/>
    <mergeCell ref="I14:I15"/>
    <mergeCell ref="N14:N15"/>
    <mergeCell ref="O14:P14"/>
    <mergeCell ref="J14:J15"/>
    <mergeCell ref="K14:K15"/>
    <mergeCell ref="B24:B25"/>
    <mergeCell ref="C24:C25"/>
    <mergeCell ref="D24:D25"/>
    <mergeCell ref="E24:E25"/>
    <mergeCell ref="L14:L15"/>
    <mergeCell ref="F24:F25"/>
    <mergeCell ref="G24:G25"/>
    <mergeCell ref="L33:P33"/>
    <mergeCell ref="B33:K33"/>
    <mergeCell ref="H24:H25"/>
    <mergeCell ref="I24:I25"/>
    <mergeCell ref="J24:J25"/>
    <mergeCell ref="K24:K25"/>
    <mergeCell ref="N24:N25"/>
    <mergeCell ref="O24:P24"/>
    <mergeCell ref="L24:L25"/>
    <mergeCell ref="M24:M25"/>
    <mergeCell ref="O34:P34"/>
    <mergeCell ref="L34:L35"/>
    <mergeCell ref="J34:J35"/>
    <mergeCell ref="K34:K35"/>
    <mergeCell ref="M34:M35"/>
    <mergeCell ref="N34:N35"/>
    <mergeCell ref="B43:K43"/>
    <mergeCell ref="L43:P43"/>
    <mergeCell ref="B44:B45"/>
    <mergeCell ref="C44:C45"/>
    <mergeCell ref="D44:D45"/>
    <mergeCell ref="E44:E45"/>
    <mergeCell ref="H44:H45"/>
    <mergeCell ref="I44:I45"/>
    <mergeCell ref="J44:J45"/>
    <mergeCell ref="K44:K45"/>
    <mergeCell ref="B34:B35"/>
    <mergeCell ref="C34:C35"/>
    <mergeCell ref="D34:D35"/>
    <mergeCell ref="E34:E35"/>
    <mergeCell ref="F34:F35"/>
    <mergeCell ref="G34:G35"/>
    <mergeCell ref="H34:H35"/>
    <mergeCell ref="I34:I35"/>
    <mergeCell ref="L44:L45"/>
    <mergeCell ref="M44:M45"/>
    <mergeCell ref="N44:N45"/>
    <mergeCell ref="O44:P44"/>
    <mergeCell ref="F44:F45"/>
    <mergeCell ref="M54:M55"/>
    <mergeCell ref="N54:N55"/>
    <mergeCell ref="J54:J55"/>
    <mergeCell ref="K54:K55"/>
    <mergeCell ref="L54:L55"/>
    <mergeCell ref="G54:G55"/>
    <mergeCell ref="H54:H55"/>
    <mergeCell ref="B53:K53"/>
    <mergeCell ref="L53:P53"/>
    <mergeCell ref="F54:F55"/>
    <mergeCell ref="I54:I55"/>
    <mergeCell ref="O54:P54"/>
    <mergeCell ref="G44:G45"/>
    <mergeCell ref="B64:B65"/>
    <mergeCell ref="L74:L75"/>
    <mergeCell ref="G74:G75"/>
    <mergeCell ref="H74:H75"/>
    <mergeCell ref="I74:I75"/>
    <mergeCell ref="B54:B55"/>
    <mergeCell ref="C54:C55"/>
    <mergeCell ref="D54:D55"/>
    <mergeCell ref="E54:E55"/>
    <mergeCell ref="B63:K63"/>
    <mergeCell ref="L63:P63"/>
    <mergeCell ref="D74:D75"/>
    <mergeCell ref="E74:E75"/>
    <mergeCell ref="F74:F75"/>
    <mergeCell ref="C64:C65"/>
    <mergeCell ref="D64:D65"/>
    <mergeCell ref="E64:E65"/>
    <mergeCell ref="F64:F65"/>
    <mergeCell ref="G64:G65"/>
    <mergeCell ref="J64:J65"/>
    <mergeCell ref="B94:B95"/>
    <mergeCell ref="C94:C95"/>
    <mergeCell ref="D94:D95"/>
    <mergeCell ref="E94:E95"/>
    <mergeCell ref="F94:F95"/>
    <mergeCell ref="O94:P94"/>
    <mergeCell ref="L94:L95"/>
    <mergeCell ref="O84:P84"/>
    <mergeCell ref="L84:L85"/>
    <mergeCell ref="M84:M85"/>
    <mergeCell ref="B93:K93"/>
    <mergeCell ref="G94:G95"/>
    <mergeCell ref="M94:M95"/>
    <mergeCell ref="N94:N95"/>
    <mergeCell ref="N84:N85"/>
    <mergeCell ref="B84:B85"/>
    <mergeCell ref="H84:H85"/>
    <mergeCell ref="I84:I85"/>
    <mergeCell ref="C84:C85"/>
    <mergeCell ref="D84:D85"/>
    <mergeCell ref="E84:E85"/>
    <mergeCell ref="F84:F85"/>
    <mergeCell ref="G84:G85"/>
    <mergeCell ref="J84:J85"/>
    <mergeCell ref="H94:H95"/>
    <mergeCell ref="I94:I95"/>
    <mergeCell ref="J94:J95"/>
    <mergeCell ref="K94:K95"/>
    <mergeCell ref="M74:M75"/>
    <mergeCell ref="N74:N75"/>
    <mergeCell ref="O74:P74"/>
    <mergeCell ref="H64:H65"/>
    <mergeCell ref="I64:I65"/>
    <mergeCell ref="J74:J75"/>
    <mergeCell ref="L93:P93"/>
    <mergeCell ref="B83:K83"/>
    <mergeCell ref="L83:P83"/>
    <mergeCell ref="K84:K85"/>
    <mergeCell ref="K74:K75"/>
    <mergeCell ref="B73:K73"/>
    <mergeCell ref="N64:N65"/>
    <mergeCell ref="K64:K65"/>
    <mergeCell ref="L64:L65"/>
    <mergeCell ref="M64:M65"/>
    <mergeCell ref="O64:P64"/>
    <mergeCell ref="L73:P73"/>
    <mergeCell ref="B74:B75"/>
    <mergeCell ref="C74:C75"/>
    <mergeCell ref="B113:K113"/>
    <mergeCell ref="L113:P113"/>
    <mergeCell ref="N104:N105"/>
    <mergeCell ref="O104:P104"/>
    <mergeCell ref="M104:M105"/>
    <mergeCell ref="L104:L105"/>
    <mergeCell ref="I104:I105"/>
    <mergeCell ref="H104:H105"/>
    <mergeCell ref="B103:K103"/>
    <mergeCell ref="L103:P103"/>
    <mergeCell ref="F104:F105"/>
    <mergeCell ref="G104:G105"/>
    <mergeCell ref="J104:J105"/>
    <mergeCell ref="K104:K105"/>
    <mergeCell ref="B104:B105"/>
    <mergeCell ref="C104:C105"/>
    <mergeCell ref="D104:D105"/>
    <mergeCell ref="E104:E105"/>
    <mergeCell ref="I114:I115"/>
    <mergeCell ref="L114:L115"/>
    <mergeCell ref="B114:B115"/>
    <mergeCell ref="C114:C115"/>
    <mergeCell ref="D114:D115"/>
    <mergeCell ref="E114:E115"/>
    <mergeCell ref="B123:K123"/>
    <mergeCell ref="L123:P123"/>
    <mergeCell ref="G114:G115"/>
    <mergeCell ref="H114:H115"/>
    <mergeCell ref="O114:P114"/>
    <mergeCell ref="J114:J115"/>
    <mergeCell ref="K114:K115"/>
    <mergeCell ref="F114:F115"/>
    <mergeCell ref="M114:M115"/>
    <mergeCell ref="N114:N115"/>
    <mergeCell ref="D124:D125"/>
    <mergeCell ref="E124:E125"/>
    <mergeCell ref="H124:H125"/>
    <mergeCell ref="I124:I125"/>
    <mergeCell ref="N124:N125"/>
    <mergeCell ref="K124:K125"/>
    <mergeCell ref="L124:L125"/>
    <mergeCell ref="M124:M125"/>
    <mergeCell ref="L143:P143"/>
    <mergeCell ref="O124:P124"/>
    <mergeCell ref="F124:F125"/>
    <mergeCell ref="G124:G125"/>
    <mergeCell ref="L133:P133"/>
    <mergeCell ref="B133:K133"/>
    <mergeCell ref="J124:J125"/>
    <mergeCell ref="B124:B125"/>
    <mergeCell ref="C124:C125"/>
    <mergeCell ref="O134:P134"/>
    <mergeCell ref="J134:J135"/>
    <mergeCell ref="K134:K135"/>
    <mergeCell ref="F134:F135"/>
    <mergeCell ref="G134:G135"/>
    <mergeCell ref="H134:H135"/>
    <mergeCell ref="B143:K143"/>
    <mergeCell ref="E144:E145"/>
    <mergeCell ref="F144:F145"/>
    <mergeCell ref="G144:G145"/>
    <mergeCell ref="J144:J145"/>
    <mergeCell ref="L134:L135"/>
    <mergeCell ref="M134:M135"/>
    <mergeCell ref="N134:N135"/>
    <mergeCell ref="I134:I135"/>
    <mergeCell ref="B134:B135"/>
    <mergeCell ref="C134:C135"/>
    <mergeCell ref="D134:D135"/>
    <mergeCell ref="E134:E135"/>
    <mergeCell ref="N144:N145"/>
    <mergeCell ref="B174:B175"/>
    <mergeCell ref="C174:C175"/>
    <mergeCell ref="D174:D175"/>
    <mergeCell ref="E174:E175"/>
    <mergeCell ref="B164:B165"/>
    <mergeCell ref="K174:K175"/>
    <mergeCell ref="O144:P144"/>
    <mergeCell ref="L144:L145"/>
    <mergeCell ref="M144:M145"/>
    <mergeCell ref="L153:P153"/>
    <mergeCell ref="B144:B145"/>
    <mergeCell ref="C144:C145"/>
    <mergeCell ref="D144:D145"/>
    <mergeCell ref="M154:M155"/>
    <mergeCell ref="O164:P164"/>
    <mergeCell ref="H144:H145"/>
    <mergeCell ref="I144:I145"/>
    <mergeCell ref="J164:J165"/>
    <mergeCell ref="K144:K145"/>
    <mergeCell ref="H154:H155"/>
    <mergeCell ref="I164:I165"/>
    <mergeCell ref="L164:L165"/>
    <mergeCell ref="N154:N155"/>
    <mergeCell ref="N163:P163"/>
    <mergeCell ref="M164:M165"/>
    <mergeCell ref="N164:N165"/>
    <mergeCell ref="K164:K165"/>
    <mergeCell ref="B163:L163"/>
    <mergeCell ref="B153:K153"/>
    <mergeCell ref="E154:E155"/>
    <mergeCell ref="F154:F155"/>
    <mergeCell ref="G154:G155"/>
    <mergeCell ref="B154:B155"/>
    <mergeCell ref="L174:L175"/>
    <mergeCell ref="O154:P154"/>
    <mergeCell ref="I154:I155"/>
    <mergeCell ref="J154:J155"/>
    <mergeCell ref="K154:K155"/>
    <mergeCell ref="L154:L155"/>
    <mergeCell ref="O174:P174"/>
    <mergeCell ref="C173:L173"/>
    <mergeCell ref="M173:P173"/>
    <mergeCell ref="F174:F175"/>
    <mergeCell ref="G174:G175"/>
    <mergeCell ref="H174:H175"/>
    <mergeCell ref="N174:N175"/>
    <mergeCell ref="M174:M175"/>
    <mergeCell ref="I174:I175"/>
    <mergeCell ref="J174:J175"/>
    <mergeCell ref="H164:H165"/>
    <mergeCell ref="C164:C165"/>
    <mergeCell ref="D164:D165"/>
    <mergeCell ref="E164:E165"/>
    <mergeCell ref="F164:F165"/>
    <mergeCell ref="G164:G165"/>
    <mergeCell ref="C154:C155"/>
    <mergeCell ref="D154:D155"/>
    <mergeCell ref="C193:P193"/>
    <mergeCell ref="B194:B195"/>
    <mergeCell ref="C194:C195"/>
    <mergeCell ref="D194:D195"/>
    <mergeCell ref="E194:E195"/>
    <mergeCell ref="F194:F195"/>
    <mergeCell ref="G194:G195"/>
    <mergeCell ref="H194:H195"/>
    <mergeCell ref="I194:I195"/>
    <mergeCell ref="N194:N195"/>
    <mergeCell ref="O194:P194"/>
    <mergeCell ref="J194:J195"/>
    <mergeCell ref="K194:K195"/>
    <mergeCell ref="L194:L195"/>
    <mergeCell ref="M194:M195"/>
  </mergeCells>
  <phoneticPr fontId="26" type="noConversion"/>
  <printOptions horizontalCentered="1" verticalCentered="1"/>
  <pageMargins left="0.98425196850393704" right="0.98425196850393704" top="0.98425196850393704" bottom="0.98425196850393704" header="0.51181102362204722" footer="0.51181102362204722"/>
  <pageSetup paperSize="9" scale="15" orientation="portrait" horizontalDpi="300" verticalDpi="300" r:id="rId2"/>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27"/>
  <sheetViews>
    <sheetView zoomScale="70" zoomScaleNormal="70" zoomScaleSheetLayoutView="80" workbookViewId="0">
      <selection activeCell="A11" sqref="A11:B11"/>
    </sheetView>
  </sheetViews>
  <sheetFormatPr defaultRowHeight="12.75"/>
  <sheetData>
    <row r="2" spans="2:16" ht="13.5" thickBot="1"/>
    <row r="3" spans="2:16" ht="24" thickBot="1">
      <c r="B3" s="473" t="s">
        <v>607</v>
      </c>
      <c r="C3" s="474"/>
      <c r="D3" s="474"/>
      <c r="E3" s="474"/>
      <c r="F3" s="474"/>
      <c r="G3" s="474"/>
      <c r="H3" s="474"/>
      <c r="I3" s="474"/>
      <c r="J3" s="474"/>
      <c r="K3" s="474"/>
      <c r="L3" s="470" t="s">
        <v>224</v>
      </c>
      <c r="M3" s="471"/>
      <c r="N3" s="471"/>
      <c r="O3" s="471"/>
      <c r="P3" s="472"/>
    </row>
    <row r="4" spans="2:16" ht="15.75">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6" ht="16.5" thickBot="1">
      <c r="B5" s="466"/>
      <c r="C5" s="462"/>
      <c r="D5" s="462"/>
      <c r="E5" s="462"/>
      <c r="F5" s="462"/>
      <c r="G5" s="462"/>
      <c r="H5" s="462"/>
      <c r="I5" s="462"/>
      <c r="J5" s="462"/>
      <c r="K5" s="462"/>
      <c r="L5" s="462"/>
      <c r="M5" s="462"/>
      <c r="N5" s="462"/>
      <c r="O5" s="145" t="s">
        <v>209</v>
      </c>
      <c r="P5" s="30" t="s">
        <v>210</v>
      </c>
    </row>
    <row r="6" spans="2:16" ht="15">
      <c r="B6" s="148" t="s">
        <v>211</v>
      </c>
      <c r="C6" s="146">
        <v>31</v>
      </c>
      <c r="D6" s="8">
        <v>28</v>
      </c>
      <c r="E6" s="8">
        <v>31</v>
      </c>
      <c r="F6" s="8">
        <v>30</v>
      </c>
      <c r="G6" s="8">
        <v>15</v>
      </c>
      <c r="H6" s="8">
        <v>5</v>
      </c>
      <c r="I6" s="168">
        <f>SUM(C6:G6)</f>
        <v>135</v>
      </c>
      <c r="J6" s="8">
        <v>5</v>
      </c>
      <c r="K6" s="8">
        <v>31</v>
      </c>
      <c r="L6" s="8">
        <v>30</v>
      </c>
      <c r="M6" s="8">
        <v>31</v>
      </c>
      <c r="N6" s="168">
        <f>SUM(J6:M6)</f>
        <v>97</v>
      </c>
      <c r="O6" s="167">
        <f>SUM(C6:H6,J6:M6)</f>
        <v>237</v>
      </c>
      <c r="P6" s="169">
        <f>I6+N6</f>
        <v>232</v>
      </c>
    </row>
    <row r="7" spans="2:16" ht="19.5">
      <c r="B7" s="149" t="s">
        <v>485</v>
      </c>
      <c r="C7" s="147">
        <v>0.4</v>
      </c>
      <c r="D7" s="10">
        <v>-0.4</v>
      </c>
      <c r="E7" s="10">
        <v>3.5</v>
      </c>
      <c r="F7" s="10">
        <v>8.6</v>
      </c>
      <c r="G7" s="10">
        <v>9.1999999999999993</v>
      </c>
      <c r="H7" s="10">
        <v>12.2</v>
      </c>
      <c r="I7" s="153">
        <f>(C6*C7+D6*D7+E6*E7+F6*F7+G6*G7)/I6</f>
        <v>3.7459259259259259</v>
      </c>
      <c r="J7" s="10">
        <v>11.5</v>
      </c>
      <c r="K7" s="95">
        <v>5.5</v>
      </c>
      <c r="L7" s="95">
        <v>-0.9</v>
      </c>
      <c r="M7" s="95">
        <v>-3.4</v>
      </c>
      <c r="N7" s="153">
        <f>(J6*J7+K6*K7+L6*L7+M6*M7)/N6</f>
        <v>0.9855670103092784</v>
      </c>
      <c r="O7" s="154">
        <f>(C7*C6+D7*D6+E7*E6+F7*F6+G7*G6+H7*H6+J7*J6+K7*K6+L7*L6+M7*M6)/O6</f>
        <v>2.7945147679324895</v>
      </c>
      <c r="P7" s="161">
        <f>(I7*I6+N7*N6)/P6</f>
        <v>2.5918103448275862</v>
      </c>
    </row>
    <row r="8" spans="2:16" ht="19.5">
      <c r="B8" s="149" t="s">
        <v>212</v>
      </c>
      <c r="C8" s="13">
        <f t="shared" ref="C8:H8" si="0">C6*(13-C7)</f>
        <v>390.59999999999997</v>
      </c>
      <c r="D8" s="12">
        <f t="shared" si="0"/>
        <v>375.2</v>
      </c>
      <c r="E8" s="12">
        <f t="shared" si="0"/>
        <v>294.5</v>
      </c>
      <c r="F8" s="12">
        <f t="shared" si="0"/>
        <v>132</v>
      </c>
      <c r="G8" s="12">
        <f t="shared" si="0"/>
        <v>57.000000000000014</v>
      </c>
      <c r="H8" s="12">
        <f t="shared" si="0"/>
        <v>4.0000000000000036</v>
      </c>
      <c r="I8" s="155">
        <f>SUM(C8:G8)</f>
        <v>1249.3</v>
      </c>
      <c r="J8" s="12">
        <v>8</v>
      </c>
      <c r="K8" s="12">
        <v>234</v>
      </c>
      <c r="L8" s="12">
        <v>417</v>
      </c>
      <c r="M8" s="12">
        <v>508</v>
      </c>
      <c r="N8" s="155">
        <f>SUM(J8:M8)</f>
        <v>1167</v>
      </c>
      <c r="O8" s="156">
        <f>O6*(13-O7)</f>
        <v>2418.6999999999998</v>
      </c>
      <c r="P8" s="162">
        <f>P6*(13-P7)</f>
        <v>2414.7000000000003</v>
      </c>
    </row>
    <row r="9" spans="2:16" ht="19.5">
      <c r="B9" s="149" t="s">
        <v>213</v>
      </c>
      <c r="C9" s="13">
        <f t="shared" ref="C9:H9" si="1">C6*(17-C7)</f>
        <v>514.6</v>
      </c>
      <c r="D9" s="12">
        <f t="shared" si="1"/>
        <v>487.19999999999993</v>
      </c>
      <c r="E9" s="12">
        <f t="shared" si="1"/>
        <v>418.5</v>
      </c>
      <c r="F9" s="12">
        <f t="shared" si="1"/>
        <v>252</v>
      </c>
      <c r="G9" s="12">
        <f t="shared" si="1"/>
        <v>117.00000000000001</v>
      </c>
      <c r="H9" s="12">
        <f t="shared" si="1"/>
        <v>24.000000000000004</v>
      </c>
      <c r="I9" s="155">
        <f>SUM(C9:G9)</f>
        <v>1789.3</v>
      </c>
      <c r="J9" s="12">
        <v>28</v>
      </c>
      <c r="K9" s="12">
        <v>358</v>
      </c>
      <c r="L9" s="12">
        <v>537</v>
      </c>
      <c r="M9" s="12">
        <v>632</v>
      </c>
      <c r="N9" s="155">
        <f>SUM(J9:M9)</f>
        <v>1555</v>
      </c>
      <c r="O9" s="156">
        <f>O6*(17-O7)</f>
        <v>3366.7</v>
      </c>
      <c r="P9" s="162">
        <f>P6*(17-P7)</f>
        <v>3342.7000000000003</v>
      </c>
    </row>
    <row r="10" spans="2:16" ht="19.5">
      <c r="B10" s="149" t="s">
        <v>214</v>
      </c>
      <c r="C10" s="17">
        <f t="shared" ref="C10:H10" si="2">C6*(18-C7)</f>
        <v>545.6</v>
      </c>
      <c r="D10" s="16">
        <f t="shared" si="2"/>
        <v>515.19999999999993</v>
      </c>
      <c r="E10" s="16">
        <f t="shared" si="2"/>
        <v>449.5</v>
      </c>
      <c r="F10" s="16">
        <f t="shared" si="2"/>
        <v>282</v>
      </c>
      <c r="G10" s="16">
        <f t="shared" si="2"/>
        <v>132</v>
      </c>
      <c r="H10" s="16">
        <f t="shared" si="2"/>
        <v>29.000000000000004</v>
      </c>
      <c r="I10" s="155">
        <f>SUM(C10:G10)</f>
        <v>1924.3</v>
      </c>
      <c r="J10" s="16">
        <v>33</v>
      </c>
      <c r="K10" s="16">
        <v>339</v>
      </c>
      <c r="L10" s="16">
        <v>567</v>
      </c>
      <c r="M10" s="16">
        <v>663</v>
      </c>
      <c r="N10" s="155">
        <f>SUM(J10:M10)</f>
        <v>1602</v>
      </c>
      <c r="O10" s="157">
        <f>O6*(18-O7)</f>
        <v>3603.7</v>
      </c>
      <c r="P10" s="163">
        <f>P6*(18-P7)</f>
        <v>3574.7000000000003</v>
      </c>
    </row>
    <row r="11" spans="2:16" ht="20.25" thickBot="1">
      <c r="B11" s="350" t="s">
        <v>215</v>
      </c>
      <c r="C11" s="21">
        <f t="shared" ref="C11:H11" si="3">C6*(19-C7)</f>
        <v>576.6</v>
      </c>
      <c r="D11" s="20">
        <f t="shared" si="3"/>
        <v>543.19999999999993</v>
      </c>
      <c r="E11" s="20">
        <f t="shared" si="3"/>
        <v>480.5</v>
      </c>
      <c r="F11" s="20">
        <f t="shared" si="3"/>
        <v>312</v>
      </c>
      <c r="G11" s="20">
        <f t="shared" si="3"/>
        <v>147</v>
      </c>
      <c r="H11" s="20">
        <f t="shared" si="3"/>
        <v>34</v>
      </c>
      <c r="I11" s="164">
        <f>SUM(C11:G11)</f>
        <v>2059.3000000000002</v>
      </c>
      <c r="J11" s="20">
        <v>38</v>
      </c>
      <c r="K11" s="20">
        <v>420</v>
      </c>
      <c r="L11" s="20">
        <v>597</v>
      </c>
      <c r="M11" s="20">
        <v>694</v>
      </c>
      <c r="N11" s="164">
        <f>SUM(J11:M11)</f>
        <v>1749</v>
      </c>
      <c r="O11" s="165">
        <f>O6*(19-O7)</f>
        <v>3840.7</v>
      </c>
      <c r="P11" s="166">
        <f>P6*(19-P7)</f>
        <v>3806.7000000000003</v>
      </c>
    </row>
    <row r="12" spans="2:16" ht="15.75" thickBot="1">
      <c r="B12" s="4"/>
      <c r="C12" s="4"/>
      <c r="D12" s="4"/>
      <c r="E12" s="4"/>
      <c r="F12" s="4"/>
      <c r="G12" s="4"/>
      <c r="H12" s="4"/>
      <c r="I12" s="4"/>
      <c r="J12" s="4"/>
      <c r="K12" s="4"/>
      <c r="L12" s="4"/>
      <c r="M12" s="4"/>
      <c r="N12" s="4"/>
      <c r="O12" s="4"/>
      <c r="P12" s="4"/>
    </row>
    <row r="13" spans="2:16" ht="24" thickBot="1">
      <c r="B13" s="473" t="s">
        <v>608</v>
      </c>
      <c r="C13" s="474"/>
      <c r="D13" s="474"/>
      <c r="E13" s="474"/>
      <c r="F13" s="474"/>
      <c r="G13" s="474"/>
      <c r="H13" s="474"/>
      <c r="I13" s="474"/>
      <c r="J13" s="474"/>
      <c r="K13" s="474"/>
      <c r="L13" s="470" t="s">
        <v>225</v>
      </c>
      <c r="M13" s="471"/>
      <c r="N13" s="471"/>
      <c r="O13" s="471"/>
      <c r="P13" s="472"/>
    </row>
    <row r="14" spans="2:16" ht="15.75">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6" ht="16.5" thickBot="1">
      <c r="B15" s="466"/>
      <c r="C15" s="462"/>
      <c r="D15" s="462"/>
      <c r="E15" s="462"/>
      <c r="F15" s="462"/>
      <c r="G15" s="462"/>
      <c r="H15" s="462"/>
      <c r="I15" s="462"/>
      <c r="J15" s="462"/>
      <c r="K15" s="462"/>
      <c r="L15" s="462"/>
      <c r="M15" s="462"/>
      <c r="N15" s="462"/>
      <c r="O15" s="145" t="s">
        <v>209</v>
      </c>
      <c r="P15" s="30" t="s">
        <v>210</v>
      </c>
    </row>
    <row r="16" spans="2:16" ht="15">
      <c r="B16" s="148" t="s">
        <v>211</v>
      </c>
      <c r="C16" s="146">
        <v>31</v>
      </c>
      <c r="D16" s="8">
        <v>28</v>
      </c>
      <c r="E16" s="8">
        <v>31</v>
      </c>
      <c r="F16" s="8">
        <v>30</v>
      </c>
      <c r="G16" s="8">
        <v>15</v>
      </c>
      <c r="H16" s="8">
        <v>5</v>
      </c>
      <c r="I16" s="168">
        <f>SUM(C16:G16)</f>
        <v>135</v>
      </c>
      <c r="J16" s="8">
        <v>20</v>
      </c>
      <c r="K16" s="8">
        <v>31</v>
      </c>
      <c r="L16" s="8">
        <v>30</v>
      </c>
      <c r="M16" s="8">
        <v>31</v>
      </c>
      <c r="N16" s="168">
        <f>SUM(J16:M16)</f>
        <v>112</v>
      </c>
      <c r="O16" s="167">
        <f>SUM(C16:H16,J16:M16)</f>
        <v>252</v>
      </c>
      <c r="P16" s="169">
        <f>I16+N16</f>
        <v>247</v>
      </c>
    </row>
    <row r="17" spans="2:16" ht="19.5">
      <c r="B17" s="149" t="s">
        <v>485</v>
      </c>
      <c r="C17" s="147">
        <v>-0.9</v>
      </c>
      <c r="D17" s="10">
        <v>0.4</v>
      </c>
      <c r="E17" s="10">
        <v>0.8</v>
      </c>
      <c r="F17" s="10">
        <v>6.2</v>
      </c>
      <c r="G17" s="10">
        <v>11.6</v>
      </c>
      <c r="H17" s="10">
        <v>11.5</v>
      </c>
      <c r="I17" s="153">
        <f>(C16*C17+D16*D17+E16*E17+F16*F17+G16*G17)/I16</f>
        <v>2.726666666666667</v>
      </c>
      <c r="J17" s="10">
        <v>6.7</v>
      </c>
      <c r="K17" s="95">
        <v>7</v>
      </c>
      <c r="L17" s="95">
        <v>3</v>
      </c>
      <c r="M17" s="95">
        <v>-1.1000000000000001</v>
      </c>
      <c r="N17" s="153">
        <f>(J16*J17+K16*K17+L16*L17+M16*M17)/N16</f>
        <v>3.6330357142857141</v>
      </c>
      <c r="O17" s="154">
        <f>(C17*C16+D17*D16+E17*E16+F17*F16+G17*G16+H17*H16+J17*J16+K17*K16+L17*L16+M17*M16)/O16</f>
        <v>3.3035714285714284</v>
      </c>
      <c r="P17" s="161">
        <f>(I17*I16+N17*N16)/P16</f>
        <v>3.1376518218623484</v>
      </c>
    </row>
    <row r="18" spans="2:16" ht="19.5">
      <c r="B18" s="149" t="s">
        <v>212</v>
      </c>
      <c r="C18" s="13">
        <v>432</v>
      </c>
      <c r="D18" s="12">
        <v>354</v>
      </c>
      <c r="E18" s="12">
        <v>379</v>
      </c>
      <c r="F18" s="12">
        <v>206</v>
      </c>
      <c r="G18" s="12">
        <v>22</v>
      </c>
      <c r="H18" s="12">
        <v>8</v>
      </c>
      <c r="I18" s="155">
        <f>SUM(C18:G18)</f>
        <v>1393</v>
      </c>
      <c r="J18" s="12">
        <v>127</v>
      </c>
      <c r="K18" s="12">
        <v>187</v>
      </c>
      <c r="L18" s="12">
        <v>299</v>
      </c>
      <c r="M18" s="12">
        <v>436</v>
      </c>
      <c r="N18" s="155">
        <f>SUM(J18:M18)</f>
        <v>1049</v>
      </c>
      <c r="O18" s="156">
        <f>O16*(13-O17)</f>
        <v>2443.5</v>
      </c>
      <c r="P18" s="162">
        <f>P16*(13-P17)</f>
        <v>2436</v>
      </c>
    </row>
    <row r="19" spans="2:16" ht="19.5">
      <c r="B19" s="149" t="s">
        <v>213</v>
      </c>
      <c r="C19" s="13">
        <v>556</v>
      </c>
      <c r="D19" s="12">
        <v>466</v>
      </c>
      <c r="E19" s="12">
        <v>503</v>
      </c>
      <c r="F19" s="12">
        <v>326</v>
      </c>
      <c r="G19" s="12">
        <v>82</v>
      </c>
      <c r="H19" s="12">
        <v>28</v>
      </c>
      <c r="I19" s="155">
        <f>SUM(C19:G19)</f>
        <v>1933</v>
      </c>
      <c r="J19" s="12">
        <v>207</v>
      </c>
      <c r="K19" s="12">
        <v>311</v>
      </c>
      <c r="L19" s="12">
        <v>419</v>
      </c>
      <c r="M19" s="12">
        <v>562</v>
      </c>
      <c r="N19" s="155">
        <f>SUM(J19:M19)</f>
        <v>1499</v>
      </c>
      <c r="O19" s="156">
        <f>O16*(17-O17)</f>
        <v>3451.5</v>
      </c>
      <c r="P19" s="162">
        <f>P16*(17-P17)</f>
        <v>3424</v>
      </c>
    </row>
    <row r="20" spans="2:16" ht="19.5">
      <c r="B20" s="149" t="s">
        <v>214</v>
      </c>
      <c r="C20" s="17">
        <v>587</v>
      </c>
      <c r="D20" s="16">
        <v>494</v>
      </c>
      <c r="E20" s="16">
        <v>534</v>
      </c>
      <c r="F20" s="16">
        <v>356</v>
      </c>
      <c r="G20" s="16">
        <v>97</v>
      </c>
      <c r="H20" s="16">
        <v>33</v>
      </c>
      <c r="I20" s="155">
        <f>SUM(C20:G20)</f>
        <v>2068</v>
      </c>
      <c r="J20" s="16">
        <v>227</v>
      </c>
      <c r="K20" s="16">
        <v>342</v>
      </c>
      <c r="L20" s="16">
        <v>449</v>
      </c>
      <c r="M20" s="16">
        <v>593</v>
      </c>
      <c r="N20" s="155">
        <f>SUM(J20:M20)</f>
        <v>1611</v>
      </c>
      <c r="O20" s="157">
        <f>O16*(18-O17)</f>
        <v>3703.5</v>
      </c>
      <c r="P20" s="163">
        <f>P16*(18-P17)</f>
        <v>3671</v>
      </c>
    </row>
    <row r="21" spans="2:16" ht="20.25" thickBot="1">
      <c r="B21" s="350" t="s">
        <v>215</v>
      </c>
      <c r="C21" s="21">
        <v>618</v>
      </c>
      <c r="D21" s="20">
        <v>522</v>
      </c>
      <c r="E21" s="20">
        <v>565</v>
      </c>
      <c r="F21" s="20">
        <v>386</v>
      </c>
      <c r="G21" s="20">
        <v>112</v>
      </c>
      <c r="H21" s="20">
        <v>38</v>
      </c>
      <c r="I21" s="164">
        <f>SUM(C21:G21)</f>
        <v>2203</v>
      </c>
      <c r="J21" s="20">
        <v>373</v>
      </c>
      <c r="K21" s="20">
        <v>348</v>
      </c>
      <c r="L21" s="20">
        <v>479</v>
      </c>
      <c r="M21" s="20">
        <v>624</v>
      </c>
      <c r="N21" s="164">
        <f>SUM(J21:M21)</f>
        <v>1824</v>
      </c>
      <c r="O21" s="165">
        <f>O16*(19-O17)</f>
        <v>3955.5</v>
      </c>
      <c r="P21" s="166">
        <f>P16*(19-P17)</f>
        <v>3918</v>
      </c>
    </row>
    <row r="22" spans="2:16" ht="15.75" thickBot="1">
      <c r="B22" s="4"/>
      <c r="C22" s="4"/>
      <c r="D22" s="4"/>
      <c r="E22" s="4"/>
      <c r="F22" s="4"/>
      <c r="G22" s="4"/>
      <c r="H22" s="4"/>
      <c r="I22" s="4"/>
      <c r="J22" s="4"/>
      <c r="K22" s="4"/>
      <c r="L22" s="4"/>
      <c r="M22" s="4"/>
      <c r="N22" s="4"/>
      <c r="O22" s="4"/>
      <c r="P22" s="4"/>
    </row>
    <row r="23" spans="2:16" ht="24" thickBot="1">
      <c r="B23" s="473" t="s">
        <v>609</v>
      </c>
      <c r="C23" s="474"/>
      <c r="D23" s="474"/>
      <c r="E23" s="474"/>
      <c r="F23" s="474"/>
      <c r="G23" s="474"/>
      <c r="H23" s="474"/>
      <c r="I23" s="474"/>
      <c r="J23" s="474"/>
      <c r="K23" s="474"/>
      <c r="L23" s="470" t="s">
        <v>226</v>
      </c>
      <c r="M23" s="471"/>
      <c r="N23" s="471"/>
      <c r="O23" s="471"/>
      <c r="P23" s="472"/>
    </row>
    <row r="24" spans="2:16" ht="15.75">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6" ht="16.5" thickBot="1">
      <c r="B25" s="466"/>
      <c r="C25" s="462"/>
      <c r="D25" s="462"/>
      <c r="E25" s="462"/>
      <c r="F25" s="462"/>
      <c r="G25" s="462"/>
      <c r="H25" s="462"/>
      <c r="I25" s="462"/>
      <c r="J25" s="462"/>
      <c r="K25" s="462"/>
      <c r="L25" s="462"/>
      <c r="M25" s="462"/>
      <c r="N25" s="462"/>
      <c r="O25" s="145" t="s">
        <v>209</v>
      </c>
      <c r="P25" s="30" t="s">
        <v>210</v>
      </c>
    </row>
    <row r="26" spans="2:16" ht="15">
      <c r="B26" s="148" t="s">
        <v>211</v>
      </c>
      <c r="C26" s="146">
        <v>31</v>
      </c>
      <c r="D26" s="8">
        <v>28</v>
      </c>
      <c r="E26" s="8">
        <v>31</v>
      </c>
      <c r="F26" s="8">
        <v>30</v>
      </c>
      <c r="G26" s="8">
        <v>21</v>
      </c>
      <c r="H26" s="8">
        <v>15</v>
      </c>
      <c r="I26" s="168">
        <f>SUM(C26:G26)</f>
        <v>141</v>
      </c>
      <c r="J26" s="8">
        <v>10</v>
      </c>
      <c r="K26" s="8">
        <v>31</v>
      </c>
      <c r="L26" s="8">
        <v>30</v>
      </c>
      <c r="M26" s="8">
        <v>31</v>
      </c>
      <c r="N26" s="168">
        <f>SUM(J26:M26)</f>
        <v>102</v>
      </c>
      <c r="O26" s="167">
        <f>SUM(C26:H26,J26:M26)</f>
        <v>258</v>
      </c>
      <c r="P26" s="169">
        <f>I26+N26</f>
        <v>243</v>
      </c>
    </row>
    <row r="27" spans="2:16" ht="19.5">
      <c r="B27" s="149" t="s">
        <v>485</v>
      </c>
      <c r="C27" s="147">
        <v>-5.5</v>
      </c>
      <c r="D27" s="10">
        <v>-3.9</v>
      </c>
      <c r="E27" s="10">
        <v>0.1</v>
      </c>
      <c r="F27" s="10">
        <v>10.199999999999999</v>
      </c>
      <c r="G27" s="10">
        <v>10</v>
      </c>
      <c r="H27" s="10">
        <v>11.3</v>
      </c>
      <c r="I27" s="153">
        <f>(C26*C27+D26*D27+E26*E27+F26*F27+G26*G27)/I26</f>
        <v>1.6978723404255323</v>
      </c>
      <c r="J27" s="10">
        <v>12.1</v>
      </c>
      <c r="K27" s="95">
        <v>5</v>
      </c>
      <c r="L27" s="95">
        <v>3.6</v>
      </c>
      <c r="M27" s="95">
        <v>-3</v>
      </c>
      <c r="N27" s="153">
        <f>(J26*J27+K26*K27+L26*L27+M26*M27)/N26</f>
        <v>2.8529411764705883</v>
      </c>
      <c r="O27" s="154">
        <f>(C27*C26+D27*D26+E27*E26+F27*F26+G27*G26+H27*H26+J27*J26+K27*K26+L27*L26+M27*M26)/O26</f>
        <v>2.7127906976744192</v>
      </c>
      <c r="P27" s="161">
        <f>(I27*I26+N27*N26)/P26</f>
        <v>2.1827160493827162</v>
      </c>
    </row>
    <row r="28" spans="2:16" ht="19.5">
      <c r="B28" s="149" t="s">
        <v>212</v>
      </c>
      <c r="C28" s="13">
        <v>574</v>
      </c>
      <c r="D28" s="12">
        <v>474</v>
      </c>
      <c r="E28" s="12">
        <v>398</v>
      </c>
      <c r="F28" s="12">
        <v>83</v>
      </c>
      <c r="G28" s="12">
        <v>64</v>
      </c>
      <c r="H28" s="12">
        <v>25</v>
      </c>
      <c r="I28" s="155">
        <f>SUM(C28:G28)</f>
        <v>1593</v>
      </c>
      <c r="J28" s="12">
        <v>9</v>
      </c>
      <c r="K28" s="12">
        <v>248</v>
      </c>
      <c r="L28" s="12">
        <v>282</v>
      </c>
      <c r="M28" s="12">
        <v>495</v>
      </c>
      <c r="N28" s="155">
        <f>SUM(J28:M28)</f>
        <v>1034</v>
      </c>
      <c r="O28" s="156">
        <f>O26*(13-O27)</f>
        <v>2654.1</v>
      </c>
      <c r="P28" s="162">
        <f>P26*(13-P27)</f>
        <v>2628.6</v>
      </c>
    </row>
    <row r="29" spans="2:16" ht="19.5">
      <c r="B29" s="149" t="s">
        <v>213</v>
      </c>
      <c r="C29" s="13">
        <v>698</v>
      </c>
      <c r="D29" s="12">
        <v>586</v>
      </c>
      <c r="E29" s="12">
        <v>522</v>
      </c>
      <c r="F29" s="12">
        <v>203</v>
      </c>
      <c r="G29" s="12">
        <v>148</v>
      </c>
      <c r="H29" s="12">
        <v>85</v>
      </c>
      <c r="I29" s="155">
        <f>SUM(C29:G29)</f>
        <v>2157</v>
      </c>
      <c r="J29" s="12">
        <v>50</v>
      </c>
      <c r="K29" s="12">
        <v>372</v>
      </c>
      <c r="L29" s="12">
        <v>402</v>
      </c>
      <c r="M29" s="12">
        <v>619</v>
      </c>
      <c r="N29" s="155">
        <f>SUM(J29:M29)</f>
        <v>1443</v>
      </c>
      <c r="O29" s="156">
        <f>O26*(17-O27)</f>
        <v>3686.1</v>
      </c>
      <c r="P29" s="162">
        <f>P26*(17-P27)</f>
        <v>3600.6</v>
      </c>
    </row>
    <row r="30" spans="2:16" ht="19.5">
      <c r="B30" s="149" t="s">
        <v>214</v>
      </c>
      <c r="C30" s="17">
        <v>729</v>
      </c>
      <c r="D30" s="16">
        <v>614</v>
      </c>
      <c r="E30" s="16">
        <v>553</v>
      </c>
      <c r="F30" s="16">
        <v>233</v>
      </c>
      <c r="G30" s="16">
        <v>169</v>
      </c>
      <c r="H30" s="16">
        <v>100</v>
      </c>
      <c r="I30" s="155">
        <f>SUM(C30:G30)</f>
        <v>2298</v>
      </c>
      <c r="J30" s="16">
        <v>60</v>
      </c>
      <c r="K30" s="16">
        <v>403</v>
      </c>
      <c r="L30" s="16">
        <v>432</v>
      </c>
      <c r="M30" s="16">
        <v>650</v>
      </c>
      <c r="N30" s="155">
        <f>SUM(J30:M30)</f>
        <v>1545</v>
      </c>
      <c r="O30" s="157">
        <f>O26*(18-O27)</f>
        <v>3944.1</v>
      </c>
      <c r="P30" s="163">
        <f>P26*(18-P27)</f>
        <v>3843.6</v>
      </c>
    </row>
    <row r="31" spans="2:16" ht="20.25" thickBot="1">
      <c r="B31" s="350" t="s">
        <v>215</v>
      </c>
      <c r="C31" s="21">
        <v>760</v>
      </c>
      <c r="D31" s="20">
        <v>642</v>
      </c>
      <c r="E31" s="20">
        <v>584</v>
      </c>
      <c r="F31" s="20">
        <v>263</v>
      </c>
      <c r="G31" s="20">
        <v>190</v>
      </c>
      <c r="H31" s="20">
        <v>115</v>
      </c>
      <c r="I31" s="164">
        <f>SUM(C31:G31)</f>
        <v>2439</v>
      </c>
      <c r="J31" s="20">
        <v>70</v>
      </c>
      <c r="K31" s="20">
        <v>434</v>
      </c>
      <c r="L31" s="20">
        <v>462</v>
      </c>
      <c r="M31" s="20">
        <v>681</v>
      </c>
      <c r="N31" s="164">
        <f>SUM(J31:M31)</f>
        <v>1647</v>
      </c>
      <c r="O31" s="165">
        <f>O26*(19-O27)</f>
        <v>4202.1000000000004</v>
      </c>
      <c r="P31" s="166">
        <f>P26*(19-P27)</f>
        <v>4086.6</v>
      </c>
    </row>
    <row r="32" spans="2:16" ht="15.75" thickBot="1">
      <c r="B32" s="4"/>
      <c r="C32" s="4"/>
      <c r="D32" s="4"/>
      <c r="E32" s="4"/>
      <c r="F32" s="4"/>
      <c r="G32" s="4"/>
      <c r="H32" s="4"/>
      <c r="I32" s="4"/>
      <c r="J32" s="4"/>
      <c r="K32" s="4"/>
      <c r="L32" s="4"/>
      <c r="M32" s="4"/>
      <c r="N32" s="4"/>
      <c r="O32" s="4"/>
      <c r="P32" s="4"/>
    </row>
    <row r="33" spans="2:16" ht="24" thickBot="1">
      <c r="B33" s="473" t="s">
        <v>609</v>
      </c>
      <c r="C33" s="474"/>
      <c r="D33" s="474"/>
      <c r="E33" s="474"/>
      <c r="F33" s="474"/>
      <c r="G33" s="474"/>
      <c r="H33" s="474"/>
      <c r="I33" s="474"/>
      <c r="J33" s="474"/>
      <c r="K33" s="474"/>
      <c r="L33" s="470" t="s">
        <v>227</v>
      </c>
      <c r="M33" s="471"/>
      <c r="N33" s="471"/>
      <c r="O33" s="471"/>
      <c r="P33" s="472"/>
    </row>
    <row r="34" spans="2:16" ht="15.75">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6" ht="16.5" thickBot="1">
      <c r="B35" s="466"/>
      <c r="C35" s="462"/>
      <c r="D35" s="462"/>
      <c r="E35" s="462"/>
      <c r="F35" s="462"/>
      <c r="G35" s="462"/>
      <c r="H35" s="462"/>
      <c r="I35" s="462"/>
      <c r="J35" s="462"/>
      <c r="K35" s="462"/>
      <c r="L35" s="462"/>
      <c r="M35" s="462"/>
      <c r="N35" s="462"/>
      <c r="O35" s="145" t="s">
        <v>209</v>
      </c>
      <c r="P35" s="30" t="s">
        <v>210</v>
      </c>
    </row>
    <row r="36" spans="2:16" ht="15">
      <c r="B36" s="148" t="s">
        <v>211</v>
      </c>
      <c r="C36" s="146">
        <v>31</v>
      </c>
      <c r="D36" s="8">
        <v>28</v>
      </c>
      <c r="E36" s="8">
        <v>31</v>
      </c>
      <c r="F36" s="8">
        <v>30</v>
      </c>
      <c r="G36" s="8">
        <v>31</v>
      </c>
      <c r="H36" s="8">
        <v>15</v>
      </c>
      <c r="I36" s="168">
        <f>SUM(C36:G36)</f>
        <v>151</v>
      </c>
      <c r="J36" s="8">
        <v>30</v>
      </c>
      <c r="K36" s="8">
        <v>31</v>
      </c>
      <c r="L36" s="8">
        <v>30</v>
      </c>
      <c r="M36" s="8">
        <v>31</v>
      </c>
      <c r="N36" s="168">
        <f>SUM(J36:M36)</f>
        <v>122</v>
      </c>
      <c r="O36" s="167">
        <f>SUM(C36:H36,J36:M36)</f>
        <v>288</v>
      </c>
      <c r="P36" s="169">
        <f>I36+N36</f>
        <v>273</v>
      </c>
    </row>
    <row r="37" spans="2:16" ht="19.5">
      <c r="B37" s="149" t="s">
        <v>485</v>
      </c>
      <c r="C37" s="147">
        <v>-7.2</v>
      </c>
      <c r="D37" s="10">
        <v>-3.5</v>
      </c>
      <c r="E37" s="10">
        <v>0.5</v>
      </c>
      <c r="F37" s="10">
        <v>6.3</v>
      </c>
      <c r="G37" s="10">
        <v>9.1</v>
      </c>
      <c r="H37" s="10">
        <v>11.7</v>
      </c>
      <c r="I37" s="153">
        <f>(C36*C37+D36*D37+E36*E37+F36*F37+G36*G37)/I36</f>
        <v>1.0953642384105955</v>
      </c>
      <c r="J37" s="10">
        <v>9.6999999999999993</v>
      </c>
      <c r="K37" s="95">
        <v>4.4000000000000004</v>
      </c>
      <c r="L37" s="95">
        <v>3.5</v>
      </c>
      <c r="M37" s="95">
        <v>-6.1</v>
      </c>
      <c r="N37" s="153">
        <f>(J36*J37+K36*K37+L36*L37+M36*M37)/N36</f>
        <v>2.8139344262295078</v>
      </c>
      <c r="O37" s="154">
        <f>(C37*C36+D37*D36+E37*E36+F37*F36+G37*G36+H37*H36+J37*J36+K37*K36+L37*L36+M37*M36)/O36</f>
        <v>2.3756944444444437</v>
      </c>
      <c r="P37" s="161">
        <f>(I37*I36+N37*N36)/P36</f>
        <v>1.863369963369963</v>
      </c>
    </row>
    <row r="38" spans="2:16" ht="19.5">
      <c r="B38" s="149" t="s">
        <v>212</v>
      </c>
      <c r="C38" s="13">
        <v>625</v>
      </c>
      <c r="D38" s="12">
        <v>461</v>
      </c>
      <c r="E38" s="12">
        <v>387</v>
      </c>
      <c r="F38" s="12">
        <v>200</v>
      </c>
      <c r="G38" s="12">
        <v>121</v>
      </c>
      <c r="H38" s="12">
        <v>20</v>
      </c>
      <c r="I38" s="155">
        <f>SUM(C38:G38)</f>
        <v>1794</v>
      </c>
      <c r="J38" s="12">
        <v>99</v>
      </c>
      <c r="K38" s="12">
        <v>266</v>
      </c>
      <c r="L38" s="12">
        <v>296</v>
      </c>
      <c r="M38" s="12">
        <v>592</v>
      </c>
      <c r="N38" s="155">
        <f>SUM(J38:M38)</f>
        <v>1253</v>
      </c>
      <c r="O38" s="156">
        <f>O36*(13-O37)</f>
        <v>3059.8</v>
      </c>
      <c r="P38" s="162">
        <f>P36*(13-P37)</f>
        <v>3040.3</v>
      </c>
    </row>
    <row r="39" spans="2:16" ht="19.5">
      <c r="B39" s="149" t="s">
        <v>213</v>
      </c>
      <c r="C39" s="13">
        <v>749</v>
      </c>
      <c r="D39" s="12">
        <v>573</v>
      </c>
      <c r="E39" s="12">
        <v>511</v>
      </c>
      <c r="F39" s="12">
        <v>320</v>
      </c>
      <c r="G39" s="12">
        <v>245</v>
      </c>
      <c r="H39" s="12">
        <v>80</v>
      </c>
      <c r="I39" s="155">
        <f>SUM(C39:G39)</f>
        <v>2398</v>
      </c>
      <c r="J39" s="12">
        <v>219</v>
      </c>
      <c r="K39" s="12">
        <v>390</v>
      </c>
      <c r="L39" s="12">
        <v>406</v>
      </c>
      <c r="M39" s="12">
        <v>716</v>
      </c>
      <c r="N39" s="155">
        <f>SUM(J39:M39)</f>
        <v>1731</v>
      </c>
      <c r="O39" s="156">
        <f>O36*(17-O37)</f>
        <v>4211.8</v>
      </c>
      <c r="P39" s="162">
        <f>P36*(17-P37)</f>
        <v>4132.3</v>
      </c>
    </row>
    <row r="40" spans="2:16" ht="19.5">
      <c r="B40" s="149" t="s">
        <v>214</v>
      </c>
      <c r="C40" s="17">
        <v>780</v>
      </c>
      <c r="D40" s="16">
        <v>601</v>
      </c>
      <c r="E40" s="16">
        <v>542</v>
      </c>
      <c r="F40" s="16">
        <v>350</v>
      </c>
      <c r="G40" s="16">
        <v>276</v>
      </c>
      <c r="H40" s="16">
        <v>95</v>
      </c>
      <c r="I40" s="155">
        <f>SUM(C40:G40)</f>
        <v>2549</v>
      </c>
      <c r="J40" s="16">
        <v>249</v>
      </c>
      <c r="K40" s="16">
        <v>421</v>
      </c>
      <c r="L40" s="16">
        <v>436</v>
      </c>
      <c r="M40" s="16">
        <v>747</v>
      </c>
      <c r="N40" s="155">
        <f>SUM(J40:M40)</f>
        <v>1853</v>
      </c>
      <c r="O40" s="157">
        <f>O36*(18-O37)</f>
        <v>4499.8</v>
      </c>
      <c r="P40" s="163">
        <f>P36*(18-P37)</f>
        <v>4405.3</v>
      </c>
    </row>
    <row r="41" spans="2:16" ht="20.25" thickBot="1">
      <c r="B41" s="350" t="s">
        <v>215</v>
      </c>
      <c r="C41" s="21">
        <v>811</v>
      </c>
      <c r="D41" s="20">
        <v>629</v>
      </c>
      <c r="E41" s="20">
        <v>573</v>
      </c>
      <c r="F41" s="20">
        <v>380</v>
      </c>
      <c r="G41" s="20">
        <v>307</v>
      </c>
      <c r="H41" s="20">
        <f>H36*(19-H37)</f>
        <v>109.50000000000001</v>
      </c>
      <c r="I41" s="164">
        <f>SUM(C41:G41)</f>
        <v>2700</v>
      </c>
      <c r="J41" s="20">
        <v>279</v>
      </c>
      <c r="K41" s="20">
        <v>452</v>
      </c>
      <c r="L41" s="20">
        <v>466</v>
      </c>
      <c r="M41" s="20">
        <v>776</v>
      </c>
      <c r="N41" s="164">
        <f>SUM(J41:M41)</f>
        <v>1973</v>
      </c>
      <c r="O41" s="165">
        <f>O36*(19-O37)</f>
        <v>4787.8</v>
      </c>
      <c r="P41" s="166">
        <f>P36*(19-P37)</f>
        <v>4678.3</v>
      </c>
    </row>
    <row r="42" spans="2:16" ht="15.75" thickBot="1">
      <c r="B42" s="4"/>
      <c r="C42" s="4"/>
      <c r="D42" s="4"/>
      <c r="E42" s="4"/>
      <c r="F42" s="4"/>
      <c r="G42" s="4"/>
      <c r="H42" s="4"/>
      <c r="I42" s="4"/>
      <c r="J42" s="4"/>
      <c r="K42" s="4"/>
      <c r="L42" s="4"/>
      <c r="M42" s="4"/>
      <c r="N42" s="4"/>
      <c r="O42" s="4"/>
      <c r="P42" s="4"/>
    </row>
    <row r="43" spans="2:16" ht="24" thickBot="1">
      <c r="B43" s="473" t="s">
        <v>607</v>
      </c>
      <c r="C43" s="474"/>
      <c r="D43" s="474"/>
      <c r="E43" s="474"/>
      <c r="F43" s="474"/>
      <c r="G43" s="474"/>
      <c r="H43" s="474"/>
      <c r="I43" s="474"/>
      <c r="J43" s="474"/>
      <c r="K43" s="474"/>
      <c r="L43" s="470" t="s">
        <v>228</v>
      </c>
      <c r="M43" s="471"/>
      <c r="N43" s="471"/>
      <c r="O43" s="471"/>
      <c r="P43" s="472"/>
    </row>
    <row r="44" spans="2:16" ht="15.75">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6" ht="16.5" thickBot="1">
      <c r="B45" s="466"/>
      <c r="C45" s="462"/>
      <c r="D45" s="462"/>
      <c r="E45" s="462"/>
      <c r="F45" s="462"/>
      <c r="G45" s="462"/>
      <c r="H45" s="462"/>
      <c r="I45" s="462"/>
      <c r="J45" s="462"/>
      <c r="K45" s="462"/>
      <c r="L45" s="462"/>
      <c r="M45" s="462"/>
      <c r="N45" s="462"/>
      <c r="O45" s="145" t="s">
        <v>209</v>
      </c>
      <c r="P45" s="30" t="s">
        <v>210</v>
      </c>
    </row>
    <row r="46" spans="2:16" ht="15">
      <c r="B46" s="148" t="s">
        <v>211</v>
      </c>
      <c r="C46" s="146">
        <v>31</v>
      </c>
      <c r="D46" s="8">
        <v>28</v>
      </c>
      <c r="E46" s="8">
        <v>31</v>
      </c>
      <c r="F46" s="8">
        <v>5</v>
      </c>
      <c r="G46" s="8">
        <v>15</v>
      </c>
      <c r="H46" s="8">
        <v>0</v>
      </c>
      <c r="I46" s="168">
        <f>SUM(C46:G46)</f>
        <v>110</v>
      </c>
      <c r="J46" s="8">
        <v>15</v>
      </c>
      <c r="K46" s="8">
        <v>26</v>
      </c>
      <c r="L46" s="8">
        <v>30</v>
      </c>
      <c r="M46" s="8">
        <v>31</v>
      </c>
      <c r="N46" s="168">
        <f>SUM(J46:M46)</f>
        <v>102</v>
      </c>
      <c r="O46" s="167">
        <f>SUM(C46:H46,J46:M46)</f>
        <v>212</v>
      </c>
      <c r="P46" s="169">
        <f>I46+N46</f>
        <v>212</v>
      </c>
    </row>
    <row r="47" spans="2:16" ht="19.5">
      <c r="B47" s="149" t="s">
        <v>485</v>
      </c>
      <c r="C47" s="147">
        <v>-2.7</v>
      </c>
      <c r="D47" s="10">
        <v>-4.5999999999999996</v>
      </c>
      <c r="E47" s="10">
        <v>2.2000000000000002</v>
      </c>
      <c r="F47" s="10">
        <v>8.6999999999999993</v>
      </c>
      <c r="G47" s="10">
        <v>8.6</v>
      </c>
      <c r="H47" s="10">
        <v>0</v>
      </c>
      <c r="I47" s="153">
        <f>(C46*C47+D46*D47+E46*E47+F46*F47+G46*G47)/I46</f>
        <v>0.25636363636363624</v>
      </c>
      <c r="J47" s="10">
        <v>12</v>
      </c>
      <c r="K47" s="95">
        <v>5</v>
      </c>
      <c r="L47" s="95">
        <v>1.3</v>
      </c>
      <c r="M47" s="95">
        <v>0.9</v>
      </c>
      <c r="N47" s="153">
        <f>(J46*J47+K46*K47+L46*L47+M46*M47)/N46</f>
        <v>3.695098039215686</v>
      </c>
      <c r="O47" s="154">
        <f>(C47*C46+D47*D46+E47*E46+F47*F46+G47*G46+H47*H46+J47*J46+K47*K46+L47*L46+M47*M46)/O46</f>
        <v>1.9108490566037735</v>
      </c>
      <c r="P47" s="161">
        <f>(I47*I46+N47*N46)/P46</f>
        <v>1.9108490566037735</v>
      </c>
    </row>
    <row r="48" spans="2:16" ht="19.5">
      <c r="B48" s="149" t="s">
        <v>212</v>
      </c>
      <c r="C48" s="13">
        <v>487</v>
      </c>
      <c r="D48" s="12">
        <v>493</v>
      </c>
      <c r="E48" s="12">
        <v>336</v>
      </c>
      <c r="F48" s="12">
        <v>22</v>
      </c>
      <c r="G48" s="12">
        <v>66</v>
      </c>
      <c r="H48" s="12">
        <f>H46*(13-H47)</f>
        <v>0</v>
      </c>
      <c r="I48" s="155">
        <f>SUM(C48:G48)</f>
        <v>1404</v>
      </c>
      <c r="J48" s="12">
        <v>15</v>
      </c>
      <c r="K48" s="12">
        <v>209</v>
      </c>
      <c r="L48" s="12">
        <v>352</v>
      </c>
      <c r="M48" s="12">
        <v>375</v>
      </c>
      <c r="N48" s="155">
        <f>SUM(J48:M48)</f>
        <v>951</v>
      </c>
      <c r="O48" s="156">
        <f>O46*(13-O47)</f>
        <v>2350.9</v>
      </c>
      <c r="P48" s="162">
        <f>P46*(13-P47)</f>
        <v>2350.9</v>
      </c>
    </row>
    <row r="49" spans="2:16" ht="19.5">
      <c r="B49" s="149" t="s">
        <v>213</v>
      </c>
      <c r="C49" s="13">
        <v>611</v>
      </c>
      <c r="D49" s="12">
        <v>605</v>
      </c>
      <c r="E49" s="12">
        <v>460</v>
      </c>
      <c r="F49" s="12">
        <v>42</v>
      </c>
      <c r="G49" s="12">
        <v>126</v>
      </c>
      <c r="H49" s="12">
        <f>H46*(17-H47)</f>
        <v>0</v>
      </c>
      <c r="I49" s="155">
        <f>SUM(C49:G49)</f>
        <v>1844</v>
      </c>
      <c r="J49" s="12">
        <v>75</v>
      </c>
      <c r="K49" s="12">
        <v>313</v>
      </c>
      <c r="L49" s="12">
        <v>472</v>
      </c>
      <c r="M49" s="12">
        <v>499</v>
      </c>
      <c r="N49" s="155">
        <f>SUM(J49:M49)</f>
        <v>1359</v>
      </c>
      <c r="O49" s="156">
        <f>O46*(17-O47)</f>
        <v>3198.9</v>
      </c>
      <c r="P49" s="162">
        <f>P46*(17-P47)</f>
        <v>3198.9</v>
      </c>
    </row>
    <row r="50" spans="2:16" ht="19.5">
      <c r="B50" s="149" t="s">
        <v>214</v>
      </c>
      <c r="C50" s="17">
        <v>642</v>
      </c>
      <c r="D50" s="16">
        <v>633</v>
      </c>
      <c r="E50" s="16">
        <v>491</v>
      </c>
      <c r="F50" s="16">
        <v>47</v>
      </c>
      <c r="G50" s="16">
        <v>141</v>
      </c>
      <c r="H50" s="16">
        <f>H46*(18-H47)</f>
        <v>0</v>
      </c>
      <c r="I50" s="155">
        <f>SUM(C50:G50)</f>
        <v>1954</v>
      </c>
      <c r="J50" s="16">
        <v>90</v>
      </c>
      <c r="K50" s="16">
        <v>339</v>
      </c>
      <c r="L50" s="16">
        <v>502</v>
      </c>
      <c r="M50" s="16">
        <v>530</v>
      </c>
      <c r="N50" s="155">
        <f>SUM(J50:M50)</f>
        <v>1461</v>
      </c>
      <c r="O50" s="157">
        <f>O46*(18-O47)</f>
        <v>3410.9</v>
      </c>
      <c r="P50" s="163">
        <f>P46*(18-P47)</f>
        <v>3410.9</v>
      </c>
    </row>
    <row r="51" spans="2:16" ht="20.25" thickBot="1">
      <c r="B51" s="350" t="s">
        <v>215</v>
      </c>
      <c r="C51" s="21">
        <v>673</v>
      </c>
      <c r="D51" s="20">
        <v>661</v>
      </c>
      <c r="E51" s="20">
        <v>522</v>
      </c>
      <c r="F51" s="20">
        <v>52</v>
      </c>
      <c r="G51" s="20">
        <v>156</v>
      </c>
      <c r="H51" s="20">
        <f>H46*(19-H47)</f>
        <v>0</v>
      </c>
      <c r="I51" s="164">
        <f>SUM(C51:G51)</f>
        <v>2064</v>
      </c>
      <c r="J51" s="20">
        <v>105</v>
      </c>
      <c r="K51" s="20">
        <v>365</v>
      </c>
      <c r="L51" s="20">
        <v>532</v>
      </c>
      <c r="M51" s="20">
        <v>561</v>
      </c>
      <c r="N51" s="164">
        <f>SUM(J51:M51)</f>
        <v>1563</v>
      </c>
      <c r="O51" s="165">
        <f>O46*(19-O47)</f>
        <v>3622.9</v>
      </c>
      <c r="P51" s="166">
        <f>P46*(19-P47)</f>
        <v>3622.9</v>
      </c>
    </row>
    <row r="52" spans="2:16" ht="15.75" thickBot="1">
      <c r="B52" s="4"/>
      <c r="C52" s="4"/>
      <c r="D52" s="4"/>
      <c r="E52" s="4"/>
      <c r="F52" s="4"/>
      <c r="G52" s="4"/>
      <c r="H52" s="4"/>
      <c r="I52" s="4"/>
      <c r="J52" s="4"/>
      <c r="K52" s="4"/>
      <c r="L52" s="4"/>
      <c r="M52" s="4"/>
      <c r="N52" s="4"/>
      <c r="O52" s="4"/>
      <c r="P52" s="4"/>
    </row>
    <row r="53" spans="2:16" ht="24" thickBot="1">
      <c r="B53" s="473" t="s">
        <v>610</v>
      </c>
      <c r="C53" s="474"/>
      <c r="D53" s="474"/>
      <c r="E53" s="474"/>
      <c r="F53" s="474"/>
      <c r="G53" s="474"/>
      <c r="H53" s="474"/>
      <c r="I53" s="474"/>
      <c r="J53" s="474"/>
      <c r="K53" s="474"/>
      <c r="L53" s="470" t="s">
        <v>229</v>
      </c>
      <c r="M53" s="471"/>
      <c r="N53" s="471"/>
      <c r="O53" s="471"/>
      <c r="P53" s="472"/>
    </row>
    <row r="54" spans="2:16"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6" ht="16.5" thickBot="1">
      <c r="B55" s="466"/>
      <c r="C55" s="462"/>
      <c r="D55" s="462"/>
      <c r="E55" s="462"/>
      <c r="F55" s="462"/>
      <c r="G55" s="462"/>
      <c r="H55" s="462"/>
      <c r="I55" s="462"/>
      <c r="J55" s="462"/>
      <c r="K55" s="462"/>
      <c r="L55" s="462"/>
      <c r="M55" s="462"/>
      <c r="N55" s="462"/>
      <c r="O55" s="145" t="s">
        <v>209</v>
      </c>
      <c r="P55" s="30" t="s">
        <v>210</v>
      </c>
    </row>
    <row r="56" spans="2:16" ht="15">
      <c r="B56" s="148" t="s">
        <v>211</v>
      </c>
      <c r="C56" s="146">
        <v>31</v>
      </c>
      <c r="D56" s="8">
        <v>28</v>
      </c>
      <c r="E56" s="8">
        <v>31</v>
      </c>
      <c r="F56" s="8">
        <v>25</v>
      </c>
      <c r="G56" s="8">
        <v>15</v>
      </c>
      <c r="H56" s="8">
        <v>10</v>
      </c>
      <c r="I56" s="168">
        <f>SUM(C56:G56)</f>
        <v>130</v>
      </c>
      <c r="J56" s="8">
        <v>20</v>
      </c>
      <c r="K56" s="8">
        <v>31</v>
      </c>
      <c r="L56" s="8">
        <v>30</v>
      </c>
      <c r="M56" s="8">
        <v>31</v>
      </c>
      <c r="N56" s="168">
        <f>SUM(J56:M56)</f>
        <v>112</v>
      </c>
      <c r="O56" s="167">
        <f>SUM(C56:H56,J56:M56)</f>
        <v>252</v>
      </c>
      <c r="P56" s="169">
        <f>I56+N56</f>
        <v>242</v>
      </c>
    </row>
    <row r="57" spans="2:16" ht="19.5">
      <c r="B57" s="149" t="s">
        <v>485</v>
      </c>
      <c r="C57" s="147">
        <v>3.3</v>
      </c>
      <c r="D57" s="10">
        <v>8.1</v>
      </c>
      <c r="E57" s="10">
        <v>3.1</v>
      </c>
      <c r="F57" s="10">
        <v>4.5</v>
      </c>
      <c r="G57" s="10">
        <v>9.9</v>
      </c>
      <c r="H57" s="10">
        <v>11</v>
      </c>
      <c r="I57" s="153">
        <f>(C56*C57+D56*D57+E56*E57+F56*F57+G56*G57)/I56</f>
        <v>5.2784615384615385</v>
      </c>
      <c r="J57" s="10">
        <v>11.3</v>
      </c>
      <c r="K57" s="95">
        <v>8.3000000000000007</v>
      </c>
      <c r="L57" s="95">
        <v>3.9</v>
      </c>
      <c r="M57" s="95">
        <v>3.8</v>
      </c>
      <c r="N57" s="153">
        <f>(J56*J57+K56*K57+L56*L57+M56*M57)/N56</f>
        <v>6.4116071428571422</v>
      </c>
      <c r="O57" s="154">
        <f>(C57*C56+D57*D56+E57*E56+F57*F56+G57*G56+H57*H56+J57*J56+K57*K56+L57*L56+M57*M56)/O56</f>
        <v>6.0091269841269837</v>
      </c>
      <c r="P57" s="161">
        <f>(I57*I56+N57*N56)/P56</f>
        <v>5.8028925619834713</v>
      </c>
    </row>
    <row r="58" spans="2:16" ht="19.5">
      <c r="B58" s="149" t="s">
        <v>212</v>
      </c>
      <c r="C58" s="13">
        <v>301</v>
      </c>
      <c r="D58" s="12">
        <v>137</v>
      </c>
      <c r="E58" s="12">
        <v>307</v>
      </c>
      <c r="F58" s="12">
        <v>213</v>
      </c>
      <c r="G58" s="12">
        <v>47</v>
      </c>
      <c r="H58" s="12">
        <v>20</v>
      </c>
      <c r="I58" s="155">
        <f>SUM(C58:G58)</f>
        <v>1005</v>
      </c>
      <c r="J58" s="12">
        <v>35</v>
      </c>
      <c r="K58" s="12">
        <v>147</v>
      </c>
      <c r="L58" s="12">
        <v>273</v>
      </c>
      <c r="M58" s="12">
        <v>285</v>
      </c>
      <c r="N58" s="155">
        <f>SUM(J58:M58)</f>
        <v>740</v>
      </c>
      <c r="O58" s="156">
        <f>O56*(13-O57)</f>
        <v>1761.7</v>
      </c>
      <c r="P58" s="162">
        <f>P56*(13-P57)</f>
        <v>1741.7</v>
      </c>
    </row>
    <row r="59" spans="2:16" ht="19.5">
      <c r="B59" s="149" t="s">
        <v>213</v>
      </c>
      <c r="C59" s="13">
        <v>425</v>
      </c>
      <c r="D59" s="12">
        <v>249</v>
      </c>
      <c r="E59" s="12">
        <v>431</v>
      </c>
      <c r="F59" s="12">
        <v>313</v>
      </c>
      <c r="G59" s="12">
        <v>107</v>
      </c>
      <c r="H59" s="12">
        <v>60</v>
      </c>
      <c r="I59" s="155">
        <f>SUM(C59:G59)</f>
        <v>1525</v>
      </c>
      <c r="J59" s="12">
        <v>115</v>
      </c>
      <c r="K59" s="12">
        <v>271</v>
      </c>
      <c r="L59" s="12">
        <v>393</v>
      </c>
      <c r="M59" s="12">
        <v>409</v>
      </c>
      <c r="N59" s="155">
        <f>SUM(J59:M59)</f>
        <v>1188</v>
      </c>
      <c r="O59" s="156">
        <f>O56*(17-O57)</f>
        <v>2769.7000000000003</v>
      </c>
      <c r="P59" s="162">
        <f>P56*(17-P57)</f>
        <v>2709.7</v>
      </c>
    </row>
    <row r="60" spans="2:16" ht="19.5">
      <c r="B60" s="149" t="s">
        <v>214</v>
      </c>
      <c r="C60" s="17">
        <v>456</v>
      </c>
      <c r="D60" s="16">
        <v>277</v>
      </c>
      <c r="E60" s="16">
        <v>462</v>
      </c>
      <c r="F60" s="16">
        <v>336</v>
      </c>
      <c r="G60" s="16">
        <v>122</v>
      </c>
      <c r="H60" s="16">
        <v>70</v>
      </c>
      <c r="I60" s="155">
        <f>SUM(C60:G60)</f>
        <v>1653</v>
      </c>
      <c r="J60" s="16">
        <v>135</v>
      </c>
      <c r="K60" s="16">
        <v>302</v>
      </c>
      <c r="L60" s="16">
        <v>423</v>
      </c>
      <c r="M60" s="16">
        <v>440</v>
      </c>
      <c r="N60" s="155">
        <f>SUM(J60:M60)</f>
        <v>1300</v>
      </c>
      <c r="O60" s="157">
        <f>O56*(18-O57)</f>
        <v>3021.7000000000003</v>
      </c>
      <c r="P60" s="163">
        <f>P56*(18-P57)</f>
        <v>2951.7</v>
      </c>
    </row>
    <row r="61" spans="2:16" ht="20.25" thickBot="1">
      <c r="B61" s="350" t="s">
        <v>215</v>
      </c>
      <c r="C61" s="21">
        <v>487</v>
      </c>
      <c r="D61" s="20">
        <v>305</v>
      </c>
      <c r="E61" s="20">
        <v>493</v>
      </c>
      <c r="F61" s="20">
        <v>363</v>
      </c>
      <c r="G61" s="20">
        <f>G56*(19-G57)</f>
        <v>136.5</v>
      </c>
      <c r="H61" s="20">
        <v>80</v>
      </c>
      <c r="I61" s="164">
        <f>SUM(C61:G61)</f>
        <v>1784.5</v>
      </c>
      <c r="J61" s="20">
        <v>155</v>
      </c>
      <c r="K61" s="20">
        <v>333</v>
      </c>
      <c r="L61" s="20">
        <v>453</v>
      </c>
      <c r="M61" s="20">
        <f>M56*(19-M57)</f>
        <v>471.2</v>
      </c>
      <c r="N61" s="164">
        <f>SUM(J61:M61)</f>
        <v>1412.2</v>
      </c>
      <c r="O61" s="165">
        <f>O56*(19-O57)</f>
        <v>3273.7000000000003</v>
      </c>
      <c r="P61" s="166">
        <f>P56*(19-P57)</f>
        <v>3193.7</v>
      </c>
    </row>
    <row r="62" spans="2:16" ht="15.75" thickBot="1">
      <c r="B62" s="4"/>
      <c r="C62" s="4"/>
      <c r="D62" s="4"/>
      <c r="E62" s="4"/>
      <c r="F62" s="4"/>
      <c r="G62" s="4"/>
      <c r="H62" s="4"/>
      <c r="I62" s="4"/>
      <c r="J62" s="4"/>
      <c r="K62" s="4"/>
      <c r="L62" s="4"/>
      <c r="M62" s="4"/>
      <c r="N62" s="4"/>
      <c r="O62" s="4"/>
      <c r="P62" s="4"/>
    </row>
    <row r="63" spans="2:16" ht="24" thickBot="1">
      <c r="B63" s="473" t="s">
        <v>611</v>
      </c>
      <c r="C63" s="474"/>
      <c r="D63" s="474"/>
      <c r="E63" s="474"/>
      <c r="F63" s="474"/>
      <c r="G63" s="474"/>
      <c r="H63" s="474"/>
      <c r="I63" s="474"/>
      <c r="J63" s="474"/>
      <c r="K63" s="474"/>
      <c r="L63" s="470" t="s">
        <v>230</v>
      </c>
      <c r="M63" s="471"/>
      <c r="N63" s="471"/>
      <c r="O63" s="471"/>
      <c r="P63" s="472"/>
    </row>
    <row r="64" spans="2:16"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ht="15">
      <c r="B66" s="148" t="s">
        <v>211</v>
      </c>
      <c r="C66" s="146">
        <v>31</v>
      </c>
      <c r="D66" s="8">
        <v>28</v>
      </c>
      <c r="E66" s="8">
        <v>31</v>
      </c>
      <c r="F66" s="8">
        <v>30</v>
      </c>
      <c r="G66" s="8">
        <v>21</v>
      </c>
      <c r="H66" s="8">
        <v>10</v>
      </c>
      <c r="I66" s="168">
        <f>SUM(C66:G66)</f>
        <v>141</v>
      </c>
      <c r="J66" s="8">
        <v>25</v>
      </c>
      <c r="K66" s="8">
        <v>31</v>
      </c>
      <c r="L66" s="8">
        <v>30</v>
      </c>
      <c r="M66" s="8">
        <v>31</v>
      </c>
      <c r="N66" s="168">
        <f>SUM(J66:M66)</f>
        <v>117</v>
      </c>
      <c r="O66" s="167">
        <f>SUM(C66:H66,J66:M66)</f>
        <v>268</v>
      </c>
      <c r="P66" s="169">
        <f>I66+N66</f>
        <v>258</v>
      </c>
    </row>
    <row r="67" spans="2:16" ht="19.5">
      <c r="B67" s="149" t="s">
        <v>485</v>
      </c>
      <c r="C67" s="147">
        <v>4.8</v>
      </c>
      <c r="D67" s="10">
        <v>3.3</v>
      </c>
      <c r="E67" s="10">
        <v>3.3</v>
      </c>
      <c r="F67" s="10">
        <v>6.5</v>
      </c>
      <c r="G67" s="10">
        <v>6.6</v>
      </c>
      <c r="H67" s="10">
        <v>10</v>
      </c>
      <c r="I67" s="153">
        <f>(C66*C67+D66*D67+E66*E67+F66*F67+G66*G67)/I66</f>
        <v>4.8021276595744684</v>
      </c>
      <c r="J67" s="10">
        <v>8.9</v>
      </c>
      <c r="K67" s="95">
        <v>8.3000000000000007</v>
      </c>
      <c r="L67" s="95">
        <v>2.6</v>
      </c>
      <c r="M67" s="95">
        <v>-0.7</v>
      </c>
      <c r="N67" s="153">
        <f>(J66*J67+K66*K67+L66*L67+M66*M67)/N66</f>
        <v>4.5820512820512809</v>
      </c>
      <c r="O67" s="154">
        <f>(C67*C66+D67*D66+E67*E66+F67*F66+G67*G66+H67*H66+J67*J66+K67*K66+L67*L66+M67*M66)/O66</f>
        <v>4.9000000000000004</v>
      </c>
      <c r="P67" s="161">
        <f>(I67*I66+N67*N66)/P66</f>
        <v>4.702325581395348</v>
      </c>
    </row>
    <row r="68" spans="2:16" ht="19.5">
      <c r="B68" s="149" t="s">
        <v>212</v>
      </c>
      <c r="C68" s="13">
        <v>254</v>
      </c>
      <c r="D68" s="12">
        <v>272</v>
      </c>
      <c r="E68" s="12">
        <v>301</v>
      </c>
      <c r="F68" s="12">
        <v>195</v>
      </c>
      <c r="G68" s="12">
        <v>93</v>
      </c>
      <c r="H68" s="12">
        <v>34</v>
      </c>
      <c r="I68" s="155">
        <f>SUM(C68:G68)</f>
        <v>1115</v>
      </c>
      <c r="J68" s="12">
        <v>102</v>
      </c>
      <c r="K68" s="12">
        <v>147</v>
      </c>
      <c r="L68" s="12">
        <v>312</v>
      </c>
      <c r="M68" s="12">
        <v>425</v>
      </c>
      <c r="N68" s="155">
        <f>SUM(J68:M68)</f>
        <v>986</v>
      </c>
      <c r="O68" s="156">
        <f>O66*(13-O67)</f>
        <v>2170.7999999999997</v>
      </c>
      <c r="P68" s="162">
        <f>P66*(13-P67)</f>
        <v>2140.8000000000002</v>
      </c>
    </row>
    <row r="69" spans="2:16" ht="19.5">
      <c r="B69" s="149" t="s">
        <v>213</v>
      </c>
      <c r="C69" s="13">
        <v>378</v>
      </c>
      <c r="D69" s="12">
        <v>384</v>
      </c>
      <c r="E69" s="12">
        <v>425</v>
      </c>
      <c r="F69" s="12">
        <v>315</v>
      </c>
      <c r="G69" s="12">
        <v>177</v>
      </c>
      <c r="H69" s="12">
        <v>74</v>
      </c>
      <c r="I69" s="155">
        <f>SUM(C69:G69)</f>
        <v>1679</v>
      </c>
      <c r="J69" s="12">
        <v>202</v>
      </c>
      <c r="K69" s="12">
        <v>271</v>
      </c>
      <c r="L69" s="12">
        <v>432</v>
      </c>
      <c r="M69" s="12">
        <v>549</v>
      </c>
      <c r="N69" s="155">
        <f>SUM(J69:M69)</f>
        <v>1454</v>
      </c>
      <c r="O69" s="156">
        <f>O66*(17-O67)</f>
        <v>3242.7999999999997</v>
      </c>
      <c r="P69" s="162">
        <f>P66*(17-P67)</f>
        <v>3172.8</v>
      </c>
    </row>
    <row r="70" spans="2:16" ht="19.5">
      <c r="B70" s="149" t="s">
        <v>214</v>
      </c>
      <c r="C70" s="17">
        <f>C66*(18-C67)</f>
        <v>409.2</v>
      </c>
      <c r="D70" s="16">
        <v>412</v>
      </c>
      <c r="E70" s="16">
        <v>456</v>
      </c>
      <c r="F70" s="16">
        <v>345</v>
      </c>
      <c r="G70" s="16">
        <v>198</v>
      </c>
      <c r="H70" s="16">
        <v>84</v>
      </c>
      <c r="I70" s="155">
        <f>SUM(C70:G70)</f>
        <v>1820.2</v>
      </c>
      <c r="J70" s="16">
        <v>227</v>
      </c>
      <c r="K70" s="16">
        <v>302</v>
      </c>
      <c r="L70" s="16">
        <v>462</v>
      </c>
      <c r="M70" s="16">
        <v>580</v>
      </c>
      <c r="N70" s="155">
        <f>SUM(J70:M70)</f>
        <v>1571</v>
      </c>
      <c r="O70" s="157">
        <f>O66*(18-O67)</f>
        <v>3510.7999999999997</v>
      </c>
      <c r="P70" s="163">
        <f>P66*(18-P67)</f>
        <v>3430.8</v>
      </c>
    </row>
    <row r="71" spans="2:16" ht="20.25" thickBot="1">
      <c r="B71" s="350" t="s">
        <v>215</v>
      </c>
      <c r="C71" s="21">
        <f>C66*(19-C67)</f>
        <v>440.2</v>
      </c>
      <c r="D71" s="20">
        <v>440</v>
      </c>
      <c r="E71" s="20">
        <v>487</v>
      </c>
      <c r="F71" s="20">
        <v>375</v>
      </c>
      <c r="G71" s="20">
        <v>219</v>
      </c>
      <c r="H71" s="20">
        <v>94</v>
      </c>
      <c r="I71" s="164">
        <f>SUM(C71:G71)</f>
        <v>1961.2</v>
      </c>
      <c r="J71" s="20">
        <v>262</v>
      </c>
      <c r="K71" s="20">
        <v>333</v>
      </c>
      <c r="L71" s="20">
        <v>492</v>
      </c>
      <c r="M71" s="20">
        <v>611</v>
      </c>
      <c r="N71" s="164">
        <f>SUM(J71:M71)</f>
        <v>1698</v>
      </c>
      <c r="O71" s="165">
        <f>O66*(19-O67)</f>
        <v>3778.7999999999997</v>
      </c>
      <c r="P71" s="166">
        <f>P66*(19-P67)</f>
        <v>3688.8</v>
      </c>
    </row>
    <row r="72" spans="2:16" ht="15.75" thickBot="1">
      <c r="B72" s="4"/>
      <c r="C72" s="4"/>
      <c r="D72" s="4"/>
      <c r="E72" s="4"/>
      <c r="F72" s="4"/>
      <c r="G72" s="4"/>
      <c r="H72" s="4"/>
      <c r="I72" s="4"/>
      <c r="J72" s="4"/>
      <c r="K72" s="4"/>
      <c r="L72" s="4"/>
      <c r="M72" s="4"/>
      <c r="N72" s="4"/>
      <c r="O72" s="4"/>
      <c r="P72" s="4"/>
    </row>
    <row r="73" spans="2:16" ht="24" thickBot="1">
      <c r="B73" s="473" t="s">
        <v>612</v>
      </c>
      <c r="C73" s="474"/>
      <c r="D73" s="474"/>
      <c r="E73" s="474"/>
      <c r="F73" s="474"/>
      <c r="G73" s="474"/>
      <c r="H73" s="474"/>
      <c r="I73" s="474"/>
      <c r="J73" s="474"/>
      <c r="K73" s="474"/>
      <c r="L73" s="470" t="s">
        <v>231</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ht="15">
      <c r="B76" s="148" t="s">
        <v>211</v>
      </c>
      <c r="C76" s="146">
        <v>31</v>
      </c>
      <c r="D76" s="8">
        <v>28</v>
      </c>
      <c r="E76" s="8">
        <v>31</v>
      </c>
      <c r="F76" s="8">
        <v>30</v>
      </c>
      <c r="G76" s="8">
        <v>26</v>
      </c>
      <c r="H76" s="8">
        <v>10</v>
      </c>
      <c r="I76" s="168">
        <f>SUM(C76:G76)</f>
        <v>146</v>
      </c>
      <c r="J76" s="8">
        <v>14</v>
      </c>
      <c r="K76" s="8">
        <v>26</v>
      </c>
      <c r="L76" s="8">
        <v>31</v>
      </c>
      <c r="M76" s="8">
        <v>31</v>
      </c>
      <c r="N76" s="168">
        <f>SUM(J76:M76)</f>
        <v>102</v>
      </c>
      <c r="O76" s="167">
        <f>SUM(C76:H76,J76:M76)</f>
        <v>258</v>
      </c>
      <c r="P76" s="169">
        <f>I76+N76</f>
        <v>248</v>
      </c>
    </row>
    <row r="77" spans="2:16" ht="19.5">
      <c r="B77" s="149" t="s">
        <v>485</v>
      </c>
      <c r="C77" s="147">
        <v>-1.9</v>
      </c>
      <c r="D77" s="10">
        <v>1</v>
      </c>
      <c r="E77" s="10">
        <v>5.0999999999999996</v>
      </c>
      <c r="F77" s="10">
        <v>8</v>
      </c>
      <c r="G77" s="10">
        <v>8.9</v>
      </c>
      <c r="H77" s="10">
        <v>11</v>
      </c>
      <c r="I77" s="153">
        <f>(C76*C77+D76*D77+E76*E77+F76*F77+G76*G77)/I76</f>
        <v>4.1000000000000005</v>
      </c>
      <c r="J77" s="10">
        <v>12.956666666666671</v>
      </c>
      <c r="K77" s="95">
        <v>8.7193548387096786</v>
      </c>
      <c r="L77" s="95">
        <v>4.7433333333333341</v>
      </c>
      <c r="M77" s="95">
        <v>-0.74838709677419368</v>
      </c>
      <c r="N77" s="153">
        <f>(J76*J77+K76*K77+L76*L77+M76*M77)/N76</f>
        <v>5.2150969850305717</v>
      </c>
      <c r="O77" s="154">
        <f>(C77*C76+D77*D76+E77*E76+F77*F76+G77*G76+H77*H76+J77*J76+K77*K76+L77*L76+M77*M76)/O76</f>
        <v>4.8082941568725515</v>
      </c>
      <c r="P77" s="161">
        <f>(I77*I76+N77*N76)/P76</f>
        <v>4.5586285986819295</v>
      </c>
    </row>
    <row r="78" spans="2:16" ht="19.5">
      <c r="B78" s="149" t="s">
        <v>212</v>
      </c>
      <c r="C78" s="13">
        <v>462</v>
      </c>
      <c r="D78" s="12">
        <v>336</v>
      </c>
      <c r="E78" s="12">
        <v>245</v>
      </c>
      <c r="F78" s="12">
        <v>149</v>
      </c>
      <c r="G78" s="12">
        <f>G76*(13-G77)</f>
        <v>106.6</v>
      </c>
      <c r="H78" s="12">
        <v>17</v>
      </c>
      <c r="I78" s="155">
        <f>SUM(C78:G78)</f>
        <v>1298.5999999999999</v>
      </c>
      <c r="J78" s="12">
        <f>J76*(13-J77)</f>
        <v>0.60666666666661229</v>
      </c>
      <c r="K78" s="12">
        <f>K76*(13-K77)</f>
        <v>111.29677419354836</v>
      </c>
      <c r="L78" s="12">
        <f>L76*(13-L77)</f>
        <v>255.95666666666665</v>
      </c>
      <c r="M78" s="12">
        <f>M76*(13-M77)</f>
        <v>426.2</v>
      </c>
      <c r="N78" s="155">
        <f>SUM(J78:M78)</f>
        <v>794.06010752688167</v>
      </c>
      <c r="O78" s="156">
        <f>O76*(13-O77)</f>
        <v>2113.4601075268815</v>
      </c>
      <c r="P78" s="162">
        <f>P76*(13-P77)</f>
        <v>2093.4601075268815</v>
      </c>
    </row>
    <row r="79" spans="2:16" ht="19.5">
      <c r="B79" s="149" t="s">
        <v>213</v>
      </c>
      <c r="C79" s="13">
        <v>586</v>
      </c>
      <c r="D79" s="12">
        <v>448</v>
      </c>
      <c r="E79" s="12">
        <v>369</v>
      </c>
      <c r="F79" s="12">
        <v>269</v>
      </c>
      <c r="G79" s="12">
        <f>G76*(17-G77)</f>
        <v>210.6</v>
      </c>
      <c r="H79" s="12">
        <v>57</v>
      </c>
      <c r="I79" s="155">
        <f>SUM(C79:G79)</f>
        <v>1882.6</v>
      </c>
      <c r="J79" s="12">
        <f>J76*(17-J77)</f>
        <v>56.606666666666612</v>
      </c>
      <c r="K79" s="12">
        <f>K76*(17-K77)</f>
        <v>215.29677419354834</v>
      </c>
      <c r="L79" s="12">
        <f>L76*(17-L77)</f>
        <v>379.95666666666665</v>
      </c>
      <c r="M79" s="12">
        <f>M76*(17-M77)</f>
        <v>550.20000000000005</v>
      </c>
      <c r="N79" s="155">
        <f>SUM(J79:M79)</f>
        <v>1202.0601075268817</v>
      </c>
      <c r="O79" s="156">
        <f>O76*(17-O77)</f>
        <v>3145.4601075268815</v>
      </c>
      <c r="P79" s="162">
        <f>P76*(17-P77)</f>
        <v>3085.4601075268815</v>
      </c>
    </row>
    <row r="80" spans="2:16" ht="19.5">
      <c r="B80" s="149" t="s">
        <v>214</v>
      </c>
      <c r="C80" s="17">
        <v>617</v>
      </c>
      <c r="D80" s="16">
        <v>476</v>
      </c>
      <c r="E80" s="16">
        <f>E76*(18-E77)</f>
        <v>399.90000000000003</v>
      </c>
      <c r="F80" s="16">
        <v>299</v>
      </c>
      <c r="G80" s="16">
        <f>G76*(18-G77)</f>
        <v>236.6</v>
      </c>
      <c r="H80" s="16">
        <v>67</v>
      </c>
      <c r="I80" s="155">
        <f>SUM(C80:G80)</f>
        <v>2028.5</v>
      </c>
      <c r="J80" s="16">
        <f>J76*(18-J77)</f>
        <v>70.606666666666612</v>
      </c>
      <c r="K80" s="16">
        <f>K76*(18-K77)</f>
        <v>241.29677419354834</v>
      </c>
      <c r="L80" s="16">
        <f>L76*(18-L77)</f>
        <v>410.95666666666665</v>
      </c>
      <c r="M80" s="16">
        <f>M76*(18-M77)</f>
        <v>581.20000000000005</v>
      </c>
      <c r="N80" s="155">
        <f>SUM(J80:M80)</f>
        <v>1304.0601075268817</v>
      </c>
      <c r="O80" s="157">
        <f>O76*(18-O77)</f>
        <v>3403.4601075268815</v>
      </c>
      <c r="P80" s="163">
        <f>P76*(18-P77)</f>
        <v>3333.4601075268815</v>
      </c>
    </row>
    <row r="81" spans="2:16" ht="20.25" thickBot="1">
      <c r="B81" s="350" t="s">
        <v>215</v>
      </c>
      <c r="C81" s="21">
        <v>648</v>
      </c>
      <c r="D81" s="20">
        <v>504</v>
      </c>
      <c r="E81" s="20">
        <f>E76*(19-E77)</f>
        <v>430.90000000000003</v>
      </c>
      <c r="F81" s="20">
        <v>329</v>
      </c>
      <c r="G81" s="20">
        <f>G76*(19-G77)</f>
        <v>262.59999999999997</v>
      </c>
      <c r="H81" s="20">
        <v>77</v>
      </c>
      <c r="I81" s="164">
        <f>SUM(C81:G81)</f>
        <v>2174.5</v>
      </c>
      <c r="J81" s="20">
        <f>J76*(19-J77)</f>
        <v>84.606666666666612</v>
      </c>
      <c r="K81" s="20">
        <f>K76*(19-K77)</f>
        <v>267.29677419354834</v>
      </c>
      <c r="L81" s="20">
        <f>L76*(19-L77)</f>
        <v>441.95666666666665</v>
      </c>
      <c r="M81" s="20">
        <f>M76*(19-M77)</f>
        <v>612.20000000000005</v>
      </c>
      <c r="N81" s="164">
        <f>SUM(J81:M81)</f>
        <v>1406.0601075268817</v>
      </c>
      <c r="O81" s="165">
        <f>O76*(19-O77)</f>
        <v>3661.4601075268815</v>
      </c>
      <c r="P81" s="166">
        <f>P76*(19-P77)</f>
        <v>3581.4601075268815</v>
      </c>
    </row>
    <row r="82" spans="2:16" ht="15.75" thickBot="1">
      <c r="B82" s="24"/>
      <c r="C82" s="25"/>
      <c r="D82" s="25"/>
      <c r="E82" s="25"/>
      <c r="F82" s="25"/>
      <c r="G82" s="25"/>
      <c r="H82" s="25"/>
      <c r="I82" s="26"/>
      <c r="J82" s="25"/>
      <c r="K82" s="25"/>
      <c r="L82" s="25"/>
      <c r="M82" s="25"/>
      <c r="N82" s="26"/>
      <c r="O82" s="27"/>
      <c r="P82" s="27"/>
    </row>
    <row r="83" spans="2:16" ht="24" thickBot="1">
      <c r="B83" s="473" t="s">
        <v>607</v>
      </c>
      <c r="C83" s="474"/>
      <c r="D83" s="474"/>
      <c r="E83" s="474"/>
      <c r="F83" s="474"/>
      <c r="G83" s="474"/>
      <c r="H83" s="474"/>
      <c r="I83" s="474"/>
      <c r="J83" s="474"/>
      <c r="K83" s="474"/>
      <c r="L83" s="470" t="s">
        <v>145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ht="15">
      <c r="B86" s="148" t="s">
        <v>211</v>
      </c>
      <c r="C86" s="146">
        <v>31</v>
      </c>
      <c r="D86" s="8">
        <v>31</v>
      </c>
      <c r="E86" s="8">
        <v>31</v>
      </c>
      <c r="F86" s="8">
        <v>29</v>
      </c>
      <c r="G86" s="8">
        <v>25</v>
      </c>
      <c r="H86" s="8">
        <v>14</v>
      </c>
      <c r="I86" s="168">
        <f>SUM(C86:G86)</f>
        <v>147</v>
      </c>
      <c r="J86" s="8"/>
      <c r="K86" s="8"/>
      <c r="L86" s="8"/>
      <c r="M86" s="8"/>
      <c r="N86" s="168">
        <f>SUM(J86:M86)</f>
        <v>0</v>
      </c>
      <c r="O86" s="167">
        <f>SUM(C86:H86,J86:M86)</f>
        <v>161</v>
      </c>
      <c r="P86" s="169">
        <f>I86+N86</f>
        <v>147</v>
      </c>
    </row>
    <row r="87" spans="2:16" ht="19.5">
      <c r="B87" s="149" t="s">
        <v>485</v>
      </c>
      <c r="C87" s="147">
        <v>-1.6387096774193548</v>
      </c>
      <c r="D87" s="10">
        <v>-1.7107142857142861</v>
      </c>
      <c r="E87" s="10">
        <v>2.4580645161290327</v>
      </c>
      <c r="F87" s="10">
        <v>6.456666666666667</v>
      </c>
      <c r="G87" s="10">
        <v>10.525806451612901</v>
      </c>
      <c r="H87" s="10">
        <v>14.336666666666668</v>
      </c>
      <c r="I87" s="153">
        <f>(C86*C87+D86*D87+E86*E87+F86*F87+G86*G87)/I86</f>
        <v>2.8758935494320617</v>
      </c>
      <c r="J87" s="10"/>
      <c r="K87" s="95"/>
      <c r="L87" s="95"/>
      <c r="M87" s="95"/>
      <c r="N87" s="153"/>
      <c r="O87" s="154">
        <f>(C87*C86+D87*D86+E87*E86+F87*F86+G87*G86+H87*H86+J87*J86+K87*K86+L87*L86+M87*M86)/O86</f>
        <v>3.8724825161481142</v>
      </c>
      <c r="P87" s="161">
        <f>(I87*I86+N87*N86)/P86</f>
        <v>2.8758935494320617</v>
      </c>
    </row>
    <row r="88" spans="2:16" ht="19.5">
      <c r="B88" s="149" t="s">
        <v>212</v>
      </c>
      <c r="C88" s="13">
        <f t="shared" ref="C88:H88" si="4">C86*(13-C87)</f>
        <v>453.8</v>
      </c>
      <c r="D88" s="12">
        <f t="shared" si="4"/>
        <v>456.03214285714284</v>
      </c>
      <c r="E88" s="12">
        <f t="shared" si="4"/>
        <v>326.79999999999995</v>
      </c>
      <c r="F88" s="12">
        <f t="shared" si="4"/>
        <v>189.75666666666666</v>
      </c>
      <c r="G88" s="12">
        <f t="shared" si="4"/>
        <v>61.854838709677473</v>
      </c>
      <c r="H88" s="12">
        <f t="shared" si="4"/>
        <v>-18.713333333333349</v>
      </c>
      <c r="I88" s="155">
        <f>SUM(C88:G88)</f>
        <v>1488.243648233487</v>
      </c>
      <c r="J88" s="12">
        <f>J86*(13-J87)</f>
        <v>0</v>
      </c>
      <c r="K88" s="12">
        <f>K86*(13-K87)</f>
        <v>0</v>
      </c>
      <c r="L88" s="12">
        <f>L86*(13-L87)</f>
        <v>0</v>
      </c>
      <c r="M88" s="12">
        <f>M86*(13-M87)</f>
        <v>0</v>
      </c>
      <c r="N88" s="155">
        <f>SUM(J88:M88)</f>
        <v>0</v>
      </c>
      <c r="O88" s="156">
        <f>O86*(13-O87)</f>
        <v>1469.5303149001536</v>
      </c>
      <c r="P88" s="162">
        <f>P86*(13-P87)</f>
        <v>1488.243648233487</v>
      </c>
    </row>
    <row r="89" spans="2:16" ht="19.5">
      <c r="B89" s="149" t="s">
        <v>213</v>
      </c>
      <c r="C89" s="13">
        <f t="shared" ref="C89:H89" si="5">C86*(17-C87)</f>
        <v>577.80000000000007</v>
      </c>
      <c r="D89" s="12">
        <f t="shared" si="5"/>
        <v>580.03214285714284</v>
      </c>
      <c r="E89" s="12">
        <f t="shared" si="5"/>
        <v>450.79999999999995</v>
      </c>
      <c r="F89" s="12">
        <f t="shared" si="5"/>
        <v>305.75666666666666</v>
      </c>
      <c r="G89" s="12">
        <f t="shared" si="5"/>
        <v>161.85483870967747</v>
      </c>
      <c r="H89" s="12">
        <f t="shared" si="5"/>
        <v>37.286666666666648</v>
      </c>
      <c r="I89" s="155">
        <f>SUM(C89:G89)</f>
        <v>2076.243648233487</v>
      </c>
      <c r="J89" s="12">
        <f>J86*(17-J87)</f>
        <v>0</v>
      </c>
      <c r="K89" s="12">
        <f>K86*(17-K87)</f>
        <v>0</v>
      </c>
      <c r="L89" s="12">
        <f>L86*(17-L87)</f>
        <v>0</v>
      </c>
      <c r="M89" s="12">
        <f>M86*(17-M87)</f>
        <v>0</v>
      </c>
      <c r="N89" s="155">
        <f>SUM(J89:M89)</f>
        <v>0</v>
      </c>
      <c r="O89" s="156">
        <f>O86*(17-O87)</f>
        <v>2113.5303149001538</v>
      </c>
      <c r="P89" s="162">
        <f>P86*(17-P87)</f>
        <v>2076.243648233487</v>
      </c>
    </row>
    <row r="90" spans="2:16" ht="19.5">
      <c r="B90" s="149" t="s">
        <v>214</v>
      </c>
      <c r="C90" s="17">
        <f t="shared" ref="C90:H90" si="6">C86*(18-C87)</f>
        <v>608.80000000000007</v>
      </c>
      <c r="D90" s="16">
        <f t="shared" si="6"/>
        <v>611.03214285714284</v>
      </c>
      <c r="E90" s="16">
        <f t="shared" si="6"/>
        <v>481.79999999999995</v>
      </c>
      <c r="F90" s="16">
        <f t="shared" si="6"/>
        <v>334.75666666666666</v>
      </c>
      <c r="G90" s="16">
        <f t="shared" si="6"/>
        <v>186.85483870967747</v>
      </c>
      <c r="H90" s="16">
        <f t="shared" si="6"/>
        <v>51.286666666666648</v>
      </c>
      <c r="I90" s="155">
        <f>SUM(C90:G90)</f>
        <v>2223.243648233487</v>
      </c>
      <c r="J90" s="16">
        <f>J86*(18-J87)</f>
        <v>0</v>
      </c>
      <c r="K90" s="16">
        <f>K86*(18-K87)</f>
        <v>0</v>
      </c>
      <c r="L90" s="16">
        <f>L86*(18-L87)</f>
        <v>0</v>
      </c>
      <c r="M90" s="16">
        <f>M86*(18-M87)</f>
        <v>0</v>
      </c>
      <c r="N90" s="155">
        <f>SUM(J90:M90)</f>
        <v>0</v>
      </c>
      <c r="O90" s="157">
        <f>O86*(18-O87)</f>
        <v>2274.5303149001538</v>
      </c>
      <c r="P90" s="163">
        <f>P86*(18-P87)</f>
        <v>2223.243648233487</v>
      </c>
    </row>
    <row r="91" spans="2:16" ht="20.25" thickBot="1">
      <c r="B91" s="350" t="s">
        <v>215</v>
      </c>
      <c r="C91" s="21">
        <f t="shared" ref="C91:H91" si="7">C86*(19-C87)</f>
        <v>639.80000000000007</v>
      </c>
      <c r="D91" s="20">
        <f t="shared" si="7"/>
        <v>642.03214285714284</v>
      </c>
      <c r="E91" s="20">
        <f t="shared" si="7"/>
        <v>512.80000000000007</v>
      </c>
      <c r="F91" s="20">
        <f t="shared" si="7"/>
        <v>363.75666666666666</v>
      </c>
      <c r="G91" s="20">
        <f t="shared" si="7"/>
        <v>211.85483870967747</v>
      </c>
      <c r="H91" s="20">
        <f t="shared" si="7"/>
        <v>65.286666666666648</v>
      </c>
      <c r="I91" s="164">
        <f>SUM(C91:G91)</f>
        <v>2370.2436482334874</v>
      </c>
      <c r="J91" s="20">
        <f>J86*(19-J87)</f>
        <v>0</v>
      </c>
      <c r="K91" s="20">
        <f>K86*(19-K87)</f>
        <v>0</v>
      </c>
      <c r="L91" s="20">
        <f>L86*(19-L87)</f>
        <v>0</v>
      </c>
      <c r="M91" s="20">
        <f>M86*(19-M87)</f>
        <v>0</v>
      </c>
      <c r="N91" s="164">
        <f>SUM(J91:M91)</f>
        <v>0</v>
      </c>
      <c r="O91" s="165">
        <f>O86*(19-O87)</f>
        <v>2435.5303149001538</v>
      </c>
      <c r="P91" s="166">
        <f>P86*(19-P87)</f>
        <v>2370.243648233487</v>
      </c>
    </row>
    <row r="92" spans="2:16" ht="15.75" thickBot="1">
      <c r="B92" s="4"/>
      <c r="C92" s="4"/>
      <c r="D92" s="4"/>
      <c r="E92" s="4"/>
      <c r="F92" s="4"/>
      <c r="G92" s="4"/>
      <c r="H92" s="4"/>
      <c r="I92" s="4"/>
      <c r="J92" s="4"/>
      <c r="K92" s="4"/>
      <c r="L92" s="4"/>
      <c r="M92" s="4"/>
      <c r="N92" s="4"/>
      <c r="O92" s="4"/>
      <c r="P92" s="4"/>
    </row>
    <row r="93" spans="2:16" ht="24" thickBot="1">
      <c r="B93" s="473" t="s">
        <v>611</v>
      </c>
      <c r="C93" s="474"/>
      <c r="D93" s="474"/>
      <c r="E93" s="474"/>
      <c r="F93" s="474"/>
      <c r="G93" s="474"/>
      <c r="H93" s="474"/>
      <c r="I93" s="474"/>
      <c r="J93" s="474"/>
      <c r="K93" s="474"/>
      <c r="L93" s="468" t="s">
        <v>233</v>
      </c>
      <c r="M93" s="468"/>
      <c r="N93" s="468"/>
      <c r="O93" s="468"/>
      <c r="P93" s="469"/>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30.75" thickBot="1">
      <c r="B95" s="466"/>
      <c r="C95" s="462"/>
      <c r="D95" s="462"/>
      <c r="E95" s="462"/>
      <c r="F95" s="462"/>
      <c r="G95" s="462"/>
      <c r="H95" s="462"/>
      <c r="I95" s="462"/>
      <c r="J95" s="462"/>
      <c r="K95" s="462"/>
      <c r="L95" s="462"/>
      <c r="M95" s="462"/>
      <c r="N95" s="462"/>
      <c r="O95" s="145" t="s">
        <v>234</v>
      </c>
      <c r="P95" s="30" t="s">
        <v>235</v>
      </c>
    </row>
    <row r="96" spans="2:16" ht="15">
      <c r="B96" s="148" t="s">
        <v>211</v>
      </c>
      <c r="C96" s="146">
        <v>31</v>
      </c>
      <c r="D96" s="8">
        <v>28</v>
      </c>
      <c r="E96" s="8">
        <v>31</v>
      </c>
      <c r="F96" s="8">
        <v>30</v>
      </c>
      <c r="G96" s="8">
        <v>31</v>
      </c>
      <c r="H96" s="8">
        <v>0</v>
      </c>
      <c r="I96" s="168">
        <f>SUM(C96:H96)</f>
        <v>151</v>
      </c>
      <c r="J96" s="8">
        <v>25</v>
      </c>
      <c r="K96" s="8">
        <v>31</v>
      </c>
      <c r="L96" s="8">
        <v>30</v>
      </c>
      <c r="M96" s="8">
        <v>31</v>
      </c>
      <c r="N96" s="168">
        <f>SUM(J96:M96)</f>
        <v>117</v>
      </c>
      <c r="O96" s="167">
        <f>SUM(C96:H96,J96:M96)</f>
        <v>268</v>
      </c>
      <c r="P96" s="169">
        <f>I96+N96</f>
        <v>268</v>
      </c>
    </row>
    <row r="97" spans="2:16" ht="19.5">
      <c r="B97" s="149" t="s">
        <v>485</v>
      </c>
      <c r="C97" s="147">
        <v>-4.5</v>
      </c>
      <c r="D97" s="10">
        <v>-3.5</v>
      </c>
      <c r="E97" s="10">
        <v>0.2</v>
      </c>
      <c r="F97" s="10">
        <v>5.6</v>
      </c>
      <c r="G97" s="10">
        <v>11</v>
      </c>
      <c r="H97" s="10">
        <v>0</v>
      </c>
      <c r="I97" s="153">
        <f>(C96*C97+D96*D97+E96*E97+F96*F97+G96*G97)/I96</f>
        <v>1.8390728476821192</v>
      </c>
      <c r="J97" s="10">
        <v>11.1</v>
      </c>
      <c r="K97" s="95">
        <v>6.3</v>
      </c>
      <c r="L97" s="95">
        <v>1.6</v>
      </c>
      <c r="M97" s="95">
        <v>-2.2999999999999998</v>
      </c>
      <c r="N97" s="153">
        <f>(J96*J97+K96*K97+L96*L97+M96*M97)/N96</f>
        <v>3.8418803418803416</v>
      </c>
      <c r="O97" s="154">
        <f>(C97*C96+D97*D96+E97*E96+F97*F96+G97*G96+H97*H96+J97*J96+K97*K96+L97*L96+M97*M96)/O96</f>
        <v>2.7134328358208957</v>
      </c>
      <c r="P97" s="161">
        <f>(I97*I96+N97*N96)/P96</f>
        <v>2.7134328358208952</v>
      </c>
    </row>
    <row r="98" spans="2:16" ht="19.5">
      <c r="B98" s="149" t="s">
        <v>212</v>
      </c>
      <c r="C98" s="13">
        <f t="shared" ref="C98:H98" si="8">C96*(13-C97)</f>
        <v>542.5</v>
      </c>
      <c r="D98" s="12">
        <f t="shared" si="8"/>
        <v>462</v>
      </c>
      <c r="E98" s="12">
        <f t="shared" si="8"/>
        <v>396.8</v>
      </c>
      <c r="F98" s="12">
        <f t="shared" si="8"/>
        <v>222</v>
      </c>
      <c r="G98" s="12">
        <f t="shared" si="8"/>
        <v>62</v>
      </c>
      <c r="H98" s="12">
        <f t="shared" si="8"/>
        <v>0</v>
      </c>
      <c r="I98" s="155">
        <f>SUM(C98:G98)</f>
        <v>1685.3</v>
      </c>
      <c r="J98" s="12">
        <f>J96*(13-J97)</f>
        <v>47.500000000000007</v>
      </c>
      <c r="K98" s="12">
        <f>K96*(13-K97)</f>
        <v>207.70000000000002</v>
      </c>
      <c r="L98" s="12">
        <f>L96*(13-L97)</f>
        <v>342</v>
      </c>
      <c r="M98" s="12">
        <f>M96*(13-M97)</f>
        <v>474.3</v>
      </c>
      <c r="N98" s="155">
        <f>SUM(J98:M98)</f>
        <v>1071.5</v>
      </c>
      <c r="O98" s="156">
        <f>O96*(13-O97)</f>
        <v>2756.7999999999997</v>
      </c>
      <c r="P98" s="162">
        <f>P96*(13-P97)</f>
        <v>2756.7999999999997</v>
      </c>
    </row>
    <row r="99" spans="2:16" ht="19.5">
      <c r="B99" s="149" t="s">
        <v>213</v>
      </c>
      <c r="C99" s="13">
        <f t="shared" ref="C99:H99" si="9">C96*(17-C97)</f>
        <v>666.5</v>
      </c>
      <c r="D99" s="12">
        <f t="shared" si="9"/>
        <v>574</v>
      </c>
      <c r="E99" s="12">
        <f t="shared" si="9"/>
        <v>520.80000000000007</v>
      </c>
      <c r="F99" s="12">
        <f t="shared" si="9"/>
        <v>342</v>
      </c>
      <c r="G99" s="12">
        <f t="shared" si="9"/>
        <v>186</v>
      </c>
      <c r="H99" s="12">
        <f t="shared" si="9"/>
        <v>0</v>
      </c>
      <c r="I99" s="155">
        <f>SUM(C99:G99)</f>
        <v>2289.3000000000002</v>
      </c>
      <c r="J99" s="12">
        <f>J96*(17-J97)</f>
        <v>147.5</v>
      </c>
      <c r="K99" s="12">
        <f>K96*(17-K97)</f>
        <v>331.7</v>
      </c>
      <c r="L99" s="12">
        <f>L96*(17-L97)</f>
        <v>462</v>
      </c>
      <c r="M99" s="12">
        <f>M96*(17-M97)</f>
        <v>598.30000000000007</v>
      </c>
      <c r="N99" s="155">
        <f>SUM(J99:M99)</f>
        <v>1539.5</v>
      </c>
      <c r="O99" s="156">
        <f>O96*(17-O97)</f>
        <v>3828.7999999999997</v>
      </c>
      <c r="P99" s="162">
        <f>P96*(17-P97)</f>
        <v>3828.7999999999997</v>
      </c>
    </row>
    <row r="100" spans="2:16" ht="19.5">
      <c r="B100" s="149" t="s">
        <v>214</v>
      </c>
      <c r="C100" s="17">
        <f t="shared" ref="C100:H100" si="10">C96*(18-C97)</f>
        <v>697.5</v>
      </c>
      <c r="D100" s="16">
        <f t="shared" si="10"/>
        <v>602</v>
      </c>
      <c r="E100" s="16">
        <f t="shared" si="10"/>
        <v>551.80000000000007</v>
      </c>
      <c r="F100" s="16">
        <f t="shared" si="10"/>
        <v>372</v>
      </c>
      <c r="G100" s="16">
        <f t="shared" si="10"/>
        <v>217</v>
      </c>
      <c r="H100" s="16">
        <f t="shared" si="10"/>
        <v>0</v>
      </c>
      <c r="I100" s="155">
        <f>SUM(C100:G100)</f>
        <v>2440.3000000000002</v>
      </c>
      <c r="J100" s="16">
        <f>J96*(18-J97)</f>
        <v>172.5</v>
      </c>
      <c r="K100" s="16">
        <f>K96*(18-K97)</f>
        <v>362.7</v>
      </c>
      <c r="L100" s="16">
        <f>L96*(18-L97)</f>
        <v>491.99999999999994</v>
      </c>
      <c r="M100" s="16">
        <f>M96*(18-M97)</f>
        <v>629.30000000000007</v>
      </c>
      <c r="N100" s="155">
        <f>SUM(J100:M100)</f>
        <v>1656.5</v>
      </c>
      <c r="O100" s="157">
        <f>O96*(18-O97)</f>
        <v>4096.8</v>
      </c>
      <c r="P100" s="163">
        <f>P96*(18-P97)</f>
        <v>4096.8</v>
      </c>
    </row>
    <row r="101" spans="2:16" ht="20.25" thickBot="1">
      <c r="B101" s="350" t="s">
        <v>215</v>
      </c>
      <c r="C101" s="21">
        <f t="shared" ref="C101:H101" si="11">C96*(19-C97)</f>
        <v>728.5</v>
      </c>
      <c r="D101" s="20">
        <f t="shared" si="11"/>
        <v>630</v>
      </c>
      <c r="E101" s="20">
        <f t="shared" si="11"/>
        <v>582.80000000000007</v>
      </c>
      <c r="F101" s="20">
        <f t="shared" si="11"/>
        <v>402</v>
      </c>
      <c r="G101" s="20">
        <f t="shared" si="11"/>
        <v>248</v>
      </c>
      <c r="H101" s="20">
        <f t="shared" si="11"/>
        <v>0</v>
      </c>
      <c r="I101" s="164">
        <f>SUM(C101:G101)</f>
        <v>2591.3000000000002</v>
      </c>
      <c r="J101" s="20">
        <f>J96*(19-J97)</f>
        <v>197.5</v>
      </c>
      <c r="K101" s="20">
        <f>K96*(19-K97)</f>
        <v>393.7</v>
      </c>
      <c r="L101" s="20">
        <f>L96*(19-L97)</f>
        <v>522</v>
      </c>
      <c r="M101" s="20">
        <f>M96*(19-M97)</f>
        <v>660.30000000000007</v>
      </c>
      <c r="N101" s="164">
        <f>SUM(J101:M101)</f>
        <v>1773.5</v>
      </c>
      <c r="O101" s="165">
        <f>O96*(19-O97)</f>
        <v>4364.8</v>
      </c>
      <c r="P101" s="166">
        <f>P96*(19-P97)</f>
        <v>4364.8</v>
      </c>
    </row>
    <row r="102" spans="2:16" ht="15.75" thickBot="1">
      <c r="B102" s="4"/>
      <c r="C102" s="4"/>
      <c r="D102" s="4"/>
      <c r="E102" s="4"/>
      <c r="F102" s="4"/>
      <c r="G102" s="4"/>
      <c r="H102" s="4"/>
      <c r="I102" s="4"/>
      <c r="J102" s="28"/>
      <c r="K102" s="4"/>
      <c r="L102" s="4"/>
      <c r="M102" s="4"/>
      <c r="N102" s="4"/>
      <c r="O102" s="4"/>
      <c r="P102" s="4"/>
    </row>
    <row r="103" spans="2:16" ht="24" thickBot="1">
      <c r="B103" s="170" t="s">
        <v>236</v>
      </c>
      <c r="C103" s="458" t="s">
        <v>237</v>
      </c>
      <c r="D103" s="458"/>
      <c r="E103" s="458"/>
      <c r="F103" s="458"/>
      <c r="G103" s="458"/>
      <c r="H103" s="458"/>
      <c r="I103" s="458"/>
      <c r="J103" s="458"/>
      <c r="K103" s="458"/>
      <c r="L103" s="458"/>
      <c r="M103" s="459"/>
      <c r="N103" s="459"/>
      <c r="O103" s="459"/>
      <c r="P103" s="460"/>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30.75" thickBot="1">
      <c r="B105" s="466"/>
      <c r="C105" s="462"/>
      <c r="D105" s="462"/>
      <c r="E105" s="462"/>
      <c r="F105" s="462"/>
      <c r="G105" s="462"/>
      <c r="H105" s="462"/>
      <c r="I105" s="462"/>
      <c r="J105" s="462"/>
      <c r="K105" s="462"/>
      <c r="L105" s="462"/>
      <c r="M105" s="462"/>
      <c r="N105" s="462"/>
      <c r="O105" s="145" t="s">
        <v>234</v>
      </c>
      <c r="P105" s="30" t="s">
        <v>235</v>
      </c>
    </row>
    <row r="106" spans="2:16" ht="15">
      <c r="B106" s="174">
        <v>2007</v>
      </c>
      <c r="C106" s="173">
        <f>C11/C$101</f>
        <v>0.79148936170212769</v>
      </c>
      <c r="D106" s="172">
        <f t="shared" ref="D106:P106" si="12">D11/D$101</f>
        <v>0.86222222222222211</v>
      </c>
      <c r="E106" s="172">
        <f t="shared" si="12"/>
        <v>0.82446808510638292</v>
      </c>
      <c r="F106" s="172">
        <f t="shared" si="12"/>
        <v>0.77611940298507465</v>
      </c>
      <c r="G106" s="172">
        <f t="shared" si="12"/>
        <v>0.592741935483871</v>
      </c>
      <c r="H106" s="172"/>
      <c r="I106" s="172">
        <f t="shared" si="12"/>
        <v>0.79469764211013783</v>
      </c>
      <c r="J106" s="172">
        <f t="shared" si="12"/>
        <v>0.19240506329113924</v>
      </c>
      <c r="K106" s="172">
        <f t="shared" si="12"/>
        <v>1.0668021336042672</v>
      </c>
      <c r="L106" s="172">
        <f t="shared" si="12"/>
        <v>1.1436781609195403</v>
      </c>
      <c r="M106" s="172">
        <f t="shared" si="12"/>
        <v>1.0510374072391335</v>
      </c>
      <c r="N106" s="172">
        <f t="shared" si="12"/>
        <v>0.9861855088807443</v>
      </c>
      <c r="O106" s="172">
        <f t="shared" si="12"/>
        <v>0.87992576979472137</v>
      </c>
      <c r="P106" s="358">
        <f t="shared" si="12"/>
        <v>0.87213618035190621</v>
      </c>
    </row>
    <row r="107" spans="2:16" ht="15">
      <c r="B107" s="175">
        <f t="shared" ref="B107:B112" si="13">B106+1</f>
        <v>2008</v>
      </c>
      <c r="C107" s="34">
        <f>C21/C$101</f>
        <v>0.84831846259437205</v>
      </c>
      <c r="D107" s="33">
        <f t="shared" ref="D107:P107" si="14">D21/D$101</f>
        <v>0.82857142857142863</v>
      </c>
      <c r="E107" s="33">
        <f t="shared" si="14"/>
        <v>0.96945778997940968</v>
      </c>
      <c r="F107" s="33">
        <f t="shared" si="14"/>
        <v>0.96019900497512434</v>
      </c>
      <c r="G107" s="33">
        <f t="shared" si="14"/>
        <v>0.45161290322580644</v>
      </c>
      <c r="H107" s="33"/>
      <c r="I107" s="33">
        <f t="shared" si="14"/>
        <v>0.85015243314166633</v>
      </c>
      <c r="J107" s="33">
        <f t="shared" si="14"/>
        <v>1.8886075949367089</v>
      </c>
      <c r="K107" s="33">
        <f t="shared" si="14"/>
        <v>0.88392176784353571</v>
      </c>
      <c r="L107" s="33">
        <f t="shared" si="14"/>
        <v>0.91762452107279691</v>
      </c>
      <c r="M107" s="33">
        <f t="shared" si="14"/>
        <v>0.94502498864152651</v>
      </c>
      <c r="N107" s="33">
        <f t="shared" si="14"/>
        <v>1.0284747674090782</v>
      </c>
      <c r="O107" s="33">
        <f t="shared" si="14"/>
        <v>0.90622708944281516</v>
      </c>
      <c r="P107" s="35">
        <f t="shared" si="14"/>
        <v>0.89763563049853368</v>
      </c>
    </row>
    <row r="108" spans="2:16" ht="15">
      <c r="B108" s="175">
        <f t="shared" si="13"/>
        <v>2009</v>
      </c>
      <c r="C108" s="34">
        <f>C31/C$101</f>
        <v>1.0432395332875772</v>
      </c>
      <c r="D108" s="33">
        <f t="shared" ref="D108:P108" si="15">D31/D$101</f>
        <v>1.019047619047619</v>
      </c>
      <c r="E108" s="33">
        <f t="shared" si="15"/>
        <v>1.0020590253946464</v>
      </c>
      <c r="F108" s="33">
        <f t="shared" si="15"/>
        <v>0.654228855721393</v>
      </c>
      <c r="G108" s="33">
        <f t="shared" si="15"/>
        <v>0.7661290322580645</v>
      </c>
      <c r="H108" s="33"/>
      <c r="I108" s="33">
        <f t="shared" si="15"/>
        <v>0.94122641145371044</v>
      </c>
      <c r="J108" s="33">
        <f t="shared" si="15"/>
        <v>0.35443037974683544</v>
      </c>
      <c r="K108" s="33">
        <f t="shared" si="15"/>
        <v>1.1023622047244095</v>
      </c>
      <c r="L108" s="33">
        <f t="shared" si="15"/>
        <v>0.88505747126436785</v>
      </c>
      <c r="M108" s="33">
        <f t="shared" si="15"/>
        <v>1.0313493866424353</v>
      </c>
      <c r="N108" s="33">
        <f t="shared" si="15"/>
        <v>0.92867211728221033</v>
      </c>
      <c r="O108" s="33">
        <f t="shared" si="15"/>
        <v>0.9627245234604106</v>
      </c>
      <c r="P108" s="35">
        <f t="shared" si="15"/>
        <v>0.93626282991202336</v>
      </c>
    </row>
    <row r="109" spans="2:16" ht="15">
      <c r="B109" s="175">
        <f t="shared" si="13"/>
        <v>2010</v>
      </c>
      <c r="C109" s="34">
        <f>C41/C$101</f>
        <v>1.1132463967055595</v>
      </c>
      <c r="D109" s="33">
        <f t="shared" ref="D109:O109" si="16">D41/D$101</f>
        <v>0.99841269841269842</v>
      </c>
      <c r="E109" s="33">
        <f t="shared" si="16"/>
        <v>0.9831846259437198</v>
      </c>
      <c r="F109" s="33">
        <f t="shared" si="16"/>
        <v>0.94527363184079605</v>
      </c>
      <c r="G109" s="33">
        <f t="shared" si="16"/>
        <v>1.2379032258064515</v>
      </c>
      <c r="H109" s="33"/>
      <c r="I109" s="33">
        <f t="shared" si="16"/>
        <v>1.041948056959827</v>
      </c>
      <c r="J109" s="33">
        <f t="shared" si="16"/>
        <v>1.4126582278481012</v>
      </c>
      <c r="K109" s="33">
        <f t="shared" si="16"/>
        <v>1.1480822961645925</v>
      </c>
      <c r="L109" s="33">
        <f t="shared" si="16"/>
        <v>0.89272030651340994</v>
      </c>
      <c r="M109" s="33">
        <f t="shared" si="16"/>
        <v>1.1752233833106163</v>
      </c>
      <c r="N109" s="33">
        <f t="shared" si="16"/>
        <v>1.1124894276853678</v>
      </c>
      <c r="O109" s="33">
        <f t="shared" si="16"/>
        <v>1.0969116568914956</v>
      </c>
      <c r="P109" s="35">
        <f>P41/P$101</f>
        <v>1.0718245967741935</v>
      </c>
    </row>
    <row r="110" spans="2:16" ht="15">
      <c r="B110" s="175">
        <f t="shared" si="13"/>
        <v>2011</v>
      </c>
      <c r="C110" s="34">
        <f>C51/C$101</f>
        <v>0.92381606039807829</v>
      </c>
      <c r="D110" s="33">
        <f t="shared" ref="D110:P110" si="17">D51/D$101</f>
        <v>1.0492063492063493</v>
      </c>
      <c r="E110" s="33">
        <f t="shared" si="17"/>
        <v>0.89567604667124212</v>
      </c>
      <c r="F110" s="33">
        <f t="shared" si="17"/>
        <v>0.12935323383084577</v>
      </c>
      <c r="G110" s="33">
        <f t="shared" si="17"/>
        <v>0.62903225806451613</v>
      </c>
      <c r="H110" s="33"/>
      <c r="I110" s="33">
        <f t="shared" si="17"/>
        <v>0.79651140354262329</v>
      </c>
      <c r="J110" s="33">
        <f t="shared" si="17"/>
        <v>0.53164556962025311</v>
      </c>
      <c r="K110" s="33">
        <f t="shared" si="17"/>
        <v>0.92710185420370839</v>
      </c>
      <c r="L110" s="33">
        <f t="shared" si="17"/>
        <v>1.0191570881226053</v>
      </c>
      <c r="M110" s="33">
        <f t="shared" si="17"/>
        <v>0.84961381190368002</v>
      </c>
      <c r="N110" s="33">
        <f t="shared" si="17"/>
        <v>0.8813081477304765</v>
      </c>
      <c r="O110" s="33">
        <f t="shared" si="17"/>
        <v>0.83002657624633425</v>
      </c>
      <c r="P110" s="35">
        <f t="shared" si="17"/>
        <v>0.83002657624633425</v>
      </c>
    </row>
    <row r="111" spans="2:16" ht="15">
      <c r="B111" s="175">
        <f t="shared" si="13"/>
        <v>2012</v>
      </c>
      <c r="C111" s="34">
        <f>C61/C$101</f>
        <v>0.66849691146190804</v>
      </c>
      <c r="D111" s="33">
        <f t="shared" ref="D111:P111" si="18">D61/D$101</f>
        <v>0.48412698412698413</v>
      </c>
      <c r="E111" s="33">
        <f t="shared" si="18"/>
        <v>0.84591626630061756</v>
      </c>
      <c r="F111" s="33">
        <f t="shared" si="18"/>
        <v>0.90298507462686572</v>
      </c>
      <c r="G111" s="33">
        <f t="shared" si="18"/>
        <v>0.55040322580645162</v>
      </c>
      <c r="H111" s="33"/>
      <c r="I111" s="33">
        <f t="shared" si="18"/>
        <v>0.68865048431289311</v>
      </c>
      <c r="J111" s="33">
        <f t="shared" si="18"/>
        <v>0.78481012658227844</v>
      </c>
      <c r="K111" s="33">
        <f t="shared" si="18"/>
        <v>0.84582169164338328</v>
      </c>
      <c r="L111" s="33">
        <f t="shared" si="18"/>
        <v>0.86781609195402298</v>
      </c>
      <c r="M111" s="33">
        <f t="shared" si="18"/>
        <v>0.71361502347417827</v>
      </c>
      <c r="N111" s="33">
        <f t="shared" si="18"/>
        <v>0.7962785452495067</v>
      </c>
      <c r="O111" s="33">
        <f t="shared" si="18"/>
        <v>0.75002291055718473</v>
      </c>
      <c r="P111" s="35">
        <f t="shared" si="18"/>
        <v>0.73169446480938405</v>
      </c>
    </row>
    <row r="112" spans="2:16" ht="15">
      <c r="B112" s="175">
        <f t="shared" si="13"/>
        <v>2013</v>
      </c>
      <c r="C112" s="34">
        <f>C71/C$101</f>
        <v>0.60425531914893615</v>
      </c>
      <c r="D112" s="33">
        <f t="shared" ref="D112:P112" si="19">D71/D$101</f>
        <v>0.69841269841269837</v>
      </c>
      <c r="E112" s="33">
        <f t="shared" si="19"/>
        <v>0.83562113932738491</v>
      </c>
      <c r="F112" s="33">
        <f t="shared" si="19"/>
        <v>0.93283582089552242</v>
      </c>
      <c r="G112" s="33">
        <f t="shared" si="19"/>
        <v>0.88306451612903225</v>
      </c>
      <c r="H112" s="33"/>
      <c r="I112" s="33">
        <f t="shared" si="19"/>
        <v>0.75684019604059738</v>
      </c>
      <c r="J112" s="33">
        <f t="shared" si="19"/>
        <v>1.3265822784810126</v>
      </c>
      <c r="K112" s="33">
        <f t="shared" si="19"/>
        <v>0.84582169164338328</v>
      </c>
      <c r="L112" s="33">
        <f t="shared" si="19"/>
        <v>0.94252873563218387</v>
      </c>
      <c r="M112" s="33">
        <f t="shared" si="19"/>
        <v>0.92533696804482801</v>
      </c>
      <c r="N112" s="33">
        <f t="shared" si="19"/>
        <v>0.95742881308147731</v>
      </c>
      <c r="O112" s="33">
        <f t="shared" si="19"/>
        <v>0.86574413489736057</v>
      </c>
      <c r="P112" s="35">
        <f t="shared" si="19"/>
        <v>0.84512463343108502</v>
      </c>
    </row>
    <row r="113" spans="2:16" ht="15">
      <c r="B113" s="175">
        <f>B112+1</f>
        <v>2014</v>
      </c>
      <c r="C113" s="34">
        <f>C81/C$101</f>
        <v>0.88949897048730264</v>
      </c>
      <c r="D113" s="33">
        <f t="shared" ref="D113:P113" si="20">D81/D$101</f>
        <v>0.8</v>
      </c>
      <c r="E113" s="33">
        <f t="shared" si="20"/>
        <v>0.7393617021276595</v>
      </c>
      <c r="F113" s="33">
        <f t="shared" si="20"/>
        <v>0.81840796019900497</v>
      </c>
      <c r="G113" s="33">
        <f t="shared" si="20"/>
        <v>1.0588709677419355</v>
      </c>
      <c r="H113" s="33"/>
      <c r="I113" s="33">
        <f t="shared" si="20"/>
        <v>0.83915409254042361</v>
      </c>
      <c r="J113" s="33">
        <f t="shared" si="20"/>
        <v>0.42838818565400816</v>
      </c>
      <c r="K113" s="33">
        <f t="shared" si="20"/>
        <v>0.67893516432194145</v>
      </c>
      <c r="L113" s="33">
        <f t="shared" si="20"/>
        <v>0.84666028097062573</v>
      </c>
      <c r="M113" s="33">
        <f t="shared" si="20"/>
        <v>0.92715432379221563</v>
      </c>
      <c r="N113" s="33">
        <f t="shared" si="20"/>
        <v>0.79281652524774837</v>
      </c>
      <c r="O113" s="33">
        <f t="shared" si="20"/>
        <v>0.83886091173178179</v>
      </c>
      <c r="P113" s="35">
        <f t="shared" si="20"/>
        <v>0.82053246598398122</v>
      </c>
    </row>
    <row r="114" spans="2:16" ht="15.75" thickBot="1">
      <c r="B114" s="176">
        <f>B113+1</f>
        <v>2015</v>
      </c>
      <c r="C114" s="37">
        <f>C91/C$101</f>
        <v>0.8782429649965684</v>
      </c>
      <c r="D114" s="36">
        <f t="shared" ref="D114:O114" si="21">D91/D$101</f>
        <v>1.0190986394557824</v>
      </c>
      <c r="E114" s="36">
        <f t="shared" si="21"/>
        <v>0.87989018531228558</v>
      </c>
      <c r="F114" s="36">
        <f t="shared" si="21"/>
        <v>0.9048673300165837</v>
      </c>
      <c r="G114" s="36">
        <f t="shared" si="21"/>
        <v>0.8542533818938608</v>
      </c>
      <c r="H114" s="36"/>
      <c r="I114" s="36">
        <f t="shared" si="21"/>
        <v>0.91469287548083478</v>
      </c>
      <c r="J114" s="36">
        <f t="shared" si="21"/>
        <v>0</v>
      </c>
      <c r="K114" s="36">
        <f t="shared" si="21"/>
        <v>0</v>
      </c>
      <c r="L114" s="36">
        <f t="shared" si="21"/>
        <v>0</v>
      </c>
      <c r="M114" s="36">
        <f t="shared" si="21"/>
        <v>0</v>
      </c>
      <c r="N114" s="36">
        <f t="shared" si="21"/>
        <v>0</v>
      </c>
      <c r="O114" s="36">
        <f t="shared" si="21"/>
        <v>0.5579935655471393</v>
      </c>
      <c r="P114" s="38"/>
    </row>
    <row r="115" spans="2:16" ht="13.5" thickBot="1"/>
    <row r="116" spans="2:16" ht="18.75" thickBot="1">
      <c r="B116" s="181" t="s">
        <v>236</v>
      </c>
      <c r="C116" s="478" t="s">
        <v>58</v>
      </c>
      <c r="D116" s="479"/>
      <c r="E116" s="479"/>
      <c r="F116" s="479"/>
      <c r="G116" s="479"/>
      <c r="H116" s="479"/>
      <c r="I116" s="479"/>
      <c r="J116" s="479"/>
      <c r="K116" s="479"/>
      <c r="L116" s="479"/>
      <c r="M116" s="480"/>
      <c r="N116" s="480"/>
      <c r="O116" s="480"/>
      <c r="P116" s="481"/>
    </row>
    <row r="117" spans="2:16" ht="15.75">
      <c r="B117" s="475" t="s">
        <v>195</v>
      </c>
      <c r="C117" s="456" t="s">
        <v>196</v>
      </c>
      <c r="D117" s="456" t="s">
        <v>197</v>
      </c>
      <c r="E117" s="456" t="s">
        <v>198</v>
      </c>
      <c r="F117" s="456" t="s">
        <v>199</v>
      </c>
      <c r="G117" s="456" t="s">
        <v>200</v>
      </c>
      <c r="H117" s="456" t="s">
        <v>201</v>
      </c>
      <c r="I117" s="467" t="s">
        <v>202</v>
      </c>
      <c r="J117" s="456" t="s">
        <v>203</v>
      </c>
      <c r="K117" s="456" t="s">
        <v>204</v>
      </c>
      <c r="L117" s="456" t="s">
        <v>205</v>
      </c>
      <c r="M117" s="456" t="s">
        <v>206</v>
      </c>
      <c r="N117" s="467" t="s">
        <v>207</v>
      </c>
      <c r="O117" s="456" t="s">
        <v>208</v>
      </c>
      <c r="P117" s="457"/>
    </row>
    <row r="118" spans="2:16" ht="32.25" thickBot="1">
      <c r="B118" s="476"/>
      <c r="C118" s="477"/>
      <c r="D118" s="477"/>
      <c r="E118" s="477"/>
      <c r="F118" s="477"/>
      <c r="G118" s="477"/>
      <c r="H118" s="477"/>
      <c r="I118" s="477"/>
      <c r="J118" s="477"/>
      <c r="K118" s="477"/>
      <c r="L118" s="477"/>
      <c r="M118" s="477"/>
      <c r="N118" s="477"/>
      <c r="O118" s="183" t="s">
        <v>234</v>
      </c>
      <c r="P118" s="30" t="s">
        <v>235</v>
      </c>
    </row>
    <row r="119" spans="2:16" ht="15">
      <c r="B119" s="174">
        <v>2007</v>
      </c>
      <c r="C119" s="184">
        <f>C7/C$97</f>
        <v>-8.8888888888888892E-2</v>
      </c>
      <c r="D119" s="182">
        <f t="shared" ref="D119:P119" si="22">D7/D$97</f>
        <v>0.1142857142857143</v>
      </c>
      <c r="E119" s="182">
        <f t="shared" si="22"/>
        <v>17.5</v>
      </c>
      <c r="F119" s="182">
        <f t="shared" si="22"/>
        <v>1.5357142857142858</v>
      </c>
      <c r="G119" s="182">
        <f t="shared" si="22"/>
        <v>0.83636363636363631</v>
      </c>
      <c r="H119" s="182"/>
      <c r="I119" s="182">
        <f t="shared" si="22"/>
        <v>2.0368556529161497</v>
      </c>
      <c r="J119" s="182">
        <f t="shared" si="22"/>
        <v>1.0360360360360361</v>
      </c>
      <c r="K119" s="182">
        <f t="shared" si="22"/>
        <v>0.87301587301587302</v>
      </c>
      <c r="L119" s="182">
        <f t="shared" si="22"/>
        <v>-0.5625</v>
      </c>
      <c r="M119" s="182">
        <f t="shared" si="22"/>
        <v>1.4782608695652175</v>
      </c>
      <c r="N119" s="182">
        <f t="shared" si="22"/>
        <v>0.25653245874568537</v>
      </c>
      <c r="O119" s="182">
        <f t="shared" si="22"/>
        <v>1.0298816801511375</v>
      </c>
      <c r="P119" s="357">
        <f t="shared" si="22"/>
        <v>0.95517762983194887</v>
      </c>
    </row>
    <row r="120" spans="2:16" ht="15">
      <c r="B120" s="175">
        <v>2008</v>
      </c>
      <c r="C120" s="87">
        <f>C17/C$97</f>
        <v>0.2</v>
      </c>
      <c r="D120" s="85">
        <f t="shared" ref="D120:P120" si="23">D17/D$97</f>
        <v>-0.1142857142857143</v>
      </c>
      <c r="E120" s="85">
        <f t="shared" si="23"/>
        <v>4</v>
      </c>
      <c r="F120" s="85">
        <f t="shared" si="23"/>
        <v>1.1071428571428572</v>
      </c>
      <c r="G120" s="85">
        <f t="shared" si="23"/>
        <v>1.0545454545454545</v>
      </c>
      <c r="H120" s="85"/>
      <c r="I120" s="85">
        <f t="shared" si="23"/>
        <v>1.4826311367182814</v>
      </c>
      <c r="J120" s="85">
        <f t="shared" si="23"/>
        <v>0.60360360360360366</v>
      </c>
      <c r="K120" s="85">
        <f t="shared" si="23"/>
        <v>1.1111111111111112</v>
      </c>
      <c r="L120" s="85">
        <f t="shared" si="23"/>
        <v>1.875</v>
      </c>
      <c r="M120" s="85">
        <f t="shared" si="23"/>
        <v>0.47826086956521746</v>
      </c>
      <c r="N120" s="85">
        <f t="shared" si="23"/>
        <v>0.94563999682186561</v>
      </c>
      <c r="O120" s="85">
        <f t="shared" si="23"/>
        <v>1.2174878202105923</v>
      </c>
      <c r="P120" s="88">
        <f t="shared" si="23"/>
        <v>1.1563403303893145</v>
      </c>
    </row>
    <row r="121" spans="2:16" ht="15">
      <c r="B121" s="175">
        <v>2009</v>
      </c>
      <c r="C121" s="87">
        <f>C27/C$97</f>
        <v>1.2222222222222223</v>
      </c>
      <c r="D121" s="85">
        <f t="shared" ref="D121:P121" si="24">D27/D$97</f>
        <v>1.1142857142857143</v>
      </c>
      <c r="E121" s="85">
        <f t="shared" si="24"/>
        <v>0.5</v>
      </c>
      <c r="F121" s="85">
        <f t="shared" si="24"/>
        <v>1.8214285714285714</v>
      </c>
      <c r="G121" s="85">
        <f t="shared" si="24"/>
        <v>0.90909090909090906</v>
      </c>
      <c r="H121" s="85"/>
      <c r="I121" s="85">
        <f t="shared" si="24"/>
        <v>0.92322190638910828</v>
      </c>
      <c r="J121" s="85">
        <f t="shared" si="24"/>
        <v>1.0900900900900901</v>
      </c>
      <c r="K121" s="85">
        <f t="shared" si="24"/>
        <v>0.79365079365079372</v>
      </c>
      <c r="L121" s="85">
        <f t="shared" si="24"/>
        <v>2.25</v>
      </c>
      <c r="M121" s="85">
        <f t="shared" si="24"/>
        <v>1.3043478260869565</v>
      </c>
      <c r="N121" s="85">
        <f t="shared" si="24"/>
        <v>0.74258980566642685</v>
      </c>
      <c r="O121" s="85">
        <f t="shared" si="24"/>
        <v>0.99976334842786618</v>
      </c>
      <c r="P121" s="88">
        <f t="shared" si="24"/>
        <v>0.80441130532806382</v>
      </c>
    </row>
    <row r="122" spans="2:16" ht="15">
      <c r="B122" s="175">
        <v>2010</v>
      </c>
      <c r="C122" s="87">
        <f>C37/C$97</f>
        <v>1.6</v>
      </c>
      <c r="D122" s="85">
        <f t="shared" ref="D122:P122" si="25">D37/D$97</f>
        <v>1</v>
      </c>
      <c r="E122" s="85">
        <f t="shared" si="25"/>
        <v>2.5</v>
      </c>
      <c r="F122" s="85">
        <f t="shared" si="25"/>
        <v>1.125</v>
      </c>
      <c r="G122" s="85">
        <f t="shared" si="25"/>
        <v>0.82727272727272727</v>
      </c>
      <c r="H122" s="85"/>
      <c r="I122" s="85">
        <f t="shared" si="25"/>
        <v>0.59560676989557049</v>
      </c>
      <c r="J122" s="85">
        <f t="shared" si="25"/>
        <v>0.87387387387387383</v>
      </c>
      <c r="K122" s="85">
        <f t="shared" si="25"/>
        <v>0.69841269841269848</v>
      </c>
      <c r="L122" s="85">
        <f t="shared" si="25"/>
        <v>2.1875</v>
      </c>
      <c r="M122" s="85">
        <f t="shared" si="25"/>
        <v>2.6521739130434785</v>
      </c>
      <c r="N122" s="85">
        <f t="shared" si="25"/>
        <v>0.732436769452397</v>
      </c>
      <c r="O122" s="85">
        <f t="shared" si="25"/>
        <v>0.87553095587336482</v>
      </c>
      <c r="P122" s="88">
        <f t="shared" si="25"/>
        <v>0.68672050355218661</v>
      </c>
    </row>
    <row r="123" spans="2:16" ht="15">
      <c r="B123" s="175">
        <v>2011</v>
      </c>
      <c r="C123" s="87">
        <f>C47/C$97</f>
        <v>0.60000000000000009</v>
      </c>
      <c r="D123" s="85">
        <f t="shared" ref="D123:O123" si="26">D47/D$97</f>
        <v>1.3142857142857143</v>
      </c>
      <c r="E123" s="85">
        <f t="shared" si="26"/>
        <v>11</v>
      </c>
      <c r="F123" s="85">
        <f t="shared" si="26"/>
        <v>1.5535714285714286</v>
      </c>
      <c r="G123" s="85">
        <f t="shared" si="26"/>
        <v>0.78181818181818175</v>
      </c>
      <c r="H123" s="85"/>
      <c r="I123" s="85">
        <f t="shared" si="26"/>
        <v>0.13939830425246336</v>
      </c>
      <c r="J123" s="85">
        <f t="shared" si="26"/>
        <v>1.0810810810810811</v>
      </c>
      <c r="K123" s="85">
        <f t="shared" si="26"/>
        <v>0.79365079365079372</v>
      </c>
      <c r="L123" s="85">
        <f t="shared" si="26"/>
        <v>0.8125</v>
      </c>
      <c r="M123" s="85">
        <f t="shared" si="26"/>
        <v>-0.39130434782608697</v>
      </c>
      <c r="N123" s="85">
        <f t="shared" si="26"/>
        <v>0.96179415036314864</v>
      </c>
      <c r="O123" s="85">
        <f t="shared" si="26"/>
        <v>0.70421829918840928</v>
      </c>
      <c r="P123" s="88">
        <f>P47/P$97</f>
        <v>0.70421829918840939</v>
      </c>
    </row>
    <row r="124" spans="2:16" ht="15">
      <c r="B124" s="175">
        <v>2012</v>
      </c>
      <c r="C124" s="87">
        <f>C57/C$97</f>
        <v>-0.73333333333333328</v>
      </c>
      <c r="D124" s="85">
        <f t="shared" ref="D124:P124" si="27">D57/D$97</f>
        <v>-2.3142857142857141</v>
      </c>
      <c r="E124" s="85">
        <f t="shared" si="27"/>
        <v>15.5</v>
      </c>
      <c r="F124" s="85">
        <f t="shared" si="27"/>
        <v>0.8035714285714286</v>
      </c>
      <c r="G124" s="85">
        <f t="shared" si="27"/>
        <v>0.9</v>
      </c>
      <c r="H124" s="85"/>
      <c r="I124" s="85">
        <f t="shared" si="27"/>
        <v>2.8701753414032853</v>
      </c>
      <c r="J124" s="85">
        <f t="shared" si="27"/>
        <v>1.0180180180180181</v>
      </c>
      <c r="K124" s="85">
        <f t="shared" si="27"/>
        <v>1.3174603174603177</v>
      </c>
      <c r="L124" s="85">
        <f t="shared" si="27"/>
        <v>2.4375</v>
      </c>
      <c r="M124" s="85">
        <f t="shared" si="27"/>
        <v>-1.6521739130434783</v>
      </c>
      <c r="N124" s="85">
        <f t="shared" si="27"/>
        <v>1.6688721595423486</v>
      </c>
      <c r="O124" s="85">
        <f t="shared" si="27"/>
        <v>2.2145847521260058</v>
      </c>
      <c r="P124" s="88">
        <f t="shared" si="27"/>
        <v>2.1385797670676161</v>
      </c>
    </row>
    <row r="125" spans="2:16" ht="15">
      <c r="B125" s="175">
        <v>2013</v>
      </c>
      <c r="C125" s="87">
        <f>C67/C$97</f>
        <v>-1.0666666666666667</v>
      </c>
      <c r="D125" s="85">
        <f t="shared" ref="D125:P125" si="28">D67/D$97</f>
        <v>-0.94285714285714284</v>
      </c>
      <c r="E125" s="85">
        <f t="shared" si="28"/>
        <v>16.499999999999996</v>
      </c>
      <c r="F125" s="85">
        <f t="shared" si="28"/>
        <v>1.1607142857142858</v>
      </c>
      <c r="G125" s="85">
        <f t="shared" si="28"/>
        <v>0.6</v>
      </c>
      <c r="H125" s="85"/>
      <c r="I125" s="85">
        <f t="shared" si="28"/>
        <v>2.6111677227070391</v>
      </c>
      <c r="J125" s="85">
        <f t="shared" si="28"/>
        <v>0.80180180180180183</v>
      </c>
      <c r="K125" s="85">
        <f t="shared" si="28"/>
        <v>1.3174603174603177</v>
      </c>
      <c r="L125" s="85">
        <f t="shared" si="28"/>
        <v>1.625</v>
      </c>
      <c r="M125" s="85">
        <f t="shared" si="28"/>
        <v>0.30434782608695654</v>
      </c>
      <c r="N125" s="85">
        <f t="shared" si="28"/>
        <v>1.1926585094549498</v>
      </c>
      <c r="O125" s="85">
        <f t="shared" si="28"/>
        <v>1.8058305830583059</v>
      </c>
      <c r="P125" s="88">
        <f t="shared" si="28"/>
        <v>1.7329802747716632</v>
      </c>
    </row>
    <row r="126" spans="2:16" ht="15">
      <c r="B126" s="175">
        <f>B125+1</f>
        <v>2014</v>
      </c>
      <c r="C126" s="87">
        <f>C77/C$97</f>
        <v>0.42222222222222222</v>
      </c>
      <c r="D126" s="85">
        <f t="shared" ref="D126:P126" si="29">D77/D$97</f>
        <v>-0.2857142857142857</v>
      </c>
      <c r="E126" s="85">
        <f t="shared" si="29"/>
        <v>25.499999999999996</v>
      </c>
      <c r="F126" s="85">
        <f t="shared" si="29"/>
        <v>1.4285714285714286</v>
      </c>
      <c r="G126" s="85">
        <f t="shared" si="29"/>
        <v>0.80909090909090908</v>
      </c>
      <c r="H126" s="85"/>
      <c r="I126" s="85">
        <f t="shared" si="29"/>
        <v>2.2293842275837239</v>
      </c>
      <c r="J126" s="85">
        <f t="shared" si="29"/>
        <v>1.1672672672672677</v>
      </c>
      <c r="K126" s="85">
        <f t="shared" si="29"/>
        <v>1.3840245775729649</v>
      </c>
      <c r="L126" s="85">
        <f t="shared" si="29"/>
        <v>2.9645833333333336</v>
      </c>
      <c r="M126" s="85">
        <f t="shared" si="29"/>
        <v>0.32538569424964947</v>
      </c>
      <c r="N126" s="85">
        <f t="shared" si="29"/>
        <v>1.3574334755251989</v>
      </c>
      <c r="O126" s="85">
        <f t="shared" si="29"/>
        <v>1.7720336001675518</v>
      </c>
      <c r="P126" s="88">
        <f t="shared" si="29"/>
        <v>1.6800226408783789</v>
      </c>
    </row>
    <row r="127" spans="2:16" ht="15.75" thickBot="1">
      <c r="B127" s="176">
        <f>B126+1</f>
        <v>2015</v>
      </c>
      <c r="C127" s="93">
        <f>C87/C$97</f>
        <v>0.36415770609318998</v>
      </c>
      <c r="D127" s="91">
        <f t="shared" ref="D127:O127" si="30">D87/D$97</f>
        <v>0.48877551020408172</v>
      </c>
      <c r="E127" s="91">
        <f t="shared" si="30"/>
        <v>12.290322580645162</v>
      </c>
      <c r="F127" s="91">
        <f t="shared" si="30"/>
        <v>1.1529761904761906</v>
      </c>
      <c r="G127" s="91">
        <f t="shared" si="30"/>
        <v>0.95689149560117281</v>
      </c>
      <c r="H127" s="91"/>
      <c r="I127" s="91">
        <f t="shared" si="30"/>
        <v>1.5637735900764902</v>
      </c>
      <c r="J127" s="91">
        <f t="shared" si="30"/>
        <v>0</v>
      </c>
      <c r="K127" s="91">
        <f t="shared" si="30"/>
        <v>0</v>
      </c>
      <c r="L127" s="91">
        <f t="shared" si="30"/>
        <v>0</v>
      </c>
      <c r="M127" s="91">
        <f t="shared" si="30"/>
        <v>0</v>
      </c>
      <c r="N127" s="91"/>
      <c r="O127" s="91">
        <f t="shared" si="30"/>
        <v>1.4271525224528252</v>
      </c>
      <c r="P127" s="94"/>
    </row>
  </sheetData>
  <customSheetViews>
    <customSheetView guid="{6DA84043-8308-458F-9378-22AB3DF247A3}" scale="80" showPageBreaks="1" view="pageBreakPreview" topLeftCell="A103">
      <selection activeCell="B119" activeCellId="1" sqref="B117:P118 B119:B127"/>
      <rowBreaks count="2" manualBreakCount="2">
        <brk id="62" max="16383" man="1"/>
        <brk id="115" max="16383" man="1"/>
      </rowBreaks>
      <pageMargins left="0.7" right="0.7" top="0.78740157499999996" bottom="0.78740157499999996" header="0.3" footer="0.3"/>
      <pageSetup paperSize="9" scale="60" orientation="portrait" r:id="rId1"/>
    </customSheetView>
  </customSheetViews>
  <mergeCells count="191">
    <mergeCell ref="B3:K3"/>
    <mergeCell ref="L3:P3"/>
    <mergeCell ref="B4:B5"/>
    <mergeCell ref="C4:C5"/>
    <mergeCell ref="D4:D5"/>
    <mergeCell ref="E4:E5"/>
    <mergeCell ref="F4:F5"/>
    <mergeCell ref="I4:I5"/>
    <mergeCell ref="J4:J5"/>
    <mergeCell ref="G4:G5"/>
    <mergeCell ref="O4:P4"/>
    <mergeCell ref="L4:L5"/>
    <mergeCell ref="M4:M5"/>
    <mergeCell ref="L13:P13"/>
    <mergeCell ref="N24:N25"/>
    <mergeCell ref="O24:P24"/>
    <mergeCell ref="M14:M15"/>
    <mergeCell ref="N14:N15"/>
    <mergeCell ref="H4:H5"/>
    <mergeCell ref="J14:J15"/>
    <mergeCell ref="K14:K15"/>
    <mergeCell ref="B13:K13"/>
    <mergeCell ref="K4:K5"/>
    <mergeCell ref="N4:N5"/>
    <mergeCell ref="B14:B15"/>
    <mergeCell ref="B24:B25"/>
    <mergeCell ref="C24:C25"/>
    <mergeCell ref="D24:D25"/>
    <mergeCell ref="E24:E25"/>
    <mergeCell ref="I14:I15"/>
    <mergeCell ref="L14:L15"/>
    <mergeCell ref="B23:K23"/>
    <mergeCell ref="L23:P23"/>
    <mergeCell ref="G14:G15"/>
    <mergeCell ref="H14:H15"/>
    <mergeCell ref="O14:P14"/>
    <mergeCell ref="C14:C15"/>
    <mergeCell ref="D14:D15"/>
    <mergeCell ref="F14:F15"/>
    <mergeCell ref="J24:J25"/>
    <mergeCell ref="E14:E15"/>
    <mergeCell ref="K24:K25"/>
    <mergeCell ref="L24:L25"/>
    <mergeCell ref="M24:M25"/>
    <mergeCell ref="H24:H25"/>
    <mergeCell ref="I24:I25"/>
    <mergeCell ref="F24:F25"/>
    <mergeCell ref="G24:G25"/>
    <mergeCell ref="J34:J35"/>
    <mergeCell ref="K34:K35"/>
    <mergeCell ref="B33:K33"/>
    <mergeCell ref="B43:K43"/>
    <mergeCell ref="N64:N65"/>
    <mergeCell ref="L53:P53"/>
    <mergeCell ref="M34:M35"/>
    <mergeCell ref="N34:N35"/>
    <mergeCell ref="O34:P34"/>
    <mergeCell ref="N44:N45"/>
    <mergeCell ref="L43:P43"/>
    <mergeCell ref="O44:P44"/>
    <mergeCell ref="L44:L45"/>
    <mergeCell ref="M44:M45"/>
    <mergeCell ref="L33:P33"/>
    <mergeCell ref="B34:B35"/>
    <mergeCell ref="C34:C35"/>
    <mergeCell ref="D34:D35"/>
    <mergeCell ref="E34:E35"/>
    <mergeCell ref="F34:F35"/>
    <mergeCell ref="G34:G35"/>
    <mergeCell ref="H34:H35"/>
    <mergeCell ref="I34:I35"/>
    <mergeCell ref="L34:L35"/>
    <mergeCell ref="K44:K45"/>
    <mergeCell ref="H44:H45"/>
    <mergeCell ref="I44:I45"/>
    <mergeCell ref="B44:B45"/>
    <mergeCell ref="C44:C45"/>
    <mergeCell ref="D44:D45"/>
    <mergeCell ref="E44:E45"/>
    <mergeCell ref="F44:F45"/>
    <mergeCell ref="G44:G45"/>
    <mergeCell ref="J44:J45"/>
    <mergeCell ref="L63:P63"/>
    <mergeCell ref="O54:P54"/>
    <mergeCell ref="L54:L55"/>
    <mergeCell ref="M54:M55"/>
    <mergeCell ref="N54:N55"/>
    <mergeCell ref="H84:H85"/>
    <mergeCell ref="N84:N85"/>
    <mergeCell ref="B84:B85"/>
    <mergeCell ref="B64:B65"/>
    <mergeCell ref="C64:C65"/>
    <mergeCell ref="B53:K53"/>
    <mergeCell ref="G54:G55"/>
    <mergeCell ref="H54:H55"/>
    <mergeCell ref="I54:I55"/>
    <mergeCell ref="B54:B55"/>
    <mergeCell ref="C54:C55"/>
    <mergeCell ref="K54:K55"/>
    <mergeCell ref="D64:D65"/>
    <mergeCell ref="E64:E65"/>
    <mergeCell ref="F64:F65"/>
    <mergeCell ref="G64:G65"/>
    <mergeCell ref="D54:D55"/>
    <mergeCell ref="E54:E55"/>
    <mergeCell ref="F54:F55"/>
    <mergeCell ref="J54:J55"/>
    <mergeCell ref="J64:J65"/>
    <mergeCell ref="K64:K65"/>
    <mergeCell ref="B63:K63"/>
    <mergeCell ref="F94:F95"/>
    <mergeCell ref="G94:G95"/>
    <mergeCell ref="H94:H95"/>
    <mergeCell ref="O64:P64"/>
    <mergeCell ref="E84:E85"/>
    <mergeCell ref="L64:L65"/>
    <mergeCell ref="M64:M65"/>
    <mergeCell ref="L73:P73"/>
    <mergeCell ref="L74:L75"/>
    <mergeCell ref="B83:K83"/>
    <mergeCell ref="L83:P83"/>
    <mergeCell ref="O74:P74"/>
    <mergeCell ref="M74:M75"/>
    <mergeCell ref="O84:P84"/>
    <mergeCell ref="C74:C75"/>
    <mergeCell ref="D74:D75"/>
    <mergeCell ref="I74:I75"/>
    <mergeCell ref="G74:G75"/>
    <mergeCell ref="H74:H75"/>
    <mergeCell ref="E74:E75"/>
    <mergeCell ref="F74:F75"/>
    <mergeCell ref="K84:K85"/>
    <mergeCell ref="F84:F85"/>
    <mergeCell ref="G84:G85"/>
    <mergeCell ref="J94:J95"/>
    <mergeCell ref="K94:K95"/>
    <mergeCell ref="N94:N95"/>
    <mergeCell ref="M103:P103"/>
    <mergeCell ref="F104:F105"/>
    <mergeCell ref="G104:G105"/>
    <mergeCell ref="N74:N75"/>
    <mergeCell ref="H64:H65"/>
    <mergeCell ref="I64:I65"/>
    <mergeCell ref="J74:J75"/>
    <mergeCell ref="K74:K75"/>
    <mergeCell ref="B73:K73"/>
    <mergeCell ref="B74:B75"/>
    <mergeCell ref="O94:P94"/>
    <mergeCell ref="H104:H105"/>
    <mergeCell ref="I104:I105"/>
    <mergeCell ref="J104:J105"/>
    <mergeCell ref="K104:K105"/>
    <mergeCell ref="M104:M105"/>
    <mergeCell ref="M94:M95"/>
    <mergeCell ref="L104:L105"/>
    <mergeCell ref="O104:P104"/>
    <mergeCell ref="C103:L103"/>
    <mergeCell ref="E94:E95"/>
    <mergeCell ref="B117:B118"/>
    <mergeCell ref="C117:C118"/>
    <mergeCell ref="D117:D118"/>
    <mergeCell ref="E117:E118"/>
    <mergeCell ref="N117:N118"/>
    <mergeCell ref="C84:C85"/>
    <mergeCell ref="D84:D85"/>
    <mergeCell ref="C116:P116"/>
    <mergeCell ref="B94:B95"/>
    <mergeCell ref="I84:I85"/>
    <mergeCell ref="L84:L85"/>
    <mergeCell ref="M84:M85"/>
    <mergeCell ref="B93:K93"/>
    <mergeCell ref="J84:J85"/>
    <mergeCell ref="I94:I95"/>
    <mergeCell ref="L94:L95"/>
    <mergeCell ref="N104:N105"/>
    <mergeCell ref="L93:P93"/>
    <mergeCell ref="B104:B105"/>
    <mergeCell ref="C104:C105"/>
    <mergeCell ref="D104:D105"/>
    <mergeCell ref="E104:E105"/>
    <mergeCell ref="C94:C95"/>
    <mergeCell ref="D94:D95"/>
    <mergeCell ref="O117:P117"/>
    <mergeCell ref="J117:J118"/>
    <mergeCell ref="K117:K118"/>
    <mergeCell ref="L117:L118"/>
    <mergeCell ref="M117:M118"/>
    <mergeCell ref="F117:F118"/>
    <mergeCell ref="G117:G118"/>
    <mergeCell ref="H117:H118"/>
    <mergeCell ref="I117:I118"/>
  </mergeCells>
  <phoneticPr fontId="26" type="noConversion"/>
  <pageMargins left="0.7" right="0.7" top="0.78740157499999996" bottom="0.78740157499999996" header="0.3" footer="0.3"/>
  <pageSetup paperSize="9" scale="60" orientation="portrait" r:id="rId2"/>
  <rowBreaks count="2" manualBreakCount="2">
    <brk id="62" max="16383" man="1"/>
    <brk id="115"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211"/>
  <sheetViews>
    <sheetView zoomScale="70" zoomScaleNormal="70" zoomScaleSheetLayoutView="80" workbookViewId="0">
      <selection activeCell="A11" sqref="A11:B11"/>
    </sheetView>
  </sheetViews>
  <sheetFormatPr defaultColWidth="9.140625" defaultRowHeight="15"/>
  <cols>
    <col min="1" max="1" width="9.140625" style="29"/>
    <col min="2" max="2" width="10.7109375" style="29" customWidth="1"/>
    <col min="3" max="3" width="11.140625" style="29" customWidth="1"/>
    <col min="4" max="7" width="9" style="29" customWidth="1"/>
    <col min="8" max="8" width="10.7109375" style="29" customWidth="1"/>
    <col min="9" max="9" width="9.7109375" style="29" customWidth="1"/>
    <col min="10" max="13" width="9" style="29" customWidth="1"/>
    <col min="14" max="14" width="9.7109375" style="29" customWidth="1"/>
    <col min="15" max="15" width="10.7109375" style="29" customWidth="1"/>
    <col min="16" max="16" width="14.28515625" style="29" customWidth="1"/>
    <col min="17" max="16384" width="9.140625" style="29"/>
  </cols>
  <sheetData>
    <row r="1" spans="2:17" ht="15.95" customHeight="1">
      <c r="B1" s="24"/>
      <c r="C1" s="24"/>
      <c r="D1" s="53"/>
      <c r="E1" s="53"/>
      <c r="F1" s="53"/>
      <c r="G1" s="53"/>
      <c r="H1" s="3"/>
      <c r="I1" s="3"/>
      <c r="J1" s="53"/>
      <c r="K1" s="53"/>
      <c r="L1" s="53"/>
      <c r="M1" s="53"/>
      <c r="N1" s="24"/>
      <c r="O1" s="24"/>
    </row>
    <row r="2" spans="2:17" ht="15.95" customHeight="1" thickBot="1"/>
    <row r="3" spans="2:17" ht="39.950000000000003" customHeight="1" thickBot="1">
      <c r="B3" s="473" t="s">
        <v>304</v>
      </c>
      <c r="C3" s="474"/>
      <c r="D3" s="474"/>
      <c r="E3" s="474"/>
      <c r="F3" s="474"/>
      <c r="G3" s="474"/>
      <c r="H3" s="474"/>
      <c r="I3" s="474"/>
      <c r="J3" s="474"/>
      <c r="K3" s="474"/>
      <c r="L3" s="470" t="s">
        <v>305</v>
      </c>
      <c r="M3" s="471"/>
      <c r="N3" s="471"/>
      <c r="O3" s="471"/>
      <c r="P3" s="472"/>
    </row>
    <row r="4" spans="2:17" ht="20.100000000000001" customHeight="1">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306</v>
      </c>
      <c r="P4" s="457"/>
    </row>
    <row r="5" spans="2:17" ht="20.100000000000001" customHeight="1" thickBot="1">
      <c r="B5" s="466"/>
      <c r="C5" s="462"/>
      <c r="D5" s="462"/>
      <c r="E5" s="462"/>
      <c r="F5" s="462"/>
      <c r="G5" s="462"/>
      <c r="H5" s="462"/>
      <c r="I5" s="462"/>
      <c r="J5" s="462"/>
      <c r="K5" s="462"/>
      <c r="L5" s="462"/>
      <c r="M5" s="462"/>
      <c r="N5" s="462"/>
      <c r="O5" s="145" t="s">
        <v>209</v>
      </c>
      <c r="P5" s="30" t="s">
        <v>210</v>
      </c>
    </row>
    <row r="6" spans="2:17" ht="19.5" customHeight="1">
      <c r="B6" s="148" t="s">
        <v>211</v>
      </c>
      <c r="C6" s="146">
        <v>31</v>
      </c>
      <c r="D6" s="8">
        <v>29</v>
      </c>
      <c r="E6" s="8">
        <v>31</v>
      </c>
      <c r="F6" s="8">
        <v>20</v>
      </c>
      <c r="G6" s="8">
        <v>1</v>
      </c>
      <c r="H6" s="8">
        <v>2</v>
      </c>
      <c r="I6" s="168">
        <f>SUM(C6:G6)</f>
        <v>112</v>
      </c>
      <c r="J6" s="8">
        <v>10</v>
      </c>
      <c r="K6" s="8">
        <v>24</v>
      </c>
      <c r="L6" s="8">
        <v>30</v>
      </c>
      <c r="M6" s="8">
        <v>31</v>
      </c>
      <c r="N6" s="168">
        <f>SUM(J6:M6)</f>
        <v>95</v>
      </c>
      <c r="O6" s="167">
        <f>SUM(C6:H6,J6:M6)</f>
        <v>209</v>
      </c>
      <c r="P6" s="169">
        <f>I6+N6</f>
        <v>207</v>
      </c>
    </row>
    <row r="7" spans="2:17" ht="20.100000000000001" customHeight="1">
      <c r="B7" s="149" t="s">
        <v>485</v>
      </c>
      <c r="C7" s="147">
        <v>-3.8709677419354931E-2</v>
      </c>
      <c r="D7" s="10">
        <v>3.5551724137931022</v>
      </c>
      <c r="E7" s="10">
        <v>5.0870967741935482</v>
      </c>
      <c r="F7" s="10">
        <v>8.7850000000000001</v>
      </c>
      <c r="G7" s="10">
        <v>10</v>
      </c>
      <c r="H7" s="10">
        <v>17.8</v>
      </c>
      <c r="I7" s="153">
        <f>(C6*C7+D6*D7+E6*E7+F6*F7+G6*G7)/I6</f>
        <v>3.9758928571428567</v>
      </c>
      <c r="J7" s="10">
        <v>11.85</v>
      </c>
      <c r="K7" s="95">
        <v>10.270833333333334</v>
      </c>
      <c r="L7" s="95">
        <v>4.9566666666666661</v>
      </c>
      <c r="M7" s="95">
        <v>1.3806451612903228</v>
      </c>
      <c r="N7" s="153">
        <f>(J6*J7+K6*K7+L6*L7+M6*M7)/N6</f>
        <v>5.8578947368421055</v>
      </c>
      <c r="O7" s="154">
        <f>(C7*C6+D7*D6+E7*E6+F7*F6+G7*G6+H7*H6+J7*J6+K7*K6+L7*L6+M7*M6)/O6</f>
        <v>4.963636363636363</v>
      </c>
      <c r="P7" s="161">
        <f>(I7*I6+N7*N6)/P6</f>
        <v>4.839613526570048</v>
      </c>
    </row>
    <row r="8" spans="2:17" ht="19.5" customHeight="1">
      <c r="B8" s="149" t="s">
        <v>212</v>
      </c>
      <c r="C8" s="13">
        <f t="shared" ref="C8:H8" si="0">C6*(13-C7)</f>
        <v>404.2</v>
      </c>
      <c r="D8" s="12">
        <f t="shared" si="0"/>
        <v>273.90000000000003</v>
      </c>
      <c r="E8" s="12">
        <f t="shared" si="0"/>
        <v>245.3</v>
      </c>
      <c r="F8" s="12">
        <f t="shared" si="0"/>
        <v>84.3</v>
      </c>
      <c r="G8" s="12">
        <f t="shared" si="0"/>
        <v>3</v>
      </c>
      <c r="H8" s="12">
        <f t="shared" si="0"/>
        <v>-9.6000000000000014</v>
      </c>
      <c r="I8" s="155">
        <f>SUM(C8:G8)</f>
        <v>1010.7</v>
      </c>
      <c r="J8" s="12">
        <f>J6*(13-J7)</f>
        <v>11.500000000000004</v>
      </c>
      <c r="K8" s="12">
        <f>K6*(13-K7)</f>
        <v>65.499999999999986</v>
      </c>
      <c r="L8" s="12">
        <f>L6*(13-L7)</f>
        <v>241.29999999999998</v>
      </c>
      <c r="M8" s="12">
        <f>M6*(13-M7)</f>
        <v>360.2</v>
      </c>
      <c r="N8" s="155">
        <f>SUM(J8:M8)</f>
        <v>678.5</v>
      </c>
      <c r="O8" s="156">
        <f>O6*(13-O7)</f>
        <v>1679.6000000000001</v>
      </c>
      <c r="P8" s="162">
        <f>P6*(13-P7)</f>
        <v>1689.2</v>
      </c>
    </row>
    <row r="9" spans="2:17" ht="20.100000000000001" customHeight="1">
      <c r="B9" s="149" t="s">
        <v>213</v>
      </c>
      <c r="C9" s="13">
        <f t="shared" ref="C9:H9" si="1">C6*(17-C7)</f>
        <v>528.20000000000005</v>
      </c>
      <c r="D9" s="12">
        <f t="shared" si="1"/>
        <v>389.90000000000003</v>
      </c>
      <c r="E9" s="12">
        <f t="shared" si="1"/>
        <v>369.3</v>
      </c>
      <c r="F9" s="12">
        <f t="shared" si="1"/>
        <v>164.3</v>
      </c>
      <c r="G9" s="12">
        <f t="shared" si="1"/>
        <v>7</v>
      </c>
      <c r="H9" s="12">
        <f t="shared" si="1"/>
        <v>-1.6000000000000014</v>
      </c>
      <c r="I9" s="155">
        <f>SUM(C9:G9)</f>
        <v>1458.7</v>
      </c>
      <c r="J9" s="12">
        <f>J6*(17-J7)</f>
        <v>51.5</v>
      </c>
      <c r="K9" s="12">
        <f>K6*(17-K7)</f>
        <v>161.5</v>
      </c>
      <c r="L9" s="12">
        <f>L6*(17-L7)</f>
        <v>361.3</v>
      </c>
      <c r="M9" s="12">
        <f>M6*(17-M7)</f>
        <v>484.2</v>
      </c>
      <c r="N9" s="155">
        <f>SUM(J9:M9)</f>
        <v>1058.5</v>
      </c>
      <c r="O9" s="156">
        <f>O6*(17-O7)</f>
        <v>2515.6000000000004</v>
      </c>
      <c r="P9" s="162">
        <f>P6*(17-P7)</f>
        <v>2517.2000000000003</v>
      </c>
    </row>
    <row r="10" spans="2:17" ht="20.100000000000001" customHeight="1">
      <c r="B10" s="149" t="s">
        <v>249</v>
      </c>
      <c r="C10" s="17">
        <f t="shared" ref="C10:H10" si="2">C6*(18-C7)</f>
        <v>559.20000000000005</v>
      </c>
      <c r="D10" s="16">
        <f t="shared" si="2"/>
        <v>418.90000000000003</v>
      </c>
      <c r="E10" s="16">
        <f t="shared" si="2"/>
        <v>400.3</v>
      </c>
      <c r="F10" s="16">
        <f t="shared" si="2"/>
        <v>184.3</v>
      </c>
      <c r="G10" s="16">
        <f t="shared" si="2"/>
        <v>8</v>
      </c>
      <c r="H10" s="16">
        <f t="shared" si="2"/>
        <v>0.39999999999999858</v>
      </c>
      <c r="I10" s="155">
        <f>SUM(C10:G10)</f>
        <v>1570.7</v>
      </c>
      <c r="J10" s="16">
        <f>J6*(18-J7)</f>
        <v>61.5</v>
      </c>
      <c r="K10" s="16">
        <f>K6*(18-K7)</f>
        <v>185.5</v>
      </c>
      <c r="L10" s="16">
        <f>L6*(18-L7)</f>
        <v>391.3</v>
      </c>
      <c r="M10" s="16">
        <f>M6*(18-M7)</f>
        <v>515.19999999999993</v>
      </c>
      <c r="N10" s="155">
        <f>SUM(J10:M10)</f>
        <v>1153.5</v>
      </c>
      <c r="O10" s="157">
        <f>O6*(18-O7)</f>
        <v>2724.6000000000004</v>
      </c>
      <c r="P10" s="163">
        <f>P6*(18-P7)</f>
        <v>2724.2000000000003</v>
      </c>
    </row>
    <row r="11" spans="2:17" ht="20.100000000000001" customHeight="1" thickBot="1">
      <c r="B11" s="350" t="s">
        <v>215</v>
      </c>
      <c r="C11" s="21">
        <f t="shared" ref="C11:H11" si="3">C6*(19-C7)</f>
        <v>590.20000000000005</v>
      </c>
      <c r="D11" s="20">
        <f t="shared" si="3"/>
        <v>447.90000000000003</v>
      </c>
      <c r="E11" s="20">
        <f t="shared" si="3"/>
        <v>431.3</v>
      </c>
      <c r="F11" s="20">
        <f t="shared" si="3"/>
        <v>204.3</v>
      </c>
      <c r="G11" s="20">
        <f t="shared" si="3"/>
        <v>9</v>
      </c>
      <c r="H11" s="20">
        <f t="shared" si="3"/>
        <v>2.3999999999999986</v>
      </c>
      <c r="I11" s="164">
        <f>SUM(C11:G11)</f>
        <v>1682.7</v>
      </c>
      <c r="J11" s="20">
        <f>J6*(19-J7)</f>
        <v>71.5</v>
      </c>
      <c r="K11" s="20">
        <f>K6*(19-K7)</f>
        <v>209.5</v>
      </c>
      <c r="L11" s="20">
        <f>L6*(19-L7)</f>
        <v>421.3</v>
      </c>
      <c r="M11" s="20">
        <f>M6*(19-M7)</f>
        <v>546.19999999999993</v>
      </c>
      <c r="N11" s="164">
        <f>SUM(J11:M11)</f>
        <v>1248.5</v>
      </c>
      <c r="O11" s="165">
        <f>O6*(19-O7)</f>
        <v>2933.6000000000004</v>
      </c>
      <c r="P11" s="166">
        <f>P6*(19-P7)</f>
        <v>2931.2000000000003</v>
      </c>
    </row>
    <row r="12" spans="2:17" ht="15.95" customHeight="1" thickBot="1">
      <c r="B12" s="1"/>
      <c r="C12" s="1"/>
      <c r="D12" s="2"/>
      <c r="E12" s="2"/>
      <c r="F12" s="2"/>
      <c r="G12" s="1"/>
      <c r="H12" s="2"/>
      <c r="I12" s="1"/>
      <c r="J12" s="2"/>
      <c r="K12" s="1"/>
      <c r="L12" s="2"/>
      <c r="M12" s="1"/>
      <c r="N12" s="2"/>
      <c r="O12" s="1"/>
      <c r="P12" s="1"/>
    </row>
    <row r="13" spans="2:17" ht="39.950000000000003" customHeight="1" thickBot="1">
      <c r="B13" s="473" t="s">
        <v>304</v>
      </c>
      <c r="C13" s="474"/>
      <c r="D13" s="474"/>
      <c r="E13" s="474"/>
      <c r="F13" s="474"/>
      <c r="G13" s="474"/>
      <c r="H13" s="474"/>
      <c r="I13" s="474"/>
      <c r="J13" s="474"/>
      <c r="K13" s="474"/>
      <c r="L13" s="470" t="s">
        <v>307</v>
      </c>
      <c r="M13" s="471"/>
      <c r="N13" s="471"/>
      <c r="O13" s="471"/>
      <c r="P13" s="472"/>
    </row>
    <row r="14" spans="2:17" ht="20.100000000000001" customHeight="1">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306</v>
      </c>
      <c r="P14" s="457"/>
    </row>
    <row r="15" spans="2:17" ht="20.100000000000001" customHeight="1" thickBot="1">
      <c r="B15" s="466"/>
      <c r="C15" s="462"/>
      <c r="D15" s="462"/>
      <c r="E15" s="462"/>
      <c r="F15" s="462"/>
      <c r="G15" s="462"/>
      <c r="H15" s="462"/>
      <c r="I15" s="462"/>
      <c r="J15" s="462"/>
      <c r="K15" s="462"/>
      <c r="L15" s="462"/>
      <c r="M15" s="462"/>
      <c r="N15" s="462"/>
      <c r="O15" s="145" t="s">
        <v>209</v>
      </c>
      <c r="P15" s="30" t="s">
        <v>210</v>
      </c>
      <c r="Q15" s="24"/>
    </row>
    <row r="16" spans="2:17" ht="20.100000000000001" customHeight="1">
      <c r="B16" s="148" t="s">
        <v>211</v>
      </c>
      <c r="C16" s="146">
        <v>31</v>
      </c>
      <c r="D16" s="8">
        <v>28</v>
      </c>
      <c r="E16" s="8">
        <v>31</v>
      </c>
      <c r="F16" s="8">
        <v>30</v>
      </c>
      <c r="G16" s="8">
        <v>5</v>
      </c>
      <c r="H16" s="8">
        <v>11</v>
      </c>
      <c r="I16" s="168">
        <f>SUM(C16:G16)</f>
        <v>125</v>
      </c>
      <c r="J16" s="8">
        <v>22</v>
      </c>
      <c r="K16" s="8">
        <v>23</v>
      </c>
      <c r="L16" s="8">
        <v>30</v>
      </c>
      <c r="M16" s="8">
        <v>31</v>
      </c>
      <c r="N16" s="168">
        <f>SUM(J16:M16)</f>
        <v>106</v>
      </c>
      <c r="O16" s="167">
        <f>SUM(C16:H16,J16:M16)</f>
        <v>242</v>
      </c>
      <c r="P16" s="169">
        <f>I16+N16</f>
        <v>231</v>
      </c>
      <c r="Q16" s="24"/>
    </row>
    <row r="17" spans="2:17" ht="20.100000000000001" customHeight="1">
      <c r="B17" s="149" t="s">
        <v>485</v>
      </c>
      <c r="C17" s="147">
        <v>-0.98709677419354824</v>
      </c>
      <c r="D17" s="10">
        <v>0.72142857142857153</v>
      </c>
      <c r="E17" s="10">
        <v>3.6064516129032258</v>
      </c>
      <c r="F17" s="10">
        <v>7.94</v>
      </c>
      <c r="G17" s="10">
        <v>15.08</v>
      </c>
      <c r="H17" s="10">
        <v>12.663636363636362</v>
      </c>
      <c r="I17" s="153">
        <f>(C16*C17+D16*D17+E16*E17+F16*F17+G16*G17)/I16</f>
        <v>3.32</v>
      </c>
      <c r="J17" s="10">
        <v>12.056666666666665</v>
      </c>
      <c r="K17" s="95">
        <v>11.803225806451614</v>
      </c>
      <c r="L17" s="95">
        <v>3.0633333333333335</v>
      </c>
      <c r="M17" s="95">
        <v>-1.7290322580645161</v>
      </c>
      <c r="N17" s="153">
        <f>(J16*J17+K16*K17+L16*L17+M16*M17)/N16</f>
        <v>5.4247250963684319</v>
      </c>
      <c r="O17" s="154">
        <f>(C17*C16+D17*D16+E17*E16+F17*F16+G17*G16+H17*H16+J17*J16+K17*K16+L17*L16+M17*M16)/O16</f>
        <v>4.6666151248555945</v>
      </c>
      <c r="P17" s="161">
        <f>(I17*I16+N17*N16)/P16</f>
        <v>4.285804589675557</v>
      </c>
      <c r="Q17" s="24"/>
    </row>
    <row r="18" spans="2:17" ht="20.100000000000001" customHeight="1">
      <c r="B18" s="149" t="s">
        <v>212</v>
      </c>
      <c r="C18" s="13">
        <f t="shared" ref="C18:H18" si="4">C16*(13-C17)</f>
        <v>433.59999999999997</v>
      </c>
      <c r="D18" s="12">
        <f t="shared" si="4"/>
        <v>343.8</v>
      </c>
      <c r="E18" s="12">
        <f t="shared" si="4"/>
        <v>291.20000000000005</v>
      </c>
      <c r="F18" s="12">
        <f t="shared" si="4"/>
        <v>151.79999999999998</v>
      </c>
      <c r="G18" s="12">
        <f t="shared" si="4"/>
        <v>-10.4</v>
      </c>
      <c r="H18" s="12">
        <f t="shared" si="4"/>
        <v>3.7000000000000153</v>
      </c>
      <c r="I18" s="155">
        <f>SUM(C18:G18)</f>
        <v>1209.9999999999998</v>
      </c>
      <c r="J18" s="12">
        <f>J16*(13-J17)</f>
        <v>20.753333333333373</v>
      </c>
      <c r="K18" s="12">
        <f>K16*(13-K17)</f>
        <v>27.525806451612873</v>
      </c>
      <c r="L18" s="12">
        <f>L16*(13-L17)</f>
        <v>298.10000000000002</v>
      </c>
      <c r="M18" s="12">
        <f>M16*(13-M17)</f>
        <v>456.59999999999997</v>
      </c>
      <c r="N18" s="155">
        <f>SUM(J18:M18)</f>
        <v>802.97913978494626</v>
      </c>
      <c r="O18" s="156">
        <f>O16*(13-O17)</f>
        <v>2016.6791397849461</v>
      </c>
      <c r="P18" s="162">
        <f>P16*(13-P17)</f>
        <v>2012.9791397849463</v>
      </c>
      <c r="Q18" s="24"/>
    </row>
    <row r="19" spans="2:17" ht="20.100000000000001" customHeight="1">
      <c r="B19" s="149" t="s">
        <v>213</v>
      </c>
      <c r="C19" s="13">
        <f t="shared" ref="C19:H19" si="5">C16*(17-C17)</f>
        <v>557.6</v>
      </c>
      <c r="D19" s="12">
        <f t="shared" si="5"/>
        <v>455.8</v>
      </c>
      <c r="E19" s="12">
        <f t="shared" si="5"/>
        <v>415.20000000000005</v>
      </c>
      <c r="F19" s="12">
        <f t="shared" si="5"/>
        <v>271.79999999999995</v>
      </c>
      <c r="G19" s="12">
        <f t="shared" si="5"/>
        <v>9.6</v>
      </c>
      <c r="H19" s="12">
        <f t="shared" si="5"/>
        <v>47.700000000000017</v>
      </c>
      <c r="I19" s="155">
        <f>SUM(C19:G19)</f>
        <v>1710</v>
      </c>
      <c r="J19" s="12">
        <f>J16*(17-J17)</f>
        <v>108.75333333333337</v>
      </c>
      <c r="K19" s="12">
        <f>K16*(17-K17)</f>
        <v>119.52580645161288</v>
      </c>
      <c r="L19" s="12">
        <f>L16*(17-L17)</f>
        <v>418.1</v>
      </c>
      <c r="M19" s="12">
        <f>M16*(17-M17)</f>
        <v>580.6</v>
      </c>
      <c r="N19" s="155">
        <f>SUM(J19:M19)</f>
        <v>1226.9791397849463</v>
      </c>
      <c r="O19" s="156">
        <f>O16*(17-O17)</f>
        <v>2984.6791397849461</v>
      </c>
      <c r="P19" s="162">
        <f>P16*(17-P17)</f>
        <v>2936.9791397849463</v>
      </c>
      <c r="Q19" s="24"/>
    </row>
    <row r="20" spans="2:17" ht="20.100000000000001" customHeight="1">
      <c r="B20" s="149" t="s">
        <v>249</v>
      </c>
      <c r="C20" s="17">
        <f t="shared" ref="C20:H20" si="6">C16*(18-C17)</f>
        <v>588.6</v>
      </c>
      <c r="D20" s="16">
        <f t="shared" si="6"/>
        <v>483.8</v>
      </c>
      <c r="E20" s="16">
        <f t="shared" si="6"/>
        <v>446.20000000000005</v>
      </c>
      <c r="F20" s="16">
        <f t="shared" si="6"/>
        <v>301.79999999999995</v>
      </c>
      <c r="G20" s="16">
        <f t="shared" si="6"/>
        <v>14.6</v>
      </c>
      <c r="H20" s="16">
        <f t="shared" si="6"/>
        <v>58.700000000000017</v>
      </c>
      <c r="I20" s="155">
        <f>SUM(C20:G20)</f>
        <v>1835</v>
      </c>
      <c r="J20" s="16">
        <f>J16*(18-J17)</f>
        <v>130.75333333333339</v>
      </c>
      <c r="K20" s="16">
        <f>K16*(18-K17)</f>
        <v>142.52580645161288</v>
      </c>
      <c r="L20" s="16">
        <f>L16*(18-L17)</f>
        <v>448.1</v>
      </c>
      <c r="M20" s="16">
        <f>M16*(18-M17)</f>
        <v>611.6</v>
      </c>
      <c r="N20" s="155">
        <f>SUM(J20:M20)</f>
        <v>1332.9791397849463</v>
      </c>
      <c r="O20" s="157">
        <f>O16*(18-O17)</f>
        <v>3226.6791397849461</v>
      </c>
      <c r="P20" s="163">
        <f>P16*(18-P17)</f>
        <v>3167.9791397849463</v>
      </c>
      <c r="Q20" s="24"/>
    </row>
    <row r="21" spans="2:17" ht="19.5" customHeight="1" thickBot="1">
      <c r="B21" s="350" t="s">
        <v>215</v>
      </c>
      <c r="C21" s="21">
        <f t="shared" ref="C21:H21" si="7">C16*(19-C17)</f>
        <v>619.6</v>
      </c>
      <c r="D21" s="20">
        <f t="shared" si="7"/>
        <v>511.8</v>
      </c>
      <c r="E21" s="20">
        <f t="shared" si="7"/>
        <v>477.20000000000005</v>
      </c>
      <c r="F21" s="20">
        <f t="shared" si="7"/>
        <v>331.79999999999995</v>
      </c>
      <c r="G21" s="20">
        <f t="shared" si="7"/>
        <v>19.600000000000001</v>
      </c>
      <c r="H21" s="20">
        <f t="shared" si="7"/>
        <v>69.700000000000017</v>
      </c>
      <c r="I21" s="164">
        <f>SUM(C21:G21)</f>
        <v>1960</v>
      </c>
      <c r="J21" s="20">
        <f>J16*(19-J17)</f>
        <v>152.75333333333339</v>
      </c>
      <c r="K21" s="20">
        <f>K16*(19-K17)</f>
        <v>165.52580645161288</v>
      </c>
      <c r="L21" s="20">
        <f>L16*(19-L17)</f>
        <v>478.1</v>
      </c>
      <c r="M21" s="20">
        <f>M16*(19-M17)</f>
        <v>642.6</v>
      </c>
      <c r="N21" s="164">
        <f>SUM(J21:M21)</f>
        <v>1438.9791397849463</v>
      </c>
      <c r="O21" s="165">
        <f>O16*(19-O17)</f>
        <v>3468.6791397849461</v>
      </c>
      <c r="P21" s="166">
        <f>P16*(19-P17)</f>
        <v>3398.9791397849463</v>
      </c>
      <c r="Q21" s="24"/>
    </row>
    <row r="22" spans="2:17" ht="19.5" customHeight="1" thickBot="1">
      <c r="B22" s="1"/>
      <c r="C22" s="1"/>
      <c r="D22" s="2"/>
      <c r="E22" s="2"/>
      <c r="F22" s="2"/>
      <c r="G22" s="1"/>
      <c r="H22" s="3"/>
      <c r="I22" s="1"/>
      <c r="J22" s="3"/>
      <c r="K22" s="1"/>
      <c r="L22" s="2"/>
      <c r="M22" s="1"/>
      <c r="N22" s="2"/>
      <c r="O22" s="1"/>
      <c r="P22" s="1"/>
    </row>
    <row r="23" spans="2:17" ht="39.6" customHeight="1" thickBot="1">
      <c r="B23" s="473" t="s">
        <v>304</v>
      </c>
      <c r="C23" s="474"/>
      <c r="D23" s="474"/>
      <c r="E23" s="474"/>
      <c r="F23" s="474"/>
      <c r="G23" s="474"/>
      <c r="H23" s="474"/>
      <c r="I23" s="474"/>
      <c r="J23" s="474"/>
      <c r="K23" s="474"/>
      <c r="L23" s="470" t="s">
        <v>308</v>
      </c>
      <c r="M23" s="471"/>
      <c r="N23" s="471"/>
      <c r="O23" s="471"/>
      <c r="P23" s="472"/>
    </row>
    <row r="24" spans="2:17" ht="15.95" customHeight="1">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306</v>
      </c>
      <c r="P24" s="457"/>
    </row>
    <row r="25" spans="2:17" ht="15.95" customHeight="1" thickBot="1">
      <c r="B25" s="466"/>
      <c r="C25" s="462"/>
      <c r="D25" s="462"/>
      <c r="E25" s="462"/>
      <c r="F25" s="462"/>
      <c r="G25" s="462"/>
      <c r="H25" s="462"/>
      <c r="I25" s="462"/>
      <c r="J25" s="462"/>
      <c r="K25" s="462"/>
      <c r="L25" s="462"/>
      <c r="M25" s="462"/>
      <c r="N25" s="462"/>
      <c r="O25" s="145" t="s">
        <v>209</v>
      </c>
      <c r="P25" s="30" t="s">
        <v>210</v>
      </c>
    </row>
    <row r="26" spans="2:17" ht="20.25" customHeight="1">
      <c r="B26" s="148" t="s">
        <v>211</v>
      </c>
      <c r="C26" s="146">
        <v>31</v>
      </c>
      <c r="D26" s="8">
        <v>28</v>
      </c>
      <c r="E26" s="8">
        <v>31</v>
      </c>
      <c r="F26" s="8">
        <v>30</v>
      </c>
      <c r="G26" s="8">
        <v>0</v>
      </c>
      <c r="H26" s="8">
        <v>0</v>
      </c>
      <c r="I26" s="168">
        <f>SUM(C26:G26)</f>
        <v>120</v>
      </c>
      <c r="J26" s="8">
        <v>10</v>
      </c>
      <c r="K26" s="8">
        <v>31</v>
      </c>
      <c r="L26" s="8">
        <v>30</v>
      </c>
      <c r="M26" s="8">
        <v>31</v>
      </c>
      <c r="N26" s="168">
        <f>SUM(J26:M26)</f>
        <v>102</v>
      </c>
      <c r="O26" s="167">
        <f>SUM(C26:H26,J26:M26)</f>
        <v>222</v>
      </c>
      <c r="P26" s="169">
        <f>I26+N26</f>
        <v>222</v>
      </c>
    </row>
    <row r="27" spans="2:17" ht="20.25" customHeight="1">
      <c r="B27" s="149" t="s">
        <v>485</v>
      </c>
      <c r="C27" s="147">
        <v>0.3</v>
      </c>
      <c r="D27" s="10">
        <v>3.9</v>
      </c>
      <c r="E27" s="10">
        <v>4.5</v>
      </c>
      <c r="F27" s="10">
        <v>8.4166666666666661</v>
      </c>
      <c r="G27" s="10">
        <v>0</v>
      </c>
      <c r="H27" s="10">
        <v>0</v>
      </c>
      <c r="I27" s="153">
        <f>(C26*C27+D26*D27+E26*E27+F26*F27+G26*G27)/I26</f>
        <v>4.2541666666666664</v>
      </c>
      <c r="J27" s="10">
        <v>9.1999999999999993</v>
      </c>
      <c r="K27" s="95">
        <v>7.4967741935483874</v>
      </c>
      <c r="L27" s="95">
        <v>3.9</v>
      </c>
      <c r="M27" s="95">
        <v>-2.6</v>
      </c>
      <c r="N27" s="153">
        <f>(J26*J27+K26*K27+L26*L27+M26*M27)/N26</f>
        <v>3.5372549019607837</v>
      </c>
      <c r="O27" s="154">
        <f>(C27*C26+D27*D26+E27*E26+F27*F26+G27*G26+H27*H26+J27*J26+K27*K26+L27*L26+M27*M26)/O26</f>
        <v>3.9247747747747748</v>
      </c>
      <c r="P27" s="161">
        <f>(I27*I26+N27*N26)/P26</f>
        <v>3.9247747747747748</v>
      </c>
    </row>
    <row r="28" spans="2:17" ht="20.25" customHeight="1">
      <c r="B28" s="149" t="s">
        <v>212</v>
      </c>
      <c r="C28" s="13">
        <f t="shared" ref="C28:H28" si="8">C26*(13-C27)</f>
        <v>393.7</v>
      </c>
      <c r="D28" s="12">
        <f t="shared" si="8"/>
        <v>254.79999999999998</v>
      </c>
      <c r="E28" s="12">
        <f t="shared" si="8"/>
        <v>263.5</v>
      </c>
      <c r="F28" s="12">
        <f t="shared" si="8"/>
        <v>137.50000000000003</v>
      </c>
      <c r="G28" s="12">
        <f t="shared" si="8"/>
        <v>0</v>
      </c>
      <c r="H28" s="12">
        <f t="shared" si="8"/>
        <v>0</v>
      </c>
      <c r="I28" s="155">
        <f>SUM(C28:G28)</f>
        <v>1049.5</v>
      </c>
      <c r="J28" s="12">
        <f>J26*(13-J27)</f>
        <v>38.000000000000007</v>
      </c>
      <c r="K28" s="12">
        <f>K26*(13-K27)</f>
        <v>170.6</v>
      </c>
      <c r="L28" s="12">
        <f>L26*(13-L27)</f>
        <v>273</v>
      </c>
      <c r="M28" s="12">
        <f>M26*(13-M27)</f>
        <v>483.59999999999997</v>
      </c>
      <c r="N28" s="155">
        <f>SUM(J28:M28)</f>
        <v>965.2</v>
      </c>
      <c r="O28" s="156">
        <f>O26*(13-O27)</f>
        <v>2014.6999999999998</v>
      </c>
      <c r="P28" s="162">
        <f>P26*(13-P27)</f>
        <v>2014.6999999999998</v>
      </c>
    </row>
    <row r="29" spans="2:17" ht="20.25" customHeight="1">
      <c r="B29" s="149" t="s">
        <v>213</v>
      </c>
      <c r="C29" s="13">
        <f t="shared" ref="C29:H29" si="9">C26*(17-C27)</f>
        <v>517.69999999999993</v>
      </c>
      <c r="D29" s="12">
        <f t="shared" si="9"/>
        <v>366.8</v>
      </c>
      <c r="E29" s="12">
        <f t="shared" si="9"/>
        <v>387.5</v>
      </c>
      <c r="F29" s="12">
        <f t="shared" si="9"/>
        <v>257.5</v>
      </c>
      <c r="G29" s="12">
        <f t="shared" si="9"/>
        <v>0</v>
      </c>
      <c r="H29" s="12">
        <f t="shared" si="9"/>
        <v>0</v>
      </c>
      <c r="I29" s="155">
        <f>SUM(C29:G29)</f>
        <v>1529.5</v>
      </c>
      <c r="J29" s="12">
        <f>J26*(17-J27)</f>
        <v>78</v>
      </c>
      <c r="K29" s="12">
        <f>K26*(17-K27)</f>
        <v>294.60000000000002</v>
      </c>
      <c r="L29" s="12">
        <f>L26*(17-L27)</f>
        <v>393</v>
      </c>
      <c r="M29" s="12">
        <f>M26*(17-M27)</f>
        <v>607.6</v>
      </c>
      <c r="N29" s="155">
        <f>SUM(J29:M29)</f>
        <v>1373.2</v>
      </c>
      <c r="O29" s="156">
        <f>O26*(17-O27)</f>
        <v>2902.7</v>
      </c>
      <c r="P29" s="162">
        <f>P26*(17-P27)</f>
        <v>2902.7</v>
      </c>
    </row>
    <row r="30" spans="2:17" ht="20.25" customHeight="1">
      <c r="B30" s="149" t="s">
        <v>249</v>
      </c>
      <c r="C30" s="17">
        <f t="shared" ref="C30:H30" si="10">C26*(18-C27)</f>
        <v>548.69999999999993</v>
      </c>
      <c r="D30" s="16">
        <f t="shared" si="10"/>
        <v>394.8</v>
      </c>
      <c r="E30" s="16">
        <f t="shared" si="10"/>
        <v>418.5</v>
      </c>
      <c r="F30" s="16">
        <f t="shared" si="10"/>
        <v>287.5</v>
      </c>
      <c r="G30" s="16">
        <f t="shared" si="10"/>
        <v>0</v>
      </c>
      <c r="H30" s="16">
        <f t="shared" si="10"/>
        <v>0</v>
      </c>
      <c r="I30" s="155">
        <f>SUM(C30:G30)</f>
        <v>1649.5</v>
      </c>
      <c r="J30" s="16">
        <f>J26*(18-J27)</f>
        <v>88</v>
      </c>
      <c r="K30" s="16">
        <f>K26*(18-K27)</f>
        <v>325.60000000000002</v>
      </c>
      <c r="L30" s="16">
        <f>L26*(18-L27)</f>
        <v>423</v>
      </c>
      <c r="M30" s="16">
        <f>M26*(18-M27)</f>
        <v>638.6</v>
      </c>
      <c r="N30" s="155">
        <f>SUM(J30:M30)</f>
        <v>1475.2</v>
      </c>
      <c r="O30" s="157">
        <f>O26*(18-O27)</f>
        <v>3124.7</v>
      </c>
      <c r="P30" s="163">
        <f>P26*(18-P27)</f>
        <v>3124.7</v>
      </c>
    </row>
    <row r="31" spans="2:17" ht="20.25" customHeight="1" thickBot="1">
      <c r="B31" s="350" t="s">
        <v>215</v>
      </c>
      <c r="C31" s="21">
        <f t="shared" ref="C31:H31" si="11">C26*(19-C27)</f>
        <v>579.69999999999993</v>
      </c>
      <c r="D31" s="20">
        <f t="shared" si="11"/>
        <v>422.8</v>
      </c>
      <c r="E31" s="20">
        <f t="shared" si="11"/>
        <v>449.5</v>
      </c>
      <c r="F31" s="20">
        <f t="shared" si="11"/>
        <v>317.5</v>
      </c>
      <c r="G31" s="20">
        <f t="shared" si="11"/>
        <v>0</v>
      </c>
      <c r="H31" s="20">
        <f t="shared" si="11"/>
        <v>0</v>
      </c>
      <c r="I31" s="164">
        <f>SUM(C31:G31)</f>
        <v>1769.5</v>
      </c>
      <c r="J31" s="20">
        <f>J26*(19-J27)</f>
        <v>98</v>
      </c>
      <c r="K31" s="20">
        <f>K26*(19-K27)</f>
        <v>356.6</v>
      </c>
      <c r="L31" s="20">
        <f>L26*(19-L27)</f>
        <v>453</v>
      </c>
      <c r="M31" s="20">
        <f>M26*(19-M27)</f>
        <v>669.6</v>
      </c>
      <c r="N31" s="164">
        <f>SUM(J31:M31)</f>
        <v>1577.2</v>
      </c>
      <c r="O31" s="165">
        <f>O26*(19-O27)</f>
        <v>3346.7</v>
      </c>
      <c r="P31" s="166">
        <f>P26*(19-P27)</f>
        <v>3346.7</v>
      </c>
    </row>
    <row r="32" spans="2:17" ht="22.5" customHeight="1" thickBot="1">
      <c r="B32" s="1"/>
      <c r="C32" s="1"/>
      <c r="D32" s="2"/>
      <c r="E32" s="2"/>
      <c r="F32" s="2"/>
      <c r="G32" s="1"/>
      <c r="H32" s="3"/>
      <c r="I32" s="1"/>
      <c r="J32" s="3"/>
      <c r="K32" s="1"/>
      <c r="L32" s="2"/>
      <c r="M32" s="1"/>
      <c r="N32" s="2"/>
      <c r="O32" s="1"/>
      <c r="P32" s="1"/>
    </row>
    <row r="33" spans="2:17" ht="39.6" customHeight="1" thickBot="1">
      <c r="B33" s="473" t="s">
        <v>304</v>
      </c>
      <c r="C33" s="474"/>
      <c r="D33" s="474"/>
      <c r="E33" s="474"/>
      <c r="F33" s="474"/>
      <c r="G33" s="474"/>
      <c r="H33" s="474"/>
      <c r="I33" s="474"/>
      <c r="J33" s="474"/>
      <c r="K33" s="474"/>
      <c r="L33" s="470" t="s">
        <v>309</v>
      </c>
      <c r="M33" s="471"/>
      <c r="N33" s="471"/>
      <c r="O33" s="471"/>
      <c r="P33" s="472"/>
    </row>
    <row r="34" spans="2:17" ht="15.95" customHeight="1">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306</v>
      </c>
      <c r="P34" s="457"/>
    </row>
    <row r="35" spans="2:17" ht="15.95" customHeight="1" thickBot="1">
      <c r="B35" s="466"/>
      <c r="C35" s="462"/>
      <c r="D35" s="462"/>
      <c r="E35" s="462"/>
      <c r="F35" s="462"/>
      <c r="G35" s="462"/>
      <c r="H35" s="462"/>
      <c r="I35" s="462"/>
      <c r="J35" s="462"/>
      <c r="K35" s="462"/>
      <c r="L35" s="462"/>
      <c r="M35" s="462"/>
      <c r="N35" s="462"/>
      <c r="O35" s="145" t="s">
        <v>209</v>
      </c>
      <c r="P35" s="30" t="s">
        <v>210</v>
      </c>
    </row>
    <row r="36" spans="2:17" ht="21" customHeight="1">
      <c r="B36" s="148" t="s">
        <v>211</v>
      </c>
      <c r="C36" s="146">
        <v>31</v>
      </c>
      <c r="D36" s="8">
        <v>28</v>
      </c>
      <c r="E36" s="8">
        <v>31</v>
      </c>
      <c r="F36" s="8">
        <v>25</v>
      </c>
      <c r="G36" s="8">
        <v>15</v>
      </c>
      <c r="H36" s="8">
        <v>0</v>
      </c>
      <c r="I36" s="168">
        <f>SUM(C36:G36)</f>
        <v>130</v>
      </c>
      <c r="J36" s="8">
        <v>15</v>
      </c>
      <c r="K36" s="8">
        <v>31</v>
      </c>
      <c r="L36" s="8">
        <v>30</v>
      </c>
      <c r="M36" s="8">
        <v>31</v>
      </c>
      <c r="N36" s="168">
        <f>SUM(J36:M36)</f>
        <v>107</v>
      </c>
      <c r="O36" s="167">
        <f>SUM(C36:H36,J36:M36)</f>
        <v>237</v>
      </c>
      <c r="P36" s="169">
        <f>I36+N36</f>
        <v>237</v>
      </c>
    </row>
    <row r="37" spans="2:17" ht="21" customHeight="1">
      <c r="B37" s="149" t="s">
        <v>485</v>
      </c>
      <c r="C37" s="147">
        <v>-2</v>
      </c>
      <c r="D37" s="10">
        <v>-3.8</v>
      </c>
      <c r="E37" s="10">
        <v>4.7</v>
      </c>
      <c r="F37" s="10">
        <v>7.14</v>
      </c>
      <c r="G37" s="10">
        <v>8.5333333333333332</v>
      </c>
      <c r="H37" s="10">
        <v>0</v>
      </c>
      <c r="I37" s="153">
        <f>(C36*C37+D36*D37+E36*E37+F36*F37+G36*G37)/I36</f>
        <v>2.1830769230769236</v>
      </c>
      <c r="J37" s="10">
        <v>12.5</v>
      </c>
      <c r="K37" s="95">
        <v>5</v>
      </c>
      <c r="L37" s="95">
        <v>4.5</v>
      </c>
      <c r="M37" s="95">
        <v>-0.9</v>
      </c>
      <c r="N37" s="153">
        <f>(J36*J37+K36*K37+L36*L37+M36*M37)/N36</f>
        <v>4.2018691588785053</v>
      </c>
      <c r="O37" s="154">
        <f>(C37*C36+D37*D36+E37*E36+F37*F36+G37*G36+H37*H36+J37*J36+K37*K36+L37*L36+M37*M36)/O36</f>
        <v>3.0945147679324898</v>
      </c>
      <c r="P37" s="161">
        <f>(I37*I36+N37*N36)/P36</f>
        <v>3.0945147679324898</v>
      </c>
    </row>
    <row r="38" spans="2:17" ht="21" customHeight="1">
      <c r="B38" s="149" t="s">
        <v>212</v>
      </c>
      <c r="C38" s="13">
        <f t="shared" ref="C38:H38" si="12">C36*(13-C37)</f>
        <v>465</v>
      </c>
      <c r="D38" s="12">
        <f t="shared" si="12"/>
        <v>470.40000000000003</v>
      </c>
      <c r="E38" s="12">
        <f t="shared" si="12"/>
        <v>257.3</v>
      </c>
      <c r="F38" s="12">
        <f t="shared" si="12"/>
        <v>146.5</v>
      </c>
      <c r="G38" s="12">
        <f t="shared" si="12"/>
        <v>67</v>
      </c>
      <c r="H38" s="12">
        <f t="shared" si="12"/>
        <v>0</v>
      </c>
      <c r="I38" s="155">
        <f>SUM(C38:G38)</f>
        <v>1406.2</v>
      </c>
      <c r="J38" s="12">
        <f>J36*(13-J37)</f>
        <v>7.5</v>
      </c>
      <c r="K38" s="12">
        <f>K36*(13-K37)</f>
        <v>248</v>
      </c>
      <c r="L38" s="12">
        <f>L36*(13-L37)</f>
        <v>255</v>
      </c>
      <c r="M38" s="12">
        <f>M36*(13-M37)</f>
        <v>430.90000000000003</v>
      </c>
      <c r="N38" s="155">
        <f>SUM(J38:M38)</f>
        <v>941.40000000000009</v>
      </c>
      <c r="O38" s="156">
        <f>O36*(13-O37)</f>
        <v>2347.6</v>
      </c>
      <c r="P38" s="162">
        <f>P36*(13-P37)</f>
        <v>2347.6</v>
      </c>
    </row>
    <row r="39" spans="2:17" ht="21" customHeight="1">
      <c r="B39" s="149" t="s">
        <v>213</v>
      </c>
      <c r="C39" s="13">
        <f t="shared" ref="C39:H39" si="13">C36*(17-C37)</f>
        <v>589</v>
      </c>
      <c r="D39" s="12">
        <f t="shared" si="13"/>
        <v>582.4</v>
      </c>
      <c r="E39" s="12">
        <f t="shared" si="13"/>
        <v>381.3</v>
      </c>
      <c r="F39" s="12">
        <f t="shared" si="13"/>
        <v>246.5</v>
      </c>
      <c r="G39" s="12">
        <f t="shared" si="13"/>
        <v>127</v>
      </c>
      <c r="H39" s="12">
        <f t="shared" si="13"/>
        <v>0</v>
      </c>
      <c r="I39" s="155">
        <f>SUM(C39:G39)</f>
        <v>1926.2</v>
      </c>
      <c r="J39" s="12">
        <f>J36*(17-J37)</f>
        <v>67.5</v>
      </c>
      <c r="K39" s="12">
        <f>K36*(17-K37)</f>
        <v>372</v>
      </c>
      <c r="L39" s="12">
        <f>L36*(17-L37)</f>
        <v>375</v>
      </c>
      <c r="M39" s="12">
        <f>M36*(17-M37)</f>
        <v>554.9</v>
      </c>
      <c r="N39" s="155">
        <f>SUM(J39:M39)</f>
        <v>1369.4</v>
      </c>
      <c r="O39" s="156">
        <f>O36*(17-O37)</f>
        <v>3295.6</v>
      </c>
      <c r="P39" s="162">
        <f>P36*(17-P37)</f>
        <v>3295.6</v>
      </c>
    </row>
    <row r="40" spans="2:17" ht="21" customHeight="1">
      <c r="B40" s="149" t="s">
        <v>249</v>
      </c>
      <c r="C40" s="17">
        <f t="shared" ref="C40:H40" si="14">C36*(18-C37)</f>
        <v>620</v>
      </c>
      <c r="D40" s="16">
        <f t="shared" si="14"/>
        <v>610.4</v>
      </c>
      <c r="E40" s="16">
        <f t="shared" si="14"/>
        <v>412.3</v>
      </c>
      <c r="F40" s="16">
        <f t="shared" si="14"/>
        <v>271.5</v>
      </c>
      <c r="G40" s="16">
        <f t="shared" si="14"/>
        <v>142</v>
      </c>
      <c r="H40" s="16">
        <f t="shared" si="14"/>
        <v>0</v>
      </c>
      <c r="I40" s="155">
        <f>SUM(C40:G40)</f>
        <v>2056.1999999999998</v>
      </c>
      <c r="J40" s="16">
        <f>J36*(18-J37)</f>
        <v>82.5</v>
      </c>
      <c r="K40" s="16">
        <f>K36*(18-K37)</f>
        <v>403</v>
      </c>
      <c r="L40" s="16">
        <f>L36*(18-L37)</f>
        <v>405</v>
      </c>
      <c r="M40" s="16">
        <f>M36*(18-M37)</f>
        <v>585.9</v>
      </c>
      <c r="N40" s="155">
        <f>SUM(J40:M40)</f>
        <v>1476.4</v>
      </c>
      <c r="O40" s="157">
        <f>O36*(18-O37)</f>
        <v>3532.6</v>
      </c>
      <c r="P40" s="163">
        <f>P36*(18-P37)</f>
        <v>3532.6</v>
      </c>
    </row>
    <row r="41" spans="2:17" ht="21" customHeight="1" thickBot="1">
      <c r="B41" s="350" t="s">
        <v>215</v>
      </c>
      <c r="C41" s="21">
        <f t="shared" ref="C41:H41" si="15">C36*(19-C37)</f>
        <v>651</v>
      </c>
      <c r="D41" s="20">
        <f t="shared" si="15"/>
        <v>638.4</v>
      </c>
      <c r="E41" s="20">
        <f t="shared" si="15"/>
        <v>443.3</v>
      </c>
      <c r="F41" s="20">
        <f t="shared" si="15"/>
        <v>296.5</v>
      </c>
      <c r="G41" s="20">
        <f t="shared" si="15"/>
        <v>157</v>
      </c>
      <c r="H41" s="20">
        <f t="shared" si="15"/>
        <v>0</v>
      </c>
      <c r="I41" s="164">
        <f>SUM(C41:G41)</f>
        <v>2186.1999999999998</v>
      </c>
      <c r="J41" s="20">
        <f>J36*(19-J37)</f>
        <v>97.5</v>
      </c>
      <c r="K41" s="20">
        <f>K36*(19-K37)</f>
        <v>434</v>
      </c>
      <c r="L41" s="20">
        <f>L36*(19-L37)</f>
        <v>435</v>
      </c>
      <c r="M41" s="20">
        <f>M36*(19-M37)</f>
        <v>616.9</v>
      </c>
      <c r="N41" s="164">
        <f>SUM(J41:M41)</f>
        <v>1583.4</v>
      </c>
      <c r="O41" s="165">
        <f>O36*(19-O37)</f>
        <v>3769.6</v>
      </c>
      <c r="P41" s="166">
        <f>P36*(19-P37)</f>
        <v>3769.6</v>
      </c>
    </row>
    <row r="42" spans="2:17" ht="21" customHeight="1" thickBot="1">
      <c r="B42" s="1"/>
      <c r="C42" s="1"/>
      <c r="D42" s="2"/>
      <c r="E42" s="2"/>
      <c r="F42" s="2"/>
      <c r="G42" s="1"/>
      <c r="H42" s="3"/>
      <c r="I42" s="2"/>
      <c r="J42" s="3"/>
      <c r="K42" s="2"/>
      <c r="L42" s="2"/>
      <c r="M42" s="1"/>
      <c r="N42" s="2"/>
      <c r="O42" s="1"/>
      <c r="P42" s="4"/>
    </row>
    <row r="43" spans="2:17" ht="54.75" customHeight="1" thickBot="1">
      <c r="B43" s="473" t="s">
        <v>310</v>
      </c>
      <c r="C43" s="474"/>
      <c r="D43" s="474"/>
      <c r="E43" s="474"/>
      <c r="F43" s="474"/>
      <c r="G43" s="474"/>
      <c r="H43" s="474"/>
      <c r="I43" s="474"/>
      <c r="J43" s="474"/>
      <c r="K43" s="474"/>
      <c r="L43" s="470" t="s">
        <v>221</v>
      </c>
      <c r="M43" s="471"/>
      <c r="N43" s="471"/>
      <c r="O43" s="471"/>
      <c r="P43" s="472"/>
    </row>
    <row r="44" spans="2:17" ht="20.100000000000001" customHeight="1">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7" ht="20.100000000000001" customHeight="1" thickBot="1">
      <c r="B45" s="466"/>
      <c r="C45" s="462"/>
      <c r="D45" s="462"/>
      <c r="E45" s="462"/>
      <c r="F45" s="462"/>
      <c r="G45" s="462"/>
      <c r="H45" s="462"/>
      <c r="I45" s="462"/>
      <c r="J45" s="462"/>
      <c r="K45" s="462"/>
      <c r="L45" s="462"/>
      <c r="M45" s="462"/>
      <c r="N45" s="462"/>
      <c r="O45" s="145" t="s">
        <v>209</v>
      </c>
      <c r="P45" s="30" t="s">
        <v>210</v>
      </c>
    </row>
    <row r="46" spans="2:17" ht="19.5" customHeight="1">
      <c r="B46" s="148" t="s">
        <v>211</v>
      </c>
      <c r="C46" s="146">
        <v>31</v>
      </c>
      <c r="D46" s="8">
        <v>29</v>
      </c>
      <c r="E46" s="8">
        <v>31</v>
      </c>
      <c r="F46" s="8">
        <v>25</v>
      </c>
      <c r="G46" s="8">
        <v>15</v>
      </c>
      <c r="H46" s="8">
        <v>0</v>
      </c>
      <c r="I46" s="168">
        <f>SUM(C46:G46)</f>
        <v>131</v>
      </c>
      <c r="J46" s="8">
        <v>15</v>
      </c>
      <c r="K46" s="8">
        <v>31</v>
      </c>
      <c r="L46" s="8">
        <v>30</v>
      </c>
      <c r="M46" s="8">
        <v>31</v>
      </c>
      <c r="N46" s="168">
        <f>SUM(J46:M46)</f>
        <v>107</v>
      </c>
      <c r="O46" s="167">
        <f>SUM(C46:H46,J46:M46)</f>
        <v>238</v>
      </c>
      <c r="P46" s="169">
        <f>I46+N46</f>
        <v>238</v>
      </c>
    </row>
    <row r="47" spans="2:17" ht="20.100000000000001" customHeight="1">
      <c r="B47" s="149" t="s">
        <v>485</v>
      </c>
      <c r="C47" s="147">
        <v>-3.1</v>
      </c>
      <c r="D47" s="10">
        <v>2.9</v>
      </c>
      <c r="E47" s="10">
        <v>3.7</v>
      </c>
      <c r="F47" s="10">
        <v>9.3000000000000007</v>
      </c>
      <c r="G47" s="10">
        <v>10.5</v>
      </c>
      <c r="H47" s="10">
        <v>0</v>
      </c>
      <c r="I47" s="153">
        <f>(C46*C47+D46*D47+E46*E47+F46*F47+G46*G47)/I46</f>
        <v>3.7610687022900766</v>
      </c>
      <c r="J47" s="10">
        <v>11.5</v>
      </c>
      <c r="K47" s="95">
        <v>8.4</v>
      </c>
      <c r="L47" s="95">
        <v>4.0999999999999996</v>
      </c>
      <c r="M47" s="95">
        <v>-0.1</v>
      </c>
      <c r="N47" s="153">
        <f>(J46*J47+K46*K47+L46*L47+M46*M47)/N46</f>
        <v>5.1663551401869157</v>
      </c>
      <c r="O47" s="154">
        <f>(C47*C46+D47*D46+E47*E46+F47*F46+G47*G46+H47*H46+J47*J46+K47*K46+L47*L46+M47*M46)/O46</f>
        <v>4.3928571428571441</v>
      </c>
      <c r="P47" s="161">
        <f>(I47*I46+N47*N46)/P46</f>
        <v>4.3928571428571432</v>
      </c>
    </row>
    <row r="48" spans="2:17" ht="20.100000000000001" customHeight="1">
      <c r="B48" s="149" t="s">
        <v>212</v>
      </c>
      <c r="C48" s="13">
        <f t="shared" ref="C48:H48" si="16">C46*(13-C47)</f>
        <v>499.1</v>
      </c>
      <c r="D48" s="12">
        <f t="shared" si="16"/>
        <v>292.89999999999998</v>
      </c>
      <c r="E48" s="12">
        <f t="shared" si="16"/>
        <v>288.3</v>
      </c>
      <c r="F48" s="12">
        <f t="shared" si="16"/>
        <v>92.499999999999986</v>
      </c>
      <c r="G48" s="12">
        <f t="shared" si="16"/>
        <v>37.5</v>
      </c>
      <c r="H48" s="12">
        <f t="shared" si="16"/>
        <v>0</v>
      </c>
      <c r="I48" s="155">
        <f>SUM(C48:G48)</f>
        <v>1210.3</v>
      </c>
      <c r="J48" s="12">
        <f>J46*(13-J47)</f>
        <v>22.5</v>
      </c>
      <c r="K48" s="12">
        <f>K46*(13-K47)</f>
        <v>142.6</v>
      </c>
      <c r="L48" s="12">
        <f>L46*(13-L47)</f>
        <v>267</v>
      </c>
      <c r="M48" s="12">
        <f>M46*(13-M47)</f>
        <v>406.09999999999997</v>
      </c>
      <c r="N48" s="155">
        <f>SUM(J48:M48)</f>
        <v>838.2</v>
      </c>
      <c r="O48" s="156">
        <f>O46*(13-O47)</f>
        <v>2048.4999999999995</v>
      </c>
      <c r="P48" s="162">
        <f>P46*(13-P47)</f>
        <v>2048.5</v>
      </c>
      <c r="Q48" s="56"/>
    </row>
    <row r="49" spans="2:17" ht="20.100000000000001" customHeight="1">
      <c r="B49" s="149" t="s">
        <v>213</v>
      </c>
      <c r="C49" s="13">
        <f t="shared" ref="C49:H49" si="17">C46*(17-C47)</f>
        <v>623.1</v>
      </c>
      <c r="D49" s="12">
        <f t="shared" si="17"/>
        <v>408.9</v>
      </c>
      <c r="E49" s="12">
        <f t="shared" si="17"/>
        <v>412.3</v>
      </c>
      <c r="F49" s="12">
        <f t="shared" si="17"/>
        <v>192.49999999999997</v>
      </c>
      <c r="G49" s="12">
        <f t="shared" si="17"/>
        <v>97.5</v>
      </c>
      <c r="H49" s="12">
        <f t="shared" si="17"/>
        <v>0</v>
      </c>
      <c r="I49" s="155">
        <f>SUM(C49:G49)</f>
        <v>1734.3</v>
      </c>
      <c r="J49" s="12">
        <f>J46*(17-J47)</f>
        <v>82.5</v>
      </c>
      <c r="K49" s="12">
        <f>K46*(17-K47)</f>
        <v>266.59999999999997</v>
      </c>
      <c r="L49" s="12">
        <f>L46*(17-L47)</f>
        <v>387</v>
      </c>
      <c r="M49" s="12">
        <f>M46*(17-M47)</f>
        <v>530.1</v>
      </c>
      <c r="N49" s="155">
        <f>SUM(J49:M49)</f>
        <v>1266.1999999999998</v>
      </c>
      <c r="O49" s="156">
        <f>O46*(17-O47)</f>
        <v>3000.4999999999995</v>
      </c>
      <c r="P49" s="162">
        <f>P46*(17-P47)</f>
        <v>3000.5</v>
      </c>
      <c r="Q49" s="56"/>
    </row>
    <row r="50" spans="2:17" ht="20.100000000000001" customHeight="1">
      <c r="B50" s="149" t="s">
        <v>214</v>
      </c>
      <c r="C50" s="17">
        <f t="shared" ref="C50:H50" si="18">C46*(18-C47)</f>
        <v>654.1</v>
      </c>
      <c r="D50" s="16">
        <f t="shared" si="18"/>
        <v>437.9</v>
      </c>
      <c r="E50" s="16">
        <f t="shared" si="18"/>
        <v>443.3</v>
      </c>
      <c r="F50" s="16">
        <f t="shared" si="18"/>
        <v>217.49999999999997</v>
      </c>
      <c r="G50" s="16">
        <f t="shared" si="18"/>
        <v>112.5</v>
      </c>
      <c r="H50" s="16">
        <f t="shared" si="18"/>
        <v>0</v>
      </c>
      <c r="I50" s="155">
        <f>SUM(C50:G50)</f>
        <v>1865.3</v>
      </c>
      <c r="J50" s="16">
        <f>J46*(18-J47)</f>
        <v>97.5</v>
      </c>
      <c r="K50" s="16">
        <f>K46*(18-K47)</f>
        <v>297.59999999999997</v>
      </c>
      <c r="L50" s="16">
        <f>L46*(18-L47)</f>
        <v>417</v>
      </c>
      <c r="M50" s="16">
        <f>M46*(18-M47)</f>
        <v>561.1</v>
      </c>
      <c r="N50" s="155">
        <f>SUM(J50:M50)</f>
        <v>1373.1999999999998</v>
      </c>
      <c r="O50" s="157">
        <f>O46*(18-O47)</f>
        <v>3238.4999999999995</v>
      </c>
      <c r="P50" s="163">
        <f>P46*(18-P47)</f>
        <v>3238.5</v>
      </c>
      <c r="Q50" s="56"/>
    </row>
    <row r="51" spans="2:17" ht="20.100000000000001" customHeight="1" thickBot="1">
      <c r="B51" s="350" t="s">
        <v>215</v>
      </c>
      <c r="C51" s="21">
        <f t="shared" ref="C51:H51" si="19">C46*(19-C47)</f>
        <v>685.1</v>
      </c>
      <c r="D51" s="20">
        <f t="shared" si="19"/>
        <v>466.90000000000003</v>
      </c>
      <c r="E51" s="20">
        <f t="shared" si="19"/>
        <v>474.3</v>
      </c>
      <c r="F51" s="20">
        <f t="shared" si="19"/>
        <v>242.49999999999997</v>
      </c>
      <c r="G51" s="20">
        <f t="shared" si="19"/>
        <v>127.5</v>
      </c>
      <c r="H51" s="20">
        <f t="shared" si="19"/>
        <v>0</v>
      </c>
      <c r="I51" s="164">
        <f>SUM(C51:G51)</f>
        <v>1996.3</v>
      </c>
      <c r="J51" s="20">
        <f>J46*(19-J47)</f>
        <v>112.5</v>
      </c>
      <c r="K51" s="20">
        <f>K46*(19-K47)</f>
        <v>328.59999999999997</v>
      </c>
      <c r="L51" s="20">
        <f>L46*(19-L47)</f>
        <v>447</v>
      </c>
      <c r="M51" s="20">
        <f>M46*(19-M47)</f>
        <v>592.1</v>
      </c>
      <c r="N51" s="164">
        <f>SUM(J51:M51)</f>
        <v>1480.1999999999998</v>
      </c>
      <c r="O51" s="165">
        <f>O46*(19-O47)</f>
        <v>3476.4999999999995</v>
      </c>
      <c r="P51" s="166">
        <f>P46*(19-P47)</f>
        <v>3476.5</v>
      </c>
      <c r="Q51" s="56"/>
    </row>
    <row r="52" spans="2:17" ht="21.75" customHeight="1" thickBot="1">
      <c r="B52" s="1"/>
      <c r="C52" s="1"/>
      <c r="D52" s="2"/>
      <c r="E52" s="2"/>
      <c r="F52" s="2"/>
      <c r="G52" s="1"/>
      <c r="H52" s="3"/>
      <c r="I52" s="2"/>
      <c r="J52" s="3"/>
      <c r="K52" s="2"/>
      <c r="L52" s="2"/>
      <c r="M52" s="1"/>
      <c r="N52" s="2"/>
      <c r="O52" s="1"/>
      <c r="P52" s="4"/>
    </row>
    <row r="53" spans="2:17" ht="24" thickBot="1">
      <c r="B53" s="473" t="s">
        <v>310</v>
      </c>
      <c r="C53" s="474"/>
      <c r="D53" s="474"/>
      <c r="E53" s="474"/>
      <c r="F53" s="474"/>
      <c r="G53" s="474"/>
      <c r="H53" s="474"/>
      <c r="I53" s="474"/>
      <c r="J53" s="474"/>
      <c r="K53" s="474"/>
      <c r="L53" s="470" t="s">
        <v>222</v>
      </c>
      <c r="M53" s="471"/>
      <c r="N53" s="471"/>
      <c r="O53" s="471"/>
      <c r="P53" s="472"/>
    </row>
    <row r="54" spans="2:17" s="4" customFormat="1"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7" s="4" customFormat="1" ht="16.5" thickBot="1">
      <c r="B55" s="466"/>
      <c r="C55" s="462"/>
      <c r="D55" s="462"/>
      <c r="E55" s="462"/>
      <c r="F55" s="462"/>
      <c r="G55" s="462"/>
      <c r="H55" s="462"/>
      <c r="I55" s="462"/>
      <c r="J55" s="462"/>
      <c r="K55" s="462"/>
      <c r="L55" s="462"/>
      <c r="M55" s="462"/>
      <c r="N55" s="462"/>
      <c r="O55" s="145" t="s">
        <v>209</v>
      </c>
      <c r="P55" s="30" t="s">
        <v>210</v>
      </c>
    </row>
    <row r="56" spans="2:17" ht="24.75" customHeight="1">
      <c r="B56" s="148" t="s">
        <v>211</v>
      </c>
      <c r="C56" s="146">
        <v>31</v>
      </c>
      <c r="D56" s="8">
        <v>28</v>
      </c>
      <c r="E56" s="8">
        <v>31</v>
      </c>
      <c r="F56" s="8">
        <v>30</v>
      </c>
      <c r="G56" s="8">
        <v>15</v>
      </c>
      <c r="H56" s="8">
        <v>5</v>
      </c>
      <c r="I56" s="168">
        <f>SUM(C56:G56)</f>
        <v>135</v>
      </c>
      <c r="J56" s="8">
        <v>15</v>
      </c>
      <c r="K56" s="8">
        <v>31</v>
      </c>
      <c r="L56" s="8">
        <v>30</v>
      </c>
      <c r="M56" s="8">
        <v>31</v>
      </c>
      <c r="N56" s="168">
        <f>SUM(J56:M56)</f>
        <v>107</v>
      </c>
      <c r="O56" s="167">
        <f>SUM(C56:H56,J56:M56)</f>
        <v>247</v>
      </c>
      <c r="P56" s="169">
        <f>I56+N56</f>
        <v>242</v>
      </c>
    </row>
    <row r="57" spans="2:17" ht="21" customHeight="1">
      <c r="B57" s="149" t="s">
        <v>485</v>
      </c>
      <c r="C57" s="147">
        <v>1.2</v>
      </c>
      <c r="D57" s="10">
        <v>-3.3</v>
      </c>
      <c r="E57" s="10">
        <v>2.2000000000000002</v>
      </c>
      <c r="F57" s="10">
        <v>9.9</v>
      </c>
      <c r="G57" s="10">
        <v>9.9</v>
      </c>
      <c r="H57" s="10">
        <v>11.9</v>
      </c>
      <c r="I57" s="153">
        <f>(C56*C57+D56*D57+E56*E57+F56*F57+G56*G57)/I56</f>
        <v>3.3962962962962964</v>
      </c>
      <c r="J57" s="10">
        <v>11.1</v>
      </c>
      <c r="K57" s="95">
        <v>9</v>
      </c>
      <c r="L57" s="95">
        <v>2.4</v>
      </c>
      <c r="M57" s="95">
        <v>-0.1</v>
      </c>
      <c r="N57" s="153">
        <f>(J56*J57+K56*K57+L56*L57+M56*M57)/N56</f>
        <v>4.8074766355140186</v>
      </c>
      <c r="O57" s="154">
        <f>(C57*C56+D57*D56+E57*E56+F57*F56+G57*G56+H57*H56+J57*J56+K57*K56+L57*L56+M57*M56)/O56</f>
        <v>4.1797570850202437</v>
      </c>
      <c r="P57" s="161">
        <f>(I57*I56+N57*N56)/P56</f>
        <v>4.0202479338842974</v>
      </c>
    </row>
    <row r="58" spans="2:17" ht="21" customHeight="1">
      <c r="B58" s="149" t="s">
        <v>212</v>
      </c>
      <c r="C58" s="13">
        <f t="shared" ref="C58:H58" si="20">C56*(13-C57)</f>
        <v>365.8</v>
      </c>
      <c r="D58" s="12">
        <f t="shared" si="20"/>
        <v>456.40000000000003</v>
      </c>
      <c r="E58" s="12">
        <f t="shared" si="20"/>
        <v>334.8</v>
      </c>
      <c r="F58" s="12">
        <f t="shared" si="20"/>
        <v>92.999999999999986</v>
      </c>
      <c r="G58" s="12">
        <f t="shared" si="20"/>
        <v>46.499999999999993</v>
      </c>
      <c r="H58" s="12">
        <f t="shared" si="20"/>
        <v>5.4999999999999982</v>
      </c>
      <c r="I58" s="155">
        <f>SUM(C58:G58)</f>
        <v>1296.5</v>
      </c>
      <c r="J58" s="12">
        <f>J56*(13-J57)</f>
        <v>28.500000000000007</v>
      </c>
      <c r="K58" s="12">
        <f>K56*(13-K57)</f>
        <v>124</v>
      </c>
      <c r="L58" s="12">
        <f>L56*(13-L57)</f>
        <v>318</v>
      </c>
      <c r="M58" s="12">
        <f>M56*(13-M57)</f>
        <v>406.09999999999997</v>
      </c>
      <c r="N58" s="155">
        <f>SUM(J58:M58)</f>
        <v>876.59999999999991</v>
      </c>
      <c r="O58" s="156">
        <f>O56*(13-O57)</f>
        <v>2178.6</v>
      </c>
      <c r="P58" s="162">
        <f>P56*(13-P57)</f>
        <v>2173.1</v>
      </c>
    </row>
    <row r="59" spans="2:17" ht="21" customHeight="1">
      <c r="B59" s="149" t="s">
        <v>213</v>
      </c>
      <c r="C59" s="13">
        <f t="shared" ref="C59:H59" si="21">C56*(17-C57)</f>
        <v>489.8</v>
      </c>
      <c r="D59" s="12">
        <f t="shared" si="21"/>
        <v>568.4</v>
      </c>
      <c r="E59" s="12">
        <f t="shared" si="21"/>
        <v>458.8</v>
      </c>
      <c r="F59" s="12">
        <f t="shared" si="21"/>
        <v>213</v>
      </c>
      <c r="G59" s="12">
        <f t="shared" si="21"/>
        <v>106.5</v>
      </c>
      <c r="H59" s="12">
        <f t="shared" si="21"/>
        <v>25.5</v>
      </c>
      <c r="I59" s="155">
        <f>SUM(C59:G59)</f>
        <v>1836.5</v>
      </c>
      <c r="J59" s="12">
        <f>J56*(17-J57)</f>
        <v>88.5</v>
      </c>
      <c r="K59" s="12">
        <f>K56*(17-K57)</f>
        <v>248</v>
      </c>
      <c r="L59" s="12">
        <f>L56*(17-L57)</f>
        <v>438</v>
      </c>
      <c r="M59" s="12">
        <f>M56*(17-M57)</f>
        <v>530.1</v>
      </c>
      <c r="N59" s="155">
        <f>SUM(J59:M59)</f>
        <v>1304.5999999999999</v>
      </c>
      <c r="O59" s="156">
        <f>O56*(17-O57)</f>
        <v>3166.6</v>
      </c>
      <c r="P59" s="162">
        <f>P56*(17-P57)</f>
        <v>3141.1</v>
      </c>
    </row>
    <row r="60" spans="2:17" ht="19.5">
      <c r="B60" s="149" t="s">
        <v>214</v>
      </c>
      <c r="C60" s="17">
        <f t="shared" ref="C60:H60" si="22">C56*(18-C57)</f>
        <v>520.80000000000007</v>
      </c>
      <c r="D60" s="16">
        <f t="shared" si="22"/>
        <v>596.4</v>
      </c>
      <c r="E60" s="16">
        <f t="shared" si="22"/>
        <v>489.8</v>
      </c>
      <c r="F60" s="16">
        <f t="shared" si="22"/>
        <v>243</v>
      </c>
      <c r="G60" s="16">
        <f t="shared" si="22"/>
        <v>121.5</v>
      </c>
      <c r="H60" s="16">
        <f t="shared" si="22"/>
        <v>30.5</v>
      </c>
      <c r="I60" s="155">
        <f>SUM(C60:G60)</f>
        <v>1971.5</v>
      </c>
      <c r="J60" s="16">
        <f>J56*(18-J57)</f>
        <v>103.5</v>
      </c>
      <c r="K60" s="16">
        <f>K56*(18-K57)</f>
        <v>279</v>
      </c>
      <c r="L60" s="16">
        <f>L56*(18-L57)</f>
        <v>468</v>
      </c>
      <c r="M60" s="16">
        <f>M56*(18-M57)</f>
        <v>561.1</v>
      </c>
      <c r="N60" s="155">
        <f>SUM(J60:M60)</f>
        <v>1411.6</v>
      </c>
      <c r="O60" s="157">
        <f>O56*(18-O57)</f>
        <v>3413.6</v>
      </c>
      <c r="P60" s="163">
        <f>P56*(18-P57)</f>
        <v>3383.1</v>
      </c>
    </row>
    <row r="61" spans="2:17" ht="20.25" thickBot="1">
      <c r="B61" s="350" t="s">
        <v>215</v>
      </c>
      <c r="C61" s="21">
        <f t="shared" ref="C61:H61" si="23">C56*(19-C57)</f>
        <v>551.80000000000007</v>
      </c>
      <c r="D61" s="20">
        <f t="shared" si="23"/>
        <v>624.4</v>
      </c>
      <c r="E61" s="20">
        <f t="shared" si="23"/>
        <v>520.80000000000007</v>
      </c>
      <c r="F61" s="20">
        <f t="shared" si="23"/>
        <v>273</v>
      </c>
      <c r="G61" s="20">
        <f t="shared" si="23"/>
        <v>136.5</v>
      </c>
      <c r="H61" s="20">
        <f t="shared" si="23"/>
        <v>35.5</v>
      </c>
      <c r="I61" s="164">
        <f>SUM(C61:G61)</f>
        <v>2106.5</v>
      </c>
      <c r="J61" s="20">
        <f>J56*(19-J57)</f>
        <v>118.5</v>
      </c>
      <c r="K61" s="20">
        <f>K56*(19-K57)</f>
        <v>310</v>
      </c>
      <c r="L61" s="20">
        <f>L56*(19-L57)</f>
        <v>498.00000000000006</v>
      </c>
      <c r="M61" s="20">
        <f>M56*(19-M57)</f>
        <v>592.1</v>
      </c>
      <c r="N61" s="164">
        <f>SUM(J61:M61)</f>
        <v>1518.6</v>
      </c>
      <c r="O61" s="165">
        <f>O56*(19-O57)</f>
        <v>3660.6</v>
      </c>
      <c r="P61" s="166">
        <f>P56*(19-P57)</f>
        <v>3625.1</v>
      </c>
    </row>
    <row r="62" spans="2:17" ht="15.75" thickBot="1">
      <c r="B62" s="1"/>
      <c r="C62" s="1"/>
      <c r="D62" s="2"/>
      <c r="E62" s="2"/>
      <c r="F62" s="2"/>
      <c r="G62" s="1"/>
      <c r="H62" s="3"/>
      <c r="I62" s="2"/>
      <c r="J62" s="3"/>
      <c r="K62" s="2"/>
      <c r="L62" s="2"/>
      <c r="M62" s="1"/>
      <c r="N62" s="2"/>
      <c r="O62" s="1"/>
      <c r="P62" s="4"/>
    </row>
    <row r="63" spans="2:17" ht="24" thickBot="1">
      <c r="B63" s="473" t="s">
        <v>310</v>
      </c>
      <c r="C63" s="474"/>
      <c r="D63" s="474"/>
      <c r="E63" s="474"/>
      <c r="F63" s="474"/>
      <c r="G63" s="474"/>
      <c r="H63" s="474"/>
      <c r="I63" s="474"/>
      <c r="J63" s="474"/>
      <c r="K63" s="474"/>
      <c r="L63" s="470" t="s">
        <v>223</v>
      </c>
      <c r="M63" s="471"/>
      <c r="N63" s="471"/>
      <c r="O63" s="471"/>
      <c r="P63" s="472"/>
    </row>
    <row r="64" spans="2:17"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c r="B66" s="148" t="s">
        <v>211</v>
      </c>
      <c r="C66" s="146">
        <v>31</v>
      </c>
      <c r="D66" s="8">
        <v>28</v>
      </c>
      <c r="E66" s="8">
        <v>31</v>
      </c>
      <c r="F66" s="8">
        <v>30</v>
      </c>
      <c r="G66" s="8">
        <v>6</v>
      </c>
      <c r="H66" s="8">
        <v>5</v>
      </c>
      <c r="I66" s="168">
        <f>SUM(C66:G66)</f>
        <v>126</v>
      </c>
      <c r="J66" s="8">
        <v>0</v>
      </c>
      <c r="K66" s="8">
        <v>31</v>
      </c>
      <c r="L66" s="8">
        <v>30</v>
      </c>
      <c r="M66" s="8">
        <v>31</v>
      </c>
      <c r="N66" s="168">
        <f>SUM(J66:M66)</f>
        <v>92</v>
      </c>
      <c r="O66" s="167">
        <f>SUM(C66:H66,J66:M66)</f>
        <v>223</v>
      </c>
      <c r="P66" s="169">
        <f>I66+N66</f>
        <v>218</v>
      </c>
    </row>
    <row r="67" spans="2:16" ht="19.5">
      <c r="B67" s="149" t="s">
        <v>485</v>
      </c>
      <c r="C67" s="147">
        <v>-5.6</v>
      </c>
      <c r="D67" s="10">
        <v>-2</v>
      </c>
      <c r="E67" s="10">
        <v>1.3</v>
      </c>
      <c r="F67" s="10">
        <v>8.6999999999999993</v>
      </c>
      <c r="G67" s="10">
        <v>11.5</v>
      </c>
      <c r="H67" s="10">
        <v>11</v>
      </c>
      <c r="I67" s="153">
        <f>(C66*C67+D66*D67+E66*E67+F66*F67+G66*G67)/I66</f>
        <v>1.1166666666666667</v>
      </c>
      <c r="J67" s="10"/>
      <c r="K67" s="95">
        <v>9.6</v>
      </c>
      <c r="L67" s="95">
        <v>5.8</v>
      </c>
      <c r="M67" s="95">
        <v>2.6</v>
      </c>
      <c r="N67" s="153">
        <f>(J66*J67+K66*K67+L66*L67+M66*M67)/N66</f>
        <v>6.0021739130434772</v>
      </c>
      <c r="O67" s="154">
        <f>(C67*C66+D67*D66+E67*E66+F67*F66+G67*G66+H67*H66+J67*J66+K67*K66+L67*L66+M67*M66)/O66</f>
        <v>3.3538116591928251</v>
      </c>
      <c r="P67" s="161">
        <f>(I67*I66+N67*N66)/P66</f>
        <v>3.178440366972477</v>
      </c>
    </row>
    <row r="68" spans="2:16" ht="19.5">
      <c r="B68" s="149" t="s">
        <v>212</v>
      </c>
      <c r="C68" s="13">
        <f t="shared" ref="C68:H68" si="24">C66*(13-C67)</f>
        <v>576.6</v>
      </c>
      <c r="D68" s="12">
        <f t="shared" si="24"/>
        <v>420</v>
      </c>
      <c r="E68" s="12">
        <f t="shared" si="24"/>
        <v>362.7</v>
      </c>
      <c r="F68" s="12">
        <f t="shared" si="24"/>
        <v>129.00000000000003</v>
      </c>
      <c r="G68" s="12">
        <f t="shared" si="24"/>
        <v>9</v>
      </c>
      <c r="H68" s="12">
        <f t="shared" si="24"/>
        <v>10</v>
      </c>
      <c r="I68" s="155">
        <f>SUM(C68:G68)</f>
        <v>1497.3</v>
      </c>
      <c r="J68" s="12">
        <f>J66*(13-J67)</f>
        <v>0</v>
      </c>
      <c r="K68" s="12">
        <f>K66*(13-K67)</f>
        <v>105.4</v>
      </c>
      <c r="L68" s="12">
        <f>L66*(13-L67)</f>
        <v>216</v>
      </c>
      <c r="M68" s="12">
        <f>M66*(13-M67)</f>
        <v>322.40000000000003</v>
      </c>
      <c r="N68" s="155">
        <f>SUM(J68:M68)</f>
        <v>643.79999999999995</v>
      </c>
      <c r="O68" s="156">
        <f>O66*(13-O67)</f>
        <v>2151.1</v>
      </c>
      <c r="P68" s="162">
        <f>P66*(13-P67)</f>
        <v>2141.1</v>
      </c>
    </row>
    <row r="69" spans="2:16" ht="19.5">
      <c r="B69" s="149" t="s">
        <v>213</v>
      </c>
      <c r="C69" s="13">
        <f t="shared" ref="C69:H69" si="25">C66*(17-C67)</f>
        <v>700.6</v>
      </c>
      <c r="D69" s="12">
        <f t="shared" si="25"/>
        <v>532</v>
      </c>
      <c r="E69" s="12">
        <f t="shared" si="25"/>
        <v>486.7</v>
      </c>
      <c r="F69" s="12">
        <f t="shared" si="25"/>
        <v>249.00000000000003</v>
      </c>
      <c r="G69" s="12">
        <f t="shared" si="25"/>
        <v>33</v>
      </c>
      <c r="H69" s="12">
        <f t="shared" si="25"/>
        <v>30</v>
      </c>
      <c r="I69" s="155">
        <f>SUM(C69:G69)</f>
        <v>2001.3</v>
      </c>
      <c r="J69" s="12">
        <f>J66*(17-J67)</f>
        <v>0</v>
      </c>
      <c r="K69" s="12">
        <f>K66*(17-K67)</f>
        <v>229.4</v>
      </c>
      <c r="L69" s="12">
        <f>L66*(17-L67)</f>
        <v>336</v>
      </c>
      <c r="M69" s="12">
        <f>M66*(17-M67)</f>
        <v>446.40000000000003</v>
      </c>
      <c r="N69" s="155">
        <f>SUM(J69:M69)</f>
        <v>1011.8</v>
      </c>
      <c r="O69" s="156">
        <f>O66*(17-O67)</f>
        <v>3043.1</v>
      </c>
      <c r="P69" s="162">
        <f>P66*(17-P67)</f>
        <v>3013.1</v>
      </c>
    </row>
    <row r="70" spans="2:16" ht="19.5">
      <c r="B70" s="149" t="s">
        <v>214</v>
      </c>
      <c r="C70" s="17">
        <f t="shared" ref="C70:H70" si="26">C66*(18-C67)</f>
        <v>731.6</v>
      </c>
      <c r="D70" s="16">
        <f t="shared" si="26"/>
        <v>560</v>
      </c>
      <c r="E70" s="16">
        <f t="shared" si="26"/>
        <v>517.69999999999993</v>
      </c>
      <c r="F70" s="16">
        <f t="shared" si="26"/>
        <v>279</v>
      </c>
      <c r="G70" s="16">
        <f t="shared" si="26"/>
        <v>39</v>
      </c>
      <c r="H70" s="16">
        <f t="shared" si="26"/>
        <v>35</v>
      </c>
      <c r="I70" s="155">
        <f>SUM(C70:G70)</f>
        <v>2127.2999999999997</v>
      </c>
      <c r="J70" s="16">
        <f>J66*(18-J67)</f>
        <v>0</v>
      </c>
      <c r="K70" s="16">
        <f>K66*(18-K67)</f>
        <v>260.40000000000003</v>
      </c>
      <c r="L70" s="16">
        <f>L66*(18-L67)</f>
        <v>366</v>
      </c>
      <c r="M70" s="16">
        <f>M66*(18-M67)</f>
        <v>477.40000000000003</v>
      </c>
      <c r="N70" s="155">
        <f>SUM(J70:M70)</f>
        <v>1103.8000000000002</v>
      </c>
      <c r="O70" s="157">
        <f>O66*(18-O67)</f>
        <v>3266.1</v>
      </c>
      <c r="P70" s="163">
        <f>P66*(18-P67)</f>
        <v>3231.1</v>
      </c>
    </row>
    <row r="71" spans="2:16" ht="20.25" thickBot="1">
      <c r="B71" s="350" t="s">
        <v>215</v>
      </c>
      <c r="C71" s="21">
        <f t="shared" ref="C71:H71" si="27">C66*(19-C67)</f>
        <v>762.6</v>
      </c>
      <c r="D71" s="20">
        <f t="shared" si="27"/>
        <v>588</v>
      </c>
      <c r="E71" s="20">
        <f t="shared" si="27"/>
        <v>548.69999999999993</v>
      </c>
      <c r="F71" s="20">
        <f t="shared" si="27"/>
        <v>309</v>
      </c>
      <c r="G71" s="20">
        <f t="shared" si="27"/>
        <v>45</v>
      </c>
      <c r="H71" s="20">
        <f t="shared" si="27"/>
        <v>40</v>
      </c>
      <c r="I71" s="164">
        <f>SUM(C71:G71)</f>
        <v>2253.2999999999997</v>
      </c>
      <c r="J71" s="20">
        <f>J66*(19-J67)</f>
        <v>0</v>
      </c>
      <c r="K71" s="20">
        <f>K66*(19-K67)</f>
        <v>291.40000000000003</v>
      </c>
      <c r="L71" s="20">
        <f>L66*(19-L67)</f>
        <v>396</v>
      </c>
      <c r="M71" s="20">
        <f>M66*(19-M67)</f>
        <v>508.4</v>
      </c>
      <c r="N71" s="164">
        <f>SUM(J71:M71)</f>
        <v>1195.8000000000002</v>
      </c>
      <c r="O71" s="165">
        <f>O66*(19-O67)</f>
        <v>3489.1</v>
      </c>
      <c r="P71" s="166">
        <f>P66*(19-P67)</f>
        <v>3449.1</v>
      </c>
    </row>
    <row r="72" spans="2:16" ht="15.75" thickBot="1">
      <c r="B72" s="1"/>
      <c r="C72" s="1"/>
      <c r="D72" s="2"/>
      <c r="E72" s="2"/>
      <c r="F72" s="2"/>
      <c r="G72" s="1"/>
      <c r="H72" s="3"/>
      <c r="I72" s="2"/>
      <c r="J72" s="3"/>
      <c r="K72" s="2"/>
      <c r="L72" s="2"/>
      <c r="M72" s="1"/>
      <c r="N72" s="2"/>
      <c r="O72" s="1"/>
      <c r="P72" s="4"/>
    </row>
    <row r="73" spans="2:16" ht="24" thickBot="1">
      <c r="B73" s="473" t="s">
        <v>310</v>
      </c>
      <c r="C73" s="474"/>
      <c r="D73" s="474"/>
      <c r="E73" s="474"/>
      <c r="F73" s="474"/>
      <c r="G73" s="474"/>
      <c r="H73" s="474"/>
      <c r="I73" s="474"/>
      <c r="J73" s="474"/>
      <c r="K73" s="474"/>
      <c r="L73" s="470" t="s">
        <v>224</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c r="B76" s="148" t="s">
        <v>211</v>
      </c>
      <c r="C76" s="146">
        <v>31</v>
      </c>
      <c r="D76" s="8">
        <v>28</v>
      </c>
      <c r="E76" s="8">
        <v>31</v>
      </c>
      <c r="F76" s="8">
        <v>20</v>
      </c>
      <c r="G76" s="8">
        <v>5</v>
      </c>
      <c r="H76" s="8">
        <v>0</v>
      </c>
      <c r="I76" s="168">
        <f>SUM(C76:G76)</f>
        <v>115</v>
      </c>
      <c r="J76" s="8">
        <v>0</v>
      </c>
      <c r="K76" s="8">
        <v>31</v>
      </c>
      <c r="L76" s="8">
        <v>30</v>
      </c>
      <c r="M76" s="8">
        <v>31</v>
      </c>
      <c r="N76" s="168">
        <f>SUM(J76:M76)</f>
        <v>92</v>
      </c>
      <c r="O76" s="167">
        <f>SUM(C76:H76,J76:M76)</f>
        <v>207</v>
      </c>
      <c r="P76" s="169">
        <f>I76+N76</f>
        <v>207</v>
      </c>
    </row>
    <row r="77" spans="2:16" ht="19.5">
      <c r="B77" s="149" t="s">
        <v>485</v>
      </c>
      <c r="C77" s="147">
        <v>4.5</v>
      </c>
      <c r="D77" s="10">
        <v>3.8</v>
      </c>
      <c r="E77" s="10">
        <v>6</v>
      </c>
      <c r="F77" s="10">
        <v>10.5</v>
      </c>
      <c r="G77" s="10">
        <v>12.9</v>
      </c>
      <c r="H77" s="10">
        <v>0</v>
      </c>
      <c r="I77" s="153">
        <f>(C76*C77+D76*D77+E76*E77+F76*F77+G76*G77)/I76</f>
        <v>6.1426086956521742</v>
      </c>
      <c r="J77" s="10"/>
      <c r="K77" s="95">
        <v>7.3</v>
      </c>
      <c r="L77" s="95">
        <v>2.7</v>
      </c>
      <c r="M77" s="95">
        <v>0</v>
      </c>
      <c r="N77" s="153">
        <f>(J76*J77+K76*K77+L76*L77+M76*M77)/N76</f>
        <v>3.3402173913043471</v>
      </c>
      <c r="O77" s="154">
        <f>(C77*C76+D77*D76+E77*E76+F77*F76+G77*G76+H77*H76+J77*J76+K77*K76+L77*L76+M77*M76)/O76</f>
        <v>4.897101449275362</v>
      </c>
      <c r="P77" s="161">
        <f>(I77*I76+N77*N76)/P76</f>
        <v>4.897101449275362</v>
      </c>
    </row>
    <row r="78" spans="2:16" ht="19.5">
      <c r="B78" s="149" t="s">
        <v>212</v>
      </c>
      <c r="C78" s="13">
        <f t="shared" ref="C78:H78" si="28">C76*(13-C77)</f>
        <v>263.5</v>
      </c>
      <c r="D78" s="12">
        <f t="shared" si="28"/>
        <v>257.59999999999997</v>
      </c>
      <c r="E78" s="12">
        <f t="shared" si="28"/>
        <v>217</v>
      </c>
      <c r="F78" s="12">
        <f t="shared" si="28"/>
        <v>50</v>
      </c>
      <c r="G78" s="12">
        <f t="shared" si="28"/>
        <v>0.49999999999999822</v>
      </c>
      <c r="H78" s="12">
        <f t="shared" si="28"/>
        <v>0</v>
      </c>
      <c r="I78" s="155">
        <f>SUM(C78:G78)</f>
        <v>788.59999999999991</v>
      </c>
      <c r="J78" s="12">
        <f>J76*(13-J77)</f>
        <v>0</v>
      </c>
      <c r="K78" s="12">
        <f>K76*(13-K77)</f>
        <v>176.70000000000002</v>
      </c>
      <c r="L78" s="12">
        <f>L76*(13-L77)</f>
        <v>309</v>
      </c>
      <c r="M78" s="12">
        <f>M76*(13-M77)</f>
        <v>403</v>
      </c>
      <c r="N78" s="155">
        <f>SUM(J78:M78)</f>
        <v>888.7</v>
      </c>
      <c r="O78" s="156">
        <f>O76*(13-O77)</f>
        <v>1677.3000000000002</v>
      </c>
      <c r="P78" s="162">
        <f>P76*(13-P77)</f>
        <v>1677.3000000000002</v>
      </c>
    </row>
    <row r="79" spans="2:16" ht="19.5">
      <c r="B79" s="149" t="s">
        <v>213</v>
      </c>
      <c r="C79" s="13">
        <f t="shared" ref="C79:H79" si="29">C76*(17-C77)</f>
        <v>387.5</v>
      </c>
      <c r="D79" s="12">
        <f t="shared" si="29"/>
        <v>369.59999999999997</v>
      </c>
      <c r="E79" s="12">
        <f t="shared" si="29"/>
        <v>341</v>
      </c>
      <c r="F79" s="12">
        <f t="shared" si="29"/>
        <v>130</v>
      </c>
      <c r="G79" s="12">
        <f t="shared" si="29"/>
        <v>20.5</v>
      </c>
      <c r="H79" s="12">
        <f t="shared" si="29"/>
        <v>0</v>
      </c>
      <c r="I79" s="155">
        <f>SUM(C79:G79)</f>
        <v>1248.5999999999999</v>
      </c>
      <c r="J79" s="12">
        <f>J76*(17-J77)</f>
        <v>0</v>
      </c>
      <c r="K79" s="12">
        <f>K76*(17-K77)</f>
        <v>300.7</v>
      </c>
      <c r="L79" s="12">
        <f>L76*(17-L77)</f>
        <v>429</v>
      </c>
      <c r="M79" s="12">
        <f>M76*(17-M77)</f>
        <v>527</v>
      </c>
      <c r="N79" s="155">
        <f>SUM(J79:M79)</f>
        <v>1256.7</v>
      </c>
      <c r="O79" s="156">
        <f>O76*(17-O77)</f>
        <v>2505.3000000000002</v>
      </c>
      <c r="P79" s="162">
        <f>P76*(17-P77)</f>
        <v>2505.3000000000002</v>
      </c>
    </row>
    <row r="80" spans="2:16" ht="19.5">
      <c r="B80" s="149" t="s">
        <v>214</v>
      </c>
      <c r="C80" s="17">
        <f t="shared" ref="C80:H80" si="30">C76*(18-C77)</f>
        <v>418.5</v>
      </c>
      <c r="D80" s="16">
        <f t="shared" si="30"/>
        <v>397.59999999999997</v>
      </c>
      <c r="E80" s="16">
        <f t="shared" si="30"/>
        <v>372</v>
      </c>
      <c r="F80" s="16">
        <f t="shared" si="30"/>
        <v>150</v>
      </c>
      <c r="G80" s="16">
        <f t="shared" si="30"/>
        <v>25.5</v>
      </c>
      <c r="H80" s="16">
        <f t="shared" si="30"/>
        <v>0</v>
      </c>
      <c r="I80" s="155">
        <f>SUM(C80:G80)</f>
        <v>1363.6</v>
      </c>
      <c r="J80" s="16">
        <f>J76*(18-J77)</f>
        <v>0</v>
      </c>
      <c r="K80" s="16">
        <f>K76*(18-K77)</f>
        <v>331.7</v>
      </c>
      <c r="L80" s="16">
        <f>L76*(18-L77)</f>
        <v>459</v>
      </c>
      <c r="M80" s="16">
        <f>M76*(18-M77)</f>
        <v>558</v>
      </c>
      <c r="N80" s="155">
        <f>SUM(J80:M80)</f>
        <v>1348.7</v>
      </c>
      <c r="O80" s="157">
        <f>O76*(18-O77)</f>
        <v>2712.3</v>
      </c>
      <c r="P80" s="163">
        <f>P76*(18-P77)</f>
        <v>2712.3</v>
      </c>
    </row>
    <row r="81" spans="2:16" ht="20.25" thickBot="1">
      <c r="B81" s="350" t="s">
        <v>215</v>
      </c>
      <c r="C81" s="21">
        <f t="shared" ref="C81:H81" si="31">C76*(19-C77)</f>
        <v>449.5</v>
      </c>
      <c r="D81" s="20">
        <f t="shared" si="31"/>
        <v>425.59999999999997</v>
      </c>
      <c r="E81" s="20">
        <f t="shared" si="31"/>
        <v>403</v>
      </c>
      <c r="F81" s="20">
        <f t="shared" si="31"/>
        <v>170</v>
      </c>
      <c r="G81" s="20">
        <f t="shared" si="31"/>
        <v>30.5</v>
      </c>
      <c r="H81" s="20">
        <f t="shared" si="31"/>
        <v>0</v>
      </c>
      <c r="I81" s="164">
        <f>SUM(C81:G81)</f>
        <v>1478.6</v>
      </c>
      <c r="J81" s="20">
        <f>J76*(19-J77)</f>
        <v>0</v>
      </c>
      <c r="K81" s="20">
        <f>K76*(19-K77)</f>
        <v>362.7</v>
      </c>
      <c r="L81" s="20">
        <f>L76*(19-L77)</f>
        <v>489</v>
      </c>
      <c r="M81" s="20">
        <f>M76*(19-M77)</f>
        <v>589</v>
      </c>
      <c r="N81" s="164">
        <f>SUM(J81:M81)</f>
        <v>1440.7</v>
      </c>
      <c r="O81" s="165">
        <f>O76*(19-O77)</f>
        <v>2919.3</v>
      </c>
      <c r="P81" s="166">
        <f>P76*(19-P77)</f>
        <v>2919.3</v>
      </c>
    </row>
    <row r="82" spans="2:16" ht="15.75" thickBot="1">
      <c r="B82" s="1"/>
      <c r="C82" s="1"/>
      <c r="D82" s="2"/>
      <c r="E82" s="2"/>
      <c r="F82" s="2"/>
      <c r="G82" s="1"/>
      <c r="H82" s="3"/>
      <c r="I82" s="2"/>
      <c r="J82" s="3"/>
      <c r="K82" s="2"/>
      <c r="L82" s="2"/>
      <c r="M82" s="1"/>
      <c r="N82" s="2"/>
      <c r="O82" s="1"/>
      <c r="P82" s="4"/>
    </row>
    <row r="83" spans="2:16" ht="24" thickBot="1">
      <c r="B83" s="473" t="s">
        <v>310</v>
      </c>
      <c r="C83" s="474"/>
      <c r="D83" s="474"/>
      <c r="E83" s="474"/>
      <c r="F83" s="474"/>
      <c r="G83" s="474"/>
      <c r="H83" s="474"/>
      <c r="I83" s="474"/>
      <c r="J83" s="474"/>
      <c r="K83" s="474"/>
      <c r="L83" s="470" t="s">
        <v>225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c r="B86" s="148" t="s">
        <v>211</v>
      </c>
      <c r="C86" s="146">
        <v>31</v>
      </c>
      <c r="D86" s="8">
        <v>28</v>
      </c>
      <c r="E86" s="8">
        <v>31</v>
      </c>
      <c r="F86" s="8">
        <v>30</v>
      </c>
      <c r="G86" s="8">
        <v>5</v>
      </c>
      <c r="H86" s="8">
        <v>0</v>
      </c>
      <c r="I86" s="168">
        <f>SUM(C86:G86)</f>
        <v>125</v>
      </c>
      <c r="J86" s="8">
        <v>20</v>
      </c>
      <c r="K86" s="8">
        <v>31</v>
      </c>
      <c r="L86" s="8">
        <v>30</v>
      </c>
      <c r="M86" s="8">
        <v>31</v>
      </c>
      <c r="N86" s="168">
        <f>SUM(J86:M86)</f>
        <v>112</v>
      </c>
      <c r="O86" s="167">
        <f>SUM(C86:H86,J86:M86)</f>
        <v>237</v>
      </c>
      <c r="P86" s="169">
        <f>I86+N86</f>
        <v>237</v>
      </c>
    </row>
    <row r="87" spans="2:16" ht="19.5">
      <c r="B87" s="149" t="s">
        <v>485</v>
      </c>
      <c r="C87" s="147">
        <v>2</v>
      </c>
      <c r="D87" s="10">
        <v>3.7</v>
      </c>
      <c r="E87" s="10">
        <v>3.9</v>
      </c>
      <c r="F87" s="10">
        <v>8.4</v>
      </c>
      <c r="G87" s="10">
        <v>12.9</v>
      </c>
      <c r="H87" s="10">
        <v>0</v>
      </c>
      <c r="I87" s="153">
        <f>(C86*C87+D86*D87+E86*E87+F86*F87+G86*G87)/I86</f>
        <v>4.8239999999999998</v>
      </c>
      <c r="J87" s="10">
        <v>10</v>
      </c>
      <c r="K87" s="95">
        <v>7.7</v>
      </c>
      <c r="L87" s="95">
        <v>4.0999999999999996</v>
      </c>
      <c r="M87" s="95">
        <v>0.9</v>
      </c>
      <c r="N87" s="153">
        <f>(J86*J87+K86*K87+L86*L87+M86*M87)/N86</f>
        <v>5.2642857142857142</v>
      </c>
      <c r="O87" s="154">
        <f>(C87*C86+D87*D86+E87*E86+F87*F86+G87*G86+H87*H86+J87*J86+K87*K86+L87*L86+M87*M86)/O86</f>
        <v>5.032067510548524</v>
      </c>
      <c r="P87" s="161">
        <f>(I87*I86+N87*N86)/P86</f>
        <v>5.0320675105485231</v>
      </c>
    </row>
    <row r="88" spans="2:16" ht="19.5">
      <c r="B88" s="149" t="s">
        <v>212</v>
      </c>
      <c r="C88" s="13">
        <f t="shared" ref="C88:H88" si="32">C86*(13-C87)</f>
        <v>341</v>
      </c>
      <c r="D88" s="12">
        <f t="shared" si="32"/>
        <v>260.40000000000003</v>
      </c>
      <c r="E88" s="12">
        <f t="shared" si="32"/>
        <v>282.09999999999997</v>
      </c>
      <c r="F88" s="12">
        <f t="shared" si="32"/>
        <v>138</v>
      </c>
      <c r="G88" s="12">
        <f t="shared" si="32"/>
        <v>0.49999999999999822</v>
      </c>
      <c r="H88" s="12">
        <f t="shared" si="32"/>
        <v>0</v>
      </c>
      <c r="I88" s="155">
        <f>SUM(C88:G88)</f>
        <v>1022</v>
      </c>
      <c r="J88" s="12">
        <f>J86*(13-J87)</f>
        <v>60</v>
      </c>
      <c r="K88" s="12">
        <f>K86*(13-K87)</f>
        <v>164.29999999999998</v>
      </c>
      <c r="L88" s="12">
        <f>L86*(13-L87)</f>
        <v>267</v>
      </c>
      <c r="M88" s="12">
        <f>M86*(13-M87)</f>
        <v>375.09999999999997</v>
      </c>
      <c r="N88" s="155">
        <f>SUM(J88:M88)</f>
        <v>866.39999999999986</v>
      </c>
      <c r="O88" s="156">
        <f>O86*(13-O87)</f>
        <v>1888.3999999999999</v>
      </c>
      <c r="P88" s="162">
        <f>P86*(13-P87)</f>
        <v>1888.4</v>
      </c>
    </row>
    <row r="89" spans="2:16" ht="19.5">
      <c r="B89" s="149" t="s">
        <v>213</v>
      </c>
      <c r="C89" s="13">
        <f t="shared" ref="C89:H89" si="33">C86*(17-C87)</f>
        <v>465</v>
      </c>
      <c r="D89" s="12">
        <f t="shared" si="33"/>
        <v>372.40000000000003</v>
      </c>
      <c r="E89" s="12">
        <f t="shared" si="33"/>
        <v>406.09999999999997</v>
      </c>
      <c r="F89" s="12">
        <f t="shared" si="33"/>
        <v>258</v>
      </c>
      <c r="G89" s="12">
        <f t="shared" si="33"/>
        <v>20.5</v>
      </c>
      <c r="H89" s="12">
        <f t="shared" si="33"/>
        <v>0</v>
      </c>
      <c r="I89" s="155">
        <f>SUM(C89:G89)</f>
        <v>1522</v>
      </c>
      <c r="J89" s="12">
        <f>J86*(17-J87)</f>
        <v>140</v>
      </c>
      <c r="K89" s="12">
        <f>K86*(17-K87)</f>
        <v>288.3</v>
      </c>
      <c r="L89" s="12">
        <f>L86*(17-L87)</f>
        <v>387</v>
      </c>
      <c r="M89" s="12">
        <f>M86*(17-M87)</f>
        <v>499.1</v>
      </c>
      <c r="N89" s="155">
        <f>SUM(J89:M89)</f>
        <v>1314.4</v>
      </c>
      <c r="O89" s="156">
        <f>O86*(17-O87)</f>
        <v>2836.3999999999996</v>
      </c>
      <c r="P89" s="162">
        <f>P86*(17-P87)</f>
        <v>2836.4</v>
      </c>
    </row>
    <row r="90" spans="2:16" ht="19.5">
      <c r="B90" s="149" t="s">
        <v>214</v>
      </c>
      <c r="C90" s="17">
        <f t="shared" ref="C90:H90" si="34">C86*(18-C87)</f>
        <v>496</v>
      </c>
      <c r="D90" s="16">
        <f t="shared" si="34"/>
        <v>400.40000000000003</v>
      </c>
      <c r="E90" s="16">
        <f t="shared" si="34"/>
        <v>437.09999999999997</v>
      </c>
      <c r="F90" s="16">
        <f t="shared" si="34"/>
        <v>288</v>
      </c>
      <c r="G90" s="16">
        <f t="shared" si="34"/>
        <v>25.5</v>
      </c>
      <c r="H90" s="16">
        <f t="shared" si="34"/>
        <v>0</v>
      </c>
      <c r="I90" s="155">
        <f>SUM(C90:G90)</f>
        <v>1647</v>
      </c>
      <c r="J90" s="16">
        <f>J86*(18-J87)</f>
        <v>160</v>
      </c>
      <c r="K90" s="16">
        <f>K86*(18-K87)</f>
        <v>319.3</v>
      </c>
      <c r="L90" s="16">
        <f>L86*(18-L87)</f>
        <v>417</v>
      </c>
      <c r="M90" s="16">
        <f>M86*(18-M87)</f>
        <v>530.1</v>
      </c>
      <c r="N90" s="155">
        <f>SUM(J90:M90)</f>
        <v>1426.4</v>
      </c>
      <c r="O90" s="157">
        <f>O86*(18-O87)</f>
        <v>3073.3999999999996</v>
      </c>
      <c r="P90" s="163">
        <f>P86*(18-P87)</f>
        <v>3073.4</v>
      </c>
    </row>
    <row r="91" spans="2:16" ht="20.25" thickBot="1">
      <c r="B91" s="350" t="s">
        <v>215</v>
      </c>
      <c r="C91" s="21">
        <f t="shared" ref="C91:H91" si="35">C86*(19-C87)</f>
        <v>527</v>
      </c>
      <c r="D91" s="20">
        <f t="shared" si="35"/>
        <v>428.40000000000003</v>
      </c>
      <c r="E91" s="20">
        <f t="shared" si="35"/>
        <v>468.09999999999997</v>
      </c>
      <c r="F91" s="20">
        <f t="shared" si="35"/>
        <v>318</v>
      </c>
      <c r="G91" s="20">
        <f t="shared" si="35"/>
        <v>30.5</v>
      </c>
      <c r="H91" s="20">
        <f t="shared" si="35"/>
        <v>0</v>
      </c>
      <c r="I91" s="164">
        <f>SUM(C91:G91)</f>
        <v>1772</v>
      </c>
      <c r="J91" s="20">
        <f>J86*(19-J87)</f>
        <v>180</v>
      </c>
      <c r="K91" s="20">
        <f>K86*(19-K87)</f>
        <v>350.3</v>
      </c>
      <c r="L91" s="20">
        <f>L86*(19-L87)</f>
        <v>447</v>
      </c>
      <c r="M91" s="20">
        <f>M86*(19-M87)</f>
        <v>561.1</v>
      </c>
      <c r="N91" s="164">
        <f>SUM(J91:M91)</f>
        <v>1538.4</v>
      </c>
      <c r="O91" s="165">
        <f>O86*(19-O87)</f>
        <v>3310.3999999999996</v>
      </c>
      <c r="P91" s="166">
        <f>P86*(19-P87)</f>
        <v>3310.4</v>
      </c>
    </row>
    <row r="92" spans="2:16" ht="15.75" thickBot="1">
      <c r="B92" s="1"/>
      <c r="C92" s="1"/>
      <c r="D92" s="2"/>
      <c r="E92" s="2"/>
      <c r="F92" s="2"/>
      <c r="G92" s="1"/>
      <c r="H92" s="3"/>
      <c r="I92" s="2"/>
      <c r="J92" s="3"/>
      <c r="K92" s="2"/>
      <c r="L92" s="2"/>
      <c r="M92" s="1"/>
      <c r="N92" s="2"/>
      <c r="O92" s="1"/>
      <c r="P92" s="4"/>
    </row>
    <row r="93" spans="2:16" ht="24" thickBot="1">
      <c r="B93" s="473" t="s">
        <v>310</v>
      </c>
      <c r="C93" s="474"/>
      <c r="D93" s="474"/>
      <c r="E93" s="474"/>
      <c r="F93" s="474"/>
      <c r="G93" s="474"/>
      <c r="H93" s="474"/>
      <c r="I93" s="474"/>
      <c r="J93" s="474"/>
      <c r="K93" s="474"/>
      <c r="L93" s="470" t="s">
        <v>226</v>
      </c>
      <c r="M93" s="471"/>
      <c r="N93" s="471"/>
      <c r="O93" s="471"/>
      <c r="P93" s="472"/>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16.5" thickBot="1">
      <c r="B95" s="466"/>
      <c r="C95" s="462"/>
      <c r="D95" s="462"/>
      <c r="E95" s="462"/>
      <c r="F95" s="462"/>
      <c r="G95" s="462"/>
      <c r="H95" s="462"/>
      <c r="I95" s="462"/>
      <c r="J95" s="462"/>
      <c r="K95" s="462"/>
      <c r="L95" s="462"/>
      <c r="M95" s="462"/>
      <c r="N95" s="462"/>
      <c r="O95" s="145" t="s">
        <v>209</v>
      </c>
      <c r="P95" s="30" t="s">
        <v>210</v>
      </c>
    </row>
    <row r="96" spans="2:16">
      <c r="B96" s="148" t="s">
        <v>211</v>
      </c>
      <c r="C96" s="146">
        <v>31</v>
      </c>
      <c r="D96" s="8">
        <v>28</v>
      </c>
      <c r="E96" s="8">
        <v>31</v>
      </c>
      <c r="F96" s="8">
        <v>15</v>
      </c>
      <c r="G96" s="8">
        <v>10</v>
      </c>
      <c r="H96" s="8">
        <v>0</v>
      </c>
      <c r="I96" s="168">
        <f>SUM(C96:G96)</f>
        <v>115</v>
      </c>
      <c r="J96" s="8">
        <v>0</v>
      </c>
      <c r="K96" s="8">
        <v>31</v>
      </c>
      <c r="L96" s="8">
        <v>30</v>
      </c>
      <c r="M96" s="8">
        <v>31</v>
      </c>
      <c r="N96" s="168">
        <f>SUM(J96:M96)</f>
        <v>92</v>
      </c>
      <c r="O96" s="167">
        <f>SUM(C96:H96,J96:M96)</f>
        <v>207</v>
      </c>
      <c r="P96" s="169">
        <f>I96+N96</f>
        <v>207</v>
      </c>
    </row>
    <row r="97" spans="2:16" ht="19.5">
      <c r="B97" s="149" t="s">
        <v>485</v>
      </c>
      <c r="C97" s="147">
        <v>-3.5</v>
      </c>
      <c r="D97" s="10">
        <v>0.5</v>
      </c>
      <c r="E97" s="10">
        <v>4.5999999999999996</v>
      </c>
      <c r="F97" s="10">
        <v>11.8</v>
      </c>
      <c r="G97" s="10">
        <v>12.4</v>
      </c>
      <c r="H97" s="10">
        <v>0</v>
      </c>
      <c r="I97" s="153">
        <f>(C96*C97+D96*D97+E96*E97+F96*F97+G96*G97)/I96</f>
        <v>3.0356521739130438</v>
      </c>
      <c r="J97" s="10"/>
      <c r="K97" s="95">
        <v>8.4</v>
      </c>
      <c r="L97" s="95">
        <v>5.7</v>
      </c>
      <c r="M97" s="95">
        <v>-0.9</v>
      </c>
      <c r="N97" s="153">
        <f>(J96*J97+K96*K97+L96*L97+M96*M97)/N96</f>
        <v>4.3858695652173916</v>
      </c>
      <c r="O97" s="154">
        <f>(C97*C96+D97*D96+E97*E96+F97*F96+G97*G96+H97*H96+J97*J96+K97*K96+L97*L96+M97*M96)/O96</f>
        <v>3.6357487922705314</v>
      </c>
      <c r="P97" s="161">
        <f>(I97*I96+N97*N96)/P96</f>
        <v>3.6357487922705314</v>
      </c>
    </row>
    <row r="98" spans="2:16" ht="19.5">
      <c r="B98" s="149" t="s">
        <v>212</v>
      </c>
      <c r="C98" s="13">
        <f t="shared" ref="C98:H98" si="36">C96*(13-C97)</f>
        <v>511.5</v>
      </c>
      <c r="D98" s="12">
        <f t="shared" si="36"/>
        <v>350</v>
      </c>
      <c r="E98" s="12">
        <f t="shared" si="36"/>
        <v>260.40000000000003</v>
      </c>
      <c r="F98" s="12">
        <f t="shared" si="36"/>
        <v>17.999999999999989</v>
      </c>
      <c r="G98" s="12">
        <f t="shared" si="36"/>
        <v>5.9999999999999964</v>
      </c>
      <c r="H98" s="12">
        <f t="shared" si="36"/>
        <v>0</v>
      </c>
      <c r="I98" s="155">
        <f>SUM(C98:G98)</f>
        <v>1145.9000000000001</v>
      </c>
      <c r="J98" s="12">
        <f>J96*(13-J97)</f>
        <v>0</v>
      </c>
      <c r="K98" s="12">
        <f>K96*(13-K97)</f>
        <v>142.6</v>
      </c>
      <c r="L98" s="12">
        <f>L96*(13-L97)</f>
        <v>219</v>
      </c>
      <c r="M98" s="12">
        <f>M96*(13-M97)</f>
        <v>430.90000000000003</v>
      </c>
      <c r="N98" s="155">
        <f>SUM(J98:M98)</f>
        <v>792.5</v>
      </c>
      <c r="O98" s="156">
        <f>O96*(13-O97)</f>
        <v>1938.4</v>
      </c>
      <c r="P98" s="162">
        <f>P96*(13-P97)</f>
        <v>1938.4</v>
      </c>
    </row>
    <row r="99" spans="2:16" ht="19.5">
      <c r="B99" s="149" t="s">
        <v>213</v>
      </c>
      <c r="C99" s="13">
        <f t="shared" ref="C99:H99" si="37">C96*(17-C97)</f>
        <v>635.5</v>
      </c>
      <c r="D99" s="12">
        <f t="shared" si="37"/>
        <v>462</v>
      </c>
      <c r="E99" s="12">
        <f t="shared" si="37"/>
        <v>384.40000000000003</v>
      </c>
      <c r="F99" s="12">
        <f t="shared" si="37"/>
        <v>77.999999999999986</v>
      </c>
      <c r="G99" s="12">
        <f t="shared" si="37"/>
        <v>46</v>
      </c>
      <c r="H99" s="12">
        <f t="shared" si="37"/>
        <v>0</v>
      </c>
      <c r="I99" s="155">
        <f>SUM(C99:G99)</f>
        <v>1605.9</v>
      </c>
      <c r="J99" s="12">
        <f>J96*(17-J97)</f>
        <v>0</v>
      </c>
      <c r="K99" s="12">
        <f>K96*(17-K97)</f>
        <v>266.59999999999997</v>
      </c>
      <c r="L99" s="12">
        <f>L96*(17-L97)</f>
        <v>339</v>
      </c>
      <c r="M99" s="12">
        <f>M96*(17-M97)</f>
        <v>554.9</v>
      </c>
      <c r="N99" s="155">
        <f>SUM(J99:M99)</f>
        <v>1160.5</v>
      </c>
      <c r="O99" s="156">
        <f>O96*(17-O97)</f>
        <v>2766.4</v>
      </c>
      <c r="P99" s="162">
        <f>P96*(17-P97)</f>
        <v>2766.4</v>
      </c>
    </row>
    <row r="100" spans="2:16" ht="19.5">
      <c r="B100" s="149" t="s">
        <v>214</v>
      </c>
      <c r="C100" s="17">
        <f t="shared" ref="C100:H100" si="38">C96*(18-C97)</f>
        <v>666.5</v>
      </c>
      <c r="D100" s="16">
        <f t="shared" si="38"/>
        <v>490</v>
      </c>
      <c r="E100" s="16">
        <f t="shared" si="38"/>
        <v>415.40000000000003</v>
      </c>
      <c r="F100" s="16">
        <f t="shared" si="38"/>
        <v>92.999999999999986</v>
      </c>
      <c r="G100" s="16">
        <f t="shared" si="38"/>
        <v>56</v>
      </c>
      <c r="H100" s="16">
        <f t="shared" si="38"/>
        <v>0</v>
      </c>
      <c r="I100" s="155">
        <f>SUM(C100:G100)</f>
        <v>1720.9</v>
      </c>
      <c r="J100" s="16">
        <f>J96*(18-J97)</f>
        <v>0</v>
      </c>
      <c r="K100" s="16">
        <f>K96*(18-K97)</f>
        <v>297.59999999999997</v>
      </c>
      <c r="L100" s="16">
        <f>L96*(18-L97)</f>
        <v>369</v>
      </c>
      <c r="M100" s="16">
        <f>M96*(18-M97)</f>
        <v>585.9</v>
      </c>
      <c r="N100" s="155">
        <f>SUM(J100:M100)</f>
        <v>1252.5</v>
      </c>
      <c r="O100" s="157">
        <f>O96*(18-O97)</f>
        <v>2973.4</v>
      </c>
      <c r="P100" s="163">
        <f>P96*(18-P97)</f>
        <v>2973.4</v>
      </c>
    </row>
    <row r="101" spans="2:16" ht="20.25" thickBot="1">
      <c r="B101" s="350" t="s">
        <v>215</v>
      </c>
      <c r="C101" s="21">
        <f t="shared" ref="C101:H101" si="39">C96*(19-C97)</f>
        <v>697.5</v>
      </c>
      <c r="D101" s="20">
        <f t="shared" si="39"/>
        <v>518</v>
      </c>
      <c r="E101" s="20">
        <f t="shared" si="39"/>
        <v>446.40000000000003</v>
      </c>
      <c r="F101" s="20">
        <f t="shared" si="39"/>
        <v>107.99999999999999</v>
      </c>
      <c r="G101" s="20">
        <f t="shared" si="39"/>
        <v>66</v>
      </c>
      <c r="H101" s="20">
        <f t="shared" si="39"/>
        <v>0</v>
      </c>
      <c r="I101" s="164">
        <f>SUM(C101:G101)</f>
        <v>1835.9</v>
      </c>
      <c r="J101" s="20">
        <f>J96*(19-J97)</f>
        <v>0</v>
      </c>
      <c r="K101" s="20">
        <f>K96*(19-K97)</f>
        <v>328.59999999999997</v>
      </c>
      <c r="L101" s="20">
        <f>L96*(19-L97)</f>
        <v>399</v>
      </c>
      <c r="M101" s="20">
        <f>M96*(19-M97)</f>
        <v>616.9</v>
      </c>
      <c r="N101" s="164">
        <f>SUM(J101:M101)</f>
        <v>1344.5</v>
      </c>
      <c r="O101" s="165">
        <f>O96*(19-O97)</f>
        <v>3180.4</v>
      </c>
      <c r="P101" s="166">
        <f>P96*(19-P97)</f>
        <v>3180.4</v>
      </c>
    </row>
    <row r="102" spans="2:16" ht="15.75" thickBot="1">
      <c r="B102" s="1"/>
      <c r="C102" s="1"/>
      <c r="D102" s="2"/>
      <c r="E102" s="2"/>
      <c r="F102" s="2"/>
      <c r="G102" s="1"/>
      <c r="H102" s="3"/>
      <c r="I102" s="2"/>
      <c r="J102" s="3"/>
      <c r="K102" s="2"/>
      <c r="L102" s="2"/>
      <c r="M102" s="1"/>
      <c r="N102" s="2"/>
      <c r="O102" s="1"/>
      <c r="P102" s="4"/>
    </row>
    <row r="103" spans="2:16" ht="24" thickBot="1">
      <c r="B103" s="473" t="s">
        <v>310</v>
      </c>
      <c r="C103" s="474"/>
      <c r="D103" s="474"/>
      <c r="E103" s="474"/>
      <c r="F103" s="474"/>
      <c r="G103" s="474"/>
      <c r="H103" s="474"/>
      <c r="I103" s="474"/>
      <c r="J103" s="474"/>
      <c r="K103" s="474"/>
      <c r="L103" s="470" t="s">
        <v>227</v>
      </c>
      <c r="M103" s="471"/>
      <c r="N103" s="471"/>
      <c r="O103" s="471"/>
      <c r="P103" s="472"/>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16.5" thickBot="1">
      <c r="B105" s="466"/>
      <c r="C105" s="462"/>
      <c r="D105" s="462"/>
      <c r="E105" s="462"/>
      <c r="F105" s="462"/>
      <c r="G105" s="462"/>
      <c r="H105" s="462"/>
      <c r="I105" s="462"/>
      <c r="J105" s="462"/>
      <c r="K105" s="462"/>
      <c r="L105" s="462"/>
      <c r="M105" s="462"/>
      <c r="N105" s="462"/>
      <c r="O105" s="145" t="s">
        <v>209</v>
      </c>
      <c r="P105" s="30" t="s">
        <v>210</v>
      </c>
    </row>
    <row r="106" spans="2:16">
      <c r="B106" s="148" t="s">
        <v>211</v>
      </c>
      <c r="C106" s="146">
        <v>31</v>
      </c>
      <c r="D106" s="8">
        <v>28</v>
      </c>
      <c r="E106" s="8">
        <v>31</v>
      </c>
      <c r="F106" s="8">
        <v>25</v>
      </c>
      <c r="G106" s="8">
        <v>20</v>
      </c>
      <c r="H106" s="8">
        <v>0</v>
      </c>
      <c r="I106" s="168">
        <f>SUM(C106:G106)</f>
        <v>135</v>
      </c>
      <c r="J106" s="8">
        <v>20</v>
      </c>
      <c r="K106" s="8">
        <v>31</v>
      </c>
      <c r="L106" s="8">
        <v>30</v>
      </c>
      <c r="M106" s="8">
        <v>31</v>
      </c>
      <c r="N106" s="168">
        <f>SUM(J106:M106)</f>
        <v>112</v>
      </c>
      <c r="O106" s="167">
        <f>SUM(C106:H106,J106:M106)</f>
        <v>247</v>
      </c>
      <c r="P106" s="169">
        <f>I106+N106</f>
        <v>247</v>
      </c>
    </row>
    <row r="107" spans="2:16" ht="19.5">
      <c r="B107" s="149" t="s">
        <v>485</v>
      </c>
      <c r="C107" s="147">
        <v>-3.6</v>
      </c>
      <c r="D107" s="10">
        <v>-1.4</v>
      </c>
      <c r="E107" s="10">
        <v>4.0999999999999996</v>
      </c>
      <c r="F107" s="10">
        <v>8.3000000000000007</v>
      </c>
      <c r="G107" s="10">
        <v>11.2</v>
      </c>
      <c r="H107" s="10">
        <v>0</v>
      </c>
      <c r="I107" s="153">
        <f>(C106*C107+D106*D107+E106*E107+F106*F107+G106*G107)/I106</f>
        <v>3.0207407407407407</v>
      </c>
      <c r="J107" s="10">
        <v>11</v>
      </c>
      <c r="K107" s="95">
        <v>6.8</v>
      </c>
      <c r="L107" s="95">
        <v>5.2</v>
      </c>
      <c r="M107" s="95">
        <v>-4.7</v>
      </c>
      <c r="N107" s="153">
        <f>(J106*J107+K106*K107+L106*L107+M106*M107)/N106</f>
        <v>3.9383928571428561</v>
      </c>
      <c r="O107" s="154">
        <f>(C107*C106+D107*D106+E107*E106+F107*F106+G107*G106+H107*H106+J107*J106+K107*K106+L107*L106+M107*M106)/O106</f>
        <v>3.4368421052631573</v>
      </c>
      <c r="P107" s="161">
        <f>(I107*I106+N107*N106)/P106</f>
        <v>3.4368421052631573</v>
      </c>
    </row>
    <row r="108" spans="2:16" ht="19.5">
      <c r="B108" s="149" t="s">
        <v>212</v>
      </c>
      <c r="C108" s="13">
        <f t="shared" ref="C108:H108" si="40">C106*(13-C107)</f>
        <v>514.6</v>
      </c>
      <c r="D108" s="12">
        <f t="shared" si="40"/>
        <v>403.2</v>
      </c>
      <c r="E108" s="12">
        <f t="shared" si="40"/>
        <v>275.90000000000003</v>
      </c>
      <c r="F108" s="12">
        <f t="shared" si="40"/>
        <v>117.49999999999999</v>
      </c>
      <c r="G108" s="12">
        <f t="shared" si="40"/>
        <v>36.000000000000014</v>
      </c>
      <c r="H108" s="12">
        <f t="shared" si="40"/>
        <v>0</v>
      </c>
      <c r="I108" s="155">
        <f>SUM(C108:G108)</f>
        <v>1347.2</v>
      </c>
      <c r="J108" s="12">
        <f>J106*(13-J107)</f>
        <v>40</v>
      </c>
      <c r="K108" s="12">
        <f>K106*(13-K107)</f>
        <v>192.20000000000002</v>
      </c>
      <c r="L108" s="12">
        <f>L106*(13-L107)</f>
        <v>234</v>
      </c>
      <c r="M108" s="12">
        <f>M106*(13-M107)</f>
        <v>548.69999999999993</v>
      </c>
      <c r="N108" s="155">
        <f>SUM(J108:M108)</f>
        <v>1014.9</v>
      </c>
      <c r="O108" s="156">
        <f>O106*(13-O107)</f>
        <v>2362.1000000000004</v>
      </c>
      <c r="P108" s="162">
        <f>P106*(13-P107)</f>
        <v>2362.1000000000004</v>
      </c>
    </row>
    <row r="109" spans="2:16" ht="19.5">
      <c r="B109" s="149" t="s">
        <v>213</v>
      </c>
      <c r="C109" s="13">
        <f t="shared" ref="C109:H109" si="41">C106*(17-C107)</f>
        <v>638.6</v>
      </c>
      <c r="D109" s="12">
        <f t="shared" si="41"/>
        <v>515.19999999999993</v>
      </c>
      <c r="E109" s="12">
        <f t="shared" si="41"/>
        <v>399.90000000000003</v>
      </c>
      <c r="F109" s="12">
        <f t="shared" si="41"/>
        <v>217.49999999999997</v>
      </c>
      <c r="G109" s="12">
        <f t="shared" si="41"/>
        <v>116.00000000000001</v>
      </c>
      <c r="H109" s="12">
        <f t="shared" si="41"/>
        <v>0</v>
      </c>
      <c r="I109" s="155">
        <f>SUM(C109:G109)</f>
        <v>1887.2</v>
      </c>
      <c r="J109" s="12">
        <f>J106*(17-J107)</f>
        <v>120</v>
      </c>
      <c r="K109" s="12">
        <f>K106*(17-K107)</f>
        <v>316.2</v>
      </c>
      <c r="L109" s="12">
        <f>L106*(17-L107)</f>
        <v>354</v>
      </c>
      <c r="M109" s="12">
        <f>M106*(17-M107)</f>
        <v>672.69999999999993</v>
      </c>
      <c r="N109" s="155">
        <f>SUM(J109:M109)</f>
        <v>1462.9</v>
      </c>
      <c r="O109" s="156">
        <f>O106*(17-O107)</f>
        <v>3350.1000000000004</v>
      </c>
      <c r="P109" s="162">
        <f>P106*(17-P107)</f>
        <v>3350.1000000000004</v>
      </c>
    </row>
    <row r="110" spans="2:16" ht="19.5">
      <c r="B110" s="149" t="s">
        <v>214</v>
      </c>
      <c r="C110" s="17">
        <f t="shared" ref="C110:H110" si="42">C106*(18-C107)</f>
        <v>669.6</v>
      </c>
      <c r="D110" s="16">
        <f t="shared" si="42"/>
        <v>543.19999999999993</v>
      </c>
      <c r="E110" s="16">
        <f t="shared" si="42"/>
        <v>430.90000000000003</v>
      </c>
      <c r="F110" s="16">
        <f t="shared" si="42"/>
        <v>242.49999999999997</v>
      </c>
      <c r="G110" s="16">
        <f t="shared" si="42"/>
        <v>136</v>
      </c>
      <c r="H110" s="16">
        <f t="shared" si="42"/>
        <v>0</v>
      </c>
      <c r="I110" s="155">
        <f>SUM(C110:G110)</f>
        <v>2022.2</v>
      </c>
      <c r="J110" s="16">
        <f>J106*(18-J107)</f>
        <v>140</v>
      </c>
      <c r="K110" s="16">
        <f>K106*(18-K107)</f>
        <v>347.2</v>
      </c>
      <c r="L110" s="16">
        <f>L106*(18-L107)</f>
        <v>384</v>
      </c>
      <c r="M110" s="16">
        <f>M106*(18-M107)</f>
        <v>703.69999999999993</v>
      </c>
      <c r="N110" s="155">
        <f>SUM(J110:M110)</f>
        <v>1574.9</v>
      </c>
      <c r="O110" s="157">
        <f>O106*(18-O107)</f>
        <v>3597.1000000000004</v>
      </c>
      <c r="P110" s="163">
        <f>P106*(18-P107)</f>
        <v>3597.1000000000004</v>
      </c>
    </row>
    <row r="111" spans="2:16" ht="20.25" thickBot="1">
      <c r="B111" s="350" t="s">
        <v>215</v>
      </c>
      <c r="C111" s="21">
        <f t="shared" ref="C111:H111" si="43">C106*(19-C107)</f>
        <v>700.6</v>
      </c>
      <c r="D111" s="20">
        <f t="shared" si="43"/>
        <v>571.19999999999993</v>
      </c>
      <c r="E111" s="20">
        <f t="shared" si="43"/>
        <v>461.90000000000003</v>
      </c>
      <c r="F111" s="20">
        <f t="shared" si="43"/>
        <v>267.5</v>
      </c>
      <c r="G111" s="20">
        <f t="shared" si="43"/>
        <v>156</v>
      </c>
      <c r="H111" s="20">
        <f t="shared" si="43"/>
        <v>0</v>
      </c>
      <c r="I111" s="164">
        <f>SUM(C111:G111)</f>
        <v>2157.1999999999998</v>
      </c>
      <c r="J111" s="20">
        <f>J106*(19-J107)</f>
        <v>160</v>
      </c>
      <c r="K111" s="20">
        <f>K106*(19-K107)</f>
        <v>378.2</v>
      </c>
      <c r="L111" s="20">
        <f>L106*(19-L107)</f>
        <v>414</v>
      </c>
      <c r="M111" s="20">
        <f>M106*(19-M107)</f>
        <v>734.69999999999993</v>
      </c>
      <c r="N111" s="164">
        <f>SUM(J111:M111)</f>
        <v>1686.9</v>
      </c>
      <c r="O111" s="165">
        <f>O106*(19-O107)</f>
        <v>3844.1000000000004</v>
      </c>
      <c r="P111" s="166">
        <f>P106*(19-P107)</f>
        <v>3844.1000000000004</v>
      </c>
    </row>
    <row r="112" spans="2:16" ht="15.75" thickBot="1">
      <c r="B112" s="1"/>
      <c r="C112" s="1"/>
      <c r="D112" s="2"/>
      <c r="E112" s="2"/>
      <c r="F112" s="2"/>
      <c r="G112" s="1"/>
      <c r="H112" s="3"/>
      <c r="I112" s="2"/>
      <c r="J112" s="3"/>
      <c r="K112" s="2"/>
      <c r="L112" s="2"/>
      <c r="M112" s="1"/>
      <c r="N112" s="2"/>
      <c r="O112" s="1"/>
      <c r="P112" s="4"/>
    </row>
    <row r="113" spans="2:16" ht="24" thickBot="1">
      <c r="B113" s="473" t="s">
        <v>310</v>
      </c>
      <c r="C113" s="474"/>
      <c r="D113" s="474"/>
      <c r="E113" s="474"/>
      <c r="F113" s="474"/>
      <c r="G113" s="474"/>
      <c r="H113" s="474"/>
      <c r="I113" s="474"/>
      <c r="J113" s="474"/>
      <c r="K113" s="474"/>
      <c r="L113" s="470" t="s">
        <v>228</v>
      </c>
      <c r="M113" s="471"/>
      <c r="N113" s="471"/>
      <c r="O113" s="471"/>
      <c r="P113" s="472"/>
    </row>
    <row r="114" spans="2:16" ht="15.75">
      <c r="B114" s="465" t="s">
        <v>195</v>
      </c>
      <c r="C114" s="461" t="s">
        <v>196</v>
      </c>
      <c r="D114" s="461" t="s">
        <v>197</v>
      </c>
      <c r="E114" s="461" t="s">
        <v>198</v>
      </c>
      <c r="F114" s="461" t="s">
        <v>199</v>
      </c>
      <c r="G114" s="461" t="s">
        <v>200</v>
      </c>
      <c r="H114" s="461" t="s">
        <v>201</v>
      </c>
      <c r="I114" s="467" t="s">
        <v>202</v>
      </c>
      <c r="J114" s="461" t="s">
        <v>203</v>
      </c>
      <c r="K114" s="461" t="s">
        <v>204</v>
      </c>
      <c r="L114" s="461" t="s">
        <v>205</v>
      </c>
      <c r="M114" s="461" t="s">
        <v>206</v>
      </c>
      <c r="N114" s="467" t="s">
        <v>207</v>
      </c>
      <c r="O114" s="456" t="s">
        <v>208</v>
      </c>
      <c r="P114" s="457"/>
    </row>
    <row r="115" spans="2:16" ht="16.5" thickBot="1">
      <c r="B115" s="466"/>
      <c r="C115" s="462"/>
      <c r="D115" s="462"/>
      <c r="E115" s="462"/>
      <c r="F115" s="462"/>
      <c r="G115" s="462"/>
      <c r="H115" s="462"/>
      <c r="I115" s="462"/>
      <c r="J115" s="462"/>
      <c r="K115" s="462"/>
      <c r="L115" s="462"/>
      <c r="M115" s="462"/>
      <c r="N115" s="462"/>
      <c r="O115" s="145" t="s">
        <v>209</v>
      </c>
      <c r="P115" s="30" t="s">
        <v>210</v>
      </c>
    </row>
    <row r="116" spans="2:16">
      <c r="B116" s="148" t="s">
        <v>211</v>
      </c>
      <c r="C116" s="146">
        <v>31</v>
      </c>
      <c r="D116" s="8">
        <v>28</v>
      </c>
      <c r="E116" s="8">
        <v>31</v>
      </c>
      <c r="F116" s="8">
        <v>25</v>
      </c>
      <c r="G116" s="8">
        <v>5</v>
      </c>
      <c r="H116" s="8">
        <v>0</v>
      </c>
      <c r="I116" s="168">
        <f>SUM(C116:G116)</f>
        <v>120</v>
      </c>
      <c r="J116" s="8">
        <v>10</v>
      </c>
      <c r="K116" s="8">
        <v>26</v>
      </c>
      <c r="L116" s="8">
        <v>30</v>
      </c>
      <c r="M116" s="8">
        <v>31</v>
      </c>
      <c r="N116" s="168">
        <f>SUM(J116:M116)</f>
        <v>97</v>
      </c>
      <c r="O116" s="167">
        <f>SUM(C116:H116,J116:M116)</f>
        <v>217</v>
      </c>
      <c r="P116" s="169">
        <f>I116+N116</f>
        <v>217</v>
      </c>
    </row>
    <row r="117" spans="2:16" ht="19.5">
      <c r="B117" s="149" t="s">
        <v>485</v>
      </c>
      <c r="C117" s="147">
        <v>-0.4</v>
      </c>
      <c r="D117" s="10">
        <v>-1</v>
      </c>
      <c r="E117" s="10">
        <v>4.9000000000000004</v>
      </c>
      <c r="F117" s="10">
        <v>10.7</v>
      </c>
      <c r="G117" s="10">
        <v>7.1</v>
      </c>
      <c r="H117" s="10">
        <v>0</v>
      </c>
      <c r="I117" s="153">
        <f>(C116*C117+D116*D117+E116*E117+F116*F117+G116*G117)/I116</f>
        <v>3.4541666666666666</v>
      </c>
      <c r="J117" s="10">
        <v>12.7</v>
      </c>
      <c r="K117" s="95">
        <v>7.3</v>
      </c>
      <c r="L117" s="95">
        <v>3.3</v>
      </c>
      <c r="M117" s="95">
        <v>3</v>
      </c>
      <c r="N117" s="153">
        <f>(J116*J117+K116*K117+L116*L117+M116*M117)/N116</f>
        <v>5.2453608247422672</v>
      </c>
      <c r="O117" s="154">
        <f>(C117*C116+D117*D116+E117*E116+F117*F116+G117*G116+H117*H116+J117*J116+K117*K116+L117*L116+M117*M116)/O116</f>
        <v>4.2548387096774194</v>
      </c>
      <c r="P117" s="161">
        <f>(I117*I116+N117*N116)/P116</f>
        <v>4.2548387096774194</v>
      </c>
    </row>
    <row r="118" spans="2:16" ht="19.5">
      <c r="B118" s="149" t="s">
        <v>212</v>
      </c>
      <c r="C118" s="13">
        <f t="shared" ref="C118:H118" si="44">C116*(13-C117)</f>
        <v>415.40000000000003</v>
      </c>
      <c r="D118" s="12">
        <f t="shared" si="44"/>
        <v>392</v>
      </c>
      <c r="E118" s="12">
        <f t="shared" si="44"/>
        <v>251.1</v>
      </c>
      <c r="F118" s="12">
        <f t="shared" si="44"/>
        <v>57.500000000000014</v>
      </c>
      <c r="G118" s="12">
        <f t="shared" si="44"/>
        <v>29.5</v>
      </c>
      <c r="H118" s="12">
        <f t="shared" si="44"/>
        <v>0</v>
      </c>
      <c r="I118" s="155">
        <f>SUM(C118:G118)</f>
        <v>1145.5</v>
      </c>
      <c r="J118" s="12">
        <f>J116*(13-J117)</f>
        <v>3.0000000000000071</v>
      </c>
      <c r="K118" s="12">
        <f>K116*(13-K117)</f>
        <v>148.20000000000002</v>
      </c>
      <c r="L118" s="12">
        <f>L116*(13-L117)</f>
        <v>291</v>
      </c>
      <c r="M118" s="12">
        <f>M116*(13-M117)</f>
        <v>310</v>
      </c>
      <c r="N118" s="155">
        <f>SUM(J118:M118)</f>
        <v>752.2</v>
      </c>
      <c r="O118" s="156">
        <f>O116*(13-O117)</f>
        <v>1897.7000000000003</v>
      </c>
      <c r="P118" s="162">
        <f>P116*(13-P117)</f>
        <v>1897.7000000000003</v>
      </c>
    </row>
    <row r="119" spans="2:16" ht="19.5">
      <c r="B119" s="149" t="s">
        <v>213</v>
      </c>
      <c r="C119" s="13">
        <f t="shared" ref="C119:H119" si="45">C116*(17-C117)</f>
        <v>539.4</v>
      </c>
      <c r="D119" s="12">
        <f t="shared" si="45"/>
        <v>504</v>
      </c>
      <c r="E119" s="12">
        <f t="shared" si="45"/>
        <v>375.09999999999997</v>
      </c>
      <c r="F119" s="12">
        <f t="shared" si="45"/>
        <v>157.50000000000003</v>
      </c>
      <c r="G119" s="12">
        <f t="shared" si="45"/>
        <v>49.5</v>
      </c>
      <c r="H119" s="12">
        <f t="shared" si="45"/>
        <v>0</v>
      </c>
      <c r="I119" s="155">
        <f>SUM(C119:G119)</f>
        <v>1625.5</v>
      </c>
      <c r="J119" s="12">
        <f>J116*(17-J117)</f>
        <v>43.000000000000007</v>
      </c>
      <c r="K119" s="12">
        <f>K116*(17-K117)</f>
        <v>252.2</v>
      </c>
      <c r="L119" s="12">
        <f>L116*(17-L117)</f>
        <v>411</v>
      </c>
      <c r="M119" s="12">
        <f>M116*(17-M117)</f>
        <v>434</v>
      </c>
      <c r="N119" s="155">
        <f>SUM(J119:M119)</f>
        <v>1140.2</v>
      </c>
      <c r="O119" s="156">
        <f>O116*(17-O117)</f>
        <v>2765.7000000000003</v>
      </c>
      <c r="P119" s="162">
        <f>P116*(17-P117)</f>
        <v>2765.7000000000003</v>
      </c>
    </row>
    <row r="120" spans="2:16" ht="19.5">
      <c r="B120" s="149" t="s">
        <v>214</v>
      </c>
      <c r="C120" s="17">
        <f t="shared" ref="C120:H120" si="46">C116*(18-C117)</f>
        <v>570.4</v>
      </c>
      <c r="D120" s="16">
        <f t="shared" si="46"/>
        <v>532</v>
      </c>
      <c r="E120" s="16">
        <f t="shared" si="46"/>
        <v>406.09999999999997</v>
      </c>
      <c r="F120" s="16">
        <f t="shared" si="46"/>
        <v>182.50000000000003</v>
      </c>
      <c r="G120" s="16">
        <f t="shared" si="46"/>
        <v>54.5</v>
      </c>
      <c r="H120" s="16">
        <f t="shared" si="46"/>
        <v>0</v>
      </c>
      <c r="I120" s="155">
        <f>SUM(C120:G120)</f>
        <v>1745.5</v>
      </c>
      <c r="J120" s="16">
        <f>J116*(18-J117)</f>
        <v>53.000000000000007</v>
      </c>
      <c r="K120" s="16">
        <f>K116*(18-K117)</f>
        <v>278.2</v>
      </c>
      <c r="L120" s="16">
        <f>L116*(18-L117)</f>
        <v>441</v>
      </c>
      <c r="M120" s="16">
        <f>M116*(18-M117)</f>
        <v>465</v>
      </c>
      <c r="N120" s="155">
        <f>SUM(J120:M120)</f>
        <v>1237.2</v>
      </c>
      <c r="O120" s="157">
        <f>O116*(18-O117)</f>
        <v>2982.7000000000003</v>
      </c>
      <c r="P120" s="163">
        <f>P116*(18-P117)</f>
        <v>2982.7000000000003</v>
      </c>
    </row>
    <row r="121" spans="2:16" ht="20.25" thickBot="1">
      <c r="B121" s="350" t="s">
        <v>215</v>
      </c>
      <c r="C121" s="21">
        <f t="shared" ref="C121:H121" si="47">C116*(19-C117)</f>
        <v>601.4</v>
      </c>
      <c r="D121" s="20">
        <f t="shared" si="47"/>
        <v>560</v>
      </c>
      <c r="E121" s="20">
        <f t="shared" si="47"/>
        <v>437.09999999999997</v>
      </c>
      <c r="F121" s="20">
        <f t="shared" si="47"/>
        <v>207.50000000000003</v>
      </c>
      <c r="G121" s="20">
        <f t="shared" si="47"/>
        <v>59.5</v>
      </c>
      <c r="H121" s="20">
        <f t="shared" si="47"/>
        <v>0</v>
      </c>
      <c r="I121" s="164">
        <f>SUM(C121:G121)</f>
        <v>1865.5</v>
      </c>
      <c r="J121" s="20">
        <f>J116*(19-J117)</f>
        <v>63.000000000000007</v>
      </c>
      <c r="K121" s="20">
        <f>K116*(19-K117)</f>
        <v>304.2</v>
      </c>
      <c r="L121" s="20">
        <f>L116*(19-L117)</f>
        <v>471</v>
      </c>
      <c r="M121" s="20">
        <f>M116*(19-M117)</f>
        <v>496</v>
      </c>
      <c r="N121" s="164">
        <f>SUM(J121:M121)</f>
        <v>1334.2</v>
      </c>
      <c r="O121" s="165">
        <f>O116*(19-O117)</f>
        <v>3199.7000000000003</v>
      </c>
      <c r="P121" s="166">
        <f>P116*(19-P117)</f>
        <v>3199.7000000000003</v>
      </c>
    </row>
    <row r="122" spans="2:16" ht="15.75" thickBot="1">
      <c r="B122" s="1"/>
      <c r="C122" s="1"/>
      <c r="D122" s="2"/>
      <c r="E122" s="2"/>
      <c r="F122" s="2"/>
      <c r="G122" s="1"/>
      <c r="H122" s="3"/>
      <c r="I122" s="2"/>
      <c r="J122" s="3"/>
      <c r="K122" s="2"/>
      <c r="L122" s="2"/>
      <c r="M122" s="1"/>
      <c r="N122" s="2"/>
      <c r="O122" s="1"/>
      <c r="P122" s="4"/>
    </row>
    <row r="123" spans="2:16" ht="24" thickBot="1">
      <c r="B123" s="473" t="s">
        <v>310</v>
      </c>
      <c r="C123" s="474"/>
      <c r="D123" s="474"/>
      <c r="E123" s="474"/>
      <c r="F123" s="474"/>
      <c r="G123" s="474"/>
      <c r="H123" s="474"/>
      <c r="I123" s="474"/>
      <c r="J123" s="474"/>
      <c r="K123" s="474"/>
      <c r="L123" s="470" t="s">
        <v>229</v>
      </c>
      <c r="M123" s="471"/>
      <c r="N123" s="471"/>
      <c r="O123" s="471"/>
      <c r="P123" s="472"/>
    </row>
    <row r="124" spans="2:16" ht="15.75">
      <c r="B124" s="465" t="s">
        <v>195</v>
      </c>
      <c r="C124" s="461" t="s">
        <v>196</v>
      </c>
      <c r="D124" s="461" t="s">
        <v>197</v>
      </c>
      <c r="E124" s="461" t="s">
        <v>198</v>
      </c>
      <c r="F124" s="461" t="s">
        <v>199</v>
      </c>
      <c r="G124" s="461" t="s">
        <v>200</v>
      </c>
      <c r="H124" s="461" t="s">
        <v>201</v>
      </c>
      <c r="I124" s="467" t="s">
        <v>202</v>
      </c>
      <c r="J124" s="461" t="s">
        <v>203</v>
      </c>
      <c r="K124" s="461" t="s">
        <v>204</v>
      </c>
      <c r="L124" s="461" t="s">
        <v>205</v>
      </c>
      <c r="M124" s="461" t="s">
        <v>206</v>
      </c>
      <c r="N124" s="467" t="s">
        <v>207</v>
      </c>
      <c r="O124" s="456" t="s">
        <v>208</v>
      </c>
      <c r="P124" s="457"/>
    </row>
    <row r="125" spans="2:16" ht="16.5" thickBot="1">
      <c r="B125" s="466"/>
      <c r="C125" s="462"/>
      <c r="D125" s="462"/>
      <c r="E125" s="462"/>
      <c r="F125" s="462"/>
      <c r="G125" s="462"/>
      <c r="H125" s="462"/>
      <c r="I125" s="462"/>
      <c r="J125" s="462"/>
      <c r="K125" s="462"/>
      <c r="L125" s="462"/>
      <c r="M125" s="462"/>
      <c r="N125" s="462"/>
      <c r="O125" s="145" t="s">
        <v>209</v>
      </c>
      <c r="P125" s="30" t="s">
        <v>210</v>
      </c>
    </row>
    <row r="126" spans="2:16">
      <c r="B126" s="148" t="s">
        <v>211</v>
      </c>
      <c r="C126" s="146">
        <v>31</v>
      </c>
      <c r="D126" s="8">
        <v>28</v>
      </c>
      <c r="E126" s="8">
        <v>31</v>
      </c>
      <c r="F126" s="8">
        <v>25</v>
      </c>
      <c r="G126" s="8">
        <v>10</v>
      </c>
      <c r="H126" s="8">
        <v>5</v>
      </c>
      <c r="I126" s="168">
        <f>SUM(C126:G126)</f>
        <v>125</v>
      </c>
      <c r="J126" s="8">
        <v>15</v>
      </c>
      <c r="K126" s="8">
        <v>31</v>
      </c>
      <c r="L126" s="8">
        <v>30</v>
      </c>
      <c r="M126" s="8">
        <v>31</v>
      </c>
      <c r="N126" s="168">
        <f>SUM(J126:M126)</f>
        <v>107</v>
      </c>
      <c r="O126" s="167">
        <f>SUM(C126:H126,J126:M126)</f>
        <v>237</v>
      </c>
      <c r="P126" s="169">
        <f>I126+N126</f>
        <v>232</v>
      </c>
    </row>
    <row r="127" spans="2:16" ht="19.5">
      <c r="B127" s="149" t="s">
        <v>485</v>
      </c>
      <c r="C127" s="147">
        <v>2</v>
      </c>
      <c r="D127" s="10">
        <v>3</v>
      </c>
      <c r="E127" s="10">
        <v>6.6</v>
      </c>
      <c r="F127" s="10">
        <v>7.6</v>
      </c>
      <c r="G127" s="10">
        <v>12.4</v>
      </c>
      <c r="H127" s="10">
        <v>13</v>
      </c>
      <c r="I127" s="153">
        <f>(C126*C127+D126*D127+E126*E127+F126*F127+G126*G127)/I126</f>
        <v>5.3167999999999997</v>
      </c>
      <c r="J127" s="10">
        <v>12.1</v>
      </c>
      <c r="K127" s="95">
        <v>8.9</v>
      </c>
      <c r="L127" s="95">
        <v>4.7</v>
      </c>
      <c r="M127" s="95">
        <v>1</v>
      </c>
      <c r="N127" s="153">
        <f>(J126*J127+K126*K127+L126*L127+M126*M127)/N126</f>
        <v>5.8822429906542064</v>
      </c>
      <c r="O127" s="154">
        <f>(C127*C126+D127*D126+E127*E126+F127*F126+G127*G126+H127*H126+J127*J126+K127*K126+L127*L126+M127*M126)/O126</f>
        <v>5.7341772151898738</v>
      </c>
      <c r="P127" s="161">
        <f>(I127*I126+N127*N126)/P126</f>
        <v>5.5775862068965516</v>
      </c>
    </row>
    <row r="128" spans="2:16" ht="19.5">
      <c r="B128" s="149" t="s">
        <v>212</v>
      </c>
      <c r="C128" s="13">
        <f t="shared" ref="C128:H128" si="48">C126*(13-C127)</f>
        <v>341</v>
      </c>
      <c r="D128" s="12">
        <f t="shared" si="48"/>
        <v>280</v>
      </c>
      <c r="E128" s="12">
        <f t="shared" si="48"/>
        <v>198.4</v>
      </c>
      <c r="F128" s="12">
        <f t="shared" si="48"/>
        <v>135</v>
      </c>
      <c r="G128" s="12">
        <f t="shared" si="48"/>
        <v>5.9999999999999964</v>
      </c>
      <c r="H128" s="12">
        <f t="shared" si="48"/>
        <v>0</v>
      </c>
      <c r="I128" s="155">
        <f>SUM(C128:G128)</f>
        <v>960.4</v>
      </c>
      <c r="J128" s="12">
        <f>J126*(13-J127)</f>
        <v>13.500000000000005</v>
      </c>
      <c r="K128" s="12">
        <f>K126*(13-K127)</f>
        <v>127.1</v>
      </c>
      <c r="L128" s="12">
        <f>L126*(13-L127)</f>
        <v>249.00000000000003</v>
      </c>
      <c r="M128" s="12">
        <f>M126*(13-M127)</f>
        <v>372</v>
      </c>
      <c r="N128" s="155">
        <f>SUM(J128:M128)</f>
        <v>761.6</v>
      </c>
      <c r="O128" s="156">
        <f>O126*(13-O127)</f>
        <v>1722</v>
      </c>
      <c r="P128" s="162">
        <f>P126*(13-P127)</f>
        <v>1722</v>
      </c>
    </row>
    <row r="129" spans="2:16" ht="19.5">
      <c r="B129" s="149" t="s">
        <v>213</v>
      </c>
      <c r="C129" s="13">
        <f t="shared" ref="C129:H129" si="49">C126*(17-C127)</f>
        <v>465</v>
      </c>
      <c r="D129" s="12">
        <f t="shared" si="49"/>
        <v>392</v>
      </c>
      <c r="E129" s="12">
        <f t="shared" si="49"/>
        <v>322.40000000000003</v>
      </c>
      <c r="F129" s="12">
        <f t="shared" si="49"/>
        <v>235</v>
      </c>
      <c r="G129" s="12">
        <f t="shared" si="49"/>
        <v>46</v>
      </c>
      <c r="H129" s="12">
        <f t="shared" si="49"/>
        <v>20</v>
      </c>
      <c r="I129" s="155">
        <f>SUM(C129:G129)</f>
        <v>1460.4</v>
      </c>
      <c r="J129" s="12">
        <f>J126*(17-J127)</f>
        <v>73.5</v>
      </c>
      <c r="K129" s="12">
        <f>K126*(17-K127)</f>
        <v>251.1</v>
      </c>
      <c r="L129" s="12">
        <f>L126*(17-L127)</f>
        <v>369</v>
      </c>
      <c r="M129" s="12">
        <f>M126*(17-M127)</f>
        <v>496</v>
      </c>
      <c r="N129" s="155">
        <f>SUM(J129:M129)</f>
        <v>1189.5999999999999</v>
      </c>
      <c r="O129" s="156">
        <f>O126*(17-O127)</f>
        <v>2670</v>
      </c>
      <c r="P129" s="162">
        <f>P126*(17-P127)</f>
        <v>2650</v>
      </c>
    </row>
    <row r="130" spans="2:16" ht="19.5">
      <c r="B130" s="149" t="s">
        <v>214</v>
      </c>
      <c r="C130" s="17">
        <f t="shared" ref="C130:H130" si="50">C126*(18-C127)</f>
        <v>496</v>
      </c>
      <c r="D130" s="16">
        <f t="shared" si="50"/>
        <v>420</v>
      </c>
      <c r="E130" s="16">
        <f t="shared" si="50"/>
        <v>353.40000000000003</v>
      </c>
      <c r="F130" s="16">
        <f t="shared" si="50"/>
        <v>260</v>
      </c>
      <c r="G130" s="16">
        <f t="shared" si="50"/>
        <v>56</v>
      </c>
      <c r="H130" s="16">
        <f t="shared" si="50"/>
        <v>25</v>
      </c>
      <c r="I130" s="155">
        <f>SUM(C130:G130)</f>
        <v>1585.4</v>
      </c>
      <c r="J130" s="16">
        <f>J126*(18-J127)</f>
        <v>88.5</v>
      </c>
      <c r="K130" s="16">
        <f>K126*(18-K127)</f>
        <v>282.09999999999997</v>
      </c>
      <c r="L130" s="16">
        <f>L126*(18-L127)</f>
        <v>399</v>
      </c>
      <c r="M130" s="16">
        <f>M126*(18-M127)</f>
        <v>527</v>
      </c>
      <c r="N130" s="155">
        <f>SUM(J130:M130)</f>
        <v>1296.5999999999999</v>
      </c>
      <c r="O130" s="157">
        <f>O126*(18-O127)</f>
        <v>2907</v>
      </c>
      <c r="P130" s="163">
        <f>P126*(18-P127)</f>
        <v>2882</v>
      </c>
    </row>
    <row r="131" spans="2:16" ht="20.25" thickBot="1">
      <c r="B131" s="350" t="s">
        <v>215</v>
      </c>
      <c r="C131" s="21">
        <f t="shared" ref="C131:H131" si="51">C126*(19-C127)</f>
        <v>527</v>
      </c>
      <c r="D131" s="20">
        <f t="shared" si="51"/>
        <v>448</v>
      </c>
      <c r="E131" s="20">
        <f t="shared" si="51"/>
        <v>384.40000000000003</v>
      </c>
      <c r="F131" s="20">
        <f t="shared" si="51"/>
        <v>285</v>
      </c>
      <c r="G131" s="20">
        <f t="shared" si="51"/>
        <v>66</v>
      </c>
      <c r="H131" s="20">
        <f t="shared" si="51"/>
        <v>30</v>
      </c>
      <c r="I131" s="164">
        <f>SUM(C131:G131)</f>
        <v>1710.4</v>
      </c>
      <c r="J131" s="20">
        <f>J126*(19-J127)</f>
        <v>103.5</v>
      </c>
      <c r="K131" s="20">
        <f>K126*(19-K127)</f>
        <v>313.09999999999997</v>
      </c>
      <c r="L131" s="20">
        <f>L126*(19-L127)</f>
        <v>429</v>
      </c>
      <c r="M131" s="20">
        <f>M126*(19-M127)</f>
        <v>558</v>
      </c>
      <c r="N131" s="164">
        <f>SUM(J131:M131)</f>
        <v>1403.6</v>
      </c>
      <c r="O131" s="165">
        <f>O126*(19-O127)</f>
        <v>3144</v>
      </c>
      <c r="P131" s="166">
        <f>P126*(19-P127)</f>
        <v>3114</v>
      </c>
    </row>
    <row r="132" spans="2:16" ht="15.75" thickBot="1">
      <c r="B132" s="4"/>
      <c r="C132" s="4"/>
      <c r="D132" s="4"/>
      <c r="E132" s="4"/>
      <c r="F132" s="4"/>
      <c r="G132" s="4"/>
      <c r="H132" s="4"/>
      <c r="I132" s="4"/>
      <c r="J132" s="4"/>
      <c r="K132" s="4"/>
      <c r="L132" s="4"/>
      <c r="M132" s="4"/>
      <c r="N132" s="4"/>
      <c r="O132" s="4"/>
      <c r="P132" s="4"/>
    </row>
    <row r="133" spans="2:16" ht="24" thickBot="1">
      <c r="B133" s="473" t="s">
        <v>310</v>
      </c>
      <c r="C133" s="474"/>
      <c r="D133" s="474"/>
      <c r="E133" s="474"/>
      <c r="F133" s="474"/>
      <c r="G133" s="474"/>
      <c r="H133" s="474"/>
      <c r="I133" s="474"/>
      <c r="J133" s="474"/>
      <c r="K133" s="474"/>
      <c r="L133" s="470" t="s">
        <v>230</v>
      </c>
      <c r="M133" s="471"/>
      <c r="N133" s="471"/>
      <c r="O133" s="471"/>
      <c r="P133" s="472"/>
    </row>
    <row r="134" spans="2:16" ht="15.75">
      <c r="B134" s="465" t="s">
        <v>195</v>
      </c>
      <c r="C134" s="461" t="s">
        <v>196</v>
      </c>
      <c r="D134" s="461" t="s">
        <v>197</v>
      </c>
      <c r="E134" s="461" t="s">
        <v>198</v>
      </c>
      <c r="F134" s="461" t="s">
        <v>199</v>
      </c>
      <c r="G134" s="461" t="s">
        <v>200</v>
      </c>
      <c r="H134" s="461" t="s">
        <v>201</v>
      </c>
      <c r="I134" s="467" t="s">
        <v>202</v>
      </c>
      <c r="J134" s="461" t="s">
        <v>203</v>
      </c>
      <c r="K134" s="461" t="s">
        <v>204</v>
      </c>
      <c r="L134" s="461" t="s">
        <v>205</v>
      </c>
      <c r="M134" s="461" t="s">
        <v>206</v>
      </c>
      <c r="N134" s="467" t="s">
        <v>207</v>
      </c>
      <c r="O134" s="456" t="s">
        <v>208</v>
      </c>
      <c r="P134" s="457"/>
    </row>
    <row r="135" spans="2:16" ht="16.5" thickBot="1">
      <c r="B135" s="466"/>
      <c r="C135" s="462"/>
      <c r="D135" s="462"/>
      <c r="E135" s="462"/>
      <c r="F135" s="462"/>
      <c r="G135" s="462"/>
      <c r="H135" s="462"/>
      <c r="I135" s="462"/>
      <c r="J135" s="462"/>
      <c r="K135" s="462"/>
      <c r="L135" s="462"/>
      <c r="M135" s="462"/>
      <c r="N135" s="462"/>
      <c r="O135" s="145" t="s">
        <v>209</v>
      </c>
      <c r="P135" s="30" t="s">
        <v>210</v>
      </c>
    </row>
    <row r="136" spans="2:16">
      <c r="B136" s="148" t="s">
        <v>211</v>
      </c>
      <c r="C136" s="146">
        <v>31</v>
      </c>
      <c r="D136" s="8">
        <v>28</v>
      </c>
      <c r="E136" s="8">
        <v>31</v>
      </c>
      <c r="F136" s="8">
        <v>20</v>
      </c>
      <c r="G136" s="8">
        <v>21</v>
      </c>
      <c r="H136" s="8">
        <v>5</v>
      </c>
      <c r="I136" s="168">
        <f>SUM(C136:G136)</f>
        <v>131</v>
      </c>
      <c r="J136" s="8">
        <v>10</v>
      </c>
      <c r="K136" s="8">
        <v>31</v>
      </c>
      <c r="L136" s="8">
        <v>30</v>
      </c>
      <c r="M136" s="8">
        <v>31</v>
      </c>
      <c r="N136" s="168">
        <f>SUM(J136:M136)</f>
        <v>102</v>
      </c>
      <c r="O136" s="167">
        <f>SUM(C136:H136,J136:M136)</f>
        <v>238</v>
      </c>
      <c r="P136" s="169">
        <f>I136+N136</f>
        <v>233</v>
      </c>
    </row>
    <row r="137" spans="2:16" ht="19.5">
      <c r="B137" s="149" t="s">
        <v>485</v>
      </c>
      <c r="C137" s="147">
        <v>0.4</v>
      </c>
      <c r="D137" s="10">
        <v>0.3</v>
      </c>
      <c r="E137" s="10">
        <v>0.4</v>
      </c>
      <c r="F137" s="10">
        <v>6.7</v>
      </c>
      <c r="G137" s="10">
        <v>11.7</v>
      </c>
      <c r="H137" s="10">
        <v>12</v>
      </c>
      <c r="I137" s="153">
        <f>(C136*C137+D136*D137+E136*E137+F136*F137+G136*G137)/I136</f>
        <v>3.1519083969465647</v>
      </c>
      <c r="J137" s="10">
        <v>9.6999999999999993</v>
      </c>
      <c r="K137" s="95">
        <v>8.9</v>
      </c>
      <c r="L137" s="95">
        <v>4.5999999999999996</v>
      </c>
      <c r="M137" s="95">
        <v>1.2</v>
      </c>
      <c r="N137" s="153">
        <f>(J136*J137+K136*K137+L136*L137+M136*M137)/N136</f>
        <v>5.3735294117647063</v>
      </c>
      <c r="O137" s="154">
        <f>(C137*C136+D137*D136+E137*E136+F137*F136+G137*G136+H137*H136+J137*J136+K137*K136+L137*L136+M137*M136)/O136</f>
        <v>4.2899159663865545</v>
      </c>
      <c r="P137" s="161">
        <f>(I137*I136+N137*N136)/P136</f>
        <v>4.1244635193133048</v>
      </c>
    </row>
    <row r="138" spans="2:16" ht="19.5">
      <c r="B138" s="149" t="s">
        <v>212</v>
      </c>
      <c r="C138" s="13">
        <f t="shared" ref="C138:H138" si="52">C136*(13-C137)</f>
        <v>390.59999999999997</v>
      </c>
      <c r="D138" s="12">
        <f t="shared" si="52"/>
        <v>355.59999999999997</v>
      </c>
      <c r="E138" s="12">
        <f t="shared" si="52"/>
        <v>390.59999999999997</v>
      </c>
      <c r="F138" s="12">
        <f t="shared" si="52"/>
        <v>126</v>
      </c>
      <c r="G138" s="12">
        <f t="shared" si="52"/>
        <v>27.300000000000015</v>
      </c>
      <c r="H138" s="12">
        <f t="shared" si="52"/>
        <v>5</v>
      </c>
      <c r="I138" s="155">
        <f>SUM(C138:G138)</f>
        <v>1290.0999999999999</v>
      </c>
      <c r="J138" s="12">
        <f>J136*(13-J137)</f>
        <v>33.000000000000007</v>
      </c>
      <c r="K138" s="12">
        <f>K136*(13-K137)</f>
        <v>127.1</v>
      </c>
      <c r="L138" s="12">
        <f>L136*(13-L137)</f>
        <v>252</v>
      </c>
      <c r="M138" s="12">
        <f>M136*(13-M137)</f>
        <v>365.8</v>
      </c>
      <c r="N138" s="155">
        <f>SUM(J138:M138)</f>
        <v>777.90000000000009</v>
      </c>
      <c r="O138" s="156">
        <f>O136*(13-O137)</f>
        <v>2073</v>
      </c>
      <c r="P138" s="162">
        <f>P136*(13-P137)</f>
        <v>2068</v>
      </c>
    </row>
    <row r="139" spans="2:16" ht="19.5">
      <c r="B139" s="149" t="s">
        <v>213</v>
      </c>
      <c r="C139" s="13">
        <f t="shared" ref="C139:H139" si="53">C136*(17-C137)</f>
        <v>514.6</v>
      </c>
      <c r="D139" s="12">
        <f t="shared" si="53"/>
        <v>467.59999999999997</v>
      </c>
      <c r="E139" s="12">
        <f t="shared" si="53"/>
        <v>514.6</v>
      </c>
      <c r="F139" s="12">
        <f t="shared" si="53"/>
        <v>206</v>
      </c>
      <c r="G139" s="12">
        <f t="shared" si="53"/>
        <v>111.30000000000001</v>
      </c>
      <c r="H139" s="12">
        <f t="shared" si="53"/>
        <v>25</v>
      </c>
      <c r="I139" s="155">
        <f>SUM(C139:G139)</f>
        <v>1814.1000000000001</v>
      </c>
      <c r="J139" s="12">
        <f>J136*(17-J137)</f>
        <v>73</v>
      </c>
      <c r="K139" s="12">
        <f>K136*(17-K137)</f>
        <v>251.1</v>
      </c>
      <c r="L139" s="12">
        <f>L136*(17-L137)</f>
        <v>372</v>
      </c>
      <c r="M139" s="12">
        <f>M136*(17-M137)</f>
        <v>489.8</v>
      </c>
      <c r="N139" s="155">
        <f>SUM(J139:M139)</f>
        <v>1185.9000000000001</v>
      </c>
      <c r="O139" s="156">
        <f>O136*(17-O137)</f>
        <v>3025</v>
      </c>
      <c r="P139" s="162">
        <f>P136*(17-P137)</f>
        <v>3000</v>
      </c>
    </row>
    <row r="140" spans="2:16" ht="19.5">
      <c r="B140" s="149" t="s">
        <v>214</v>
      </c>
      <c r="C140" s="17">
        <f t="shared" ref="C140:H140" si="54">C136*(18-C137)</f>
        <v>545.6</v>
      </c>
      <c r="D140" s="16">
        <f t="shared" si="54"/>
        <v>495.59999999999997</v>
      </c>
      <c r="E140" s="16">
        <f t="shared" si="54"/>
        <v>545.6</v>
      </c>
      <c r="F140" s="16">
        <f t="shared" si="54"/>
        <v>226</v>
      </c>
      <c r="G140" s="16">
        <f t="shared" si="54"/>
        <v>132.30000000000001</v>
      </c>
      <c r="H140" s="16">
        <f t="shared" si="54"/>
        <v>30</v>
      </c>
      <c r="I140" s="155">
        <f>SUM(C140:G140)</f>
        <v>1945.1000000000001</v>
      </c>
      <c r="J140" s="16">
        <f>J136*(18-J137)</f>
        <v>83</v>
      </c>
      <c r="K140" s="16">
        <f>K136*(18-K137)</f>
        <v>282.09999999999997</v>
      </c>
      <c r="L140" s="16">
        <f>L136*(18-L137)</f>
        <v>402</v>
      </c>
      <c r="M140" s="16">
        <f>M136*(18-M137)</f>
        <v>520.80000000000007</v>
      </c>
      <c r="N140" s="155">
        <f>SUM(J140:M140)</f>
        <v>1287.9000000000001</v>
      </c>
      <c r="O140" s="157">
        <f>O136*(18-O137)</f>
        <v>3263</v>
      </c>
      <c r="P140" s="163">
        <f>P136*(18-P137)</f>
        <v>3233</v>
      </c>
    </row>
    <row r="141" spans="2:16" ht="20.25" thickBot="1">
      <c r="B141" s="350" t="s">
        <v>215</v>
      </c>
      <c r="C141" s="21">
        <f t="shared" ref="C141:H141" si="55">C136*(19-C137)</f>
        <v>576.6</v>
      </c>
      <c r="D141" s="20">
        <f t="shared" si="55"/>
        <v>523.6</v>
      </c>
      <c r="E141" s="20">
        <f t="shared" si="55"/>
        <v>576.6</v>
      </c>
      <c r="F141" s="20">
        <f t="shared" si="55"/>
        <v>246</v>
      </c>
      <c r="G141" s="20">
        <f t="shared" si="55"/>
        <v>153.30000000000001</v>
      </c>
      <c r="H141" s="20">
        <f t="shared" si="55"/>
        <v>35</v>
      </c>
      <c r="I141" s="164">
        <f>SUM(C141:G141)</f>
        <v>2076.1000000000004</v>
      </c>
      <c r="J141" s="20">
        <f>J136*(19-J137)</f>
        <v>93</v>
      </c>
      <c r="K141" s="20">
        <f>K136*(19-K137)</f>
        <v>313.09999999999997</v>
      </c>
      <c r="L141" s="20">
        <f>L136*(19-L137)</f>
        <v>432</v>
      </c>
      <c r="M141" s="20">
        <f>M136*(19-M137)</f>
        <v>551.80000000000007</v>
      </c>
      <c r="N141" s="164">
        <f>SUM(J141:M141)</f>
        <v>1389.9</v>
      </c>
      <c r="O141" s="165">
        <f>O136*(19-O137)</f>
        <v>3501</v>
      </c>
      <c r="P141" s="166">
        <f>P136*(19-P137)</f>
        <v>3466</v>
      </c>
    </row>
    <row r="142" spans="2:16" ht="15.75" thickBot="1">
      <c r="B142" s="1"/>
      <c r="C142" s="1"/>
      <c r="D142" s="2"/>
      <c r="E142" s="2"/>
      <c r="F142" s="2"/>
      <c r="G142" s="1"/>
      <c r="H142" s="3"/>
      <c r="I142" s="2"/>
      <c r="J142" s="3"/>
      <c r="K142" s="2"/>
      <c r="L142" s="2"/>
      <c r="M142" s="1"/>
      <c r="N142" s="2"/>
      <c r="O142" s="1"/>
      <c r="P142" s="4"/>
    </row>
    <row r="143" spans="2:16" ht="24" thickBot="1">
      <c r="B143" s="473" t="s">
        <v>310</v>
      </c>
      <c r="C143" s="474"/>
      <c r="D143" s="474"/>
      <c r="E143" s="474"/>
      <c r="F143" s="474"/>
      <c r="G143" s="474"/>
      <c r="H143" s="474"/>
      <c r="I143" s="474"/>
      <c r="J143" s="474"/>
      <c r="K143" s="474"/>
      <c r="L143" s="470" t="s">
        <v>231</v>
      </c>
      <c r="M143" s="471"/>
      <c r="N143" s="471"/>
      <c r="O143" s="471"/>
      <c r="P143" s="472"/>
    </row>
    <row r="144" spans="2:16" ht="15.75">
      <c r="B144" s="465" t="s">
        <v>195</v>
      </c>
      <c r="C144" s="461" t="s">
        <v>196</v>
      </c>
      <c r="D144" s="461" t="s">
        <v>197</v>
      </c>
      <c r="E144" s="461" t="s">
        <v>198</v>
      </c>
      <c r="F144" s="461" t="s">
        <v>199</v>
      </c>
      <c r="G144" s="461" t="s">
        <v>200</v>
      </c>
      <c r="H144" s="461" t="s">
        <v>201</v>
      </c>
      <c r="I144" s="467" t="s">
        <v>202</v>
      </c>
      <c r="J144" s="461" t="s">
        <v>203</v>
      </c>
      <c r="K144" s="461" t="s">
        <v>204</v>
      </c>
      <c r="L144" s="461" t="s">
        <v>205</v>
      </c>
      <c r="M144" s="461" t="s">
        <v>206</v>
      </c>
      <c r="N144" s="467" t="s">
        <v>207</v>
      </c>
      <c r="O144" s="456" t="s">
        <v>208</v>
      </c>
      <c r="P144" s="457"/>
    </row>
    <row r="145" spans="2:16" ht="16.5" thickBot="1">
      <c r="B145" s="466"/>
      <c r="C145" s="462"/>
      <c r="D145" s="462"/>
      <c r="E145" s="462"/>
      <c r="F145" s="462"/>
      <c r="G145" s="462"/>
      <c r="H145" s="462"/>
      <c r="I145" s="462"/>
      <c r="J145" s="462"/>
      <c r="K145" s="462"/>
      <c r="L145" s="462"/>
      <c r="M145" s="462"/>
      <c r="N145" s="462"/>
      <c r="O145" s="145" t="s">
        <v>209</v>
      </c>
      <c r="P145" s="30" t="s">
        <v>210</v>
      </c>
    </row>
    <row r="146" spans="2:16">
      <c r="B146" s="148" t="s">
        <v>211</v>
      </c>
      <c r="C146" s="146">
        <v>31</v>
      </c>
      <c r="D146" s="8">
        <v>28</v>
      </c>
      <c r="E146" s="8">
        <v>31</v>
      </c>
      <c r="F146" s="8">
        <v>20</v>
      </c>
      <c r="G146" s="8">
        <v>15</v>
      </c>
      <c r="H146" s="8">
        <v>0</v>
      </c>
      <c r="I146" s="168">
        <f>SUM(C146:G146)</f>
        <v>125</v>
      </c>
      <c r="J146" s="8">
        <v>6</v>
      </c>
      <c r="K146" s="8">
        <v>21</v>
      </c>
      <c r="L146" s="8">
        <v>31</v>
      </c>
      <c r="M146" s="8">
        <v>31</v>
      </c>
      <c r="N146" s="168">
        <f>SUM(J146:M146)</f>
        <v>89</v>
      </c>
      <c r="O146" s="167">
        <f>SUM(C146:H146,J146:M146)</f>
        <v>214</v>
      </c>
      <c r="P146" s="169">
        <f>I146+N146</f>
        <v>214</v>
      </c>
    </row>
    <row r="147" spans="2:16" ht="19.5">
      <c r="B147" s="149" t="s">
        <v>485</v>
      </c>
      <c r="C147" s="147">
        <v>0.2</v>
      </c>
      <c r="D147" s="10">
        <v>1.5</v>
      </c>
      <c r="E147" s="10">
        <v>7</v>
      </c>
      <c r="F147" s="10">
        <v>10.1</v>
      </c>
      <c r="G147" s="10">
        <v>10.6</v>
      </c>
      <c r="H147" s="10">
        <v>0</v>
      </c>
      <c r="I147" s="153">
        <f>(C146*C147+D146*D147+E146*E147+F146*F147+G146*G147)/I146</f>
        <v>5.0096000000000007</v>
      </c>
      <c r="J147" s="10">
        <v>15.323333333333332</v>
      </c>
      <c r="K147" s="95">
        <v>10.803225806451611</v>
      </c>
      <c r="L147" s="95">
        <v>6.8066666666666693</v>
      </c>
      <c r="M147" s="95">
        <v>3.0354838709677421</v>
      </c>
      <c r="N147" s="153">
        <f>(J146*J147+K146*K147+L146*L147+M146*M147)/N146</f>
        <v>7.0102742539567489</v>
      </c>
      <c r="O147" s="154">
        <f>(C147*C146+D147*D146+E147*E146+F147*F146+G147*G146+H147*H146+J147*J146+K147*K146+L147*L146+M147*M146)/O146</f>
        <v>5.8416561149633202</v>
      </c>
      <c r="P147" s="161">
        <f>(I147*I146+N147*N146)/P146</f>
        <v>5.841656114963321</v>
      </c>
    </row>
    <row r="148" spans="2:16" ht="19.5">
      <c r="B148" s="149" t="s">
        <v>212</v>
      </c>
      <c r="C148" s="13">
        <f t="shared" ref="C148:H148" si="56">C146*(13-C147)</f>
        <v>396.8</v>
      </c>
      <c r="D148" s="12">
        <f t="shared" si="56"/>
        <v>322</v>
      </c>
      <c r="E148" s="12">
        <f t="shared" si="56"/>
        <v>186</v>
      </c>
      <c r="F148" s="12">
        <f t="shared" si="56"/>
        <v>58.000000000000007</v>
      </c>
      <c r="G148" s="12">
        <f t="shared" si="56"/>
        <v>36.000000000000007</v>
      </c>
      <c r="H148" s="12">
        <f t="shared" si="56"/>
        <v>0</v>
      </c>
      <c r="I148" s="155">
        <f>SUM(C148:G148)</f>
        <v>998.8</v>
      </c>
      <c r="J148" s="12">
        <f>J146*(13-J147)</f>
        <v>-13.939999999999994</v>
      </c>
      <c r="K148" s="12">
        <f>K146*(13-K147)</f>
        <v>46.132258064516179</v>
      </c>
      <c r="L148" s="12">
        <f>L146*(13-L147)</f>
        <v>191.99333333333325</v>
      </c>
      <c r="M148" s="12">
        <f>M146*(13-M147)</f>
        <v>308.90000000000003</v>
      </c>
      <c r="N148" s="155">
        <f>SUM(J148:M148)</f>
        <v>533.0855913978495</v>
      </c>
      <c r="O148" s="156">
        <f>O146*(13-O147)</f>
        <v>1531.8855913978496</v>
      </c>
      <c r="P148" s="162">
        <f>P146*(13-P147)</f>
        <v>1531.8855913978493</v>
      </c>
    </row>
    <row r="149" spans="2:16" ht="19.5">
      <c r="B149" s="149" t="s">
        <v>213</v>
      </c>
      <c r="C149" s="13">
        <f t="shared" ref="C149:H149" si="57">C146*(17-C147)</f>
        <v>520.80000000000007</v>
      </c>
      <c r="D149" s="12">
        <f t="shared" si="57"/>
        <v>434</v>
      </c>
      <c r="E149" s="12">
        <f t="shared" si="57"/>
        <v>310</v>
      </c>
      <c r="F149" s="12">
        <f t="shared" si="57"/>
        <v>138</v>
      </c>
      <c r="G149" s="12">
        <f t="shared" si="57"/>
        <v>96</v>
      </c>
      <c r="H149" s="12">
        <f t="shared" si="57"/>
        <v>0</v>
      </c>
      <c r="I149" s="155">
        <f>SUM(C149:G149)</f>
        <v>1498.8000000000002</v>
      </c>
      <c r="J149" s="12">
        <f>J146*(17-J147)</f>
        <v>10.060000000000006</v>
      </c>
      <c r="K149" s="12">
        <f>K146*(17-K147)</f>
        <v>130.13225806451618</v>
      </c>
      <c r="L149" s="12">
        <f>L146*(17-L147)</f>
        <v>315.99333333333328</v>
      </c>
      <c r="M149" s="12">
        <f>M146*(17-M147)</f>
        <v>432.90000000000003</v>
      </c>
      <c r="N149" s="155">
        <f>SUM(J149:M149)</f>
        <v>889.0855913978495</v>
      </c>
      <c r="O149" s="156">
        <f>O146*(17-O147)</f>
        <v>2387.8855913978491</v>
      </c>
      <c r="P149" s="162">
        <f>P146*(17-P147)</f>
        <v>2387.8855913978491</v>
      </c>
    </row>
    <row r="150" spans="2:16" ht="19.5">
      <c r="B150" s="149" t="s">
        <v>214</v>
      </c>
      <c r="C150" s="17">
        <f t="shared" ref="C150:H150" si="58">C146*(18-C147)</f>
        <v>551.80000000000007</v>
      </c>
      <c r="D150" s="16">
        <f t="shared" si="58"/>
        <v>462</v>
      </c>
      <c r="E150" s="16">
        <f t="shared" si="58"/>
        <v>341</v>
      </c>
      <c r="F150" s="16">
        <f t="shared" si="58"/>
        <v>158</v>
      </c>
      <c r="G150" s="16">
        <f t="shared" si="58"/>
        <v>111</v>
      </c>
      <c r="H150" s="16">
        <f t="shared" si="58"/>
        <v>0</v>
      </c>
      <c r="I150" s="155">
        <f>SUM(C150:G150)</f>
        <v>1623.8000000000002</v>
      </c>
      <c r="J150" s="16">
        <f>J146*(18-J147)</f>
        <v>16.060000000000006</v>
      </c>
      <c r="K150" s="16">
        <f>K146*(18-K147)</f>
        <v>151.13225806451618</v>
      </c>
      <c r="L150" s="16">
        <f>L146*(18-L147)</f>
        <v>346.99333333333328</v>
      </c>
      <c r="M150" s="16">
        <f>M146*(18-M147)</f>
        <v>463.90000000000003</v>
      </c>
      <c r="N150" s="155">
        <f>SUM(J150:M150)</f>
        <v>978.08559139784961</v>
      </c>
      <c r="O150" s="157">
        <f>O146*(18-O147)</f>
        <v>2601.8855913978491</v>
      </c>
      <c r="P150" s="163">
        <f>P146*(18-P147)</f>
        <v>2601.8855913978491</v>
      </c>
    </row>
    <row r="151" spans="2:16" ht="20.25" thickBot="1">
      <c r="B151" s="350" t="s">
        <v>215</v>
      </c>
      <c r="C151" s="21">
        <f t="shared" ref="C151:H151" si="59">C146*(19-C147)</f>
        <v>582.80000000000007</v>
      </c>
      <c r="D151" s="20">
        <f t="shared" si="59"/>
        <v>490</v>
      </c>
      <c r="E151" s="20">
        <f t="shared" si="59"/>
        <v>372</v>
      </c>
      <c r="F151" s="20">
        <f t="shared" si="59"/>
        <v>178</v>
      </c>
      <c r="G151" s="20">
        <f t="shared" si="59"/>
        <v>126</v>
      </c>
      <c r="H151" s="20">
        <f t="shared" si="59"/>
        <v>0</v>
      </c>
      <c r="I151" s="164">
        <f>SUM(C151:G151)</f>
        <v>1748.8000000000002</v>
      </c>
      <c r="J151" s="20">
        <f>J146*(19-J147)</f>
        <v>22.060000000000006</v>
      </c>
      <c r="K151" s="20">
        <f>K146*(19-K147)</f>
        <v>172.13225806451618</v>
      </c>
      <c r="L151" s="20">
        <f>L146*(19-L147)</f>
        <v>377.99333333333328</v>
      </c>
      <c r="M151" s="20">
        <f>M146*(19-M147)</f>
        <v>494.90000000000003</v>
      </c>
      <c r="N151" s="164">
        <f>SUM(J151:M151)</f>
        <v>1067.0855913978496</v>
      </c>
      <c r="O151" s="165">
        <f>O146*(19-O147)</f>
        <v>2815.8855913978491</v>
      </c>
      <c r="P151" s="166">
        <f>P146*(19-P147)</f>
        <v>2815.8855913978491</v>
      </c>
    </row>
    <row r="152" spans="2:16" ht="15.75" thickBot="1">
      <c r="B152" s="24"/>
      <c r="C152" s="25"/>
      <c r="D152" s="25"/>
      <c r="E152" s="25"/>
      <c r="F152" s="25"/>
      <c r="G152" s="25"/>
      <c r="H152" s="25"/>
      <c r="I152" s="26"/>
      <c r="J152" s="25"/>
      <c r="K152" s="25"/>
      <c r="L152" s="25"/>
      <c r="M152" s="25"/>
      <c r="N152" s="26"/>
      <c r="O152" s="27"/>
      <c r="P152" s="27"/>
    </row>
    <row r="153" spans="2:16" ht="24" thickBot="1">
      <c r="B153" s="473" t="s">
        <v>310</v>
      </c>
      <c r="C153" s="474"/>
      <c r="D153" s="474"/>
      <c r="E153" s="474"/>
      <c r="F153" s="474"/>
      <c r="G153" s="474"/>
      <c r="H153" s="474"/>
      <c r="I153" s="474"/>
      <c r="J153" s="474"/>
      <c r="K153" s="474"/>
      <c r="L153" s="470" t="s">
        <v>145</v>
      </c>
      <c r="M153" s="471"/>
      <c r="N153" s="471"/>
      <c r="O153" s="471"/>
      <c r="P153" s="472"/>
    </row>
    <row r="154" spans="2:16" ht="15.75">
      <c r="B154" s="465" t="s">
        <v>195</v>
      </c>
      <c r="C154" s="461" t="s">
        <v>196</v>
      </c>
      <c r="D154" s="461" t="s">
        <v>197</v>
      </c>
      <c r="E154" s="461" t="s">
        <v>198</v>
      </c>
      <c r="F154" s="461" t="s">
        <v>199</v>
      </c>
      <c r="G154" s="461" t="s">
        <v>200</v>
      </c>
      <c r="H154" s="461" t="s">
        <v>201</v>
      </c>
      <c r="I154" s="467" t="s">
        <v>202</v>
      </c>
      <c r="J154" s="461" t="s">
        <v>203</v>
      </c>
      <c r="K154" s="461" t="s">
        <v>204</v>
      </c>
      <c r="L154" s="461" t="s">
        <v>205</v>
      </c>
      <c r="M154" s="461" t="s">
        <v>206</v>
      </c>
      <c r="N154" s="467" t="s">
        <v>207</v>
      </c>
      <c r="O154" s="456" t="s">
        <v>208</v>
      </c>
      <c r="P154" s="457"/>
    </row>
    <row r="155" spans="2:16" ht="16.5" thickBot="1">
      <c r="B155" s="466"/>
      <c r="C155" s="462"/>
      <c r="D155" s="462"/>
      <c r="E155" s="462"/>
      <c r="F155" s="462"/>
      <c r="G155" s="462"/>
      <c r="H155" s="462"/>
      <c r="I155" s="462"/>
      <c r="J155" s="462"/>
      <c r="K155" s="462"/>
      <c r="L155" s="462"/>
      <c r="M155" s="462"/>
      <c r="N155" s="462"/>
      <c r="O155" s="145" t="s">
        <v>209</v>
      </c>
      <c r="P155" s="30" t="s">
        <v>210</v>
      </c>
    </row>
    <row r="156" spans="2:16">
      <c r="B156" s="148" t="s">
        <v>211</v>
      </c>
      <c r="C156" s="146">
        <v>31</v>
      </c>
      <c r="D156" s="8">
        <v>31</v>
      </c>
      <c r="E156" s="8">
        <v>31</v>
      </c>
      <c r="F156" s="8">
        <v>23</v>
      </c>
      <c r="G156" s="8">
        <v>11</v>
      </c>
      <c r="H156" s="8">
        <v>4</v>
      </c>
      <c r="I156" s="168">
        <f>SUM(C156:G156)</f>
        <v>127</v>
      </c>
      <c r="J156" s="8"/>
      <c r="K156" s="8"/>
      <c r="L156" s="8"/>
      <c r="M156" s="8"/>
      <c r="N156" s="168">
        <f>SUM(J156:M156)</f>
        <v>0</v>
      </c>
      <c r="O156" s="167">
        <f>SUM(C156:H156,J156:M156)</f>
        <v>131</v>
      </c>
      <c r="P156" s="169">
        <f>I156+N156</f>
        <v>127</v>
      </c>
    </row>
    <row r="157" spans="2:16" ht="19.5">
      <c r="B157" s="149" t="s">
        <v>485</v>
      </c>
      <c r="C157" s="147">
        <v>2.3709677419354835</v>
      </c>
      <c r="D157" s="10">
        <v>0.76428571428571401</v>
      </c>
      <c r="E157" s="10">
        <v>5.4032258064516112</v>
      </c>
      <c r="F157" s="10">
        <v>9.5233333333333352</v>
      </c>
      <c r="G157" s="10">
        <v>14.012903225806451</v>
      </c>
      <c r="H157" s="10">
        <v>16.836666666666662</v>
      </c>
      <c r="I157" s="153">
        <f>(C156*C157+D156*D157+E156*E157+F156*F157+G156*G157)/I156</f>
        <v>5.0226099156960213</v>
      </c>
      <c r="J157" s="10"/>
      <c r="K157" s="95"/>
      <c r="L157" s="95"/>
      <c r="M157" s="95"/>
      <c r="N157" s="153"/>
      <c r="O157" s="154">
        <f>(C157*C156+D157*D156+E157*E156+F157*F156+G157*G156+H157*H156+J157*J156+K157*K156+L157*L156+M157*M156)/O156</f>
        <v>5.3833444729775684</v>
      </c>
      <c r="P157" s="161">
        <f>(I157*I156+N157*N156)/P156</f>
        <v>5.0226099156960213</v>
      </c>
    </row>
    <row r="158" spans="2:16" ht="19.5">
      <c r="B158" s="149" t="s">
        <v>212</v>
      </c>
      <c r="C158" s="13">
        <f t="shared" ref="C158:H158" si="60">C156*(13-C157)</f>
        <v>329.5</v>
      </c>
      <c r="D158" s="12">
        <f t="shared" si="60"/>
        <v>379.30714285714288</v>
      </c>
      <c r="E158" s="12">
        <f t="shared" si="60"/>
        <v>235.50000000000006</v>
      </c>
      <c r="F158" s="12">
        <f t="shared" si="60"/>
        <v>79.963333333333296</v>
      </c>
      <c r="G158" s="12">
        <f t="shared" si="60"/>
        <v>-11.141935483870956</v>
      </c>
      <c r="H158" s="12">
        <f t="shared" si="60"/>
        <v>-15.34666666666665</v>
      </c>
      <c r="I158" s="155">
        <f>SUM(C158:G158)</f>
        <v>1013.1285407066053</v>
      </c>
      <c r="J158" s="12">
        <f>J156*(13-J157)</f>
        <v>0</v>
      </c>
      <c r="K158" s="12">
        <f>K156*(13-K157)</f>
        <v>0</v>
      </c>
      <c r="L158" s="12">
        <f>L156*(13-L157)</f>
        <v>0</v>
      </c>
      <c r="M158" s="12">
        <f>M156*(13-M157)</f>
        <v>0</v>
      </c>
      <c r="N158" s="155">
        <f>SUM(J158:M158)</f>
        <v>0</v>
      </c>
      <c r="O158" s="156">
        <f>O156*(13-O157)</f>
        <v>997.78187403993854</v>
      </c>
      <c r="P158" s="162">
        <f>P156*(13-P157)</f>
        <v>1013.1285407066052</v>
      </c>
    </row>
    <row r="159" spans="2:16" ht="19.5">
      <c r="B159" s="149" t="s">
        <v>213</v>
      </c>
      <c r="C159" s="13">
        <f t="shared" ref="C159:H159" si="61">C156*(17-C157)</f>
        <v>453.5</v>
      </c>
      <c r="D159" s="12">
        <f t="shared" si="61"/>
        <v>503.30714285714294</v>
      </c>
      <c r="E159" s="12">
        <f t="shared" si="61"/>
        <v>359.5</v>
      </c>
      <c r="F159" s="12">
        <f t="shared" si="61"/>
        <v>171.96333333333328</v>
      </c>
      <c r="G159" s="12">
        <f t="shared" si="61"/>
        <v>32.858064516129048</v>
      </c>
      <c r="H159" s="12">
        <f t="shared" si="61"/>
        <v>0.6533333333333502</v>
      </c>
      <c r="I159" s="155">
        <f>SUM(C159:G159)</f>
        <v>1521.1285407066052</v>
      </c>
      <c r="J159" s="12">
        <f>J156*(17-J157)</f>
        <v>0</v>
      </c>
      <c r="K159" s="12">
        <f>K156*(17-K157)</f>
        <v>0</v>
      </c>
      <c r="L159" s="12">
        <f>L156*(17-L157)</f>
        <v>0</v>
      </c>
      <c r="M159" s="12">
        <f>M156*(17-M157)</f>
        <v>0</v>
      </c>
      <c r="N159" s="155">
        <f>SUM(J159:M159)</f>
        <v>0</v>
      </c>
      <c r="O159" s="156">
        <f>O156*(17-O157)</f>
        <v>1521.7818740399384</v>
      </c>
      <c r="P159" s="162">
        <f>P156*(17-P157)</f>
        <v>1521.1285407066052</v>
      </c>
    </row>
    <row r="160" spans="2:16" ht="19.5">
      <c r="B160" s="149" t="s">
        <v>214</v>
      </c>
      <c r="C160" s="17">
        <f t="shared" ref="C160:H160" si="62">C156*(18-C157)</f>
        <v>484.5</v>
      </c>
      <c r="D160" s="16">
        <f t="shared" si="62"/>
        <v>534.30714285714294</v>
      </c>
      <c r="E160" s="16">
        <f t="shared" si="62"/>
        <v>390.5</v>
      </c>
      <c r="F160" s="16">
        <f t="shared" si="62"/>
        <v>194.96333333333328</v>
      </c>
      <c r="G160" s="16">
        <f t="shared" si="62"/>
        <v>43.858064516129048</v>
      </c>
      <c r="H160" s="16">
        <f t="shared" si="62"/>
        <v>4.6533333333333502</v>
      </c>
      <c r="I160" s="155">
        <f>SUM(C160:G160)</f>
        <v>1648.1285407066052</v>
      </c>
      <c r="J160" s="16">
        <f>J156*(18-J157)</f>
        <v>0</v>
      </c>
      <c r="K160" s="16">
        <f>K156*(18-K157)</f>
        <v>0</v>
      </c>
      <c r="L160" s="16">
        <f>L156*(18-L157)</f>
        <v>0</v>
      </c>
      <c r="M160" s="16">
        <f>M156*(18-M157)</f>
        <v>0</v>
      </c>
      <c r="N160" s="155">
        <f>SUM(J160:M160)</f>
        <v>0</v>
      </c>
      <c r="O160" s="157">
        <f>O156*(18-O157)</f>
        <v>1652.7818740399384</v>
      </c>
      <c r="P160" s="163">
        <f>P156*(18-P157)</f>
        <v>1648.1285407066052</v>
      </c>
    </row>
    <row r="161" spans="2:16" ht="20.25" thickBot="1">
      <c r="B161" s="350" t="s">
        <v>215</v>
      </c>
      <c r="C161" s="21">
        <f t="shared" ref="C161:H161" si="63">C156*(19-C157)</f>
        <v>515.5</v>
      </c>
      <c r="D161" s="20">
        <f t="shared" si="63"/>
        <v>565.30714285714294</v>
      </c>
      <c r="E161" s="20">
        <f t="shared" si="63"/>
        <v>421.5</v>
      </c>
      <c r="F161" s="20">
        <f t="shared" si="63"/>
        <v>217.96333333333328</v>
      </c>
      <c r="G161" s="20">
        <f t="shared" si="63"/>
        <v>54.858064516129048</v>
      </c>
      <c r="H161" s="20">
        <f t="shared" si="63"/>
        <v>8.6533333333333502</v>
      </c>
      <c r="I161" s="164">
        <f>SUM(C161:G161)</f>
        <v>1775.1285407066052</v>
      </c>
      <c r="J161" s="20">
        <f>J156*(19-J157)</f>
        <v>0</v>
      </c>
      <c r="K161" s="20">
        <f>K156*(19-K157)</f>
        <v>0</v>
      </c>
      <c r="L161" s="20">
        <f>L156*(19-L157)</f>
        <v>0</v>
      </c>
      <c r="M161" s="20">
        <f>M156*(19-M157)</f>
        <v>0</v>
      </c>
      <c r="N161" s="164">
        <f>SUM(J161:M161)</f>
        <v>0</v>
      </c>
      <c r="O161" s="165">
        <f>O156*(19-O157)</f>
        <v>1783.7818740399384</v>
      </c>
      <c r="P161" s="166">
        <f>P156*(19-P157)</f>
        <v>1775.1285407066052</v>
      </c>
    </row>
    <row r="162" spans="2:16" ht="15.75" thickBot="1"/>
    <row r="163" spans="2:16" ht="24" thickBot="1">
      <c r="B163" s="463" t="s">
        <v>311</v>
      </c>
      <c r="C163" s="464"/>
      <c r="D163" s="464"/>
      <c r="E163" s="464"/>
      <c r="F163" s="464"/>
      <c r="G163" s="464"/>
      <c r="H163" s="464"/>
      <c r="I163" s="464"/>
      <c r="J163" s="464"/>
      <c r="K163" s="464"/>
      <c r="L163" s="68"/>
      <c r="M163" s="351"/>
      <c r="N163" s="521" t="s">
        <v>233</v>
      </c>
      <c r="O163" s="521"/>
      <c r="P163" s="522"/>
    </row>
    <row r="164" spans="2:16" ht="15.75">
      <c r="B164" s="492" t="s">
        <v>195</v>
      </c>
      <c r="C164" s="489" t="s">
        <v>196</v>
      </c>
      <c r="D164" s="489" t="s">
        <v>197</v>
      </c>
      <c r="E164" s="489" t="s">
        <v>198</v>
      </c>
      <c r="F164" s="489" t="s">
        <v>199</v>
      </c>
      <c r="G164" s="489" t="s">
        <v>200</v>
      </c>
      <c r="H164" s="489" t="s">
        <v>201</v>
      </c>
      <c r="I164" s="491" t="s">
        <v>202</v>
      </c>
      <c r="J164" s="489" t="s">
        <v>203</v>
      </c>
      <c r="K164" s="489" t="s">
        <v>204</v>
      </c>
      <c r="L164" s="489" t="s">
        <v>205</v>
      </c>
      <c r="M164" s="489" t="s">
        <v>206</v>
      </c>
      <c r="N164" s="491" t="s">
        <v>207</v>
      </c>
      <c r="O164" s="519" t="s">
        <v>306</v>
      </c>
      <c r="P164" s="520"/>
    </row>
    <row r="165" spans="2:16" ht="16.5" thickBot="1">
      <c r="B165" s="518"/>
      <c r="C165" s="514"/>
      <c r="D165" s="514"/>
      <c r="E165" s="514"/>
      <c r="F165" s="514"/>
      <c r="G165" s="514"/>
      <c r="H165" s="514"/>
      <c r="I165" s="515"/>
      <c r="J165" s="514"/>
      <c r="K165" s="514"/>
      <c r="L165" s="514"/>
      <c r="M165" s="514"/>
      <c r="N165" s="515"/>
      <c r="O165" s="389" t="s">
        <v>234</v>
      </c>
      <c r="P165" s="390" t="s">
        <v>235</v>
      </c>
    </row>
    <row r="166" spans="2:16">
      <c r="B166" s="391" t="s">
        <v>211</v>
      </c>
      <c r="C166" s="65">
        <v>31</v>
      </c>
      <c r="D166" s="64">
        <v>28</v>
      </c>
      <c r="E166" s="64">
        <v>31</v>
      </c>
      <c r="F166" s="64">
        <v>30</v>
      </c>
      <c r="G166" s="64">
        <v>10</v>
      </c>
      <c r="H166" s="386">
        <v>0</v>
      </c>
      <c r="I166" s="387">
        <f>SUM(C166:H166)</f>
        <v>130</v>
      </c>
      <c r="J166" s="64">
        <v>11</v>
      </c>
      <c r="K166" s="64">
        <v>31</v>
      </c>
      <c r="L166" s="64">
        <v>30</v>
      </c>
      <c r="M166" s="64">
        <v>31</v>
      </c>
      <c r="N166" s="387">
        <f>SUM(J166:M166)</f>
        <v>103</v>
      </c>
      <c r="O166" s="363">
        <f>SUM(C166:H166,J166:M166)</f>
        <v>233</v>
      </c>
      <c r="P166" s="388">
        <f>I166+N166</f>
        <v>233</v>
      </c>
    </row>
    <row r="167" spans="2:16" ht="19.5">
      <c r="B167" s="149" t="s">
        <v>485</v>
      </c>
      <c r="C167" s="67">
        <v>-1.4</v>
      </c>
      <c r="D167" s="66">
        <v>-0.4</v>
      </c>
      <c r="E167" s="66">
        <v>3.6</v>
      </c>
      <c r="F167" s="66">
        <v>8.3000000000000007</v>
      </c>
      <c r="G167" s="66">
        <v>13.9</v>
      </c>
      <c r="H167" s="379">
        <v>0</v>
      </c>
      <c r="I167" s="374">
        <f>(C166*C167+D166*D167+E166*E167+F166*F167+G166*G167)/I166</f>
        <v>3.4230769230769234</v>
      </c>
      <c r="J167" s="66">
        <v>13.7</v>
      </c>
      <c r="K167" s="66">
        <v>8.1999999999999993</v>
      </c>
      <c r="L167" s="66">
        <v>3.2</v>
      </c>
      <c r="M167" s="66">
        <v>0</v>
      </c>
      <c r="N167" s="374">
        <f>(J166*J167+K166*K167+L166*L167+M166*M167)/N166</f>
        <v>4.8631067961165044</v>
      </c>
      <c r="O167" s="375">
        <f>(C167*C166+D167*D166+E167*E166+F167*F166+G167*G166+H167*H166+J167*J166+K167*K166+L167*L166+M167*M166)/O166</f>
        <v>4.0596566523605153</v>
      </c>
      <c r="P167" s="380">
        <f>(I167*I166+N167*N166)/P166</f>
        <v>4.0596566523605153</v>
      </c>
    </row>
    <row r="168" spans="2:16" ht="19.5">
      <c r="B168" s="392" t="s">
        <v>212</v>
      </c>
      <c r="C168" s="48">
        <f t="shared" ref="C168:H168" si="64">C166*(13-C167)</f>
        <v>446.40000000000003</v>
      </c>
      <c r="D168" s="47">
        <f t="shared" si="64"/>
        <v>375.2</v>
      </c>
      <c r="E168" s="47">
        <f t="shared" si="64"/>
        <v>291.40000000000003</v>
      </c>
      <c r="F168" s="47">
        <f t="shared" si="64"/>
        <v>140.99999999999997</v>
      </c>
      <c r="G168" s="47">
        <f t="shared" si="64"/>
        <v>-9.0000000000000036</v>
      </c>
      <c r="H168" s="47">
        <f t="shared" si="64"/>
        <v>0</v>
      </c>
      <c r="I168" s="376">
        <f>SUM(C168:G168)</f>
        <v>1245</v>
      </c>
      <c r="J168" s="47">
        <f>J166*(13-J167)</f>
        <v>-7.6999999999999922</v>
      </c>
      <c r="K168" s="47">
        <f>K166*(13-K167)</f>
        <v>148.80000000000001</v>
      </c>
      <c r="L168" s="47">
        <f>L166*(13-L167)</f>
        <v>294</v>
      </c>
      <c r="M168" s="47">
        <f>M166*(13-M167)</f>
        <v>403</v>
      </c>
      <c r="N168" s="376">
        <f>SUM(J168:M168)</f>
        <v>838.1</v>
      </c>
      <c r="O168" s="377">
        <f>O166*(13-O167)</f>
        <v>2083.1</v>
      </c>
      <c r="P168" s="381">
        <f>P166*(13-P167)</f>
        <v>2083.1</v>
      </c>
    </row>
    <row r="169" spans="2:16" ht="19.5">
      <c r="B169" s="392" t="s">
        <v>213</v>
      </c>
      <c r="C169" s="48">
        <f t="shared" ref="C169:H169" si="65">C166*(17-C167)</f>
        <v>570.4</v>
      </c>
      <c r="D169" s="47">
        <f t="shared" si="65"/>
        <v>487.19999999999993</v>
      </c>
      <c r="E169" s="47">
        <f t="shared" si="65"/>
        <v>415.40000000000003</v>
      </c>
      <c r="F169" s="47">
        <f t="shared" si="65"/>
        <v>261</v>
      </c>
      <c r="G169" s="47">
        <f t="shared" si="65"/>
        <v>30.999999999999996</v>
      </c>
      <c r="H169" s="47">
        <f t="shared" si="65"/>
        <v>0</v>
      </c>
      <c r="I169" s="376">
        <f>SUM(C169:G169)</f>
        <v>1765</v>
      </c>
      <c r="J169" s="47">
        <f>J166*(17-J167)</f>
        <v>36.300000000000011</v>
      </c>
      <c r="K169" s="47">
        <f>K166*(17-K167)</f>
        <v>272.8</v>
      </c>
      <c r="L169" s="47">
        <f>L166*(17-L167)</f>
        <v>414</v>
      </c>
      <c r="M169" s="47">
        <f>M166*(17-M167)</f>
        <v>527</v>
      </c>
      <c r="N169" s="376">
        <f>SUM(J169:M169)</f>
        <v>1250.0999999999999</v>
      </c>
      <c r="O169" s="377">
        <f>O166*(17-O167)</f>
        <v>3015.1</v>
      </c>
      <c r="P169" s="381">
        <f>P166*(17-P167)</f>
        <v>3015.1</v>
      </c>
    </row>
    <row r="170" spans="2:16" ht="19.5">
      <c r="B170" s="392" t="s">
        <v>249</v>
      </c>
      <c r="C170" s="50">
        <f t="shared" ref="C170:H170" si="66">C166*(18-C167)</f>
        <v>601.4</v>
      </c>
      <c r="D170" s="49">
        <f t="shared" si="66"/>
        <v>515.19999999999993</v>
      </c>
      <c r="E170" s="49">
        <f t="shared" si="66"/>
        <v>446.40000000000003</v>
      </c>
      <c r="F170" s="49">
        <f t="shared" si="66"/>
        <v>291</v>
      </c>
      <c r="G170" s="49">
        <f t="shared" si="66"/>
        <v>41</v>
      </c>
      <c r="H170" s="49">
        <f t="shared" si="66"/>
        <v>0</v>
      </c>
      <c r="I170" s="376">
        <f>SUM(C170:G170)</f>
        <v>1895</v>
      </c>
      <c r="J170" s="49">
        <f>J166*(18-J167)</f>
        <v>47.300000000000011</v>
      </c>
      <c r="K170" s="49">
        <f>K166*(18-K167)</f>
        <v>303.8</v>
      </c>
      <c r="L170" s="49">
        <f>L166*(18-L167)</f>
        <v>444</v>
      </c>
      <c r="M170" s="49">
        <f>M166*(18-M167)</f>
        <v>558</v>
      </c>
      <c r="N170" s="376">
        <f>SUM(J170:M170)</f>
        <v>1353.1</v>
      </c>
      <c r="O170" s="378">
        <f>O166*(18-O167)</f>
        <v>3248.1</v>
      </c>
      <c r="P170" s="382">
        <f>P166*(18-P167)</f>
        <v>3248.1</v>
      </c>
    </row>
    <row r="171" spans="2:16" ht="20.25" thickBot="1">
      <c r="B171" s="405" t="s">
        <v>215</v>
      </c>
      <c r="C171" s="52">
        <f t="shared" ref="C171:H171" si="67">C166*(19-C167)</f>
        <v>632.4</v>
      </c>
      <c r="D171" s="51">
        <f t="shared" si="67"/>
        <v>543.19999999999993</v>
      </c>
      <c r="E171" s="51">
        <f t="shared" si="67"/>
        <v>477.40000000000003</v>
      </c>
      <c r="F171" s="51">
        <f t="shared" si="67"/>
        <v>321</v>
      </c>
      <c r="G171" s="51">
        <f t="shared" si="67"/>
        <v>51</v>
      </c>
      <c r="H171" s="51">
        <f t="shared" si="67"/>
        <v>0</v>
      </c>
      <c r="I171" s="383">
        <f>SUM(C171:G171)</f>
        <v>2025</v>
      </c>
      <c r="J171" s="51">
        <f>J166*(19-J167)</f>
        <v>58.300000000000011</v>
      </c>
      <c r="K171" s="51">
        <f>K166*(19-K167)</f>
        <v>334.8</v>
      </c>
      <c r="L171" s="51">
        <f>L166*(19-L167)</f>
        <v>474</v>
      </c>
      <c r="M171" s="51">
        <f>M166*(19-M167)</f>
        <v>589</v>
      </c>
      <c r="N171" s="383">
        <f>SUM(J171:M171)</f>
        <v>1456.1</v>
      </c>
      <c r="O171" s="384">
        <f>O166*(19-O167)</f>
        <v>3481.1</v>
      </c>
      <c r="P171" s="385">
        <f>P166*(19-P167)</f>
        <v>3481.1</v>
      </c>
    </row>
    <row r="172" spans="2:16" ht="15.75" thickBot="1">
      <c r="B172" s="57"/>
      <c r="C172" s="57"/>
      <c r="D172" s="57"/>
      <c r="E172" s="57"/>
      <c r="F172" s="57"/>
      <c r="G172" s="57"/>
      <c r="H172" s="57"/>
      <c r="I172" s="57"/>
      <c r="J172" s="62"/>
      <c r="K172" s="57"/>
      <c r="L172" s="57"/>
      <c r="M172" s="57"/>
      <c r="N172" s="57"/>
      <c r="O172" s="57"/>
      <c r="P172" s="57"/>
    </row>
    <row r="173" spans="2:16" ht="24" thickBot="1">
      <c r="B173" s="170" t="s">
        <v>236</v>
      </c>
      <c r="C173" s="528" t="s">
        <v>237</v>
      </c>
      <c r="D173" s="529"/>
      <c r="E173" s="529"/>
      <c r="F173" s="529"/>
      <c r="G173" s="529"/>
      <c r="H173" s="529"/>
      <c r="I173" s="529"/>
      <c r="J173" s="529"/>
      <c r="K173" s="529"/>
      <c r="L173" s="530"/>
      <c r="M173" s="459"/>
      <c r="N173" s="459"/>
      <c r="O173" s="459"/>
      <c r="P173" s="460"/>
    </row>
    <row r="174" spans="2:16" ht="15.75">
      <c r="B174" s="465" t="s">
        <v>195</v>
      </c>
      <c r="C174" s="461" t="s">
        <v>196</v>
      </c>
      <c r="D174" s="461" t="s">
        <v>197</v>
      </c>
      <c r="E174" s="461" t="s">
        <v>198</v>
      </c>
      <c r="F174" s="461" t="s">
        <v>199</v>
      </c>
      <c r="G174" s="461" t="s">
        <v>200</v>
      </c>
      <c r="H174" s="461" t="s">
        <v>201</v>
      </c>
      <c r="I174" s="467" t="s">
        <v>202</v>
      </c>
      <c r="J174" s="461" t="s">
        <v>203</v>
      </c>
      <c r="K174" s="461" t="s">
        <v>204</v>
      </c>
      <c r="L174" s="461" t="s">
        <v>205</v>
      </c>
      <c r="M174" s="461" t="s">
        <v>206</v>
      </c>
      <c r="N174" s="467" t="s">
        <v>207</v>
      </c>
      <c r="O174" s="456" t="s">
        <v>208</v>
      </c>
      <c r="P174" s="457"/>
    </row>
    <row r="175" spans="2:16" ht="16.5" thickBot="1">
      <c r="B175" s="466"/>
      <c r="C175" s="462"/>
      <c r="D175" s="462"/>
      <c r="E175" s="462"/>
      <c r="F175" s="462"/>
      <c r="G175" s="462"/>
      <c r="H175" s="462"/>
      <c r="I175" s="462"/>
      <c r="J175" s="462"/>
      <c r="K175" s="462"/>
      <c r="L175" s="462"/>
      <c r="M175" s="462"/>
      <c r="N175" s="462"/>
      <c r="O175" s="145" t="s">
        <v>234</v>
      </c>
      <c r="P175" s="30" t="s">
        <v>235</v>
      </c>
    </row>
    <row r="176" spans="2:16" ht="15.75">
      <c r="B176" s="174">
        <v>2000</v>
      </c>
      <c r="C176" s="173">
        <f t="shared" ref="C176:P176" si="68">C11/C$171</f>
        <v>0.93327008222643904</v>
      </c>
      <c r="D176" s="172">
        <f t="shared" si="68"/>
        <v>0.82455817378497809</v>
      </c>
      <c r="E176" s="172">
        <f t="shared" si="68"/>
        <v>0.9034352744030163</v>
      </c>
      <c r="F176" s="172">
        <f t="shared" si="68"/>
        <v>0.6364485981308412</v>
      </c>
      <c r="G176" s="172">
        <f t="shared" si="68"/>
        <v>0.17647058823529413</v>
      </c>
      <c r="H176" s="172"/>
      <c r="I176" s="172">
        <f t="shared" si="68"/>
        <v>0.83096296296296301</v>
      </c>
      <c r="J176" s="172">
        <f t="shared" si="68"/>
        <v>1.2264150943396224</v>
      </c>
      <c r="K176" s="172">
        <f t="shared" si="68"/>
        <v>0.62574671445639185</v>
      </c>
      <c r="L176" s="172">
        <f t="shared" si="68"/>
        <v>0.88881856540084392</v>
      </c>
      <c r="M176" s="172">
        <f t="shared" si="68"/>
        <v>0.92733446519524609</v>
      </c>
      <c r="N176" s="172">
        <f t="shared" si="68"/>
        <v>0.85742737449351014</v>
      </c>
      <c r="O176" s="360">
        <f t="shared" si="68"/>
        <v>0.84272212806296876</v>
      </c>
      <c r="P176" s="358">
        <f t="shared" si="68"/>
        <v>0.84203269081612142</v>
      </c>
    </row>
    <row r="177" spans="2:16" ht="15.75">
      <c r="B177" s="175">
        <v>2001</v>
      </c>
      <c r="C177" s="34">
        <f t="shared" ref="C177:P177" si="69">C21/C$171</f>
        <v>0.97975964579380148</v>
      </c>
      <c r="D177" s="33">
        <f t="shared" si="69"/>
        <v>0.94219440353460981</v>
      </c>
      <c r="E177" s="33">
        <f t="shared" si="69"/>
        <v>0.99958106409719316</v>
      </c>
      <c r="F177" s="33">
        <f t="shared" si="69"/>
        <v>1.0336448598130841</v>
      </c>
      <c r="G177" s="33">
        <f t="shared" si="69"/>
        <v>0.3843137254901961</v>
      </c>
      <c r="H177" s="33"/>
      <c r="I177" s="33">
        <f t="shared" si="69"/>
        <v>0.96790123456790123</v>
      </c>
      <c r="J177" s="33">
        <f t="shared" si="69"/>
        <v>2.6201257861635225</v>
      </c>
      <c r="K177" s="33">
        <f t="shared" si="69"/>
        <v>0.49440205033337181</v>
      </c>
      <c r="L177" s="33">
        <f t="shared" si="69"/>
        <v>1.0086497890295358</v>
      </c>
      <c r="M177" s="33">
        <f t="shared" si="69"/>
        <v>1.0910016977928694</v>
      </c>
      <c r="N177" s="33">
        <f t="shared" si="69"/>
        <v>0.98824197499137856</v>
      </c>
      <c r="O177" s="171">
        <f t="shared" si="69"/>
        <v>0.99643191513744112</v>
      </c>
      <c r="P177" s="35">
        <f t="shared" si="69"/>
        <v>0.97640950842691865</v>
      </c>
    </row>
    <row r="178" spans="2:16" ht="15.75">
      <c r="B178" s="175">
        <v>2002</v>
      </c>
      <c r="C178" s="34">
        <f t="shared" ref="C178:P178" si="70">C31/C$171</f>
        <v>0.91666666666666663</v>
      </c>
      <c r="D178" s="33">
        <f t="shared" si="70"/>
        <v>0.77835051546391765</v>
      </c>
      <c r="E178" s="33">
        <f t="shared" si="70"/>
        <v>0.94155844155844148</v>
      </c>
      <c r="F178" s="33">
        <f t="shared" si="70"/>
        <v>0.9890965732087228</v>
      </c>
      <c r="G178" s="33">
        <f t="shared" si="70"/>
        <v>0</v>
      </c>
      <c r="H178" s="33"/>
      <c r="I178" s="33">
        <f t="shared" si="70"/>
        <v>0.87382716049382714</v>
      </c>
      <c r="J178" s="33">
        <f t="shared" si="70"/>
        <v>1.680960548885077</v>
      </c>
      <c r="K178" s="33">
        <f t="shared" si="70"/>
        <v>1.0651135005973715</v>
      </c>
      <c r="L178" s="33">
        <f t="shared" si="70"/>
        <v>0.95569620253164556</v>
      </c>
      <c r="M178" s="33">
        <f t="shared" si="70"/>
        <v>1.1368421052631579</v>
      </c>
      <c r="N178" s="33">
        <f t="shared" si="70"/>
        <v>1.0831673648787858</v>
      </c>
      <c r="O178" s="171">
        <f t="shared" si="70"/>
        <v>0.96139151417655333</v>
      </c>
      <c r="P178" s="35">
        <f t="shared" si="70"/>
        <v>0.96139151417655333</v>
      </c>
    </row>
    <row r="179" spans="2:16">
      <c r="B179" s="175">
        <v>2003</v>
      </c>
      <c r="C179" s="34">
        <f t="shared" ref="C179:P179" si="71">C41/C$171</f>
        <v>1.0294117647058825</v>
      </c>
      <c r="D179" s="33">
        <f t="shared" si="71"/>
        <v>1.1752577319587629</v>
      </c>
      <c r="E179" s="33">
        <f t="shared" si="71"/>
        <v>0.92857142857142849</v>
      </c>
      <c r="F179" s="33">
        <f t="shared" si="71"/>
        <v>0.92367601246105924</v>
      </c>
      <c r="G179" s="33">
        <f t="shared" si="71"/>
        <v>3.0784313725490198</v>
      </c>
      <c r="H179" s="33"/>
      <c r="I179" s="33">
        <f t="shared" si="71"/>
        <v>1.0796049382716049</v>
      </c>
      <c r="J179" s="33">
        <f t="shared" si="71"/>
        <v>1.6723842195540306</v>
      </c>
      <c r="K179" s="33">
        <f t="shared" si="71"/>
        <v>1.2962962962962963</v>
      </c>
      <c r="L179" s="33">
        <f t="shared" si="71"/>
        <v>0.91772151898734178</v>
      </c>
      <c r="M179" s="33">
        <f t="shared" si="71"/>
        <v>1.0473684210526315</v>
      </c>
      <c r="N179" s="33">
        <f t="shared" si="71"/>
        <v>1.0874253141954537</v>
      </c>
      <c r="O179" s="33">
        <f t="shared" si="71"/>
        <v>1.0828761023814311</v>
      </c>
      <c r="P179" s="35">
        <f t="shared" si="71"/>
        <v>1.0828761023814311</v>
      </c>
    </row>
    <row r="180" spans="2:16">
      <c r="B180" s="175">
        <v>2004</v>
      </c>
      <c r="C180" s="34">
        <f>C51/C$171</f>
        <v>1.0833333333333335</v>
      </c>
      <c r="D180" s="33">
        <f t="shared" ref="D180:P180" si="72">D51/D$171</f>
        <v>0.85953608247422697</v>
      </c>
      <c r="E180" s="33">
        <f t="shared" si="72"/>
        <v>0.99350649350649345</v>
      </c>
      <c r="F180" s="33">
        <f t="shared" si="72"/>
        <v>0.75545171339563855</v>
      </c>
      <c r="G180" s="33">
        <f t="shared" si="72"/>
        <v>2.5</v>
      </c>
      <c r="H180" s="33"/>
      <c r="I180" s="33">
        <f t="shared" si="72"/>
        <v>0.98582716049382713</v>
      </c>
      <c r="J180" s="33">
        <f t="shared" si="72"/>
        <v>1.9296740994854198</v>
      </c>
      <c r="K180" s="33">
        <f t="shared" si="72"/>
        <v>0.9814814814814814</v>
      </c>
      <c r="L180" s="33">
        <f t="shared" si="72"/>
        <v>0.94303797468354433</v>
      </c>
      <c r="M180" s="33">
        <f t="shared" si="72"/>
        <v>1.0052631578947369</v>
      </c>
      <c r="N180" s="33">
        <f t="shared" si="72"/>
        <v>1.0165510610534989</v>
      </c>
      <c r="O180" s="33">
        <f t="shared" si="72"/>
        <v>0.99867857861020937</v>
      </c>
      <c r="P180" s="35">
        <f t="shared" si="72"/>
        <v>0.99867857861020948</v>
      </c>
    </row>
    <row r="181" spans="2:16">
      <c r="B181" s="175">
        <f>B180+1</f>
        <v>2005</v>
      </c>
      <c r="C181" s="34">
        <f>C61/C$171</f>
        <v>0.87254901960784326</v>
      </c>
      <c r="D181" s="33">
        <f t="shared" ref="D181:P181" si="73">D61/D$171</f>
        <v>1.1494845360824744</v>
      </c>
      <c r="E181" s="33">
        <f t="shared" si="73"/>
        <v>1.0909090909090911</v>
      </c>
      <c r="F181" s="33">
        <f t="shared" si="73"/>
        <v>0.85046728971962615</v>
      </c>
      <c r="G181" s="33">
        <f t="shared" si="73"/>
        <v>2.6764705882352939</v>
      </c>
      <c r="H181" s="33"/>
      <c r="I181" s="33">
        <f t="shared" si="73"/>
        <v>1.040246913580247</v>
      </c>
      <c r="J181" s="33">
        <f t="shared" si="73"/>
        <v>2.0325900514579756</v>
      </c>
      <c r="K181" s="33">
        <f t="shared" si="73"/>
        <v>0.92592592592592593</v>
      </c>
      <c r="L181" s="33">
        <f t="shared" si="73"/>
        <v>1.0506329113924051</v>
      </c>
      <c r="M181" s="33">
        <f t="shared" si="73"/>
        <v>1.0052631578947369</v>
      </c>
      <c r="N181" s="33">
        <f t="shared" si="73"/>
        <v>1.0429228761760867</v>
      </c>
      <c r="O181" s="33">
        <f t="shared" si="73"/>
        <v>1.0515641607537847</v>
      </c>
      <c r="P181" s="35">
        <f t="shared" si="73"/>
        <v>1.0413662348108357</v>
      </c>
    </row>
    <row r="182" spans="2:16">
      <c r="B182" s="175">
        <f t="shared" ref="B182:B189" si="74">B181+1</f>
        <v>2006</v>
      </c>
      <c r="C182" s="34">
        <f>C71/C$171</f>
        <v>1.2058823529411766</v>
      </c>
      <c r="D182" s="33">
        <f t="shared" ref="D182:P182" si="75">D71/D$171</f>
        <v>1.0824742268041239</v>
      </c>
      <c r="E182" s="33">
        <f t="shared" si="75"/>
        <v>1.1493506493506491</v>
      </c>
      <c r="F182" s="33">
        <f t="shared" si="75"/>
        <v>0.96261682242990654</v>
      </c>
      <c r="G182" s="33">
        <f t="shared" si="75"/>
        <v>0.88235294117647056</v>
      </c>
      <c r="H182" s="33"/>
      <c r="I182" s="33">
        <f t="shared" si="75"/>
        <v>1.1127407407407406</v>
      </c>
      <c r="J182" s="33">
        <f t="shared" si="75"/>
        <v>0</v>
      </c>
      <c r="K182" s="33">
        <f t="shared" si="75"/>
        <v>0.87037037037037046</v>
      </c>
      <c r="L182" s="33">
        <f t="shared" si="75"/>
        <v>0.83544303797468356</v>
      </c>
      <c r="M182" s="33">
        <f t="shared" si="75"/>
        <v>0.86315789473684201</v>
      </c>
      <c r="N182" s="33">
        <f t="shared" si="75"/>
        <v>0.82123480530183379</v>
      </c>
      <c r="O182" s="33">
        <f t="shared" si="75"/>
        <v>1.0022981241561575</v>
      </c>
      <c r="P182" s="35">
        <f t="shared" si="75"/>
        <v>0.99080750337536982</v>
      </c>
    </row>
    <row r="183" spans="2:16">
      <c r="B183" s="175">
        <f t="shared" si="74"/>
        <v>2007</v>
      </c>
      <c r="C183" s="34">
        <f>C81/C$171</f>
        <v>0.71078431372549022</v>
      </c>
      <c r="D183" s="33">
        <f t="shared" ref="D183:P183" si="76">D81/D$171</f>
        <v>0.78350515463917525</v>
      </c>
      <c r="E183" s="33">
        <f t="shared" si="76"/>
        <v>0.8441558441558441</v>
      </c>
      <c r="F183" s="33">
        <f t="shared" si="76"/>
        <v>0.52959501557632394</v>
      </c>
      <c r="G183" s="33">
        <f t="shared" si="76"/>
        <v>0.59803921568627449</v>
      </c>
      <c r="H183" s="33"/>
      <c r="I183" s="33">
        <f t="shared" si="76"/>
        <v>0.73017283950617284</v>
      </c>
      <c r="J183" s="33">
        <f t="shared" si="76"/>
        <v>0</v>
      </c>
      <c r="K183" s="33">
        <f t="shared" si="76"/>
        <v>1.0833333333333333</v>
      </c>
      <c r="L183" s="33">
        <f t="shared" si="76"/>
        <v>1.0316455696202531</v>
      </c>
      <c r="M183" s="33">
        <f t="shared" si="76"/>
        <v>1</v>
      </c>
      <c r="N183" s="33">
        <f t="shared" si="76"/>
        <v>0.98942380331021229</v>
      </c>
      <c r="O183" s="33">
        <f t="shared" si="76"/>
        <v>0.83861423113383704</v>
      </c>
      <c r="P183" s="35">
        <f t="shared" si="76"/>
        <v>0.83861423113383704</v>
      </c>
    </row>
    <row r="184" spans="2:16">
      <c r="B184" s="175">
        <f t="shared" si="74"/>
        <v>2008</v>
      </c>
      <c r="C184" s="34">
        <f>C91/C$171</f>
        <v>0.83333333333333337</v>
      </c>
      <c r="D184" s="33">
        <f t="shared" ref="D184:P184" si="77">D91/D$171</f>
        <v>0.78865979381443319</v>
      </c>
      <c r="E184" s="33">
        <f t="shared" si="77"/>
        <v>0.98051948051948035</v>
      </c>
      <c r="F184" s="33">
        <f t="shared" si="77"/>
        <v>0.99065420560747663</v>
      </c>
      <c r="G184" s="33">
        <f t="shared" si="77"/>
        <v>0.59803921568627449</v>
      </c>
      <c r="H184" s="33"/>
      <c r="I184" s="33">
        <f t="shared" si="77"/>
        <v>0.87506172839506169</v>
      </c>
      <c r="J184" s="33">
        <f t="shared" si="77"/>
        <v>3.0874785591766716</v>
      </c>
      <c r="K184" s="33">
        <f t="shared" si="77"/>
        <v>1.0462962962962963</v>
      </c>
      <c r="L184" s="33">
        <f t="shared" si="77"/>
        <v>0.94303797468354433</v>
      </c>
      <c r="M184" s="33">
        <f t="shared" si="77"/>
        <v>0.9526315789473685</v>
      </c>
      <c r="N184" s="33">
        <f t="shared" si="77"/>
        <v>1.0565208433486712</v>
      </c>
      <c r="O184" s="33">
        <f t="shared" si="77"/>
        <v>0.95096377581798852</v>
      </c>
      <c r="P184" s="35">
        <f t="shared" si="77"/>
        <v>0.95096377581798863</v>
      </c>
    </row>
    <row r="185" spans="2:16">
      <c r="B185" s="175">
        <f t="shared" si="74"/>
        <v>2009</v>
      </c>
      <c r="C185" s="34">
        <f>C101/C$171</f>
        <v>1.1029411764705883</v>
      </c>
      <c r="D185" s="33">
        <f t="shared" ref="D185:P185" si="78">D101/D$171</f>
        <v>0.95360824742268058</v>
      </c>
      <c r="E185" s="33">
        <f t="shared" si="78"/>
        <v>0.93506493506493504</v>
      </c>
      <c r="F185" s="33">
        <f t="shared" si="78"/>
        <v>0.3364485981308411</v>
      </c>
      <c r="G185" s="33">
        <f t="shared" si="78"/>
        <v>1.2941176470588236</v>
      </c>
      <c r="H185" s="33"/>
      <c r="I185" s="33">
        <f t="shared" si="78"/>
        <v>0.90661728395061736</v>
      </c>
      <c r="J185" s="33">
        <f t="shared" si="78"/>
        <v>0</v>
      </c>
      <c r="K185" s="33">
        <f t="shared" si="78"/>
        <v>0.9814814814814814</v>
      </c>
      <c r="L185" s="33">
        <f t="shared" si="78"/>
        <v>0.84177215189873422</v>
      </c>
      <c r="M185" s="33">
        <f t="shared" si="78"/>
        <v>1.0473684210526315</v>
      </c>
      <c r="N185" s="33">
        <f t="shared" si="78"/>
        <v>0.9233569122999794</v>
      </c>
      <c r="O185" s="33">
        <f t="shared" si="78"/>
        <v>0.91361925828042867</v>
      </c>
      <c r="P185" s="35">
        <f t="shared" si="78"/>
        <v>0.91361925828042867</v>
      </c>
    </row>
    <row r="186" spans="2:16">
      <c r="B186" s="175">
        <f t="shared" si="74"/>
        <v>2010</v>
      </c>
      <c r="C186" s="34">
        <f>C111/C$171</f>
        <v>1.107843137254902</v>
      </c>
      <c r="D186" s="33">
        <f t="shared" ref="D186:P186" si="79">D111/D$171</f>
        <v>1.0515463917525774</v>
      </c>
      <c r="E186" s="33">
        <f t="shared" si="79"/>
        <v>0.96753246753246758</v>
      </c>
      <c r="F186" s="33">
        <f t="shared" si="79"/>
        <v>0.83333333333333337</v>
      </c>
      <c r="G186" s="33">
        <f t="shared" si="79"/>
        <v>3.0588235294117645</v>
      </c>
      <c r="H186" s="33"/>
      <c r="I186" s="33">
        <f t="shared" si="79"/>
        <v>1.0652839506172838</v>
      </c>
      <c r="J186" s="33">
        <f t="shared" si="79"/>
        <v>2.7444253859348193</v>
      </c>
      <c r="K186" s="33">
        <f t="shared" si="79"/>
        <v>1.1296296296296295</v>
      </c>
      <c r="L186" s="33">
        <f t="shared" si="79"/>
        <v>0.87341772151898733</v>
      </c>
      <c r="M186" s="33">
        <f t="shared" si="79"/>
        <v>1.2473684210526315</v>
      </c>
      <c r="N186" s="33">
        <f t="shared" si="79"/>
        <v>1.1585055971430536</v>
      </c>
      <c r="O186" s="33">
        <f t="shared" si="79"/>
        <v>1.1042773835856483</v>
      </c>
      <c r="P186" s="35">
        <f t="shared" si="79"/>
        <v>1.1042773835856483</v>
      </c>
    </row>
    <row r="187" spans="2:16">
      <c r="B187" s="175">
        <f t="shared" si="74"/>
        <v>2011</v>
      </c>
      <c r="C187" s="34">
        <f>C121/C$171</f>
        <v>0.9509803921568627</v>
      </c>
      <c r="D187" s="33">
        <f t="shared" ref="D187:P187" si="80">D121/D$171</f>
        <v>1.0309278350515465</v>
      </c>
      <c r="E187" s="33">
        <f t="shared" si="80"/>
        <v>0.9155844155844155</v>
      </c>
      <c r="F187" s="33">
        <f t="shared" si="80"/>
        <v>0.64641744548286617</v>
      </c>
      <c r="G187" s="33">
        <f t="shared" si="80"/>
        <v>1.1666666666666667</v>
      </c>
      <c r="H187" s="33"/>
      <c r="I187" s="33">
        <f t="shared" si="80"/>
        <v>0.92123456790123459</v>
      </c>
      <c r="J187" s="33">
        <f t="shared" si="80"/>
        <v>1.0806174957118353</v>
      </c>
      <c r="K187" s="33">
        <f t="shared" si="80"/>
        <v>0.90860215053763438</v>
      </c>
      <c r="L187" s="33">
        <f t="shared" si="80"/>
        <v>0.99367088607594933</v>
      </c>
      <c r="M187" s="33">
        <f t="shared" si="80"/>
        <v>0.84210526315789469</v>
      </c>
      <c r="N187" s="33">
        <f t="shared" si="80"/>
        <v>0.91628322230616033</v>
      </c>
      <c r="O187" s="33">
        <f t="shared" si="80"/>
        <v>0.91916348280715876</v>
      </c>
      <c r="P187" s="35">
        <f t="shared" si="80"/>
        <v>0.91916348280715876</v>
      </c>
    </row>
    <row r="188" spans="2:16">
      <c r="B188" s="175">
        <f t="shared" si="74"/>
        <v>2012</v>
      </c>
      <c r="C188" s="34">
        <f>C131/C$171</f>
        <v>0.83333333333333337</v>
      </c>
      <c r="D188" s="33">
        <f t="shared" ref="D188:P188" si="81">D131/D$171</f>
        <v>0.82474226804123718</v>
      </c>
      <c r="E188" s="33">
        <f t="shared" si="81"/>
        <v>0.80519480519480524</v>
      </c>
      <c r="F188" s="33">
        <f t="shared" si="81"/>
        <v>0.88785046728971961</v>
      </c>
      <c r="G188" s="33">
        <f t="shared" si="81"/>
        <v>1.2941176470588236</v>
      </c>
      <c r="H188" s="33"/>
      <c r="I188" s="33">
        <f t="shared" si="81"/>
        <v>0.84464197530864205</v>
      </c>
      <c r="J188" s="33">
        <f t="shared" si="81"/>
        <v>1.7753001715265864</v>
      </c>
      <c r="K188" s="33">
        <f t="shared" si="81"/>
        <v>0.93518518518518501</v>
      </c>
      <c r="L188" s="33">
        <f t="shared" si="81"/>
        <v>0.90506329113924056</v>
      </c>
      <c r="M188" s="33">
        <f t="shared" si="81"/>
        <v>0.94736842105263153</v>
      </c>
      <c r="N188" s="33">
        <f t="shared" si="81"/>
        <v>0.96394478401208705</v>
      </c>
      <c r="O188" s="33">
        <f t="shared" si="81"/>
        <v>0.90316279336991179</v>
      </c>
      <c r="P188" s="35">
        <f t="shared" si="81"/>
        <v>0.89454482778432109</v>
      </c>
    </row>
    <row r="189" spans="2:16">
      <c r="B189" s="175">
        <f t="shared" si="74"/>
        <v>2013</v>
      </c>
      <c r="C189" s="34">
        <f>C141/C$171</f>
        <v>0.91176470588235303</v>
      </c>
      <c r="D189" s="33">
        <f t="shared" ref="D189:P189" si="82">D141/D$171</f>
        <v>0.963917525773196</v>
      </c>
      <c r="E189" s="33">
        <f t="shared" si="82"/>
        <v>1.2077922077922079</v>
      </c>
      <c r="F189" s="33">
        <f t="shared" si="82"/>
        <v>0.76635514018691586</v>
      </c>
      <c r="G189" s="33">
        <f t="shared" si="82"/>
        <v>3.0058823529411769</v>
      </c>
      <c r="H189" s="33"/>
      <c r="I189" s="33">
        <f t="shared" si="82"/>
        <v>1.0252345679012347</v>
      </c>
      <c r="J189" s="33">
        <f t="shared" si="82"/>
        <v>1.5951972555746137</v>
      </c>
      <c r="K189" s="33">
        <f t="shared" si="82"/>
        <v>0.93518518518518501</v>
      </c>
      <c r="L189" s="33">
        <f t="shared" si="82"/>
        <v>0.91139240506329111</v>
      </c>
      <c r="M189" s="33">
        <f t="shared" si="82"/>
        <v>0.93684210526315803</v>
      </c>
      <c r="N189" s="33">
        <f t="shared" si="82"/>
        <v>0.95453608955428892</v>
      </c>
      <c r="O189" s="33">
        <f t="shared" si="82"/>
        <v>1.0057165838384419</v>
      </c>
      <c r="P189" s="35">
        <f t="shared" si="82"/>
        <v>0.99566229065525269</v>
      </c>
    </row>
    <row r="190" spans="2:16">
      <c r="B190" s="175">
        <f>B189+1</f>
        <v>2014</v>
      </c>
      <c r="C190" s="34">
        <f>C151/C$171</f>
        <v>0.92156862745098056</v>
      </c>
      <c r="D190" s="33">
        <f t="shared" ref="D190:P190" si="83">D151/D$171</f>
        <v>0.90206185567010322</v>
      </c>
      <c r="E190" s="33">
        <f t="shared" si="83"/>
        <v>0.77922077922077915</v>
      </c>
      <c r="F190" s="33">
        <f t="shared" si="83"/>
        <v>0.55451713395638624</v>
      </c>
      <c r="G190" s="33">
        <f t="shared" si="83"/>
        <v>2.4705882352941178</v>
      </c>
      <c r="H190" s="33"/>
      <c r="I190" s="33">
        <f t="shared" si="83"/>
        <v>0.863604938271605</v>
      </c>
      <c r="J190" s="33">
        <f t="shared" si="83"/>
        <v>0.37838765008576331</v>
      </c>
      <c r="K190" s="33">
        <f t="shared" si="83"/>
        <v>0.51413458203260509</v>
      </c>
      <c r="L190" s="33">
        <f t="shared" si="83"/>
        <v>0.79745428973277066</v>
      </c>
      <c r="M190" s="33">
        <f t="shared" si="83"/>
        <v>0.84023769100169787</v>
      </c>
      <c r="N190" s="33">
        <f t="shared" si="83"/>
        <v>0.73283812334170018</v>
      </c>
      <c r="O190" s="33">
        <f t="shared" si="83"/>
        <v>0.80890683732091839</v>
      </c>
      <c r="P190" s="35">
        <f t="shared" si="83"/>
        <v>0.80890683732091839</v>
      </c>
    </row>
    <row r="191" spans="2:16" ht="15.75" thickBot="1">
      <c r="B191" s="176">
        <f>B190+1</f>
        <v>2015</v>
      </c>
      <c r="C191" s="37">
        <f>C161/C$171</f>
        <v>0.8151486401012018</v>
      </c>
      <c r="D191" s="36">
        <f t="shared" ref="D191:O191" si="84">D161/D$171</f>
        <v>1.0406979802230174</v>
      </c>
      <c r="E191" s="36">
        <f t="shared" si="84"/>
        <v>0.88290741516547966</v>
      </c>
      <c r="F191" s="36">
        <f t="shared" si="84"/>
        <v>0.67901349948078904</v>
      </c>
      <c r="G191" s="36">
        <f t="shared" si="84"/>
        <v>1.0756483238456676</v>
      </c>
      <c r="H191" s="36"/>
      <c r="I191" s="36">
        <f t="shared" si="84"/>
        <v>0.87660668676869391</v>
      </c>
      <c r="J191" s="36">
        <f t="shared" si="84"/>
        <v>0</v>
      </c>
      <c r="K191" s="36">
        <f t="shared" si="84"/>
        <v>0</v>
      </c>
      <c r="L191" s="36">
        <f t="shared" si="84"/>
        <v>0</v>
      </c>
      <c r="M191" s="36">
        <f t="shared" si="84"/>
        <v>0</v>
      </c>
      <c r="N191" s="36">
        <f t="shared" si="84"/>
        <v>0</v>
      </c>
      <c r="O191" s="36">
        <f t="shared" si="84"/>
        <v>0.51241902675589279</v>
      </c>
      <c r="P191" s="38"/>
    </row>
    <row r="192" spans="2:16" ht="15.75" thickBot="1"/>
    <row r="193" spans="2:16" ht="18.75" thickBot="1">
      <c r="B193" s="181" t="s">
        <v>236</v>
      </c>
      <c r="C193" s="478" t="s">
        <v>22</v>
      </c>
      <c r="D193" s="479"/>
      <c r="E193" s="479"/>
      <c r="F193" s="479"/>
      <c r="G193" s="479"/>
      <c r="H193" s="479"/>
      <c r="I193" s="479"/>
      <c r="J193" s="479"/>
      <c r="K193" s="479"/>
      <c r="L193" s="479"/>
      <c r="M193" s="480"/>
      <c r="N193" s="480"/>
      <c r="O193" s="480"/>
      <c r="P193" s="481"/>
    </row>
    <row r="194" spans="2:16" ht="15.75">
      <c r="B194" s="475" t="s">
        <v>195</v>
      </c>
      <c r="C194" s="456" t="s">
        <v>196</v>
      </c>
      <c r="D194" s="456" t="s">
        <v>197</v>
      </c>
      <c r="E194" s="456" t="s">
        <v>198</v>
      </c>
      <c r="F194" s="456" t="s">
        <v>199</v>
      </c>
      <c r="G194" s="456" t="s">
        <v>200</v>
      </c>
      <c r="H194" s="456" t="s">
        <v>201</v>
      </c>
      <c r="I194" s="467" t="s">
        <v>202</v>
      </c>
      <c r="J194" s="456" t="s">
        <v>203</v>
      </c>
      <c r="K194" s="456" t="s">
        <v>204</v>
      </c>
      <c r="L194" s="456" t="s">
        <v>205</v>
      </c>
      <c r="M194" s="456" t="s">
        <v>206</v>
      </c>
      <c r="N194" s="467" t="s">
        <v>207</v>
      </c>
      <c r="O194" s="456" t="s">
        <v>208</v>
      </c>
      <c r="P194" s="457"/>
    </row>
    <row r="195" spans="2:16" ht="16.5" thickBot="1">
      <c r="B195" s="476"/>
      <c r="C195" s="477"/>
      <c r="D195" s="477"/>
      <c r="E195" s="477"/>
      <c r="F195" s="477"/>
      <c r="G195" s="477"/>
      <c r="H195" s="477"/>
      <c r="I195" s="477"/>
      <c r="J195" s="477"/>
      <c r="K195" s="477"/>
      <c r="L195" s="477"/>
      <c r="M195" s="477"/>
      <c r="N195" s="477"/>
      <c r="O195" s="183" t="s">
        <v>234</v>
      </c>
      <c r="P195" s="30" t="s">
        <v>235</v>
      </c>
    </row>
    <row r="196" spans="2:16">
      <c r="B196" s="174">
        <v>2000</v>
      </c>
      <c r="C196" s="184">
        <f t="shared" ref="C196:P196" si="85">C7/C$167</f>
        <v>2.7649769585253524E-2</v>
      </c>
      <c r="D196" s="182">
        <f t="shared" si="85"/>
        <v>-8.8879310344827545</v>
      </c>
      <c r="E196" s="182">
        <f t="shared" si="85"/>
        <v>1.4130824372759856</v>
      </c>
      <c r="F196" s="182">
        <f t="shared" si="85"/>
        <v>1.058433734939759</v>
      </c>
      <c r="G196" s="182">
        <f t="shared" si="85"/>
        <v>0.71942446043165464</v>
      </c>
      <c r="H196" s="182"/>
      <c r="I196" s="182">
        <f t="shared" si="85"/>
        <v>1.1614967897271267</v>
      </c>
      <c r="J196" s="182">
        <f t="shared" si="85"/>
        <v>0.86496350364963503</v>
      </c>
      <c r="K196" s="182">
        <f t="shared" si="85"/>
        <v>1.2525406504065042</v>
      </c>
      <c r="L196" s="182">
        <f t="shared" si="85"/>
        <v>1.548958333333333</v>
      </c>
      <c r="M196" s="182"/>
      <c r="N196" s="182">
        <f t="shared" si="85"/>
        <v>1.2045581111893331</v>
      </c>
      <c r="O196" s="182">
        <f t="shared" si="85"/>
        <v>1.2226739324741225</v>
      </c>
      <c r="P196" s="357">
        <f t="shared" si="85"/>
        <v>1.1921238520888267</v>
      </c>
    </row>
    <row r="197" spans="2:16">
      <c r="B197" s="175">
        <v>2001</v>
      </c>
      <c r="C197" s="87">
        <f t="shared" ref="C197:P197" si="86">C17/C$167</f>
        <v>0.70506912442396308</v>
      </c>
      <c r="D197" s="85">
        <f t="shared" si="86"/>
        <v>-1.8035714285714288</v>
      </c>
      <c r="E197" s="85">
        <f t="shared" si="86"/>
        <v>1.0017921146953406</v>
      </c>
      <c r="F197" s="85">
        <f t="shared" si="86"/>
        <v>0.95662650602409638</v>
      </c>
      <c r="G197" s="85">
        <f t="shared" si="86"/>
        <v>1.0848920863309353</v>
      </c>
      <c r="H197" s="85"/>
      <c r="I197" s="85">
        <f t="shared" si="86"/>
        <v>0.96988764044943809</v>
      </c>
      <c r="J197" s="85">
        <f t="shared" si="86"/>
        <v>0.88004866180048658</v>
      </c>
      <c r="K197" s="85">
        <f t="shared" si="86"/>
        <v>1.4394177812745872</v>
      </c>
      <c r="L197" s="85">
        <f t="shared" si="86"/>
        <v>0.95729166666666665</v>
      </c>
      <c r="M197" s="85"/>
      <c r="N197" s="85">
        <f t="shared" si="86"/>
        <v>1.1154854959591705</v>
      </c>
      <c r="O197" s="85">
        <f t="shared" si="86"/>
        <v>1.1495098045156502</v>
      </c>
      <c r="P197" s="88">
        <f t="shared" si="86"/>
        <v>1.0557061733739346</v>
      </c>
    </row>
    <row r="198" spans="2:16">
      <c r="B198" s="175">
        <v>2002</v>
      </c>
      <c r="C198" s="87">
        <f t="shared" ref="C198:P198" si="87">C27/C$167</f>
        <v>-0.2142857142857143</v>
      </c>
      <c r="D198" s="85">
        <f t="shared" si="87"/>
        <v>-9.75</v>
      </c>
      <c r="E198" s="85">
        <f t="shared" si="87"/>
        <v>1.25</v>
      </c>
      <c r="F198" s="85">
        <f t="shared" si="87"/>
        <v>1.0140562248995983</v>
      </c>
      <c r="G198" s="85">
        <f t="shared" si="87"/>
        <v>0</v>
      </c>
      <c r="H198" s="85"/>
      <c r="I198" s="85">
        <f t="shared" si="87"/>
        <v>1.2427902621722844</v>
      </c>
      <c r="J198" s="85">
        <f t="shared" si="87"/>
        <v>0.67153284671532842</v>
      </c>
      <c r="K198" s="85">
        <f t="shared" si="87"/>
        <v>0.91424075531077897</v>
      </c>
      <c r="L198" s="85">
        <f t="shared" si="87"/>
        <v>1.21875</v>
      </c>
      <c r="M198" s="85"/>
      <c r="N198" s="85">
        <f t="shared" si="87"/>
        <v>0.72736525234969207</v>
      </c>
      <c r="O198" s="85">
        <f t="shared" si="87"/>
        <v>0.96677505288352095</v>
      </c>
      <c r="P198" s="88">
        <f t="shared" si="87"/>
        <v>0.96677505288352095</v>
      </c>
    </row>
    <row r="199" spans="2:16">
      <c r="B199" s="175">
        <v>2003</v>
      </c>
      <c r="C199" s="87">
        <f t="shared" ref="C199:P199" si="88">C37/C$167</f>
        <v>1.4285714285714286</v>
      </c>
      <c r="D199" s="85">
        <f t="shared" si="88"/>
        <v>9.4999999999999982</v>
      </c>
      <c r="E199" s="85">
        <f t="shared" si="88"/>
        <v>1.3055555555555556</v>
      </c>
      <c r="F199" s="85">
        <f t="shared" si="88"/>
        <v>0.86024096385542159</v>
      </c>
      <c r="G199" s="85">
        <f t="shared" si="88"/>
        <v>0.61390887290167862</v>
      </c>
      <c r="H199" s="85"/>
      <c r="I199" s="85">
        <f t="shared" si="88"/>
        <v>0.63775280898876419</v>
      </c>
      <c r="J199" s="85">
        <f t="shared" si="88"/>
        <v>0.91240875912408759</v>
      </c>
      <c r="K199" s="85">
        <f t="shared" si="88"/>
        <v>0.60975609756097571</v>
      </c>
      <c r="L199" s="85">
        <f t="shared" si="88"/>
        <v>1.40625</v>
      </c>
      <c r="M199" s="85"/>
      <c r="N199" s="85">
        <f t="shared" si="88"/>
        <v>0.86402979310138972</v>
      </c>
      <c r="O199" s="85">
        <f t="shared" si="88"/>
        <v>0.76226021876336825</v>
      </c>
      <c r="P199" s="88">
        <f t="shared" si="88"/>
        <v>0.76226021876336825</v>
      </c>
    </row>
    <row r="200" spans="2:16">
      <c r="B200" s="175">
        <v>2004</v>
      </c>
      <c r="C200" s="87">
        <f t="shared" ref="C200:P200" si="89">C47/C$167</f>
        <v>2.2142857142857144</v>
      </c>
      <c r="D200" s="85">
        <f t="shared" si="89"/>
        <v>-7.2499999999999991</v>
      </c>
      <c r="E200" s="85">
        <f t="shared" si="89"/>
        <v>1.0277777777777779</v>
      </c>
      <c r="F200" s="85">
        <f t="shared" si="89"/>
        <v>1.1204819277108433</v>
      </c>
      <c r="G200" s="85">
        <f t="shared" si="89"/>
        <v>0.75539568345323738</v>
      </c>
      <c r="H200" s="85"/>
      <c r="I200" s="85">
        <f t="shared" si="89"/>
        <v>1.0987391714555279</v>
      </c>
      <c r="J200" s="85">
        <f t="shared" si="89"/>
        <v>0.83941605839416067</v>
      </c>
      <c r="K200" s="85">
        <f t="shared" si="89"/>
        <v>1.024390243902439</v>
      </c>
      <c r="L200" s="85">
        <f t="shared" si="89"/>
        <v>1.2812499999999998</v>
      </c>
      <c r="M200" s="85"/>
      <c r="N200" s="85">
        <f t="shared" si="89"/>
        <v>1.0623569164289326</v>
      </c>
      <c r="O200" s="85">
        <f t="shared" si="89"/>
        <v>1.0820760273662273</v>
      </c>
      <c r="P200" s="88">
        <f t="shared" si="89"/>
        <v>1.0820760273662271</v>
      </c>
    </row>
    <row r="201" spans="2:16">
      <c r="B201" s="175">
        <f>B200+1</f>
        <v>2005</v>
      </c>
      <c r="C201" s="87">
        <f t="shared" ref="C201:P201" si="90">C57/C$167</f>
        <v>-0.85714285714285721</v>
      </c>
      <c r="D201" s="85">
        <f t="shared" si="90"/>
        <v>8.2499999999999982</v>
      </c>
      <c r="E201" s="85">
        <f t="shared" si="90"/>
        <v>0.61111111111111116</v>
      </c>
      <c r="F201" s="85">
        <f t="shared" si="90"/>
        <v>1.1927710843373494</v>
      </c>
      <c r="G201" s="85">
        <f t="shared" si="90"/>
        <v>0.71223021582733814</v>
      </c>
      <c r="H201" s="85"/>
      <c r="I201" s="85">
        <f t="shared" si="90"/>
        <v>0.99217644610903033</v>
      </c>
      <c r="J201" s="85">
        <f t="shared" si="90"/>
        <v>0.81021897810218979</v>
      </c>
      <c r="K201" s="85">
        <f t="shared" si="90"/>
        <v>1.0975609756097562</v>
      </c>
      <c r="L201" s="85">
        <f t="shared" si="90"/>
        <v>0.74999999999999989</v>
      </c>
      <c r="M201" s="85"/>
      <c r="N201" s="85">
        <f t="shared" si="90"/>
        <v>0.98856077751635851</v>
      </c>
      <c r="O201" s="85">
        <f t="shared" si="90"/>
        <v>1.0295838892163196</v>
      </c>
      <c r="P201" s="88">
        <f t="shared" si="90"/>
        <v>0.99029259815523973</v>
      </c>
    </row>
    <row r="202" spans="2:16">
      <c r="B202" s="175">
        <f t="shared" ref="B202:B210" si="91">B201+1</f>
        <v>2006</v>
      </c>
      <c r="C202" s="87">
        <f t="shared" ref="C202:P202" si="92">C67/C$167</f>
        <v>4</v>
      </c>
      <c r="D202" s="85">
        <f t="shared" si="92"/>
        <v>5</v>
      </c>
      <c r="E202" s="85">
        <f t="shared" si="92"/>
        <v>0.3611111111111111</v>
      </c>
      <c r="F202" s="85">
        <f t="shared" si="92"/>
        <v>1.0481927710843373</v>
      </c>
      <c r="G202" s="85">
        <f t="shared" si="92"/>
        <v>0.82733812949640284</v>
      </c>
      <c r="H202" s="85"/>
      <c r="I202" s="85">
        <f t="shared" si="92"/>
        <v>0.32621722846441947</v>
      </c>
      <c r="J202" s="85">
        <f t="shared" si="92"/>
        <v>0</v>
      </c>
      <c r="K202" s="85">
        <f t="shared" si="92"/>
        <v>1.1707317073170733</v>
      </c>
      <c r="L202" s="85">
        <f t="shared" si="92"/>
        <v>1.8124999999999998</v>
      </c>
      <c r="M202" s="85"/>
      <c r="N202" s="85">
        <f t="shared" si="92"/>
        <v>1.2342262188929491</v>
      </c>
      <c r="O202" s="85">
        <f t="shared" si="92"/>
        <v>0.82613184965845032</v>
      </c>
      <c r="P202" s="88">
        <f t="shared" si="92"/>
        <v>0.7829332968649827</v>
      </c>
    </row>
    <row r="203" spans="2:16">
      <c r="B203" s="175">
        <f t="shared" si="91"/>
        <v>2007</v>
      </c>
      <c r="C203" s="87">
        <f t="shared" ref="C203:P203" si="93">C77/C$167</f>
        <v>-3.2142857142857144</v>
      </c>
      <c r="D203" s="85">
        <f t="shared" si="93"/>
        <v>-9.4999999999999982</v>
      </c>
      <c r="E203" s="85">
        <f t="shared" si="93"/>
        <v>1.6666666666666665</v>
      </c>
      <c r="F203" s="85">
        <f t="shared" si="93"/>
        <v>1.2650602409638554</v>
      </c>
      <c r="G203" s="85">
        <f t="shared" si="93"/>
        <v>0.92805755395683454</v>
      </c>
      <c r="H203" s="85"/>
      <c r="I203" s="85">
        <f t="shared" si="93"/>
        <v>1.7944699560332193</v>
      </c>
      <c r="J203" s="85">
        <f t="shared" si="93"/>
        <v>0</v>
      </c>
      <c r="K203" s="85">
        <f t="shared" si="93"/>
        <v>0.8902439024390244</v>
      </c>
      <c r="L203" s="85">
        <f t="shared" si="93"/>
        <v>0.84375</v>
      </c>
      <c r="M203" s="85"/>
      <c r="N203" s="85">
        <f t="shared" si="93"/>
        <v>0.68684845538899542</v>
      </c>
      <c r="O203" s="85">
        <f t="shared" si="93"/>
        <v>1.2062846365167135</v>
      </c>
      <c r="P203" s="88">
        <f t="shared" si="93"/>
        <v>1.2062846365167135</v>
      </c>
    </row>
    <row r="204" spans="2:16">
      <c r="B204" s="175">
        <f t="shared" si="91"/>
        <v>2008</v>
      </c>
      <c r="C204" s="87">
        <f t="shared" ref="C204:P204" si="94">C87/C$167</f>
        <v>-1.4285714285714286</v>
      </c>
      <c r="D204" s="85">
        <f t="shared" si="94"/>
        <v>-9.25</v>
      </c>
      <c r="E204" s="85">
        <f t="shared" si="94"/>
        <v>1.0833333333333333</v>
      </c>
      <c r="F204" s="85">
        <f t="shared" si="94"/>
        <v>1.0120481927710843</v>
      </c>
      <c r="G204" s="85">
        <f t="shared" si="94"/>
        <v>0.92805755395683454</v>
      </c>
      <c r="H204" s="85"/>
      <c r="I204" s="85">
        <f t="shared" si="94"/>
        <v>1.409258426966292</v>
      </c>
      <c r="J204" s="85">
        <f t="shared" si="94"/>
        <v>0.72992700729927007</v>
      </c>
      <c r="K204" s="85">
        <f t="shared" si="94"/>
        <v>0.9390243902439025</v>
      </c>
      <c r="L204" s="85">
        <f t="shared" si="94"/>
        <v>1.2812499999999998</v>
      </c>
      <c r="M204" s="85"/>
      <c r="N204" s="85">
        <f t="shared" si="94"/>
        <v>1.08249436728175</v>
      </c>
      <c r="O204" s="85">
        <f t="shared" si="94"/>
        <v>1.2395303202852372</v>
      </c>
      <c r="P204" s="88">
        <f t="shared" si="94"/>
        <v>1.239530320285237</v>
      </c>
    </row>
    <row r="205" spans="2:16">
      <c r="B205" s="175">
        <f t="shared" si="91"/>
        <v>2009</v>
      </c>
      <c r="C205" s="87">
        <f t="shared" ref="C205:P205" si="95">C97/C$167</f>
        <v>2.5</v>
      </c>
      <c r="D205" s="85">
        <f t="shared" si="95"/>
        <v>-1.25</v>
      </c>
      <c r="E205" s="85">
        <f t="shared" si="95"/>
        <v>1.2777777777777777</v>
      </c>
      <c r="F205" s="85">
        <f t="shared" si="95"/>
        <v>1.4216867469879517</v>
      </c>
      <c r="G205" s="85">
        <f t="shared" si="95"/>
        <v>0.8920863309352518</v>
      </c>
      <c r="H205" s="85"/>
      <c r="I205" s="85">
        <f t="shared" si="95"/>
        <v>0.88681973619931609</v>
      </c>
      <c r="J205" s="85">
        <f t="shared" si="95"/>
        <v>0</v>
      </c>
      <c r="K205" s="85">
        <f t="shared" si="95"/>
        <v>1.024390243902439</v>
      </c>
      <c r="L205" s="85">
        <f t="shared" si="95"/>
        <v>1.78125</v>
      </c>
      <c r="M205" s="85"/>
      <c r="N205" s="85">
        <f t="shared" si="95"/>
        <v>0.90186577204510154</v>
      </c>
      <c r="O205" s="85">
        <f t="shared" si="95"/>
        <v>0.8955803664224905</v>
      </c>
      <c r="P205" s="88">
        <f t="shared" si="95"/>
        <v>0.8955803664224905</v>
      </c>
    </row>
    <row r="206" spans="2:16">
      <c r="B206" s="175">
        <f t="shared" si="91"/>
        <v>2010</v>
      </c>
      <c r="C206" s="87">
        <f t="shared" ref="C206:P206" si="96">C107/C$167</f>
        <v>2.5714285714285716</v>
      </c>
      <c r="D206" s="85">
        <f t="shared" si="96"/>
        <v>3.4999999999999996</v>
      </c>
      <c r="E206" s="85">
        <f t="shared" si="96"/>
        <v>1.1388888888888888</v>
      </c>
      <c r="F206" s="85">
        <f t="shared" si="96"/>
        <v>1</v>
      </c>
      <c r="G206" s="85">
        <f t="shared" si="96"/>
        <v>0.80575539568345311</v>
      </c>
      <c r="H206" s="85"/>
      <c r="I206" s="85">
        <f t="shared" si="96"/>
        <v>0.88246358718268825</v>
      </c>
      <c r="J206" s="85">
        <f t="shared" si="96"/>
        <v>0.8029197080291971</v>
      </c>
      <c r="K206" s="85">
        <f t="shared" si="96"/>
        <v>0.8292682926829269</v>
      </c>
      <c r="L206" s="85">
        <f t="shared" si="96"/>
        <v>1.625</v>
      </c>
      <c r="M206" s="85"/>
      <c r="N206" s="85">
        <f t="shared" si="96"/>
        <v>0.80985119641787628</v>
      </c>
      <c r="O206" s="85">
        <f t="shared" si="96"/>
        <v>0.84658442808575496</v>
      </c>
      <c r="P206" s="88">
        <f t="shared" si="96"/>
        <v>0.84658442808575496</v>
      </c>
    </row>
    <row r="207" spans="2:16">
      <c r="B207" s="175">
        <f t="shared" si="91"/>
        <v>2011</v>
      </c>
      <c r="C207" s="87">
        <f t="shared" ref="C207:P207" si="97">C117/C$167</f>
        <v>0.28571428571428575</v>
      </c>
      <c r="D207" s="85">
        <f t="shared" si="97"/>
        <v>2.5</v>
      </c>
      <c r="E207" s="85">
        <f t="shared" si="97"/>
        <v>1.3611111111111112</v>
      </c>
      <c r="F207" s="85">
        <f t="shared" si="97"/>
        <v>1.2891566265060239</v>
      </c>
      <c r="G207" s="85">
        <f t="shared" si="97"/>
        <v>0.51079136690647475</v>
      </c>
      <c r="H207" s="85"/>
      <c r="I207" s="85">
        <f t="shared" si="97"/>
        <v>1.0090823970037452</v>
      </c>
      <c r="J207" s="85">
        <f t="shared" si="97"/>
        <v>0.92700729927007297</v>
      </c>
      <c r="K207" s="85">
        <f t="shared" si="97"/>
        <v>0.8902439024390244</v>
      </c>
      <c r="L207" s="85">
        <f t="shared" si="97"/>
        <v>1.0312499999999998</v>
      </c>
      <c r="M207" s="85"/>
      <c r="N207" s="85">
        <f t="shared" si="97"/>
        <v>1.0786028447763099</v>
      </c>
      <c r="O207" s="85">
        <f t="shared" si="97"/>
        <v>1.0480784642719512</v>
      </c>
      <c r="P207" s="88">
        <f t="shared" si="97"/>
        <v>1.0480784642719512</v>
      </c>
    </row>
    <row r="208" spans="2:16">
      <c r="B208" s="175">
        <f t="shared" si="91"/>
        <v>2012</v>
      </c>
      <c r="C208" s="87">
        <f t="shared" ref="C208:P208" si="98">C127/C$167</f>
        <v>-1.4285714285714286</v>
      </c>
      <c r="D208" s="85">
        <f t="shared" si="98"/>
        <v>-7.5</v>
      </c>
      <c r="E208" s="85">
        <f t="shared" si="98"/>
        <v>1.8333333333333333</v>
      </c>
      <c r="F208" s="85">
        <f t="shared" si="98"/>
        <v>0.91566265060240948</v>
      </c>
      <c r="G208" s="85">
        <f t="shared" si="98"/>
        <v>0.8920863309352518</v>
      </c>
      <c r="H208" s="85"/>
      <c r="I208" s="85">
        <f t="shared" si="98"/>
        <v>1.5532224719101122</v>
      </c>
      <c r="J208" s="85">
        <f t="shared" si="98"/>
        <v>0.88321167883211682</v>
      </c>
      <c r="K208" s="85">
        <f t="shared" si="98"/>
        <v>1.0853658536585367</v>
      </c>
      <c r="L208" s="85">
        <f t="shared" si="98"/>
        <v>1.46875</v>
      </c>
      <c r="M208" s="85"/>
      <c r="N208" s="85">
        <f t="shared" si="98"/>
        <v>1.2095648393639116</v>
      </c>
      <c r="O208" s="85">
        <f t="shared" si="98"/>
        <v>1.4124783710109319</v>
      </c>
      <c r="P208" s="88">
        <f t="shared" si="98"/>
        <v>1.3739058951336256</v>
      </c>
    </row>
    <row r="209" spans="2:16">
      <c r="B209" s="175">
        <f t="shared" si="91"/>
        <v>2013</v>
      </c>
      <c r="C209" s="87">
        <f t="shared" ref="C209:P209" si="99">C137/C$167</f>
        <v>-0.28571428571428575</v>
      </c>
      <c r="D209" s="85">
        <f t="shared" si="99"/>
        <v>-0.74999999999999989</v>
      </c>
      <c r="E209" s="85">
        <f t="shared" si="99"/>
        <v>0.11111111111111112</v>
      </c>
      <c r="F209" s="85">
        <f t="shared" si="99"/>
        <v>0.80722891566265054</v>
      </c>
      <c r="G209" s="85">
        <f t="shared" si="99"/>
        <v>0.84172661870503585</v>
      </c>
      <c r="H209" s="85"/>
      <c r="I209" s="85">
        <f t="shared" si="99"/>
        <v>0.92078222832146828</v>
      </c>
      <c r="J209" s="85">
        <f t="shared" si="99"/>
        <v>0.70802919708029199</v>
      </c>
      <c r="K209" s="85">
        <f t="shared" si="99"/>
        <v>1.0853658536585367</v>
      </c>
      <c r="L209" s="85">
        <f t="shared" si="99"/>
        <v>1.4374999999999998</v>
      </c>
      <c r="M209" s="85"/>
      <c r="N209" s="89">
        <f t="shared" si="99"/>
        <v>1.1049581341820021</v>
      </c>
      <c r="O209" s="85">
        <f t="shared" si="99"/>
        <v>1.0567189133820352</v>
      </c>
      <c r="P209" s="88">
        <f t="shared" si="99"/>
        <v>1.0159636325192938</v>
      </c>
    </row>
    <row r="210" spans="2:16">
      <c r="B210" s="175">
        <f t="shared" si="91"/>
        <v>2014</v>
      </c>
      <c r="C210" s="87">
        <f t="shared" ref="C210:P210" si="100">C147/C$167</f>
        <v>-0.14285714285714288</v>
      </c>
      <c r="D210" s="85">
        <f t="shared" si="100"/>
        <v>-3.75</v>
      </c>
      <c r="E210" s="85">
        <f t="shared" si="100"/>
        <v>1.9444444444444444</v>
      </c>
      <c r="F210" s="85">
        <f t="shared" si="100"/>
        <v>1.2168674698795179</v>
      </c>
      <c r="G210" s="85">
        <f t="shared" si="100"/>
        <v>0.76258992805755388</v>
      </c>
      <c r="H210" s="85"/>
      <c r="I210" s="85">
        <f t="shared" si="100"/>
        <v>1.4634786516853933</v>
      </c>
      <c r="J210" s="85">
        <f t="shared" si="100"/>
        <v>1.1184914841849147</v>
      </c>
      <c r="K210" s="85">
        <f t="shared" si="100"/>
        <v>1.3174665617623917</v>
      </c>
      <c r="L210" s="85">
        <f t="shared" si="100"/>
        <v>2.1270833333333341</v>
      </c>
      <c r="M210" s="85"/>
      <c r="N210" s="85">
        <f t="shared" si="100"/>
        <v>1.4415217571522163</v>
      </c>
      <c r="O210" s="85">
        <f t="shared" si="100"/>
        <v>1.4389532453604541</v>
      </c>
      <c r="P210" s="88">
        <f t="shared" si="100"/>
        <v>1.4389532453604543</v>
      </c>
    </row>
    <row r="211" spans="2:16" ht="15.75" thickBot="1">
      <c r="B211" s="176">
        <f>B210+1</f>
        <v>2015</v>
      </c>
      <c r="C211" s="93">
        <f>C157/C$167</f>
        <v>-1.693548387096774</v>
      </c>
      <c r="D211" s="91">
        <f>D157/D$167</f>
        <v>-1.9107142857142849</v>
      </c>
      <c r="E211" s="91">
        <f t="shared" ref="E211:O211" si="101">E157/E$167</f>
        <v>1.5008960573476697</v>
      </c>
      <c r="F211" s="91">
        <f t="shared" si="101"/>
        <v>1.1473895582329319</v>
      </c>
      <c r="G211" s="91">
        <f t="shared" si="101"/>
        <v>1.0081225342306799</v>
      </c>
      <c r="H211" s="91"/>
      <c r="I211" s="91">
        <f t="shared" si="101"/>
        <v>1.467279301214568</v>
      </c>
      <c r="J211" s="91">
        <f t="shared" si="101"/>
        <v>0</v>
      </c>
      <c r="K211" s="91">
        <f t="shared" si="101"/>
        <v>0</v>
      </c>
      <c r="L211" s="91">
        <f t="shared" si="101"/>
        <v>0</v>
      </c>
      <c r="M211" s="91"/>
      <c r="N211" s="91"/>
      <c r="O211" s="91">
        <f t="shared" si="101"/>
        <v>1.3260590571981958</v>
      </c>
      <c r="P211" s="94"/>
    </row>
  </sheetData>
  <customSheetViews>
    <customSheetView guid="{6DA84043-8308-458F-9378-22AB3DF247A3}" scale="80" showPageBreaks="1" fitToPage="1" view="pageBreakPreview" topLeftCell="A176">
      <selection activeCell="G200" sqref="G200"/>
      <pageMargins left="0.98425196850393704" right="0.98425196850393704" top="0.98425196850393704" bottom="0.98425196850393704" header="0.51181102362204722" footer="0.51181102362204722"/>
      <pageSetup paperSize="9" scale="18" orientation="portrait" r:id="rId1"/>
      <headerFooter alignWithMargins="0"/>
    </customSheetView>
  </customSheetViews>
  <mergeCells count="303">
    <mergeCell ref="F4:F5"/>
    <mergeCell ref="G4:G5"/>
    <mergeCell ref="N4:N5"/>
    <mergeCell ref="O4:P4"/>
    <mergeCell ref="L14:L15"/>
    <mergeCell ref="M14:M15"/>
    <mergeCell ref="B3:K3"/>
    <mergeCell ref="L3:P3"/>
    <mergeCell ref="B4:B5"/>
    <mergeCell ref="C4:C5"/>
    <mergeCell ref="D4:D5"/>
    <mergeCell ref="E4:E5"/>
    <mergeCell ref="H4:H5"/>
    <mergeCell ref="I4:I5"/>
    <mergeCell ref="L4:L5"/>
    <mergeCell ref="M4:M5"/>
    <mergeCell ref="J4:J5"/>
    <mergeCell ref="K4:K5"/>
    <mergeCell ref="L13:P13"/>
    <mergeCell ref="N14:N15"/>
    <mergeCell ref="O14:P14"/>
    <mergeCell ref="J14:J15"/>
    <mergeCell ref="K14:K15"/>
    <mergeCell ref="B13:K13"/>
    <mergeCell ref="I14:I15"/>
    <mergeCell ref="H14:H15"/>
    <mergeCell ref="L23:P23"/>
    <mergeCell ref="B24:B25"/>
    <mergeCell ref="C24:C25"/>
    <mergeCell ref="D24:D25"/>
    <mergeCell ref="E24:E25"/>
    <mergeCell ref="F24:F25"/>
    <mergeCell ref="G24:G25"/>
    <mergeCell ref="H24:H25"/>
    <mergeCell ref="I24:I25"/>
    <mergeCell ref="B14:B15"/>
    <mergeCell ref="C14:C15"/>
    <mergeCell ref="D14:D15"/>
    <mergeCell ref="E14:E15"/>
    <mergeCell ref="F14:F15"/>
    <mergeCell ref="G14:G15"/>
    <mergeCell ref="B33:K33"/>
    <mergeCell ref="B23:K23"/>
    <mergeCell ref="J24:J25"/>
    <mergeCell ref="K24:K25"/>
    <mergeCell ref="O24:P24"/>
    <mergeCell ref="L24:L25"/>
    <mergeCell ref="M24:M25"/>
    <mergeCell ref="N24:N25"/>
    <mergeCell ref="L33:P33"/>
    <mergeCell ref="B34:B35"/>
    <mergeCell ref="C34:C35"/>
    <mergeCell ref="D34:D35"/>
    <mergeCell ref="E34:E35"/>
    <mergeCell ref="F34:F35"/>
    <mergeCell ref="O34:P34"/>
    <mergeCell ref="L34:L35"/>
    <mergeCell ref="H34:H35"/>
    <mergeCell ref="I34:I35"/>
    <mergeCell ref="G34:G35"/>
    <mergeCell ref="M34:M35"/>
    <mergeCell ref="N34:N35"/>
    <mergeCell ref="J34:J35"/>
    <mergeCell ref="K34:K35"/>
    <mergeCell ref="B43:K43"/>
    <mergeCell ref="L43:P43"/>
    <mergeCell ref="B44:B45"/>
    <mergeCell ref="C44:C45"/>
    <mergeCell ref="D44:D45"/>
    <mergeCell ref="E44:E45"/>
    <mergeCell ref="F44:F45"/>
    <mergeCell ref="G44:G45"/>
    <mergeCell ref="J44:J45"/>
    <mergeCell ref="K44:K45"/>
    <mergeCell ref="H44:H45"/>
    <mergeCell ref="I44:I45"/>
    <mergeCell ref="L44:L45"/>
    <mergeCell ref="M44:M45"/>
    <mergeCell ref="N44:N45"/>
    <mergeCell ref="L53:P53"/>
    <mergeCell ref="N54:N55"/>
    <mergeCell ref="N64:N65"/>
    <mergeCell ref="O64:P64"/>
    <mergeCell ref="O44:P44"/>
    <mergeCell ref="B53:K53"/>
    <mergeCell ref="B54:B55"/>
    <mergeCell ref="C54:C55"/>
    <mergeCell ref="D54:D55"/>
    <mergeCell ref="E54:E55"/>
    <mergeCell ref="F54:F55"/>
    <mergeCell ref="K54:K55"/>
    <mergeCell ref="I54:I55"/>
    <mergeCell ref="L54:L55"/>
    <mergeCell ref="M54:M55"/>
    <mergeCell ref="B63:K63"/>
    <mergeCell ref="L63:P63"/>
    <mergeCell ref="G54:G55"/>
    <mergeCell ref="H54:H55"/>
    <mergeCell ref="O54:P54"/>
    <mergeCell ref="J54:J55"/>
    <mergeCell ref="E64:E65"/>
    <mergeCell ref="G74:G75"/>
    <mergeCell ref="O84:P84"/>
    <mergeCell ref="B83:K83"/>
    <mergeCell ref="B84:B85"/>
    <mergeCell ref="B64:B65"/>
    <mergeCell ref="C64:C65"/>
    <mergeCell ref="C74:C75"/>
    <mergeCell ref="D74:D75"/>
    <mergeCell ref="E74:E75"/>
    <mergeCell ref="J74:J75"/>
    <mergeCell ref="K74:K75"/>
    <mergeCell ref="C84:C85"/>
    <mergeCell ref="D84:D85"/>
    <mergeCell ref="E84:E85"/>
    <mergeCell ref="F84:F85"/>
    <mergeCell ref="F74:F75"/>
    <mergeCell ref="I74:I75"/>
    <mergeCell ref="J64:J65"/>
    <mergeCell ref="K64:K65"/>
    <mergeCell ref="D64:D65"/>
    <mergeCell ref="B74:B75"/>
    <mergeCell ref="B73:K73"/>
    <mergeCell ref="G84:G85"/>
    <mergeCell ref="N84:N85"/>
    <mergeCell ref="K84:K85"/>
    <mergeCell ref="J84:J85"/>
    <mergeCell ref="H84:H85"/>
    <mergeCell ref="I84:I85"/>
    <mergeCell ref="L84:L85"/>
    <mergeCell ref="M84:M85"/>
    <mergeCell ref="J94:J95"/>
    <mergeCell ref="H94:H95"/>
    <mergeCell ref="I94:I95"/>
    <mergeCell ref="B104:B105"/>
    <mergeCell ref="K94:K95"/>
    <mergeCell ref="F94:F95"/>
    <mergeCell ref="G94:G95"/>
    <mergeCell ref="F104:F105"/>
    <mergeCell ref="G104:G105"/>
    <mergeCell ref="C104:C105"/>
    <mergeCell ref="D104:D105"/>
    <mergeCell ref="B94:B95"/>
    <mergeCell ref="C94:C95"/>
    <mergeCell ref="D94:D95"/>
    <mergeCell ref="E94:E95"/>
    <mergeCell ref="H114:H115"/>
    <mergeCell ref="K104:K105"/>
    <mergeCell ref="L104:L105"/>
    <mergeCell ref="M104:M105"/>
    <mergeCell ref="F64:F65"/>
    <mergeCell ref="G64:G65"/>
    <mergeCell ref="H64:H65"/>
    <mergeCell ref="I64:I65"/>
    <mergeCell ref="L103:P103"/>
    <mergeCell ref="N74:N75"/>
    <mergeCell ref="L83:P83"/>
    <mergeCell ref="M74:M75"/>
    <mergeCell ref="O74:P74"/>
    <mergeCell ref="L74:L75"/>
    <mergeCell ref="L64:L65"/>
    <mergeCell ref="M64:M65"/>
    <mergeCell ref="L73:P73"/>
    <mergeCell ref="H74:H75"/>
    <mergeCell ref="B93:K93"/>
    <mergeCell ref="L94:L95"/>
    <mergeCell ref="L93:P93"/>
    <mergeCell ref="M94:M95"/>
    <mergeCell ref="N94:N95"/>
    <mergeCell ref="O94:P94"/>
    <mergeCell ref="N124:N125"/>
    <mergeCell ref="O124:P124"/>
    <mergeCell ref="L124:L125"/>
    <mergeCell ref="I124:I125"/>
    <mergeCell ref="O104:P104"/>
    <mergeCell ref="B103:K103"/>
    <mergeCell ref="O114:P114"/>
    <mergeCell ref="H104:H105"/>
    <mergeCell ref="I104:I105"/>
    <mergeCell ref="J114:J115"/>
    <mergeCell ref="K114:K115"/>
    <mergeCell ref="B113:K113"/>
    <mergeCell ref="I114:I115"/>
    <mergeCell ref="L114:L115"/>
    <mergeCell ref="N104:N105"/>
    <mergeCell ref="B114:B115"/>
    <mergeCell ref="E104:E105"/>
    <mergeCell ref="M114:M115"/>
    <mergeCell ref="N114:N115"/>
    <mergeCell ref="G114:G115"/>
    <mergeCell ref="F114:F115"/>
    <mergeCell ref="C114:C115"/>
    <mergeCell ref="D114:D115"/>
    <mergeCell ref="E114:E115"/>
    <mergeCell ref="C124:C125"/>
    <mergeCell ref="D124:D125"/>
    <mergeCell ref="E124:E125"/>
    <mergeCell ref="J124:J125"/>
    <mergeCell ref="K124:K125"/>
    <mergeCell ref="F124:F125"/>
    <mergeCell ref="G124:G125"/>
    <mergeCell ref="M124:M125"/>
    <mergeCell ref="H124:H125"/>
    <mergeCell ref="K154:K155"/>
    <mergeCell ref="F154:F155"/>
    <mergeCell ref="G154:G155"/>
    <mergeCell ref="L113:P113"/>
    <mergeCell ref="J104:J105"/>
    <mergeCell ref="F144:F145"/>
    <mergeCell ref="L133:P133"/>
    <mergeCell ref="H134:H135"/>
    <mergeCell ref="I134:I135"/>
    <mergeCell ref="F134:F135"/>
    <mergeCell ref="J134:J135"/>
    <mergeCell ref="K134:K135"/>
    <mergeCell ref="B133:K133"/>
    <mergeCell ref="N144:N145"/>
    <mergeCell ref="O144:P144"/>
    <mergeCell ref="G134:G135"/>
    <mergeCell ref="H144:H145"/>
    <mergeCell ref="I144:I145"/>
    <mergeCell ref="G144:G145"/>
    <mergeCell ref="L134:L135"/>
    <mergeCell ref="M134:M135"/>
    <mergeCell ref="B123:K123"/>
    <mergeCell ref="L123:P123"/>
    <mergeCell ref="B124:B125"/>
    <mergeCell ref="B143:K143"/>
    <mergeCell ref="L143:P143"/>
    <mergeCell ref="N134:N135"/>
    <mergeCell ref="O134:P134"/>
    <mergeCell ref="B134:B135"/>
    <mergeCell ref="C134:C135"/>
    <mergeCell ref="D134:D135"/>
    <mergeCell ref="J144:J145"/>
    <mergeCell ref="K144:K145"/>
    <mergeCell ref="L144:L145"/>
    <mergeCell ref="M144:M145"/>
    <mergeCell ref="B144:B145"/>
    <mergeCell ref="C144:C145"/>
    <mergeCell ref="D144:D145"/>
    <mergeCell ref="E144:E145"/>
    <mergeCell ref="E134:E135"/>
    <mergeCell ref="N163:P163"/>
    <mergeCell ref="J154:J155"/>
    <mergeCell ref="B153:K153"/>
    <mergeCell ref="G164:G165"/>
    <mergeCell ref="L164:L165"/>
    <mergeCell ref="I164:I165"/>
    <mergeCell ref="D164:D165"/>
    <mergeCell ref="O154:P154"/>
    <mergeCell ref="J164:J165"/>
    <mergeCell ref="L154:L155"/>
    <mergeCell ref="M154:M155"/>
    <mergeCell ref="H154:H155"/>
    <mergeCell ref="I154:I155"/>
    <mergeCell ref="K164:K165"/>
    <mergeCell ref="B163:K163"/>
    <mergeCell ref="H164:H165"/>
    <mergeCell ref="B164:B165"/>
    <mergeCell ref="C164:C165"/>
    <mergeCell ref="N154:N155"/>
    <mergeCell ref="L153:P153"/>
    <mergeCell ref="B154:B155"/>
    <mergeCell ref="C154:C155"/>
    <mergeCell ref="D154:D155"/>
    <mergeCell ref="E154:E155"/>
    <mergeCell ref="B174:B175"/>
    <mergeCell ref="C174:C175"/>
    <mergeCell ref="D174:D175"/>
    <mergeCell ref="E174:E175"/>
    <mergeCell ref="E164:E165"/>
    <mergeCell ref="F164:F165"/>
    <mergeCell ref="N174:N175"/>
    <mergeCell ref="O174:P174"/>
    <mergeCell ref="F174:F175"/>
    <mergeCell ref="G174:G175"/>
    <mergeCell ref="H174:H175"/>
    <mergeCell ref="I174:I175"/>
    <mergeCell ref="J174:J175"/>
    <mergeCell ref="K174:K175"/>
    <mergeCell ref="M173:P173"/>
    <mergeCell ref="M174:M175"/>
    <mergeCell ref="C173:L173"/>
    <mergeCell ref="L174:L175"/>
    <mergeCell ref="M164:M165"/>
    <mergeCell ref="N164:N165"/>
    <mergeCell ref="O164:P164"/>
    <mergeCell ref="C193:P193"/>
    <mergeCell ref="B194:B195"/>
    <mergeCell ref="C194:C195"/>
    <mergeCell ref="D194:D195"/>
    <mergeCell ref="E194:E195"/>
    <mergeCell ref="F194:F195"/>
    <mergeCell ref="G194:G195"/>
    <mergeCell ref="H194:H195"/>
    <mergeCell ref="I194:I195"/>
    <mergeCell ref="N194:N195"/>
    <mergeCell ref="O194:P194"/>
    <mergeCell ref="J194:J195"/>
    <mergeCell ref="K194:K195"/>
    <mergeCell ref="L194:L195"/>
    <mergeCell ref="M194:M195"/>
  </mergeCells>
  <phoneticPr fontId="26" type="noConversion"/>
  <pageMargins left="0.98425196850393704" right="0.98425196850393704" top="0.98425196850393704" bottom="0.98425196850393704" header="0.51181102362204722" footer="0.51181102362204722"/>
  <pageSetup paperSize="9" scale="18" orientation="portrait" r:id="rId2"/>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27"/>
  <sheetViews>
    <sheetView zoomScale="70" zoomScaleNormal="70" zoomScaleSheetLayoutView="75" workbookViewId="0">
      <selection activeCell="A11" sqref="A11:B11"/>
    </sheetView>
  </sheetViews>
  <sheetFormatPr defaultRowHeight="12.75"/>
  <sheetData>
    <row r="2" spans="2:16" ht="13.5" thickBot="1"/>
    <row r="3" spans="2:16" ht="24" thickBot="1">
      <c r="B3" s="473" t="s">
        <v>613</v>
      </c>
      <c r="C3" s="474"/>
      <c r="D3" s="474"/>
      <c r="E3" s="474"/>
      <c r="F3" s="474"/>
      <c r="G3" s="474"/>
      <c r="H3" s="474"/>
      <c r="I3" s="474"/>
      <c r="J3" s="474"/>
      <c r="K3" s="474"/>
      <c r="L3" s="470" t="s">
        <v>224</v>
      </c>
      <c r="M3" s="471"/>
      <c r="N3" s="471"/>
      <c r="O3" s="471"/>
      <c r="P3" s="472"/>
    </row>
    <row r="4" spans="2:16" ht="15.75">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6" ht="16.5" thickBot="1">
      <c r="B5" s="466"/>
      <c r="C5" s="462"/>
      <c r="D5" s="462"/>
      <c r="E5" s="462"/>
      <c r="F5" s="462"/>
      <c r="G5" s="462"/>
      <c r="H5" s="462"/>
      <c r="I5" s="462"/>
      <c r="J5" s="462"/>
      <c r="K5" s="462"/>
      <c r="L5" s="462"/>
      <c r="M5" s="462"/>
      <c r="N5" s="462"/>
      <c r="O5" s="145" t="s">
        <v>209</v>
      </c>
      <c r="P5" s="30" t="s">
        <v>210</v>
      </c>
    </row>
    <row r="6" spans="2:16" ht="15">
      <c r="B6" s="148" t="s">
        <v>211</v>
      </c>
      <c r="C6" s="146">
        <v>31</v>
      </c>
      <c r="D6" s="8">
        <v>28</v>
      </c>
      <c r="E6" s="8">
        <v>31</v>
      </c>
      <c r="F6" s="8">
        <v>20</v>
      </c>
      <c r="G6" s="8">
        <v>15</v>
      </c>
      <c r="H6" s="8">
        <v>0</v>
      </c>
      <c r="I6" s="168">
        <f>SUM(C6:G6)</f>
        <v>125</v>
      </c>
      <c r="J6" s="8">
        <v>0</v>
      </c>
      <c r="K6" s="8">
        <v>26</v>
      </c>
      <c r="L6" s="8">
        <v>30</v>
      </c>
      <c r="M6" s="8">
        <v>31</v>
      </c>
      <c r="N6" s="168">
        <f>SUM(J6:M6)</f>
        <v>87</v>
      </c>
      <c r="O6" s="167">
        <f>SUM(C6:H6,J6:M6)</f>
        <v>212</v>
      </c>
      <c r="P6" s="169">
        <f>I6+N6</f>
        <v>212</v>
      </c>
    </row>
    <row r="7" spans="2:16" ht="19.5">
      <c r="B7" s="149" t="s">
        <v>485</v>
      </c>
      <c r="C7" s="147">
        <v>2.9</v>
      </c>
      <c r="D7" s="10">
        <v>2.7</v>
      </c>
      <c r="E7" s="10">
        <v>5.6</v>
      </c>
      <c r="F7" s="10">
        <v>10.1</v>
      </c>
      <c r="G7" s="10">
        <v>11.8</v>
      </c>
      <c r="H7" s="10"/>
      <c r="I7" s="153">
        <f>(C6*C7+D6*D7+E6*E7+F6*F7+G6*G7)/I6</f>
        <v>5.7448000000000006</v>
      </c>
      <c r="J7" s="10"/>
      <c r="K7" s="95">
        <v>6.4</v>
      </c>
      <c r="L7" s="95">
        <v>2</v>
      </c>
      <c r="M7" s="95">
        <v>-1.6</v>
      </c>
      <c r="N7" s="153">
        <f>(J6*J7+K6*K7+L6*L7+M6*M7)/N6</f>
        <v>2.0321839080459769</v>
      </c>
      <c r="O7" s="154">
        <f>(C7*C6+D7*D6+E7*E6+F7*F6+G7*G6+H7*H6+J7*J6+K7*K6+L7*L6+M7*M6)/O6</f>
        <v>4.2212264150943399</v>
      </c>
      <c r="P7" s="161">
        <f>(I7*I6+N7*N6)/P6</f>
        <v>4.2212264150943399</v>
      </c>
    </row>
    <row r="8" spans="2:16" ht="19.5">
      <c r="B8" s="149" t="s">
        <v>212</v>
      </c>
      <c r="C8" s="13">
        <f t="shared" ref="C8:H8" si="0">C6*(13-C7)</f>
        <v>313.09999999999997</v>
      </c>
      <c r="D8" s="12">
        <f t="shared" si="0"/>
        <v>288.40000000000003</v>
      </c>
      <c r="E8" s="12">
        <f t="shared" si="0"/>
        <v>229.4</v>
      </c>
      <c r="F8" s="12">
        <f t="shared" si="0"/>
        <v>58.000000000000007</v>
      </c>
      <c r="G8" s="12">
        <f t="shared" si="0"/>
        <v>17.999999999999989</v>
      </c>
      <c r="H8" s="12">
        <f t="shared" si="0"/>
        <v>0</v>
      </c>
      <c r="I8" s="155">
        <f>SUM(C8:G8)</f>
        <v>906.9</v>
      </c>
      <c r="J8" s="12">
        <f>J6*(13-J7)</f>
        <v>0</v>
      </c>
      <c r="K8" s="12">
        <v>172</v>
      </c>
      <c r="L8" s="12">
        <v>332</v>
      </c>
      <c r="M8" s="12">
        <v>452</v>
      </c>
      <c r="N8" s="155">
        <f>SUM(J8:M8)</f>
        <v>956</v>
      </c>
      <c r="O8" s="156">
        <f>O6*(13-O7)</f>
        <v>1861.1000000000001</v>
      </c>
      <c r="P8" s="162">
        <f>P6*(13-P7)</f>
        <v>1861.1000000000001</v>
      </c>
    </row>
    <row r="9" spans="2:16" ht="19.5">
      <c r="B9" s="149" t="s">
        <v>213</v>
      </c>
      <c r="C9" s="13">
        <f t="shared" ref="C9:H9" si="1">C6*(17-C7)</f>
        <v>437.09999999999997</v>
      </c>
      <c r="D9" s="12">
        <f t="shared" si="1"/>
        <v>400.40000000000003</v>
      </c>
      <c r="E9" s="12">
        <f t="shared" si="1"/>
        <v>353.40000000000003</v>
      </c>
      <c r="F9" s="12">
        <f t="shared" si="1"/>
        <v>138</v>
      </c>
      <c r="G9" s="12">
        <f t="shared" si="1"/>
        <v>77.999999999999986</v>
      </c>
      <c r="H9" s="12">
        <f t="shared" si="1"/>
        <v>0</v>
      </c>
      <c r="I9" s="155">
        <f>SUM(C9:G9)</f>
        <v>1406.9</v>
      </c>
      <c r="J9" s="12">
        <f>J6*(17-J7)</f>
        <v>0</v>
      </c>
      <c r="K9" s="12">
        <v>276</v>
      </c>
      <c r="L9" s="12">
        <v>452</v>
      </c>
      <c r="M9" s="12">
        <v>576</v>
      </c>
      <c r="N9" s="155">
        <f>SUM(J9:M9)</f>
        <v>1304</v>
      </c>
      <c r="O9" s="156">
        <f>O6*(17-O7)</f>
        <v>2709.1</v>
      </c>
      <c r="P9" s="162">
        <f>P6*(17-P7)</f>
        <v>2709.1</v>
      </c>
    </row>
    <row r="10" spans="2:16" ht="19.5">
      <c r="B10" s="149" t="s">
        <v>214</v>
      </c>
      <c r="C10" s="17">
        <f t="shared" ref="C10:H10" si="2">C6*(18-C7)</f>
        <v>468.09999999999997</v>
      </c>
      <c r="D10" s="16">
        <f t="shared" si="2"/>
        <v>428.40000000000003</v>
      </c>
      <c r="E10" s="16">
        <f t="shared" si="2"/>
        <v>384.40000000000003</v>
      </c>
      <c r="F10" s="16">
        <f t="shared" si="2"/>
        <v>158</v>
      </c>
      <c r="G10" s="16">
        <f t="shared" si="2"/>
        <v>92.999999999999986</v>
      </c>
      <c r="H10" s="16">
        <f t="shared" si="2"/>
        <v>0</v>
      </c>
      <c r="I10" s="155">
        <f>SUM(C10:G10)</f>
        <v>1531.9</v>
      </c>
      <c r="J10" s="16">
        <f>J6*(18-J7)</f>
        <v>0</v>
      </c>
      <c r="K10" s="16">
        <v>302</v>
      </c>
      <c r="L10" s="16">
        <v>482</v>
      </c>
      <c r="M10" s="16">
        <v>607</v>
      </c>
      <c r="N10" s="155">
        <f>SUM(J10:M10)</f>
        <v>1391</v>
      </c>
      <c r="O10" s="157">
        <f>O6*(18-O7)</f>
        <v>2921.1</v>
      </c>
      <c r="P10" s="163">
        <f>P6*(18-P7)</f>
        <v>2921.1</v>
      </c>
    </row>
    <row r="11" spans="2:16" ht="20.25" thickBot="1">
      <c r="B11" s="350" t="s">
        <v>215</v>
      </c>
      <c r="C11" s="21">
        <f t="shared" ref="C11:H11" si="3">C6*(19-C7)</f>
        <v>499.1</v>
      </c>
      <c r="D11" s="20">
        <f t="shared" si="3"/>
        <v>456.40000000000003</v>
      </c>
      <c r="E11" s="20">
        <f t="shared" si="3"/>
        <v>415.40000000000003</v>
      </c>
      <c r="F11" s="20">
        <f t="shared" si="3"/>
        <v>178</v>
      </c>
      <c r="G11" s="20">
        <f t="shared" si="3"/>
        <v>107.99999999999999</v>
      </c>
      <c r="H11" s="20">
        <f t="shared" si="3"/>
        <v>0</v>
      </c>
      <c r="I11" s="164">
        <f>SUM(C11:G11)</f>
        <v>1656.9</v>
      </c>
      <c r="J11" s="20">
        <f>J6*(19-J7)</f>
        <v>0</v>
      </c>
      <c r="K11" s="20">
        <v>328</v>
      </c>
      <c r="L11" s="20">
        <v>512</v>
      </c>
      <c r="M11" s="20">
        <v>638</v>
      </c>
      <c r="N11" s="164">
        <f>SUM(J11:M11)</f>
        <v>1478</v>
      </c>
      <c r="O11" s="165">
        <f>O6*(19-O7)</f>
        <v>3133.1</v>
      </c>
      <c r="P11" s="166">
        <f>P6*(19-P7)</f>
        <v>3133.1</v>
      </c>
    </row>
    <row r="12" spans="2:16" ht="15.75" thickBot="1">
      <c r="B12" s="4"/>
      <c r="C12" s="4"/>
      <c r="D12" s="4"/>
      <c r="E12" s="4"/>
      <c r="F12" s="4"/>
      <c r="G12" s="4"/>
      <c r="H12" s="4"/>
      <c r="I12" s="4"/>
      <c r="J12" s="4"/>
      <c r="K12" s="4"/>
      <c r="L12" s="4"/>
      <c r="M12" s="4"/>
      <c r="N12" s="4"/>
      <c r="O12" s="4"/>
      <c r="P12" s="4"/>
    </row>
    <row r="13" spans="2:16" ht="24" thickBot="1">
      <c r="B13" s="473" t="s">
        <v>614</v>
      </c>
      <c r="C13" s="474"/>
      <c r="D13" s="474"/>
      <c r="E13" s="474"/>
      <c r="F13" s="474"/>
      <c r="G13" s="474"/>
      <c r="H13" s="474"/>
      <c r="I13" s="474"/>
      <c r="J13" s="474"/>
      <c r="K13" s="474"/>
      <c r="L13" s="470" t="s">
        <v>225</v>
      </c>
      <c r="M13" s="471"/>
      <c r="N13" s="471"/>
      <c r="O13" s="471"/>
      <c r="P13" s="472"/>
    </row>
    <row r="14" spans="2:16" ht="15.75">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6" ht="16.5" thickBot="1">
      <c r="B15" s="466"/>
      <c r="C15" s="462"/>
      <c r="D15" s="462"/>
      <c r="E15" s="462"/>
      <c r="F15" s="462"/>
      <c r="G15" s="462"/>
      <c r="H15" s="462"/>
      <c r="I15" s="462"/>
      <c r="J15" s="462"/>
      <c r="K15" s="462"/>
      <c r="L15" s="462"/>
      <c r="M15" s="462"/>
      <c r="N15" s="462"/>
      <c r="O15" s="145" t="s">
        <v>209</v>
      </c>
      <c r="P15" s="30" t="s">
        <v>210</v>
      </c>
    </row>
    <row r="16" spans="2:16" ht="15">
      <c r="B16" s="148" t="s">
        <v>211</v>
      </c>
      <c r="C16" s="146">
        <v>31</v>
      </c>
      <c r="D16" s="8">
        <v>28</v>
      </c>
      <c r="E16" s="8">
        <v>31</v>
      </c>
      <c r="F16" s="8">
        <v>30</v>
      </c>
      <c r="G16" s="8">
        <v>15</v>
      </c>
      <c r="H16" s="8">
        <v>0</v>
      </c>
      <c r="I16" s="168">
        <f>SUM(C16:G16)</f>
        <v>135</v>
      </c>
      <c r="J16" s="8">
        <v>20</v>
      </c>
      <c r="K16" s="8">
        <v>31</v>
      </c>
      <c r="L16" s="8">
        <v>30</v>
      </c>
      <c r="M16" s="8">
        <v>31</v>
      </c>
      <c r="N16" s="168">
        <f>SUM(J16:M16)</f>
        <v>112</v>
      </c>
      <c r="O16" s="167">
        <f>SUM(C16:H16,J16:M16)</f>
        <v>247</v>
      </c>
      <c r="P16" s="169">
        <f>I16+N16</f>
        <v>247</v>
      </c>
    </row>
    <row r="17" spans="2:16" ht="19.5">
      <c r="B17" s="149" t="s">
        <v>485</v>
      </c>
      <c r="C17" s="147">
        <v>0.6</v>
      </c>
      <c r="D17" s="10">
        <v>2.2000000000000002</v>
      </c>
      <c r="E17" s="10">
        <v>3.2</v>
      </c>
      <c r="F17" s="10">
        <v>8.3000000000000007</v>
      </c>
      <c r="G17" s="10">
        <v>11.8</v>
      </c>
      <c r="H17" s="10"/>
      <c r="I17" s="153">
        <f>(C16*C17+D16*D17+E16*E17+F16*F17+G16*G17)/I16</f>
        <v>4.4844444444444447</v>
      </c>
      <c r="J17" s="10">
        <v>9.6999999999999993</v>
      </c>
      <c r="K17" s="95">
        <v>8.6999999999999993</v>
      </c>
      <c r="L17" s="95">
        <v>5.2</v>
      </c>
      <c r="M17" s="95">
        <v>1.1000000000000001</v>
      </c>
      <c r="N17" s="153">
        <f>(J16*J17+K16*K17+L16*L17+M16*M17)/N16</f>
        <v>5.8375000000000004</v>
      </c>
      <c r="O17" s="154">
        <f>(C17*C16+D17*D16+E17*E16+F17*F16+G17*G16+H17*H16+J17*J16+K17*K16+L17*L16+M17*M16)/O16</f>
        <v>5.0979757085020241</v>
      </c>
      <c r="P17" s="161">
        <f>(I17*I16+N17*N16)/P16</f>
        <v>5.0979757085020241</v>
      </c>
    </row>
    <row r="18" spans="2:16" ht="19.5">
      <c r="B18" s="149" t="s">
        <v>212</v>
      </c>
      <c r="C18" s="13">
        <v>383</v>
      </c>
      <c r="D18" s="12">
        <v>301</v>
      </c>
      <c r="E18" s="12">
        <v>304</v>
      </c>
      <c r="F18" s="12">
        <v>141</v>
      </c>
      <c r="G18" s="12">
        <v>18</v>
      </c>
      <c r="H18" s="12">
        <v>0</v>
      </c>
      <c r="I18" s="155">
        <f>SUM(C18:G18)</f>
        <v>1147</v>
      </c>
      <c r="J18" s="12">
        <v>66</v>
      </c>
      <c r="K18" s="12">
        <v>133</v>
      </c>
      <c r="L18" s="12">
        <v>233</v>
      </c>
      <c r="M18" s="12">
        <v>369</v>
      </c>
      <c r="N18" s="155">
        <f>SUM(J18:M18)</f>
        <v>801</v>
      </c>
      <c r="O18" s="156">
        <f>O16*(13-O17)</f>
        <v>1951.8</v>
      </c>
      <c r="P18" s="162">
        <f>P16*(13-P17)</f>
        <v>1951.8</v>
      </c>
    </row>
    <row r="19" spans="2:16" ht="19.5">
      <c r="B19" s="149" t="s">
        <v>213</v>
      </c>
      <c r="C19" s="13">
        <v>507</v>
      </c>
      <c r="D19" s="12">
        <v>413</v>
      </c>
      <c r="E19" s="12">
        <v>428</v>
      </c>
      <c r="F19" s="12">
        <v>261</v>
      </c>
      <c r="G19" s="12">
        <v>78</v>
      </c>
      <c r="H19" s="12">
        <v>0</v>
      </c>
      <c r="I19" s="155">
        <f>SUM(C19:G19)</f>
        <v>1687</v>
      </c>
      <c r="J19" s="12">
        <v>146</v>
      </c>
      <c r="K19" s="12">
        <v>257</v>
      </c>
      <c r="L19" s="12">
        <v>353</v>
      </c>
      <c r="M19" s="12">
        <v>493</v>
      </c>
      <c r="N19" s="155">
        <f>SUM(J19:M19)</f>
        <v>1249</v>
      </c>
      <c r="O19" s="156">
        <f>O16*(17-O17)</f>
        <v>2939.8</v>
      </c>
      <c r="P19" s="162">
        <f>P16*(17-P17)</f>
        <v>2939.8</v>
      </c>
    </row>
    <row r="20" spans="2:16" ht="19.5">
      <c r="B20" s="149" t="s">
        <v>214</v>
      </c>
      <c r="C20" s="17">
        <v>538</v>
      </c>
      <c r="D20" s="16">
        <v>441</v>
      </c>
      <c r="E20" s="16">
        <v>459</v>
      </c>
      <c r="F20" s="16">
        <v>291</v>
      </c>
      <c r="G20" s="16">
        <v>93</v>
      </c>
      <c r="H20" s="16">
        <v>0</v>
      </c>
      <c r="I20" s="155">
        <f>SUM(C20:G20)</f>
        <v>1822</v>
      </c>
      <c r="J20" s="16">
        <v>166</v>
      </c>
      <c r="K20" s="16">
        <v>268</v>
      </c>
      <c r="L20" s="16">
        <v>383</v>
      </c>
      <c r="M20" s="16">
        <v>524</v>
      </c>
      <c r="N20" s="155">
        <f>SUM(J20:M20)</f>
        <v>1341</v>
      </c>
      <c r="O20" s="157">
        <f>O16*(18-O17)</f>
        <v>3186.8</v>
      </c>
      <c r="P20" s="163">
        <f>P16*(18-P17)</f>
        <v>3186.8</v>
      </c>
    </row>
    <row r="21" spans="2:16" ht="20.25" thickBot="1">
      <c r="B21" s="350" t="s">
        <v>215</v>
      </c>
      <c r="C21" s="21">
        <v>569</v>
      </c>
      <c r="D21" s="20">
        <v>469</v>
      </c>
      <c r="E21" s="20">
        <v>490</v>
      </c>
      <c r="F21" s="20">
        <v>321</v>
      </c>
      <c r="G21" s="20">
        <v>108</v>
      </c>
      <c r="H21" s="20">
        <f>H16*(19-H17)</f>
        <v>0</v>
      </c>
      <c r="I21" s="164">
        <f>SUM(C21:G21)</f>
        <v>1957</v>
      </c>
      <c r="J21" s="20">
        <v>186</v>
      </c>
      <c r="K21" s="20">
        <v>319</v>
      </c>
      <c r="L21" s="20">
        <v>413</v>
      </c>
      <c r="M21" s="20">
        <f>M16*(19-M17)</f>
        <v>554.9</v>
      </c>
      <c r="N21" s="164">
        <f>SUM(J21:M21)</f>
        <v>1472.9</v>
      </c>
      <c r="O21" s="165">
        <f>O16*(19-O17)</f>
        <v>3433.8</v>
      </c>
      <c r="P21" s="166">
        <f>P16*(19-P17)</f>
        <v>3433.8</v>
      </c>
    </row>
    <row r="22" spans="2:16" ht="15.75" thickBot="1">
      <c r="B22" s="4"/>
      <c r="C22" s="4"/>
      <c r="D22" s="4"/>
      <c r="E22" s="4"/>
      <c r="F22" s="4"/>
      <c r="G22" s="4"/>
      <c r="H22" s="4"/>
      <c r="I22" s="4"/>
      <c r="J22" s="4"/>
      <c r="K22" s="4"/>
      <c r="L22" s="4"/>
      <c r="M22" s="4"/>
      <c r="N22" s="4"/>
      <c r="O22" s="4"/>
      <c r="P22" s="4"/>
    </row>
    <row r="23" spans="2:16" ht="24" thickBot="1">
      <c r="B23" s="473" t="s">
        <v>615</v>
      </c>
      <c r="C23" s="474"/>
      <c r="D23" s="474"/>
      <c r="E23" s="474"/>
      <c r="F23" s="474"/>
      <c r="G23" s="474"/>
      <c r="H23" s="474"/>
      <c r="I23" s="474"/>
      <c r="J23" s="474"/>
      <c r="K23" s="474"/>
      <c r="L23" s="470" t="s">
        <v>226</v>
      </c>
      <c r="M23" s="471"/>
      <c r="N23" s="471"/>
      <c r="O23" s="471"/>
      <c r="P23" s="472"/>
    </row>
    <row r="24" spans="2:16" ht="15.75">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6" ht="16.5" thickBot="1">
      <c r="B25" s="466"/>
      <c r="C25" s="462"/>
      <c r="D25" s="462"/>
      <c r="E25" s="462"/>
      <c r="F25" s="462"/>
      <c r="G25" s="462"/>
      <c r="H25" s="462"/>
      <c r="I25" s="462"/>
      <c r="J25" s="462"/>
      <c r="K25" s="462"/>
      <c r="L25" s="462"/>
      <c r="M25" s="462"/>
      <c r="N25" s="462"/>
      <c r="O25" s="145" t="s">
        <v>209</v>
      </c>
      <c r="P25" s="30" t="s">
        <v>210</v>
      </c>
    </row>
    <row r="26" spans="2:16" ht="15">
      <c r="B26" s="148" t="s">
        <v>211</v>
      </c>
      <c r="C26" s="146">
        <v>31</v>
      </c>
      <c r="D26" s="8">
        <v>28</v>
      </c>
      <c r="E26" s="8">
        <v>31</v>
      </c>
      <c r="F26" s="8">
        <v>15</v>
      </c>
      <c r="G26" s="8">
        <v>16</v>
      </c>
      <c r="H26" s="8">
        <v>5</v>
      </c>
      <c r="I26" s="168">
        <f>SUM(C26:G26)</f>
        <v>121</v>
      </c>
      <c r="J26" s="8">
        <v>0</v>
      </c>
      <c r="K26" s="8">
        <v>26</v>
      </c>
      <c r="L26" s="8">
        <v>30</v>
      </c>
      <c r="M26" s="8">
        <v>31</v>
      </c>
      <c r="N26" s="168">
        <f>SUM(J26:M26)</f>
        <v>87</v>
      </c>
      <c r="O26" s="167">
        <f>SUM(C26:H26,J26:M26)</f>
        <v>213</v>
      </c>
      <c r="P26" s="169">
        <f>I26+N26</f>
        <v>208</v>
      </c>
    </row>
    <row r="27" spans="2:16" ht="19.5">
      <c r="B27" s="149" t="s">
        <v>485</v>
      </c>
      <c r="C27" s="147">
        <v>-3.3</v>
      </c>
      <c r="D27" s="10">
        <v>-0.7</v>
      </c>
      <c r="E27" s="10">
        <v>3.5</v>
      </c>
      <c r="F27" s="10">
        <v>12.3</v>
      </c>
      <c r="G27" s="10">
        <v>11.8</v>
      </c>
      <c r="H27" s="10">
        <v>12</v>
      </c>
      <c r="I27" s="153">
        <f>(C26*C27+D26*D27+E26*E27+F26*F27+G26*G27)/I26</f>
        <v>2.9743801652892565</v>
      </c>
      <c r="J27" s="10"/>
      <c r="K27" s="95">
        <v>6.6</v>
      </c>
      <c r="L27" s="95">
        <v>5.2</v>
      </c>
      <c r="M27" s="95">
        <v>-0.7</v>
      </c>
      <c r="N27" s="153">
        <f>(J26*J27+K26*K27+L26*L27+M26*M27)/N26</f>
        <v>3.5160919540229889</v>
      </c>
      <c r="O27" s="154">
        <f>(C27*C26+D27*D26+E27*E26+F27*F26+G27*G26+H27*H26+J27*J26+K27*K26+L27*L26+M27*M26)/O26</f>
        <v>3.4075117370892016</v>
      </c>
      <c r="P27" s="161">
        <f>(I27*I26+N27*N26)/P26</f>
        <v>3.2009615384615389</v>
      </c>
    </row>
    <row r="28" spans="2:16" ht="19.5">
      <c r="B28" s="149" t="s">
        <v>212</v>
      </c>
      <c r="C28" s="13">
        <v>505</v>
      </c>
      <c r="D28" s="12">
        <v>365</v>
      </c>
      <c r="E28" s="12">
        <v>294</v>
      </c>
      <c r="F28" s="12">
        <v>11</v>
      </c>
      <c r="G28" s="12">
        <v>19</v>
      </c>
      <c r="H28" s="12">
        <v>5</v>
      </c>
      <c r="I28" s="155">
        <f>SUM(C28:G28)</f>
        <v>1194</v>
      </c>
      <c r="J28" s="12">
        <v>0</v>
      </c>
      <c r="K28" s="12">
        <v>167</v>
      </c>
      <c r="L28" s="12">
        <v>234</v>
      </c>
      <c r="M28" s="12">
        <v>426</v>
      </c>
      <c r="N28" s="155">
        <f>SUM(J28:M28)</f>
        <v>827</v>
      </c>
      <c r="O28" s="156">
        <f>O26*(13-O27)</f>
        <v>2043.2</v>
      </c>
      <c r="P28" s="162">
        <f>P26*(13-P27)</f>
        <v>2038.2</v>
      </c>
    </row>
    <row r="29" spans="2:16" ht="19.5">
      <c r="B29" s="149" t="s">
        <v>213</v>
      </c>
      <c r="C29" s="13">
        <v>629</v>
      </c>
      <c r="D29" s="12">
        <v>497</v>
      </c>
      <c r="E29" s="12">
        <v>418</v>
      </c>
      <c r="F29" s="12">
        <v>71</v>
      </c>
      <c r="G29" s="12">
        <v>83</v>
      </c>
      <c r="H29" s="12">
        <v>25</v>
      </c>
      <c r="I29" s="155">
        <f>SUM(C29:G29)</f>
        <v>1698</v>
      </c>
      <c r="J29" s="12">
        <v>0</v>
      </c>
      <c r="K29" s="12">
        <v>271</v>
      </c>
      <c r="L29" s="12">
        <v>354</v>
      </c>
      <c r="M29" s="12">
        <v>550</v>
      </c>
      <c r="N29" s="155">
        <f>SUM(J29:M29)</f>
        <v>1175</v>
      </c>
      <c r="O29" s="156">
        <f>O26*(17-O27)</f>
        <v>2895.2000000000003</v>
      </c>
      <c r="P29" s="162">
        <f>P26*(17-P27)</f>
        <v>2870.2000000000003</v>
      </c>
    </row>
    <row r="30" spans="2:16" ht="19.5">
      <c r="B30" s="149" t="s">
        <v>214</v>
      </c>
      <c r="C30" s="17">
        <v>660</v>
      </c>
      <c r="D30" s="16">
        <v>525</v>
      </c>
      <c r="E30" s="16">
        <v>449</v>
      </c>
      <c r="F30" s="16">
        <v>86</v>
      </c>
      <c r="G30" s="16">
        <v>99</v>
      </c>
      <c r="H30" s="16">
        <v>30</v>
      </c>
      <c r="I30" s="155">
        <f>SUM(C30:G30)</f>
        <v>1819</v>
      </c>
      <c r="J30" s="16">
        <v>0</v>
      </c>
      <c r="K30" s="16">
        <v>297</v>
      </c>
      <c r="L30" s="16">
        <v>384</v>
      </c>
      <c r="M30" s="16">
        <v>581</v>
      </c>
      <c r="N30" s="155">
        <f>SUM(J30:M30)</f>
        <v>1262</v>
      </c>
      <c r="O30" s="157">
        <f>O26*(18-O27)</f>
        <v>3108.2000000000003</v>
      </c>
      <c r="P30" s="163">
        <f>P26*(18-P27)</f>
        <v>3078.2000000000003</v>
      </c>
    </row>
    <row r="31" spans="2:16" ht="20.25" thickBot="1">
      <c r="B31" s="350" t="s">
        <v>215</v>
      </c>
      <c r="C31" s="21">
        <v>691</v>
      </c>
      <c r="D31" s="20">
        <v>553</v>
      </c>
      <c r="E31" s="20">
        <v>480</v>
      </c>
      <c r="F31" s="20">
        <v>101</v>
      </c>
      <c r="G31" s="20">
        <v>115</v>
      </c>
      <c r="H31" s="20">
        <v>35</v>
      </c>
      <c r="I31" s="164">
        <f>SUM(C31:G31)</f>
        <v>1940</v>
      </c>
      <c r="J31" s="20">
        <v>0</v>
      </c>
      <c r="K31" s="20">
        <v>323</v>
      </c>
      <c r="L31" s="20">
        <v>414</v>
      </c>
      <c r="M31" s="20">
        <v>612</v>
      </c>
      <c r="N31" s="164">
        <f>SUM(J31:M31)</f>
        <v>1349</v>
      </c>
      <c r="O31" s="165">
        <f>O26*(19-O27)</f>
        <v>3321.2000000000003</v>
      </c>
      <c r="P31" s="166">
        <f>P26*(19-P27)</f>
        <v>3286.2000000000003</v>
      </c>
    </row>
    <row r="32" spans="2:16" ht="15.75" thickBot="1">
      <c r="B32" s="4"/>
      <c r="C32" s="4"/>
      <c r="D32" s="4"/>
      <c r="E32" s="4"/>
      <c r="F32" s="4"/>
      <c r="G32" s="4"/>
      <c r="H32" s="4"/>
      <c r="I32" s="4"/>
      <c r="J32" s="4"/>
      <c r="K32" s="4"/>
      <c r="L32" s="4"/>
      <c r="M32" s="4"/>
      <c r="N32" s="4"/>
      <c r="O32" s="4"/>
      <c r="P32" s="4"/>
    </row>
    <row r="33" spans="2:16" ht="24" thickBot="1">
      <c r="B33" s="473" t="s">
        <v>615</v>
      </c>
      <c r="C33" s="474"/>
      <c r="D33" s="474"/>
      <c r="E33" s="474"/>
      <c r="F33" s="474"/>
      <c r="G33" s="474"/>
      <c r="H33" s="474"/>
      <c r="I33" s="474"/>
      <c r="J33" s="474"/>
      <c r="K33" s="474"/>
      <c r="L33" s="470" t="s">
        <v>227</v>
      </c>
      <c r="M33" s="471"/>
      <c r="N33" s="471"/>
      <c r="O33" s="471"/>
      <c r="P33" s="472"/>
    </row>
    <row r="34" spans="2:16" ht="15.75">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6" ht="16.5" thickBot="1">
      <c r="B35" s="466"/>
      <c r="C35" s="462"/>
      <c r="D35" s="462"/>
      <c r="E35" s="462"/>
      <c r="F35" s="462"/>
      <c r="G35" s="462"/>
      <c r="H35" s="462"/>
      <c r="I35" s="462"/>
      <c r="J35" s="462"/>
      <c r="K35" s="462"/>
      <c r="L35" s="462"/>
      <c r="M35" s="462"/>
      <c r="N35" s="462"/>
      <c r="O35" s="145" t="s">
        <v>209</v>
      </c>
      <c r="P35" s="30" t="s">
        <v>210</v>
      </c>
    </row>
    <row r="36" spans="2:16" ht="15">
      <c r="B36" s="148" t="s">
        <v>211</v>
      </c>
      <c r="C36" s="146">
        <v>31</v>
      </c>
      <c r="D36" s="8">
        <v>28</v>
      </c>
      <c r="E36" s="8">
        <v>31</v>
      </c>
      <c r="F36" s="8">
        <v>25</v>
      </c>
      <c r="G36" s="8">
        <v>20</v>
      </c>
      <c r="H36" s="8">
        <v>5</v>
      </c>
      <c r="I36" s="168">
        <f>SUM(C36:G36)</f>
        <v>135</v>
      </c>
      <c r="J36" s="8">
        <v>20</v>
      </c>
      <c r="K36" s="8">
        <v>31</v>
      </c>
      <c r="L36" s="8">
        <v>30</v>
      </c>
      <c r="M36" s="8">
        <v>31</v>
      </c>
      <c r="N36" s="168">
        <f>SUM(J36:M36)</f>
        <v>112</v>
      </c>
      <c r="O36" s="167">
        <f>SUM(C36:H36,J36:M36)</f>
        <v>252</v>
      </c>
      <c r="P36" s="169">
        <f>I36+N36</f>
        <v>247</v>
      </c>
    </row>
    <row r="37" spans="2:16" ht="19.5">
      <c r="B37" s="149" t="s">
        <v>485</v>
      </c>
      <c r="C37" s="147">
        <v>-4.2</v>
      </c>
      <c r="D37" s="10">
        <v>-1.5</v>
      </c>
      <c r="E37" s="10">
        <v>3.5</v>
      </c>
      <c r="F37" s="10">
        <v>7.8</v>
      </c>
      <c r="G37" s="10">
        <v>11.2</v>
      </c>
      <c r="H37" s="10">
        <v>13</v>
      </c>
      <c r="I37" s="153">
        <f>(C36*C37+D36*D37+E36*E37+F36*F37+G36*G37)/I36</f>
        <v>2.6318518518518514</v>
      </c>
      <c r="J37" s="10">
        <v>11</v>
      </c>
      <c r="K37" s="95">
        <v>6.2</v>
      </c>
      <c r="L37" s="95">
        <v>5.2</v>
      </c>
      <c r="M37" s="95">
        <v>-4.8</v>
      </c>
      <c r="N37" s="153">
        <f>(J36*J37+K36*K37+L36*L37+M36*M37)/N36</f>
        <v>3.7446428571428578</v>
      </c>
      <c r="O37" s="154">
        <f>(C37*C36+D37*D36+E37*E36+F37*F36+G37*G36+H37*H36+J37*J36+K37*K36+L37*L36+M37*M36)/O36</f>
        <v>3.3321428571428573</v>
      </c>
      <c r="P37" s="161">
        <f>(I37*I36+N37*N36)/P36</f>
        <v>3.1364372469635629</v>
      </c>
    </row>
    <row r="38" spans="2:16" ht="19.5">
      <c r="B38" s="149" t="s">
        <v>212</v>
      </c>
      <c r="C38" s="13">
        <v>533</v>
      </c>
      <c r="D38" s="12">
        <v>405</v>
      </c>
      <c r="E38" s="12">
        <v>294</v>
      </c>
      <c r="F38" s="12">
        <v>130</v>
      </c>
      <c r="G38" s="12">
        <v>37</v>
      </c>
      <c r="H38" s="12">
        <v>0</v>
      </c>
      <c r="I38" s="155">
        <f>SUM(C38:G38)</f>
        <v>1399</v>
      </c>
      <c r="J38" s="12">
        <v>40</v>
      </c>
      <c r="K38" s="12">
        <v>210</v>
      </c>
      <c r="L38" s="12">
        <v>235</v>
      </c>
      <c r="M38" s="12">
        <v>551</v>
      </c>
      <c r="N38" s="155">
        <f>SUM(J38:M38)</f>
        <v>1036</v>
      </c>
      <c r="O38" s="156">
        <f>O36*(13-O37)</f>
        <v>2436.3000000000002</v>
      </c>
      <c r="P38" s="162">
        <f>P36*(13-P37)</f>
        <v>2436.2999999999997</v>
      </c>
    </row>
    <row r="39" spans="2:16" ht="19.5">
      <c r="B39" s="149" t="s">
        <v>213</v>
      </c>
      <c r="C39" s="13">
        <v>657</v>
      </c>
      <c r="D39" s="12">
        <v>517</v>
      </c>
      <c r="E39" s="12">
        <v>418</v>
      </c>
      <c r="F39" s="12">
        <v>230</v>
      </c>
      <c r="G39" s="12">
        <v>117</v>
      </c>
      <c r="H39" s="12">
        <v>20</v>
      </c>
      <c r="I39" s="155">
        <f>SUM(C39:G39)</f>
        <v>1939</v>
      </c>
      <c r="J39" s="12">
        <v>120</v>
      </c>
      <c r="K39" s="12">
        <v>334</v>
      </c>
      <c r="L39" s="12">
        <v>355</v>
      </c>
      <c r="M39" s="12">
        <v>675</v>
      </c>
      <c r="N39" s="155">
        <f>SUM(J39:M39)</f>
        <v>1484</v>
      </c>
      <c r="O39" s="156">
        <f>O36*(17-O37)</f>
        <v>3444.3</v>
      </c>
      <c r="P39" s="162">
        <f>P36*(17-P37)</f>
        <v>3424.2999999999997</v>
      </c>
    </row>
    <row r="40" spans="2:16" ht="19.5">
      <c r="B40" s="149" t="s">
        <v>214</v>
      </c>
      <c r="C40" s="17">
        <v>688</v>
      </c>
      <c r="D40" s="16">
        <v>545</v>
      </c>
      <c r="E40" s="16">
        <v>449</v>
      </c>
      <c r="F40" s="16">
        <v>255</v>
      </c>
      <c r="G40" s="16">
        <v>137</v>
      </c>
      <c r="H40" s="16">
        <v>25</v>
      </c>
      <c r="I40" s="155">
        <f>SUM(C40:G40)</f>
        <v>2074</v>
      </c>
      <c r="J40" s="16">
        <v>140</v>
      </c>
      <c r="K40" s="16">
        <v>365</v>
      </c>
      <c r="L40" s="16">
        <v>385</v>
      </c>
      <c r="M40" s="16">
        <v>706</v>
      </c>
      <c r="N40" s="155">
        <f>SUM(J40:M40)</f>
        <v>1596</v>
      </c>
      <c r="O40" s="157">
        <f>O36*(18-O37)</f>
        <v>3696.3</v>
      </c>
      <c r="P40" s="163">
        <f>P36*(18-P37)</f>
        <v>3671.2999999999997</v>
      </c>
    </row>
    <row r="41" spans="2:16" ht="20.25" thickBot="1">
      <c r="B41" s="350" t="s">
        <v>215</v>
      </c>
      <c r="C41" s="21">
        <v>719</v>
      </c>
      <c r="D41" s="20">
        <v>573</v>
      </c>
      <c r="E41" s="20">
        <v>480</v>
      </c>
      <c r="F41" s="20">
        <v>280</v>
      </c>
      <c r="G41" s="20">
        <v>157</v>
      </c>
      <c r="H41" s="20">
        <v>30</v>
      </c>
      <c r="I41" s="164">
        <f>SUM(C41:G41)</f>
        <v>2209</v>
      </c>
      <c r="J41" s="20">
        <v>160</v>
      </c>
      <c r="K41" s="20">
        <v>396</v>
      </c>
      <c r="L41" s="20">
        <v>415</v>
      </c>
      <c r="M41" s="20">
        <v>737</v>
      </c>
      <c r="N41" s="164">
        <f>SUM(J41:M41)</f>
        <v>1708</v>
      </c>
      <c r="O41" s="165">
        <f>O36*(19-O37)</f>
        <v>3948.3</v>
      </c>
      <c r="P41" s="166">
        <f>P36*(19-P37)</f>
        <v>3918.2999999999997</v>
      </c>
    </row>
    <row r="42" spans="2:16" ht="15.75" thickBot="1">
      <c r="B42" s="4"/>
      <c r="C42" s="4"/>
      <c r="D42" s="4"/>
      <c r="E42" s="4"/>
      <c r="F42" s="4"/>
      <c r="G42" s="4"/>
      <c r="H42" s="4"/>
      <c r="I42" s="4"/>
      <c r="J42" s="4"/>
      <c r="K42" s="4"/>
      <c r="L42" s="4"/>
      <c r="M42" s="4"/>
      <c r="N42" s="4"/>
      <c r="O42" s="4"/>
      <c r="P42" s="4"/>
    </row>
    <row r="43" spans="2:16" ht="24" thickBot="1">
      <c r="B43" s="473" t="s">
        <v>616</v>
      </c>
      <c r="C43" s="474"/>
      <c r="D43" s="474"/>
      <c r="E43" s="474"/>
      <c r="F43" s="474"/>
      <c r="G43" s="474"/>
      <c r="H43" s="474"/>
      <c r="I43" s="474"/>
      <c r="J43" s="474"/>
      <c r="K43" s="474"/>
      <c r="L43" s="470" t="s">
        <v>228</v>
      </c>
      <c r="M43" s="471"/>
      <c r="N43" s="471"/>
      <c r="O43" s="471"/>
      <c r="P43" s="472"/>
    </row>
    <row r="44" spans="2:16" ht="15.75">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6" ht="16.5" thickBot="1">
      <c r="B45" s="466"/>
      <c r="C45" s="462"/>
      <c r="D45" s="462"/>
      <c r="E45" s="462"/>
      <c r="F45" s="462"/>
      <c r="G45" s="462"/>
      <c r="H45" s="462"/>
      <c r="I45" s="462"/>
      <c r="J45" s="462"/>
      <c r="K45" s="462"/>
      <c r="L45" s="462"/>
      <c r="M45" s="462"/>
      <c r="N45" s="462"/>
      <c r="O45" s="145" t="s">
        <v>209</v>
      </c>
      <c r="P45" s="30" t="s">
        <v>210</v>
      </c>
    </row>
    <row r="46" spans="2:16" ht="15">
      <c r="B46" s="148" t="s">
        <v>211</v>
      </c>
      <c r="C46" s="146">
        <v>31</v>
      </c>
      <c r="D46" s="8">
        <v>28</v>
      </c>
      <c r="E46" s="8">
        <v>31</v>
      </c>
      <c r="F46" s="8">
        <v>30</v>
      </c>
      <c r="G46" s="8">
        <v>5</v>
      </c>
      <c r="H46" s="8">
        <v>0</v>
      </c>
      <c r="I46" s="168">
        <f>SUM(C46:G46)</f>
        <v>125</v>
      </c>
      <c r="J46" s="8">
        <v>0</v>
      </c>
      <c r="K46" s="8">
        <v>26</v>
      </c>
      <c r="L46" s="8">
        <v>30</v>
      </c>
      <c r="M46" s="8">
        <v>31</v>
      </c>
      <c r="N46" s="168">
        <f>SUM(J46:M46)</f>
        <v>87</v>
      </c>
      <c r="O46" s="167">
        <f>SUM(C46:H46,J46:M46)</f>
        <v>212</v>
      </c>
      <c r="P46" s="169">
        <f>I46+N46</f>
        <v>212</v>
      </c>
    </row>
    <row r="47" spans="2:16" ht="19.5">
      <c r="B47" s="149" t="s">
        <v>485</v>
      </c>
      <c r="C47" s="147">
        <v>-1.1000000000000001</v>
      </c>
      <c r="D47" s="10">
        <v>-1.4</v>
      </c>
      <c r="E47" s="10">
        <v>4.9000000000000004</v>
      </c>
      <c r="F47" s="10">
        <v>10.3</v>
      </c>
      <c r="G47" s="10">
        <v>7.2</v>
      </c>
      <c r="H47" s="10">
        <v>0</v>
      </c>
      <c r="I47" s="153">
        <f>(C46*C47+D46*D47+E46*E47+F46*F47+G46*G47)/I46</f>
        <v>3.3888000000000003</v>
      </c>
      <c r="J47" s="10">
        <v>0</v>
      </c>
      <c r="K47" s="95">
        <v>6.8</v>
      </c>
      <c r="L47" s="95">
        <v>2.1</v>
      </c>
      <c r="M47" s="95">
        <v>1.3</v>
      </c>
      <c r="N47" s="153">
        <f>(J46*J47+K46*K47+L46*L47+M46*M47)/N46</f>
        <v>3.2195402298850571</v>
      </c>
      <c r="O47" s="154">
        <f>(C47*C46+D47*D46+E47*E46+F47*F46+G47*G46+H47*H46+J47*J46+K47*K46+L47*L46+M47*M46)/O46</f>
        <v>3.3193396226415093</v>
      </c>
      <c r="P47" s="161">
        <f>(I47*I46+N47*N46)/P46</f>
        <v>3.3193396226415097</v>
      </c>
    </row>
    <row r="48" spans="2:16" ht="19.5">
      <c r="B48" s="149" t="s">
        <v>212</v>
      </c>
      <c r="C48" s="13">
        <v>438</v>
      </c>
      <c r="D48" s="12">
        <v>404</v>
      </c>
      <c r="E48" s="12">
        <v>252</v>
      </c>
      <c r="F48" s="12">
        <v>62</v>
      </c>
      <c r="G48" s="12">
        <v>29</v>
      </c>
      <c r="H48" s="12">
        <f>H46*(13-H47)</f>
        <v>0</v>
      </c>
      <c r="I48" s="155">
        <f>SUM(C48:G48)</f>
        <v>1185</v>
      </c>
      <c r="J48" s="12">
        <v>0</v>
      </c>
      <c r="K48" s="12">
        <v>162</v>
      </c>
      <c r="L48" s="12">
        <v>326</v>
      </c>
      <c r="M48" s="12">
        <v>364</v>
      </c>
      <c r="N48" s="155">
        <f>SUM(J48:M48)</f>
        <v>852</v>
      </c>
      <c r="O48" s="156">
        <f>O46*(13-O47)</f>
        <v>2052.3000000000002</v>
      </c>
      <c r="P48" s="162">
        <f>P46*(13-P47)</f>
        <v>2052.3000000000002</v>
      </c>
    </row>
    <row r="49" spans="2:16" ht="19.5">
      <c r="B49" s="149" t="s">
        <v>213</v>
      </c>
      <c r="C49" s="13">
        <v>562</v>
      </c>
      <c r="D49" s="12">
        <v>516</v>
      </c>
      <c r="E49" s="12">
        <v>376</v>
      </c>
      <c r="F49" s="12">
        <v>202</v>
      </c>
      <c r="G49" s="12">
        <v>49</v>
      </c>
      <c r="H49" s="12">
        <f>H46*(17-H47)</f>
        <v>0</v>
      </c>
      <c r="I49" s="155">
        <f>SUM(C49:G49)</f>
        <v>1705</v>
      </c>
      <c r="J49" s="12">
        <v>0</v>
      </c>
      <c r="K49" s="12">
        <v>266</v>
      </c>
      <c r="L49" s="12">
        <v>446</v>
      </c>
      <c r="M49" s="12">
        <v>488</v>
      </c>
      <c r="N49" s="155">
        <f>SUM(J49:M49)</f>
        <v>1200</v>
      </c>
      <c r="O49" s="156">
        <f>O46*(17-O47)</f>
        <v>2900.3</v>
      </c>
      <c r="P49" s="162">
        <f>P46*(17-P47)</f>
        <v>2900.3</v>
      </c>
    </row>
    <row r="50" spans="2:16" ht="19.5">
      <c r="B50" s="149" t="s">
        <v>214</v>
      </c>
      <c r="C50" s="17">
        <v>593</v>
      </c>
      <c r="D50" s="16">
        <v>544</v>
      </c>
      <c r="E50" s="16">
        <v>407</v>
      </c>
      <c r="F50" s="16">
        <v>232</v>
      </c>
      <c r="G50" s="16">
        <v>54</v>
      </c>
      <c r="H50" s="16">
        <f>H46*(18-H47)</f>
        <v>0</v>
      </c>
      <c r="I50" s="155">
        <f>SUM(C50:G50)</f>
        <v>1830</v>
      </c>
      <c r="J50" s="16">
        <v>0</v>
      </c>
      <c r="K50" s="16">
        <v>292</v>
      </c>
      <c r="L50" s="16">
        <v>476</v>
      </c>
      <c r="M50" s="16">
        <v>519</v>
      </c>
      <c r="N50" s="155">
        <f>SUM(J50:M50)</f>
        <v>1287</v>
      </c>
      <c r="O50" s="157">
        <f>O46*(18-O47)</f>
        <v>3112.3</v>
      </c>
      <c r="P50" s="163">
        <f>P46*(18-P47)</f>
        <v>3112.3</v>
      </c>
    </row>
    <row r="51" spans="2:16" ht="20.25" thickBot="1">
      <c r="B51" s="350" t="s">
        <v>215</v>
      </c>
      <c r="C51" s="21">
        <v>624</v>
      </c>
      <c r="D51" s="20">
        <v>572</v>
      </c>
      <c r="E51" s="20">
        <v>438</v>
      </c>
      <c r="F51" s="20">
        <v>262</v>
      </c>
      <c r="G51" s="20">
        <v>59</v>
      </c>
      <c r="H51" s="20">
        <f>H46*(19-H47)</f>
        <v>0</v>
      </c>
      <c r="I51" s="164">
        <f>SUM(C51:G51)</f>
        <v>1955</v>
      </c>
      <c r="J51" s="20">
        <v>0</v>
      </c>
      <c r="K51" s="20">
        <v>318</v>
      </c>
      <c r="L51" s="20">
        <v>506</v>
      </c>
      <c r="M51" s="20">
        <v>550</v>
      </c>
      <c r="N51" s="164">
        <f>SUM(J51:M51)</f>
        <v>1374</v>
      </c>
      <c r="O51" s="165">
        <f>O46*(19-O47)</f>
        <v>3324.3</v>
      </c>
      <c r="P51" s="166">
        <f>P46*(19-P47)</f>
        <v>3324.3</v>
      </c>
    </row>
    <row r="52" spans="2:16" ht="15.75" thickBot="1">
      <c r="B52" s="4"/>
      <c r="C52" s="4"/>
      <c r="D52" s="4"/>
      <c r="E52" s="4"/>
      <c r="F52" s="4"/>
      <c r="G52" s="4"/>
      <c r="H52" s="4"/>
      <c r="I52" s="4"/>
      <c r="J52" s="4"/>
      <c r="K52" s="4"/>
      <c r="L52" s="4"/>
      <c r="M52" s="4"/>
      <c r="N52" s="4"/>
      <c r="O52" s="4"/>
      <c r="P52" s="4"/>
    </row>
    <row r="53" spans="2:16" ht="24" thickBot="1">
      <c r="B53" s="473" t="s">
        <v>617</v>
      </c>
      <c r="C53" s="474"/>
      <c r="D53" s="474"/>
      <c r="E53" s="474"/>
      <c r="F53" s="474"/>
      <c r="G53" s="474"/>
      <c r="H53" s="474"/>
      <c r="I53" s="474"/>
      <c r="J53" s="474"/>
      <c r="K53" s="474"/>
      <c r="L53" s="470" t="s">
        <v>229</v>
      </c>
      <c r="M53" s="471"/>
      <c r="N53" s="471"/>
      <c r="O53" s="471"/>
      <c r="P53" s="472"/>
    </row>
    <row r="54" spans="2:16"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6" ht="16.5" thickBot="1">
      <c r="B55" s="466"/>
      <c r="C55" s="462"/>
      <c r="D55" s="462"/>
      <c r="E55" s="462"/>
      <c r="F55" s="462"/>
      <c r="G55" s="462"/>
      <c r="H55" s="462"/>
      <c r="I55" s="462"/>
      <c r="J55" s="462"/>
      <c r="K55" s="462"/>
      <c r="L55" s="462"/>
      <c r="M55" s="462"/>
      <c r="N55" s="462"/>
      <c r="O55" s="145" t="s">
        <v>209</v>
      </c>
      <c r="P55" s="30" t="s">
        <v>210</v>
      </c>
    </row>
    <row r="56" spans="2:16" ht="15">
      <c r="B56" s="148" t="s">
        <v>211</v>
      </c>
      <c r="C56" s="146">
        <v>31</v>
      </c>
      <c r="D56" s="8">
        <v>28</v>
      </c>
      <c r="E56" s="8">
        <v>31</v>
      </c>
      <c r="F56" s="8">
        <v>25</v>
      </c>
      <c r="G56" s="8">
        <v>10</v>
      </c>
      <c r="H56" s="8">
        <v>0</v>
      </c>
      <c r="I56" s="168">
        <f>SUM(C56:G56)</f>
        <v>125</v>
      </c>
      <c r="J56" s="8">
        <v>5</v>
      </c>
      <c r="K56" s="8">
        <v>31</v>
      </c>
      <c r="L56" s="8">
        <v>30</v>
      </c>
      <c r="M56" s="8">
        <v>31</v>
      </c>
      <c r="N56" s="168">
        <f>SUM(J56:M56)</f>
        <v>97</v>
      </c>
      <c r="O56" s="167">
        <f>SUM(C56:H56,J56:M56)</f>
        <v>222</v>
      </c>
      <c r="P56" s="169">
        <f>I56+N56</f>
        <v>222</v>
      </c>
    </row>
    <row r="57" spans="2:16" ht="19.5">
      <c r="B57" s="149" t="s">
        <v>485</v>
      </c>
      <c r="C57" s="147">
        <v>0.4</v>
      </c>
      <c r="D57" s="10">
        <v>4.8</v>
      </c>
      <c r="E57" s="10">
        <v>6.2</v>
      </c>
      <c r="F57" s="10">
        <v>7.1</v>
      </c>
      <c r="G57" s="10">
        <v>12</v>
      </c>
      <c r="H57" s="10">
        <v>0</v>
      </c>
      <c r="I57" s="153">
        <f>(C56*C57+D56*D57+E56*E57+F56*F57+G56*G57)/I56</f>
        <v>5.0919999999999996</v>
      </c>
      <c r="J57" s="10">
        <v>12.1</v>
      </c>
      <c r="K57" s="95">
        <v>9.5</v>
      </c>
      <c r="L57" s="95">
        <v>5.0999999999999996</v>
      </c>
      <c r="M57" s="95">
        <v>2.1</v>
      </c>
      <c r="N57" s="153">
        <f>(J56*J57+K56*K57+L56*L57+M56*M57)/N56</f>
        <v>5.9082474226804127</v>
      </c>
      <c r="O57" s="154">
        <f>(C57*C56+D57*D56+E57*E56+F57*F56+G57*G56+H57*H56+J57*J56+K57*K56+L57*L56+M57*M56)/O56</f>
        <v>5.4486486486486481</v>
      </c>
      <c r="P57" s="161">
        <f>(I57*I56+N57*N56)/P56</f>
        <v>5.4486486486486481</v>
      </c>
    </row>
    <row r="58" spans="2:16" ht="19.5">
      <c r="B58" s="149" t="s">
        <v>212</v>
      </c>
      <c r="C58" s="13">
        <v>391</v>
      </c>
      <c r="D58" s="12">
        <v>230</v>
      </c>
      <c r="E58" s="12">
        <v>211</v>
      </c>
      <c r="F58" s="12">
        <v>147</v>
      </c>
      <c r="G58" s="12">
        <v>10</v>
      </c>
      <c r="H58" s="12">
        <v>0</v>
      </c>
      <c r="I58" s="155">
        <f>SUM(C58:G58)</f>
        <v>989</v>
      </c>
      <c r="J58" s="12">
        <v>5</v>
      </c>
      <c r="K58" s="12">
        <v>107</v>
      </c>
      <c r="L58" s="12">
        <v>237</v>
      </c>
      <c r="M58" s="12">
        <v>338</v>
      </c>
      <c r="N58" s="155">
        <f>SUM(J58:M58)</f>
        <v>687</v>
      </c>
      <c r="O58" s="156">
        <f>O56*(13-O57)</f>
        <v>1676.4</v>
      </c>
      <c r="P58" s="162">
        <f>P56*(13-P57)</f>
        <v>1676.4</v>
      </c>
    </row>
    <row r="59" spans="2:16" ht="19.5">
      <c r="B59" s="149" t="s">
        <v>213</v>
      </c>
      <c r="C59" s="13">
        <v>515</v>
      </c>
      <c r="D59" s="12">
        <v>342</v>
      </c>
      <c r="E59" s="12">
        <v>335</v>
      </c>
      <c r="F59" s="12">
        <v>247</v>
      </c>
      <c r="G59" s="12">
        <v>50</v>
      </c>
      <c r="H59" s="12">
        <v>0</v>
      </c>
      <c r="I59" s="155">
        <f>SUM(C59:G59)</f>
        <v>1489</v>
      </c>
      <c r="J59" s="12">
        <v>25</v>
      </c>
      <c r="K59" s="12">
        <v>231</v>
      </c>
      <c r="L59" s="12">
        <v>357</v>
      </c>
      <c r="M59" s="12">
        <v>462</v>
      </c>
      <c r="N59" s="155">
        <f>SUM(J59:M59)</f>
        <v>1075</v>
      </c>
      <c r="O59" s="156">
        <f>O56*(17-O57)</f>
        <v>2564.4</v>
      </c>
      <c r="P59" s="162">
        <f>P56*(17-P57)</f>
        <v>2564.4</v>
      </c>
    </row>
    <row r="60" spans="2:16" ht="19.5">
      <c r="B60" s="149" t="s">
        <v>214</v>
      </c>
      <c r="C60" s="17">
        <v>546</v>
      </c>
      <c r="D60" s="16">
        <v>370</v>
      </c>
      <c r="E60" s="16">
        <v>366</v>
      </c>
      <c r="F60" s="16">
        <v>272</v>
      </c>
      <c r="G60" s="16">
        <v>60</v>
      </c>
      <c r="H60" s="16">
        <v>0</v>
      </c>
      <c r="I60" s="155">
        <f>SUM(C60:G60)</f>
        <v>1614</v>
      </c>
      <c r="J60" s="16">
        <v>30</v>
      </c>
      <c r="K60" s="16">
        <v>262</v>
      </c>
      <c r="L60" s="16">
        <v>387</v>
      </c>
      <c r="M60" s="16">
        <v>493</v>
      </c>
      <c r="N60" s="155">
        <f>SUM(J60:M60)</f>
        <v>1172</v>
      </c>
      <c r="O60" s="157">
        <f>O56*(18-O57)</f>
        <v>2786.4</v>
      </c>
      <c r="P60" s="163">
        <f>P56*(18-P57)</f>
        <v>2786.4</v>
      </c>
    </row>
    <row r="61" spans="2:16" ht="20.25" thickBot="1">
      <c r="B61" s="350" t="s">
        <v>215</v>
      </c>
      <c r="C61" s="21">
        <v>577</v>
      </c>
      <c r="D61" s="20">
        <v>398</v>
      </c>
      <c r="E61" s="20">
        <v>397</v>
      </c>
      <c r="F61" s="20">
        <v>297</v>
      </c>
      <c r="G61" s="20">
        <v>70</v>
      </c>
      <c r="H61" s="20">
        <v>0</v>
      </c>
      <c r="I61" s="164">
        <f>SUM(C61:G61)</f>
        <v>1739</v>
      </c>
      <c r="J61" s="20">
        <v>35</v>
      </c>
      <c r="K61" s="20">
        <v>293</v>
      </c>
      <c r="L61" s="20">
        <f>L56*(19-L57)</f>
        <v>417</v>
      </c>
      <c r="M61" s="20">
        <v>524</v>
      </c>
      <c r="N61" s="164">
        <f>SUM(J61:M61)</f>
        <v>1269</v>
      </c>
      <c r="O61" s="165">
        <f>O56*(19-O57)</f>
        <v>3008.4</v>
      </c>
      <c r="P61" s="166">
        <f>P56*(19-P57)</f>
        <v>3008.4</v>
      </c>
    </row>
    <row r="62" spans="2:16" ht="15.75" thickBot="1">
      <c r="B62" s="4"/>
      <c r="C62" s="4"/>
      <c r="D62" s="4"/>
      <c r="E62" s="4"/>
      <c r="F62" s="4"/>
      <c r="G62" s="4"/>
      <c r="H62" s="4"/>
      <c r="I62" s="4"/>
      <c r="J62" s="4"/>
      <c r="K62" s="4"/>
      <c r="L62" s="4"/>
      <c r="M62" s="4"/>
      <c r="N62" s="4"/>
      <c r="O62" s="4"/>
      <c r="P62" s="4"/>
    </row>
    <row r="63" spans="2:16" ht="24" thickBot="1">
      <c r="B63" s="473" t="s">
        <v>616</v>
      </c>
      <c r="C63" s="474"/>
      <c r="D63" s="474"/>
      <c r="E63" s="474"/>
      <c r="F63" s="474"/>
      <c r="G63" s="474"/>
      <c r="H63" s="474"/>
      <c r="I63" s="474"/>
      <c r="J63" s="474"/>
      <c r="K63" s="474"/>
      <c r="L63" s="470" t="s">
        <v>230</v>
      </c>
      <c r="M63" s="471"/>
      <c r="N63" s="471"/>
      <c r="O63" s="471"/>
      <c r="P63" s="472"/>
    </row>
    <row r="64" spans="2:16"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ht="15">
      <c r="B66" s="148" t="s">
        <v>211</v>
      </c>
      <c r="C66" s="146">
        <v>31</v>
      </c>
      <c r="D66" s="8">
        <v>28</v>
      </c>
      <c r="E66" s="8">
        <v>31</v>
      </c>
      <c r="F66" s="8">
        <v>20</v>
      </c>
      <c r="G66" s="8">
        <v>21</v>
      </c>
      <c r="H66" s="8">
        <v>10</v>
      </c>
      <c r="I66" s="168">
        <f>SUM(C66:G66)</f>
        <v>131</v>
      </c>
      <c r="J66" s="8">
        <v>20</v>
      </c>
      <c r="K66" s="8">
        <v>31</v>
      </c>
      <c r="L66" s="8">
        <v>30</v>
      </c>
      <c r="M66" s="8">
        <v>31</v>
      </c>
      <c r="N66" s="168">
        <f>SUM(J66:M66)</f>
        <v>112</v>
      </c>
      <c r="O66" s="167">
        <f>SUM(C66:H66,J66:M66)</f>
        <v>253</v>
      </c>
      <c r="P66" s="169">
        <f>I66+N66</f>
        <v>243</v>
      </c>
    </row>
    <row r="67" spans="2:16" ht="19.5">
      <c r="B67" s="149" t="s">
        <v>485</v>
      </c>
      <c r="C67" s="147">
        <v>2</v>
      </c>
      <c r="D67" s="10">
        <v>0.9</v>
      </c>
      <c r="E67" s="10">
        <v>0.1</v>
      </c>
      <c r="F67" s="10">
        <v>6.5</v>
      </c>
      <c r="G67" s="10">
        <v>11</v>
      </c>
      <c r="H67" s="10">
        <v>12</v>
      </c>
      <c r="I67" s="153">
        <f>(C66*C67+D66*D67+E66*E67+F66*F67+G66*G67)/I66</f>
        <v>3.4450381679389315</v>
      </c>
      <c r="J67" s="10">
        <v>11</v>
      </c>
      <c r="K67" s="95">
        <v>9.5</v>
      </c>
      <c r="L67" s="95">
        <v>4.2</v>
      </c>
      <c r="M67" s="95">
        <v>0.8</v>
      </c>
      <c r="N67" s="153">
        <f>(J66*J67+K66*K67+L66*L67+M66*M67)/N66</f>
        <v>5.9401785714285706</v>
      </c>
      <c r="O67" s="154">
        <f>(C67*C66+D67*D66+E67*E66+F67*F66+G67*G66+H67*H66+J67*J66+K67*K66+L67*L66+M67*M66)/O66</f>
        <v>4.8877470355731223</v>
      </c>
      <c r="P67" s="161">
        <f>(I67*I66+N67*N66)/P66</f>
        <v>4.595061728395061</v>
      </c>
    </row>
    <row r="68" spans="2:16" ht="19.5">
      <c r="B68" s="149" t="s">
        <v>212</v>
      </c>
      <c r="C68" s="13">
        <v>341</v>
      </c>
      <c r="D68" s="12">
        <v>339</v>
      </c>
      <c r="E68" s="12">
        <v>400</v>
      </c>
      <c r="F68" s="12">
        <v>131</v>
      </c>
      <c r="G68" s="12">
        <v>42</v>
      </c>
      <c r="H68" s="12">
        <v>13</v>
      </c>
      <c r="I68" s="155">
        <f>SUM(C68:G68)</f>
        <v>1253</v>
      </c>
      <c r="J68" s="12">
        <v>41</v>
      </c>
      <c r="K68" s="12">
        <v>107</v>
      </c>
      <c r="L68" s="12">
        <v>264</v>
      </c>
      <c r="M68" s="12">
        <f>M66*(13-M67)</f>
        <v>378.2</v>
      </c>
      <c r="N68" s="155">
        <f>SUM(J68:M68)</f>
        <v>790.2</v>
      </c>
      <c r="O68" s="156">
        <f>O66*(13-O67)</f>
        <v>2052.4</v>
      </c>
      <c r="P68" s="162">
        <f>P66*(13-P67)</f>
        <v>2042.4</v>
      </c>
    </row>
    <row r="69" spans="2:16" ht="19.5">
      <c r="B69" s="149" t="s">
        <v>213</v>
      </c>
      <c r="C69" s="13">
        <v>465</v>
      </c>
      <c r="D69" s="12">
        <v>451</v>
      </c>
      <c r="E69" s="12">
        <v>524</v>
      </c>
      <c r="F69" s="12">
        <v>231</v>
      </c>
      <c r="G69" s="12">
        <v>126</v>
      </c>
      <c r="H69" s="12">
        <v>53</v>
      </c>
      <c r="I69" s="155">
        <f>SUM(C69:G69)</f>
        <v>1797</v>
      </c>
      <c r="J69" s="12">
        <v>121</v>
      </c>
      <c r="K69" s="12">
        <v>231</v>
      </c>
      <c r="L69" s="12">
        <v>384</v>
      </c>
      <c r="M69" s="12">
        <f>M66*(17-M67)</f>
        <v>502.2</v>
      </c>
      <c r="N69" s="155">
        <f>SUM(J69:M69)</f>
        <v>1238.2</v>
      </c>
      <c r="O69" s="156">
        <f>O66*(17-O67)</f>
        <v>3064.4</v>
      </c>
      <c r="P69" s="162">
        <f>P66*(17-P67)</f>
        <v>3014.4</v>
      </c>
    </row>
    <row r="70" spans="2:16" ht="19.5">
      <c r="B70" s="149" t="s">
        <v>214</v>
      </c>
      <c r="C70" s="17">
        <v>496</v>
      </c>
      <c r="D70" s="16">
        <v>479</v>
      </c>
      <c r="E70" s="16">
        <v>555</v>
      </c>
      <c r="F70" s="16">
        <v>251</v>
      </c>
      <c r="G70" s="16">
        <v>147</v>
      </c>
      <c r="H70" s="16">
        <v>63</v>
      </c>
      <c r="I70" s="155">
        <f>SUM(C70:G70)</f>
        <v>1928</v>
      </c>
      <c r="J70" s="16">
        <v>141</v>
      </c>
      <c r="K70" s="16">
        <v>262</v>
      </c>
      <c r="L70" s="16">
        <v>414</v>
      </c>
      <c r="M70" s="16">
        <f>M66*(18-M67)</f>
        <v>533.19999999999993</v>
      </c>
      <c r="N70" s="155">
        <f>SUM(J70:M70)</f>
        <v>1350.1999999999998</v>
      </c>
      <c r="O70" s="157">
        <f>O66*(18-O67)</f>
        <v>3317.4</v>
      </c>
      <c r="P70" s="163">
        <f>P66*(18-P67)</f>
        <v>3257.4</v>
      </c>
    </row>
    <row r="71" spans="2:16" ht="20.25" thickBot="1">
      <c r="B71" s="350" t="s">
        <v>215</v>
      </c>
      <c r="C71" s="21">
        <v>527</v>
      </c>
      <c r="D71" s="20">
        <v>507</v>
      </c>
      <c r="E71" s="20">
        <f>E66*(19-E67)</f>
        <v>585.9</v>
      </c>
      <c r="F71" s="20">
        <v>364</v>
      </c>
      <c r="G71" s="20">
        <v>168</v>
      </c>
      <c r="H71" s="20">
        <v>73</v>
      </c>
      <c r="I71" s="164">
        <f>SUM(C71:G71)</f>
        <v>2151.9</v>
      </c>
      <c r="J71" s="20">
        <v>161</v>
      </c>
      <c r="K71" s="20">
        <v>293</v>
      </c>
      <c r="L71" s="20">
        <f>L66*(19-L67)</f>
        <v>444</v>
      </c>
      <c r="M71" s="20">
        <f>M66*(19-M67)</f>
        <v>564.19999999999993</v>
      </c>
      <c r="N71" s="164">
        <f>SUM(J71:M71)</f>
        <v>1462.1999999999998</v>
      </c>
      <c r="O71" s="165">
        <f>O66*(19-O67)</f>
        <v>3570.4</v>
      </c>
      <c r="P71" s="166">
        <f>P66*(19-P67)</f>
        <v>3500.4</v>
      </c>
    </row>
    <row r="72" spans="2:16" ht="15.75" thickBot="1">
      <c r="B72" s="4"/>
      <c r="C72" s="4"/>
      <c r="D72" s="4"/>
      <c r="E72" s="4"/>
      <c r="F72" s="4"/>
      <c r="G72" s="4"/>
      <c r="H72" s="4"/>
      <c r="I72" s="4"/>
      <c r="J72" s="4"/>
      <c r="K72" s="4"/>
      <c r="L72" s="4"/>
      <c r="M72" s="4"/>
      <c r="N72" s="4"/>
      <c r="O72" s="4"/>
      <c r="P72" s="4"/>
    </row>
    <row r="73" spans="2:16" ht="24" thickBot="1">
      <c r="B73" s="473" t="s">
        <v>618</v>
      </c>
      <c r="C73" s="474"/>
      <c r="D73" s="474"/>
      <c r="E73" s="474"/>
      <c r="F73" s="474"/>
      <c r="G73" s="474"/>
      <c r="H73" s="474"/>
      <c r="I73" s="474"/>
      <c r="J73" s="474"/>
      <c r="K73" s="474"/>
      <c r="L73" s="470" t="s">
        <v>231</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ht="15">
      <c r="B76" s="148" t="s">
        <v>211</v>
      </c>
      <c r="C76" s="146">
        <v>31</v>
      </c>
      <c r="D76" s="8">
        <v>28</v>
      </c>
      <c r="E76" s="8">
        <v>31</v>
      </c>
      <c r="F76" s="8">
        <v>25</v>
      </c>
      <c r="G76" s="8">
        <v>15</v>
      </c>
      <c r="H76" s="8">
        <v>0</v>
      </c>
      <c r="I76" s="168">
        <f>SUM(C76:G76)</f>
        <v>130</v>
      </c>
      <c r="J76" s="8">
        <v>8</v>
      </c>
      <c r="K76" s="8">
        <v>23</v>
      </c>
      <c r="L76" s="8">
        <v>30</v>
      </c>
      <c r="M76" s="8">
        <v>31</v>
      </c>
      <c r="N76" s="168">
        <f>SUM(J76:M76)</f>
        <v>92</v>
      </c>
      <c r="O76" s="167">
        <f>SUM(C76:H76,J76:M76)</f>
        <v>222</v>
      </c>
      <c r="P76" s="169">
        <f>I76+N76</f>
        <v>222</v>
      </c>
    </row>
    <row r="77" spans="2:16" ht="19.5">
      <c r="B77" s="149" t="s">
        <v>485</v>
      </c>
      <c r="C77" s="147">
        <v>0</v>
      </c>
      <c r="D77" s="10">
        <v>2</v>
      </c>
      <c r="E77" s="10">
        <v>7.3</v>
      </c>
      <c r="F77" s="10">
        <v>9.8000000000000007</v>
      </c>
      <c r="G77" s="10">
        <v>10.1</v>
      </c>
      <c r="H77" s="10">
        <v>0</v>
      </c>
      <c r="I77" s="153">
        <f>(C76*C77+D76*D77+E76*E77+F76*F77+G76*G77)/I76</f>
        <v>5.2215384615384615</v>
      </c>
      <c r="J77" s="10">
        <v>14.616666666666669</v>
      </c>
      <c r="K77" s="95">
        <v>10.451612903225806</v>
      </c>
      <c r="L77" s="95">
        <v>6.38</v>
      </c>
      <c r="M77" s="95">
        <v>1.6548387096774193</v>
      </c>
      <c r="N77" s="153">
        <f>(J76*J77+K76*K77+L76*L77+M76*M77)/N76</f>
        <v>6.5219611968209446</v>
      </c>
      <c r="O77" s="154">
        <f>(C77*C76+D77*D76+E77*E76+F77*F76+G77*G76+H77*H76+J77*J76+K77*K76+L77*L76+M77*M76)/O76</f>
        <v>5.7604523878717426</v>
      </c>
      <c r="P77" s="161">
        <f>(I77*I76+N77*N76)/P76</f>
        <v>5.7604523878717426</v>
      </c>
    </row>
    <row r="78" spans="2:16" ht="19.5">
      <c r="B78" s="149" t="s">
        <v>212</v>
      </c>
      <c r="C78" s="13">
        <v>403</v>
      </c>
      <c r="D78" s="12">
        <f>D76*(13-D77)</f>
        <v>308</v>
      </c>
      <c r="E78" s="12">
        <f>E76*(13-E77)</f>
        <v>176.70000000000002</v>
      </c>
      <c r="F78" s="12">
        <f>F76*(13-F77)</f>
        <v>79.999999999999986</v>
      </c>
      <c r="G78" s="12">
        <v>44</v>
      </c>
      <c r="H78" s="12">
        <v>0</v>
      </c>
      <c r="I78" s="155">
        <f>SUM(C78:G78)</f>
        <v>1011.7</v>
      </c>
      <c r="J78" s="12">
        <f>J76*(13-J77)</f>
        <v>-12.933333333333351</v>
      </c>
      <c r="K78" s="12">
        <f>K76*(13-K77)</f>
        <v>58.612903225806463</v>
      </c>
      <c r="L78" s="12">
        <f>L76*(13-L77)</f>
        <v>198.6</v>
      </c>
      <c r="M78" s="12">
        <f>M76*(13-M77)</f>
        <v>351.7</v>
      </c>
      <c r="N78" s="155">
        <f>SUM(J78:M78)</f>
        <v>595.97956989247314</v>
      </c>
      <c r="O78" s="156">
        <f>O76*(13-O77)</f>
        <v>1607.1795698924732</v>
      </c>
      <c r="P78" s="162">
        <f>P76*(13-P77)</f>
        <v>1607.1795698924732</v>
      </c>
    </row>
    <row r="79" spans="2:16" ht="19.5">
      <c r="B79" s="149" t="s">
        <v>213</v>
      </c>
      <c r="C79" s="13">
        <f t="shared" ref="C79:H79" si="4">C76*(17-C77)</f>
        <v>527</v>
      </c>
      <c r="D79" s="12">
        <f t="shared" si="4"/>
        <v>420</v>
      </c>
      <c r="E79" s="12">
        <f t="shared" si="4"/>
        <v>300.7</v>
      </c>
      <c r="F79" s="12">
        <f t="shared" si="4"/>
        <v>179.99999999999997</v>
      </c>
      <c r="G79" s="12">
        <v>104</v>
      </c>
      <c r="H79" s="12">
        <f t="shared" si="4"/>
        <v>0</v>
      </c>
      <c r="I79" s="155">
        <f>SUM(C79:G79)</f>
        <v>1531.7</v>
      </c>
      <c r="J79" s="12">
        <f>J76*(17-J77)</f>
        <v>19.066666666666649</v>
      </c>
      <c r="K79" s="12">
        <f>K76*(17-K77)</f>
        <v>150.61290322580646</v>
      </c>
      <c r="L79" s="12">
        <f>L76*(17-L77)</f>
        <v>318.60000000000002</v>
      </c>
      <c r="M79" s="12">
        <f>M76*(17-M77)</f>
        <v>475.7</v>
      </c>
      <c r="N79" s="155">
        <f>SUM(J79:M79)</f>
        <v>963.97956989247314</v>
      </c>
      <c r="O79" s="156">
        <f>O76*(17-O77)</f>
        <v>2495.179569892473</v>
      </c>
      <c r="P79" s="162">
        <f>P76*(17-P77)</f>
        <v>2495.179569892473</v>
      </c>
    </row>
    <row r="80" spans="2:16" ht="19.5">
      <c r="B80" s="149" t="s">
        <v>214</v>
      </c>
      <c r="C80" s="17">
        <f t="shared" ref="C80:H80" si="5">C76*(18-C77)</f>
        <v>558</v>
      </c>
      <c r="D80" s="16">
        <f t="shared" si="5"/>
        <v>448</v>
      </c>
      <c r="E80" s="16">
        <f t="shared" si="5"/>
        <v>331.7</v>
      </c>
      <c r="F80" s="16">
        <f t="shared" si="5"/>
        <v>204.99999999999997</v>
      </c>
      <c r="G80" s="16">
        <v>119</v>
      </c>
      <c r="H80" s="16">
        <f t="shared" si="5"/>
        <v>0</v>
      </c>
      <c r="I80" s="155">
        <f>SUM(C80:G80)</f>
        <v>1661.7</v>
      </c>
      <c r="J80" s="16">
        <f>J76*(18-J77)</f>
        <v>27.066666666666649</v>
      </c>
      <c r="K80" s="16">
        <f>K76*(18-K77)</f>
        <v>173.61290322580646</v>
      </c>
      <c r="L80" s="16">
        <f>L76*(18-L77)</f>
        <v>348.6</v>
      </c>
      <c r="M80" s="16">
        <f>M76*(18-M77)</f>
        <v>506.69999999999993</v>
      </c>
      <c r="N80" s="155">
        <f>SUM(J80:M80)</f>
        <v>1055.9795698924731</v>
      </c>
      <c r="O80" s="157">
        <f>O76*(18-O77)</f>
        <v>2717.179569892473</v>
      </c>
      <c r="P80" s="163">
        <f>P76*(18-P77)</f>
        <v>2717.179569892473</v>
      </c>
    </row>
    <row r="81" spans="2:16" ht="20.25" thickBot="1">
      <c r="B81" s="350" t="s">
        <v>215</v>
      </c>
      <c r="C81" s="21">
        <f t="shared" ref="C81:H81" si="6">C76*(19-C77)</f>
        <v>589</v>
      </c>
      <c r="D81" s="20">
        <f t="shared" si="6"/>
        <v>476</v>
      </c>
      <c r="E81" s="20">
        <f t="shared" si="6"/>
        <v>362.7</v>
      </c>
      <c r="F81" s="20">
        <f t="shared" si="6"/>
        <v>229.99999999999997</v>
      </c>
      <c r="G81" s="20">
        <v>134</v>
      </c>
      <c r="H81" s="20">
        <f t="shared" si="6"/>
        <v>0</v>
      </c>
      <c r="I81" s="164">
        <f>SUM(C81:G81)</f>
        <v>1791.7</v>
      </c>
      <c r="J81" s="20">
        <f>J76*(19-J77)</f>
        <v>35.066666666666649</v>
      </c>
      <c r="K81" s="20">
        <f>K76*(19-K77)</f>
        <v>196.61290322580646</v>
      </c>
      <c r="L81" s="20">
        <f>L76*(19-L77)</f>
        <v>378.6</v>
      </c>
      <c r="M81" s="20">
        <f>M76*(19-M77)</f>
        <v>537.69999999999993</v>
      </c>
      <c r="N81" s="164">
        <f>SUM(J81:M81)</f>
        <v>1147.9795698924731</v>
      </c>
      <c r="O81" s="165">
        <f>O76*(19-O77)</f>
        <v>2939.179569892473</v>
      </c>
      <c r="P81" s="166">
        <f>P76*(19-P77)</f>
        <v>2939.179569892473</v>
      </c>
    </row>
    <row r="82" spans="2:16" ht="15.75" thickBot="1">
      <c r="B82" s="24"/>
      <c r="C82" s="25"/>
      <c r="D82" s="25"/>
      <c r="E82" s="25"/>
      <c r="F82" s="25"/>
      <c r="G82" s="25"/>
      <c r="H82" s="25"/>
      <c r="I82" s="26"/>
      <c r="J82" s="25"/>
      <c r="K82" s="25"/>
      <c r="L82" s="25"/>
      <c r="M82" s="25"/>
      <c r="N82" s="26"/>
      <c r="O82" s="27"/>
      <c r="P82" s="27"/>
    </row>
    <row r="83" spans="2:16" ht="24" thickBot="1">
      <c r="B83" s="473" t="s">
        <v>619</v>
      </c>
      <c r="C83" s="474"/>
      <c r="D83" s="474"/>
      <c r="E83" s="474"/>
      <c r="F83" s="474"/>
      <c r="G83" s="474"/>
      <c r="H83" s="474"/>
      <c r="I83" s="474"/>
      <c r="J83" s="474"/>
      <c r="K83" s="474"/>
      <c r="L83" s="470" t="s">
        <v>145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ht="15">
      <c r="B86" s="148" t="s">
        <v>211</v>
      </c>
      <c r="C86" s="146">
        <v>31</v>
      </c>
      <c r="D86" s="8">
        <v>31</v>
      </c>
      <c r="E86" s="8">
        <v>31</v>
      </c>
      <c r="F86" s="8">
        <v>26</v>
      </c>
      <c r="G86" s="8">
        <v>17</v>
      </c>
      <c r="H86" s="8">
        <v>4</v>
      </c>
      <c r="I86" s="168">
        <f>SUM(C86:G86)</f>
        <v>136</v>
      </c>
      <c r="J86" s="8"/>
      <c r="K86" s="8"/>
      <c r="L86" s="8"/>
      <c r="M86" s="8"/>
      <c r="N86" s="168">
        <f>SUM(J86:M86)</f>
        <v>0</v>
      </c>
      <c r="O86" s="167">
        <f>SUM(C86:H86,J86:M86)</f>
        <v>140</v>
      </c>
      <c r="P86" s="169">
        <f>I86+N86</f>
        <v>136</v>
      </c>
    </row>
    <row r="87" spans="2:16" ht="19.5">
      <c r="B87" s="149" t="s">
        <v>485</v>
      </c>
      <c r="C87" s="147">
        <v>1.1741935483870969</v>
      </c>
      <c r="D87" s="10">
        <v>0.6678571428571427</v>
      </c>
      <c r="E87" s="10">
        <v>4.7967741935483863</v>
      </c>
      <c r="F87" s="10">
        <v>8.82</v>
      </c>
      <c r="G87" s="10">
        <v>13.04516129032258</v>
      </c>
      <c r="H87" s="10">
        <v>17.673333333333336</v>
      </c>
      <c r="I87" s="153">
        <f>(C86*C87+D86*D87+E86*E87+F86*F87+G86*G87)/I86</f>
        <v>4.8300831865004064</v>
      </c>
      <c r="J87" s="10"/>
      <c r="K87" s="95"/>
      <c r="L87" s="95"/>
      <c r="M87" s="95"/>
      <c r="N87" s="153"/>
      <c r="O87" s="154">
        <f>(C87*C86+D87*D86+E87*E86+F87*F86+G87*G86+H87*H86+J87*J86+K87*K86+L87*L86+M87*M86)/O86</f>
        <v>5.1970331906956329</v>
      </c>
      <c r="P87" s="161">
        <f>(I87*I86+N87*N86)/P86</f>
        <v>4.8300831865004064</v>
      </c>
    </row>
    <row r="88" spans="2:16" ht="19.5">
      <c r="B88" s="149" t="s">
        <v>212</v>
      </c>
      <c r="C88" s="13">
        <f t="shared" ref="C88:H88" si="7">C86*(13-C87)</f>
        <v>366.6</v>
      </c>
      <c r="D88" s="12">
        <f t="shared" si="7"/>
        <v>382.29642857142858</v>
      </c>
      <c r="E88" s="12">
        <f t="shared" si="7"/>
        <v>254.3</v>
      </c>
      <c r="F88" s="12">
        <f t="shared" si="7"/>
        <v>108.67999999999999</v>
      </c>
      <c r="G88" s="12">
        <f t="shared" si="7"/>
        <v>-0.76774193548386727</v>
      </c>
      <c r="H88" s="12">
        <f t="shared" si="7"/>
        <v>-18.693333333333342</v>
      </c>
      <c r="I88" s="155">
        <f>SUM(C88:G88)</f>
        <v>1111.1086866359449</v>
      </c>
      <c r="J88" s="12">
        <f>J86*(13-J87)</f>
        <v>0</v>
      </c>
      <c r="K88" s="12">
        <f>K86*(13-K87)</f>
        <v>0</v>
      </c>
      <c r="L88" s="12">
        <f>L86*(13-L87)</f>
        <v>0</v>
      </c>
      <c r="M88" s="12">
        <f>M86*(13-M87)</f>
        <v>0</v>
      </c>
      <c r="N88" s="155">
        <f>SUM(J88:M88)</f>
        <v>0</v>
      </c>
      <c r="O88" s="156">
        <f>O86*(13-O87)</f>
        <v>1092.4153533026115</v>
      </c>
      <c r="P88" s="162">
        <f>P86*(13-P87)</f>
        <v>1111.1086866359447</v>
      </c>
    </row>
    <row r="89" spans="2:16" ht="19.5">
      <c r="B89" s="149" t="s">
        <v>213</v>
      </c>
      <c r="C89" s="13">
        <f t="shared" ref="C89:H89" si="8">C86*(17-C87)</f>
        <v>490.6</v>
      </c>
      <c r="D89" s="12">
        <f t="shared" si="8"/>
        <v>506.29642857142852</v>
      </c>
      <c r="E89" s="12">
        <f t="shared" si="8"/>
        <v>378.3</v>
      </c>
      <c r="F89" s="12">
        <f t="shared" si="8"/>
        <v>212.68</v>
      </c>
      <c r="G89" s="12">
        <f t="shared" si="8"/>
        <v>67.232258064516131</v>
      </c>
      <c r="H89" s="12">
        <f t="shared" si="8"/>
        <v>-2.6933333333333422</v>
      </c>
      <c r="I89" s="155">
        <f>SUM(C89:G89)</f>
        <v>1655.1086866359447</v>
      </c>
      <c r="J89" s="12">
        <f>J86*(17-J87)</f>
        <v>0</v>
      </c>
      <c r="K89" s="12">
        <f>K86*(17-K87)</f>
        <v>0</v>
      </c>
      <c r="L89" s="12">
        <f>L86*(17-L87)</f>
        <v>0</v>
      </c>
      <c r="M89" s="12">
        <f>M86*(17-M87)</f>
        <v>0</v>
      </c>
      <c r="N89" s="155">
        <f>SUM(J89:M89)</f>
        <v>0</v>
      </c>
      <c r="O89" s="156">
        <f>O86*(17-O87)</f>
        <v>1652.4153533026115</v>
      </c>
      <c r="P89" s="162">
        <f>P86*(17-P87)</f>
        <v>1655.1086866359447</v>
      </c>
    </row>
    <row r="90" spans="2:16" ht="19.5">
      <c r="B90" s="149" t="s">
        <v>214</v>
      </c>
      <c r="C90" s="17">
        <f t="shared" ref="C90:H90" si="9">C86*(18-C87)</f>
        <v>521.59999999999991</v>
      </c>
      <c r="D90" s="16">
        <f t="shared" si="9"/>
        <v>537.29642857142858</v>
      </c>
      <c r="E90" s="16">
        <f t="shared" si="9"/>
        <v>409.3</v>
      </c>
      <c r="F90" s="16">
        <f t="shared" si="9"/>
        <v>238.68</v>
      </c>
      <c r="G90" s="16">
        <f t="shared" si="9"/>
        <v>84.232258064516131</v>
      </c>
      <c r="H90" s="16">
        <f t="shared" si="9"/>
        <v>1.3066666666666578</v>
      </c>
      <c r="I90" s="155">
        <f>SUM(C90:G90)</f>
        <v>1791.1086866359447</v>
      </c>
      <c r="J90" s="16">
        <f>J86*(18-J87)</f>
        <v>0</v>
      </c>
      <c r="K90" s="16">
        <f>K86*(18-K87)</f>
        <v>0</v>
      </c>
      <c r="L90" s="16">
        <f>L86*(18-L87)</f>
        <v>0</v>
      </c>
      <c r="M90" s="16">
        <f>M86*(18-M87)</f>
        <v>0</v>
      </c>
      <c r="N90" s="155">
        <f>SUM(J90:M90)</f>
        <v>0</v>
      </c>
      <c r="O90" s="157">
        <f>O86*(18-O87)</f>
        <v>1792.4153533026115</v>
      </c>
      <c r="P90" s="163">
        <f>P86*(18-P87)</f>
        <v>1791.1086866359447</v>
      </c>
    </row>
    <row r="91" spans="2:16" ht="20.25" thickBot="1">
      <c r="B91" s="350" t="s">
        <v>215</v>
      </c>
      <c r="C91" s="21">
        <f t="shared" ref="C91:H91" si="10">C86*(19-C87)</f>
        <v>552.59999999999991</v>
      </c>
      <c r="D91" s="20">
        <f t="shared" si="10"/>
        <v>568.29642857142858</v>
      </c>
      <c r="E91" s="20">
        <f t="shared" si="10"/>
        <v>440.3</v>
      </c>
      <c r="F91" s="20">
        <f t="shared" si="10"/>
        <v>264.68</v>
      </c>
      <c r="G91" s="20">
        <f t="shared" si="10"/>
        <v>101.23225806451613</v>
      </c>
      <c r="H91" s="20">
        <f t="shared" si="10"/>
        <v>5.3066666666666578</v>
      </c>
      <c r="I91" s="164">
        <f>SUM(C91:G91)</f>
        <v>1927.1086866359447</v>
      </c>
      <c r="J91" s="20">
        <f>J86*(19-J87)</f>
        <v>0</v>
      </c>
      <c r="K91" s="20">
        <f>K86*(19-K87)</f>
        <v>0</v>
      </c>
      <c r="L91" s="20">
        <f>L86*(19-L87)</f>
        <v>0</v>
      </c>
      <c r="M91" s="20">
        <f>M86*(19-M87)</f>
        <v>0</v>
      </c>
      <c r="N91" s="164">
        <f>SUM(J91:M91)</f>
        <v>0</v>
      </c>
      <c r="O91" s="165">
        <f>O86*(19-O87)</f>
        <v>1932.4153533026115</v>
      </c>
      <c r="P91" s="166">
        <f>P86*(19-P87)</f>
        <v>1927.1086866359447</v>
      </c>
    </row>
    <row r="92" spans="2:16" ht="15.75" thickBot="1">
      <c r="B92" s="4"/>
      <c r="C92" s="4"/>
      <c r="D92" s="4"/>
      <c r="E92" s="4"/>
      <c r="F92" s="4"/>
      <c r="G92" s="4"/>
      <c r="H92" s="4"/>
      <c r="I92" s="4"/>
      <c r="J92" s="4"/>
      <c r="K92" s="4"/>
      <c r="L92" s="4"/>
      <c r="M92" s="4"/>
      <c r="N92" s="4"/>
      <c r="O92" s="4"/>
      <c r="P92" s="4"/>
    </row>
    <row r="93" spans="2:16" ht="24" thickBot="1">
      <c r="B93" s="473" t="s">
        <v>614</v>
      </c>
      <c r="C93" s="474"/>
      <c r="D93" s="474"/>
      <c r="E93" s="474"/>
      <c r="F93" s="474"/>
      <c r="G93" s="474"/>
      <c r="H93" s="474"/>
      <c r="I93" s="474"/>
      <c r="J93" s="474"/>
      <c r="K93" s="474"/>
      <c r="L93" s="468" t="s">
        <v>233</v>
      </c>
      <c r="M93" s="468"/>
      <c r="N93" s="468"/>
      <c r="O93" s="468"/>
      <c r="P93" s="469"/>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30.75" thickBot="1">
      <c r="B95" s="466"/>
      <c r="C95" s="462"/>
      <c r="D95" s="462"/>
      <c r="E95" s="462"/>
      <c r="F95" s="462"/>
      <c r="G95" s="462"/>
      <c r="H95" s="462"/>
      <c r="I95" s="462"/>
      <c r="J95" s="462"/>
      <c r="K95" s="462"/>
      <c r="L95" s="462"/>
      <c r="M95" s="462"/>
      <c r="N95" s="462"/>
      <c r="O95" s="145" t="s">
        <v>234</v>
      </c>
      <c r="P95" s="30" t="s">
        <v>235</v>
      </c>
    </row>
    <row r="96" spans="2:16" ht="15">
      <c r="B96" s="148" t="s">
        <v>211</v>
      </c>
      <c r="C96" s="146">
        <v>31</v>
      </c>
      <c r="D96" s="8">
        <v>28</v>
      </c>
      <c r="E96" s="8">
        <v>31</v>
      </c>
      <c r="F96" s="8">
        <v>30</v>
      </c>
      <c r="G96" s="8">
        <v>15</v>
      </c>
      <c r="H96" s="8">
        <v>0</v>
      </c>
      <c r="I96" s="168">
        <f>SUM(C96:H96)</f>
        <v>135</v>
      </c>
      <c r="J96" s="8">
        <v>15</v>
      </c>
      <c r="K96" s="8">
        <v>31</v>
      </c>
      <c r="L96" s="8">
        <v>30</v>
      </c>
      <c r="M96" s="8">
        <v>31</v>
      </c>
      <c r="N96" s="168">
        <f>SUM(J96:M96)</f>
        <v>107</v>
      </c>
      <c r="O96" s="167">
        <f>SUM(C96:H96,J96:M96)</f>
        <v>242</v>
      </c>
      <c r="P96" s="169">
        <f>I96+N96</f>
        <v>242</v>
      </c>
    </row>
    <row r="97" spans="2:16" ht="19.5">
      <c r="B97" s="149" t="s">
        <v>485</v>
      </c>
      <c r="C97" s="147">
        <v>-3</v>
      </c>
      <c r="D97" s="10">
        <v>-1.7</v>
      </c>
      <c r="E97" s="10">
        <v>2.1</v>
      </c>
      <c r="F97" s="10">
        <v>7.3</v>
      </c>
      <c r="G97" s="10">
        <v>11.4</v>
      </c>
      <c r="H97" s="10">
        <v>0</v>
      </c>
      <c r="I97" s="153">
        <f>(C96*C97+D96*D97+E96*E97+F96*F97+G96*G97)/I96</f>
        <v>2.3296296296296295</v>
      </c>
      <c r="J97" s="10">
        <v>12</v>
      </c>
      <c r="K97" s="95">
        <v>8</v>
      </c>
      <c r="L97" s="95">
        <v>3.1</v>
      </c>
      <c r="M97" s="95">
        <v>-0.8</v>
      </c>
      <c r="N97" s="153">
        <f>(J96*J97+K96*K97+L96*L97+M96*M97)/N96</f>
        <v>4.6373831775700936</v>
      </c>
      <c r="O97" s="154">
        <f>(C97*C96+D97*D96+E97*E96+F97*F96+G97*G96+H97*H96+J97*J96+K97*K96+L97*L96+M97*M96)/O96</f>
        <v>3.35</v>
      </c>
      <c r="P97" s="161">
        <f>(I97*I96+N97*N96)/P96</f>
        <v>3.35</v>
      </c>
    </row>
    <row r="98" spans="2:16" ht="19.5">
      <c r="B98" s="149" t="s">
        <v>212</v>
      </c>
      <c r="C98" s="13">
        <f t="shared" ref="C98:H98" si="11">C96*(13-C97)</f>
        <v>496</v>
      </c>
      <c r="D98" s="12">
        <f t="shared" si="11"/>
        <v>411.59999999999997</v>
      </c>
      <c r="E98" s="12">
        <f t="shared" si="11"/>
        <v>337.90000000000003</v>
      </c>
      <c r="F98" s="12">
        <f t="shared" si="11"/>
        <v>171</v>
      </c>
      <c r="G98" s="12">
        <f t="shared" si="11"/>
        <v>23.999999999999993</v>
      </c>
      <c r="H98" s="12">
        <f t="shared" si="11"/>
        <v>0</v>
      </c>
      <c r="I98" s="155">
        <f>SUM(C98:G98)</f>
        <v>1440.5</v>
      </c>
      <c r="J98" s="12">
        <f>J96*(13-J97)</f>
        <v>15</v>
      </c>
      <c r="K98" s="12">
        <f>K96*(13-K97)</f>
        <v>155</v>
      </c>
      <c r="L98" s="12">
        <f>L96*(13-L97)</f>
        <v>297</v>
      </c>
      <c r="M98" s="12">
        <f>M96*(13-M97)</f>
        <v>427.8</v>
      </c>
      <c r="N98" s="155">
        <f>SUM(J98:M98)</f>
        <v>894.8</v>
      </c>
      <c r="O98" s="156">
        <f>O96*(13-O97)</f>
        <v>2335.3000000000002</v>
      </c>
      <c r="P98" s="162">
        <f>P96*(13-P97)</f>
        <v>2335.3000000000002</v>
      </c>
    </row>
    <row r="99" spans="2:16" ht="19.5">
      <c r="B99" s="149" t="s">
        <v>213</v>
      </c>
      <c r="C99" s="13">
        <f t="shared" ref="C99:H99" si="12">C96*(17-C97)</f>
        <v>620</v>
      </c>
      <c r="D99" s="12">
        <f t="shared" si="12"/>
        <v>523.6</v>
      </c>
      <c r="E99" s="12">
        <f t="shared" si="12"/>
        <v>461.90000000000003</v>
      </c>
      <c r="F99" s="12">
        <f t="shared" si="12"/>
        <v>291</v>
      </c>
      <c r="G99" s="12">
        <f t="shared" si="12"/>
        <v>84</v>
      </c>
      <c r="H99" s="12">
        <f t="shared" si="12"/>
        <v>0</v>
      </c>
      <c r="I99" s="155">
        <f>SUM(C99:G99)</f>
        <v>1980.5</v>
      </c>
      <c r="J99" s="12">
        <f>J96*(17-J97)</f>
        <v>75</v>
      </c>
      <c r="K99" s="12">
        <f>K96*(17-K97)</f>
        <v>279</v>
      </c>
      <c r="L99" s="12">
        <f>L96*(17-L97)</f>
        <v>417</v>
      </c>
      <c r="M99" s="12">
        <f>M96*(17-M97)</f>
        <v>551.80000000000007</v>
      </c>
      <c r="N99" s="155">
        <f>SUM(J99:M99)</f>
        <v>1322.8000000000002</v>
      </c>
      <c r="O99" s="156">
        <f>O96*(17-O97)</f>
        <v>3303.3</v>
      </c>
      <c r="P99" s="162">
        <f>P96*(17-P97)</f>
        <v>3303.3</v>
      </c>
    </row>
    <row r="100" spans="2:16" ht="19.5">
      <c r="B100" s="149" t="s">
        <v>214</v>
      </c>
      <c r="C100" s="17">
        <f t="shared" ref="C100:H100" si="13">C96*(18-C97)</f>
        <v>651</v>
      </c>
      <c r="D100" s="16">
        <f t="shared" si="13"/>
        <v>551.6</v>
      </c>
      <c r="E100" s="16">
        <f t="shared" si="13"/>
        <v>492.90000000000003</v>
      </c>
      <c r="F100" s="16">
        <f t="shared" si="13"/>
        <v>321</v>
      </c>
      <c r="G100" s="16">
        <f t="shared" si="13"/>
        <v>99</v>
      </c>
      <c r="H100" s="16">
        <f t="shared" si="13"/>
        <v>0</v>
      </c>
      <c r="I100" s="155">
        <f>SUM(C100:G100)</f>
        <v>2115.5</v>
      </c>
      <c r="J100" s="16">
        <f>J96*(18-J97)</f>
        <v>90</v>
      </c>
      <c r="K100" s="16">
        <f>K96*(18-K97)</f>
        <v>310</v>
      </c>
      <c r="L100" s="16">
        <f>L96*(18-L97)</f>
        <v>447</v>
      </c>
      <c r="M100" s="16">
        <f>M96*(18-M97)</f>
        <v>582.80000000000007</v>
      </c>
      <c r="N100" s="155">
        <f>SUM(J100:M100)</f>
        <v>1429.8000000000002</v>
      </c>
      <c r="O100" s="157">
        <f>O96*(18-O97)</f>
        <v>3545.3</v>
      </c>
      <c r="P100" s="163">
        <f>P96*(18-P97)</f>
        <v>3545.3</v>
      </c>
    </row>
    <row r="101" spans="2:16" ht="20.25" thickBot="1">
      <c r="B101" s="350" t="s">
        <v>215</v>
      </c>
      <c r="C101" s="21">
        <f t="shared" ref="C101:H101" si="14">C96*(19-C97)</f>
        <v>682</v>
      </c>
      <c r="D101" s="20">
        <f t="shared" si="14"/>
        <v>579.6</v>
      </c>
      <c r="E101" s="20">
        <f t="shared" si="14"/>
        <v>523.9</v>
      </c>
      <c r="F101" s="20">
        <f t="shared" si="14"/>
        <v>351</v>
      </c>
      <c r="G101" s="20">
        <f t="shared" si="14"/>
        <v>114</v>
      </c>
      <c r="H101" s="20">
        <f t="shared" si="14"/>
        <v>0</v>
      </c>
      <c r="I101" s="164">
        <f>SUM(C101:G101)</f>
        <v>2250.5</v>
      </c>
      <c r="J101" s="20">
        <f>J96*(19-J97)</f>
        <v>105</v>
      </c>
      <c r="K101" s="20">
        <f>K96*(19-K97)</f>
        <v>341</v>
      </c>
      <c r="L101" s="20">
        <f>L96*(19-L97)</f>
        <v>477</v>
      </c>
      <c r="M101" s="20">
        <f>M96*(19-M97)</f>
        <v>613.80000000000007</v>
      </c>
      <c r="N101" s="164">
        <f>SUM(J101:M101)</f>
        <v>1536.8000000000002</v>
      </c>
      <c r="O101" s="165">
        <f>O96*(19-O97)</f>
        <v>3787.3</v>
      </c>
      <c r="P101" s="166">
        <f>P96*(19-P97)</f>
        <v>3787.3</v>
      </c>
    </row>
    <row r="102" spans="2:16" ht="15.75" thickBot="1">
      <c r="B102" s="4"/>
      <c r="C102" s="4"/>
      <c r="D102" s="4"/>
      <c r="E102" s="4"/>
      <c r="F102" s="4"/>
      <c r="G102" s="4"/>
      <c r="H102" s="4"/>
      <c r="I102" s="4"/>
      <c r="J102" s="28"/>
      <c r="K102" s="4"/>
      <c r="L102" s="4"/>
      <c r="M102" s="4"/>
      <c r="N102" s="4"/>
      <c r="O102" s="4"/>
      <c r="P102" s="4"/>
    </row>
    <row r="103" spans="2:16" ht="24" thickBot="1">
      <c r="B103" s="170" t="s">
        <v>236</v>
      </c>
      <c r="C103" s="458" t="s">
        <v>237</v>
      </c>
      <c r="D103" s="458"/>
      <c r="E103" s="458"/>
      <c r="F103" s="458"/>
      <c r="G103" s="458"/>
      <c r="H103" s="458"/>
      <c r="I103" s="458"/>
      <c r="J103" s="458"/>
      <c r="K103" s="458"/>
      <c r="L103" s="458"/>
      <c r="M103" s="459"/>
      <c r="N103" s="459"/>
      <c r="O103" s="459"/>
      <c r="P103" s="460"/>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30.75" thickBot="1">
      <c r="B105" s="466"/>
      <c r="C105" s="462"/>
      <c r="D105" s="462"/>
      <c r="E105" s="462"/>
      <c r="F105" s="462"/>
      <c r="G105" s="462"/>
      <c r="H105" s="462"/>
      <c r="I105" s="462"/>
      <c r="J105" s="462"/>
      <c r="K105" s="462"/>
      <c r="L105" s="462"/>
      <c r="M105" s="462"/>
      <c r="N105" s="462"/>
      <c r="O105" s="145" t="s">
        <v>234</v>
      </c>
      <c r="P105" s="30" t="s">
        <v>235</v>
      </c>
    </row>
    <row r="106" spans="2:16" ht="15">
      <c r="B106" s="174">
        <v>2007</v>
      </c>
      <c r="C106" s="173">
        <f>C11/C$101</f>
        <v>0.73181818181818181</v>
      </c>
      <c r="D106" s="172">
        <f t="shared" ref="D106:P106" si="15">D11/D$101</f>
        <v>0.7874396135265701</v>
      </c>
      <c r="E106" s="172">
        <f t="shared" si="15"/>
        <v>0.79289940828402372</v>
      </c>
      <c r="F106" s="172">
        <f t="shared" si="15"/>
        <v>0.50712250712250717</v>
      </c>
      <c r="G106" s="172">
        <f t="shared" si="15"/>
        <v>0.94736842105263142</v>
      </c>
      <c r="H106" s="172"/>
      <c r="I106" s="172">
        <f t="shared" si="15"/>
        <v>0.73623639191290824</v>
      </c>
      <c r="J106" s="172">
        <f t="shared" si="15"/>
        <v>0</v>
      </c>
      <c r="K106" s="172">
        <f t="shared" si="15"/>
        <v>0.96187683284457481</v>
      </c>
      <c r="L106" s="172">
        <f t="shared" si="15"/>
        <v>1.0733752620545074</v>
      </c>
      <c r="M106" s="172">
        <f t="shared" si="15"/>
        <v>1.0394265232974909</v>
      </c>
      <c r="N106" s="172">
        <f t="shared" si="15"/>
        <v>0.96173867777199362</v>
      </c>
      <c r="O106" s="172">
        <f t="shared" si="15"/>
        <v>0.8272648060623663</v>
      </c>
      <c r="P106" s="358">
        <f t="shared" si="15"/>
        <v>0.8272648060623663</v>
      </c>
    </row>
    <row r="107" spans="2:16" ht="15">
      <c r="B107" s="175">
        <f t="shared" ref="B107:B112" si="16">B106+1</f>
        <v>2008</v>
      </c>
      <c r="C107" s="34">
        <f>C21/C$101</f>
        <v>0.83431085043988273</v>
      </c>
      <c r="D107" s="33">
        <f t="shared" ref="D107:P107" si="17">D21/D$101</f>
        <v>0.80917874396135259</v>
      </c>
      <c r="E107" s="33">
        <f t="shared" si="17"/>
        <v>0.93529299484634476</v>
      </c>
      <c r="F107" s="33">
        <f t="shared" si="17"/>
        <v>0.9145299145299145</v>
      </c>
      <c r="G107" s="33">
        <f t="shared" si="17"/>
        <v>0.94736842105263153</v>
      </c>
      <c r="H107" s="33"/>
      <c r="I107" s="33">
        <f t="shared" si="17"/>
        <v>0.86958453676960679</v>
      </c>
      <c r="J107" s="33">
        <f t="shared" si="17"/>
        <v>1.7714285714285714</v>
      </c>
      <c r="K107" s="33">
        <f t="shared" si="17"/>
        <v>0.93548387096774188</v>
      </c>
      <c r="L107" s="33">
        <f t="shared" si="17"/>
        <v>0.86582809224318658</v>
      </c>
      <c r="M107" s="33">
        <f t="shared" si="17"/>
        <v>0.90404040404040387</v>
      </c>
      <c r="N107" s="33">
        <f t="shared" si="17"/>
        <v>0.95842009370119718</v>
      </c>
      <c r="O107" s="33">
        <f t="shared" si="17"/>
        <v>0.9066617379135532</v>
      </c>
      <c r="P107" s="35">
        <f t="shared" si="17"/>
        <v>0.9066617379135532</v>
      </c>
    </row>
    <row r="108" spans="2:16" ht="15">
      <c r="B108" s="175">
        <f t="shared" si="16"/>
        <v>2009</v>
      </c>
      <c r="C108" s="34">
        <f>C31/C$101</f>
        <v>1.0131964809384164</v>
      </c>
      <c r="D108" s="33">
        <f t="shared" ref="D108:P108" si="18">D31/D$101</f>
        <v>0.95410628019323662</v>
      </c>
      <c r="E108" s="33">
        <f t="shared" si="18"/>
        <v>0.91620538270662344</v>
      </c>
      <c r="F108" s="33">
        <f t="shared" si="18"/>
        <v>0.28774928774928776</v>
      </c>
      <c r="G108" s="33">
        <f t="shared" si="18"/>
        <v>1.0087719298245614</v>
      </c>
      <c r="H108" s="33"/>
      <c r="I108" s="33">
        <f t="shared" si="18"/>
        <v>0.86203065985336591</v>
      </c>
      <c r="J108" s="33">
        <f t="shared" si="18"/>
        <v>0</v>
      </c>
      <c r="K108" s="33">
        <f t="shared" si="18"/>
        <v>0.94721407624633436</v>
      </c>
      <c r="L108" s="33">
        <f t="shared" si="18"/>
        <v>0.86792452830188682</v>
      </c>
      <c r="M108" s="33">
        <f t="shared" si="18"/>
        <v>0.9970674486803518</v>
      </c>
      <c r="N108" s="33">
        <f t="shared" si="18"/>
        <v>0.87779802186361255</v>
      </c>
      <c r="O108" s="33">
        <f t="shared" si="18"/>
        <v>0.87693079502547988</v>
      </c>
      <c r="P108" s="35">
        <f t="shared" si="18"/>
        <v>0.86768938293771292</v>
      </c>
    </row>
    <row r="109" spans="2:16" ht="15">
      <c r="B109" s="175">
        <f t="shared" si="16"/>
        <v>2010</v>
      </c>
      <c r="C109" s="34">
        <f>C41/C$101</f>
        <v>1.0542521994134897</v>
      </c>
      <c r="D109" s="33">
        <f t="shared" ref="D109:O109" si="19">D41/D$101</f>
        <v>0.98861283643892339</v>
      </c>
      <c r="E109" s="33">
        <f t="shared" si="19"/>
        <v>0.91620538270662344</v>
      </c>
      <c r="F109" s="33">
        <f t="shared" si="19"/>
        <v>0.79772079772079774</v>
      </c>
      <c r="G109" s="33">
        <f t="shared" si="19"/>
        <v>1.3771929824561404</v>
      </c>
      <c r="H109" s="33"/>
      <c r="I109" s="33">
        <f t="shared" si="19"/>
        <v>0.98155965341035323</v>
      </c>
      <c r="J109" s="33">
        <f t="shared" si="19"/>
        <v>1.5238095238095237</v>
      </c>
      <c r="K109" s="33">
        <f t="shared" si="19"/>
        <v>1.1612903225806452</v>
      </c>
      <c r="L109" s="33">
        <f t="shared" si="19"/>
        <v>0.87002096436058696</v>
      </c>
      <c r="M109" s="33">
        <f t="shared" si="19"/>
        <v>1.2007168458781361</v>
      </c>
      <c r="N109" s="33">
        <f t="shared" si="19"/>
        <v>1.1114003123373242</v>
      </c>
      <c r="O109" s="33">
        <f t="shared" si="19"/>
        <v>1.0425104956037283</v>
      </c>
      <c r="P109" s="35">
        <f>P41/P$101</f>
        <v>1.0345892852427849</v>
      </c>
    </row>
    <row r="110" spans="2:16" ht="15">
      <c r="B110" s="175">
        <f t="shared" si="16"/>
        <v>2011</v>
      </c>
      <c r="C110" s="34">
        <f>C51/C$101</f>
        <v>0.91495601173020524</v>
      </c>
      <c r="D110" s="33">
        <f t="shared" ref="D110:P110" si="20">D51/D$101</f>
        <v>0.98688750862663899</v>
      </c>
      <c r="E110" s="33">
        <f t="shared" si="20"/>
        <v>0.83603741171979384</v>
      </c>
      <c r="F110" s="33">
        <f t="shared" si="20"/>
        <v>0.74643874643874641</v>
      </c>
      <c r="G110" s="33">
        <f t="shared" si="20"/>
        <v>0.51754385964912286</v>
      </c>
      <c r="H110" s="33"/>
      <c r="I110" s="33">
        <f t="shared" si="20"/>
        <v>0.86869584536769606</v>
      </c>
      <c r="J110" s="33">
        <f t="shared" si="20"/>
        <v>0</v>
      </c>
      <c r="K110" s="33">
        <f t="shared" si="20"/>
        <v>0.93255131964809379</v>
      </c>
      <c r="L110" s="33">
        <f t="shared" si="20"/>
        <v>1.0607966457023061</v>
      </c>
      <c r="M110" s="33">
        <f t="shared" si="20"/>
        <v>0.8960573476702508</v>
      </c>
      <c r="N110" s="33">
        <f t="shared" si="20"/>
        <v>0.894065590838105</v>
      </c>
      <c r="O110" s="33">
        <f t="shared" si="20"/>
        <v>0.87774932009611073</v>
      </c>
      <c r="P110" s="35">
        <f t="shared" si="20"/>
        <v>0.87774932009611073</v>
      </c>
    </row>
    <row r="111" spans="2:16" ht="15">
      <c r="B111" s="175">
        <f t="shared" si="16"/>
        <v>2012</v>
      </c>
      <c r="C111" s="34">
        <f>C61/C$101</f>
        <v>0.8460410557184751</v>
      </c>
      <c r="D111" s="33">
        <f t="shared" ref="D111:P111" si="21">D61/D$101</f>
        <v>0.68668046928916493</v>
      </c>
      <c r="E111" s="33">
        <f t="shared" si="21"/>
        <v>0.75777820194693646</v>
      </c>
      <c r="F111" s="33">
        <f t="shared" si="21"/>
        <v>0.84615384615384615</v>
      </c>
      <c r="G111" s="33">
        <f t="shared" si="21"/>
        <v>0.61403508771929827</v>
      </c>
      <c r="H111" s="33"/>
      <c r="I111" s="33">
        <f t="shared" si="21"/>
        <v>0.77271717396134187</v>
      </c>
      <c r="J111" s="33">
        <f t="shared" si="21"/>
        <v>0.33333333333333331</v>
      </c>
      <c r="K111" s="33">
        <f t="shared" si="21"/>
        <v>0.85923753665689151</v>
      </c>
      <c r="L111" s="33">
        <f t="shared" si="21"/>
        <v>0.87421383647798745</v>
      </c>
      <c r="M111" s="33">
        <f t="shared" si="21"/>
        <v>0.85369827305311163</v>
      </c>
      <c r="N111" s="33">
        <f t="shared" si="21"/>
        <v>0.82574180114523676</v>
      </c>
      <c r="O111" s="33">
        <f t="shared" si="21"/>
        <v>0.79433897499537931</v>
      </c>
      <c r="P111" s="35">
        <f t="shared" si="21"/>
        <v>0.79433897499537931</v>
      </c>
    </row>
    <row r="112" spans="2:16" ht="15">
      <c r="B112" s="175">
        <f t="shared" si="16"/>
        <v>2013</v>
      </c>
      <c r="C112" s="34">
        <f>C71/C$101</f>
        <v>0.77272727272727271</v>
      </c>
      <c r="D112" s="33">
        <f t="shared" ref="D112:P112" si="22">D71/D$101</f>
        <v>0.87474120082815732</v>
      </c>
      <c r="E112" s="33">
        <f t="shared" si="22"/>
        <v>1.1183431952662721</v>
      </c>
      <c r="F112" s="33">
        <f t="shared" si="22"/>
        <v>1.037037037037037</v>
      </c>
      <c r="G112" s="33">
        <f t="shared" si="22"/>
        <v>1.4736842105263157</v>
      </c>
      <c r="H112" s="33"/>
      <c r="I112" s="33">
        <f t="shared" si="22"/>
        <v>0.95618751388580314</v>
      </c>
      <c r="J112" s="33">
        <f t="shared" si="22"/>
        <v>1.5333333333333334</v>
      </c>
      <c r="K112" s="33">
        <f t="shared" si="22"/>
        <v>0.85923753665689151</v>
      </c>
      <c r="L112" s="33">
        <f t="shared" si="22"/>
        <v>0.9308176100628931</v>
      </c>
      <c r="M112" s="33">
        <f t="shared" si="22"/>
        <v>0.919191919191919</v>
      </c>
      <c r="N112" s="33">
        <f t="shared" si="22"/>
        <v>0.95145757418011434</v>
      </c>
      <c r="O112" s="33">
        <f t="shared" si="22"/>
        <v>0.94272964909038104</v>
      </c>
      <c r="P112" s="35">
        <f t="shared" si="22"/>
        <v>0.924246824914847</v>
      </c>
    </row>
    <row r="113" spans="2:16" ht="15">
      <c r="B113" s="175">
        <f>B112+1</f>
        <v>2014</v>
      </c>
      <c r="C113" s="34">
        <f>C81/C$101</f>
        <v>0.86363636363636365</v>
      </c>
      <c r="D113" s="33">
        <f t="shared" ref="D113:P113" si="23">D81/D$101</f>
        <v>0.82125603864734298</v>
      </c>
      <c r="E113" s="33">
        <f t="shared" si="23"/>
        <v>0.69230769230769229</v>
      </c>
      <c r="F113" s="33">
        <f t="shared" si="23"/>
        <v>0.6552706552706552</v>
      </c>
      <c r="G113" s="33">
        <f t="shared" si="23"/>
        <v>1.1754385964912282</v>
      </c>
      <c r="H113" s="33"/>
      <c r="I113" s="33">
        <f t="shared" si="23"/>
        <v>0.79613419240168848</v>
      </c>
      <c r="J113" s="33">
        <f t="shared" si="23"/>
        <v>0.3339682539682538</v>
      </c>
      <c r="K113" s="33">
        <f t="shared" si="23"/>
        <v>0.57657742881468166</v>
      </c>
      <c r="L113" s="33">
        <f t="shared" si="23"/>
        <v>0.79371069182389942</v>
      </c>
      <c r="M113" s="33">
        <f t="shared" si="23"/>
        <v>0.87601824698598874</v>
      </c>
      <c r="N113" s="33">
        <f t="shared" si="23"/>
        <v>0.74699347338135935</v>
      </c>
      <c r="O113" s="33">
        <f t="shared" si="23"/>
        <v>0.77606198872348975</v>
      </c>
      <c r="P113" s="35">
        <f t="shared" si="23"/>
        <v>0.77606198872348975</v>
      </c>
    </row>
    <row r="114" spans="2:16" ht="15.75" thickBot="1">
      <c r="B114" s="176">
        <f>B113+1</f>
        <v>2015</v>
      </c>
      <c r="C114" s="37">
        <f>C91/C$101</f>
        <v>0.81026392961876814</v>
      </c>
      <c r="D114" s="36">
        <f t="shared" ref="D114:O114" si="24">D91/D$101</f>
        <v>0.98049763383614308</v>
      </c>
      <c r="E114" s="36">
        <f t="shared" si="24"/>
        <v>0.84042756251192985</v>
      </c>
      <c r="F114" s="36">
        <f t="shared" si="24"/>
        <v>0.75407407407407412</v>
      </c>
      <c r="G114" s="36">
        <f t="shared" si="24"/>
        <v>0.88800226372382574</v>
      </c>
      <c r="H114" s="36"/>
      <c r="I114" s="36">
        <f t="shared" si="24"/>
        <v>0.85630246018037981</v>
      </c>
      <c r="J114" s="36">
        <f t="shared" si="24"/>
        <v>0</v>
      </c>
      <c r="K114" s="36">
        <f t="shared" si="24"/>
        <v>0</v>
      </c>
      <c r="L114" s="36">
        <f t="shared" si="24"/>
        <v>0</v>
      </c>
      <c r="M114" s="36">
        <f t="shared" si="24"/>
        <v>0</v>
      </c>
      <c r="N114" s="36">
        <f t="shared" si="24"/>
        <v>0</v>
      </c>
      <c r="O114" s="36">
        <f t="shared" si="24"/>
        <v>0.51023561727420896</v>
      </c>
      <c r="P114" s="38"/>
    </row>
    <row r="115" spans="2:16" ht="13.5" thickBot="1"/>
    <row r="116" spans="2:16" ht="18.75" thickBot="1">
      <c r="B116" s="181" t="s">
        <v>236</v>
      </c>
      <c r="C116" s="478" t="s">
        <v>59</v>
      </c>
      <c r="D116" s="479"/>
      <c r="E116" s="479"/>
      <c r="F116" s="479"/>
      <c r="G116" s="479"/>
      <c r="H116" s="479"/>
      <c r="I116" s="479"/>
      <c r="J116" s="479"/>
      <c r="K116" s="479"/>
      <c r="L116" s="479"/>
      <c r="M116" s="480"/>
      <c r="N116" s="480"/>
      <c r="O116" s="480"/>
      <c r="P116" s="481"/>
    </row>
    <row r="117" spans="2:16" ht="15.75">
      <c r="B117" s="475" t="s">
        <v>195</v>
      </c>
      <c r="C117" s="456" t="s">
        <v>196</v>
      </c>
      <c r="D117" s="456" t="s">
        <v>197</v>
      </c>
      <c r="E117" s="456" t="s">
        <v>198</v>
      </c>
      <c r="F117" s="456" t="s">
        <v>199</v>
      </c>
      <c r="G117" s="456" t="s">
        <v>200</v>
      </c>
      <c r="H117" s="456" t="s">
        <v>201</v>
      </c>
      <c r="I117" s="467" t="s">
        <v>202</v>
      </c>
      <c r="J117" s="456" t="s">
        <v>203</v>
      </c>
      <c r="K117" s="456" t="s">
        <v>204</v>
      </c>
      <c r="L117" s="456" t="s">
        <v>205</v>
      </c>
      <c r="M117" s="456" t="s">
        <v>206</v>
      </c>
      <c r="N117" s="467" t="s">
        <v>207</v>
      </c>
      <c r="O117" s="456" t="s">
        <v>208</v>
      </c>
      <c r="P117" s="457"/>
    </row>
    <row r="118" spans="2:16" ht="32.25" thickBot="1">
      <c r="B118" s="476"/>
      <c r="C118" s="477"/>
      <c r="D118" s="477"/>
      <c r="E118" s="477"/>
      <c r="F118" s="477"/>
      <c r="G118" s="477"/>
      <c r="H118" s="477"/>
      <c r="I118" s="477"/>
      <c r="J118" s="477"/>
      <c r="K118" s="477"/>
      <c r="L118" s="477"/>
      <c r="M118" s="477"/>
      <c r="N118" s="477"/>
      <c r="O118" s="183" t="s">
        <v>234</v>
      </c>
      <c r="P118" s="30" t="s">
        <v>235</v>
      </c>
    </row>
    <row r="119" spans="2:16" ht="15">
      <c r="B119" s="174">
        <v>2007</v>
      </c>
      <c r="C119" s="184">
        <f>C7/C$97</f>
        <v>-0.96666666666666667</v>
      </c>
      <c r="D119" s="182">
        <f t="shared" ref="D119:P119" si="25">D7/D$97</f>
        <v>-1.5882352941176472</v>
      </c>
      <c r="E119" s="182">
        <f t="shared" si="25"/>
        <v>2.6666666666666665</v>
      </c>
      <c r="F119" s="182">
        <f t="shared" si="25"/>
        <v>1.3835616438356164</v>
      </c>
      <c r="G119" s="182">
        <f t="shared" si="25"/>
        <v>1.0350877192982457</v>
      </c>
      <c r="H119" s="182"/>
      <c r="I119" s="182">
        <f t="shared" si="25"/>
        <v>2.465971383147854</v>
      </c>
      <c r="J119" s="182">
        <f t="shared" si="25"/>
        <v>0</v>
      </c>
      <c r="K119" s="182">
        <f t="shared" si="25"/>
        <v>0.8</v>
      </c>
      <c r="L119" s="182">
        <f t="shared" si="25"/>
        <v>0.64516129032258063</v>
      </c>
      <c r="M119" s="182">
        <f t="shared" si="25"/>
        <v>2</v>
      </c>
      <c r="N119" s="182">
        <f t="shared" si="25"/>
        <v>0.4382178116906883</v>
      </c>
      <c r="O119" s="182">
        <f t="shared" si="25"/>
        <v>1.2600675865953253</v>
      </c>
      <c r="P119" s="357">
        <f t="shared" si="25"/>
        <v>1.2600675865953253</v>
      </c>
    </row>
    <row r="120" spans="2:16" ht="15">
      <c r="B120" s="175">
        <v>2008</v>
      </c>
      <c r="C120" s="87">
        <f>C17/C$97</f>
        <v>-0.19999999999999998</v>
      </c>
      <c r="D120" s="85">
        <f t="shared" ref="D120:P120" si="26">D17/D$97</f>
        <v>-1.2941176470588236</v>
      </c>
      <c r="E120" s="85">
        <f t="shared" si="26"/>
        <v>1.5238095238095237</v>
      </c>
      <c r="F120" s="85">
        <f t="shared" si="26"/>
        <v>1.1369863013698631</v>
      </c>
      <c r="G120" s="85">
        <f t="shared" si="26"/>
        <v>1.0350877192982457</v>
      </c>
      <c r="H120" s="85"/>
      <c r="I120" s="85">
        <f t="shared" si="26"/>
        <v>1.9249602543720192</v>
      </c>
      <c r="J120" s="85">
        <f t="shared" si="26"/>
        <v>0.80833333333333324</v>
      </c>
      <c r="K120" s="85">
        <f t="shared" si="26"/>
        <v>1.0874999999999999</v>
      </c>
      <c r="L120" s="85">
        <f t="shared" si="26"/>
        <v>1.6774193548387097</v>
      </c>
      <c r="M120" s="85">
        <f t="shared" si="26"/>
        <v>-1.375</v>
      </c>
      <c r="N120" s="85">
        <f t="shared" si="26"/>
        <v>1.2587918178153972</v>
      </c>
      <c r="O120" s="85">
        <f t="shared" si="26"/>
        <v>1.5217837935826937</v>
      </c>
      <c r="P120" s="88">
        <f t="shared" si="26"/>
        <v>1.5217837935826937</v>
      </c>
    </row>
    <row r="121" spans="2:16" ht="15">
      <c r="B121" s="175">
        <v>2009</v>
      </c>
      <c r="C121" s="87">
        <f>C27/C$97</f>
        <v>1.0999999999999999</v>
      </c>
      <c r="D121" s="85">
        <f t="shared" ref="D121:P121" si="27">D27/D$97</f>
        <v>0.41176470588235292</v>
      </c>
      <c r="E121" s="85">
        <f t="shared" si="27"/>
        <v>1.6666666666666665</v>
      </c>
      <c r="F121" s="85">
        <f t="shared" si="27"/>
        <v>1.6849315068493151</v>
      </c>
      <c r="G121" s="85">
        <f t="shared" si="27"/>
        <v>1.0350877192982457</v>
      </c>
      <c r="H121" s="85"/>
      <c r="I121" s="85">
        <f t="shared" si="27"/>
        <v>1.27676096125294</v>
      </c>
      <c r="J121" s="85">
        <f t="shared" si="27"/>
        <v>0</v>
      </c>
      <c r="K121" s="85">
        <f t="shared" si="27"/>
        <v>0.82499999999999996</v>
      </c>
      <c r="L121" s="85">
        <f t="shared" si="27"/>
        <v>1.6774193548387097</v>
      </c>
      <c r="M121" s="85">
        <f t="shared" si="27"/>
        <v>0.87499999999999989</v>
      </c>
      <c r="N121" s="85">
        <f t="shared" si="27"/>
        <v>0.75820604409604964</v>
      </c>
      <c r="O121" s="85">
        <f t="shared" si="27"/>
        <v>1.0171676827131946</v>
      </c>
      <c r="P121" s="88">
        <f t="shared" si="27"/>
        <v>0.95551090700344443</v>
      </c>
    </row>
    <row r="122" spans="2:16" ht="15">
      <c r="B122" s="175">
        <v>2010</v>
      </c>
      <c r="C122" s="87">
        <f>C37/C$97</f>
        <v>1.4000000000000001</v>
      </c>
      <c r="D122" s="85">
        <f t="shared" ref="D122:P122" si="28">D37/D$97</f>
        <v>0.88235294117647056</v>
      </c>
      <c r="E122" s="85">
        <f t="shared" si="28"/>
        <v>1.6666666666666665</v>
      </c>
      <c r="F122" s="85">
        <f t="shared" si="28"/>
        <v>1.0684931506849316</v>
      </c>
      <c r="G122" s="85">
        <f t="shared" si="28"/>
        <v>0.98245614035087714</v>
      </c>
      <c r="H122" s="85"/>
      <c r="I122" s="85">
        <f t="shared" si="28"/>
        <v>1.1297297297297295</v>
      </c>
      <c r="J122" s="85">
        <f t="shared" si="28"/>
        <v>0.91666666666666663</v>
      </c>
      <c r="K122" s="85">
        <f t="shared" si="28"/>
        <v>0.77500000000000002</v>
      </c>
      <c r="L122" s="85">
        <f t="shared" si="28"/>
        <v>1.6774193548387097</v>
      </c>
      <c r="M122" s="85">
        <f t="shared" si="28"/>
        <v>5.9999999999999991</v>
      </c>
      <c r="N122" s="85">
        <f t="shared" si="28"/>
        <v>0.8074904992226638</v>
      </c>
      <c r="O122" s="85">
        <f t="shared" si="28"/>
        <v>0.99466950959488276</v>
      </c>
      <c r="P122" s="88">
        <f t="shared" si="28"/>
        <v>0.93624992446673516</v>
      </c>
    </row>
    <row r="123" spans="2:16" ht="15">
      <c r="B123" s="175">
        <v>2011</v>
      </c>
      <c r="C123" s="87">
        <f>C47/C$97</f>
        <v>0.3666666666666667</v>
      </c>
      <c r="D123" s="85">
        <f t="shared" ref="D123:O123" si="29">D47/D$97</f>
        <v>0.82352941176470584</v>
      </c>
      <c r="E123" s="85">
        <f t="shared" si="29"/>
        <v>2.3333333333333335</v>
      </c>
      <c r="F123" s="85">
        <f t="shared" si="29"/>
        <v>1.4109589041095891</v>
      </c>
      <c r="G123" s="85">
        <f t="shared" si="29"/>
        <v>0.63157894736842102</v>
      </c>
      <c r="H123" s="85"/>
      <c r="I123" s="85">
        <f t="shared" si="29"/>
        <v>1.4546518282988874</v>
      </c>
      <c r="J123" s="85">
        <f t="shared" si="29"/>
        <v>0</v>
      </c>
      <c r="K123" s="85">
        <f t="shared" si="29"/>
        <v>0.85</v>
      </c>
      <c r="L123" s="85">
        <f t="shared" si="29"/>
        <v>0.67741935483870974</v>
      </c>
      <c r="M123" s="85">
        <f t="shared" si="29"/>
        <v>-1.625</v>
      </c>
      <c r="N123" s="85">
        <f t="shared" si="29"/>
        <v>0.69425796976562093</v>
      </c>
      <c r="O123" s="85">
        <f t="shared" si="29"/>
        <v>0.9908476485497042</v>
      </c>
      <c r="P123" s="88">
        <f>P47/P$97</f>
        <v>0.99084764854970442</v>
      </c>
    </row>
    <row r="124" spans="2:16" ht="15">
      <c r="B124" s="175">
        <v>2012</v>
      </c>
      <c r="C124" s="87">
        <f>C57/C$97</f>
        <v>-0.13333333333333333</v>
      </c>
      <c r="D124" s="85">
        <f t="shared" ref="D124:P124" si="30">D57/D$97</f>
        <v>-2.8235294117647061</v>
      </c>
      <c r="E124" s="85">
        <f t="shared" si="30"/>
        <v>2.9523809523809526</v>
      </c>
      <c r="F124" s="85">
        <f t="shared" si="30"/>
        <v>0.9726027397260274</v>
      </c>
      <c r="G124" s="85">
        <f t="shared" si="30"/>
        <v>1.0526315789473684</v>
      </c>
      <c r="H124" s="85"/>
      <c r="I124" s="85">
        <f t="shared" si="30"/>
        <v>2.1857551669316373</v>
      </c>
      <c r="J124" s="85">
        <f t="shared" si="30"/>
        <v>1.0083333333333333</v>
      </c>
      <c r="K124" s="85">
        <f t="shared" si="30"/>
        <v>1.1875</v>
      </c>
      <c r="L124" s="85">
        <f t="shared" si="30"/>
        <v>1.6451612903225805</v>
      </c>
      <c r="M124" s="85">
        <f t="shared" si="30"/>
        <v>-2.625</v>
      </c>
      <c r="N124" s="85">
        <f t="shared" si="30"/>
        <v>1.2740477110576465</v>
      </c>
      <c r="O124" s="85">
        <f t="shared" si="30"/>
        <v>1.6264622831787008</v>
      </c>
      <c r="P124" s="88">
        <f t="shared" si="30"/>
        <v>1.6264622831787008</v>
      </c>
    </row>
    <row r="125" spans="2:16" ht="15">
      <c r="B125" s="175">
        <v>2013</v>
      </c>
      <c r="C125" s="87">
        <f>C67/C$97</f>
        <v>-0.66666666666666663</v>
      </c>
      <c r="D125" s="85">
        <f t="shared" ref="D125:P125" si="31">D67/D$97</f>
        <v>-0.52941176470588236</v>
      </c>
      <c r="E125" s="85">
        <f t="shared" si="31"/>
        <v>4.7619047619047616E-2</v>
      </c>
      <c r="F125" s="85">
        <f t="shared" si="31"/>
        <v>0.8904109589041096</v>
      </c>
      <c r="G125" s="85">
        <f t="shared" si="31"/>
        <v>0.96491228070175439</v>
      </c>
      <c r="H125" s="85"/>
      <c r="I125" s="85">
        <f t="shared" si="31"/>
        <v>1.4787922183521647</v>
      </c>
      <c r="J125" s="85">
        <f t="shared" si="31"/>
        <v>0.91666666666666663</v>
      </c>
      <c r="K125" s="85">
        <f t="shared" si="31"/>
        <v>1.1875</v>
      </c>
      <c r="L125" s="85">
        <f t="shared" si="31"/>
        <v>1.3548387096774195</v>
      </c>
      <c r="M125" s="85">
        <f t="shared" si="31"/>
        <v>-1</v>
      </c>
      <c r="N125" s="85">
        <f t="shared" si="31"/>
        <v>1.2809333074221223</v>
      </c>
      <c r="O125" s="85">
        <f t="shared" si="31"/>
        <v>1.4590289658427231</v>
      </c>
      <c r="P125" s="88">
        <f t="shared" si="31"/>
        <v>1.3716602174313615</v>
      </c>
    </row>
    <row r="126" spans="2:16" ht="15">
      <c r="B126" s="175">
        <f>B125+1</f>
        <v>2014</v>
      </c>
      <c r="C126" s="87">
        <f>C77/C$97</f>
        <v>0</v>
      </c>
      <c r="D126" s="85">
        <f t="shared" ref="D126:P126" si="32">D77/D$97</f>
        <v>-1.1764705882352942</v>
      </c>
      <c r="E126" s="85">
        <f t="shared" si="32"/>
        <v>3.4761904761904758</v>
      </c>
      <c r="F126" s="85">
        <f t="shared" si="32"/>
        <v>1.3424657534246576</v>
      </c>
      <c r="G126" s="85">
        <f t="shared" si="32"/>
        <v>0.88596491228070173</v>
      </c>
      <c r="H126" s="85"/>
      <c r="I126" s="85">
        <f t="shared" si="32"/>
        <v>2.2413599119481473</v>
      </c>
      <c r="J126" s="85">
        <f t="shared" si="32"/>
        <v>1.2180555555555557</v>
      </c>
      <c r="K126" s="85">
        <f t="shared" si="32"/>
        <v>1.3064516129032258</v>
      </c>
      <c r="L126" s="85">
        <f t="shared" si="32"/>
        <v>2.0580645161290323</v>
      </c>
      <c r="M126" s="85">
        <f t="shared" si="32"/>
        <v>-2.068548387096774</v>
      </c>
      <c r="N126" s="85">
        <f t="shared" si="32"/>
        <v>1.4063882467953266</v>
      </c>
      <c r="O126" s="85">
        <f t="shared" si="32"/>
        <v>1.719538026230371</v>
      </c>
      <c r="P126" s="88">
        <f t="shared" si="32"/>
        <v>1.719538026230371</v>
      </c>
    </row>
    <row r="127" spans="2:16" ht="15.75" thickBot="1">
      <c r="B127" s="176">
        <f>B126+1</f>
        <v>2015</v>
      </c>
      <c r="C127" s="93">
        <f>C87/C$97</f>
        <v>-0.39139784946236561</v>
      </c>
      <c r="D127" s="91">
        <f t="shared" ref="D127:O127" si="33">D87/D$97</f>
        <v>-0.39285714285714279</v>
      </c>
      <c r="E127" s="91">
        <f t="shared" si="33"/>
        <v>2.2841781874039935</v>
      </c>
      <c r="F127" s="91">
        <f t="shared" si="33"/>
        <v>1.2082191780821918</v>
      </c>
      <c r="G127" s="91">
        <f t="shared" si="33"/>
        <v>1.1443123938879456</v>
      </c>
      <c r="H127" s="91"/>
      <c r="I127" s="91">
        <f t="shared" si="33"/>
        <v>2.0733266460335611</v>
      </c>
      <c r="J127" s="91">
        <f t="shared" si="33"/>
        <v>0</v>
      </c>
      <c r="K127" s="91">
        <f t="shared" si="33"/>
        <v>0</v>
      </c>
      <c r="L127" s="91">
        <f t="shared" si="33"/>
        <v>0</v>
      </c>
      <c r="M127" s="91">
        <f t="shared" si="33"/>
        <v>0</v>
      </c>
      <c r="N127" s="91"/>
      <c r="O127" s="91">
        <f t="shared" si="33"/>
        <v>1.5513531912524277</v>
      </c>
      <c r="P127" s="94"/>
    </row>
  </sheetData>
  <customSheetViews>
    <customSheetView guid="{6DA84043-8308-458F-9378-22AB3DF247A3}" scale="75" showPageBreaks="1" view="pageBreakPreview" topLeftCell="A106">
      <selection activeCell="B119" activeCellId="1" sqref="B117:P118 B119:B127"/>
      <rowBreaks count="1" manualBreakCount="1">
        <brk id="62" max="16383" man="1"/>
      </rowBreaks>
      <pageMargins left="0.7" right="0.7" top="0.78740157499999996" bottom="0.78740157499999996" header="0.3" footer="0.3"/>
      <pageSetup paperSize="9" scale="60" orientation="portrait" r:id="rId1"/>
    </customSheetView>
  </customSheetViews>
  <mergeCells count="191">
    <mergeCell ref="B3:K3"/>
    <mergeCell ref="L3:P3"/>
    <mergeCell ref="B4:B5"/>
    <mergeCell ref="C4:C5"/>
    <mergeCell ref="D4:D5"/>
    <mergeCell ref="E4:E5"/>
    <mergeCell ref="F4:F5"/>
    <mergeCell ref="I4:I5"/>
    <mergeCell ref="J4:J5"/>
    <mergeCell ref="G4:G5"/>
    <mergeCell ref="O4:P4"/>
    <mergeCell ref="L4:L5"/>
    <mergeCell ref="M4:M5"/>
    <mergeCell ref="L13:P13"/>
    <mergeCell ref="N24:N25"/>
    <mergeCell ref="O24:P24"/>
    <mergeCell ref="M14:M15"/>
    <mergeCell ref="N14:N15"/>
    <mergeCell ref="H4:H5"/>
    <mergeCell ref="J14:J15"/>
    <mergeCell ref="K14:K15"/>
    <mergeCell ref="B13:K13"/>
    <mergeCell ref="K4:K5"/>
    <mergeCell ref="N4:N5"/>
    <mergeCell ref="B14:B15"/>
    <mergeCell ref="B24:B25"/>
    <mergeCell ref="C24:C25"/>
    <mergeCell ref="D24:D25"/>
    <mergeCell ref="E24:E25"/>
    <mergeCell ref="I14:I15"/>
    <mergeCell ref="L14:L15"/>
    <mergeCell ref="B23:K23"/>
    <mergeCell ref="L23:P23"/>
    <mergeCell ref="G14:G15"/>
    <mergeCell ref="H14:H15"/>
    <mergeCell ref="O14:P14"/>
    <mergeCell ref="C14:C15"/>
    <mergeCell ref="D14:D15"/>
    <mergeCell ref="F14:F15"/>
    <mergeCell ref="J24:J25"/>
    <mergeCell ref="E14:E15"/>
    <mergeCell ref="K24:K25"/>
    <mergeCell ref="L24:L25"/>
    <mergeCell ref="M24:M25"/>
    <mergeCell ref="H24:H25"/>
    <mergeCell ref="I24:I25"/>
    <mergeCell ref="F24:F25"/>
    <mergeCell ref="G24:G25"/>
    <mergeCell ref="J34:J35"/>
    <mergeCell ref="K34:K35"/>
    <mergeCell ref="B33:K33"/>
    <mergeCell ref="B43:K43"/>
    <mergeCell ref="N64:N65"/>
    <mergeCell ref="L53:P53"/>
    <mergeCell ref="M34:M35"/>
    <mergeCell ref="N34:N35"/>
    <mergeCell ref="O34:P34"/>
    <mergeCell ref="N44:N45"/>
    <mergeCell ref="L43:P43"/>
    <mergeCell ref="O44:P44"/>
    <mergeCell ref="L44:L45"/>
    <mergeCell ref="M44:M45"/>
    <mergeCell ref="L33:P33"/>
    <mergeCell ref="B34:B35"/>
    <mergeCell ref="C34:C35"/>
    <mergeCell ref="D34:D35"/>
    <mergeCell ref="E34:E35"/>
    <mergeCell ref="F34:F35"/>
    <mergeCell ref="G34:G35"/>
    <mergeCell ref="H34:H35"/>
    <mergeCell ref="I34:I35"/>
    <mergeCell ref="L34:L35"/>
    <mergeCell ref="K44:K45"/>
    <mergeCell ref="H44:H45"/>
    <mergeCell ref="I44:I45"/>
    <mergeCell ref="B44:B45"/>
    <mergeCell ref="C44:C45"/>
    <mergeCell ref="D44:D45"/>
    <mergeCell ref="E44:E45"/>
    <mergeCell ref="F44:F45"/>
    <mergeCell ref="G44:G45"/>
    <mergeCell ref="J44:J45"/>
    <mergeCell ref="L63:P63"/>
    <mergeCell ref="O54:P54"/>
    <mergeCell ref="L54:L55"/>
    <mergeCell ref="M54:M55"/>
    <mergeCell ref="N54:N55"/>
    <mergeCell ref="H84:H85"/>
    <mergeCell ref="N84:N85"/>
    <mergeCell ref="B84:B85"/>
    <mergeCell ref="B64:B65"/>
    <mergeCell ref="C64:C65"/>
    <mergeCell ref="B53:K53"/>
    <mergeCell ref="G54:G55"/>
    <mergeCell ref="H54:H55"/>
    <mergeCell ref="I54:I55"/>
    <mergeCell ref="B54:B55"/>
    <mergeCell ref="C54:C55"/>
    <mergeCell ref="K54:K55"/>
    <mergeCell ref="D64:D65"/>
    <mergeCell ref="E64:E65"/>
    <mergeCell ref="F64:F65"/>
    <mergeCell ref="G64:G65"/>
    <mergeCell ref="D54:D55"/>
    <mergeCell ref="E54:E55"/>
    <mergeCell ref="F54:F55"/>
    <mergeCell ref="J54:J55"/>
    <mergeCell ref="J64:J65"/>
    <mergeCell ref="K64:K65"/>
    <mergeCell ref="B63:K63"/>
    <mergeCell ref="F94:F95"/>
    <mergeCell ref="G94:G95"/>
    <mergeCell ref="H94:H95"/>
    <mergeCell ref="O64:P64"/>
    <mergeCell ref="E84:E85"/>
    <mergeCell ref="L64:L65"/>
    <mergeCell ref="M64:M65"/>
    <mergeCell ref="L73:P73"/>
    <mergeCell ref="L74:L75"/>
    <mergeCell ref="B83:K83"/>
    <mergeCell ref="L83:P83"/>
    <mergeCell ref="O74:P74"/>
    <mergeCell ref="M74:M75"/>
    <mergeCell ref="O84:P84"/>
    <mergeCell ref="C74:C75"/>
    <mergeCell ref="D74:D75"/>
    <mergeCell ref="I74:I75"/>
    <mergeCell ref="G74:G75"/>
    <mergeCell ref="H74:H75"/>
    <mergeCell ref="E74:E75"/>
    <mergeCell ref="F74:F75"/>
    <mergeCell ref="K84:K85"/>
    <mergeCell ref="F84:F85"/>
    <mergeCell ref="G84:G85"/>
    <mergeCell ref="J94:J95"/>
    <mergeCell ref="K94:K95"/>
    <mergeCell ref="N94:N95"/>
    <mergeCell ref="M103:P103"/>
    <mergeCell ref="F104:F105"/>
    <mergeCell ref="G104:G105"/>
    <mergeCell ref="N74:N75"/>
    <mergeCell ref="H64:H65"/>
    <mergeCell ref="I64:I65"/>
    <mergeCell ref="J74:J75"/>
    <mergeCell ref="K74:K75"/>
    <mergeCell ref="B73:K73"/>
    <mergeCell ref="B74:B75"/>
    <mergeCell ref="O94:P94"/>
    <mergeCell ref="H104:H105"/>
    <mergeCell ref="I104:I105"/>
    <mergeCell ref="J104:J105"/>
    <mergeCell ref="K104:K105"/>
    <mergeCell ref="M104:M105"/>
    <mergeCell ref="M94:M95"/>
    <mergeCell ref="L104:L105"/>
    <mergeCell ref="O104:P104"/>
    <mergeCell ref="C103:L103"/>
    <mergeCell ref="E94:E95"/>
    <mergeCell ref="B117:B118"/>
    <mergeCell ref="C117:C118"/>
    <mergeCell ref="D117:D118"/>
    <mergeCell ref="E117:E118"/>
    <mergeCell ref="N117:N118"/>
    <mergeCell ref="C84:C85"/>
    <mergeCell ref="D84:D85"/>
    <mergeCell ref="C116:P116"/>
    <mergeCell ref="B94:B95"/>
    <mergeCell ref="I84:I85"/>
    <mergeCell ref="L84:L85"/>
    <mergeCell ref="M84:M85"/>
    <mergeCell ref="B93:K93"/>
    <mergeCell ref="J84:J85"/>
    <mergeCell ref="I94:I95"/>
    <mergeCell ref="L94:L95"/>
    <mergeCell ref="N104:N105"/>
    <mergeCell ref="L93:P93"/>
    <mergeCell ref="B104:B105"/>
    <mergeCell ref="C104:C105"/>
    <mergeCell ref="D104:D105"/>
    <mergeCell ref="E104:E105"/>
    <mergeCell ref="C94:C95"/>
    <mergeCell ref="D94:D95"/>
    <mergeCell ref="O117:P117"/>
    <mergeCell ref="J117:J118"/>
    <mergeCell ref="K117:K118"/>
    <mergeCell ref="L117:L118"/>
    <mergeCell ref="M117:M118"/>
    <mergeCell ref="F117:F118"/>
    <mergeCell ref="G117:G118"/>
    <mergeCell ref="H117:H118"/>
    <mergeCell ref="I117:I118"/>
  </mergeCells>
  <phoneticPr fontId="26" type="noConversion"/>
  <pageMargins left="0.7" right="0.7" top="0.78740157499999996" bottom="0.78740157499999996" header="0.3" footer="0.3"/>
  <pageSetup paperSize="9" scale="60" orientation="portrait" r:id="rId2"/>
  <rowBreaks count="1" manualBreakCount="1">
    <brk id="62"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27"/>
  <sheetViews>
    <sheetView zoomScale="70" zoomScaleNormal="70" zoomScaleSheetLayoutView="80" workbookViewId="0">
      <selection activeCell="A11" sqref="A11:B11"/>
    </sheetView>
  </sheetViews>
  <sheetFormatPr defaultRowHeight="12.75"/>
  <sheetData>
    <row r="2" spans="2:16" ht="13.5" thickBot="1"/>
    <row r="3" spans="2:16" ht="24" thickBot="1">
      <c r="B3" s="473" t="s">
        <v>620</v>
      </c>
      <c r="C3" s="474"/>
      <c r="D3" s="474"/>
      <c r="E3" s="474"/>
      <c r="F3" s="474"/>
      <c r="G3" s="474"/>
      <c r="H3" s="474"/>
      <c r="I3" s="474"/>
      <c r="J3" s="474"/>
      <c r="K3" s="474"/>
      <c r="L3" s="470" t="s">
        <v>224</v>
      </c>
      <c r="M3" s="471"/>
      <c r="N3" s="471"/>
      <c r="O3" s="471"/>
      <c r="P3" s="472"/>
    </row>
    <row r="4" spans="2:16" ht="15.75">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6" ht="16.5" thickBot="1">
      <c r="B5" s="466"/>
      <c r="C5" s="462"/>
      <c r="D5" s="462"/>
      <c r="E5" s="462"/>
      <c r="F5" s="462"/>
      <c r="G5" s="462"/>
      <c r="H5" s="462"/>
      <c r="I5" s="462"/>
      <c r="J5" s="462"/>
      <c r="K5" s="462"/>
      <c r="L5" s="462"/>
      <c r="M5" s="462"/>
      <c r="N5" s="462"/>
      <c r="O5" s="145" t="s">
        <v>209</v>
      </c>
      <c r="P5" s="30" t="s">
        <v>210</v>
      </c>
    </row>
    <row r="6" spans="2:16" ht="15">
      <c r="B6" s="148" t="s">
        <v>211</v>
      </c>
      <c r="C6" s="146">
        <v>31</v>
      </c>
      <c r="D6" s="8">
        <v>28</v>
      </c>
      <c r="E6" s="8">
        <v>31</v>
      </c>
      <c r="F6" s="8">
        <v>25</v>
      </c>
      <c r="G6" s="8">
        <v>15</v>
      </c>
      <c r="H6" s="8">
        <v>0</v>
      </c>
      <c r="I6" s="168">
        <f>SUM(C6:G6)</f>
        <v>130</v>
      </c>
      <c r="J6" s="8">
        <v>0</v>
      </c>
      <c r="K6" s="8">
        <v>26</v>
      </c>
      <c r="L6" s="8">
        <v>30</v>
      </c>
      <c r="M6" s="8">
        <v>31</v>
      </c>
      <c r="N6" s="168">
        <f>SUM(J6:M6)</f>
        <v>87</v>
      </c>
      <c r="O6" s="167">
        <f>SUM(C6:H6,J6:M6)</f>
        <v>217</v>
      </c>
      <c r="P6" s="169">
        <f>I6+N6</f>
        <v>217</v>
      </c>
    </row>
    <row r="7" spans="2:16" ht="19.5">
      <c r="B7" s="149" t="s">
        <v>485</v>
      </c>
      <c r="C7" s="147">
        <v>3.8</v>
      </c>
      <c r="D7" s="10">
        <v>3.3</v>
      </c>
      <c r="E7" s="10">
        <v>4.5999999999999996</v>
      </c>
      <c r="F7" s="10">
        <v>9.5</v>
      </c>
      <c r="G7" s="10">
        <v>11.4</v>
      </c>
      <c r="H7" s="10"/>
      <c r="I7" s="153">
        <f>(C6*C7+D6*D7+E6*E7+F6*F7+G6*G7)/I6</f>
        <v>5.8561538461538456</v>
      </c>
      <c r="J7" s="10"/>
      <c r="K7" s="95">
        <v>5.4</v>
      </c>
      <c r="L7" s="95">
        <v>1.4</v>
      </c>
      <c r="M7" s="95">
        <v>-0.9</v>
      </c>
      <c r="N7" s="153">
        <f>(J6*J7+K6*K7+L6*L7+M6*M7)/N6</f>
        <v>1.7758620689655173</v>
      </c>
      <c r="O7" s="154">
        <f>(C7*C6+D7*D6+E7*E6+F7*F6+G7*G6+H7*H6+J7*J6+K7*K6+L7*L6+M7*M6)/O6</f>
        <v>4.2202764976958527</v>
      </c>
      <c r="P7" s="161">
        <f>(I7*I6+N7*N6)/P6</f>
        <v>4.2202764976958527</v>
      </c>
    </row>
    <row r="8" spans="2:16" ht="19.5">
      <c r="B8" s="149" t="s">
        <v>212</v>
      </c>
      <c r="C8" s="13">
        <f t="shared" ref="C8:H8" si="0">C6*(13-C7)</f>
        <v>285.2</v>
      </c>
      <c r="D8" s="12">
        <f t="shared" si="0"/>
        <v>271.59999999999997</v>
      </c>
      <c r="E8" s="12">
        <f t="shared" si="0"/>
        <v>260.40000000000003</v>
      </c>
      <c r="F8" s="12">
        <f t="shared" si="0"/>
        <v>87.5</v>
      </c>
      <c r="G8" s="12">
        <f t="shared" si="0"/>
        <v>23.999999999999993</v>
      </c>
      <c r="H8" s="12">
        <f t="shared" si="0"/>
        <v>0</v>
      </c>
      <c r="I8" s="155">
        <f>SUM(C8:G8)</f>
        <v>928.7</v>
      </c>
      <c r="J8" s="12">
        <f>J6*(13-J7)</f>
        <v>0</v>
      </c>
      <c r="K8" s="12">
        <v>198</v>
      </c>
      <c r="L8" s="12">
        <v>348</v>
      </c>
      <c r="M8" s="12">
        <v>429</v>
      </c>
      <c r="N8" s="155">
        <f>SUM(J8:M8)</f>
        <v>975</v>
      </c>
      <c r="O8" s="156">
        <f>O6*(13-O7)</f>
        <v>1905.2</v>
      </c>
      <c r="P8" s="162">
        <f>P6*(13-P7)</f>
        <v>1905.2</v>
      </c>
    </row>
    <row r="9" spans="2:16" ht="19.5">
      <c r="B9" s="149" t="s">
        <v>213</v>
      </c>
      <c r="C9" s="13">
        <f t="shared" ref="C9:H9" si="1">C6*(17-C7)</f>
        <v>409.2</v>
      </c>
      <c r="D9" s="12">
        <f t="shared" si="1"/>
        <v>383.59999999999997</v>
      </c>
      <c r="E9" s="12">
        <f t="shared" si="1"/>
        <v>384.40000000000003</v>
      </c>
      <c r="F9" s="12">
        <f t="shared" si="1"/>
        <v>187.5</v>
      </c>
      <c r="G9" s="12">
        <f t="shared" si="1"/>
        <v>84</v>
      </c>
      <c r="H9" s="12">
        <f t="shared" si="1"/>
        <v>0</v>
      </c>
      <c r="I9" s="155">
        <f>SUM(C9:G9)</f>
        <v>1448.7</v>
      </c>
      <c r="J9" s="12">
        <f>J6*(17-J7)</f>
        <v>0</v>
      </c>
      <c r="K9" s="12">
        <v>302</v>
      </c>
      <c r="L9" s="12">
        <v>468</v>
      </c>
      <c r="M9" s="12">
        <v>553</v>
      </c>
      <c r="N9" s="155">
        <f>SUM(J9:M9)</f>
        <v>1323</v>
      </c>
      <c r="O9" s="156">
        <f>O6*(17-O7)</f>
        <v>2773.2</v>
      </c>
      <c r="P9" s="162">
        <f>P6*(17-P7)</f>
        <v>2773.2</v>
      </c>
    </row>
    <row r="10" spans="2:16" ht="19.5">
      <c r="B10" s="149" t="s">
        <v>214</v>
      </c>
      <c r="C10" s="17">
        <f t="shared" ref="C10:H10" si="2">C6*(18-C7)</f>
        <v>440.2</v>
      </c>
      <c r="D10" s="16">
        <f t="shared" si="2"/>
        <v>411.59999999999997</v>
      </c>
      <c r="E10" s="16">
        <f t="shared" si="2"/>
        <v>415.40000000000003</v>
      </c>
      <c r="F10" s="16">
        <f t="shared" si="2"/>
        <v>212.5</v>
      </c>
      <c r="G10" s="16">
        <f t="shared" si="2"/>
        <v>99</v>
      </c>
      <c r="H10" s="16">
        <f t="shared" si="2"/>
        <v>0</v>
      </c>
      <c r="I10" s="155">
        <f>SUM(C10:G10)</f>
        <v>1578.7</v>
      </c>
      <c r="J10" s="16">
        <f>J6*(18-J7)</f>
        <v>0</v>
      </c>
      <c r="K10" s="16">
        <v>328</v>
      </c>
      <c r="L10" s="16">
        <v>498</v>
      </c>
      <c r="M10" s="16">
        <v>584</v>
      </c>
      <c r="N10" s="155">
        <f>SUM(J10:M10)</f>
        <v>1410</v>
      </c>
      <c r="O10" s="157">
        <f>O6*(18-O7)</f>
        <v>2990.2</v>
      </c>
      <c r="P10" s="163">
        <f>P6*(18-P7)</f>
        <v>2990.2</v>
      </c>
    </row>
    <row r="11" spans="2:16" ht="20.25" thickBot="1">
      <c r="B11" s="350" t="s">
        <v>215</v>
      </c>
      <c r="C11" s="21">
        <f t="shared" ref="C11:H11" si="3">C6*(19-C7)</f>
        <v>471.2</v>
      </c>
      <c r="D11" s="20">
        <f t="shared" si="3"/>
        <v>439.59999999999997</v>
      </c>
      <c r="E11" s="20">
        <f t="shared" si="3"/>
        <v>446.40000000000003</v>
      </c>
      <c r="F11" s="20">
        <f t="shared" si="3"/>
        <v>237.5</v>
      </c>
      <c r="G11" s="20">
        <f t="shared" si="3"/>
        <v>114</v>
      </c>
      <c r="H11" s="20">
        <f t="shared" si="3"/>
        <v>0</v>
      </c>
      <c r="I11" s="164">
        <f>SUM(C11:G11)</f>
        <v>1708.7</v>
      </c>
      <c r="J11" s="20">
        <f>J6*(19-J7)</f>
        <v>0</v>
      </c>
      <c r="K11" s="20">
        <v>354</v>
      </c>
      <c r="L11" s="20">
        <v>528</v>
      </c>
      <c r="M11" s="20">
        <v>615</v>
      </c>
      <c r="N11" s="164">
        <f>SUM(J11:M11)</f>
        <v>1497</v>
      </c>
      <c r="O11" s="165">
        <f>O6*(19-O7)</f>
        <v>3207.2</v>
      </c>
      <c r="P11" s="166">
        <f>P6*(19-P7)</f>
        <v>3207.2</v>
      </c>
    </row>
    <row r="12" spans="2:16" ht="15.75" thickBot="1">
      <c r="B12" s="4"/>
      <c r="C12" s="4"/>
      <c r="D12" s="4"/>
      <c r="E12" s="4"/>
      <c r="F12" s="4"/>
      <c r="G12" s="4"/>
      <c r="H12" s="4"/>
      <c r="I12" s="4"/>
      <c r="J12" s="4"/>
      <c r="K12" s="4"/>
      <c r="L12" s="4"/>
      <c r="M12" s="4"/>
      <c r="N12" s="4"/>
      <c r="O12" s="4"/>
      <c r="P12" s="4"/>
    </row>
    <row r="13" spans="2:16" ht="24" thickBot="1">
      <c r="B13" s="473" t="s">
        <v>621</v>
      </c>
      <c r="C13" s="474"/>
      <c r="D13" s="474"/>
      <c r="E13" s="474"/>
      <c r="F13" s="474"/>
      <c r="G13" s="474"/>
      <c r="H13" s="474"/>
      <c r="I13" s="474"/>
      <c r="J13" s="474"/>
      <c r="K13" s="474"/>
      <c r="L13" s="470" t="s">
        <v>225</v>
      </c>
      <c r="M13" s="471"/>
      <c r="N13" s="471"/>
      <c r="O13" s="471"/>
      <c r="P13" s="472"/>
    </row>
    <row r="14" spans="2:16" ht="15.75">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6" ht="16.5" thickBot="1">
      <c r="B15" s="466"/>
      <c r="C15" s="462"/>
      <c r="D15" s="462"/>
      <c r="E15" s="462"/>
      <c r="F15" s="462"/>
      <c r="G15" s="462"/>
      <c r="H15" s="462"/>
      <c r="I15" s="462"/>
      <c r="J15" s="462"/>
      <c r="K15" s="462"/>
      <c r="L15" s="462"/>
      <c r="M15" s="462"/>
      <c r="N15" s="462"/>
      <c r="O15" s="145" t="s">
        <v>209</v>
      </c>
      <c r="P15" s="30" t="s">
        <v>210</v>
      </c>
    </row>
    <row r="16" spans="2:16" ht="15">
      <c r="B16" s="148" t="s">
        <v>211</v>
      </c>
      <c r="C16" s="146">
        <v>31</v>
      </c>
      <c r="D16" s="8">
        <v>28</v>
      </c>
      <c r="E16" s="8">
        <v>31</v>
      </c>
      <c r="F16" s="8">
        <v>30</v>
      </c>
      <c r="G16" s="8">
        <v>15</v>
      </c>
      <c r="H16" s="8">
        <v>0</v>
      </c>
      <c r="I16" s="168">
        <f>SUM(C16:G16)</f>
        <v>135</v>
      </c>
      <c r="J16" s="8">
        <v>20</v>
      </c>
      <c r="K16" s="8">
        <v>31</v>
      </c>
      <c r="L16" s="8">
        <v>30</v>
      </c>
      <c r="M16" s="8">
        <v>31</v>
      </c>
      <c r="N16" s="168">
        <f>SUM(J16:M16)</f>
        <v>112</v>
      </c>
      <c r="O16" s="167">
        <f>SUM(C16:H16,J16:M16)</f>
        <v>247</v>
      </c>
      <c r="P16" s="169">
        <f>I16+N16</f>
        <v>247</v>
      </c>
    </row>
    <row r="17" spans="2:16" ht="19.5">
      <c r="B17" s="149" t="s">
        <v>485</v>
      </c>
      <c r="C17" s="147">
        <v>1.3</v>
      </c>
      <c r="D17" s="10">
        <v>1.8</v>
      </c>
      <c r="E17" s="10">
        <v>3.3</v>
      </c>
      <c r="F17" s="10">
        <v>7.7</v>
      </c>
      <c r="G17" s="10">
        <v>11.4</v>
      </c>
      <c r="H17" s="10"/>
      <c r="I17" s="153">
        <f>(C16*C17+D16*D17+E16*E17+F16*F17+G16*G17)/I16</f>
        <v>4.4074074074074074</v>
      </c>
      <c r="J17" s="10">
        <v>8.9</v>
      </c>
      <c r="K17" s="95">
        <v>7.9</v>
      </c>
      <c r="L17" s="95">
        <v>4.0999999999999996</v>
      </c>
      <c r="M17" s="95">
        <v>0.4</v>
      </c>
      <c r="N17" s="153">
        <f>(J16*J17+K16*K17+L16*L17+M16*M17)/N16</f>
        <v>4.9848214285714283</v>
      </c>
      <c r="O17" s="154">
        <f>(C17*C16+D17*D16+E17*E16+F17*F16+G17*G16+H17*H16+J17*J16+K17*K16+L17*L16+M17*M16)/O16</f>
        <v>4.6692307692307686</v>
      </c>
      <c r="P17" s="161">
        <f>(I17*I16+N17*N16)/P16</f>
        <v>4.6692307692307686</v>
      </c>
    </row>
    <row r="18" spans="2:16" ht="19.5">
      <c r="B18" s="149" t="s">
        <v>212</v>
      </c>
      <c r="C18" s="13">
        <v>364</v>
      </c>
      <c r="D18" s="12">
        <v>313</v>
      </c>
      <c r="E18" s="12">
        <v>299</v>
      </c>
      <c r="F18" s="12">
        <v>161</v>
      </c>
      <c r="G18" s="12">
        <v>24</v>
      </c>
      <c r="H18" s="12">
        <f>H16*(13-H17)</f>
        <v>0</v>
      </c>
      <c r="I18" s="155">
        <f>SUM(C18:G18)</f>
        <v>1161</v>
      </c>
      <c r="J18" s="12">
        <v>83</v>
      </c>
      <c r="K18" s="12">
        <v>158</v>
      </c>
      <c r="L18" s="12">
        <v>268</v>
      </c>
      <c r="M18" s="12">
        <v>390</v>
      </c>
      <c r="N18" s="155">
        <f>SUM(J18:M18)</f>
        <v>899</v>
      </c>
      <c r="O18" s="156">
        <f>O16*(13-O17)</f>
        <v>2057.7000000000003</v>
      </c>
      <c r="P18" s="162">
        <f>P16*(13-P17)</f>
        <v>2057.7000000000003</v>
      </c>
    </row>
    <row r="19" spans="2:16" ht="19.5">
      <c r="B19" s="149" t="s">
        <v>213</v>
      </c>
      <c r="C19" s="13">
        <v>488</v>
      </c>
      <c r="D19" s="12">
        <v>425</v>
      </c>
      <c r="E19" s="12">
        <v>423</v>
      </c>
      <c r="F19" s="12">
        <v>281</v>
      </c>
      <c r="G19" s="12">
        <v>84</v>
      </c>
      <c r="H19" s="12">
        <f>H16*(17-H17)</f>
        <v>0</v>
      </c>
      <c r="I19" s="155">
        <f>SUM(C19:G19)</f>
        <v>1701</v>
      </c>
      <c r="J19" s="12">
        <v>163</v>
      </c>
      <c r="K19" s="12">
        <v>262</v>
      </c>
      <c r="L19" s="12">
        <v>388</v>
      </c>
      <c r="M19" s="12">
        <v>514</v>
      </c>
      <c r="N19" s="155">
        <f>SUM(J19:M19)</f>
        <v>1327</v>
      </c>
      <c r="O19" s="156">
        <f>O16*(17-O17)</f>
        <v>3045.7000000000003</v>
      </c>
      <c r="P19" s="162">
        <f>P16*(17-P17)</f>
        <v>3045.7000000000003</v>
      </c>
    </row>
    <row r="20" spans="2:16" ht="19.5">
      <c r="B20" s="149" t="s">
        <v>214</v>
      </c>
      <c r="C20" s="17">
        <v>519</v>
      </c>
      <c r="D20" s="16">
        <v>453</v>
      </c>
      <c r="E20" s="16">
        <v>454</v>
      </c>
      <c r="F20" s="16">
        <v>311</v>
      </c>
      <c r="G20" s="16">
        <v>99</v>
      </c>
      <c r="H20" s="16">
        <v>0</v>
      </c>
      <c r="I20" s="155">
        <f>SUM(C20:G20)</f>
        <v>1836</v>
      </c>
      <c r="J20" s="16">
        <v>183</v>
      </c>
      <c r="K20" s="16">
        <v>313</v>
      </c>
      <c r="L20" s="16">
        <v>418</v>
      </c>
      <c r="M20" s="16">
        <v>545</v>
      </c>
      <c r="N20" s="155">
        <f>SUM(J20:M20)</f>
        <v>1459</v>
      </c>
      <c r="O20" s="157">
        <f>O16*(18-O17)</f>
        <v>3292.7000000000003</v>
      </c>
      <c r="P20" s="163">
        <f>P16*(18-P17)</f>
        <v>3292.7000000000003</v>
      </c>
    </row>
    <row r="21" spans="2:16" ht="20.25" thickBot="1">
      <c r="B21" s="350" t="s">
        <v>215</v>
      </c>
      <c r="C21" s="21">
        <v>550</v>
      </c>
      <c r="D21" s="20">
        <v>481</v>
      </c>
      <c r="E21" s="20">
        <v>485</v>
      </c>
      <c r="F21" s="20">
        <v>341</v>
      </c>
      <c r="G21" s="20">
        <v>114</v>
      </c>
      <c r="H21" s="20">
        <f>H16*(19-H17)</f>
        <v>0</v>
      </c>
      <c r="I21" s="164">
        <f>SUM(C21:G21)</f>
        <v>1971</v>
      </c>
      <c r="J21" s="20">
        <v>203</v>
      </c>
      <c r="K21" s="20">
        <v>344</v>
      </c>
      <c r="L21" s="20">
        <v>448</v>
      </c>
      <c r="M21" s="20">
        <v>576</v>
      </c>
      <c r="N21" s="164">
        <f>SUM(J21:M21)</f>
        <v>1571</v>
      </c>
      <c r="O21" s="165">
        <f>O16*(19-O17)</f>
        <v>3539.7000000000003</v>
      </c>
      <c r="P21" s="166">
        <f>P16*(19-P17)</f>
        <v>3539.7000000000003</v>
      </c>
    </row>
    <row r="22" spans="2:16" ht="15.75" thickBot="1">
      <c r="B22" s="4"/>
      <c r="C22" s="4"/>
      <c r="D22" s="4"/>
      <c r="E22" s="4"/>
      <c r="F22" s="4"/>
      <c r="G22" s="4"/>
      <c r="H22" s="4"/>
      <c r="I22" s="4"/>
      <c r="J22" s="4"/>
      <c r="K22" s="4"/>
      <c r="L22" s="4"/>
      <c r="M22" s="4"/>
      <c r="N22" s="4"/>
      <c r="O22" s="4"/>
      <c r="P22" s="4"/>
    </row>
    <row r="23" spans="2:16" ht="24" thickBot="1">
      <c r="B23" s="473" t="s">
        <v>622</v>
      </c>
      <c r="C23" s="474"/>
      <c r="D23" s="474"/>
      <c r="E23" s="474"/>
      <c r="F23" s="474"/>
      <c r="G23" s="474"/>
      <c r="H23" s="474"/>
      <c r="I23" s="474"/>
      <c r="J23" s="474"/>
      <c r="K23" s="474"/>
      <c r="L23" s="470" t="s">
        <v>226</v>
      </c>
      <c r="M23" s="471"/>
      <c r="N23" s="471"/>
      <c r="O23" s="471"/>
      <c r="P23" s="472"/>
    </row>
    <row r="24" spans="2:16" ht="15.75">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6" ht="16.5" thickBot="1">
      <c r="B25" s="466"/>
      <c r="C25" s="462"/>
      <c r="D25" s="462"/>
      <c r="E25" s="462"/>
      <c r="F25" s="462"/>
      <c r="G25" s="462"/>
      <c r="H25" s="462"/>
      <c r="I25" s="462"/>
      <c r="J25" s="462"/>
      <c r="K25" s="462"/>
      <c r="L25" s="462"/>
      <c r="M25" s="462"/>
      <c r="N25" s="462"/>
      <c r="O25" s="145" t="s">
        <v>209</v>
      </c>
      <c r="P25" s="30" t="s">
        <v>210</v>
      </c>
    </row>
    <row r="26" spans="2:16" ht="15">
      <c r="B26" s="148" t="s">
        <v>211</v>
      </c>
      <c r="C26" s="146">
        <v>31</v>
      </c>
      <c r="D26" s="8">
        <v>28</v>
      </c>
      <c r="E26" s="8">
        <v>31</v>
      </c>
      <c r="F26" s="8">
        <v>25</v>
      </c>
      <c r="G26" s="8">
        <v>16</v>
      </c>
      <c r="H26" s="8">
        <v>5</v>
      </c>
      <c r="I26" s="168">
        <f>SUM(C26:G26)</f>
        <v>131</v>
      </c>
      <c r="J26" s="8">
        <v>10</v>
      </c>
      <c r="K26" s="8">
        <v>26</v>
      </c>
      <c r="L26" s="8">
        <v>30</v>
      </c>
      <c r="M26" s="8">
        <v>31</v>
      </c>
      <c r="N26" s="168">
        <f>SUM(J26:M26)</f>
        <v>97</v>
      </c>
      <c r="O26" s="167">
        <f>SUM(C26:H26,J26:M26)</f>
        <v>233</v>
      </c>
      <c r="P26" s="169">
        <f>I26+N26</f>
        <v>228</v>
      </c>
    </row>
    <row r="27" spans="2:16" ht="19.5">
      <c r="B27" s="149" t="s">
        <v>485</v>
      </c>
      <c r="C27" s="147">
        <v>-3.7</v>
      </c>
      <c r="D27" s="10">
        <v>-0.9</v>
      </c>
      <c r="E27" s="10">
        <v>3.4</v>
      </c>
      <c r="F27" s="10">
        <v>10.8</v>
      </c>
      <c r="G27" s="10">
        <v>10.9</v>
      </c>
      <c r="H27" s="10">
        <v>12.2</v>
      </c>
      <c r="I27" s="153">
        <f>(C26*C27+D26*D27+E26*E27+F26*F27+G26*G27)/I26</f>
        <v>3.1290076335877859</v>
      </c>
      <c r="J27" s="10">
        <v>12.4</v>
      </c>
      <c r="K27" s="95">
        <v>6</v>
      </c>
      <c r="L27" s="95">
        <v>5.8</v>
      </c>
      <c r="M27" s="95">
        <v>-0.6</v>
      </c>
      <c r="N27" s="153">
        <f>(J26*J27+K26*K27+L26*L27+M26*M27)/N26</f>
        <v>4.488659793814433</v>
      </c>
      <c r="O27" s="154">
        <f>(C27*C26+D27*D26+E27*E26+F27*F26+G27*G26+H27*H26+J27*J26+K27*K26+L27*L26+M27*M26)/O26</f>
        <v>3.8896995708154503</v>
      </c>
      <c r="P27" s="161">
        <f>(I27*I26+N27*N26)/P26</f>
        <v>3.7074561403508768</v>
      </c>
    </row>
    <row r="28" spans="2:16" ht="19.5">
      <c r="B28" s="149" t="s">
        <v>212</v>
      </c>
      <c r="C28" s="13">
        <v>518</v>
      </c>
      <c r="D28" s="12">
        <v>390</v>
      </c>
      <c r="E28" s="12">
        <v>297</v>
      </c>
      <c r="F28" s="12">
        <v>55</v>
      </c>
      <c r="G28" s="12">
        <v>34</v>
      </c>
      <c r="H28" s="12">
        <v>4</v>
      </c>
      <c r="I28" s="155">
        <f>SUM(C28:G28)</f>
        <v>1294</v>
      </c>
      <c r="J28" s="12">
        <v>6</v>
      </c>
      <c r="K28" s="12">
        <v>182</v>
      </c>
      <c r="L28" s="12">
        <v>217</v>
      </c>
      <c r="M28" s="12">
        <v>422</v>
      </c>
      <c r="N28" s="155">
        <f>SUM(J28:M28)</f>
        <v>827</v>
      </c>
      <c r="O28" s="156">
        <f>O26*(13-O27)</f>
        <v>2122.7000000000003</v>
      </c>
      <c r="P28" s="162">
        <f>P26*(13-P27)</f>
        <v>2118.7000000000003</v>
      </c>
    </row>
    <row r="29" spans="2:16" ht="19.5">
      <c r="B29" s="149" t="s">
        <v>213</v>
      </c>
      <c r="C29" s="13">
        <v>642</v>
      </c>
      <c r="D29" s="12">
        <v>502</v>
      </c>
      <c r="E29" s="12">
        <v>421</v>
      </c>
      <c r="F29" s="12">
        <v>155</v>
      </c>
      <c r="G29" s="12">
        <v>98</v>
      </c>
      <c r="H29" s="12">
        <v>24</v>
      </c>
      <c r="I29" s="155">
        <f>SUM(C29:G29)</f>
        <v>1818</v>
      </c>
      <c r="J29" s="12">
        <v>46</v>
      </c>
      <c r="K29" s="12">
        <v>286</v>
      </c>
      <c r="L29" s="12">
        <v>337</v>
      </c>
      <c r="M29" s="12">
        <v>546</v>
      </c>
      <c r="N29" s="155">
        <f>SUM(J29:M29)</f>
        <v>1215</v>
      </c>
      <c r="O29" s="156">
        <f>O26*(17-O27)</f>
        <v>3054.7000000000003</v>
      </c>
      <c r="P29" s="162">
        <f>P26*(17-P27)</f>
        <v>3030.7000000000003</v>
      </c>
    </row>
    <row r="30" spans="2:16" ht="19.5">
      <c r="B30" s="149" t="s">
        <v>214</v>
      </c>
      <c r="C30" s="17">
        <v>673</v>
      </c>
      <c r="D30" s="16">
        <v>530</v>
      </c>
      <c r="E30" s="16">
        <v>452</v>
      </c>
      <c r="F30" s="16">
        <v>180</v>
      </c>
      <c r="G30" s="16">
        <v>114</v>
      </c>
      <c r="H30" s="16">
        <v>29</v>
      </c>
      <c r="I30" s="155">
        <f>SUM(C30:G30)</f>
        <v>1949</v>
      </c>
      <c r="J30" s="16">
        <v>56</v>
      </c>
      <c r="K30" s="16">
        <v>312</v>
      </c>
      <c r="L30" s="16">
        <v>367</v>
      </c>
      <c r="M30" s="16">
        <v>577</v>
      </c>
      <c r="N30" s="155">
        <f>SUM(J30:M30)</f>
        <v>1312</v>
      </c>
      <c r="O30" s="157">
        <f>O26*(18-O27)</f>
        <v>3287.7000000000003</v>
      </c>
      <c r="P30" s="163">
        <f>P26*(18-P27)</f>
        <v>3258.7000000000003</v>
      </c>
    </row>
    <row r="31" spans="2:16" ht="20.25" thickBot="1">
      <c r="B31" s="350" t="s">
        <v>215</v>
      </c>
      <c r="C31" s="21">
        <v>74</v>
      </c>
      <c r="D31" s="20">
        <v>558</v>
      </c>
      <c r="E31" s="20">
        <v>483</v>
      </c>
      <c r="F31" s="20">
        <v>205</v>
      </c>
      <c r="G31" s="20">
        <v>130</v>
      </c>
      <c r="H31" s="20">
        <v>34</v>
      </c>
      <c r="I31" s="164">
        <f>SUM(C31:G31)</f>
        <v>1450</v>
      </c>
      <c r="J31" s="20">
        <v>66</v>
      </c>
      <c r="K31" s="20">
        <v>338</v>
      </c>
      <c r="L31" s="20">
        <v>397</v>
      </c>
      <c r="M31" s="20">
        <v>608</v>
      </c>
      <c r="N31" s="164">
        <f>SUM(J31:M31)</f>
        <v>1409</v>
      </c>
      <c r="O31" s="165">
        <f>O26*(19-O27)</f>
        <v>3520.7000000000003</v>
      </c>
      <c r="P31" s="166">
        <f>P26*(19-P27)</f>
        <v>3486.7000000000003</v>
      </c>
    </row>
    <row r="32" spans="2:16" ht="15.75" thickBot="1">
      <c r="B32" s="4"/>
      <c r="C32" s="4"/>
      <c r="D32" s="4"/>
      <c r="E32" s="4"/>
      <c r="F32" s="4"/>
      <c r="G32" s="4"/>
      <c r="H32" s="4"/>
      <c r="I32" s="4"/>
      <c r="J32" s="4"/>
      <c r="K32" s="4"/>
      <c r="L32" s="4"/>
      <c r="M32" s="4"/>
      <c r="N32" s="4"/>
      <c r="O32" s="4"/>
      <c r="P32" s="4"/>
    </row>
    <row r="33" spans="2:16" ht="24" thickBot="1">
      <c r="B33" s="473" t="s">
        <v>623</v>
      </c>
      <c r="C33" s="474"/>
      <c r="D33" s="474"/>
      <c r="E33" s="474"/>
      <c r="F33" s="474"/>
      <c r="G33" s="474"/>
      <c r="H33" s="474"/>
      <c r="I33" s="474"/>
      <c r="J33" s="474"/>
      <c r="K33" s="474"/>
      <c r="L33" s="470" t="s">
        <v>227</v>
      </c>
      <c r="M33" s="471"/>
      <c r="N33" s="471"/>
      <c r="O33" s="471"/>
      <c r="P33" s="472"/>
    </row>
    <row r="34" spans="2:16" ht="15.75">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6" ht="16.5" thickBot="1">
      <c r="B35" s="466"/>
      <c r="C35" s="462"/>
      <c r="D35" s="462"/>
      <c r="E35" s="462"/>
      <c r="F35" s="462"/>
      <c r="G35" s="462"/>
      <c r="H35" s="462"/>
      <c r="I35" s="462"/>
      <c r="J35" s="462"/>
      <c r="K35" s="462"/>
      <c r="L35" s="462"/>
      <c r="M35" s="462"/>
      <c r="N35" s="462"/>
      <c r="O35" s="145" t="s">
        <v>209</v>
      </c>
      <c r="P35" s="30" t="s">
        <v>210</v>
      </c>
    </row>
    <row r="36" spans="2:16" ht="15">
      <c r="B36" s="148" t="s">
        <v>211</v>
      </c>
      <c r="C36" s="146">
        <v>31</v>
      </c>
      <c r="D36" s="8">
        <v>28</v>
      </c>
      <c r="E36" s="8">
        <v>31</v>
      </c>
      <c r="F36" s="8">
        <v>25</v>
      </c>
      <c r="G36" s="8">
        <v>20</v>
      </c>
      <c r="H36" s="8">
        <v>5</v>
      </c>
      <c r="I36" s="168">
        <f>SUM(C36:G36)</f>
        <v>135</v>
      </c>
      <c r="J36" s="8">
        <v>30</v>
      </c>
      <c r="K36" s="8">
        <v>31</v>
      </c>
      <c r="L36" s="8">
        <v>30</v>
      </c>
      <c r="M36" s="8">
        <v>31</v>
      </c>
      <c r="N36" s="168">
        <f>SUM(J36:M36)</f>
        <v>122</v>
      </c>
      <c r="O36" s="167">
        <f>SUM(C36:H36,J36:M36)</f>
        <v>262</v>
      </c>
      <c r="P36" s="169">
        <f>I36+N36</f>
        <v>257</v>
      </c>
    </row>
    <row r="37" spans="2:16" ht="19.5">
      <c r="B37" s="149" t="s">
        <v>485</v>
      </c>
      <c r="C37" s="147">
        <v>-4.2</v>
      </c>
      <c r="D37" s="10">
        <v>-1.5</v>
      </c>
      <c r="E37" s="10">
        <v>2.2000000000000002</v>
      </c>
      <c r="F37" s="10">
        <v>6.7</v>
      </c>
      <c r="G37" s="10">
        <v>11.1</v>
      </c>
      <c r="H37" s="10">
        <v>12.4</v>
      </c>
      <c r="I37" s="153">
        <f>(C36*C37+D36*D37+E36*E37+F36*F37+G36*G37)/I36</f>
        <v>2.1148148148148147</v>
      </c>
      <c r="J37" s="10">
        <v>11</v>
      </c>
      <c r="K37" s="95">
        <v>5.8</v>
      </c>
      <c r="L37" s="95">
        <v>4.9000000000000004</v>
      </c>
      <c r="M37" s="95">
        <v>-4.2</v>
      </c>
      <c r="N37" s="153">
        <f>(J36*J37+K36*K37+L36*L37+M36*M37)/N36</f>
        <v>4.3163934426229504</v>
      </c>
      <c r="O37" s="154">
        <f>(C37*C36+D37*D36+E37*E36+F37*F36+G37*G36+H37*H36+J37*J36+K37*K36+L37*L36+M37*M36)/O36</f>
        <v>3.3362595419847323</v>
      </c>
      <c r="P37" s="161">
        <f>(I37*I36+N37*N36)/P36</f>
        <v>3.1599221789883263</v>
      </c>
    </row>
    <row r="38" spans="2:16" ht="19.5">
      <c r="B38" s="149" t="s">
        <v>212</v>
      </c>
      <c r="C38" s="13">
        <v>533</v>
      </c>
      <c r="D38" s="12">
        <v>407</v>
      </c>
      <c r="E38" s="12">
        <v>334</v>
      </c>
      <c r="F38" s="12">
        <v>159</v>
      </c>
      <c r="G38" s="12">
        <v>39</v>
      </c>
      <c r="H38" s="12">
        <v>3</v>
      </c>
      <c r="I38" s="155">
        <f>SUM(C38:G38)</f>
        <v>1472</v>
      </c>
      <c r="J38" s="12">
        <v>59</v>
      </c>
      <c r="K38" s="12">
        <v>223</v>
      </c>
      <c r="L38" s="12">
        <v>244</v>
      </c>
      <c r="M38" s="12">
        <v>534</v>
      </c>
      <c r="N38" s="155">
        <f>SUM(J38:M38)</f>
        <v>1060</v>
      </c>
      <c r="O38" s="156">
        <f>O36*(13-O37)</f>
        <v>2531.9</v>
      </c>
      <c r="P38" s="162">
        <f>P36*(13-P37)</f>
        <v>2528.9</v>
      </c>
    </row>
    <row r="39" spans="2:16" ht="19.5">
      <c r="B39" s="149" t="s">
        <v>213</v>
      </c>
      <c r="C39" s="13">
        <v>657</v>
      </c>
      <c r="D39" s="12">
        <v>519</v>
      </c>
      <c r="E39" s="12">
        <v>458</v>
      </c>
      <c r="F39" s="12">
        <v>259</v>
      </c>
      <c r="G39" s="12">
        <v>119</v>
      </c>
      <c r="H39" s="12">
        <v>23</v>
      </c>
      <c r="I39" s="155">
        <f>SUM(C39:G39)</f>
        <v>2012</v>
      </c>
      <c r="J39" s="12">
        <v>179</v>
      </c>
      <c r="K39" s="12">
        <v>347</v>
      </c>
      <c r="L39" s="12">
        <v>364</v>
      </c>
      <c r="M39" s="12">
        <v>658</v>
      </c>
      <c r="N39" s="155">
        <f>SUM(J39:M39)</f>
        <v>1548</v>
      </c>
      <c r="O39" s="156">
        <f>O36*(17-O37)</f>
        <v>3579.9</v>
      </c>
      <c r="P39" s="162">
        <f>P36*(17-P37)</f>
        <v>3556.9</v>
      </c>
    </row>
    <row r="40" spans="2:16" ht="19.5">
      <c r="B40" s="149" t="s">
        <v>214</v>
      </c>
      <c r="C40" s="17">
        <v>688</v>
      </c>
      <c r="D40" s="16">
        <v>547</v>
      </c>
      <c r="E40" s="16">
        <v>489</v>
      </c>
      <c r="F40" s="16">
        <v>284</v>
      </c>
      <c r="G40" s="16">
        <v>139</v>
      </c>
      <c r="H40" s="16">
        <v>28</v>
      </c>
      <c r="I40" s="155">
        <f>SUM(C40:G40)</f>
        <v>2147</v>
      </c>
      <c r="J40" s="16">
        <v>209</v>
      </c>
      <c r="K40" s="16">
        <v>378</v>
      </c>
      <c r="L40" s="16">
        <v>394</v>
      </c>
      <c r="M40" s="16">
        <v>689</v>
      </c>
      <c r="N40" s="155">
        <f>SUM(J40:M40)</f>
        <v>1670</v>
      </c>
      <c r="O40" s="157">
        <f>O36*(18-O37)</f>
        <v>3841.9</v>
      </c>
      <c r="P40" s="163">
        <f>P36*(18-P37)</f>
        <v>3813.9</v>
      </c>
    </row>
    <row r="41" spans="2:16" ht="20.25" thickBot="1">
      <c r="B41" s="350" t="s">
        <v>215</v>
      </c>
      <c r="C41" s="21">
        <v>719</v>
      </c>
      <c r="D41" s="20">
        <v>575</v>
      </c>
      <c r="E41" s="20">
        <v>520</v>
      </c>
      <c r="F41" s="20">
        <v>309</v>
      </c>
      <c r="G41" s="20">
        <v>159</v>
      </c>
      <c r="H41" s="20">
        <v>33</v>
      </c>
      <c r="I41" s="164">
        <f>SUM(C41:G41)</f>
        <v>2282</v>
      </c>
      <c r="J41" s="20">
        <v>239</v>
      </c>
      <c r="K41" s="20">
        <v>409</v>
      </c>
      <c r="L41" s="20">
        <v>424</v>
      </c>
      <c r="M41" s="20">
        <v>720</v>
      </c>
      <c r="N41" s="164">
        <f>SUM(J41:M41)</f>
        <v>1792</v>
      </c>
      <c r="O41" s="165">
        <f>O36*(19-O37)</f>
        <v>4103.8999999999996</v>
      </c>
      <c r="P41" s="166">
        <f>P36*(19-P37)</f>
        <v>4070.9</v>
      </c>
    </row>
    <row r="42" spans="2:16" ht="15.75" thickBot="1">
      <c r="B42" s="4"/>
      <c r="C42" s="4"/>
      <c r="D42" s="4"/>
      <c r="E42" s="4"/>
      <c r="F42" s="4"/>
      <c r="G42" s="4"/>
      <c r="H42" s="4"/>
      <c r="I42" s="4"/>
      <c r="J42" s="4"/>
      <c r="K42" s="4"/>
      <c r="L42" s="4"/>
      <c r="M42" s="4"/>
      <c r="N42" s="4"/>
      <c r="O42" s="4"/>
      <c r="P42" s="4"/>
    </row>
    <row r="43" spans="2:16" ht="24" thickBot="1">
      <c r="B43" s="473" t="s">
        <v>624</v>
      </c>
      <c r="C43" s="474"/>
      <c r="D43" s="474"/>
      <c r="E43" s="474"/>
      <c r="F43" s="474"/>
      <c r="G43" s="474"/>
      <c r="H43" s="474"/>
      <c r="I43" s="474"/>
      <c r="J43" s="474"/>
      <c r="K43" s="474"/>
      <c r="L43" s="470" t="s">
        <v>228</v>
      </c>
      <c r="M43" s="471"/>
      <c r="N43" s="471"/>
      <c r="O43" s="471"/>
      <c r="P43" s="472"/>
    </row>
    <row r="44" spans="2:16" ht="15.75">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6" ht="16.5" thickBot="1">
      <c r="B45" s="466"/>
      <c r="C45" s="462"/>
      <c r="D45" s="462"/>
      <c r="E45" s="462"/>
      <c r="F45" s="462"/>
      <c r="G45" s="462"/>
      <c r="H45" s="462"/>
      <c r="I45" s="462"/>
      <c r="J45" s="462"/>
      <c r="K45" s="462"/>
      <c r="L45" s="462"/>
      <c r="M45" s="462"/>
      <c r="N45" s="462"/>
      <c r="O45" s="145" t="s">
        <v>209</v>
      </c>
      <c r="P45" s="30" t="s">
        <v>210</v>
      </c>
    </row>
    <row r="46" spans="2:16" ht="15">
      <c r="B46" s="148" t="s">
        <v>211</v>
      </c>
      <c r="C46" s="146">
        <v>31</v>
      </c>
      <c r="D46" s="8">
        <v>28</v>
      </c>
      <c r="E46" s="8">
        <v>31</v>
      </c>
      <c r="F46" s="8">
        <v>20</v>
      </c>
      <c r="G46" s="8">
        <v>15</v>
      </c>
      <c r="H46" s="8">
        <v>0</v>
      </c>
      <c r="I46" s="168">
        <f>SUM(C46:G46)</f>
        <v>125</v>
      </c>
      <c r="J46" s="8">
        <v>10</v>
      </c>
      <c r="K46" s="8">
        <v>31</v>
      </c>
      <c r="L46" s="8">
        <v>30</v>
      </c>
      <c r="M46" s="8">
        <v>31</v>
      </c>
      <c r="N46" s="168">
        <f>SUM(J46:M46)</f>
        <v>102</v>
      </c>
      <c r="O46" s="167">
        <f>SUM(C46:H46,J46:M46)</f>
        <v>227</v>
      </c>
      <c r="P46" s="169">
        <f>I46+N46</f>
        <v>227</v>
      </c>
    </row>
    <row r="47" spans="2:16" ht="19.5">
      <c r="B47" s="149" t="s">
        <v>485</v>
      </c>
      <c r="C47" s="147">
        <v>-0.9</v>
      </c>
      <c r="D47" s="10">
        <v>-1.8</v>
      </c>
      <c r="E47" s="10">
        <v>2.8</v>
      </c>
      <c r="F47" s="10">
        <v>9.6999999999999993</v>
      </c>
      <c r="G47" s="10">
        <v>10.4</v>
      </c>
      <c r="H47" s="10">
        <v>0</v>
      </c>
      <c r="I47" s="153">
        <f>(C46*C47+D46*D47+E46*E47+F46*F47+G46*G47)/I46</f>
        <v>2.8679999999999999</v>
      </c>
      <c r="J47" s="10">
        <v>12.8</v>
      </c>
      <c r="K47" s="95">
        <v>7.3</v>
      </c>
      <c r="L47" s="95">
        <v>2.5</v>
      </c>
      <c r="M47" s="95">
        <v>2.7</v>
      </c>
      <c r="N47" s="153">
        <f>(J46*J47+K46*K47+L46*L47+M46*M47)/N46</f>
        <v>5.0294117647058822</v>
      </c>
      <c r="O47" s="154">
        <f>(C47*C46+D47*D46+E47*E46+F47*F46+G47*G46+H47*H46+J47*J46+K47*K46+L47*L46+M47*M46)/O46</f>
        <v>3.83920704845815</v>
      </c>
      <c r="P47" s="161">
        <f>(I47*I46+N47*N46)/P46</f>
        <v>3.83920704845815</v>
      </c>
    </row>
    <row r="48" spans="2:16" ht="19.5">
      <c r="B48" s="149" t="s">
        <v>212</v>
      </c>
      <c r="C48" s="13">
        <v>432</v>
      </c>
      <c r="D48" s="12">
        <v>414</v>
      </c>
      <c r="E48" s="12">
        <v>317</v>
      </c>
      <c r="F48" s="12">
        <v>65</v>
      </c>
      <c r="G48" s="12">
        <v>39</v>
      </c>
      <c r="H48" s="12">
        <f>H46*(13-H47)</f>
        <v>0</v>
      </c>
      <c r="I48" s="155">
        <f>SUM(C48:G48)</f>
        <v>1267</v>
      </c>
      <c r="J48" s="12">
        <v>3</v>
      </c>
      <c r="K48" s="12">
        <v>176</v>
      </c>
      <c r="L48" s="12">
        <v>317</v>
      </c>
      <c r="M48" s="12">
        <v>319</v>
      </c>
      <c r="N48" s="155">
        <f>SUM(J48:M48)</f>
        <v>815</v>
      </c>
      <c r="O48" s="156">
        <f>O46*(13-O47)</f>
        <v>2079.5</v>
      </c>
      <c r="P48" s="162">
        <f>P46*(13-P47)</f>
        <v>2079.5</v>
      </c>
    </row>
    <row r="49" spans="2:16" ht="19.5">
      <c r="B49" s="149" t="s">
        <v>213</v>
      </c>
      <c r="C49" s="13">
        <v>556</v>
      </c>
      <c r="D49" s="12">
        <v>526</v>
      </c>
      <c r="E49" s="12">
        <v>441</v>
      </c>
      <c r="F49" s="12">
        <v>145</v>
      </c>
      <c r="G49" s="12">
        <v>99</v>
      </c>
      <c r="H49" s="12">
        <f>H46*(17-H47)</f>
        <v>0</v>
      </c>
      <c r="I49" s="155">
        <f>SUM(C49:G49)</f>
        <v>1767</v>
      </c>
      <c r="J49" s="12">
        <v>43</v>
      </c>
      <c r="K49" s="12">
        <v>300</v>
      </c>
      <c r="L49" s="12">
        <v>437</v>
      </c>
      <c r="M49" s="12">
        <v>443</v>
      </c>
      <c r="N49" s="155">
        <f>SUM(J49:M49)</f>
        <v>1223</v>
      </c>
      <c r="O49" s="156">
        <f>O46*(17-O47)</f>
        <v>2987.5</v>
      </c>
      <c r="P49" s="162">
        <f>P46*(17-P47)</f>
        <v>2987.5</v>
      </c>
    </row>
    <row r="50" spans="2:16" ht="19.5">
      <c r="B50" s="149" t="s">
        <v>214</v>
      </c>
      <c r="C50" s="17">
        <v>587</v>
      </c>
      <c r="D50" s="16">
        <v>554</v>
      </c>
      <c r="E50" s="16">
        <v>472</v>
      </c>
      <c r="F50" s="16">
        <v>165</v>
      </c>
      <c r="G50" s="16">
        <v>114</v>
      </c>
      <c r="H50" s="16">
        <f>H46*(18-H47)</f>
        <v>0</v>
      </c>
      <c r="I50" s="155">
        <f>SUM(C50:G50)</f>
        <v>1892</v>
      </c>
      <c r="J50" s="16">
        <v>53</v>
      </c>
      <c r="K50" s="16">
        <v>331</v>
      </c>
      <c r="L50" s="16">
        <v>467</v>
      </c>
      <c r="M50" s="16">
        <v>474</v>
      </c>
      <c r="N50" s="155">
        <f>SUM(J50:M50)</f>
        <v>1325</v>
      </c>
      <c r="O50" s="157">
        <f>O46*(18-O47)</f>
        <v>3214.5</v>
      </c>
      <c r="P50" s="163">
        <f>P46*(18-P47)</f>
        <v>3214.5</v>
      </c>
    </row>
    <row r="51" spans="2:16" ht="20.25" thickBot="1">
      <c r="B51" s="350" t="s">
        <v>215</v>
      </c>
      <c r="C51" s="21">
        <v>618</v>
      </c>
      <c r="D51" s="20">
        <v>582</v>
      </c>
      <c r="E51" s="20">
        <v>503</v>
      </c>
      <c r="F51" s="20">
        <v>185</v>
      </c>
      <c r="G51" s="20">
        <v>129</v>
      </c>
      <c r="H51" s="20">
        <f>H46*(19-H47)</f>
        <v>0</v>
      </c>
      <c r="I51" s="164">
        <f>SUM(C51:G51)</f>
        <v>2017</v>
      </c>
      <c r="J51" s="20">
        <v>63</v>
      </c>
      <c r="K51" s="20">
        <v>362</v>
      </c>
      <c r="L51" s="20">
        <v>497</v>
      </c>
      <c r="M51" s="20">
        <f>M46*(19-M47)</f>
        <v>505.3</v>
      </c>
      <c r="N51" s="164">
        <f>SUM(J51:M51)</f>
        <v>1427.3</v>
      </c>
      <c r="O51" s="165">
        <f>O46*(19-O47)</f>
        <v>3441.5</v>
      </c>
      <c r="P51" s="166">
        <f>P46*(19-P47)</f>
        <v>3441.5</v>
      </c>
    </row>
    <row r="52" spans="2:16" ht="15.75" thickBot="1">
      <c r="B52" s="4"/>
      <c r="C52" s="4"/>
      <c r="D52" s="4"/>
      <c r="E52" s="4"/>
      <c r="F52" s="4"/>
      <c r="G52" s="4"/>
      <c r="H52" s="4"/>
      <c r="I52" s="4"/>
      <c r="J52" s="4"/>
      <c r="K52" s="4"/>
      <c r="L52" s="4"/>
      <c r="M52" s="4"/>
      <c r="N52" s="4"/>
      <c r="O52" s="4"/>
      <c r="P52" s="4"/>
    </row>
    <row r="53" spans="2:16" ht="24" thickBot="1">
      <c r="B53" s="473" t="s">
        <v>625</v>
      </c>
      <c r="C53" s="474"/>
      <c r="D53" s="474"/>
      <c r="E53" s="474"/>
      <c r="F53" s="474"/>
      <c r="G53" s="474"/>
      <c r="H53" s="474"/>
      <c r="I53" s="474"/>
      <c r="J53" s="474"/>
      <c r="K53" s="474"/>
      <c r="L53" s="470" t="s">
        <v>229</v>
      </c>
      <c r="M53" s="471"/>
      <c r="N53" s="471"/>
      <c r="O53" s="471"/>
      <c r="P53" s="472"/>
    </row>
    <row r="54" spans="2:16"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6" ht="16.5" thickBot="1">
      <c r="B55" s="466"/>
      <c r="C55" s="462"/>
      <c r="D55" s="462"/>
      <c r="E55" s="462"/>
      <c r="F55" s="462"/>
      <c r="G55" s="462"/>
      <c r="H55" s="462"/>
      <c r="I55" s="462"/>
      <c r="J55" s="462"/>
      <c r="K55" s="462"/>
      <c r="L55" s="462"/>
      <c r="M55" s="462"/>
      <c r="N55" s="462"/>
      <c r="O55" s="145" t="s">
        <v>209</v>
      </c>
      <c r="P55" s="30" t="s">
        <v>210</v>
      </c>
    </row>
    <row r="56" spans="2:16" ht="15">
      <c r="B56" s="148" t="s">
        <v>211</v>
      </c>
      <c r="C56" s="146">
        <v>31</v>
      </c>
      <c r="D56" s="8">
        <v>28</v>
      </c>
      <c r="E56" s="8">
        <v>31</v>
      </c>
      <c r="F56" s="8">
        <v>25</v>
      </c>
      <c r="G56" s="8">
        <v>10</v>
      </c>
      <c r="H56" s="8">
        <v>0</v>
      </c>
      <c r="I56" s="168">
        <f>SUM(C56:G56)</f>
        <v>125</v>
      </c>
      <c r="J56" s="8">
        <v>20</v>
      </c>
      <c r="K56" s="8">
        <v>31</v>
      </c>
      <c r="L56" s="8">
        <v>30</v>
      </c>
      <c r="M56" s="8">
        <v>31</v>
      </c>
      <c r="N56" s="168">
        <f>SUM(J56:M56)</f>
        <v>112</v>
      </c>
      <c r="O56" s="167">
        <f>SUM(C56:H56,J56:M56)</f>
        <v>237</v>
      </c>
      <c r="P56" s="169">
        <f>I56+N56</f>
        <v>237</v>
      </c>
    </row>
    <row r="57" spans="2:16" ht="19.5">
      <c r="B57" s="149" t="s">
        <v>485</v>
      </c>
      <c r="C57" s="147">
        <v>0.8</v>
      </c>
      <c r="D57" s="10">
        <v>5.0999999999999996</v>
      </c>
      <c r="E57" s="10">
        <v>5</v>
      </c>
      <c r="F57" s="10">
        <v>6.1</v>
      </c>
      <c r="G57" s="10">
        <v>11.2</v>
      </c>
      <c r="H57" s="10">
        <v>0</v>
      </c>
      <c r="I57" s="153">
        <f>(C56*C57+D56*D57+E56*E57+F56*F57+G56*G57)/I56</f>
        <v>4.6968000000000005</v>
      </c>
      <c r="J57" s="10">
        <v>11.8</v>
      </c>
      <c r="K57" s="95">
        <v>8.5</v>
      </c>
      <c r="L57" s="95">
        <v>4.8</v>
      </c>
      <c r="M57" s="95">
        <v>0.3</v>
      </c>
      <c r="N57" s="153">
        <f>(J56*J57+K56*K57+L56*L57+M56*M57)/N56</f>
        <v>5.8285714285714283</v>
      </c>
      <c r="O57" s="154">
        <f>(C57*C56+D57*D56+E57*E56+F57*F56+G57*G56+H57*H56+J57*J56+K57*K56+L57*L56+M57*M56)/O56</f>
        <v>5.2316455696202526</v>
      </c>
      <c r="P57" s="161">
        <f>(I57*I56+N57*N56)/P56</f>
        <v>5.2316455696202535</v>
      </c>
    </row>
    <row r="58" spans="2:16" ht="19.5">
      <c r="B58" s="149" t="s">
        <v>212</v>
      </c>
      <c r="C58" s="13">
        <v>378</v>
      </c>
      <c r="D58" s="12">
        <v>221</v>
      </c>
      <c r="E58" s="12">
        <v>248</v>
      </c>
      <c r="F58" s="12">
        <v>172</v>
      </c>
      <c r="G58" s="12">
        <v>18</v>
      </c>
      <c r="H58" s="12">
        <v>0</v>
      </c>
      <c r="I58" s="155">
        <f>SUM(C58:G58)</f>
        <v>1037</v>
      </c>
      <c r="J58" s="12">
        <v>24</v>
      </c>
      <c r="K58" s="12">
        <v>138</v>
      </c>
      <c r="L58" s="12">
        <v>246</v>
      </c>
      <c r="M58" s="12">
        <v>394</v>
      </c>
      <c r="N58" s="155">
        <f>SUM(J58:M58)</f>
        <v>802</v>
      </c>
      <c r="O58" s="156">
        <f>O56*(13-O57)</f>
        <v>1841.1000000000001</v>
      </c>
      <c r="P58" s="162">
        <f>P56*(13-P57)</f>
        <v>1841.1</v>
      </c>
    </row>
    <row r="59" spans="2:16" ht="19.5">
      <c r="B59" s="149" t="s">
        <v>213</v>
      </c>
      <c r="C59" s="13">
        <v>502</v>
      </c>
      <c r="D59" s="12">
        <v>333</v>
      </c>
      <c r="E59" s="12">
        <v>372</v>
      </c>
      <c r="F59" s="12">
        <v>272</v>
      </c>
      <c r="G59" s="12">
        <f>G56*(17-G57)</f>
        <v>58.000000000000007</v>
      </c>
      <c r="H59" s="12">
        <v>0</v>
      </c>
      <c r="I59" s="155">
        <f>SUM(C59:G59)</f>
        <v>1537</v>
      </c>
      <c r="J59" s="12">
        <v>104</v>
      </c>
      <c r="K59" s="12">
        <v>262</v>
      </c>
      <c r="L59" s="12">
        <v>366</v>
      </c>
      <c r="M59" s="12">
        <v>518</v>
      </c>
      <c r="N59" s="155">
        <f>SUM(J59:M59)</f>
        <v>1250</v>
      </c>
      <c r="O59" s="156">
        <f>O56*(17-O57)</f>
        <v>2789.1000000000004</v>
      </c>
      <c r="P59" s="162">
        <f>P56*(17-P57)</f>
        <v>2789.1</v>
      </c>
    </row>
    <row r="60" spans="2:16" ht="19.5">
      <c r="B60" s="149" t="s">
        <v>214</v>
      </c>
      <c r="C60" s="17">
        <v>533</v>
      </c>
      <c r="D60" s="16">
        <v>361</v>
      </c>
      <c r="E60" s="16">
        <v>403</v>
      </c>
      <c r="F60" s="16">
        <v>297</v>
      </c>
      <c r="G60" s="16">
        <v>68</v>
      </c>
      <c r="H60" s="16">
        <v>0</v>
      </c>
      <c r="I60" s="155">
        <f>SUM(C60:G60)</f>
        <v>1662</v>
      </c>
      <c r="J60" s="16">
        <v>124</v>
      </c>
      <c r="K60" s="16">
        <v>293</v>
      </c>
      <c r="L60" s="16">
        <v>396</v>
      </c>
      <c r="M60" s="16">
        <v>549</v>
      </c>
      <c r="N60" s="155">
        <f>SUM(J60:M60)</f>
        <v>1362</v>
      </c>
      <c r="O60" s="157">
        <f>O56*(18-O57)</f>
        <v>3026.1000000000004</v>
      </c>
      <c r="P60" s="163">
        <f>P56*(18-P57)</f>
        <v>3026.1</v>
      </c>
    </row>
    <row r="61" spans="2:16" ht="20.25" thickBot="1">
      <c r="B61" s="350" t="s">
        <v>215</v>
      </c>
      <c r="C61" s="21">
        <v>564</v>
      </c>
      <c r="D61" s="20">
        <v>389</v>
      </c>
      <c r="E61" s="20">
        <v>434</v>
      </c>
      <c r="F61" s="20">
        <v>322</v>
      </c>
      <c r="G61" s="20">
        <v>78</v>
      </c>
      <c r="H61" s="20">
        <v>0</v>
      </c>
      <c r="I61" s="164">
        <f>SUM(C61:G61)</f>
        <v>1787</v>
      </c>
      <c r="J61" s="20">
        <v>144</v>
      </c>
      <c r="K61" s="20">
        <v>324</v>
      </c>
      <c r="L61" s="20">
        <v>426</v>
      </c>
      <c r="M61" s="20">
        <v>580</v>
      </c>
      <c r="N61" s="164">
        <f>SUM(J61:M61)</f>
        <v>1474</v>
      </c>
      <c r="O61" s="165">
        <f>O56*(19-O57)</f>
        <v>3263.1000000000004</v>
      </c>
      <c r="P61" s="166">
        <f>P56*(19-P57)</f>
        <v>3263.1</v>
      </c>
    </row>
    <row r="62" spans="2:16" ht="15.75" thickBot="1">
      <c r="B62" s="4"/>
      <c r="C62" s="4"/>
      <c r="D62" s="4"/>
      <c r="E62" s="4"/>
      <c r="F62" s="4"/>
      <c r="G62" s="4"/>
      <c r="H62" s="4"/>
      <c r="I62" s="4"/>
      <c r="J62" s="4"/>
      <c r="K62" s="4"/>
      <c r="L62" s="4"/>
      <c r="M62" s="4"/>
      <c r="N62" s="4"/>
      <c r="O62" s="4"/>
      <c r="P62" s="4"/>
    </row>
    <row r="63" spans="2:16" ht="24" thickBot="1">
      <c r="B63" s="473" t="s">
        <v>624</v>
      </c>
      <c r="C63" s="474"/>
      <c r="D63" s="474"/>
      <c r="E63" s="474"/>
      <c r="F63" s="474"/>
      <c r="G63" s="474"/>
      <c r="H63" s="474"/>
      <c r="I63" s="474"/>
      <c r="J63" s="474"/>
      <c r="K63" s="474"/>
      <c r="L63" s="470" t="s">
        <v>230</v>
      </c>
      <c r="M63" s="471"/>
      <c r="N63" s="471"/>
      <c r="O63" s="471"/>
      <c r="P63" s="472"/>
    </row>
    <row r="64" spans="2:16"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ht="15">
      <c r="B66" s="148" t="s">
        <v>211</v>
      </c>
      <c r="C66" s="146">
        <v>31</v>
      </c>
      <c r="D66" s="8">
        <v>28</v>
      </c>
      <c r="E66" s="8">
        <v>31</v>
      </c>
      <c r="F66" s="8">
        <v>25</v>
      </c>
      <c r="G66" s="8">
        <v>16</v>
      </c>
      <c r="H66" s="8">
        <v>10</v>
      </c>
      <c r="I66" s="168">
        <f>SUM(C66:G66)</f>
        <v>131</v>
      </c>
      <c r="J66" s="8">
        <v>20</v>
      </c>
      <c r="K66" s="8">
        <v>31</v>
      </c>
      <c r="L66" s="8">
        <v>30</v>
      </c>
      <c r="M66" s="8">
        <v>31</v>
      </c>
      <c r="N66" s="168">
        <f>SUM(J66:M66)</f>
        <v>112</v>
      </c>
      <c r="O66" s="167">
        <f>SUM(C66:H66,J66:M66)</f>
        <v>253</v>
      </c>
      <c r="P66" s="169">
        <f>I66+N66</f>
        <v>243</v>
      </c>
    </row>
    <row r="67" spans="2:16" ht="19.5">
      <c r="B67" s="149" t="s">
        <v>485</v>
      </c>
      <c r="C67" s="147">
        <v>0.8</v>
      </c>
      <c r="D67" s="10">
        <v>1.2</v>
      </c>
      <c r="E67" s="10">
        <v>0</v>
      </c>
      <c r="F67" s="10">
        <v>7.2</v>
      </c>
      <c r="G67" s="10">
        <v>9.9</v>
      </c>
      <c r="H67" s="10">
        <v>11</v>
      </c>
      <c r="I67" s="153">
        <f>(C66*C67+D66*D67+E66*E67+F66*F67+G66*G67)/I66</f>
        <v>3.0290076335877862</v>
      </c>
      <c r="J67" s="10">
        <v>11.4</v>
      </c>
      <c r="K67" s="95">
        <v>8.5</v>
      </c>
      <c r="L67" s="95">
        <v>4.3</v>
      </c>
      <c r="M67" s="95">
        <v>1.2</v>
      </c>
      <c r="N67" s="153">
        <f>(J66*J67+K66*K67+L66*L67+M66*M67)/N66</f>
        <v>5.8723214285714294</v>
      </c>
      <c r="O67" s="154">
        <f>(C67*C66+D67*D66+E67*E66+F67*F66+G67*G66+H67*H66+J67*J66+K67*K66+L67*L66+M67*M66)/O66</f>
        <v>4.6027667984189726</v>
      </c>
      <c r="P67" s="161">
        <f>(I67*I66+N67*N66)/P66</f>
        <v>4.3395061728395063</v>
      </c>
    </row>
    <row r="68" spans="2:16" ht="19.5">
      <c r="B68" s="149" t="s">
        <v>212</v>
      </c>
      <c r="C68" s="13">
        <v>378</v>
      </c>
      <c r="D68" s="12">
        <v>330</v>
      </c>
      <c r="E68" s="12">
        <f>E66*(13-E67)</f>
        <v>403</v>
      </c>
      <c r="F68" s="12">
        <v>145</v>
      </c>
      <c r="G68" s="12">
        <v>49</v>
      </c>
      <c r="H68" s="12">
        <v>18</v>
      </c>
      <c r="I68" s="155">
        <f>SUM(C68:G68)</f>
        <v>1305</v>
      </c>
      <c r="J68" s="12">
        <v>32</v>
      </c>
      <c r="K68" s="12">
        <v>138</v>
      </c>
      <c r="L68" s="12">
        <v>261</v>
      </c>
      <c r="M68" s="12">
        <v>366</v>
      </c>
      <c r="N68" s="155">
        <f>SUM(J68:M68)</f>
        <v>797</v>
      </c>
      <c r="O68" s="156">
        <f>O66*(13-O67)</f>
        <v>2124.5</v>
      </c>
      <c r="P68" s="162">
        <f>P66*(13-P67)</f>
        <v>2104.5</v>
      </c>
    </row>
    <row r="69" spans="2:16" ht="19.5">
      <c r="B69" s="149" t="s">
        <v>213</v>
      </c>
      <c r="C69" s="13">
        <v>502</v>
      </c>
      <c r="D69" s="12">
        <v>442</v>
      </c>
      <c r="E69" s="12">
        <f>E66*(17-E67)</f>
        <v>527</v>
      </c>
      <c r="F69" s="12">
        <v>245</v>
      </c>
      <c r="G69" s="12">
        <v>113</v>
      </c>
      <c r="H69" s="12">
        <v>58</v>
      </c>
      <c r="I69" s="155">
        <f>SUM(C69:G69)</f>
        <v>1829</v>
      </c>
      <c r="J69" s="12">
        <v>112</v>
      </c>
      <c r="K69" s="12">
        <v>262</v>
      </c>
      <c r="L69" s="12">
        <v>381</v>
      </c>
      <c r="M69" s="12">
        <v>490</v>
      </c>
      <c r="N69" s="155">
        <f>SUM(J69:M69)</f>
        <v>1245</v>
      </c>
      <c r="O69" s="156">
        <f>O66*(17-O67)</f>
        <v>3136.5</v>
      </c>
      <c r="P69" s="162">
        <f>P66*(17-P67)</f>
        <v>3076.5</v>
      </c>
    </row>
    <row r="70" spans="2:16" ht="19.5">
      <c r="B70" s="149" t="s">
        <v>214</v>
      </c>
      <c r="C70" s="17">
        <v>533</v>
      </c>
      <c r="D70" s="16">
        <v>470</v>
      </c>
      <c r="E70" s="16">
        <f>E66*(18-E67)</f>
        <v>558</v>
      </c>
      <c r="F70" s="16">
        <v>270</v>
      </c>
      <c r="G70" s="16">
        <v>129</v>
      </c>
      <c r="H70" s="16">
        <v>68</v>
      </c>
      <c r="I70" s="155">
        <f>SUM(C70:G70)</f>
        <v>1960</v>
      </c>
      <c r="J70" s="16">
        <v>132</v>
      </c>
      <c r="K70" s="16">
        <v>293</v>
      </c>
      <c r="L70" s="16">
        <v>411</v>
      </c>
      <c r="M70" s="16">
        <v>521</v>
      </c>
      <c r="N70" s="155">
        <f>SUM(J70:M70)</f>
        <v>1357</v>
      </c>
      <c r="O70" s="157">
        <f>O66*(18-O67)</f>
        <v>3389.5</v>
      </c>
      <c r="P70" s="163">
        <f>P66*(18-P67)</f>
        <v>3319.5</v>
      </c>
    </row>
    <row r="71" spans="2:16" ht="20.25" thickBot="1">
      <c r="B71" s="350" t="s">
        <v>215</v>
      </c>
      <c r="C71" s="21">
        <v>564</v>
      </c>
      <c r="D71" s="20">
        <v>498</v>
      </c>
      <c r="E71" s="20">
        <f>E66*(19-E67)</f>
        <v>589</v>
      </c>
      <c r="F71" s="20">
        <v>295</v>
      </c>
      <c r="G71" s="20">
        <v>145</v>
      </c>
      <c r="H71" s="20">
        <v>78</v>
      </c>
      <c r="I71" s="164">
        <f>SUM(C71:G71)</f>
        <v>2091</v>
      </c>
      <c r="J71" s="20">
        <v>152</v>
      </c>
      <c r="K71" s="20">
        <v>324</v>
      </c>
      <c r="L71" s="20">
        <v>441</v>
      </c>
      <c r="M71" s="20">
        <v>552</v>
      </c>
      <c r="N71" s="164">
        <f>SUM(J71:M71)</f>
        <v>1469</v>
      </c>
      <c r="O71" s="165">
        <f>O66*(19-O67)</f>
        <v>3642.5</v>
      </c>
      <c r="P71" s="166">
        <f>P66*(19-P67)</f>
        <v>3562.5</v>
      </c>
    </row>
    <row r="72" spans="2:16" ht="15.75" thickBot="1">
      <c r="B72" s="4"/>
      <c r="C72" s="4"/>
      <c r="D72" s="4"/>
      <c r="E72" s="4"/>
      <c r="F72" s="4"/>
      <c r="G72" s="4"/>
      <c r="H72" s="4"/>
      <c r="I72" s="4"/>
      <c r="J72" s="4"/>
      <c r="K72" s="4"/>
      <c r="L72" s="4"/>
      <c r="M72" s="4"/>
      <c r="N72" s="4"/>
      <c r="O72" s="4"/>
      <c r="P72" s="4"/>
    </row>
    <row r="73" spans="2:16" ht="24" thickBot="1">
      <c r="B73" s="473" t="s">
        <v>626</v>
      </c>
      <c r="C73" s="474"/>
      <c r="D73" s="474"/>
      <c r="E73" s="474"/>
      <c r="F73" s="474"/>
      <c r="G73" s="474"/>
      <c r="H73" s="474"/>
      <c r="I73" s="474"/>
      <c r="J73" s="474"/>
      <c r="K73" s="474"/>
      <c r="L73" s="470" t="s">
        <v>231</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ht="15">
      <c r="B76" s="148" t="s">
        <v>211</v>
      </c>
      <c r="C76" s="146">
        <v>31</v>
      </c>
      <c r="D76" s="8">
        <v>28</v>
      </c>
      <c r="E76" s="8">
        <v>31</v>
      </c>
      <c r="F76" s="8">
        <v>30</v>
      </c>
      <c r="G76" s="8">
        <v>21</v>
      </c>
      <c r="H76" s="8">
        <v>0</v>
      </c>
      <c r="I76" s="168">
        <f>SUM(C76:G76)</f>
        <v>141</v>
      </c>
      <c r="J76" s="8">
        <v>8</v>
      </c>
      <c r="K76" s="8">
        <v>20</v>
      </c>
      <c r="L76" s="8">
        <v>30</v>
      </c>
      <c r="M76" s="8">
        <v>31</v>
      </c>
      <c r="N76" s="168">
        <f>SUM(J76:M76)</f>
        <v>89</v>
      </c>
      <c r="O76" s="167">
        <f>SUM(C76:H76,J76:M76)</f>
        <v>230</v>
      </c>
      <c r="P76" s="169">
        <f>I76+N76</f>
        <v>230</v>
      </c>
    </row>
    <row r="77" spans="2:16" ht="19.5">
      <c r="B77" s="149" t="s">
        <v>485</v>
      </c>
      <c r="C77" s="147">
        <v>0.4</v>
      </c>
      <c r="D77" s="10">
        <v>1.7</v>
      </c>
      <c r="E77" s="10">
        <v>5.8</v>
      </c>
      <c r="F77" s="10">
        <v>9.4</v>
      </c>
      <c r="G77" s="10">
        <v>10.199999999999999</v>
      </c>
      <c r="H77" s="10">
        <v>0</v>
      </c>
      <c r="I77" s="153">
        <f>(C76*C77+D76*D77+E76*E77+F76*F77+G76*G77)/I76</f>
        <v>5.2198581560283692</v>
      </c>
      <c r="J77" s="10">
        <v>15.413333333333334</v>
      </c>
      <c r="K77" s="95">
        <v>10.561290322580648</v>
      </c>
      <c r="L77" s="95">
        <v>7.286666666666668</v>
      </c>
      <c r="M77" s="95">
        <v>3.0483870967741939</v>
      </c>
      <c r="N77" s="153">
        <f>(J76*J77+K76*K77+L76*L77+M76*M77)/N76</f>
        <v>7.2767693608795465</v>
      </c>
      <c r="O77" s="154">
        <f>(C77*C76+D77*D76+E77*E76+F77*F76+G77*G76+H77*H76+J77*J76+K77*K76+L77*L76+M77*M76)/O76</f>
        <v>6.0157933613838246</v>
      </c>
      <c r="P77" s="161">
        <f>(I77*I76+N77*N76)/P76</f>
        <v>6.0157933613838255</v>
      </c>
    </row>
    <row r="78" spans="2:16" ht="19.5">
      <c r="B78" s="149" t="s">
        <v>212</v>
      </c>
      <c r="C78" s="13">
        <v>391</v>
      </c>
      <c r="D78" s="12">
        <v>316</v>
      </c>
      <c r="E78" s="12">
        <v>223</v>
      </c>
      <c r="F78" s="12">
        <v>108</v>
      </c>
      <c r="G78" s="12">
        <v>58</v>
      </c>
      <c r="H78" s="12">
        <v>0</v>
      </c>
      <c r="I78" s="155">
        <f>SUM(C78:G78)</f>
        <v>1096</v>
      </c>
      <c r="J78" s="12">
        <f>J76*(13-J77)</f>
        <v>-19.306666666666672</v>
      </c>
      <c r="K78" s="12">
        <f>K76*(13-K77)</f>
        <v>48.774193548387039</v>
      </c>
      <c r="L78" s="12">
        <f>L76*(13-L77)</f>
        <v>171.39999999999995</v>
      </c>
      <c r="M78" s="12">
        <f>M76*(13-M77)</f>
        <v>308.5</v>
      </c>
      <c r="N78" s="155">
        <f>SUM(J78:M78)</f>
        <v>509.36752688172032</v>
      </c>
      <c r="O78" s="156">
        <f>O76*(13-O77)</f>
        <v>1606.3675268817203</v>
      </c>
      <c r="P78" s="162">
        <f>P76*(13-P77)</f>
        <v>1606.3675268817201</v>
      </c>
    </row>
    <row r="79" spans="2:16" ht="19.5">
      <c r="B79" s="149" t="s">
        <v>213</v>
      </c>
      <c r="C79" s="13">
        <v>515</v>
      </c>
      <c r="D79" s="12">
        <v>428</v>
      </c>
      <c r="E79" s="12">
        <v>347</v>
      </c>
      <c r="F79" s="12">
        <v>228</v>
      </c>
      <c r="G79" s="12">
        <v>142</v>
      </c>
      <c r="H79" s="12">
        <f>H76*(17-H77)</f>
        <v>0</v>
      </c>
      <c r="I79" s="155">
        <f>SUM(C79:G79)</f>
        <v>1660</v>
      </c>
      <c r="J79" s="12">
        <f>J76*(17-J77)</f>
        <v>12.693333333333328</v>
      </c>
      <c r="K79" s="12">
        <f>K76*(17-K77)</f>
        <v>128.77419354838705</v>
      </c>
      <c r="L79" s="12">
        <f>L76*(17-L77)</f>
        <v>291.39999999999992</v>
      </c>
      <c r="M79" s="12">
        <f>M76*(17-M77)</f>
        <v>432.5</v>
      </c>
      <c r="N79" s="155">
        <f>SUM(J79:M79)</f>
        <v>865.36752688172032</v>
      </c>
      <c r="O79" s="156">
        <f>O76*(17-O77)</f>
        <v>2526.3675268817206</v>
      </c>
      <c r="P79" s="162">
        <f>P76*(17-P77)</f>
        <v>2526.3675268817206</v>
      </c>
    </row>
    <row r="80" spans="2:16" ht="19.5">
      <c r="B80" s="149" t="s">
        <v>214</v>
      </c>
      <c r="C80" s="17">
        <f>C76*(18-C77)</f>
        <v>545.6</v>
      </c>
      <c r="D80" s="16">
        <v>456</v>
      </c>
      <c r="E80" s="16">
        <v>378</v>
      </c>
      <c r="F80" s="16">
        <v>258</v>
      </c>
      <c r="G80" s="16">
        <v>163</v>
      </c>
      <c r="H80" s="16">
        <f>H76*(18-H77)</f>
        <v>0</v>
      </c>
      <c r="I80" s="155">
        <f>SUM(C80:G80)</f>
        <v>1800.6</v>
      </c>
      <c r="J80" s="16">
        <f>J76*(18-J77)</f>
        <v>20.693333333333328</v>
      </c>
      <c r="K80" s="16">
        <f>K76*(18-K77)</f>
        <v>148.77419354838705</v>
      </c>
      <c r="L80" s="16">
        <f>L76*(18-L77)</f>
        <v>321.39999999999992</v>
      </c>
      <c r="M80" s="16">
        <f>M76*(18-M77)</f>
        <v>463.5</v>
      </c>
      <c r="N80" s="155">
        <f>SUM(J80:M80)</f>
        <v>954.36752688172032</v>
      </c>
      <c r="O80" s="157">
        <f>O76*(18-O77)</f>
        <v>2756.3675268817206</v>
      </c>
      <c r="P80" s="163">
        <f>P76*(18-P77)</f>
        <v>2756.3675268817206</v>
      </c>
    </row>
    <row r="81" spans="2:16" ht="20.25" thickBot="1">
      <c r="B81" s="350" t="s">
        <v>215</v>
      </c>
      <c r="C81" s="21">
        <f>C76*(19-C77)</f>
        <v>576.6</v>
      </c>
      <c r="D81" s="20">
        <v>484</v>
      </c>
      <c r="E81" s="20">
        <v>409</v>
      </c>
      <c r="F81" s="20">
        <v>288</v>
      </c>
      <c r="G81" s="20">
        <v>184</v>
      </c>
      <c r="H81" s="20">
        <f>H76*(19-H77)</f>
        <v>0</v>
      </c>
      <c r="I81" s="164">
        <f>SUM(C81:G81)</f>
        <v>1941.6</v>
      </c>
      <c r="J81" s="20">
        <f>J76*(19-J77)</f>
        <v>28.693333333333328</v>
      </c>
      <c r="K81" s="20">
        <f>K76*(19-K77)</f>
        <v>168.77419354838705</v>
      </c>
      <c r="L81" s="20">
        <f>L76*(19-L77)</f>
        <v>351.39999999999992</v>
      </c>
      <c r="M81" s="20">
        <f>M76*(19-M77)</f>
        <v>494.5</v>
      </c>
      <c r="N81" s="164">
        <f>SUM(J81:M81)</f>
        <v>1043.3675268817203</v>
      </c>
      <c r="O81" s="165">
        <f>O76*(19-O77)</f>
        <v>2986.3675268817206</v>
      </c>
      <c r="P81" s="166">
        <f>P76*(19-P77)</f>
        <v>2986.3675268817206</v>
      </c>
    </row>
    <row r="82" spans="2:16" ht="15.75" thickBot="1">
      <c r="B82" s="24"/>
      <c r="C82" s="25"/>
      <c r="D82" s="25"/>
      <c r="E82" s="25"/>
      <c r="F82" s="25"/>
      <c r="G82" s="25"/>
      <c r="H82" s="25"/>
      <c r="I82" s="26"/>
      <c r="J82" s="25"/>
      <c r="K82" s="25"/>
      <c r="L82" s="25"/>
      <c r="M82" s="25"/>
      <c r="N82" s="26"/>
      <c r="O82" s="27"/>
      <c r="P82" s="27"/>
    </row>
    <row r="83" spans="2:16" ht="24" thickBot="1">
      <c r="B83" s="473" t="s">
        <v>625</v>
      </c>
      <c r="C83" s="474"/>
      <c r="D83" s="474"/>
      <c r="E83" s="474"/>
      <c r="F83" s="474"/>
      <c r="G83" s="474"/>
      <c r="H83" s="474"/>
      <c r="I83" s="474"/>
      <c r="J83" s="474"/>
      <c r="K83" s="474"/>
      <c r="L83" s="470" t="s">
        <v>145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ht="15">
      <c r="B86" s="148" t="s">
        <v>211</v>
      </c>
      <c r="C86" s="146">
        <v>31</v>
      </c>
      <c r="D86" s="8">
        <v>31</v>
      </c>
      <c r="E86" s="8">
        <v>31</v>
      </c>
      <c r="F86" s="8">
        <v>23</v>
      </c>
      <c r="G86" s="8">
        <v>13</v>
      </c>
      <c r="H86" s="8">
        <v>4</v>
      </c>
      <c r="I86" s="168">
        <f>SUM(C86:G86)</f>
        <v>129</v>
      </c>
      <c r="J86" s="8"/>
      <c r="K86" s="8"/>
      <c r="L86" s="8"/>
      <c r="M86" s="8"/>
      <c r="N86" s="168">
        <f>SUM(J86:M86)</f>
        <v>0</v>
      </c>
      <c r="O86" s="167">
        <f>SUM(C86:H86,J86:M86)</f>
        <v>133</v>
      </c>
      <c r="P86" s="169">
        <f>I86+N86</f>
        <v>129</v>
      </c>
    </row>
    <row r="87" spans="2:16" ht="19.5">
      <c r="B87" s="149" t="s">
        <v>485</v>
      </c>
      <c r="C87" s="147">
        <v>2.4064516129032252</v>
      </c>
      <c r="D87" s="10">
        <v>1.407142857142857</v>
      </c>
      <c r="E87" s="10">
        <v>5.2419354838709671</v>
      </c>
      <c r="F87" s="10">
        <v>9.2266666666666666</v>
      </c>
      <c r="G87" s="10">
        <v>13.799999999999995</v>
      </c>
      <c r="H87" s="10">
        <v>17.616666666666667</v>
      </c>
      <c r="I87" s="153">
        <f>(C86*C87+D86*D87+E86*E87+F86*F87+G86*G87)/I86</f>
        <v>5.2118973791066816</v>
      </c>
      <c r="J87" s="10"/>
      <c r="K87" s="95"/>
      <c r="L87" s="95"/>
      <c r="M87" s="95"/>
      <c r="N87" s="153"/>
      <c r="O87" s="154">
        <f>(C87*C86+D87*D86+E87*E86+F87*F86+G87*G86+H87*H86+J87*J86+K87*K86+L87*L86+M87*M86)/O86</f>
        <v>5.5849731471535984</v>
      </c>
      <c r="P87" s="161">
        <f>(I87*I86+N87*N86)/P86</f>
        <v>5.2118973791066816</v>
      </c>
    </row>
    <row r="88" spans="2:16" ht="19.5">
      <c r="B88" s="149" t="s">
        <v>212</v>
      </c>
      <c r="C88" s="13">
        <f t="shared" ref="C88:H88" si="4">C86*(13-C87)</f>
        <v>328.4</v>
      </c>
      <c r="D88" s="12">
        <f t="shared" si="4"/>
        <v>359.37857142857143</v>
      </c>
      <c r="E88" s="12">
        <f t="shared" si="4"/>
        <v>240.50000000000003</v>
      </c>
      <c r="F88" s="12">
        <f t="shared" si="4"/>
        <v>86.786666666666662</v>
      </c>
      <c r="G88" s="12">
        <f t="shared" si="4"/>
        <v>-10.39999999999994</v>
      </c>
      <c r="H88" s="12">
        <f t="shared" si="4"/>
        <v>-18.466666666666669</v>
      </c>
      <c r="I88" s="155">
        <f>SUM(C88:G88)</f>
        <v>1004.6652380952381</v>
      </c>
      <c r="J88" s="12">
        <f>J86*(13-J87)</f>
        <v>0</v>
      </c>
      <c r="K88" s="12">
        <f>K86*(13-K87)</f>
        <v>0</v>
      </c>
      <c r="L88" s="12">
        <f>L86*(13-L87)</f>
        <v>0</v>
      </c>
      <c r="M88" s="12">
        <f>M86*(13-M87)</f>
        <v>0</v>
      </c>
      <c r="N88" s="155">
        <f>SUM(J88:M88)</f>
        <v>0</v>
      </c>
      <c r="O88" s="156">
        <f>O86*(13-O87)</f>
        <v>986.19857142857143</v>
      </c>
      <c r="P88" s="162">
        <f>P86*(13-P87)</f>
        <v>1004.6652380952381</v>
      </c>
    </row>
    <row r="89" spans="2:16" ht="19.5">
      <c r="B89" s="149" t="s">
        <v>213</v>
      </c>
      <c r="C89" s="13">
        <f t="shared" ref="C89:H89" si="5">C86*(17-C87)</f>
        <v>452.4</v>
      </c>
      <c r="D89" s="12">
        <f t="shared" si="5"/>
        <v>483.37857142857143</v>
      </c>
      <c r="E89" s="12">
        <f t="shared" si="5"/>
        <v>364.5</v>
      </c>
      <c r="F89" s="12">
        <f t="shared" si="5"/>
        <v>178.78666666666666</v>
      </c>
      <c r="G89" s="12">
        <f t="shared" si="5"/>
        <v>41.600000000000058</v>
      </c>
      <c r="H89" s="12">
        <f t="shared" si="5"/>
        <v>-2.4666666666666686</v>
      </c>
      <c r="I89" s="155">
        <f>SUM(C89:G89)</f>
        <v>1520.6652380952382</v>
      </c>
      <c r="J89" s="12">
        <f>J86*(17-J87)</f>
        <v>0</v>
      </c>
      <c r="K89" s="12">
        <f>K86*(17-K87)</f>
        <v>0</v>
      </c>
      <c r="L89" s="12">
        <f>L86*(17-L87)</f>
        <v>0</v>
      </c>
      <c r="M89" s="12">
        <f>M86*(17-M87)</f>
        <v>0</v>
      </c>
      <c r="N89" s="155">
        <f>SUM(J89:M89)</f>
        <v>0</v>
      </c>
      <c r="O89" s="156">
        <f>O86*(17-O87)</f>
        <v>1518.1985714285715</v>
      </c>
      <c r="P89" s="162">
        <f>P86*(17-P87)</f>
        <v>1520.6652380952382</v>
      </c>
    </row>
    <row r="90" spans="2:16" ht="19.5">
      <c r="B90" s="149" t="s">
        <v>214</v>
      </c>
      <c r="C90" s="17">
        <f t="shared" ref="C90:H90" si="6">C86*(18-C87)</f>
        <v>483.4</v>
      </c>
      <c r="D90" s="16">
        <f t="shared" si="6"/>
        <v>514.37857142857138</v>
      </c>
      <c r="E90" s="16">
        <f t="shared" si="6"/>
        <v>395.5</v>
      </c>
      <c r="F90" s="16">
        <f t="shared" si="6"/>
        <v>201.78666666666666</v>
      </c>
      <c r="G90" s="16">
        <f t="shared" si="6"/>
        <v>54.600000000000058</v>
      </c>
      <c r="H90" s="16">
        <f t="shared" si="6"/>
        <v>1.5333333333333314</v>
      </c>
      <c r="I90" s="155">
        <f>SUM(C90:G90)</f>
        <v>1649.6652380952382</v>
      </c>
      <c r="J90" s="16">
        <f>J86*(18-J87)</f>
        <v>0</v>
      </c>
      <c r="K90" s="16">
        <f>K86*(18-K87)</f>
        <v>0</v>
      </c>
      <c r="L90" s="16">
        <f>L86*(18-L87)</f>
        <v>0</v>
      </c>
      <c r="M90" s="16">
        <f>M86*(18-M87)</f>
        <v>0</v>
      </c>
      <c r="N90" s="155">
        <f>SUM(J90:M90)</f>
        <v>0</v>
      </c>
      <c r="O90" s="157">
        <f>O86*(18-O87)</f>
        <v>1651.1985714285715</v>
      </c>
      <c r="P90" s="163">
        <f>P86*(18-P87)</f>
        <v>1649.6652380952382</v>
      </c>
    </row>
    <row r="91" spans="2:16" ht="20.25" thickBot="1">
      <c r="B91" s="350" t="s">
        <v>215</v>
      </c>
      <c r="C91" s="21">
        <f t="shared" ref="C91:H91" si="7">C86*(19-C87)</f>
        <v>514.4</v>
      </c>
      <c r="D91" s="20">
        <f t="shared" si="7"/>
        <v>545.37857142857138</v>
      </c>
      <c r="E91" s="20">
        <f t="shared" si="7"/>
        <v>426.5</v>
      </c>
      <c r="F91" s="20">
        <f t="shared" si="7"/>
        <v>224.78666666666666</v>
      </c>
      <c r="G91" s="20">
        <f t="shared" si="7"/>
        <v>67.600000000000065</v>
      </c>
      <c r="H91" s="20">
        <f t="shared" si="7"/>
        <v>5.5333333333333314</v>
      </c>
      <c r="I91" s="164">
        <f>SUM(C91:G91)</f>
        <v>1778.6652380952382</v>
      </c>
      <c r="J91" s="20">
        <f>J86*(19-J87)</f>
        <v>0</v>
      </c>
      <c r="K91" s="20">
        <f>K86*(19-K87)</f>
        <v>0</v>
      </c>
      <c r="L91" s="20">
        <f>L86*(19-L87)</f>
        <v>0</v>
      </c>
      <c r="M91" s="20">
        <f>M86*(19-M87)</f>
        <v>0</v>
      </c>
      <c r="N91" s="164">
        <f>SUM(J91:M91)</f>
        <v>0</v>
      </c>
      <c r="O91" s="165">
        <f>O86*(19-O87)</f>
        <v>1784.1985714285715</v>
      </c>
      <c r="P91" s="166">
        <f>P86*(19-P87)</f>
        <v>1778.6652380952382</v>
      </c>
    </row>
    <row r="92" spans="2:16" ht="15.75" thickBot="1">
      <c r="B92" s="4"/>
      <c r="C92" s="4"/>
      <c r="D92" s="4"/>
      <c r="E92" s="4"/>
      <c r="F92" s="4"/>
      <c r="G92" s="4"/>
      <c r="H92" s="4"/>
      <c r="I92" s="4"/>
      <c r="J92" s="4"/>
      <c r="K92" s="4"/>
      <c r="L92" s="4"/>
      <c r="M92" s="4"/>
      <c r="N92" s="4"/>
      <c r="O92" s="4"/>
      <c r="P92" s="4"/>
    </row>
    <row r="93" spans="2:16" ht="24" thickBot="1">
      <c r="B93" s="473" t="s">
        <v>627</v>
      </c>
      <c r="C93" s="474"/>
      <c r="D93" s="474"/>
      <c r="E93" s="474"/>
      <c r="F93" s="474"/>
      <c r="G93" s="474"/>
      <c r="H93" s="474"/>
      <c r="I93" s="474"/>
      <c r="J93" s="474"/>
      <c r="K93" s="474"/>
      <c r="L93" s="468" t="s">
        <v>233</v>
      </c>
      <c r="M93" s="468"/>
      <c r="N93" s="468"/>
      <c r="O93" s="468"/>
      <c r="P93" s="469"/>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30.75" thickBot="1">
      <c r="B95" s="466"/>
      <c r="C95" s="462"/>
      <c r="D95" s="462"/>
      <c r="E95" s="462"/>
      <c r="F95" s="462"/>
      <c r="G95" s="462"/>
      <c r="H95" s="462"/>
      <c r="I95" s="462"/>
      <c r="J95" s="462"/>
      <c r="K95" s="462"/>
      <c r="L95" s="462"/>
      <c r="M95" s="462"/>
      <c r="N95" s="462"/>
      <c r="O95" s="145" t="s">
        <v>234</v>
      </c>
      <c r="P95" s="30" t="s">
        <v>235</v>
      </c>
    </row>
    <row r="96" spans="2:16" ht="15">
      <c r="B96" s="148" t="s">
        <v>211</v>
      </c>
      <c r="C96" s="146">
        <v>31</v>
      </c>
      <c r="D96" s="8">
        <v>28</v>
      </c>
      <c r="E96" s="8">
        <v>31</v>
      </c>
      <c r="F96" s="8">
        <v>30</v>
      </c>
      <c r="G96" s="8">
        <v>20</v>
      </c>
      <c r="H96" s="8">
        <v>0</v>
      </c>
      <c r="I96" s="168">
        <f>SUM(C96:H96)</f>
        <v>140</v>
      </c>
      <c r="J96" s="8">
        <v>15</v>
      </c>
      <c r="K96" s="8">
        <v>31</v>
      </c>
      <c r="L96" s="8">
        <v>30</v>
      </c>
      <c r="M96" s="8">
        <v>31</v>
      </c>
      <c r="N96" s="168">
        <f>SUM(J96:M96)</f>
        <v>107</v>
      </c>
      <c r="O96" s="167">
        <f>SUM(C96:H96,J96:M96)</f>
        <v>247</v>
      </c>
      <c r="P96" s="169">
        <f>I96+N96</f>
        <v>247</v>
      </c>
    </row>
    <row r="97" spans="2:16" ht="19.5">
      <c r="B97" s="149" t="s">
        <v>485</v>
      </c>
      <c r="C97" s="147">
        <v>-2.9</v>
      </c>
      <c r="D97" s="10">
        <v>-1.5</v>
      </c>
      <c r="E97" s="10">
        <v>2.4</v>
      </c>
      <c r="F97" s="10">
        <v>7.4</v>
      </c>
      <c r="G97" s="10">
        <v>11.6</v>
      </c>
      <c r="H97" s="10">
        <v>0</v>
      </c>
      <c r="I97" s="153">
        <f>(C96*C97+D96*D97+E96*E97+F96*F97+G96*G97)/I96</f>
        <v>2.8321428571428573</v>
      </c>
      <c r="J97" s="10">
        <v>11.7</v>
      </c>
      <c r="K97" s="95">
        <v>7.7</v>
      </c>
      <c r="L97" s="95">
        <v>2.9</v>
      </c>
      <c r="M97" s="95">
        <v>-0.9</v>
      </c>
      <c r="N97" s="153">
        <f>(J96*J97+K96*K97+L96*L97+M96*M97)/N96</f>
        <v>4.4233644859813088</v>
      </c>
      <c r="O97" s="154">
        <f>(C97*C96+D97*D96+E97*E96+F97*F96+G97*G96+H97*H96+J97*J96+K97*K96+L97*L96+M97*M96)/O96</f>
        <v>3.5214574898785429</v>
      </c>
      <c r="P97" s="161">
        <f>(I97*I96+N97*N96)/P96</f>
        <v>3.5214574898785429</v>
      </c>
    </row>
    <row r="98" spans="2:16" ht="19.5">
      <c r="B98" s="149" t="s">
        <v>212</v>
      </c>
      <c r="C98" s="13">
        <f t="shared" ref="C98:H98" si="8">C96*(13-C97)</f>
        <v>492.90000000000003</v>
      </c>
      <c r="D98" s="12">
        <f t="shared" si="8"/>
        <v>406</v>
      </c>
      <c r="E98" s="12">
        <f t="shared" si="8"/>
        <v>328.59999999999997</v>
      </c>
      <c r="F98" s="12">
        <f t="shared" si="8"/>
        <v>168</v>
      </c>
      <c r="G98" s="12">
        <f t="shared" si="8"/>
        <v>28.000000000000007</v>
      </c>
      <c r="H98" s="12">
        <f t="shared" si="8"/>
        <v>0</v>
      </c>
      <c r="I98" s="155">
        <f>SUM(C98:G98)</f>
        <v>1423.5</v>
      </c>
      <c r="J98" s="12">
        <f>J96*(13-J97)</f>
        <v>19.500000000000011</v>
      </c>
      <c r="K98" s="12">
        <f>K96*(13-K97)</f>
        <v>164.29999999999998</v>
      </c>
      <c r="L98" s="12">
        <f>L96*(13-L97)</f>
        <v>303</v>
      </c>
      <c r="M98" s="12">
        <f>M96*(13-M97)</f>
        <v>430.90000000000003</v>
      </c>
      <c r="N98" s="155">
        <f>SUM(J98:M98)</f>
        <v>917.7</v>
      </c>
      <c r="O98" s="156">
        <f>O96*(13-O97)</f>
        <v>2341.1999999999998</v>
      </c>
      <c r="P98" s="162">
        <f>P96*(13-P97)</f>
        <v>2341.1999999999998</v>
      </c>
    </row>
    <row r="99" spans="2:16" ht="19.5">
      <c r="B99" s="149" t="s">
        <v>213</v>
      </c>
      <c r="C99" s="13">
        <f t="shared" ref="C99:H99" si="9">C96*(17-C97)</f>
        <v>616.9</v>
      </c>
      <c r="D99" s="12">
        <f t="shared" si="9"/>
        <v>518</v>
      </c>
      <c r="E99" s="12">
        <f t="shared" si="9"/>
        <v>452.59999999999997</v>
      </c>
      <c r="F99" s="12">
        <f t="shared" si="9"/>
        <v>288</v>
      </c>
      <c r="G99" s="12">
        <f t="shared" si="9"/>
        <v>108</v>
      </c>
      <c r="H99" s="12">
        <f t="shared" si="9"/>
        <v>0</v>
      </c>
      <c r="I99" s="155">
        <f>SUM(C99:G99)</f>
        <v>1983.5</v>
      </c>
      <c r="J99" s="12">
        <f>J96*(17-J97)</f>
        <v>79.500000000000014</v>
      </c>
      <c r="K99" s="12">
        <f>K96*(17-K97)</f>
        <v>288.3</v>
      </c>
      <c r="L99" s="12">
        <f>L96*(17-L97)</f>
        <v>423</v>
      </c>
      <c r="M99" s="12">
        <f>M96*(17-M97)</f>
        <v>554.9</v>
      </c>
      <c r="N99" s="155">
        <f>SUM(J99:M99)</f>
        <v>1345.6999999999998</v>
      </c>
      <c r="O99" s="156">
        <f>O96*(17-O97)</f>
        <v>3329.2</v>
      </c>
      <c r="P99" s="162">
        <f>P96*(17-P97)</f>
        <v>3329.2</v>
      </c>
    </row>
    <row r="100" spans="2:16" ht="19.5">
      <c r="B100" s="149" t="s">
        <v>214</v>
      </c>
      <c r="C100" s="17">
        <f t="shared" ref="C100:H100" si="10">C96*(18-C97)</f>
        <v>647.9</v>
      </c>
      <c r="D100" s="16">
        <f t="shared" si="10"/>
        <v>546</v>
      </c>
      <c r="E100" s="16">
        <f t="shared" si="10"/>
        <v>483.59999999999997</v>
      </c>
      <c r="F100" s="16">
        <f t="shared" si="10"/>
        <v>318</v>
      </c>
      <c r="G100" s="16">
        <f t="shared" si="10"/>
        <v>128</v>
      </c>
      <c r="H100" s="16">
        <f t="shared" si="10"/>
        <v>0</v>
      </c>
      <c r="I100" s="155">
        <f>SUM(C100:G100)</f>
        <v>2123.5</v>
      </c>
      <c r="J100" s="16">
        <f>J96*(18-J97)</f>
        <v>94.500000000000014</v>
      </c>
      <c r="K100" s="16">
        <f>K96*(18-K97)</f>
        <v>319.3</v>
      </c>
      <c r="L100" s="16">
        <f>L96*(18-L97)</f>
        <v>453</v>
      </c>
      <c r="M100" s="16">
        <f>M96*(18-M97)</f>
        <v>585.9</v>
      </c>
      <c r="N100" s="155">
        <f>SUM(J100:M100)</f>
        <v>1452.6999999999998</v>
      </c>
      <c r="O100" s="157">
        <f>O96*(18-O97)</f>
        <v>3576.2</v>
      </c>
      <c r="P100" s="163">
        <f>P96*(18-P97)</f>
        <v>3576.2</v>
      </c>
    </row>
    <row r="101" spans="2:16" ht="20.25" thickBot="1">
      <c r="B101" s="350" t="s">
        <v>215</v>
      </c>
      <c r="C101" s="21">
        <f t="shared" ref="C101:H101" si="11">C96*(19-C97)</f>
        <v>678.9</v>
      </c>
      <c r="D101" s="20">
        <f t="shared" si="11"/>
        <v>574</v>
      </c>
      <c r="E101" s="20">
        <f t="shared" si="11"/>
        <v>514.6</v>
      </c>
      <c r="F101" s="20">
        <f t="shared" si="11"/>
        <v>348</v>
      </c>
      <c r="G101" s="20">
        <f t="shared" si="11"/>
        <v>148</v>
      </c>
      <c r="H101" s="20">
        <f t="shared" si="11"/>
        <v>0</v>
      </c>
      <c r="I101" s="164">
        <f>SUM(C101:G101)</f>
        <v>2263.5</v>
      </c>
      <c r="J101" s="20">
        <f>J96*(19-J97)</f>
        <v>109.50000000000001</v>
      </c>
      <c r="K101" s="20">
        <f>K96*(19-K97)</f>
        <v>350.3</v>
      </c>
      <c r="L101" s="20">
        <f>L96*(19-L97)</f>
        <v>483.00000000000006</v>
      </c>
      <c r="M101" s="20">
        <f>M96*(19-M97)</f>
        <v>616.9</v>
      </c>
      <c r="N101" s="164">
        <f>SUM(J101:M101)</f>
        <v>1559.7</v>
      </c>
      <c r="O101" s="165">
        <f>O96*(19-O97)</f>
        <v>3823.2</v>
      </c>
      <c r="P101" s="166">
        <f>P96*(19-P97)</f>
        <v>3823.2</v>
      </c>
    </row>
    <row r="102" spans="2:16" ht="15.75" thickBot="1">
      <c r="B102" s="4"/>
      <c r="C102" s="4"/>
      <c r="D102" s="4"/>
      <c r="E102" s="4"/>
      <c r="F102" s="4"/>
      <c r="G102" s="4"/>
      <c r="H102" s="4"/>
      <c r="I102" s="4"/>
      <c r="J102" s="28"/>
      <c r="K102" s="4"/>
      <c r="L102" s="4"/>
      <c r="M102" s="4"/>
      <c r="N102" s="4"/>
      <c r="O102" s="4"/>
      <c r="P102" s="4"/>
    </row>
    <row r="103" spans="2:16" ht="24" thickBot="1">
      <c r="B103" s="170" t="s">
        <v>236</v>
      </c>
      <c r="C103" s="458" t="s">
        <v>237</v>
      </c>
      <c r="D103" s="458"/>
      <c r="E103" s="458"/>
      <c r="F103" s="458"/>
      <c r="G103" s="458"/>
      <c r="H103" s="458"/>
      <c r="I103" s="458"/>
      <c r="J103" s="458"/>
      <c r="K103" s="458"/>
      <c r="L103" s="458"/>
      <c r="M103" s="459"/>
      <c r="N103" s="459"/>
      <c r="O103" s="459"/>
      <c r="P103" s="460"/>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30.75" thickBot="1">
      <c r="B105" s="466"/>
      <c r="C105" s="462"/>
      <c r="D105" s="462"/>
      <c r="E105" s="462"/>
      <c r="F105" s="462"/>
      <c r="G105" s="462"/>
      <c r="H105" s="462"/>
      <c r="I105" s="462"/>
      <c r="J105" s="462"/>
      <c r="K105" s="462"/>
      <c r="L105" s="462"/>
      <c r="M105" s="462"/>
      <c r="N105" s="462"/>
      <c r="O105" s="145" t="s">
        <v>234</v>
      </c>
      <c r="P105" s="30" t="s">
        <v>235</v>
      </c>
    </row>
    <row r="106" spans="2:16" ht="15">
      <c r="B106" s="174">
        <v>2007</v>
      </c>
      <c r="C106" s="173">
        <f>C11/C$101</f>
        <v>0.69406392694063923</v>
      </c>
      <c r="D106" s="172">
        <f t="shared" ref="D106:P106" si="12">D11/D$101</f>
        <v>0.76585365853658527</v>
      </c>
      <c r="E106" s="172">
        <f t="shared" si="12"/>
        <v>0.86746987951807231</v>
      </c>
      <c r="F106" s="172">
        <f t="shared" si="12"/>
        <v>0.68247126436781613</v>
      </c>
      <c r="G106" s="172">
        <f t="shared" si="12"/>
        <v>0.77027027027027029</v>
      </c>
      <c r="H106" s="172"/>
      <c r="I106" s="172">
        <f t="shared" si="12"/>
        <v>0.75489286503203001</v>
      </c>
      <c r="J106" s="172">
        <f t="shared" si="12"/>
        <v>0</v>
      </c>
      <c r="K106" s="172">
        <f t="shared" si="12"/>
        <v>1.0105623751070512</v>
      </c>
      <c r="L106" s="172">
        <f t="shared" si="12"/>
        <v>1.0931677018633539</v>
      </c>
      <c r="M106" s="172">
        <f t="shared" si="12"/>
        <v>0.99692008429242995</v>
      </c>
      <c r="N106" s="172">
        <f t="shared" si="12"/>
        <v>0.95979996153106362</v>
      </c>
      <c r="O106" s="172">
        <f t="shared" si="12"/>
        <v>0.83887842644904786</v>
      </c>
      <c r="P106" s="358">
        <f t="shared" si="12"/>
        <v>0.83887842644904786</v>
      </c>
    </row>
    <row r="107" spans="2:16" ht="15">
      <c r="B107" s="175">
        <f t="shared" ref="B107:B112" si="13">B106+1</f>
        <v>2008</v>
      </c>
      <c r="C107" s="34">
        <f>C21/C$101</f>
        <v>0.81013404035940495</v>
      </c>
      <c r="D107" s="33">
        <f t="shared" ref="D107:P107" si="14">D21/D$101</f>
        <v>0.83797909407665505</v>
      </c>
      <c r="E107" s="33">
        <f t="shared" si="14"/>
        <v>0.94247959580256502</v>
      </c>
      <c r="F107" s="33">
        <f t="shared" si="14"/>
        <v>0.97988505747126442</v>
      </c>
      <c r="G107" s="33">
        <f t="shared" si="14"/>
        <v>0.77027027027027029</v>
      </c>
      <c r="H107" s="33"/>
      <c r="I107" s="33">
        <f t="shared" si="14"/>
        <v>0.87077534791252487</v>
      </c>
      <c r="J107" s="33">
        <f t="shared" si="14"/>
        <v>1.8538812785388126</v>
      </c>
      <c r="K107" s="33">
        <f t="shared" si="14"/>
        <v>0.98201541535826431</v>
      </c>
      <c r="L107" s="33">
        <f t="shared" si="14"/>
        <v>0.92753623188405787</v>
      </c>
      <c r="M107" s="33">
        <f t="shared" si="14"/>
        <v>0.93370076187388562</v>
      </c>
      <c r="N107" s="33">
        <f t="shared" si="14"/>
        <v>1.0072449830095531</v>
      </c>
      <c r="O107" s="33">
        <f t="shared" si="14"/>
        <v>0.92584745762711873</v>
      </c>
      <c r="P107" s="35">
        <f t="shared" si="14"/>
        <v>0.92584745762711873</v>
      </c>
    </row>
    <row r="108" spans="2:16" ht="15">
      <c r="B108" s="175">
        <f t="shared" si="13"/>
        <v>2009</v>
      </c>
      <c r="C108" s="34">
        <f>C31/C$101</f>
        <v>0.10899985270290176</v>
      </c>
      <c r="D108" s="33">
        <f t="shared" ref="D108:P108" si="15">D31/D$101</f>
        <v>0.97212543554006969</v>
      </c>
      <c r="E108" s="33">
        <f t="shared" si="15"/>
        <v>0.93859308200544112</v>
      </c>
      <c r="F108" s="33">
        <f t="shared" si="15"/>
        <v>0.58908045977011492</v>
      </c>
      <c r="G108" s="33">
        <f t="shared" si="15"/>
        <v>0.8783783783783784</v>
      </c>
      <c r="H108" s="33"/>
      <c r="I108" s="33">
        <f t="shared" si="15"/>
        <v>0.6406008394079965</v>
      </c>
      <c r="J108" s="33">
        <f t="shared" si="15"/>
        <v>0.60273972602739723</v>
      </c>
      <c r="K108" s="33">
        <f t="shared" si="15"/>
        <v>0.96488723950899224</v>
      </c>
      <c r="L108" s="33">
        <f t="shared" si="15"/>
        <v>0.82194616977225665</v>
      </c>
      <c r="M108" s="33">
        <f t="shared" si="15"/>
        <v>0.98557302642243483</v>
      </c>
      <c r="N108" s="33">
        <f t="shared" si="15"/>
        <v>0.90337885490799508</v>
      </c>
      <c r="O108" s="33">
        <f t="shared" si="15"/>
        <v>0.92087779870265762</v>
      </c>
      <c r="P108" s="35">
        <f t="shared" si="15"/>
        <v>0.91198472483783233</v>
      </c>
    </row>
    <row r="109" spans="2:16" ht="15">
      <c r="B109" s="175">
        <f t="shared" si="13"/>
        <v>2010</v>
      </c>
      <c r="C109" s="34">
        <f>C41/C$101</f>
        <v>1.059066136397113</v>
      </c>
      <c r="D109" s="33">
        <f t="shared" ref="D109:O109" si="16">D41/D$101</f>
        <v>1.0017421602787457</v>
      </c>
      <c r="E109" s="33">
        <f t="shared" si="16"/>
        <v>1.0104935872522347</v>
      </c>
      <c r="F109" s="33">
        <f t="shared" si="16"/>
        <v>0.88793103448275867</v>
      </c>
      <c r="G109" s="33">
        <f t="shared" si="16"/>
        <v>1.0743243243243243</v>
      </c>
      <c r="H109" s="33"/>
      <c r="I109" s="33">
        <f t="shared" si="16"/>
        <v>1.0081731831234813</v>
      </c>
      <c r="J109" s="33">
        <f t="shared" si="16"/>
        <v>2.1826484018264836</v>
      </c>
      <c r="K109" s="33">
        <f t="shared" si="16"/>
        <v>1.1675706537253783</v>
      </c>
      <c r="L109" s="33">
        <f t="shared" si="16"/>
        <v>0.87784679089026907</v>
      </c>
      <c r="M109" s="33">
        <f t="shared" si="16"/>
        <v>1.1671259523423569</v>
      </c>
      <c r="N109" s="33">
        <f t="shared" si="16"/>
        <v>1.1489388985061229</v>
      </c>
      <c r="O109" s="33">
        <f t="shared" si="16"/>
        <v>1.0734201715840133</v>
      </c>
      <c r="P109" s="35">
        <f>P41/P$101</f>
        <v>1.0647886587152124</v>
      </c>
    </row>
    <row r="110" spans="2:16" ht="15">
      <c r="B110" s="175">
        <f t="shared" si="13"/>
        <v>2011</v>
      </c>
      <c r="C110" s="34">
        <f>C51/C$101</f>
        <v>0.9102960671674768</v>
      </c>
      <c r="D110" s="33">
        <f t="shared" ref="D110:P110" si="17">D51/D$101</f>
        <v>1.0139372822299653</v>
      </c>
      <c r="E110" s="33">
        <f t="shared" si="17"/>
        <v>0.97745821997668092</v>
      </c>
      <c r="F110" s="33">
        <f t="shared" si="17"/>
        <v>0.5316091954022989</v>
      </c>
      <c r="G110" s="33">
        <f t="shared" si="17"/>
        <v>0.8716216216216216</v>
      </c>
      <c r="H110" s="33"/>
      <c r="I110" s="33">
        <f t="shared" si="17"/>
        <v>0.89109785730064062</v>
      </c>
      <c r="J110" s="33">
        <f t="shared" si="17"/>
        <v>0.57534246575342463</v>
      </c>
      <c r="K110" s="33">
        <f t="shared" si="17"/>
        <v>1.0333999429060805</v>
      </c>
      <c r="L110" s="33">
        <f t="shared" si="17"/>
        <v>1.0289855072463767</v>
      </c>
      <c r="M110" s="33">
        <f t="shared" si="17"/>
        <v>0.81909547738693467</v>
      </c>
      <c r="N110" s="33">
        <f t="shared" si="17"/>
        <v>0.91511188048983771</v>
      </c>
      <c r="O110" s="33">
        <f t="shared" si="17"/>
        <v>0.90016216781753511</v>
      </c>
      <c r="P110" s="35">
        <f t="shared" si="17"/>
        <v>0.90016216781753511</v>
      </c>
    </row>
    <row r="111" spans="2:16" ht="15">
      <c r="B111" s="175">
        <f t="shared" si="13"/>
        <v>2012</v>
      </c>
      <c r="C111" s="34">
        <f>C61/C$101</f>
        <v>0.83075563411400799</v>
      </c>
      <c r="D111" s="33">
        <f t="shared" ref="D111:P111" si="18">D61/D$101</f>
        <v>0.67770034843205573</v>
      </c>
      <c r="E111" s="33">
        <f t="shared" si="18"/>
        <v>0.84337349397590355</v>
      </c>
      <c r="F111" s="33">
        <f t="shared" si="18"/>
        <v>0.92528735632183912</v>
      </c>
      <c r="G111" s="33">
        <f t="shared" si="18"/>
        <v>0.52702702702702697</v>
      </c>
      <c r="H111" s="33"/>
      <c r="I111" s="33">
        <f t="shared" si="18"/>
        <v>0.78948531036006186</v>
      </c>
      <c r="J111" s="33">
        <f t="shared" si="18"/>
        <v>1.3150684931506849</v>
      </c>
      <c r="K111" s="33">
        <f t="shared" si="18"/>
        <v>0.92492149586069083</v>
      </c>
      <c r="L111" s="33">
        <f t="shared" si="18"/>
        <v>0.88198757763975144</v>
      </c>
      <c r="M111" s="33">
        <f t="shared" si="18"/>
        <v>0.94018479494245422</v>
      </c>
      <c r="N111" s="33">
        <f t="shared" si="18"/>
        <v>0.94505353593639796</v>
      </c>
      <c r="O111" s="33">
        <f t="shared" si="18"/>
        <v>0.85349968612680494</v>
      </c>
      <c r="P111" s="35">
        <f t="shared" si="18"/>
        <v>0.85349968612680482</v>
      </c>
    </row>
    <row r="112" spans="2:16" ht="15">
      <c r="B112" s="175">
        <f t="shared" si="13"/>
        <v>2013</v>
      </c>
      <c r="C112" s="34">
        <f>C71/C$101</f>
        <v>0.83075563411400799</v>
      </c>
      <c r="D112" s="33">
        <f t="shared" ref="D112:P112" si="19">D71/D$101</f>
        <v>0.86759581881533099</v>
      </c>
      <c r="E112" s="33">
        <f t="shared" si="19"/>
        <v>1.1445783132530121</v>
      </c>
      <c r="F112" s="33">
        <f t="shared" si="19"/>
        <v>0.8477011494252874</v>
      </c>
      <c r="G112" s="33">
        <f t="shared" si="19"/>
        <v>0.97972972972972971</v>
      </c>
      <c r="H112" s="33"/>
      <c r="I112" s="33">
        <f t="shared" si="19"/>
        <v>0.92379058979456596</v>
      </c>
      <c r="J112" s="33">
        <f t="shared" si="19"/>
        <v>1.3881278538812785</v>
      </c>
      <c r="K112" s="33">
        <f t="shared" si="19"/>
        <v>0.92492149586069083</v>
      </c>
      <c r="L112" s="33">
        <f t="shared" si="19"/>
        <v>0.91304347826086951</v>
      </c>
      <c r="M112" s="33">
        <f t="shared" si="19"/>
        <v>0.89479656346247372</v>
      </c>
      <c r="N112" s="33">
        <f t="shared" si="19"/>
        <v>0.94184779124190543</v>
      </c>
      <c r="O112" s="33">
        <f t="shared" si="19"/>
        <v>0.95273592801841389</v>
      </c>
      <c r="P112" s="35">
        <f t="shared" si="19"/>
        <v>0.9318110483364721</v>
      </c>
    </row>
    <row r="113" spans="2:16" ht="15">
      <c r="B113" s="175">
        <f>B112+1</f>
        <v>2014</v>
      </c>
      <c r="C113" s="34">
        <f>C81/C$101</f>
        <v>0.84931506849315075</v>
      </c>
      <c r="D113" s="33">
        <f t="shared" ref="D113:P113" si="20">D81/D$101</f>
        <v>0.84320557491289194</v>
      </c>
      <c r="E113" s="33">
        <f t="shared" si="20"/>
        <v>0.79479207151185383</v>
      </c>
      <c r="F113" s="33">
        <f t="shared" si="20"/>
        <v>0.82758620689655171</v>
      </c>
      <c r="G113" s="33">
        <f t="shared" si="20"/>
        <v>1.2432432432432432</v>
      </c>
      <c r="H113" s="33"/>
      <c r="I113" s="33">
        <f t="shared" si="20"/>
        <v>0.85778661365142472</v>
      </c>
      <c r="J113" s="33">
        <f t="shared" si="20"/>
        <v>0.26203957382039567</v>
      </c>
      <c r="K113" s="33">
        <f t="shared" si="20"/>
        <v>0.481799010985975</v>
      </c>
      <c r="L113" s="33">
        <f t="shared" si="20"/>
        <v>0.72753623188405769</v>
      </c>
      <c r="M113" s="33">
        <f t="shared" si="20"/>
        <v>0.80158858810179934</v>
      </c>
      <c r="N113" s="33">
        <f t="shared" si="20"/>
        <v>0.66895398274137352</v>
      </c>
      <c r="O113" s="33">
        <f t="shared" si="20"/>
        <v>0.7811172648257273</v>
      </c>
      <c r="P113" s="35">
        <f t="shared" si="20"/>
        <v>0.7811172648257273</v>
      </c>
    </row>
    <row r="114" spans="2:16" ht="15.75" thickBot="1">
      <c r="B114" s="176">
        <f>B113+1</f>
        <v>2015</v>
      </c>
      <c r="C114" s="37">
        <f>C91/C$101</f>
        <v>0.75769627338341439</v>
      </c>
      <c r="D114" s="36">
        <f t="shared" ref="D114:O114" si="21">D91/D$101</f>
        <v>0.95013688402190133</v>
      </c>
      <c r="E114" s="36">
        <f t="shared" si="21"/>
        <v>0.82879906723668861</v>
      </c>
      <c r="F114" s="36">
        <f t="shared" si="21"/>
        <v>0.64593869731800768</v>
      </c>
      <c r="G114" s="36">
        <f t="shared" si="21"/>
        <v>0.4567567567567572</v>
      </c>
      <c r="H114" s="36"/>
      <c r="I114" s="36">
        <f t="shared" si="21"/>
        <v>0.78580306520664378</v>
      </c>
      <c r="J114" s="36">
        <f t="shared" si="21"/>
        <v>0</v>
      </c>
      <c r="K114" s="36">
        <f t="shared" si="21"/>
        <v>0</v>
      </c>
      <c r="L114" s="36">
        <f t="shared" si="21"/>
        <v>0</v>
      </c>
      <c r="M114" s="36">
        <f t="shared" si="21"/>
        <v>0</v>
      </c>
      <c r="N114" s="36">
        <f t="shared" si="21"/>
        <v>0</v>
      </c>
      <c r="O114" s="36">
        <f t="shared" si="21"/>
        <v>0.46667675544794196</v>
      </c>
      <c r="P114" s="38"/>
    </row>
    <row r="115" spans="2:16" ht="13.5" thickBot="1"/>
    <row r="116" spans="2:16" ht="18.75" thickBot="1">
      <c r="B116" s="181" t="s">
        <v>236</v>
      </c>
      <c r="C116" s="478" t="s">
        <v>60</v>
      </c>
      <c r="D116" s="479"/>
      <c r="E116" s="479"/>
      <c r="F116" s="479"/>
      <c r="G116" s="479"/>
      <c r="H116" s="479"/>
      <c r="I116" s="479"/>
      <c r="J116" s="479"/>
      <c r="K116" s="479"/>
      <c r="L116" s="479"/>
      <c r="M116" s="480"/>
      <c r="N116" s="480"/>
      <c r="O116" s="480"/>
      <c r="P116" s="481"/>
    </row>
    <row r="117" spans="2:16" ht="15.75">
      <c r="B117" s="475" t="s">
        <v>195</v>
      </c>
      <c r="C117" s="456" t="s">
        <v>196</v>
      </c>
      <c r="D117" s="456" t="s">
        <v>197</v>
      </c>
      <c r="E117" s="456" t="s">
        <v>198</v>
      </c>
      <c r="F117" s="456" t="s">
        <v>199</v>
      </c>
      <c r="G117" s="456" t="s">
        <v>200</v>
      </c>
      <c r="H117" s="456" t="s">
        <v>201</v>
      </c>
      <c r="I117" s="467" t="s">
        <v>202</v>
      </c>
      <c r="J117" s="456" t="s">
        <v>203</v>
      </c>
      <c r="K117" s="456" t="s">
        <v>204</v>
      </c>
      <c r="L117" s="456" t="s">
        <v>205</v>
      </c>
      <c r="M117" s="456" t="s">
        <v>206</v>
      </c>
      <c r="N117" s="467" t="s">
        <v>207</v>
      </c>
      <c r="O117" s="456" t="s">
        <v>208</v>
      </c>
      <c r="P117" s="457"/>
    </row>
    <row r="118" spans="2:16" ht="32.25" thickBot="1">
      <c r="B118" s="476"/>
      <c r="C118" s="477"/>
      <c r="D118" s="477"/>
      <c r="E118" s="477"/>
      <c r="F118" s="477"/>
      <c r="G118" s="477"/>
      <c r="H118" s="477"/>
      <c r="I118" s="477"/>
      <c r="J118" s="477"/>
      <c r="K118" s="477"/>
      <c r="L118" s="477"/>
      <c r="M118" s="477"/>
      <c r="N118" s="477"/>
      <c r="O118" s="183" t="s">
        <v>234</v>
      </c>
      <c r="P118" s="30" t="s">
        <v>235</v>
      </c>
    </row>
    <row r="119" spans="2:16" ht="15">
      <c r="B119" s="174">
        <v>2007</v>
      </c>
      <c r="C119" s="184">
        <f>C7/C$97</f>
        <v>-1.3103448275862069</v>
      </c>
      <c r="D119" s="182">
        <f t="shared" ref="D119:P119" si="22">D7/D$97</f>
        <v>-2.1999999999999997</v>
      </c>
      <c r="E119" s="182">
        <f t="shared" si="22"/>
        <v>1.9166666666666665</v>
      </c>
      <c r="F119" s="182">
        <f t="shared" si="22"/>
        <v>1.2837837837837838</v>
      </c>
      <c r="G119" s="182">
        <f t="shared" si="22"/>
        <v>0.98275862068965525</v>
      </c>
      <c r="H119" s="182"/>
      <c r="I119" s="182">
        <f t="shared" si="22"/>
        <v>2.0677466291589868</v>
      </c>
      <c r="J119" s="182">
        <f t="shared" si="22"/>
        <v>0</v>
      </c>
      <c r="K119" s="182">
        <f t="shared" si="22"/>
        <v>0.70129870129870131</v>
      </c>
      <c r="L119" s="182">
        <f t="shared" si="22"/>
        <v>0.48275862068965514</v>
      </c>
      <c r="M119" s="182">
        <f t="shared" si="22"/>
        <v>1</v>
      </c>
      <c r="N119" s="182">
        <f t="shared" si="22"/>
        <v>0.40147314891043806</v>
      </c>
      <c r="O119" s="182">
        <f t="shared" si="22"/>
        <v>1.1984459587616412</v>
      </c>
      <c r="P119" s="357">
        <f t="shared" si="22"/>
        <v>1.1984459587616412</v>
      </c>
    </row>
    <row r="120" spans="2:16" ht="15">
      <c r="B120" s="175">
        <v>2008</v>
      </c>
      <c r="C120" s="87">
        <f>C17/C$97</f>
        <v>-0.44827586206896552</v>
      </c>
      <c r="D120" s="85">
        <f t="shared" ref="D120:P120" si="23">D17/D$97</f>
        <v>-1.2</v>
      </c>
      <c r="E120" s="85">
        <f t="shared" si="23"/>
        <v>1.375</v>
      </c>
      <c r="F120" s="85">
        <f t="shared" si="23"/>
        <v>1.0405405405405406</v>
      </c>
      <c r="G120" s="85">
        <f t="shared" si="23"/>
        <v>0.98275862068965525</v>
      </c>
      <c r="H120" s="85"/>
      <c r="I120" s="85">
        <f t="shared" si="23"/>
        <v>1.5562094250618841</v>
      </c>
      <c r="J120" s="85">
        <f t="shared" si="23"/>
        <v>0.76068376068376076</v>
      </c>
      <c r="K120" s="85">
        <f t="shared" si="23"/>
        <v>1.025974025974026</v>
      </c>
      <c r="L120" s="85">
        <f t="shared" si="23"/>
        <v>1.4137931034482758</v>
      </c>
      <c r="M120" s="85">
        <f t="shared" si="23"/>
        <v>-0.44444444444444448</v>
      </c>
      <c r="N120" s="85">
        <f t="shared" si="23"/>
        <v>1.1269298391234794</v>
      </c>
      <c r="O120" s="85">
        <f t="shared" si="23"/>
        <v>1.3259369970108068</v>
      </c>
      <c r="P120" s="88">
        <f t="shared" si="23"/>
        <v>1.3259369970108068</v>
      </c>
    </row>
    <row r="121" spans="2:16" ht="15">
      <c r="B121" s="175">
        <v>2009</v>
      </c>
      <c r="C121" s="87">
        <f>C27/C$97</f>
        <v>1.2758620689655173</v>
      </c>
      <c r="D121" s="85">
        <f t="shared" ref="D121:P121" si="24">D27/D$97</f>
        <v>0.6</v>
      </c>
      <c r="E121" s="85">
        <f t="shared" si="24"/>
        <v>1.4166666666666667</v>
      </c>
      <c r="F121" s="85">
        <f t="shared" si="24"/>
        <v>1.4594594594594594</v>
      </c>
      <c r="G121" s="85">
        <f t="shared" si="24"/>
        <v>0.93965517241379315</v>
      </c>
      <c r="H121" s="85"/>
      <c r="I121" s="85">
        <f t="shared" si="24"/>
        <v>1.1048198454030012</v>
      </c>
      <c r="J121" s="85">
        <f t="shared" si="24"/>
        <v>1.0598290598290598</v>
      </c>
      <c r="K121" s="85">
        <f t="shared" si="24"/>
        <v>0.77922077922077926</v>
      </c>
      <c r="L121" s="85">
        <f t="shared" si="24"/>
        <v>2</v>
      </c>
      <c r="M121" s="85">
        <f t="shared" si="24"/>
        <v>0.66666666666666663</v>
      </c>
      <c r="N121" s="85">
        <f t="shared" si="24"/>
        <v>1.0147614577184541</v>
      </c>
      <c r="O121" s="85">
        <f t="shared" si="24"/>
        <v>1.1045709289393149</v>
      </c>
      <c r="P121" s="88">
        <f t="shared" si="24"/>
        <v>1.0528186556296464</v>
      </c>
    </row>
    <row r="122" spans="2:16" ht="15">
      <c r="B122" s="175">
        <v>2010</v>
      </c>
      <c r="C122" s="87">
        <f>C37/C$97</f>
        <v>1.4482758620689655</v>
      </c>
      <c r="D122" s="85">
        <f t="shared" ref="D122:P122" si="25">D37/D$97</f>
        <v>1</v>
      </c>
      <c r="E122" s="85">
        <f t="shared" si="25"/>
        <v>0.91666666666666674</v>
      </c>
      <c r="F122" s="85">
        <f t="shared" si="25"/>
        <v>0.90540540540540537</v>
      </c>
      <c r="G122" s="85">
        <f t="shared" si="25"/>
        <v>0.9568965517241379</v>
      </c>
      <c r="H122" s="85"/>
      <c r="I122" s="85">
        <f t="shared" si="25"/>
        <v>0.74671897622717287</v>
      </c>
      <c r="J122" s="85">
        <f t="shared" si="25"/>
        <v>0.94017094017094027</v>
      </c>
      <c r="K122" s="85">
        <f t="shared" si="25"/>
        <v>0.75324675324675316</v>
      </c>
      <c r="L122" s="85">
        <f t="shared" si="25"/>
        <v>1.6896551724137934</v>
      </c>
      <c r="M122" s="85">
        <f t="shared" si="25"/>
        <v>4.666666666666667</v>
      </c>
      <c r="N122" s="85">
        <f t="shared" si="25"/>
        <v>0.97581681462213321</v>
      </c>
      <c r="O122" s="85">
        <f t="shared" si="25"/>
        <v>0.94740872254567576</v>
      </c>
      <c r="P122" s="88">
        <f t="shared" si="25"/>
        <v>0.89733361486562024</v>
      </c>
    </row>
    <row r="123" spans="2:16" ht="15">
      <c r="B123" s="175">
        <v>2011</v>
      </c>
      <c r="C123" s="87">
        <f>C47/C$97</f>
        <v>0.31034482758620691</v>
      </c>
      <c r="D123" s="85">
        <f t="shared" ref="D123:O123" si="26">D47/D$97</f>
        <v>1.2</v>
      </c>
      <c r="E123" s="85">
        <f t="shared" si="26"/>
        <v>1.1666666666666667</v>
      </c>
      <c r="F123" s="85">
        <f t="shared" si="26"/>
        <v>1.3108108108108107</v>
      </c>
      <c r="G123" s="85">
        <f t="shared" si="26"/>
        <v>0.89655172413793105</v>
      </c>
      <c r="H123" s="85"/>
      <c r="I123" s="85">
        <f t="shared" si="26"/>
        <v>1.0126607818411095</v>
      </c>
      <c r="J123" s="85">
        <f t="shared" si="26"/>
        <v>1.0940170940170941</v>
      </c>
      <c r="K123" s="85">
        <f t="shared" si="26"/>
        <v>0.94805194805194803</v>
      </c>
      <c r="L123" s="85">
        <f t="shared" si="26"/>
        <v>0.86206896551724144</v>
      </c>
      <c r="M123" s="85">
        <f t="shared" si="26"/>
        <v>-3</v>
      </c>
      <c r="N123" s="85">
        <f t="shared" si="26"/>
        <v>1.1370104771255638</v>
      </c>
      <c r="O123" s="85">
        <f t="shared" si="26"/>
        <v>1.0902323993667085</v>
      </c>
      <c r="P123" s="88">
        <f>P47/P$97</f>
        <v>1.0902323993667085</v>
      </c>
    </row>
    <row r="124" spans="2:16" ht="15">
      <c r="B124" s="175">
        <v>2012</v>
      </c>
      <c r="C124" s="87">
        <f>C57/C$97</f>
        <v>-0.27586206896551724</v>
      </c>
      <c r="D124" s="85">
        <f t="shared" ref="D124:P124" si="27">D57/D$97</f>
        <v>-3.4</v>
      </c>
      <c r="E124" s="85">
        <f t="shared" si="27"/>
        <v>2.0833333333333335</v>
      </c>
      <c r="F124" s="85">
        <f t="shared" si="27"/>
        <v>0.82432432432432423</v>
      </c>
      <c r="G124" s="85">
        <f t="shared" si="27"/>
        <v>0.96551724137931028</v>
      </c>
      <c r="H124" s="85"/>
      <c r="I124" s="85">
        <f t="shared" si="27"/>
        <v>1.658390920554855</v>
      </c>
      <c r="J124" s="85">
        <f t="shared" si="27"/>
        <v>1.0085470085470087</v>
      </c>
      <c r="K124" s="85">
        <f t="shared" si="27"/>
        <v>1.1038961038961039</v>
      </c>
      <c r="L124" s="85">
        <f t="shared" si="27"/>
        <v>1.6551724137931034</v>
      </c>
      <c r="M124" s="85">
        <f t="shared" si="27"/>
        <v>-0.33333333333333331</v>
      </c>
      <c r="N124" s="85">
        <f t="shared" si="27"/>
        <v>1.3176783073254654</v>
      </c>
      <c r="O124" s="85">
        <f t="shared" si="27"/>
        <v>1.4856477991448636</v>
      </c>
      <c r="P124" s="88">
        <f t="shared" si="27"/>
        <v>1.4856477991448638</v>
      </c>
    </row>
    <row r="125" spans="2:16" ht="15">
      <c r="B125" s="175">
        <v>2013</v>
      </c>
      <c r="C125" s="87">
        <f>C67/C$97</f>
        <v>-0.27586206896551724</v>
      </c>
      <c r="D125" s="85">
        <f t="shared" ref="D125:P125" si="28">D67/D$97</f>
        <v>-0.79999999999999993</v>
      </c>
      <c r="E125" s="85">
        <f t="shared" si="28"/>
        <v>0</v>
      </c>
      <c r="F125" s="85">
        <f t="shared" si="28"/>
        <v>0.97297297297297292</v>
      </c>
      <c r="G125" s="85">
        <f t="shared" si="28"/>
        <v>0.85344827586206906</v>
      </c>
      <c r="H125" s="85"/>
      <c r="I125" s="85">
        <f t="shared" si="28"/>
        <v>1.0695108920612613</v>
      </c>
      <c r="J125" s="85">
        <f t="shared" si="28"/>
        <v>0.97435897435897445</v>
      </c>
      <c r="K125" s="85">
        <f t="shared" si="28"/>
        <v>1.1038961038961039</v>
      </c>
      <c r="L125" s="85">
        <f t="shared" si="28"/>
        <v>1.4827586206896552</v>
      </c>
      <c r="M125" s="85">
        <f t="shared" si="28"/>
        <v>-1.3333333333333333</v>
      </c>
      <c r="N125" s="85">
        <f t="shared" si="28"/>
        <v>1.3275689686396426</v>
      </c>
      <c r="O125" s="85">
        <f t="shared" si="28"/>
        <v>1.3070630020803473</v>
      </c>
      <c r="P125" s="88">
        <f t="shared" si="28"/>
        <v>1.232304006313357</v>
      </c>
    </row>
    <row r="126" spans="2:16" ht="15">
      <c r="B126" s="175">
        <f>B125+1</f>
        <v>2014</v>
      </c>
      <c r="C126" s="87">
        <f>C77/C$97</f>
        <v>-0.13793103448275862</v>
      </c>
      <c r="D126" s="85">
        <f t="shared" ref="D126:P126" si="29">D77/D$97</f>
        <v>-1.1333333333333333</v>
      </c>
      <c r="E126" s="85">
        <f t="shared" si="29"/>
        <v>2.4166666666666665</v>
      </c>
      <c r="F126" s="85">
        <f t="shared" si="29"/>
        <v>1.2702702702702702</v>
      </c>
      <c r="G126" s="85">
        <f t="shared" si="29"/>
        <v>0.87931034482758619</v>
      </c>
      <c r="H126" s="85"/>
      <c r="I126" s="85">
        <f t="shared" si="29"/>
        <v>1.8430772808170786</v>
      </c>
      <c r="J126" s="85">
        <f t="shared" si="29"/>
        <v>1.3173789173789174</v>
      </c>
      <c r="K126" s="85">
        <f t="shared" si="29"/>
        <v>1.3715961457896946</v>
      </c>
      <c r="L126" s="85">
        <f t="shared" si="29"/>
        <v>2.51264367816092</v>
      </c>
      <c r="M126" s="85">
        <f t="shared" si="29"/>
        <v>-3.3870967741935489</v>
      </c>
      <c r="N126" s="85">
        <f t="shared" si="29"/>
        <v>1.6450756847963477</v>
      </c>
      <c r="O126" s="85">
        <f t="shared" si="29"/>
        <v>1.7083248565897959</v>
      </c>
      <c r="P126" s="88">
        <f t="shared" si="29"/>
        <v>1.7083248565897962</v>
      </c>
    </row>
    <row r="127" spans="2:16" ht="15.75" thickBot="1">
      <c r="B127" s="176">
        <f>B126+1</f>
        <v>2015</v>
      </c>
      <c r="C127" s="93">
        <f>C87/C$97</f>
        <v>-0.82981090100111221</v>
      </c>
      <c r="D127" s="91">
        <f t="shared" ref="D127:O127" si="30">D87/D$97</f>
        <v>-0.93809523809523798</v>
      </c>
      <c r="E127" s="91">
        <f t="shared" si="30"/>
        <v>2.1841397849462365</v>
      </c>
      <c r="F127" s="91">
        <f t="shared" si="30"/>
        <v>1.2468468468468468</v>
      </c>
      <c r="G127" s="91">
        <f t="shared" si="30"/>
        <v>1.1896551724137927</v>
      </c>
      <c r="H127" s="91"/>
      <c r="I127" s="91">
        <f t="shared" si="30"/>
        <v>1.8402664138081599</v>
      </c>
      <c r="J127" s="91">
        <f t="shared" si="30"/>
        <v>0</v>
      </c>
      <c r="K127" s="91">
        <f t="shared" si="30"/>
        <v>0</v>
      </c>
      <c r="L127" s="91">
        <f t="shared" si="30"/>
        <v>0</v>
      </c>
      <c r="M127" s="91">
        <f t="shared" si="30"/>
        <v>0</v>
      </c>
      <c r="N127" s="91"/>
      <c r="O127" s="91">
        <f t="shared" si="30"/>
        <v>1.5859834069291086</v>
      </c>
      <c r="P127" s="94"/>
    </row>
  </sheetData>
  <customSheetViews>
    <customSheetView guid="{6DA84043-8308-458F-9378-22AB3DF247A3}" scale="80" showPageBreaks="1" view="pageBreakPreview" topLeftCell="A100">
      <selection activeCell="B119" activeCellId="1" sqref="B117:P118 B119:B127"/>
      <rowBreaks count="1" manualBreakCount="1">
        <brk id="62" max="16383" man="1"/>
      </rowBreaks>
      <pageMargins left="0.7" right="0.7" top="0.78740157499999996" bottom="0.78740157499999996" header="0.3" footer="0.3"/>
      <pageSetup paperSize="9" scale="60" orientation="portrait" r:id="rId1"/>
    </customSheetView>
  </customSheetViews>
  <mergeCells count="191">
    <mergeCell ref="B3:K3"/>
    <mergeCell ref="L3:P3"/>
    <mergeCell ref="B4:B5"/>
    <mergeCell ref="C4:C5"/>
    <mergeCell ref="D4:D5"/>
    <mergeCell ref="E4:E5"/>
    <mergeCell ref="F4:F5"/>
    <mergeCell ref="I4:I5"/>
    <mergeCell ref="J4:J5"/>
    <mergeCell ref="G4:G5"/>
    <mergeCell ref="O4:P4"/>
    <mergeCell ref="L4:L5"/>
    <mergeCell ref="M4:M5"/>
    <mergeCell ref="L13:P13"/>
    <mergeCell ref="N24:N25"/>
    <mergeCell ref="O24:P24"/>
    <mergeCell ref="M14:M15"/>
    <mergeCell ref="N14:N15"/>
    <mergeCell ref="H4:H5"/>
    <mergeCell ref="J14:J15"/>
    <mergeCell ref="K14:K15"/>
    <mergeCell ref="B13:K13"/>
    <mergeCell ref="K4:K5"/>
    <mergeCell ref="N4:N5"/>
    <mergeCell ref="B14:B15"/>
    <mergeCell ref="B24:B25"/>
    <mergeCell ref="C24:C25"/>
    <mergeCell ref="D24:D25"/>
    <mergeCell ref="E24:E25"/>
    <mergeCell ref="I14:I15"/>
    <mergeCell ref="L14:L15"/>
    <mergeCell ref="B23:K23"/>
    <mergeCell ref="L23:P23"/>
    <mergeCell ref="G14:G15"/>
    <mergeCell ref="H14:H15"/>
    <mergeCell ref="O14:P14"/>
    <mergeCell ref="C14:C15"/>
    <mergeCell ref="D14:D15"/>
    <mergeCell ref="F14:F15"/>
    <mergeCell ref="J24:J25"/>
    <mergeCell ref="E14:E15"/>
    <mergeCell ref="K24:K25"/>
    <mergeCell ref="L24:L25"/>
    <mergeCell ref="M24:M25"/>
    <mergeCell ref="H24:H25"/>
    <mergeCell ref="I24:I25"/>
    <mergeCell ref="F24:F25"/>
    <mergeCell ref="G24:G25"/>
    <mergeCell ref="J34:J35"/>
    <mergeCell ref="K34:K35"/>
    <mergeCell ref="B33:K33"/>
    <mergeCell ref="B43:K43"/>
    <mergeCell ref="N64:N65"/>
    <mergeCell ref="L53:P53"/>
    <mergeCell ref="M34:M35"/>
    <mergeCell ref="N34:N35"/>
    <mergeCell ref="O34:P34"/>
    <mergeCell ref="N44:N45"/>
    <mergeCell ref="L43:P43"/>
    <mergeCell ref="O44:P44"/>
    <mergeCell ref="L44:L45"/>
    <mergeCell ref="M44:M45"/>
    <mergeCell ref="L33:P33"/>
    <mergeCell ref="B34:B35"/>
    <mergeCell ref="C34:C35"/>
    <mergeCell ref="D34:D35"/>
    <mergeCell ref="E34:E35"/>
    <mergeCell ref="F34:F35"/>
    <mergeCell ref="G34:G35"/>
    <mergeCell ref="H34:H35"/>
    <mergeCell ref="I34:I35"/>
    <mergeCell ref="L34:L35"/>
    <mergeCell ref="K44:K45"/>
    <mergeCell ref="H44:H45"/>
    <mergeCell ref="I44:I45"/>
    <mergeCell ref="B44:B45"/>
    <mergeCell ref="C44:C45"/>
    <mergeCell ref="D44:D45"/>
    <mergeCell ref="E44:E45"/>
    <mergeCell ref="F44:F45"/>
    <mergeCell ref="G44:G45"/>
    <mergeCell ref="J44:J45"/>
    <mergeCell ref="L63:P63"/>
    <mergeCell ref="O54:P54"/>
    <mergeCell ref="L54:L55"/>
    <mergeCell ref="M54:M55"/>
    <mergeCell ref="N54:N55"/>
    <mergeCell ref="H84:H85"/>
    <mergeCell ref="N84:N85"/>
    <mergeCell ref="B84:B85"/>
    <mergeCell ref="B64:B65"/>
    <mergeCell ref="C64:C65"/>
    <mergeCell ref="B53:K53"/>
    <mergeCell ref="G54:G55"/>
    <mergeCell ref="H54:H55"/>
    <mergeCell ref="I54:I55"/>
    <mergeCell ref="B54:B55"/>
    <mergeCell ref="C54:C55"/>
    <mergeCell ref="K54:K55"/>
    <mergeCell ref="D64:D65"/>
    <mergeCell ref="E64:E65"/>
    <mergeCell ref="F64:F65"/>
    <mergeCell ref="G64:G65"/>
    <mergeCell ref="D54:D55"/>
    <mergeCell ref="E54:E55"/>
    <mergeCell ref="F54:F55"/>
    <mergeCell ref="J54:J55"/>
    <mergeCell ref="J64:J65"/>
    <mergeCell ref="K64:K65"/>
    <mergeCell ref="B63:K63"/>
    <mergeCell ref="F94:F95"/>
    <mergeCell ref="G94:G95"/>
    <mergeCell ref="H94:H95"/>
    <mergeCell ref="O64:P64"/>
    <mergeCell ref="E84:E85"/>
    <mergeCell ref="L64:L65"/>
    <mergeCell ref="M64:M65"/>
    <mergeCell ref="L73:P73"/>
    <mergeCell ref="L74:L75"/>
    <mergeCell ref="B83:K83"/>
    <mergeCell ref="L83:P83"/>
    <mergeCell ref="O74:P74"/>
    <mergeCell ref="M74:M75"/>
    <mergeCell ref="O84:P84"/>
    <mergeCell ref="C74:C75"/>
    <mergeCell ref="D74:D75"/>
    <mergeCell ref="I74:I75"/>
    <mergeCell ref="G74:G75"/>
    <mergeCell ref="H74:H75"/>
    <mergeCell ref="E74:E75"/>
    <mergeCell ref="F74:F75"/>
    <mergeCell ref="K84:K85"/>
    <mergeCell ref="F84:F85"/>
    <mergeCell ref="G84:G85"/>
    <mergeCell ref="J94:J95"/>
    <mergeCell ref="K94:K95"/>
    <mergeCell ref="N94:N95"/>
    <mergeCell ref="M103:P103"/>
    <mergeCell ref="F104:F105"/>
    <mergeCell ref="G104:G105"/>
    <mergeCell ref="N74:N75"/>
    <mergeCell ref="H64:H65"/>
    <mergeCell ref="I64:I65"/>
    <mergeCell ref="J74:J75"/>
    <mergeCell ref="K74:K75"/>
    <mergeCell ref="B73:K73"/>
    <mergeCell ref="B74:B75"/>
    <mergeCell ref="O94:P94"/>
    <mergeCell ref="H104:H105"/>
    <mergeCell ref="I104:I105"/>
    <mergeCell ref="J104:J105"/>
    <mergeCell ref="K104:K105"/>
    <mergeCell ref="M104:M105"/>
    <mergeCell ref="M94:M95"/>
    <mergeCell ref="L104:L105"/>
    <mergeCell ref="O104:P104"/>
    <mergeCell ref="C103:L103"/>
    <mergeCell ref="E94:E95"/>
    <mergeCell ref="B117:B118"/>
    <mergeCell ref="C117:C118"/>
    <mergeCell ref="D117:D118"/>
    <mergeCell ref="E117:E118"/>
    <mergeCell ref="N117:N118"/>
    <mergeCell ref="C84:C85"/>
    <mergeCell ref="D84:D85"/>
    <mergeCell ref="C116:P116"/>
    <mergeCell ref="B94:B95"/>
    <mergeCell ref="I84:I85"/>
    <mergeCell ref="L84:L85"/>
    <mergeCell ref="M84:M85"/>
    <mergeCell ref="B93:K93"/>
    <mergeCell ref="J84:J85"/>
    <mergeCell ref="I94:I95"/>
    <mergeCell ref="L94:L95"/>
    <mergeCell ref="N104:N105"/>
    <mergeCell ref="L93:P93"/>
    <mergeCell ref="B104:B105"/>
    <mergeCell ref="C104:C105"/>
    <mergeCell ref="D104:D105"/>
    <mergeCell ref="E104:E105"/>
    <mergeCell ref="C94:C95"/>
    <mergeCell ref="D94:D95"/>
    <mergeCell ref="O117:P117"/>
    <mergeCell ref="J117:J118"/>
    <mergeCell ref="K117:K118"/>
    <mergeCell ref="L117:L118"/>
    <mergeCell ref="M117:M118"/>
    <mergeCell ref="F117:F118"/>
    <mergeCell ref="G117:G118"/>
    <mergeCell ref="H117:H118"/>
    <mergeCell ref="I117:I118"/>
  </mergeCells>
  <phoneticPr fontId="26" type="noConversion"/>
  <pageMargins left="0.7" right="0.7" top="0.78740157499999996" bottom="0.78740157499999996" header="0.3" footer="0.3"/>
  <pageSetup paperSize="9" scale="60" orientation="portrait" r:id="rId2"/>
  <rowBreaks count="1" manualBreakCount="1">
    <brk id="62"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211"/>
  <sheetViews>
    <sheetView zoomScale="70" zoomScaleNormal="70" zoomScaleSheetLayoutView="85" workbookViewId="0">
      <selection activeCell="A11" sqref="A11:B11"/>
    </sheetView>
  </sheetViews>
  <sheetFormatPr defaultColWidth="9.140625" defaultRowHeight="15"/>
  <cols>
    <col min="1" max="1" width="9.140625" style="4"/>
    <col min="2" max="2" width="10.7109375" style="4" customWidth="1"/>
    <col min="3" max="3" width="12.140625" style="4" customWidth="1"/>
    <col min="4" max="7" width="9" style="4" customWidth="1"/>
    <col min="8" max="8" width="12.28515625" style="4" customWidth="1"/>
    <col min="9" max="9" width="9.7109375" style="4" customWidth="1"/>
    <col min="10" max="13" width="9" style="4" customWidth="1"/>
    <col min="14" max="14" width="9.7109375" style="4" customWidth="1"/>
    <col min="15" max="15" width="10.7109375" style="4" customWidth="1"/>
    <col min="16" max="16" width="14.5703125" style="4" customWidth="1"/>
    <col min="17" max="16384" width="9.140625" style="4"/>
  </cols>
  <sheetData>
    <row r="1" spans="2:17" ht="15.95" customHeight="1">
      <c r="B1" s="1"/>
      <c r="C1" s="1"/>
      <c r="D1" s="2"/>
      <c r="E1" s="2"/>
      <c r="F1" s="2"/>
      <c r="G1" s="2"/>
      <c r="H1" s="3"/>
      <c r="I1" s="3"/>
      <c r="J1" s="2"/>
      <c r="K1" s="2"/>
      <c r="L1" s="2"/>
      <c r="M1" s="2"/>
      <c r="N1" s="1"/>
      <c r="O1" s="1"/>
    </row>
    <row r="2" spans="2:17" ht="15.95" customHeight="1" thickBot="1"/>
    <row r="3" spans="2:17" ht="39.950000000000003" customHeight="1" thickBot="1">
      <c r="B3" s="473" t="s">
        <v>312</v>
      </c>
      <c r="C3" s="474"/>
      <c r="D3" s="474"/>
      <c r="E3" s="474"/>
      <c r="F3" s="474"/>
      <c r="G3" s="474"/>
      <c r="H3" s="474"/>
      <c r="I3" s="474"/>
      <c r="J3" s="474"/>
      <c r="K3" s="474"/>
      <c r="L3" s="470" t="s">
        <v>305</v>
      </c>
      <c r="M3" s="471"/>
      <c r="N3" s="471"/>
      <c r="O3" s="471"/>
      <c r="P3" s="472"/>
    </row>
    <row r="4" spans="2:17" ht="20.100000000000001" customHeight="1">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306</v>
      </c>
      <c r="P4" s="457"/>
    </row>
    <row r="5" spans="2:17" ht="20.100000000000001" customHeight="1" thickBot="1">
      <c r="B5" s="466"/>
      <c r="C5" s="462"/>
      <c r="D5" s="462"/>
      <c r="E5" s="462"/>
      <c r="F5" s="462"/>
      <c r="G5" s="462"/>
      <c r="H5" s="462"/>
      <c r="I5" s="462"/>
      <c r="J5" s="462"/>
      <c r="K5" s="462"/>
      <c r="L5" s="462"/>
      <c r="M5" s="462"/>
      <c r="N5" s="462"/>
      <c r="O5" s="145" t="s">
        <v>209</v>
      </c>
      <c r="P5" s="30" t="s">
        <v>210</v>
      </c>
    </row>
    <row r="6" spans="2:17" ht="20.100000000000001" customHeight="1">
      <c r="B6" s="148" t="s">
        <v>211</v>
      </c>
      <c r="C6" s="146">
        <v>31</v>
      </c>
      <c r="D6" s="8">
        <v>29</v>
      </c>
      <c r="E6" s="8">
        <v>31</v>
      </c>
      <c r="F6" s="8">
        <v>22</v>
      </c>
      <c r="G6" s="8">
        <v>6</v>
      </c>
      <c r="H6" s="8">
        <v>3</v>
      </c>
      <c r="I6" s="168">
        <f>SUM(C6:G6)</f>
        <v>119</v>
      </c>
      <c r="J6" s="8">
        <v>17</v>
      </c>
      <c r="K6" s="8">
        <v>18</v>
      </c>
      <c r="L6" s="8">
        <v>30</v>
      </c>
      <c r="M6" s="8">
        <v>31</v>
      </c>
      <c r="N6" s="168">
        <f>SUM(J6:M6)</f>
        <v>96</v>
      </c>
      <c r="O6" s="167">
        <f>SUM(C6:H6,J6:M6)</f>
        <v>218</v>
      </c>
      <c r="P6" s="169">
        <f>I6+N6</f>
        <v>215</v>
      </c>
    </row>
    <row r="7" spans="2:17" ht="20.100000000000001" customHeight="1">
      <c r="B7" s="149" t="s">
        <v>485</v>
      </c>
      <c r="C7" s="147">
        <v>-1.8903225806451613</v>
      </c>
      <c r="D7" s="10">
        <v>2.820689655172413</v>
      </c>
      <c r="E7" s="10">
        <v>4.0354838709677416</v>
      </c>
      <c r="F7" s="10">
        <v>10.022727272727273</v>
      </c>
      <c r="G7" s="10">
        <v>12.55</v>
      </c>
      <c r="H7" s="10">
        <v>16.366666666666667</v>
      </c>
      <c r="I7" s="153">
        <f>(C6*C7+D6*D7+E6*E7+F6*F7+G6*G7)/I6</f>
        <v>3.7319327731092433</v>
      </c>
      <c r="J7" s="10">
        <v>11.547058823529412</v>
      </c>
      <c r="K7" s="95">
        <v>11.794444444444444</v>
      </c>
      <c r="L7" s="95">
        <v>7.6866666666666648</v>
      </c>
      <c r="M7" s="95">
        <v>1.9032258064516137</v>
      </c>
      <c r="N7" s="153">
        <f>(J6*J7+K6*K7+L6*L7+M6*M7)/N6</f>
        <v>7.2729166666666663</v>
      </c>
      <c r="O7" s="154">
        <f>(C7*C6+D7*D6+E7*E6+F7*F6+G7*G6+H7*H6+J7*J6+K7*K6+L7*L6+M7*M6)/O6</f>
        <v>5.4651376146788984</v>
      </c>
      <c r="P7" s="161">
        <f>(I7*I6+N7*N6)/P6</f>
        <v>5.3130232558139534</v>
      </c>
    </row>
    <row r="8" spans="2:17" ht="20.100000000000001" customHeight="1">
      <c r="B8" s="149" t="s">
        <v>212</v>
      </c>
      <c r="C8" s="13">
        <f t="shared" ref="C8:H8" si="0">C6*(13-C7)</f>
        <v>461.6</v>
      </c>
      <c r="D8" s="12">
        <f t="shared" si="0"/>
        <v>295.20000000000005</v>
      </c>
      <c r="E8" s="12">
        <f t="shared" si="0"/>
        <v>277.90000000000003</v>
      </c>
      <c r="F8" s="12">
        <f t="shared" si="0"/>
        <v>65.499999999999986</v>
      </c>
      <c r="G8" s="12">
        <f t="shared" si="0"/>
        <v>2.6999999999999957</v>
      </c>
      <c r="H8" s="12">
        <f t="shared" si="0"/>
        <v>-10.100000000000001</v>
      </c>
      <c r="I8" s="155">
        <f>SUM(C8:G8)</f>
        <v>1102.9000000000001</v>
      </c>
      <c r="J8" s="12">
        <f>J6*(13-J7)</f>
        <v>24.700000000000003</v>
      </c>
      <c r="K8" s="12">
        <f>K6*(13-K7)</f>
        <v>21.700000000000003</v>
      </c>
      <c r="L8" s="12">
        <f>L6*(13-L7)</f>
        <v>159.40000000000006</v>
      </c>
      <c r="M8" s="12">
        <f>M6*(13-M7)</f>
        <v>343.99999999999994</v>
      </c>
      <c r="N8" s="155">
        <f>SUM(J8:M8)</f>
        <v>549.79999999999995</v>
      </c>
      <c r="O8" s="156">
        <f>O6*(13-O7)</f>
        <v>1642.6000000000001</v>
      </c>
      <c r="P8" s="162">
        <f>P6*(13-P7)</f>
        <v>1652.7</v>
      </c>
    </row>
    <row r="9" spans="2:17" ht="20.100000000000001" customHeight="1">
      <c r="B9" s="149" t="s">
        <v>213</v>
      </c>
      <c r="C9" s="13">
        <f t="shared" ref="C9:H9" si="1">C6*(17-C7)</f>
        <v>585.6</v>
      </c>
      <c r="D9" s="12">
        <f t="shared" si="1"/>
        <v>411.20000000000005</v>
      </c>
      <c r="E9" s="12">
        <f t="shared" si="1"/>
        <v>401.90000000000003</v>
      </c>
      <c r="F9" s="12">
        <f t="shared" si="1"/>
        <v>153.5</v>
      </c>
      <c r="G9" s="12">
        <f t="shared" si="1"/>
        <v>26.699999999999996</v>
      </c>
      <c r="H9" s="12">
        <f t="shared" si="1"/>
        <v>1.8999999999999986</v>
      </c>
      <c r="I9" s="155">
        <f>SUM(C9:G9)</f>
        <v>1578.9</v>
      </c>
      <c r="J9" s="12">
        <f>J6*(17-J7)</f>
        <v>92.7</v>
      </c>
      <c r="K9" s="12">
        <f>K6*(17-K7)</f>
        <v>93.7</v>
      </c>
      <c r="L9" s="12">
        <f>L6*(17-L7)</f>
        <v>279.40000000000009</v>
      </c>
      <c r="M9" s="12">
        <f>M6*(17-M7)</f>
        <v>467.99999999999994</v>
      </c>
      <c r="N9" s="155">
        <f>SUM(J9:M9)</f>
        <v>933.8</v>
      </c>
      <c r="O9" s="156">
        <f>O6*(17-O7)</f>
        <v>2514.6000000000004</v>
      </c>
      <c r="P9" s="162">
        <f>P6*(17-P7)</f>
        <v>2512.7000000000003</v>
      </c>
    </row>
    <row r="10" spans="2:17" ht="20.100000000000001" customHeight="1">
      <c r="B10" s="149" t="s">
        <v>214</v>
      </c>
      <c r="C10" s="17">
        <f t="shared" ref="C10:H10" si="2">C6*(18-C7)</f>
        <v>616.6</v>
      </c>
      <c r="D10" s="16">
        <f t="shared" si="2"/>
        <v>440.20000000000005</v>
      </c>
      <c r="E10" s="16">
        <f t="shared" si="2"/>
        <v>432.90000000000003</v>
      </c>
      <c r="F10" s="16">
        <f t="shared" si="2"/>
        <v>175.5</v>
      </c>
      <c r="G10" s="16">
        <f t="shared" si="2"/>
        <v>32.699999999999996</v>
      </c>
      <c r="H10" s="16">
        <f t="shared" si="2"/>
        <v>4.8999999999999986</v>
      </c>
      <c r="I10" s="155">
        <f>SUM(C10:G10)</f>
        <v>1697.9000000000003</v>
      </c>
      <c r="J10" s="16">
        <f>J6*(18-J7)</f>
        <v>109.7</v>
      </c>
      <c r="K10" s="16">
        <f>K6*(18-K7)</f>
        <v>111.7</v>
      </c>
      <c r="L10" s="16">
        <f>L6*(18-L7)</f>
        <v>309.40000000000009</v>
      </c>
      <c r="M10" s="16">
        <f>M6*(18-M7)</f>
        <v>499</v>
      </c>
      <c r="N10" s="155">
        <f>SUM(J10:M10)</f>
        <v>1029.8000000000002</v>
      </c>
      <c r="O10" s="157">
        <f>O6*(18-O7)</f>
        <v>2732.6000000000004</v>
      </c>
      <c r="P10" s="163">
        <f>P6*(18-P7)</f>
        <v>2727.7000000000003</v>
      </c>
    </row>
    <row r="11" spans="2:17" ht="20.100000000000001" customHeight="1" thickBot="1">
      <c r="B11" s="350" t="s">
        <v>215</v>
      </c>
      <c r="C11" s="21">
        <f t="shared" ref="C11:H11" si="3">C6*(19-C7)</f>
        <v>647.6</v>
      </c>
      <c r="D11" s="20">
        <f t="shared" si="3"/>
        <v>469.20000000000005</v>
      </c>
      <c r="E11" s="20">
        <f t="shared" si="3"/>
        <v>463.90000000000003</v>
      </c>
      <c r="F11" s="20">
        <f t="shared" si="3"/>
        <v>197.5</v>
      </c>
      <c r="G11" s="20">
        <f t="shared" si="3"/>
        <v>38.699999999999996</v>
      </c>
      <c r="H11" s="20">
        <f t="shared" si="3"/>
        <v>7.8999999999999986</v>
      </c>
      <c r="I11" s="164">
        <f>SUM(C11:G11)</f>
        <v>1816.9000000000003</v>
      </c>
      <c r="J11" s="20">
        <f>J6*(19-J7)</f>
        <v>126.7</v>
      </c>
      <c r="K11" s="20">
        <f>K6*(19-K7)</f>
        <v>129.69999999999999</v>
      </c>
      <c r="L11" s="20">
        <f>L6*(19-L7)</f>
        <v>339.40000000000009</v>
      </c>
      <c r="M11" s="20">
        <f>M6*(19-M7)</f>
        <v>530</v>
      </c>
      <c r="N11" s="164">
        <f>SUM(J11:M11)</f>
        <v>1125.8000000000002</v>
      </c>
      <c r="O11" s="165">
        <f>O6*(19-O7)</f>
        <v>2950.6000000000004</v>
      </c>
      <c r="P11" s="166">
        <f>P6*(19-P7)</f>
        <v>2942.7000000000003</v>
      </c>
    </row>
    <row r="12" spans="2:17" ht="15.6" customHeight="1" thickBot="1">
      <c r="B12" s="1"/>
      <c r="C12" s="1"/>
      <c r="D12" s="2"/>
      <c r="E12" s="2"/>
      <c r="F12" s="2"/>
      <c r="G12" s="1"/>
      <c r="H12" s="2"/>
      <c r="I12" s="1"/>
      <c r="J12" s="2"/>
      <c r="K12" s="1"/>
      <c r="L12" s="2"/>
      <c r="M12" s="1"/>
      <c r="N12" s="2"/>
      <c r="O12" s="1"/>
      <c r="P12" s="1"/>
    </row>
    <row r="13" spans="2:17" ht="39.950000000000003" customHeight="1" thickBot="1">
      <c r="B13" s="473" t="s">
        <v>312</v>
      </c>
      <c r="C13" s="474"/>
      <c r="D13" s="474"/>
      <c r="E13" s="474"/>
      <c r="F13" s="474"/>
      <c r="G13" s="474"/>
      <c r="H13" s="474"/>
      <c r="I13" s="474"/>
      <c r="J13" s="474"/>
      <c r="K13" s="474"/>
      <c r="L13" s="470" t="s">
        <v>307</v>
      </c>
      <c r="M13" s="471"/>
      <c r="N13" s="471"/>
      <c r="O13" s="471"/>
      <c r="P13" s="472"/>
    </row>
    <row r="14" spans="2:17" ht="20.100000000000001" customHeight="1">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306</v>
      </c>
      <c r="P14" s="457"/>
    </row>
    <row r="15" spans="2:17" ht="20.100000000000001" customHeight="1" thickBot="1">
      <c r="B15" s="466"/>
      <c r="C15" s="462"/>
      <c r="D15" s="462"/>
      <c r="E15" s="462"/>
      <c r="F15" s="462"/>
      <c r="G15" s="462"/>
      <c r="H15" s="462"/>
      <c r="I15" s="462"/>
      <c r="J15" s="462"/>
      <c r="K15" s="462"/>
      <c r="L15" s="462"/>
      <c r="M15" s="462"/>
      <c r="N15" s="462"/>
      <c r="O15" s="145" t="s">
        <v>209</v>
      </c>
      <c r="P15" s="30" t="s">
        <v>210</v>
      </c>
      <c r="Q15" s="1"/>
    </row>
    <row r="16" spans="2:17" ht="20.100000000000001" customHeight="1">
      <c r="B16" s="148" t="s">
        <v>211</v>
      </c>
      <c r="C16" s="146">
        <v>31</v>
      </c>
      <c r="D16" s="8">
        <v>28</v>
      </c>
      <c r="E16" s="8">
        <v>31</v>
      </c>
      <c r="F16" s="8">
        <v>30</v>
      </c>
      <c r="G16" s="8">
        <v>14</v>
      </c>
      <c r="H16" s="8">
        <v>0</v>
      </c>
      <c r="I16" s="168">
        <f>SUM(C16:G16)</f>
        <v>134</v>
      </c>
      <c r="J16" s="8">
        <v>20</v>
      </c>
      <c r="K16" s="8">
        <v>21</v>
      </c>
      <c r="L16" s="8">
        <v>30</v>
      </c>
      <c r="M16" s="8">
        <v>31</v>
      </c>
      <c r="N16" s="168">
        <f>SUM(J16:M16)</f>
        <v>102</v>
      </c>
      <c r="O16" s="167">
        <f>SUM(C16:H16,J16:M16)</f>
        <v>236</v>
      </c>
      <c r="P16" s="169">
        <f>I16+N16</f>
        <v>236</v>
      </c>
      <c r="Q16" s="1"/>
    </row>
    <row r="17" spans="2:17" ht="20.100000000000001" customHeight="1">
      <c r="B17" s="149" t="s">
        <v>485</v>
      </c>
      <c r="C17" s="147">
        <v>-0.73548387096774215</v>
      </c>
      <c r="D17" s="10">
        <v>0.95</v>
      </c>
      <c r="E17" s="10">
        <v>4.2548387096774185</v>
      </c>
      <c r="F17" s="10">
        <v>7.8133333333333344</v>
      </c>
      <c r="G17" s="10">
        <v>13.2</v>
      </c>
      <c r="H17" s="10">
        <v>15.07</v>
      </c>
      <c r="I17" s="153">
        <f>(C16*C17+D16*D17+E16*E17+F16*F17+G16*G17)/I16</f>
        <v>4.1410447761194025</v>
      </c>
      <c r="J17" s="10">
        <v>12.136666666666665</v>
      </c>
      <c r="K17" s="95">
        <v>11.945161290322577</v>
      </c>
      <c r="L17" s="95">
        <v>2.72</v>
      </c>
      <c r="M17" s="95">
        <v>-3.3483870967741924</v>
      </c>
      <c r="N17" s="153">
        <f>(J16*J17+K16*K17+L16*L17+M16*M17)/N16</f>
        <v>4.6213894159814464</v>
      </c>
      <c r="O17" s="154">
        <f>(C17*C16+D17*D16+E17*E16+F17*F16+G17*G16+H17*H16+J17*J16+K17*K16+L17*L16+M17*M16)/O16</f>
        <v>4.3486513577546919</v>
      </c>
      <c r="P17" s="161">
        <f>(I17*I16+N17*N16)/P16</f>
        <v>4.3486513577546928</v>
      </c>
      <c r="Q17" s="1"/>
    </row>
    <row r="18" spans="2:17" ht="20.100000000000001" customHeight="1">
      <c r="B18" s="149" t="s">
        <v>212</v>
      </c>
      <c r="C18" s="13">
        <f t="shared" ref="C18:H18" si="4">C16*(13-C17)</f>
        <v>425.8</v>
      </c>
      <c r="D18" s="12">
        <f t="shared" si="4"/>
        <v>337.40000000000003</v>
      </c>
      <c r="E18" s="12">
        <f t="shared" si="4"/>
        <v>271.10000000000002</v>
      </c>
      <c r="F18" s="12">
        <f t="shared" si="4"/>
        <v>155.59999999999997</v>
      </c>
      <c r="G18" s="12">
        <f t="shared" si="4"/>
        <v>-2.7999999999999901</v>
      </c>
      <c r="H18" s="12">
        <f t="shared" si="4"/>
        <v>0</v>
      </c>
      <c r="I18" s="155">
        <f>SUM(C18:G18)</f>
        <v>1187.1000000000001</v>
      </c>
      <c r="J18" s="12">
        <f>J16*(13-J17)</f>
        <v>17.266666666666701</v>
      </c>
      <c r="K18" s="12">
        <f>K16*(13-K17)</f>
        <v>22.151612903225878</v>
      </c>
      <c r="L18" s="12">
        <f>L16*(13-L17)</f>
        <v>308.39999999999998</v>
      </c>
      <c r="M18" s="12">
        <f>M16*(13-M17)</f>
        <v>506.79999999999995</v>
      </c>
      <c r="N18" s="155">
        <f>SUM(J18:M18)</f>
        <v>854.61827956989248</v>
      </c>
      <c r="O18" s="156">
        <f>O16*(13-O17)</f>
        <v>2041.7182795698927</v>
      </c>
      <c r="P18" s="162">
        <f>P16*(13-P17)</f>
        <v>2041.7182795698923</v>
      </c>
      <c r="Q18" s="1"/>
    </row>
    <row r="19" spans="2:17" ht="20.100000000000001" customHeight="1">
      <c r="B19" s="149" t="s">
        <v>213</v>
      </c>
      <c r="C19" s="13">
        <f t="shared" ref="C19:H19" si="5">C16*(17-C17)</f>
        <v>549.79999999999995</v>
      </c>
      <c r="D19" s="12">
        <f t="shared" si="5"/>
        <v>449.40000000000003</v>
      </c>
      <c r="E19" s="12">
        <f t="shared" si="5"/>
        <v>395.1</v>
      </c>
      <c r="F19" s="12">
        <f t="shared" si="5"/>
        <v>275.59999999999997</v>
      </c>
      <c r="G19" s="12">
        <f t="shared" si="5"/>
        <v>53.20000000000001</v>
      </c>
      <c r="H19" s="12">
        <f t="shared" si="5"/>
        <v>0</v>
      </c>
      <c r="I19" s="155">
        <f>SUM(C19:G19)</f>
        <v>1723.1000000000001</v>
      </c>
      <c r="J19" s="12">
        <f>J16*(17-J17)</f>
        <v>97.266666666666708</v>
      </c>
      <c r="K19" s="12">
        <f>K16*(17-K17)</f>
        <v>106.15161290322588</v>
      </c>
      <c r="L19" s="12">
        <f>L16*(17-L17)</f>
        <v>428.4</v>
      </c>
      <c r="M19" s="12">
        <f>M16*(17-M17)</f>
        <v>630.79999999999995</v>
      </c>
      <c r="N19" s="155">
        <f>SUM(J19:M19)</f>
        <v>1262.6182795698926</v>
      </c>
      <c r="O19" s="156">
        <f>O16*(17-O17)</f>
        <v>2985.7182795698927</v>
      </c>
      <c r="P19" s="162">
        <f>P16*(17-P17)</f>
        <v>2985.7182795698923</v>
      </c>
      <c r="Q19" s="1"/>
    </row>
    <row r="20" spans="2:17" ht="20.100000000000001" customHeight="1">
      <c r="B20" s="149" t="s">
        <v>214</v>
      </c>
      <c r="C20" s="17">
        <f t="shared" ref="C20:H20" si="6">C16*(18-C17)</f>
        <v>580.79999999999995</v>
      </c>
      <c r="D20" s="16">
        <f t="shared" si="6"/>
        <v>477.40000000000003</v>
      </c>
      <c r="E20" s="16">
        <f t="shared" si="6"/>
        <v>426.1</v>
      </c>
      <c r="F20" s="16">
        <f t="shared" si="6"/>
        <v>305.59999999999997</v>
      </c>
      <c r="G20" s="16">
        <f t="shared" si="6"/>
        <v>67.200000000000017</v>
      </c>
      <c r="H20" s="16">
        <f t="shared" si="6"/>
        <v>0</v>
      </c>
      <c r="I20" s="155">
        <f>SUM(C20:G20)</f>
        <v>1857.1000000000001</v>
      </c>
      <c r="J20" s="16">
        <f>J16*(18-J17)</f>
        <v>117.26666666666671</v>
      </c>
      <c r="K20" s="16">
        <f>K16*(18-K17)</f>
        <v>127.15161290322588</v>
      </c>
      <c r="L20" s="16">
        <f>L16*(18-L17)</f>
        <v>458.4</v>
      </c>
      <c r="M20" s="16">
        <f>M16*(18-M17)</f>
        <v>661.8</v>
      </c>
      <c r="N20" s="155">
        <f>SUM(J20:M20)</f>
        <v>1364.6182795698926</v>
      </c>
      <c r="O20" s="157">
        <f>O16*(18-O17)</f>
        <v>3221.7182795698927</v>
      </c>
      <c r="P20" s="163">
        <f>P16*(18-P17)</f>
        <v>3221.7182795698923</v>
      </c>
      <c r="Q20" s="1"/>
    </row>
    <row r="21" spans="2:17" ht="20.100000000000001" customHeight="1" thickBot="1">
      <c r="B21" s="350" t="s">
        <v>215</v>
      </c>
      <c r="C21" s="21">
        <f t="shared" ref="C21:H21" si="7">C16*(19-C17)</f>
        <v>611.79999999999995</v>
      </c>
      <c r="D21" s="20">
        <f t="shared" si="7"/>
        <v>505.40000000000003</v>
      </c>
      <c r="E21" s="20">
        <f t="shared" si="7"/>
        <v>457.1</v>
      </c>
      <c r="F21" s="20">
        <f t="shared" si="7"/>
        <v>335.59999999999997</v>
      </c>
      <c r="G21" s="20">
        <f t="shared" si="7"/>
        <v>81.200000000000017</v>
      </c>
      <c r="H21" s="20">
        <f t="shared" si="7"/>
        <v>0</v>
      </c>
      <c r="I21" s="164">
        <f>SUM(C21:G21)</f>
        <v>1991.1000000000001</v>
      </c>
      <c r="J21" s="20">
        <f>J16*(19-J17)</f>
        <v>137.26666666666671</v>
      </c>
      <c r="K21" s="20">
        <f>K16*(19-K17)</f>
        <v>148.15161290322587</v>
      </c>
      <c r="L21" s="20">
        <f>L16*(19-L17)</f>
        <v>488.40000000000003</v>
      </c>
      <c r="M21" s="20">
        <f>M16*(19-M17)</f>
        <v>692.8</v>
      </c>
      <c r="N21" s="164">
        <f>SUM(J21:M21)</f>
        <v>1466.6182795698926</v>
      </c>
      <c r="O21" s="165">
        <f>O16*(19-O17)</f>
        <v>3457.7182795698927</v>
      </c>
      <c r="P21" s="166">
        <f>P16*(19-P17)</f>
        <v>3457.7182795698923</v>
      </c>
      <c r="Q21" s="1"/>
    </row>
    <row r="22" spans="2:17" ht="15.95" customHeight="1" thickBot="1">
      <c r="B22" s="1"/>
      <c r="C22" s="1"/>
      <c r="D22" s="2"/>
      <c r="E22" s="2"/>
      <c r="F22" s="2"/>
      <c r="G22" s="1"/>
      <c r="H22" s="3"/>
      <c r="I22" s="1"/>
      <c r="J22" s="3"/>
      <c r="K22" s="1"/>
      <c r="L22" s="2"/>
      <c r="M22" s="1"/>
      <c r="N22" s="2"/>
      <c r="O22" s="1"/>
      <c r="P22" s="1"/>
    </row>
    <row r="23" spans="2:17" ht="39.6" customHeight="1" thickBot="1">
      <c r="B23" s="473" t="s">
        <v>312</v>
      </c>
      <c r="C23" s="474"/>
      <c r="D23" s="474"/>
      <c r="E23" s="474"/>
      <c r="F23" s="474"/>
      <c r="G23" s="474"/>
      <c r="H23" s="474"/>
      <c r="I23" s="474"/>
      <c r="J23" s="474"/>
      <c r="K23" s="474"/>
      <c r="L23" s="470" t="s">
        <v>308</v>
      </c>
      <c r="M23" s="471"/>
      <c r="N23" s="471"/>
      <c r="O23" s="471"/>
      <c r="P23" s="472"/>
    </row>
    <row r="24" spans="2:17" ht="15.95" customHeight="1">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306</v>
      </c>
      <c r="P24" s="457"/>
    </row>
    <row r="25" spans="2:17" ht="15.95" customHeight="1" thickBot="1">
      <c r="B25" s="466"/>
      <c r="C25" s="462"/>
      <c r="D25" s="462"/>
      <c r="E25" s="462"/>
      <c r="F25" s="462"/>
      <c r="G25" s="462"/>
      <c r="H25" s="462"/>
      <c r="I25" s="462"/>
      <c r="J25" s="462"/>
      <c r="K25" s="462"/>
      <c r="L25" s="462"/>
      <c r="M25" s="462"/>
      <c r="N25" s="462"/>
      <c r="O25" s="145" t="s">
        <v>209</v>
      </c>
      <c r="P25" s="30" t="s">
        <v>210</v>
      </c>
    </row>
    <row r="26" spans="2:17" ht="19.149999999999999" customHeight="1">
      <c r="B26" s="148" t="s">
        <v>211</v>
      </c>
      <c r="C26" s="146">
        <v>31</v>
      </c>
      <c r="D26" s="8">
        <v>28</v>
      </c>
      <c r="E26" s="8">
        <v>31</v>
      </c>
      <c r="F26" s="8">
        <v>30</v>
      </c>
      <c r="G26" s="8">
        <v>0</v>
      </c>
      <c r="H26" s="8">
        <v>0</v>
      </c>
      <c r="I26" s="168">
        <f>SUM(C26:G26)</f>
        <v>120</v>
      </c>
      <c r="J26" s="8">
        <v>20</v>
      </c>
      <c r="K26" s="8">
        <v>31</v>
      </c>
      <c r="L26" s="8">
        <v>30</v>
      </c>
      <c r="M26" s="8">
        <v>31</v>
      </c>
      <c r="N26" s="168">
        <f>SUM(J26:M26)</f>
        <v>112</v>
      </c>
      <c r="O26" s="167">
        <f>SUM(C26:H26,J26:M26)</f>
        <v>232</v>
      </c>
      <c r="P26" s="169">
        <f>I26+N26</f>
        <v>232</v>
      </c>
    </row>
    <row r="27" spans="2:17" ht="19.149999999999999" customHeight="1">
      <c r="B27" s="149" t="s">
        <v>485</v>
      </c>
      <c r="C27" s="147">
        <v>-0.4</v>
      </c>
      <c r="D27" s="10">
        <v>4.3</v>
      </c>
      <c r="E27" s="10">
        <v>5.2</v>
      </c>
      <c r="F27" s="10">
        <v>8.4833333333333325</v>
      </c>
      <c r="G27" s="10">
        <v>0</v>
      </c>
      <c r="H27" s="10">
        <v>0</v>
      </c>
      <c r="I27" s="153">
        <f>(C26*C27+D26*D27+E26*E27+F26*F27+G26*G27)/I26</f>
        <v>4.3641666666666659</v>
      </c>
      <c r="J27" s="10">
        <v>10</v>
      </c>
      <c r="K27" s="95">
        <v>7.4161290322580644</v>
      </c>
      <c r="L27" s="95">
        <v>6.5</v>
      </c>
      <c r="M27" s="95">
        <v>-4.4000000000000004</v>
      </c>
      <c r="N27" s="153">
        <f>(J26*J27+K26*K27+L26*L27+M26*M27)/N26</f>
        <v>4.3616071428571432</v>
      </c>
      <c r="O27" s="154">
        <f>(C27*C26+D27*D26+E27*E26+F27*F26+G27*G26+H27*H26+J27*J26+K27*K26+L27*L26+M27*M26)/O26</f>
        <v>4.3629310344827585</v>
      </c>
      <c r="P27" s="161">
        <f>(I27*I26+N27*N26)/P26</f>
        <v>4.3629310344827585</v>
      </c>
    </row>
    <row r="28" spans="2:17" ht="19.149999999999999" customHeight="1">
      <c r="B28" s="149" t="s">
        <v>212</v>
      </c>
      <c r="C28" s="13">
        <f t="shared" ref="C28:H28" si="8">C26*(13-C27)</f>
        <v>415.40000000000003</v>
      </c>
      <c r="D28" s="12">
        <f t="shared" si="8"/>
        <v>243.59999999999997</v>
      </c>
      <c r="E28" s="12">
        <f t="shared" si="8"/>
        <v>241.79999999999998</v>
      </c>
      <c r="F28" s="12">
        <f t="shared" si="8"/>
        <v>135.50000000000003</v>
      </c>
      <c r="G28" s="12">
        <f t="shared" si="8"/>
        <v>0</v>
      </c>
      <c r="H28" s="12">
        <f t="shared" si="8"/>
        <v>0</v>
      </c>
      <c r="I28" s="155">
        <f>SUM(C28:G28)</f>
        <v>1036.3</v>
      </c>
      <c r="J28" s="12">
        <f>J26*(13-J27)</f>
        <v>60</v>
      </c>
      <c r="K28" s="12">
        <f>K26*(13-K27)</f>
        <v>173.1</v>
      </c>
      <c r="L28" s="12">
        <f>L26*(13-L27)</f>
        <v>195</v>
      </c>
      <c r="M28" s="12">
        <f>M26*(13-M27)</f>
        <v>539.4</v>
      </c>
      <c r="N28" s="155">
        <f>SUM(J28:M28)</f>
        <v>967.5</v>
      </c>
      <c r="O28" s="156">
        <f>O26*(13-O27)</f>
        <v>2003.7999999999997</v>
      </c>
      <c r="P28" s="162">
        <f>P26*(13-P27)</f>
        <v>2003.7999999999997</v>
      </c>
    </row>
    <row r="29" spans="2:17" ht="19.149999999999999" customHeight="1">
      <c r="B29" s="149" t="s">
        <v>213</v>
      </c>
      <c r="C29" s="13">
        <f t="shared" ref="C29:H29" si="9">C26*(17-C27)</f>
        <v>539.4</v>
      </c>
      <c r="D29" s="12">
        <f t="shared" si="9"/>
        <v>355.59999999999997</v>
      </c>
      <c r="E29" s="12">
        <f t="shared" si="9"/>
        <v>365.8</v>
      </c>
      <c r="F29" s="12">
        <f t="shared" si="9"/>
        <v>255.50000000000003</v>
      </c>
      <c r="G29" s="12">
        <f t="shared" si="9"/>
        <v>0</v>
      </c>
      <c r="H29" s="12">
        <f t="shared" si="9"/>
        <v>0</v>
      </c>
      <c r="I29" s="155">
        <f>SUM(C29:G29)</f>
        <v>1516.3</v>
      </c>
      <c r="J29" s="12">
        <f>J26*(17-J27)</f>
        <v>140</v>
      </c>
      <c r="K29" s="12">
        <f>K26*(17-K27)</f>
        <v>297.10000000000002</v>
      </c>
      <c r="L29" s="12">
        <f>L26*(17-L27)</f>
        <v>315</v>
      </c>
      <c r="M29" s="12">
        <f>M26*(17-M27)</f>
        <v>663.4</v>
      </c>
      <c r="N29" s="155">
        <f>SUM(J29:M29)</f>
        <v>1415.5</v>
      </c>
      <c r="O29" s="156">
        <f>O26*(17-O27)</f>
        <v>2931.7999999999997</v>
      </c>
      <c r="P29" s="162">
        <f>P26*(17-P27)</f>
        <v>2931.7999999999997</v>
      </c>
    </row>
    <row r="30" spans="2:17" ht="19.149999999999999" customHeight="1">
      <c r="B30" s="149" t="s">
        <v>214</v>
      </c>
      <c r="C30" s="17">
        <f t="shared" ref="C30:H30" si="10">C26*(18-C27)</f>
        <v>570.4</v>
      </c>
      <c r="D30" s="16">
        <f t="shared" si="10"/>
        <v>383.59999999999997</v>
      </c>
      <c r="E30" s="16">
        <f t="shared" si="10"/>
        <v>396.8</v>
      </c>
      <c r="F30" s="16">
        <f t="shared" si="10"/>
        <v>285.5</v>
      </c>
      <c r="G30" s="16">
        <f t="shared" si="10"/>
        <v>0</v>
      </c>
      <c r="H30" s="16">
        <f t="shared" si="10"/>
        <v>0</v>
      </c>
      <c r="I30" s="155">
        <f>SUM(C30:G30)</f>
        <v>1636.3</v>
      </c>
      <c r="J30" s="16">
        <f>J26*(18-J27)</f>
        <v>160</v>
      </c>
      <c r="K30" s="16">
        <f>K26*(18-K27)</f>
        <v>328.1</v>
      </c>
      <c r="L30" s="16">
        <f>L26*(18-L27)</f>
        <v>345</v>
      </c>
      <c r="M30" s="16">
        <f>M26*(18-M27)</f>
        <v>694.4</v>
      </c>
      <c r="N30" s="155">
        <f>SUM(J30:M30)</f>
        <v>1527.5</v>
      </c>
      <c r="O30" s="157">
        <f>O26*(18-O27)</f>
        <v>3163.7999999999997</v>
      </c>
      <c r="P30" s="163">
        <f>P26*(18-P27)</f>
        <v>3163.7999999999997</v>
      </c>
    </row>
    <row r="31" spans="2:17" ht="19.149999999999999" customHeight="1" thickBot="1">
      <c r="B31" s="350" t="s">
        <v>215</v>
      </c>
      <c r="C31" s="21">
        <f t="shared" ref="C31:H31" si="11">C26*(19-C27)</f>
        <v>601.4</v>
      </c>
      <c r="D31" s="20">
        <f t="shared" si="11"/>
        <v>411.59999999999997</v>
      </c>
      <c r="E31" s="20">
        <f t="shared" si="11"/>
        <v>427.8</v>
      </c>
      <c r="F31" s="20">
        <f t="shared" si="11"/>
        <v>315.5</v>
      </c>
      <c r="G31" s="20">
        <f t="shared" si="11"/>
        <v>0</v>
      </c>
      <c r="H31" s="20">
        <f t="shared" si="11"/>
        <v>0</v>
      </c>
      <c r="I31" s="164">
        <f>SUM(C31:G31)</f>
        <v>1756.3</v>
      </c>
      <c r="J31" s="20">
        <f>J26*(19-J27)</f>
        <v>180</v>
      </c>
      <c r="K31" s="20">
        <f>K26*(19-K27)</f>
        <v>359.1</v>
      </c>
      <c r="L31" s="20">
        <f>L26*(19-L27)</f>
        <v>375</v>
      </c>
      <c r="M31" s="20">
        <f>M26*(19-M27)</f>
        <v>725.4</v>
      </c>
      <c r="N31" s="164">
        <f>SUM(J31:M31)</f>
        <v>1639.5</v>
      </c>
      <c r="O31" s="165">
        <f>O26*(19-O27)</f>
        <v>3395.7999999999997</v>
      </c>
      <c r="P31" s="166">
        <f>P26*(19-P27)</f>
        <v>3395.7999999999997</v>
      </c>
    </row>
    <row r="32" spans="2:17" ht="15.95" customHeight="1" thickBot="1">
      <c r="B32" s="1"/>
      <c r="C32" s="1"/>
      <c r="D32" s="2"/>
      <c r="E32" s="2"/>
      <c r="F32" s="2"/>
      <c r="G32" s="1"/>
      <c r="H32" s="3"/>
      <c r="I32" s="1"/>
      <c r="J32" s="3"/>
      <c r="K32" s="1"/>
      <c r="L32" s="2"/>
      <c r="M32" s="1"/>
      <c r="N32" s="2"/>
      <c r="O32" s="1"/>
      <c r="P32" s="1"/>
    </row>
    <row r="33" spans="2:17" ht="39.6" customHeight="1" thickBot="1">
      <c r="B33" s="473" t="s">
        <v>312</v>
      </c>
      <c r="C33" s="474"/>
      <c r="D33" s="474"/>
      <c r="E33" s="474"/>
      <c r="F33" s="474"/>
      <c r="G33" s="474"/>
      <c r="H33" s="474"/>
      <c r="I33" s="474"/>
      <c r="J33" s="474"/>
      <c r="K33" s="474"/>
      <c r="L33" s="470" t="s">
        <v>309</v>
      </c>
      <c r="M33" s="471"/>
      <c r="N33" s="471"/>
      <c r="O33" s="471"/>
      <c r="P33" s="472"/>
    </row>
    <row r="34" spans="2:17" ht="15.95" customHeight="1">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306</v>
      </c>
      <c r="P34" s="457"/>
    </row>
    <row r="35" spans="2:17" ht="15.95" customHeight="1" thickBot="1">
      <c r="B35" s="466"/>
      <c r="C35" s="462"/>
      <c r="D35" s="462"/>
      <c r="E35" s="462"/>
      <c r="F35" s="462"/>
      <c r="G35" s="462"/>
      <c r="H35" s="462"/>
      <c r="I35" s="462"/>
      <c r="J35" s="462"/>
      <c r="K35" s="462"/>
      <c r="L35" s="462"/>
      <c r="M35" s="462"/>
      <c r="N35" s="462"/>
      <c r="O35" s="145" t="s">
        <v>209</v>
      </c>
      <c r="P35" s="30" t="s">
        <v>210</v>
      </c>
    </row>
    <row r="36" spans="2:17" ht="19.149999999999999" customHeight="1">
      <c r="B36" s="148" t="s">
        <v>211</v>
      </c>
      <c r="C36" s="146">
        <v>31</v>
      </c>
      <c r="D36" s="8">
        <v>28</v>
      </c>
      <c r="E36" s="8">
        <v>31</v>
      </c>
      <c r="F36" s="8">
        <v>25</v>
      </c>
      <c r="G36" s="8">
        <v>0</v>
      </c>
      <c r="H36" s="8">
        <v>0</v>
      </c>
      <c r="I36" s="168">
        <f>SUM(C36:G36)</f>
        <v>115</v>
      </c>
      <c r="J36" s="8">
        <v>15</v>
      </c>
      <c r="K36" s="8">
        <v>26</v>
      </c>
      <c r="L36" s="8">
        <v>30</v>
      </c>
      <c r="M36" s="8">
        <v>31</v>
      </c>
      <c r="N36" s="168">
        <f>SUM(J36:M36)</f>
        <v>102</v>
      </c>
      <c r="O36" s="167">
        <f>SUM(C36:H36,J36:M36)</f>
        <v>217</v>
      </c>
      <c r="P36" s="169">
        <f>I36+N36</f>
        <v>217</v>
      </c>
    </row>
    <row r="37" spans="2:17" ht="19.149999999999999" customHeight="1">
      <c r="B37" s="149" t="s">
        <v>485</v>
      </c>
      <c r="C37" s="147">
        <v>-2.6</v>
      </c>
      <c r="D37" s="10">
        <v>-4.0999999999999996</v>
      </c>
      <c r="E37" s="10">
        <v>3.3</v>
      </c>
      <c r="F37" s="10">
        <v>6.24</v>
      </c>
      <c r="G37" s="10">
        <v>0</v>
      </c>
      <c r="H37" s="10">
        <v>0</v>
      </c>
      <c r="I37" s="153">
        <f>(C36*C37+D36*D37+E36*E37+F36*F37+G36*G37)/I36</f>
        <v>0.54695652173913056</v>
      </c>
      <c r="J37" s="10">
        <v>12.5</v>
      </c>
      <c r="K37" s="95">
        <v>5.0999999999999996</v>
      </c>
      <c r="L37" s="95">
        <v>6.1</v>
      </c>
      <c r="M37" s="95">
        <v>0.9</v>
      </c>
      <c r="N37" s="153">
        <f>(J36*J37+K36*K37+L36*L37+M36*M37)/N36</f>
        <v>5.2058823529411766</v>
      </c>
      <c r="O37" s="154">
        <f>(C37*C36+D37*D36+E37*E36+F37*F36+G37*G36+H37*H36+J37*J36+K37*K36+L37*L36+M37*M36)/O36</f>
        <v>2.7368663594470046</v>
      </c>
      <c r="P37" s="161">
        <f>(I37*I36+N37*N36)/P36</f>
        <v>2.7368663594470046</v>
      </c>
    </row>
    <row r="38" spans="2:17" ht="19.149999999999999" customHeight="1">
      <c r="B38" s="149" t="s">
        <v>212</v>
      </c>
      <c r="C38" s="13">
        <f t="shared" ref="C38:H38" si="12">C36*(13-C37)</f>
        <v>483.59999999999997</v>
      </c>
      <c r="D38" s="12">
        <f t="shared" si="12"/>
        <v>478.80000000000007</v>
      </c>
      <c r="E38" s="12">
        <f t="shared" si="12"/>
        <v>300.7</v>
      </c>
      <c r="F38" s="12">
        <f t="shared" si="12"/>
        <v>169</v>
      </c>
      <c r="G38" s="12">
        <f t="shared" si="12"/>
        <v>0</v>
      </c>
      <c r="H38" s="12">
        <f t="shared" si="12"/>
        <v>0</v>
      </c>
      <c r="I38" s="155">
        <f>SUM(C38:G38)</f>
        <v>1432.1000000000001</v>
      </c>
      <c r="J38" s="12">
        <f>J36*(13-J37)</f>
        <v>7.5</v>
      </c>
      <c r="K38" s="12">
        <f>K36*(13-K37)</f>
        <v>205.4</v>
      </c>
      <c r="L38" s="12">
        <f>L36*(13-L37)</f>
        <v>207</v>
      </c>
      <c r="M38" s="12">
        <f>M36*(13-M37)</f>
        <v>375.09999999999997</v>
      </c>
      <c r="N38" s="155">
        <f>SUM(J38:M38)</f>
        <v>795</v>
      </c>
      <c r="O38" s="156">
        <f>O36*(13-O37)</f>
        <v>2227.1</v>
      </c>
      <c r="P38" s="162">
        <f>P36*(13-P37)</f>
        <v>2227.1</v>
      </c>
    </row>
    <row r="39" spans="2:17" ht="19.149999999999999" customHeight="1">
      <c r="B39" s="149" t="s">
        <v>213</v>
      </c>
      <c r="C39" s="13">
        <f t="shared" ref="C39:H39" si="13">C36*(17-C37)</f>
        <v>607.6</v>
      </c>
      <c r="D39" s="12">
        <f t="shared" si="13"/>
        <v>590.80000000000007</v>
      </c>
      <c r="E39" s="12">
        <f t="shared" si="13"/>
        <v>424.7</v>
      </c>
      <c r="F39" s="12">
        <f t="shared" si="13"/>
        <v>269</v>
      </c>
      <c r="G39" s="12">
        <f t="shared" si="13"/>
        <v>0</v>
      </c>
      <c r="H39" s="12">
        <f t="shared" si="13"/>
        <v>0</v>
      </c>
      <c r="I39" s="155">
        <f>SUM(C39:G39)</f>
        <v>1892.1000000000001</v>
      </c>
      <c r="J39" s="12">
        <f>J36*(17-J37)</f>
        <v>67.5</v>
      </c>
      <c r="K39" s="12">
        <f>K36*(17-K37)</f>
        <v>309.40000000000003</v>
      </c>
      <c r="L39" s="12">
        <f>L36*(17-L37)</f>
        <v>327</v>
      </c>
      <c r="M39" s="12">
        <f>M36*(17-M37)</f>
        <v>499.1</v>
      </c>
      <c r="N39" s="155">
        <f>SUM(J39:M39)</f>
        <v>1203</v>
      </c>
      <c r="O39" s="156">
        <f>O36*(17-O37)</f>
        <v>3095.1</v>
      </c>
      <c r="P39" s="162">
        <f>P36*(17-P37)</f>
        <v>3095.1</v>
      </c>
    </row>
    <row r="40" spans="2:17" ht="19.149999999999999" customHeight="1">
      <c r="B40" s="149" t="s">
        <v>214</v>
      </c>
      <c r="C40" s="17">
        <f t="shared" ref="C40:H40" si="14">C36*(18-C37)</f>
        <v>638.6</v>
      </c>
      <c r="D40" s="16">
        <f t="shared" si="14"/>
        <v>618.80000000000007</v>
      </c>
      <c r="E40" s="16">
        <f t="shared" si="14"/>
        <v>455.7</v>
      </c>
      <c r="F40" s="16">
        <f t="shared" si="14"/>
        <v>294</v>
      </c>
      <c r="G40" s="16">
        <f t="shared" si="14"/>
        <v>0</v>
      </c>
      <c r="H40" s="16">
        <f t="shared" si="14"/>
        <v>0</v>
      </c>
      <c r="I40" s="155">
        <f>SUM(C40:G40)</f>
        <v>2007.1000000000001</v>
      </c>
      <c r="J40" s="16">
        <f>J36*(18-J37)</f>
        <v>82.5</v>
      </c>
      <c r="K40" s="16">
        <f>K36*(18-K37)</f>
        <v>335.40000000000003</v>
      </c>
      <c r="L40" s="16">
        <f>L36*(18-L37)</f>
        <v>357</v>
      </c>
      <c r="M40" s="16">
        <f>M36*(18-M37)</f>
        <v>530.1</v>
      </c>
      <c r="N40" s="155">
        <f>SUM(J40:M40)</f>
        <v>1305</v>
      </c>
      <c r="O40" s="157">
        <f>O36*(18-O37)</f>
        <v>3312.1</v>
      </c>
      <c r="P40" s="163">
        <f>P36*(18-P37)</f>
        <v>3312.1</v>
      </c>
    </row>
    <row r="41" spans="2:17" ht="19.149999999999999" customHeight="1" thickBot="1">
      <c r="B41" s="350" t="s">
        <v>215</v>
      </c>
      <c r="C41" s="21">
        <f t="shared" ref="C41:H41" si="15">C36*(19-C37)</f>
        <v>669.6</v>
      </c>
      <c r="D41" s="20">
        <f t="shared" si="15"/>
        <v>646.80000000000007</v>
      </c>
      <c r="E41" s="20">
        <f t="shared" si="15"/>
        <v>486.7</v>
      </c>
      <c r="F41" s="20">
        <f t="shared" si="15"/>
        <v>319</v>
      </c>
      <c r="G41" s="20">
        <f t="shared" si="15"/>
        <v>0</v>
      </c>
      <c r="H41" s="20">
        <f t="shared" si="15"/>
        <v>0</v>
      </c>
      <c r="I41" s="164">
        <f>SUM(C41:G41)</f>
        <v>2122.1000000000004</v>
      </c>
      <c r="J41" s="20">
        <f>J36*(19-J37)</f>
        <v>97.5</v>
      </c>
      <c r="K41" s="20">
        <f>K36*(19-K37)</f>
        <v>361.40000000000003</v>
      </c>
      <c r="L41" s="20">
        <f>L36*(19-L37)</f>
        <v>387</v>
      </c>
      <c r="M41" s="20">
        <f>M36*(19-M37)</f>
        <v>561.1</v>
      </c>
      <c r="N41" s="164">
        <f>SUM(J41:M41)</f>
        <v>1407</v>
      </c>
      <c r="O41" s="165">
        <f>O36*(19-O37)</f>
        <v>3529.0999999999995</v>
      </c>
      <c r="P41" s="166">
        <f>P36*(19-P37)</f>
        <v>3529.0999999999995</v>
      </c>
    </row>
    <row r="42" spans="2:17" ht="15.95" customHeight="1" thickBot="1">
      <c r="B42" s="1"/>
      <c r="C42" s="1"/>
      <c r="D42" s="2"/>
      <c r="E42" s="2"/>
      <c r="F42" s="2"/>
      <c r="G42" s="1"/>
      <c r="H42" s="3"/>
      <c r="I42" s="2"/>
      <c r="J42" s="3"/>
      <c r="K42" s="2"/>
      <c r="L42" s="2"/>
      <c r="M42" s="1"/>
      <c r="N42" s="2"/>
      <c r="O42" s="1"/>
    </row>
    <row r="43" spans="2:17" ht="52.5" customHeight="1" thickBot="1">
      <c r="B43" s="473" t="s">
        <v>313</v>
      </c>
      <c r="C43" s="474"/>
      <c r="D43" s="474"/>
      <c r="E43" s="474"/>
      <c r="F43" s="474"/>
      <c r="G43" s="474"/>
      <c r="H43" s="474"/>
      <c r="I43" s="474"/>
      <c r="J43" s="474"/>
      <c r="K43" s="474"/>
      <c r="L43" s="470" t="s">
        <v>221</v>
      </c>
      <c r="M43" s="471"/>
      <c r="N43" s="471"/>
      <c r="O43" s="471"/>
      <c r="P43" s="472"/>
    </row>
    <row r="44" spans="2:17" ht="20.100000000000001" customHeight="1">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7" ht="20.100000000000001" customHeight="1" thickBot="1">
      <c r="B45" s="466"/>
      <c r="C45" s="462"/>
      <c r="D45" s="462"/>
      <c r="E45" s="462"/>
      <c r="F45" s="462"/>
      <c r="G45" s="462"/>
      <c r="H45" s="462"/>
      <c r="I45" s="462"/>
      <c r="J45" s="462"/>
      <c r="K45" s="462"/>
      <c r="L45" s="462"/>
      <c r="M45" s="462"/>
      <c r="N45" s="462"/>
      <c r="O45" s="145" t="s">
        <v>209</v>
      </c>
      <c r="P45" s="30" t="s">
        <v>210</v>
      </c>
    </row>
    <row r="46" spans="2:17" ht="20.100000000000001" customHeight="1">
      <c r="B46" s="148" t="s">
        <v>211</v>
      </c>
      <c r="C46" s="146">
        <v>31</v>
      </c>
      <c r="D46" s="8">
        <v>29</v>
      </c>
      <c r="E46" s="8">
        <v>31</v>
      </c>
      <c r="F46" s="8">
        <v>30</v>
      </c>
      <c r="G46" s="8">
        <v>15</v>
      </c>
      <c r="H46" s="8">
        <v>0</v>
      </c>
      <c r="I46" s="168">
        <f>SUM(C46:G46)</f>
        <v>136</v>
      </c>
      <c r="J46" s="8">
        <v>15</v>
      </c>
      <c r="K46" s="8">
        <v>25</v>
      </c>
      <c r="L46" s="8">
        <v>30</v>
      </c>
      <c r="M46" s="8">
        <v>31</v>
      </c>
      <c r="N46" s="168">
        <f>SUM(J46:M46)</f>
        <v>101</v>
      </c>
      <c r="O46" s="167">
        <f>SUM(C46:H46,J46:M46)</f>
        <v>237</v>
      </c>
      <c r="P46" s="169">
        <f>I46+N46</f>
        <v>237</v>
      </c>
    </row>
    <row r="47" spans="2:17" ht="20.100000000000001" customHeight="1">
      <c r="B47" s="149" t="s">
        <v>485</v>
      </c>
      <c r="C47" s="147">
        <v>-3.4</v>
      </c>
      <c r="D47" s="10">
        <v>0.4</v>
      </c>
      <c r="E47" s="10">
        <v>3.4</v>
      </c>
      <c r="F47" s="10">
        <v>9.8000000000000007</v>
      </c>
      <c r="G47" s="10">
        <v>11.3</v>
      </c>
      <c r="H47" s="10">
        <v>0</v>
      </c>
      <c r="I47" s="153">
        <f>(C46*C47+D46*D47+E46*E47+F46*F47+G46*G47)/I46</f>
        <v>3.4933823529411767</v>
      </c>
      <c r="J47" s="10">
        <v>11.9</v>
      </c>
      <c r="K47" s="95">
        <v>10.199999999999999</v>
      </c>
      <c r="L47" s="95">
        <v>4.4000000000000004</v>
      </c>
      <c r="M47" s="95">
        <v>1</v>
      </c>
      <c r="N47" s="153">
        <f>(J46*J47+K46*K47+L46*L47+M46*M47)/N46</f>
        <v>5.9059405940594063</v>
      </c>
      <c r="O47" s="154">
        <f>(C47*C46+D47*D46+E47*E46+F47*F46+G47*G46+H47*H46+J47*J46+K47*K46+L47*L46+M47*M46)/O46</f>
        <v>4.5215189873417714</v>
      </c>
      <c r="P47" s="161">
        <f>(I47*I46+N47*N46)/P46</f>
        <v>4.5215189873417714</v>
      </c>
    </row>
    <row r="48" spans="2:17" ht="20.100000000000001" customHeight="1">
      <c r="B48" s="149" t="s">
        <v>212</v>
      </c>
      <c r="C48" s="13">
        <f t="shared" ref="C48:H48" si="16">C46*(13-C47)</f>
        <v>508.4</v>
      </c>
      <c r="D48" s="12">
        <f t="shared" si="16"/>
        <v>365.4</v>
      </c>
      <c r="E48" s="12">
        <f t="shared" si="16"/>
        <v>297.59999999999997</v>
      </c>
      <c r="F48" s="12">
        <f t="shared" si="16"/>
        <v>95.999999999999972</v>
      </c>
      <c r="G48" s="12">
        <f t="shared" si="16"/>
        <v>25.499999999999989</v>
      </c>
      <c r="H48" s="12">
        <f t="shared" si="16"/>
        <v>0</v>
      </c>
      <c r="I48" s="155">
        <f>SUM(C48:G48)</f>
        <v>1292.8999999999999</v>
      </c>
      <c r="J48" s="12">
        <f>J46*(13-J47)</f>
        <v>16.499999999999993</v>
      </c>
      <c r="K48" s="12">
        <f>K46*(13-K47)</f>
        <v>70.000000000000014</v>
      </c>
      <c r="L48" s="12">
        <f>L46*(13-L47)</f>
        <v>258</v>
      </c>
      <c r="M48" s="12">
        <f>M46*(13-M47)</f>
        <v>372</v>
      </c>
      <c r="N48" s="155">
        <f>SUM(J48:M48)</f>
        <v>716.5</v>
      </c>
      <c r="O48" s="156">
        <f>O46*(13-O47)</f>
        <v>2009.4</v>
      </c>
      <c r="P48" s="162">
        <f>P46*(13-P47)</f>
        <v>2009.4</v>
      </c>
      <c r="Q48" s="28"/>
    </row>
    <row r="49" spans="2:17" ht="20.100000000000001" customHeight="1">
      <c r="B49" s="149" t="s">
        <v>213</v>
      </c>
      <c r="C49" s="13">
        <f t="shared" ref="C49:H49" si="17">C46*(17-C47)</f>
        <v>632.4</v>
      </c>
      <c r="D49" s="12">
        <f t="shared" si="17"/>
        <v>481.40000000000003</v>
      </c>
      <c r="E49" s="12">
        <f t="shared" si="17"/>
        <v>421.59999999999997</v>
      </c>
      <c r="F49" s="12">
        <f t="shared" si="17"/>
        <v>215.99999999999997</v>
      </c>
      <c r="G49" s="12">
        <f t="shared" si="17"/>
        <v>85.499999999999986</v>
      </c>
      <c r="H49" s="12">
        <f t="shared" si="17"/>
        <v>0</v>
      </c>
      <c r="I49" s="155">
        <f>SUM(C49:G49)</f>
        <v>1836.8999999999999</v>
      </c>
      <c r="J49" s="12">
        <f>J46*(17-J47)</f>
        <v>76.5</v>
      </c>
      <c r="K49" s="12">
        <f>K46*(17-K47)</f>
        <v>170.00000000000003</v>
      </c>
      <c r="L49" s="12">
        <f>L46*(17-L47)</f>
        <v>378</v>
      </c>
      <c r="M49" s="12">
        <f>M46*(17-M47)</f>
        <v>496</v>
      </c>
      <c r="N49" s="155">
        <f>SUM(J49:M49)</f>
        <v>1120.5</v>
      </c>
      <c r="O49" s="156">
        <f>O46*(17-O47)</f>
        <v>2957.4</v>
      </c>
      <c r="P49" s="162">
        <f>P46*(17-P47)</f>
        <v>2957.4</v>
      </c>
      <c r="Q49" s="28"/>
    </row>
    <row r="50" spans="2:17" ht="20.100000000000001" customHeight="1">
      <c r="B50" s="149" t="s">
        <v>214</v>
      </c>
      <c r="C50" s="17">
        <f t="shared" ref="C50:H50" si="18">C46*(18-C47)</f>
        <v>663.4</v>
      </c>
      <c r="D50" s="16">
        <f t="shared" si="18"/>
        <v>510.40000000000003</v>
      </c>
      <c r="E50" s="16">
        <f t="shared" si="18"/>
        <v>452.59999999999997</v>
      </c>
      <c r="F50" s="16">
        <f t="shared" si="18"/>
        <v>245.99999999999997</v>
      </c>
      <c r="G50" s="16">
        <f t="shared" si="18"/>
        <v>100.49999999999999</v>
      </c>
      <c r="H50" s="16">
        <f t="shared" si="18"/>
        <v>0</v>
      </c>
      <c r="I50" s="155">
        <f>SUM(C50:G50)</f>
        <v>1972.8999999999999</v>
      </c>
      <c r="J50" s="16">
        <f>J46*(18-J47)</f>
        <v>91.5</v>
      </c>
      <c r="K50" s="16">
        <f>K46*(18-K47)</f>
        <v>195.00000000000003</v>
      </c>
      <c r="L50" s="16">
        <f>L46*(18-L47)</f>
        <v>408</v>
      </c>
      <c r="M50" s="16">
        <f>M46*(18-M47)</f>
        <v>527</v>
      </c>
      <c r="N50" s="155">
        <f>SUM(J50:M50)</f>
        <v>1221.5</v>
      </c>
      <c r="O50" s="157">
        <f>O46*(18-O47)</f>
        <v>3194.4</v>
      </c>
      <c r="P50" s="163">
        <f>P46*(18-P47)</f>
        <v>3194.4</v>
      </c>
      <c r="Q50" s="28"/>
    </row>
    <row r="51" spans="2:17" ht="20.100000000000001" customHeight="1" thickBot="1">
      <c r="B51" s="350" t="s">
        <v>215</v>
      </c>
      <c r="C51" s="21">
        <f t="shared" ref="C51:H51" si="19">C46*(19-C47)</f>
        <v>694.4</v>
      </c>
      <c r="D51" s="20">
        <f t="shared" si="19"/>
        <v>539.40000000000009</v>
      </c>
      <c r="E51" s="20">
        <f t="shared" si="19"/>
        <v>483.59999999999997</v>
      </c>
      <c r="F51" s="20">
        <f t="shared" si="19"/>
        <v>276</v>
      </c>
      <c r="G51" s="20">
        <f t="shared" si="19"/>
        <v>115.49999999999999</v>
      </c>
      <c r="H51" s="20">
        <f t="shared" si="19"/>
        <v>0</v>
      </c>
      <c r="I51" s="164">
        <f>SUM(C51:G51)</f>
        <v>2108.9</v>
      </c>
      <c r="J51" s="20">
        <f>J46*(19-J47)</f>
        <v>106.5</v>
      </c>
      <c r="K51" s="20">
        <f>K46*(19-K47)</f>
        <v>220.00000000000003</v>
      </c>
      <c r="L51" s="20">
        <f>L46*(19-L47)</f>
        <v>438</v>
      </c>
      <c r="M51" s="20">
        <f>M46*(19-M47)</f>
        <v>558</v>
      </c>
      <c r="N51" s="164">
        <f>SUM(J51:M51)</f>
        <v>1322.5</v>
      </c>
      <c r="O51" s="165">
        <f>O46*(19-O47)</f>
        <v>3431.4</v>
      </c>
      <c r="P51" s="166">
        <f>P46*(19-P47)</f>
        <v>3431.4</v>
      </c>
      <c r="Q51" s="28"/>
    </row>
    <row r="52" spans="2:17" ht="15.75" thickBot="1">
      <c r="B52" s="1"/>
      <c r="C52" s="1"/>
      <c r="D52" s="2"/>
      <c r="E52" s="2"/>
      <c r="F52" s="2"/>
      <c r="G52" s="1"/>
      <c r="H52" s="3"/>
      <c r="I52" s="2"/>
      <c r="J52" s="3"/>
      <c r="K52" s="2"/>
      <c r="L52" s="2"/>
      <c r="M52" s="1"/>
      <c r="N52" s="2"/>
      <c r="O52" s="1"/>
    </row>
    <row r="53" spans="2:17" s="29" customFormat="1" ht="24" thickBot="1">
      <c r="B53" s="473" t="s">
        <v>313</v>
      </c>
      <c r="C53" s="474"/>
      <c r="D53" s="474"/>
      <c r="E53" s="474"/>
      <c r="F53" s="474"/>
      <c r="G53" s="474"/>
      <c r="H53" s="474"/>
      <c r="I53" s="474"/>
      <c r="J53" s="474"/>
      <c r="K53" s="474"/>
      <c r="L53" s="470" t="s">
        <v>222</v>
      </c>
      <c r="M53" s="471"/>
      <c r="N53" s="471"/>
      <c r="O53" s="471"/>
      <c r="P53" s="472"/>
    </row>
    <row r="54" spans="2:17"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7" ht="16.5" thickBot="1">
      <c r="B55" s="466"/>
      <c r="C55" s="462"/>
      <c r="D55" s="462"/>
      <c r="E55" s="462"/>
      <c r="F55" s="462"/>
      <c r="G55" s="462"/>
      <c r="H55" s="462"/>
      <c r="I55" s="462"/>
      <c r="J55" s="462"/>
      <c r="K55" s="462"/>
      <c r="L55" s="462"/>
      <c r="M55" s="462"/>
      <c r="N55" s="462"/>
      <c r="O55" s="145" t="s">
        <v>209</v>
      </c>
      <c r="P55" s="30" t="s">
        <v>210</v>
      </c>
    </row>
    <row r="56" spans="2:17" s="29" customFormat="1" ht="24.75" customHeight="1">
      <c r="B56" s="148" t="s">
        <v>211</v>
      </c>
      <c r="C56" s="146">
        <v>31</v>
      </c>
      <c r="D56" s="8">
        <v>28</v>
      </c>
      <c r="E56" s="8">
        <v>31</v>
      </c>
      <c r="F56" s="8">
        <v>30</v>
      </c>
      <c r="G56" s="8">
        <v>15</v>
      </c>
      <c r="H56" s="8">
        <v>5</v>
      </c>
      <c r="I56" s="168">
        <f>SUM(C56:G56)</f>
        <v>135</v>
      </c>
      <c r="J56" s="8">
        <v>15</v>
      </c>
      <c r="K56" s="8">
        <v>31</v>
      </c>
      <c r="L56" s="8">
        <v>30</v>
      </c>
      <c r="M56" s="8">
        <v>31</v>
      </c>
      <c r="N56" s="168">
        <f>SUM(J56:M56)</f>
        <v>107</v>
      </c>
      <c r="O56" s="167">
        <f>SUM(C56:H56,J56:M56)</f>
        <v>247</v>
      </c>
      <c r="P56" s="169">
        <f>I56+N56</f>
        <v>242</v>
      </c>
    </row>
    <row r="57" spans="2:17" s="29" customFormat="1" ht="21" customHeight="1">
      <c r="B57" s="149" t="s">
        <v>485</v>
      </c>
      <c r="C57" s="147">
        <v>0.2</v>
      </c>
      <c r="D57" s="10">
        <v>-3.4</v>
      </c>
      <c r="E57" s="10">
        <v>1.2</v>
      </c>
      <c r="F57" s="10">
        <v>9.6999999999999993</v>
      </c>
      <c r="G57" s="10">
        <v>10.3</v>
      </c>
      <c r="H57" s="10">
        <v>11</v>
      </c>
      <c r="I57" s="153">
        <f>(C56*C57+D56*D57+E56*E57+F56*F57+G56*G57)/I56</f>
        <v>2.9162962962962964</v>
      </c>
      <c r="J57" s="10">
        <v>12.1</v>
      </c>
      <c r="K57" s="95">
        <v>9.3000000000000007</v>
      </c>
      <c r="L57" s="95">
        <v>2.7</v>
      </c>
      <c r="M57" s="95">
        <v>-1.1000000000000001</v>
      </c>
      <c r="N57" s="153">
        <f>(J56*J57+K56*K57+L56*L57+M56*M57)/N56</f>
        <v>4.8289719626168219</v>
      </c>
      <c r="O57" s="154">
        <f>(C57*C56+D57*D56+E57*E56+F57*F56+G57*G56+H57*H56+J57*J56+K57*K56+L57*L56+M57*M56)/O56</f>
        <v>3.9085020242914981</v>
      </c>
      <c r="P57" s="161">
        <f>(I57*I56+N57*N56)/P56</f>
        <v>3.7619834710743798</v>
      </c>
    </row>
    <row r="58" spans="2:17" s="29" customFormat="1" ht="21" customHeight="1">
      <c r="B58" s="149" t="s">
        <v>212</v>
      </c>
      <c r="C58" s="13">
        <f t="shared" ref="C58:H58" si="20">C56*(13-C57)</f>
        <v>396.8</v>
      </c>
      <c r="D58" s="12">
        <f t="shared" si="20"/>
        <v>459.19999999999993</v>
      </c>
      <c r="E58" s="12">
        <f t="shared" si="20"/>
        <v>365.8</v>
      </c>
      <c r="F58" s="12">
        <f t="shared" si="20"/>
        <v>99.000000000000028</v>
      </c>
      <c r="G58" s="12">
        <f t="shared" si="20"/>
        <v>40.499999999999986</v>
      </c>
      <c r="H58" s="12">
        <f t="shared" si="20"/>
        <v>10</v>
      </c>
      <c r="I58" s="155">
        <f>SUM(C58:G58)</f>
        <v>1361.3</v>
      </c>
      <c r="J58" s="12">
        <f>J56*(13-J57)</f>
        <v>13.500000000000005</v>
      </c>
      <c r="K58" s="12">
        <f>K56*(13-K57)</f>
        <v>114.69999999999997</v>
      </c>
      <c r="L58" s="12">
        <f>L56*(13-L57)</f>
        <v>309</v>
      </c>
      <c r="M58" s="12">
        <f>M56*(13-M57)</f>
        <v>437.09999999999997</v>
      </c>
      <c r="N58" s="155">
        <f>SUM(J58:M58)</f>
        <v>874.3</v>
      </c>
      <c r="O58" s="156">
        <f>O56*(13-O57)</f>
        <v>2245.6000000000004</v>
      </c>
      <c r="P58" s="162">
        <f>P56*(13-P57)</f>
        <v>2235.6</v>
      </c>
    </row>
    <row r="59" spans="2:17" s="29" customFormat="1" ht="21" customHeight="1">
      <c r="B59" s="149" t="s">
        <v>213</v>
      </c>
      <c r="C59" s="13">
        <f t="shared" ref="C59:H59" si="21">C56*(17-C57)</f>
        <v>520.80000000000007</v>
      </c>
      <c r="D59" s="12">
        <f t="shared" si="21"/>
        <v>571.19999999999993</v>
      </c>
      <c r="E59" s="12">
        <f t="shared" si="21"/>
        <v>489.8</v>
      </c>
      <c r="F59" s="12">
        <f t="shared" si="21"/>
        <v>219.00000000000003</v>
      </c>
      <c r="G59" s="12">
        <f t="shared" si="21"/>
        <v>100.49999999999999</v>
      </c>
      <c r="H59" s="12">
        <f t="shared" si="21"/>
        <v>30</v>
      </c>
      <c r="I59" s="155">
        <f>SUM(C59:G59)</f>
        <v>1901.3</v>
      </c>
      <c r="J59" s="12">
        <f>J56*(17-J57)</f>
        <v>73.5</v>
      </c>
      <c r="K59" s="12">
        <f>K56*(17-K57)</f>
        <v>238.7</v>
      </c>
      <c r="L59" s="12">
        <f>L56*(17-L57)</f>
        <v>429</v>
      </c>
      <c r="M59" s="12">
        <f>M56*(17-M57)</f>
        <v>561.1</v>
      </c>
      <c r="N59" s="155">
        <f>SUM(J59:M59)</f>
        <v>1302.3000000000002</v>
      </c>
      <c r="O59" s="156">
        <f>O56*(17-O57)</f>
        <v>3233.6000000000004</v>
      </c>
      <c r="P59" s="162">
        <f>P56*(17-P57)</f>
        <v>3203.6</v>
      </c>
    </row>
    <row r="60" spans="2:17" ht="19.5">
      <c r="B60" s="149" t="s">
        <v>214</v>
      </c>
      <c r="C60" s="17">
        <f t="shared" ref="C60:H60" si="22">C56*(18-C57)</f>
        <v>551.80000000000007</v>
      </c>
      <c r="D60" s="16">
        <f t="shared" si="22"/>
        <v>599.19999999999993</v>
      </c>
      <c r="E60" s="16">
        <f t="shared" si="22"/>
        <v>520.80000000000007</v>
      </c>
      <c r="F60" s="16">
        <f t="shared" si="22"/>
        <v>249.00000000000003</v>
      </c>
      <c r="G60" s="16">
        <f t="shared" si="22"/>
        <v>115.49999999999999</v>
      </c>
      <c r="H60" s="16">
        <f t="shared" si="22"/>
        <v>35</v>
      </c>
      <c r="I60" s="155">
        <f>SUM(C60:G60)</f>
        <v>2036.3000000000002</v>
      </c>
      <c r="J60" s="16">
        <f>J56*(18-J57)</f>
        <v>88.5</v>
      </c>
      <c r="K60" s="16">
        <f>K56*(18-K57)</f>
        <v>269.7</v>
      </c>
      <c r="L60" s="16">
        <f>L56*(18-L57)</f>
        <v>459</v>
      </c>
      <c r="M60" s="16">
        <f>M56*(18-M57)</f>
        <v>592.1</v>
      </c>
      <c r="N60" s="155">
        <f>SUM(J60:M60)</f>
        <v>1409.3000000000002</v>
      </c>
      <c r="O60" s="157">
        <f>O56*(18-O57)</f>
        <v>3480.6000000000004</v>
      </c>
      <c r="P60" s="163">
        <f>P56*(18-P57)</f>
        <v>3445.6</v>
      </c>
    </row>
    <row r="61" spans="2:17" ht="20.25" thickBot="1">
      <c r="B61" s="350" t="s">
        <v>215</v>
      </c>
      <c r="C61" s="21">
        <f t="shared" ref="C61:H61" si="23">C56*(19-C57)</f>
        <v>582.80000000000007</v>
      </c>
      <c r="D61" s="20">
        <f t="shared" si="23"/>
        <v>627.19999999999993</v>
      </c>
      <c r="E61" s="20">
        <f t="shared" si="23"/>
        <v>551.80000000000007</v>
      </c>
      <c r="F61" s="20">
        <f t="shared" si="23"/>
        <v>279</v>
      </c>
      <c r="G61" s="20">
        <f t="shared" si="23"/>
        <v>130.5</v>
      </c>
      <c r="H61" s="20">
        <f t="shared" si="23"/>
        <v>40</v>
      </c>
      <c r="I61" s="164">
        <f>SUM(C61:G61)</f>
        <v>2171.3000000000002</v>
      </c>
      <c r="J61" s="20">
        <f>J56*(19-J57)</f>
        <v>103.5</v>
      </c>
      <c r="K61" s="20">
        <f>K56*(19-K57)</f>
        <v>300.7</v>
      </c>
      <c r="L61" s="20">
        <f>L56*(19-L57)</f>
        <v>489</v>
      </c>
      <c r="M61" s="20">
        <f>M56*(19-M57)</f>
        <v>623.1</v>
      </c>
      <c r="N61" s="164">
        <f>SUM(J61:M61)</f>
        <v>1516.3000000000002</v>
      </c>
      <c r="O61" s="165">
        <f>O56*(19-O57)</f>
        <v>3727.6000000000004</v>
      </c>
      <c r="P61" s="166">
        <f>P56*(19-P57)</f>
        <v>3687.6</v>
      </c>
    </row>
    <row r="62" spans="2:17" ht="15.75" thickBot="1">
      <c r="B62" s="1"/>
      <c r="C62" s="1"/>
      <c r="D62" s="2"/>
      <c r="E62" s="2"/>
      <c r="F62" s="2"/>
      <c r="G62" s="1"/>
      <c r="H62" s="3"/>
      <c r="I62" s="2"/>
      <c r="J62" s="3"/>
      <c r="K62" s="2"/>
      <c r="L62" s="2"/>
      <c r="M62" s="1"/>
      <c r="N62" s="2"/>
      <c r="O62" s="1"/>
    </row>
    <row r="63" spans="2:17" ht="24" thickBot="1">
      <c r="B63" s="473" t="s">
        <v>313</v>
      </c>
      <c r="C63" s="474"/>
      <c r="D63" s="474"/>
      <c r="E63" s="474"/>
      <c r="F63" s="474"/>
      <c r="G63" s="474"/>
      <c r="H63" s="474"/>
      <c r="I63" s="474"/>
      <c r="J63" s="474"/>
      <c r="K63" s="474"/>
      <c r="L63" s="470" t="s">
        <v>223</v>
      </c>
      <c r="M63" s="471"/>
      <c r="N63" s="471"/>
      <c r="O63" s="471"/>
      <c r="P63" s="472"/>
    </row>
    <row r="64" spans="2:17"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c r="B66" s="148" t="s">
        <v>211</v>
      </c>
      <c r="C66" s="146">
        <v>31</v>
      </c>
      <c r="D66" s="8">
        <v>28</v>
      </c>
      <c r="E66" s="8">
        <v>31</v>
      </c>
      <c r="F66" s="8">
        <v>25</v>
      </c>
      <c r="G66" s="8">
        <v>11</v>
      </c>
      <c r="H66" s="8">
        <v>5</v>
      </c>
      <c r="I66" s="168">
        <f>SUM(C66:G66)</f>
        <v>126</v>
      </c>
      <c r="J66" s="8">
        <v>0</v>
      </c>
      <c r="K66" s="8">
        <v>26</v>
      </c>
      <c r="L66" s="8">
        <v>30</v>
      </c>
      <c r="M66" s="8">
        <v>31</v>
      </c>
      <c r="N66" s="168">
        <f>SUM(J66:M66)</f>
        <v>87</v>
      </c>
      <c r="O66" s="167">
        <f>SUM(C66:H66,J66:M66)</f>
        <v>218</v>
      </c>
      <c r="P66" s="169">
        <f>I66+N66</f>
        <v>213</v>
      </c>
    </row>
    <row r="67" spans="2:16" ht="19.5">
      <c r="B67" s="149" t="s">
        <v>485</v>
      </c>
      <c r="C67" s="147">
        <v>-6.5</v>
      </c>
      <c r="D67" s="10">
        <v>-3.3</v>
      </c>
      <c r="E67" s="10">
        <v>0.5</v>
      </c>
      <c r="F67" s="10">
        <v>8.6999999999999993</v>
      </c>
      <c r="G67" s="10">
        <v>11.8</v>
      </c>
      <c r="H67" s="10">
        <v>10.8</v>
      </c>
      <c r="I67" s="153">
        <f>(C66*C67+D66*D67+E66*E67+F66*F67+G66*G67)/I66</f>
        <v>0.54682539682539688</v>
      </c>
      <c r="J67" s="10"/>
      <c r="K67" s="95">
        <v>8</v>
      </c>
      <c r="L67" s="95">
        <v>2.1</v>
      </c>
      <c r="M67" s="95">
        <v>-0.4</v>
      </c>
      <c r="N67" s="153">
        <f>(J66*J67+K66*K67+L66*L67+M66*M67)/N66</f>
        <v>2.9724137931034487</v>
      </c>
      <c r="O67" s="154">
        <f>(C67*C66+D67*D66+E67*E66+F67*F66+G67*G66+H67*H66+J67*J66+K67*K66+L67*L66+M67*M66)/O66</f>
        <v>1.75</v>
      </c>
      <c r="P67" s="161">
        <f>(I67*I66+N67*N66)/P66</f>
        <v>1.5375586854460095</v>
      </c>
    </row>
    <row r="68" spans="2:16" ht="19.5">
      <c r="B68" s="149" t="s">
        <v>212</v>
      </c>
      <c r="C68" s="13">
        <f t="shared" ref="C68:H68" si="24">C66*(13-C67)</f>
        <v>604.5</v>
      </c>
      <c r="D68" s="12">
        <f t="shared" si="24"/>
        <v>456.40000000000003</v>
      </c>
      <c r="E68" s="12">
        <f t="shared" si="24"/>
        <v>387.5</v>
      </c>
      <c r="F68" s="12">
        <f t="shared" si="24"/>
        <v>107.50000000000001</v>
      </c>
      <c r="G68" s="12">
        <f t="shared" si="24"/>
        <v>13.199999999999992</v>
      </c>
      <c r="H68" s="12">
        <f t="shared" si="24"/>
        <v>10.999999999999996</v>
      </c>
      <c r="I68" s="155">
        <f>SUM(C68:G68)</f>
        <v>1569.1000000000001</v>
      </c>
      <c r="J68" s="12">
        <f>J66*(13-J67)</f>
        <v>0</v>
      </c>
      <c r="K68" s="12">
        <f>K66*(13-K67)</f>
        <v>130</v>
      </c>
      <c r="L68" s="12">
        <f>L66*(13-L67)</f>
        <v>327</v>
      </c>
      <c r="M68" s="12">
        <f>M66*(13-M67)</f>
        <v>415.40000000000003</v>
      </c>
      <c r="N68" s="155">
        <f>SUM(J68:M68)</f>
        <v>872.40000000000009</v>
      </c>
      <c r="O68" s="156">
        <f>O66*(13-O67)</f>
        <v>2452.5</v>
      </c>
      <c r="P68" s="162">
        <f>P66*(13-P67)</f>
        <v>2441.5</v>
      </c>
    </row>
    <row r="69" spans="2:16" ht="19.5">
      <c r="B69" s="149" t="s">
        <v>213</v>
      </c>
      <c r="C69" s="13">
        <f t="shared" ref="C69:H69" si="25">C66*(17-C67)</f>
        <v>728.5</v>
      </c>
      <c r="D69" s="12">
        <f t="shared" si="25"/>
        <v>568.4</v>
      </c>
      <c r="E69" s="12">
        <f t="shared" si="25"/>
        <v>511.5</v>
      </c>
      <c r="F69" s="12">
        <f t="shared" si="25"/>
        <v>207.50000000000003</v>
      </c>
      <c r="G69" s="12">
        <f t="shared" si="25"/>
        <v>57.199999999999989</v>
      </c>
      <c r="H69" s="12">
        <f t="shared" si="25"/>
        <v>30.999999999999996</v>
      </c>
      <c r="I69" s="155">
        <f>SUM(C69:G69)</f>
        <v>2073.1</v>
      </c>
      <c r="J69" s="12">
        <f>J66*(17-J67)</f>
        <v>0</v>
      </c>
      <c r="K69" s="12">
        <f>K66*(17-K67)</f>
        <v>234</v>
      </c>
      <c r="L69" s="12">
        <f>L66*(17-L67)</f>
        <v>447</v>
      </c>
      <c r="M69" s="12">
        <f>M66*(17-M67)</f>
        <v>539.4</v>
      </c>
      <c r="N69" s="155">
        <f>SUM(J69:M69)</f>
        <v>1220.4000000000001</v>
      </c>
      <c r="O69" s="156">
        <f>O66*(17-O67)</f>
        <v>3324.5</v>
      </c>
      <c r="P69" s="162">
        <f>P66*(17-P67)</f>
        <v>3293.5</v>
      </c>
    </row>
    <row r="70" spans="2:16" ht="19.5">
      <c r="B70" s="149" t="s">
        <v>214</v>
      </c>
      <c r="C70" s="17">
        <f t="shared" ref="C70:H70" si="26">C66*(18-C67)</f>
        <v>759.5</v>
      </c>
      <c r="D70" s="16">
        <f t="shared" si="26"/>
        <v>596.4</v>
      </c>
      <c r="E70" s="16">
        <f t="shared" si="26"/>
        <v>542.5</v>
      </c>
      <c r="F70" s="16">
        <f t="shared" si="26"/>
        <v>232.50000000000003</v>
      </c>
      <c r="G70" s="16">
        <f t="shared" si="26"/>
        <v>68.199999999999989</v>
      </c>
      <c r="H70" s="16">
        <f t="shared" si="26"/>
        <v>36</v>
      </c>
      <c r="I70" s="155">
        <f>SUM(C70:G70)</f>
        <v>2199.1</v>
      </c>
      <c r="J70" s="16">
        <f>J66*(18-J67)</f>
        <v>0</v>
      </c>
      <c r="K70" s="16">
        <f>K66*(18-K67)</f>
        <v>260</v>
      </c>
      <c r="L70" s="16">
        <f>L66*(18-L67)</f>
        <v>477</v>
      </c>
      <c r="M70" s="16">
        <f>M66*(18-M67)</f>
        <v>570.4</v>
      </c>
      <c r="N70" s="155">
        <f>SUM(J70:M70)</f>
        <v>1307.4000000000001</v>
      </c>
      <c r="O70" s="157">
        <f>O66*(18-O67)</f>
        <v>3542.5</v>
      </c>
      <c r="P70" s="163">
        <f>P66*(18-P67)</f>
        <v>3506.5000000000005</v>
      </c>
    </row>
    <row r="71" spans="2:16" ht="20.25" thickBot="1">
      <c r="B71" s="350" t="s">
        <v>215</v>
      </c>
      <c r="C71" s="21">
        <f t="shared" ref="C71:H71" si="27">C66*(19-C67)</f>
        <v>790.5</v>
      </c>
      <c r="D71" s="20">
        <f t="shared" si="27"/>
        <v>624.4</v>
      </c>
      <c r="E71" s="20">
        <f t="shared" si="27"/>
        <v>573.5</v>
      </c>
      <c r="F71" s="20">
        <f t="shared" si="27"/>
        <v>257.5</v>
      </c>
      <c r="G71" s="20">
        <f t="shared" si="27"/>
        <v>79.199999999999989</v>
      </c>
      <c r="H71" s="20">
        <f t="shared" si="27"/>
        <v>41</v>
      </c>
      <c r="I71" s="164">
        <f>SUM(C71:G71)</f>
        <v>2325.1</v>
      </c>
      <c r="J71" s="20">
        <f>J66*(19-J67)</f>
        <v>0</v>
      </c>
      <c r="K71" s="20">
        <f>K66*(19-K67)</f>
        <v>286</v>
      </c>
      <c r="L71" s="20">
        <f>L66*(19-L67)</f>
        <v>506.99999999999994</v>
      </c>
      <c r="M71" s="20">
        <f>M66*(19-M67)</f>
        <v>601.4</v>
      </c>
      <c r="N71" s="164">
        <f>SUM(J71:M71)</f>
        <v>1394.4</v>
      </c>
      <c r="O71" s="165">
        <f>O66*(19-O67)</f>
        <v>3760.5</v>
      </c>
      <c r="P71" s="166">
        <f>P66*(19-P67)</f>
        <v>3719.5000000000005</v>
      </c>
    </row>
    <row r="72" spans="2:16" ht="15.75" thickBot="1">
      <c r="B72" s="1"/>
      <c r="C72" s="1"/>
      <c r="D72" s="2"/>
      <c r="E72" s="2"/>
      <c r="F72" s="2"/>
      <c r="G72" s="1"/>
      <c r="H72" s="3"/>
      <c r="I72" s="2"/>
      <c r="J72" s="3"/>
      <c r="K72" s="2"/>
      <c r="L72" s="2"/>
      <c r="M72" s="1"/>
      <c r="N72" s="2"/>
      <c r="O72" s="1"/>
    </row>
    <row r="73" spans="2:16" ht="24" thickBot="1">
      <c r="B73" s="473" t="s">
        <v>313</v>
      </c>
      <c r="C73" s="474"/>
      <c r="D73" s="474"/>
      <c r="E73" s="474"/>
      <c r="F73" s="474"/>
      <c r="G73" s="474"/>
      <c r="H73" s="474"/>
      <c r="I73" s="474"/>
      <c r="J73" s="474"/>
      <c r="K73" s="474"/>
      <c r="L73" s="470" t="s">
        <v>224</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c r="B76" s="148" t="s">
        <v>211</v>
      </c>
      <c r="C76" s="146">
        <v>31</v>
      </c>
      <c r="D76" s="8">
        <v>28</v>
      </c>
      <c r="E76" s="8">
        <v>31</v>
      </c>
      <c r="F76" s="8">
        <v>25</v>
      </c>
      <c r="G76" s="8">
        <v>10</v>
      </c>
      <c r="H76" s="8">
        <v>0</v>
      </c>
      <c r="I76" s="168">
        <f>SUM(C76:G76)</f>
        <v>125</v>
      </c>
      <c r="J76" s="8">
        <v>0</v>
      </c>
      <c r="K76" s="8">
        <v>31</v>
      </c>
      <c r="L76" s="8">
        <v>30</v>
      </c>
      <c r="M76" s="8">
        <v>31</v>
      </c>
      <c r="N76" s="168">
        <f>SUM(J76:M76)</f>
        <v>92</v>
      </c>
      <c r="O76" s="167">
        <f>SUM(C76:H76,J76:M76)</f>
        <v>217</v>
      </c>
      <c r="P76" s="169">
        <f>I76+N76</f>
        <v>217</v>
      </c>
    </row>
    <row r="77" spans="2:16" ht="19.5">
      <c r="B77" s="149" t="s">
        <v>485</v>
      </c>
      <c r="C77" s="147">
        <v>1.9</v>
      </c>
      <c r="D77" s="10">
        <v>3</v>
      </c>
      <c r="E77" s="10">
        <v>4</v>
      </c>
      <c r="F77" s="10">
        <v>9</v>
      </c>
      <c r="G77" s="10">
        <v>11.3</v>
      </c>
      <c r="H77" s="10">
        <v>0</v>
      </c>
      <c r="I77" s="153">
        <f>(C76*C77+D76*D77+E76*E77+F76*F77+G76*G77)/I76</f>
        <v>4.8391999999999999</v>
      </c>
      <c r="J77" s="10"/>
      <c r="K77" s="95">
        <v>8</v>
      </c>
      <c r="L77" s="95">
        <v>2.1</v>
      </c>
      <c r="M77" s="95">
        <v>-0.4</v>
      </c>
      <c r="N77" s="153">
        <f>(J76*J77+K76*K77+L76*L77+M76*M77)/N76</f>
        <v>3.2456521739130437</v>
      </c>
      <c r="O77" s="154">
        <f>(C77*C76+D77*D76+E77*E76+F77*F76+G77*G76+H77*H76+J77*J76+K77*K76+L77*L76+M77*M76)/O76</f>
        <v>4.1635944700460827</v>
      </c>
      <c r="P77" s="161">
        <f>(I77*I76+N77*N76)/P76</f>
        <v>4.1635944700460827</v>
      </c>
    </row>
    <row r="78" spans="2:16" ht="19.5">
      <c r="B78" s="149" t="s">
        <v>212</v>
      </c>
      <c r="C78" s="13">
        <f t="shared" ref="C78:H78" si="28">C76*(13-C77)</f>
        <v>344.09999999999997</v>
      </c>
      <c r="D78" s="12">
        <f t="shared" si="28"/>
        <v>280</v>
      </c>
      <c r="E78" s="12">
        <f t="shared" si="28"/>
        <v>279</v>
      </c>
      <c r="F78" s="12">
        <f t="shared" si="28"/>
        <v>100</v>
      </c>
      <c r="G78" s="12">
        <f t="shared" si="28"/>
        <v>16.999999999999993</v>
      </c>
      <c r="H78" s="12">
        <f t="shared" si="28"/>
        <v>0</v>
      </c>
      <c r="I78" s="155">
        <f>SUM(C78:G78)</f>
        <v>1020.0999999999999</v>
      </c>
      <c r="J78" s="12">
        <f>J76*(13-J77)</f>
        <v>0</v>
      </c>
      <c r="K78" s="12">
        <f>K76*(13-K77)</f>
        <v>155</v>
      </c>
      <c r="L78" s="12">
        <f>L76*(13-L77)</f>
        <v>327</v>
      </c>
      <c r="M78" s="12">
        <f>M76*(13-M77)</f>
        <v>415.40000000000003</v>
      </c>
      <c r="N78" s="155">
        <f>SUM(J78:M78)</f>
        <v>897.40000000000009</v>
      </c>
      <c r="O78" s="156">
        <f>O76*(13-O77)</f>
        <v>1917.5000000000002</v>
      </c>
      <c r="P78" s="162">
        <f>P76*(13-P77)</f>
        <v>1917.5000000000002</v>
      </c>
    </row>
    <row r="79" spans="2:16" ht="19.5">
      <c r="B79" s="149" t="s">
        <v>213</v>
      </c>
      <c r="C79" s="13">
        <f t="shared" ref="C79:H79" si="29">C76*(17-C77)</f>
        <v>468.09999999999997</v>
      </c>
      <c r="D79" s="12">
        <f t="shared" si="29"/>
        <v>392</v>
      </c>
      <c r="E79" s="12">
        <f t="shared" si="29"/>
        <v>403</v>
      </c>
      <c r="F79" s="12">
        <f t="shared" si="29"/>
        <v>200</v>
      </c>
      <c r="G79" s="12">
        <f t="shared" si="29"/>
        <v>56.999999999999993</v>
      </c>
      <c r="H79" s="12">
        <f t="shared" si="29"/>
        <v>0</v>
      </c>
      <c r="I79" s="155">
        <f>SUM(C79:G79)</f>
        <v>1520.1</v>
      </c>
      <c r="J79" s="12">
        <f>J76*(17-J77)</f>
        <v>0</v>
      </c>
      <c r="K79" s="12">
        <f>K76*(17-K77)</f>
        <v>279</v>
      </c>
      <c r="L79" s="12">
        <f>L76*(17-L77)</f>
        <v>447</v>
      </c>
      <c r="M79" s="12">
        <f>M76*(17-M77)</f>
        <v>539.4</v>
      </c>
      <c r="N79" s="155">
        <f>SUM(J79:M79)</f>
        <v>1265.4000000000001</v>
      </c>
      <c r="O79" s="156">
        <f>O76*(17-O77)</f>
        <v>2785.5000000000005</v>
      </c>
      <c r="P79" s="162">
        <f>P76*(17-P77)</f>
        <v>2785.5000000000005</v>
      </c>
    </row>
    <row r="80" spans="2:16" ht="19.5">
      <c r="B80" s="149" t="s">
        <v>214</v>
      </c>
      <c r="C80" s="17">
        <f t="shared" ref="C80:H80" si="30">C76*(18-C77)</f>
        <v>499.1</v>
      </c>
      <c r="D80" s="16">
        <f t="shared" si="30"/>
        <v>420</v>
      </c>
      <c r="E80" s="16">
        <f t="shared" si="30"/>
        <v>434</v>
      </c>
      <c r="F80" s="16">
        <f t="shared" si="30"/>
        <v>225</v>
      </c>
      <c r="G80" s="16">
        <f t="shared" si="30"/>
        <v>67</v>
      </c>
      <c r="H80" s="16">
        <f t="shared" si="30"/>
        <v>0</v>
      </c>
      <c r="I80" s="155">
        <f>SUM(C80:G80)</f>
        <v>1645.1</v>
      </c>
      <c r="J80" s="16">
        <f>J76*(18-J77)</f>
        <v>0</v>
      </c>
      <c r="K80" s="16">
        <f>K76*(18-K77)</f>
        <v>310</v>
      </c>
      <c r="L80" s="16">
        <f>L76*(18-L77)</f>
        <v>477</v>
      </c>
      <c r="M80" s="16">
        <f>M76*(18-M77)</f>
        <v>570.4</v>
      </c>
      <c r="N80" s="155">
        <f>SUM(J80:M80)</f>
        <v>1357.4</v>
      </c>
      <c r="O80" s="157">
        <f>O76*(18-O77)</f>
        <v>3002.5000000000005</v>
      </c>
      <c r="P80" s="163">
        <f>P76*(18-P77)</f>
        <v>3002.5000000000005</v>
      </c>
    </row>
    <row r="81" spans="2:16" ht="20.25" thickBot="1">
      <c r="B81" s="350" t="s">
        <v>215</v>
      </c>
      <c r="C81" s="21">
        <f t="shared" ref="C81:H81" si="31">C76*(19-C77)</f>
        <v>530.1</v>
      </c>
      <c r="D81" s="20">
        <f t="shared" si="31"/>
        <v>448</v>
      </c>
      <c r="E81" s="20">
        <f t="shared" si="31"/>
        <v>465</v>
      </c>
      <c r="F81" s="20">
        <f t="shared" si="31"/>
        <v>250</v>
      </c>
      <c r="G81" s="20">
        <f t="shared" si="31"/>
        <v>77</v>
      </c>
      <c r="H81" s="20">
        <f t="shared" si="31"/>
        <v>0</v>
      </c>
      <c r="I81" s="164">
        <f>SUM(C81:G81)</f>
        <v>1770.1</v>
      </c>
      <c r="J81" s="20">
        <f>J76*(19-J77)</f>
        <v>0</v>
      </c>
      <c r="K81" s="20">
        <f>K76*(19-K77)</f>
        <v>341</v>
      </c>
      <c r="L81" s="20">
        <f>L76*(19-L77)</f>
        <v>506.99999999999994</v>
      </c>
      <c r="M81" s="20">
        <f>M76*(19-M77)</f>
        <v>601.4</v>
      </c>
      <c r="N81" s="164">
        <f>SUM(J81:M81)</f>
        <v>1449.4</v>
      </c>
      <c r="O81" s="165">
        <f>O76*(19-O77)</f>
        <v>3219.5000000000005</v>
      </c>
      <c r="P81" s="166">
        <f>P76*(19-P77)</f>
        <v>3219.5000000000005</v>
      </c>
    </row>
    <row r="82" spans="2:16" ht="15.75" thickBot="1">
      <c r="B82" s="1"/>
      <c r="C82" s="1"/>
      <c r="D82" s="2"/>
      <c r="E82" s="2"/>
      <c r="F82" s="2"/>
      <c r="G82" s="1"/>
      <c r="H82" s="3"/>
      <c r="I82" s="2"/>
      <c r="J82" s="3"/>
      <c r="K82" s="2"/>
      <c r="L82" s="2"/>
      <c r="M82" s="1"/>
      <c r="N82" s="2"/>
      <c r="O82" s="1"/>
    </row>
    <row r="83" spans="2:16" ht="24" thickBot="1">
      <c r="B83" s="473" t="s">
        <v>313</v>
      </c>
      <c r="C83" s="474"/>
      <c r="D83" s="474"/>
      <c r="E83" s="474"/>
      <c r="F83" s="474"/>
      <c r="G83" s="474"/>
      <c r="H83" s="474"/>
      <c r="I83" s="474"/>
      <c r="J83" s="474"/>
      <c r="K83" s="474"/>
      <c r="L83" s="470" t="s">
        <v>225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c r="B86" s="148" t="s">
        <v>211</v>
      </c>
      <c r="C86" s="146">
        <v>31</v>
      </c>
      <c r="D86" s="8">
        <v>28</v>
      </c>
      <c r="E86" s="8">
        <v>31</v>
      </c>
      <c r="F86" s="8">
        <v>30</v>
      </c>
      <c r="G86" s="8">
        <v>20</v>
      </c>
      <c r="H86" s="8">
        <v>0</v>
      </c>
      <c r="I86" s="168">
        <f>SUM(C86:G86)</f>
        <v>140</v>
      </c>
      <c r="J86" s="8">
        <v>20</v>
      </c>
      <c r="K86" s="8">
        <v>31</v>
      </c>
      <c r="L86" s="8">
        <v>30</v>
      </c>
      <c r="M86" s="8">
        <v>31</v>
      </c>
      <c r="N86" s="168">
        <f>SUM(J86:M86)</f>
        <v>112</v>
      </c>
      <c r="O86" s="167">
        <f>SUM(C86:H86,J86:M86)</f>
        <v>252</v>
      </c>
      <c r="P86" s="169">
        <f>I86+N86</f>
        <v>252</v>
      </c>
    </row>
    <row r="87" spans="2:16" ht="19.5">
      <c r="B87" s="149" t="s">
        <v>485</v>
      </c>
      <c r="C87" s="147">
        <v>0</v>
      </c>
      <c r="D87" s="10">
        <v>31</v>
      </c>
      <c r="E87" s="10">
        <v>30</v>
      </c>
      <c r="F87" s="10">
        <v>31</v>
      </c>
      <c r="G87" s="10">
        <v>11.3</v>
      </c>
      <c r="H87" s="10">
        <v>0</v>
      </c>
      <c r="I87" s="153">
        <f>(C86*C87+D86*D87+E86*E87+F86*F87+G86*G87)/I86</f>
        <v>21.1</v>
      </c>
      <c r="J87" s="10">
        <v>10.5</v>
      </c>
      <c r="K87" s="95">
        <v>10.1</v>
      </c>
      <c r="L87" s="95">
        <v>6.2</v>
      </c>
      <c r="M87" s="95">
        <v>1.7</v>
      </c>
      <c r="N87" s="153">
        <f>(J86*J87+K86*K87+L86*L87+M86*M87)/N86</f>
        <v>6.8017857142857139</v>
      </c>
      <c r="O87" s="154">
        <f>(C87*C86+D87*D86+E87*E86+F87*F86+G87*G86+H87*H86+J87*J86+K87*K86+L87*L86+M87*M86)/O86</f>
        <v>14.745238095238093</v>
      </c>
      <c r="P87" s="161">
        <f>(I87*I86+N87*N86)/P86</f>
        <v>14.745238095238095</v>
      </c>
    </row>
    <row r="88" spans="2:16" ht="19.5">
      <c r="B88" s="149" t="s">
        <v>212</v>
      </c>
      <c r="C88" s="13">
        <f t="shared" ref="C88:H88" si="32">C86*(13-C87)</f>
        <v>403</v>
      </c>
      <c r="D88" s="12">
        <f t="shared" si="32"/>
        <v>-504</v>
      </c>
      <c r="E88" s="12">
        <f t="shared" si="32"/>
        <v>-527</v>
      </c>
      <c r="F88" s="12">
        <f t="shared" si="32"/>
        <v>-540</v>
      </c>
      <c r="G88" s="12">
        <f t="shared" si="32"/>
        <v>33.999999999999986</v>
      </c>
      <c r="H88" s="12">
        <f t="shared" si="32"/>
        <v>0</v>
      </c>
      <c r="I88" s="155">
        <f>SUM(C88:G88)</f>
        <v>-1134</v>
      </c>
      <c r="J88" s="12">
        <f>J86*(13-J87)</f>
        <v>50</v>
      </c>
      <c r="K88" s="12">
        <f>K86*(13-K87)</f>
        <v>89.9</v>
      </c>
      <c r="L88" s="12">
        <f>L86*(13-L87)</f>
        <v>204</v>
      </c>
      <c r="M88" s="12">
        <f>M86*(13-M87)</f>
        <v>350.3</v>
      </c>
      <c r="N88" s="155">
        <f>SUM(J88:M88)</f>
        <v>694.2</v>
      </c>
      <c r="O88" s="156">
        <f>O86*(13-O87)</f>
        <v>-439.79999999999956</v>
      </c>
      <c r="P88" s="162">
        <f>P86*(13-P87)</f>
        <v>-439.8</v>
      </c>
    </row>
    <row r="89" spans="2:16" ht="19.5">
      <c r="B89" s="149" t="s">
        <v>213</v>
      </c>
      <c r="C89" s="13">
        <f t="shared" ref="C89:H89" si="33">C86*(17-C87)</f>
        <v>527</v>
      </c>
      <c r="D89" s="12">
        <f t="shared" si="33"/>
        <v>-392</v>
      </c>
      <c r="E89" s="12">
        <f t="shared" si="33"/>
        <v>-403</v>
      </c>
      <c r="F89" s="12">
        <f t="shared" si="33"/>
        <v>-420</v>
      </c>
      <c r="G89" s="12">
        <f t="shared" si="33"/>
        <v>113.99999999999999</v>
      </c>
      <c r="H89" s="12">
        <f t="shared" si="33"/>
        <v>0</v>
      </c>
      <c r="I89" s="155">
        <f>SUM(C89:G89)</f>
        <v>-574</v>
      </c>
      <c r="J89" s="12">
        <f>J86*(17-J87)</f>
        <v>130</v>
      </c>
      <c r="K89" s="12">
        <f>K86*(17-K87)</f>
        <v>213.9</v>
      </c>
      <c r="L89" s="12">
        <f>L86*(17-L87)</f>
        <v>324</v>
      </c>
      <c r="M89" s="12">
        <f>M86*(17-M87)</f>
        <v>474.3</v>
      </c>
      <c r="N89" s="155">
        <f>SUM(J89:M89)</f>
        <v>1142.2</v>
      </c>
      <c r="O89" s="156">
        <f>O86*(17-O87)</f>
        <v>568.2000000000005</v>
      </c>
      <c r="P89" s="162">
        <f>P86*(17-P87)</f>
        <v>568.20000000000005</v>
      </c>
    </row>
    <row r="90" spans="2:16" ht="19.5">
      <c r="B90" s="149" t="s">
        <v>214</v>
      </c>
      <c r="C90" s="17">
        <f t="shared" ref="C90:H90" si="34">C86*(18-C87)</f>
        <v>558</v>
      </c>
      <c r="D90" s="16">
        <f t="shared" si="34"/>
        <v>-364</v>
      </c>
      <c r="E90" s="16">
        <f t="shared" si="34"/>
        <v>-372</v>
      </c>
      <c r="F90" s="16">
        <f t="shared" si="34"/>
        <v>-390</v>
      </c>
      <c r="G90" s="16">
        <f t="shared" si="34"/>
        <v>134</v>
      </c>
      <c r="H90" s="16">
        <f t="shared" si="34"/>
        <v>0</v>
      </c>
      <c r="I90" s="155">
        <f>SUM(C90:G90)</f>
        <v>-434</v>
      </c>
      <c r="J90" s="16">
        <f>J86*(18-J87)</f>
        <v>150</v>
      </c>
      <c r="K90" s="16">
        <f>K86*(18-K87)</f>
        <v>244.9</v>
      </c>
      <c r="L90" s="16">
        <f>L86*(18-L87)</f>
        <v>354</v>
      </c>
      <c r="M90" s="16">
        <f>M86*(18-M87)</f>
        <v>505.3</v>
      </c>
      <c r="N90" s="155">
        <f>SUM(J90:M90)</f>
        <v>1254.2</v>
      </c>
      <c r="O90" s="157">
        <f>O86*(18-O87)</f>
        <v>820.2000000000005</v>
      </c>
      <c r="P90" s="163">
        <f>P86*(18-P87)</f>
        <v>820.2</v>
      </c>
    </row>
    <row r="91" spans="2:16" ht="20.25" thickBot="1">
      <c r="B91" s="350" t="s">
        <v>215</v>
      </c>
      <c r="C91" s="21">
        <f t="shared" ref="C91:H91" si="35">C86*(19-C87)</f>
        <v>589</v>
      </c>
      <c r="D91" s="20">
        <f t="shared" si="35"/>
        <v>-336</v>
      </c>
      <c r="E91" s="20">
        <f t="shared" si="35"/>
        <v>-341</v>
      </c>
      <c r="F91" s="20">
        <f t="shared" si="35"/>
        <v>-360</v>
      </c>
      <c r="G91" s="20">
        <f t="shared" si="35"/>
        <v>154</v>
      </c>
      <c r="H91" s="20">
        <f t="shared" si="35"/>
        <v>0</v>
      </c>
      <c r="I91" s="164">
        <f>SUM(C91:G91)</f>
        <v>-294</v>
      </c>
      <c r="J91" s="20">
        <f>J86*(19-J87)</f>
        <v>170</v>
      </c>
      <c r="K91" s="20">
        <f>K86*(19-K87)</f>
        <v>275.90000000000003</v>
      </c>
      <c r="L91" s="20">
        <f>L86*(19-L87)</f>
        <v>384</v>
      </c>
      <c r="M91" s="20">
        <f>M86*(19-M87)</f>
        <v>536.30000000000007</v>
      </c>
      <c r="N91" s="164">
        <f>SUM(J91:M91)</f>
        <v>1366.2000000000003</v>
      </c>
      <c r="O91" s="165">
        <f>O86*(19-O87)</f>
        <v>1072.2000000000005</v>
      </c>
      <c r="P91" s="166">
        <f>P86*(19-P87)</f>
        <v>1072.2</v>
      </c>
    </row>
    <row r="92" spans="2:16" ht="15.75" thickBot="1">
      <c r="B92" s="1"/>
      <c r="C92" s="1"/>
      <c r="D92" s="2"/>
      <c r="E92" s="2"/>
      <c r="F92" s="2"/>
      <c r="G92" s="1"/>
      <c r="H92" s="3"/>
      <c r="I92" s="2"/>
      <c r="J92" s="3"/>
      <c r="K92" s="2"/>
      <c r="L92" s="2"/>
      <c r="M92" s="1"/>
      <c r="N92" s="2"/>
      <c r="O92" s="1"/>
    </row>
    <row r="93" spans="2:16" ht="24" thickBot="1">
      <c r="B93" s="473" t="s">
        <v>313</v>
      </c>
      <c r="C93" s="474"/>
      <c r="D93" s="474"/>
      <c r="E93" s="474"/>
      <c r="F93" s="474"/>
      <c r="G93" s="474"/>
      <c r="H93" s="474"/>
      <c r="I93" s="474"/>
      <c r="J93" s="474"/>
      <c r="K93" s="474"/>
      <c r="L93" s="470" t="s">
        <v>226</v>
      </c>
      <c r="M93" s="471"/>
      <c r="N93" s="471"/>
      <c r="O93" s="471"/>
      <c r="P93" s="472"/>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16.5" thickBot="1">
      <c r="B95" s="466"/>
      <c r="C95" s="462"/>
      <c r="D95" s="462"/>
      <c r="E95" s="462"/>
      <c r="F95" s="462"/>
      <c r="G95" s="462"/>
      <c r="H95" s="462"/>
      <c r="I95" s="462"/>
      <c r="J95" s="462"/>
      <c r="K95" s="462"/>
      <c r="L95" s="462"/>
      <c r="M95" s="462"/>
      <c r="N95" s="462"/>
      <c r="O95" s="145" t="s">
        <v>209</v>
      </c>
      <c r="P95" s="30" t="s">
        <v>210</v>
      </c>
    </row>
    <row r="96" spans="2:16">
      <c r="B96" s="148" t="s">
        <v>211</v>
      </c>
      <c r="C96" s="146">
        <v>31</v>
      </c>
      <c r="D96" s="8">
        <v>28</v>
      </c>
      <c r="E96" s="8">
        <v>31</v>
      </c>
      <c r="F96" s="8">
        <v>20</v>
      </c>
      <c r="G96" s="8">
        <v>10</v>
      </c>
      <c r="H96" s="8">
        <v>5</v>
      </c>
      <c r="I96" s="168">
        <f>SUM(C96:G96)</f>
        <v>120</v>
      </c>
      <c r="J96" s="8">
        <v>0</v>
      </c>
      <c r="K96" s="8">
        <v>26</v>
      </c>
      <c r="L96" s="8">
        <v>30</v>
      </c>
      <c r="M96" s="8">
        <v>31</v>
      </c>
      <c r="N96" s="168">
        <f>SUM(J96:M96)</f>
        <v>87</v>
      </c>
      <c r="O96" s="167">
        <f>SUM(C96:H96,J96:M96)</f>
        <v>212</v>
      </c>
      <c r="P96" s="169">
        <f>I96+N96</f>
        <v>207</v>
      </c>
    </row>
    <row r="97" spans="2:16" ht="19.5">
      <c r="B97" s="149" t="s">
        <v>485</v>
      </c>
      <c r="C97" s="147">
        <v>-2.9</v>
      </c>
      <c r="D97" s="10">
        <v>-0.2</v>
      </c>
      <c r="E97" s="10">
        <v>3.6</v>
      </c>
      <c r="F97" s="10">
        <v>11.1</v>
      </c>
      <c r="G97" s="10">
        <v>12.7</v>
      </c>
      <c r="H97" s="10">
        <v>12.6</v>
      </c>
      <c r="I97" s="153">
        <f>(C96*C97+D96*D97+E96*E97+F96*F97+G96*G97)/I96</f>
        <v>3.0425</v>
      </c>
      <c r="J97" s="10"/>
      <c r="K97" s="95">
        <v>7.2</v>
      </c>
      <c r="L97" s="95">
        <v>6.6</v>
      </c>
      <c r="M97" s="95">
        <v>0.2</v>
      </c>
      <c r="N97" s="153">
        <f>(J96*J97+K96*K97+L96*L97+M96*M97)/N96</f>
        <v>4.4988505747126437</v>
      </c>
      <c r="O97" s="154">
        <f>(C97*C96+D97*D96+E97*E96+F97*F96+G97*G96+H97*H96+J97*J96+K97*K96+L97*L96+M97*M96)/O96</f>
        <v>3.8655660377358494</v>
      </c>
      <c r="P97" s="161">
        <f>(I97*I96+N97*N96)/P96</f>
        <v>3.6545893719806761</v>
      </c>
    </row>
    <row r="98" spans="2:16" ht="19.5">
      <c r="B98" s="149" t="s">
        <v>212</v>
      </c>
      <c r="C98" s="13">
        <f t="shared" ref="C98:H98" si="36">C96*(13-C97)</f>
        <v>492.90000000000003</v>
      </c>
      <c r="D98" s="12">
        <f t="shared" si="36"/>
        <v>369.59999999999997</v>
      </c>
      <c r="E98" s="12">
        <f t="shared" si="36"/>
        <v>291.40000000000003</v>
      </c>
      <c r="F98" s="12">
        <f t="shared" si="36"/>
        <v>38.000000000000007</v>
      </c>
      <c r="G98" s="12">
        <f t="shared" si="36"/>
        <v>3.0000000000000071</v>
      </c>
      <c r="H98" s="12">
        <f t="shared" si="36"/>
        <v>2.0000000000000018</v>
      </c>
      <c r="I98" s="155">
        <f>SUM(C98:G98)</f>
        <v>1194.9000000000001</v>
      </c>
      <c r="J98" s="12">
        <f>J96*(13-J97)</f>
        <v>0</v>
      </c>
      <c r="K98" s="12">
        <f>K96*(13-K97)</f>
        <v>150.79999999999998</v>
      </c>
      <c r="L98" s="12">
        <f>L96*(13-L97)</f>
        <v>192</v>
      </c>
      <c r="M98" s="12">
        <f>M96*(13-M97)</f>
        <v>396.8</v>
      </c>
      <c r="N98" s="155">
        <f>SUM(J98:M98)</f>
        <v>739.59999999999991</v>
      </c>
      <c r="O98" s="156">
        <f>O96*(13-O97)</f>
        <v>1936.5</v>
      </c>
      <c r="P98" s="162">
        <f>P96*(13-P97)</f>
        <v>1934.4999999999998</v>
      </c>
    </row>
    <row r="99" spans="2:16" ht="19.5">
      <c r="B99" s="149" t="s">
        <v>213</v>
      </c>
      <c r="C99" s="13">
        <f t="shared" ref="C99:H99" si="37">C96*(17-C97)</f>
        <v>616.9</v>
      </c>
      <c r="D99" s="12">
        <f t="shared" si="37"/>
        <v>481.59999999999997</v>
      </c>
      <c r="E99" s="12">
        <f t="shared" si="37"/>
        <v>415.40000000000003</v>
      </c>
      <c r="F99" s="12">
        <f t="shared" si="37"/>
        <v>118</v>
      </c>
      <c r="G99" s="12">
        <f t="shared" si="37"/>
        <v>43.000000000000007</v>
      </c>
      <c r="H99" s="12">
        <f t="shared" si="37"/>
        <v>22</v>
      </c>
      <c r="I99" s="155">
        <f>SUM(C99:G99)</f>
        <v>1674.9</v>
      </c>
      <c r="J99" s="12">
        <f>J96*(17-J97)</f>
        <v>0</v>
      </c>
      <c r="K99" s="12">
        <f>K96*(17-K97)</f>
        <v>254.8</v>
      </c>
      <c r="L99" s="12">
        <f>L96*(17-L97)</f>
        <v>312</v>
      </c>
      <c r="M99" s="12">
        <f>M96*(17-M97)</f>
        <v>520.80000000000007</v>
      </c>
      <c r="N99" s="155">
        <f>SUM(J99:M99)</f>
        <v>1087.5999999999999</v>
      </c>
      <c r="O99" s="156">
        <f>O96*(17-O97)</f>
        <v>2784.5</v>
      </c>
      <c r="P99" s="162">
        <f>P96*(17-P97)</f>
        <v>2762.5</v>
      </c>
    </row>
    <row r="100" spans="2:16" ht="19.5">
      <c r="B100" s="149" t="s">
        <v>214</v>
      </c>
      <c r="C100" s="17">
        <f t="shared" ref="C100:H100" si="38">C96*(18-C97)</f>
        <v>647.9</v>
      </c>
      <c r="D100" s="16">
        <f t="shared" si="38"/>
        <v>509.59999999999997</v>
      </c>
      <c r="E100" s="16">
        <f t="shared" si="38"/>
        <v>446.40000000000003</v>
      </c>
      <c r="F100" s="16">
        <f t="shared" si="38"/>
        <v>138</v>
      </c>
      <c r="G100" s="16">
        <f t="shared" si="38"/>
        <v>53.000000000000007</v>
      </c>
      <c r="H100" s="16">
        <f t="shared" si="38"/>
        <v>27</v>
      </c>
      <c r="I100" s="155">
        <f>SUM(C100:G100)</f>
        <v>1794.9</v>
      </c>
      <c r="J100" s="16">
        <f>J96*(18-J97)</f>
        <v>0</v>
      </c>
      <c r="K100" s="16">
        <f>K96*(18-K97)</f>
        <v>280.8</v>
      </c>
      <c r="L100" s="16">
        <f>L96*(18-L97)</f>
        <v>342</v>
      </c>
      <c r="M100" s="16">
        <f>M96*(18-M97)</f>
        <v>551.80000000000007</v>
      </c>
      <c r="N100" s="155">
        <f>SUM(J100:M100)</f>
        <v>1174.5999999999999</v>
      </c>
      <c r="O100" s="157">
        <f>O96*(18-O97)</f>
        <v>2996.5</v>
      </c>
      <c r="P100" s="163">
        <f>P96*(18-P97)</f>
        <v>2969.5</v>
      </c>
    </row>
    <row r="101" spans="2:16" ht="20.25" thickBot="1">
      <c r="B101" s="350" t="s">
        <v>215</v>
      </c>
      <c r="C101" s="21">
        <f t="shared" ref="C101:H101" si="39">C96*(19-C97)</f>
        <v>678.9</v>
      </c>
      <c r="D101" s="20">
        <f t="shared" si="39"/>
        <v>537.6</v>
      </c>
      <c r="E101" s="20">
        <f t="shared" si="39"/>
        <v>477.40000000000003</v>
      </c>
      <c r="F101" s="20">
        <f t="shared" si="39"/>
        <v>158</v>
      </c>
      <c r="G101" s="20">
        <f t="shared" si="39"/>
        <v>63.000000000000007</v>
      </c>
      <c r="H101" s="20">
        <f t="shared" si="39"/>
        <v>32</v>
      </c>
      <c r="I101" s="164">
        <f>SUM(C101:G101)</f>
        <v>1914.9</v>
      </c>
      <c r="J101" s="20">
        <f>J96*(19-J97)</f>
        <v>0</v>
      </c>
      <c r="K101" s="20">
        <f>K96*(19-K97)</f>
        <v>306.8</v>
      </c>
      <c r="L101" s="20">
        <f>L96*(19-L97)</f>
        <v>372</v>
      </c>
      <c r="M101" s="20">
        <f>M96*(19-M97)</f>
        <v>582.80000000000007</v>
      </c>
      <c r="N101" s="164">
        <f>SUM(J101:M101)</f>
        <v>1261.5999999999999</v>
      </c>
      <c r="O101" s="165">
        <f>O96*(19-O97)</f>
        <v>3208.5</v>
      </c>
      <c r="P101" s="166">
        <f>P96*(19-P97)</f>
        <v>3176.5</v>
      </c>
    </row>
    <row r="102" spans="2:16" ht="15.75" thickBot="1">
      <c r="B102" s="1"/>
      <c r="C102" s="1"/>
      <c r="D102" s="2"/>
      <c r="E102" s="2"/>
      <c r="F102" s="2"/>
      <c r="G102" s="1"/>
      <c r="H102" s="3"/>
      <c r="I102" s="2"/>
      <c r="J102" s="3"/>
      <c r="K102" s="2"/>
      <c r="L102" s="2"/>
      <c r="M102" s="1"/>
      <c r="N102" s="2"/>
      <c r="O102" s="1"/>
    </row>
    <row r="103" spans="2:16" ht="24" thickBot="1">
      <c r="B103" s="473" t="s">
        <v>313</v>
      </c>
      <c r="C103" s="474"/>
      <c r="D103" s="474"/>
      <c r="E103" s="474"/>
      <c r="F103" s="474"/>
      <c r="G103" s="474"/>
      <c r="H103" s="474"/>
      <c r="I103" s="474"/>
      <c r="J103" s="474"/>
      <c r="K103" s="474"/>
      <c r="L103" s="470" t="s">
        <v>227</v>
      </c>
      <c r="M103" s="471"/>
      <c r="N103" s="471"/>
      <c r="O103" s="471"/>
      <c r="P103" s="472"/>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16.5" thickBot="1">
      <c r="B105" s="466"/>
      <c r="C105" s="462"/>
      <c r="D105" s="462"/>
      <c r="E105" s="462"/>
      <c r="F105" s="462"/>
      <c r="G105" s="462"/>
      <c r="H105" s="462"/>
      <c r="I105" s="462"/>
      <c r="J105" s="462"/>
      <c r="K105" s="462"/>
      <c r="L105" s="462"/>
      <c r="M105" s="462"/>
      <c r="N105" s="462"/>
      <c r="O105" s="145" t="s">
        <v>209</v>
      </c>
      <c r="P105" s="30" t="s">
        <v>210</v>
      </c>
    </row>
    <row r="106" spans="2:16">
      <c r="B106" s="148" t="s">
        <v>211</v>
      </c>
      <c r="C106" s="146">
        <v>31</v>
      </c>
      <c r="D106" s="8">
        <v>28</v>
      </c>
      <c r="E106" s="8">
        <v>31</v>
      </c>
      <c r="F106" s="8">
        <v>25</v>
      </c>
      <c r="G106" s="8">
        <v>20</v>
      </c>
      <c r="H106" s="8">
        <v>0</v>
      </c>
      <c r="I106" s="168">
        <f>SUM(C106:G106)</f>
        <v>135</v>
      </c>
      <c r="J106" s="8">
        <v>20</v>
      </c>
      <c r="K106" s="8">
        <v>31</v>
      </c>
      <c r="L106" s="8">
        <v>30</v>
      </c>
      <c r="M106" s="8">
        <v>31</v>
      </c>
      <c r="N106" s="168">
        <f>SUM(J106:M106)</f>
        <v>112</v>
      </c>
      <c r="O106" s="167">
        <f>SUM(C106:H106,J106:M106)</f>
        <v>247</v>
      </c>
      <c r="P106" s="169">
        <f>I106+N106</f>
        <v>247</v>
      </c>
    </row>
    <row r="107" spans="2:16" ht="19.5">
      <c r="B107" s="149" t="s">
        <v>485</v>
      </c>
      <c r="C107" s="147">
        <v>-5.7</v>
      </c>
      <c r="D107" s="10">
        <v>-0.8</v>
      </c>
      <c r="E107" s="10">
        <v>4.2</v>
      </c>
      <c r="F107" s="10">
        <v>8.1</v>
      </c>
      <c r="G107" s="10">
        <v>11.5</v>
      </c>
      <c r="H107" s="10">
        <v>0</v>
      </c>
      <c r="I107" s="153">
        <f>(C106*C107+D106*D107+E106*E107+F106*F107+G106*G107)/I106</f>
        <v>2.6933333333333334</v>
      </c>
      <c r="J107" s="10">
        <v>11.5</v>
      </c>
      <c r="K107" s="95">
        <v>6.6</v>
      </c>
      <c r="L107" s="95">
        <v>6.9</v>
      </c>
      <c r="M107" s="95">
        <v>-4</v>
      </c>
      <c r="N107" s="153">
        <f>(J106*J107+K106*K107+L106*L107+M106*M107)/N106</f>
        <v>4.6214285714285719</v>
      </c>
      <c r="O107" s="154">
        <f>(C107*C106+D107*D106+E107*E106+F107*F106+G107*G106+H107*H106+J107*J106+K107*K106+L107*L106+M107*M106)/O106</f>
        <v>3.5676113360323889</v>
      </c>
      <c r="P107" s="161">
        <f>(I107*I106+N107*N106)/P106</f>
        <v>3.5676113360323889</v>
      </c>
    </row>
    <row r="108" spans="2:16" ht="19.5">
      <c r="B108" s="149" t="s">
        <v>212</v>
      </c>
      <c r="C108" s="13">
        <f t="shared" ref="C108:H108" si="40">C106*(13-C107)</f>
        <v>579.69999999999993</v>
      </c>
      <c r="D108" s="12">
        <f t="shared" si="40"/>
        <v>386.40000000000003</v>
      </c>
      <c r="E108" s="12">
        <f t="shared" si="40"/>
        <v>272.8</v>
      </c>
      <c r="F108" s="12">
        <f t="shared" si="40"/>
        <v>122.50000000000001</v>
      </c>
      <c r="G108" s="12">
        <f t="shared" si="40"/>
        <v>30</v>
      </c>
      <c r="H108" s="12">
        <f t="shared" si="40"/>
        <v>0</v>
      </c>
      <c r="I108" s="155">
        <f>SUM(C108:G108)</f>
        <v>1391.3999999999999</v>
      </c>
      <c r="J108" s="12">
        <f>J106*(13-J107)</f>
        <v>30</v>
      </c>
      <c r="K108" s="12">
        <f>K106*(13-K107)</f>
        <v>198.4</v>
      </c>
      <c r="L108" s="12">
        <f>L106*(13-L107)</f>
        <v>183</v>
      </c>
      <c r="M108" s="12">
        <f>M106*(13-M107)</f>
        <v>527</v>
      </c>
      <c r="N108" s="155">
        <f>SUM(J108:M108)</f>
        <v>938.4</v>
      </c>
      <c r="O108" s="156">
        <f>O106*(13-O107)</f>
        <v>2329.7999999999997</v>
      </c>
      <c r="P108" s="162">
        <f>P106*(13-P107)</f>
        <v>2329.7999999999997</v>
      </c>
    </row>
    <row r="109" spans="2:16" ht="19.5">
      <c r="B109" s="149" t="s">
        <v>213</v>
      </c>
      <c r="C109" s="13">
        <f t="shared" ref="C109:H109" si="41">C106*(17-C107)</f>
        <v>703.69999999999993</v>
      </c>
      <c r="D109" s="12">
        <f t="shared" si="41"/>
        <v>498.40000000000003</v>
      </c>
      <c r="E109" s="12">
        <f t="shared" si="41"/>
        <v>396.8</v>
      </c>
      <c r="F109" s="12">
        <f t="shared" si="41"/>
        <v>222.5</v>
      </c>
      <c r="G109" s="12">
        <f t="shared" si="41"/>
        <v>110</v>
      </c>
      <c r="H109" s="12">
        <f t="shared" si="41"/>
        <v>0</v>
      </c>
      <c r="I109" s="155">
        <f>SUM(C109:G109)</f>
        <v>1931.3999999999999</v>
      </c>
      <c r="J109" s="12">
        <f>J106*(17-J107)</f>
        <v>110</v>
      </c>
      <c r="K109" s="12">
        <f>K106*(17-K107)</f>
        <v>322.40000000000003</v>
      </c>
      <c r="L109" s="12">
        <f>L106*(17-L107)</f>
        <v>303</v>
      </c>
      <c r="M109" s="12">
        <f>M106*(17-M107)</f>
        <v>651</v>
      </c>
      <c r="N109" s="155">
        <f>SUM(J109:M109)</f>
        <v>1386.4</v>
      </c>
      <c r="O109" s="156">
        <f>O106*(17-O107)</f>
        <v>3317.7999999999997</v>
      </c>
      <c r="P109" s="162">
        <f>P106*(17-P107)</f>
        <v>3317.7999999999997</v>
      </c>
    </row>
    <row r="110" spans="2:16" ht="19.5">
      <c r="B110" s="149" t="s">
        <v>214</v>
      </c>
      <c r="C110" s="17">
        <f t="shared" ref="C110:H110" si="42">C106*(18-C107)</f>
        <v>734.69999999999993</v>
      </c>
      <c r="D110" s="16">
        <f t="shared" si="42"/>
        <v>526.4</v>
      </c>
      <c r="E110" s="16">
        <f t="shared" si="42"/>
        <v>427.8</v>
      </c>
      <c r="F110" s="16">
        <f t="shared" si="42"/>
        <v>247.5</v>
      </c>
      <c r="G110" s="16">
        <f t="shared" si="42"/>
        <v>130</v>
      </c>
      <c r="H110" s="16">
        <f t="shared" si="42"/>
        <v>0</v>
      </c>
      <c r="I110" s="155">
        <f>SUM(C110:G110)</f>
        <v>2066.3999999999996</v>
      </c>
      <c r="J110" s="16">
        <f>J106*(18-J107)</f>
        <v>130</v>
      </c>
      <c r="K110" s="16">
        <f>K106*(18-K107)</f>
        <v>353.40000000000003</v>
      </c>
      <c r="L110" s="16">
        <f>L106*(18-L107)</f>
        <v>333</v>
      </c>
      <c r="M110" s="16">
        <f>M106*(18-M107)</f>
        <v>682</v>
      </c>
      <c r="N110" s="155">
        <f>SUM(J110:M110)</f>
        <v>1498.4</v>
      </c>
      <c r="O110" s="157">
        <f>O106*(18-O107)</f>
        <v>3564.7999999999997</v>
      </c>
      <c r="P110" s="163">
        <f>P106*(18-P107)</f>
        <v>3564.7999999999997</v>
      </c>
    </row>
    <row r="111" spans="2:16" ht="20.25" thickBot="1">
      <c r="B111" s="350" t="s">
        <v>215</v>
      </c>
      <c r="C111" s="21">
        <f t="shared" ref="C111:H111" si="43">C106*(19-C107)</f>
        <v>765.69999999999993</v>
      </c>
      <c r="D111" s="20">
        <f t="shared" si="43"/>
        <v>554.4</v>
      </c>
      <c r="E111" s="20">
        <f t="shared" si="43"/>
        <v>458.8</v>
      </c>
      <c r="F111" s="20">
        <f t="shared" si="43"/>
        <v>272.5</v>
      </c>
      <c r="G111" s="20">
        <f t="shared" si="43"/>
        <v>150</v>
      </c>
      <c r="H111" s="20">
        <f t="shared" si="43"/>
        <v>0</v>
      </c>
      <c r="I111" s="164">
        <f>SUM(C111:G111)</f>
        <v>2201.3999999999996</v>
      </c>
      <c r="J111" s="20">
        <f>J106*(19-J107)</f>
        <v>150</v>
      </c>
      <c r="K111" s="20">
        <f>K106*(19-K107)</f>
        <v>384.40000000000003</v>
      </c>
      <c r="L111" s="20">
        <f>L106*(19-L107)</f>
        <v>363</v>
      </c>
      <c r="M111" s="20">
        <f>M106*(19-M107)</f>
        <v>713</v>
      </c>
      <c r="N111" s="164">
        <f>SUM(J111:M111)</f>
        <v>1610.4</v>
      </c>
      <c r="O111" s="165">
        <f>O106*(19-O107)</f>
        <v>3811.7999999999997</v>
      </c>
      <c r="P111" s="166">
        <f>P106*(19-P107)</f>
        <v>3811.7999999999997</v>
      </c>
    </row>
    <row r="112" spans="2:16" ht="15.75" thickBot="1">
      <c r="B112" s="1"/>
      <c r="C112" s="1"/>
      <c r="D112" s="2"/>
      <c r="E112" s="2"/>
      <c r="F112" s="2"/>
      <c r="G112" s="1"/>
      <c r="H112" s="3"/>
      <c r="I112" s="2"/>
      <c r="J112" s="3"/>
      <c r="K112" s="2"/>
      <c r="L112" s="2"/>
      <c r="M112" s="1"/>
      <c r="N112" s="2"/>
      <c r="O112" s="1"/>
    </row>
    <row r="113" spans="2:16" ht="24" thickBot="1">
      <c r="B113" s="473" t="s">
        <v>313</v>
      </c>
      <c r="C113" s="474"/>
      <c r="D113" s="474"/>
      <c r="E113" s="474"/>
      <c r="F113" s="474"/>
      <c r="G113" s="474"/>
      <c r="H113" s="474"/>
      <c r="I113" s="474"/>
      <c r="J113" s="474"/>
      <c r="K113" s="474"/>
      <c r="L113" s="470" t="s">
        <v>228</v>
      </c>
      <c r="M113" s="471"/>
      <c r="N113" s="471"/>
      <c r="O113" s="471"/>
      <c r="P113" s="472"/>
    </row>
    <row r="114" spans="2:16" ht="15.75">
      <c r="B114" s="465" t="s">
        <v>195</v>
      </c>
      <c r="C114" s="461" t="s">
        <v>196</v>
      </c>
      <c r="D114" s="461" t="s">
        <v>197</v>
      </c>
      <c r="E114" s="461" t="s">
        <v>198</v>
      </c>
      <c r="F114" s="461" t="s">
        <v>199</v>
      </c>
      <c r="G114" s="461" t="s">
        <v>200</v>
      </c>
      <c r="H114" s="461" t="s">
        <v>201</v>
      </c>
      <c r="I114" s="467" t="s">
        <v>202</v>
      </c>
      <c r="J114" s="461" t="s">
        <v>203</v>
      </c>
      <c r="K114" s="461" t="s">
        <v>204</v>
      </c>
      <c r="L114" s="461" t="s">
        <v>205</v>
      </c>
      <c r="M114" s="461" t="s">
        <v>206</v>
      </c>
      <c r="N114" s="467" t="s">
        <v>207</v>
      </c>
      <c r="O114" s="456" t="s">
        <v>208</v>
      </c>
      <c r="P114" s="457"/>
    </row>
    <row r="115" spans="2:16" ht="16.5" thickBot="1">
      <c r="B115" s="466"/>
      <c r="C115" s="462"/>
      <c r="D115" s="462"/>
      <c r="E115" s="462"/>
      <c r="F115" s="462"/>
      <c r="G115" s="462"/>
      <c r="H115" s="462"/>
      <c r="I115" s="462"/>
      <c r="J115" s="462"/>
      <c r="K115" s="462"/>
      <c r="L115" s="462"/>
      <c r="M115" s="462"/>
      <c r="N115" s="462"/>
      <c r="O115" s="145" t="s">
        <v>209</v>
      </c>
      <c r="P115" s="30" t="s">
        <v>210</v>
      </c>
    </row>
    <row r="116" spans="2:16">
      <c r="B116" s="148" t="s">
        <v>211</v>
      </c>
      <c r="C116" s="146">
        <v>31</v>
      </c>
      <c r="D116" s="8">
        <v>28</v>
      </c>
      <c r="E116" s="8">
        <v>31</v>
      </c>
      <c r="F116" s="8">
        <v>30</v>
      </c>
      <c r="G116" s="8">
        <v>10</v>
      </c>
      <c r="H116" s="8">
        <v>0</v>
      </c>
      <c r="I116" s="168">
        <f>SUM(C116:G116)</f>
        <v>130</v>
      </c>
      <c r="J116" s="8">
        <v>0</v>
      </c>
      <c r="K116" s="8">
        <v>26</v>
      </c>
      <c r="L116" s="8">
        <v>30</v>
      </c>
      <c r="M116" s="8">
        <v>31</v>
      </c>
      <c r="N116" s="168">
        <f>SUM(J116:M116)</f>
        <v>87</v>
      </c>
      <c r="O116" s="167">
        <f>SUM(C116:H116,J116:M116)</f>
        <v>217</v>
      </c>
      <c r="P116" s="169">
        <f>I116+N116</f>
        <v>217</v>
      </c>
    </row>
    <row r="117" spans="2:16" ht="19.5">
      <c r="B117" s="149" t="s">
        <v>485</v>
      </c>
      <c r="C117" s="147">
        <v>-0.6</v>
      </c>
      <c r="D117" s="10">
        <v>-2.1</v>
      </c>
      <c r="E117" s="10">
        <v>4.4000000000000004</v>
      </c>
      <c r="F117" s="10">
        <v>10.4</v>
      </c>
      <c r="G117" s="10">
        <v>9.3000000000000007</v>
      </c>
      <c r="H117" s="10">
        <v>0</v>
      </c>
      <c r="I117" s="153">
        <f>(C116*C117+D116*D117+E116*E117+F116*F117+G116*G117)/I116</f>
        <v>3.5692307692307694</v>
      </c>
      <c r="J117" s="10">
        <v>0</v>
      </c>
      <c r="K117" s="95">
        <v>7.6</v>
      </c>
      <c r="L117" s="95">
        <v>2.5</v>
      </c>
      <c r="M117" s="95">
        <v>2.4</v>
      </c>
      <c r="N117" s="153">
        <f>(J116*J117+K116*K117+L116*L117+M116*M117)/N116</f>
        <v>3.9885057471264367</v>
      </c>
      <c r="O117" s="154">
        <f>(C117*C116+D117*D116+E117*E116+F117*F116+G117*G116+H117*H116+J117*J116+K117*K116+L117*L116+M117*M116)/O116</f>
        <v>3.7373271889400921</v>
      </c>
      <c r="P117" s="161">
        <f>(I117*I116+N117*N116)/P116</f>
        <v>3.7373271889400921</v>
      </c>
    </row>
    <row r="118" spans="2:16" ht="19.5">
      <c r="B118" s="149" t="s">
        <v>212</v>
      </c>
      <c r="C118" s="13">
        <f t="shared" ref="C118:H118" si="44">C116*(13-C117)</f>
        <v>421.59999999999997</v>
      </c>
      <c r="D118" s="12">
        <f t="shared" si="44"/>
        <v>422.8</v>
      </c>
      <c r="E118" s="12">
        <f t="shared" si="44"/>
        <v>266.59999999999997</v>
      </c>
      <c r="F118" s="12">
        <f t="shared" si="44"/>
        <v>77.999999999999986</v>
      </c>
      <c r="G118" s="12">
        <f t="shared" si="44"/>
        <v>36.999999999999993</v>
      </c>
      <c r="H118" s="12">
        <f t="shared" si="44"/>
        <v>0</v>
      </c>
      <c r="I118" s="155">
        <f>SUM(C118:G118)</f>
        <v>1226</v>
      </c>
      <c r="J118" s="12">
        <f>J116*(13-J117)</f>
        <v>0</v>
      </c>
      <c r="K118" s="12">
        <f>K116*(13-K117)</f>
        <v>140.4</v>
      </c>
      <c r="L118" s="12">
        <f>L116*(13-L117)</f>
        <v>315</v>
      </c>
      <c r="M118" s="12">
        <f>M116*(13-M117)</f>
        <v>328.59999999999997</v>
      </c>
      <c r="N118" s="155">
        <f>SUM(J118:M118)</f>
        <v>784</v>
      </c>
      <c r="O118" s="156">
        <f>O116*(13-O117)</f>
        <v>2010</v>
      </c>
      <c r="P118" s="162">
        <f>P116*(13-P117)</f>
        <v>2010</v>
      </c>
    </row>
    <row r="119" spans="2:16" ht="19.5">
      <c r="B119" s="149" t="s">
        <v>213</v>
      </c>
      <c r="C119" s="13">
        <f t="shared" ref="C119:H119" si="45">C116*(17-C117)</f>
        <v>545.6</v>
      </c>
      <c r="D119" s="12">
        <f t="shared" si="45"/>
        <v>534.80000000000007</v>
      </c>
      <c r="E119" s="12">
        <f t="shared" si="45"/>
        <v>390.59999999999997</v>
      </c>
      <c r="F119" s="12">
        <f t="shared" si="45"/>
        <v>198</v>
      </c>
      <c r="G119" s="12">
        <f t="shared" si="45"/>
        <v>77</v>
      </c>
      <c r="H119" s="12">
        <f t="shared" si="45"/>
        <v>0</v>
      </c>
      <c r="I119" s="155">
        <f>SUM(C119:G119)</f>
        <v>1746</v>
      </c>
      <c r="J119" s="12">
        <f>J116*(17-J117)</f>
        <v>0</v>
      </c>
      <c r="K119" s="12">
        <f>K116*(17-K117)</f>
        <v>244.4</v>
      </c>
      <c r="L119" s="12">
        <f>L116*(17-L117)</f>
        <v>435</v>
      </c>
      <c r="M119" s="12">
        <f>M116*(17-M117)</f>
        <v>452.59999999999997</v>
      </c>
      <c r="N119" s="155">
        <f>SUM(J119:M119)</f>
        <v>1132</v>
      </c>
      <c r="O119" s="156">
        <f>O116*(17-O117)</f>
        <v>2878</v>
      </c>
      <c r="P119" s="162">
        <f>P116*(17-P117)</f>
        <v>2878</v>
      </c>
    </row>
    <row r="120" spans="2:16" ht="19.5">
      <c r="B120" s="149" t="s">
        <v>214</v>
      </c>
      <c r="C120" s="17">
        <f t="shared" ref="C120:H120" si="46">C116*(18-C117)</f>
        <v>576.6</v>
      </c>
      <c r="D120" s="16">
        <f t="shared" si="46"/>
        <v>562.80000000000007</v>
      </c>
      <c r="E120" s="16">
        <f t="shared" si="46"/>
        <v>421.59999999999997</v>
      </c>
      <c r="F120" s="16">
        <f t="shared" si="46"/>
        <v>228</v>
      </c>
      <c r="G120" s="16">
        <f t="shared" si="46"/>
        <v>87</v>
      </c>
      <c r="H120" s="16">
        <f t="shared" si="46"/>
        <v>0</v>
      </c>
      <c r="I120" s="155">
        <f>SUM(C120:G120)</f>
        <v>1876</v>
      </c>
      <c r="J120" s="16">
        <f>J116*(18-J117)</f>
        <v>0</v>
      </c>
      <c r="K120" s="16">
        <f>K116*(18-K117)</f>
        <v>270.40000000000003</v>
      </c>
      <c r="L120" s="16">
        <f>L116*(18-L117)</f>
        <v>465</v>
      </c>
      <c r="M120" s="16">
        <f>M116*(18-M117)</f>
        <v>483.59999999999997</v>
      </c>
      <c r="N120" s="155">
        <f>SUM(J120:M120)</f>
        <v>1219</v>
      </c>
      <c r="O120" s="157">
        <f>O116*(18-O117)</f>
        <v>3095</v>
      </c>
      <c r="P120" s="163">
        <f>P116*(18-P117)</f>
        <v>3095</v>
      </c>
    </row>
    <row r="121" spans="2:16" ht="20.25" thickBot="1">
      <c r="B121" s="350" t="s">
        <v>215</v>
      </c>
      <c r="C121" s="21">
        <f t="shared" ref="C121:H121" si="47">C116*(19-C117)</f>
        <v>607.6</v>
      </c>
      <c r="D121" s="20">
        <f t="shared" si="47"/>
        <v>590.80000000000007</v>
      </c>
      <c r="E121" s="20">
        <f t="shared" si="47"/>
        <v>452.59999999999997</v>
      </c>
      <c r="F121" s="20">
        <f t="shared" si="47"/>
        <v>258</v>
      </c>
      <c r="G121" s="20">
        <f t="shared" si="47"/>
        <v>97</v>
      </c>
      <c r="H121" s="20">
        <f t="shared" si="47"/>
        <v>0</v>
      </c>
      <c r="I121" s="164">
        <f>SUM(C121:G121)</f>
        <v>2006</v>
      </c>
      <c r="J121" s="20">
        <f>J116*(19-J117)</f>
        <v>0</v>
      </c>
      <c r="K121" s="20">
        <f>K116*(19-K117)</f>
        <v>296.40000000000003</v>
      </c>
      <c r="L121" s="20">
        <f>L116*(19-L117)</f>
        <v>495</v>
      </c>
      <c r="M121" s="20">
        <f>M116*(19-M117)</f>
        <v>514.6</v>
      </c>
      <c r="N121" s="164">
        <f>SUM(J121:M121)</f>
        <v>1306</v>
      </c>
      <c r="O121" s="165">
        <f>O116*(19-O117)</f>
        <v>3312</v>
      </c>
      <c r="P121" s="166">
        <f>P116*(19-P117)</f>
        <v>3312</v>
      </c>
    </row>
    <row r="122" spans="2:16" ht="15.75" thickBot="1">
      <c r="B122" s="1"/>
      <c r="C122" s="1"/>
      <c r="D122" s="2"/>
      <c r="E122" s="2"/>
      <c r="F122" s="2"/>
      <c r="G122" s="1"/>
      <c r="H122" s="3"/>
      <c r="I122" s="2"/>
      <c r="J122" s="3"/>
      <c r="K122" s="2"/>
      <c r="L122" s="2"/>
      <c r="M122" s="1"/>
      <c r="N122" s="2"/>
      <c r="O122" s="1"/>
    </row>
    <row r="123" spans="2:16" ht="24" thickBot="1">
      <c r="B123" s="473" t="s">
        <v>313</v>
      </c>
      <c r="C123" s="474"/>
      <c r="D123" s="474"/>
      <c r="E123" s="474"/>
      <c r="F123" s="474"/>
      <c r="G123" s="474"/>
      <c r="H123" s="474"/>
      <c r="I123" s="474"/>
      <c r="J123" s="474"/>
      <c r="K123" s="474"/>
      <c r="L123" s="470" t="s">
        <v>229</v>
      </c>
      <c r="M123" s="471"/>
      <c r="N123" s="471"/>
      <c r="O123" s="471"/>
      <c r="P123" s="472"/>
    </row>
    <row r="124" spans="2:16" ht="15.75">
      <c r="B124" s="465" t="s">
        <v>195</v>
      </c>
      <c r="C124" s="461" t="s">
        <v>196</v>
      </c>
      <c r="D124" s="461" t="s">
        <v>197</v>
      </c>
      <c r="E124" s="461" t="s">
        <v>198</v>
      </c>
      <c r="F124" s="461" t="s">
        <v>199</v>
      </c>
      <c r="G124" s="461" t="s">
        <v>200</v>
      </c>
      <c r="H124" s="461" t="s">
        <v>201</v>
      </c>
      <c r="I124" s="467" t="s">
        <v>202</v>
      </c>
      <c r="J124" s="461" t="s">
        <v>203</v>
      </c>
      <c r="K124" s="461" t="s">
        <v>204</v>
      </c>
      <c r="L124" s="461" t="s">
        <v>205</v>
      </c>
      <c r="M124" s="461" t="s">
        <v>206</v>
      </c>
      <c r="N124" s="467" t="s">
        <v>207</v>
      </c>
      <c r="O124" s="456" t="s">
        <v>208</v>
      </c>
      <c r="P124" s="457"/>
    </row>
    <row r="125" spans="2:16" ht="16.5" thickBot="1">
      <c r="B125" s="466"/>
      <c r="C125" s="462"/>
      <c r="D125" s="462"/>
      <c r="E125" s="462"/>
      <c r="F125" s="462"/>
      <c r="G125" s="462"/>
      <c r="H125" s="462"/>
      <c r="I125" s="462"/>
      <c r="J125" s="462"/>
      <c r="K125" s="462"/>
      <c r="L125" s="462"/>
      <c r="M125" s="462"/>
      <c r="N125" s="462"/>
      <c r="O125" s="145" t="s">
        <v>209</v>
      </c>
      <c r="P125" s="30" t="s">
        <v>210</v>
      </c>
    </row>
    <row r="126" spans="2:16">
      <c r="B126" s="148" t="s">
        <v>211</v>
      </c>
      <c r="C126" s="146">
        <v>31</v>
      </c>
      <c r="D126" s="8">
        <v>28</v>
      </c>
      <c r="E126" s="8">
        <v>31</v>
      </c>
      <c r="F126" s="8">
        <v>25</v>
      </c>
      <c r="G126" s="8">
        <v>10</v>
      </c>
      <c r="H126" s="8">
        <v>0</v>
      </c>
      <c r="I126" s="168">
        <f>SUM(C126:G126)</f>
        <v>125</v>
      </c>
      <c r="J126" s="8">
        <v>5</v>
      </c>
      <c r="K126" s="8">
        <v>31</v>
      </c>
      <c r="L126" s="8">
        <v>30</v>
      </c>
      <c r="M126" s="8">
        <v>31</v>
      </c>
      <c r="N126" s="168">
        <f>SUM(J126:M126)</f>
        <v>97</v>
      </c>
      <c r="O126" s="167">
        <f>SUM(C126:H126,J126:M126)</f>
        <v>222</v>
      </c>
      <c r="P126" s="169">
        <f>I126+N126</f>
        <v>222</v>
      </c>
    </row>
    <row r="127" spans="2:16" ht="19.5">
      <c r="B127" s="149" t="s">
        <v>485</v>
      </c>
      <c r="C127" s="147">
        <v>0.3</v>
      </c>
      <c r="D127" s="10">
        <v>5.5</v>
      </c>
      <c r="E127" s="10">
        <v>5.3</v>
      </c>
      <c r="F127" s="10">
        <v>8.3000000000000007</v>
      </c>
      <c r="G127" s="10">
        <v>12.4</v>
      </c>
      <c r="H127" s="10">
        <v>0</v>
      </c>
      <c r="I127" s="153">
        <f>(C126*C127+D126*D127+E126*E127+F126*F127+G126*G127)/I126</f>
        <v>5.2728000000000002</v>
      </c>
      <c r="J127" s="10">
        <v>12</v>
      </c>
      <c r="K127" s="95">
        <v>10.199999999999999</v>
      </c>
      <c r="L127" s="95">
        <v>6.5</v>
      </c>
      <c r="M127" s="95">
        <v>1.4</v>
      </c>
      <c r="N127" s="153">
        <f>(J126*J127+K126*K127+L126*L127+M126*M127)/N126</f>
        <v>6.3360824742268047</v>
      </c>
      <c r="O127" s="154">
        <f>(C127*C126+D127*D126+E127*E126+F127*F126+G127*G126+H127*H126+J127*J126+K127*K126+L127*L126+M127*M126)/O126</f>
        <v>5.737387387387388</v>
      </c>
      <c r="P127" s="161">
        <f>(I127*I126+N127*N126)/P126</f>
        <v>5.737387387387388</v>
      </c>
    </row>
    <row r="128" spans="2:16" ht="19.5">
      <c r="B128" s="149" t="s">
        <v>212</v>
      </c>
      <c r="C128" s="13">
        <f t="shared" ref="C128:H128" si="48">C126*(13-C127)</f>
        <v>393.7</v>
      </c>
      <c r="D128" s="12">
        <f t="shared" si="48"/>
        <v>210</v>
      </c>
      <c r="E128" s="12">
        <f t="shared" si="48"/>
        <v>238.70000000000002</v>
      </c>
      <c r="F128" s="12">
        <f t="shared" si="48"/>
        <v>117.49999999999999</v>
      </c>
      <c r="G128" s="12">
        <f t="shared" si="48"/>
        <v>5.9999999999999964</v>
      </c>
      <c r="H128" s="12">
        <f t="shared" si="48"/>
        <v>0</v>
      </c>
      <c r="I128" s="155">
        <f>SUM(C128:G128)</f>
        <v>965.90000000000009</v>
      </c>
      <c r="J128" s="12">
        <f>J126*(13-J127)</f>
        <v>5</v>
      </c>
      <c r="K128" s="12">
        <f>K126*(13-K127)</f>
        <v>86.800000000000026</v>
      </c>
      <c r="L128" s="12">
        <f>L126*(13-L127)</f>
        <v>195</v>
      </c>
      <c r="M128" s="12">
        <f>M126*(13-M127)</f>
        <v>359.59999999999997</v>
      </c>
      <c r="N128" s="155">
        <f>SUM(J128:M128)</f>
        <v>646.4</v>
      </c>
      <c r="O128" s="156">
        <f>O126*(13-O127)</f>
        <v>1612.3</v>
      </c>
      <c r="P128" s="162">
        <f>P126*(13-P127)</f>
        <v>1612.3</v>
      </c>
    </row>
    <row r="129" spans="2:16" ht="19.5">
      <c r="B129" s="149" t="s">
        <v>213</v>
      </c>
      <c r="C129" s="13">
        <f t="shared" ref="C129:H129" si="49">C126*(17-C127)</f>
        <v>517.69999999999993</v>
      </c>
      <c r="D129" s="12">
        <f t="shared" si="49"/>
        <v>322</v>
      </c>
      <c r="E129" s="12">
        <f t="shared" si="49"/>
        <v>362.7</v>
      </c>
      <c r="F129" s="12">
        <f t="shared" si="49"/>
        <v>217.49999999999997</v>
      </c>
      <c r="G129" s="12">
        <f t="shared" si="49"/>
        <v>46</v>
      </c>
      <c r="H129" s="12">
        <f t="shared" si="49"/>
        <v>0</v>
      </c>
      <c r="I129" s="155">
        <f>SUM(C129:G129)</f>
        <v>1465.8999999999999</v>
      </c>
      <c r="J129" s="12">
        <f>J126*(17-J127)</f>
        <v>25</v>
      </c>
      <c r="K129" s="12">
        <f>K126*(17-K127)</f>
        <v>210.8</v>
      </c>
      <c r="L129" s="12">
        <f>L126*(17-L127)</f>
        <v>315</v>
      </c>
      <c r="M129" s="12">
        <f>M126*(17-M127)</f>
        <v>483.59999999999997</v>
      </c>
      <c r="N129" s="155">
        <f>SUM(J129:M129)</f>
        <v>1034.3999999999999</v>
      </c>
      <c r="O129" s="156">
        <f>O126*(17-O127)</f>
        <v>2500.2999999999997</v>
      </c>
      <c r="P129" s="162">
        <f>P126*(17-P127)</f>
        <v>2500.2999999999997</v>
      </c>
    </row>
    <row r="130" spans="2:16" ht="19.5">
      <c r="B130" s="149" t="s">
        <v>214</v>
      </c>
      <c r="C130" s="17">
        <f t="shared" ref="C130:H130" si="50">C126*(18-C127)</f>
        <v>548.69999999999993</v>
      </c>
      <c r="D130" s="16">
        <f t="shared" si="50"/>
        <v>350</v>
      </c>
      <c r="E130" s="16">
        <f t="shared" si="50"/>
        <v>393.7</v>
      </c>
      <c r="F130" s="16">
        <f t="shared" si="50"/>
        <v>242.49999999999997</v>
      </c>
      <c r="G130" s="16">
        <f t="shared" si="50"/>
        <v>56</v>
      </c>
      <c r="H130" s="16">
        <f t="shared" si="50"/>
        <v>0</v>
      </c>
      <c r="I130" s="155">
        <f>SUM(C130:G130)</f>
        <v>1590.8999999999999</v>
      </c>
      <c r="J130" s="16">
        <f>J126*(18-J127)</f>
        <v>30</v>
      </c>
      <c r="K130" s="16">
        <f>K126*(18-K127)</f>
        <v>241.8</v>
      </c>
      <c r="L130" s="16">
        <f>L126*(18-L127)</f>
        <v>345</v>
      </c>
      <c r="M130" s="16">
        <f>M126*(18-M127)</f>
        <v>514.6</v>
      </c>
      <c r="N130" s="155">
        <f>SUM(J130:M130)</f>
        <v>1131.4000000000001</v>
      </c>
      <c r="O130" s="157">
        <f>O126*(18-O127)</f>
        <v>2722.2999999999997</v>
      </c>
      <c r="P130" s="163">
        <f>P126*(18-P127)</f>
        <v>2722.2999999999997</v>
      </c>
    </row>
    <row r="131" spans="2:16" ht="20.25" thickBot="1">
      <c r="B131" s="350" t="s">
        <v>215</v>
      </c>
      <c r="C131" s="21">
        <f t="shared" ref="C131:H131" si="51">C126*(19-C127)</f>
        <v>579.69999999999993</v>
      </c>
      <c r="D131" s="20">
        <f t="shared" si="51"/>
        <v>378</v>
      </c>
      <c r="E131" s="20">
        <f t="shared" si="51"/>
        <v>424.7</v>
      </c>
      <c r="F131" s="20">
        <f t="shared" si="51"/>
        <v>267.5</v>
      </c>
      <c r="G131" s="20">
        <f t="shared" si="51"/>
        <v>66</v>
      </c>
      <c r="H131" s="20">
        <f t="shared" si="51"/>
        <v>0</v>
      </c>
      <c r="I131" s="164">
        <f>SUM(C131:G131)</f>
        <v>1715.8999999999999</v>
      </c>
      <c r="J131" s="20">
        <f>J126*(19-J127)</f>
        <v>35</v>
      </c>
      <c r="K131" s="20">
        <f>K126*(19-K127)</f>
        <v>272.8</v>
      </c>
      <c r="L131" s="20">
        <f>L126*(19-L127)</f>
        <v>375</v>
      </c>
      <c r="M131" s="20">
        <f>M126*(19-M127)</f>
        <v>545.6</v>
      </c>
      <c r="N131" s="164">
        <f>SUM(J131:M131)</f>
        <v>1228.4000000000001</v>
      </c>
      <c r="O131" s="165">
        <f>O126*(19-O127)</f>
        <v>2944.2999999999997</v>
      </c>
      <c r="P131" s="166">
        <f>P126*(19-P127)</f>
        <v>2944.2999999999997</v>
      </c>
    </row>
    <row r="132" spans="2:16" ht="15.75" thickBot="1"/>
    <row r="133" spans="2:16" ht="24" thickBot="1">
      <c r="B133" s="473" t="s">
        <v>313</v>
      </c>
      <c r="C133" s="474"/>
      <c r="D133" s="474"/>
      <c r="E133" s="474"/>
      <c r="F133" s="474"/>
      <c r="G133" s="474"/>
      <c r="H133" s="474"/>
      <c r="I133" s="474"/>
      <c r="J133" s="474"/>
      <c r="K133" s="474"/>
      <c r="L133" s="470" t="s">
        <v>230</v>
      </c>
      <c r="M133" s="471"/>
      <c r="N133" s="471"/>
      <c r="O133" s="471"/>
      <c r="P133" s="472"/>
    </row>
    <row r="134" spans="2:16" ht="15.75">
      <c r="B134" s="465" t="s">
        <v>195</v>
      </c>
      <c r="C134" s="461" t="s">
        <v>196</v>
      </c>
      <c r="D134" s="461" t="s">
        <v>197</v>
      </c>
      <c r="E134" s="461" t="s">
        <v>198</v>
      </c>
      <c r="F134" s="461" t="s">
        <v>199</v>
      </c>
      <c r="G134" s="461" t="s">
        <v>200</v>
      </c>
      <c r="H134" s="461" t="s">
        <v>201</v>
      </c>
      <c r="I134" s="467" t="s">
        <v>202</v>
      </c>
      <c r="J134" s="461" t="s">
        <v>203</v>
      </c>
      <c r="K134" s="461" t="s">
        <v>204</v>
      </c>
      <c r="L134" s="461" t="s">
        <v>205</v>
      </c>
      <c r="M134" s="461" t="s">
        <v>206</v>
      </c>
      <c r="N134" s="467" t="s">
        <v>207</v>
      </c>
      <c r="O134" s="456" t="s">
        <v>208</v>
      </c>
      <c r="P134" s="457"/>
    </row>
    <row r="135" spans="2:16" ht="16.5" thickBot="1">
      <c r="B135" s="466"/>
      <c r="C135" s="462"/>
      <c r="D135" s="462"/>
      <c r="E135" s="462"/>
      <c r="F135" s="462"/>
      <c r="G135" s="462"/>
      <c r="H135" s="462"/>
      <c r="I135" s="462"/>
      <c r="J135" s="462"/>
      <c r="K135" s="462"/>
      <c r="L135" s="462"/>
      <c r="M135" s="462"/>
      <c r="N135" s="462"/>
      <c r="O135" s="145" t="s">
        <v>209</v>
      </c>
      <c r="P135" s="30" t="s">
        <v>210</v>
      </c>
    </row>
    <row r="136" spans="2:16">
      <c r="B136" s="148" t="s">
        <v>211</v>
      </c>
      <c r="C136" s="146">
        <v>31</v>
      </c>
      <c r="D136" s="8">
        <v>28</v>
      </c>
      <c r="E136" s="8">
        <v>31</v>
      </c>
      <c r="F136" s="8">
        <v>20</v>
      </c>
      <c r="G136" s="8">
        <v>21</v>
      </c>
      <c r="H136" s="8">
        <v>5</v>
      </c>
      <c r="I136" s="168">
        <f>SUM(C136:G136)</f>
        <v>131</v>
      </c>
      <c r="J136" s="8">
        <v>20</v>
      </c>
      <c r="K136" s="8">
        <v>31</v>
      </c>
      <c r="L136" s="8">
        <v>30</v>
      </c>
      <c r="M136" s="8">
        <v>31</v>
      </c>
      <c r="N136" s="168">
        <f>SUM(J136:M136)</f>
        <v>112</v>
      </c>
      <c r="O136" s="167">
        <f>SUM(C136:H136,J136:M136)</f>
        <v>248</v>
      </c>
      <c r="P136" s="169">
        <f>I136+N136</f>
        <v>243</v>
      </c>
    </row>
    <row r="137" spans="2:16" ht="19.5">
      <c r="B137" s="149" t="s">
        <v>485</v>
      </c>
      <c r="C137" s="147">
        <v>2.5</v>
      </c>
      <c r="D137" s="10">
        <v>0.4</v>
      </c>
      <c r="E137" s="10">
        <v>0.3</v>
      </c>
      <c r="F137" s="10">
        <v>6.3</v>
      </c>
      <c r="G137" s="10">
        <v>11.9</v>
      </c>
      <c r="H137" s="10">
        <v>12</v>
      </c>
      <c r="I137" s="153">
        <f>(C136*C137+D136*D137+E136*E137+F136*F137+G136*G137)/I136</f>
        <v>3.6175572519083969</v>
      </c>
      <c r="J137" s="10">
        <v>11.2</v>
      </c>
      <c r="K137" s="95">
        <v>10.199999999999999</v>
      </c>
      <c r="L137" s="95">
        <v>5.4</v>
      </c>
      <c r="M137" s="95">
        <v>2.2999999999999998</v>
      </c>
      <c r="N137" s="153">
        <f>(J136*J137+K136*K137+L136*L137+M136*M137)/N136</f>
        <v>6.90625</v>
      </c>
      <c r="O137" s="154">
        <f>(C137*C136+D137*D136+E137*E136+F137*F136+G137*G136+H137*H136+J137*J136+K137*K136+L137*L136+M137*M136)/O136</f>
        <v>5.2717741935483868</v>
      </c>
      <c r="P137" s="161">
        <f>(I137*I136+N137*N136)/P136</f>
        <v>5.1333333333333337</v>
      </c>
    </row>
    <row r="138" spans="2:16" ht="19.5">
      <c r="B138" s="149" t="s">
        <v>212</v>
      </c>
      <c r="C138" s="13">
        <f t="shared" ref="C138:H138" si="52">C136*(13-C137)</f>
        <v>325.5</v>
      </c>
      <c r="D138" s="12">
        <f t="shared" si="52"/>
        <v>352.8</v>
      </c>
      <c r="E138" s="12">
        <f t="shared" si="52"/>
        <v>393.7</v>
      </c>
      <c r="F138" s="12">
        <f t="shared" si="52"/>
        <v>134</v>
      </c>
      <c r="G138" s="12">
        <f t="shared" si="52"/>
        <v>23.099999999999994</v>
      </c>
      <c r="H138" s="12">
        <f t="shared" si="52"/>
        <v>5</v>
      </c>
      <c r="I138" s="155">
        <f>SUM(C138:G138)</f>
        <v>1229.0999999999999</v>
      </c>
      <c r="J138" s="12">
        <f>J136*(13-J137)</f>
        <v>36.000000000000014</v>
      </c>
      <c r="K138" s="12">
        <f>K136*(13-K137)</f>
        <v>86.800000000000026</v>
      </c>
      <c r="L138" s="12">
        <f>L136*(13-L137)</f>
        <v>228</v>
      </c>
      <c r="M138" s="12">
        <f>M136*(13-M137)</f>
        <v>331.7</v>
      </c>
      <c r="N138" s="155">
        <f>SUM(J138:M138)</f>
        <v>682.5</v>
      </c>
      <c r="O138" s="156">
        <f>O136*(13-O137)</f>
        <v>1916.6000000000001</v>
      </c>
      <c r="P138" s="162">
        <f>P136*(13-P137)</f>
        <v>1911.6</v>
      </c>
    </row>
    <row r="139" spans="2:16" ht="19.5">
      <c r="B139" s="149" t="s">
        <v>213</v>
      </c>
      <c r="C139" s="13">
        <f t="shared" ref="C139:H139" si="53">C136*(17-C137)</f>
        <v>449.5</v>
      </c>
      <c r="D139" s="12">
        <f t="shared" si="53"/>
        <v>464.80000000000007</v>
      </c>
      <c r="E139" s="12">
        <f t="shared" si="53"/>
        <v>517.69999999999993</v>
      </c>
      <c r="F139" s="12">
        <f t="shared" si="53"/>
        <v>214</v>
      </c>
      <c r="G139" s="12">
        <f t="shared" si="53"/>
        <v>107.1</v>
      </c>
      <c r="H139" s="12">
        <f t="shared" si="53"/>
        <v>25</v>
      </c>
      <c r="I139" s="155">
        <f>SUM(C139:G139)</f>
        <v>1753.1</v>
      </c>
      <c r="J139" s="12">
        <f>J136*(17-J137)</f>
        <v>116.00000000000001</v>
      </c>
      <c r="K139" s="12">
        <f>K136*(17-K137)</f>
        <v>210.8</v>
      </c>
      <c r="L139" s="12">
        <f>L136*(17-L137)</f>
        <v>348</v>
      </c>
      <c r="M139" s="12">
        <f>M136*(17-M137)</f>
        <v>455.7</v>
      </c>
      <c r="N139" s="155">
        <f>SUM(J139:M139)</f>
        <v>1130.5</v>
      </c>
      <c r="O139" s="156">
        <f>O136*(17-O137)</f>
        <v>2908.6</v>
      </c>
      <c r="P139" s="162">
        <f>P136*(17-P137)</f>
        <v>2883.6</v>
      </c>
    </row>
    <row r="140" spans="2:16" ht="19.5">
      <c r="B140" s="149" t="s">
        <v>214</v>
      </c>
      <c r="C140" s="17">
        <f t="shared" ref="C140:H140" si="54">C136*(18-C137)</f>
        <v>480.5</v>
      </c>
      <c r="D140" s="16">
        <f t="shared" si="54"/>
        <v>492.80000000000007</v>
      </c>
      <c r="E140" s="16">
        <f t="shared" si="54"/>
        <v>548.69999999999993</v>
      </c>
      <c r="F140" s="16">
        <f t="shared" si="54"/>
        <v>234</v>
      </c>
      <c r="G140" s="16">
        <f t="shared" si="54"/>
        <v>128.1</v>
      </c>
      <c r="H140" s="16">
        <f t="shared" si="54"/>
        <v>30</v>
      </c>
      <c r="I140" s="155">
        <f>SUM(C140:G140)</f>
        <v>1884.1</v>
      </c>
      <c r="J140" s="16">
        <f>J136*(18-J137)</f>
        <v>136</v>
      </c>
      <c r="K140" s="16">
        <f>K136*(18-K137)</f>
        <v>241.8</v>
      </c>
      <c r="L140" s="16">
        <f>L136*(18-L137)</f>
        <v>378</v>
      </c>
      <c r="M140" s="16">
        <f>M136*(18-M137)</f>
        <v>486.7</v>
      </c>
      <c r="N140" s="155">
        <f>SUM(J140:M140)</f>
        <v>1242.5</v>
      </c>
      <c r="O140" s="157">
        <f>O136*(18-O137)</f>
        <v>3156.6</v>
      </c>
      <c r="P140" s="163">
        <f>P136*(18-P137)</f>
        <v>3126.6</v>
      </c>
    </row>
    <row r="141" spans="2:16" ht="20.25" thickBot="1">
      <c r="B141" s="350" t="s">
        <v>215</v>
      </c>
      <c r="C141" s="21">
        <f t="shared" ref="C141:H141" si="55">C136*(19-C137)</f>
        <v>511.5</v>
      </c>
      <c r="D141" s="20">
        <f t="shared" si="55"/>
        <v>520.80000000000007</v>
      </c>
      <c r="E141" s="20">
        <f t="shared" si="55"/>
        <v>579.69999999999993</v>
      </c>
      <c r="F141" s="20">
        <f t="shared" si="55"/>
        <v>254</v>
      </c>
      <c r="G141" s="20">
        <f t="shared" si="55"/>
        <v>149.1</v>
      </c>
      <c r="H141" s="20">
        <f t="shared" si="55"/>
        <v>35</v>
      </c>
      <c r="I141" s="164">
        <f>SUM(C141:G141)</f>
        <v>2015.1</v>
      </c>
      <c r="J141" s="20">
        <f>J136*(19-J137)</f>
        <v>156</v>
      </c>
      <c r="K141" s="20">
        <f>K136*(19-K137)</f>
        <v>272.8</v>
      </c>
      <c r="L141" s="20">
        <f>L136*(19-L137)</f>
        <v>408</v>
      </c>
      <c r="M141" s="20">
        <f>M136*(19-M137)</f>
        <v>517.69999999999993</v>
      </c>
      <c r="N141" s="164">
        <f>SUM(J141:M141)</f>
        <v>1354.5</v>
      </c>
      <c r="O141" s="165">
        <f>O136*(19-O137)</f>
        <v>3404.6</v>
      </c>
      <c r="P141" s="166">
        <f>P136*(19-P137)</f>
        <v>3369.6</v>
      </c>
    </row>
    <row r="142" spans="2:16" ht="15.75" thickBot="1">
      <c r="B142" s="1"/>
      <c r="C142" s="1"/>
      <c r="D142" s="2"/>
      <c r="E142" s="2"/>
      <c r="F142" s="2"/>
      <c r="G142" s="1"/>
      <c r="H142" s="3"/>
      <c r="I142" s="2"/>
      <c r="J142" s="3"/>
      <c r="K142" s="2"/>
      <c r="L142" s="2"/>
      <c r="M142" s="1"/>
      <c r="N142" s="2"/>
      <c r="O142" s="1"/>
    </row>
    <row r="143" spans="2:16" ht="24" thickBot="1">
      <c r="B143" s="473" t="s">
        <v>313</v>
      </c>
      <c r="C143" s="474"/>
      <c r="D143" s="474"/>
      <c r="E143" s="474"/>
      <c r="F143" s="474"/>
      <c r="G143" s="474"/>
      <c r="H143" s="474"/>
      <c r="I143" s="474"/>
      <c r="J143" s="474"/>
      <c r="K143" s="474"/>
      <c r="L143" s="470" t="s">
        <v>231</v>
      </c>
      <c r="M143" s="471"/>
      <c r="N143" s="471"/>
      <c r="O143" s="471"/>
      <c r="P143" s="472"/>
    </row>
    <row r="144" spans="2:16" ht="15.75">
      <c r="B144" s="465" t="s">
        <v>195</v>
      </c>
      <c r="C144" s="461" t="s">
        <v>196</v>
      </c>
      <c r="D144" s="461" t="s">
        <v>197</v>
      </c>
      <c r="E144" s="461" t="s">
        <v>198</v>
      </c>
      <c r="F144" s="461" t="s">
        <v>199</v>
      </c>
      <c r="G144" s="461" t="s">
        <v>200</v>
      </c>
      <c r="H144" s="461" t="s">
        <v>201</v>
      </c>
      <c r="I144" s="467" t="s">
        <v>202</v>
      </c>
      <c r="J144" s="461" t="s">
        <v>203</v>
      </c>
      <c r="K144" s="461" t="s">
        <v>204</v>
      </c>
      <c r="L144" s="461" t="s">
        <v>205</v>
      </c>
      <c r="M144" s="461" t="s">
        <v>206</v>
      </c>
      <c r="N144" s="467" t="s">
        <v>207</v>
      </c>
      <c r="O144" s="456" t="s">
        <v>208</v>
      </c>
      <c r="P144" s="457"/>
    </row>
    <row r="145" spans="2:16" ht="16.5" thickBot="1">
      <c r="B145" s="466"/>
      <c r="C145" s="462"/>
      <c r="D145" s="462"/>
      <c r="E145" s="462"/>
      <c r="F145" s="462"/>
      <c r="G145" s="462"/>
      <c r="H145" s="462"/>
      <c r="I145" s="462"/>
      <c r="J145" s="462"/>
      <c r="K145" s="462"/>
      <c r="L145" s="462"/>
      <c r="M145" s="462"/>
      <c r="N145" s="462"/>
      <c r="O145" s="145" t="s">
        <v>209</v>
      </c>
      <c r="P145" s="30" t="s">
        <v>210</v>
      </c>
    </row>
    <row r="146" spans="2:16">
      <c r="B146" s="148" t="s">
        <v>211</v>
      </c>
      <c r="C146" s="146">
        <v>31</v>
      </c>
      <c r="D146" s="8">
        <v>28</v>
      </c>
      <c r="E146" s="8">
        <v>31</v>
      </c>
      <c r="F146" s="8">
        <v>20</v>
      </c>
      <c r="G146" s="8">
        <v>15</v>
      </c>
      <c r="H146" s="8">
        <v>0</v>
      </c>
      <c r="I146" s="168">
        <f>SUM(C146:G146)</f>
        <v>125</v>
      </c>
      <c r="J146" s="8">
        <v>8</v>
      </c>
      <c r="K146" s="8">
        <v>20</v>
      </c>
      <c r="L146" s="8">
        <v>27</v>
      </c>
      <c r="M146" s="8">
        <v>31</v>
      </c>
      <c r="N146" s="168">
        <f>SUM(J146:M146)</f>
        <v>86</v>
      </c>
      <c r="O146" s="167">
        <f>SUM(C146:H146,J146:M146)</f>
        <v>211</v>
      </c>
      <c r="P146" s="169">
        <f>I146+N146</f>
        <v>211</v>
      </c>
    </row>
    <row r="147" spans="2:16" ht="19.5">
      <c r="B147" s="149" t="s">
        <v>485</v>
      </c>
      <c r="C147" s="147">
        <v>0.4</v>
      </c>
      <c r="D147" s="10">
        <v>3.9</v>
      </c>
      <c r="E147" s="10">
        <v>7</v>
      </c>
      <c r="F147" s="10">
        <v>8.9</v>
      </c>
      <c r="G147" s="10">
        <v>10.8</v>
      </c>
      <c r="H147" s="10">
        <v>0</v>
      </c>
      <c r="I147" s="153">
        <f>(C146*C147+D146*D147+E146*E147+F146*F147+G146*G147)/I146</f>
        <v>5.4287999999999998</v>
      </c>
      <c r="J147" s="10">
        <v>15.043333333333333</v>
      </c>
      <c r="K147" s="95">
        <v>10.506451612903223</v>
      </c>
      <c r="L147" s="95">
        <v>6.8533333333333335</v>
      </c>
      <c r="M147" s="95">
        <v>1.7161290322580642</v>
      </c>
      <c r="N147" s="153">
        <f>(J146*J147+K146*K147+L146*L147+M146*M147)/N146</f>
        <v>6.612973243310825</v>
      </c>
      <c r="O147" s="154">
        <f>(C147*C146+D147*D146+E147*E146+F147*F146+G147*G146+H147*H146+J147*J146+K147*K146+L147*L146+M147*M146)/O146</f>
        <v>5.9114488100698157</v>
      </c>
      <c r="P147" s="161">
        <f>(I147*I146+N147*N146)/P146</f>
        <v>5.9114488100698148</v>
      </c>
    </row>
    <row r="148" spans="2:16" ht="19.5">
      <c r="B148" s="149" t="s">
        <v>212</v>
      </c>
      <c r="C148" s="13">
        <f t="shared" ref="C148:H148" si="56">C146*(13-C147)</f>
        <v>390.59999999999997</v>
      </c>
      <c r="D148" s="12">
        <f t="shared" si="56"/>
        <v>254.79999999999998</v>
      </c>
      <c r="E148" s="12">
        <f t="shared" si="56"/>
        <v>186</v>
      </c>
      <c r="F148" s="12">
        <f t="shared" si="56"/>
        <v>82</v>
      </c>
      <c r="G148" s="12">
        <f t="shared" si="56"/>
        <v>32.999999999999986</v>
      </c>
      <c r="H148" s="12">
        <f t="shared" si="56"/>
        <v>0</v>
      </c>
      <c r="I148" s="155">
        <f>SUM(C148:G148)</f>
        <v>946.4</v>
      </c>
      <c r="J148" s="12">
        <f>J146*(13-J147)</f>
        <v>-16.346666666666664</v>
      </c>
      <c r="K148" s="12">
        <f>K146*(13-K147)</f>
        <v>49.87096774193553</v>
      </c>
      <c r="L148" s="12">
        <f>L146*(13-L147)</f>
        <v>165.96</v>
      </c>
      <c r="M148" s="12">
        <f>M146*(13-M147)</f>
        <v>349.8</v>
      </c>
      <c r="N148" s="155">
        <f>SUM(J148:M148)</f>
        <v>549.2843010752689</v>
      </c>
      <c r="O148" s="156">
        <f>O146*(13-O147)</f>
        <v>1495.6843010752689</v>
      </c>
      <c r="P148" s="162">
        <f>P146*(13-P147)</f>
        <v>1495.6843010752691</v>
      </c>
    </row>
    <row r="149" spans="2:16" ht="19.5">
      <c r="B149" s="149" t="s">
        <v>213</v>
      </c>
      <c r="C149" s="13">
        <f t="shared" ref="C149:H149" si="57">C146*(17-C147)</f>
        <v>514.6</v>
      </c>
      <c r="D149" s="12">
        <f t="shared" si="57"/>
        <v>366.8</v>
      </c>
      <c r="E149" s="12">
        <f t="shared" si="57"/>
        <v>310</v>
      </c>
      <c r="F149" s="12">
        <f t="shared" si="57"/>
        <v>162</v>
      </c>
      <c r="G149" s="12">
        <f t="shared" si="57"/>
        <v>92.999999999999986</v>
      </c>
      <c r="H149" s="12">
        <f t="shared" si="57"/>
        <v>0</v>
      </c>
      <c r="I149" s="155">
        <f>SUM(C149:G149)</f>
        <v>1446.4</v>
      </c>
      <c r="J149" s="12">
        <f>J146*(17-J147)</f>
        <v>15.653333333333336</v>
      </c>
      <c r="K149" s="12">
        <f>K146*(17-K147)</f>
        <v>129.87096774193554</v>
      </c>
      <c r="L149" s="12">
        <f>L146*(17-L147)</f>
        <v>273.95999999999998</v>
      </c>
      <c r="M149" s="12">
        <f>M146*(17-M147)</f>
        <v>473.8</v>
      </c>
      <c r="N149" s="155">
        <f>SUM(J149:M149)</f>
        <v>893.28430107526879</v>
      </c>
      <c r="O149" s="156">
        <f>O146*(17-O147)</f>
        <v>2339.6843010752691</v>
      </c>
      <c r="P149" s="162">
        <f>P146*(17-P147)</f>
        <v>2339.6843010752691</v>
      </c>
    </row>
    <row r="150" spans="2:16" ht="19.5">
      <c r="B150" s="149" t="s">
        <v>214</v>
      </c>
      <c r="C150" s="17">
        <f t="shared" ref="C150:H150" si="58">C146*(18-C147)</f>
        <v>545.6</v>
      </c>
      <c r="D150" s="16">
        <f t="shared" si="58"/>
        <v>394.8</v>
      </c>
      <c r="E150" s="16">
        <f t="shared" si="58"/>
        <v>341</v>
      </c>
      <c r="F150" s="16">
        <f t="shared" si="58"/>
        <v>182</v>
      </c>
      <c r="G150" s="16">
        <f t="shared" si="58"/>
        <v>107.99999999999999</v>
      </c>
      <c r="H150" s="16">
        <f t="shared" si="58"/>
        <v>0</v>
      </c>
      <c r="I150" s="155">
        <f>SUM(C150:G150)</f>
        <v>1571.4</v>
      </c>
      <c r="J150" s="16">
        <f>J146*(18-J147)</f>
        <v>23.653333333333336</v>
      </c>
      <c r="K150" s="16">
        <f>K146*(18-K147)</f>
        <v>149.87096774193554</v>
      </c>
      <c r="L150" s="16">
        <f>L146*(18-L147)</f>
        <v>300.95999999999998</v>
      </c>
      <c r="M150" s="16">
        <f>M146*(18-M147)</f>
        <v>504.8</v>
      </c>
      <c r="N150" s="155">
        <f>SUM(J150:M150)</f>
        <v>979.28430107526879</v>
      </c>
      <c r="O150" s="157">
        <f>O146*(18-O147)</f>
        <v>2550.6843010752691</v>
      </c>
      <c r="P150" s="163">
        <f>P146*(18-P147)</f>
        <v>2550.6843010752691</v>
      </c>
    </row>
    <row r="151" spans="2:16" ht="20.25" thickBot="1">
      <c r="B151" s="350" t="s">
        <v>215</v>
      </c>
      <c r="C151" s="21">
        <f t="shared" ref="C151:H151" si="59">C146*(19-C147)</f>
        <v>576.6</v>
      </c>
      <c r="D151" s="20">
        <f t="shared" si="59"/>
        <v>422.8</v>
      </c>
      <c r="E151" s="20">
        <f t="shared" si="59"/>
        <v>372</v>
      </c>
      <c r="F151" s="20">
        <f t="shared" si="59"/>
        <v>202</v>
      </c>
      <c r="G151" s="20">
        <f t="shared" si="59"/>
        <v>122.99999999999999</v>
      </c>
      <c r="H151" s="20">
        <f t="shared" si="59"/>
        <v>0</v>
      </c>
      <c r="I151" s="164">
        <f>SUM(C151:G151)</f>
        <v>1696.4</v>
      </c>
      <c r="J151" s="20">
        <f>J146*(19-J147)</f>
        <v>31.653333333333336</v>
      </c>
      <c r="K151" s="20">
        <f>K146*(19-K147)</f>
        <v>169.87096774193554</v>
      </c>
      <c r="L151" s="20">
        <f>L146*(19-L147)</f>
        <v>327.96</v>
      </c>
      <c r="M151" s="20">
        <f>M146*(19-M147)</f>
        <v>535.80000000000007</v>
      </c>
      <c r="N151" s="164">
        <f>SUM(J151:M151)</f>
        <v>1065.284301075269</v>
      </c>
      <c r="O151" s="165">
        <f>O146*(19-O147)</f>
        <v>2761.6843010752691</v>
      </c>
      <c r="P151" s="166">
        <f>P146*(19-P147)</f>
        <v>2761.6843010752691</v>
      </c>
    </row>
    <row r="152" spans="2:16" ht="15.75" thickBot="1">
      <c r="B152" s="24"/>
      <c r="C152" s="25"/>
      <c r="D152" s="25"/>
      <c r="E152" s="25"/>
      <c r="F152" s="25"/>
      <c r="G152" s="25"/>
      <c r="H152" s="25"/>
      <c r="I152" s="26"/>
      <c r="J152" s="25"/>
      <c r="K152" s="25"/>
      <c r="L152" s="25"/>
      <c r="M152" s="25"/>
      <c r="N152" s="26"/>
      <c r="O152" s="27"/>
      <c r="P152" s="27"/>
    </row>
    <row r="153" spans="2:16" ht="24" thickBot="1">
      <c r="B153" s="473" t="s">
        <v>313</v>
      </c>
      <c r="C153" s="474"/>
      <c r="D153" s="474"/>
      <c r="E153" s="474"/>
      <c r="F153" s="474"/>
      <c r="G153" s="474"/>
      <c r="H153" s="474"/>
      <c r="I153" s="474"/>
      <c r="J153" s="474"/>
      <c r="K153" s="474"/>
      <c r="L153" s="470" t="s">
        <v>145</v>
      </c>
      <c r="M153" s="471"/>
      <c r="N153" s="471"/>
      <c r="O153" s="471"/>
      <c r="P153" s="472"/>
    </row>
    <row r="154" spans="2:16" ht="15.75">
      <c r="B154" s="465" t="s">
        <v>195</v>
      </c>
      <c r="C154" s="461" t="s">
        <v>196</v>
      </c>
      <c r="D154" s="461" t="s">
        <v>197</v>
      </c>
      <c r="E154" s="461" t="s">
        <v>198</v>
      </c>
      <c r="F154" s="461" t="s">
        <v>199</v>
      </c>
      <c r="G154" s="461" t="s">
        <v>200</v>
      </c>
      <c r="H154" s="461" t="s">
        <v>201</v>
      </c>
      <c r="I154" s="467" t="s">
        <v>202</v>
      </c>
      <c r="J154" s="461" t="s">
        <v>203</v>
      </c>
      <c r="K154" s="461" t="s">
        <v>204</v>
      </c>
      <c r="L154" s="461" t="s">
        <v>205</v>
      </c>
      <c r="M154" s="461" t="s">
        <v>206</v>
      </c>
      <c r="N154" s="467" t="s">
        <v>207</v>
      </c>
      <c r="O154" s="456" t="s">
        <v>208</v>
      </c>
      <c r="P154" s="457"/>
    </row>
    <row r="155" spans="2:16" ht="16.5" thickBot="1">
      <c r="B155" s="466"/>
      <c r="C155" s="462"/>
      <c r="D155" s="462"/>
      <c r="E155" s="462"/>
      <c r="F155" s="462"/>
      <c r="G155" s="462"/>
      <c r="H155" s="462"/>
      <c r="I155" s="462"/>
      <c r="J155" s="462"/>
      <c r="K155" s="462"/>
      <c r="L155" s="462"/>
      <c r="M155" s="462"/>
      <c r="N155" s="462"/>
      <c r="O155" s="145" t="s">
        <v>209</v>
      </c>
      <c r="P155" s="30" t="s">
        <v>210</v>
      </c>
    </row>
    <row r="156" spans="2:16">
      <c r="B156" s="148" t="s">
        <v>211</v>
      </c>
      <c r="C156" s="146">
        <v>31</v>
      </c>
      <c r="D156" s="8">
        <v>31</v>
      </c>
      <c r="E156" s="8">
        <v>31</v>
      </c>
      <c r="F156" s="8">
        <v>24</v>
      </c>
      <c r="G156" s="8">
        <v>15</v>
      </c>
      <c r="H156" s="8">
        <v>4</v>
      </c>
      <c r="I156" s="168">
        <f>SUM(C156:G156)</f>
        <v>132</v>
      </c>
      <c r="J156" s="8"/>
      <c r="K156" s="8"/>
      <c r="L156" s="8"/>
      <c r="M156" s="8"/>
      <c r="N156" s="168">
        <f>SUM(J156:M156)</f>
        <v>0</v>
      </c>
      <c r="O156" s="167">
        <f>SUM(C156:H156,J156:M156)</f>
        <v>136</v>
      </c>
      <c r="P156" s="169">
        <f>I156+N156</f>
        <v>132</v>
      </c>
    </row>
    <row r="157" spans="2:16" ht="19.5">
      <c r="B157" s="149" t="s">
        <v>485</v>
      </c>
      <c r="C157" s="147">
        <v>1.3774193548387095</v>
      </c>
      <c r="D157" s="10">
        <v>0.75</v>
      </c>
      <c r="E157" s="10">
        <v>4.9838709677419351</v>
      </c>
      <c r="F157" s="10">
        <v>9.0566666666666666</v>
      </c>
      <c r="G157" s="10">
        <v>13.4</v>
      </c>
      <c r="H157" s="10">
        <v>17.583333333333332</v>
      </c>
      <c r="I157" s="153">
        <f>(C156*C157+D156*D157+E156*E157+F156*F157+G156*G157)/I156</f>
        <v>4.8394696969696964</v>
      </c>
      <c r="J157" s="10"/>
      <c r="K157" s="95"/>
      <c r="L157" s="95"/>
      <c r="M157" s="95"/>
      <c r="N157" s="153"/>
      <c r="O157" s="154">
        <f>(C157*C156+D157*D156+E157*E156+F157*F156+G157*G156+H157*H156+J157*J156+K157*K156+L157*L156+M157*M156)/O156</f>
        <v>5.2142892156862741</v>
      </c>
      <c r="P157" s="161">
        <f>(I157*I156+N157*N156)/P156</f>
        <v>4.8394696969696964</v>
      </c>
    </row>
    <row r="158" spans="2:16" ht="19.5">
      <c r="B158" s="149" t="s">
        <v>212</v>
      </c>
      <c r="C158" s="13">
        <f t="shared" ref="C158:H158" si="60">C156*(13-C157)</f>
        <v>360.3</v>
      </c>
      <c r="D158" s="12">
        <f t="shared" si="60"/>
        <v>379.75</v>
      </c>
      <c r="E158" s="12">
        <f t="shared" si="60"/>
        <v>248.5</v>
      </c>
      <c r="F158" s="12">
        <f t="shared" si="60"/>
        <v>94.64</v>
      </c>
      <c r="G158" s="12">
        <f t="shared" si="60"/>
        <v>-6.0000000000000053</v>
      </c>
      <c r="H158" s="12">
        <f t="shared" si="60"/>
        <v>-18.333333333333329</v>
      </c>
      <c r="I158" s="155">
        <f>SUM(C158:G158)</f>
        <v>1077.19</v>
      </c>
      <c r="J158" s="12">
        <f>J156*(13-J157)</f>
        <v>0</v>
      </c>
      <c r="K158" s="12">
        <f>K156*(13-K157)</f>
        <v>0</v>
      </c>
      <c r="L158" s="12">
        <f>L156*(13-L157)</f>
        <v>0</v>
      </c>
      <c r="M158" s="12">
        <f>M156*(13-M157)</f>
        <v>0</v>
      </c>
      <c r="N158" s="155">
        <f>SUM(J158:M158)</f>
        <v>0</v>
      </c>
      <c r="O158" s="156">
        <f>O156*(13-O157)</f>
        <v>1058.8566666666668</v>
      </c>
      <c r="P158" s="162">
        <f>P156*(13-P157)</f>
        <v>1077.19</v>
      </c>
    </row>
    <row r="159" spans="2:16" ht="19.5">
      <c r="B159" s="149" t="s">
        <v>213</v>
      </c>
      <c r="C159" s="13">
        <f t="shared" ref="C159:H159" si="61">C156*(17-C157)</f>
        <v>484.3</v>
      </c>
      <c r="D159" s="12">
        <f t="shared" si="61"/>
        <v>503.75</v>
      </c>
      <c r="E159" s="12">
        <f t="shared" si="61"/>
        <v>372.5</v>
      </c>
      <c r="F159" s="12">
        <f t="shared" si="61"/>
        <v>190.64</v>
      </c>
      <c r="G159" s="12">
        <f t="shared" si="61"/>
        <v>53.999999999999993</v>
      </c>
      <c r="H159" s="12">
        <f t="shared" si="61"/>
        <v>-2.3333333333333286</v>
      </c>
      <c r="I159" s="155">
        <f>SUM(C159:G159)</f>
        <v>1605.19</v>
      </c>
      <c r="J159" s="12">
        <f>J156*(17-J157)</f>
        <v>0</v>
      </c>
      <c r="K159" s="12">
        <f>K156*(17-K157)</f>
        <v>0</v>
      </c>
      <c r="L159" s="12">
        <f>L156*(17-L157)</f>
        <v>0</v>
      </c>
      <c r="M159" s="12">
        <f>M156*(17-M157)</f>
        <v>0</v>
      </c>
      <c r="N159" s="155">
        <f>SUM(J159:M159)</f>
        <v>0</v>
      </c>
      <c r="O159" s="156">
        <f>O156*(17-O157)</f>
        <v>1602.8566666666666</v>
      </c>
      <c r="P159" s="162">
        <f>P156*(17-P157)</f>
        <v>1605.19</v>
      </c>
    </row>
    <row r="160" spans="2:16" ht="19.5">
      <c r="B160" s="149" t="s">
        <v>214</v>
      </c>
      <c r="C160" s="17">
        <f t="shared" ref="C160:H160" si="62">C156*(18-C157)</f>
        <v>515.29999999999995</v>
      </c>
      <c r="D160" s="16">
        <f t="shared" si="62"/>
        <v>534.75</v>
      </c>
      <c r="E160" s="16">
        <f t="shared" si="62"/>
        <v>403.5</v>
      </c>
      <c r="F160" s="16">
        <f t="shared" si="62"/>
        <v>214.64</v>
      </c>
      <c r="G160" s="16">
        <f t="shared" si="62"/>
        <v>69</v>
      </c>
      <c r="H160" s="16">
        <f t="shared" si="62"/>
        <v>1.6666666666666714</v>
      </c>
      <c r="I160" s="155">
        <f>SUM(C160:G160)</f>
        <v>1737.19</v>
      </c>
      <c r="J160" s="16">
        <f>J156*(18-J157)</f>
        <v>0</v>
      </c>
      <c r="K160" s="16">
        <f>K156*(18-K157)</f>
        <v>0</v>
      </c>
      <c r="L160" s="16">
        <f>L156*(18-L157)</f>
        <v>0</v>
      </c>
      <c r="M160" s="16">
        <f>M156*(18-M157)</f>
        <v>0</v>
      </c>
      <c r="N160" s="155">
        <f>SUM(J160:M160)</f>
        <v>0</v>
      </c>
      <c r="O160" s="157">
        <f>O156*(18-O157)</f>
        <v>1738.8566666666666</v>
      </c>
      <c r="P160" s="163">
        <f>P156*(18-P157)</f>
        <v>1737.19</v>
      </c>
    </row>
    <row r="161" spans="2:16" ht="20.25" thickBot="1">
      <c r="B161" s="350" t="s">
        <v>215</v>
      </c>
      <c r="C161" s="21">
        <f t="shared" ref="C161:H161" si="63">C156*(19-C157)</f>
        <v>546.29999999999995</v>
      </c>
      <c r="D161" s="20">
        <f t="shared" si="63"/>
        <v>565.75</v>
      </c>
      <c r="E161" s="20">
        <f t="shared" si="63"/>
        <v>434.5</v>
      </c>
      <c r="F161" s="20">
        <f t="shared" si="63"/>
        <v>238.64</v>
      </c>
      <c r="G161" s="20">
        <f t="shared" si="63"/>
        <v>84</v>
      </c>
      <c r="H161" s="20">
        <f t="shared" si="63"/>
        <v>5.6666666666666714</v>
      </c>
      <c r="I161" s="164">
        <f>SUM(C161:G161)</f>
        <v>1869.19</v>
      </c>
      <c r="J161" s="20">
        <f>J156*(19-J157)</f>
        <v>0</v>
      </c>
      <c r="K161" s="20">
        <f>K156*(19-K157)</f>
        <v>0</v>
      </c>
      <c r="L161" s="20">
        <f>L156*(19-L157)</f>
        <v>0</v>
      </c>
      <c r="M161" s="20">
        <f>M156*(19-M157)</f>
        <v>0</v>
      </c>
      <c r="N161" s="164">
        <f>SUM(J161:M161)</f>
        <v>0</v>
      </c>
      <c r="O161" s="165">
        <f>O156*(19-O157)</f>
        <v>1874.8566666666666</v>
      </c>
      <c r="P161" s="166">
        <f>P156*(19-P157)</f>
        <v>1869.19</v>
      </c>
    </row>
    <row r="162" spans="2:16" ht="15.75" thickBot="1"/>
    <row r="163" spans="2:16" ht="24" thickBot="1">
      <c r="B163" s="516" t="s">
        <v>314</v>
      </c>
      <c r="C163" s="517"/>
      <c r="D163" s="517"/>
      <c r="E163" s="517"/>
      <c r="F163" s="517"/>
      <c r="G163" s="517"/>
      <c r="H163" s="517"/>
      <c r="I163" s="517"/>
      <c r="J163" s="517"/>
      <c r="K163" s="517"/>
      <c r="L163" s="517"/>
      <c r="M163" s="351"/>
      <c r="N163" s="521" t="s">
        <v>233</v>
      </c>
      <c r="O163" s="521"/>
      <c r="P163" s="522"/>
    </row>
    <row r="164" spans="2:16" ht="15.75">
      <c r="B164" s="492" t="s">
        <v>195</v>
      </c>
      <c r="C164" s="489" t="s">
        <v>196</v>
      </c>
      <c r="D164" s="489" t="s">
        <v>197</v>
      </c>
      <c r="E164" s="489" t="s">
        <v>198</v>
      </c>
      <c r="F164" s="489" t="s">
        <v>199</v>
      </c>
      <c r="G164" s="489" t="s">
        <v>200</v>
      </c>
      <c r="H164" s="489" t="s">
        <v>201</v>
      </c>
      <c r="I164" s="491" t="s">
        <v>202</v>
      </c>
      <c r="J164" s="489" t="s">
        <v>203</v>
      </c>
      <c r="K164" s="489" t="s">
        <v>204</v>
      </c>
      <c r="L164" s="489" t="s">
        <v>205</v>
      </c>
      <c r="M164" s="489" t="s">
        <v>206</v>
      </c>
      <c r="N164" s="491" t="s">
        <v>207</v>
      </c>
      <c r="O164" s="519" t="s">
        <v>306</v>
      </c>
      <c r="P164" s="520"/>
    </row>
    <row r="165" spans="2:16" ht="16.5" thickBot="1">
      <c r="B165" s="518"/>
      <c r="C165" s="514"/>
      <c r="D165" s="514"/>
      <c r="E165" s="514"/>
      <c r="F165" s="514"/>
      <c r="G165" s="514"/>
      <c r="H165" s="514"/>
      <c r="I165" s="515"/>
      <c r="J165" s="514"/>
      <c r="K165" s="514"/>
      <c r="L165" s="514"/>
      <c r="M165" s="514"/>
      <c r="N165" s="515"/>
      <c r="O165" s="389" t="s">
        <v>234</v>
      </c>
      <c r="P165" s="390" t="s">
        <v>235</v>
      </c>
    </row>
    <row r="166" spans="2:16">
      <c r="B166" s="391" t="s">
        <v>211</v>
      </c>
      <c r="C166" s="65">
        <v>31</v>
      </c>
      <c r="D166" s="64">
        <v>28</v>
      </c>
      <c r="E166" s="64">
        <v>31</v>
      </c>
      <c r="F166" s="64">
        <v>30</v>
      </c>
      <c r="G166" s="64">
        <v>15</v>
      </c>
      <c r="H166" s="386">
        <v>0</v>
      </c>
      <c r="I166" s="387">
        <f>SUM(C166:G166)</f>
        <v>135</v>
      </c>
      <c r="J166" s="64">
        <v>15</v>
      </c>
      <c r="K166" s="64">
        <v>31</v>
      </c>
      <c r="L166" s="64">
        <v>30</v>
      </c>
      <c r="M166" s="64">
        <v>31</v>
      </c>
      <c r="N166" s="387">
        <f>SUM(J166:M166)</f>
        <v>107</v>
      </c>
      <c r="O166" s="363">
        <f>SUM(C166:H166,J166:M166)</f>
        <v>242</v>
      </c>
      <c r="P166" s="388">
        <f>I166+N166</f>
        <v>242</v>
      </c>
    </row>
    <row r="167" spans="2:16" ht="19.5">
      <c r="B167" s="149" t="s">
        <v>485</v>
      </c>
      <c r="C167" s="67">
        <v>-2.6</v>
      </c>
      <c r="D167" s="66">
        <v>-1.3</v>
      </c>
      <c r="E167" s="66">
        <v>2.9</v>
      </c>
      <c r="F167" s="66">
        <v>7.7</v>
      </c>
      <c r="G167" s="66">
        <v>12.8</v>
      </c>
      <c r="H167" s="379">
        <v>0</v>
      </c>
      <c r="I167" s="374">
        <f>(C166*C167+D166*D167+E166*E167+F166*F167+G166*G167)/I166</f>
        <v>2.9325925925925924</v>
      </c>
      <c r="J167" s="66">
        <v>13.3</v>
      </c>
      <c r="K167" s="66">
        <v>8.1999999999999993</v>
      </c>
      <c r="L167" s="66">
        <v>3.2</v>
      </c>
      <c r="M167" s="66">
        <v>-0.4</v>
      </c>
      <c r="N167" s="374">
        <f>(J166*J167+K166*K167+L166*L167+M166*M167)/N166</f>
        <v>5.0214953271028042</v>
      </c>
      <c r="O167" s="375">
        <f>(C167*C166+D167*D166+E167*E166+F167*F166+G167*G166+H167*H166+J167*J166+K167*K166+L167*L166+M167*M166)/O166</f>
        <v>3.8561983471074379</v>
      </c>
      <c r="P167" s="380">
        <f>(I167*I166+N167*N166)/P166</f>
        <v>3.8561983471074384</v>
      </c>
    </row>
    <row r="168" spans="2:16" ht="19.5">
      <c r="B168" s="392" t="s">
        <v>212</v>
      </c>
      <c r="C168" s="48">
        <f t="shared" ref="C168:H168" si="64">C166*(13-C167)</f>
        <v>483.59999999999997</v>
      </c>
      <c r="D168" s="47">
        <f t="shared" si="64"/>
        <v>400.40000000000003</v>
      </c>
      <c r="E168" s="47">
        <f t="shared" si="64"/>
        <v>313.09999999999997</v>
      </c>
      <c r="F168" s="47">
        <f t="shared" si="64"/>
        <v>159</v>
      </c>
      <c r="G168" s="47">
        <f t="shared" si="64"/>
        <v>2.9999999999999893</v>
      </c>
      <c r="H168" s="47">
        <f t="shared" si="64"/>
        <v>0</v>
      </c>
      <c r="I168" s="376">
        <f>SUM(C168:G168)</f>
        <v>1359.1</v>
      </c>
      <c r="J168" s="47">
        <f>J166*(13-J167)</f>
        <v>-4.5000000000000107</v>
      </c>
      <c r="K168" s="47">
        <f>K166*(13-K167)</f>
        <v>148.80000000000001</v>
      </c>
      <c r="L168" s="47">
        <f>L166*(13-L167)</f>
        <v>294</v>
      </c>
      <c r="M168" s="47">
        <f>M166*(13-M167)</f>
        <v>415.40000000000003</v>
      </c>
      <c r="N168" s="376">
        <f>SUM(J168:M168)</f>
        <v>853.7</v>
      </c>
      <c r="O168" s="377">
        <f>O166*(13-O167)</f>
        <v>2212.8000000000002</v>
      </c>
      <c r="P168" s="381">
        <f>P166*(13-P167)</f>
        <v>2212.7999999999997</v>
      </c>
    </row>
    <row r="169" spans="2:16" ht="19.5">
      <c r="B169" s="392" t="s">
        <v>213</v>
      </c>
      <c r="C169" s="48">
        <f t="shared" ref="C169:H169" si="65">C166*(17-C167)</f>
        <v>607.6</v>
      </c>
      <c r="D169" s="47">
        <f t="shared" si="65"/>
        <v>512.4</v>
      </c>
      <c r="E169" s="47">
        <f t="shared" si="65"/>
        <v>437.09999999999997</v>
      </c>
      <c r="F169" s="47">
        <f t="shared" si="65"/>
        <v>279</v>
      </c>
      <c r="G169" s="47">
        <f t="shared" si="65"/>
        <v>62.999999999999986</v>
      </c>
      <c r="H169" s="47">
        <f t="shared" si="65"/>
        <v>0</v>
      </c>
      <c r="I169" s="376">
        <f>SUM(C169:G169)</f>
        <v>1899.1</v>
      </c>
      <c r="J169" s="47">
        <f>J166*(17-J167)</f>
        <v>55.499999999999986</v>
      </c>
      <c r="K169" s="47">
        <f>K166*(17-K167)</f>
        <v>272.8</v>
      </c>
      <c r="L169" s="47">
        <f>L166*(17-L167)</f>
        <v>414</v>
      </c>
      <c r="M169" s="47">
        <f>M166*(17-M167)</f>
        <v>539.4</v>
      </c>
      <c r="N169" s="376">
        <f>SUM(J169:M169)</f>
        <v>1281.6999999999998</v>
      </c>
      <c r="O169" s="377">
        <f>O166*(17-O167)</f>
        <v>3180.8</v>
      </c>
      <c r="P169" s="381">
        <f>P166*(17-P167)</f>
        <v>3180.7999999999997</v>
      </c>
    </row>
    <row r="170" spans="2:16" ht="19.5">
      <c r="B170" s="392" t="s">
        <v>214</v>
      </c>
      <c r="C170" s="50">
        <f t="shared" ref="C170:H170" si="66">C166*(18-C167)</f>
        <v>638.6</v>
      </c>
      <c r="D170" s="49">
        <f t="shared" si="66"/>
        <v>540.4</v>
      </c>
      <c r="E170" s="49">
        <f t="shared" si="66"/>
        <v>468.09999999999997</v>
      </c>
      <c r="F170" s="49">
        <f t="shared" si="66"/>
        <v>309</v>
      </c>
      <c r="G170" s="49">
        <f t="shared" si="66"/>
        <v>77.999999999999986</v>
      </c>
      <c r="H170" s="49">
        <f t="shared" si="66"/>
        <v>0</v>
      </c>
      <c r="I170" s="376">
        <f>SUM(C170:G170)</f>
        <v>2034.1</v>
      </c>
      <c r="J170" s="49">
        <f>J166*(18-J167)</f>
        <v>70.499999999999986</v>
      </c>
      <c r="K170" s="49">
        <f>K166*(18-K167)</f>
        <v>303.8</v>
      </c>
      <c r="L170" s="49">
        <f>L166*(18-L167)</f>
        <v>444</v>
      </c>
      <c r="M170" s="49">
        <f>M166*(18-M167)</f>
        <v>570.4</v>
      </c>
      <c r="N170" s="376">
        <f>SUM(J170:M170)</f>
        <v>1388.6999999999998</v>
      </c>
      <c r="O170" s="378">
        <f>O166*(18-O167)</f>
        <v>3422.8</v>
      </c>
      <c r="P170" s="382">
        <f>P166*(18-P167)</f>
        <v>3422.7999999999997</v>
      </c>
    </row>
    <row r="171" spans="2:16" ht="20.25" thickBot="1">
      <c r="B171" s="405" t="s">
        <v>215</v>
      </c>
      <c r="C171" s="52">
        <f t="shared" ref="C171:H171" si="67">C166*(19-C167)</f>
        <v>669.6</v>
      </c>
      <c r="D171" s="51">
        <f t="shared" si="67"/>
        <v>568.4</v>
      </c>
      <c r="E171" s="51">
        <f t="shared" si="67"/>
        <v>499.1</v>
      </c>
      <c r="F171" s="51">
        <f t="shared" si="67"/>
        <v>339</v>
      </c>
      <c r="G171" s="51">
        <f t="shared" si="67"/>
        <v>92.999999999999986</v>
      </c>
      <c r="H171" s="51">
        <f t="shared" si="67"/>
        <v>0</v>
      </c>
      <c r="I171" s="383">
        <f>SUM(C171:G171)</f>
        <v>2169.1</v>
      </c>
      <c r="J171" s="51">
        <f>J166*(19-J167)</f>
        <v>85.499999999999986</v>
      </c>
      <c r="K171" s="51">
        <f>K166*(19-K167)</f>
        <v>334.8</v>
      </c>
      <c r="L171" s="51">
        <f>L166*(19-L167)</f>
        <v>474</v>
      </c>
      <c r="M171" s="51">
        <f>M166*(19-M167)</f>
        <v>601.4</v>
      </c>
      <c r="N171" s="383">
        <f>SUM(J171:M171)</f>
        <v>1495.6999999999998</v>
      </c>
      <c r="O171" s="384">
        <f>O166*(19-O167)</f>
        <v>3664.8</v>
      </c>
      <c r="P171" s="385">
        <f>P166*(19-P167)</f>
        <v>3664.7999999999997</v>
      </c>
    </row>
    <row r="172" spans="2:16" ht="15.75" thickBot="1">
      <c r="B172" s="57"/>
      <c r="C172" s="57"/>
      <c r="D172" s="57"/>
      <c r="E172" s="57"/>
      <c r="F172" s="57"/>
      <c r="G172" s="57"/>
      <c r="H172" s="57"/>
      <c r="I172" s="57"/>
      <c r="J172" s="62"/>
      <c r="K172" s="57"/>
      <c r="L172" s="57"/>
      <c r="M172" s="57"/>
      <c r="N172" s="57"/>
      <c r="O172" s="57"/>
      <c r="P172" s="57"/>
    </row>
    <row r="173" spans="2:16" ht="24" thickBot="1">
      <c r="B173" s="170" t="s">
        <v>236</v>
      </c>
      <c r="C173" s="458" t="s">
        <v>237</v>
      </c>
      <c r="D173" s="458"/>
      <c r="E173" s="458"/>
      <c r="F173" s="458"/>
      <c r="G173" s="458"/>
      <c r="H173" s="458"/>
      <c r="I173" s="458"/>
      <c r="J173" s="458"/>
      <c r="K173" s="458"/>
      <c r="L173" s="458"/>
      <c r="M173" s="459"/>
      <c r="N173" s="459"/>
      <c r="O173" s="459"/>
      <c r="P173" s="460"/>
    </row>
    <row r="174" spans="2:16" ht="15.75">
      <c r="B174" s="465" t="s">
        <v>195</v>
      </c>
      <c r="C174" s="461" t="s">
        <v>196</v>
      </c>
      <c r="D174" s="461" t="s">
        <v>197</v>
      </c>
      <c r="E174" s="461" t="s">
        <v>198</v>
      </c>
      <c r="F174" s="461" t="s">
        <v>199</v>
      </c>
      <c r="G174" s="461" t="s">
        <v>200</v>
      </c>
      <c r="H174" s="461" t="s">
        <v>201</v>
      </c>
      <c r="I174" s="467" t="s">
        <v>202</v>
      </c>
      <c r="J174" s="461" t="s">
        <v>203</v>
      </c>
      <c r="K174" s="461" t="s">
        <v>204</v>
      </c>
      <c r="L174" s="461" t="s">
        <v>205</v>
      </c>
      <c r="M174" s="461" t="s">
        <v>206</v>
      </c>
      <c r="N174" s="467" t="s">
        <v>207</v>
      </c>
      <c r="O174" s="456" t="s">
        <v>208</v>
      </c>
      <c r="P174" s="457"/>
    </row>
    <row r="175" spans="2:16" ht="16.5" thickBot="1">
      <c r="B175" s="466"/>
      <c r="C175" s="462"/>
      <c r="D175" s="462"/>
      <c r="E175" s="462"/>
      <c r="F175" s="462"/>
      <c r="G175" s="462"/>
      <c r="H175" s="462"/>
      <c r="I175" s="462"/>
      <c r="J175" s="462"/>
      <c r="K175" s="462"/>
      <c r="L175" s="462"/>
      <c r="M175" s="462"/>
      <c r="N175" s="462"/>
      <c r="O175" s="145" t="s">
        <v>234</v>
      </c>
      <c r="P175" s="30" t="s">
        <v>235</v>
      </c>
    </row>
    <row r="176" spans="2:16" ht="15.75">
      <c r="B176" s="174">
        <v>2000</v>
      </c>
      <c r="C176" s="173">
        <f t="shared" ref="C176:P176" si="68">C11/C$171</f>
        <v>0.96714456391875747</v>
      </c>
      <c r="D176" s="172">
        <f t="shared" si="68"/>
        <v>0.82547501759324426</v>
      </c>
      <c r="E176" s="172">
        <f t="shared" si="68"/>
        <v>0.92947305149268689</v>
      </c>
      <c r="F176" s="172">
        <f t="shared" si="68"/>
        <v>0.58259587020648973</v>
      </c>
      <c r="G176" s="172">
        <f t="shared" si="68"/>
        <v>0.41612903225806452</v>
      </c>
      <c r="H176" s="172"/>
      <c r="I176" s="172">
        <f t="shared" si="68"/>
        <v>0.83762850952007761</v>
      </c>
      <c r="J176" s="172">
        <f t="shared" si="68"/>
        <v>1.48187134502924</v>
      </c>
      <c r="K176" s="172">
        <f t="shared" si="68"/>
        <v>0.38739545997610508</v>
      </c>
      <c r="L176" s="172">
        <f t="shared" si="68"/>
        <v>0.71603375527426183</v>
      </c>
      <c r="M176" s="172">
        <f t="shared" si="68"/>
        <v>0.88127702028599941</v>
      </c>
      <c r="N176" s="172">
        <f t="shared" si="68"/>
        <v>0.75269104766998751</v>
      </c>
      <c r="O176" s="360">
        <f t="shared" si="68"/>
        <v>0.80511896965728014</v>
      </c>
      <c r="P176" s="358">
        <f t="shared" si="68"/>
        <v>0.80296332678454496</v>
      </c>
    </row>
    <row r="177" spans="2:16" ht="15.75">
      <c r="B177" s="175">
        <v>2001</v>
      </c>
      <c r="C177" s="34">
        <f t="shared" ref="C177:P177" si="69">C21/C$171</f>
        <v>0.91367980884109912</v>
      </c>
      <c r="D177" s="33">
        <f t="shared" si="69"/>
        <v>0.88916256157635476</v>
      </c>
      <c r="E177" s="33">
        <f t="shared" si="69"/>
        <v>0.91584852734922861</v>
      </c>
      <c r="F177" s="33">
        <f t="shared" si="69"/>
        <v>0.98997050147492616</v>
      </c>
      <c r="G177" s="33">
        <f t="shared" si="69"/>
        <v>0.87311827956989274</v>
      </c>
      <c r="H177" s="33"/>
      <c r="I177" s="33">
        <f t="shared" si="69"/>
        <v>0.91793831543036297</v>
      </c>
      <c r="J177" s="33">
        <f t="shared" si="69"/>
        <v>1.6054580896686168</v>
      </c>
      <c r="K177" s="33">
        <f t="shared" si="69"/>
        <v>0.44250780437044762</v>
      </c>
      <c r="L177" s="33">
        <f t="shared" si="69"/>
        <v>1.0303797468354432</v>
      </c>
      <c r="M177" s="33">
        <f t="shared" si="69"/>
        <v>1.1519787163285666</v>
      </c>
      <c r="N177" s="33">
        <f t="shared" si="69"/>
        <v>0.9805564481980964</v>
      </c>
      <c r="O177" s="171">
        <f t="shared" si="69"/>
        <v>0.94349440066849288</v>
      </c>
      <c r="P177" s="35">
        <f t="shared" si="69"/>
        <v>0.94349440066849288</v>
      </c>
    </row>
    <row r="178" spans="2:16" ht="15.75">
      <c r="B178" s="175">
        <v>2002</v>
      </c>
      <c r="C178" s="34">
        <f t="shared" ref="C178:P178" si="70">C31/C$171</f>
        <v>0.89814814814814803</v>
      </c>
      <c r="D178" s="33">
        <f t="shared" si="70"/>
        <v>0.72413793103448276</v>
      </c>
      <c r="E178" s="33">
        <f t="shared" si="70"/>
        <v>0.8571428571428571</v>
      </c>
      <c r="F178" s="33">
        <f t="shared" si="70"/>
        <v>0.93067846607669613</v>
      </c>
      <c r="G178" s="33">
        <f t="shared" si="70"/>
        <v>0</v>
      </c>
      <c r="H178" s="33"/>
      <c r="I178" s="33">
        <f t="shared" si="70"/>
        <v>0.80969065511041449</v>
      </c>
      <c r="J178" s="33">
        <f t="shared" si="70"/>
        <v>2.1052631578947372</v>
      </c>
      <c r="K178" s="33">
        <f t="shared" si="70"/>
        <v>1.0725806451612903</v>
      </c>
      <c r="L178" s="33">
        <f t="shared" si="70"/>
        <v>0.79113924050632911</v>
      </c>
      <c r="M178" s="33">
        <f t="shared" si="70"/>
        <v>1.2061855670103092</v>
      </c>
      <c r="N178" s="33">
        <f t="shared" si="70"/>
        <v>1.0961422745202916</v>
      </c>
      <c r="O178" s="171">
        <f t="shared" si="70"/>
        <v>0.92659899585243388</v>
      </c>
      <c r="P178" s="35">
        <f t="shared" si="70"/>
        <v>0.92659899585243399</v>
      </c>
    </row>
    <row r="179" spans="2:16">
      <c r="B179" s="175">
        <v>2003</v>
      </c>
      <c r="C179" s="34">
        <f t="shared" ref="C179:P179" si="71">C41/C$171</f>
        <v>1</v>
      </c>
      <c r="D179" s="33">
        <f t="shared" si="71"/>
        <v>1.1379310344827589</v>
      </c>
      <c r="E179" s="33">
        <f t="shared" si="71"/>
        <v>0.97515527950310554</v>
      </c>
      <c r="F179" s="33">
        <f t="shared" si="71"/>
        <v>0.94100294985250732</v>
      </c>
      <c r="G179" s="33">
        <f t="shared" si="71"/>
        <v>0</v>
      </c>
      <c r="H179" s="33"/>
      <c r="I179" s="33">
        <f t="shared" si="71"/>
        <v>0.97833202710801737</v>
      </c>
      <c r="J179" s="33">
        <f t="shared" si="71"/>
        <v>1.1403508771929827</v>
      </c>
      <c r="K179" s="33">
        <f t="shared" si="71"/>
        <v>1.0794504181600957</v>
      </c>
      <c r="L179" s="33">
        <f t="shared" si="71"/>
        <v>0.81645569620253167</v>
      </c>
      <c r="M179" s="33">
        <f t="shared" si="71"/>
        <v>0.93298969072164961</v>
      </c>
      <c r="N179" s="33">
        <f t="shared" si="71"/>
        <v>0.94069666376947259</v>
      </c>
      <c r="O179" s="33">
        <f t="shared" si="71"/>
        <v>0.96297205850251022</v>
      </c>
      <c r="P179" s="35">
        <f t="shared" si="71"/>
        <v>0.96297205850251033</v>
      </c>
    </row>
    <row r="180" spans="2:16">
      <c r="B180" s="175">
        <v>2004</v>
      </c>
      <c r="C180" s="34">
        <f>C51/C$171</f>
        <v>1.037037037037037</v>
      </c>
      <c r="D180" s="33">
        <f t="shared" ref="D180:P180" si="72">D51/D$171</f>
        <v>0.94897959183673486</v>
      </c>
      <c r="E180" s="33">
        <f t="shared" si="72"/>
        <v>0.96894409937888193</v>
      </c>
      <c r="F180" s="33">
        <f t="shared" si="72"/>
        <v>0.81415929203539827</v>
      </c>
      <c r="G180" s="33">
        <f t="shared" si="72"/>
        <v>1.2419354838709677</v>
      </c>
      <c r="H180" s="33"/>
      <c r="I180" s="33">
        <f t="shared" si="72"/>
        <v>0.97224655387026881</v>
      </c>
      <c r="J180" s="33">
        <f t="shared" si="72"/>
        <v>1.2456140350877194</v>
      </c>
      <c r="K180" s="33">
        <f t="shared" si="72"/>
        <v>0.65710872162485068</v>
      </c>
      <c r="L180" s="33">
        <f t="shared" si="72"/>
        <v>0.92405063291139244</v>
      </c>
      <c r="M180" s="33">
        <f t="shared" si="72"/>
        <v>0.92783505154639179</v>
      </c>
      <c r="N180" s="33">
        <f t="shared" si="72"/>
        <v>0.88420137728154047</v>
      </c>
      <c r="O180" s="33">
        <f t="shared" si="72"/>
        <v>0.93631303208906347</v>
      </c>
      <c r="P180" s="35">
        <f t="shared" si="72"/>
        <v>0.93631303208906358</v>
      </c>
    </row>
    <row r="181" spans="2:16">
      <c r="B181" s="175">
        <f>B180+1</f>
        <v>2005</v>
      </c>
      <c r="C181" s="34">
        <f>C61/C$171</f>
        <v>0.87037037037037046</v>
      </c>
      <c r="D181" s="33">
        <f t="shared" ref="D181:P181" si="73">D61/D$171</f>
        <v>1.103448275862069</v>
      </c>
      <c r="E181" s="33">
        <f t="shared" si="73"/>
        <v>1.1055900621118013</v>
      </c>
      <c r="F181" s="33">
        <f t="shared" si="73"/>
        <v>0.82300884955752207</v>
      </c>
      <c r="G181" s="33">
        <f t="shared" si="73"/>
        <v>1.4032258064516132</v>
      </c>
      <c r="H181" s="33"/>
      <c r="I181" s="33">
        <f t="shared" si="73"/>
        <v>1.0010142455396249</v>
      </c>
      <c r="J181" s="33">
        <f t="shared" si="73"/>
        <v>1.2105263157894739</v>
      </c>
      <c r="K181" s="33">
        <f t="shared" si="73"/>
        <v>0.89814814814814803</v>
      </c>
      <c r="L181" s="33">
        <f t="shared" si="73"/>
        <v>1.0316455696202531</v>
      </c>
      <c r="M181" s="33">
        <f t="shared" si="73"/>
        <v>1.0360824742268042</v>
      </c>
      <c r="N181" s="33">
        <f t="shared" si="73"/>
        <v>1.0137728154041588</v>
      </c>
      <c r="O181" s="33">
        <f t="shared" si="73"/>
        <v>1.0171359965073128</v>
      </c>
      <c r="P181" s="35">
        <f t="shared" si="73"/>
        <v>1.0062213490504257</v>
      </c>
    </row>
    <row r="182" spans="2:16">
      <c r="B182" s="175">
        <f t="shared" ref="B182:B189" si="74">B181+1</f>
        <v>2006</v>
      </c>
      <c r="C182" s="34">
        <f>C71/C$171</f>
        <v>1.1805555555555556</v>
      </c>
      <c r="D182" s="33">
        <f t="shared" ref="D182:P182" si="75">D71/D$171</f>
        <v>1.0985221674876848</v>
      </c>
      <c r="E182" s="33">
        <f t="shared" si="75"/>
        <v>1.1490683229813663</v>
      </c>
      <c r="F182" s="33">
        <f t="shared" si="75"/>
        <v>0.75958702064896755</v>
      </c>
      <c r="G182" s="33">
        <f t="shared" si="75"/>
        <v>0.85161290322580641</v>
      </c>
      <c r="H182" s="33"/>
      <c r="I182" s="33">
        <f t="shared" si="75"/>
        <v>1.0719192291733899</v>
      </c>
      <c r="J182" s="33">
        <f t="shared" si="75"/>
        <v>0</v>
      </c>
      <c r="K182" s="33">
        <f t="shared" si="75"/>
        <v>0.85424133811230585</v>
      </c>
      <c r="L182" s="33">
        <f t="shared" si="75"/>
        <v>1.0696202531645569</v>
      </c>
      <c r="M182" s="33">
        <f t="shared" si="75"/>
        <v>1</v>
      </c>
      <c r="N182" s="33">
        <f t="shared" si="75"/>
        <v>0.93227251454168636</v>
      </c>
      <c r="O182" s="33">
        <f t="shared" si="75"/>
        <v>1.0261132940406024</v>
      </c>
      <c r="P182" s="35">
        <f t="shared" si="75"/>
        <v>1.0149257803972933</v>
      </c>
    </row>
    <row r="183" spans="2:16">
      <c r="B183" s="175">
        <f t="shared" si="74"/>
        <v>2007</v>
      </c>
      <c r="C183" s="34">
        <f>C81/C$171</f>
        <v>0.79166666666666663</v>
      </c>
      <c r="D183" s="33">
        <f t="shared" ref="D183:P183" si="76">D81/D$171</f>
        <v>0.78817733990147787</v>
      </c>
      <c r="E183" s="33">
        <f t="shared" si="76"/>
        <v>0.93167701863354035</v>
      </c>
      <c r="F183" s="33">
        <f t="shared" si="76"/>
        <v>0.73746312684365778</v>
      </c>
      <c r="G183" s="33">
        <f t="shared" si="76"/>
        <v>0.82795698924731198</v>
      </c>
      <c r="H183" s="33"/>
      <c r="I183" s="33">
        <f t="shared" si="76"/>
        <v>0.81605274076806045</v>
      </c>
      <c r="J183" s="33">
        <f t="shared" si="76"/>
        <v>0</v>
      </c>
      <c r="K183" s="33">
        <f t="shared" si="76"/>
        <v>1.0185185185185184</v>
      </c>
      <c r="L183" s="33">
        <f t="shared" si="76"/>
        <v>1.0696202531645569</v>
      </c>
      <c r="M183" s="33">
        <f t="shared" si="76"/>
        <v>1</v>
      </c>
      <c r="N183" s="33">
        <f t="shared" si="76"/>
        <v>0.96904459450424574</v>
      </c>
      <c r="O183" s="33">
        <f t="shared" si="76"/>
        <v>0.87849268718620399</v>
      </c>
      <c r="P183" s="35">
        <f t="shared" si="76"/>
        <v>0.8784926871862041</v>
      </c>
    </row>
    <row r="184" spans="2:16">
      <c r="B184" s="175">
        <f t="shared" si="74"/>
        <v>2008</v>
      </c>
      <c r="C184" s="34">
        <f>C91/C$171</f>
        <v>0.87962962962962965</v>
      </c>
      <c r="D184" s="33">
        <f t="shared" ref="D184:P184" si="77">D91/D$171</f>
        <v>-0.59113300492610843</v>
      </c>
      <c r="E184" s="33">
        <f t="shared" si="77"/>
        <v>-0.68322981366459623</v>
      </c>
      <c r="F184" s="33">
        <f t="shared" si="77"/>
        <v>-1.0619469026548674</v>
      </c>
      <c r="G184" s="33">
        <f t="shared" si="77"/>
        <v>1.655913978494624</v>
      </c>
      <c r="H184" s="33"/>
      <c r="I184" s="33">
        <f t="shared" si="77"/>
        <v>-0.13554008574985019</v>
      </c>
      <c r="J184" s="33">
        <f t="shared" si="77"/>
        <v>1.9883040935672518</v>
      </c>
      <c r="K184" s="33">
        <f t="shared" si="77"/>
        <v>0.82407407407407418</v>
      </c>
      <c r="L184" s="33">
        <f t="shared" si="77"/>
        <v>0.810126582278481</v>
      </c>
      <c r="M184" s="33">
        <f t="shared" si="77"/>
        <v>0.89175257731958779</v>
      </c>
      <c r="N184" s="33">
        <f t="shared" si="77"/>
        <v>0.91341846626997425</v>
      </c>
      <c r="O184" s="33">
        <f t="shared" si="77"/>
        <v>0.29256712508186</v>
      </c>
      <c r="P184" s="35">
        <f t="shared" si="77"/>
        <v>0.29256712508185989</v>
      </c>
    </row>
    <row r="185" spans="2:16">
      <c r="B185" s="175">
        <f t="shared" si="74"/>
        <v>2009</v>
      </c>
      <c r="C185" s="34">
        <f>C101/C$171</f>
        <v>1.0138888888888888</v>
      </c>
      <c r="D185" s="33">
        <f t="shared" ref="D185:P185" si="78">D101/D$171</f>
        <v>0.94581280788177347</v>
      </c>
      <c r="E185" s="33">
        <f t="shared" si="78"/>
        <v>0.95652173913043481</v>
      </c>
      <c r="F185" s="33">
        <f t="shared" si="78"/>
        <v>0.46607669616519176</v>
      </c>
      <c r="G185" s="33">
        <f t="shared" si="78"/>
        <v>0.67741935483870985</v>
      </c>
      <c r="H185" s="33"/>
      <c r="I185" s="33">
        <f t="shared" si="78"/>
        <v>0.88280853810336091</v>
      </c>
      <c r="J185" s="33">
        <f t="shared" si="78"/>
        <v>0</v>
      </c>
      <c r="K185" s="33">
        <f t="shared" si="78"/>
        <v>0.91636798088410987</v>
      </c>
      <c r="L185" s="33">
        <f t="shared" si="78"/>
        <v>0.78481012658227844</v>
      </c>
      <c r="M185" s="33">
        <f t="shared" si="78"/>
        <v>0.96907216494845372</v>
      </c>
      <c r="N185" s="33">
        <f t="shared" si="78"/>
        <v>0.84348465601390654</v>
      </c>
      <c r="O185" s="33">
        <f t="shared" si="78"/>
        <v>0.87549115913555986</v>
      </c>
      <c r="P185" s="35">
        <f t="shared" si="78"/>
        <v>0.86675944117005033</v>
      </c>
    </row>
    <row r="186" spans="2:16">
      <c r="B186" s="175">
        <f t="shared" si="74"/>
        <v>2010</v>
      </c>
      <c r="C186" s="34">
        <f>C111/C$171</f>
        <v>1.1435185185185184</v>
      </c>
      <c r="D186" s="33">
        <f t="shared" ref="D186:P186" si="79">D111/D$171</f>
        <v>0.97536945812807885</v>
      </c>
      <c r="E186" s="33">
        <f t="shared" si="79"/>
        <v>0.91925465838509313</v>
      </c>
      <c r="F186" s="33">
        <f t="shared" si="79"/>
        <v>0.80383480825958697</v>
      </c>
      <c r="G186" s="33">
        <f t="shared" si="79"/>
        <v>1.612903225806452</v>
      </c>
      <c r="H186" s="33"/>
      <c r="I186" s="33">
        <f t="shared" si="79"/>
        <v>1.0148909686044902</v>
      </c>
      <c r="J186" s="33">
        <f t="shared" si="79"/>
        <v>1.754385964912281</v>
      </c>
      <c r="K186" s="33">
        <f t="shared" si="79"/>
        <v>1.1481481481481481</v>
      </c>
      <c r="L186" s="33">
        <f t="shared" si="79"/>
        <v>0.76582278481012656</v>
      </c>
      <c r="M186" s="33">
        <f t="shared" si="79"/>
        <v>1.1855670103092784</v>
      </c>
      <c r="N186" s="33">
        <f t="shared" si="79"/>
        <v>1.0766865013037377</v>
      </c>
      <c r="O186" s="33">
        <f t="shared" si="79"/>
        <v>1.04011132940406</v>
      </c>
      <c r="P186" s="35">
        <f t="shared" si="79"/>
        <v>1.0401113294040603</v>
      </c>
    </row>
    <row r="187" spans="2:16">
      <c r="B187" s="175">
        <f t="shared" si="74"/>
        <v>2011</v>
      </c>
      <c r="C187" s="34">
        <f>C121/C$171</f>
        <v>0.90740740740740744</v>
      </c>
      <c r="D187" s="33">
        <f t="shared" ref="D187:P187" si="80">D121/D$171</f>
        <v>1.0394088669950741</v>
      </c>
      <c r="E187" s="33">
        <f t="shared" si="80"/>
        <v>0.9068322981366459</v>
      </c>
      <c r="F187" s="33">
        <f t="shared" si="80"/>
        <v>0.76106194690265483</v>
      </c>
      <c r="G187" s="33">
        <f t="shared" si="80"/>
        <v>1.0430107526881722</v>
      </c>
      <c r="H187" s="33"/>
      <c r="I187" s="33">
        <f t="shared" si="80"/>
        <v>0.92480752385782128</v>
      </c>
      <c r="J187" s="33">
        <f t="shared" si="80"/>
        <v>0</v>
      </c>
      <c r="K187" s="33">
        <f t="shared" si="80"/>
        <v>0.88530465949820791</v>
      </c>
      <c r="L187" s="33">
        <f t="shared" si="80"/>
        <v>1.0443037974683544</v>
      </c>
      <c r="M187" s="33">
        <f t="shared" si="80"/>
        <v>0.85567010309278357</v>
      </c>
      <c r="N187" s="33">
        <f t="shared" si="80"/>
        <v>0.87316975329277269</v>
      </c>
      <c r="O187" s="33">
        <f t="shared" si="80"/>
        <v>0.90373280943025536</v>
      </c>
      <c r="P187" s="35">
        <f t="shared" si="80"/>
        <v>0.90373280943025547</v>
      </c>
    </row>
    <row r="188" spans="2:16">
      <c r="B188" s="175">
        <f t="shared" si="74"/>
        <v>2012</v>
      </c>
      <c r="C188" s="34">
        <f>C131/C$171</f>
        <v>0.86574074074074059</v>
      </c>
      <c r="D188" s="33">
        <f t="shared" ref="D188:P188" si="81">D131/D$171</f>
        <v>0.665024630541872</v>
      </c>
      <c r="E188" s="33">
        <f t="shared" si="81"/>
        <v>0.85093167701863348</v>
      </c>
      <c r="F188" s="33">
        <f t="shared" si="81"/>
        <v>0.78908554572271383</v>
      </c>
      <c r="G188" s="33">
        <f t="shared" si="81"/>
        <v>0.70967741935483886</v>
      </c>
      <c r="H188" s="33"/>
      <c r="I188" s="33">
        <f t="shared" si="81"/>
        <v>0.79106541883730574</v>
      </c>
      <c r="J188" s="33">
        <f t="shared" si="81"/>
        <v>0.40935672514619892</v>
      </c>
      <c r="K188" s="33">
        <f t="shared" si="81"/>
        <v>0.81481481481481477</v>
      </c>
      <c r="L188" s="33">
        <f t="shared" si="81"/>
        <v>0.79113924050632911</v>
      </c>
      <c r="M188" s="33">
        <f t="shared" si="81"/>
        <v>0.90721649484536093</v>
      </c>
      <c r="N188" s="33">
        <f t="shared" si="81"/>
        <v>0.82128769138196178</v>
      </c>
      <c r="O188" s="33">
        <f t="shared" si="81"/>
        <v>0.80339991268282018</v>
      </c>
      <c r="P188" s="35">
        <f t="shared" si="81"/>
        <v>0.80339991268282029</v>
      </c>
    </row>
    <row r="189" spans="2:16">
      <c r="B189" s="175">
        <f t="shared" si="74"/>
        <v>2013</v>
      </c>
      <c r="C189" s="34">
        <f>C141/C$171</f>
        <v>0.76388888888888884</v>
      </c>
      <c r="D189" s="33">
        <f t="shared" ref="D189:P189" si="82">D141/D$171</f>
        <v>0.91625615763546808</v>
      </c>
      <c r="E189" s="33">
        <f t="shared" si="82"/>
        <v>1.1614906832298135</v>
      </c>
      <c r="F189" s="33">
        <f t="shared" si="82"/>
        <v>0.74926253687315636</v>
      </c>
      <c r="G189" s="33">
        <f t="shared" si="82"/>
        <v>1.6032258064516132</v>
      </c>
      <c r="H189" s="33"/>
      <c r="I189" s="33">
        <f t="shared" si="82"/>
        <v>0.9290028122262689</v>
      </c>
      <c r="J189" s="33">
        <f t="shared" si="82"/>
        <v>1.8245614035087723</v>
      </c>
      <c r="K189" s="33">
        <f t="shared" si="82"/>
        <v>0.81481481481481477</v>
      </c>
      <c r="L189" s="33">
        <f t="shared" si="82"/>
        <v>0.86075949367088611</v>
      </c>
      <c r="M189" s="33">
        <f t="shared" si="82"/>
        <v>0.86082474226804118</v>
      </c>
      <c r="N189" s="33">
        <f t="shared" si="82"/>
        <v>0.90559604198702959</v>
      </c>
      <c r="O189" s="33">
        <f t="shared" si="82"/>
        <v>0.9290002182929491</v>
      </c>
      <c r="P189" s="35">
        <f t="shared" si="82"/>
        <v>0.91944990176817298</v>
      </c>
    </row>
    <row r="190" spans="2:16">
      <c r="B190" s="175">
        <f>B189+1</f>
        <v>2014</v>
      </c>
      <c r="C190" s="34">
        <f>C151/C$171</f>
        <v>0.86111111111111116</v>
      </c>
      <c r="D190" s="33">
        <f t="shared" ref="D190:P190" si="83">D151/D$171</f>
        <v>0.7438423645320198</v>
      </c>
      <c r="E190" s="33">
        <f t="shared" si="83"/>
        <v>0.74534161490683226</v>
      </c>
      <c r="F190" s="33">
        <f t="shared" si="83"/>
        <v>0.59587020648967548</v>
      </c>
      <c r="G190" s="33">
        <f t="shared" si="83"/>
        <v>1.3225806451612905</v>
      </c>
      <c r="H190" s="33"/>
      <c r="I190" s="33">
        <f t="shared" si="83"/>
        <v>0.78207551519063212</v>
      </c>
      <c r="J190" s="33">
        <f t="shared" si="83"/>
        <v>0.37021442495126716</v>
      </c>
      <c r="K190" s="33">
        <f t="shared" si="83"/>
        <v>0.507380429336725</v>
      </c>
      <c r="L190" s="33">
        <f t="shared" si="83"/>
        <v>0.69189873417721515</v>
      </c>
      <c r="M190" s="33">
        <f t="shared" si="83"/>
        <v>0.89092118390422359</v>
      </c>
      <c r="N190" s="33">
        <f t="shared" si="83"/>
        <v>0.71223126367270784</v>
      </c>
      <c r="O190" s="33">
        <f t="shared" si="83"/>
        <v>0.75357026333640831</v>
      </c>
      <c r="P190" s="35">
        <f t="shared" si="83"/>
        <v>0.75357026333640831</v>
      </c>
    </row>
    <row r="191" spans="2:16" ht="15.75" thickBot="1">
      <c r="B191" s="176">
        <f>B190+1</f>
        <v>2015</v>
      </c>
      <c r="C191" s="37">
        <f>C161/C$171</f>
        <v>0.81586021505376338</v>
      </c>
      <c r="D191" s="36">
        <f t="shared" ref="D191:O191" si="84">D161/D$171</f>
        <v>0.9953377902885292</v>
      </c>
      <c r="E191" s="36">
        <f t="shared" si="84"/>
        <v>0.87056702063714686</v>
      </c>
      <c r="F191" s="36">
        <f t="shared" si="84"/>
        <v>0.703952802359882</v>
      </c>
      <c r="G191" s="36">
        <f t="shared" si="84"/>
        <v>0.90322580645161299</v>
      </c>
      <c r="H191" s="36"/>
      <c r="I191" s="36">
        <f t="shared" si="84"/>
        <v>0.86173528191415805</v>
      </c>
      <c r="J191" s="36">
        <f t="shared" si="84"/>
        <v>0</v>
      </c>
      <c r="K191" s="36">
        <f t="shared" si="84"/>
        <v>0</v>
      </c>
      <c r="L191" s="36">
        <f t="shared" si="84"/>
        <v>0</v>
      </c>
      <c r="M191" s="36">
        <f t="shared" si="84"/>
        <v>0</v>
      </c>
      <c r="N191" s="36">
        <f t="shared" si="84"/>
        <v>0</v>
      </c>
      <c r="O191" s="36">
        <f t="shared" si="84"/>
        <v>0.51158498872153091</v>
      </c>
      <c r="P191" s="38"/>
    </row>
    <row r="192" spans="2:16" ht="15.75" thickBot="1"/>
    <row r="193" spans="2:16" ht="18.75" thickBot="1">
      <c r="B193" s="181" t="s">
        <v>236</v>
      </c>
      <c r="C193" s="478" t="s">
        <v>23</v>
      </c>
      <c r="D193" s="479"/>
      <c r="E193" s="479"/>
      <c r="F193" s="479"/>
      <c r="G193" s="479"/>
      <c r="H193" s="479"/>
      <c r="I193" s="479"/>
      <c r="J193" s="479"/>
      <c r="K193" s="479"/>
      <c r="L193" s="479"/>
      <c r="M193" s="480"/>
      <c r="N193" s="480"/>
      <c r="O193" s="480"/>
      <c r="P193" s="481"/>
    </row>
    <row r="194" spans="2:16" ht="15.75">
      <c r="B194" s="475" t="s">
        <v>195</v>
      </c>
      <c r="C194" s="456" t="s">
        <v>196</v>
      </c>
      <c r="D194" s="456" t="s">
        <v>197</v>
      </c>
      <c r="E194" s="456" t="s">
        <v>198</v>
      </c>
      <c r="F194" s="456" t="s">
        <v>199</v>
      </c>
      <c r="G194" s="456" t="s">
        <v>200</v>
      </c>
      <c r="H194" s="456" t="s">
        <v>201</v>
      </c>
      <c r="I194" s="467" t="s">
        <v>202</v>
      </c>
      <c r="J194" s="456" t="s">
        <v>203</v>
      </c>
      <c r="K194" s="456" t="s">
        <v>204</v>
      </c>
      <c r="L194" s="456" t="s">
        <v>205</v>
      </c>
      <c r="M194" s="456" t="s">
        <v>206</v>
      </c>
      <c r="N194" s="467" t="s">
        <v>207</v>
      </c>
      <c r="O194" s="456" t="s">
        <v>208</v>
      </c>
      <c r="P194" s="457"/>
    </row>
    <row r="195" spans="2:16" ht="16.5" thickBot="1">
      <c r="B195" s="476"/>
      <c r="C195" s="477"/>
      <c r="D195" s="477"/>
      <c r="E195" s="477"/>
      <c r="F195" s="477"/>
      <c r="G195" s="477"/>
      <c r="H195" s="477"/>
      <c r="I195" s="477"/>
      <c r="J195" s="477"/>
      <c r="K195" s="477"/>
      <c r="L195" s="477"/>
      <c r="M195" s="477"/>
      <c r="N195" s="477"/>
      <c r="O195" s="183" t="s">
        <v>234</v>
      </c>
      <c r="P195" s="30" t="s">
        <v>235</v>
      </c>
    </row>
    <row r="196" spans="2:16">
      <c r="B196" s="174">
        <v>2000</v>
      </c>
      <c r="C196" s="184">
        <f t="shared" ref="C196:P196" si="85">C7/C$167</f>
        <v>0.72704714640198509</v>
      </c>
      <c r="D196" s="182">
        <f t="shared" si="85"/>
        <v>-2.1697612732095486</v>
      </c>
      <c r="E196" s="182">
        <f t="shared" si="85"/>
        <v>1.3915461624026695</v>
      </c>
      <c r="F196" s="182">
        <f t="shared" si="85"/>
        <v>1.3016528925619835</v>
      </c>
      <c r="G196" s="182">
        <f t="shared" si="85"/>
        <v>0.98046875</v>
      </c>
      <c r="H196" s="182"/>
      <c r="I196" s="182">
        <f t="shared" si="85"/>
        <v>1.2725711653694061</v>
      </c>
      <c r="J196" s="182">
        <f t="shared" si="85"/>
        <v>0.86819991154356468</v>
      </c>
      <c r="K196" s="182">
        <f t="shared" si="85"/>
        <v>1.4383468834688349</v>
      </c>
      <c r="L196" s="182">
        <f t="shared" si="85"/>
        <v>2.4020833333333327</v>
      </c>
      <c r="M196" s="182">
        <f t="shared" si="85"/>
        <v>-4.7580645161290338</v>
      </c>
      <c r="N196" s="182">
        <f t="shared" si="85"/>
        <v>1.4483567529003039</v>
      </c>
      <c r="O196" s="182">
        <f t="shared" si="85"/>
        <v>1.417234572173482</v>
      </c>
      <c r="P196" s="357">
        <f t="shared" si="85"/>
        <v>1.3777878567370088</v>
      </c>
    </row>
    <row r="197" spans="2:16">
      <c r="B197" s="175">
        <v>2001</v>
      </c>
      <c r="C197" s="87">
        <f t="shared" ref="C197:P197" si="86">C17/C$167</f>
        <v>0.28287841191067004</v>
      </c>
      <c r="D197" s="85">
        <f t="shared" si="86"/>
        <v>-0.73076923076923073</v>
      </c>
      <c r="E197" s="85">
        <f t="shared" si="86"/>
        <v>1.4671857619577306</v>
      </c>
      <c r="F197" s="85">
        <f t="shared" si="86"/>
        <v>1.0147186147186149</v>
      </c>
      <c r="G197" s="85">
        <f t="shared" si="86"/>
        <v>1.0312499999999998</v>
      </c>
      <c r="H197" s="85"/>
      <c r="I197" s="85">
        <f t="shared" si="86"/>
        <v>1.412076394988935</v>
      </c>
      <c r="J197" s="85">
        <f t="shared" si="86"/>
        <v>0.91253132832080186</v>
      </c>
      <c r="K197" s="85">
        <f t="shared" si="86"/>
        <v>1.4567269866247046</v>
      </c>
      <c r="L197" s="85">
        <f t="shared" si="86"/>
        <v>0.85</v>
      </c>
      <c r="M197" s="85">
        <f t="shared" si="86"/>
        <v>8.3709677419354804</v>
      </c>
      <c r="N197" s="85">
        <f t="shared" si="86"/>
        <v>0.92032136145545262</v>
      </c>
      <c r="O197" s="85">
        <f t="shared" si="86"/>
        <v>1.1277042740855503</v>
      </c>
      <c r="P197" s="88">
        <f t="shared" si="86"/>
        <v>1.1277042740855503</v>
      </c>
    </row>
    <row r="198" spans="2:16">
      <c r="B198" s="175">
        <v>2002</v>
      </c>
      <c r="C198" s="87">
        <f t="shared" ref="C198:P198" si="87">C27/C$167</f>
        <v>0.15384615384615385</v>
      </c>
      <c r="D198" s="85">
        <f t="shared" si="87"/>
        <v>-3.3076923076923075</v>
      </c>
      <c r="E198" s="85">
        <f t="shared" si="87"/>
        <v>1.7931034482758621</v>
      </c>
      <c r="F198" s="85">
        <f t="shared" si="87"/>
        <v>1.1017316017316017</v>
      </c>
      <c r="G198" s="85">
        <f t="shared" si="87"/>
        <v>0</v>
      </c>
      <c r="H198" s="85"/>
      <c r="I198" s="85">
        <f t="shared" si="87"/>
        <v>1.4881598888608232</v>
      </c>
      <c r="J198" s="85">
        <f t="shared" si="87"/>
        <v>0.75187969924812026</v>
      </c>
      <c r="K198" s="85">
        <f t="shared" si="87"/>
        <v>0.90440597954366642</v>
      </c>
      <c r="L198" s="85">
        <f t="shared" si="87"/>
        <v>2.03125</v>
      </c>
      <c r="M198" s="85">
        <f t="shared" si="87"/>
        <v>11</v>
      </c>
      <c r="N198" s="85">
        <f t="shared" si="87"/>
        <v>0.86858731488128471</v>
      </c>
      <c r="O198" s="85">
        <f t="shared" si="87"/>
        <v>1.1314073192722114</v>
      </c>
      <c r="P198" s="88">
        <f t="shared" si="87"/>
        <v>1.1314073192722112</v>
      </c>
    </row>
    <row r="199" spans="2:16">
      <c r="B199" s="175">
        <v>2003</v>
      </c>
      <c r="C199" s="87">
        <f t="shared" ref="C199:P199" si="88">C37/C$167</f>
        <v>1</v>
      </c>
      <c r="D199" s="85">
        <f t="shared" si="88"/>
        <v>3.1538461538461533</v>
      </c>
      <c r="E199" s="85">
        <f t="shared" si="88"/>
        <v>1.1379310344827587</v>
      </c>
      <c r="F199" s="85">
        <f t="shared" si="88"/>
        <v>0.81038961038961044</v>
      </c>
      <c r="G199" s="85">
        <f t="shared" si="88"/>
        <v>0</v>
      </c>
      <c r="H199" s="85"/>
      <c r="I199" s="85">
        <f t="shared" si="88"/>
        <v>0.1865095489638359</v>
      </c>
      <c r="J199" s="85">
        <f t="shared" si="88"/>
        <v>0.93984962406015038</v>
      </c>
      <c r="K199" s="85">
        <f t="shared" si="88"/>
        <v>0.62195121951219512</v>
      </c>
      <c r="L199" s="85">
        <f t="shared" si="88"/>
        <v>1.9062499999999998</v>
      </c>
      <c r="M199" s="85">
        <f t="shared" si="88"/>
        <v>-2.25</v>
      </c>
      <c r="N199" s="85">
        <f t="shared" si="88"/>
        <v>1.0367195454396163</v>
      </c>
      <c r="O199" s="85">
        <f t="shared" si="88"/>
        <v>0.70973173916221077</v>
      </c>
      <c r="P199" s="88">
        <f t="shared" si="88"/>
        <v>0.70973173916221077</v>
      </c>
    </row>
    <row r="200" spans="2:16">
      <c r="B200" s="175">
        <v>2004</v>
      </c>
      <c r="C200" s="87">
        <f t="shared" ref="C200:P200" si="89">C47/C$167</f>
        <v>1.3076923076923077</v>
      </c>
      <c r="D200" s="85">
        <f t="shared" si="89"/>
        <v>-0.30769230769230771</v>
      </c>
      <c r="E200" s="85">
        <f t="shared" si="89"/>
        <v>1.1724137931034482</v>
      </c>
      <c r="F200" s="85">
        <f t="shared" si="89"/>
        <v>1.2727272727272727</v>
      </c>
      <c r="G200" s="85">
        <f t="shared" si="89"/>
        <v>0.8828125</v>
      </c>
      <c r="H200" s="85"/>
      <c r="I200" s="85">
        <f t="shared" si="89"/>
        <v>1.1912266169412955</v>
      </c>
      <c r="J200" s="85">
        <f t="shared" si="89"/>
        <v>0.89473684210526316</v>
      </c>
      <c r="K200" s="85">
        <f t="shared" si="89"/>
        <v>1.2439024390243902</v>
      </c>
      <c r="L200" s="85">
        <f t="shared" si="89"/>
        <v>1.375</v>
      </c>
      <c r="M200" s="85">
        <f t="shared" si="89"/>
        <v>-2.5</v>
      </c>
      <c r="N200" s="85">
        <f t="shared" si="89"/>
        <v>1.1761318510410506</v>
      </c>
      <c r="O200" s="85">
        <f t="shared" si="89"/>
        <v>1.1725327849728984</v>
      </c>
      <c r="P200" s="88">
        <f t="shared" si="89"/>
        <v>1.1725327849728981</v>
      </c>
    </row>
    <row r="201" spans="2:16">
      <c r="B201" s="175">
        <f>B200+1</f>
        <v>2005</v>
      </c>
      <c r="C201" s="87">
        <f t="shared" ref="C201:P201" si="90">C57/C$167</f>
        <v>-7.6923076923076927E-2</v>
      </c>
      <c r="D201" s="85">
        <f t="shared" si="90"/>
        <v>2.6153846153846154</v>
      </c>
      <c r="E201" s="85">
        <f t="shared" si="90"/>
        <v>0.41379310344827586</v>
      </c>
      <c r="F201" s="85">
        <f t="shared" si="90"/>
        <v>1.2597402597402596</v>
      </c>
      <c r="G201" s="85">
        <f t="shared" si="90"/>
        <v>0.8046875</v>
      </c>
      <c r="H201" s="85"/>
      <c r="I201" s="85">
        <f t="shared" si="90"/>
        <v>0.99444304117201321</v>
      </c>
      <c r="J201" s="85">
        <f t="shared" si="90"/>
        <v>0.90977443609022546</v>
      </c>
      <c r="K201" s="85">
        <f t="shared" si="90"/>
        <v>1.1341463414634148</v>
      </c>
      <c r="L201" s="85">
        <f t="shared" si="90"/>
        <v>0.84375</v>
      </c>
      <c r="M201" s="85">
        <f t="shared" si="90"/>
        <v>2.75</v>
      </c>
      <c r="N201" s="85">
        <f t="shared" si="90"/>
        <v>0.96166015261492632</v>
      </c>
      <c r="O201" s="85">
        <f t="shared" si="90"/>
        <v>1.0135635339461451</v>
      </c>
      <c r="P201" s="88">
        <f t="shared" si="90"/>
        <v>0.97556793827689647</v>
      </c>
    </row>
    <row r="202" spans="2:16">
      <c r="B202" s="175">
        <f t="shared" ref="B202:B210" si="91">B201+1</f>
        <v>2006</v>
      </c>
      <c r="C202" s="87">
        <f t="shared" ref="C202:P202" si="92">C67/C$167</f>
        <v>2.5</v>
      </c>
      <c r="D202" s="85">
        <f t="shared" si="92"/>
        <v>2.5384615384615383</v>
      </c>
      <c r="E202" s="85">
        <f t="shared" si="92"/>
        <v>0.17241379310344829</v>
      </c>
      <c r="F202" s="85">
        <f t="shared" si="92"/>
        <v>1.1298701298701297</v>
      </c>
      <c r="G202" s="85">
        <f t="shared" si="92"/>
        <v>0.921875</v>
      </c>
      <c r="H202" s="85"/>
      <c r="I202" s="85">
        <f t="shared" si="92"/>
        <v>0.18646483599754632</v>
      </c>
      <c r="J202" s="85">
        <f t="shared" si="92"/>
        <v>0</v>
      </c>
      <c r="K202" s="85">
        <f t="shared" si="92"/>
        <v>0.97560975609756106</v>
      </c>
      <c r="L202" s="85">
        <f t="shared" si="92"/>
        <v>0.65625</v>
      </c>
      <c r="M202" s="85">
        <f t="shared" si="92"/>
        <v>1</v>
      </c>
      <c r="N202" s="85">
        <f t="shared" si="92"/>
        <v>0.59193797852609153</v>
      </c>
      <c r="O202" s="85">
        <f t="shared" si="92"/>
        <v>0.45381483069009859</v>
      </c>
      <c r="P202" s="88">
        <f t="shared" si="92"/>
        <v>0.39872396257815501</v>
      </c>
    </row>
    <row r="203" spans="2:16">
      <c r="B203" s="175">
        <f t="shared" si="91"/>
        <v>2007</v>
      </c>
      <c r="C203" s="87">
        <f t="shared" ref="C203:P203" si="93">C77/C$167</f>
        <v>-0.73076923076923073</v>
      </c>
      <c r="D203" s="85">
        <f t="shared" si="93"/>
        <v>-2.3076923076923075</v>
      </c>
      <c r="E203" s="85">
        <f t="shared" si="93"/>
        <v>1.3793103448275863</v>
      </c>
      <c r="F203" s="85">
        <f t="shared" si="93"/>
        <v>1.1688311688311688</v>
      </c>
      <c r="G203" s="85">
        <f t="shared" si="93"/>
        <v>0.8828125</v>
      </c>
      <c r="H203" s="85"/>
      <c r="I203" s="85">
        <f t="shared" si="93"/>
        <v>1.6501439757514524</v>
      </c>
      <c r="J203" s="85">
        <f t="shared" si="93"/>
        <v>0</v>
      </c>
      <c r="K203" s="85">
        <f t="shared" si="93"/>
        <v>0.97560975609756106</v>
      </c>
      <c r="L203" s="85">
        <f t="shared" si="93"/>
        <v>0.65625</v>
      </c>
      <c r="M203" s="85">
        <f t="shared" si="93"/>
        <v>1</v>
      </c>
      <c r="N203" s="85">
        <f t="shared" si="93"/>
        <v>0.64635172642601091</v>
      </c>
      <c r="O203" s="85">
        <f t="shared" si="93"/>
        <v>1.0797148111349679</v>
      </c>
      <c r="P203" s="88">
        <f t="shared" si="93"/>
        <v>1.0797148111349677</v>
      </c>
    </row>
    <row r="204" spans="2:16">
      <c r="B204" s="175">
        <f t="shared" si="91"/>
        <v>2008</v>
      </c>
      <c r="C204" s="87">
        <f t="shared" ref="C204:P204" si="94">C87/C$167</f>
        <v>0</v>
      </c>
      <c r="D204" s="85">
        <f t="shared" si="94"/>
        <v>-23.846153846153847</v>
      </c>
      <c r="E204" s="85">
        <f t="shared" si="94"/>
        <v>10.344827586206897</v>
      </c>
      <c r="F204" s="85">
        <f t="shared" si="94"/>
        <v>4.0259740259740262</v>
      </c>
      <c r="G204" s="85">
        <f t="shared" si="94"/>
        <v>0.8828125</v>
      </c>
      <c r="H204" s="85"/>
      <c r="I204" s="85">
        <f t="shared" si="94"/>
        <v>7.1949987370548127</v>
      </c>
      <c r="J204" s="85">
        <f t="shared" si="94"/>
        <v>0.78947368421052633</v>
      </c>
      <c r="K204" s="85">
        <f t="shared" si="94"/>
        <v>1.2317073170731707</v>
      </c>
      <c r="L204" s="85">
        <f t="shared" si="94"/>
        <v>1.9375</v>
      </c>
      <c r="M204" s="85">
        <f t="shared" si="94"/>
        <v>-4.25</v>
      </c>
      <c r="N204" s="85">
        <f t="shared" si="94"/>
        <v>1.3545339129509981</v>
      </c>
      <c r="O204" s="85">
        <f t="shared" si="94"/>
        <v>3.8237758455289526</v>
      </c>
      <c r="P204" s="88">
        <f t="shared" si="94"/>
        <v>3.823775845528953</v>
      </c>
    </row>
    <row r="205" spans="2:16">
      <c r="B205" s="175">
        <f t="shared" si="91"/>
        <v>2009</v>
      </c>
      <c r="C205" s="87">
        <f t="shared" ref="C205:P205" si="95">C97/C$167</f>
        <v>1.1153846153846154</v>
      </c>
      <c r="D205" s="85">
        <f t="shared" si="95"/>
        <v>0.15384615384615385</v>
      </c>
      <c r="E205" s="85">
        <f t="shared" si="95"/>
        <v>1.2413793103448276</v>
      </c>
      <c r="F205" s="85">
        <f t="shared" si="95"/>
        <v>1.4415584415584415</v>
      </c>
      <c r="G205" s="85">
        <f t="shared" si="95"/>
        <v>0.99218749999999989</v>
      </c>
      <c r="H205" s="85"/>
      <c r="I205" s="85">
        <f t="shared" si="95"/>
        <v>1.037477898459207</v>
      </c>
      <c r="J205" s="85">
        <f t="shared" si="95"/>
        <v>0</v>
      </c>
      <c r="K205" s="85">
        <f t="shared" si="95"/>
        <v>0.87804878048780499</v>
      </c>
      <c r="L205" s="85">
        <f t="shared" si="95"/>
        <v>2.0624999999999996</v>
      </c>
      <c r="M205" s="85">
        <f t="shared" si="95"/>
        <v>-0.5</v>
      </c>
      <c r="N205" s="85">
        <f t="shared" si="95"/>
        <v>0.89591850268798223</v>
      </c>
      <c r="O205" s="85">
        <f t="shared" si="95"/>
        <v>1.0024292553922798</v>
      </c>
      <c r="P205" s="88">
        <f t="shared" si="95"/>
        <v>0.94771820404985374</v>
      </c>
    </row>
    <row r="206" spans="2:16">
      <c r="B206" s="175">
        <f t="shared" si="91"/>
        <v>2010</v>
      </c>
      <c r="C206" s="87">
        <f t="shared" ref="C206:P206" si="96">C107/C$167</f>
        <v>2.1923076923076925</v>
      </c>
      <c r="D206" s="85">
        <f t="shared" si="96"/>
        <v>0.61538461538461542</v>
      </c>
      <c r="E206" s="85">
        <f t="shared" si="96"/>
        <v>1.4482758620689655</v>
      </c>
      <c r="F206" s="85">
        <f t="shared" si="96"/>
        <v>1.051948051948052</v>
      </c>
      <c r="G206" s="85">
        <f t="shared" si="96"/>
        <v>0.8984375</v>
      </c>
      <c r="H206" s="85"/>
      <c r="I206" s="85">
        <f t="shared" si="96"/>
        <v>0.91841374084364746</v>
      </c>
      <c r="J206" s="85">
        <f t="shared" si="96"/>
        <v>0.86466165413533835</v>
      </c>
      <c r="K206" s="85">
        <f t="shared" si="96"/>
        <v>0.80487804878048785</v>
      </c>
      <c r="L206" s="85">
        <f t="shared" si="96"/>
        <v>2.15625</v>
      </c>
      <c r="M206" s="85">
        <f t="shared" si="96"/>
        <v>10</v>
      </c>
      <c r="N206" s="85">
        <f t="shared" si="96"/>
        <v>0.92032915902262635</v>
      </c>
      <c r="O206" s="85">
        <f t="shared" si="96"/>
        <v>0.92516281967406577</v>
      </c>
      <c r="P206" s="88">
        <f t="shared" si="96"/>
        <v>0.92516281967406566</v>
      </c>
    </row>
    <row r="207" spans="2:16">
      <c r="B207" s="175">
        <f t="shared" si="91"/>
        <v>2011</v>
      </c>
      <c r="C207" s="87">
        <f t="shared" ref="C207:P207" si="97">C117/C$167</f>
        <v>0.23076923076923075</v>
      </c>
      <c r="D207" s="85">
        <f t="shared" si="97"/>
        <v>1.6153846153846154</v>
      </c>
      <c r="E207" s="85">
        <f t="shared" si="97"/>
        <v>1.517241379310345</v>
      </c>
      <c r="F207" s="85">
        <f t="shared" si="97"/>
        <v>1.3506493506493507</v>
      </c>
      <c r="G207" s="85">
        <f t="shared" si="97"/>
        <v>0.7265625</v>
      </c>
      <c r="H207" s="85"/>
      <c r="I207" s="85">
        <f t="shared" si="97"/>
        <v>1.2170905628849555</v>
      </c>
      <c r="J207" s="85">
        <f t="shared" si="97"/>
        <v>0</v>
      </c>
      <c r="K207" s="85">
        <f t="shared" si="97"/>
        <v>0.92682926829268297</v>
      </c>
      <c r="L207" s="85">
        <f t="shared" si="97"/>
        <v>0.78125</v>
      </c>
      <c r="M207" s="85">
        <f t="shared" si="97"/>
        <v>-5.9999999999999991</v>
      </c>
      <c r="N207" s="85">
        <f t="shared" si="97"/>
        <v>0.79428645997120539</v>
      </c>
      <c r="O207" s="85">
        <f t="shared" si="97"/>
        <v>0.96917400313277147</v>
      </c>
      <c r="P207" s="88">
        <f t="shared" si="97"/>
        <v>0.96917400313277136</v>
      </c>
    </row>
    <row r="208" spans="2:16">
      <c r="B208" s="175">
        <f t="shared" si="91"/>
        <v>2012</v>
      </c>
      <c r="C208" s="87">
        <f t="shared" ref="C208:P208" si="98">C127/C$167</f>
        <v>-0.11538461538461538</v>
      </c>
      <c r="D208" s="85">
        <f t="shared" si="98"/>
        <v>-4.2307692307692308</v>
      </c>
      <c r="E208" s="85">
        <f t="shared" si="98"/>
        <v>1.8275862068965518</v>
      </c>
      <c r="F208" s="85">
        <f t="shared" si="98"/>
        <v>1.0779220779220779</v>
      </c>
      <c r="G208" s="85">
        <f t="shared" si="98"/>
        <v>0.96875</v>
      </c>
      <c r="H208" s="85"/>
      <c r="I208" s="85">
        <f t="shared" si="98"/>
        <v>1.7979994948219249</v>
      </c>
      <c r="J208" s="85">
        <f t="shared" si="98"/>
        <v>0.90225563909774431</v>
      </c>
      <c r="K208" s="85">
        <f t="shared" si="98"/>
        <v>1.2439024390243902</v>
      </c>
      <c r="L208" s="85">
        <f t="shared" si="98"/>
        <v>2.03125</v>
      </c>
      <c r="M208" s="85">
        <f t="shared" si="98"/>
        <v>-3.4999999999999996</v>
      </c>
      <c r="N208" s="85">
        <f t="shared" si="98"/>
        <v>1.2617919686251033</v>
      </c>
      <c r="O208" s="85">
        <f t="shared" si="98"/>
        <v>1.4878351347489798</v>
      </c>
      <c r="P208" s="88">
        <f t="shared" si="98"/>
        <v>1.4878351347489795</v>
      </c>
    </row>
    <row r="209" spans="2:16">
      <c r="B209" s="175">
        <f t="shared" si="91"/>
        <v>2013</v>
      </c>
      <c r="C209" s="87">
        <f t="shared" ref="C209:P209" si="99">C137/C$167</f>
        <v>-0.96153846153846145</v>
      </c>
      <c r="D209" s="85">
        <f t="shared" si="99"/>
        <v>-0.30769230769230771</v>
      </c>
      <c r="E209" s="85">
        <f t="shared" si="99"/>
        <v>0.10344827586206896</v>
      </c>
      <c r="F209" s="85">
        <f t="shared" si="99"/>
        <v>0.81818181818181812</v>
      </c>
      <c r="G209" s="85">
        <f t="shared" si="99"/>
        <v>0.9296875</v>
      </c>
      <c r="H209" s="85"/>
      <c r="I209" s="85">
        <f t="shared" si="99"/>
        <v>1.2335696615499712</v>
      </c>
      <c r="J209" s="85">
        <f t="shared" si="99"/>
        <v>0.84210526315789469</v>
      </c>
      <c r="K209" s="85">
        <f t="shared" si="99"/>
        <v>1.2439024390243902</v>
      </c>
      <c r="L209" s="85">
        <f t="shared" si="99"/>
        <v>1.6875</v>
      </c>
      <c r="M209" s="85">
        <f t="shared" si="99"/>
        <v>-5.7499999999999991</v>
      </c>
      <c r="N209" s="89">
        <f t="shared" si="99"/>
        <v>1.3753373348222593</v>
      </c>
      <c r="O209" s="85">
        <f t="shared" si="99"/>
        <v>1.3670910360466242</v>
      </c>
      <c r="P209" s="88">
        <f t="shared" si="99"/>
        <v>1.3311901700242892</v>
      </c>
    </row>
    <row r="210" spans="2:16">
      <c r="B210" s="175">
        <f t="shared" si="91"/>
        <v>2014</v>
      </c>
      <c r="C210" s="87">
        <f t="shared" ref="C210:P210" si="100">C147/C$167</f>
        <v>-0.15384615384615385</v>
      </c>
      <c r="D210" s="85">
        <f t="shared" si="100"/>
        <v>-3</v>
      </c>
      <c r="E210" s="85">
        <f t="shared" si="100"/>
        <v>2.4137931034482758</v>
      </c>
      <c r="F210" s="85">
        <f t="shared" si="100"/>
        <v>1.1558441558441559</v>
      </c>
      <c r="G210" s="85">
        <f t="shared" si="100"/>
        <v>0.84375</v>
      </c>
      <c r="H210" s="85"/>
      <c r="I210" s="85">
        <f t="shared" si="100"/>
        <v>1.8511947461480172</v>
      </c>
      <c r="J210" s="85">
        <f t="shared" si="100"/>
        <v>1.1310776942355889</v>
      </c>
      <c r="K210" s="85">
        <f t="shared" si="100"/>
        <v>1.2812745869394175</v>
      </c>
      <c r="L210" s="85">
        <f t="shared" si="100"/>
        <v>2.1416666666666666</v>
      </c>
      <c r="M210" s="85">
        <f t="shared" si="100"/>
        <v>-4.2903225806451601</v>
      </c>
      <c r="N210" s="85">
        <f t="shared" si="100"/>
        <v>1.3169330672515507</v>
      </c>
      <c r="O210" s="85">
        <f t="shared" si="100"/>
        <v>1.5329732233571534</v>
      </c>
      <c r="P210" s="88">
        <f t="shared" si="100"/>
        <v>1.5329732233571529</v>
      </c>
    </row>
    <row r="211" spans="2:16" ht="15.75" thickBot="1">
      <c r="B211" s="176">
        <f>B210+1</f>
        <v>2015</v>
      </c>
      <c r="C211" s="93">
        <f>C157/C$167</f>
        <v>-0.52977667493796521</v>
      </c>
      <c r="D211" s="91">
        <f>D157/D$167</f>
        <v>-0.57692307692307687</v>
      </c>
      <c r="E211" s="91">
        <f t="shared" ref="E211:O211" si="101">E157/E$167</f>
        <v>1.7185761957730812</v>
      </c>
      <c r="F211" s="91">
        <f t="shared" si="101"/>
        <v>1.1761904761904762</v>
      </c>
      <c r="G211" s="91">
        <f t="shared" si="101"/>
        <v>1.046875</v>
      </c>
      <c r="H211" s="91"/>
      <c r="I211" s="91">
        <f t="shared" si="101"/>
        <v>1.6502359411237915</v>
      </c>
      <c r="J211" s="91">
        <f t="shared" si="101"/>
        <v>0</v>
      </c>
      <c r="K211" s="91">
        <f t="shared" si="101"/>
        <v>0</v>
      </c>
      <c r="L211" s="91">
        <f t="shared" si="101"/>
        <v>0</v>
      </c>
      <c r="M211" s="91">
        <f t="shared" si="101"/>
        <v>0</v>
      </c>
      <c r="N211" s="91"/>
      <c r="O211" s="91">
        <f t="shared" si="101"/>
        <v>1.3521838729062134</v>
      </c>
      <c r="P211" s="94"/>
    </row>
  </sheetData>
  <customSheetViews>
    <customSheetView guid="{6DA84043-8308-458F-9378-22AB3DF247A3}" scale="85" showPageBreaks="1" fitToPage="1" printArea="1" view="pageBreakPreview" topLeftCell="A184">
      <selection activeCell="G213" sqref="G213"/>
      <pageMargins left="0.98425196850393704" right="0.98425196850393704" top="0.98425196850393704" bottom="0.98425196850393704" header="0.51181102362204722" footer="0.51181102362204722"/>
      <printOptions horizontalCentered="1" verticalCentered="1"/>
      <pageSetup paperSize="9" scale="15" orientation="portrait" horizontalDpi="300" verticalDpi="300" r:id="rId1"/>
      <headerFooter alignWithMargins="0"/>
    </customSheetView>
  </customSheetViews>
  <mergeCells count="303">
    <mergeCell ref="F4:F5"/>
    <mergeCell ref="G4:G5"/>
    <mergeCell ref="J4:J5"/>
    <mergeCell ref="K4:K5"/>
    <mergeCell ref="L4:L5"/>
    <mergeCell ref="M4:M5"/>
    <mergeCell ref="H4:H5"/>
    <mergeCell ref="I4:I5"/>
    <mergeCell ref="B3:K3"/>
    <mergeCell ref="L3:P3"/>
    <mergeCell ref="B4:B5"/>
    <mergeCell ref="C4:C5"/>
    <mergeCell ref="D4:D5"/>
    <mergeCell ref="E4:E5"/>
    <mergeCell ref="N4:N5"/>
    <mergeCell ref="O4:P4"/>
    <mergeCell ref="L13:P13"/>
    <mergeCell ref="B14:B15"/>
    <mergeCell ref="C14:C15"/>
    <mergeCell ref="D14:D15"/>
    <mergeCell ref="E14:E15"/>
    <mergeCell ref="F14:F15"/>
    <mergeCell ref="G14:G15"/>
    <mergeCell ref="H14:H15"/>
    <mergeCell ref="M14:M15"/>
    <mergeCell ref="B13:K13"/>
    <mergeCell ref="B23:K23"/>
    <mergeCell ref="L23:P23"/>
    <mergeCell ref="I14:I15"/>
    <mergeCell ref="N14:N15"/>
    <mergeCell ref="O14:P14"/>
    <mergeCell ref="J14:J15"/>
    <mergeCell ref="K14:K15"/>
    <mergeCell ref="B24:B25"/>
    <mergeCell ref="C24:C25"/>
    <mergeCell ref="D24:D25"/>
    <mergeCell ref="E24:E25"/>
    <mergeCell ref="L14:L15"/>
    <mergeCell ref="F24:F25"/>
    <mergeCell ref="G24:G25"/>
    <mergeCell ref="L33:P33"/>
    <mergeCell ref="B33:K33"/>
    <mergeCell ref="H24:H25"/>
    <mergeCell ref="I24:I25"/>
    <mergeCell ref="J24:J25"/>
    <mergeCell ref="K24:K25"/>
    <mergeCell ref="N24:N25"/>
    <mergeCell ref="O24:P24"/>
    <mergeCell ref="L24:L25"/>
    <mergeCell ref="M24:M25"/>
    <mergeCell ref="O34:P34"/>
    <mergeCell ref="L34:L35"/>
    <mergeCell ref="J34:J35"/>
    <mergeCell ref="K34:K35"/>
    <mergeCell ref="M34:M35"/>
    <mergeCell ref="N34:N35"/>
    <mergeCell ref="B43:K43"/>
    <mergeCell ref="L43:P43"/>
    <mergeCell ref="B44:B45"/>
    <mergeCell ref="C44:C45"/>
    <mergeCell ref="D44:D45"/>
    <mergeCell ref="E44:E45"/>
    <mergeCell ref="H44:H45"/>
    <mergeCell ref="I44:I45"/>
    <mergeCell ref="J44:J45"/>
    <mergeCell ref="K44:K45"/>
    <mergeCell ref="B34:B35"/>
    <mergeCell ref="C34:C35"/>
    <mergeCell ref="D34:D35"/>
    <mergeCell ref="E34:E35"/>
    <mergeCell ref="F34:F35"/>
    <mergeCell ref="G34:G35"/>
    <mergeCell ref="H34:H35"/>
    <mergeCell ref="I34:I35"/>
    <mergeCell ref="L44:L45"/>
    <mergeCell ref="M44:M45"/>
    <mergeCell ref="N44:N45"/>
    <mergeCell ref="O44:P44"/>
    <mergeCell ref="F44:F45"/>
    <mergeCell ref="M54:M55"/>
    <mergeCell ref="N54:N55"/>
    <mergeCell ref="J54:J55"/>
    <mergeCell ref="K54:K55"/>
    <mergeCell ref="L54:L55"/>
    <mergeCell ref="G54:G55"/>
    <mergeCell ref="H54:H55"/>
    <mergeCell ref="B53:K53"/>
    <mergeCell ref="L53:P53"/>
    <mergeCell ref="F54:F55"/>
    <mergeCell ref="I54:I55"/>
    <mergeCell ref="O54:P54"/>
    <mergeCell ref="G44:G45"/>
    <mergeCell ref="B64:B65"/>
    <mergeCell ref="L74:L75"/>
    <mergeCell ref="G74:G75"/>
    <mergeCell ref="H74:H75"/>
    <mergeCell ref="I74:I75"/>
    <mergeCell ref="B54:B55"/>
    <mergeCell ref="C54:C55"/>
    <mergeCell ref="D54:D55"/>
    <mergeCell ref="E54:E55"/>
    <mergeCell ref="B63:K63"/>
    <mergeCell ref="L63:P63"/>
    <mergeCell ref="D74:D75"/>
    <mergeCell ref="E74:E75"/>
    <mergeCell ref="F74:F75"/>
    <mergeCell ref="C64:C65"/>
    <mergeCell ref="D64:D65"/>
    <mergeCell ref="E64:E65"/>
    <mergeCell ref="F64:F65"/>
    <mergeCell ref="G64:G65"/>
    <mergeCell ref="J64:J65"/>
    <mergeCell ref="B94:B95"/>
    <mergeCell ref="C94:C95"/>
    <mergeCell ref="D94:D95"/>
    <mergeCell ref="E94:E95"/>
    <mergeCell ref="F94:F95"/>
    <mergeCell ref="O94:P94"/>
    <mergeCell ref="L94:L95"/>
    <mergeCell ref="O84:P84"/>
    <mergeCell ref="L84:L85"/>
    <mergeCell ref="M84:M85"/>
    <mergeCell ref="B93:K93"/>
    <mergeCell ref="G94:G95"/>
    <mergeCell ref="M94:M95"/>
    <mergeCell ref="N94:N95"/>
    <mergeCell ref="N84:N85"/>
    <mergeCell ref="B84:B85"/>
    <mergeCell ref="H84:H85"/>
    <mergeCell ref="I84:I85"/>
    <mergeCell ref="C84:C85"/>
    <mergeCell ref="D84:D85"/>
    <mergeCell ref="E84:E85"/>
    <mergeCell ref="F84:F85"/>
    <mergeCell ref="G84:G85"/>
    <mergeCell ref="J84:J85"/>
    <mergeCell ref="H94:H95"/>
    <mergeCell ref="I94:I95"/>
    <mergeCell ref="J94:J95"/>
    <mergeCell ref="K94:K95"/>
    <mergeCell ref="M74:M75"/>
    <mergeCell ref="N74:N75"/>
    <mergeCell ref="O74:P74"/>
    <mergeCell ref="H64:H65"/>
    <mergeCell ref="I64:I65"/>
    <mergeCell ref="J74:J75"/>
    <mergeCell ref="L93:P93"/>
    <mergeCell ref="B83:K83"/>
    <mergeCell ref="L83:P83"/>
    <mergeCell ref="K84:K85"/>
    <mergeCell ref="K74:K75"/>
    <mergeCell ref="B73:K73"/>
    <mergeCell ref="N64:N65"/>
    <mergeCell ref="K64:K65"/>
    <mergeCell ref="L64:L65"/>
    <mergeCell ref="M64:M65"/>
    <mergeCell ref="O64:P64"/>
    <mergeCell ref="L73:P73"/>
    <mergeCell ref="B74:B75"/>
    <mergeCell ref="C74:C75"/>
    <mergeCell ref="B113:K113"/>
    <mergeCell ref="L113:P113"/>
    <mergeCell ref="N104:N105"/>
    <mergeCell ref="O104:P104"/>
    <mergeCell ref="M104:M105"/>
    <mergeCell ref="L104:L105"/>
    <mergeCell ref="I104:I105"/>
    <mergeCell ref="H104:H105"/>
    <mergeCell ref="B103:K103"/>
    <mergeCell ref="L103:P103"/>
    <mergeCell ref="F104:F105"/>
    <mergeCell ref="G104:G105"/>
    <mergeCell ref="J104:J105"/>
    <mergeCell ref="K104:K105"/>
    <mergeCell ref="B104:B105"/>
    <mergeCell ref="C104:C105"/>
    <mergeCell ref="D104:D105"/>
    <mergeCell ref="E104:E105"/>
    <mergeCell ref="I114:I115"/>
    <mergeCell ref="L114:L115"/>
    <mergeCell ref="B114:B115"/>
    <mergeCell ref="C114:C115"/>
    <mergeCell ref="D114:D115"/>
    <mergeCell ref="E114:E115"/>
    <mergeCell ref="B123:K123"/>
    <mergeCell ref="L123:P123"/>
    <mergeCell ref="G114:G115"/>
    <mergeCell ref="H114:H115"/>
    <mergeCell ref="O114:P114"/>
    <mergeCell ref="J114:J115"/>
    <mergeCell ref="K114:K115"/>
    <mergeCell ref="F114:F115"/>
    <mergeCell ref="M114:M115"/>
    <mergeCell ref="N114:N115"/>
    <mergeCell ref="D124:D125"/>
    <mergeCell ref="E124:E125"/>
    <mergeCell ref="H124:H125"/>
    <mergeCell ref="I124:I125"/>
    <mergeCell ref="N124:N125"/>
    <mergeCell ref="K124:K125"/>
    <mergeCell ref="L124:L125"/>
    <mergeCell ref="M124:M125"/>
    <mergeCell ref="L143:P143"/>
    <mergeCell ref="O124:P124"/>
    <mergeCell ref="F124:F125"/>
    <mergeCell ref="G124:G125"/>
    <mergeCell ref="L133:P133"/>
    <mergeCell ref="B133:K133"/>
    <mergeCell ref="J124:J125"/>
    <mergeCell ref="B124:B125"/>
    <mergeCell ref="C124:C125"/>
    <mergeCell ref="O134:P134"/>
    <mergeCell ref="J134:J135"/>
    <mergeCell ref="K134:K135"/>
    <mergeCell ref="F134:F135"/>
    <mergeCell ref="G134:G135"/>
    <mergeCell ref="H134:H135"/>
    <mergeCell ref="B143:K143"/>
    <mergeCell ref="E144:E145"/>
    <mergeCell ref="F144:F145"/>
    <mergeCell ref="G144:G145"/>
    <mergeCell ref="J144:J145"/>
    <mergeCell ref="L134:L135"/>
    <mergeCell ref="M134:M135"/>
    <mergeCell ref="N134:N135"/>
    <mergeCell ref="I134:I135"/>
    <mergeCell ref="B134:B135"/>
    <mergeCell ref="C134:C135"/>
    <mergeCell ref="D134:D135"/>
    <mergeCell ref="E134:E135"/>
    <mergeCell ref="N144:N145"/>
    <mergeCell ref="B174:B175"/>
    <mergeCell ref="C174:C175"/>
    <mergeCell ref="D174:D175"/>
    <mergeCell ref="E174:E175"/>
    <mergeCell ref="B164:B165"/>
    <mergeCell ref="K174:K175"/>
    <mergeCell ref="O144:P144"/>
    <mergeCell ref="L144:L145"/>
    <mergeCell ref="M144:M145"/>
    <mergeCell ref="L153:P153"/>
    <mergeCell ref="B144:B145"/>
    <mergeCell ref="C144:C145"/>
    <mergeCell ref="D144:D145"/>
    <mergeCell ref="M154:M155"/>
    <mergeCell ref="O164:P164"/>
    <mergeCell ref="H144:H145"/>
    <mergeCell ref="I144:I145"/>
    <mergeCell ref="J164:J165"/>
    <mergeCell ref="K144:K145"/>
    <mergeCell ref="H154:H155"/>
    <mergeCell ref="I164:I165"/>
    <mergeCell ref="L164:L165"/>
    <mergeCell ref="N154:N155"/>
    <mergeCell ref="N163:P163"/>
    <mergeCell ref="M164:M165"/>
    <mergeCell ref="N164:N165"/>
    <mergeCell ref="K164:K165"/>
    <mergeCell ref="B163:L163"/>
    <mergeCell ref="B153:K153"/>
    <mergeCell ref="E154:E155"/>
    <mergeCell ref="F154:F155"/>
    <mergeCell ref="G154:G155"/>
    <mergeCell ref="B154:B155"/>
    <mergeCell ref="L174:L175"/>
    <mergeCell ref="O154:P154"/>
    <mergeCell ref="I154:I155"/>
    <mergeCell ref="J154:J155"/>
    <mergeCell ref="K154:K155"/>
    <mergeCell ref="L154:L155"/>
    <mergeCell ref="O174:P174"/>
    <mergeCell ref="C173:L173"/>
    <mergeCell ref="M173:P173"/>
    <mergeCell ref="F174:F175"/>
    <mergeCell ref="G174:G175"/>
    <mergeCell ref="H174:H175"/>
    <mergeCell ref="N174:N175"/>
    <mergeCell ref="M174:M175"/>
    <mergeCell ref="I174:I175"/>
    <mergeCell ref="J174:J175"/>
    <mergeCell ref="H164:H165"/>
    <mergeCell ref="C164:C165"/>
    <mergeCell ref="D164:D165"/>
    <mergeCell ref="E164:E165"/>
    <mergeCell ref="F164:F165"/>
    <mergeCell ref="G164:G165"/>
    <mergeCell ref="C154:C155"/>
    <mergeCell ref="D154:D155"/>
    <mergeCell ref="C193:P193"/>
    <mergeCell ref="B194:B195"/>
    <mergeCell ref="C194:C195"/>
    <mergeCell ref="D194:D195"/>
    <mergeCell ref="E194:E195"/>
    <mergeCell ref="F194:F195"/>
    <mergeCell ref="G194:G195"/>
    <mergeCell ref="H194:H195"/>
    <mergeCell ref="I194:I195"/>
    <mergeCell ref="N194:N195"/>
    <mergeCell ref="O194:P194"/>
    <mergeCell ref="J194:J195"/>
    <mergeCell ref="K194:K195"/>
    <mergeCell ref="L194:L195"/>
    <mergeCell ref="M194:M195"/>
  </mergeCells>
  <phoneticPr fontId="26" type="noConversion"/>
  <printOptions horizontalCentered="1" verticalCentered="1"/>
  <pageMargins left="0.98425196850393704" right="0.98425196850393704" top="0.98425196850393704" bottom="0.98425196850393704" header="0.51181102362204722" footer="0.51181102362204722"/>
  <pageSetup paperSize="9" scale="15" orientation="portrait" horizontalDpi="300" verticalDpi="300" r:id="rId2"/>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211"/>
  <sheetViews>
    <sheetView zoomScale="70" zoomScaleNormal="70" zoomScaleSheetLayoutView="85" workbookViewId="0">
      <selection activeCell="A11" sqref="A11:B11"/>
    </sheetView>
  </sheetViews>
  <sheetFormatPr defaultColWidth="9.140625" defaultRowHeight="15"/>
  <cols>
    <col min="1" max="1" width="9.140625" style="4"/>
    <col min="2" max="2" width="10.7109375" style="4" customWidth="1"/>
    <col min="3" max="3" width="13.140625" style="4" customWidth="1"/>
    <col min="4" max="7" width="9" style="4" customWidth="1"/>
    <col min="8" max="8" width="12.140625" style="4" customWidth="1"/>
    <col min="9" max="9" width="9.7109375" style="4" customWidth="1"/>
    <col min="10" max="13" width="9" style="4" customWidth="1"/>
    <col min="14" max="14" width="9.7109375" style="4" customWidth="1"/>
    <col min="15" max="15" width="10.7109375" style="4" customWidth="1"/>
    <col min="16" max="16" width="14" style="4" customWidth="1"/>
    <col min="17" max="16384" width="9.140625" style="4"/>
  </cols>
  <sheetData>
    <row r="1" spans="2:17" ht="15.95" customHeight="1">
      <c r="B1" s="1"/>
      <c r="C1" s="1"/>
      <c r="D1" s="2"/>
      <c r="E1" s="2"/>
      <c r="F1" s="2"/>
      <c r="G1" s="2"/>
      <c r="H1" s="3"/>
      <c r="I1" s="3"/>
      <c r="J1" s="2"/>
      <c r="K1" s="2"/>
      <c r="L1" s="2"/>
      <c r="M1" s="2"/>
      <c r="N1" s="1"/>
      <c r="O1" s="1"/>
    </row>
    <row r="2" spans="2:17" ht="15.95" customHeight="1" thickBot="1"/>
    <row r="3" spans="2:17" ht="39.950000000000003" customHeight="1" thickBot="1">
      <c r="B3" s="473" t="s">
        <v>315</v>
      </c>
      <c r="C3" s="474"/>
      <c r="D3" s="474"/>
      <c r="E3" s="474"/>
      <c r="F3" s="474"/>
      <c r="G3" s="474"/>
      <c r="H3" s="474"/>
      <c r="I3" s="474"/>
      <c r="J3" s="474"/>
      <c r="K3" s="474"/>
      <c r="L3" s="470" t="s">
        <v>316</v>
      </c>
      <c r="M3" s="471"/>
      <c r="N3" s="471"/>
      <c r="O3" s="471"/>
      <c r="P3" s="472"/>
    </row>
    <row r="4" spans="2:17" ht="20.100000000000001" customHeight="1">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317</v>
      </c>
      <c r="P4" s="457"/>
    </row>
    <row r="5" spans="2:17" ht="20.100000000000001" customHeight="1" thickBot="1">
      <c r="B5" s="466"/>
      <c r="C5" s="462"/>
      <c r="D5" s="462"/>
      <c r="E5" s="462"/>
      <c r="F5" s="462"/>
      <c r="G5" s="462"/>
      <c r="H5" s="462"/>
      <c r="I5" s="462"/>
      <c r="J5" s="462"/>
      <c r="K5" s="462"/>
      <c r="L5" s="462"/>
      <c r="M5" s="462"/>
      <c r="N5" s="462"/>
      <c r="O5" s="145" t="s">
        <v>209</v>
      </c>
      <c r="P5" s="30" t="s">
        <v>210</v>
      </c>
    </row>
    <row r="6" spans="2:17" ht="20.100000000000001" customHeight="1">
      <c r="B6" s="148" t="s">
        <v>211</v>
      </c>
      <c r="C6" s="146">
        <v>31</v>
      </c>
      <c r="D6" s="8">
        <v>29</v>
      </c>
      <c r="E6" s="8">
        <v>31</v>
      </c>
      <c r="F6" s="8">
        <v>20</v>
      </c>
      <c r="G6" s="8">
        <v>0</v>
      </c>
      <c r="H6" s="8">
        <v>0</v>
      </c>
      <c r="I6" s="168">
        <f>SUM(C6:G6)</f>
        <v>111</v>
      </c>
      <c r="J6" s="8">
        <v>13</v>
      </c>
      <c r="K6" s="8">
        <v>18</v>
      </c>
      <c r="L6" s="8">
        <v>30</v>
      </c>
      <c r="M6" s="8">
        <v>31</v>
      </c>
      <c r="N6" s="168">
        <f>SUM(J6:M6)</f>
        <v>92</v>
      </c>
      <c r="O6" s="167">
        <f>SUM(C6:H6,J6:M6)</f>
        <v>203</v>
      </c>
      <c r="P6" s="169">
        <f>I6+N6</f>
        <v>203</v>
      </c>
    </row>
    <row r="7" spans="2:17" ht="20.100000000000001" customHeight="1">
      <c r="B7" s="149" t="s">
        <v>485</v>
      </c>
      <c r="C7" s="147">
        <v>-0.66451612903225787</v>
      </c>
      <c r="D7" s="10">
        <v>3.6793103448275861</v>
      </c>
      <c r="E7" s="10">
        <v>4.8903225806451607</v>
      </c>
      <c r="F7" s="10">
        <v>9.4749999999999996</v>
      </c>
      <c r="G7" s="10">
        <v>15.838709677419356</v>
      </c>
      <c r="H7" s="10">
        <v>18.353333333333332</v>
      </c>
      <c r="I7" s="153">
        <f>(C6*C7+D6*D7+E6*E7+F6*F7+G6*G7)/I6</f>
        <v>3.8486486486486484</v>
      </c>
      <c r="J7" s="10">
        <v>12.553846153846155</v>
      </c>
      <c r="K7" s="95">
        <v>10.116666666666667</v>
      </c>
      <c r="L7" s="95">
        <v>6.1033333333333335</v>
      </c>
      <c r="M7" s="95">
        <v>1.8225806451612905</v>
      </c>
      <c r="N7" s="153">
        <f>(J6*J7+K6*K7+L6*L7+M6*M7)/N6</f>
        <v>6.3576086956521749</v>
      </c>
      <c r="O7" s="154">
        <f>(C7*C6+D7*D6+E7*E6+F7*F6+G7*G6+H7*H6+J7*J6+K7*K6+L7*L6+M7*M6)/O6</f>
        <v>4.9857142857142858</v>
      </c>
      <c r="P7" s="161">
        <f>(I7*I6+N7*N6)/P6</f>
        <v>4.9857142857142867</v>
      </c>
    </row>
    <row r="8" spans="2:17" ht="20.100000000000001" customHeight="1">
      <c r="B8" s="149" t="s">
        <v>212</v>
      </c>
      <c r="C8" s="13">
        <f t="shared" ref="C8:H8" si="0">C6*(13-C7)</f>
        <v>423.59999999999997</v>
      </c>
      <c r="D8" s="12">
        <f t="shared" si="0"/>
        <v>270.3</v>
      </c>
      <c r="E8" s="12">
        <f t="shared" si="0"/>
        <v>251.39999999999998</v>
      </c>
      <c r="F8" s="12">
        <f t="shared" si="0"/>
        <v>70.5</v>
      </c>
      <c r="G8" s="12">
        <f t="shared" si="0"/>
        <v>0</v>
      </c>
      <c r="H8" s="12">
        <f t="shared" si="0"/>
        <v>0</v>
      </c>
      <c r="I8" s="155">
        <f>SUM(C8:G8)</f>
        <v>1015.8</v>
      </c>
      <c r="J8" s="12">
        <f>J6*(13-J7)</f>
        <v>5.7999999999999794</v>
      </c>
      <c r="K8" s="12">
        <f>K6*(13-K7)</f>
        <v>51.899999999999991</v>
      </c>
      <c r="L8" s="12">
        <f>L6*(13-L7)</f>
        <v>206.9</v>
      </c>
      <c r="M8" s="12">
        <f>M6*(13-M7)</f>
        <v>346.5</v>
      </c>
      <c r="N8" s="155">
        <f>SUM(J8:M8)</f>
        <v>611.09999999999991</v>
      </c>
      <c r="O8" s="156">
        <f>O6*(13-O7)</f>
        <v>1626.9</v>
      </c>
      <c r="P8" s="162">
        <f>P6*(13-P7)</f>
        <v>1626.8999999999996</v>
      </c>
    </row>
    <row r="9" spans="2:17" ht="20.100000000000001" customHeight="1">
      <c r="B9" s="149" t="s">
        <v>213</v>
      </c>
      <c r="C9" s="13">
        <f t="shared" ref="C9:H9" si="1">C6*(17-C7)</f>
        <v>547.6</v>
      </c>
      <c r="D9" s="12">
        <f t="shared" si="1"/>
        <v>386.3</v>
      </c>
      <c r="E9" s="12">
        <f t="shared" si="1"/>
        <v>375.4</v>
      </c>
      <c r="F9" s="12">
        <f t="shared" si="1"/>
        <v>150.5</v>
      </c>
      <c r="G9" s="12">
        <f t="shared" si="1"/>
        <v>0</v>
      </c>
      <c r="H9" s="12">
        <f t="shared" si="1"/>
        <v>0</v>
      </c>
      <c r="I9" s="155">
        <f>SUM(C9:G9)</f>
        <v>1459.8000000000002</v>
      </c>
      <c r="J9" s="12">
        <f>J6*(17-J7)</f>
        <v>57.799999999999983</v>
      </c>
      <c r="K9" s="12">
        <f>K6*(17-K7)</f>
        <v>123.89999999999999</v>
      </c>
      <c r="L9" s="12">
        <f>L6*(17-L7)</f>
        <v>326.89999999999998</v>
      </c>
      <c r="M9" s="12">
        <f>M6*(17-M7)</f>
        <v>470.5</v>
      </c>
      <c r="N9" s="155">
        <f>SUM(J9:M9)</f>
        <v>979.09999999999991</v>
      </c>
      <c r="O9" s="156">
        <f>O6*(17-O7)</f>
        <v>2438.9</v>
      </c>
      <c r="P9" s="162">
        <f>P6*(17-P7)</f>
        <v>2438.8999999999996</v>
      </c>
    </row>
    <row r="10" spans="2:17" ht="20.100000000000001" customHeight="1">
      <c r="B10" s="149" t="s">
        <v>214</v>
      </c>
      <c r="C10" s="17">
        <f t="shared" ref="C10:H10" si="2">C6*(18-C7)</f>
        <v>578.6</v>
      </c>
      <c r="D10" s="16">
        <f t="shared" si="2"/>
        <v>415.3</v>
      </c>
      <c r="E10" s="16">
        <f t="shared" si="2"/>
        <v>406.4</v>
      </c>
      <c r="F10" s="16">
        <f t="shared" si="2"/>
        <v>170.5</v>
      </c>
      <c r="G10" s="16">
        <f t="shared" si="2"/>
        <v>0</v>
      </c>
      <c r="H10" s="16">
        <f t="shared" si="2"/>
        <v>0</v>
      </c>
      <c r="I10" s="155">
        <f>SUM(C10:G10)</f>
        <v>1570.8000000000002</v>
      </c>
      <c r="J10" s="16">
        <f>J6*(18-J7)</f>
        <v>70.799999999999983</v>
      </c>
      <c r="K10" s="16">
        <f>K6*(18-K7)</f>
        <v>141.89999999999998</v>
      </c>
      <c r="L10" s="16">
        <f>L6*(18-L7)</f>
        <v>356.9</v>
      </c>
      <c r="M10" s="16">
        <f>M6*(18-M7)</f>
        <v>501.49999999999994</v>
      </c>
      <c r="N10" s="155">
        <f>SUM(J10:M10)</f>
        <v>1071.0999999999999</v>
      </c>
      <c r="O10" s="157">
        <f>O6*(18-O7)</f>
        <v>2641.9</v>
      </c>
      <c r="P10" s="163">
        <f>P6*(18-P7)</f>
        <v>2641.8999999999996</v>
      </c>
    </row>
    <row r="11" spans="2:17" ht="20.100000000000001" customHeight="1" thickBot="1">
      <c r="B11" s="350" t="s">
        <v>215</v>
      </c>
      <c r="C11" s="21">
        <f t="shared" ref="C11:H11" si="3">C6*(19-C7)</f>
        <v>609.6</v>
      </c>
      <c r="D11" s="20">
        <f t="shared" si="3"/>
        <v>444.3</v>
      </c>
      <c r="E11" s="20">
        <f t="shared" si="3"/>
        <v>437.4</v>
      </c>
      <c r="F11" s="20">
        <f t="shared" si="3"/>
        <v>190.5</v>
      </c>
      <c r="G11" s="20">
        <f t="shared" si="3"/>
        <v>0</v>
      </c>
      <c r="H11" s="20">
        <f t="shared" si="3"/>
        <v>0</v>
      </c>
      <c r="I11" s="164">
        <f>SUM(C11:G11)</f>
        <v>1681.8000000000002</v>
      </c>
      <c r="J11" s="20">
        <f>J6*(19-J7)</f>
        <v>83.799999999999983</v>
      </c>
      <c r="K11" s="20">
        <f>K6*(19-K7)</f>
        <v>159.89999999999998</v>
      </c>
      <c r="L11" s="20">
        <f>L6*(19-L7)</f>
        <v>386.9</v>
      </c>
      <c r="M11" s="20">
        <f>M6*(19-M7)</f>
        <v>532.5</v>
      </c>
      <c r="N11" s="164">
        <f>SUM(J11:M11)</f>
        <v>1163.0999999999999</v>
      </c>
      <c r="O11" s="165">
        <f>O6*(19-O7)</f>
        <v>2844.9</v>
      </c>
      <c r="P11" s="166">
        <f>P6*(19-P7)</f>
        <v>2844.8999999999996</v>
      </c>
    </row>
    <row r="12" spans="2:17" ht="15.95" customHeight="1" thickBot="1">
      <c r="B12" s="1"/>
      <c r="C12" s="1"/>
      <c r="D12" s="2"/>
      <c r="E12" s="2"/>
      <c r="F12" s="2"/>
      <c r="G12" s="1"/>
      <c r="H12" s="2"/>
      <c r="I12" s="1"/>
      <c r="J12" s="2"/>
      <c r="K12" s="1"/>
      <c r="L12" s="2"/>
      <c r="M12" s="1"/>
      <c r="N12" s="2"/>
      <c r="O12" s="1"/>
      <c r="P12" s="1"/>
    </row>
    <row r="13" spans="2:17" ht="39.950000000000003" customHeight="1" thickBot="1">
      <c r="B13" s="473" t="s">
        <v>315</v>
      </c>
      <c r="C13" s="474"/>
      <c r="D13" s="474"/>
      <c r="E13" s="474"/>
      <c r="F13" s="474"/>
      <c r="G13" s="474"/>
      <c r="H13" s="474"/>
      <c r="I13" s="474"/>
      <c r="J13" s="474"/>
      <c r="K13" s="474"/>
      <c r="L13" s="470" t="s">
        <v>318</v>
      </c>
      <c r="M13" s="471"/>
      <c r="N13" s="471"/>
      <c r="O13" s="471"/>
      <c r="P13" s="472"/>
    </row>
    <row r="14" spans="2:17" ht="20.100000000000001" customHeight="1">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317</v>
      </c>
      <c r="P14" s="457"/>
    </row>
    <row r="15" spans="2:17" ht="20.100000000000001" customHeight="1" thickBot="1">
      <c r="B15" s="466"/>
      <c r="C15" s="462"/>
      <c r="D15" s="462"/>
      <c r="E15" s="462"/>
      <c r="F15" s="462"/>
      <c r="G15" s="462"/>
      <c r="H15" s="462"/>
      <c r="I15" s="462"/>
      <c r="J15" s="462"/>
      <c r="K15" s="462"/>
      <c r="L15" s="462"/>
      <c r="M15" s="462"/>
      <c r="N15" s="462"/>
      <c r="O15" s="145" t="s">
        <v>209</v>
      </c>
      <c r="P15" s="30" t="s">
        <v>210</v>
      </c>
      <c r="Q15" s="1"/>
    </row>
    <row r="16" spans="2:17" ht="20.100000000000001" customHeight="1">
      <c r="B16" s="148" t="s">
        <v>211</v>
      </c>
      <c r="C16" s="146">
        <v>31</v>
      </c>
      <c r="D16" s="8">
        <v>28</v>
      </c>
      <c r="E16" s="8">
        <v>31</v>
      </c>
      <c r="F16" s="8">
        <v>30</v>
      </c>
      <c r="G16" s="8">
        <v>6</v>
      </c>
      <c r="H16" s="8">
        <v>0</v>
      </c>
      <c r="I16" s="168">
        <f>SUM(C16:G16)</f>
        <v>126</v>
      </c>
      <c r="J16" s="8">
        <v>18</v>
      </c>
      <c r="K16" s="8">
        <v>20</v>
      </c>
      <c r="L16" s="8">
        <v>30</v>
      </c>
      <c r="M16" s="8">
        <v>31</v>
      </c>
      <c r="N16" s="168">
        <f>SUM(J16:M16)</f>
        <v>99</v>
      </c>
      <c r="O16" s="167">
        <f>SUM(C16:H16,J16:M16)</f>
        <v>225</v>
      </c>
      <c r="P16" s="169">
        <f>I16+N16</f>
        <v>225</v>
      </c>
      <c r="Q16" s="1"/>
    </row>
    <row r="17" spans="2:17" ht="20.100000000000001" customHeight="1">
      <c r="B17" s="149" t="s">
        <v>485</v>
      </c>
      <c r="C17" s="147">
        <v>-0.16451612903225804</v>
      </c>
      <c r="D17" s="10">
        <v>1.2357142857142858</v>
      </c>
      <c r="E17" s="10">
        <v>4.6419354838709674</v>
      </c>
      <c r="F17" s="10">
        <v>8.2333333333333325</v>
      </c>
      <c r="G17" s="10">
        <v>14.35</v>
      </c>
      <c r="H17" s="10">
        <v>13.933333333333332</v>
      </c>
      <c r="I17" s="153">
        <f>(C16*C17+D16*D17+E16*E17+F16*F17+G16*G17)/I16</f>
        <v>4.0198412698412698</v>
      </c>
      <c r="J17" s="10">
        <v>12.616666666666667</v>
      </c>
      <c r="K17" s="95">
        <v>12.429032258064519</v>
      </c>
      <c r="L17" s="95">
        <v>2.9066666666666658</v>
      </c>
      <c r="M17" s="95">
        <v>-1.6258064516129029</v>
      </c>
      <c r="N17" s="153">
        <f>(J16*J17+K16*K17+L16*L17+M16*M17)/N16</f>
        <v>5.1765721733463668</v>
      </c>
      <c r="O17" s="154">
        <f>(C17*C16+D17*D16+E17*E16+F17*F16+G17*G16+H17*H16+J17*J16+K17*K16+L17*L16+M17*M16)/O16</f>
        <v>4.5288028673835132</v>
      </c>
      <c r="P17" s="161">
        <f>(I17*I16+N17*N16)/P16</f>
        <v>4.5288028673835123</v>
      </c>
      <c r="Q17" s="1"/>
    </row>
    <row r="18" spans="2:17" ht="20.100000000000001" customHeight="1">
      <c r="B18" s="149" t="s">
        <v>212</v>
      </c>
      <c r="C18" s="13">
        <f t="shared" ref="C18:H18" si="4">C16*(13-C17)</f>
        <v>408.09999999999997</v>
      </c>
      <c r="D18" s="12">
        <f t="shared" si="4"/>
        <v>329.4</v>
      </c>
      <c r="E18" s="12">
        <f t="shared" si="4"/>
        <v>259.10000000000002</v>
      </c>
      <c r="F18" s="12">
        <f t="shared" si="4"/>
        <v>143.00000000000003</v>
      </c>
      <c r="G18" s="12">
        <f t="shared" si="4"/>
        <v>-8.0999999999999979</v>
      </c>
      <c r="H18" s="12">
        <f t="shared" si="4"/>
        <v>0</v>
      </c>
      <c r="I18" s="155">
        <f>SUM(C18:G18)</f>
        <v>1131.5000000000002</v>
      </c>
      <c r="J18" s="12">
        <f>J16*(13-J17)</f>
        <v>6.8999999999999915</v>
      </c>
      <c r="K18" s="12">
        <f>K16*(13-K17)</f>
        <v>11.41935483870963</v>
      </c>
      <c r="L18" s="12">
        <f>L16*(13-L17)</f>
        <v>302.8</v>
      </c>
      <c r="M18" s="12">
        <f>M16*(13-M17)</f>
        <v>453.4</v>
      </c>
      <c r="N18" s="155">
        <f>SUM(J18:M18)</f>
        <v>774.51935483870966</v>
      </c>
      <c r="O18" s="156">
        <f>O16*(13-O17)</f>
        <v>1906.0193548387094</v>
      </c>
      <c r="P18" s="162">
        <f>P16*(13-P17)</f>
        <v>1906.0193548387099</v>
      </c>
      <c r="Q18" s="1"/>
    </row>
    <row r="19" spans="2:17" ht="20.100000000000001" customHeight="1">
      <c r="B19" s="149" t="s">
        <v>213</v>
      </c>
      <c r="C19" s="13">
        <f t="shared" ref="C19:H19" si="5">C16*(17-C17)</f>
        <v>532.1</v>
      </c>
      <c r="D19" s="12">
        <f t="shared" si="5"/>
        <v>441.4</v>
      </c>
      <c r="E19" s="12">
        <f t="shared" si="5"/>
        <v>383.1</v>
      </c>
      <c r="F19" s="12">
        <f t="shared" si="5"/>
        <v>263</v>
      </c>
      <c r="G19" s="12">
        <f t="shared" si="5"/>
        <v>15.900000000000002</v>
      </c>
      <c r="H19" s="12">
        <f t="shared" si="5"/>
        <v>0</v>
      </c>
      <c r="I19" s="155">
        <f>SUM(C19:G19)</f>
        <v>1635.5</v>
      </c>
      <c r="J19" s="12">
        <f>J16*(17-J17)</f>
        <v>78.899999999999991</v>
      </c>
      <c r="K19" s="12">
        <f>K16*(17-K17)</f>
        <v>91.419354838709637</v>
      </c>
      <c r="L19" s="12">
        <f>L16*(17-L17)</f>
        <v>422.8</v>
      </c>
      <c r="M19" s="12">
        <f>M16*(17-M17)</f>
        <v>577.4</v>
      </c>
      <c r="N19" s="155">
        <f>SUM(J19:M19)</f>
        <v>1170.5193548387097</v>
      </c>
      <c r="O19" s="156">
        <f>O16*(17-O17)</f>
        <v>2806.0193548387097</v>
      </c>
      <c r="P19" s="162">
        <f>P16*(17-P17)</f>
        <v>2806.0193548387101</v>
      </c>
      <c r="Q19" s="1"/>
    </row>
    <row r="20" spans="2:17" ht="20.100000000000001" customHeight="1">
      <c r="B20" s="149" t="s">
        <v>214</v>
      </c>
      <c r="C20" s="17">
        <f t="shared" ref="C20:H20" si="6">C16*(18-C17)</f>
        <v>563.1</v>
      </c>
      <c r="D20" s="16">
        <f t="shared" si="6"/>
        <v>469.4</v>
      </c>
      <c r="E20" s="16">
        <f t="shared" si="6"/>
        <v>414.1</v>
      </c>
      <c r="F20" s="16">
        <f t="shared" si="6"/>
        <v>293</v>
      </c>
      <c r="G20" s="16">
        <f t="shared" si="6"/>
        <v>21.900000000000002</v>
      </c>
      <c r="H20" s="16">
        <f t="shared" si="6"/>
        <v>0</v>
      </c>
      <c r="I20" s="155">
        <f>SUM(C20:G20)</f>
        <v>1761.5</v>
      </c>
      <c r="J20" s="16">
        <f>J16*(18-J17)</f>
        <v>96.899999999999991</v>
      </c>
      <c r="K20" s="16">
        <f>K16*(18-K17)</f>
        <v>111.41935483870964</v>
      </c>
      <c r="L20" s="16">
        <f>L16*(18-L17)</f>
        <v>452.8</v>
      </c>
      <c r="M20" s="16">
        <f>M16*(18-M17)</f>
        <v>608.4</v>
      </c>
      <c r="N20" s="155">
        <f>SUM(J20:M20)</f>
        <v>1269.5193548387097</v>
      </c>
      <c r="O20" s="157">
        <f>O16*(18-O17)</f>
        <v>3031.0193548387097</v>
      </c>
      <c r="P20" s="163">
        <f>P16*(18-P17)</f>
        <v>3031.0193548387101</v>
      </c>
      <c r="Q20" s="1"/>
    </row>
    <row r="21" spans="2:17" ht="20.100000000000001" customHeight="1" thickBot="1">
      <c r="B21" s="350" t="s">
        <v>215</v>
      </c>
      <c r="C21" s="21">
        <f t="shared" ref="C21:H21" si="7">C16*(19-C17)</f>
        <v>594.1</v>
      </c>
      <c r="D21" s="20">
        <f t="shared" si="7"/>
        <v>497.4</v>
      </c>
      <c r="E21" s="20">
        <f t="shared" si="7"/>
        <v>445.1</v>
      </c>
      <c r="F21" s="20">
        <f t="shared" si="7"/>
        <v>323</v>
      </c>
      <c r="G21" s="20">
        <f t="shared" si="7"/>
        <v>27.900000000000002</v>
      </c>
      <c r="H21" s="20">
        <f t="shared" si="7"/>
        <v>0</v>
      </c>
      <c r="I21" s="164">
        <f>SUM(C21:G21)</f>
        <v>1887.5</v>
      </c>
      <c r="J21" s="20">
        <f>J16*(19-J17)</f>
        <v>114.89999999999999</v>
      </c>
      <c r="K21" s="20">
        <f>K16*(19-K17)</f>
        <v>131.41935483870964</v>
      </c>
      <c r="L21" s="20">
        <f>L16*(19-L17)</f>
        <v>482.8</v>
      </c>
      <c r="M21" s="20">
        <f>M16*(19-M17)</f>
        <v>639.4</v>
      </c>
      <c r="N21" s="164">
        <f>SUM(J21:M21)</f>
        <v>1368.5193548387097</v>
      </c>
      <c r="O21" s="165">
        <f>O16*(19-O17)</f>
        <v>3256.0193548387097</v>
      </c>
      <c r="P21" s="166">
        <f>P16*(19-P17)</f>
        <v>3256.0193548387101</v>
      </c>
      <c r="Q21" s="1"/>
    </row>
    <row r="22" spans="2:17" ht="15.95" customHeight="1" thickBot="1">
      <c r="B22" s="1"/>
      <c r="C22" s="1"/>
      <c r="D22" s="2"/>
      <c r="E22" s="2"/>
      <c r="F22" s="2"/>
      <c r="G22" s="1"/>
      <c r="H22" s="3"/>
      <c r="I22" s="1"/>
      <c r="J22" s="3"/>
      <c r="K22" s="1"/>
      <c r="L22" s="2"/>
      <c r="M22" s="1"/>
      <c r="N22" s="2"/>
      <c r="O22" s="1"/>
      <c r="P22" s="1"/>
    </row>
    <row r="23" spans="2:17" ht="39.6" customHeight="1" thickBot="1">
      <c r="B23" s="473" t="s">
        <v>315</v>
      </c>
      <c r="C23" s="474"/>
      <c r="D23" s="474"/>
      <c r="E23" s="474"/>
      <c r="F23" s="474"/>
      <c r="G23" s="474"/>
      <c r="H23" s="474"/>
      <c r="I23" s="474"/>
      <c r="J23" s="474"/>
      <c r="K23" s="474"/>
      <c r="L23" s="470" t="s">
        <v>319</v>
      </c>
      <c r="M23" s="471"/>
      <c r="N23" s="471"/>
      <c r="O23" s="471"/>
      <c r="P23" s="472"/>
    </row>
    <row r="24" spans="2:17" ht="15.95" customHeight="1">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317</v>
      </c>
      <c r="P24" s="457"/>
    </row>
    <row r="25" spans="2:17" ht="15.95" customHeight="1" thickBot="1">
      <c r="B25" s="466"/>
      <c r="C25" s="462"/>
      <c r="D25" s="462"/>
      <c r="E25" s="462"/>
      <c r="F25" s="462"/>
      <c r="G25" s="462"/>
      <c r="H25" s="462"/>
      <c r="I25" s="462"/>
      <c r="J25" s="462"/>
      <c r="K25" s="462"/>
      <c r="L25" s="462"/>
      <c r="M25" s="462"/>
      <c r="N25" s="462"/>
      <c r="O25" s="145" t="s">
        <v>209</v>
      </c>
      <c r="P25" s="30" t="s">
        <v>210</v>
      </c>
    </row>
    <row r="26" spans="2:17" ht="19.149999999999999" customHeight="1">
      <c r="B26" s="148" t="s">
        <v>211</v>
      </c>
      <c r="C26" s="146">
        <v>31</v>
      </c>
      <c r="D26" s="8">
        <v>28</v>
      </c>
      <c r="E26" s="8">
        <v>31</v>
      </c>
      <c r="F26" s="8">
        <v>30</v>
      </c>
      <c r="G26" s="8">
        <v>0</v>
      </c>
      <c r="H26" s="8">
        <v>0</v>
      </c>
      <c r="I26" s="168">
        <f>SUM(C26:G26)</f>
        <v>120</v>
      </c>
      <c r="J26" s="8">
        <v>15</v>
      </c>
      <c r="K26" s="8">
        <v>31</v>
      </c>
      <c r="L26" s="8">
        <v>30</v>
      </c>
      <c r="M26" s="8">
        <v>31</v>
      </c>
      <c r="N26" s="168">
        <f>SUM(J26:M26)</f>
        <v>107</v>
      </c>
      <c r="O26" s="167">
        <f>SUM(C26:H26,J26:M26)</f>
        <v>227</v>
      </c>
      <c r="P26" s="169">
        <f>I26+N26</f>
        <v>227</v>
      </c>
    </row>
    <row r="27" spans="2:17" ht="19.149999999999999" customHeight="1">
      <c r="B27" s="149" t="s">
        <v>485</v>
      </c>
      <c r="C27" s="147" t="s">
        <v>320</v>
      </c>
      <c r="D27" s="10" t="s">
        <v>320</v>
      </c>
      <c r="E27" s="10" t="s">
        <v>320</v>
      </c>
      <c r="F27" s="10" t="s">
        <v>320</v>
      </c>
      <c r="G27" s="10" t="s">
        <v>320</v>
      </c>
      <c r="H27" s="10" t="s">
        <v>320</v>
      </c>
      <c r="I27" s="153"/>
      <c r="J27" s="10">
        <v>10.3</v>
      </c>
      <c r="K27" s="95">
        <v>8.3161290322580648</v>
      </c>
      <c r="L27" s="95">
        <v>5.3</v>
      </c>
      <c r="M27" s="95">
        <v>-1.7</v>
      </c>
      <c r="N27" s="153">
        <f>(J26*J27+K26*K27+L26*L27+M26*M27)/N26</f>
        <v>4.8467289719626159</v>
      </c>
      <c r="O27" s="154"/>
      <c r="P27" s="161">
        <f>(I27*I26+N27*N26)/P26</f>
        <v>2.2845814977973564</v>
      </c>
    </row>
    <row r="28" spans="2:17" ht="19.149999999999999" customHeight="1">
      <c r="B28" s="149" t="s">
        <v>212</v>
      </c>
      <c r="C28" s="13"/>
      <c r="D28" s="12"/>
      <c r="E28" s="12"/>
      <c r="F28" s="12"/>
      <c r="G28" s="12"/>
      <c r="H28" s="12"/>
      <c r="I28" s="155"/>
      <c r="J28" s="12">
        <f>J26*(13-J27)</f>
        <v>40.499999999999986</v>
      </c>
      <c r="K28" s="12">
        <f>K26*(13-K27)</f>
        <v>145.19999999999999</v>
      </c>
      <c r="L28" s="12">
        <f>L26*(13-L27)</f>
        <v>231</v>
      </c>
      <c r="M28" s="12">
        <f>M26*(13-M27)</f>
        <v>455.7</v>
      </c>
      <c r="N28" s="155">
        <f>SUM(J28:M28)</f>
        <v>872.4</v>
      </c>
      <c r="O28" s="156"/>
      <c r="P28" s="162">
        <f>P26*(13-P27)</f>
        <v>2432.4</v>
      </c>
    </row>
    <row r="29" spans="2:17" ht="19.149999999999999" customHeight="1">
      <c r="B29" s="149" t="s">
        <v>213</v>
      </c>
      <c r="C29" s="13"/>
      <c r="D29" s="12"/>
      <c r="E29" s="12"/>
      <c r="F29" s="12"/>
      <c r="G29" s="12"/>
      <c r="H29" s="12"/>
      <c r="I29" s="155"/>
      <c r="J29" s="12">
        <f>J26*(17-J27)</f>
        <v>100.49999999999999</v>
      </c>
      <c r="K29" s="12">
        <f>K26*(17-K27)</f>
        <v>269.2</v>
      </c>
      <c r="L29" s="12">
        <f>L26*(17-L27)</f>
        <v>351</v>
      </c>
      <c r="M29" s="12">
        <f>M26*(17-M27)</f>
        <v>579.69999999999993</v>
      </c>
      <c r="N29" s="155">
        <f>SUM(J29:M29)</f>
        <v>1300.4000000000001</v>
      </c>
      <c r="O29" s="156"/>
      <c r="P29" s="162">
        <f>P26*(17-P27)</f>
        <v>3340.4</v>
      </c>
    </row>
    <row r="30" spans="2:17" ht="19.149999999999999" customHeight="1">
      <c r="B30" s="149" t="s">
        <v>214</v>
      </c>
      <c r="C30" s="17"/>
      <c r="D30" s="16"/>
      <c r="E30" s="16"/>
      <c r="F30" s="16"/>
      <c r="G30" s="16"/>
      <c r="H30" s="16"/>
      <c r="I30" s="155"/>
      <c r="J30" s="16">
        <f>J26*(18-J27)</f>
        <v>115.49999999999999</v>
      </c>
      <c r="K30" s="16">
        <f>K26*(18-K27)</f>
        <v>300.2</v>
      </c>
      <c r="L30" s="16">
        <f>L26*(18-L27)</f>
        <v>381</v>
      </c>
      <c r="M30" s="16">
        <f>M26*(18-M27)</f>
        <v>610.69999999999993</v>
      </c>
      <c r="N30" s="155">
        <f>SUM(J30:M30)</f>
        <v>1407.4</v>
      </c>
      <c r="O30" s="157"/>
      <c r="P30" s="163">
        <f>P26*(18-P27)</f>
        <v>3567.4</v>
      </c>
    </row>
    <row r="31" spans="2:17" ht="19.149999999999999" customHeight="1" thickBot="1">
      <c r="B31" s="350" t="s">
        <v>215</v>
      </c>
      <c r="C31" s="21"/>
      <c r="D31" s="20"/>
      <c r="E31" s="20"/>
      <c r="F31" s="20"/>
      <c r="G31" s="20"/>
      <c r="H31" s="20"/>
      <c r="I31" s="164"/>
      <c r="J31" s="20">
        <f>J26*(19-J27)</f>
        <v>130.5</v>
      </c>
      <c r="K31" s="20">
        <f>K26*(19-K27)</f>
        <v>331.2</v>
      </c>
      <c r="L31" s="20">
        <f>L26*(19-L27)</f>
        <v>411</v>
      </c>
      <c r="M31" s="20">
        <f>M26*(19-M27)</f>
        <v>641.69999999999993</v>
      </c>
      <c r="N31" s="164">
        <f>SUM(J31:M31)</f>
        <v>1514.4</v>
      </c>
      <c r="O31" s="165"/>
      <c r="P31" s="166">
        <f>P26*(19-P27)</f>
        <v>3794.4000000000005</v>
      </c>
    </row>
    <row r="32" spans="2:17" ht="15.95" customHeight="1" thickBot="1">
      <c r="B32" s="1"/>
      <c r="C32" s="1"/>
      <c r="D32" s="2"/>
      <c r="E32" s="2"/>
      <c r="F32" s="2"/>
      <c r="G32" s="1"/>
      <c r="H32" s="3"/>
      <c r="I32" s="1"/>
      <c r="J32" s="3"/>
      <c r="K32" s="1"/>
      <c r="L32" s="2"/>
      <c r="M32" s="1"/>
      <c r="N32" s="2"/>
      <c r="O32" s="1"/>
      <c r="P32" s="1"/>
    </row>
    <row r="33" spans="2:17" ht="39.6" customHeight="1" thickBot="1">
      <c r="B33" s="473" t="s">
        <v>315</v>
      </c>
      <c r="C33" s="474"/>
      <c r="D33" s="474"/>
      <c r="E33" s="474"/>
      <c r="F33" s="474"/>
      <c r="G33" s="474"/>
      <c r="H33" s="474"/>
      <c r="I33" s="474"/>
      <c r="J33" s="474"/>
      <c r="K33" s="474"/>
      <c r="L33" s="470" t="s">
        <v>321</v>
      </c>
      <c r="M33" s="471"/>
      <c r="N33" s="471"/>
      <c r="O33" s="471"/>
      <c r="P33" s="472"/>
    </row>
    <row r="34" spans="2:17" ht="15.95" customHeight="1">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317</v>
      </c>
      <c r="P34" s="457"/>
    </row>
    <row r="35" spans="2:17" ht="15.95" customHeight="1" thickBot="1">
      <c r="B35" s="466"/>
      <c r="C35" s="462"/>
      <c r="D35" s="462"/>
      <c r="E35" s="462"/>
      <c r="F35" s="462"/>
      <c r="G35" s="462"/>
      <c r="H35" s="462"/>
      <c r="I35" s="462"/>
      <c r="J35" s="462"/>
      <c r="K35" s="462"/>
      <c r="L35" s="462"/>
      <c r="M35" s="462"/>
      <c r="N35" s="462"/>
      <c r="O35" s="145" t="s">
        <v>209</v>
      </c>
      <c r="P35" s="30" t="s">
        <v>210</v>
      </c>
    </row>
    <row r="36" spans="2:17" ht="19.149999999999999" customHeight="1">
      <c r="B36" s="148" t="s">
        <v>211</v>
      </c>
      <c r="C36" s="146">
        <v>31</v>
      </c>
      <c r="D36" s="8">
        <v>28</v>
      </c>
      <c r="E36" s="8">
        <v>31</v>
      </c>
      <c r="F36" s="8">
        <v>25</v>
      </c>
      <c r="G36" s="8">
        <v>5</v>
      </c>
      <c r="H36" s="8">
        <v>0</v>
      </c>
      <c r="I36" s="168">
        <f>SUM(C36:G36)</f>
        <v>120</v>
      </c>
      <c r="J36" s="8">
        <v>5</v>
      </c>
      <c r="K36" s="8">
        <v>31</v>
      </c>
      <c r="L36" s="8">
        <v>30</v>
      </c>
      <c r="M36" s="8">
        <v>31</v>
      </c>
      <c r="N36" s="168">
        <f>SUM(J36:M36)</f>
        <v>97</v>
      </c>
      <c r="O36" s="167">
        <f>SUM(C36:H36,J36:M36)</f>
        <v>217</v>
      </c>
      <c r="P36" s="169">
        <f>I36+N36</f>
        <v>217</v>
      </c>
    </row>
    <row r="37" spans="2:17" ht="19.149999999999999" customHeight="1">
      <c r="B37" s="149" t="s">
        <v>485</v>
      </c>
      <c r="C37" s="147">
        <v>-0.9</v>
      </c>
      <c r="D37" s="10">
        <v>-3.2</v>
      </c>
      <c r="E37" s="10">
        <v>4.4000000000000004</v>
      </c>
      <c r="F37" s="10">
        <v>7.26</v>
      </c>
      <c r="G37" s="10">
        <v>12.8</v>
      </c>
      <c r="H37" s="10">
        <v>0</v>
      </c>
      <c r="I37" s="153">
        <f>(C36*C37+D36*D37+E36*E37+F36*F37+G36*G37)/I36</f>
        <v>2.2033333333333331</v>
      </c>
      <c r="J37" s="10">
        <v>11.6</v>
      </c>
      <c r="K37" s="95">
        <v>5.5</v>
      </c>
      <c r="L37" s="95">
        <v>4.5</v>
      </c>
      <c r="M37" s="95">
        <v>0.5</v>
      </c>
      <c r="N37" s="153">
        <f>(J36*J37+K36*K37+L36*L37+M36*M37)/N36</f>
        <v>3.9072164948453607</v>
      </c>
      <c r="O37" s="154">
        <f>(C37*C36+D37*D36+E37*E36+F37*F36+G37*G36+H37*H36+J37*J36+K37*K36+L37*L36+M37*M36)/O36</f>
        <v>2.9649769585253454</v>
      </c>
      <c r="P37" s="161">
        <f>(I37*I36+N37*N36)/P36</f>
        <v>2.9649769585253454</v>
      </c>
    </row>
    <row r="38" spans="2:17" ht="19.149999999999999" customHeight="1">
      <c r="B38" s="149" t="s">
        <v>212</v>
      </c>
      <c r="C38" s="13">
        <f t="shared" ref="C38:H38" si="8">C36*(13-C37)</f>
        <v>430.90000000000003</v>
      </c>
      <c r="D38" s="12">
        <f t="shared" si="8"/>
        <v>453.59999999999997</v>
      </c>
      <c r="E38" s="12">
        <f t="shared" si="8"/>
        <v>266.59999999999997</v>
      </c>
      <c r="F38" s="12">
        <f t="shared" si="8"/>
        <v>143.5</v>
      </c>
      <c r="G38" s="12">
        <f t="shared" si="8"/>
        <v>0.99999999999999645</v>
      </c>
      <c r="H38" s="12">
        <f t="shared" si="8"/>
        <v>0</v>
      </c>
      <c r="I38" s="155">
        <f>SUM(C38:G38)</f>
        <v>1295.5999999999999</v>
      </c>
      <c r="J38" s="12">
        <f>J36*(13-J37)</f>
        <v>7.0000000000000018</v>
      </c>
      <c r="K38" s="12">
        <f>K36*(13-K37)</f>
        <v>232.5</v>
      </c>
      <c r="L38" s="12">
        <f>L36*(13-L37)</f>
        <v>255</v>
      </c>
      <c r="M38" s="12">
        <f>M36*(13-M37)</f>
        <v>387.5</v>
      </c>
      <c r="N38" s="155">
        <f>SUM(J38:M38)</f>
        <v>882</v>
      </c>
      <c r="O38" s="156">
        <f>O36*(13-O37)</f>
        <v>2177.6000000000004</v>
      </c>
      <c r="P38" s="162">
        <f>P36*(13-P37)</f>
        <v>2177.6000000000004</v>
      </c>
    </row>
    <row r="39" spans="2:17" ht="19.149999999999999" customHeight="1">
      <c r="B39" s="149" t="s">
        <v>213</v>
      </c>
      <c r="C39" s="13">
        <f t="shared" ref="C39:H39" si="9">C36*(17-C37)</f>
        <v>554.9</v>
      </c>
      <c r="D39" s="12">
        <f t="shared" si="9"/>
        <v>565.6</v>
      </c>
      <c r="E39" s="12">
        <f t="shared" si="9"/>
        <v>390.59999999999997</v>
      </c>
      <c r="F39" s="12">
        <f t="shared" si="9"/>
        <v>243.5</v>
      </c>
      <c r="G39" s="12">
        <f t="shared" si="9"/>
        <v>20.999999999999996</v>
      </c>
      <c r="H39" s="12">
        <f t="shared" si="9"/>
        <v>0</v>
      </c>
      <c r="I39" s="155">
        <f>SUM(C39:G39)</f>
        <v>1775.6</v>
      </c>
      <c r="J39" s="12">
        <f>J36*(17-J37)</f>
        <v>27</v>
      </c>
      <c r="K39" s="12">
        <f>K36*(17-K37)</f>
        <v>356.5</v>
      </c>
      <c r="L39" s="12">
        <f>L36*(17-L37)</f>
        <v>375</v>
      </c>
      <c r="M39" s="12">
        <f>M36*(17-M37)</f>
        <v>511.5</v>
      </c>
      <c r="N39" s="155">
        <f>SUM(J39:M39)</f>
        <v>1270</v>
      </c>
      <c r="O39" s="156">
        <f>O36*(17-O37)</f>
        <v>3045.6000000000004</v>
      </c>
      <c r="P39" s="162">
        <f>P36*(17-P37)</f>
        <v>3045.6000000000004</v>
      </c>
    </row>
    <row r="40" spans="2:17" ht="19.149999999999999" customHeight="1">
      <c r="B40" s="149" t="s">
        <v>214</v>
      </c>
      <c r="C40" s="17">
        <f t="shared" ref="C40:H40" si="10">C36*(18-C37)</f>
        <v>585.9</v>
      </c>
      <c r="D40" s="16">
        <f t="shared" si="10"/>
        <v>593.6</v>
      </c>
      <c r="E40" s="16">
        <f t="shared" si="10"/>
        <v>421.59999999999997</v>
      </c>
      <c r="F40" s="16">
        <f t="shared" si="10"/>
        <v>268.5</v>
      </c>
      <c r="G40" s="16">
        <f t="shared" si="10"/>
        <v>25.999999999999996</v>
      </c>
      <c r="H40" s="16">
        <f t="shared" si="10"/>
        <v>0</v>
      </c>
      <c r="I40" s="155">
        <f>SUM(C40:G40)</f>
        <v>1895.6</v>
      </c>
      <c r="J40" s="16">
        <f>J36*(18-J37)</f>
        <v>32</v>
      </c>
      <c r="K40" s="16">
        <f>K36*(18-K37)</f>
        <v>387.5</v>
      </c>
      <c r="L40" s="16">
        <f>L36*(18-L37)</f>
        <v>405</v>
      </c>
      <c r="M40" s="16">
        <f>M36*(18-M37)</f>
        <v>542.5</v>
      </c>
      <c r="N40" s="155">
        <f>SUM(J40:M40)</f>
        <v>1367</v>
      </c>
      <c r="O40" s="157">
        <f>O36*(18-O37)</f>
        <v>3262.6000000000004</v>
      </c>
      <c r="P40" s="163">
        <f>P36*(18-P37)</f>
        <v>3262.6000000000004</v>
      </c>
    </row>
    <row r="41" spans="2:17" ht="19.149999999999999" customHeight="1" thickBot="1">
      <c r="B41" s="350" t="s">
        <v>215</v>
      </c>
      <c r="C41" s="21">
        <f t="shared" ref="C41:H41" si="11">C36*(19-C37)</f>
        <v>616.9</v>
      </c>
      <c r="D41" s="20">
        <f t="shared" si="11"/>
        <v>621.6</v>
      </c>
      <c r="E41" s="20">
        <f t="shared" si="11"/>
        <v>452.59999999999997</v>
      </c>
      <c r="F41" s="20">
        <f t="shared" si="11"/>
        <v>293.5</v>
      </c>
      <c r="G41" s="20">
        <f t="shared" si="11"/>
        <v>30.999999999999996</v>
      </c>
      <c r="H41" s="20">
        <f t="shared" si="11"/>
        <v>0</v>
      </c>
      <c r="I41" s="164">
        <f>SUM(C41:G41)</f>
        <v>2015.6</v>
      </c>
      <c r="J41" s="20">
        <f>J36*(19-J37)</f>
        <v>37</v>
      </c>
      <c r="K41" s="20">
        <f>K36*(19-K37)</f>
        <v>418.5</v>
      </c>
      <c r="L41" s="20">
        <f>L36*(19-L37)</f>
        <v>435</v>
      </c>
      <c r="M41" s="20">
        <f>M36*(19-M37)</f>
        <v>573.5</v>
      </c>
      <c r="N41" s="164">
        <f>SUM(J41:M41)</f>
        <v>1464</v>
      </c>
      <c r="O41" s="165">
        <f>O36*(19-O37)</f>
        <v>3479.6000000000004</v>
      </c>
      <c r="P41" s="166">
        <f>P36*(19-P37)</f>
        <v>3479.6000000000004</v>
      </c>
    </row>
    <row r="42" spans="2:17" ht="15.95" customHeight="1" thickBot="1">
      <c r="B42" s="1"/>
      <c r="C42" s="1"/>
      <c r="D42" s="2"/>
      <c r="E42" s="2"/>
      <c r="F42" s="2"/>
      <c r="G42" s="1"/>
      <c r="H42" s="3"/>
      <c r="I42" s="2"/>
      <c r="J42" s="3"/>
      <c r="K42" s="2"/>
      <c r="L42" s="2"/>
      <c r="M42" s="1"/>
      <c r="N42" s="2"/>
      <c r="O42" s="1"/>
    </row>
    <row r="43" spans="2:17" ht="54.75" customHeight="1" thickBot="1">
      <c r="B43" s="473" t="s">
        <v>322</v>
      </c>
      <c r="C43" s="474"/>
      <c r="D43" s="474"/>
      <c r="E43" s="474"/>
      <c r="F43" s="474"/>
      <c r="G43" s="474"/>
      <c r="H43" s="474"/>
      <c r="I43" s="474"/>
      <c r="J43" s="474"/>
      <c r="K43" s="474"/>
      <c r="L43" s="470" t="s">
        <v>221</v>
      </c>
      <c r="M43" s="471"/>
      <c r="N43" s="471"/>
      <c r="O43" s="471"/>
      <c r="P43" s="472"/>
    </row>
    <row r="44" spans="2:17" ht="20.100000000000001" customHeight="1">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7" ht="20.100000000000001" customHeight="1" thickBot="1">
      <c r="B45" s="466"/>
      <c r="C45" s="462"/>
      <c r="D45" s="462"/>
      <c r="E45" s="462"/>
      <c r="F45" s="462"/>
      <c r="G45" s="462"/>
      <c r="H45" s="462"/>
      <c r="I45" s="462"/>
      <c r="J45" s="462"/>
      <c r="K45" s="462"/>
      <c r="L45" s="462"/>
      <c r="M45" s="462"/>
      <c r="N45" s="462"/>
      <c r="O45" s="145" t="s">
        <v>209</v>
      </c>
      <c r="P45" s="30" t="s">
        <v>210</v>
      </c>
    </row>
    <row r="46" spans="2:17" ht="20.100000000000001" customHeight="1">
      <c r="B46" s="148" t="s">
        <v>211</v>
      </c>
      <c r="C46" s="146">
        <v>31</v>
      </c>
      <c r="D46" s="8">
        <v>29</v>
      </c>
      <c r="E46" s="8">
        <v>31</v>
      </c>
      <c r="F46" s="8">
        <v>25</v>
      </c>
      <c r="G46" s="8">
        <v>15</v>
      </c>
      <c r="H46" s="8">
        <v>0</v>
      </c>
      <c r="I46" s="168">
        <f>SUM(C46:G46)</f>
        <v>131</v>
      </c>
      <c r="J46" s="8">
        <v>10</v>
      </c>
      <c r="K46" s="8">
        <v>31</v>
      </c>
      <c r="L46" s="8">
        <v>30</v>
      </c>
      <c r="M46" s="8">
        <v>31</v>
      </c>
      <c r="N46" s="168">
        <f>SUM(J46:M46)</f>
        <v>102</v>
      </c>
      <c r="O46" s="167">
        <f>SUM(C46:H46,J46:M46)</f>
        <v>233</v>
      </c>
      <c r="P46" s="169">
        <f>I46+N46</f>
        <v>233</v>
      </c>
    </row>
    <row r="47" spans="2:17" ht="20.100000000000001" customHeight="1">
      <c r="B47" s="149" t="s">
        <v>485</v>
      </c>
      <c r="C47" s="147">
        <v>-3.2</v>
      </c>
      <c r="D47" s="10">
        <v>2.6</v>
      </c>
      <c r="E47" s="10">
        <v>4.3</v>
      </c>
      <c r="F47" s="10">
        <v>9.4</v>
      </c>
      <c r="G47" s="10">
        <v>11.3</v>
      </c>
      <c r="H47" s="10">
        <v>0</v>
      </c>
      <c r="I47" s="153">
        <f>(C46*C47+D46*D47+E46*E47+F46*F47+G46*G47)/I46</f>
        <v>3.9236641221374047</v>
      </c>
      <c r="J47" s="10">
        <v>11.8</v>
      </c>
      <c r="K47" s="95">
        <v>9.8000000000000007</v>
      </c>
      <c r="L47" s="95">
        <v>4.5</v>
      </c>
      <c r="M47" s="95">
        <v>0.8</v>
      </c>
      <c r="N47" s="153">
        <f>(J46*J47+K46*K47+L46*L47+M46*M47)/N46</f>
        <v>5.7019607843137248</v>
      </c>
      <c r="O47" s="154">
        <f>(C47*C46+D47*D46+E47*E46+F47*F46+G47*G46+H47*H46+J47*J46+K47*K46+L47*L46+M47*M46)/O46</f>
        <v>4.702145922746781</v>
      </c>
      <c r="P47" s="161">
        <f>(I47*I46+N47*N46)/P46</f>
        <v>4.702145922746781</v>
      </c>
    </row>
    <row r="48" spans="2:17" ht="20.100000000000001" customHeight="1">
      <c r="B48" s="149" t="s">
        <v>212</v>
      </c>
      <c r="C48" s="13">
        <f t="shared" ref="C48:H48" si="12">C46*(13-C47)</f>
        <v>502.2</v>
      </c>
      <c r="D48" s="12">
        <f t="shared" si="12"/>
        <v>301.60000000000002</v>
      </c>
      <c r="E48" s="12">
        <f t="shared" si="12"/>
        <v>269.7</v>
      </c>
      <c r="F48" s="12">
        <f t="shared" si="12"/>
        <v>89.999999999999986</v>
      </c>
      <c r="G48" s="12">
        <f t="shared" si="12"/>
        <v>25.499999999999989</v>
      </c>
      <c r="H48" s="12">
        <f t="shared" si="12"/>
        <v>0</v>
      </c>
      <c r="I48" s="155">
        <f>SUM(C48:G48)</f>
        <v>1189</v>
      </c>
      <c r="J48" s="12">
        <f>J46*(13-J47)</f>
        <v>11.999999999999993</v>
      </c>
      <c r="K48" s="12">
        <f>K46*(13-K47)</f>
        <v>99.199999999999974</v>
      </c>
      <c r="L48" s="12">
        <f>L46*(13-L47)</f>
        <v>255</v>
      </c>
      <c r="M48" s="12">
        <f>M46*(13-M47)</f>
        <v>378.2</v>
      </c>
      <c r="N48" s="155">
        <f>SUM(J48:M48)</f>
        <v>744.39999999999986</v>
      </c>
      <c r="O48" s="156">
        <f>O46*(13-O47)</f>
        <v>1933.4000000000003</v>
      </c>
      <c r="P48" s="162">
        <f>P46*(13-P47)</f>
        <v>1933.4000000000003</v>
      </c>
      <c r="Q48" s="28"/>
    </row>
    <row r="49" spans="2:17" ht="20.100000000000001" customHeight="1">
      <c r="B49" s="149" t="s">
        <v>213</v>
      </c>
      <c r="C49" s="13">
        <f t="shared" ref="C49:H49" si="13">C46*(17-C47)</f>
        <v>626.19999999999993</v>
      </c>
      <c r="D49" s="12">
        <f t="shared" si="13"/>
        <v>417.6</v>
      </c>
      <c r="E49" s="12">
        <f t="shared" si="13"/>
        <v>393.7</v>
      </c>
      <c r="F49" s="12">
        <f t="shared" si="13"/>
        <v>190</v>
      </c>
      <c r="G49" s="12">
        <f t="shared" si="13"/>
        <v>85.499999999999986</v>
      </c>
      <c r="H49" s="12">
        <f t="shared" si="13"/>
        <v>0</v>
      </c>
      <c r="I49" s="155">
        <f>SUM(C49:G49)</f>
        <v>1713</v>
      </c>
      <c r="J49" s="12">
        <f>J46*(17-J47)</f>
        <v>51.999999999999993</v>
      </c>
      <c r="K49" s="12">
        <f>K46*(17-K47)</f>
        <v>223.2</v>
      </c>
      <c r="L49" s="12">
        <f>L46*(17-L47)</f>
        <v>375</v>
      </c>
      <c r="M49" s="12">
        <f>M46*(17-M47)</f>
        <v>502.2</v>
      </c>
      <c r="N49" s="155">
        <f>SUM(J49:M49)</f>
        <v>1152.4000000000001</v>
      </c>
      <c r="O49" s="156">
        <f>O46*(17-O47)</f>
        <v>2865.4</v>
      </c>
      <c r="P49" s="162">
        <f>P46*(17-P47)</f>
        <v>2865.4</v>
      </c>
      <c r="Q49" s="28"/>
    </row>
    <row r="50" spans="2:17" ht="20.100000000000001" customHeight="1">
      <c r="B50" s="149" t="s">
        <v>214</v>
      </c>
      <c r="C50" s="17">
        <f t="shared" ref="C50:H50" si="14">C46*(18-C47)</f>
        <v>657.19999999999993</v>
      </c>
      <c r="D50" s="16">
        <f t="shared" si="14"/>
        <v>446.6</v>
      </c>
      <c r="E50" s="16">
        <f t="shared" si="14"/>
        <v>424.7</v>
      </c>
      <c r="F50" s="16">
        <f t="shared" si="14"/>
        <v>215</v>
      </c>
      <c r="G50" s="16">
        <f t="shared" si="14"/>
        <v>100.49999999999999</v>
      </c>
      <c r="H50" s="16">
        <f t="shared" si="14"/>
        <v>0</v>
      </c>
      <c r="I50" s="155">
        <f>SUM(C50:G50)</f>
        <v>1844</v>
      </c>
      <c r="J50" s="16">
        <f>J46*(18-J47)</f>
        <v>61.999999999999993</v>
      </c>
      <c r="K50" s="16">
        <f>K46*(18-K47)</f>
        <v>254.2</v>
      </c>
      <c r="L50" s="16">
        <f>L46*(18-L47)</f>
        <v>405</v>
      </c>
      <c r="M50" s="16">
        <f>M46*(18-M47)</f>
        <v>533.19999999999993</v>
      </c>
      <c r="N50" s="155">
        <f>SUM(J50:M50)</f>
        <v>1254.4000000000001</v>
      </c>
      <c r="O50" s="157">
        <f>O46*(18-O47)</f>
        <v>3098.4</v>
      </c>
      <c r="P50" s="163">
        <f>P46*(18-P47)</f>
        <v>3098.4</v>
      </c>
      <c r="Q50" s="28"/>
    </row>
    <row r="51" spans="2:17" ht="20.100000000000001" customHeight="1" thickBot="1">
      <c r="B51" s="350" t="s">
        <v>215</v>
      </c>
      <c r="C51" s="21">
        <f t="shared" ref="C51:H51" si="15">C46*(19-C47)</f>
        <v>688.19999999999993</v>
      </c>
      <c r="D51" s="20">
        <f t="shared" si="15"/>
        <v>475.59999999999997</v>
      </c>
      <c r="E51" s="20">
        <f t="shared" si="15"/>
        <v>455.7</v>
      </c>
      <c r="F51" s="20">
        <f t="shared" si="15"/>
        <v>240</v>
      </c>
      <c r="G51" s="20">
        <f t="shared" si="15"/>
        <v>115.49999999999999</v>
      </c>
      <c r="H51" s="20">
        <f t="shared" si="15"/>
        <v>0</v>
      </c>
      <c r="I51" s="164">
        <f>SUM(C51:G51)</f>
        <v>1975</v>
      </c>
      <c r="J51" s="20">
        <f>J46*(19-J47)</f>
        <v>72</v>
      </c>
      <c r="K51" s="20">
        <f>K46*(19-K47)</f>
        <v>285.2</v>
      </c>
      <c r="L51" s="20">
        <f>L46*(19-L47)</f>
        <v>435</v>
      </c>
      <c r="M51" s="20">
        <f>M46*(19-M47)</f>
        <v>564.19999999999993</v>
      </c>
      <c r="N51" s="164">
        <f>SUM(J51:M51)</f>
        <v>1356.4</v>
      </c>
      <c r="O51" s="165">
        <f>O46*(19-O47)</f>
        <v>3331.4</v>
      </c>
      <c r="P51" s="166">
        <f>P46*(19-P47)</f>
        <v>3331.4</v>
      </c>
      <c r="Q51" s="28"/>
    </row>
    <row r="52" spans="2:17" ht="15.75" thickBot="1">
      <c r="B52" s="1"/>
      <c r="C52" s="1"/>
      <c r="D52" s="2"/>
      <c r="E52" s="2"/>
      <c r="F52" s="2"/>
      <c r="G52" s="1"/>
      <c r="H52" s="3"/>
      <c r="I52" s="2"/>
      <c r="J52" s="3"/>
      <c r="K52" s="2"/>
      <c r="L52" s="2"/>
      <c r="M52" s="1"/>
      <c r="N52" s="2"/>
      <c r="O52" s="1"/>
    </row>
    <row r="53" spans="2:17" s="29" customFormat="1" ht="24" thickBot="1">
      <c r="B53" s="473" t="s">
        <v>322</v>
      </c>
      <c r="C53" s="474"/>
      <c r="D53" s="474"/>
      <c r="E53" s="474"/>
      <c r="F53" s="474"/>
      <c r="G53" s="474"/>
      <c r="H53" s="474"/>
      <c r="I53" s="474"/>
      <c r="J53" s="474"/>
      <c r="K53" s="474"/>
      <c r="L53" s="470" t="s">
        <v>222</v>
      </c>
      <c r="M53" s="471"/>
      <c r="N53" s="471"/>
      <c r="O53" s="471"/>
      <c r="P53" s="472"/>
    </row>
    <row r="54" spans="2:17"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7" ht="16.5" thickBot="1">
      <c r="B55" s="466"/>
      <c r="C55" s="462"/>
      <c r="D55" s="462"/>
      <c r="E55" s="462"/>
      <c r="F55" s="462"/>
      <c r="G55" s="462"/>
      <c r="H55" s="462"/>
      <c r="I55" s="462"/>
      <c r="J55" s="462"/>
      <c r="K55" s="462"/>
      <c r="L55" s="462"/>
      <c r="M55" s="462"/>
      <c r="N55" s="462"/>
      <c r="O55" s="145" t="s">
        <v>209</v>
      </c>
      <c r="P55" s="30" t="s">
        <v>210</v>
      </c>
    </row>
    <row r="56" spans="2:17" s="29" customFormat="1" ht="24.75" customHeight="1">
      <c r="B56" s="148" t="s">
        <v>211</v>
      </c>
      <c r="C56" s="146">
        <v>31</v>
      </c>
      <c r="D56" s="8">
        <v>28</v>
      </c>
      <c r="E56" s="8">
        <v>31</v>
      </c>
      <c r="F56" s="8">
        <v>30</v>
      </c>
      <c r="G56" s="8">
        <v>15</v>
      </c>
      <c r="H56" s="8">
        <v>5</v>
      </c>
      <c r="I56" s="168">
        <f>SUM(C56:G56)</f>
        <v>135</v>
      </c>
      <c r="J56" s="8">
        <v>15</v>
      </c>
      <c r="K56" s="8">
        <v>31</v>
      </c>
      <c r="L56" s="8">
        <v>30</v>
      </c>
      <c r="M56" s="8">
        <v>31</v>
      </c>
      <c r="N56" s="168">
        <f>SUM(J56:M56)</f>
        <v>107</v>
      </c>
      <c r="O56" s="167">
        <f>SUM(C56:H56,J56:M56)</f>
        <v>247</v>
      </c>
      <c r="P56" s="169">
        <f>I56+N56</f>
        <v>242</v>
      </c>
    </row>
    <row r="57" spans="2:17" s="29" customFormat="1" ht="21" customHeight="1">
      <c r="B57" s="149" t="s">
        <v>485</v>
      </c>
      <c r="C57" s="147">
        <v>1.3</v>
      </c>
      <c r="D57" s="10">
        <v>-1.9</v>
      </c>
      <c r="E57" s="10">
        <v>2.8</v>
      </c>
      <c r="F57" s="10">
        <v>10.6</v>
      </c>
      <c r="G57" s="10">
        <v>10.5</v>
      </c>
      <c r="H57" s="10">
        <v>11.9</v>
      </c>
      <c r="I57" s="153">
        <f>(C56*C57+D56*D57+E56*E57+F56*F57+G56*G57)/I56</f>
        <v>4.0696296296296293</v>
      </c>
      <c r="J57" s="10">
        <v>12</v>
      </c>
      <c r="K57" s="95">
        <v>10</v>
      </c>
      <c r="L57" s="95">
        <v>3.3</v>
      </c>
      <c r="M57" s="95">
        <v>0.4</v>
      </c>
      <c r="N57" s="153">
        <f>(J56*J57+K56*K57+L56*L57+M56*M57)/N56</f>
        <v>5.6205607476635508</v>
      </c>
      <c r="O57" s="154">
        <f>(C57*C56+D57*D56+E57*E56+F57*F56+G57*G56+H57*H56+J57*J56+K57*K56+L57*L56+M57*M56)/O56</f>
        <v>4.9000000000000004</v>
      </c>
      <c r="P57" s="161">
        <f>(I57*I56+N57*N56)/P56</f>
        <v>4.7553719008264457</v>
      </c>
    </row>
    <row r="58" spans="2:17" s="29" customFormat="1" ht="21" customHeight="1">
      <c r="B58" s="149" t="s">
        <v>212</v>
      </c>
      <c r="C58" s="13">
        <f t="shared" ref="C58:H58" si="16">C56*(13-C57)</f>
        <v>362.7</v>
      </c>
      <c r="D58" s="12">
        <f t="shared" si="16"/>
        <v>417.2</v>
      </c>
      <c r="E58" s="12">
        <f t="shared" si="16"/>
        <v>316.2</v>
      </c>
      <c r="F58" s="12">
        <f t="shared" si="16"/>
        <v>72.000000000000014</v>
      </c>
      <c r="G58" s="12">
        <f t="shared" si="16"/>
        <v>37.5</v>
      </c>
      <c r="H58" s="12">
        <f t="shared" si="16"/>
        <v>5.4999999999999982</v>
      </c>
      <c r="I58" s="155">
        <f>SUM(C58:G58)</f>
        <v>1205.5999999999999</v>
      </c>
      <c r="J58" s="12">
        <f>J56*(13-J57)</f>
        <v>15</v>
      </c>
      <c r="K58" s="12">
        <f>K56*(13-K57)</f>
        <v>93</v>
      </c>
      <c r="L58" s="12">
        <f>L56*(13-L57)</f>
        <v>291</v>
      </c>
      <c r="M58" s="12">
        <f>M56*(13-M57)</f>
        <v>390.59999999999997</v>
      </c>
      <c r="N58" s="155">
        <f>SUM(J58:M58)</f>
        <v>789.59999999999991</v>
      </c>
      <c r="O58" s="156">
        <f>O56*(13-O57)</f>
        <v>2000.6999999999998</v>
      </c>
      <c r="P58" s="162">
        <f>P56*(13-P57)</f>
        <v>1995.1999999999998</v>
      </c>
    </row>
    <row r="59" spans="2:17" s="29" customFormat="1" ht="21" customHeight="1">
      <c r="B59" s="149" t="s">
        <v>213</v>
      </c>
      <c r="C59" s="13">
        <f t="shared" ref="C59:H59" si="17">C56*(17-C57)</f>
        <v>486.7</v>
      </c>
      <c r="D59" s="12">
        <f t="shared" si="17"/>
        <v>529.19999999999993</v>
      </c>
      <c r="E59" s="12">
        <f t="shared" si="17"/>
        <v>440.2</v>
      </c>
      <c r="F59" s="12">
        <f t="shared" si="17"/>
        <v>192</v>
      </c>
      <c r="G59" s="12">
        <f t="shared" si="17"/>
        <v>97.5</v>
      </c>
      <c r="H59" s="12">
        <f t="shared" si="17"/>
        <v>25.5</v>
      </c>
      <c r="I59" s="155">
        <f>SUM(C59:G59)</f>
        <v>1745.6</v>
      </c>
      <c r="J59" s="12">
        <f>J56*(17-J57)</f>
        <v>75</v>
      </c>
      <c r="K59" s="12">
        <f>K56*(17-K57)</f>
        <v>217</v>
      </c>
      <c r="L59" s="12">
        <f>L56*(17-L57)</f>
        <v>411</v>
      </c>
      <c r="M59" s="12">
        <f>M56*(17-M57)</f>
        <v>514.6</v>
      </c>
      <c r="N59" s="155">
        <f>SUM(J59:M59)</f>
        <v>1217.5999999999999</v>
      </c>
      <c r="O59" s="156">
        <f>O56*(17-O57)</f>
        <v>2988.7</v>
      </c>
      <c r="P59" s="162">
        <f>P56*(17-P57)</f>
        <v>2963.2</v>
      </c>
    </row>
    <row r="60" spans="2:17" ht="19.5">
      <c r="B60" s="149" t="s">
        <v>214</v>
      </c>
      <c r="C60" s="17">
        <f t="shared" ref="C60:H60" si="18">C56*(18-C57)</f>
        <v>517.69999999999993</v>
      </c>
      <c r="D60" s="16">
        <f t="shared" si="18"/>
        <v>557.19999999999993</v>
      </c>
      <c r="E60" s="16">
        <f t="shared" si="18"/>
        <v>471.2</v>
      </c>
      <c r="F60" s="16">
        <f t="shared" si="18"/>
        <v>222</v>
      </c>
      <c r="G60" s="16">
        <f t="shared" si="18"/>
        <v>112.5</v>
      </c>
      <c r="H60" s="16">
        <f t="shared" si="18"/>
        <v>30.5</v>
      </c>
      <c r="I60" s="155">
        <f>SUM(C60:G60)</f>
        <v>1880.6</v>
      </c>
      <c r="J60" s="16">
        <f>J56*(18-J57)</f>
        <v>90</v>
      </c>
      <c r="K60" s="16">
        <f>K56*(18-K57)</f>
        <v>248</v>
      </c>
      <c r="L60" s="16">
        <f>L56*(18-L57)</f>
        <v>441</v>
      </c>
      <c r="M60" s="16">
        <f>M56*(18-M57)</f>
        <v>545.6</v>
      </c>
      <c r="N60" s="155">
        <f>SUM(J60:M60)</f>
        <v>1324.6</v>
      </c>
      <c r="O60" s="157">
        <f>O56*(18-O57)</f>
        <v>3235.7</v>
      </c>
      <c r="P60" s="163">
        <f>P56*(18-P57)</f>
        <v>3205.2</v>
      </c>
    </row>
    <row r="61" spans="2:17" ht="20.25" thickBot="1">
      <c r="B61" s="350" t="s">
        <v>215</v>
      </c>
      <c r="C61" s="21">
        <f t="shared" ref="C61:H61" si="19">C56*(19-C57)</f>
        <v>548.69999999999993</v>
      </c>
      <c r="D61" s="20">
        <f t="shared" si="19"/>
        <v>585.19999999999993</v>
      </c>
      <c r="E61" s="20">
        <f t="shared" si="19"/>
        <v>502.2</v>
      </c>
      <c r="F61" s="20">
        <f t="shared" si="19"/>
        <v>252</v>
      </c>
      <c r="G61" s="20">
        <f t="shared" si="19"/>
        <v>127.5</v>
      </c>
      <c r="H61" s="20">
        <f t="shared" si="19"/>
        <v>35.5</v>
      </c>
      <c r="I61" s="164">
        <f>SUM(C61:G61)</f>
        <v>2015.6</v>
      </c>
      <c r="J61" s="20">
        <f>J56*(19-J57)</f>
        <v>105</v>
      </c>
      <c r="K61" s="20">
        <f>K56*(19-K57)</f>
        <v>279</v>
      </c>
      <c r="L61" s="20">
        <f>L56*(19-L57)</f>
        <v>471</v>
      </c>
      <c r="M61" s="20">
        <f>M56*(19-M57)</f>
        <v>576.6</v>
      </c>
      <c r="N61" s="164">
        <f>SUM(J61:M61)</f>
        <v>1431.6</v>
      </c>
      <c r="O61" s="165">
        <f>O56*(19-O57)</f>
        <v>3482.7</v>
      </c>
      <c r="P61" s="166">
        <f>P56*(19-P57)</f>
        <v>3447.2</v>
      </c>
    </row>
    <row r="62" spans="2:17" ht="15.75" thickBot="1">
      <c r="B62" s="1"/>
      <c r="C62" s="1"/>
      <c r="D62" s="2"/>
      <c r="E62" s="2"/>
      <c r="F62" s="2"/>
      <c r="G62" s="1"/>
      <c r="H62" s="3"/>
      <c r="I62" s="2"/>
      <c r="J62" s="3"/>
      <c r="K62" s="2"/>
      <c r="L62" s="2"/>
      <c r="M62" s="1"/>
      <c r="N62" s="2"/>
      <c r="O62" s="1"/>
    </row>
    <row r="63" spans="2:17" ht="24" thickBot="1">
      <c r="B63" s="473" t="s">
        <v>322</v>
      </c>
      <c r="C63" s="474"/>
      <c r="D63" s="474"/>
      <c r="E63" s="474"/>
      <c r="F63" s="474"/>
      <c r="G63" s="474"/>
      <c r="H63" s="474"/>
      <c r="I63" s="474"/>
      <c r="J63" s="474"/>
      <c r="K63" s="474"/>
      <c r="L63" s="470" t="s">
        <v>223</v>
      </c>
      <c r="M63" s="471"/>
      <c r="N63" s="471"/>
      <c r="O63" s="471"/>
      <c r="P63" s="472"/>
    </row>
    <row r="64" spans="2:17"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c r="B66" s="148" t="s">
        <v>211</v>
      </c>
      <c r="C66" s="146">
        <v>31</v>
      </c>
      <c r="D66" s="8">
        <v>28</v>
      </c>
      <c r="E66" s="8">
        <v>31</v>
      </c>
      <c r="F66" s="8">
        <v>25</v>
      </c>
      <c r="G66" s="8">
        <v>6</v>
      </c>
      <c r="H66" s="8">
        <v>5</v>
      </c>
      <c r="I66" s="168">
        <f>SUM(C66:G66)</f>
        <v>121</v>
      </c>
      <c r="J66" s="8">
        <v>0</v>
      </c>
      <c r="K66" s="8">
        <v>26</v>
      </c>
      <c r="L66" s="8">
        <v>30</v>
      </c>
      <c r="M66" s="8">
        <v>31</v>
      </c>
      <c r="N66" s="168">
        <f>SUM(J66:M66)</f>
        <v>87</v>
      </c>
      <c r="O66" s="167">
        <f>SUM(C66:H66,J66:M66)</f>
        <v>213</v>
      </c>
      <c r="P66" s="169">
        <f>I66+N66</f>
        <v>208</v>
      </c>
    </row>
    <row r="67" spans="2:16" ht="19.5">
      <c r="B67" s="149" t="s">
        <v>485</v>
      </c>
      <c r="C67" s="147">
        <v>-5</v>
      </c>
      <c r="D67" s="10">
        <v>-1.6</v>
      </c>
      <c r="E67" s="10">
        <v>1.5</v>
      </c>
      <c r="F67" s="10">
        <v>9.1999999999999993</v>
      </c>
      <c r="G67" s="10">
        <v>11.9</v>
      </c>
      <c r="H67" s="10">
        <v>11.3</v>
      </c>
      <c r="I67" s="153">
        <f>(C66*C67+D66*D67+E66*E67+F66*F67+G66*G67)/I66</f>
        <v>1.22396694214876</v>
      </c>
      <c r="J67" s="10"/>
      <c r="K67" s="95">
        <v>10.199999999999999</v>
      </c>
      <c r="L67" s="95">
        <v>7</v>
      </c>
      <c r="M67" s="95">
        <v>3.2</v>
      </c>
      <c r="N67" s="153">
        <f>(J66*J67+K66*K67+L66*L67+M66*M67)/N66</f>
        <v>6.6022988505747122</v>
      </c>
      <c r="O67" s="154">
        <f>(C67*C66+D67*D66+E67*E66+F67*F66+G67*G66+H67*H66+J67*J66+K67*K66+L67*L66+M67*M66)/O66</f>
        <v>3.6572769953051645</v>
      </c>
      <c r="P67" s="161">
        <f>(I67*I66+N67*N66)/P66</f>
        <v>3.4735576923076925</v>
      </c>
    </row>
    <row r="68" spans="2:16" ht="19.5">
      <c r="B68" s="149" t="s">
        <v>212</v>
      </c>
      <c r="C68" s="13">
        <f t="shared" ref="C68:H68" si="20">C66*(13-C67)</f>
        <v>558</v>
      </c>
      <c r="D68" s="12">
        <f t="shared" si="20"/>
        <v>408.8</v>
      </c>
      <c r="E68" s="12">
        <f t="shared" si="20"/>
        <v>356.5</v>
      </c>
      <c r="F68" s="12">
        <f t="shared" si="20"/>
        <v>95.000000000000014</v>
      </c>
      <c r="G68" s="12">
        <f t="shared" si="20"/>
        <v>6.5999999999999979</v>
      </c>
      <c r="H68" s="12">
        <f t="shared" si="20"/>
        <v>8.4999999999999964</v>
      </c>
      <c r="I68" s="155">
        <f>SUM(C68:G68)</f>
        <v>1424.8999999999999</v>
      </c>
      <c r="J68" s="12">
        <f>J66*(13-J67)</f>
        <v>0</v>
      </c>
      <c r="K68" s="12">
        <f>K66*(13-K67)</f>
        <v>72.800000000000011</v>
      </c>
      <c r="L68" s="12">
        <f>L66*(13-L67)</f>
        <v>180</v>
      </c>
      <c r="M68" s="12">
        <f>M66*(13-M67)</f>
        <v>303.8</v>
      </c>
      <c r="N68" s="155">
        <f>SUM(J68:M68)</f>
        <v>556.6</v>
      </c>
      <c r="O68" s="156">
        <f>O66*(13-O67)</f>
        <v>1990</v>
      </c>
      <c r="P68" s="162">
        <f>P66*(13-P67)</f>
        <v>1981.4999999999998</v>
      </c>
    </row>
    <row r="69" spans="2:16" ht="19.5">
      <c r="B69" s="149" t="s">
        <v>213</v>
      </c>
      <c r="C69" s="13">
        <f t="shared" ref="C69:H69" si="21">C66*(17-C67)</f>
        <v>682</v>
      </c>
      <c r="D69" s="12">
        <f t="shared" si="21"/>
        <v>520.80000000000007</v>
      </c>
      <c r="E69" s="12">
        <f t="shared" si="21"/>
        <v>480.5</v>
      </c>
      <c r="F69" s="12">
        <f t="shared" si="21"/>
        <v>195.00000000000003</v>
      </c>
      <c r="G69" s="12">
        <f t="shared" si="21"/>
        <v>30.599999999999998</v>
      </c>
      <c r="H69" s="12">
        <f t="shared" si="21"/>
        <v>28.499999999999996</v>
      </c>
      <c r="I69" s="155">
        <f>SUM(C69:G69)</f>
        <v>1908.9</v>
      </c>
      <c r="J69" s="12">
        <f>J66*(17-J67)</f>
        <v>0</v>
      </c>
      <c r="K69" s="12">
        <f>K66*(17-K67)</f>
        <v>176.8</v>
      </c>
      <c r="L69" s="12">
        <f>L66*(17-L67)</f>
        <v>300</v>
      </c>
      <c r="M69" s="12">
        <f>M66*(17-M67)</f>
        <v>427.8</v>
      </c>
      <c r="N69" s="155">
        <f>SUM(J69:M69)</f>
        <v>904.6</v>
      </c>
      <c r="O69" s="156">
        <f>O66*(17-O67)</f>
        <v>2842</v>
      </c>
      <c r="P69" s="162">
        <f>P66*(17-P67)</f>
        <v>2813.5</v>
      </c>
    </row>
    <row r="70" spans="2:16" ht="19.5">
      <c r="B70" s="149" t="s">
        <v>214</v>
      </c>
      <c r="C70" s="17">
        <f t="shared" ref="C70:H70" si="22">C66*(18-C67)</f>
        <v>713</v>
      </c>
      <c r="D70" s="16">
        <f t="shared" si="22"/>
        <v>548.80000000000007</v>
      </c>
      <c r="E70" s="16">
        <f t="shared" si="22"/>
        <v>511.5</v>
      </c>
      <c r="F70" s="16">
        <f t="shared" si="22"/>
        <v>220.00000000000003</v>
      </c>
      <c r="G70" s="16">
        <f t="shared" si="22"/>
        <v>36.599999999999994</v>
      </c>
      <c r="H70" s="16">
        <f t="shared" si="22"/>
        <v>33.5</v>
      </c>
      <c r="I70" s="155">
        <f>SUM(C70:G70)</f>
        <v>2029.9</v>
      </c>
      <c r="J70" s="16">
        <f>J66*(18-J67)</f>
        <v>0</v>
      </c>
      <c r="K70" s="16">
        <f>K66*(18-K67)</f>
        <v>202.8</v>
      </c>
      <c r="L70" s="16">
        <f>L66*(18-L67)</f>
        <v>330</v>
      </c>
      <c r="M70" s="16">
        <f>M66*(18-M67)</f>
        <v>458.8</v>
      </c>
      <c r="N70" s="155">
        <f>SUM(J70:M70)</f>
        <v>991.59999999999991</v>
      </c>
      <c r="O70" s="157">
        <f>O66*(18-O67)</f>
        <v>3055</v>
      </c>
      <c r="P70" s="163">
        <f>P66*(18-P67)</f>
        <v>3021.5</v>
      </c>
    </row>
    <row r="71" spans="2:16" ht="20.25" thickBot="1">
      <c r="B71" s="350" t="s">
        <v>215</v>
      </c>
      <c r="C71" s="21">
        <f t="shared" ref="C71:H71" si="23">C66*(19-C67)</f>
        <v>744</v>
      </c>
      <c r="D71" s="20">
        <f t="shared" si="23"/>
        <v>576.80000000000007</v>
      </c>
      <c r="E71" s="20">
        <f t="shared" si="23"/>
        <v>542.5</v>
      </c>
      <c r="F71" s="20">
        <f t="shared" si="23"/>
        <v>245.00000000000003</v>
      </c>
      <c r="G71" s="20">
        <f t="shared" si="23"/>
        <v>42.599999999999994</v>
      </c>
      <c r="H71" s="20">
        <f t="shared" si="23"/>
        <v>38.5</v>
      </c>
      <c r="I71" s="164">
        <f>SUM(C71:G71)</f>
        <v>2150.9</v>
      </c>
      <c r="J71" s="20">
        <f>J66*(19-J67)</f>
        <v>0</v>
      </c>
      <c r="K71" s="20">
        <f>K66*(19-K67)</f>
        <v>228.8</v>
      </c>
      <c r="L71" s="20">
        <f>L66*(19-L67)</f>
        <v>360</v>
      </c>
      <c r="M71" s="20">
        <f>M66*(19-M67)</f>
        <v>489.8</v>
      </c>
      <c r="N71" s="164">
        <f>SUM(J71:M71)</f>
        <v>1078.5999999999999</v>
      </c>
      <c r="O71" s="165">
        <f>O66*(19-O67)</f>
        <v>3268</v>
      </c>
      <c r="P71" s="166">
        <f>P66*(19-P67)</f>
        <v>3229.5</v>
      </c>
    </row>
    <row r="72" spans="2:16" ht="15.75" thickBot="1">
      <c r="B72" s="1"/>
      <c r="C72" s="1"/>
      <c r="D72" s="2"/>
      <c r="E72" s="2"/>
      <c r="F72" s="2"/>
      <c r="G72" s="1"/>
      <c r="H72" s="3"/>
      <c r="I72" s="2"/>
      <c r="J72" s="3"/>
      <c r="K72" s="2"/>
      <c r="L72" s="2"/>
      <c r="M72" s="1"/>
      <c r="N72" s="2"/>
      <c r="O72" s="1"/>
    </row>
    <row r="73" spans="2:16" ht="24" thickBot="1">
      <c r="B73" s="473" t="s">
        <v>322</v>
      </c>
      <c r="C73" s="474"/>
      <c r="D73" s="474"/>
      <c r="E73" s="474"/>
      <c r="F73" s="474"/>
      <c r="G73" s="474"/>
      <c r="H73" s="474"/>
      <c r="I73" s="474"/>
      <c r="J73" s="474"/>
      <c r="K73" s="474"/>
      <c r="L73" s="470" t="s">
        <v>224</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c r="B76" s="148" t="s">
        <v>211</v>
      </c>
      <c r="C76" s="146">
        <v>31</v>
      </c>
      <c r="D76" s="8">
        <v>28</v>
      </c>
      <c r="E76" s="8">
        <v>31</v>
      </c>
      <c r="F76" s="8">
        <v>20</v>
      </c>
      <c r="G76" s="8">
        <v>5</v>
      </c>
      <c r="H76" s="8">
        <v>0</v>
      </c>
      <c r="I76" s="168">
        <f>SUM(C76:G76)</f>
        <v>115</v>
      </c>
      <c r="J76" s="8">
        <v>0</v>
      </c>
      <c r="K76" s="8">
        <v>26</v>
      </c>
      <c r="L76" s="8">
        <v>30</v>
      </c>
      <c r="M76" s="8">
        <v>31</v>
      </c>
      <c r="N76" s="168">
        <f>SUM(J76:M76)</f>
        <v>87</v>
      </c>
      <c r="O76" s="167">
        <f>SUM(C76:H76,J76:M76)</f>
        <v>202</v>
      </c>
      <c r="P76" s="169">
        <f>I76+N76</f>
        <v>202</v>
      </c>
    </row>
    <row r="77" spans="2:16" ht="19.5">
      <c r="B77" s="149" t="s">
        <v>485</v>
      </c>
      <c r="C77" s="147">
        <v>4.8</v>
      </c>
      <c r="D77" s="10">
        <v>4.5</v>
      </c>
      <c r="E77" s="10">
        <v>6.6</v>
      </c>
      <c r="F77" s="10">
        <v>10.7</v>
      </c>
      <c r="G77" s="10">
        <v>12</v>
      </c>
      <c r="H77" s="10">
        <v>0</v>
      </c>
      <c r="I77" s="153">
        <f>(C76*C77+D76*D77+E76*E77+F76*F77+G76*G77)/I76</f>
        <v>6.5513043478260871</v>
      </c>
      <c r="J77" s="10"/>
      <c r="K77" s="95">
        <v>7.6</v>
      </c>
      <c r="L77" s="95">
        <v>2.9</v>
      </c>
      <c r="M77" s="95">
        <v>0.8</v>
      </c>
      <c r="N77" s="153">
        <f>(J76*J77+K76*K77+L76*L77+M76*M77)/N76</f>
        <v>3.5563218390804603</v>
      </c>
      <c r="O77" s="154">
        <f>(C77*C76+D77*D76+E77*E76+F77*F76+G77*G76+H77*H76+J77*J76+K77*K76+L77*L76+M77*M76)/O76</f>
        <v>5.2613861386138607</v>
      </c>
      <c r="P77" s="161">
        <f>(I77*I76+N77*N76)/P76</f>
        <v>5.2613861386138607</v>
      </c>
    </row>
    <row r="78" spans="2:16" ht="19.5">
      <c r="B78" s="149" t="s">
        <v>212</v>
      </c>
      <c r="C78" s="13">
        <f t="shared" ref="C78:H78" si="24">C76*(13-C77)</f>
        <v>254.2</v>
      </c>
      <c r="D78" s="12">
        <f t="shared" si="24"/>
        <v>238</v>
      </c>
      <c r="E78" s="12">
        <f t="shared" si="24"/>
        <v>198.4</v>
      </c>
      <c r="F78" s="12">
        <f t="shared" si="24"/>
        <v>46.000000000000014</v>
      </c>
      <c r="G78" s="12">
        <f t="shared" si="24"/>
        <v>5</v>
      </c>
      <c r="H78" s="12">
        <f t="shared" si="24"/>
        <v>0</v>
      </c>
      <c r="I78" s="155">
        <f>SUM(C78:G78)</f>
        <v>741.6</v>
      </c>
      <c r="J78" s="12">
        <f>J76*(13-J77)</f>
        <v>0</v>
      </c>
      <c r="K78" s="12">
        <f>K76*(13-K77)</f>
        <v>140.4</v>
      </c>
      <c r="L78" s="12">
        <f>L76*(13-L77)</f>
        <v>303</v>
      </c>
      <c r="M78" s="12">
        <f>M76*(13-M77)</f>
        <v>378.2</v>
      </c>
      <c r="N78" s="155">
        <f>SUM(J78:M78)</f>
        <v>821.59999999999991</v>
      </c>
      <c r="O78" s="156">
        <f>O76*(13-O77)</f>
        <v>1563.2</v>
      </c>
      <c r="P78" s="162">
        <f>P76*(13-P77)</f>
        <v>1563.2</v>
      </c>
    </row>
    <row r="79" spans="2:16" ht="19.5">
      <c r="B79" s="149" t="s">
        <v>213</v>
      </c>
      <c r="C79" s="13">
        <f t="shared" ref="C79:H79" si="25">C76*(17-C77)</f>
        <v>378.2</v>
      </c>
      <c r="D79" s="12">
        <f t="shared" si="25"/>
        <v>350</v>
      </c>
      <c r="E79" s="12">
        <f t="shared" si="25"/>
        <v>322.40000000000003</v>
      </c>
      <c r="F79" s="12">
        <f t="shared" si="25"/>
        <v>126.00000000000001</v>
      </c>
      <c r="G79" s="12">
        <f t="shared" si="25"/>
        <v>25</v>
      </c>
      <c r="H79" s="12">
        <f t="shared" si="25"/>
        <v>0</v>
      </c>
      <c r="I79" s="155">
        <f>SUM(C79:G79)</f>
        <v>1201.6000000000001</v>
      </c>
      <c r="J79" s="12">
        <f>J76*(17-J77)</f>
        <v>0</v>
      </c>
      <c r="K79" s="12">
        <f>K76*(17-K77)</f>
        <v>244.4</v>
      </c>
      <c r="L79" s="12">
        <f>L76*(17-L77)</f>
        <v>423</v>
      </c>
      <c r="M79" s="12">
        <f>M76*(17-M77)</f>
        <v>502.2</v>
      </c>
      <c r="N79" s="155">
        <f>SUM(J79:M79)</f>
        <v>1169.5999999999999</v>
      </c>
      <c r="O79" s="156">
        <f>O76*(17-O77)</f>
        <v>2371.1999999999998</v>
      </c>
      <c r="P79" s="162">
        <f>P76*(17-P77)</f>
        <v>2371.1999999999998</v>
      </c>
    </row>
    <row r="80" spans="2:16" ht="19.5">
      <c r="B80" s="149" t="s">
        <v>214</v>
      </c>
      <c r="C80" s="17">
        <f t="shared" ref="C80:H80" si="26">C76*(18-C77)</f>
        <v>409.2</v>
      </c>
      <c r="D80" s="16">
        <f t="shared" si="26"/>
        <v>378</v>
      </c>
      <c r="E80" s="16">
        <f t="shared" si="26"/>
        <v>353.40000000000003</v>
      </c>
      <c r="F80" s="16">
        <f t="shared" si="26"/>
        <v>146</v>
      </c>
      <c r="G80" s="16">
        <f t="shared" si="26"/>
        <v>30</v>
      </c>
      <c r="H80" s="16">
        <f t="shared" si="26"/>
        <v>0</v>
      </c>
      <c r="I80" s="155">
        <f>SUM(C80:G80)</f>
        <v>1316.6000000000001</v>
      </c>
      <c r="J80" s="16">
        <f>J76*(18-J77)</f>
        <v>0</v>
      </c>
      <c r="K80" s="16">
        <f>K76*(18-K77)</f>
        <v>270.40000000000003</v>
      </c>
      <c r="L80" s="16">
        <f>L76*(18-L77)</f>
        <v>453</v>
      </c>
      <c r="M80" s="16">
        <f>M76*(18-M77)</f>
        <v>533.19999999999993</v>
      </c>
      <c r="N80" s="155">
        <f>SUM(J80:M80)</f>
        <v>1256.5999999999999</v>
      </c>
      <c r="O80" s="157">
        <f>O76*(18-O77)</f>
        <v>2573.1999999999998</v>
      </c>
      <c r="P80" s="163">
        <f>P76*(18-P77)</f>
        <v>2573.1999999999998</v>
      </c>
    </row>
    <row r="81" spans="2:16" ht="20.25" thickBot="1">
      <c r="B81" s="350" t="s">
        <v>215</v>
      </c>
      <c r="C81" s="21">
        <f t="shared" ref="C81:H81" si="27">C76*(19-C77)</f>
        <v>440.2</v>
      </c>
      <c r="D81" s="20">
        <f t="shared" si="27"/>
        <v>406</v>
      </c>
      <c r="E81" s="20">
        <f t="shared" si="27"/>
        <v>384.40000000000003</v>
      </c>
      <c r="F81" s="20">
        <f t="shared" si="27"/>
        <v>166</v>
      </c>
      <c r="G81" s="20">
        <f t="shared" si="27"/>
        <v>35</v>
      </c>
      <c r="H81" s="20">
        <f t="shared" si="27"/>
        <v>0</v>
      </c>
      <c r="I81" s="164">
        <f>SUM(C81:G81)</f>
        <v>1431.6000000000001</v>
      </c>
      <c r="J81" s="20">
        <f>J76*(19-J77)</f>
        <v>0</v>
      </c>
      <c r="K81" s="20">
        <f>K76*(19-K77)</f>
        <v>296.40000000000003</v>
      </c>
      <c r="L81" s="20">
        <f>L76*(19-L77)</f>
        <v>483.00000000000006</v>
      </c>
      <c r="M81" s="20">
        <f>M76*(19-M77)</f>
        <v>564.19999999999993</v>
      </c>
      <c r="N81" s="164">
        <f>SUM(J81:M81)</f>
        <v>1343.6</v>
      </c>
      <c r="O81" s="165">
        <f>O76*(19-O77)</f>
        <v>2775.2</v>
      </c>
      <c r="P81" s="166">
        <f>P76*(19-P77)</f>
        <v>2775.2</v>
      </c>
    </row>
    <row r="82" spans="2:16" ht="15.75" thickBot="1">
      <c r="B82" s="1"/>
      <c r="C82" s="1"/>
      <c r="D82" s="2"/>
      <c r="E82" s="2"/>
      <c r="F82" s="2"/>
      <c r="G82" s="1"/>
      <c r="H82" s="3"/>
      <c r="I82" s="2"/>
      <c r="J82" s="3"/>
      <c r="K82" s="2"/>
      <c r="L82" s="2"/>
      <c r="M82" s="1"/>
      <c r="N82" s="2"/>
      <c r="O82" s="1"/>
    </row>
    <row r="83" spans="2:16" ht="24" thickBot="1">
      <c r="B83" s="473" t="s">
        <v>322</v>
      </c>
      <c r="C83" s="474"/>
      <c r="D83" s="474"/>
      <c r="E83" s="474"/>
      <c r="F83" s="474"/>
      <c r="G83" s="474"/>
      <c r="H83" s="474"/>
      <c r="I83" s="474"/>
      <c r="J83" s="474"/>
      <c r="K83" s="474"/>
      <c r="L83" s="470" t="s">
        <v>225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c r="B86" s="148" t="s">
        <v>211</v>
      </c>
      <c r="C86" s="146">
        <v>31</v>
      </c>
      <c r="D86" s="8">
        <v>28</v>
      </c>
      <c r="E86" s="8">
        <v>31</v>
      </c>
      <c r="F86" s="8">
        <v>30</v>
      </c>
      <c r="G86" s="8">
        <v>5</v>
      </c>
      <c r="H86" s="8">
        <v>0</v>
      </c>
      <c r="I86" s="168">
        <f>SUM(C86:G86)</f>
        <v>125</v>
      </c>
      <c r="J86" s="8">
        <v>15</v>
      </c>
      <c r="K86" s="8">
        <v>31</v>
      </c>
      <c r="L86" s="8">
        <v>30</v>
      </c>
      <c r="M86" s="8">
        <v>31</v>
      </c>
      <c r="N86" s="168">
        <f>SUM(J86:M86)</f>
        <v>107</v>
      </c>
      <c r="O86" s="167">
        <f>SUM(C86:H86,J86:M86)</f>
        <v>232</v>
      </c>
      <c r="P86" s="169">
        <f>I86+N86</f>
        <v>232</v>
      </c>
    </row>
    <row r="87" spans="2:16" ht="19.5">
      <c r="B87" s="149" t="s">
        <v>485</v>
      </c>
      <c r="C87" s="147">
        <v>2.5</v>
      </c>
      <c r="D87" s="10">
        <v>3.7</v>
      </c>
      <c r="E87" s="10">
        <v>4.4000000000000004</v>
      </c>
      <c r="F87" s="10">
        <v>9.3000000000000007</v>
      </c>
      <c r="G87" s="10">
        <v>12</v>
      </c>
      <c r="H87" s="10">
        <v>0</v>
      </c>
      <c r="I87" s="153">
        <f>(C86*C87+D86*D87+E86*E87+F86*F87+G86*G87)/I86</f>
        <v>5.2519999999999998</v>
      </c>
      <c r="J87" s="10">
        <v>10</v>
      </c>
      <c r="K87" s="95">
        <v>9.1</v>
      </c>
      <c r="L87" s="95">
        <v>5.4</v>
      </c>
      <c r="M87" s="95">
        <v>2.2999999999999998</v>
      </c>
      <c r="N87" s="153">
        <f>(J86*J87+K86*K87+L86*L87+M86*M87)/N86</f>
        <v>6.2186915887850454</v>
      </c>
      <c r="O87" s="154">
        <f>(C87*C86+D87*D86+E87*E86+F87*F86+G87*G86+H87*H86+J87*J86+K87*K86+L87*L86+M87*M86)/O86</f>
        <v>5.6978448275862066</v>
      </c>
      <c r="P87" s="161">
        <f>(I87*I86+N87*N86)/P86</f>
        <v>5.6978448275862066</v>
      </c>
    </row>
    <row r="88" spans="2:16" ht="19.5">
      <c r="B88" s="149" t="s">
        <v>212</v>
      </c>
      <c r="C88" s="13">
        <f t="shared" ref="C88:H88" si="28">C86*(13-C87)</f>
        <v>325.5</v>
      </c>
      <c r="D88" s="12">
        <f t="shared" si="28"/>
        <v>260.40000000000003</v>
      </c>
      <c r="E88" s="12">
        <f t="shared" si="28"/>
        <v>266.59999999999997</v>
      </c>
      <c r="F88" s="12">
        <f t="shared" si="28"/>
        <v>110.99999999999997</v>
      </c>
      <c r="G88" s="12">
        <f t="shared" si="28"/>
        <v>5</v>
      </c>
      <c r="H88" s="12">
        <f t="shared" si="28"/>
        <v>0</v>
      </c>
      <c r="I88" s="155">
        <f>SUM(C88:G88)</f>
        <v>968.5</v>
      </c>
      <c r="J88" s="12">
        <f>J86*(13-J87)</f>
        <v>45</v>
      </c>
      <c r="K88" s="12">
        <f>K86*(13-K87)</f>
        <v>120.9</v>
      </c>
      <c r="L88" s="12">
        <f>L86*(13-L87)</f>
        <v>228</v>
      </c>
      <c r="M88" s="12">
        <f>M86*(13-M87)</f>
        <v>331.7</v>
      </c>
      <c r="N88" s="155">
        <f>SUM(J88:M88)</f>
        <v>725.59999999999991</v>
      </c>
      <c r="O88" s="156">
        <f>O86*(13-O87)</f>
        <v>1694.1000000000001</v>
      </c>
      <c r="P88" s="162">
        <f>P86*(13-P87)</f>
        <v>1694.1000000000001</v>
      </c>
    </row>
    <row r="89" spans="2:16" ht="19.5">
      <c r="B89" s="149" t="s">
        <v>213</v>
      </c>
      <c r="C89" s="13">
        <f t="shared" ref="C89:H89" si="29">C86*(17-C87)</f>
        <v>449.5</v>
      </c>
      <c r="D89" s="12">
        <f t="shared" si="29"/>
        <v>372.40000000000003</v>
      </c>
      <c r="E89" s="12">
        <f t="shared" si="29"/>
        <v>390.59999999999997</v>
      </c>
      <c r="F89" s="12">
        <f t="shared" si="29"/>
        <v>230.99999999999997</v>
      </c>
      <c r="G89" s="12">
        <f t="shared" si="29"/>
        <v>25</v>
      </c>
      <c r="H89" s="12">
        <f t="shared" si="29"/>
        <v>0</v>
      </c>
      <c r="I89" s="155">
        <f>SUM(C89:G89)</f>
        <v>1468.5</v>
      </c>
      <c r="J89" s="12">
        <f>J86*(17-J87)</f>
        <v>105</v>
      </c>
      <c r="K89" s="12">
        <f>K86*(17-K87)</f>
        <v>244.9</v>
      </c>
      <c r="L89" s="12">
        <f>L86*(17-L87)</f>
        <v>348</v>
      </c>
      <c r="M89" s="12">
        <f>M86*(17-M87)</f>
        <v>455.7</v>
      </c>
      <c r="N89" s="155">
        <f>SUM(J89:M89)</f>
        <v>1153.5999999999999</v>
      </c>
      <c r="O89" s="156">
        <f>O86*(17-O87)</f>
        <v>2622.1000000000004</v>
      </c>
      <c r="P89" s="162">
        <f>P86*(17-P87)</f>
        <v>2622.1000000000004</v>
      </c>
    </row>
    <row r="90" spans="2:16" ht="19.5">
      <c r="B90" s="149" t="s">
        <v>214</v>
      </c>
      <c r="C90" s="17">
        <f t="shared" ref="C90:H90" si="30">C86*(18-C87)</f>
        <v>480.5</v>
      </c>
      <c r="D90" s="16">
        <f t="shared" si="30"/>
        <v>400.40000000000003</v>
      </c>
      <c r="E90" s="16">
        <f t="shared" si="30"/>
        <v>421.59999999999997</v>
      </c>
      <c r="F90" s="16">
        <f t="shared" si="30"/>
        <v>261</v>
      </c>
      <c r="G90" s="16">
        <f t="shared" si="30"/>
        <v>30</v>
      </c>
      <c r="H90" s="16">
        <f t="shared" si="30"/>
        <v>0</v>
      </c>
      <c r="I90" s="155">
        <f>SUM(C90:G90)</f>
        <v>1593.5</v>
      </c>
      <c r="J90" s="16">
        <f>J86*(18-J87)</f>
        <v>120</v>
      </c>
      <c r="K90" s="16">
        <f>K86*(18-K87)</f>
        <v>275.90000000000003</v>
      </c>
      <c r="L90" s="16">
        <f>L86*(18-L87)</f>
        <v>378</v>
      </c>
      <c r="M90" s="16">
        <f>M86*(18-M87)</f>
        <v>486.7</v>
      </c>
      <c r="N90" s="155">
        <f>SUM(J90:M90)</f>
        <v>1260.6000000000001</v>
      </c>
      <c r="O90" s="157">
        <f>O86*(18-O87)</f>
        <v>2854.1000000000004</v>
      </c>
      <c r="P90" s="163">
        <f>P86*(18-P87)</f>
        <v>2854.1000000000004</v>
      </c>
    </row>
    <row r="91" spans="2:16" ht="20.25" thickBot="1">
      <c r="B91" s="350" t="s">
        <v>215</v>
      </c>
      <c r="C91" s="21">
        <f t="shared" ref="C91:H91" si="31">C86*(19-C87)</f>
        <v>511.5</v>
      </c>
      <c r="D91" s="20">
        <f t="shared" si="31"/>
        <v>428.40000000000003</v>
      </c>
      <c r="E91" s="20">
        <f t="shared" si="31"/>
        <v>452.59999999999997</v>
      </c>
      <c r="F91" s="20">
        <f t="shared" si="31"/>
        <v>291</v>
      </c>
      <c r="G91" s="20">
        <f t="shared" si="31"/>
        <v>35</v>
      </c>
      <c r="H91" s="20">
        <f t="shared" si="31"/>
        <v>0</v>
      </c>
      <c r="I91" s="164">
        <f>SUM(C91:G91)</f>
        <v>1718.5</v>
      </c>
      <c r="J91" s="20">
        <f>J86*(19-J87)</f>
        <v>135</v>
      </c>
      <c r="K91" s="20">
        <f>K86*(19-K87)</f>
        <v>306.90000000000003</v>
      </c>
      <c r="L91" s="20">
        <f>L86*(19-L87)</f>
        <v>408</v>
      </c>
      <c r="M91" s="20">
        <f>M86*(19-M87)</f>
        <v>517.69999999999993</v>
      </c>
      <c r="N91" s="164">
        <f>SUM(J91:M91)</f>
        <v>1367.6</v>
      </c>
      <c r="O91" s="165">
        <f>O86*(19-O87)</f>
        <v>3086.1000000000004</v>
      </c>
      <c r="P91" s="166">
        <f>P86*(19-P87)</f>
        <v>3086.1000000000004</v>
      </c>
    </row>
    <row r="92" spans="2:16" ht="15.75" thickBot="1">
      <c r="B92" s="1"/>
      <c r="C92" s="1"/>
      <c r="D92" s="2"/>
      <c r="E92" s="2"/>
      <c r="F92" s="2"/>
      <c r="G92" s="1"/>
      <c r="H92" s="3"/>
      <c r="I92" s="2"/>
      <c r="J92" s="3"/>
      <c r="K92" s="2"/>
      <c r="L92" s="2"/>
      <c r="M92" s="1"/>
      <c r="N92" s="2"/>
      <c r="O92" s="1"/>
    </row>
    <row r="93" spans="2:16" ht="24" thickBot="1">
      <c r="B93" s="473" t="s">
        <v>322</v>
      </c>
      <c r="C93" s="474"/>
      <c r="D93" s="474"/>
      <c r="E93" s="474"/>
      <c r="F93" s="474"/>
      <c r="G93" s="474"/>
      <c r="H93" s="474"/>
      <c r="I93" s="474"/>
      <c r="J93" s="474"/>
      <c r="K93" s="474"/>
      <c r="L93" s="470" t="s">
        <v>226</v>
      </c>
      <c r="M93" s="471"/>
      <c r="N93" s="471"/>
      <c r="O93" s="471"/>
      <c r="P93" s="472"/>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16.5" thickBot="1">
      <c r="B95" s="466"/>
      <c r="C95" s="462"/>
      <c r="D95" s="462"/>
      <c r="E95" s="462"/>
      <c r="F95" s="462"/>
      <c r="G95" s="462"/>
      <c r="H95" s="462"/>
      <c r="I95" s="462"/>
      <c r="J95" s="462"/>
      <c r="K95" s="462"/>
      <c r="L95" s="462"/>
      <c r="M95" s="462"/>
      <c r="N95" s="462"/>
      <c r="O95" s="145" t="s">
        <v>209</v>
      </c>
      <c r="P95" s="30" t="s">
        <v>210</v>
      </c>
    </row>
    <row r="96" spans="2:16">
      <c r="B96" s="148" t="s">
        <v>211</v>
      </c>
      <c r="C96" s="146">
        <v>31</v>
      </c>
      <c r="D96" s="8">
        <v>28</v>
      </c>
      <c r="E96" s="8">
        <v>31</v>
      </c>
      <c r="F96" s="8">
        <v>15</v>
      </c>
      <c r="G96" s="8">
        <v>10</v>
      </c>
      <c r="H96" s="8">
        <v>0</v>
      </c>
      <c r="I96" s="168">
        <f>SUM(C96:G96)</f>
        <v>115</v>
      </c>
      <c r="J96" s="8">
        <v>0</v>
      </c>
      <c r="K96" s="8">
        <v>26</v>
      </c>
      <c r="L96" s="8">
        <v>30</v>
      </c>
      <c r="M96" s="8">
        <v>31</v>
      </c>
      <c r="N96" s="168">
        <f>SUM(J96:M96)</f>
        <v>87</v>
      </c>
      <c r="O96" s="167">
        <f>SUM(C96:H96,J96:M96)</f>
        <v>202</v>
      </c>
      <c r="P96" s="169">
        <f>I96+N96</f>
        <v>202</v>
      </c>
    </row>
    <row r="97" spans="2:16" ht="19.5">
      <c r="B97" s="149" t="s">
        <v>485</v>
      </c>
      <c r="C97" s="147">
        <v>-3.1</v>
      </c>
      <c r="D97" s="10">
        <v>1</v>
      </c>
      <c r="E97" s="10">
        <v>5</v>
      </c>
      <c r="F97" s="10">
        <v>12.4</v>
      </c>
      <c r="G97" s="10">
        <v>12.7</v>
      </c>
      <c r="H97" s="10">
        <v>0</v>
      </c>
      <c r="I97" s="153">
        <f>(C96*C97+D96*D97+E96*E97+F96*F97+G96*G97)/I96</f>
        <v>3.477391304347826</v>
      </c>
      <c r="J97" s="10"/>
      <c r="K97" s="95">
        <v>7.4</v>
      </c>
      <c r="L97" s="95">
        <v>6.7</v>
      </c>
      <c r="M97" s="95">
        <v>0</v>
      </c>
      <c r="N97" s="153">
        <f>(J96*J97+K96*K97+L96*L97+M96*M97)/N96</f>
        <v>4.5218390804597695</v>
      </c>
      <c r="O97" s="154">
        <f>(C97*C96+D97*D96+E97*E96+F97*F96+G97*G96+H97*H96+J97*J96+K97*K96+L97*L96+M97*M96)/O96</f>
        <v>3.9272277227722769</v>
      </c>
      <c r="P97" s="161">
        <f>(I97*I96+N97*N96)/P96</f>
        <v>3.9272277227722769</v>
      </c>
    </row>
    <row r="98" spans="2:16" ht="19.5">
      <c r="B98" s="149" t="s">
        <v>212</v>
      </c>
      <c r="C98" s="13">
        <f t="shared" ref="C98:H98" si="32">C96*(13-C97)</f>
        <v>499.1</v>
      </c>
      <c r="D98" s="12">
        <f t="shared" si="32"/>
        <v>336</v>
      </c>
      <c r="E98" s="12">
        <f t="shared" si="32"/>
        <v>248</v>
      </c>
      <c r="F98" s="12">
        <f t="shared" si="32"/>
        <v>8.9999999999999947</v>
      </c>
      <c r="G98" s="12">
        <f t="shared" si="32"/>
        <v>3.0000000000000071</v>
      </c>
      <c r="H98" s="12">
        <f t="shared" si="32"/>
        <v>0</v>
      </c>
      <c r="I98" s="155">
        <f>SUM(C98:G98)</f>
        <v>1095.0999999999999</v>
      </c>
      <c r="J98" s="12">
        <f>J96*(13-J97)</f>
        <v>0</v>
      </c>
      <c r="K98" s="12">
        <f>K96*(13-K97)</f>
        <v>145.6</v>
      </c>
      <c r="L98" s="12">
        <f>L96*(13-L97)</f>
        <v>189</v>
      </c>
      <c r="M98" s="12">
        <f>M96*(13-M97)</f>
        <v>403</v>
      </c>
      <c r="N98" s="155">
        <f>SUM(J98:M98)</f>
        <v>737.6</v>
      </c>
      <c r="O98" s="156">
        <f>O96*(13-O97)</f>
        <v>1832.7000000000003</v>
      </c>
      <c r="P98" s="162">
        <f>P96*(13-P97)</f>
        <v>1832.7000000000003</v>
      </c>
    </row>
    <row r="99" spans="2:16" ht="19.5">
      <c r="B99" s="149" t="s">
        <v>213</v>
      </c>
      <c r="C99" s="13">
        <f t="shared" ref="C99:H99" si="33">C96*(17-C97)</f>
        <v>623.1</v>
      </c>
      <c r="D99" s="12">
        <f t="shared" si="33"/>
        <v>448</v>
      </c>
      <c r="E99" s="12">
        <f t="shared" si="33"/>
        <v>372</v>
      </c>
      <c r="F99" s="12">
        <f t="shared" si="33"/>
        <v>69</v>
      </c>
      <c r="G99" s="12">
        <f t="shared" si="33"/>
        <v>43.000000000000007</v>
      </c>
      <c r="H99" s="12">
        <f t="shared" si="33"/>
        <v>0</v>
      </c>
      <c r="I99" s="155">
        <f>SUM(C99:G99)</f>
        <v>1555.1</v>
      </c>
      <c r="J99" s="12">
        <f>J96*(17-J97)</f>
        <v>0</v>
      </c>
      <c r="K99" s="12">
        <f>K96*(17-K97)</f>
        <v>249.6</v>
      </c>
      <c r="L99" s="12">
        <f>L96*(17-L97)</f>
        <v>309</v>
      </c>
      <c r="M99" s="12">
        <f>M96*(17-M97)</f>
        <v>527</v>
      </c>
      <c r="N99" s="155">
        <f>SUM(J99:M99)</f>
        <v>1085.5999999999999</v>
      </c>
      <c r="O99" s="156">
        <f>O96*(17-O97)</f>
        <v>2640.7000000000003</v>
      </c>
      <c r="P99" s="162">
        <f>P96*(17-P97)</f>
        <v>2640.7000000000003</v>
      </c>
    </row>
    <row r="100" spans="2:16" ht="19.5">
      <c r="B100" s="149" t="s">
        <v>214</v>
      </c>
      <c r="C100" s="17">
        <f t="shared" ref="C100:H100" si="34">C96*(18-C97)</f>
        <v>654.1</v>
      </c>
      <c r="D100" s="16">
        <f t="shared" si="34"/>
        <v>476</v>
      </c>
      <c r="E100" s="16">
        <f t="shared" si="34"/>
        <v>403</v>
      </c>
      <c r="F100" s="16">
        <f t="shared" si="34"/>
        <v>84</v>
      </c>
      <c r="G100" s="16">
        <f t="shared" si="34"/>
        <v>53.000000000000007</v>
      </c>
      <c r="H100" s="16">
        <f t="shared" si="34"/>
        <v>0</v>
      </c>
      <c r="I100" s="155">
        <f>SUM(C100:G100)</f>
        <v>1670.1</v>
      </c>
      <c r="J100" s="16">
        <f>J96*(18-J97)</f>
        <v>0</v>
      </c>
      <c r="K100" s="16">
        <f>K96*(18-K97)</f>
        <v>275.59999999999997</v>
      </c>
      <c r="L100" s="16">
        <f>L96*(18-L97)</f>
        <v>339</v>
      </c>
      <c r="M100" s="16">
        <f>M96*(18-M97)</f>
        <v>558</v>
      </c>
      <c r="N100" s="155">
        <f>SUM(J100:M100)</f>
        <v>1172.5999999999999</v>
      </c>
      <c r="O100" s="157">
        <f>O96*(18-O97)</f>
        <v>2842.7000000000003</v>
      </c>
      <c r="P100" s="163">
        <f>P96*(18-P97)</f>
        <v>2842.7000000000003</v>
      </c>
    </row>
    <row r="101" spans="2:16" ht="20.25" thickBot="1">
      <c r="B101" s="350" t="s">
        <v>215</v>
      </c>
      <c r="C101" s="21">
        <f t="shared" ref="C101:H101" si="35">C96*(19-C97)</f>
        <v>685.1</v>
      </c>
      <c r="D101" s="20">
        <f t="shared" si="35"/>
        <v>504</v>
      </c>
      <c r="E101" s="20">
        <f t="shared" si="35"/>
        <v>434</v>
      </c>
      <c r="F101" s="20">
        <f t="shared" si="35"/>
        <v>99</v>
      </c>
      <c r="G101" s="20">
        <f t="shared" si="35"/>
        <v>63.000000000000007</v>
      </c>
      <c r="H101" s="20">
        <f t="shared" si="35"/>
        <v>0</v>
      </c>
      <c r="I101" s="164">
        <f>SUM(C101:G101)</f>
        <v>1785.1</v>
      </c>
      <c r="J101" s="20">
        <f>J96*(19-J97)</f>
        <v>0</v>
      </c>
      <c r="K101" s="20">
        <f>K96*(19-K97)</f>
        <v>301.59999999999997</v>
      </c>
      <c r="L101" s="20">
        <f>L96*(19-L97)</f>
        <v>369</v>
      </c>
      <c r="M101" s="20">
        <f>M96*(19-M97)</f>
        <v>589</v>
      </c>
      <c r="N101" s="164">
        <f>SUM(J101:M101)</f>
        <v>1259.5999999999999</v>
      </c>
      <c r="O101" s="165">
        <f>O96*(19-O97)</f>
        <v>3044.7000000000003</v>
      </c>
      <c r="P101" s="166">
        <f>P96*(19-P97)</f>
        <v>3044.7000000000003</v>
      </c>
    </row>
    <row r="102" spans="2:16" ht="15.75" thickBot="1">
      <c r="B102" s="1"/>
      <c r="C102" s="1"/>
      <c r="D102" s="2"/>
      <c r="E102" s="2"/>
      <c r="F102" s="2"/>
      <c r="G102" s="1"/>
      <c r="H102" s="3"/>
      <c r="I102" s="2"/>
      <c r="J102" s="3"/>
      <c r="K102" s="2"/>
      <c r="L102" s="2"/>
      <c r="M102" s="1"/>
      <c r="N102" s="2"/>
      <c r="O102" s="1"/>
    </row>
    <row r="103" spans="2:16" ht="24" thickBot="1">
      <c r="B103" s="473" t="s">
        <v>322</v>
      </c>
      <c r="C103" s="474"/>
      <c r="D103" s="474"/>
      <c r="E103" s="474"/>
      <c r="F103" s="474"/>
      <c r="G103" s="474"/>
      <c r="H103" s="474"/>
      <c r="I103" s="474"/>
      <c r="J103" s="474"/>
      <c r="K103" s="474"/>
      <c r="L103" s="470" t="s">
        <v>227</v>
      </c>
      <c r="M103" s="471"/>
      <c r="N103" s="471"/>
      <c r="O103" s="471"/>
      <c r="P103" s="472"/>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16.5" thickBot="1">
      <c r="B105" s="466"/>
      <c r="C105" s="462"/>
      <c r="D105" s="462"/>
      <c r="E105" s="462"/>
      <c r="F105" s="462"/>
      <c r="G105" s="462"/>
      <c r="H105" s="462"/>
      <c r="I105" s="462"/>
      <c r="J105" s="462"/>
      <c r="K105" s="462"/>
      <c r="L105" s="462"/>
      <c r="M105" s="462"/>
      <c r="N105" s="462"/>
      <c r="O105" s="145" t="s">
        <v>209</v>
      </c>
      <c r="P105" s="30" t="s">
        <v>210</v>
      </c>
    </row>
    <row r="106" spans="2:16">
      <c r="B106" s="148" t="s">
        <v>211</v>
      </c>
      <c r="C106" s="146">
        <v>31</v>
      </c>
      <c r="D106" s="8">
        <v>28</v>
      </c>
      <c r="E106" s="8">
        <v>31</v>
      </c>
      <c r="F106" s="8">
        <v>25</v>
      </c>
      <c r="G106" s="8">
        <v>20</v>
      </c>
      <c r="H106" s="8">
        <v>0</v>
      </c>
      <c r="I106" s="168">
        <f>SUM(C106:G106)</f>
        <v>135</v>
      </c>
      <c r="J106" s="8">
        <v>15</v>
      </c>
      <c r="K106" s="8">
        <v>31</v>
      </c>
      <c r="L106" s="8">
        <v>30</v>
      </c>
      <c r="M106" s="8">
        <v>31</v>
      </c>
      <c r="N106" s="168">
        <f>SUM(J106:M106)</f>
        <v>107</v>
      </c>
      <c r="O106" s="167">
        <f>SUM(C106:H106,J106:M106)</f>
        <v>242</v>
      </c>
      <c r="P106" s="169">
        <f>I106+N106</f>
        <v>242</v>
      </c>
    </row>
    <row r="107" spans="2:16" ht="19.5">
      <c r="B107" s="149" t="s">
        <v>485</v>
      </c>
      <c r="C107" s="147">
        <v>-4.0999999999999996</v>
      </c>
      <c r="D107" s="10">
        <v>-0.1</v>
      </c>
      <c r="E107" s="10">
        <v>3.8</v>
      </c>
      <c r="F107" s="10">
        <v>8.9</v>
      </c>
      <c r="G107" s="10">
        <v>12.3</v>
      </c>
      <c r="H107" s="10">
        <v>0</v>
      </c>
      <c r="I107" s="153">
        <f>(C106*C107+D106*D107+E106*E107+F106*F107+G106*G107)/I106</f>
        <v>3.3807407407407406</v>
      </c>
      <c r="J107" s="10">
        <v>10.9</v>
      </c>
      <c r="K107" s="95">
        <v>7.1</v>
      </c>
      <c r="L107" s="95">
        <v>6.1</v>
      </c>
      <c r="M107" s="95">
        <v>-4.4000000000000004</v>
      </c>
      <c r="N107" s="153">
        <f>(J106*J107+K106*K107+L106*L107+M106*M107)/N106</f>
        <v>4.0205607476635521</v>
      </c>
      <c r="O107" s="154">
        <f>(C107*C106+D107*D106+E107*E106+F107*F106+G107*G106+H107*H106+J107*J106+K107*K106+L107*L106+M107*M106)/O106</f>
        <v>3.6636363636363636</v>
      </c>
      <c r="P107" s="161">
        <f>(I107*I106+N107*N106)/P106</f>
        <v>3.6636363636363636</v>
      </c>
    </row>
    <row r="108" spans="2:16" ht="19.5">
      <c r="B108" s="149" t="s">
        <v>212</v>
      </c>
      <c r="C108" s="13">
        <f t="shared" ref="C108:H108" si="36">C106*(13-C107)</f>
        <v>530.1</v>
      </c>
      <c r="D108" s="12">
        <f t="shared" si="36"/>
        <v>366.8</v>
      </c>
      <c r="E108" s="12">
        <f t="shared" si="36"/>
        <v>285.2</v>
      </c>
      <c r="F108" s="12">
        <f t="shared" si="36"/>
        <v>102.49999999999999</v>
      </c>
      <c r="G108" s="12">
        <f t="shared" si="36"/>
        <v>13.999999999999986</v>
      </c>
      <c r="H108" s="12">
        <f t="shared" si="36"/>
        <v>0</v>
      </c>
      <c r="I108" s="155">
        <f>SUM(C108:G108)</f>
        <v>1298.6000000000001</v>
      </c>
      <c r="J108" s="12">
        <f>J106*(13-J107)</f>
        <v>31.499999999999993</v>
      </c>
      <c r="K108" s="12">
        <f>K106*(13-K107)</f>
        <v>182.9</v>
      </c>
      <c r="L108" s="12">
        <f>L106*(13-L107)</f>
        <v>207</v>
      </c>
      <c r="M108" s="12">
        <f>M106*(13-M107)</f>
        <v>539.4</v>
      </c>
      <c r="N108" s="155">
        <f>SUM(J108:M108)</f>
        <v>960.8</v>
      </c>
      <c r="O108" s="156">
        <f>O106*(13-O107)</f>
        <v>2259.4</v>
      </c>
      <c r="P108" s="162">
        <f>P106*(13-P107)</f>
        <v>2259.4</v>
      </c>
    </row>
    <row r="109" spans="2:16" ht="19.5">
      <c r="B109" s="149" t="s">
        <v>213</v>
      </c>
      <c r="C109" s="13">
        <f t="shared" ref="C109:H109" si="37">C106*(17-C107)</f>
        <v>654.1</v>
      </c>
      <c r="D109" s="12">
        <f t="shared" si="37"/>
        <v>478.80000000000007</v>
      </c>
      <c r="E109" s="12">
        <f t="shared" si="37"/>
        <v>409.2</v>
      </c>
      <c r="F109" s="12">
        <f t="shared" si="37"/>
        <v>202.5</v>
      </c>
      <c r="G109" s="12">
        <f t="shared" si="37"/>
        <v>93.999999999999986</v>
      </c>
      <c r="H109" s="12">
        <f t="shared" si="37"/>
        <v>0</v>
      </c>
      <c r="I109" s="155">
        <f>SUM(C109:G109)</f>
        <v>1838.6000000000001</v>
      </c>
      <c r="J109" s="12">
        <f>J106*(17-J107)</f>
        <v>91.5</v>
      </c>
      <c r="K109" s="12">
        <f>K106*(17-K107)</f>
        <v>306.90000000000003</v>
      </c>
      <c r="L109" s="12">
        <f>L106*(17-L107)</f>
        <v>327</v>
      </c>
      <c r="M109" s="12">
        <f>M106*(17-M107)</f>
        <v>663.4</v>
      </c>
      <c r="N109" s="155">
        <f>SUM(J109:M109)</f>
        <v>1388.8000000000002</v>
      </c>
      <c r="O109" s="156">
        <f>O106*(17-O107)</f>
        <v>3227.4</v>
      </c>
      <c r="P109" s="162">
        <f>P106*(17-P107)</f>
        <v>3227.4</v>
      </c>
    </row>
    <row r="110" spans="2:16" ht="19.5">
      <c r="B110" s="149" t="s">
        <v>214</v>
      </c>
      <c r="C110" s="17">
        <f t="shared" ref="C110:H110" si="38">C106*(18-C107)</f>
        <v>685.1</v>
      </c>
      <c r="D110" s="16">
        <f t="shared" si="38"/>
        <v>506.80000000000007</v>
      </c>
      <c r="E110" s="16">
        <f t="shared" si="38"/>
        <v>440.2</v>
      </c>
      <c r="F110" s="16">
        <f t="shared" si="38"/>
        <v>227.5</v>
      </c>
      <c r="G110" s="16">
        <f t="shared" si="38"/>
        <v>113.99999999999999</v>
      </c>
      <c r="H110" s="16">
        <f t="shared" si="38"/>
        <v>0</v>
      </c>
      <c r="I110" s="155">
        <f>SUM(C110:G110)</f>
        <v>1973.6000000000001</v>
      </c>
      <c r="J110" s="16">
        <f>J106*(18-J107)</f>
        <v>106.5</v>
      </c>
      <c r="K110" s="16">
        <f>K106*(18-K107)</f>
        <v>337.90000000000003</v>
      </c>
      <c r="L110" s="16">
        <f>L106*(18-L107)</f>
        <v>357</v>
      </c>
      <c r="M110" s="16">
        <f>M106*(18-M107)</f>
        <v>694.4</v>
      </c>
      <c r="N110" s="155">
        <f>SUM(J110:M110)</f>
        <v>1495.8000000000002</v>
      </c>
      <c r="O110" s="157">
        <f>O106*(18-O107)</f>
        <v>3469.4</v>
      </c>
      <c r="P110" s="163">
        <f>P106*(18-P107)</f>
        <v>3469.4</v>
      </c>
    </row>
    <row r="111" spans="2:16" ht="20.25" thickBot="1">
      <c r="B111" s="350" t="s">
        <v>215</v>
      </c>
      <c r="C111" s="21">
        <f t="shared" ref="C111:H111" si="39">C106*(19-C107)</f>
        <v>716.1</v>
      </c>
      <c r="D111" s="20">
        <f t="shared" si="39"/>
        <v>534.80000000000007</v>
      </c>
      <c r="E111" s="20">
        <f t="shared" si="39"/>
        <v>471.2</v>
      </c>
      <c r="F111" s="20">
        <f t="shared" si="39"/>
        <v>252.5</v>
      </c>
      <c r="G111" s="20">
        <f t="shared" si="39"/>
        <v>134</v>
      </c>
      <c r="H111" s="20">
        <f t="shared" si="39"/>
        <v>0</v>
      </c>
      <c r="I111" s="164">
        <f>SUM(C111:G111)</f>
        <v>2108.6000000000004</v>
      </c>
      <c r="J111" s="20">
        <f>J106*(19-J107)</f>
        <v>121.5</v>
      </c>
      <c r="K111" s="20">
        <f>K106*(19-K107)</f>
        <v>368.90000000000003</v>
      </c>
      <c r="L111" s="20">
        <f>L106*(19-L107)</f>
        <v>387</v>
      </c>
      <c r="M111" s="20">
        <f>M106*(19-M107)</f>
        <v>725.4</v>
      </c>
      <c r="N111" s="164">
        <f>SUM(J111:M111)</f>
        <v>1602.8000000000002</v>
      </c>
      <c r="O111" s="165">
        <f>O106*(19-O107)</f>
        <v>3711.4</v>
      </c>
      <c r="P111" s="166">
        <f>P106*(19-P107)</f>
        <v>3711.4</v>
      </c>
    </row>
    <row r="112" spans="2:16" ht="15.75" thickBot="1">
      <c r="B112" s="1"/>
      <c r="C112" s="1"/>
      <c r="D112" s="2"/>
      <c r="E112" s="2"/>
      <c r="F112" s="2"/>
      <c r="G112" s="1"/>
      <c r="H112" s="3"/>
      <c r="I112" s="2"/>
      <c r="J112" s="3"/>
      <c r="K112" s="2"/>
      <c r="L112" s="2"/>
      <c r="M112" s="1"/>
      <c r="N112" s="2"/>
      <c r="O112" s="1"/>
    </row>
    <row r="113" spans="2:16" ht="24" thickBot="1">
      <c r="B113" s="473" t="s">
        <v>322</v>
      </c>
      <c r="C113" s="474"/>
      <c r="D113" s="474"/>
      <c r="E113" s="474"/>
      <c r="F113" s="474"/>
      <c r="G113" s="474"/>
      <c r="H113" s="474"/>
      <c r="I113" s="474"/>
      <c r="J113" s="474"/>
      <c r="K113" s="474"/>
      <c r="L113" s="470" t="s">
        <v>228</v>
      </c>
      <c r="M113" s="471"/>
      <c r="N113" s="471"/>
      <c r="O113" s="471"/>
      <c r="P113" s="472"/>
    </row>
    <row r="114" spans="2:16" ht="15.75">
      <c r="B114" s="465" t="s">
        <v>195</v>
      </c>
      <c r="C114" s="461" t="s">
        <v>196</v>
      </c>
      <c r="D114" s="461" t="s">
        <v>197</v>
      </c>
      <c r="E114" s="461" t="s">
        <v>198</v>
      </c>
      <c r="F114" s="461" t="s">
        <v>199</v>
      </c>
      <c r="G114" s="461" t="s">
        <v>200</v>
      </c>
      <c r="H114" s="461" t="s">
        <v>201</v>
      </c>
      <c r="I114" s="467" t="s">
        <v>202</v>
      </c>
      <c r="J114" s="461" t="s">
        <v>203</v>
      </c>
      <c r="K114" s="461" t="s">
        <v>204</v>
      </c>
      <c r="L114" s="461" t="s">
        <v>205</v>
      </c>
      <c r="M114" s="461" t="s">
        <v>206</v>
      </c>
      <c r="N114" s="467" t="s">
        <v>207</v>
      </c>
      <c r="O114" s="456" t="s">
        <v>208</v>
      </c>
      <c r="P114" s="457"/>
    </row>
    <row r="115" spans="2:16" ht="16.5" thickBot="1">
      <c r="B115" s="466"/>
      <c r="C115" s="462"/>
      <c r="D115" s="462"/>
      <c r="E115" s="462"/>
      <c r="F115" s="462"/>
      <c r="G115" s="462"/>
      <c r="H115" s="462"/>
      <c r="I115" s="462"/>
      <c r="J115" s="462"/>
      <c r="K115" s="462"/>
      <c r="L115" s="462"/>
      <c r="M115" s="462"/>
      <c r="N115" s="462"/>
      <c r="O115" s="145" t="s">
        <v>209</v>
      </c>
      <c r="P115" s="30" t="s">
        <v>210</v>
      </c>
    </row>
    <row r="116" spans="2:16">
      <c r="B116" s="148" t="s">
        <v>211</v>
      </c>
      <c r="C116" s="146">
        <v>31</v>
      </c>
      <c r="D116" s="8">
        <v>28</v>
      </c>
      <c r="E116" s="8">
        <v>31</v>
      </c>
      <c r="F116" s="8">
        <v>30</v>
      </c>
      <c r="G116" s="8">
        <v>5</v>
      </c>
      <c r="H116" s="8">
        <v>0</v>
      </c>
      <c r="I116" s="168">
        <f>SUM(C116:G116)</f>
        <v>125</v>
      </c>
      <c r="J116" s="8">
        <v>0</v>
      </c>
      <c r="K116" s="8">
        <v>26</v>
      </c>
      <c r="L116" s="8">
        <v>30</v>
      </c>
      <c r="M116" s="8">
        <v>31</v>
      </c>
      <c r="N116" s="168">
        <f>SUM(J116:M116)</f>
        <v>87</v>
      </c>
      <c r="O116" s="167">
        <f>SUM(C116:H116,J116:M116)</f>
        <v>212</v>
      </c>
      <c r="P116" s="169">
        <f>I116+N116</f>
        <v>212</v>
      </c>
    </row>
    <row r="117" spans="2:16" ht="19.5">
      <c r="B117" s="149" t="s">
        <v>485</v>
      </c>
      <c r="C117" s="147">
        <v>0</v>
      </c>
      <c r="D117" s="10">
        <v>-0.7</v>
      </c>
      <c r="E117" s="10">
        <v>0.5</v>
      </c>
      <c r="F117" s="10">
        <v>9.8000000000000007</v>
      </c>
      <c r="G117" s="10">
        <v>7.8</v>
      </c>
      <c r="H117" s="10">
        <v>0</v>
      </c>
      <c r="I117" s="153">
        <f>(C116*C117+D116*D117+E116*E117+F116*F117+G116*G117)/I116</f>
        <v>2.6311999999999998</v>
      </c>
      <c r="J117" s="10">
        <v>0</v>
      </c>
      <c r="K117" s="95">
        <v>7.9</v>
      </c>
      <c r="L117" s="95">
        <v>3.3</v>
      </c>
      <c r="M117" s="95">
        <v>3.6</v>
      </c>
      <c r="N117" s="153">
        <f>(J116*J117+K116*K117+L116*L117+M116*M117)/N116</f>
        <v>4.7816091954022992</v>
      </c>
      <c r="O117" s="154">
        <f>(C117*C116+D117*D116+E117*E116+F117*F116+G117*G116+H117*H116+J117*J116+K117*K116+L117*L116+M117*M116)/O116</f>
        <v>3.5136792452830186</v>
      </c>
      <c r="P117" s="161">
        <f>(I117*I116+N117*N116)/P116</f>
        <v>3.5136792452830194</v>
      </c>
    </row>
    <row r="118" spans="2:16" ht="19.5">
      <c r="B118" s="149" t="s">
        <v>212</v>
      </c>
      <c r="C118" s="13">
        <f t="shared" ref="C118:H118" si="40">C116*(13-C117)</f>
        <v>403</v>
      </c>
      <c r="D118" s="12">
        <f t="shared" si="40"/>
        <v>383.59999999999997</v>
      </c>
      <c r="E118" s="12">
        <f t="shared" si="40"/>
        <v>387.5</v>
      </c>
      <c r="F118" s="12">
        <f t="shared" si="40"/>
        <v>95.999999999999972</v>
      </c>
      <c r="G118" s="12">
        <f t="shared" si="40"/>
        <v>26</v>
      </c>
      <c r="H118" s="12">
        <f t="shared" si="40"/>
        <v>0</v>
      </c>
      <c r="I118" s="155">
        <f>SUM(C118:G118)</f>
        <v>1296.0999999999999</v>
      </c>
      <c r="J118" s="12">
        <f>J116*(13-J117)</f>
        <v>0</v>
      </c>
      <c r="K118" s="12">
        <f>K116*(13-K117)</f>
        <v>132.6</v>
      </c>
      <c r="L118" s="12">
        <f>L116*(13-L117)</f>
        <v>291</v>
      </c>
      <c r="M118" s="12">
        <f>M116*(13-M117)</f>
        <v>291.40000000000003</v>
      </c>
      <c r="N118" s="155">
        <f>SUM(J118:M118)</f>
        <v>715</v>
      </c>
      <c r="O118" s="156">
        <f>O116*(13-O117)</f>
        <v>2011.1000000000001</v>
      </c>
      <c r="P118" s="162">
        <f>P116*(13-P117)</f>
        <v>2011.1000000000001</v>
      </c>
    </row>
    <row r="119" spans="2:16" ht="19.5">
      <c r="B119" s="149" t="s">
        <v>213</v>
      </c>
      <c r="C119" s="13">
        <f t="shared" ref="C119:H119" si="41">C116*(17-C117)</f>
        <v>527</v>
      </c>
      <c r="D119" s="12">
        <f t="shared" si="41"/>
        <v>495.59999999999997</v>
      </c>
      <c r="E119" s="12">
        <f t="shared" si="41"/>
        <v>511.5</v>
      </c>
      <c r="F119" s="12">
        <f t="shared" si="41"/>
        <v>215.99999999999997</v>
      </c>
      <c r="G119" s="12">
        <f t="shared" si="41"/>
        <v>46</v>
      </c>
      <c r="H119" s="12">
        <f t="shared" si="41"/>
        <v>0</v>
      </c>
      <c r="I119" s="155">
        <f>SUM(C119:G119)</f>
        <v>1796.1</v>
      </c>
      <c r="J119" s="12">
        <f>J116*(17-J117)</f>
        <v>0</v>
      </c>
      <c r="K119" s="12">
        <f>K116*(17-K117)</f>
        <v>236.6</v>
      </c>
      <c r="L119" s="12">
        <f>L116*(17-L117)</f>
        <v>411</v>
      </c>
      <c r="M119" s="12">
        <f>M116*(17-M117)</f>
        <v>415.40000000000003</v>
      </c>
      <c r="N119" s="155">
        <f>SUM(J119:M119)</f>
        <v>1063</v>
      </c>
      <c r="O119" s="156">
        <f>O116*(17-O117)</f>
        <v>2859.1</v>
      </c>
      <c r="P119" s="162">
        <f>P116*(17-P117)</f>
        <v>2859.1</v>
      </c>
    </row>
    <row r="120" spans="2:16" ht="19.5">
      <c r="B120" s="149" t="s">
        <v>214</v>
      </c>
      <c r="C120" s="17">
        <f t="shared" ref="C120:H120" si="42">C116*(18-C117)</f>
        <v>558</v>
      </c>
      <c r="D120" s="16">
        <f t="shared" si="42"/>
        <v>523.6</v>
      </c>
      <c r="E120" s="16">
        <f t="shared" si="42"/>
        <v>542.5</v>
      </c>
      <c r="F120" s="16">
        <f t="shared" si="42"/>
        <v>245.99999999999997</v>
      </c>
      <c r="G120" s="16">
        <f t="shared" si="42"/>
        <v>51</v>
      </c>
      <c r="H120" s="16">
        <f t="shared" si="42"/>
        <v>0</v>
      </c>
      <c r="I120" s="155">
        <f>SUM(C120:G120)</f>
        <v>1921.1</v>
      </c>
      <c r="J120" s="16">
        <f>J116*(18-J117)</f>
        <v>0</v>
      </c>
      <c r="K120" s="16">
        <f>K116*(18-K117)</f>
        <v>262.59999999999997</v>
      </c>
      <c r="L120" s="16">
        <f>L116*(18-L117)</f>
        <v>441</v>
      </c>
      <c r="M120" s="16">
        <f>M116*(18-M117)</f>
        <v>446.40000000000003</v>
      </c>
      <c r="N120" s="155">
        <f>SUM(J120:M120)</f>
        <v>1150</v>
      </c>
      <c r="O120" s="157">
        <f>O116*(18-O117)</f>
        <v>3071.1</v>
      </c>
      <c r="P120" s="163">
        <f>P116*(18-P117)</f>
        <v>3071.1</v>
      </c>
    </row>
    <row r="121" spans="2:16" ht="20.25" thickBot="1">
      <c r="B121" s="350" t="s">
        <v>215</v>
      </c>
      <c r="C121" s="21">
        <f t="shared" ref="C121:H121" si="43">C116*(19-C117)</f>
        <v>589</v>
      </c>
      <c r="D121" s="20">
        <f t="shared" si="43"/>
        <v>551.6</v>
      </c>
      <c r="E121" s="20">
        <f t="shared" si="43"/>
        <v>573.5</v>
      </c>
      <c r="F121" s="20">
        <f t="shared" si="43"/>
        <v>276</v>
      </c>
      <c r="G121" s="20">
        <f t="shared" si="43"/>
        <v>56</v>
      </c>
      <c r="H121" s="20">
        <f t="shared" si="43"/>
        <v>0</v>
      </c>
      <c r="I121" s="164">
        <f>SUM(C121:G121)</f>
        <v>2046.1</v>
      </c>
      <c r="J121" s="20">
        <f>J116*(19-J117)</f>
        <v>0</v>
      </c>
      <c r="K121" s="20">
        <f>K116*(19-K117)</f>
        <v>288.59999999999997</v>
      </c>
      <c r="L121" s="20">
        <f>L116*(19-L117)</f>
        <v>471</v>
      </c>
      <c r="M121" s="20">
        <f>M116*(19-M117)</f>
        <v>477.40000000000003</v>
      </c>
      <c r="N121" s="164">
        <f>SUM(J121:M121)</f>
        <v>1237</v>
      </c>
      <c r="O121" s="165">
        <f>O116*(19-O117)</f>
        <v>3283.1</v>
      </c>
      <c r="P121" s="166">
        <f>P116*(19-P117)</f>
        <v>3283.1</v>
      </c>
    </row>
    <row r="122" spans="2:16" ht="15.75" thickBot="1">
      <c r="B122" s="1"/>
      <c r="C122" s="1"/>
      <c r="D122" s="2"/>
      <c r="E122" s="2"/>
      <c r="F122" s="2"/>
      <c r="G122" s="1"/>
      <c r="H122" s="3"/>
      <c r="I122" s="2"/>
      <c r="J122" s="3"/>
      <c r="K122" s="2"/>
      <c r="L122" s="2"/>
      <c r="M122" s="1"/>
      <c r="N122" s="2"/>
      <c r="O122" s="1"/>
    </row>
    <row r="123" spans="2:16" ht="24" thickBot="1">
      <c r="B123" s="473" t="s">
        <v>322</v>
      </c>
      <c r="C123" s="474"/>
      <c r="D123" s="474"/>
      <c r="E123" s="474"/>
      <c r="F123" s="474"/>
      <c r="G123" s="474"/>
      <c r="H123" s="474"/>
      <c r="I123" s="474"/>
      <c r="J123" s="474"/>
      <c r="K123" s="474"/>
      <c r="L123" s="470" t="s">
        <v>229</v>
      </c>
      <c r="M123" s="471"/>
      <c r="N123" s="471"/>
      <c r="O123" s="471"/>
      <c r="P123" s="472"/>
    </row>
    <row r="124" spans="2:16" ht="15.75">
      <c r="B124" s="465" t="s">
        <v>195</v>
      </c>
      <c r="C124" s="461" t="s">
        <v>196</v>
      </c>
      <c r="D124" s="461" t="s">
        <v>197</v>
      </c>
      <c r="E124" s="461" t="s">
        <v>198</v>
      </c>
      <c r="F124" s="461" t="s">
        <v>199</v>
      </c>
      <c r="G124" s="461" t="s">
        <v>200</v>
      </c>
      <c r="H124" s="461" t="s">
        <v>201</v>
      </c>
      <c r="I124" s="467" t="s">
        <v>202</v>
      </c>
      <c r="J124" s="461" t="s">
        <v>203</v>
      </c>
      <c r="K124" s="461" t="s">
        <v>204</v>
      </c>
      <c r="L124" s="461" t="s">
        <v>205</v>
      </c>
      <c r="M124" s="461" t="s">
        <v>206</v>
      </c>
      <c r="N124" s="467" t="s">
        <v>207</v>
      </c>
      <c r="O124" s="456" t="s">
        <v>208</v>
      </c>
      <c r="P124" s="457"/>
    </row>
    <row r="125" spans="2:16" ht="16.5" thickBot="1">
      <c r="B125" s="466"/>
      <c r="C125" s="462"/>
      <c r="D125" s="462"/>
      <c r="E125" s="462"/>
      <c r="F125" s="462"/>
      <c r="G125" s="462"/>
      <c r="H125" s="462"/>
      <c r="I125" s="462"/>
      <c r="J125" s="462"/>
      <c r="K125" s="462"/>
      <c r="L125" s="462"/>
      <c r="M125" s="462"/>
      <c r="N125" s="462"/>
      <c r="O125" s="145" t="s">
        <v>209</v>
      </c>
      <c r="P125" s="30" t="s">
        <v>210</v>
      </c>
    </row>
    <row r="126" spans="2:16">
      <c r="B126" s="148" t="s">
        <v>211</v>
      </c>
      <c r="C126" s="146">
        <v>31</v>
      </c>
      <c r="D126" s="8">
        <v>28</v>
      </c>
      <c r="E126" s="8">
        <v>31</v>
      </c>
      <c r="F126" s="8">
        <v>25</v>
      </c>
      <c r="G126" s="8">
        <v>5</v>
      </c>
      <c r="H126" s="8">
        <v>0</v>
      </c>
      <c r="I126" s="168">
        <f>SUM(C126:G126)</f>
        <v>120</v>
      </c>
      <c r="J126" s="8">
        <v>10</v>
      </c>
      <c r="K126" s="8">
        <v>26</v>
      </c>
      <c r="L126" s="8">
        <v>30</v>
      </c>
      <c r="M126" s="8">
        <v>31</v>
      </c>
      <c r="N126" s="168">
        <f>SUM(J126:M126)</f>
        <v>97</v>
      </c>
      <c r="O126" s="167">
        <f>SUM(C126:H126,J126:M126)</f>
        <v>217</v>
      </c>
      <c r="P126" s="169">
        <f>I126+N126</f>
        <v>217</v>
      </c>
    </row>
    <row r="127" spans="2:16" ht="19.5">
      <c r="B127" s="149" t="s">
        <v>485</v>
      </c>
      <c r="C127" s="147">
        <v>1.8</v>
      </c>
      <c r="D127" s="10">
        <v>3.8</v>
      </c>
      <c r="E127" s="10">
        <v>6.4</v>
      </c>
      <c r="F127" s="10">
        <v>8</v>
      </c>
      <c r="G127" s="10">
        <v>12.9</v>
      </c>
      <c r="H127" s="10">
        <v>0</v>
      </c>
      <c r="I127" s="153">
        <f>(C126*C127+D126*D127+E126*E127+F126*F127+G126*G127)/I126</f>
        <v>5.2091666666666665</v>
      </c>
      <c r="J127" s="10">
        <v>12.4</v>
      </c>
      <c r="K127" s="95">
        <v>9.4</v>
      </c>
      <c r="L127" s="95">
        <v>6</v>
      </c>
      <c r="M127" s="95">
        <v>0.7</v>
      </c>
      <c r="N127" s="153">
        <f>(J126*J127+K126*K127+L126*L127+M126*M127)/N126</f>
        <v>5.8773195876288664</v>
      </c>
      <c r="O127" s="154">
        <f>(C127*C126+D127*D126+E127*E126+F127*F126+G127*G126+H127*H126+J127*J126+K127*K126+L127*L126+M127*M126)/O126</f>
        <v>5.507834101382489</v>
      </c>
      <c r="P127" s="161">
        <f>(I127*I126+N127*N126)/P126</f>
        <v>5.507834101382489</v>
      </c>
    </row>
    <row r="128" spans="2:16" ht="19.5">
      <c r="B128" s="149" t="s">
        <v>212</v>
      </c>
      <c r="C128" s="13">
        <f t="shared" ref="C128:H128" si="44">C126*(13-C127)</f>
        <v>347.2</v>
      </c>
      <c r="D128" s="12">
        <f t="shared" si="44"/>
        <v>257.59999999999997</v>
      </c>
      <c r="E128" s="12">
        <f t="shared" si="44"/>
        <v>204.6</v>
      </c>
      <c r="F128" s="12">
        <f t="shared" si="44"/>
        <v>125</v>
      </c>
      <c r="G128" s="12">
        <f t="shared" si="44"/>
        <v>0.49999999999999822</v>
      </c>
      <c r="H128" s="12">
        <f t="shared" si="44"/>
        <v>0</v>
      </c>
      <c r="I128" s="155">
        <f>SUM(C128:G128)</f>
        <v>934.9</v>
      </c>
      <c r="J128" s="12">
        <f>J126*(13-J127)</f>
        <v>5.9999999999999964</v>
      </c>
      <c r="K128" s="12">
        <f>K126*(13-K127)</f>
        <v>93.6</v>
      </c>
      <c r="L128" s="12">
        <f>L126*(13-L127)</f>
        <v>210</v>
      </c>
      <c r="M128" s="12">
        <f>M126*(13-M127)</f>
        <v>381.3</v>
      </c>
      <c r="N128" s="155">
        <f>SUM(J128:M128)</f>
        <v>690.90000000000009</v>
      </c>
      <c r="O128" s="156">
        <f>O126*(13-O127)</f>
        <v>1625.8</v>
      </c>
      <c r="P128" s="162">
        <f>P126*(13-P127)</f>
        <v>1625.8</v>
      </c>
    </row>
    <row r="129" spans="2:16" ht="19.5">
      <c r="B129" s="149" t="s">
        <v>213</v>
      </c>
      <c r="C129" s="13">
        <f t="shared" ref="C129:H129" si="45">C126*(17-C127)</f>
        <v>471.2</v>
      </c>
      <c r="D129" s="12">
        <f t="shared" si="45"/>
        <v>369.59999999999997</v>
      </c>
      <c r="E129" s="12">
        <f t="shared" si="45"/>
        <v>328.59999999999997</v>
      </c>
      <c r="F129" s="12">
        <f t="shared" si="45"/>
        <v>225</v>
      </c>
      <c r="G129" s="12">
        <f t="shared" si="45"/>
        <v>20.5</v>
      </c>
      <c r="H129" s="12">
        <f t="shared" si="45"/>
        <v>0</v>
      </c>
      <c r="I129" s="155">
        <f>SUM(C129:G129)</f>
        <v>1414.8999999999999</v>
      </c>
      <c r="J129" s="12">
        <f>J126*(17-J127)</f>
        <v>46</v>
      </c>
      <c r="K129" s="12">
        <f>K126*(17-K127)</f>
        <v>197.6</v>
      </c>
      <c r="L129" s="12">
        <f>L126*(17-L127)</f>
        <v>330</v>
      </c>
      <c r="M129" s="12">
        <f>M126*(17-M127)</f>
        <v>505.3</v>
      </c>
      <c r="N129" s="155">
        <f>SUM(J129:M129)</f>
        <v>1078.9000000000001</v>
      </c>
      <c r="O129" s="156">
        <f>O126*(17-O127)</f>
        <v>2493.7999999999997</v>
      </c>
      <c r="P129" s="162">
        <f>P126*(17-P127)</f>
        <v>2493.7999999999997</v>
      </c>
    </row>
    <row r="130" spans="2:16" ht="19.5">
      <c r="B130" s="149" t="s">
        <v>214</v>
      </c>
      <c r="C130" s="17">
        <f t="shared" ref="C130:H130" si="46">C126*(18-C127)</f>
        <v>502.2</v>
      </c>
      <c r="D130" s="16">
        <f t="shared" si="46"/>
        <v>397.59999999999997</v>
      </c>
      <c r="E130" s="16">
        <f t="shared" si="46"/>
        <v>359.59999999999997</v>
      </c>
      <c r="F130" s="16">
        <f t="shared" si="46"/>
        <v>250</v>
      </c>
      <c r="G130" s="16">
        <f t="shared" si="46"/>
        <v>25.5</v>
      </c>
      <c r="H130" s="16">
        <f t="shared" si="46"/>
        <v>0</v>
      </c>
      <c r="I130" s="155">
        <f>SUM(C130:G130)</f>
        <v>1534.8999999999999</v>
      </c>
      <c r="J130" s="16">
        <f>J126*(18-J127)</f>
        <v>56</v>
      </c>
      <c r="K130" s="16">
        <f>K126*(18-K127)</f>
        <v>223.6</v>
      </c>
      <c r="L130" s="16">
        <f>L126*(18-L127)</f>
        <v>360</v>
      </c>
      <c r="M130" s="16">
        <f>M126*(18-M127)</f>
        <v>536.30000000000007</v>
      </c>
      <c r="N130" s="155">
        <f>SUM(J130:M130)</f>
        <v>1175.9000000000001</v>
      </c>
      <c r="O130" s="157">
        <f>O126*(18-O127)</f>
        <v>2710.7999999999997</v>
      </c>
      <c r="P130" s="163">
        <f>P126*(18-P127)</f>
        <v>2710.7999999999997</v>
      </c>
    </row>
    <row r="131" spans="2:16" ht="20.25" thickBot="1">
      <c r="B131" s="350" t="s">
        <v>215</v>
      </c>
      <c r="C131" s="21">
        <f t="shared" ref="C131:H131" si="47">C126*(19-C127)</f>
        <v>533.19999999999993</v>
      </c>
      <c r="D131" s="20">
        <f t="shared" si="47"/>
        <v>425.59999999999997</v>
      </c>
      <c r="E131" s="20">
        <f t="shared" si="47"/>
        <v>390.59999999999997</v>
      </c>
      <c r="F131" s="20">
        <f t="shared" si="47"/>
        <v>275</v>
      </c>
      <c r="G131" s="20">
        <f t="shared" si="47"/>
        <v>30.5</v>
      </c>
      <c r="H131" s="20">
        <f t="shared" si="47"/>
        <v>0</v>
      </c>
      <c r="I131" s="164">
        <f>SUM(C131:G131)</f>
        <v>1654.8999999999999</v>
      </c>
      <c r="J131" s="20">
        <f>J126*(19-J127)</f>
        <v>66</v>
      </c>
      <c r="K131" s="20">
        <f>K126*(19-K127)</f>
        <v>249.6</v>
      </c>
      <c r="L131" s="20">
        <f>L126*(19-L127)</f>
        <v>390</v>
      </c>
      <c r="M131" s="20">
        <f>M126*(19-M127)</f>
        <v>567.30000000000007</v>
      </c>
      <c r="N131" s="164">
        <f>SUM(J131:M131)</f>
        <v>1272.9000000000001</v>
      </c>
      <c r="O131" s="165">
        <f>O126*(19-O127)</f>
        <v>2927.7999999999997</v>
      </c>
      <c r="P131" s="166">
        <f>P126*(19-P127)</f>
        <v>2927.7999999999997</v>
      </c>
    </row>
    <row r="132" spans="2:16" ht="15.75" thickBot="1"/>
    <row r="133" spans="2:16" ht="24" thickBot="1">
      <c r="B133" s="473" t="s">
        <v>322</v>
      </c>
      <c r="C133" s="474"/>
      <c r="D133" s="474"/>
      <c r="E133" s="474"/>
      <c r="F133" s="474"/>
      <c r="G133" s="474"/>
      <c r="H133" s="474"/>
      <c r="I133" s="474"/>
      <c r="J133" s="474"/>
      <c r="K133" s="474"/>
      <c r="L133" s="470" t="s">
        <v>230</v>
      </c>
      <c r="M133" s="471"/>
      <c r="N133" s="471"/>
      <c r="O133" s="471"/>
      <c r="P133" s="472"/>
    </row>
    <row r="134" spans="2:16" ht="15.75">
      <c r="B134" s="465" t="s">
        <v>195</v>
      </c>
      <c r="C134" s="461" t="s">
        <v>196</v>
      </c>
      <c r="D134" s="461" t="s">
        <v>197</v>
      </c>
      <c r="E134" s="461" t="s">
        <v>198</v>
      </c>
      <c r="F134" s="461" t="s">
        <v>199</v>
      </c>
      <c r="G134" s="461" t="s">
        <v>200</v>
      </c>
      <c r="H134" s="461" t="s">
        <v>201</v>
      </c>
      <c r="I134" s="467" t="s">
        <v>202</v>
      </c>
      <c r="J134" s="461" t="s">
        <v>203</v>
      </c>
      <c r="K134" s="461" t="s">
        <v>204</v>
      </c>
      <c r="L134" s="461" t="s">
        <v>205</v>
      </c>
      <c r="M134" s="461" t="s">
        <v>206</v>
      </c>
      <c r="N134" s="467" t="s">
        <v>207</v>
      </c>
      <c r="O134" s="456" t="s">
        <v>208</v>
      </c>
      <c r="P134" s="457"/>
    </row>
    <row r="135" spans="2:16" ht="16.5" thickBot="1">
      <c r="B135" s="466"/>
      <c r="C135" s="462"/>
      <c r="D135" s="462"/>
      <c r="E135" s="462"/>
      <c r="F135" s="462"/>
      <c r="G135" s="462"/>
      <c r="H135" s="462"/>
      <c r="I135" s="462"/>
      <c r="J135" s="462"/>
      <c r="K135" s="462"/>
      <c r="L135" s="462"/>
      <c r="M135" s="462"/>
      <c r="N135" s="462"/>
      <c r="O135" s="145" t="s">
        <v>209</v>
      </c>
      <c r="P135" s="30" t="s">
        <v>210</v>
      </c>
    </row>
    <row r="136" spans="2:16">
      <c r="B136" s="148" t="s">
        <v>211</v>
      </c>
      <c r="C136" s="146">
        <v>31</v>
      </c>
      <c r="D136" s="8">
        <v>28</v>
      </c>
      <c r="E136" s="8">
        <v>31</v>
      </c>
      <c r="F136" s="8">
        <v>15</v>
      </c>
      <c r="G136" s="8">
        <v>16</v>
      </c>
      <c r="H136" s="8">
        <v>5</v>
      </c>
      <c r="I136" s="168">
        <f>SUM(C136:G136)</f>
        <v>121</v>
      </c>
      <c r="J136" s="8">
        <v>10</v>
      </c>
      <c r="K136" s="8">
        <v>26</v>
      </c>
      <c r="L136" s="8">
        <v>30</v>
      </c>
      <c r="M136" s="8">
        <v>31</v>
      </c>
      <c r="N136" s="168">
        <f>SUM(J136:M136)</f>
        <v>97</v>
      </c>
      <c r="O136" s="167">
        <f>SUM(C136:H136,J136:M136)</f>
        <v>223</v>
      </c>
      <c r="P136" s="169">
        <f>I136+N136</f>
        <v>218</v>
      </c>
    </row>
    <row r="137" spans="2:16" ht="19.5">
      <c r="B137" s="149" t="s">
        <v>485</v>
      </c>
      <c r="C137" s="147">
        <v>0.4</v>
      </c>
      <c r="D137" s="10">
        <v>0.3</v>
      </c>
      <c r="E137" s="10">
        <v>0.7</v>
      </c>
      <c r="F137" s="10">
        <v>5.5</v>
      </c>
      <c r="G137" s="10">
        <v>11.4</v>
      </c>
      <c r="H137" s="10">
        <v>12</v>
      </c>
      <c r="I137" s="153">
        <f>(C136*C137+D136*D137+E136*E137+F136*F137+G136*G137)/I136</f>
        <v>2.5404958677685947</v>
      </c>
      <c r="J137" s="10">
        <v>9.8000000000000007</v>
      </c>
      <c r="K137" s="95">
        <v>9.4</v>
      </c>
      <c r="L137" s="95">
        <v>5.5</v>
      </c>
      <c r="M137" s="95">
        <v>2.5</v>
      </c>
      <c r="N137" s="153">
        <f>(J136*J137+K136*K137+L136*L137+M136*M137)/N136</f>
        <v>6.0298969072164947</v>
      </c>
      <c r="O137" s="154">
        <f>(C137*C136+D137*D136+E137*E136+F137*F136+G137*G136+H137*H136+J137*J136+K137*K136+L137*L136+M137*M136)/O136</f>
        <v>4.2704035874439459</v>
      </c>
      <c r="P137" s="161">
        <f>(I137*I136+N137*N136)/P136</f>
        <v>4.0931192660550453</v>
      </c>
    </row>
    <row r="138" spans="2:16" ht="19.5">
      <c r="B138" s="149" t="s">
        <v>212</v>
      </c>
      <c r="C138" s="13">
        <f t="shared" ref="C138:H138" si="48">C136*(13-C137)</f>
        <v>390.59999999999997</v>
      </c>
      <c r="D138" s="12">
        <f t="shared" si="48"/>
        <v>355.59999999999997</v>
      </c>
      <c r="E138" s="12">
        <f t="shared" si="48"/>
        <v>381.3</v>
      </c>
      <c r="F138" s="12">
        <f t="shared" si="48"/>
        <v>112.5</v>
      </c>
      <c r="G138" s="12">
        <f t="shared" si="48"/>
        <v>25.599999999999994</v>
      </c>
      <c r="H138" s="12">
        <f t="shared" si="48"/>
        <v>5</v>
      </c>
      <c r="I138" s="155">
        <f>SUM(C138:G138)</f>
        <v>1265.5999999999999</v>
      </c>
      <c r="J138" s="12">
        <f>J136*(13-J137)</f>
        <v>31.999999999999993</v>
      </c>
      <c r="K138" s="12">
        <f>K136*(13-K137)</f>
        <v>93.6</v>
      </c>
      <c r="L138" s="12">
        <f>L136*(13-L137)</f>
        <v>225</v>
      </c>
      <c r="M138" s="12">
        <f>M136*(13-M137)</f>
        <v>325.5</v>
      </c>
      <c r="N138" s="155">
        <f>SUM(J138:M138)</f>
        <v>676.1</v>
      </c>
      <c r="O138" s="156">
        <f>O136*(13-O137)</f>
        <v>1946.7</v>
      </c>
      <c r="P138" s="162">
        <f>P136*(13-P137)</f>
        <v>1941.7000000000003</v>
      </c>
    </row>
    <row r="139" spans="2:16" ht="19.5">
      <c r="B139" s="149" t="s">
        <v>213</v>
      </c>
      <c r="C139" s="13">
        <f t="shared" ref="C139:H139" si="49">C136*(17-C137)</f>
        <v>514.6</v>
      </c>
      <c r="D139" s="12">
        <f t="shared" si="49"/>
        <v>467.59999999999997</v>
      </c>
      <c r="E139" s="12">
        <f t="shared" si="49"/>
        <v>505.3</v>
      </c>
      <c r="F139" s="12">
        <f t="shared" si="49"/>
        <v>172.5</v>
      </c>
      <c r="G139" s="12">
        <f t="shared" si="49"/>
        <v>89.6</v>
      </c>
      <c r="H139" s="12">
        <f t="shared" si="49"/>
        <v>25</v>
      </c>
      <c r="I139" s="155">
        <f>SUM(C139:G139)</f>
        <v>1749.6</v>
      </c>
      <c r="J139" s="12">
        <f>J136*(17-J137)</f>
        <v>72</v>
      </c>
      <c r="K139" s="12">
        <f>K136*(17-K137)</f>
        <v>197.6</v>
      </c>
      <c r="L139" s="12">
        <f>L136*(17-L137)</f>
        <v>345</v>
      </c>
      <c r="M139" s="12">
        <f>M136*(17-M137)</f>
        <v>449.5</v>
      </c>
      <c r="N139" s="155">
        <f>SUM(J139:M139)</f>
        <v>1064.0999999999999</v>
      </c>
      <c r="O139" s="156">
        <f>O136*(17-O137)</f>
        <v>2838.7000000000003</v>
      </c>
      <c r="P139" s="162">
        <f>P136*(17-P137)</f>
        <v>2813.7000000000003</v>
      </c>
    </row>
    <row r="140" spans="2:16" ht="19.5">
      <c r="B140" s="149" t="s">
        <v>214</v>
      </c>
      <c r="C140" s="17">
        <f t="shared" ref="C140:H140" si="50">C136*(18-C137)</f>
        <v>545.6</v>
      </c>
      <c r="D140" s="16">
        <f t="shared" si="50"/>
        <v>495.59999999999997</v>
      </c>
      <c r="E140" s="16">
        <f t="shared" si="50"/>
        <v>536.30000000000007</v>
      </c>
      <c r="F140" s="16">
        <f t="shared" si="50"/>
        <v>187.5</v>
      </c>
      <c r="G140" s="16">
        <f t="shared" si="50"/>
        <v>105.6</v>
      </c>
      <c r="H140" s="16">
        <f t="shared" si="50"/>
        <v>30</v>
      </c>
      <c r="I140" s="155">
        <f>SUM(C140:G140)</f>
        <v>1870.6</v>
      </c>
      <c r="J140" s="16">
        <f>J136*(18-J137)</f>
        <v>82</v>
      </c>
      <c r="K140" s="16">
        <f>K136*(18-K137)</f>
        <v>223.6</v>
      </c>
      <c r="L140" s="16">
        <f>L136*(18-L137)</f>
        <v>375</v>
      </c>
      <c r="M140" s="16">
        <f>M136*(18-M137)</f>
        <v>480.5</v>
      </c>
      <c r="N140" s="155">
        <f>SUM(J140:M140)</f>
        <v>1161.0999999999999</v>
      </c>
      <c r="O140" s="157">
        <f>O136*(18-O137)</f>
        <v>3061.7000000000003</v>
      </c>
      <c r="P140" s="163">
        <f>P136*(18-P137)</f>
        <v>3031.7000000000003</v>
      </c>
    </row>
    <row r="141" spans="2:16" ht="20.25" thickBot="1">
      <c r="B141" s="350" t="s">
        <v>215</v>
      </c>
      <c r="C141" s="21">
        <f t="shared" ref="C141:H141" si="51">C136*(19-C137)</f>
        <v>576.6</v>
      </c>
      <c r="D141" s="20">
        <f t="shared" si="51"/>
        <v>523.6</v>
      </c>
      <c r="E141" s="20">
        <f t="shared" si="51"/>
        <v>567.30000000000007</v>
      </c>
      <c r="F141" s="20">
        <f t="shared" si="51"/>
        <v>202.5</v>
      </c>
      <c r="G141" s="20">
        <f t="shared" si="51"/>
        <v>121.6</v>
      </c>
      <c r="H141" s="20">
        <f t="shared" si="51"/>
        <v>35</v>
      </c>
      <c r="I141" s="164">
        <f>SUM(C141:G141)</f>
        <v>1991.6</v>
      </c>
      <c r="J141" s="20">
        <f>J136*(19-J137)</f>
        <v>92</v>
      </c>
      <c r="K141" s="20">
        <f>K136*(19-K137)</f>
        <v>249.6</v>
      </c>
      <c r="L141" s="20">
        <f>L136*(19-L137)</f>
        <v>405</v>
      </c>
      <c r="M141" s="20">
        <f>M136*(19-M137)</f>
        <v>511.5</v>
      </c>
      <c r="N141" s="164">
        <f>SUM(J141:M141)</f>
        <v>1258.0999999999999</v>
      </c>
      <c r="O141" s="165">
        <f>O136*(19-O137)</f>
        <v>3284.7000000000003</v>
      </c>
      <c r="P141" s="166">
        <f>P136*(19-P137)</f>
        <v>3249.7000000000003</v>
      </c>
    </row>
    <row r="142" spans="2:16" ht="15.75" thickBot="1">
      <c r="B142" s="1"/>
      <c r="C142" s="1"/>
      <c r="D142" s="2"/>
      <c r="E142" s="2"/>
      <c r="F142" s="2"/>
      <c r="G142" s="1"/>
      <c r="H142" s="3"/>
      <c r="I142" s="2"/>
      <c r="J142" s="3"/>
      <c r="K142" s="2"/>
      <c r="L142" s="2"/>
      <c r="M142" s="1"/>
      <c r="N142" s="2"/>
      <c r="O142" s="1"/>
    </row>
    <row r="143" spans="2:16" ht="24" thickBot="1">
      <c r="B143" s="473" t="s">
        <v>322</v>
      </c>
      <c r="C143" s="474"/>
      <c r="D143" s="474"/>
      <c r="E143" s="474"/>
      <c r="F143" s="474"/>
      <c r="G143" s="474"/>
      <c r="H143" s="474"/>
      <c r="I143" s="474"/>
      <c r="J143" s="474"/>
      <c r="K143" s="474"/>
      <c r="L143" s="470" t="s">
        <v>231</v>
      </c>
      <c r="M143" s="471"/>
      <c r="N143" s="471"/>
      <c r="O143" s="471"/>
      <c r="P143" s="472"/>
    </row>
    <row r="144" spans="2:16" ht="15.75">
      <c r="B144" s="465" t="s">
        <v>195</v>
      </c>
      <c r="C144" s="461" t="s">
        <v>196</v>
      </c>
      <c r="D144" s="461" t="s">
        <v>197</v>
      </c>
      <c r="E144" s="461" t="s">
        <v>198</v>
      </c>
      <c r="F144" s="461" t="s">
        <v>199</v>
      </c>
      <c r="G144" s="461" t="s">
        <v>200</v>
      </c>
      <c r="H144" s="461" t="s">
        <v>201</v>
      </c>
      <c r="I144" s="467" t="s">
        <v>202</v>
      </c>
      <c r="J144" s="461" t="s">
        <v>203</v>
      </c>
      <c r="K144" s="461" t="s">
        <v>204</v>
      </c>
      <c r="L144" s="461" t="s">
        <v>205</v>
      </c>
      <c r="M144" s="461" t="s">
        <v>206</v>
      </c>
      <c r="N144" s="467" t="s">
        <v>207</v>
      </c>
      <c r="O144" s="456" t="s">
        <v>208</v>
      </c>
      <c r="P144" s="457"/>
    </row>
    <row r="145" spans="2:16" ht="16.5" thickBot="1">
      <c r="B145" s="466"/>
      <c r="C145" s="462"/>
      <c r="D145" s="462"/>
      <c r="E145" s="462"/>
      <c r="F145" s="462"/>
      <c r="G145" s="462"/>
      <c r="H145" s="462"/>
      <c r="I145" s="462"/>
      <c r="J145" s="462"/>
      <c r="K145" s="462"/>
      <c r="L145" s="462"/>
      <c r="M145" s="462"/>
      <c r="N145" s="462"/>
      <c r="O145" s="145" t="s">
        <v>209</v>
      </c>
      <c r="P145" s="30" t="s">
        <v>210</v>
      </c>
    </row>
    <row r="146" spans="2:16">
      <c r="B146" s="148" t="s">
        <v>211</v>
      </c>
      <c r="C146" s="146">
        <v>31</v>
      </c>
      <c r="D146" s="8">
        <v>28</v>
      </c>
      <c r="E146" s="8">
        <v>31</v>
      </c>
      <c r="F146" s="8">
        <v>20</v>
      </c>
      <c r="G146" s="8">
        <v>15</v>
      </c>
      <c r="H146" s="8">
        <v>0</v>
      </c>
      <c r="I146" s="168">
        <f>SUM(C146:G146)</f>
        <v>125</v>
      </c>
      <c r="J146" s="8">
        <v>7</v>
      </c>
      <c r="K146" s="8">
        <v>20</v>
      </c>
      <c r="L146" s="8">
        <v>30</v>
      </c>
      <c r="M146" s="8">
        <v>31</v>
      </c>
      <c r="N146" s="168">
        <f>SUM(J146:M146)</f>
        <v>88</v>
      </c>
      <c r="O146" s="167">
        <f>SUM(C146:H146,J146:M146)</f>
        <v>213</v>
      </c>
      <c r="P146" s="169">
        <f>I146+N146</f>
        <v>213</v>
      </c>
    </row>
    <row r="147" spans="2:16" ht="19.5">
      <c r="B147" s="149" t="s">
        <v>485</v>
      </c>
      <c r="C147" s="147">
        <v>1.6</v>
      </c>
      <c r="D147" s="10">
        <v>3.3</v>
      </c>
      <c r="E147" s="10">
        <v>7.6</v>
      </c>
      <c r="F147" s="10">
        <v>9.9</v>
      </c>
      <c r="G147" s="10">
        <v>11.2</v>
      </c>
      <c r="H147" s="10">
        <v>0</v>
      </c>
      <c r="I147" s="153">
        <f>(C146*C147+D146*D147+E146*E147+F146*F147+G146*G147)/I146</f>
        <v>5.9488000000000003</v>
      </c>
      <c r="J147" s="10">
        <v>15.513333333333334</v>
      </c>
      <c r="K147" s="95">
        <v>10.8258064516129</v>
      </c>
      <c r="L147" s="95">
        <v>7.376666666666666</v>
      </c>
      <c r="M147" s="95">
        <v>2.9645161290322575</v>
      </c>
      <c r="N147" s="153">
        <f>(J146*J147+K146*K147+L146*L147+M146*M147)/N146</f>
        <v>7.253516617790809</v>
      </c>
      <c r="O147" s="154">
        <f>(C147*C146+D147*D146+E147*E146+F147*F146+G147*G146+H147*H146+J147*J146+K147*K146+L147*L146+M147*M146)/O146</f>
        <v>6.4878378514816504</v>
      </c>
      <c r="P147" s="161">
        <f>(I147*I146+N147*N146)/P146</f>
        <v>6.4878378514816495</v>
      </c>
    </row>
    <row r="148" spans="2:16" ht="19.5">
      <c r="B148" s="149" t="s">
        <v>212</v>
      </c>
      <c r="C148" s="13">
        <f t="shared" ref="C148:H148" si="52">C146*(13-C147)</f>
        <v>353.40000000000003</v>
      </c>
      <c r="D148" s="12">
        <f t="shared" si="52"/>
        <v>271.59999999999997</v>
      </c>
      <c r="E148" s="12">
        <f t="shared" si="52"/>
        <v>167.4</v>
      </c>
      <c r="F148" s="12">
        <f t="shared" si="52"/>
        <v>61.999999999999993</v>
      </c>
      <c r="G148" s="12">
        <f t="shared" si="52"/>
        <v>27.000000000000011</v>
      </c>
      <c r="H148" s="12">
        <f t="shared" si="52"/>
        <v>0</v>
      </c>
      <c r="I148" s="155">
        <f>SUM(C148:G148)</f>
        <v>881.4</v>
      </c>
      <c r="J148" s="12">
        <f>J146*(13-J147)</f>
        <v>-17.593333333333334</v>
      </c>
      <c r="K148" s="12">
        <f>K146*(13-K147)</f>
        <v>43.483870967742</v>
      </c>
      <c r="L148" s="12">
        <f>L146*(13-L147)</f>
        <v>168.70000000000002</v>
      </c>
      <c r="M148" s="12">
        <f>M146*(13-M147)</f>
        <v>311.09999999999997</v>
      </c>
      <c r="N148" s="155">
        <f>SUM(J148:M148)</f>
        <v>505.69053763440866</v>
      </c>
      <c r="O148" s="156">
        <f>O146*(13-O147)</f>
        <v>1387.0905376344085</v>
      </c>
      <c r="P148" s="162">
        <f>P146*(13-P147)</f>
        <v>1387.0905376344087</v>
      </c>
    </row>
    <row r="149" spans="2:16" ht="19.5">
      <c r="B149" s="149" t="s">
        <v>213</v>
      </c>
      <c r="C149" s="13">
        <f t="shared" ref="C149:H149" si="53">C146*(17-C147)</f>
        <v>477.40000000000003</v>
      </c>
      <c r="D149" s="12">
        <f t="shared" si="53"/>
        <v>383.59999999999997</v>
      </c>
      <c r="E149" s="12">
        <f t="shared" si="53"/>
        <v>291.40000000000003</v>
      </c>
      <c r="F149" s="12">
        <f t="shared" si="53"/>
        <v>142</v>
      </c>
      <c r="G149" s="12">
        <f t="shared" si="53"/>
        <v>87.000000000000014</v>
      </c>
      <c r="H149" s="12">
        <f t="shared" si="53"/>
        <v>0</v>
      </c>
      <c r="I149" s="155">
        <f>SUM(C149:G149)</f>
        <v>1381.4</v>
      </c>
      <c r="J149" s="12">
        <f>J146*(17-J147)</f>
        <v>10.406666666666665</v>
      </c>
      <c r="K149" s="12">
        <f>K146*(17-K147)</f>
        <v>123.48387096774201</v>
      </c>
      <c r="L149" s="12">
        <f>L146*(17-L147)</f>
        <v>288.70000000000005</v>
      </c>
      <c r="M149" s="12">
        <f>M146*(17-M147)</f>
        <v>435.09999999999997</v>
      </c>
      <c r="N149" s="155">
        <f>SUM(J149:M149)</f>
        <v>857.69053763440866</v>
      </c>
      <c r="O149" s="156">
        <f>O146*(17-O147)</f>
        <v>2239.0905376344085</v>
      </c>
      <c r="P149" s="162">
        <f>P146*(17-P147)</f>
        <v>2239.0905376344085</v>
      </c>
    </row>
    <row r="150" spans="2:16" ht="19.5">
      <c r="B150" s="149" t="s">
        <v>214</v>
      </c>
      <c r="C150" s="17">
        <f t="shared" ref="C150:H150" si="54">C146*(18-C147)</f>
        <v>508.4</v>
      </c>
      <c r="D150" s="16">
        <f t="shared" si="54"/>
        <v>411.59999999999997</v>
      </c>
      <c r="E150" s="16">
        <f t="shared" si="54"/>
        <v>322.40000000000003</v>
      </c>
      <c r="F150" s="16">
        <f t="shared" si="54"/>
        <v>162</v>
      </c>
      <c r="G150" s="16">
        <f t="shared" si="54"/>
        <v>102.00000000000001</v>
      </c>
      <c r="H150" s="16">
        <f t="shared" si="54"/>
        <v>0</v>
      </c>
      <c r="I150" s="155">
        <f>SUM(C150:G150)</f>
        <v>1506.4</v>
      </c>
      <c r="J150" s="16">
        <f>J146*(18-J147)</f>
        <v>17.406666666666666</v>
      </c>
      <c r="K150" s="16">
        <f>K146*(18-K147)</f>
        <v>143.48387096774201</v>
      </c>
      <c r="L150" s="16">
        <f>L146*(18-L147)</f>
        <v>318.70000000000005</v>
      </c>
      <c r="M150" s="16">
        <f>M146*(18-M147)</f>
        <v>466.09999999999997</v>
      </c>
      <c r="N150" s="155">
        <f>SUM(J150:M150)</f>
        <v>945.69053763440866</v>
      </c>
      <c r="O150" s="157">
        <f>O146*(18-O147)</f>
        <v>2452.0905376344085</v>
      </c>
      <c r="P150" s="163">
        <f>P146*(18-P147)</f>
        <v>2452.0905376344085</v>
      </c>
    </row>
    <row r="151" spans="2:16" ht="20.25" thickBot="1">
      <c r="B151" s="350" t="s">
        <v>215</v>
      </c>
      <c r="C151" s="21">
        <f t="shared" ref="C151:H151" si="55">C146*(19-C147)</f>
        <v>539.4</v>
      </c>
      <c r="D151" s="20">
        <f t="shared" si="55"/>
        <v>439.59999999999997</v>
      </c>
      <c r="E151" s="20">
        <f t="shared" si="55"/>
        <v>353.40000000000003</v>
      </c>
      <c r="F151" s="20">
        <f t="shared" si="55"/>
        <v>182</v>
      </c>
      <c r="G151" s="20">
        <f t="shared" si="55"/>
        <v>117.00000000000001</v>
      </c>
      <c r="H151" s="20">
        <f t="shared" si="55"/>
        <v>0</v>
      </c>
      <c r="I151" s="164">
        <f>SUM(C151:G151)</f>
        <v>1631.4</v>
      </c>
      <c r="J151" s="20">
        <f>J146*(19-J147)</f>
        <v>24.406666666666666</v>
      </c>
      <c r="K151" s="20">
        <f>K146*(19-K147)</f>
        <v>163.48387096774201</v>
      </c>
      <c r="L151" s="20">
        <f>L146*(19-L147)</f>
        <v>348.70000000000005</v>
      </c>
      <c r="M151" s="20">
        <f>M146*(19-M147)</f>
        <v>497.09999999999997</v>
      </c>
      <c r="N151" s="164">
        <f>SUM(J151:M151)</f>
        <v>1033.6905376344087</v>
      </c>
      <c r="O151" s="165">
        <f>O146*(19-O147)</f>
        <v>2665.0905376344085</v>
      </c>
      <c r="P151" s="166">
        <f>P146*(19-P147)</f>
        <v>2665.0905376344085</v>
      </c>
    </row>
    <row r="152" spans="2:16" ht="15.75" thickBot="1">
      <c r="B152" s="24"/>
      <c r="C152" s="25"/>
      <c r="D152" s="25"/>
      <c r="E152" s="25"/>
      <c r="F152" s="25"/>
      <c r="G152" s="25"/>
      <c r="H152" s="25"/>
      <c r="I152" s="26"/>
      <c r="J152" s="25"/>
      <c r="K152" s="25"/>
      <c r="L152" s="25"/>
      <c r="M152" s="25"/>
      <c r="N152" s="26"/>
      <c r="O152" s="27"/>
      <c r="P152" s="27"/>
    </row>
    <row r="153" spans="2:16" ht="24" thickBot="1">
      <c r="B153" s="473" t="s">
        <v>322</v>
      </c>
      <c r="C153" s="474"/>
      <c r="D153" s="474"/>
      <c r="E153" s="474"/>
      <c r="F153" s="474"/>
      <c r="G153" s="474"/>
      <c r="H153" s="474"/>
      <c r="I153" s="474"/>
      <c r="J153" s="474"/>
      <c r="K153" s="474"/>
      <c r="L153" s="470" t="s">
        <v>145</v>
      </c>
      <c r="M153" s="471"/>
      <c r="N153" s="471"/>
      <c r="O153" s="471"/>
      <c r="P153" s="472"/>
    </row>
    <row r="154" spans="2:16" ht="15.75">
      <c r="B154" s="465" t="s">
        <v>195</v>
      </c>
      <c r="C154" s="461" t="s">
        <v>196</v>
      </c>
      <c r="D154" s="461" t="s">
        <v>197</v>
      </c>
      <c r="E154" s="461" t="s">
        <v>198</v>
      </c>
      <c r="F154" s="461" t="s">
        <v>199</v>
      </c>
      <c r="G154" s="461" t="s">
        <v>200</v>
      </c>
      <c r="H154" s="461" t="s">
        <v>201</v>
      </c>
      <c r="I154" s="467" t="s">
        <v>202</v>
      </c>
      <c r="J154" s="461" t="s">
        <v>203</v>
      </c>
      <c r="K154" s="461" t="s">
        <v>204</v>
      </c>
      <c r="L154" s="461" t="s">
        <v>205</v>
      </c>
      <c r="M154" s="461" t="s">
        <v>206</v>
      </c>
      <c r="N154" s="467" t="s">
        <v>207</v>
      </c>
      <c r="O154" s="456" t="s">
        <v>208</v>
      </c>
      <c r="P154" s="457"/>
    </row>
    <row r="155" spans="2:16" ht="16.5" thickBot="1">
      <c r="B155" s="466"/>
      <c r="C155" s="462"/>
      <c r="D155" s="462"/>
      <c r="E155" s="462"/>
      <c r="F155" s="462"/>
      <c r="G155" s="462"/>
      <c r="H155" s="462"/>
      <c r="I155" s="462"/>
      <c r="J155" s="462"/>
      <c r="K155" s="462"/>
      <c r="L155" s="462"/>
      <c r="M155" s="462"/>
      <c r="N155" s="462"/>
      <c r="O155" s="145" t="s">
        <v>209</v>
      </c>
      <c r="P155" s="30" t="s">
        <v>210</v>
      </c>
    </row>
    <row r="156" spans="2:16">
      <c r="B156" s="148" t="s">
        <v>211</v>
      </c>
      <c r="C156" s="146">
        <v>31</v>
      </c>
      <c r="D156" s="8">
        <v>31</v>
      </c>
      <c r="E156" s="8">
        <v>31</v>
      </c>
      <c r="F156" s="8">
        <v>24</v>
      </c>
      <c r="G156" s="8">
        <v>13</v>
      </c>
      <c r="H156" s="8">
        <v>3</v>
      </c>
      <c r="I156" s="168">
        <f>SUM(C156:G156)</f>
        <v>130</v>
      </c>
      <c r="J156" s="8"/>
      <c r="K156" s="8"/>
      <c r="L156" s="8"/>
      <c r="M156" s="8"/>
      <c r="N156" s="168">
        <f>SUM(J156:M156)</f>
        <v>0</v>
      </c>
      <c r="O156" s="167">
        <f>SUM(C156:H156,J156:M156)</f>
        <v>133</v>
      </c>
      <c r="P156" s="169">
        <f>I156+N156</f>
        <v>130</v>
      </c>
    </row>
    <row r="157" spans="2:16" ht="19.5">
      <c r="B157" s="149" t="s">
        <v>485</v>
      </c>
      <c r="C157" s="147">
        <v>2.7161290322580651</v>
      </c>
      <c r="D157" s="10">
        <v>1.4892857142857143</v>
      </c>
      <c r="E157" s="10">
        <v>5.6064516129032267</v>
      </c>
      <c r="F157" s="10">
        <v>9.483333333333329</v>
      </c>
      <c r="G157" s="10">
        <v>13.93225806451613</v>
      </c>
      <c r="H157" s="10">
        <v>17.52</v>
      </c>
      <c r="I157" s="153">
        <f>(C156*C157+D156*D157+E156*E157+F156*F157+G156*G157)/I156</f>
        <v>5.4837477844735911</v>
      </c>
      <c r="J157" s="10"/>
      <c r="K157" s="95"/>
      <c r="L157" s="95"/>
      <c r="M157" s="95"/>
      <c r="N157" s="153"/>
      <c r="O157" s="154">
        <f>(C157*C156+D157*D156+E157*E156+F157*F156+G157*G156+H157*H156+J157*J156+K157*K156+L157*L156+M157*M156)/O156</f>
        <v>5.7552421953501263</v>
      </c>
      <c r="P157" s="161">
        <f>(I157*I156+N157*N156)/P156</f>
        <v>5.4837477844735911</v>
      </c>
    </row>
    <row r="158" spans="2:16" ht="19.5">
      <c r="B158" s="149" t="s">
        <v>212</v>
      </c>
      <c r="C158" s="13">
        <f t="shared" ref="C158:H158" si="56">C156*(13-C157)</f>
        <v>318.79999999999995</v>
      </c>
      <c r="D158" s="12">
        <f t="shared" si="56"/>
        <v>356.83214285714286</v>
      </c>
      <c r="E158" s="12">
        <f t="shared" si="56"/>
        <v>229.19999999999996</v>
      </c>
      <c r="F158" s="12">
        <f t="shared" si="56"/>
        <v>84.400000000000105</v>
      </c>
      <c r="G158" s="12">
        <f t="shared" si="56"/>
        <v>-12.119354838709693</v>
      </c>
      <c r="H158" s="12">
        <f t="shared" si="56"/>
        <v>-13.559999999999999</v>
      </c>
      <c r="I158" s="155">
        <f>SUM(C158:G158)</f>
        <v>977.11278801843309</v>
      </c>
      <c r="J158" s="12">
        <f>J156*(13-J157)</f>
        <v>0</v>
      </c>
      <c r="K158" s="12">
        <f>K156*(13-K157)</f>
        <v>0</v>
      </c>
      <c r="L158" s="12">
        <f>L156*(13-L157)</f>
        <v>0</v>
      </c>
      <c r="M158" s="12">
        <f>M156*(13-M157)</f>
        <v>0</v>
      </c>
      <c r="N158" s="155">
        <f>SUM(J158:M158)</f>
        <v>0</v>
      </c>
      <c r="O158" s="156">
        <f>O156*(13-O157)</f>
        <v>963.55278801843326</v>
      </c>
      <c r="P158" s="162">
        <f>P156*(13-P157)</f>
        <v>977.11278801843321</v>
      </c>
    </row>
    <row r="159" spans="2:16" ht="19.5">
      <c r="B159" s="149" t="s">
        <v>213</v>
      </c>
      <c r="C159" s="13">
        <f t="shared" ref="C159:H159" si="57">C156*(17-C157)</f>
        <v>442.79999999999995</v>
      </c>
      <c r="D159" s="12">
        <f t="shared" si="57"/>
        <v>480.83214285714286</v>
      </c>
      <c r="E159" s="12">
        <f t="shared" si="57"/>
        <v>353.2</v>
      </c>
      <c r="F159" s="12">
        <f t="shared" si="57"/>
        <v>180.40000000000009</v>
      </c>
      <c r="G159" s="12">
        <f t="shared" si="57"/>
        <v>39.880645161290303</v>
      </c>
      <c r="H159" s="12">
        <f t="shared" si="57"/>
        <v>-1.5599999999999987</v>
      </c>
      <c r="I159" s="155">
        <f>SUM(C159:G159)</f>
        <v>1497.1127880184331</v>
      </c>
      <c r="J159" s="12">
        <f>J156*(17-J157)</f>
        <v>0</v>
      </c>
      <c r="K159" s="12">
        <f>K156*(17-K157)</f>
        <v>0</v>
      </c>
      <c r="L159" s="12">
        <f>L156*(17-L157)</f>
        <v>0</v>
      </c>
      <c r="M159" s="12">
        <f>M156*(17-M157)</f>
        <v>0</v>
      </c>
      <c r="N159" s="155">
        <f>SUM(J159:M159)</f>
        <v>0</v>
      </c>
      <c r="O159" s="156">
        <f>O156*(17-O157)</f>
        <v>1495.5527880184331</v>
      </c>
      <c r="P159" s="162">
        <f>P156*(17-P157)</f>
        <v>1497.1127880184331</v>
      </c>
    </row>
    <row r="160" spans="2:16" ht="19.5">
      <c r="B160" s="149" t="s">
        <v>214</v>
      </c>
      <c r="C160" s="17">
        <f t="shared" ref="C160:H160" si="58">C156*(18-C157)</f>
        <v>473.79999999999995</v>
      </c>
      <c r="D160" s="16">
        <f t="shared" si="58"/>
        <v>511.83214285714286</v>
      </c>
      <c r="E160" s="16">
        <f t="shared" si="58"/>
        <v>384.2</v>
      </c>
      <c r="F160" s="16">
        <f t="shared" si="58"/>
        <v>204.40000000000009</v>
      </c>
      <c r="G160" s="16">
        <f t="shared" si="58"/>
        <v>52.880645161290303</v>
      </c>
      <c r="H160" s="16">
        <f t="shared" si="58"/>
        <v>1.4400000000000013</v>
      </c>
      <c r="I160" s="155">
        <f>SUM(C160:G160)</f>
        <v>1627.1127880184331</v>
      </c>
      <c r="J160" s="16">
        <f>J156*(18-J157)</f>
        <v>0</v>
      </c>
      <c r="K160" s="16">
        <f>K156*(18-K157)</f>
        <v>0</v>
      </c>
      <c r="L160" s="16">
        <f>L156*(18-L157)</f>
        <v>0</v>
      </c>
      <c r="M160" s="16">
        <f>M156*(18-M157)</f>
        <v>0</v>
      </c>
      <c r="N160" s="155">
        <f>SUM(J160:M160)</f>
        <v>0</v>
      </c>
      <c r="O160" s="157">
        <f>O156*(18-O157)</f>
        <v>1628.5527880184331</v>
      </c>
      <c r="P160" s="163">
        <f>P156*(18-P157)</f>
        <v>1627.1127880184331</v>
      </c>
    </row>
    <row r="161" spans="2:16" ht="20.25" thickBot="1">
      <c r="B161" s="350" t="s">
        <v>215</v>
      </c>
      <c r="C161" s="21">
        <f t="shared" ref="C161:H161" si="59">C156*(19-C157)</f>
        <v>504.79999999999995</v>
      </c>
      <c r="D161" s="20">
        <f t="shared" si="59"/>
        <v>542.83214285714291</v>
      </c>
      <c r="E161" s="20">
        <f t="shared" si="59"/>
        <v>415.2</v>
      </c>
      <c r="F161" s="20">
        <f t="shared" si="59"/>
        <v>228.40000000000009</v>
      </c>
      <c r="G161" s="20">
        <f t="shared" si="59"/>
        <v>65.880645161290303</v>
      </c>
      <c r="H161" s="20">
        <f t="shared" si="59"/>
        <v>4.4400000000000013</v>
      </c>
      <c r="I161" s="164">
        <f>SUM(C161:G161)</f>
        <v>1757.1127880184331</v>
      </c>
      <c r="J161" s="20">
        <f>J156*(19-J157)</f>
        <v>0</v>
      </c>
      <c r="K161" s="20">
        <f>K156*(19-K157)</f>
        <v>0</v>
      </c>
      <c r="L161" s="20">
        <f>L156*(19-L157)</f>
        <v>0</v>
      </c>
      <c r="M161" s="20">
        <f>M156*(19-M157)</f>
        <v>0</v>
      </c>
      <c r="N161" s="164">
        <f>SUM(J161:M161)</f>
        <v>0</v>
      </c>
      <c r="O161" s="165">
        <f>O156*(19-O157)</f>
        <v>1761.5527880184331</v>
      </c>
      <c r="P161" s="166">
        <f>P156*(19-P157)</f>
        <v>1757.1127880184331</v>
      </c>
    </row>
    <row r="162" spans="2:16" ht="15.75" thickBot="1"/>
    <row r="163" spans="2:16" ht="24" thickBot="1">
      <c r="B163" s="516" t="s">
        <v>323</v>
      </c>
      <c r="C163" s="517"/>
      <c r="D163" s="517"/>
      <c r="E163" s="517"/>
      <c r="F163" s="517"/>
      <c r="G163" s="517"/>
      <c r="H163" s="517"/>
      <c r="I163" s="517"/>
      <c r="J163" s="517"/>
      <c r="K163" s="517"/>
      <c r="L163" s="517"/>
      <c r="M163" s="351"/>
      <c r="N163" s="521" t="s">
        <v>233</v>
      </c>
      <c r="O163" s="521"/>
      <c r="P163" s="522"/>
    </row>
    <row r="164" spans="2:16" ht="15.75">
      <c r="B164" s="492" t="s">
        <v>195</v>
      </c>
      <c r="C164" s="489" t="s">
        <v>196</v>
      </c>
      <c r="D164" s="489" t="s">
        <v>197</v>
      </c>
      <c r="E164" s="489" t="s">
        <v>198</v>
      </c>
      <c r="F164" s="489" t="s">
        <v>199</v>
      </c>
      <c r="G164" s="489" t="s">
        <v>200</v>
      </c>
      <c r="H164" s="489" t="s">
        <v>201</v>
      </c>
      <c r="I164" s="491" t="s">
        <v>202</v>
      </c>
      <c r="J164" s="489" t="s">
        <v>203</v>
      </c>
      <c r="K164" s="489" t="s">
        <v>204</v>
      </c>
      <c r="L164" s="489" t="s">
        <v>205</v>
      </c>
      <c r="M164" s="489" t="s">
        <v>206</v>
      </c>
      <c r="N164" s="491" t="s">
        <v>207</v>
      </c>
      <c r="O164" s="519" t="s">
        <v>317</v>
      </c>
      <c r="P164" s="520"/>
    </row>
    <row r="165" spans="2:16" ht="16.5" thickBot="1">
      <c r="B165" s="518"/>
      <c r="C165" s="514"/>
      <c r="D165" s="514"/>
      <c r="E165" s="514"/>
      <c r="F165" s="514"/>
      <c r="G165" s="514"/>
      <c r="H165" s="514"/>
      <c r="I165" s="515"/>
      <c r="J165" s="514"/>
      <c r="K165" s="514"/>
      <c r="L165" s="514"/>
      <c r="M165" s="514"/>
      <c r="N165" s="515"/>
      <c r="O165" s="389" t="s">
        <v>234</v>
      </c>
      <c r="P165" s="390" t="s">
        <v>235</v>
      </c>
    </row>
    <row r="166" spans="2:16">
      <c r="B166" s="391" t="s">
        <v>211</v>
      </c>
      <c r="C166" s="65">
        <v>31</v>
      </c>
      <c r="D166" s="64">
        <v>28</v>
      </c>
      <c r="E166" s="64">
        <v>31</v>
      </c>
      <c r="F166" s="64">
        <v>30</v>
      </c>
      <c r="G166" s="64">
        <v>8</v>
      </c>
      <c r="H166" s="386"/>
      <c r="I166" s="387">
        <f>SUM(C166:H166)</f>
        <v>128</v>
      </c>
      <c r="J166" s="64">
        <v>8</v>
      </c>
      <c r="K166" s="64">
        <v>31</v>
      </c>
      <c r="L166" s="64">
        <v>30</v>
      </c>
      <c r="M166" s="64">
        <v>31</v>
      </c>
      <c r="N166" s="387">
        <f>SUM(J166:M166)</f>
        <v>100</v>
      </c>
      <c r="O166" s="363">
        <f>SUM(C166:H166,J166:M166)</f>
        <v>228</v>
      </c>
      <c r="P166" s="388">
        <f>I166+N166</f>
        <v>228</v>
      </c>
    </row>
    <row r="167" spans="2:16" ht="19.5">
      <c r="B167" s="149" t="s">
        <v>485</v>
      </c>
      <c r="C167" s="67">
        <v>-1.3</v>
      </c>
      <c r="D167" s="66">
        <v>-0.3</v>
      </c>
      <c r="E167" s="66">
        <v>3.8</v>
      </c>
      <c r="F167" s="66">
        <v>8.6999999999999993</v>
      </c>
      <c r="G167" s="66">
        <v>14.1</v>
      </c>
      <c r="H167" s="379"/>
      <c r="I167" s="374">
        <f>(C166*C167+D166*D167+E166*E167+F166*F167+G166*G167)/I166</f>
        <v>3.4601562500000003</v>
      </c>
      <c r="J167" s="66">
        <v>14.5</v>
      </c>
      <c r="K167" s="66">
        <v>9</v>
      </c>
      <c r="L167" s="66">
        <v>3.9</v>
      </c>
      <c r="M167" s="66">
        <v>0.2</v>
      </c>
      <c r="N167" s="374">
        <f>(J166*J167+K166*K167+L166*L167+M166*M167)/N166</f>
        <v>5.1820000000000004</v>
      </c>
      <c r="O167" s="375">
        <f>(C167*C166+D167*D166+E167*E166+F167*F166+G167*G166+H167*H166+J167*J166+K167*K166+L167*L166+M167*M166)/O166</f>
        <v>4.2153508771929831</v>
      </c>
      <c r="P167" s="380">
        <f>(I167*I166+N167*N166)/P166</f>
        <v>4.2153508771929831</v>
      </c>
    </row>
    <row r="168" spans="2:16" ht="19.5">
      <c r="B168" s="392" t="s">
        <v>212</v>
      </c>
      <c r="C168" s="48">
        <f t="shared" ref="C168:H168" si="60">C166*(13-C167)</f>
        <v>443.3</v>
      </c>
      <c r="D168" s="47">
        <f t="shared" si="60"/>
        <v>372.40000000000003</v>
      </c>
      <c r="E168" s="47">
        <f t="shared" si="60"/>
        <v>285.2</v>
      </c>
      <c r="F168" s="47">
        <f t="shared" si="60"/>
        <v>129.00000000000003</v>
      </c>
      <c r="G168" s="47">
        <f t="shared" si="60"/>
        <v>-8.7999999999999972</v>
      </c>
      <c r="H168" s="47">
        <f t="shared" si="60"/>
        <v>0</v>
      </c>
      <c r="I168" s="376">
        <f>SUM(C168:G168)</f>
        <v>1221.1000000000001</v>
      </c>
      <c r="J168" s="47">
        <f>J166*(13-J167)</f>
        <v>-12</v>
      </c>
      <c r="K168" s="47">
        <f>K166*(13-K167)</f>
        <v>124</v>
      </c>
      <c r="L168" s="47">
        <f>L166*(13-L167)</f>
        <v>273</v>
      </c>
      <c r="M168" s="47">
        <f>M166*(13-M167)</f>
        <v>396.8</v>
      </c>
      <c r="N168" s="376">
        <f>SUM(J168:M168)</f>
        <v>781.8</v>
      </c>
      <c r="O168" s="377">
        <f>O166*(13-O167)</f>
        <v>2002.9</v>
      </c>
      <c r="P168" s="381">
        <f>P166*(13-P167)</f>
        <v>2002.9</v>
      </c>
    </row>
    <row r="169" spans="2:16" ht="19.5">
      <c r="B169" s="392" t="s">
        <v>213</v>
      </c>
      <c r="C169" s="48">
        <f t="shared" ref="C169:H169" si="61">C166*(17-C167)</f>
        <v>567.30000000000007</v>
      </c>
      <c r="D169" s="47">
        <f t="shared" si="61"/>
        <v>484.40000000000003</v>
      </c>
      <c r="E169" s="47">
        <f t="shared" si="61"/>
        <v>409.2</v>
      </c>
      <c r="F169" s="47">
        <f t="shared" si="61"/>
        <v>249.00000000000003</v>
      </c>
      <c r="G169" s="47">
        <f t="shared" si="61"/>
        <v>23.200000000000003</v>
      </c>
      <c r="H169" s="47">
        <f t="shared" si="61"/>
        <v>0</v>
      </c>
      <c r="I169" s="376">
        <f>SUM(C169:G169)</f>
        <v>1733.1000000000001</v>
      </c>
      <c r="J169" s="47">
        <f>J166*(17-J167)</f>
        <v>20</v>
      </c>
      <c r="K169" s="47">
        <f>K166*(17-K167)</f>
        <v>248</v>
      </c>
      <c r="L169" s="47">
        <f>L166*(17-L167)</f>
        <v>393</v>
      </c>
      <c r="M169" s="47">
        <f>M166*(17-M167)</f>
        <v>520.80000000000007</v>
      </c>
      <c r="N169" s="376">
        <f>SUM(J169:M169)</f>
        <v>1181.8000000000002</v>
      </c>
      <c r="O169" s="377">
        <f>O166*(17-O167)</f>
        <v>2914.9</v>
      </c>
      <c r="P169" s="381">
        <f>P166*(17-P167)</f>
        <v>2914.9</v>
      </c>
    </row>
    <row r="170" spans="2:16" ht="19.5">
      <c r="B170" s="392" t="s">
        <v>214</v>
      </c>
      <c r="C170" s="50">
        <f t="shared" ref="C170:H170" si="62">C166*(18-C167)</f>
        <v>598.30000000000007</v>
      </c>
      <c r="D170" s="49">
        <f t="shared" si="62"/>
        <v>512.4</v>
      </c>
      <c r="E170" s="49">
        <f t="shared" si="62"/>
        <v>440.2</v>
      </c>
      <c r="F170" s="49">
        <f t="shared" si="62"/>
        <v>279</v>
      </c>
      <c r="G170" s="49">
        <f t="shared" si="62"/>
        <v>31.200000000000003</v>
      </c>
      <c r="H170" s="49">
        <f t="shared" si="62"/>
        <v>0</v>
      </c>
      <c r="I170" s="376">
        <f>SUM(C170:G170)</f>
        <v>1861.1000000000001</v>
      </c>
      <c r="J170" s="49">
        <f>J166*(18-J167)</f>
        <v>28</v>
      </c>
      <c r="K170" s="49">
        <f>K166*(18-K167)</f>
        <v>279</v>
      </c>
      <c r="L170" s="49">
        <f>L166*(18-L167)</f>
        <v>423</v>
      </c>
      <c r="M170" s="49">
        <f>M166*(18-M167)</f>
        <v>551.80000000000007</v>
      </c>
      <c r="N170" s="376">
        <f>SUM(J170:M170)</f>
        <v>1281.8000000000002</v>
      </c>
      <c r="O170" s="378">
        <f>O166*(18-O167)</f>
        <v>3142.9</v>
      </c>
      <c r="P170" s="382">
        <f>P166*(18-P167)</f>
        <v>3142.9</v>
      </c>
    </row>
    <row r="171" spans="2:16" ht="20.25" thickBot="1">
      <c r="B171" s="405" t="s">
        <v>215</v>
      </c>
      <c r="C171" s="52">
        <f t="shared" ref="C171:H171" si="63">C166*(19-C167)</f>
        <v>629.30000000000007</v>
      </c>
      <c r="D171" s="51">
        <f t="shared" si="63"/>
        <v>540.4</v>
      </c>
      <c r="E171" s="51">
        <f t="shared" si="63"/>
        <v>471.2</v>
      </c>
      <c r="F171" s="51">
        <f t="shared" si="63"/>
        <v>309</v>
      </c>
      <c r="G171" s="51">
        <f t="shared" si="63"/>
        <v>39.200000000000003</v>
      </c>
      <c r="H171" s="51">
        <f t="shared" si="63"/>
        <v>0</v>
      </c>
      <c r="I171" s="383">
        <f>SUM(C171:G171)</f>
        <v>1989.1000000000001</v>
      </c>
      <c r="J171" s="51">
        <f>J166*(19-J167)</f>
        <v>36</v>
      </c>
      <c r="K171" s="51">
        <f>K166*(19-K167)</f>
        <v>310</v>
      </c>
      <c r="L171" s="51">
        <f>L166*(19-L167)</f>
        <v>453</v>
      </c>
      <c r="M171" s="51">
        <f>M166*(19-M167)</f>
        <v>582.80000000000007</v>
      </c>
      <c r="N171" s="383">
        <f>SUM(J171:M171)</f>
        <v>1381.8000000000002</v>
      </c>
      <c r="O171" s="384">
        <f>O166*(19-O167)</f>
        <v>3370.9</v>
      </c>
      <c r="P171" s="385">
        <f>P166*(19-P167)</f>
        <v>3370.9</v>
      </c>
    </row>
    <row r="172" spans="2:16" ht="15.75" thickBot="1">
      <c r="B172" s="57"/>
      <c r="C172" s="57"/>
      <c r="D172" s="57"/>
      <c r="E172" s="57"/>
      <c r="F172" s="57"/>
      <c r="G172" s="57"/>
      <c r="H172" s="57"/>
      <c r="I172" s="57"/>
      <c r="J172" s="62"/>
      <c r="K172" s="57"/>
      <c r="L172" s="57"/>
      <c r="M172" s="57"/>
      <c r="N172" s="57"/>
      <c r="O172" s="57"/>
      <c r="P172" s="57"/>
    </row>
    <row r="173" spans="2:16" ht="24" thickBot="1">
      <c r="B173" s="170" t="s">
        <v>236</v>
      </c>
      <c r="C173" s="458" t="s">
        <v>237</v>
      </c>
      <c r="D173" s="458"/>
      <c r="E173" s="458"/>
      <c r="F173" s="458"/>
      <c r="G173" s="458"/>
      <c r="H173" s="458"/>
      <c r="I173" s="458"/>
      <c r="J173" s="458"/>
      <c r="K173" s="458"/>
      <c r="L173" s="458"/>
      <c r="M173" s="459"/>
      <c r="N173" s="459"/>
      <c r="O173" s="459"/>
      <c r="P173" s="460"/>
    </row>
    <row r="174" spans="2:16" ht="15.75">
      <c r="B174" s="465" t="s">
        <v>195</v>
      </c>
      <c r="C174" s="461" t="s">
        <v>196</v>
      </c>
      <c r="D174" s="461" t="s">
        <v>197</v>
      </c>
      <c r="E174" s="461" t="s">
        <v>198</v>
      </c>
      <c r="F174" s="461" t="s">
        <v>199</v>
      </c>
      <c r="G174" s="461" t="s">
        <v>200</v>
      </c>
      <c r="H174" s="461" t="s">
        <v>201</v>
      </c>
      <c r="I174" s="467" t="s">
        <v>202</v>
      </c>
      <c r="J174" s="461" t="s">
        <v>203</v>
      </c>
      <c r="K174" s="461" t="s">
        <v>204</v>
      </c>
      <c r="L174" s="461" t="s">
        <v>205</v>
      </c>
      <c r="M174" s="461" t="s">
        <v>206</v>
      </c>
      <c r="N174" s="467" t="s">
        <v>207</v>
      </c>
      <c r="O174" s="456" t="s">
        <v>208</v>
      </c>
      <c r="P174" s="457"/>
    </row>
    <row r="175" spans="2:16" ht="16.5" thickBot="1">
      <c r="B175" s="466"/>
      <c r="C175" s="462"/>
      <c r="D175" s="462"/>
      <c r="E175" s="462"/>
      <c r="F175" s="462"/>
      <c r="G175" s="462"/>
      <c r="H175" s="462"/>
      <c r="I175" s="462"/>
      <c r="J175" s="462"/>
      <c r="K175" s="462"/>
      <c r="L175" s="462"/>
      <c r="M175" s="462"/>
      <c r="N175" s="462"/>
      <c r="O175" s="145" t="s">
        <v>234</v>
      </c>
      <c r="P175" s="30" t="s">
        <v>235</v>
      </c>
    </row>
    <row r="176" spans="2:16" ht="15.75">
      <c r="B176" s="174">
        <v>2000</v>
      </c>
      <c r="C176" s="173">
        <f t="shared" ref="C176:P176" si="64">C11/C$171</f>
        <v>0.96869537581439691</v>
      </c>
      <c r="D176" s="172">
        <f t="shared" si="64"/>
        <v>0.82216876387860849</v>
      </c>
      <c r="E176" s="172">
        <f t="shared" si="64"/>
        <v>0.92826825127334467</v>
      </c>
      <c r="F176" s="172">
        <f t="shared" si="64"/>
        <v>0.61650485436893199</v>
      </c>
      <c r="G176" s="172">
        <f t="shared" si="64"/>
        <v>0</v>
      </c>
      <c r="H176" s="172"/>
      <c r="I176" s="172">
        <f t="shared" si="64"/>
        <v>0.84550801870192549</v>
      </c>
      <c r="J176" s="172">
        <f t="shared" si="64"/>
        <v>2.3277777777777775</v>
      </c>
      <c r="K176" s="172">
        <f t="shared" si="64"/>
        <v>0.51580645161290317</v>
      </c>
      <c r="L176" s="172">
        <f t="shared" si="64"/>
        <v>0.85408388520971301</v>
      </c>
      <c r="M176" s="172">
        <f t="shared" si="64"/>
        <v>0.9136925188743994</v>
      </c>
      <c r="N176" s="172">
        <f t="shared" si="64"/>
        <v>0.84172818063395549</v>
      </c>
      <c r="O176" s="360">
        <f t="shared" si="64"/>
        <v>0.84395858672758017</v>
      </c>
      <c r="P176" s="358">
        <f t="shared" si="64"/>
        <v>0.84395858672758006</v>
      </c>
    </row>
    <row r="177" spans="2:16" ht="15.75">
      <c r="B177" s="175">
        <v>2001</v>
      </c>
      <c r="C177" s="34">
        <f t="shared" ref="C177:P177" si="65">C21/C$171</f>
        <v>0.94406483394247565</v>
      </c>
      <c r="D177" s="33">
        <f t="shared" si="65"/>
        <v>0.92042931162102148</v>
      </c>
      <c r="E177" s="33">
        <f t="shared" si="65"/>
        <v>0.94460950764006801</v>
      </c>
      <c r="F177" s="33">
        <f t="shared" si="65"/>
        <v>1.0453074433656957</v>
      </c>
      <c r="G177" s="33">
        <f t="shared" si="65"/>
        <v>0.71173469387755106</v>
      </c>
      <c r="H177" s="33"/>
      <c r="I177" s="33">
        <f t="shared" si="65"/>
        <v>0.94892162284450243</v>
      </c>
      <c r="J177" s="33">
        <f t="shared" si="65"/>
        <v>3.1916666666666664</v>
      </c>
      <c r="K177" s="33">
        <f t="shared" si="65"/>
        <v>0.42393340270551494</v>
      </c>
      <c r="L177" s="33">
        <f t="shared" si="65"/>
        <v>1.0657836644591612</v>
      </c>
      <c r="M177" s="33">
        <f t="shared" si="65"/>
        <v>1.0971173644474947</v>
      </c>
      <c r="N177" s="33">
        <f t="shared" si="65"/>
        <v>0.99038888032907035</v>
      </c>
      <c r="O177" s="171">
        <f t="shared" si="65"/>
        <v>0.9659198892992108</v>
      </c>
      <c r="P177" s="35">
        <f t="shared" si="65"/>
        <v>0.96591988929921091</v>
      </c>
    </row>
    <row r="178" spans="2:16" ht="15.75">
      <c r="B178" s="175">
        <v>2002</v>
      </c>
      <c r="C178" s="34"/>
      <c r="D178" s="33"/>
      <c r="E178" s="33"/>
      <c r="F178" s="33"/>
      <c r="G178" s="33"/>
      <c r="H178" s="33"/>
      <c r="I178" s="33"/>
      <c r="J178" s="33">
        <f t="shared" ref="J178:N178" si="66">J31/J$171</f>
        <v>3.625</v>
      </c>
      <c r="K178" s="33">
        <f t="shared" si="66"/>
        <v>1.0683870967741935</v>
      </c>
      <c r="L178" s="33">
        <f t="shared" si="66"/>
        <v>0.9072847682119205</v>
      </c>
      <c r="M178" s="33">
        <f t="shared" si="66"/>
        <v>1.1010638297872337</v>
      </c>
      <c r="N178" s="33">
        <f t="shared" si="66"/>
        <v>1.0959617889709075</v>
      </c>
      <c r="O178" s="171"/>
      <c r="P178" s="35"/>
    </row>
    <row r="179" spans="2:16">
      <c r="B179" s="175">
        <v>2003</v>
      </c>
      <c r="C179" s="34">
        <f t="shared" ref="C179:P179" si="67">C41/C$171</f>
        <v>0.98029556650246297</v>
      </c>
      <c r="D179" s="33">
        <f t="shared" si="67"/>
        <v>1.150259067357513</v>
      </c>
      <c r="E179" s="33">
        <f t="shared" si="67"/>
        <v>0.96052631578947367</v>
      </c>
      <c r="F179" s="33">
        <f t="shared" si="67"/>
        <v>0.94983818770226536</v>
      </c>
      <c r="G179" s="33">
        <f t="shared" si="67"/>
        <v>0.79081632653061207</v>
      </c>
      <c r="H179" s="33"/>
      <c r="I179" s="33">
        <f t="shared" si="67"/>
        <v>1.0133226082147704</v>
      </c>
      <c r="J179" s="33">
        <f t="shared" si="67"/>
        <v>1.0277777777777777</v>
      </c>
      <c r="K179" s="33">
        <f t="shared" si="67"/>
        <v>1.35</v>
      </c>
      <c r="L179" s="33">
        <f t="shared" si="67"/>
        <v>0.96026490066225167</v>
      </c>
      <c r="M179" s="33">
        <f t="shared" si="67"/>
        <v>0.98404255319148926</v>
      </c>
      <c r="N179" s="33">
        <f t="shared" si="67"/>
        <v>1.0594876248371687</v>
      </c>
      <c r="O179" s="33">
        <f t="shared" si="67"/>
        <v>1.032246581031772</v>
      </c>
      <c r="P179" s="35">
        <f t="shared" si="67"/>
        <v>1.032246581031772</v>
      </c>
    </row>
    <row r="180" spans="2:16">
      <c r="B180" s="175">
        <v>2004</v>
      </c>
      <c r="C180" s="34">
        <f>C51/C$171</f>
        <v>1.0935960591133003</v>
      </c>
      <c r="D180" s="33">
        <f t="shared" ref="D180:P180" si="68">D51/D$171</f>
        <v>0.88008882309400438</v>
      </c>
      <c r="E180" s="33">
        <f t="shared" si="68"/>
        <v>0.96710526315789469</v>
      </c>
      <c r="F180" s="33">
        <f t="shared" si="68"/>
        <v>0.77669902912621358</v>
      </c>
      <c r="G180" s="33">
        <f t="shared" si="68"/>
        <v>2.9464285714285707</v>
      </c>
      <c r="H180" s="33"/>
      <c r="I180" s="33">
        <f t="shared" si="68"/>
        <v>0.99291136694987681</v>
      </c>
      <c r="J180" s="33">
        <f t="shared" si="68"/>
        <v>2</v>
      </c>
      <c r="K180" s="33">
        <f t="shared" si="68"/>
        <v>0.91999999999999993</v>
      </c>
      <c r="L180" s="33">
        <f t="shared" si="68"/>
        <v>0.96026490066225167</v>
      </c>
      <c r="M180" s="33">
        <f t="shared" si="68"/>
        <v>0.96808510638297851</v>
      </c>
      <c r="N180" s="33">
        <f t="shared" si="68"/>
        <v>0.98161817918656813</v>
      </c>
      <c r="O180" s="33">
        <f t="shared" si="68"/>
        <v>0.98828206117060724</v>
      </c>
      <c r="P180" s="35">
        <f t="shared" si="68"/>
        <v>0.98828206117060724</v>
      </c>
    </row>
    <row r="181" spans="2:16">
      <c r="B181" s="175">
        <f>B180+1</f>
        <v>2005</v>
      </c>
      <c r="C181" s="34">
        <f>C61/C$171</f>
        <v>0.87192118226600968</v>
      </c>
      <c r="D181" s="33">
        <f t="shared" ref="D181:P181" si="69">D61/D$171</f>
        <v>1.0829015544041449</v>
      </c>
      <c r="E181" s="33">
        <f t="shared" si="69"/>
        <v>1.0657894736842106</v>
      </c>
      <c r="F181" s="33">
        <f t="shared" si="69"/>
        <v>0.81553398058252424</v>
      </c>
      <c r="G181" s="33">
        <f t="shared" si="69"/>
        <v>3.2525510204081631</v>
      </c>
      <c r="H181" s="33"/>
      <c r="I181" s="33">
        <f t="shared" si="69"/>
        <v>1.0133226082147704</v>
      </c>
      <c r="J181" s="33">
        <f t="shared" si="69"/>
        <v>2.9166666666666665</v>
      </c>
      <c r="K181" s="33">
        <f t="shared" si="69"/>
        <v>0.9</v>
      </c>
      <c r="L181" s="33">
        <f t="shared" si="69"/>
        <v>1.0397350993377483</v>
      </c>
      <c r="M181" s="33">
        <f t="shared" si="69"/>
        <v>0.9893617021276595</v>
      </c>
      <c r="N181" s="33">
        <f t="shared" si="69"/>
        <v>1.036039947894051</v>
      </c>
      <c r="O181" s="33">
        <f t="shared" si="69"/>
        <v>1.0331662167373699</v>
      </c>
      <c r="P181" s="35">
        <f t="shared" si="69"/>
        <v>1.0226349046248775</v>
      </c>
    </row>
    <row r="182" spans="2:16">
      <c r="B182" s="175">
        <f t="shared" ref="B182:B189" si="70">B181+1</f>
        <v>2006</v>
      </c>
      <c r="C182" s="34">
        <f>C71/C$171</f>
        <v>1.1822660098522166</v>
      </c>
      <c r="D182" s="33">
        <f t="shared" ref="D182:P182" si="71">D71/D$171</f>
        <v>1.0673575129533681</v>
      </c>
      <c r="E182" s="33">
        <f t="shared" si="71"/>
        <v>1.1513157894736843</v>
      </c>
      <c r="F182" s="33">
        <f t="shared" si="71"/>
        <v>0.7928802588996765</v>
      </c>
      <c r="G182" s="33">
        <f t="shared" si="71"/>
        <v>1.0867346938775508</v>
      </c>
      <c r="H182" s="33"/>
      <c r="I182" s="33">
        <f t="shared" si="71"/>
        <v>1.081343321099995</v>
      </c>
      <c r="J182" s="33">
        <f t="shared" si="71"/>
        <v>0</v>
      </c>
      <c r="K182" s="33">
        <f t="shared" si="71"/>
        <v>0.73806451612903234</v>
      </c>
      <c r="L182" s="33">
        <f t="shared" si="71"/>
        <v>0.79470198675496684</v>
      </c>
      <c r="M182" s="33">
        <f t="shared" si="71"/>
        <v>0.84042553191489355</v>
      </c>
      <c r="N182" s="33">
        <f t="shared" si="71"/>
        <v>0.78057606021131842</v>
      </c>
      <c r="O182" s="33">
        <f t="shared" si="71"/>
        <v>0.96947402770773383</v>
      </c>
      <c r="P182" s="35">
        <f t="shared" si="71"/>
        <v>0.95805274555756625</v>
      </c>
    </row>
    <row r="183" spans="2:16">
      <c r="B183" s="175">
        <f t="shared" si="70"/>
        <v>2007</v>
      </c>
      <c r="C183" s="34">
        <f>C81/C$171</f>
        <v>0.6995073891625615</v>
      </c>
      <c r="D183" s="33">
        <f t="shared" ref="D183:P183" si="72">D81/D$171</f>
        <v>0.75129533678756477</v>
      </c>
      <c r="E183" s="33">
        <f t="shared" si="72"/>
        <v>0.81578947368421062</v>
      </c>
      <c r="F183" s="33">
        <f t="shared" si="72"/>
        <v>0.53721682847896435</v>
      </c>
      <c r="G183" s="33">
        <f t="shared" si="72"/>
        <v>0.89285714285714279</v>
      </c>
      <c r="H183" s="33"/>
      <c r="I183" s="33">
        <f t="shared" si="72"/>
        <v>0.71972248755718671</v>
      </c>
      <c r="J183" s="33">
        <f t="shared" si="72"/>
        <v>0</v>
      </c>
      <c r="K183" s="33">
        <f t="shared" si="72"/>
        <v>0.95612903225806467</v>
      </c>
      <c r="L183" s="33">
        <f t="shared" si="72"/>
        <v>1.066225165562914</v>
      </c>
      <c r="M183" s="33">
        <f t="shared" si="72"/>
        <v>0.96808510638297851</v>
      </c>
      <c r="N183" s="33">
        <f t="shared" si="72"/>
        <v>0.97235489940657094</v>
      </c>
      <c r="O183" s="33">
        <f t="shared" si="72"/>
        <v>0.82328161618558837</v>
      </c>
      <c r="P183" s="35">
        <f t="shared" si="72"/>
        <v>0.82328161618558837</v>
      </c>
    </row>
    <row r="184" spans="2:16">
      <c r="B184" s="175">
        <f t="shared" si="70"/>
        <v>2008</v>
      </c>
      <c r="C184" s="34">
        <f>C91/C$171</f>
        <v>0.81280788177339891</v>
      </c>
      <c r="D184" s="33">
        <f t="shared" ref="D184:P184" si="73">D91/D$171</f>
        <v>0.79274611398963746</v>
      </c>
      <c r="E184" s="33">
        <f t="shared" si="73"/>
        <v>0.96052631578947367</v>
      </c>
      <c r="F184" s="33">
        <f t="shared" si="73"/>
        <v>0.94174757281553401</v>
      </c>
      <c r="G184" s="33">
        <f t="shared" si="73"/>
        <v>0.89285714285714279</v>
      </c>
      <c r="H184" s="33"/>
      <c r="I184" s="33">
        <f t="shared" si="73"/>
        <v>0.86395857422955102</v>
      </c>
      <c r="J184" s="33">
        <f t="shared" si="73"/>
        <v>3.75</v>
      </c>
      <c r="K184" s="33">
        <f t="shared" si="73"/>
        <v>0.9900000000000001</v>
      </c>
      <c r="L184" s="33">
        <f t="shared" si="73"/>
        <v>0.90066225165562919</v>
      </c>
      <c r="M184" s="33">
        <f t="shared" si="73"/>
        <v>0.88829787234042534</v>
      </c>
      <c r="N184" s="33">
        <f t="shared" si="73"/>
        <v>0.98972354899406556</v>
      </c>
      <c r="O184" s="33">
        <f t="shared" si="73"/>
        <v>0.91551217775668225</v>
      </c>
      <c r="P184" s="35">
        <f t="shared" si="73"/>
        <v>0.91551217775668225</v>
      </c>
    </row>
    <row r="185" spans="2:16">
      <c r="B185" s="175">
        <f t="shared" si="70"/>
        <v>2009</v>
      </c>
      <c r="C185" s="34">
        <f>C101/C$171</f>
        <v>1.0886699507389161</v>
      </c>
      <c r="D185" s="33">
        <f t="shared" ref="D185:P185" si="74">D101/D$171</f>
        <v>0.93264248704663222</v>
      </c>
      <c r="E185" s="33">
        <f t="shared" si="74"/>
        <v>0.92105263157894735</v>
      </c>
      <c r="F185" s="33">
        <f t="shared" si="74"/>
        <v>0.32038834951456313</v>
      </c>
      <c r="G185" s="33">
        <f t="shared" si="74"/>
        <v>1.6071428571428572</v>
      </c>
      <c r="H185" s="33"/>
      <c r="I185" s="33">
        <f t="shared" si="74"/>
        <v>0.89744105374289873</v>
      </c>
      <c r="J185" s="33">
        <f t="shared" si="74"/>
        <v>0</v>
      </c>
      <c r="K185" s="33">
        <f t="shared" si="74"/>
        <v>0.9729032258064515</v>
      </c>
      <c r="L185" s="33">
        <f t="shared" si="74"/>
        <v>0.81456953642384111</v>
      </c>
      <c r="M185" s="33">
        <f t="shared" si="74"/>
        <v>1.0106382978723403</v>
      </c>
      <c r="N185" s="33">
        <f t="shared" si="74"/>
        <v>0.91156462585033993</v>
      </c>
      <c r="O185" s="33">
        <f t="shared" si="74"/>
        <v>0.90323059123676175</v>
      </c>
      <c r="P185" s="35">
        <f t="shared" si="74"/>
        <v>0.90323059123676175</v>
      </c>
    </row>
    <row r="186" spans="2:16">
      <c r="B186" s="175">
        <f t="shared" si="70"/>
        <v>2010</v>
      </c>
      <c r="C186" s="34">
        <f>C111/C$171</f>
        <v>1.1379310344827585</v>
      </c>
      <c r="D186" s="33">
        <f t="shared" ref="D186:P186" si="75">D111/D$171</f>
        <v>0.98963730569948205</v>
      </c>
      <c r="E186" s="33">
        <f t="shared" si="75"/>
        <v>1</v>
      </c>
      <c r="F186" s="33">
        <f t="shared" si="75"/>
        <v>0.81715210355987056</v>
      </c>
      <c r="G186" s="33">
        <f t="shared" si="75"/>
        <v>3.4183673469387754</v>
      </c>
      <c r="H186" s="33"/>
      <c r="I186" s="33">
        <f t="shared" si="75"/>
        <v>1.0600774219496256</v>
      </c>
      <c r="J186" s="33">
        <f t="shared" si="75"/>
        <v>3.375</v>
      </c>
      <c r="K186" s="33">
        <f t="shared" si="75"/>
        <v>1.1900000000000002</v>
      </c>
      <c r="L186" s="33">
        <f t="shared" si="75"/>
        <v>0.85430463576158944</v>
      </c>
      <c r="M186" s="33">
        <f t="shared" si="75"/>
        <v>1.2446808510638296</v>
      </c>
      <c r="N186" s="33">
        <f t="shared" si="75"/>
        <v>1.1599363149515125</v>
      </c>
      <c r="O186" s="33">
        <f t="shared" si="75"/>
        <v>1.1010115992761578</v>
      </c>
      <c r="P186" s="35">
        <f t="shared" si="75"/>
        <v>1.1010115992761578</v>
      </c>
    </row>
    <row r="187" spans="2:16">
      <c r="B187" s="175">
        <f t="shared" si="70"/>
        <v>2011</v>
      </c>
      <c r="C187" s="34">
        <f>C121/C$171</f>
        <v>0.93596059113300478</v>
      </c>
      <c r="D187" s="33">
        <f t="shared" ref="D187:P187" si="76">D121/D$171</f>
        <v>1.0207253886010363</v>
      </c>
      <c r="E187" s="33">
        <f t="shared" si="76"/>
        <v>1.2171052631578947</v>
      </c>
      <c r="F187" s="33">
        <f t="shared" si="76"/>
        <v>0.89320388349514568</v>
      </c>
      <c r="G187" s="33">
        <f t="shared" si="76"/>
        <v>1.4285714285714284</v>
      </c>
      <c r="H187" s="33"/>
      <c r="I187" s="33">
        <f t="shared" si="76"/>
        <v>1.0286561761600723</v>
      </c>
      <c r="J187" s="33">
        <f t="shared" si="76"/>
        <v>0</v>
      </c>
      <c r="K187" s="33">
        <f t="shared" si="76"/>
        <v>0.93096774193548371</v>
      </c>
      <c r="L187" s="33">
        <f t="shared" si="76"/>
        <v>1.0397350993377483</v>
      </c>
      <c r="M187" s="33">
        <f t="shared" si="76"/>
        <v>0.81914893617021278</v>
      </c>
      <c r="N187" s="33">
        <f t="shared" si="76"/>
        <v>0.89520914748878266</v>
      </c>
      <c r="O187" s="33">
        <f t="shared" si="76"/>
        <v>0.9739535435640333</v>
      </c>
      <c r="P187" s="35">
        <f t="shared" si="76"/>
        <v>0.9739535435640333</v>
      </c>
    </row>
    <row r="188" spans="2:16">
      <c r="B188" s="175">
        <f t="shared" si="70"/>
        <v>2012</v>
      </c>
      <c r="C188" s="34">
        <f>C131/C$171</f>
        <v>0.84729064039408852</v>
      </c>
      <c r="D188" s="33">
        <f t="shared" ref="D188:P188" si="77">D131/D$171</f>
        <v>0.78756476683937826</v>
      </c>
      <c r="E188" s="33">
        <f t="shared" si="77"/>
        <v>0.82894736842105254</v>
      </c>
      <c r="F188" s="33">
        <f t="shared" si="77"/>
        <v>0.88996763754045305</v>
      </c>
      <c r="G188" s="33">
        <f t="shared" si="77"/>
        <v>0.77806122448979587</v>
      </c>
      <c r="H188" s="33"/>
      <c r="I188" s="33">
        <f t="shared" si="77"/>
        <v>0.83198431451410171</v>
      </c>
      <c r="J188" s="33">
        <f t="shared" si="77"/>
        <v>1.8333333333333333</v>
      </c>
      <c r="K188" s="33">
        <f t="shared" si="77"/>
        <v>0.80516129032258066</v>
      </c>
      <c r="L188" s="33">
        <f t="shared" si="77"/>
        <v>0.86092715231788075</v>
      </c>
      <c r="M188" s="33">
        <f t="shared" si="77"/>
        <v>0.97340425531914898</v>
      </c>
      <c r="N188" s="33">
        <f t="shared" si="77"/>
        <v>0.92118975249674329</v>
      </c>
      <c r="O188" s="33">
        <f t="shared" si="77"/>
        <v>0.86855142543534358</v>
      </c>
      <c r="P188" s="35">
        <f t="shared" si="77"/>
        <v>0.86855142543534358</v>
      </c>
    </row>
    <row r="189" spans="2:16">
      <c r="B189" s="175">
        <f t="shared" si="70"/>
        <v>2013</v>
      </c>
      <c r="C189" s="34">
        <f>C141/C$171</f>
        <v>0.91625615763546797</v>
      </c>
      <c r="D189" s="33">
        <f t="shared" ref="D189:P189" si="78">D141/D$171</f>
        <v>0.96891191709844571</v>
      </c>
      <c r="E189" s="33">
        <f t="shared" si="78"/>
        <v>1.2039473684210529</v>
      </c>
      <c r="F189" s="33">
        <f t="shared" si="78"/>
        <v>0.65533980582524276</v>
      </c>
      <c r="G189" s="33">
        <f t="shared" si="78"/>
        <v>3.1020408163265301</v>
      </c>
      <c r="H189" s="33"/>
      <c r="I189" s="33">
        <f t="shared" si="78"/>
        <v>1.0012568498315819</v>
      </c>
      <c r="J189" s="33">
        <f t="shared" si="78"/>
        <v>2.5555555555555554</v>
      </c>
      <c r="K189" s="33">
        <f t="shared" si="78"/>
        <v>0.80516129032258066</v>
      </c>
      <c r="L189" s="33">
        <f t="shared" si="78"/>
        <v>0.89403973509933776</v>
      </c>
      <c r="M189" s="33">
        <f t="shared" si="78"/>
        <v>0.87765957446808496</v>
      </c>
      <c r="N189" s="33">
        <f t="shared" si="78"/>
        <v>0.91047908525112153</v>
      </c>
      <c r="O189" s="33">
        <f t="shared" si="78"/>
        <v>0.97442819425079363</v>
      </c>
      <c r="P189" s="35">
        <f t="shared" si="78"/>
        <v>0.96404521047791392</v>
      </c>
    </row>
    <row r="190" spans="2:16">
      <c r="B190" s="175">
        <f>B189+1</f>
        <v>2014</v>
      </c>
      <c r="C190" s="34">
        <f>C151/C$171</f>
        <v>0.85714285714285698</v>
      </c>
      <c r="D190" s="33">
        <f t="shared" ref="D190:P190" si="79">D151/D$171</f>
        <v>0.81347150259067358</v>
      </c>
      <c r="E190" s="33">
        <f t="shared" si="79"/>
        <v>0.75000000000000011</v>
      </c>
      <c r="F190" s="33">
        <f t="shared" si="79"/>
        <v>0.5889967637540453</v>
      </c>
      <c r="G190" s="33">
        <f t="shared" si="79"/>
        <v>2.9846938775510203</v>
      </c>
      <c r="H190" s="33"/>
      <c r="I190" s="33">
        <f t="shared" si="79"/>
        <v>0.82016992609722994</v>
      </c>
      <c r="J190" s="33">
        <f t="shared" si="79"/>
        <v>0.67796296296296299</v>
      </c>
      <c r="K190" s="33">
        <f t="shared" si="79"/>
        <v>0.52736732570239353</v>
      </c>
      <c r="L190" s="33">
        <f t="shared" si="79"/>
        <v>0.76975717439293612</v>
      </c>
      <c r="M190" s="33">
        <f t="shared" si="79"/>
        <v>0.85295126973232649</v>
      </c>
      <c r="N190" s="33">
        <f t="shared" si="79"/>
        <v>0.74807536375337136</v>
      </c>
      <c r="O190" s="33">
        <f t="shared" si="79"/>
        <v>0.7906169087289473</v>
      </c>
      <c r="P190" s="35">
        <f t="shared" si="79"/>
        <v>0.7906169087289473</v>
      </c>
    </row>
    <row r="191" spans="2:16" ht="15.75" thickBot="1">
      <c r="B191" s="176">
        <f>B190+1</f>
        <v>2015</v>
      </c>
      <c r="C191" s="37">
        <f>C161/C$171</f>
        <v>0.80216113141585876</v>
      </c>
      <c r="D191" s="36">
        <f t="shared" ref="D191:O191" si="80">D161/D$171</f>
        <v>1.0045006344506715</v>
      </c>
      <c r="E191" s="36">
        <f t="shared" si="80"/>
        <v>0.88115449915110355</v>
      </c>
      <c r="F191" s="36">
        <f t="shared" si="80"/>
        <v>0.73915857605178026</v>
      </c>
      <c r="G191" s="36">
        <f t="shared" si="80"/>
        <v>1.6806287030941403</v>
      </c>
      <c r="H191" s="36"/>
      <c r="I191" s="36">
        <f t="shared" si="80"/>
        <v>0.8833707646767045</v>
      </c>
      <c r="J191" s="36">
        <f t="shared" si="80"/>
        <v>0</v>
      </c>
      <c r="K191" s="36">
        <f t="shared" si="80"/>
        <v>0</v>
      </c>
      <c r="L191" s="36">
        <f t="shared" si="80"/>
        <v>0</v>
      </c>
      <c r="M191" s="36">
        <f t="shared" si="80"/>
        <v>0</v>
      </c>
      <c r="N191" s="36">
        <f t="shared" si="80"/>
        <v>0</v>
      </c>
      <c r="O191" s="36">
        <f t="shared" si="80"/>
        <v>0.52257640037332254</v>
      </c>
      <c r="P191" s="38"/>
    </row>
    <row r="192" spans="2:16" ht="15.75" thickBot="1"/>
    <row r="193" spans="2:16" ht="18.75" thickBot="1">
      <c r="B193" s="181" t="s">
        <v>236</v>
      </c>
      <c r="C193" s="478" t="s">
        <v>24</v>
      </c>
      <c r="D193" s="479"/>
      <c r="E193" s="479"/>
      <c r="F193" s="479"/>
      <c r="G193" s="479"/>
      <c r="H193" s="479"/>
      <c r="I193" s="479"/>
      <c r="J193" s="479"/>
      <c r="K193" s="479"/>
      <c r="L193" s="479"/>
      <c r="M193" s="480"/>
      <c r="N193" s="480"/>
      <c r="O193" s="480"/>
      <c r="P193" s="481"/>
    </row>
    <row r="194" spans="2:16" ht="15.75">
      <c r="B194" s="475" t="s">
        <v>195</v>
      </c>
      <c r="C194" s="456" t="s">
        <v>196</v>
      </c>
      <c r="D194" s="456" t="s">
        <v>197</v>
      </c>
      <c r="E194" s="456" t="s">
        <v>198</v>
      </c>
      <c r="F194" s="456" t="s">
        <v>199</v>
      </c>
      <c r="G194" s="456" t="s">
        <v>200</v>
      </c>
      <c r="H194" s="456" t="s">
        <v>201</v>
      </c>
      <c r="I194" s="467" t="s">
        <v>202</v>
      </c>
      <c r="J194" s="456" t="s">
        <v>203</v>
      </c>
      <c r="K194" s="456" t="s">
        <v>204</v>
      </c>
      <c r="L194" s="456" t="s">
        <v>205</v>
      </c>
      <c r="M194" s="456" t="s">
        <v>206</v>
      </c>
      <c r="N194" s="467" t="s">
        <v>207</v>
      </c>
      <c r="O194" s="456" t="s">
        <v>208</v>
      </c>
      <c r="P194" s="457"/>
    </row>
    <row r="195" spans="2:16" ht="16.5" thickBot="1">
      <c r="B195" s="476"/>
      <c r="C195" s="477"/>
      <c r="D195" s="477"/>
      <c r="E195" s="477"/>
      <c r="F195" s="477"/>
      <c r="G195" s="477"/>
      <c r="H195" s="477"/>
      <c r="I195" s="477"/>
      <c r="J195" s="477"/>
      <c r="K195" s="477"/>
      <c r="L195" s="477"/>
      <c r="M195" s="477"/>
      <c r="N195" s="477"/>
      <c r="O195" s="183" t="s">
        <v>234</v>
      </c>
      <c r="P195" s="30" t="s">
        <v>235</v>
      </c>
    </row>
    <row r="196" spans="2:16">
      <c r="B196" s="174">
        <v>2000</v>
      </c>
      <c r="C196" s="184">
        <f t="shared" ref="C196:P196" si="81">C7/C$167</f>
        <v>0.5111662531017368</v>
      </c>
      <c r="D196" s="182">
        <f t="shared" si="81"/>
        <v>-12.264367816091955</v>
      </c>
      <c r="E196" s="182">
        <f t="shared" si="81"/>
        <v>1.2869269949066213</v>
      </c>
      <c r="F196" s="182">
        <f t="shared" si="81"/>
        <v>1.0890804597701149</v>
      </c>
      <c r="G196" s="182">
        <f t="shared" si="81"/>
        <v>1.123312743079387</v>
      </c>
      <c r="H196" s="182"/>
      <c r="I196" s="182">
        <f t="shared" si="81"/>
        <v>1.1122759698058862</v>
      </c>
      <c r="J196" s="182">
        <f t="shared" si="81"/>
        <v>0.86578249336870039</v>
      </c>
      <c r="K196" s="182">
        <f t="shared" si="81"/>
        <v>1.1240740740740742</v>
      </c>
      <c r="L196" s="182">
        <f t="shared" si="81"/>
        <v>1.5649572649572649</v>
      </c>
      <c r="M196" s="182">
        <f t="shared" si="81"/>
        <v>9.112903225806452</v>
      </c>
      <c r="N196" s="182">
        <f t="shared" si="81"/>
        <v>1.2268638934103</v>
      </c>
      <c r="O196" s="182">
        <f t="shared" si="81"/>
        <v>1.1827519062978431</v>
      </c>
      <c r="P196" s="357">
        <f t="shared" si="81"/>
        <v>1.1827519062978433</v>
      </c>
    </row>
    <row r="197" spans="2:16">
      <c r="B197" s="175">
        <v>2001</v>
      </c>
      <c r="C197" s="87">
        <f t="shared" ref="C197:P197" si="82">C17/C$167</f>
        <v>0.12655086848635233</v>
      </c>
      <c r="D197" s="85">
        <f t="shared" si="82"/>
        <v>-4.1190476190476195</v>
      </c>
      <c r="E197" s="85">
        <f t="shared" si="82"/>
        <v>1.2215619694397284</v>
      </c>
      <c r="F197" s="85">
        <f t="shared" si="82"/>
        <v>0.94636015325670497</v>
      </c>
      <c r="G197" s="85">
        <f t="shared" si="82"/>
        <v>1.0177304964539007</v>
      </c>
      <c r="H197" s="85"/>
      <c r="I197" s="85">
        <f t="shared" si="82"/>
        <v>1.161751371731051</v>
      </c>
      <c r="J197" s="85">
        <f t="shared" si="82"/>
        <v>0.87011494252873567</v>
      </c>
      <c r="K197" s="85">
        <f t="shared" si="82"/>
        <v>1.3810035842293908</v>
      </c>
      <c r="L197" s="85">
        <f t="shared" si="82"/>
        <v>0.74529914529914509</v>
      </c>
      <c r="M197" s="85">
        <f t="shared" si="82"/>
        <v>-8.1290322580645142</v>
      </c>
      <c r="N197" s="85">
        <f t="shared" si="82"/>
        <v>0.99895256143310818</v>
      </c>
      <c r="O197" s="85">
        <f t="shared" si="82"/>
        <v>1.0743596439116021</v>
      </c>
      <c r="P197" s="88">
        <f t="shared" si="82"/>
        <v>1.0743596439116019</v>
      </c>
    </row>
    <row r="198" spans="2:16">
      <c r="B198" s="175">
        <v>2002</v>
      </c>
      <c r="C198" s="87"/>
      <c r="D198" s="85"/>
      <c r="E198" s="85"/>
      <c r="F198" s="85"/>
      <c r="G198" s="85"/>
      <c r="H198" s="85"/>
      <c r="I198" s="85"/>
      <c r="J198" s="85">
        <f t="shared" ref="J198:N198" si="83">J27/J$167</f>
        <v>0.71034482758620698</v>
      </c>
      <c r="K198" s="85">
        <f t="shared" si="83"/>
        <v>0.92401433691756274</v>
      </c>
      <c r="L198" s="85">
        <f t="shared" si="83"/>
        <v>1.358974358974359</v>
      </c>
      <c r="M198" s="85">
        <f t="shared" si="83"/>
        <v>-8.5</v>
      </c>
      <c r="N198" s="85">
        <f t="shared" si="83"/>
        <v>0.93530084368248079</v>
      </c>
      <c r="O198" s="85"/>
      <c r="P198" s="88"/>
    </row>
    <row r="199" spans="2:16">
      <c r="B199" s="175">
        <v>2003</v>
      </c>
      <c r="C199" s="87">
        <f t="shared" ref="C199:P199" si="84">C37/C$167</f>
        <v>0.69230769230769229</v>
      </c>
      <c r="D199" s="85">
        <f t="shared" si="84"/>
        <v>10.666666666666668</v>
      </c>
      <c r="E199" s="85">
        <f t="shared" si="84"/>
        <v>1.1578947368421053</v>
      </c>
      <c r="F199" s="85">
        <f t="shared" si="84"/>
        <v>0.83448275862068966</v>
      </c>
      <c r="G199" s="85">
        <f t="shared" si="84"/>
        <v>0.9078014184397164</v>
      </c>
      <c r="H199" s="85"/>
      <c r="I199" s="85">
        <f t="shared" si="84"/>
        <v>0.63677278542936699</v>
      </c>
      <c r="J199" s="85">
        <f t="shared" si="84"/>
        <v>0.79999999999999993</v>
      </c>
      <c r="K199" s="85">
        <f t="shared" si="84"/>
        <v>0.61111111111111116</v>
      </c>
      <c r="L199" s="85">
        <f t="shared" si="84"/>
        <v>1.153846153846154</v>
      </c>
      <c r="M199" s="85">
        <f t="shared" si="84"/>
        <v>2.5</v>
      </c>
      <c r="N199" s="85">
        <f t="shared" si="84"/>
        <v>0.75399777978490168</v>
      </c>
      <c r="O199" s="85">
        <f t="shared" si="84"/>
        <v>0.70337607589613849</v>
      </c>
      <c r="P199" s="88">
        <f t="shared" si="84"/>
        <v>0.70337607589613849</v>
      </c>
    </row>
    <row r="200" spans="2:16">
      <c r="B200" s="175">
        <v>2004</v>
      </c>
      <c r="C200" s="87">
        <f t="shared" ref="C200:P200" si="85">C47/C$167</f>
        <v>2.4615384615384617</v>
      </c>
      <c r="D200" s="85">
        <f t="shared" si="85"/>
        <v>-8.6666666666666679</v>
      </c>
      <c r="E200" s="85">
        <f t="shared" si="85"/>
        <v>1.131578947368421</v>
      </c>
      <c r="F200" s="85">
        <f t="shared" si="85"/>
        <v>1.0804597701149428</v>
      </c>
      <c r="G200" s="85">
        <f t="shared" si="85"/>
        <v>0.8014184397163121</v>
      </c>
      <c r="H200" s="85"/>
      <c r="I200" s="85">
        <f t="shared" si="85"/>
        <v>1.1339557634535735</v>
      </c>
      <c r="J200" s="85">
        <f t="shared" si="85"/>
        <v>0.81379310344827593</v>
      </c>
      <c r="K200" s="85">
        <f t="shared" si="85"/>
        <v>1.088888888888889</v>
      </c>
      <c r="L200" s="85">
        <f t="shared" si="85"/>
        <v>1.153846153846154</v>
      </c>
      <c r="M200" s="85">
        <f t="shared" si="85"/>
        <v>4</v>
      </c>
      <c r="N200" s="85">
        <f t="shared" si="85"/>
        <v>1.1003397885591903</v>
      </c>
      <c r="O200" s="85">
        <f t="shared" si="85"/>
        <v>1.1154815007660659</v>
      </c>
      <c r="P200" s="88">
        <f t="shared" si="85"/>
        <v>1.1154815007660659</v>
      </c>
    </row>
    <row r="201" spans="2:16">
      <c r="B201" s="175">
        <f>B200+1</f>
        <v>2005</v>
      </c>
      <c r="C201" s="87">
        <f t="shared" ref="C201:P201" si="86">C57/C$167</f>
        <v>-1</v>
      </c>
      <c r="D201" s="85">
        <f t="shared" si="86"/>
        <v>6.333333333333333</v>
      </c>
      <c r="E201" s="85">
        <f t="shared" si="86"/>
        <v>0.73684210526315785</v>
      </c>
      <c r="F201" s="85">
        <f t="shared" si="86"/>
        <v>1.2183908045977012</v>
      </c>
      <c r="G201" s="85">
        <f t="shared" si="86"/>
        <v>0.74468085106382975</v>
      </c>
      <c r="H201" s="85"/>
      <c r="I201" s="85">
        <f t="shared" si="86"/>
        <v>1.1761404212973414</v>
      </c>
      <c r="J201" s="85">
        <f t="shared" si="86"/>
        <v>0.82758620689655171</v>
      </c>
      <c r="K201" s="85">
        <f t="shared" si="86"/>
        <v>1.1111111111111112</v>
      </c>
      <c r="L201" s="85">
        <f t="shared" si="86"/>
        <v>0.84615384615384615</v>
      </c>
      <c r="M201" s="85">
        <f t="shared" si="86"/>
        <v>2</v>
      </c>
      <c r="N201" s="85">
        <f t="shared" si="86"/>
        <v>1.0846315607224142</v>
      </c>
      <c r="O201" s="85">
        <f t="shared" si="86"/>
        <v>1.1624180626365621</v>
      </c>
      <c r="P201" s="88">
        <f t="shared" si="86"/>
        <v>1.1281082024642903</v>
      </c>
    </row>
    <row r="202" spans="2:16">
      <c r="B202" s="175">
        <f t="shared" ref="B202:B210" si="87">B201+1</f>
        <v>2006</v>
      </c>
      <c r="C202" s="87">
        <f t="shared" ref="C202:P202" si="88">C67/C$167</f>
        <v>3.8461538461538458</v>
      </c>
      <c r="D202" s="85">
        <f t="shared" si="88"/>
        <v>5.3333333333333339</v>
      </c>
      <c r="E202" s="85">
        <f t="shared" si="88"/>
        <v>0.39473684210526316</v>
      </c>
      <c r="F202" s="85">
        <f t="shared" si="88"/>
        <v>1.0574712643678161</v>
      </c>
      <c r="G202" s="85">
        <f t="shared" si="88"/>
        <v>0.84397163120567376</v>
      </c>
      <c r="H202" s="85"/>
      <c r="I202" s="85">
        <f t="shared" si="88"/>
        <v>0.35373169698586876</v>
      </c>
      <c r="J202" s="85">
        <f t="shared" si="88"/>
        <v>0</v>
      </c>
      <c r="K202" s="85">
        <f t="shared" si="88"/>
        <v>1.1333333333333333</v>
      </c>
      <c r="L202" s="85">
        <f t="shared" si="88"/>
        <v>1.7948717948717949</v>
      </c>
      <c r="M202" s="85">
        <f t="shared" si="88"/>
        <v>16</v>
      </c>
      <c r="N202" s="85">
        <f t="shared" si="88"/>
        <v>1.274083143684815</v>
      </c>
      <c r="O202" s="85">
        <f t="shared" si="88"/>
        <v>0.86760915089957069</v>
      </c>
      <c r="P202" s="88">
        <f t="shared" si="88"/>
        <v>0.82402575574461945</v>
      </c>
    </row>
    <row r="203" spans="2:16">
      <c r="B203" s="175">
        <f t="shared" si="87"/>
        <v>2007</v>
      </c>
      <c r="C203" s="87">
        <f t="shared" ref="C203:P203" si="89">C77/C$167</f>
        <v>-3.6923076923076921</v>
      </c>
      <c r="D203" s="85">
        <f t="shared" si="89"/>
        <v>-15</v>
      </c>
      <c r="E203" s="85">
        <f t="shared" si="89"/>
        <v>1.736842105263158</v>
      </c>
      <c r="F203" s="85">
        <f t="shared" si="89"/>
        <v>1.2298850574712643</v>
      </c>
      <c r="G203" s="85">
        <f t="shared" si="89"/>
        <v>0.85106382978723405</v>
      </c>
      <c r="H203" s="85"/>
      <c r="I203" s="85">
        <f t="shared" si="89"/>
        <v>1.893355061010926</v>
      </c>
      <c r="J203" s="85">
        <f t="shared" si="89"/>
        <v>0</v>
      </c>
      <c r="K203" s="85">
        <f t="shared" si="89"/>
        <v>0.84444444444444444</v>
      </c>
      <c r="L203" s="85">
        <f t="shared" si="89"/>
        <v>0.74358974358974361</v>
      </c>
      <c r="M203" s="85">
        <f t="shared" si="89"/>
        <v>4</v>
      </c>
      <c r="N203" s="85">
        <f t="shared" si="89"/>
        <v>0.68628364320348512</v>
      </c>
      <c r="O203" s="85">
        <f t="shared" si="89"/>
        <v>1.2481490371490584</v>
      </c>
      <c r="P203" s="88">
        <f t="shared" si="89"/>
        <v>1.2481490371490584</v>
      </c>
    </row>
    <row r="204" spans="2:16">
      <c r="B204" s="175">
        <f t="shared" si="87"/>
        <v>2008</v>
      </c>
      <c r="C204" s="87">
        <f t="shared" ref="C204:P204" si="90">C87/C$167</f>
        <v>-1.9230769230769229</v>
      </c>
      <c r="D204" s="85">
        <f t="shared" si="90"/>
        <v>-12.333333333333334</v>
      </c>
      <c r="E204" s="85">
        <f t="shared" si="90"/>
        <v>1.1578947368421053</v>
      </c>
      <c r="F204" s="85">
        <f t="shared" si="90"/>
        <v>1.0689655172413794</v>
      </c>
      <c r="G204" s="85">
        <f t="shared" si="90"/>
        <v>0.85106382978723405</v>
      </c>
      <c r="H204" s="85"/>
      <c r="I204" s="85">
        <f t="shared" si="90"/>
        <v>1.5178505305938133</v>
      </c>
      <c r="J204" s="85">
        <f t="shared" si="90"/>
        <v>0.68965517241379315</v>
      </c>
      <c r="K204" s="85">
        <f t="shared" si="90"/>
        <v>1.0111111111111111</v>
      </c>
      <c r="L204" s="85">
        <f t="shared" si="90"/>
        <v>1.3846153846153848</v>
      </c>
      <c r="M204" s="85">
        <f t="shared" si="90"/>
        <v>11.499999999999998</v>
      </c>
      <c r="N204" s="85">
        <f t="shared" si="90"/>
        <v>1.200056269545551</v>
      </c>
      <c r="O204" s="85">
        <f t="shared" si="90"/>
        <v>1.3516893358543907</v>
      </c>
      <c r="P204" s="88">
        <f t="shared" si="90"/>
        <v>1.3516893358543907</v>
      </c>
    </row>
    <row r="205" spans="2:16">
      <c r="B205" s="175">
        <f t="shared" si="87"/>
        <v>2009</v>
      </c>
      <c r="C205" s="87">
        <f t="shared" ref="C205:P205" si="91">C97/C$167</f>
        <v>2.3846153846153846</v>
      </c>
      <c r="D205" s="85">
        <f t="shared" si="91"/>
        <v>-3.3333333333333335</v>
      </c>
      <c r="E205" s="85">
        <f t="shared" si="91"/>
        <v>1.3157894736842106</v>
      </c>
      <c r="F205" s="85">
        <f t="shared" si="91"/>
        <v>1.4252873563218393</v>
      </c>
      <c r="G205" s="85">
        <f t="shared" si="91"/>
        <v>0.900709219858156</v>
      </c>
      <c r="H205" s="85"/>
      <c r="I205" s="85">
        <f t="shared" si="91"/>
        <v>1.0049810046433092</v>
      </c>
      <c r="J205" s="85">
        <f t="shared" si="91"/>
        <v>0</v>
      </c>
      <c r="K205" s="85">
        <f t="shared" si="91"/>
        <v>0.8222222222222223</v>
      </c>
      <c r="L205" s="85">
        <f t="shared" si="91"/>
        <v>1.7179487179487181</v>
      </c>
      <c r="M205" s="85">
        <f t="shared" si="91"/>
        <v>0</v>
      </c>
      <c r="N205" s="85">
        <f t="shared" si="91"/>
        <v>0.87260499429945371</v>
      </c>
      <c r="O205" s="85">
        <f t="shared" si="91"/>
        <v>0.93164906959949956</v>
      </c>
      <c r="P205" s="88">
        <f t="shared" si="91"/>
        <v>0.93164906959949956</v>
      </c>
    </row>
    <row r="206" spans="2:16">
      <c r="B206" s="175">
        <f t="shared" si="87"/>
        <v>2010</v>
      </c>
      <c r="C206" s="87">
        <f t="shared" ref="C206:P206" si="92">C107/C$167</f>
        <v>3.1538461538461533</v>
      </c>
      <c r="D206" s="85">
        <f t="shared" si="92"/>
        <v>0.33333333333333337</v>
      </c>
      <c r="E206" s="85">
        <f t="shared" si="92"/>
        <v>1</v>
      </c>
      <c r="F206" s="85">
        <f t="shared" si="92"/>
        <v>1.0229885057471266</v>
      </c>
      <c r="G206" s="85">
        <f t="shared" si="92"/>
        <v>0.87234042553191493</v>
      </c>
      <c r="H206" s="85"/>
      <c r="I206" s="85">
        <f t="shared" si="92"/>
        <v>0.97704857713889082</v>
      </c>
      <c r="J206" s="85">
        <f t="shared" si="92"/>
        <v>0.75172413793103454</v>
      </c>
      <c r="K206" s="85">
        <f t="shared" si="92"/>
        <v>0.78888888888888886</v>
      </c>
      <c r="L206" s="85">
        <f t="shared" si="92"/>
        <v>1.5641025641025641</v>
      </c>
      <c r="M206" s="85">
        <f t="shared" si="92"/>
        <v>-22</v>
      </c>
      <c r="N206" s="85">
        <f t="shared" si="92"/>
        <v>0.77587046462052334</v>
      </c>
      <c r="O206" s="85">
        <f t="shared" si="92"/>
        <v>0.86911777224960018</v>
      </c>
      <c r="P206" s="88">
        <f t="shared" si="92"/>
        <v>0.86911777224960018</v>
      </c>
    </row>
    <row r="207" spans="2:16">
      <c r="B207" s="175">
        <f t="shared" si="87"/>
        <v>2011</v>
      </c>
      <c r="C207" s="87">
        <f t="shared" ref="C207:P207" si="93">C117/C$167</f>
        <v>0</v>
      </c>
      <c r="D207" s="85">
        <f t="shared" si="93"/>
        <v>2.3333333333333335</v>
      </c>
      <c r="E207" s="85">
        <f t="shared" si="93"/>
        <v>0.13157894736842105</v>
      </c>
      <c r="F207" s="85">
        <f t="shared" si="93"/>
        <v>1.1264367816091956</v>
      </c>
      <c r="G207" s="85">
        <f t="shared" si="93"/>
        <v>0.55319148936170215</v>
      </c>
      <c r="H207" s="85"/>
      <c r="I207" s="85">
        <f t="shared" si="93"/>
        <v>0.76042808760442526</v>
      </c>
      <c r="J207" s="85">
        <f t="shared" si="93"/>
        <v>0</v>
      </c>
      <c r="K207" s="85">
        <f t="shared" si="93"/>
        <v>0.87777777777777777</v>
      </c>
      <c r="L207" s="85">
        <f t="shared" si="93"/>
        <v>0.84615384615384615</v>
      </c>
      <c r="M207" s="85">
        <f t="shared" si="93"/>
        <v>18</v>
      </c>
      <c r="N207" s="85">
        <f t="shared" si="93"/>
        <v>0.92273431018955976</v>
      </c>
      <c r="O207" s="85">
        <f t="shared" si="93"/>
        <v>0.83354371857718046</v>
      </c>
      <c r="P207" s="88">
        <f t="shared" si="93"/>
        <v>0.83354371857718068</v>
      </c>
    </row>
    <row r="208" spans="2:16">
      <c r="B208" s="175">
        <f t="shared" si="87"/>
        <v>2012</v>
      </c>
      <c r="C208" s="87">
        <f t="shared" ref="C208:P208" si="94">C127/C$167</f>
        <v>-1.3846153846153846</v>
      </c>
      <c r="D208" s="85">
        <f t="shared" si="94"/>
        <v>-12.666666666666666</v>
      </c>
      <c r="E208" s="85">
        <f t="shared" si="94"/>
        <v>1.6842105263157896</v>
      </c>
      <c r="F208" s="85">
        <f t="shared" si="94"/>
        <v>0.91954022988505757</v>
      </c>
      <c r="G208" s="85">
        <f t="shared" si="94"/>
        <v>0.91489361702127669</v>
      </c>
      <c r="H208" s="85"/>
      <c r="I208" s="85">
        <f t="shared" si="94"/>
        <v>1.5054715135094452</v>
      </c>
      <c r="J208" s="85">
        <f t="shared" si="94"/>
        <v>0.85517241379310349</v>
      </c>
      <c r="K208" s="85">
        <f t="shared" si="94"/>
        <v>1.0444444444444445</v>
      </c>
      <c r="L208" s="85">
        <f t="shared" si="94"/>
        <v>1.5384615384615385</v>
      </c>
      <c r="M208" s="85">
        <f t="shared" si="94"/>
        <v>3.4999999999999996</v>
      </c>
      <c r="N208" s="85">
        <f t="shared" si="94"/>
        <v>1.1341797737608772</v>
      </c>
      <c r="O208" s="85">
        <f t="shared" si="94"/>
        <v>1.3066134378474741</v>
      </c>
      <c r="P208" s="88">
        <f t="shared" si="94"/>
        <v>1.3066134378474741</v>
      </c>
    </row>
    <row r="209" spans="2:16">
      <c r="B209" s="175">
        <f t="shared" si="87"/>
        <v>2013</v>
      </c>
      <c r="C209" s="87">
        <f t="shared" ref="C209:P209" si="95">C137/C$167</f>
        <v>-0.30769230769230771</v>
      </c>
      <c r="D209" s="85">
        <f t="shared" si="95"/>
        <v>-1</v>
      </c>
      <c r="E209" s="85">
        <f t="shared" si="95"/>
        <v>0.18421052631578946</v>
      </c>
      <c r="F209" s="85">
        <f t="shared" si="95"/>
        <v>0.63218390804597702</v>
      </c>
      <c r="G209" s="85">
        <f t="shared" si="95"/>
        <v>0.8085106382978724</v>
      </c>
      <c r="H209" s="85"/>
      <c r="I209" s="85">
        <f t="shared" si="95"/>
        <v>0.73421420427721851</v>
      </c>
      <c r="J209" s="85">
        <f t="shared" si="95"/>
        <v>0.67586206896551726</v>
      </c>
      <c r="K209" s="85">
        <f t="shared" si="95"/>
        <v>1.0444444444444445</v>
      </c>
      <c r="L209" s="85">
        <f t="shared" si="95"/>
        <v>1.4102564102564104</v>
      </c>
      <c r="M209" s="85">
        <f t="shared" si="95"/>
        <v>12.5</v>
      </c>
      <c r="N209" s="89">
        <f t="shared" si="95"/>
        <v>1.1636234865334802</v>
      </c>
      <c r="O209" s="85">
        <f t="shared" si="95"/>
        <v>1.0130600540393502</v>
      </c>
      <c r="P209" s="88">
        <f t="shared" si="95"/>
        <v>0.97100321783430465</v>
      </c>
    </row>
    <row r="210" spans="2:16">
      <c r="B210" s="175">
        <f t="shared" si="87"/>
        <v>2014</v>
      </c>
      <c r="C210" s="87">
        <f t="shared" ref="C210:P210" si="96">C147/C$167</f>
        <v>-1.2307692307692308</v>
      </c>
      <c r="D210" s="85">
        <f t="shared" si="96"/>
        <v>-11</v>
      </c>
      <c r="E210" s="85">
        <f t="shared" si="96"/>
        <v>2</v>
      </c>
      <c r="F210" s="85">
        <f t="shared" si="96"/>
        <v>1.1379310344827587</v>
      </c>
      <c r="G210" s="85">
        <f t="shared" si="96"/>
        <v>0.7943262411347517</v>
      </c>
      <c r="H210" s="85"/>
      <c r="I210" s="85">
        <f t="shared" si="96"/>
        <v>1.7192287198013094</v>
      </c>
      <c r="J210" s="85">
        <f t="shared" si="96"/>
        <v>1.0698850574712644</v>
      </c>
      <c r="K210" s="85">
        <f t="shared" si="96"/>
        <v>1.2028673835125445</v>
      </c>
      <c r="L210" s="85">
        <f t="shared" si="96"/>
        <v>1.8914529914529914</v>
      </c>
      <c r="M210" s="85">
        <f t="shared" si="96"/>
        <v>14.822580645161286</v>
      </c>
      <c r="N210" s="85">
        <f t="shared" si="96"/>
        <v>1.3997523384389827</v>
      </c>
      <c r="O210" s="85">
        <f t="shared" si="96"/>
        <v>1.5390979400039706</v>
      </c>
      <c r="P210" s="88">
        <f t="shared" si="96"/>
        <v>1.5390979400039704</v>
      </c>
    </row>
    <row r="211" spans="2:16" ht="15.75" thickBot="1">
      <c r="B211" s="176">
        <f>B210+1</f>
        <v>2015</v>
      </c>
      <c r="C211" s="93">
        <f>C157/C$167</f>
        <v>-2.0893300248138962</v>
      </c>
      <c r="D211" s="91">
        <f>D157/D$167</f>
        <v>-4.9642857142857144</v>
      </c>
      <c r="E211" s="91">
        <f t="shared" ref="E211:P211" si="97">E157/E$167</f>
        <v>1.475382003395586</v>
      </c>
      <c r="F211" s="91">
        <f t="shared" si="97"/>
        <v>1.0900383141762449</v>
      </c>
      <c r="G211" s="91">
        <f t="shared" si="97"/>
        <v>0.98810340883093128</v>
      </c>
      <c r="H211" s="91"/>
      <c r="I211" s="91">
        <f t="shared" si="97"/>
        <v>1.5848266344832234</v>
      </c>
      <c r="J211" s="91">
        <f t="shared" si="97"/>
        <v>0</v>
      </c>
      <c r="K211" s="91">
        <f t="shared" si="97"/>
        <v>0</v>
      </c>
      <c r="L211" s="91">
        <f t="shared" si="97"/>
        <v>0</v>
      </c>
      <c r="M211" s="91">
        <f t="shared" si="97"/>
        <v>0</v>
      </c>
      <c r="N211" s="91">
        <f t="shared" si="97"/>
        <v>0</v>
      </c>
      <c r="O211" s="91">
        <f t="shared" si="97"/>
        <v>1.3653056087189976</v>
      </c>
      <c r="P211" s="94">
        <f t="shared" si="97"/>
        <v>1.3008994848194555</v>
      </c>
    </row>
  </sheetData>
  <customSheetViews>
    <customSheetView guid="{6DA84043-8308-458F-9378-22AB3DF247A3}" scale="85" showPageBreaks="1" fitToPage="1" printArea="1" view="pageBreakPreview" topLeftCell="A181">
      <selection activeCell="D210" sqref="D210"/>
      <pageMargins left="0.98425196850393704" right="0.98425196850393704" top="0.98425196850393704" bottom="0.98425196850393704" header="0.51181102362204722" footer="0.51181102362204722"/>
      <printOptions horizontalCentered="1" verticalCentered="1"/>
      <pageSetup paperSize="9" scale="15" orientation="portrait" horizontalDpi="300" verticalDpi="300" r:id="rId1"/>
      <headerFooter alignWithMargins="0"/>
    </customSheetView>
  </customSheetViews>
  <mergeCells count="303">
    <mergeCell ref="F4:F5"/>
    <mergeCell ref="G4:G5"/>
    <mergeCell ref="J4:J5"/>
    <mergeCell ref="K4:K5"/>
    <mergeCell ref="L4:L5"/>
    <mergeCell ref="M4:M5"/>
    <mergeCell ref="H4:H5"/>
    <mergeCell ref="I4:I5"/>
    <mergeCell ref="B3:K3"/>
    <mergeCell ref="L3:P3"/>
    <mergeCell ref="B4:B5"/>
    <mergeCell ref="C4:C5"/>
    <mergeCell ref="D4:D5"/>
    <mergeCell ref="E4:E5"/>
    <mergeCell ref="N4:N5"/>
    <mergeCell ref="O4:P4"/>
    <mergeCell ref="L13:P13"/>
    <mergeCell ref="B14:B15"/>
    <mergeCell ref="C14:C15"/>
    <mergeCell ref="D14:D15"/>
    <mergeCell ref="E14:E15"/>
    <mergeCell ref="F14:F15"/>
    <mergeCell ref="G14:G15"/>
    <mergeCell ref="H14:H15"/>
    <mergeCell ref="M14:M15"/>
    <mergeCell ref="B13:K13"/>
    <mergeCell ref="B23:K23"/>
    <mergeCell ref="L23:P23"/>
    <mergeCell ref="I14:I15"/>
    <mergeCell ref="N14:N15"/>
    <mergeCell ref="O14:P14"/>
    <mergeCell ref="J14:J15"/>
    <mergeCell ref="K14:K15"/>
    <mergeCell ref="B24:B25"/>
    <mergeCell ref="C24:C25"/>
    <mergeCell ref="D24:D25"/>
    <mergeCell ref="E24:E25"/>
    <mergeCell ref="L14:L15"/>
    <mergeCell ref="F24:F25"/>
    <mergeCell ref="G24:G25"/>
    <mergeCell ref="L33:P33"/>
    <mergeCell ref="B33:K33"/>
    <mergeCell ref="H24:H25"/>
    <mergeCell ref="I24:I25"/>
    <mergeCell ref="J24:J25"/>
    <mergeCell ref="K24:K25"/>
    <mergeCell ref="N24:N25"/>
    <mergeCell ref="O24:P24"/>
    <mergeCell ref="L24:L25"/>
    <mergeCell ref="M24:M25"/>
    <mergeCell ref="O34:P34"/>
    <mergeCell ref="L34:L35"/>
    <mergeCell ref="J34:J35"/>
    <mergeCell ref="K34:K35"/>
    <mergeCell ref="M34:M35"/>
    <mergeCell ref="N34:N35"/>
    <mergeCell ref="B43:K43"/>
    <mergeCell ref="L43:P43"/>
    <mergeCell ref="B44:B45"/>
    <mergeCell ref="C44:C45"/>
    <mergeCell ref="D44:D45"/>
    <mergeCell ref="E44:E45"/>
    <mergeCell ref="H44:H45"/>
    <mergeCell ref="I44:I45"/>
    <mergeCell ref="J44:J45"/>
    <mergeCell ref="K44:K45"/>
    <mergeCell ref="B34:B35"/>
    <mergeCell ref="C34:C35"/>
    <mergeCell ref="D34:D35"/>
    <mergeCell ref="E34:E35"/>
    <mergeCell ref="F34:F35"/>
    <mergeCell ref="G34:G35"/>
    <mergeCell ref="H34:H35"/>
    <mergeCell ref="I34:I35"/>
    <mergeCell ref="L44:L45"/>
    <mergeCell ref="M44:M45"/>
    <mergeCell ref="N44:N45"/>
    <mergeCell ref="O44:P44"/>
    <mergeCell ref="F44:F45"/>
    <mergeCell ref="M54:M55"/>
    <mergeCell ref="N54:N55"/>
    <mergeCell ref="J54:J55"/>
    <mergeCell ref="K54:K55"/>
    <mergeCell ref="L54:L55"/>
    <mergeCell ref="G54:G55"/>
    <mergeCell ref="H54:H55"/>
    <mergeCell ref="B53:K53"/>
    <mergeCell ref="L53:P53"/>
    <mergeCell ref="F54:F55"/>
    <mergeCell ref="I54:I55"/>
    <mergeCell ref="O54:P54"/>
    <mergeCell ref="G44:G45"/>
    <mergeCell ref="B64:B65"/>
    <mergeCell ref="L74:L75"/>
    <mergeCell ref="G74:G75"/>
    <mergeCell ref="H74:H75"/>
    <mergeCell ref="I74:I75"/>
    <mergeCell ref="B54:B55"/>
    <mergeCell ref="C54:C55"/>
    <mergeCell ref="D54:D55"/>
    <mergeCell ref="E54:E55"/>
    <mergeCell ref="B63:K63"/>
    <mergeCell ref="L63:P63"/>
    <mergeCell ref="D74:D75"/>
    <mergeCell ref="E74:E75"/>
    <mergeCell ref="F74:F75"/>
    <mergeCell ref="C64:C65"/>
    <mergeCell ref="D64:D65"/>
    <mergeCell ref="E64:E65"/>
    <mergeCell ref="F64:F65"/>
    <mergeCell ref="G64:G65"/>
    <mergeCell ref="J64:J65"/>
    <mergeCell ref="B94:B95"/>
    <mergeCell ref="C94:C95"/>
    <mergeCell ref="D94:D95"/>
    <mergeCell ref="E94:E95"/>
    <mergeCell ref="F94:F95"/>
    <mergeCell ref="O94:P94"/>
    <mergeCell ref="L94:L95"/>
    <mergeCell ref="O84:P84"/>
    <mergeCell ref="L84:L85"/>
    <mergeCell ref="M84:M85"/>
    <mergeCell ref="B93:K93"/>
    <mergeCell ref="G94:G95"/>
    <mergeCell ref="M94:M95"/>
    <mergeCell ref="N94:N95"/>
    <mergeCell ref="N84:N85"/>
    <mergeCell ref="B84:B85"/>
    <mergeCell ref="H84:H85"/>
    <mergeCell ref="I84:I85"/>
    <mergeCell ref="C84:C85"/>
    <mergeCell ref="D84:D85"/>
    <mergeCell ref="E84:E85"/>
    <mergeCell ref="F84:F85"/>
    <mergeCell ref="G84:G85"/>
    <mergeCell ref="J84:J85"/>
    <mergeCell ref="H94:H95"/>
    <mergeCell ref="I94:I95"/>
    <mergeCell ref="J94:J95"/>
    <mergeCell ref="K94:K95"/>
    <mergeCell ref="M74:M75"/>
    <mergeCell ref="N74:N75"/>
    <mergeCell ref="O74:P74"/>
    <mergeCell ref="H64:H65"/>
    <mergeCell ref="I64:I65"/>
    <mergeCell ref="J74:J75"/>
    <mergeCell ref="L93:P93"/>
    <mergeCell ref="B83:K83"/>
    <mergeCell ref="L83:P83"/>
    <mergeCell ref="K84:K85"/>
    <mergeCell ref="K74:K75"/>
    <mergeCell ref="B73:K73"/>
    <mergeCell ref="N64:N65"/>
    <mergeCell ref="K64:K65"/>
    <mergeCell ref="L64:L65"/>
    <mergeCell ref="M64:M65"/>
    <mergeCell ref="O64:P64"/>
    <mergeCell ref="L73:P73"/>
    <mergeCell ref="B74:B75"/>
    <mergeCell ref="C74:C75"/>
    <mergeCell ref="B113:K113"/>
    <mergeCell ref="L113:P113"/>
    <mergeCell ref="N104:N105"/>
    <mergeCell ref="O104:P104"/>
    <mergeCell ref="M104:M105"/>
    <mergeCell ref="L104:L105"/>
    <mergeCell ref="I104:I105"/>
    <mergeCell ref="H104:H105"/>
    <mergeCell ref="B103:K103"/>
    <mergeCell ref="L103:P103"/>
    <mergeCell ref="F104:F105"/>
    <mergeCell ref="G104:G105"/>
    <mergeCell ref="J104:J105"/>
    <mergeCell ref="K104:K105"/>
    <mergeCell ref="B104:B105"/>
    <mergeCell ref="C104:C105"/>
    <mergeCell ref="D104:D105"/>
    <mergeCell ref="E104:E105"/>
    <mergeCell ref="I114:I115"/>
    <mergeCell ref="L114:L115"/>
    <mergeCell ref="B114:B115"/>
    <mergeCell ref="C114:C115"/>
    <mergeCell ref="D114:D115"/>
    <mergeCell ref="E114:E115"/>
    <mergeCell ref="B123:K123"/>
    <mergeCell ref="L123:P123"/>
    <mergeCell ref="G114:G115"/>
    <mergeCell ref="H114:H115"/>
    <mergeCell ref="O114:P114"/>
    <mergeCell ref="J114:J115"/>
    <mergeCell ref="K114:K115"/>
    <mergeCell ref="F114:F115"/>
    <mergeCell ref="M114:M115"/>
    <mergeCell ref="N114:N115"/>
    <mergeCell ref="D124:D125"/>
    <mergeCell ref="E124:E125"/>
    <mergeCell ref="H124:H125"/>
    <mergeCell ref="I124:I125"/>
    <mergeCell ref="N124:N125"/>
    <mergeCell ref="K124:K125"/>
    <mergeCell ref="L124:L125"/>
    <mergeCell ref="M124:M125"/>
    <mergeCell ref="L143:P143"/>
    <mergeCell ref="O124:P124"/>
    <mergeCell ref="F124:F125"/>
    <mergeCell ref="G124:G125"/>
    <mergeCell ref="L133:P133"/>
    <mergeCell ref="B133:K133"/>
    <mergeCell ref="J124:J125"/>
    <mergeCell ref="B124:B125"/>
    <mergeCell ref="C124:C125"/>
    <mergeCell ref="O134:P134"/>
    <mergeCell ref="J134:J135"/>
    <mergeCell ref="K134:K135"/>
    <mergeCell ref="F134:F135"/>
    <mergeCell ref="G134:G135"/>
    <mergeCell ref="H134:H135"/>
    <mergeCell ref="B143:K143"/>
    <mergeCell ref="E144:E145"/>
    <mergeCell ref="F144:F145"/>
    <mergeCell ref="G144:G145"/>
    <mergeCell ref="J144:J145"/>
    <mergeCell ref="L134:L135"/>
    <mergeCell ref="M134:M135"/>
    <mergeCell ref="N134:N135"/>
    <mergeCell ref="I134:I135"/>
    <mergeCell ref="B134:B135"/>
    <mergeCell ref="C134:C135"/>
    <mergeCell ref="D134:D135"/>
    <mergeCell ref="E134:E135"/>
    <mergeCell ref="N144:N145"/>
    <mergeCell ref="B174:B175"/>
    <mergeCell ref="C174:C175"/>
    <mergeCell ref="D174:D175"/>
    <mergeCell ref="E174:E175"/>
    <mergeCell ref="B164:B165"/>
    <mergeCell ref="K174:K175"/>
    <mergeCell ref="O144:P144"/>
    <mergeCell ref="L144:L145"/>
    <mergeCell ref="M144:M145"/>
    <mergeCell ref="L153:P153"/>
    <mergeCell ref="B144:B145"/>
    <mergeCell ref="C144:C145"/>
    <mergeCell ref="D144:D145"/>
    <mergeCell ref="M154:M155"/>
    <mergeCell ref="O164:P164"/>
    <mergeCell ref="H144:H145"/>
    <mergeCell ref="I144:I145"/>
    <mergeCell ref="J164:J165"/>
    <mergeCell ref="K144:K145"/>
    <mergeCell ref="H154:H155"/>
    <mergeCell ref="I164:I165"/>
    <mergeCell ref="L164:L165"/>
    <mergeCell ref="N154:N155"/>
    <mergeCell ref="N163:P163"/>
    <mergeCell ref="M164:M165"/>
    <mergeCell ref="N164:N165"/>
    <mergeCell ref="K164:K165"/>
    <mergeCell ref="B163:L163"/>
    <mergeCell ref="B153:K153"/>
    <mergeCell ref="E154:E155"/>
    <mergeCell ref="F154:F155"/>
    <mergeCell ref="G154:G155"/>
    <mergeCell ref="B154:B155"/>
    <mergeCell ref="L174:L175"/>
    <mergeCell ref="O154:P154"/>
    <mergeCell ref="I154:I155"/>
    <mergeCell ref="J154:J155"/>
    <mergeCell ref="K154:K155"/>
    <mergeCell ref="L154:L155"/>
    <mergeCell ref="O174:P174"/>
    <mergeCell ref="C173:L173"/>
    <mergeCell ref="M173:P173"/>
    <mergeCell ref="F174:F175"/>
    <mergeCell ref="G174:G175"/>
    <mergeCell ref="H174:H175"/>
    <mergeCell ref="N174:N175"/>
    <mergeCell ref="M174:M175"/>
    <mergeCell ref="I174:I175"/>
    <mergeCell ref="J174:J175"/>
    <mergeCell ref="H164:H165"/>
    <mergeCell ref="C164:C165"/>
    <mergeCell ref="D164:D165"/>
    <mergeCell ref="E164:E165"/>
    <mergeCell ref="F164:F165"/>
    <mergeCell ref="G164:G165"/>
    <mergeCell ref="C154:C155"/>
    <mergeCell ref="D154:D155"/>
    <mergeCell ref="C193:P193"/>
    <mergeCell ref="B194:B195"/>
    <mergeCell ref="C194:C195"/>
    <mergeCell ref="D194:D195"/>
    <mergeCell ref="E194:E195"/>
    <mergeCell ref="F194:F195"/>
    <mergeCell ref="G194:G195"/>
    <mergeCell ref="H194:H195"/>
    <mergeCell ref="I194:I195"/>
    <mergeCell ref="N194:N195"/>
    <mergeCell ref="O194:P194"/>
    <mergeCell ref="J194:J195"/>
    <mergeCell ref="K194:K195"/>
    <mergeCell ref="L194:L195"/>
    <mergeCell ref="M194:M195"/>
  </mergeCells>
  <phoneticPr fontId="26" type="noConversion"/>
  <printOptions horizontalCentered="1" verticalCentered="1"/>
  <pageMargins left="0.98425196850393704" right="0.98425196850393704" top="0.98425196850393704" bottom="0.98425196850393704" header="0.51181102362204722" footer="0.51181102362204722"/>
  <pageSetup paperSize="9" scale="15" orientation="portrait" horizontalDpi="300" verticalDpi="300" r:id="rId2"/>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211"/>
  <sheetViews>
    <sheetView zoomScale="70" zoomScaleNormal="70" zoomScaleSheetLayoutView="90" workbookViewId="0">
      <selection activeCell="A11" sqref="A11:B11"/>
    </sheetView>
  </sheetViews>
  <sheetFormatPr defaultColWidth="9.140625" defaultRowHeight="15"/>
  <cols>
    <col min="1" max="1" width="9.140625" style="4"/>
    <col min="2" max="2" width="10.7109375" style="4" customWidth="1"/>
    <col min="3" max="7" width="9" style="4" customWidth="1"/>
    <col min="8" max="8" width="10.85546875" style="4" customWidth="1"/>
    <col min="9" max="9" width="9.7109375" style="4" customWidth="1"/>
    <col min="10" max="13" width="9" style="4" customWidth="1"/>
    <col min="14" max="14" width="9.7109375" style="4" customWidth="1"/>
    <col min="15" max="15" width="10.7109375" style="4" customWidth="1"/>
    <col min="16" max="16" width="15.42578125" style="4" customWidth="1"/>
    <col min="17" max="16384" width="9.140625" style="4"/>
  </cols>
  <sheetData>
    <row r="1" spans="2:17" ht="15.95" customHeight="1">
      <c r="B1" s="1"/>
      <c r="C1" s="1"/>
      <c r="D1" s="2"/>
      <c r="E1" s="2"/>
      <c r="F1" s="2"/>
      <c r="G1" s="2"/>
      <c r="H1" s="3"/>
      <c r="I1" s="3"/>
      <c r="J1" s="2"/>
      <c r="K1" s="2"/>
      <c r="L1" s="2"/>
      <c r="M1" s="2"/>
      <c r="N1" s="1"/>
      <c r="O1" s="1"/>
    </row>
    <row r="2" spans="2:17" ht="15.95" customHeight="1" thickBot="1"/>
    <row r="3" spans="2:17" ht="39.950000000000003" customHeight="1" thickBot="1">
      <c r="B3" s="473" t="s">
        <v>324</v>
      </c>
      <c r="C3" s="474"/>
      <c r="D3" s="474"/>
      <c r="E3" s="474"/>
      <c r="F3" s="474"/>
      <c r="G3" s="474"/>
      <c r="H3" s="474"/>
      <c r="I3" s="474"/>
      <c r="J3" s="474"/>
      <c r="K3" s="474"/>
      <c r="L3" s="470" t="s">
        <v>316</v>
      </c>
      <c r="M3" s="471"/>
      <c r="N3" s="471"/>
      <c r="O3" s="471"/>
      <c r="P3" s="472"/>
    </row>
    <row r="4" spans="2:17" ht="20.100000000000001" customHeight="1">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317</v>
      </c>
      <c r="P4" s="457"/>
    </row>
    <row r="5" spans="2:17" ht="20.100000000000001" customHeight="1" thickBot="1">
      <c r="B5" s="466"/>
      <c r="C5" s="462"/>
      <c r="D5" s="462"/>
      <c r="E5" s="462"/>
      <c r="F5" s="462"/>
      <c r="G5" s="462"/>
      <c r="H5" s="462"/>
      <c r="I5" s="462"/>
      <c r="J5" s="462"/>
      <c r="K5" s="462"/>
      <c r="L5" s="462"/>
      <c r="M5" s="462"/>
      <c r="N5" s="462"/>
      <c r="O5" s="145" t="s">
        <v>209</v>
      </c>
      <c r="P5" s="30" t="s">
        <v>210</v>
      </c>
    </row>
    <row r="6" spans="2:17" ht="20.100000000000001" customHeight="1">
      <c r="B6" s="148" t="s">
        <v>211</v>
      </c>
      <c r="C6" s="146">
        <v>31</v>
      </c>
      <c r="D6" s="8">
        <v>29</v>
      </c>
      <c r="E6" s="8">
        <v>31</v>
      </c>
      <c r="F6" s="8">
        <v>18</v>
      </c>
      <c r="G6" s="8">
        <v>6</v>
      </c>
      <c r="H6" s="8">
        <v>2</v>
      </c>
      <c r="I6" s="168">
        <f>SUM(C6:G6)</f>
        <v>115</v>
      </c>
      <c r="J6" s="8">
        <v>15</v>
      </c>
      <c r="K6" s="8">
        <v>15</v>
      </c>
      <c r="L6" s="8">
        <v>30</v>
      </c>
      <c r="M6" s="8">
        <v>31</v>
      </c>
      <c r="N6" s="168">
        <f>SUM(J6:M6)</f>
        <v>91</v>
      </c>
      <c r="O6" s="167">
        <f>SUM(C6:H6,J6:M6)</f>
        <v>208</v>
      </c>
      <c r="P6" s="169">
        <f>I6+N6</f>
        <v>206</v>
      </c>
    </row>
    <row r="7" spans="2:17" ht="20.100000000000001" customHeight="1">
      <c r="B7" s="149" t="s">
        <v>485</v>
      </c>
      <c r="C7" s="147">
        <v>-3.2612903225806456</v>
      </c>
      <c r="D7" s="10">
        <v>2.3034482758620687</v>
      </c>
      <c r="E7" s="10">
        <v>4.4870967741935495</v>
      </c>
      <c r="F7" s="10">
        <v>9.5722222222222229</v>
      </c>
      <c r="G7" s="10">
        <v>13.85</v>
      </c>
      <c r="H7" s="10">
        <v>15.45</v>
      </c>
      <c r="I7" s="153">
        <f>(C6*C7+D6*D7+E6*E7+F6*F7+G6*G7)/I6</f>
        <v>3.1321739130434785</v>
      </c>
      <c r="J7" s="10">
        <v>12.473333333333333</v>
      </c>
      <c r="K7" s="95">
        <v>10.72</v>
      </c>
      <c r="L7" s="95">
        <v>7</v>
      </c>
      <c r="M7" s="95">
        <v>0.89032258064516157</v>
      </c>
      <c r="N7" s="153">
        <f>(J6*J7+K6*K7+L6*L7+M6*M7)/N6</f>
        <v>6.4340659340659343</v>
      </c>
      <c r="O7" s="154">
        <f>(C7*C6+D7*D6+E7*E6+F7*F6+G7*G6+H7*H6+J7*J6+K7*K6+L7*L6+M7*M6)/O6</f>
        <v>4.6951923076923077</v>
      </c>
      <c r="P7" s="161">
        <f>(I7*I6+N7*N6)/P6</f>
        <v>4.5907766990291261</v>
      </c>
    </row>
    <row r="8" spans="2:17" ht="20.100000000000001" customHeight="1">
      <c r="B8" s="149" t="s">
        <v>212</v>
      </c>
      <c r="C8" s="13">
        <f t="shared" ref="C8:H8" si="0">C6*(13-C7)</f>
        <v>504.1</v>
      </c>
      <c r="D8" s="12">
        <f t="shared" si="0"/>
        <v>310.2</v>
      </c>
      <c r="E8" s="12">
        <f t="shared" si="0"/>
        <v>263.89999999999998</v>
      </c>
      <c r="F8" s="12">
        <f t="shared" si="0"/>
        <v>61.699999999999989</v>
      </c>
      <c r="G8" s="12">
        <f t="shared" si="0"/>
        <v>-5.0999999999999979</v>
      </c>
      <c r="H8" s="12">
        <f t="shared" si="0"/>
        <v>-4.8999999999999986</v>
      </c>
      <c r="I8" s="155">
        <f>SUM(C8:G8)</f>
        <v>1134.8</v>
      </c>
      <c r="J8" s="12">
        <f>J6*(13-J7)</f>
        <v>7.9000000000000092</v>
      </c>
      <c r="K8" s="12">
        <f>K6*(13-K7)</f>
        <v>34.199999999999989</v>
      </c>
      <c r="L8" s="12">
        <f>L6*(13-L7)</f>
        <v>180</v>
      </c>
      <c r="M8" s="12">
        <f>M6*(13-M7)</f>
        <v>375.4</v>
      </c>
      <c r="N8" s="155">
        <f>SUM(J8:M8)</f>
        <v>597.5</v>
      </c>
      <c r="O8" s="156">
        <f>O6*(13-O7)</f>
        <v>1727.4</v>
      </c>
      <c r="P8" s="162">
        <f>P6*(13-P7)</f>
        <v>1732.3</v>
      </c>
    </row>
    <row r="9" spans="2:17" ht="20.100000000000001" customHeight="1">
      <c r="B9" s="149" t="s">
        <v>213</v>
      </c>
      <c r="C9" s="13">
        <f t="shared" ref="C9:H9" si="1">C6*(17-C7)</f>
        <v>628.1</v>
      </c>
      <c r="D9" s="12">
        <f t="shared" si="1"/>
        <v>426.2</v>
      </c>
      <c r="E9" s="12">
        <f t="shared" si="1"/>
        <v>387.9</v>
      </c>
      <c r="F9" s="12">
        <f t="shared" si="1"/>
        <v>133.69999999999999</v>
      </c>
      <c r="G9" s="12">
        <f t="shared" si="1"/>
        <v>18.900000000000002</v>
      </c>
      <c r="H9" s="12">
        <f t="shared" si="1"/>
        <v>3.1000000000000014</v>
      </c>
      <c r="I9" s="155">
        <f>SUM(C9:G9)</f>
        <v>1594.8</v>
      </c>
      <c r="J9" s="12">
        <f>J6*(17-J7)</f>
        <v>67.900000000000006</v>
      </c>
      <c r="K9" s="12">
        <f>K6*(17-K7)</f>
        <v>94.199999999999989</v>
      </c>
      <c r="L9" s="12">
        <f>L6*(17-L7)</f>
        <v>300</v>
      </c>
      <c r="M9" s="12">
        <f>M6*(17-M7)</f>
        <v>499.4</v>
      </c>
      <c r="N9" s="155">
        <f>SUM(J9:M9)</f>
        <v>961.5</v>
      </c>
      <c r="O9" s="156">
        <f>O6*(17-O7)</f>
        <v>2559.4</v>
      </c>
      <c r="P9" s="162">
        <f>P6*(17-P7)</f>
        <v>2556.3000000000002</v>
      </c>
    </row>
    <row r="10" spans="2:17" ht="20.100000000000001" customHeight="1">
      <c r="B10" s="149" t="s">
        <v>214</v>
      </c>
      <c r="C10" s="17">
        <f t="shared" ref="C10:H10" si="2">C6*(18-C7)</f>
        <v>659.1</v>
      </c>
      <c r="D10" s="16">
        <f t="shared" si="2"/>
        <v>455.2</v>
      </c>
      <c r="E10" s="16">
        <f t="shared" si="2"/>
        <v>418.9</v>
      </c>
      <c r="F10" s="16">
        <f t="shared" si="2"/>
        <v>151.69999999999999</v>
      </c>
      <c r="G10" s="16">
        <f t="shared" si="2"/>
        <v>24.900000000000002</v>
      </c>
      <c r="H10" s="16">
        <f t="shared" si="2"/>
        <v>5.1000000000000014</v>
      </c>
      <c r="I10" s="155">
        <f>SUM(C10:G10)</f>
        <v>1709.8</v>
      </c>
      <c r="J10" s="16">
        <f>J6*(18-J7)</f>
        <v>82.9</v>
      </c>
      <c r="K10" s="16">
        <f>K6*(18-K7)</f>
        <v>109.19999999999999</v>
      </c>
      <c r="L10" s="16">
        <f>L6*(18-L7)</f>
        <v>330</v>
      </c>
      <c r="M10" s="16">
        <f>M6*(18-M7)</f>
        <v>530.4</v>
      </c>
      <c r="N10" s="155">
        <f>SUM(J10:M10)</f>
        <v>1052.5</v>
      </c>
      <c r="O10" s="157">
        <f>O6*(18-O7)</f>
        <v>2767.4</v>
      </c>
      <c r="P10" s="163">
        <f>P6*(18-P7)</f>
        <v>2762.3</v>
      </c>
    </row>
    <row r="11" spans="2:17" ht="19.5" customHeight="1" thickBot="1">
      <c r="B11" s="347" t="s">
        <v>215</v>
      </c>
      <c r="C11" s="21">
        <f t="shared" ref="C11:H11" si="3">C6*(19-C7)</f>
        <v>690.1</v>
      </c>
      <c r="D11" s="20">
        <f t="shared" si="3"/>
        <v>484.20000000000005</v>
      </c>
      <c r="E11" s="20">
        <f t="shared" si="3"/>
        <v>449.9</v>
      </c>
      <c r="F11" s="20">
        <f t="shared" si="3"/>
        <v>169.7</v>
      </c>
      <c r="G11" s="20">
        <f t="shared" si="3"/>
        <v>30.900000000000002</v>
      </c>
      <c r="H11" s="20">
        <f t="shared" si="3"/>
        <v>7.1000000000000014</v>
      </c>
      <c r="I11" s="164">
        <f>SUM(C11:G11)</f>
        <v>1824.8000000000004</v>
      </c>
      <c r="J11" s="20">
        <f>J6*(19-J7)</f>
        <v>97.9</v>
      </c>
      <c r="K11" s="20">
        <f>K6*(19-K7)</f>
        <v>124.19999999999999</v>
      </c>
      <c r="L11" s="20">
        <f>L6*(19-L7)</f>
        <v>360</v>
      </c>
      <c r="M11" s="20">
        <f>M6*(19-M7)</f>
        <v>561.4</v>
      </c>
      <c r="N11" s="164">
        <f>SUM(J11:M11)</f>
        <v>1143.5</v>
      </c>
      <c r="O11" s="165">
        <f>O6*(19-O7)</f>
        <v>2975.4</v>
      </c>
      <c r="P11" s="166">
        <f>P6*(19-P7)</f>
        <v>2968.3</v>
      </c>
    </row>
    <row r="12" spans="2:17" ht="15.95" customHeight="1" thickBot="1">
      <c r="B12" s="1"/>
      <c r="C12" s="1"/>
      <c r="D12" s="2"/>
      <c r="E12" s="2"/>
      <c r="F12" s="2"/>
      <c r="G12" s="1"/>
      <c r="H12" s="2"/>
      <c r="I12" s="1"/>
      <c r="J12" s="2"/>
      <c r="K12" s="1"/>
      <c r="L12" s="2"/>
      <c r="M12" s="1"/>
      <c r="N12" s="2"/>
      <c r="O12" s="1"/>
      <c r="P12" s="1"/>
    </row>
    <row r="13" spans="2:17" ht="39.950000000000003" customHeight="1" thickBot="1">
      <c r="B13" s="473" t="s">
        <v>324</v>
      </c>
      <c r="C13" s="474"/>
      <c r="D13" s="474"/>
      <c r="E13" s="474"/>
      <c r="F13" s="474"/>
      <c r="G13" s="474"/>
      <c r="H13" s="474"/>
      <c r="I13" s="474"/>
      <c r="J13" s="474"/>
      <c r="K13" s="474"/>
      <c r="L13" s="470" t="s">
        <v>318</v>
      </c>
      <c r="M13" s="471"/>
      <c r="N13" s="471"/>
      <c r="O13" s="471"/>
      <c r="P13" s="472"/>
    </row>
    <row r="14" spans="2:17" ht="20.100000000000001" customHeight="1">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317</v>
      </c>
      <c r="P14" s="457"/>
    </row>
    <row r="15" spans="2:17" ht="20.100000000000001" customHeight="1" thickBot="1">
      <c r="B15" s="466"/>
      <c r="C15" s="462"/>
      <c r="D15" s="462"/>
      <c r="E15" s="462"/>
      <c r="F15" s="462"/>
      <c r="G15" s="462"/>
      <c r="H15" s="462"/>
      <c r="I15" s="462"/>
      <c r="J15" s="462"/>
      <c r="K15" s="462"/>
      <c r="L15" s="462"/>
      <c r="M15" s="462"/>
      <c r="N15" s="462"/>
      <c r="O15" s="145" t="s">
        <v>209</v>
      </c>
      <c r="P15" s="30" t="s">
        <v>210</v>
      </c>
      <c r="Q15" s="1"/>
    </row>
    <row r="16" spans="2:17" ht="20.100000000000001" customHeight="1">
      <c r="B16" s="148" t="s">
        <v>211</v>
      </c>
      <c r="C16" s="146">
        <v>31</v>
      </c>
      <c r="D16" s="8">
        <v>28</v>
      </c>
      <c r="E16" s="8">
        <v>31</v>
      </c>
      <c r="F16" s="8">
        <v>30</v>
      </c>
      <c r="G16" s="8">
        <v>0</v>
      </c>
      <c r="H16" s="8">
        <v>0</v>
      </c>
      <c r="I16" s="168">
        <f>SUM(C16:G16)</f>
        <v>120</v>
      </c>
      <c r="J16" s="8">
        <v>18</v>
      </c>
      <c r="K16" s="8">
        <v>23</v>
      </c>
      <c r="L16" s="8">
        <v>30</v>
      </c>
      <c r="M16" s="8">
        <v>31</v>
      </c>
      <c r="N16" s="168">
        <f>SUM(J16:M16)</f>
        <v>102</v>
      </c>
      <c r="O16" s="167">
        <f>SUM(C16:H16,J16:M16)</f>
        <v>222</v>
      </c>
      <c r="P16" s="169">
        <f>I16+N16</f>
        <v>222</v>
      </c>
      <c r="Q16" s="1"/>
    </row>
    <row r="17" spans="2:17" ht="20.100000000000001" customHeight="1">
      <c r="B17" s="149" t="s">
        <v>485</v>
      </c>
      <c r="C17" s="147">
        <v>-1.4870967741935481</v>
      </c>
      <c r="D17" s="10">
        <v>0.82499999999999996</v>
      </c>
      <c r="E17" s="10">
        <v>3.9774193548387102</v>
      </c>
      <c r="F17" s="10">
        <v>8.1733333333333338</v>
      </c>
      <c r="G17" s="10">
        <v>15.909677419354839</v>
      </c>
      <c r="H17" s="10">
        <v>15.833333333333332</v>
      </c>
      <c r="I17" s="153">
        <f>(C16*C17+D16*D17+E16*E17+F16*F17+G16*G17)/I16</f>
        <v>2.8791666666666669</v>
      </c>
      <c r="J17" s="10">
        <v>12.216666666666665</v>
      </c>
      <c r="K17" s="95">
        <v>11.409677419354839</v>
      </c>
      <c r="L17" s="95">
        <v>1.55</v>
      </c>
      <c r="M17" s="95">
        <v>-4.1258064516129034</v>
      </c>
      <c r="N17" s="153">
        <f>(J16*J17+K16*K17+L16*L17+M16*M17)/N16</f>
        <v>3.930613535736875</v>
      </c>
      <c r="O17" s="154">
        <f>(C17*C16+D17*D16+E17*E16+F17*F16+G17*G16+H17*H16+J17*J16+K17*K16+L17*L16+M17*M16)/O16</f>
        <v>3.3622638767800055</v>
      </c>
      <c r="P17" s="161">
        <f>(I17*I16+N17*N16)/P16</f>
        <v>3.3622638767800055</v>
      </c>
      <c r="Q17" s="1"/>
    </row>
    <row r="18" spans="2:17" ht="20.100000000000001" customHeight="1">
      <c r="B18" s="149" t="s">
        <v>212</v>
      </c>
      <c r="C18" s="13">
        <f t="shared" ref="C18:H18" si="4">C16*(13-C17)</f>
        <v>449.09999999999997</v>
      </c>
      <c r="D18" s="12">
        <f t="shared" si="4"/>
        <v>340.90000000000003</v>
      </c>
      <c r="E18" s="12">
        <f t="shared" si="4"/>
        <v>279.7</v>
      </c>
      <c r="F18" s="12">
        <f t="shared" si="4"/>
        <v>144.79999999999998</v>
      </c>
      <c r="G18" s="12">
        <f t="shared" si="4"/>
        <v>0</v>
      </c>
      <c r="H18" s="12">
        <f t="shared" si="4"/>
        <v>0</v>
      </c>
      <c r="I18" s="155">
        <f>SUM(C18:G18)</f>
        <v>1214.5</v>
      </c>
      <c r="J18" s="12">
        <f>J16*(13-J17)</f>
        <v>14.10000000000003</v>
      </c>
      <c r="K18" s="12">
        <f>K16*(13-K17)</f>
        <v>36.577419354838696</v>
      </c>
      <c r="L18" s="12">
        <f>L16*(13-L17)</f>
        <v>343.5</v>
      </c>
      <c r="M18" s="12">
        <f>M16*(13-M17)</f>
        <v>530.9</v>
      </c>
      <c r="N18" s="155">
        <f>SUM(J18:M18)</f>
        <v>925.07741935483864</v>
      </c>
      <c r="O18" s="156">
        <f>O16*(13-O17)</f>
        <v>2139.5774193548386</v>
      </c>
      <c r="P18" s="162">
        <f>P16*(13-P17)</f>
        <v>2139.5774193548386</v>
      </c>
      <c r="Q18" s="1"/>
    </row>
    <row r="19" spans="2:17" ht="20.100000000000001" customHeight="1">
      <c r="B19" s="149" t="s">
        <v>213</v>
      </c>
      <c r="C19" s="13">
        <f t="shared" ref="C19:H19" si="5">C16*(17-C17)</f>
        <v>573.1</v>
      </c>
      <c r="D19" s="12">
        <f t="shared" si="5"/>
        <v>452.90000000000003</v>
      </c>
      <c r="E19" s="12">
        <f t="shared" si="5"/>
        <v>403.7</v>
      </c>
      <c r="F19" s="12">
        <f t="shared" si="5"/>
        <v>264.8</v>
      </c>
      <c r="G19" s="12">
        <f t="shared" si="5"/>
        <v>0</v>
      </c>
      <c r="H19" s="12">
        <f t="shared" si="5"/>
        <v>0</v>
      </c>
      <c r="I19" s="155">
        <f>SUM(C19:G19)</f>
        <v>1694.5</v>
      </c>
      <c r="J19" s="12">
        <f>J16*(17-J17)</f>
        <v>86.100000000000023</v>
      </c>
      <c r="K19" s="12">
        <f>K16*(17-K17)</f>
        <v>128.5774193548387</v>
      </c>
      <c r="L19" s="12">
        <f>L16*(17-L17)</f>
        <v>463.5</v>
      </c>
      <c r="M19" s="12">
        <f>M16*(17-M17)</f>
        <v>654.9</v>
      </c>
      <c r="N19" s="155">
        <f>SUM(J19:M19)</f>
        <v>1333.0774193548386</v>
      </c>
      <c r="O19" s="156">
        <f>O16*(17-O17)</f>
        <v>3027.5774193548386</v>
      </c>
      <c r="P19" s="162">
        <f>P16*(17-P17)</f>
        <v>3027.5774193548386</v>
      </c>
      <c r="Q19" s="1"/>
    </row>
    <row r="20" spans="2:17" ht="20.100000000000001" customHeight="1">
      <c r="B20" s="149" t="s">
        <v>214</v>
      </c>
      <c r="C20" s="17">
        <f t="shared" ref="C20:H20" si="6">C16*(18-C17)</f>
        <v>604.1</v>
      </c>
      <c r="D20" s="16">
        <f t="shared" si="6"/>
        <v>480.90000000000003</v>
      </c>
      <c r="E20" s="16">
        <f t="shared" si="6"/>
        <v>434.7</v>
      </c>
      <c r="F20" s="16">
        <f t="shared" si="6"/>
        <v>294.8</v>
      </c>
      <c r="G20" s="16">
        <f t="shared" si="6"/>
        <v>0</v>
      </c>
      <c r="H20" s="16">
        <f t="shared" si="6"/>
        <v>0</v>
      </c>
      <c r="I20" s="155">
        <f>SUM(C20:G20)</f>
        <v>1814.5</v>
      </c>
      <c r="J20" s="16">
        <f>J16*(18-J17)</f>
        <v>104.10000000000002</v>
      </c>
      <c r="K20" s="16">
        <f>K16*(18-K17)</f>
        <v>151.5774193548387</v>
      </c>
      <c r="L20" s="16">
        <f>L16*(18-L17)</f>
        <v>493.5</v>
      </c>
      <c r="M20" s="16">
        <f>M16*(18-M17)</f>
        <v>685.9</v>
      </c>
      <c r="N20" s="155">
        <f>SUM(J20:M20)</f>
        <v>1435.0774193548386</v>
      </c>
      <c r="O20" s="157">
        <f>O16*(18-O17)</f>
        <v>3249.5774193548386</v>
      </c>
      <c r="P20" s="163">
        <f>P16*(18-P17)</f>
        <v>3249.5774193548386</v>
      </c>
      <c r="Q20" s="1"/>
    </row>
    <row r="21" spans="2:17" ht="20.100000000000001" customHeight="1" thickBot="1">
      <c r="B21" s="347" t="s">
        <v>215</v>
      </c>
      <c r="C21" s="21">
        <f t="shared" ref="C21:H21" si="7">C16*(19-C17)</f>
        <v>635.1</v>
      </c>
      <c r="D21" s="20">
        <f t="shared" si="7"/>
        <v>508.90000000000003</v>
      </c>
      <c r="E21" s="20">
        <f t="shared" si="7"/>
        <v>465.7</v>
      </c>
      <c r="F21" s="20">
        <f t="shared" si="7"/>
        <v>324.8</v>
      </c>
      <c r="G21" s="20">
        <f t="shared" si="7"/>
        <v>0</v>
      </c>
      <c r="H21" s="20">
        <f t="shared" si="7"/>
        <v>0</v>
      </c>
      <c r="I21" s="164">
        <f>SUM(C21:G21)</f>
        <v>1934.5</v>
      </c>
      <c r="J21" s="20">
        <f>J16*(19-J17)</f>
        <v>122.10000000000002</v>
      </c>
      <c r="K21" s="20">
        <f>K16*(19-K17)</f>
        <v>174.5774193548387</v>
      </c>
      <c r="L21" s="20">
        <f>L16*(19-L17)</f>
        <v>523.5</v>
      </c>
      <c r="M21" s="20">
        <f>M16*(19-M17)</f>
        <v>716.9</v>
      </c>
      <c r="N21" s="164">
        <f>SUM(J21:M21)</f>
        <v>1537.0774193548386</v>
      </c>
      <c r="O21" s="165">
        <f>O16*(19-O17)</f>
        <v>3471.5774193548386</v>
      </c>
      <c r="P21" s="166">
        <f>P16*(19-P17)</f>
        <v>3471.5774193548386</v>
      </c>
      <c r="Q21" s="1"/>
    </row>
    <row r="22" spans="2:17" ht="15.95" customHeight="1" thickBot="1">
      <c r="B22" s="1"/>
      <c r="C22" s="1"/>
      <c r="D22" s="2"/>
      <c r="E22" s="2"/>
      <c r="F22" s="2"/>
      <c r="G22" s="1"/>
      <c r="H22" s="3"/>
      <c r="I22" s="1"/>
      <c r="J22" s="3"/>
      <c r="K22" s="1"/>
      <c r="L22" s="2"/>
      <c r="M22" s="1"/>
      <c r="N22" s="2"/>
      <c r="O22" s="1"/>
      <c r="P22" s="1"/>
    </row>
    <row r="23" spans="2:17" ht="39.6" customHeight="1" thickBot="1">
      <c r="B23" s="473" t="s">
        <v>324</v>
      </c>
      <c r="C23" s="474"/>
      <c r="D23" s="474"/>
      <c r="E23" s="474"/>
      <c r="F23" s="474"/>
      <c r="G23" s="474"/>
      <c r="H23" s="474"/>
      <c r="I23" s="474"/>
      <c r="J23" s="474"/>
      <c r="K23" s="474"/>
      <c r="L23" s="470" t="s">
        <v>319</v>
      </c>
      <c r="M23" s="471"/>
      <c r="N23" s="471"/>
      <c r="O23" s="471"/>
      <c r="P23" s="472"/>
    </row>
    <row r="24" spans="2:17" ht="15.95" customHeight="1">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317</v>
      </c>
      <c r="P24" s="457"/>
    </row>
    <row r="25" spans="2:17" ht="15.95" customHeight="1" thickBot="1">
      <c r="B25" s="466"/>
      <c r="C25" s="462"/>
      <c r="D25" s="462"/>
      <c r="E25" s="462"/>
      <c r="F25" s="462"/>
      <c r="G25" s="462"/>
      <c r="H25" s="462"/>
      <c r="I25" s="462"/>
      <c r="J25" s="462"/>
      <c r="K25" s="462"/>
      <c r="L25" s="462"/>
      <c r="M25" s="462"/>
      <c r="N25" s="462"/>
      <c r="O25" s="145" t="s">
        <v>209</v>
      </c>
      <c r="P25" s="30" t="s">
        <v>210</v>
      </c>
    </row>
    <row r="26" spans="2:17" ht="19.149999999999999" customHeight="1">
      <c r="B26" s="148" t="s">
        <v>211</v>
      </c>
      <c r="C26" s="146">
        <v>31</v>
      </c>
      <c r="D26" s="8">
        <v>28</v>
      </c>
      <c r="E26" s="8">
        <v>31</v>
      </c>
      <c r="F26" s="8">
        <v>30</v>
      </c>
      <c r="G26" s="8">
        <v>0</v>
      </c>
      <c r="H26" s="8">
        <v>0</v>
      </c>
      <c r="I26" s="168">
        <f>SUM(C26:G26)</f>
        <v>120</v>
      </c>
      <c r="J26" s="8">
        <v>15</v>
      </c>
      <c r="K26" s="8">
        <v>31</v>
      </c>
      <c r="L26" s="8">
        <v>30</v>
      </c>
      <c r="M26" s="8">
        <v>31</v>
      </c>
      <c r="N26" s="168">
        <f>SUM(J26:M26)</f>
        <v>107</v>
      </c>
      <c r="O26" s="167">
        <f>SUM(C26:H26,J26:M26)</f>
        <v>227</v>
      </c>
      <c r="P26" s="169">
        <f>I26+N26</f>
        <v>227</v>
      </c>
    </row>
    <row r="27" spans="2:17" ht="19.149999999999999" customHeight="1">
      <c r="B27" s="149" t="s">
        <v>485</v>
      </c>
      <c r="C27" s="147">
        <v>-2.1</v>
      </c>
      <c r="D27" s="10">
        <v>3.4</v>
      </c>
      <c r="E27" s="10">
        <v>5.0999999999999996</v>
      </c>
      <c r="F27" s="10">
        <v>9.3833333333333329</v>
      </c>
      <c r="G27" s="10">
        <v>0</v>
      </c>
      <c r="H27" s="10">
        <v>0</v>
      </c>
      <c r="I27" s="153">
        <f>(C26*C27+D26*D27+E26*E27+F26*F27+G26*G27)/I26</f>
        <v>3.9141666666666666</v>
      </c>
      <c r="J27" s="10">
        <v>10.166666666666666</v>
      </c>
      <c r="K27" s="95">
        <v>7.4419354838709673</v>
      </c>
      <c r="L27" s="95">
        <v>5.8</v>
      </c>
      <c r="M27" s="95">
        <v>-4</v>
      </c>
      <c r="N27" s="153">
        <f>(J26*J27+K26*K27+L26*L27+M26*M27)/N26</f>
        <v>4.0485981308411221</v>
      </c>
      <c r="O27" s="154">
        <f>(C27*C26+D27*D26+E27*E26+F27*F26+G27*G26+H27*H26+J27*J26+K27*K26+L27*L26+M27*M26)/O26</f>
        <v>3.9775330396475774</v>
      </c>
      <c r="P27" s="161">
        <f>(I27*I26+N27*N26)/P26</f>
        <v>3.9775330396475774</v>
      </c>
    </row>
    <row r="28" spans="2:17" ht="19.149999999999999" customHeight="1">
      <c r="B28" s="149" t="s">
        <v>212</v>
      </c>
      <c r="C28" s="13">
        <f t="shared" ref="C28:H28" si="8">C26*(13-C27)</f>
        <v>468.09999999999997</v>
      </c>
      <c r="D28" s="12">
        <f t="shared" si="8"/>
        <v>268.8</v>
      </c>
      <c r="E28" s="12">
        <f t="shared" si="8"/>
        <v>244.9</v>
      </c>
      <c r="F28" s="12">
        <f t="shared" si="8"/>
        <v>108.50000000000001</v>
      </c>
      <c r="G28" s="12">
        <f t="shared" si="8"/>
        <v>0</v>
      </c>
      <c r="H28" s="12">
        <f t="shared" si="8"/>
        <v>0</v>
      </c>
      <c r="I28" s="155">
        <f>SUM(C28:G28)</f>
        <v>1090.3</v>
      </c>
      <c r="J28" s="12">
        <f>J26*(13-J27)</f>
        <v>42.500000000000007</v>
      </c>
      <c r="K28" s="12">
        <f>K26*(13-K27)</f>
        <v>172.3</v>
      </c>
      <c r="L28" s="12">
        <f>L26*(13-L27)</f>
        <v>216</v>
      </c>
      <c r="M28" s="12">
        <f>M26*(13-M27)</f>
        <v>527</v>
      </c>
      <c r="N28" s="155">
        <f>SUM(J28:M28)</f>
        <v>957.8</v>
      </c>
      <c r="O28" s="156">
        <f>O26*(13-O27)</f>
        <v>2048.1</v>
      </c>
      <c r="P28" s="162">
        <f>P26*(13-P27)</f>
        <v>2048.1</v>
      </c>
    </row>
    <row r="29" spans="2:17" ht="19.149999999999999" customHeight="1">
      <c r="B29" s="149" t="s">
        <v>213</v>
      </c>
      <c r="C29" s="13">
        <f t="shared" ref="C29:H29" si="9">C26*(17-C27)</f>
        <v>592.1</v>
      </c>
      <c r="D29" s="12">
        <f t="shared" si="9"/>
        <v>380.8</v>
      </c>
      <c r="E29" s="12">
        <f t="shared" si="9"/>
        <v>368.90000000000003</v>
      </c>
      <c r="F29" s="12">
        <f t="shared" si="9"/>
        <v>228.5</v>
      </c>
      <c r="G29" s="12">
        <f t="shared" si="9"/>
        <v>0</v>
      </c>
      <c r="H29" s="12">
        <f t="shared" si="9"/>
        <v>0</v>
      </c>
      <c r="I29" s="155">
        <f>SUM(C29:G29)</f>
        <v>1570.3000000000002</v>
      </c>
      <c r="J29" s="12">
        <f>J26*(17-J27)</f>
        <v>102.50000000000001</v>
      </c>
      <c r="K29" s="12">
        <f>K26*(17-K27)</f>
        <v>296.3</v>
      </c>
      <c r="L29" s="12">
        <f>L26*(17-L27)</f>
        <v>336</v>
      </c>
      <c r="M29" s="12">
        <f>M26*(17-M27)</f>
        <v>651</v>
      </c>
      <c r="N29" s="155">
        <f>SUM(J29:M29)</f>
        <v>1385.8</v>
      </c>
      <c r="O29" s="156">
        <f>O26*(17-O27)</f>
        <v>2956.1</v>
      </c>
      <c r="P29" s="162">
        <f>P26*(17-P27)</f>
        <v>2956.1</v>
      </c>
    </row>
    <row r="30" spans="2:17" ht="19.149999999999999" customHeight="1">
      <c r="B30" s="149" t="s">
        <v>214</v>
      </c>
      <c r="C30" s="17">
        <f t="shared" ref="C30:H30" si="10">C26*(18-C27)</f>
        <v>623.1</v>
      </c>
      <c r="D30" s="16">
        <f t="shared" si="10"/>
        <v>408.8</v>
      </c>
      <c r="E30" s="16">
        <f t="shared" si="10"/>
        <v>399.90000000000003</v>
      </c>
      <c r="F30" s="16">
        <f t="shared" si="10"/>
        <v>258.5</v>
      </c>
      <c r="G30" s="16">
        <f t="shared" si="10"/>
        <v>0</v>
      </c>
      <c r="H30" s="16">
        <f t="shared" si="10"/>
        <v>0</v>
      </c>
      <c r="I30" s="155">
        <f>SUM(C30:G30)</f>
        <v>1690.3000000000002</v>
      </c>
      <c r="J30" s="16">
        <f>J26*(18-J27)</f>
        <v>117.50000000000001</v>
      </c>
      <c r="K30" s="16">
        <f>K26*(18-K27)</f>
        <v>327.3</v>
      </c>
      <c r="L30" s="16">
        <f>L26*(18-L27)</f>
        <v>366</v>
      </c>
      <c r="M30" s="16">
        <f>M26*(18-M27)</f>
        <v>682</v>
      </c>
      <c r="N30" s="155">
        <f>SUM(J30:M30)</f>
        <v>1492.8</v>
      </c>
      <c r="O30" s="157">
        <f>O26*(18-O27)</f>
        <v>3183.1</v>
      </c>
      <c r="P30" s="163">
        <f>P26*(18-P27)</f>
        <v>3183.1</v>
      </c>
    </row>
    <row r="31" spans="2:17" ht="19.149999999999999" customHeight="1" thickBot="1">
      <c r="B31" s="347" t="s">
        <v>215</v>
      </c>
      <c r="C31" s="21">
        <f t="shared" ref="C31:H31" si="11">C26*(19-C27)</f>
        <v>654.1</v>
      </c>
      <c r="D31" s="20">
        <f t="shared" si="11"/>
        <v>436.8</v>
      </c>
      <c r="E31" s="20">
        <f t="shared" si="11"/>
        <v>430.90000000000003</v>
      </c>
      <c r="F31" s="20">
        <f t="shared" si="11"/>
        <v>288.5</v>
      </c>
      <c r="G31" s="20">
        <f t="shared" si="11"/>
        <v>0</v>
      </c>
      <c r="H31" s="20">
        <f t="shared" si="11"/>
        <v>0</v>
      </c>
      <c r="I31" s="164">
        <f>SUM(C31:G31)</f>
        <v>1810.3000000000002</v>
      </c>
      <c r="J31" s="20">
        <f>J26*(19-J27)</f>
        <v>132.5</v>
      </c>
      <c r="K31" s="20">
        <f>K26*(19-K27)</f>
        <v>358.3</v>
      </c>
      <c r="L31" s="20">
        <f>L26*(19-L27)</f>
        <v>396</v>
      </c>
      <c r="M31" s="20">
        <f>M26*(19-M27)</f>
        <v>713</v>
      </c>
      <c r="N31" s="164">
        <f>SUM(J31:M31)</f>
        <v>1599.8</v>
      </c>
      <c r="O31" s="165">
        <f>O26*(19-O27)</f>
        <v>3410.1</v>
      </c>
      <c r="P31" s="166">
        <f>P26*(19-P27)</f>
        <v>3410.1</v>
      </c>
    </row>
    <row r="32" spans="2:17" ht="15.95" customHeight="1" thickBot="1">
      <c r="B32" s="1"/>
      <c r="C32" s="1"/>
      <c r="D32" s="2"/>
      <c r="E32" s="2"/>
      <c r="F32" s="2"/>
      <c r="G32" s="1"/>
      <c r="H32" s="3"/>
      <c r="I32" s="1"/>
      <c r="J32" s="3"/>
      <c r="K32" s="1"/>
      <c r="L32" s="2"/>
      <c r="M32" s="1"/>
      <c r="N32" s="2"/>
      <c r="O32" s="1"/>
      <c r="P32" s="1"/>
    </row>
    <row r="33" spans="2:17" ht="39.6" customHeight="1" thickBot="1">
      <c r="B33" s="473" t="s">
        <v>324</v>
      </c>
      <c r="C33" s="474"/>
      <c r="D33" s="474"/>
      <c r="E33" s="474"/>
      <c r="F33" s="474"/>
      <c r="G33" s="474"/>
      <c r="H33" s="474"/>
      <c r="I33" s="474"/>
      <c r="J33" s="474"/>
      <c r="K33" s="474"/>
      <c r="L33" s="470" t="s">
        <v>321</v>
      </c>
      <c r="M33" s="471"/>
      <c r="N33" s="471"/>
      <c r="O33" s="471"/>
      <c r="P33" s="472"/>
    </row>
    <row r="34" spans="2:17" ht="15.95" customHeight="1">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317</v>
      </c>
      <c r="P34" s="457"/>
    </row>
    <row r="35" spans="2:17" ht="15.95" customHeight="1" thickBot="1">
      <c r="B35" s="466"/>
      <c r="C35" s="462"/>
      <c r="D35" s="462"/>
      <c r="E35" s="462"/>
      <c r="F35" s="462"/>
      <c r="G35" s="462"/>
      <c r="H35" s="462"/>
      <c r="I35" s="462"/>
      <c r="J35" s="462"/>
      <c r="K35" s="462"/>
      <c r="L35" s="462"/>
      <c r="M35" s="462"/>
      <c r="N35" s="462"/>
      <c r="O35" s="145" t="s">
        <v>209</v>
      </c>
      <c r="P35" s="30" t="s">
        <v>210</v>
      </c>
    </row>
    <row r="36" spans="2:17" ht="19.149999999999999" customHeight="1">
      <c r="B36" s="148" t="s">
        <v>211</v>
      </c>
      <c r="C36" s="146">
        <v>31</v>
      </c>
      <c r="D36" s="8">
        <v>28</v>
      </c>
      <c r="E36" s="8">
        <v>31</v>
      </c>
      <c r="F36" s="8">
        <v>25</v>
      </c>
      <c r="G36" s="8">
        <v>0</v>
      </c>
      <c r="H36" s="8">
        <v>0</v>
      </c>
      <c r="I36" s="168">
        <f>SUM(C36:G36)</f>
        <v>115</v>
      </c>
      <c r="J36" s="8">
        <v>10</v>
      </c>
      <c r="K36" s="8">
        <v>31</v>
      </c>
      <c r="L36" s="8">
        <v>30</v>
      </c>
      <c r="M36" s="8">
        <v>31</v>
      </c>
      <c r="N36" s="168">
        <f>SUM(J36:M36)</f>
        <v>102</v>
      </c>
      <c r="O36" s="167">
        <f>SUM(C36:H36,J36:M36)</f>
        <v>217</v>
      </c>
      <c r="P36" s="169">
        <f>I36+N36</f>
        <v>217</v>
      </c>
    </row>
    <row r="37" spans="2:17" ht="19.149999999999999" customHeight="1">
      <c r="B37" s="149" t="s">
        <v>485</v>
      </c>
      <c r="C37" s="147">
        <v>-2.5</v>
      </c>
      <c r="D37" s="10">
        <v>-3.3</v>
      </c>
      <c r="E37" s="10">
        <v>3.8</v>
      </c>
      <c r="F37" s="10">
        <v>7.18</v>
      </c>
      <c r="G37" s="10">
        <v>0</v>
      </c>
      <c r="H37" s="10">
        <v>0</v>
      </c>
      <c r="I37" s="153">
        <f>(C36*C37+D36*D37+E36*E37+F36*F37+G36*G37)/I36</f>
        <v>1.107826086956522</v>
      </c>
      <c r="J37" s="10">
        <v>12.5</v>
      </c>
      <c r="K37" s="95">
        <v>6.3</v>
      </c>
      <c r="L37" s="95">
        <v>5.6</v>
      </c>
      <c r="M37" s="95">
        <v>-0.5</v>
      </c>
      <c r="N37" s="153">
        <f>(J36*J37+K36*K37+L36*L37+M36*M37)/N36</f>
        <v>4.6352941176470583</v>
      </c>
      <c r="O37" s="154">
        <f>(C37*C36+D37*D36+E37*E36+F37*F36+G37*G36+H37*H36+J37*J36+K37*K36+L37*L36+M37*M36)/O36</f>
        <v>2.765898617511521</v>
      </c>
      <c r="P37" s="161">
        <f>(I37*I36+N37*N36)/P36</f>
        <v>2.7658986175115206</v>
      </c>
    </row>
    <row r="38" spans="2:17" ht="19.149999999999999" customHeight="1">
      <c r="B38" s="149" t="s">
        <v>212</v>
      </c>
      <c r="C38" s="13">
        <f t="shared" ref="C38:H38" si="12">C36*(13-C37)</f>
        <v>480.5</v>
      </c>
      <c r="D38" s="12">
        <f t="shared" si="12"/>
        <v>456.40000000000003</v>
      </c>
      <c r="E38" s="12">
        <f t="shared" si="12"/>
        <v>285.2</v>
      </c>
      <c r="F38" s="12">
        <f t="shared" si="12"/>
        <v>145.5</v>
      </c>
      <c r="G38" s="12">
        <f t="shared" si="12"/>
        <v>0</v>
      </c>
      <c r="H38" s="12">
        <f t="shared" si="12"/>
        <v>0</v>
      </c>
      <c r="I38" s="155">
        <f>SUM(C38:G38)</f>
        <v>1367.6000000000001</v>
      </c>
      <c r="J38" s="12">
        <f>J36*(13-J37)</f>
        <v>5</v>
      </c>
      <c r="K38" s="12">
        <f>K36*(13-K37)</f>
        <v>207.70000000000002</v>
      </c>
      <c r="L38" s="12">
        <f>L36*(13-L37)</f>
        <v>222</v>
      </c>
      <c r="M38" s="12">
        <f>M36*(13-M37)</f>
        <v>418.5</v>
      </c>
      <c r="N38" s="155">
        <f>SUM(J38:M38)</f>
        <v>853.2</v>
      </c>
      <c r="O38" s="156">
        <f>O36*(13-O37)</f>
        <v>2220.7999999999997</v>
      </c>
      <c r="P38" s="162">
        <f>P36*(13-P37)</f>
        <v>2220.7999999999997</v>
      </c>
    </row>
    <row r="39" spans="2:17" ht="19.149999999999999" customHeight="1">
      <c r="B39" s="149" t="s">
        <v>213</v>
      </c>
      <c r="C39" s="13">
        <f t="shared" ref="C39:H39" si="13">C36*(17-C37)</f>
        <v>604.5</v>
      </c>
      <c r="D39" s="12">
        <f t="shared" si="13"/>
        <v>568.4</v>
      </c>
      <c r="E39" s="12">
        <f t="shared" si="13"/>
        <v>409.2</v>
      </c>
      <c r="F39" s="12">
        <f t="shared" si="13"/>
        <v>245.5</v>
      </c>
      <c r="G39" s="12">
        <f t="shared" si="13"/>
        <v>0</v>
      </c>
      <c r="H39" s="12">
        <f t="shared" si="13"/>
        <v>0</v>
      </c>
      <c r="I39" s="155">
        <f>SUM(C39:G39)</f>
        <v>1827.6000000000001</v>
      </c>
      <c r="J39" s="12">
        <f>J36*(17-J37)</f>
        <v>45</v>
      </c>
      <c r="K39" s="12">
        <f>K36*(17-K37)</f>
        <v>331.7</v>
      </c>
      <c r="L39" s="12">
        <f>L36*(17-L37)</f>
        <v>342</v>
      </c>
      <c r="M39" s="12">
        <f>M36*(17-M37)</f>
        <v>542.5</v>
      </c>
      <c r="N39" s="155">
        <f>SUM(J39:M39)</f>
        <v>1261.2</v>
      </c>
      <c r="O39" s="156">
        <f>O36*(17-O37)</f>
        <v>3088.7999999999997</v>
      </c>
      <c r="P39" s="162">
        <f>P36*(17-P37)</f>
        <v>3088.7999999999997</v>
      </c>
    </row>
    <row r="40" spans="2:17" ht="19.149999999999999" customHeight="1">
      <c r="B40" s="149" t="s">
        <v>214</v>
      </c>
      <c r="C40" s="17">
        <f t="shared" ref="C40:H40" si="14">C36*(18-C37)</f>
        <v>635.5</v>
      </c>
      <c r="D40" s="16">
        <f t="shared" si="14"/>
        <v>596.4</v>
      </c>
      <c r="E40" s="16">
        <f t="shared" si="14"/>
        <v>440.2</v>
      </c>
      <c r="F40" s="16">
        <f t="shared" si="14"/>
        <v>270.5</v>
      </c>
      <c r="G40" s="16">
        <f t="shared" si="14"/>
        <v>0</v>
      </c>
      <c r="H40" s="16">
        <f t="shared" si="14"/>
        <v>0</v>
      </c>
      <c r="I40" s="155">
        <f>SUM(C40:G40)</f>
        <v>1942.6000000000001</v>
      </c>
      <c r="J40" s="16">
        <f>J36*(18-J37)</f>
        <v>55</v>
      </c>
      <c r="K40" s="16">
        <f>K36*(18-K37)</f>
        <v>362.7</v>
      </c>
      <c r="L40" s="16">
        <f>L36*(18-L37)</f>
        <v>372</v>
      </c>
      <c r="M40" s="16">
        <f>M36*(18-M37)</f>
        <v>573.5</v>
      </c>
      <c r="N40" s="155">
        <f>SUM(J40:M40)</f>
        <v>1363.2</v>
      </c>
      <c r="O40" s="157">
        <f>O36*(18-O37)</f>
        <v>3305.7999999999997</v>
      </c>
      <c r="P40" s="163">
        <f>P36*(18-P37)</f>
        <v>3305.7999999999997</v>
      </c>
    </row>
    <row r="41" spans="2:17" ht="19.149999999999999" customHeight="1" thickBot="1">
      <c r="B41" s="347" t="s">
        <v>215</v>
      </c>
      <c r="C41" s="21">
        <f t="shared" ref="C41:H41" si="15">C36*(19-C37)</f>
        <v>666.5</v>
      </c>
      <c r="D41" s="20">
        <f t="shared" si="15"/>
        <v>624.4</v>
      </c>
      <c r="E41" s="20">
        <f t="shared" si="15"/>
        <v>471.2</v>
      </c>
      <c r="F41" s="20">
        <f t="shared" si="15"/>
        <v>295.5</v>
      </c>
      <c r="G41" s="20">
        <f t="shared" si="15"/>
        <v>0</v>
      </c>
      <c r="H41" s="20">
        <f t="shared" si="15"/>
        <v>0</v>
      </c>
      <c r="I41" s="164">
        <f>SUM(C41:G41)</f>
        <v>2057.6000000000004</v>
      </c>
      <c r="J41" s="20">
        <f>J36*(19-J37)</f>
        <v>65</v>
      </c>
      <c r="K41" s="20">
        <f>K36*(19-K37)</f>
        <v>393.7</v>
      </c>
      <c r="L41" s="20">
        <f>L36*(19-L37)</f>
        <v>402</v>
      </c>
      <c r="M41" s="20">
        <f>M36*(19-M37)</f>
        <v>604.5</v>
      </c>
      <c r="N41" s="164">
        <f>SUM(J41:M41)</f>
        <v>1465.2</v>
      </c>
      <c r="O41" s="165">
        <f>O36*(19-O37)</f>
        <v>3522.7999999999997</v>
      </c>
      <c r="P41" s="166">
        <f>P36*(19-P37)</f>
        <v>3522.7999999999997</v>
      </c>
    </row>
    <row r="42" spans="2:17" ht="15.95" customHeight="1" thickBot="1">
      <c r="B42" s="1"/>
      <c r="C42" s="1"/>
      <c r="D42" s="2"/>
      <c r="E42" s="2"/>
      <c r="F42" s="2"/>
      <c r="G42" s="1"/>
      <c r="H42" s="3"/>
      <c r="I42" s="2"/>
      <c r="J42" s="3"/>
      <c r="K42" s="2"/>
      <c r="L42" s="2"/>
      <c r="M42" s="1"/>
      <c r="N42" s="2"/>
      <c r="O42" s="1"/>
    </row>
    <row r="43" spans="2:17" ht="39.950000000000003" customHeight="1" thickBot="1">
      <c r="B43" s="473" t="s">
        <v>325</v>
      </c>
      <c r="C43" s="474"/>
      <c r="D43" s="474"/>
      <c r="E43" s="474"/>
      <c r="F43" s="474"/>
      <c r="G43" s="474"/>
      <c r="H43" s="474"/>
      <c r="I43" s="474"/>
      <c r="J43" s="474"/>
      <c r="K43" s="474"/>
      <c r="L43" s="470" t="s">
        <v>221</v>
      </c>
      <c r="M43" s="471"/>
      <c r="N43" s="471"/>
      <c r="O43" s="471"/>
      <c r="P43" s="472"/>
    </row>
    <row r="44" spans="2:17" ht="20.100000000000001" customHeight="1">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7" ht="20.100000000000001" customHeight="1" thickBot="1">
      <c r="B45" s="466"/>
      <c r="C45" s="462"/>
      <c r="D45" s="462"/>
      <c r="E45" s="462"/>
      <c r="F45" s="462"/>
      <c r="G45" s="462"/>
      <c r="H45" s="462"/>
      <c r="I45" s="462"/>
      <c r="J45" s="462"/>
      <c r="K45" s="462"/>
      <c r="L45" s="462"/>
      <c r="M45" s="462"/>
      <c r="N45" s="462"/>
      <c r="O45" s="145" t="s">
        <v>209</v>
      </c>
      <c r="P45" s="30" t="s">
        <v>210</v>
      </c>
    </row>
    <row r="46" spans="2:17" ht="20.100000000000001" customHeight="1">
      <c r="B46" s="148" t="s">
        <v>211</v>
      </c>
      <c r="C46" s="146">
        <v>31</v>
      </c>
      <c r="D46" s="8">
        <v>29</v>
      </c>
      <c r="E46" s="8">
        <v>31</v>
      </c>
      <c r="F46" s="8">
        <v>25</v>
      </c>
      <c r="G46" s="8">
        <v>15</v>
      </c>
      <c r="H46" s="8">
        <v>0</v>
      </c>
      <c r="I46" s="168">
        <f>SUM(C46:G46)</f>
        <v>131</v>
      </c>
      <c r="J46" s="8">
        <v>10</v>
      </c>
      <c r="K46" s="8">
        <v>25</v>
      </c>
      <c r="L46" s="8">
        <v>30</v>
      </c>
      <c r="M46" s="8">
        <v>31</v>
      </c>
      <c r="N46" s="168">
        <f>SUM(J46:M46)</f>
        <v>96</v>
      </c>
      <c r="O46" s="167">
        <f>SUM(C46:H46,J46:M46)</f>
        <v>227</v>
      </c>
      <c r="P46" s="169">
        <f>I46+N46</f>
        <v>227</v>
      </c>
    </row>
    <row r="47" spans="2:17" ht="20.100000000000001" customHeight="1">
      <c r="B47" s="149" t="s">
        <v>485</v>
      </c>
      <c r="C47" s="147">
        <v>-3.9</v>
      </c>
      <c r="D47" s="10">
        <v>-0.1</v>
      </c>
      <c r="E47" s="10">
        <v>3.4</v>
      </c>
      <c r="F47" s="10">
        <v>9.8000000000000007</v>
      </c>
      <c r="G47" s="10">
        <v>11.2</v>
      </c>
      <c r="H47" s="10">
        <v>0</v>
      </c>
      <c r="I47" s="153">
        <f>(C46*C47+D46*D47+E46*E47+F46*F47+G46*G47)/I46</f>
        <v>3.0122137404580154</v>
      </c>
      <c r="J47" s="10">
        <v>11.3</v>
      </c>
      <c r="K47" s="95">
        <v>10</v>
      </c>
      <c r="L47" s="95">
        <v>4.0999999999999996</v>
      </c>
      <c r="M47" s="95">
        <v>-0.3</v>
      </c>
      <c r="N47" s="153">
        <f>(J46*J47+K46*K47+L46*L47+M46*M47)/N46</f>
        <v>4.9656250000000002</v>
      </c>
      <c r="O47" s="154">
        <f>(C47*C46+D47*D46+E47*E46+F47*F46+G47*G46+H47*H46+J47*J46+K47*K46+L47*L46+M47*M46)/O46</f>
        <v>3.8383259911894276</v>
      </c>
      <c r="P47" s="161">
        <f>(I47*I46+N47*N46)/P46</f>
        <v>3.8383259911894276</v>
      </c>
    </row>
    <row r="48" spans="2:17" ht="19.5" customHeight="1">
      <c r="B48" s="149" t="s">
        <v>212</v>
      </c>
      <c r="C48" s="13">
        <f t="shared" ref="C48:H48" si="16">C46*(13-C47)</f>
        <v>523.9</v>
      </c>
      <c r="D48" s="12">
        <f t="shared" si="16"/>
        <v>379.9</v>
      </c>
      <c r="E48" s="12">
        <f t="shared" si="16"/>
        <v>297.59999999999997</v>
      </c>
      <c r="F48" s="12">
        <f t="shared" si="16"/>
        <v>79.999999999999986</v>
      </c>
      <c r="G48" s="12">
        <f t="shared" si="16"/>
        <v>27.000000000000011</v>
      </c>
      <c r="H48" s="12">
        <f t="shared" si="16"/>
        <v>0</v>
      </c>
      <c r="I48" s="155">
        <f>SUM(C48:G48)</f>
        <v>1308.3999999999999</v>
      </c>
      <c r="J48" s="12">
        <f>J46*(13-J47)</f>
        <v>16.999999999999993</v>
      </c>
      <c r="K48" s="12">
        <f>K46*(13-K47)</f>
        <v>75</v>
      </c>
      <c r="L48" s="12">
        <f>L46*(13-L47)</f>
        <v>267</v>
      </c>
      <c r="M48" s="12">
        <f>M46*(13-M47)</f>
        <v>412.3</v>
      </c>
      <c r="N48" s="155">
        <f>SUM(J48:M48)</f>
        <v>771.3</v>
      </c>
      <c r="O48" s="156">
        <f>O46*(13-O47)</f>
        <v>2079.6999999999998</v>
      </c>
      <c r="P48" s="162">
        <f>P46*(13-P47)</f>
        <v>2079.6999999999998</v>
      </c>
      <c r="Q48" s="28"/>
    </row>
    <row r="49" spans="2:17" ht="20.100000000000001" customHeight="1">
      <c r="B49" s="149" t="s">
        <v>213</v>
      </c>
      <c r="C49" s="13">
        <f t="shared" ref="C49:H49" si="17">C46*(17-C47)</f>
        <v>647.9</v>
      </c>
      <c r="D49" s="12">
        <f t="shared" si="17"/>
        <v>495.90000000000003</v>
      </c>
      <c r="E49" s="12">
        <f t="shared" si="17"/>
        <v>421.59999999999997</v>
      </c>
      <c r="F49" s="12">
        <f t="shared" si="17"/>
        <v>179.99999999999997</v>
      </c>
      <c r="G49" s="12">
        <f t="shared" si="17"/>
        <v>87.000000000000014</v>
      </c>
      <c r="H49" s="12">
        <f t="shared" si="17"/>
        <v>0</v>
      </c>
      <c r="I49" s="155">
        <f>SUM(C49:G49)</f>
        <v>1832.3999999999999</v>
      </c>
      <c r="J49" s="12">
        <f>J46*(17-J47)</f>
        <v>56.999999999999993</v>
      </c>
      <c r="K49" s="12">
        <f>K46*(17-K47)</f>
        <v>175</v>
      </c>
      <c r="L49" s="12">
        <f>L46*(17-L47)</f>
        <v>387</v>
      </c>
      <c r="M49" s="12">
        <f>M46*(17-M47)</f>
        <v>536.30000000000007</v>
      </c>
      <c r="N49" s="155">
        <f>SUM(J49:M49)</f>
        <v>1155.3000000000002</v>
      </c>
      <c r="O49" s="156">
        <f>O46*(17-O47)</f>
        <v>2987.7</v>
      </c>
      <c r="P49" s="162">
        <f>P46*(17-P47)</f>
        <v>2987.7</v>
      </c>
      <c r="Q49" s="28"/>
    </row>
    <row r="50" spans="2:17" ht="20.100000000000001" customHeight="1">
      <c r="B50" s="149" t="s">
        <v>214</v>
      </c>
      <c r="C50" s="17">
        <f t="shared" ref="C50:H50" si="18">C46*(18-C47)</f>
        <v>678.9</v>
      </c>
      <c r="D50" s="16">
        <f t="shared" si="18"/>
        <v>524.90000000000009</v>
      </c>
      <c r="E50" s="16">
        <f t="shared" si="18"/>
        <v>452.59999999999997</v>
      </c>
      <c r="F50" s="16">
        <f t="shared" si="18"/>
        <v>204.99999999999997</v>
      </c>
      <c r="G50" s="16">
        <f t="shared" si="18"/>
        <v>102.00000000000001</v>
      </c>
      <c r="H50" s="16">
        <f t="shared" si="18"/>
        <v>0</v>
      </c>
      <c r="I50" s="155">
        <f>SUM(C50:G50)</f>
        <v>1963.4</v>
      </c>
      <c r="J50" s="16">
        <f>J46*(18-J47)</f>
        <v>67</v>
      </c>
      <c r="K50" s="16">
        <f>K46*(18-K47)</f>
        <v>200</v>
      </c>
      <c r="L50" s="16">
        <f>L46*(18-L47)</f>
        <v>417</v>
      </c>
      <c r="M50" s="16">
        <f>M46*(18-M47)</f>
        <v>567.30000000000007</v>
      </c>
      <c r="N50" s="155">
        <f>SUM(J50:M50)</f>
        <v>1251.3000000000002</v>
      </c>
      <c r="O50" s="157">
        <f>O46*(18-O47)</f>
        <v>3214.7</v>
      </c>
      <c r="P50" s="163">
        <f>P46*(18-P47)</f>
        <v>3214.7</v>
      </c>
      <c r="Q50" s="28"/>
    </row>
    <row r="51" spans="2:17" ht="20.100000000000001" customHeight="1" thickBot="1">
      <c r="B51" s="347" t="s">
        <v>215</v>
      </c>
      <c r="C51" s="21">
        <f t="shared" ref="C51:H51" si="19">C46*(19-C47)</f>
        <v>709.9</v>
      </c>
      <c r="D51" s="20">
        <f t="shared" si="19"/>
        <v>553.90000000000009</v>
      </c>
      <c r="E51" s="20">
        <f t="shared" si="19"/>
        <v>483.59999999999997</v>
      </c>
      <c r="F51" s="20">
        <f t="shared" si="19"/>
        <v>229.99999999999997</v>
      </c>
      <c r="G51" s="20">
        <f t="shared" si="19"/>
        <v>117.00000000000001</v>
      </c>
      <c r="H51" s="20">
        <f t="shared" si="19"/>
        <v>0</v>
      </c>
      <c r="I51" s="164">
        <f>SUM(C51:G51)</f>
        <v>2094.4</v>
      </c>
      <c r="J51" s="20">
        <f>J46*(19-J47)</f>
        <v>77</v>
      </c>
      <c r="K51" s="20">
        <f>K46*(19-K47)</f>
        <v>225</v>
      </c>
      <c r="L51" s="20">
        <f>L46*(19-L47)</f>
        <v>447</v>
      </c>
      <c r="M51" s="20">
        <f>M46*(19-M47)</f>
        <v>598.30000000000007</v>
      </c>
      <c r="N51" s="164">
        <f>SUM(J51:M51)</f>
        <v>1347.3000000000002</v>
      </c>
      <c r="O51" s="165">
        <f>O46*(19-O47)</f>
        <v>3441.7</v>
      </c>
      <c r="P51" s="166">
        <f>P46*(19-P47)</f>
        <v>3441.7</v>
      </c>
      <c r="Q51" s="28"/>
    </row>
    <row r="52" spans="2:17" ht="15.75" thickBot="1">
      <c r="B52" s="1"/>
      <c r="C52" s="1"/>
      <c r="D52" s="2"/>
      <c r="E52" s="2"/>
      <c r="F52" s="2"/>
      <c r="G52" s="1"/>
      <c r="H52" s="3"/>
      <c r="I52" s="2"/>
      <c r="J52" s="3"/>
      <c r="K52" s="2"/>
      <c r="L52" s="2"/>
      <c r="M52" s="1"/>
      <c r="N52" s="2"/>
      <c r="O52" s="1"/>
    </row>
    <row r="53" spans="2:17" s="29" customFormat="1" ht="24" thickBot="1">
      <c r="B53" s="473" t="s">
        <v>325</v>
      </c>
      <c r="C53" s="474"/>
      <c r="D53" s="474"/>
      <c r="E53" s="474"/>
      <c r="F53" s="474"/>
      <c r="G53" s="474"/>
      <c r="H53" s="474"/>
      <c r="I53" s="474"/>
      <c r="J53" s="474"/>
      <c r="K53" s="474"/>
      <c r="L53" s="470" t="s">
        <v>222</v>
      </c>
      <c r="M53" s="471"/>
      <c r="N53" s="471"/>
      <c r="O53" s="471"/>
      <c r="P53" s="472"/>
    </row>
    <row r="54" spans="2:17"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7" ht="16.5" thickBot="1">
      <c r="B55" s="466"/>
      <c r="C55" s="462"/>
      <c r="D55" s="462"/>
      <c r="E55" s="462"/>
      <c r="F55" s="462"/>
      <c r="G55" s="462"/>
      <c r="H55" s="462"/>
      <c r="I55" s="462"/>
      <c r="J55" s="462"/>
      <c r="K55" s="462"/>
      <c r="L55" s="462"/>
      <c r="M55" s="462"/>
      <c r="N55" s="462"/>
      <c r="O55" s="145" t="s">
        <v>209</v>
      </c>
      <c r="P55" s="30" t="s">
        <v>210</v>
      </c>
    </row>
    <row r="56" spans="2:17" s="29" customFormat="1" ht="24.75" customHeight="1">
      <c r="B56" s="148" t="s">
        <v>211</v>
      </c>
      <c r="C56" s="146">
        <v>31</v>
      </c>
      <c r="D56" s="8">
        <v>28</v>
      </c>
      <c r="E56" s="8">
        <v>31</v>
      </c>
      <c r="F56" s="8">
        <v>30</v>
      </c>
      <c r="G56" s="8">
        <v>15</v>
      </c>
      <c r="H56" s="8">
        <v>5</v>
      </c>
      <c r="I56" s="168">
        <f>SUM(C56:G56)</f>
        <v>135</v>
      </c>
      <c r="J56" s="8">
        <v>5</v>
      </c>
      <c r="K56" s="8">
        <v>31</v>
      </c>
      <c r="L56" s="8">
        <v>30</v>
      </c>
      <c r="M56" s="8">
        <v>31</v>
      </c>
      <c r="N56" s="168">
        <f>SUM(J56:M56)</f>
        <v>97</v>
      </c>
      <c r="O56" s="167">
        <f>SUM(C56:H56,J56:M56)</f>
        <v>237</v>
      </c>
      <c r="P56" s="169">
        <f>I56+N56</f>
        <v>232</v>
      </c>
    </row>
    <row r="57" spans="2:17" s="29" customFormat="1" ht="21" customHeight="1">
      <c r="B57" s="149" t="s">
        <v>485</v>
      </c>
      <c r="C57" s="147">
        <v>-0.6</v>
      </c>
      <c r="D57" s="10">
        <v>-3.3</v>
      </c>
      <c r="E57" s="10">
        <v>1.4</v>
      </c>
      <c r="F57" s="10">
        <v>10.4</v>
      </c>
      <c r="G57" s="10">
        <v>10.199999999999999</v>
      </c>
      <c r="H57" s="10">
        <v>12</v>
      </c>
      <c r="I57" s="153">
        <f>(C56*C57+D56*D57+E56*E57+F56*F57+G56*G57)/I56</f>
        <v>2.9437037037037035</v>
      </c>
      <c r="J57" s="10">
        <v>12.8</v>
      </c>
      <c r="K57" s="95">
        <v>9.3000000000000007</v>
      </c>
      <c r="L57" s="95">
        <v>2.5</v>
      </c>
      <c r="M57" s="95">
        <v>-1.2</v>
      </c>
      <c r="N57" s="153">
        <f>(J56*J57+K56*K57+L56*L57+M56*M57)/N56</f>
        <v>4.0216494845360824</v>
      </c>
      <c r="O57" s="154">
        <f>(C57*C56+D57*D56+E57*E56+F57*F56+G57*G56+H57*H56+J57*J56+K57*K56+L57*L56+M57*M56)/O56</f>
        <v>3.5759493670886076</v>
      </c>
      <c r="P57" s="161">
        <f>(I57*I56+N57*N56)/P56</f>
        <v>3.3943965517241379</v>
      </c>
    </row>
    <row r="58" spans="2:17" s="29" customFormat="1" ht="21" customHeight="1">
      <c r="B58" s="149" t="s">
        <v>212</v>
      </c>
      <c r="C58" s="13">
        <f t="shared" ref="C58:H58" si="20">C56*(13-C57)</f>
        <v>421.59999999999997</v>
      </c>
      <c r="D58" s="12">
        <f t="shared" si="20"/>
        <v>456.40000000000003</v>
      </c>
      <c r="E58" s="12">
        <f t="shared" si="20"/>
        <v>359.59999999999997</v>
      </c>
      <c r="F58" s="12">
        <f t="shared" si="20"/>
        <v>77.999999999999986</v>
      </c>
      <c r="G58" s="12">
        <f t="shared" si="20"/>
        <v>42.000000000000014</v>
      </c>
      <c r="H58" s="12">
        <f t="shared" si="20"/>
        <v>5</v>
      </c>
      <c r="I58" s="155">
        <f>SUM(C58:G58)</f>
        <v>1357.6</v>
      </c>
      <c r="J58" s="12">
        <f>J56*(13-J57)</f>
        <v>0.99999999999999645</v>
      </c>
      <c r="K58" s="12">
        <f>K56*(13-K57)</f>
        <v>114.69999999999997</v>
      </c>
      <c r="L58" s="12">
        <f>L56*(13-L57)</f>
        <v>315</v>
      </c>
      <c r="M58" s="12">
        <f>M56*(13-M57)</f>
        <v>440.2</v>
      </c>
      <c r="N58" s="155">
        <f>SUM(J58:M58)</f>
        <v>870.9</v>
      </c>
      <c r="O58" s="156">
        <f>O56*(13-O57)</f>
        <v>2233.5</v>
      </c>
      <c r="P58" s="162">
        <f>P56*(13-P57)</f>
        <v>2228.5</v>
      </c>
    </row>
    <row r="59" spans="2:17" s="29" customFormat="1" ht="21" customHeight="1">
      <c r="B59" s="149" t="s">
        <v>213</v>
      </c>
      <c r="C59" s="13">
        <f t="shared" ref="C59:H59" si="21">C56*(17-C57)</f>
        <v>545.6</v>
      </c>
      <c r="D59" s="12">
        <f t="shared" si="21"/>
        <v>568.4</v>
      </c>
      <c r="E59" s="12">
        <f t="shared" si="21"/>
        <v>483.59999999999997</v>
      </c>
      <c r="F59" s="12">
        <f t="shared" si="21"/>
        <v>198</v>
      </c>
      <c r="G59" s="12">
        <f t="shared" si="21"/>
        <v>102.00000000000001</v>
      </c>
      <c r="H59" s="12">
        <f t="shared" si="21"/>
        <v>25</v>
      </c>
      <c r="I59" s="155">
        <f>SUM(C59:G59)</f>
        <v>1897.6</v>
      </c>
      <c r="J59" s="12">
        <f>J56*(17-J57)</f>
        <v>20.999999999999996</v>
      </c>
      <c r="K59" s="12">
        <f>K56*(17-K57)</f>
        <v>238.7</v>
      </c>
      <c r="L59" s="12">
        <f>L56*(17-L57)</f>
        <v>435</v>
      </c>
      <c r="M59" s="12">
        <f>M56*(17-M57)</f>
        <v>564.19999999999993</v>
      </c>
      <c r="N59" s="155">
        <f>SUM(J59:M59)</f>
        <v>1258.9000000000001</v>
      </c>
      <c r="O59" s="156">
        <f>O56*(17-O57)</f>
        <v>3181.5</v>
      </c>
      <c r="P59" s="162">
        <f>P56*(17-P57)</f>
        <v>3156.5</v>
      </c>
    </row>
    <row r="60" spans="2:17" ht="19.5">
      <c r="B60" s="149" t="s">
        <v>214</v>
      </c>
      <c r="C60" s="17">
        <f t="shared" ref="C60:H60" si="22">C56*(18-C57)</f>
        <v>576.6</v>
      </c>
      <c r="D60" s="16">
        <f t="shared" si="22"/>
        <v>596.4</v>
      </c>
      <c r="E60" s="16">
        <f t="shared" si="22"/>
        <v>514.6</v>
      </c>
      <c r="F60" s="16">
        <f t="shared" si="22"/>
        <v>228</v>
      </c>
      <c r="G60" s="16">
        <f t="shared" si="22"/>
        <v>117.00000000000001</v>
      </c>
      <c r="H60" s="16">
        <f t="shared" si="22"/>
        <v>30</v>
      </c>
      <c r="I60" s="155">
        <f>SUM(C60:G60)</f>
        <v>2032.6</v>
      </c>
      <c r="J60" s="16">
        <f>J56*(18-J57)</f>
        <v>25.999999999999996</v>
      </c>
      <c r="K60" s="16">
        <f>K56*(18-K57)</f>
        <v>269.7</v>
      </c>
      <c r="L60" s="16">
        <f>L56*(18-L57)</f>
        <v>465</v>
      </c>
      <c r="M60" s="16">
        <f>M56*(18-M57)</f>
        <v>595.19999999999993</v>
      </c>
      <c r="N60" s="155">
        <f>SUM(J60:M60)</f>
        <v>1355.9</v>
      </c>
      <c r="O60" s="157">
        <f>O56*(18-O57)</f>
        <v>3418.5</v>
      </c>
      <c r="P60" s="163">
        <f>P56*(18-P57)</f>
        <v>3388.5</v>
      </c>
    </row>
    <row r="61" spans="2:17" ht="20.25" thickBot="1">
      <c r="B61" s="347" t="s">
        <v>215</v>
      </c>
      <c r="C61" s="21">
        <f t="shared" ref="C61:H61" si="23">C56*(19-C57)</f>
        <v>607.6</v>
      </c>
      <c r="D61" s="20">
        <f t="shared" si="23"/>
        <v>624.4</v>
      </c>
      <c r="E61" s="20">
        <f t="shared" si="23"/>
        <v>545.6</v>
      </c>
      <c r="F61" s="20">
        <f t="shared" si="23"/>
        <v>258</v>
      </c>
      <c r="G61" s="20">
        <f t="shared" si="23"/>
        <v>132</v>
      </c>
      <c r="H61" s="20">
        <f t="shared" si="23"/>
        <v>35</v>
      </c>
      <c r="I61" s="164">
        <f>SUM(C61:G61)</f>
        <v>2167.6</v>
      </c>
      <c r="J61" s="20">
        <f>J56*(19-J57)</f>
        <v>30.999999999999996</v>
      </c>
      <c r="K61" s="20">
        <f>K56*(19-K57)</f>
        <v>300.7</v>
      </c>
      <c r="L61" s="20">
        <f>L56*(19-L57)</f>
        <v>495</v>
      </c>
      <c r="M61" s="20">
        <f>M56*(19-M57)</f>
        <v>626.19999999999993</v>
      </c>
      <c r="N61" s="164">
        <f>SUM(J61:M61)</f>
        <v>1452.9</v>
      </c>
      <c r="O61" s="165">
        <f>O56*(19-O57)</f>
        <v>3655.5</v>
      </c>
      <c r="P61" s="166">
        <f>P56*(19-P57)</f>
        <v>3620.5</v>
      </c>
    </row>
    <row r="62" spans="2:17" ht="15.75" thickBot="1">
      <c r="B62" s="1"/>
      <c r="C62" s="1"/>
      <c r="D62" s="2"/>
      <c r="E62" s="2"/>
      <c r="F62" s="2"/>
      <c r="G62" s="1"/>
      <c r="H62" s="3"/>
      <c r="I62" s="2"/>
      <c r="J62" s="3"/>
      <c r="K62" s="2"/>
      <c r="L62" s="2"/>
      <c r="M62" s="1"/>
      <c r="N62" s="2"/>
      <c r="O62" s="1"/>
    </row>
    <row r="63" spans="2:17" ht="24" thickBot="1">
      <c r="B63" s="473" t="s">
        <v>325</v>
      </c>
      <c r="C63" s="474"/>
      <c r="D63" s="474"/>
      <c r="E63" s="474"/>
      <c r="F63" s="474"/>
      <c r="G63" s="474"/>
      <c r="H63" s="474"/>
      <c r="I63" s="474"/>
      <c r="J63" s="474"/>
      <c r="K63" s="474"/>
      <c r="L63" s="470" t="s">
        <v>223</v>
      </c>
      <c r="M63" s="471"/>
      <c r="N63" s="471"/>
      <c r="O63" s="471"/>
      <c r="P63" s="472"/>
    </row>
    <row r="64" spans="2:17"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c r="B66" s="148" t="s">
        <v>211</v>
      </c>
      <c r="C66" s="146">
        <v>31</v>
      </c>
      <c r="D66" s="8">
        <v>28</v>
      </c>
      <c r="E66" s="8">
        <v>31</v>
      </c>
      <c r="F66" s="8">
        <v>25</v>
      </c>
      <c r="G66" s="8">
        <v>11</v>
      </c>
      <c r="H66" s="8">
        <v>5</v>
      </c>
      <c r="I66" s="168">
        <f>SUM(C66:G66)</f>
        <v>126</v>
      </c>
      <c r="J66" s="8">
        <v>0</v>
      </c>
      <c r="K66" s="8">
        <v>26</v>
      </c>
      <c r="L66" s="8">
        <v>30</v>
      </c>
      <c r="M66" s="8">
        <v>31</v>
      </c>
      <c r="N66" s="168">
        <f>SUM(J66:M66)</f>
        <v>87</v>
      </c>
      <c r="O66" s="167">
        <f>SUM(C66:H66,J66:M66)</f>
        <v>218</v>
      </c>
      <c r="P66" s="169">
        <f>I66+N66</f>
        <v>213</v>
      </c>
    </row>
    <row r="67" spans="2:16" ht="19.5">
      <c r="B67" s="149" t="s">
        <v>485</v>
      </c>
      <c r="C67" s="147">
        <v>-7.8</v>
      </c>
      <c r="D67" s="10">
        <v>-3.5</v>
      </c>
      <c r="E67" s="10">
        <v>0.2</v>
      </c>
      <c r="F67" s="10">
        <v>9.1999999999999993</v>
      </c>
      <c r="G67" s="10">
        <v>12.1</v>
      </c>
      <c r="H67" s="10">
        <v>11.7</v>
      </c>
      <c r="I67" s="153">
        <f>(C66*C67+D66*D67+E66*E67+F66*F67+G66*G67)/I66</f>
        <v>0.23412698412698413</v>
      </c>
      <c r="J67" s="10"/>
      <c r="K67" s="95">
        <v>9.8000000000000007</v>
      </c>
      <c r="L67" s="95">
        <v>6.2</v>
      </c>
      <c r="M67" s="95">
        <v>2.5</v>
      </c>
      <c r="N67" s="153">
        <f>(J66*J67+K66*K67+L66*L67+M66*M67)/N66</f>
        <v>5.9574712643678156</v>
      </c>
      <c r="O67" s="154">
        <f>(C67*C66+D67*D66+E67*E66+F67*F66+G67*G66+H67*H66+J67*J66+K67*K66+L67*L66+M67*M66)/O66</f>
        <v>2.7811926605504587</v>
      </c>
      <c r="P67" s="161">
        <f>(I67*I66+N67*N66)/P66</f>
        <v>2.5718309859154926</v>
      </c>
    </row>
    <row r="68" spans="2:16" ht="19.5">
      <c r="B68" s="149" t="s">
        <v>212</v>
      </c>
      <c r="C68" s="13">
        <f t="shared" ref="C68:H68" si="24">C66*(13-C67)</f>
        <v>644.80000000000007</v>
      </c>
      <c r="D68" s="12">
        <f t="shared" si="24"/>
        <v>462</v>
      </c>
      <c r="E68" s="12">
        <f t="shared" si="24"/>
        <v>396.8</v>
      </c>
      <c r="F68" s="12">
        <f t="shared" si="24"/>
        <v>95.000000000000014</v>
      </c>
      <c r="G68" s="12">
        <f t="shared" si="24"/>
        <v>9.9000000000000039</v>
      </c>
      <c r="H68" s="12">
        <f t="shared" si="24"/>
        <v>6.5000000000000036</v>
      </c>
      <c r="I68" s="155">
        <f>SUM(C68:G68)</f>
        <v>1608.5000000000002</v>
      </c>
      <c r="J68" s="12">
        <f>J66*(13-J67)</f>
        <v>0</v>
      </c>
      <c r="K68" s="12">
        <f>K66*(13-K67)</f>
        <v>83.199999999999989</v>
      </c>
      <c r="L68" s="12">
        <f>L66*(13-L67)</f>
        <v>204</v>
      </c>
      <c r="M68" s="12">
        <f>M66*(13-M67)</f>
        <v>325.5</v>
      </c>
      <c r="N68" s="155">
        <f>SUM(J68:M68)</f>
        <v>612.70000000000005</v>
      </c>
      <c r="O68" s="156">
        <f>O66*(13-O67)</f>
        <v>2227.6999999999998</v>
      </c>
      <c r="P68" s="162">
        <f>P66*(13-P67)</f>
        <v>2221.1999999999998</v>
      </c>
    </row>
    <row r="69" spans="2:16" ht="19.5">
      <c r="B69" s="149" t="s">
        <v>213</v>
      </c>
      <c r="C69" s="13">
        <f t="shared" ref="C69:H69" si="25">C66*(17-C67)</f>
        <v>768.80000000000007</v>
      </c>
      <c r="D69" s="12">
        <f t="shared" si="25"/>
        <v>574</v>
      </c>
      <c r="E69" s="12">
        <f t="shared" si="25"/>
        <v>520.80000000000007</v>
      </c>
      <c r="F69" s="12">
        <f t="shared" si="25"/>
        <v>195.00000000000003</v>
      </c>
      <c r="G69" s="12">
        <f t="shared" si="25"/>
        <v>53.900000000000006</v>
      </c>
      <c r="H69" s="12">
        <f t="shared" si="25"/>
        <v>26.500000000000004</v>
      </c>
      <c r="I69" s="155">
        <f>SUM(C69:G69)</f>
        <v>2112.5000000000005</v>
      </c>
      <c r="J69" s="12">
        <f>J66*(17-J67)</f>
        <v>0</v>
      </c>
      <c r="K69" s="12">
        <f>K66*(17-K67)</f>
        <v>187.2</v>
      </c>
      <c r="L69" s="12">
        <f>L66*(17-L67)</f>
        <v>324</v>
      </c>
      <c r="M69" s="12">
        <f>M66*(17-M67)</f>
        <v>449.5</v>
      </c>
      <c r="N69" s="155">
        <f>SUM(J69:M69)</f>
        <v>960.7</v>
      </c>
      <c r="O69" s="156">
        <f>O66*(17-O67)</f>
        <v>3099.7</v>
      </c>
      <c r="P69" s="162">
        <f>P66*(17-P67)</f>
        <v>3073.2</v>
      </c>
    </row>
    <row r="70" spans="2:16" ht="19.5">
      <c r="B70" s="149" t="s">
        <v>214</v>
      </c>
      <c r="C70" s="17">
        <f t="shared" ref="C70:H70" si="26">C66*(18-C67)</f>
        <v>799.80000000000007</v>
      </c>
      <c r="D70" s="16">
        <f t="shared" si="26"/>
        <v>602</v>
      </c>
      <c r="E70" s="16">
        <f t="shared" si="26"/>
        <v>551.80000000000007</v>
      </c>
      <c r="F70" s="16">
        <f t="shared" si="26"/>
        <v>220.00000000000003</v>
      </c>
      <c r="G70" s="16">
        <f t="shared" si="26"/>
        <v>64.900000000000006</v>
      </c>
      <c r="H70" s="16">
        <f t="shared" si="26"/>
        <v>31.500000000000004</v>
      </c>
      <c r="I70" s="155">
        <f>SUM(C70:G70)</f>
        <v>2238.5000000000005</v>
      </c>
      <c r="J70" s="16">
        <f>J66*(18-J67)</f>
        <v>0</v>
      </c>
      <c r="K70" s="16">
        <f>K66*(18-K67)</f>
        <v>213.2</v>
      </c>
      <c r="L70" s="16">
        <f>L66*(18-L67)</f>
        <v>354</v>
      </c>
      <c r="M70" s="16">
        <f>M66*(18-M67)</f>
        <v>480.5</v>
      </c>
      <c r="N70" s="155">
        <f>SUM(J70:M70)</f>
        <v>1047.7</v>
      </c>
      <c r="O70" s="157">
        <f>O66*(18-O67)</f>
        <v>3317.7</v>
      </c>
      <c r="P70" s="163">
        <f>P66*(18-P67)</f>
        <v>3286.2</v>
      </c>
    </row>
    <row r="71" spans="2:16" ht="20.25" thickBot="1">
      <c r="B71" s="347" t="s">
        <v>215</v>
      </c>
      <c r="C71" s="21">
        <f t="shared" ref="C71:H71" si="27">C66*(19-C67)</f>
        <v>830.80000000000007</v>
      </c>
      <c r="D71" s="20">
        <f t="shared" si="27"/>
        <v>630</v>
      </c>
      <c r="E71" s="20">
        <f t="shared" si="27"/>
        <v>582.80000000000007</v>
      </c>
      <c r="F71" s="20">
        <f t="shared" si="27"/>
        <v>245.00000000000003</v>
      </c>
      <c r="G71" s="20">
        <f t="shared" si="27"/>
        <v>75.900000000000006</v>
      </c>
      <c r="H71" s="20">
        <f t="shared" si="27"/>
        <v>36.5</v>
      </c>
      <c r="I71" s="164">
        <f>SUM(C71:G71)</f>
        <v>2364.5000000000005</v>
      </c>
      <c r="J71" s="20">
        <f>J66*(19-J67)</f>
        <v>0</v>
      </c>
      <c r="K71" s="20">
        <f>K66*(19-K67)</f>
        <v>239.2</v>
      </c>
      <c r="L71" s="20">
        <f>L66*(19-L67)</f>
        <v>384</v>
      </c>
      <c r="M71" s="20">
        <f>M66*(19-M67)</f>
        <v>511.5</v>
      </c>
      <c r="N71" s="164">
        <f>SUM(J71:M71)</f>
        <v>1134.7</v>
      </c>
      <c r="O71" s="165">
        <f>O66*(19-O67)</f>
        <v>3535.7</v>
      </c>
      <c r="P71" s="166">
        <f>P66*(19-P67)</f>
        <v>3499.2</v>
      </c>
    </row>
    <row r="72" spans="2:16" ht="15.75" thickBot="1">
      <c r="B72" s="1"/>
      <c r="C72" s="1"/>
      <c r="D72" s="2"/>
      <c r="E72" s="2"/>
      <c r="F72" s="2"/>
      <c r="G72" s="1"/>
      <c r="H72" s="3"/>
      <c r="I72" s="2"/>
      <c r="J72" s="3"/>
      <c r="K72" s="2"/>
      <c r="L72" s="2"/>
      <c r="M72" s="1"/>
      <c r="N72" s="2"/>
      <c r="O72" s="1"/>
    </row>
    <row r="73" spans="2:16" ht="24" thickBot="1">
      <c r="B73" s="473" t="s">
        <v>325</v>
      </c>
      <c r="C73" s="474"/>
      <c r="D73" s="474"/>
      <c r="E73" s="474"/>
      <c r="F73" s="474"/>
      <c r="G73" s="474"/>
      <c r="H73" s="474"/>
      <c r="I73" s="474"/>
      <c r="J73" s="474"/>
      <c r="K73" s="474"/>
      <c r="L73" s="470" t="s">
        <v>224</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c r="B76" s="148" t="s">
        <v>211</v>
      </c>
      <c r="C76" s="146">
        <v>31</v>
      </c>
      <c r="D76" s="8">
        <v>28</v>
      </c>
      <c r="E76" s="8">
        <v>31</v>
      </c>
      <c r="F76" s="8">
        <v>20</v>
      </c>
      <c r="G76" s="8">
        <v>5</v>
      </c>
      <c r="H76" s="8">
        <v>0</v>
      </c>
      <c r="I76" s="168">
        <f>SUM(C76:G76)</f>
        <v>115</v>
      </c>
      <c r="J76" s="8">
        <v>0</v>
      </c>
      <c r="K76" s="8">
        <v>26</v>
      </c>
      <c r="L76" s="8">
        <v>30</v>
      </c>
      <c r="M76" s="8">
        <v>31</v>
      </c>
      <c r="N76" s="168">
        <f>SUM(J76:M76)</f>
        <v>87</v>
      </c>
      <c r="O76" s="167">
        <f>SUM(C76:H76,J76:M76)</f>
        <v>202</v>
      </c>
      <c r="P76" s="169">
        <f>I76+N76</f>
        <v>202</v>
      </c>
    </row>
    <row r="77" spans="2:16" ht="19.5">
      <c r="B77" s="149" t="s">
        <v>485</v>
      </c>
      <c r="C77" s="147">
        <v>3.5</v>
      </c>
      <c r="D77" s="10">
        <v>3.5</v>
      </c>
      <c r="E77" s="10">
        <v>6.2</v>
      </c>
      <c r="F77" s="10">
        <v>10.3</v>
      </c>
      <c r="G77" s="10">
        <v>11.3</v>
      </c>
      <c r="H77" s="10">
        <v>0</v>
      </c>
      <c r="I77" s="153">
        <f>(C76*C77+D76*D77+E76*E77+F76*F77+G76*G77)/I76</f>
        <v>5.7495652173913046</v>
      </c>
      <c r="J77" s="10"/>
      <c r="K77" s="95">
        <v>7.5</v>
      </c>
      <c r="L77" s="95">
        <v>2.7</v>
      </c>
      <c r="M77" s="95">
        <v>0.1</v>
      </c>
      <c r="N77" s="153">
        <f>(J76*J77+K76*K77+L76*L77+M76*M77)/N76</f>
        <v>3.2080459770114946</v>
      </c>
      <c r="O77" s="154">
        <f>(C77*C76+D77*D76+E77*E76+F77*F76+G77*G76+H77*H76+J77*J76+K77*K76+L77*L76+M77*M76)/O76</f>
        <v>4.6549504950495049</v>
      </c>
      <c r="P77" s="161">
        <f>(I77*I76+N77*N76)/P76</f>
        <v>4.6549504950495049</v>
      </c>
    </row>
    <row r="78" spans="2:16" ht="19.5">
      <c r="B78" s="149" t="s">
        <v>212</v>
      </c>
      <c r="C78" s="13">
        <f t="shared" ref="C78:H78" si="28">C76*(13-C77)</f>
        <v>294.5</v>
      </c>
      <c r="D78" s="12">
        <f t="shared" si="28"/>
        <v>266</v>
      </c>
      <c r="E78" s="12">
        <f t="shared" si="28"/>
        <v>210.79999999999998</v>
      </c>
      <c r="F78" s="12">
        <f t="shared" si="28"/>
        <v>53.999999999999986</v>
      </c>
      <c r="G78" s="12">
        <f t="shared" si="28"/>
        <v>8.4999999999999964</v>
      </c>
      <c r="H78" s="12">
        <f t="shared" si="28"/>
        <v>0</v>
      </c>
      <c r="I78" s="155">
        <f>SUM(C78:G78)</f>
        <v>833.8</v>
      </c>
      <c r="J78" s="12">
        <f>J76*(13-J77)</f>
        <v>0</v>
      </c>
      <c r="K78" s="12">
        <f>K76*(13-K77)</f>
        <v>143</v>
      </c>
      <c r="L78" s="12">
        <f>L76*(13-L77)</f>
        <v>309</v>
      </c>
      <c r="M78" s="12">
        <f>M76*(13-M77)</f>
        <v>399.90000000000003</v>
      </c>
      <c r="N78" s="155">
        <f>SUM(J78:M78)</f>
        <v>851.90000000000009</v>
      </c>
      <c r="O78" s="156">
        <f>O76*(13-O77)</f>
        <v>1685.7</v>
      </c>
      <c r="P78" s="162">
        <f>P76*(13-P77)</f>
        <v>1685.7</v>
      </c>
    </row>
    <row r="79" spans="2:16" ht="19.5">
      <c r="B79" s="149" t="s">
        <v>213</v>
      </c>
      <c r="C79" s="13">
        <f t="shared" ref="C79:H79" si="29">C76*(17-C77)</f>
        <v>418.5</v>
      </c>
      <c r="D79" s="12">
        <f t="shared" si="29"/>
        <v>378</v>
      </c>
      <c r="E79" s="12">
        <f t="shared" si="29"/>
        <v>334.8</v>
      </c>
      <c r="F79" s="12">
        <f t="shared" si="29"/>
        <v>134</v>
      </c>
      <c r="G79" s="12">
        <f t="shared" si="29"/>
        <v>28.499999999999996</v>
      </c>
      <c r="H79" s="12">
        <f t="shared" si="29"/>
        <v>0</v>
      </c>
      <c r="I79" s="155">
        <f>SUM(C79:G79)</f>
        <v>1293.8</v>
      </c>
      <c r="J79" s="12">
        <f>J76*(17-J77)</f>
        <v>0</v>
      </c>
      <c r="K79" s="12">
        <f>K76*(17-K77)</f>
        <v>247</v>
      </c>
      <c r="L79" s="12">
        <f>L76*(17-L77)</f>
        <v>429</v>
      </c>
      <c r="M79" s="12">
        <f>M76*(17-M77)</f>
        <v>523.9</v>
      </c>
      <c r="N79" s="155">
        <f>SUM(J79:M79)</f>
        <v>1199.9000000000001</v>
      </c>
      <c r="O79" s="156">
        <f>O76*(17-O77)</f>
        <v>2493.6999999999998</v>
      </c>
      <c r="P79" s="162">
        <f>P76*(17-P77)</f>
        <v>2493.6999999999998</v>
      </c>
    </row>
    <row r="80" spans="2:16" ht="19.5">
      <c r="B80" s="149" t="s">
        <v>214</v>
      </c>
      <c r="C80" s="17">
        <f t="shared" ref="C80:H80" si="30">C76*(18-C77)</f>
        <v>449.5</v>
      </c>
      <c r="D80" s="16">
        <f t="shared" si="30"/>
        <v>406</v>
      </c>
      <c r="E80" s="16">
        <f t="shared" si="30"/>
        <v>365.8</v>
      </c>
      <c r="F80" s="16">
        <f t="shared" si="30"/>
        <v>154</v>
      </c>
      <c r="G80" s="16">
        <f t="shared" si="30"/>
        <v>33.5</v>
      </c>
      <c r="H80" s="16">
        <f t="shared" si="30"/>
        <v>0</v>
      </c>
      <c r="I80" s="155">
        <f>SUM(C80:G80)</f>
        <v>1408.8</v>
      </c>
      <c r="J80" s="16">
        <f>J76*(18-J77)</f>
        <v>0</v>
      </c>
      <c r="K80" s="16">
        <f>K76*(18-K77)</f>
        <v>273</v>
      </c>
      <c r="L80" s="16">
        <f>L76*(18-L77)</f>
        <v>459</v>
      </c>
      <c r="M80" s="16">
        <f>M76*(18-M77)</f>
        <v>554.9</v>
      </c>
      <c r="N80" s="155">
        <f>SUM(J80:M80)</f>
        <v>1286.9000000000001</v>
      </c>
      <c r="O80" s="157">
        <f>O76*(18-O77)</f>
        <v>2695.7</v>
      </c>
      <c r="P80" s="163">
        <f>P76*(18-P77)</f>
        <v>2695.7</v>
      </c>
    </row>
    <row r="81" spans="2:16" ht="20.25" thickBot="1">
      <c r="B81" s="347" t="s">
        <v>215</v>
      </c>
      <c r="C81" s="21">
        <f t="shared" ref="C81:H81" si="31">C76*(19-C77)</f>
        <v>480.5</v>
      </c>
      <c r="D81" s="20">
        <f t="shared" si="31"/>
        <v>434</v>
      </c>
      <c r="E81" s="20">
        <f t="shared" si="31"/>
        <v>396.8</v>
      </c>
      <c r="F81" s="20">
        <f t="shared" si="31"/>
        <v>174</v>
      </c>
      <c r="G81" s="20">
        <f t="shared" si="31"/>
        <v>38.5</v>
      </c>
      <c r="H81" s="20">
        <f t="shared" si="31"/>
        <v>0</v>
      </c>
      <c r="I81" s="164">
        <f>SUM(C81:G81)</f>
        <v>1523.8</v>
      </c>
      <c r="J81" s="20">
        <f>J76*(19-J77)</f>
        <v>0</v>
      </c>
      <c r="K81" s="20">
        <f>K76*(19-K77)</f>
        <v>299</v>
      </c>
      <c r="L81" s="20">
        <f>L76*(19-L77)</f>
        <v>489</v>
      </c>
      <c r="M81" s="20">
        <f>M76*(19-M77)</f>
        <v>585.9</v>
      </c>
      <c r="N81" s="164">
        <f>SUM(J81:M81)</f>
        <v>1373.9</v>
      </c>
      <c r="O81" s="165">
        <f>O76*(19-O77)</f>
        <v>2897.7</v>
      </c>
      <c r="P81" s="166">
        <f>P76*(19-P77)</f>
        <v>2897.7</v>
      </c>
    </row>
    <row r="82" spans="2:16" ht="15.75" thickBot="1">
      <c r="B82" s="1"/>
      <c r="C82" s="1"/>
      <c r="D82" s="2"/>
      <c r="E82" s="2"/>
      <c r="F82" s="2"/>
      <c r="G82" s="1"/>
      <c r="H82" s="3"/>
      <c r="I82" s="2"/>
      <c r="J82" s="3"/>
      <c r="K82" s="2"/>
      <c r="L82" s="2"/>
      <c r="M82" s="1"/>
      <c r="N82" s="2"/>
      <c r="O82" s="1"/>
    </row>
    <row r="83" spans="2:16" ht="24" thickBot="1">
      <c r="B83" s="473" t="s">
        <v>325</v>
      </c>
      <c r="C83" s="474"/>
      <c r="D83" s="474"/>
      <c r="E83" s="474"/>
      <c r="F83" s="474"/>
      <c r="G83" s="474"/>
      <c r="H83" s="474"/>
      <c r="I83" s="474"/>
      <c r="J83" s="474"/>
      <c r="K83" s="474"/>
      <c r="L83" s="470" t="s">
        <v>225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c r="B86" s="148" t="s">
        <v>211</v>
      </c>
      <c r="C86" s="146">
        <v>31</v>
      </c>
      <c r="D86" s="8">
        <v>28</v>
      </c>
      <c r="E86" s="8">
        <v>31</v>
      </c>
      <c r="F86" s="8">
        <v>25</v>
      </c>
      <c r="G86" s="8">
        <v>20</v>
      </c>
      <c r="H86" s="8">
        <v>0</v>
      </c>
      <c r="I86" s="168">
        <f>SUM(C86:G86)</f>
        <v>135</v>
      </c>
      <c r="J86" s="8">
        <v>15</v>
      </c>
      <c r="K86" s="8">
        <v>31</v>
      </c>
      <c r="L86" s="8">
        <v>25</v>
      </c>
      <c r="M86" s="8">
        <v>31</v>
      </c>
      <c r="N86" s="168">
        <f>SUM(J86:M86)</f>
        <v>102</v>
      </c>
      <c r="O86" s="167">
        <f>SUM(C86:H86,J86:M86)</f>
        <v>237</v>
      </c>
      <c r="P86" s="169">
        <f>I86+N86</f>
        <v>237</v>
      </c>
    </row>
    <row r="87" spans="2:16" ht="19.5">
      <c r="B87" s="149" t="s">
        <v>485</v>
      </c>
      <c r="C87" s="147">
        <v>1.7</v>
      </c>
      <c r="D87" s="10">
        <v>3.2</v>
      </c>
      <c r="E87" s="10">
        <v>4.4000000000000004</v>
      </c>
      <c r="F87" s="10">
        <v>9.1999999999999993</v>
      </c>
      <c r="G87" s="10">
        <v>9.9</v>
      </c>
      <c r="H87" s="10">
        <v>0</v>
      </c>
      <c r="I87" s="153">
        <f>(C86*C87+D86*D87+E86*E87+F86*F87+G86*G87)/I86</f>
        <v>5.2348148148148148</v>
      </c>
      <c r="J87" s="10">
        <v>10.4</v>
      </c>
      <c r="K87" s="95">
        <v>9.8000000000000007</v>
      </c>
      <c r="L87" s="95">
        <v>4.8</v>
      </c>
      <c r="M87" s="95">
        <v>2.2000000000000002</v>
      </c>
      <c r="N87" s="153">
        <f>(J86*J87+K86*K87+L86*L87+M86*M87)/N86</f>
        <v>6.3529411764705879</v>
      </c>
      <c r="O87" s="154">
        <f>(C87*C86+D87*D86+E87*E86+F87*F86+G87*G86+H87*H86+J87*J86+K87*K86+L87*L86+M87*M86)/O86</f>
        <v>5.7160337552742622</v>
      </c>
      <c r="P87" s="161">
        <f>(I87*I86+N87*N86)/P86</f>
        <v>5.7160337552742622</v>
      </c>
    </row>
    <row r="88" spans="2:16" ht="19.5">
      <c r="B88" s="149" t="s">
        <v>212</v>
      </c>
      <c r="C88" s="13">
        <f t="shared" ref="C88:H88" si="32">C86*(13-C87)</f>
        <v>350.3</v>
      </c>
      <c r="D88" s="12">
        <f t="shared" si="32"/>
        <v>274.40000000000003</v>
      </c>
      <c r="E88" s="12">
        <f t="shared" si="32"/>
        <v>266.59999999999997</v>
      </c>
      <c r="F88" s="12">
        <f t="shared" si="32"/>
        <v>95.000000000000014</v>
      </c>
      <c r="G88" s="12">
        <f t="shared" si="32"/>
        <v>61.999999999999993</v>
      </c>
      <c r="H88" s="12">
        <f t="shared" si="32"/>
        <v>0</v>
      </c>
      <c r="I88" s="155">
        <f>SUM(C88:G88)</f>
        <v>1048.3</v>
      </c>
      <c r="J88" s="12">
        <f>J86*(13-J87)</f>
        <v>38.999999999999993</v>
      </c>
      <c r="K88" s="12">
        <f>K86*(13-K87)</f>
        <v>99.199999999999974</v>
      </c>
      <c r="L88" s="12">
        <f>L86*(13-L87)</f>
        <v>204.99999999999997</v>
      </c>
      <c r="M88" s="12">
        <f>M86*(13-M87)</f>
        <v>334.8</v>
      </c>
      <c r="N88" s="155">
        <f>SUM(J88:M88)</f>
        <v>678</v>
      </c>
      <c r="O88" s="156">
        <f>O86*(13-O87)</f>
        <v>1726.3</v>
      </c>
      <c r="P88" s="162">
        <f>P86*(13-P87)</f>
        <v>1726.3</v>
      </c>
    </row>
    <row r="89" spans="2:16" ht="19.5">
      <c r="B89" s="149" t="s">
        <v>213</v>
      </c>
      <c r="C89" s="13">
        <f t="shared" ref="C89:H89" si="33">C86*(17-C87)</f>
        <v>474.3</v>
      </c>
      <c r="D89" s="12">
        <f t="shared" si="33"/>
        <v>386.40000000000003</v>
      </c>
      <c r="E89" s="12">
        <f t="shared" si="33"/>
        <v>390.59999999999997</v>
      </c>
      <c r="F89" s="12">
        <f t="shared" si="33"/>
        <v>195.00000000000003</v>
      </c>
      <c r="G89" s="12">
        <f t="shared" si="33"/>
        <v>142</v>
      </c>
      <c r="H89" s="12">
        <f t="shared" si="33"/>
        <v>0</v>
      </c>
      <c r="I89" s="155">
        <f>SUM(C89:G89)</f>
        <v>1588.3</v>
      </c>
      <c r="J89" s="12">
        <f>J86*(17-J87)</f>
        <v>99</v>
      </c>
      <c r="K89" s="12">
        <f>K86*(17-K87)</f>
        <v>223.2</v>
      </c>
      <c r="L89" s="12">
        <f>L86*(17-L87)</f>
        <v>305</v>
      </c>
      <c r="M89" s="12">
        <f>M86*(17-M87)</f>
        <v>458.8</v>
      </c>
      <c r="N89" s="155">
        <f>SUM(J89:M89)</f>
        <v>1086</v>
      </c>
      <c r="O89" s="156">
        <f>O86*(17-O87)</f>
        <v>2674.2999999999997</v>
      </c>
      <c r="P89" s="162">
        <f>P86*(17-P87)</f>
        <v>2674.2999999999997</v>
      </c>
    </row>
    <row r="90" spans="2:16" ht="19.5">
      <c r="B90" s="149" t="s">
        <v>214</v>
      </c>
      <c r="C90" s="17">
        <f t="shared" ref="C90:H90" si="34">C86*(18-C87)</f>
        <v>505.3</v>
      </c>
      <c r="D90" s="16">
        <f t="shared" si="34"/>
        <v>414.40000000000003</v>
      </c>
      <c r="E90" s="16">
        <f t="shared" si="34"/>
        <v>421.59999999999997</v>
      </c>
      <c r="F90" s="16">
        <f t="shared" si="34"/>
        <v>220.00000000000003</v>
      </c>
      <c r="G90" s="16">
        <f t="shared" si="34"/>
        <v>162</v>
      </c>
      <c r="H90" s="16">
        <f t="shared" si="34"/>
        <v>0</v>
      </c>
      <c r="I90" s="155">
        <f>SUM(C90:G90)</f>
        <v>1723.3</v>
      </c>
      <c r="J90" s="16">
        <f>J86*(18-J87)</f>
        <v>114</v>
      </c>
      <c r="K90" s="16">
        <f>K86*(18-K87)</f>
        <v>254.2</v>
      </c>
      <c r="L90" s="16">
        <f>L86*(18-L87)</f>
        <v>330</v>
      </c>
      <c r="M90" s="16">
        <f>M86*(18-M87)</f>
        <v>489.8</v>
      </c>
      <c r="N90" s="155">
        <f>SUM(J90:M90)</f>
        <v>1188</v>
      </c>
      <c r="O90" s="157">
        <f>O86*(18-O87)</f>
        <v>2911.2999999999997</v>
      </c>
      <c r="P90" s="163">
        <f>P86*(18-P87)</f>
        <v>2911.2999999999997</v>
      </c>
    </row>
    <row r="91" spans="2:16" ht="20.25" thickBot="1">
      <c r="B91" s="347" t="s">
        <v>215</v>
      </c>
      <c r="C91" s="21">
        <f t="shared" ref="C91:H91" si="35">C86*(19-C87)</f>
        <v>536.30000000000007</v>
      </c>
      <c r="D91" s="20">
        <f t="shared" si="35"/>
        <v>442.40000000000003</v>
      </c>
      <c r="E91" s="20">
        <f t="shared" si="35"/>
        <v>452.59999999999997</v>
      </c>
      <c r="F91" s="20">
        <f t="shared" si="35"/>
        <v>245.00000000000003</v>
      </c>
      <c r="G91" s="20">
        <f t="shared" si="35"/>
        <v>182</v>
      </c>
      <c r="H91" s="20">
        <f t="shared" si="35"/>
        <v>0</v>
      </c>
      <c r="I91" s="164">
        <f>SUM(C91:G91)</f>
        <v>1858.3</v>
      </c>
      <c r="J91" s="20">
        <f>J86*(19-J87)</f>
        <v>129</v>
      </c>
      <c r="K91" s="20">
        <f>K86*(19-K87)</f>
        <v>285.2</v>
      </c>
      <c r="L91" s="20">
        <f>L86*(19-L87)</f>
        <v>355</v>
      </c>
      <c r="M91" s="20">
        <f>M86*(19-M87)</f>
        <v>520.80000000000007</v>
      </c>
      <c r="N91" s="164">
        <f>SUM(J91:M91)</f>
        <v>1290</v>
      </c>
      <c r="O91" s="165">
        <f>O86*(19-O87)</f>
        <v>3148.2999999999997</v>
      </c>
      <c r="P91" s="166">
        <f>P86*(19-P87)</f>
        <v>3148.2999999999997</v>
      </c>
    </row>
    <row r="92" spans="2:16" ht="15.75" thickBot="1">
      <c r="B92" s="1"/>
      <c r="C92" s="1"/>
      <c r="D92" s="2"/>
      <c r="E92" s="2"/>
      <c r="F92" s="2"/>
      <c r="G92" s="1"/>
      <c r="H92" s="3"/>
      <c r="I92" s="2"/>
      <c r="J92" s="3"/>
      <c r="K92" s="2"/>
      <c r="L92" s="2"/>
      <c r="M92" s="1"/>
      <c r="N92" s="2"/>
      <c r="O92" s="1"/>
    </row>
    <row r="93" spans="2:16" ht="24" thickBot="1">
      <c r="B93" s="473" t="s">
        <v>325</v>
      </c>
      <c r="C93" s="474"/>
      <c r="D93" s="474"/>
      <c r="E93" s="474"/>
      <c r="F93" s="474"/>
      <c r="G93" s="474"/>
      <c r="H93" s="474"/>
      <c r="I93" s="474"/>
      <c r="J93" s="474"/>
      <c r="K93" s="474"/>
      <c r="L93" s="470" t="s">
        <v>226</v>
      </c>
      <c r="M93" s="471"/>
      <c r="N93" s="471"/>
      <c r="O93" s="471"/>
      <c r="P93" s="472"/>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16.5" thickBot="1">
      <c r="B95" s="466"/>
      <c r="C95" s="462"/>
      <c r="D95" s="462"/>
      <c r="E95" s="462"/>
      <c r="F95" s="462"/>
      <c r="G95" s="462"/>
      <c r="H95" s="462"/>
      <c r="I95" s="462"/>
      <c r="J95" s="462"/>
      <c r="K95" s="462"/>
      <c r="L95" s="462"/>
      <c r="M95" s="462"/>
      <c r="N95" s="462"/>
      <c r="O95" s="145" t="s">
        <v>209</v>
      </c>
      <c r="P95" s="30" t="s">
        <v>210</v>
      </c>
    </row>
    <row r="96" spans="2:16">
      <c r="B96" s="148" t="s">
        <v>211</v>
      </c>
      <c r="C96" s="146">
        <v>31</v>
      </c>
      <c r="D96" s="8">
        <v>28</v>
      </c>
      <c r="E96" s="8">
        <v>31</v>
      </c>
      <c r="F96" s="8">
        <v>10</v>
      </c>
      <c r="G96" s="8">
        <v>0</v>
      </c>
      <c r="H96" s="8">
        <v>0</v>
      </c>
      <c r="I96" s="168">
        <f>SUM(C96:G96)</f>
        <v>100</v>
      </c>
      <c r="J96" s="8">
        <v>0</v>
      </c>
      <c r="K96" s="8">
        <v>26</v>
      </c>
      <c r="L96" s="8">
        <v>30</v>
      </c>
      <c r="M96" s="8">
        <v>31</v>
      </c>
      <c r="N96" s="168">
        <f>SUM(J96:M96)</f>
        <v>87</v>
      </c>
      <c r="O96" s="167">
        <f>SUM(C96:H96,J96:M96)</f>
        <v>187</v>
      </c>
      <c r="P96" s="169">
        <f>I96+N96</f>
        <v>187</v>
      </c>
    </row>
    <row r="97" spans="2:16" ht="19.5">
      <c r="B97" s="149" t="s">
        <v>485</v>
      </c>
      <c r="C97" s="147">
        <v>-3.3</v>
      </c>
      <c r="D97" s="10">
        <v>0.4</v>
      </c>
      <c r="E97" s="10">
        <v>4.7</v>
      </c>
      <c r="F97" s="10">
        <v>12.4</v>
      </c>
      <c r="G97" s="10"/>
      <c r="H97" s="10"/>
      <c r="I97" s="153">
        <f>(C96*C97+D96*D97+E96*E97+F96*F97+G96*G97)/I96</f>
        <v>1.7860000000000003</v>
      </c>
      <c r="J97" s="10"/>
      <c r="K97" s="95">
        <v>7.5</v>
      </c>
      <c r="L97" s="95">
        <v>6.1</v>
      </c>
      <c r="M97" s="95">
        <v>0</v>
      </c>
      <c r="N97" s="153">
        <f>(J96*J97+K96*K97+L96*L97+M96*M97)/N96</f>
        <v>4.3448275862068968</v>
      </c>
      <c r="O97" s="154">
        <f>(C97*C96+D97*D96+E97*E96+F97*F96+G97*G96+H97*H96+J97*J96+K97*K96+L97*L96+M97*M96)/O96</f>
        <v>2.9764705882352942</v>
      </c>
      <c r="P97" s="161">
        <f>(I97*I96+N97*N96)/P96</f>
        <v>2.9764705882352942</v>
      </c>
    </row>
    <row r="98" spans="2:16" ht="19.5">
      <c r="B98" s="149" t="s">
        <v>212</v>
      </c>
      <c r="C98" s="13">
        <f t="shared" ref="C98:H98" si="36">C96*(13-C97)</f>
        <v>505.3</v>
      </c>
      <c r="D98" s="12">
        <f t="shared" si="36"/>
        <v>352.8</v>
      </c>
      <c r="E98" s="12">
        <f t="shared" si="36"/>
        <v>257.3</v>
      </c>
      <c r="F98" s="12">
        <f t="shared" si="36"/>
        <v>5.9999999999999964</v>
      </c>
      <c r="G98" s="12">
        <f t="shared" si="36"/>
        <v>0</v>
      </c>
      <c r="H98" s="12">
        <f t="shared" si="36"/>
        <v>0</v>
      </c>
      <c r="I98" s="155">
        <f>SUM(C98:G98)</f>
        <v>1121.4000000000001</v>
      </c>
      <c r="J98" s="12">
        <f>J96*(13-J97)</f>
        <v>0</v>
      </c>
      <c r="K98" s="12">
        <f>K96*(13-K97)</f>
        <v>143</v>
      </c>
      <c r="L98" s="12">
        <f>L96*(13-L97)</f>
        <v>207</v>
      </c>
      <c r="M98" s="12">
        <f>M96*(13-M97)</f>
        <v>403</v>
      </c>
      <c r="N98" s="155">
        <f>SUM(J98:M98)</f>
        <v>753</v>
      </c>
      <c r="O98" s="156">
        <f>O96*(13-O97)</f>
        <v>1874.4</v>
      </c>
      <c r="P98" s="162">
        <f>P96*(13-P97)</f>
        <v>1874.4</v>
      </c>
    </row>
    <row r="99" spans="2:16" ht="19.5">
      <c r="B99" s="149" t="s">
        <v>213</v>
      </c>
      <c r="C99" s="13">
        <f t="shared" ref="C99:H99" si="37">C96*(17-C97)</f>
        <v>629.30000000000007</v>
      </c>
      <c r="D99" s="12">
        <f t="shared" si="37"/>
        <v>464.80000000000007</v>
      </c>
      <c r="E99" s="12">
        <f t="shared" si="37"/>
        <v>381.3</v>
      </c>
      <c r="F99" s="12">
        <f t="shared" si="37"/>
        <v>46</v>
      </c>
      <c r="G99" s="12">
        <f t="shared" si="37"/>
        <v>0</v>
      </c>
      <c r="H99" s="12">
        <f t="shared" si="37"/>
        <v>0</v>
      </c>
      <c r="I99" s="155">
        <f>SUM(C99:G99)</f>
        <v>1521.4</v>
      </c>
      <c r="J99" s="12">
        <f>J96*(17-J97)</f>
        <v>0</v>
      </c>
      <c r="K99" s="12">
        <f>K96*(17-K97)</f>
        <v>247</v>
      </c>
      <c r="L99" s="12">
        <f>L96*(17-L97)</f>
        <v>327</v>
      </c>
      <c r="M99" s="12">
        <f>M96*(17-M97)</f>
        <v>527</v>
      </c>
      <c r="N99" s="155">
        <f>SUM(J99:M99)</f>
        <v>1101</v>
      </c>
      <c r="O99" s="156">
        <f>O96*(17-O97)</f>
        <v>2622.4</v>
      </c>
      <c r="P99" s="162">
        <f>P96*(17-P97)</f>
        <v>2622.4</v>
      </c>
    </row>
    <row r="100" spans="2:16" ht="19.5">
      <c r="B100" s="149" t="s">
        <v>214</v>
      </c>
      <c r="C100" s="17">
        <f t="shared" ref="C100:H100" si="38">C96*(18-C97)</f>
        <v>660.30000000000007</v>
      </c>
      <c r="D100" s="16">
        <f t="shared" si="38"/>
        <v>492.80000000000007</v>
      </c>
      <c r="E100" s="16">
        <f t="shared" si="38"/>
        <v>412.3</v>
      </c>
      <c r="F100" s="16">
        <f t="shared" si="38"/>
        <v>56</v>
      </c>
      <c r="G100" s="16">
        <f t="shared" si="38"/>
        <v>0</v>
      </c>
      <c r="H100" s="16">
        <f t="shared" si="38"/>
        <v>0</v>
      </c>
      <c r="I100" s="155">
        <f>SUM(C100:G100)</f>
        <v>1621.4</v>
      </c>
      <c r="J100" s="16">
        <f>J96*(18-J97)</f>
        <v>0</v>
      </c>
      <c r="K100" s="16">
        <f>K96*(18-K97)</f>
        <v>273</v>
      </c>
      <c r="L100" s="16">
        <f>L96*(18-L97)</f>
        <v>357</v>
      </c>
      <c r="M100" s="16">
        <f>M96*(18-M97)</f>
        <v>558</v>
      </c>
      <c r="N100" s="155">
        <f>SUM(J100:M100)</f>
        <v>1188</v>
      </c>
      <c r="O100" s="157">
        <f>O96*(18-O97)</f>
        <v>2809.4</v>
      </c>
      <c r="P100" s="163">
        <f>P96*(18-P97)</f>
        <v>2809.4</v>
      </c>
    </row>
    <row r="101" spans="2:16" ht="20.25" thickBot="1">
      <c r="B101" s="347" t="s">
        <v>215</v>
      </c>
      <c r="C101" s="21">
        <f t="shared" ref="C101:H101" si="39">C96*(19-C97)</f>
        <v>691.30000000000007</v>
      </c>
      <c r="D101" s="20">
        <f t="shared" si="39"/>
        <v>520.80000000000007</v>
      </c>
      <c r="E101" s="20">
        <f t="shared" si="39"/>
        <v>443.3</v>
      </c>
      <c r="F101" s="20">
        <f t="shared" si="39"/>
        <v>66</v>
      </c>
      <c r="G101" s="20">
        <f t="shared" si="39"/>
        <v>0</v>
      </c>
      <c r="H101" s="20">
        <f t="shared" si="39"/>
        <v>0</v>
      </c>
      <c r="I101" s="164">
        <f>SUM(C101:G101)</f>
        <v>1721.4</v>
      </c>
      <c r="J101" s="20">
        <f>J96*(19-J97)</f>
        <v>0</v>
      </c>
      <c r="K101" s="20">
        <f>K96*(19-K97)</f>
        <v>299</v>
      </c>
      <c r="L101" s="20">
        <f>L96*(19-L97)</f>
        <v>387</v>
      </c>
      <c r="M101" s="20">
        <f>M96*(19-M97)</f>
        <v>589</v>
      </c>
      <c r="N101" s="164">
        <f>SUM(J101:M101)</f>
        <v>1275</v>
      </c>
      <c r="O101" s="165">
        <f>O96*(19-O97)</f>
        <v>2996.4</v>
      </c>
      <c r="P101" s="166">
        <f>P96*(19-P97)</f>
        <v>2996.4</v>
      </c>
    </row>
    <row r="102" spans="2:16" ht="15.75" thickBot="1">
      <c r="B102" s="1"/>
      <c r="C102" s="1"/>
      <c r="D102" s="2"/>
      <c r="E102" s="2"/>
      <c r="F102" s="2"/>
      <c r="G102" s="1"/>
      <c r="H102" s="3"/>
      <c r="I102" s="2"/>
      <c r="J102" s="3"/>
      <c r="K102" s="2"/>
      <c r="L102" s="2"/>
      <c r="M102" s="1"/>
      <c r="N102" s="2"/>
      <c r="O102" s="1"/>
    </row>
    <row r="103" spans="2:16" ht="24" thickBot="1">
      <c r="B103" s="473" t="s">
        <v>325</v>
      </c>
      <c r="C103" s="474"/>
      <c r="D103" s="474"/>
      <c r="E103" s="474"/>
      <c r="F103" s="474"/>
      <c r="G103" s="474"/>
      <c r="H103" s="474"/>
      <c r="I103" s="474"/>
      <c r="J103" s="474"/>
      <c r="K103" s="474"/>
      <c r="L103" s="470" t="s">
        <v>227</v>
      </c>
      <c r="M103" s="471"/>
      <c r="N103" s="471"/>
      <c r="O103" s="471"/>
      <c r="P103" s="472"/>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16.5" thickBot="1">
      <c r="B105" s="466"/>
      <c r="C105" s="462"/>
      <c r="D105" s="462"/>
      <c r="E105" s="462"/>
      <c r="F105" s="462"/>
      <c r="G105" s="462"/>
      <c r="H105" s="462"/>
      <c r="I105" s="462"/>
      <c r="J105" s="462"/>
      <c r="K105" s="462"/>
      <c r="L105" s="462"/>
      <c r="M105" s="462"/>
      <c r="N105" s="462"/>
      <c r="O105" s="145" t="s">
        <v>209</v>
      </c>
      <c r="P105" s="30" t="s">
        <v>210</v>
      </c>
    </row>
    <row r="106" spans="2:16">
      <c r="B106" s="148" t="s">
        <v>211</v>
      </c>
      <c r="C106" s="146">
        <v>31</v>
      </c>
      <c r="D106" s="8">
        <v>28</v>
      </c>
      <c r="E106" s="8">
        <v>31</v>
      </c>
      <c r="F106" s="8">
        <v>25</v>
      </c>
      <c r="G106" s="8">
        <v>10</v>
      </c>
      <c r="H106" s="8">
        <v>0</v>
      </c>
      <c r="I106" s="168">
        <f>SUM(C106:G106)</f>
        <v>125</v>
      </c>
      <c r="J106" s="8">
        <v>15</v>
      </c>
      <c r="K106" s="8">
        <v>31</v>
      </c>
      <c r="L106" s="8">
        <v>30</v>
      </c>
      <c r="M106" s="8">
        <v>31</v>
      </c>
      <c r="N106" s="168">
        <f>SUM(J106:M106)</f>
        <v>107</v>
      </c>
      <c r="O106" s="167">
        <f>SUM(C106:H106,J106:M106)</f>
        <v>232</v>
      </c>
      <c r="P106" s="169">
        <f>I106+N106</f>
        <v>232</v>
      </c>
    </row>
    <row r="107" spans="2:16" ht="19.5">
      <c r="B107" s="149" t="s">
        <v>485</v>
      </c>
      <c r="C107" s="147">
        <v>-4.4000000000000004</v>
      </c>
      <c r="D107" s="10">
        <v>-0.7</v>
      </c>
      <c r="E107" s="10">
        <v>4.5</v>
      </c>
      <c r="F107" s="10">
        <v>8.8000000000000007</v>
      </c>
      <c r="G107" s="10">
        <v>11.3</v>
      </c>
      <c r="H107" s="10">
        <v>0</v>
      </c>
      <c r="I107" s="153">
        <f>(C106*C107+D106*D107+E106*E107+F106*F107+G106*G107)/I106</f>
        <v>2.532</v>
      </c>
      <c r="J107" s="10">
        <v>11.5</v>
      </c>
      <c r="K107" s="95">
        <v>7.1</v>
      </c>
      <c r="L107" s="95">
        <v>6.7</v>
      </c>
      <c r="M107" s="95">
        <v>-4.2</v>
      </c>
      <c r="N107" s="153">
        <f>(J106*J107+K106*K107+L106*L107+M106*M107)/N106</f>
        <v>4.3308411214953271</v>
      </c>
      <c r="O107" s="154">
        <f>(C107*C106+D107*D106+E107*E106+F107*F106+G107*G106+H107*H106+J107*J106+K107*K106+L107*L106+M107*M106)/O106</f>
        <v>3.3616379310344828</v>
      </c>
      <c r="P107" s="161">
        <f>(I107*I106+N107*N106)/P106</f>
        <v>3.3616379310344828</v>
      </c>
    </row>
    <row r="108" spans="2:16" ht="19.5">
      <c r="B108" s="149" t="s">
        <v>212</v>
      </c>
      <c r="C108" s="13">
        <f t="shared" ref="C108:H108" si="40">C106*(13-C107)</f>
        <v>539.4</v>
      </c>
      <c r="D108" s="12">
        <f t="shared" si="40"/>
        <v>383.59999999999997</v>
      </c>
      <c r="E108" s="12">
        <f t="shared" si="40"/>
        <v>263.5</v>
      </c>
      <c r="F108" s="12">
        <f t="shared" si="40"/>
        <v>104.99999999999999</v>
      </c>
      <c r="G108" s="12">
        <f t="shared" si="40"/>
        <v>16.999999999999993</v>
      </c>
      <c r="H108" s="12">
        <f t="shared" si="40"/>
        <v>0</v>
      </c>
      <c r="I108" s="155">
        <f>SUM(C108:G108)</f>
        <v>1308.5</v>
      </c>
      <c r="J108" s="12">
        <f>J106*(13-J107)</f>
        <v>22.5</v>
      </c>
      <c r="K108" s="12">
        <f>K106*(13-K107)</f>
        <v>182.9</v>
      </c>
      <c r="L108" s="12">
        <f>L106*(13-L107)</f>
        <v>189</v>
      </c>
      <c r="M108" s="12">
        <f>M106*(13-M107)</f>
        <v>533.19999999999993</v>
      </c>
      <c r="N108" s="155">
        <f>SUM(J108:M108)</f>
        <v>927.59999999999991</v>
      </c>
      <c r="O108" s="156">
        <f>O106*(13-O107)</f>
        <v>2236.1</v>
      </c>
      <c r="P108" s="162">
        <f>P106*(13-P107)</f>
        <v>2236.1</v>
      </c>
    </row>
    <row r="109" spans="2:16" ht="19.5">
      <c r="B109" s="149" t="s">
        <v>213</v>
      </c>
      <c r="C109" s="13">
        <f t="shared" ref="C109:H109" si="41">C106*(17-C107)</f>
        <v>663.4</v>
      </c>
      <c r="D109" s="12">
        <f t="shared" si="41"/>
        <v>495.59999999999997</v>
      </c>
      <c r="E109" s="12">
        <f t="shared" si="41"/>
        <v>387.5</v>
      </c>
      <c r="F109" s="12">
        <f t="shared" si="41"/>
        <v>204.99999999999997</v>
      </c>
      <c r="G109" s="12">
        <f t="shared" si="41"/>
        <v>56.999999999999993</v>
      </c>
      <c r="H109" s="12">
        <f t="shared" si="41"/>
        <v>0</v>
      </c>
      <c r="I109" s="155">
        <f>SUM(C109:G109)</f>
        <v>1808.5</v>
      </c>
      <c r="J109" s="12">
        <f>J106*(17-J107)</f>
        <v>82.5</v>
      </c>
      <c r="K109" s="12">
        <f>K106*(17-K107)</f>
        <v>306.90000000000003</v>
      </c>
      <c r="L109" s="12">
        <f>L106*(17-L107)</f>
        <v>309</v>
      </c>
      <c r="M109" s="12">
        <f>M106*(17-M107)</f>
        <v>657.19999999999993</v>
      </c>
      <c r="N109" s="155">
        <f>SUM(J109:M109)</f>
        <v>1355.6</v>
      </c>
      <c r="O109" s="156">
        <f>O106*(17-O107)</f>
        <v>3164.1</v>
      </c>
      <c r="P109" s="162">
        <f>P106*(17-P107)</f>
        <v>3164.1</v>
      </c>
    </row>
    <row r="110" spans="2:16" ht="19.5">
      <c r="B110" s="149" t="s">
        <v>214</v>
      </c>
      <c r="C110" s="17">
        <f t="shared" ref="C110:H110" si="42">C106*(18-C107)</f>
        <v>694.4</v>
      </c>
      <c r="D110" s="16">
        <f t="shared" si="42"/>
        <v>523.6</v>
      </c>
      <c r="E110" s="16">
        <f t="shared" si="42"/>
        <v>418.5</v>
      </c>
      <c r="F110" s="16">
        <f t="shared" si="42"/>
        <v>229.99999999999997</v>
      </c>
      <c r="G110" s="16">
        <f t="shared" si="42"/>
        <v>67</v>
      </c>
      <c r="H110" s="16">
        <f t="shared" si="42"/>
        <v>0</v>
      </c>
      <c r="I110" s="155">
        <f>SUM(C110:G110)</f>
        <v>1933.5</v>
      </c>
      <c r="J110" s="16">
        <f>J106*(18-J107)</f>
        <v>97.5</v>
      </c>
      <c r="K110" s="16">
        <f>K106*(18-K107)</f>
        <v>337.90000000000003</v>
      </c>
      <c r="L110" s="16">
        <f>L106*(18-L107)</f>
        <v>339</v>
      </c>
      <c r="M110" s="16">
        <f>M106*(18-M107)</f>
        <v>688.19999999999993</v>
      </c>
      <c r="N110" s="155">
        <f>SUM(J110:M110)</f>
        <v>1462.6</v>
      </c>
      <c r="O110" s="157">
        <f>O106*(18-O107)</f>
        <v>3396.1</v>
      </c>
      <c r="P110" s="163">
        <f>P106*(18-P107)</f>
        <v>3396.1</v>
      </c>
    </row>
    <row r="111" spans="2:16" ht="20.25" thickBot="1">
      <c r="B111" s="347" t="s">
        <v>215</v>
      </c>
      <c r="C111" s="21">
        <f t="shared" ref="C111:H111" si="43">C106*(19-C107)</f>
        <v>725.4</v>
      </c>
      <c r="D111" s="20">
        <f t="shared" si="43"/>
        <v>551.6</v>
      </c>
      <c r="E111" s="20">
        <f t="shared" si="43"/>
        <v>449.5</v>
      </c>
      <c r="F111" s="20">
        <f t="shared" si="43"/>
        <v>254.99999999999997</v>
      </c>
      <c r="G111" s="20">
        <f t="shared" si="43"/>
        <v>77</v>
      </c>
      <c r="H111" s="20">
        <f t="shared" si="43"/>
        <v>0</v>
      </c>
      <c r="I111" s="164">
        <f>SUM(C111:G111)</f>
        <v>2058.5</v>
      </c>
      <c r="J111" s="20">
        <f>J106*(19-J107)</f>
        <v>112.5</v>
      </c>
      <c r="K111" s="20">
        <f>K106*(19-K107)</f>
        <v>368.90000000000003</v>
      </c>
      <c r="L111" s="20">
        <f>L106*(19-L107)</f>
        <v>369</v>
      </c>
      <c r="M111" s="20">
        <f>M106*(19-M107)</f>
        <v>719.19999999999993</v>
      </c>
      <c r="N111" s="164">
        <f>SUM(J111:M111)</f>
        <v>1569.6</v>
      </c>
      <c r="O111" s="165">
        <f>O106*(19-O107)</f>
        <v>3628.1</v>
      </c>
      <c r="P111" s="166">
        <f>P106*(19-P107)</f>
        <v>3628.1</v>
      </c>
    </row>
    <row r="112" spans="2:16" ht="15.75" thickBot="1">
      <c r="B112" s="1"/>
      <c r="C112" s="1"/>
      <c r="D112" s="2"/>
      <c r="E112" s="2"/>
      <c r="F112" s="2"/>
      <c r="G112" s="1"/>
      <c r="H112" s="3"/>
      <c r="I112" s="2"/>
      <c r="J112" s="3"/>
      <c r="K112" s="2"/>
      <c r="L112" s="2"/>
      <c r="M112" s="1"/>
      <c r="N112" s="2"/>
      <c r="O112" s="1"/>
    </row>
    <row r="113" spans="2:16" ht="24" thickBot="1">
      <c r="B113" s="473" t="s">
        <v>325</v>
      </c>
      <c r="C113" s="474"/>
      <c r="D113" s="474"/>
      <c r="E113" s="474"/>
      <c r="F113" s="474"/>
      <c r="G113" s="474"/>
      <c r="H113" s="474"/>
      <c r="I113" s="474"/>
      <c r="J113" s="474"/>
      <c r="K113" s="474"/>
      <c r="L113" s="470" t="s">
        <v>228</v>
      </c>
      <c r="M113" s="471"/>
      <c r="N113" s="471"/>
      <c r="O113" s="471"/>
      <c r="P113" s="472"/>
    </row>
    <row r="114" spans="2:16" ht="15.75">
      <c r="B114" s="465" t="s">
        <v>195</v>
      </c>
      <c r="C114" s="461" t="s">
        <v>196</v>
      </c>
      <c r="D114" s="461" t="s">
        <v>197</v>
      </c>
      <c r="E114" s="461" t="s">
        <v>198</v>
      </c>
      <c r="F114" s="461" t="s">
        <v>199</v>
      </c>
      <c r="G114" s="461" t="s">
        <v>200</v>
      </c>
      <c r="H114" s="461" t="s">
        <v>201</v>
      </c>
      <c r="I114" s="467" t="s">
        <v>202</v>
      </c>
      <c r="J114" s="461" t="s">
        <v>203</v>
      </c>
      <c r="K114" s="461" t="s">
        <v>204</v>
      </c>
      <c r="L114" s="461" t="s">
        <v>205</v>
      </c>
      <c r="M114" s="461" t="s">
        <v>206</v>
      </c>
      <c r="N114" s="467" t="s">
        <v>207</v>
      </c>
      <c r="O114" s="456" t="s">
        <v>208</v>
      </c>
      <c r="P114" s="457"/>
    </row>
    <row r="115" spans="2:16" ht="16.5" thickBot="1">
      <c r="B115" s="466"/>
      <c r="C115" s="462"/>
      <c r="D115" s="462"/>
      <c r="E115" s="462"/>
      <c r="F115" s="462"/>
      <c r="G115" s="462"/>
      <c r="H115" s="462"/>
      <c r="I115" s="462"/>
      <c r="J115" s="462"/>
      <c r="K115" s="462"/>
      <c r="L115" s="462"/>
      <c r="M115" s="462"/>
      <c r="N115" s="462"/>
      <c r="O115" s="145" t="s">
        <v>209</v>
      </c>
      <c r="P115" s="30" t="s">
        <v>210</v>
      </c>
    </row>
    <row r="116" spans="2:16">
      <c r="B116" s="148" t="s">
        <v>211</v>
      </c>
      <c r="C116" s="146">
        <v>31</v>
      </c>
      <c r="D116" s="8">
        <v>28</v>
      </c>
      <c r="E116" s="8">
        <v>31</v>
      </c>
      <c r="F116" s="8">
        <v>20</v>
      </c>
      <c r="G116" s="8">
        <v>5</v>
      </c>
      <c r="H116" s="8">
        <v>0</v>
      </c>
      <c r="I116" s="168">
        <f>SUM(C116:G116)</f>
        <v>115</v>
      </c>
      <c r="J116" s="8">
        <v>0</v>
      </c>
      <c r="K116" s="8">
        <v>26</v>
      </c>
      <c r="L116" s="8">
        <v>30</v>
      </c>
      <c r="M116" s="8">
        <v>31</v>
      </c>
      <c r="N116" s="168">
        <f>SUM(J116:M116)</f>
        <v>87</v>
      </c>
      <c r="O116" s="167">
        <f>SUM(C116:H116,J116:M116)</f>
        <v>202</v>
      </c>
      <c r="P116" s="169">
        <f>I116+N116</f>
        <v>202</v>
      </c>
    </row>
    <row r="117" spans="2:16" ht="19.5">
      <c r="B117" s="149" t="s">
        <v>485</v>
      </c>
      <c r="C117" s="147">
        <v>-1</v>
      </c>
      <c r="D117" s="10">
        <v>-1</v>
      </c>
      <c r="E117" s="10">
        <v>5</v>
      </c>
      <c r="F117" s="10">
        <v>11</v>
      </c>
      <c r="G117" s="10">
        <v>8.1</v>
      </c>
      <c r="H117" s="10">
        <v>0</v>
      </c>
      <c r="I117" s="153">
        <f>(C116*C117+D116*D117+E116*E117+F116*F117+G116*G117)/I116</f>
        <v>3.1</v>
      </c>
      <c r="J117" s="10">
        <v>0</v>
      </c>
      <c r="K117" s="95">
        <v>7.9</v>
      </c>
      <c r="L117" s="95">
        <v>2.5</v>
      </c>
      <c r="M117" s="95">
        <v>2.2999999999999998</v>
      </c>
      <c r="N117" s="153">
        <f>(J116*J117+K116*K117+L116*L117+M116*M117)/N116</f>
        <v>4.0425287356321835</v>
      </c>
      <c r="O117" s="154">
        <f>(C117*C116+D117*D116+E117*E116+F117*F116+G117*G116+H117*H116+J117*J116+K117*K116+L117*L116+M117*M116)/O116</f>
        <v>3.5059405940594055</v>
      </c>
      <c r="P117" s="161">
        <f>(I117*I116+N117*N116)/P116</f>
        <v>3.5059405940594059</v>
      </c>
    </row>
    <row r="118" spans="2:16" ht="19.5">
      <c r="B118" s="149" t="s">
        <v>212</v>
      </c>
      <c r="C118" s="13">
        <f t="shared" ref="C118:H118" si="44">C116*(13-C117)</f>
        <v>434</v>
      </c>
      <c r="D118" s="12">
        <f t="shared" si="44"/>
        <v>392</v>
      </c>
      <c r="E118" s="12">
        <f t="shared" si="44"/>
        <v>248</v>
      </c>
      <c r="F118" s="12">
        <f t="shared" si="44"/>
        <v>40</v>
      </c>
      <c r="G118" s="12">
        <f t="shared" si="44"/>
        <v>24.5</v>
      </c>
      <c r="H118" s="12">
        <f t="shared" si="44"/>
        <v>0</v>
      </c>
      <c r="I118" s="155">
        <f>SUM(C118:G118)</f>
        <v>1138.5</v>
      </c>
      <c r="J118" s="12">
        <f>J116*(13-J117)</f>
        <v>0</v>
      </c>
      <c r="K118" s="12">
        <f>K116*(13-K117)</f>
        <v>132.6</v>
      </c>
      <c r="L118" s="12">
        <f>L116*(13-L117)</f>
        <v>315</v>
      </c>
      <c r="M118" s="12">
        <f>M116*(13-M117)</f>
        <v>331.7</v>
      </c>
      <c r="N118" s="155">
        <f>SUM(J118:M118)</f>
        <v>779.3</v>
      </c>
      <c r="O118" s="156">
        <f>O116*(13-O117)</f>
        <v>1917.8000000000002</v>
      </c>
      <c r="P118" s="162">
        <f>P116*(13-P117)</f>
        <v>1917.7999999999997</v>
      </c>
    </row>
    <row r="119" spans="2:16" ht="19.5">
      <c r="B119" s="149" t="s">
        <v>213</v>
      </c>
      <c r="C119" s="13">
        <f t="shared" ref="C119:H119" si="45">C116*(17-C117)</f>
        <v>558</v>
      </c>
      <c r="D119" s="12">
        <f t="shared" si="45"/>
        <v>504</v>
      </c>
      <c r="E119" s="12">
        <f t="shared" si="45"/>
        <v>372</v>
      </c>
      <c r="F119" s="12">
        <f t="shared" si="45"/>
        <v>120</v>
      </c>
      <c r="G119" s="12">
        <f t="shared" si="45"/>
        <v>44.5</v>
      </c>
      <c r="H119" s="12">
        <f t="shared" si="45"/>
        <v>0</v>
      </c>
      <c r="I119" s="155">
        <f>SUM(C119:G119)</f>
        <v>1598.5</v>
      </c>
      <c r="J119" s="12">
        <f>J116*(17-J117)</f>
        <v>0</v>
      </c>
      <c r="K119" s="12">
        <f>K116*(17-K117)</f>
        <v>236.6</v>
      </c>
      <c r="L119" s="12">
        <f>L116*(17-L117)</f>
        <v>435</v>
      </c>
      <c r="M119" s="12">
        <f>M116*(17-M117)</f>
        <v>455.7</v>
      </c>
      <c r="N119" s="155">
        <f>SUM(J119:M119)</f>
        <v>1127.3</v>
      </c>
      <c r="O119" s="156">
        <f>O116*(17-O117)</f>
        <v>2725.8</v>
      </c>
      <c r="P119" s="162">
        <f>P116*(17-P117)</f>
        <v>2725.7999999999997</v>
      </c>
    </row>
    <row r="120" spans="2:16" ht="19.5">
      <c r="B120" s="149" t="s">
        <v>214</v>
      </c>
      <c r="C120" s="17">
        <f t="shared" ref="C120:H120" si="46">C116*(18-C117)</f>
        <v>589</v>
      </c>
      <c r="D120" s="16">
        <f t="shared" si="46"/>
        <v>532</v>
      </c>
      <c r="E120" s="16">
        <f t="shared" si="46"/>
        <v>403</v>
      </c>
      <c r="F120" s="16">
        <f t="shared" si="46"/>
        <v>140</v>
      </c>
      <c r="G120" s="16">
        <f t="shared" si="46"/>
        <v>49.5</v>
      </c>
      <c r="H120" s="16">
        <f t="shared" si="46"/>
        <v>0</v>
      </c>
      <c r="I120" s="155">
        <f>SUM(C120:G120)</f>
        <v>1713.5</v>
      </c>
      <c r="J120" s="16">
        <f>J116*(18-J117)</f>
        <v>0</v>
      </c>
      <c r="K120" s="16">
        <f>K116*(18-K117)</f>
        <v>262.59999999999997</v>
      </c>
      <c r="L120" s="16">
        <f>L116*(18-L117)</f>
        <v>465</v>
      </c>
      <c r="M120" s="16">
        <f>M116*(18-M117)</f>
        <v>486.7</v>
      </c>
      <c r="N120" s="155">
        <f>SUM(J120:M120)</f>
        <v>1214.3</v>
      </c>
      <c r="O120" s="157">
        <f>O116*(18-O117)</f>
        <v>2927.8</v>
      </c>
      <c r="P120" s="163">
        <f>P116*(18-P117)</f>
        <v>2927.7999999999997</v>
      </c>
    </row>
    <row r="121" spans="2:16" ht="20.25" thickBot="1">
      <c r="B121" s="347" t="s">
        <v>215</v>
      </c>
      <c r="C121" s="21">
        <f t="shared" ref="C121:H121" si="47">C116*(19-C117)</f>
        <v>620</v>
      </c>
      <c r="D121" s="20">
        <f t="shared" si="47"/>
        <v>560</v>
      </c>
      <c r="E121" s="20">
        <f t="shared" si="47"/>
        <v>434</v>
      </c>
      <c r="F121" s="20">
        <f t="shared" si="47"/>
        <v>160</v>
      </c>
      <c r="G121" s="20">
        <f t="shared" si="47"/>
        <v>54.5</v>
      </c>
      <c r="H121" s="20">
        <f t="shared" si="47"/>
        <v>0</v>
      </c>
      <c r="I121" s="164">
        <f>SUM(C121:G121)</f>
        <v>1828.5</v>
      </c>
      <c r="J121" s="20">
        <f>J116*(19-J117)</f>
        <v>0</v>
      </c>
      <c r="K121" s="20">
        <f>K116*(19-K117)</f>
        <v>288.59999999999997</v>
      </c>
      <c r="L121" s="20">
        <f>L116*(19-L117)</f>
        <v>495</v>
      </c>
      <c r="M121" s="20">
        <f>M116*(19-M117)</f>
        <v>517.69999999999993</v>
      </c>
      <c r="N121" s="164">
        <f>SUM(J121:M121)</f>
        <v>1301.2999999999997</v>
      </c>
      <c r="O121" s="165">
        <f>O116*(19-O117)</f>
        <v>3129.8</v>
      </c>
      <c r="P121" s="166">
        <f>P116*(19-P117)</f>
        <v>3129.7999999999997</v>
      </c>
    </row>
    <row r="122" spans="2:16" ht="15.75" thickBot="1">
      <c r="B122" s="1"/>
      <c r="C122" s="1"/>
      <c r="D122" s="2"/>
      <c r="E122" s="2"/>
      <c r="F122" s="2"/>
      <c r="G122" s="1"/>
      <c r="H122" s="3"/>
      <c r="I122" s="2"/>
      <c r="J122" s="3"/>
      <c r="K122" s="2"/>
      <c r="L122" s="2"/>
      <c r="M122" s="1"/>
      <c r="N122" s="2"/>
      <c r="O122" s="1"/>
    </row>
    <row r="123" spans="2:16" ht="24" thickBot="1">
      <c r="B123" s="473" t="s">
        <v>325</v>
      </c>
      <c r="C123" s="474"/>
      <c r="D123" s="474"/>
      <c r="E123" s="474"/>
      <c r="F123" s="474"/>
      <c r="G123" s="474"/>
      <c r="H123" s="474"/>
      <c r="I123" s="474"/>
      <c r="J123" s="474"/>
      <c r="K123" s="474"/>
      <c r="L123" s="470" t="s">
        <v>229</v>
      </c>
      <c r="M123" s="471"/>
      <c r="N123" s="471"/>
      <c r="O123" s="471"/>
      <c r="P123" s="472"/>
    </row>
    <row r="124" spans="2:16" ht="15.75">
      <c r="B124" s="465" t="s">
        <v>195</v>
      </c>
      <c r="C124" s="461" t="s">
        <v>196</v>
      </c>
      <c r="D124" s="461" t="s">
        <v>197</v>
      </c>
      <c r="E124" s="461" t="s">
        <v>198</v>
      </c>
      <c r="F124" s="461" t="s">
        <v>199</v>
      </c>
      <c r="G124" s="461" t="s">
        <v>200</v>
      </c>
      <c r="H124" s="461" t="s">
        <v>201</v>
      </c>
      <c r="I124" s="467" t="s">
        <v>202</v>
      </c>
      <c r="J124" s="461" t="s">
        <v>203</v>
      </c>
      <c r="K124" s="461" t="s">
        <v>204</v>
      </c>
      <c r="L124" s="461" t="s">
        <v>205</v>
      </c>
      <c r="M124" s="461" t="s">
        <v>206</v>
      </c>
      <c r="N124" s="467" t="s">
        <v>207</v>
      </c>
      <c r="O124" s="456" t="s">
        <v>208</v>
      </c>
      <c r="P124" s="457"/>
    </row>
    <row r="125" spans="2:16" ht="16.5" thickBot="1">
      <c r="B125" s="466"/>
      <c r="C125" s="462"/>
      <c r="D125" s="462"/>
      <c r="E125" s="462"/>
      <c r="F125" s="462"/>
      <c r="G125" s="462"/>
      <c r="H125" s="462"/>
      <c r="I125" s="462"/>
      <c r="J125" s="462"/>
      <c r="K125" s="462"/>
      <c r="L125" s="462"/>
      <c r="M125" s="462"/>
      <c r="N125" s="462"/>
      <c r="O125" s="145" t="s">
        <v>209</v>
      </c>
      <c r="P125" s="30" t="s">
        <v>210</v>
      </c>
    </row>
    <row r="126" spans="2:16">
      <c r="B126" s="148" t="s">
        <v>211</v>
      </c>
      <c r="C126" s="146">
        <v>31</v>
      </c>
      <c r="D126" s="8">
        <v>28</v>
      </c>
      <c r="E126" s="8">
        <v>31</v>
      </c>
      <c r="F126" s="8">
        <v>25</v>
      </c>
      <c r="G126" s="8">
        <v>5</v>
      </c>
      <c r="H126" s="8">
        <v>0</v>
      </c>
      <c r="I126" s="168">
        <f>SUM(C126:G126)</f>
        <v>120</v>
      </c>
      <c r="J126" s="8">
        <v>5</v>
      </c>
      <c r="K126" s="8">
        <v>26</v>
      </c>
      <c r="L126" s="8">
        <v>30</v>
      </c>
      <c r="M126" s="8">
        <v>31</v>
      </c>
      <c r="N126" s="168">
        <f>SUM(J126:M126)</f>
        <v>92</v>
      </c>
      <c r="O126" s="167">
        <f>SUM(C126:H126,J126:M126)</f>
        <v>212</v>
      </c>
      <c r="P126" s="169">
        <f>I126+N126</f>
        <v>212</v>
      </c>
    </row>
    <row r="127" spans="2:16" ht="19.5">
      <c r="B127" s="149" t="s">
        <v>485</v>
      </c>
      <c r="C127" s="147">
        <v>0.6</v>
      </c>
      <c r="D127" s="10">
        <v>4.3</v>
      </c>
      <c r="E127" s="10">
        <v>6.6</v>
      </c>
      <c r="F127" s="10">
        <v>8.4</v>
      </c>
      <c r="G127" s="10">
        <v>12.9</v>
      </c>
      <c r="H127" s="10">
        <v>0</v>
      </c>
      <c r="I127" s="153">
        <f>(C126*C127+D126*D127+E126*E127+F126*F127+G126*G127)/I126</f>
        <v>5.1508333333333338</v>
      </c>
      <c r="J127" s="10">
        <v>12.4</v>
      </c>
      <c r="K127" s="95">
        <v>9.9</v>
      </c>
      <c r="L127" s="95">
        <v>6.6</v>
      </c>
      <c r="M127" s="95">
        <v>2</v>
      </c>
      <c r="N127" s="153">
        <f>(J126*J127+K126*K127+L126*L127+M126*M127)/N126</f>
        <v>6.2978260869565226</v>
      </c>
      <c r="O127" s="154">
        <f>(C127*C126+D127*D126+E127*E126+F127*F126+G127*G126+H127*H126+J127*J126+K127*K126+L127*L126+M127*M126)/O126</f>
        <v>5.6485849056603774</v>
      </c>
      <c r="P127" s="161">
        <f>(I127*I126+N127*N126)/P126</f>
        <v>5.6485849056603774</v>
      </c>
    </row>
    <row r="128" spans="2:16" ht="19.5">
      <c r="B128" s="149" t="s">
        <v>212</v>
      </c>
      <c r="C128" s="13">
        <f t="shared" ref="C128:H128" si="48">C126*(13-C127)</f>
        <v>384.40000000000003</v>
      </c>
      <c r="D128" s="12">
        <f t="shared" si="48"/>
        <v>243.59999999999997</v>
      </c>
      <c r="E128" s="12">
        <f t="shared" si="48"/>
        <v>198.4</v>
      </c>
      <c r="F128" s="12">
        <f t="shared" si="48"/>
        <v>114.99999999999999</v>
      </c>
      <c r="G128" s="12">
        <f t="shared" si="48"/>
        <v>0.49999999999999822</v>
      </c>
      <c r="H128" s="12">
        <f t="shared" si="48"/>
        <v>0</v>
      </c>
      <c r="I128" s="155">
        <f>SUM(C128:G128)</f>
        <v>941.9</v>
      </c>
      <c r="J128" s="12">
        <f>J126*(13-J127)</f>
        <v>2.9999999999999982</v>
      </c>
      <c r="K128" s="12">
        <f>K126*(13-K127)</f>
        <v>80.599999999999994</v>
      </c>
      <c r="L128" s="12">
        <f>L126*(13-L127)</f>
        <v>192</v>
      </c>
      <c r="M128" s="12">
        <f>M126*(13-M127)</f>
        <v>341</v>
      </c>
      <c r="N128" s="155">
        <f>SUM(J128:M128)</f>
        <v>616.6</v>
      </c>
      <c r="O128" s="156">
        <f>O126*(13-O127)</f>
        <v>1558.5</v>
      </c>
      <c r="P128" s="162">
        <f>P126*(13-P127)</f>
        <v>1558.5</v>
      </c>
    </row>
    <row r="129" spans="2:16" ht="19.5">
      <c r="B129" s="149" t="s">
        <v>213</v>
      </c>
      <c r="C129" s="13">
        <f t="shared" ref="C129:H129" si="49">C126*(17-C127)</f>
        <v>508.4</v>
      </c>
      <c r="D129" s="12">
        <f t="shared" si="49"/>
        <v>355.59999999999997</v>
      </c>
      <c r="E129" s="12">
        <f t="shared" si="49"/>
        <v>322.40000000000003</v>
      </c>
      <c r="F129" s="12">
        <f t="shared" si="49"/>
        <v>215</v>
      </c>
      <c r="G129" s="12">
        <f t="shared" si="49"/>
        <v>20.5</v>
      </c>
      <c r="H129" s="12">
        <f t="shared" si="49"/>
        <v>0</v>
      </c>
      <c r="I129" s="155">
        <f>SUM(C129:G129)</f>
        <v>1421.9</v>
      </c>
      <c r="J129" s="12">
        <f>J126*(17-J127)</f>
        <v>23</v>
      </c>
      <c r="K129" s="12">
        <f>K126*(17-K127)</f>
        <v>184.6</v>
      </c>
      <c r="L129" s="12">
        <f>L126*(17-L127)</f>
        <v>312</v>
      </c>
      <c r="M129" s="12">
        <f>M126*(17-M127)</f>
        <v>465</v>
      </c>
      <c r="N129" s="155">
        <f>SUM(J129:M129)</f>
        <v>984.6</v>
      </c>
      <c r="O129" s="156">
        <f>O126*(17-O127)</f>
        <v>2406.5</v>
      </c>
      <c r="P129" s="162">
        <f>P126*(17-P127)</f>
        <v>2406.5</v>
      </c>
    </row>
    <row r="130" spans="2:16" ht="19.5">
      <c r="B130" s="149" t="s">
        <v>214</v>
      </c>
      <c r="C130" s="17">
        <f t="shared" ref="C130:H130" si="50">C126*(18-C127)</f>
        <v>539.4</v>
      </c>
      <c r="D130" s="16">
        <f t="shared" si="50"/>
        <v>383.59999999999997</v>
      </c>
      <c r="E130" s="16">
        <f t="shared" si="50"/>
        <v>353.40000000000003</v>
      </c>
      <c r="F130" s="16">
        <f t="shared" si="50"/>
        <v>240</v>
      </c>
      <c r="G130" s="16">
        <f t="shared" si="50"/>
        <v>25.5</v>
      </c>
      <c r="H130" s="16">
        <f t="shared" si="50"/>
        <v>0</v>
      </c>
      <c r="I130" s="155">
        <f>SUM(C130:G130)</f>
        <v>1541.9</v>
      </c>
      <c r="J130" s="16">
        <f>J126*(18-J127)</f>
        <v>28</v>
      </c>
      <c r="K130" s="16">
        <f>K126*(18-K127)</f>
        <v>210.6</v>
      </c>
      <c r="L130" s="16">
        <f>L126*(18-L127)</f>
        <v>342</v>
      </c>
      <c r="M130" s="16">
        <f>M126*(18-M127)</f>
        <v>496</v>
      </c>
      <c r="N130" s="155">
        <f>SUM(J130:M130)</f>
        <v>1076.5999999999999</v>
      </c>
      <c r="O130" s="157">
        <f>O126*(18-O127)</f>
        <v>2618.5</v>
      </c>
      <c r="P130" s="163">
        <f>P126*(18-P127)</f>
        <v>2618.5</v>
      </c>
    </row>
    <row r="131" spans="2:16" ht="20.25" thickBot="1">
      <c r="B131" s="347" t="s">
        <v>215</v>
      </c>
      <c r="C131" s="21">
        <f t="shared" ref="C131:H131" si="51">C126*(19-C127)</f>
        <v>570.4</v>
      </c>
      <c r="D131" s="20">
        <f t="shared" si="51"/>
        <v>411.59999999999997</v>
      </c>
      <c r="E131" s="20">
        <f t="shared" si="51"/>
        <v>384.40000000000003</v>
      </c>
      <c r="F131" s="20">
        <f t="shared" si="51"/>
        <v>265</v>
      </c>
      <c r="G131" s="20">
        <f t="shared" si="51"/>
        <v>30.5</v>
      </c>
      <c r="H131" s="20">
        <f t="shared" si="51"/>
        <v>0</v>
      </c>
      <c r="I131" s="164">
        <f>SUM(C131:G131)</f>
        <v>1661.9</v>
      </c>
      <c r="J131" s="20">
        <f>J126*(19-J127)</f>
        <v>33</v>
      </c>
      <c r="K131" s="20">
        <f>K126*(19-K127)</f>
        <v>236.6</v>
      </c>
      <c r="L131" s="20">
        <f>L126*(19-L127)</f>
        <v>372</v>
      </c>
      <c r="M131" s="20">
        <f>M126*(19-M127)</f>
        <v>527</v>
      </c>
      <c r="N131" s="164">
        <f>SUM(J131:M131)</f>
        <v>1168.5999999999999</v>
      </c>
      <c r="O131" s="165">
        <f>O126*(19-O127)</f>
        <v>2830.5</v>
      </c>
      <c r="P131" s="166">
        <f>P126*(19-P127)</f>
        <v>2830.5</v>
      </c>
    </row>
    <row r="132" spans="2:16" ht="15.75" thickBot="1"/>
    <row r="133" spans="2:16" ht="24" thickBot="1">
      <c r="B133" s="473" t="s">
        <v>325</v>
      </c>
      <c r="C133" s="474"/>
      <c r="D133" s="474"/>
      <c r="E133" s="474"/>
      <c r="F133" s="474"/>
      <c r="G133" s="474"/>
      <c r="H133" s="474"/>
      <c r="I133" s="474"/>
      <c r="J133" s="474"/>
      <c r="K133" s="474"/>
      <c r="L133" s="470" t="s">
        <v>230</v>
      </c>
      <c r="M133" s="471"/>
      <c r="N133" s="471"/>
      <c r="O133" s="471"/>
      <c r="P133" s="472"/>
    </row>
    <row r="134" spans="2:16" ht="15.75">
      <c r="B134" s="465" t="s">
        <v>195</v>
      </c>
      <c r="C134" s="461" t="s">
        <v>196</v>
      </c>
      <c r="D134" s="461" t="s">
        <v>197</v>
      </c>
      <c r="E134" s="461" t="s">
        <v>198</v>
      </c>
      <c r="F134" s="461" t="s">
        <v>199</v>
      </c>
      <c r="G134" s="461" t="s">
        <v>200</v>
      </c>
      <c r="H134" s="461" t="s">
        <v>201</v>
      </c>
      <c r="I134" s="467" t="s">
        <v>202</v>
      </c>
      <c r="J134" s="461" t="s">
        <v>203</v>
      </c>
      <c r="K134" s="461" t="s">
        <v>204</v>
      </c>
      <c r="L134" s="461" t="s">
        <v>205</v>
      </c>
      <c r="M134" s="461" t="s">
        <v>206</v>
      </c>
      <c r="N134" s="467" t="s">
        <v>207</v>
      </c>
      <c r="O134" s="456" t="s">
        <v>208</v>
      </c>
      <c r="P134" s="457"/>
    </row>
    <row r="135" spans="2:16" ht="16.5" thickBot="1">
      <c r="B135" s="466"/>
      <c r="C135" s="462"/>
      <c r="D135" s="462"/>
      <c r="E135" s="462"/>
      <c r="F135" s="462"/>
      <c r="G135" s="462"/>
      <c r="H135" s="462"/>
      <c r="I135" s="462"/>
      <c r="J135" s="462"/>
      <c r="K135" s="462"/>
      <c r="L135" s="462"/>
      <c r="M135" s="462"/>
      <c r="N135" s="462"/>
      <c r="O135" s="145" t="s">
        <v>209</v>
      </c>
      <c r="P135" s="30" t="s">
        <v>210</v>
      </c>
    </row>
    <row r="136" spans="2:16">
      <c r="B136" s="148" t="s">
        <v>211</v>
      </c>
      <c r="C136" s="146">
        <v>31</v>
      </c>
      <c r="D136" s="8">
        <v>28</v>
      </c>
      <c r="E136" s="8">
        <v>31</v>
      </c>
      <c r="F136" s="8">
        <v>15</v>
      </c>
      <c r="G136" s="8">
        <v>11</v>
      </c>
      <c r="H136" s="8">
        <v>5</v>
      </c>
      <c r="I136" s="168">
        <f>SUM(C136:G136)</f>
        <v>116</v>
      </c>
      <c r="J136" s="8">
        <v>10</v>
      </c>
      <c r="K136" s="8">
        <v>26</v>
      </c>
      <c r="L136" s="8">
        <v>30</v>
      </c>
      <c r="M136" s="8">
        <v>31</v>
      </c>
      <c r="N136" s="168">
        <f>SUM(J136:M136)</f>
        <v>97</v>
      </c>
      <c r="O136" s="167">
        <f>SUM(C136:H136,J136:M136)</f>
        <v>218</v>
      </c>
      <c r="P136" s="169">
        <f>I136+N136</f>
        <v>213</v>
      </c>
    </row>
    <row r="137" spans="2:16" ht="19.5">
      <c r="B137" s="149" t="s">
        <v>485</v>
      </c>
      <c r="C137" s="147">
        <v>1.7</v>
      </c>
      <c r="D137" s="10">
        <v>0.4</v>
      </c>
      <c r="E137" s="10">
        <v>1.1000000000000001</v>
      </c>
      <c r="F137" s="10">
        <v>5.4</v>
      </c>
      <c r="G137" s="10">
        <v>12.2</v>
      </c>
      <c r="H137" s="10">
        <v>13</v>
      </c>
      <c r="I137" s="153">
        <f>(C136*C137+D136*D137+E136*E137+F136*F137+G136*G137)/I136</f>
        <v>2.6999999999999997</v>
      </c>
      <c r="J137" s="10">
        <v>10.5</v>
      </c>
      <c r="K137" s="95">
        <v>9.9</v>
      </c>
      <c r="L137" s="95">
        <v>5.5</v>
      </c>
      <c r="M137" s="95">
        <v>2.2000000000000002</v>
      </c>
      <c r="N137" s="153">
        <f>(J136*J137+K136*K137+L136*L137+M136*M137)/N136</f>
        <v>6.1402061855670116</v>
      </c>
      <c r="O137" s="154">
        <f>(C137*C136+D137*D136+E137*E136+F137*F136+G137*G136+H137*H136+J137*J136+K137*K136+L137*L136+M137*M136)/O136</f>
        <v>4.4669724770642203</v>
      </c>
      <c r="P137" s="161">
        <f>(I137*I136+N137*N136)/P136</f>
        <v>4.2666666666666675</v>
      </c>
    </row>
    <row r="138" spans="2:16" ht="19.5">
      <c r="B138" s="149" t="s">
        <v>212</v>
      </c>
      <c r="C138" s="13">
        <f t="shared" ref="C138:H138" si="52">C136*(13-C137)</f>
        <v>350.3</v>
      </c>
      <c r="D138" s="12">
        <f t="shared" si="52"/>
        <v>352.8</v>
      </c>
      <c r="E138" s="12">
        <f t="shared" si="52"/>
        <v>368.90000000000003</v>
      </c>
      <c r="F138" s="12">
        <f t="shared" si="52"/>
        <v>114</v>
      </c>
      <c r="G138" s="12">
        <f t="shared" si="52"/>
        <v>8.8000000000000078</v>
      </c>
      <c r="H138" s="12">
        <f t="shared" si="52"/>
        <v>0</v>
      </c>
      <c r="I138" s="155">
        <f>SUM(C138:G138)</f>
        <v>1194.8</v>
      </c>
      <c r="J138" s="12">
        <f>J136*(13-J137)</f>
        <v>25</v>
      </c>
      <c r="K138" s="12">
        <f>K136*(13-K137)</f>
        <v>80.599999999999994</v>
      </c>
      <c r="L138" s="12">
        <f>L136*(13-L137)</f>
        <v>225</v>
      </c>
      <c r="M138" s="12">
        <f>M136*(13-M137)</f>
        <v>334.8</v>
      </c>
      <c r="N138" s="155">
        <f>SUM(J138:M138)</f>
        <v>665.40000000000009</v>
      </c>
      <c r="O138" s="156">
        <f>O136*(13-O137)</f>
        <v>1860.1999999999998</v>
      </c>
      <c r="P138" s="162">
        <f>P136*(13-P137)</f>
        <v>1860.1999999999998</v>
      </c>
    </row>
    <row r="139" spans="2:16" ht="19.5">
      <c r="B139" s="149" t="s">
        <v>213</v>
      </c>
      <c r="C139" s="13">
        <f t="shared" ref="C139:H139" si="53">C136*(17-C137)</f>
        <v>474.3</v>
      </c>
      <c r="D139" s="12">
        <f t="shared" si="53"/>
        <v>464.80000000000007</v>
      </c>
      <c r="E139" s="12">
        <f t="shared" si="53"/>
        <v>492.90000000000003</v>
      </c>
      <c r="F139" s="12">
        <f t="shared" si="53"/>
        <v>174</v>
      </c>
      <c r="G139" s="12">
        <f t="shared" si="53"/>
        <v>52.800000000000011</v>
      </c>
      <c r="H139" s="12">
        <f t="shared" si="53"/>
        <v>20</v>
      </c>
      <c r="I139" s="155">
        <f>SUM(C139:G139)</f>
        <v>1658.8000000000002</v>
      </c>
      <c r="J139" s="12">
        <f>J136*(17-J137)</f>
        <v>65</v>
      </c>
      <c r="K139" s="12">
        <f>K136*(17-K137)</f>
        <v>184.6</v>
      </c>
      <c r="L139" s="12">
        <f>L136*(17-L137)</f>
        <v>345</v>
      </c>
      <c r="M139" s="12">
        <f>M136*(17-M137)</f>
        <v>458.8</v>
      </c>
      <c r="N139" s="155">
        <f>SUM(J139:M139)</f>
        <v>1053.4000000000001</v>
      </c>
      <c r="O139" s="156">
        <f>O136*(17-O137)</f>
        <v>2732.2</v>
      </c>
      <c r="P139" s="162">
        <f>P136*(17-P137)</f>
        <v>2712.2</v>
      </c>
    </row>
    <row r="140" spans="2:16" ht="19.5">
      <c r="B140" s="149" t="s">
        <v>214</v>
      </c>
      <c r="C140" s="17">
        <f t="shared" ref="C140:H140" si="54">C136*(18-C137)</f>
        <v>505.3</v>
      </c>
      <c r="D140" s="16">
        <f t="shared" si="54"/>
        <v>492.80000000000007</v>
      </c>
      <c r="E140" s="16">
        <f t="shared" si="54"/>
        <v>523.9</v>
      </c>
      <c r="F140" s="16">
        <f t="shared" si="54"/>
        <v>189</v>
      </c>
      <c r="G140" s="16">
        <f t="shared" si="54"/>
        <v>63.800000000000011</v>
      </c>
      <c r="H140" s="16">
        <f t="shared" si="54"/>
        <v>25</v>
      </c>
      <c r="I140" s="155">
        <f>SUM(C140:G140)</f>
        <v>1774.8</v>
      </c>
      <c r="J140" s="16">
        <f>J136*(18-J137)</f>
        <v>75</v>
      </c>
      <c r="K140" s="16">
        <f>K136*(18-K137)</f>
        <v>210.6</v>
      </c>
      <c r="L140" s="16">
        <f>L136*(18-L137)</f>
        <v>375</v>
      </c>
      <c r="M140" s="16">
        <f>M136*(18-M137)</f>
        <v>489.8</v>
      </c>
      <c r="N140" s="155">
        <f>SUM(J140:M140)</f>
        <v>1150.4000000000001</v>
      </c>
      <c r="O140" s="157">
        <f>O136*(18-O137)</f>
        <v>2950.2</v>
      </c>
      <c r="P140" s="163">
        <f>P136*(18-P137)</f>
        <v>2925.2</v>
      </c>
    </row>
    <row r="141" spans="2:16" ht="20.25" thickBot="1">
      <c r="B141" s="347" t="s">
        <v>215</v>
      </c>
      <c r="C141" s="21">
        <f t="shared" ref="C141:H141" si="55">C136*(19-C137)</f>
        <v>536.30000000000007</v>
      </c>
      <c r="D141" s="20">
        <f t="shared" si="55"/>
        <v>520.80000000000007</v>
      </c>
      <c r="E141" s="20">
        <f t="shared" si="55"/>
        <v>554.9</v>
      </c>
      <c r="F141" s="20">
        <f t="shared" si="55"/>
        <v>204</v>
      </c>
      <c r="G141" s="20">
        <f t="shared" si="55"/>
        <v>74.800000000000011</v>
      </c>
      <c r="H141" s="20">
        <f t="shared" si="55"/>
        <v>30</v>
      </c>
      <c r="I141" s="164">
        <f>SUM(C141:G141)</f>
        <v>1890.8</v>
      </c>
      <c r="J141" s="20">
        <f>J136*(19-J137)</f>
        <v>85</v>
      </c>
      <c r="K141" s="20">
        <f>K136*(19-K137)</f>
        <v>236.6</v>
      </c>
      <c r="L141" s="20">
        <f>L136*(19-L137)</f>
        <v>405</v>
      </c>
      <c r="M141" s="20">
        <f>M136*(19-M137)</f>
        <v>520.80000000000007</v>
      </c>
      <c r="N141" s="164">
        <f>SUM(J141:M141)</f>
        <v>1247.4000000000001</v>
      </c>
      <c r="O141" s="165">
        <f>O136*(19-O137)</f>
        <v>3168.2</v>
      </c>
      <c r="P141" s="166">
        <f>P136*(19-P137)</f>
        <v>3138.2</v>
      </c>
    </row>
    <row r="142" spans="2:16" ht="15.75" thickBot="1">
      <c r="B142" s="1"/>
      <c r="C142" s="1"/>
      <c r="D142" s="2"/>
      <c r="E142" s="2"/>
      <c r="F142" s="2"/>
      <c r="G142" s="1"/>
      <c r="H142" s="3"/>
      <c r="I142" s="2"/>
      <c r="J142" s="3"/>
      <c r="K142" s="2"/>
      <c r="L142" s="2"/>
      <c r="M142" s="1"/>
      <c r="N142" s="2"/>
      <c r="O142" s="1"/>
    </row>
    <row r="143" spans="2:16" ht="24" thickBot="1">
      <c r="B143" s="473" t="s">
        <v>325</v>
      </c>
      <c r="C143" s="474"/>
      <c r="D143" s="474"/>
      <c r="E143" s="474"/>
      <c r="F143" s="474"/>
      <c r="G143" s="474"/>
      <c r="H143" s="474"/>
      <c r="I143" s="474"/>
      <c r="J143" s="474"/>
      <c r="K143" s="474"/>
      <c r="L143" s="470" t="s">
        <v>231</v>
      </c>
      <c r="M143" s="471"/>
      <c r="N143" s="471"/>
      <c r="O143" s="471"/>
      <c r="P143" s="472"/>
    </row>
    <row r="144" spans="2:16" ht="15.75">
      <c r="B144" s="465" t="s">
        <v>195</v>
      </c>
      <c r="C144" s="461" t="s">
        <v>196</v>
      </c>
      <c r="D144" s="461" t="s">
        <v>197</v>
      </c>
      <c r="E144" s="461" t="s">
        <v>198</v>
      </c>
      <c r="F144" s="461" t="s">
        <v>199</v>
      </c>
      <c r="G144" s="461" t="s">
        <v>200</v>
      </c>
      <c r="H144" s="461" t="s">
        <v>201</v>
      </c>
      <c r="I144" s="467" t="s">
        <v>202</v>
      </c>
      <c r="J144" s="461" t="s">
        <v>203</v>
      </c>
      <c r="K144" s="461" t="s">
        <v>204</v>
      </c>
      <c r="L144" s="461" t="s">
        <v>205</v>
      </c>
      <c r="M144" s="461" t="s">
        <v>206</v>
      </c>
      <c r="N144" s="467" t="s">
        <v>207</v>
      </c>
      <c r="O144" s="456" t="s">
        <v>208</v>
      </c>
      <c r="P144" s="457"/>
    </row>
    <row r="145" spans="2:16" ht="16.5" thickBot="1">
      <c r="B145" s="466"/>
      <c r="C145" s="462"/>
      <c r="D145" s="462"/>
      <c r="E145" s="462"/>
      <c r="F145" s="462"/>
      <c r="G145" s="462"/>
      <c r="H145" s="462"/>
      <c r="I145" s="462"/>
      <c r="J145" s="462"/>
      <c r="K145" s="462"/>
      <c r="L145" s="462"/>
      <c r="M145" s="462"/>
      <c r="N145" s="462"/>
      <c r="O145" s="145" t="s">
        <v>209</v>
      </c>
      <c r="P145" s="30" t="s">
        <v>210</v>
      </c>
    </row>
    <row r="146" spans="2:16">
      <c r="B146" s="148" t="s">
        <v>211</v>
      </c>
      <c r="C146" s="146">
        <v>31</v>
      </c>
      <c r="D146" s="8">
        <v>28</v>
      </c>
      <c r="E146" s="8">
        <v>31</v>
      </c>
      <c r="F146" s="8">
        <v>20</v>
      </c>
      <c r="G146" s="8">
        <v>10</v>
      </c>
      <c r="H146" s="8">
        <v>0</v>
      </c>
      <c r="I146" s="168">
        <f>SUM(C146:G146)</f>
        <v>120</v>
      </c>
      <c r="J146" s="8">
        <v>7</v>
      </c>
      <c r="K146" s="8">
        <v>18</v>
      </c>
      <c r="L146" s="8">
        <v>29</v>
      </c>
      <c r="M146" s="8">
        <v>31</v>
      </c>
      <c r="N146" s="168">
        <f>SUM(J146:M146)</f>
        <v>85</v>
      </c>
      <c r="O146" s="167">
        <f>SUM(C146:H146,J146:M146)</f>
        <v>205</v>
      </c>
      <c r="P146" s="169">
        <f>I146+N146</f>
        <v>205</v>
      </c>
    </row>
    <row r="147" spans="2:16" ht="19.5">
      <c r="B147" s="149" t="s">
        <v>485</v>
      </c>
      <c r="C147" s="147">
        <v>1.3</v>
      </c>
      <c r="D147" s="10">
        <v>3.4</v>
      </c>
      <c r="E147" s="10">
        <v>8.1</v>
      </c>
      <c r="F147" s="10">
        <v>9.9</v>
      </c>
      <c r="G147" s="10">
        <v>11.3</v>
      </c>
      <c r="H147" s="10">
        <v>0</v>
      </c>
      <c r="I147" s="153">
        <f>(C146*C147+D146*D147+E146*E147+F146*F147+G146*G147)/I146</f>
        <v>5.8133333333333335</v>
      </c>
      <c r="J147" s="10">
        <v>15.82</v>
      </c>
      <c r="K147" s="95">
        <v>10.8</v>
      </c>
      <c r="L147" s="95">
        <v>7.35</v>
      </c>
      <c r="M147" s="95">
        <v>2.3612903225806452</v>
      </c>
      <c r="N147" s="153">
        <f>(J146*J147+K146*K147+L146*L147+M146*M147)/N146</f>
        <v>6.9587058823529411</v>
      </c>
      <c r="O147" s="154">
        <f>(C147*C146+D147*D146+E147*E146+F147*F146+G147*G146+H147*H146+J147*J146+K147*K146+L147*L146+M147*M146)/O146</f>
        <v>6.2882439024390244</v>
      </c>
      <c r="P147" s="161">
        <f>(I147*I146+N147*N146)/P146</f>
        <v>6.2882439024390253</v>
      </c>
    </row>
    <row r="148" spans="2:16" ht="19.5">
      <c r="B148" s="149" t="s">
        <v>212</v>
      </c>
      <c r="C148" s="13">
        <f t="shared" ref="C148:H148" si="56">C146*(13-C147)</f>
        <v>362.7</v>
      </c>
      <c r="D148" s="12">
        <f t="shared" si="56"/>
        <v>268.8</v>
      </c>
      <c r="E148" s="12">
        <f t="shared" si="56"/>
        <v>151.9</v>
      </c>
      <c r="F148" s="12">
        <f t="shared" si="56"/>
        <v>61.999999999999993</v>
      </c>
      <c r="G148" s="12">
        <f t="shared" si="56"/>
        <v>16.999999999999993</v>
      </c>
      <c r="H148" s="12">
        <f t="shared" si="56"/>
        <v>0</v>
      </c>
      <c r="I148" s="155">
        <f>SUM(C148:G148)</f>
        <v>862.4</v>
      </c>
      <c r="J148" s="12">
        <f>J146*(13-J147)</f>
        <v>-19.740000000000002</v>
      </c>
      <c r="K148" s="12">
        <f>K146*(13-K147)</f>
        <v>39.599999999999987</v>
      </c>
      <c r="L148" s="12">
        <f>L146*(13-L147)</f>
        <v>163.85000000000002</v>
      </c>
      <c r="M148" s="12">
        <f>M146*(13-M147)</f>
        <v>329.8</v>
      </c>
      <c r="N148" s="155">
        <f>SUM(J148:M148)</f>
        <v>513.51</v>
      </c>
      <c r="O148" s="156">
        <f>O146*(13-O147)</f>
        <v>1375.91</v>
      </c>
      <c r="P148" s="162">
        <f>P146*(13-P147)</f>
        <v>1375.9099999999999</v>
      </c>
    </row>
    <row r="149" spans="2:16" ht="19.5">
      <c r="B149" s="149" t="s">
        <v>213</v>
      </c>
      <c r="C149" s="13">
        <f t="shared" ref="C149:H149" si="57">C146*(17-C147)</f>
        <v>486.7</v>
      </c>
      <c r="D149" s="12">
        <f t="shared" si="57"/>
        <v>380.8</v>
      </c>
      <c r="E149" s="12">
        <f t="shared" si="57"/>
        <v>275.90000000000003</v>
      </c>
      <c r="F149" s="12">
        <f t="shared" si="57"/>
        <v>142</v>
      </c>
      <c r="G149" s="12">
        <f t="shared" si="57"/>
        <v>56.999999999999993</v>
      </c>
      <c r="H149" s="12">
        <f t="shared" si="57"/>
        <v>0</v>
      </c>
      <c r="I149" s="155">
        <f>SUM(C149:G149)</f>
        <v>1342.4</v>
      </c>
      <c r="J149" s="12">
        <f>J146*(17-J147)</f>
        <v>8.259999999999998</v>
      </c>
      <c r="K149" s="12">
        <f>K146*(17-K147)</f>
        <v>111.6</v>
      </c>
      <c r="L149" s="12">
        <f>L146*(17-L147)</f>
        <v>279.85000000000002</v>
      </c>
      <c r="M149" s="12">
        <f>M146*(17-M147)</f>
        <v>453.8</v>
      </c>
      <c r="N149" s="155">
        <f>SUM(J149:M149)</f>
        <v>853.51</v>
      </c>
      <c r="O149" s="156">
        <f>O146*(17-O147)</f>
        <v>2195.91</v>
      </c>
      <c r="P149" s="162">
        <f>P146*(17-P147)</f>
        <v>2195.91</v>
      </c>
    </row>
    <row r="150" spans="2:16" ht="19.5">
      <c r="B150" s="149" t="s">
        <v>214</v>
      </c>
      <c r="C150" s="17">
        <f t="shared" ref="C150:H150" si="58">C146*(18-C147)</f>
        <v>517.69999999999993</v>
      </c>
      <c r="D150" s="16">
        <f t="shared" si="58"/>
        <v>408.8</v>
      </c>
      <c r="E150" s="16">
        <f t="shared" si="58"/>
        <v>306.90000000000003</v>
      </c>
      <c r="F150" s="16">
        <f t="shared" si="58"/>
        <v>162</v>
      </c>
      <c r="G150" s="16">
        <f t="shared" si="58"/>
        <v>67</v>
      </c>
      <c r="H150" s="16">
        <f t="shared" si="58"/>
        <v>0</v>
      </c>
      <c r="I150" s="155">
        <f>SUM(C150:G150)</f>
        <v>1462.4</v>
      </c>
      <c r="J150" s="16">
        <f>J146*(18-J147)</f>
        <v>15.259999999999998</v>
      </c>
      <c r="K150" s="16">
        <f>K146*(18-K147)</f>
        <v>129.6</v>
      </c>
      <c r="L150" s="16">
        <f>L146*(18-L147)</f>
        <v>308.85000000000002</v>
      </c>
      <c r="M150" s="16">
        <f>M146*(18-M147)</f>
        <v>484.8</v>
      </c>
      <c r="N150" s="155">
        <f>SUM(J150:M150)</f>
        <v>938.51</v>
      </c>
      <c r="O150" s="157">
        <f>O146*(18-O147)</f>
        <v>2400.91</v>
      </c>
      <c r="P150" s="163">
        <f>P146*(18-P147)</f>
        <v>2400.91</v>
      </c>
    </row>
    <row r="151" spans="2:16" ht="20.25" thickBot="1">
      <c r="B151" s="347" t="s">
        <v>215</v>
      </c>
      <c r="C151" s="21">
        <f t="shared" ref="C151:H151" si="59">C146*(19-C147)</f>
        <v>548.69999999999993</v>
      </c>
      <c r="D151" s="20">
        <f t="shared" si="59"/>
        <v>436.8</v>
      </c>
      <c r="E151" s="20">
        <f t="shared" si="59"/>
        <v>337.90000000000003</v>
      </c>
      <c r="F151" s="20">
        <f t="shared" si="59"/>
        <v>182</v>
      </c>
      <c r="G151" s="20">
        <f t="shared" si="59"/>
        <v>77</v>
      </c>
      <c r="H151" s="20">
        <f t="shared" si="59"/>
        <v>0</v>
      </c>
      <c r="I151" s="164">
        <f>SUM(C151:G151)</f>
        <v>1582.4</v>
      </c>
      <c r="J151" s="20">
        <f>J146*(19-J147)</f>
        <v>22.259999999999998</v>
      </c>
      <c r="K151" s="20">
        <f>K146*(19-K147)</f>
        <v>147.6</v>
      </c>
      <c r="L151" s="20">
        <f>L146*(19-L147)</f>
        <v>337.85</v>
      </c>
      <c r="M151" s="20">
        <f>M146*(19-M147)</f>
        <v>515.80000000000007</v>
      </c>
      <c r="N151" s="164">
        <f>SUM(J151:M151)</f>
        <v>1023.5100000000001</v>
      </c>
      <c r="O151" s="165">
        <f>O146*(19-O147)</f>
        <v>2605.91</v>
      </c>
      <c r="P151" s="166">
        <f>P146*(19-P147)</f>
        <v>2605.91</v>
      </c>
    </row>
    <row r="152" spans="2:16" ht="15.75" thickBot="1">
      <c r="B152" s="24"/>
      <c r="C152" s="25"/>
      <c r="D152" s="25"/>
      <c r="E152" s="25"/>
      <c r="F152" s="25"/>
      <c r="G152" s="25"/>
      <c r="H152" s="25"/>
      <c r="I152" s="26"/>
      <c r="J152" s="25"/>
      <c r="K152" s="25"/>
      <c r="L152" s="25"/>
      <c r="M152" s="25"/>
      <c r="N152" s="26"/>
      <c r="O152" s="27"/>
      <c r="P152" s="27"/>
    </row>
    <row r="153" spans="2:16" ht="24" thickBot="1">
      <c r="B153" s="473" t="s">
        <v>325</v>
      </c>
      <c r="C153" s="474"/>
      <c r="D153" s="474"/>
      <c r="E153" s="474"/>
      <c r="F153" s="474"/>
      <c r="G153" s="474"/>
      <c r="H153" s="474"/>
      <c r="I153" s="474"/>
      <c r="J153" s="474"/>
      <c r="K153" s="474"/>
      <c r="L153" s="470" t="s">
        <v>145</v>
      </c>
      <c r="M153" s="471"/>
      <c r="N153" s="471"/>
      <c r="O153" s="471"/>
      <c r="P153" s="472"/>
    </row>
    <row r="154" spans="2:16" ht="15.75">
      <c r="B154" s="465" t="s">
        <v>195</v>
      </c>
      <c r="C154" s="461" t="s">
        <v>196</v>
      </c>
      <c r="D154" s="461" t="s">
        <v>197</v>
      </c>
      <c r="E154" s="461" t="s">
        <v>198</v>
      </c>
      <c r="F154" s="461" t="s">
        <v>199</v>
      </c>
      <c r="G154" s="461" t="s">
        <v>200</v>
      </c>
      <c r="H154" s="461" t="s">
        <v>201</v>
      </c>
      <c r="I154" s="467" t="s">
        <v>202</v>
      </c>
      <c r="J154" s="461" t="s">
        <v>203</v>
      </c>
      <c r="K154" s="461" t="s">
        <v>204</v>
      </c>
      <c r="L154" s="461" t="s">
        <v>205</v>
      </c>
      <c r="M154" s="461" t="s">
        <v>206</v>
      </c>
      <c r="N154" s="467" t="s">
        <v>207</v>
      </c>
      <c r="O154" s="456" t="s">
        <v>208</v>
      </c>
      <c r="P154" s="457"/>
    </row>
    <row r="155" spans="2:16" ht="16.5" thickBot="1">
      <c r="B155" s="466"/>
      <c r="C155" s="462"/>
      <c r="D155" s="462"/>
      <c r="E155" s="462"/>
      <c r="F155" s="462"/>
      <c r="G155" s="462"/>
      <c r="H155" s="462"/>
      <c r="I155" s="462"/>
      <c r="J155" s="462"/>
      <c r="K155" s="462"/>
      <c r="L155" s="462"/>
      <c r="M155" s="462"/>
      <c r="N155" s="462"/>
      <c r="O155" s="145" t="s">
        <v>209</v>
      </c>
      <c r="P155" s="30" t="s">
        <v>210</v>
      </c>
    </row>
    <row r="156" spans="2:16">
      <c r="B156" s="148" t="s">
        <v>211</v>
      </c>
      <c r="C156" s="146">
        <v>31</v>
      </c>
      <c r="D156" s="8">
        <v>31</v>
      </c>
      <c r="E156" s="8">
        <v>31</v>
      </c>
      <c r="F156" s="8">
        <v>23</v>
      </c>
      <c r="G156" s="8">
        <v>9</v>
      </c>
      <c r="H156" s="8">
        <v>1</v>
      </c>
      <c r="I156" s="168">
        <f>SUM(C156:G156)</f>
        <v>125</v>
      </c>
      <c r="J156" s="8"/>
      <c r="K156" s="8"/>
      <c r="L156" s="8"/>
      <c r="M156" s="8"/>
      <c r="N156" s="168">
        <f>SUM(J156:M156)</f>
        <v>0</v>
      </c>
      <c r="O156" s="167">
        <f>SUM(C156:H156,J156:M156)</f>
        <v>126</v>
      </c>
      <c r="P156" s="169">
        <f>I156+N156</f>
        <v>125</v>
      </c>
    </row>
    <row r="157" spans="2:16" ht="19.5">
      <c r="B157" s="149" t="s">
        <v>485</v>
      </c>
      <c r="C157" s="147">
        <v>1.2580645161290325</v>
      </c>
      <c r="D157" s="10">
        <v>1.2464285714285714</v>
      </c>
      <c r="E157" s="10">
        <v>5.4838709677419342</v>
      </c>
      <c r="F157" s="10">
        <v>9.7899999999999991</v>
      </c>
      <c r="G157" s="10">
        <v>14.083870967741934</v>
      </c>
      <c r="H157" s="10">
        <v>18.54</v>
      </c>
      <c r="I157" s="153">
        <f>(C156*C157+D156*D157+E156*E157+F156*F157+G156*G157)/I156</f>
        <v>4.7965129953917049</v>
      </c>
      <c r="J157" s="10"/>
      <c r="K157" s="95"/>
      <c r="L157" s="95"/>
      <c r="M157" s="95"/>
      <c r="N157" s="153"/>
      <c r="O157" s="154">
        <f>(C157*C156+D157*D156+E157*E156+F157*F156+G157*G156+H157*H156+J157*J156+K157*K156+L157*L156+M157*M156)/O156</f>
        <v>4.9055882890790716</v>
      </c>
      <c r="P157" s="161">
        <f>(I157*I156+N157*N156)/P156</f>
        <v>4.7965129953917049</v>
      </c>
    </row>
    <row r="158" spans="2:16" ht="19.5">
      <c r="B158" s="149" t="s">
        <v>212</v>
      </c>
      <c r="C158" s="13">
        <f t="shared" ref="C158:H158" si="60">C156*(13-C157)</f>
        <v>364</v>
      </c>
      <c r="D158" s="12">
        <f t="shared" si="60"/>
        <v>364.36071428571427</v>
      </c>
      <c r="E158" s="12">
        <f t="shared" si="60"/>
        <v>233.00000000000003</v>
      </c>
      <c r="F158" s="12">
        <f t="shared" si="60"/>
        <v>73.830000000000013</v>
      </c>
      <c r="G158" s="12">
        <f t="shared" si="60"/>
        <v>-9.7548387096774043</v>
      </c>
      <c r="H158" s="12">
        <f t="shared" si="60"/>
        <v>-5.5399999999999991</v>
      </c>
      <c r="I158" s="155">
        <f>SUM(C158:G158)</f>
        <v>1025.4358755760368</v>
      </c>
      <c r="J158" s="12">
        <f>J156*(13-J157)</f>
        <v>0</v>
      </c>
      <c r="K158" s="12">
        <f>K156*(13-K157)</f>
        <v>0</v>
      </c>
      <c r="L158" s="12">
        <f>L156*(13-L157)</f>
        <v>0</v>
      </c>
      <c r="M158" s="12">
        <f>M156*(13-M157)</f>
        <v>0</v>
      </c>
      <c r="N158" s="155">
        <f>SUM(J158:M158)</f>
        <v>0</v>
      </c>
      <c r="O158" s="156">
        <f>O156*(13-O157)</f>
        <v>1019.8958755760369</v>
      </c>
      <c r="P158" s="162">
        <f>P156*(13-P157)</f>
        <v>1025.4358755760368</v>
      </c>
    </row>
    <row r="159" spans="2:16" ht="19.5">
      <c r="B159" s="149" t="s">
        <v>213</v>
      </c>
      <c r="C159" s="13">
        <f t="shared" ref="C159:H159" si="61">C156*(17-C157)</f>
        <v>488</v>
      </c>
      <c r="D159" s="12">
        <f t="shared" si="61"/>
        <v>488.36071428571427</v>
      </c>
      <c r="E159" s="12">
        <f t="shared" si="61"/>
        <v>357.00000000000006</v>
      </c>
      <c r="F159" s="12">
        <f t="shared" si="61"/>
        <v>165.83</v>
      </c>
      <c r="G159" s="12">
        <f t="shared" si="61"/>
        <v>26.245161290322596</v>
      </c>
      <c r="H159" s="12">
        <f t="shared" si="61"/>
        <v>-1.5399999999999991</v>
      </c>
      <c r="I159" s="155">
        <f>SUM(C159:G159)</f>
        <v>1525.4358755760368</v>
      </c>
      <c r="J159" s="12">
        <f>J156*(17-J157)</f>
        <v>0</v>
      </c>
      <c r="K159" s="12">
        <f>K156*(17-K157)</f>
        <v>0</v>
      </c>
      <c r="L159" s="12">
        <f>L156*(17-L157)</f>
        <v>0</v>
      </c>
      <c r="M159" s="12">
        <f>M156*(17-M157)</f>
        <v>0</v>
      </c>
      <c r="N159" s="155">
        <f>SUM(J159:M159)</f>
        <v>0</v>
      </c>
      <c r="O159" s="156">
        <f>O156*(17-O157)</f>
        <v>1523.895875576037</v>
      </c>
      <c r="P159" s="162">
        <f>P156*(17-P157)</f>
        <v>1525.4358755760368</v>
      </c>
    </row>
    <row r="160" spans="2:16" ht="19.5">
      <c r="B160" s="149" t="s">
        <v>214</v>
      </c>
      <c r="C160" s="17">
        <f t="shared" ref="C160:H160" si="62">C156*(18-C157)</f>
        <v>519</v>
      </c>
      <c r="D160" s="16">
        <f t="shared" si="62"/>
        <v>519.36071428571438</v>
      </c>
      <c r="E160" s="16">
        <f t="shared" si="62"/>
        <v>388.00000000000006</v>
      </c>
      <c r="F160" s="16">
        <f t="shared" si="62"/>
        <v>188.83</v>
      </c>
      <c r="G160" s="16">
        <f t="shared" si="62"/>
        <v>35.245161290322599</v>
      </c>
      <c r="H160" s="16">
        <f t="shared" si="62"/>
        <v>-0.53999999999999915</v>
      </c>
      <c r="I160" s="155">
        <f>SUM(C160:G160)</f>
        <v>1650.435875576037</v>
      </c>
      <c r="J160" s="16">
        <f>J156*(18-J157)</f>
        <v>0</v>
      </c>
      <c r="K160" s="16">
        <f>K156*(18-K157)</f>
        <v>0</v>
      </c>
      <c r="L160" s="16">
        <f>L156*(18-L157)</f>
        <v>0</v>
      </c>
      <c r="M160" s="16">
        <f>M156*(18-M157)</f>
        <v>0</v>
      </c>
      <c r="N160" s="155">
        <f>SUM(J160:M160)</f>
        <v>0</v>
      </c>
      <c r="O160" s="157">
        <f>O156*(18-O157)</f>
        <v>1649.895875576037</v>
      </c>
      <c r="P160" s="163">
        <f>P156*(18-P157)</f>
        <v>1650.4358755760368</v>
      </c>
    </row>
    <row r="161" spans="2:16" ht="20.25" thickBot="1">
      <c r="B161" s="347" t="s">
        <v>215</v>
      </c>
      <c r="C161" s="21">
        <f t="shared" ref="C161:H161" si="63">C156*(19-C157)</f>
        <v>550</v>
      </c>
      <c r="D161" s="20">
        <f t="shared" si="63"/>
        <v>550.36071428571438</v>
      </c>
      <c r="E161" s="20">
        <f t="shared" si="63"/>
        <v>419.00000000000006</v>
      </c>
      <c r="F161" s="20">
        <f t="shared" si="63"/>
        <v>211.83</v>
      </c>
      <c r="G161" s="20">
        <f t="shared" si="63"/>
        <v>44.245161290322599</v>
      </c>
      <c r="H161" s="20">
        <f t="shared" si="63"/>
        <v>0.46000000000000085</v>
      </c>
      <c r="I161" s="164">
        <f>SUM(C161:G161)</f>
        <v>1775.435875576037</v>
      </c>
      <c r="J161" s="20">
        <f>J156*(19-J157)</f>
        <v>0</v>
      </c>
      <c r="K161" s="20">
        <f>K156*(19-K157)</f>
        <v>0</v>
      </c>
      <c r="L161" s="20">
        <f>L156*(19-L157)</f>
        <v>0</v>
      </c>
      <c r="M161" s="20">
        <f>M156*(19-M157)</f>
        <v>0</v>
      </c>
      <c r="N161" s="164">
        <f>SUM(J161:M161)</f>
        <v>0</v>
      </c>
      <c r="O161" s="165">
        <f>O156*(19-O157)</f>
        <v>1775.895875576037</v>
      </c>
      <c r="P161" s="166">
        <f>P156*(19-P157)</f>
        <v>1775.4358755760368</v>
      </c>
    </row>
    <row r="162" spans="2:16" ht="15.75" thickBot="1"/>
    <row r="163" spans="2:16" ht="24" thickBot="1">
      <c r="B163" s="516" t="s">
        <v>326</v>
      </c>
      <c r="C163" s="517"/>
      <c r="D163" s="517"/>
      <c r="E163" s="517"/>
      <c r="F163" s="517"/>
      <c r="G163" s="517"/>
      <c r="H163" s="517"/>
      <c r="I163" s="517"/>
      <c r="J163" s="517"/>
      <c r="K163" s="517"/>
      <c r="L163" s="517"/>
      <c r="M163" s="348"/>
      <c r="N163" s="521" t="s">
        <v>233</v>
      </c>
      <c r="O163" s="521"/>
      <c r="P163" s="522"/>
    </row>
    <row r="164" spans="2:16" ht="15.75">
      <c r="B164" s="492" t="s">
        <v>195</v>
      </c>
      <c r="C164" s="489" t="s">
        <v>196</v>
      </c>
      <c r="D164" s="489" t="s">
        <v>197</v>
      </c>
      <c r="E164" s="489" t="s">
        <v>198</v>
      </c>
      <c r="F164" s="489" t="s">
        <v>199</v>
      </c>
      <c r="G164" s="489" t="s">
        <v>200</v>
      </c>
      <c r="H164" s="489" t="s">
        <v>201</v>
      </c>
      <c r="I164" s="491" t="s">
        <v>202</v>
      </c>
      <c r="J164" s="489" t="s">
        <v>203</v>
      </c>
      <c r="K164" s="489" t="s">
        <v>204</v>
      </c>
      <c r="L164" s="489" t="s">
        <v>205</v>
      </c>
      <c r="M164" s="489" t="s">
        <v>206</v>
      </c>
      <c r="N164" s="491" t="s">
        <v>207</v>
      </c>
      <c r="O164" s="519" t="s">
        <v>317</v>
      </c>
      <c r="P164" s="520"/>
    </row>
    <row r="165" spans="2:16" ht="16.5" thickBot="1">
      <c r="B165" s="518"/>
      <c r="C165" s="514"/>
      <c r="D165" s="514"/>
      <c r="E165" s="514"/>
      <c r="F165" s="514"/>
      <c r="G165" s="514"/>
      <c r="H165" s="514"/>
      <c r="I165" s="515"/>
      <c r="J165" s="514"/>
      <c r="K165" s="514"/>
      <c r="L165" s="514"/>
      <c r="M165" s="514"/>
      <c r="N165" s="515"/>
      <c r="O165" s="389" t="s">
        <v>234</v>
      </c>
      <c r="P165" s="390" t="s">
        <v>235</v>
      </c>
    </row>
    <row r="166" spans="2:16">
      <c r="B166" s="391" t="s">
        <v>211</v>
      </c>
      <c r="C166" s="65">
        <v>31</v>
      </c>
      <c r="D166" s="64">
        <v>28</v>
      </c>
      <c r="E166" s="64">
        <v>31</v>
      </c>
      <c r="F166" s="64">
        <v>30</v>
      </c>
      <c r="G166" s="64">
        <v>9</v>
      </c>
      <c r="H166" s="386">
        <v>0</v>
      </c>
      <c r="I166" s="387">
        <f>SUM(C166:G166)</f>
        <v>129</v>
      </c>
      <c r="J166" s="64">
        <v>10</v>
      </c>
      <c r="K166" s="64">
        <v>31</v>
      </c>
      <c r="L166" s="64">
        <v>30</v>
      </c>
      <c r="M166" s="64">
        <v>31</v>
      </c>
      <c r="N166" s="387">
        <f>SUM(J166:M166)</f>
        <v>102</v>
      </c>
      <c r="O166" s="363">
        <f>SUM(C166:H166,J166:M166)</f>
        <v>231</v>
      </c>
      <c r="P166" s="388">
        <f>I166+N166</f>
        <v>231</v>
      </c>
    </row>
    <row r="167" spans="2:16" ht="19.5">
      <c r="B167" s="149" t="s">
        <v>485</v>
      </c>
      <c r="C167" s="67">
        <v>-2.7</v>
      </c>
      <c r="D167" s="66">
        <v>-1.2</v>
      </c>
      <c r="E167" s="66">
        <v>3.4</v>
      </c>
      <c r="F167" s="66">
        <v>8.5</v>
      </c>
      <c r="G167" s="66">
        <v>13.9</v>
      </c>
      <c r="H167" s="379">
        <v>0</v>
      </c>
      <c r="I167" s="374">
        <f>(C166*C167+D166*D167+E166*E167+F166*F167+G166*G167)/I166</f>
        <v>2.8542635658914728</v>
      </c>
      <c r="J167" s="66">
        <v>14</v>
      </c>
      <c r="K167" s="66">
        <v>8.6999999999999993</v>
      </c>
      <c r="L167" s="66">
        <v>3.3</v>
      </c>
      <c r="M167" s="66">
        <v>-0.5</v>
      </c>
      <c r="N167" s="374">
        <f>(J166*J167+K166*K167+L166*L167+M166*M167)/N166</f>
        <v>4.8352941176470585</v>
      </c>
      <c r="O167" s="375">
        <f>(C167*C166+D167*D166+E167*E166+F167*F166+G167*G166+H167*H166+J167*J166+K167*K166+L167*L166+M167*M166)/O166</f>
        <v>3.7290043290043289</v>
      </c>
      <c r="P167" s="380">
        <f>(I167*I166+N167*N166)/P166</f>
        <v>3.7290043290043289</v>
      </c>
    </row>
    <row r="168" spans="2:16" ht="19.5">
      <c r="B168" s="392" t="s">
        <v>212</v>
      </c>
      <c r="C168" s="48">
        <f t="shared" ref="C168:H168" si="64">C166*(13-C167)</f>
        <v>486.7</v>
      </c>
      <c r="D168" s="47">
        <f t="shared" si="64"/>
        <v>397.59999999999997</v>
      </c>
      <c r="E168" s="47">
        <f t="shared" si="64"/>
        <v>297.59999999999997</v>
      </c>
      <c r="F168" s="47">
        <f t="shared" si="64"/>
        <v>135</v>
      </c>
      <c r="G168" s="47">
        <f t="shared" si="64"/>
        <v>-8.1000000000000032</v>
      </c>
      <c r="H168" s="47">
        <f t="shared" si="64"/>
        <v>0</v>
      </c>
      <c r="I168" s="376">
        <f>SUM(C168:G168)</f>
        <v>1308.8</v>
      </c>
      <c r="J168" s="47">
        <f>J166*(13-J167)</f>
        <v>-10</v>
      </c>
      <c r="K168" s="47">
        <f>K166*(13-K167)</f>
        <v>133.30000000000001</v>
      </c>
      <c r="L168" s="47">
        <f>L166*(13-L167)</f>
        <v>291</v>
      </c>
      <c r="M168" s="47">
        <f>M166*(13-M167)</f>
        <v>418.5</v>
      </c>
      <c r="N168" s="376">
        <f>SUM(J168:M168)</f>
        <v>832.8</v>
      </c>
      <c r="O168" s="377">
        <f>O166*(13-O167)</f>
        <v>2141.6</v>
      </c>
      <c r="P168" s="381">
        <f>P166*(13-P167)</f>
        <v>2141.6</v>
      </c>
    </row>
    <row r="169" spans="2:16" ht="19.5">
      <c r="B169" s="392" t="s">
        <v>213</v>
      </c>
      <c r="C169" s="48">
        <f t="shared" ref="C169:H169" si="65">C166*(17-C167)</f>
        <v>610.69999999999993</v>
      </c>
      <c r="D169" s="47">
        <f t="shared" si="65"/>
        <v>509.59999999999997</v>
      </c>
      <c r="E169" s="47">
        <f t="shared" si="65"/>
        <v>421.59999999999997</v>
      </c>
      <c r="F169" s="47">
        <f t="shared" si="65"/>
        <v>255</v>
      </c>
      <c r="G169" s="47">
        <f t="shared" si="65"/>
        <v>27.9</v>
      </c>
      <c r="H169" s="47">
        <f t="shared" si="65"/>
        <v>0</v>
      </c>
      <c r="I169" s="376">
        <f>SUM(C169:G169)</f>
        <v>1824.8</v>
      </c>
      <c r="J169" s="47">
        <f>J166*(17-J167)</f>
        <v>30</v>
      </c>
      <c r="K169" s="47">
        <f>K166*(17-K167)</f>
        <v>257.3</v>
      </c>
      <c r="L169" s="47">
        <f>L166*(17-L167)</f>
        <v>411</v>
      </c>
      <c r="M169" s="47">
        <f>M166*(17-M167)</f>
        <v>542.5</v>
      </c>
      <c r="N169" s="376">
        <f>SUM(J169:M169)</f>
        <v>1240.8</v>
      </c>
      <c r="O169" s="377">
        <f>O166*(17-O167)</f>
        <v>3065.6</v>
      </c>
      <c r="P169" s="381">
        <f>P166*(17-P167)</f>
        <v>3065.6</v>
      </c>
    </row>
    <row r="170" spans="2:16" ht="19.5">
      <c r="B170" s="392" t="s">
        <v>214</v>
      </c>
      <c r="C170" s="50">
        <f t="shared" ref="C170:H170" si="66">C166*(18-C167)</f>
        <v>641.69999999999993</v>
      </c>
      <c r="D170" s="49">
        <f t="shared" si="66"/>
        <v>537.6</v>
      </c>
      <c r="E170" s="49">
        <f t="shared" si="66"/>
        <v>452.59999999999997</v>
      </c>
      <c r="F170" s="49">
        <f t="shared" si="66"/>
        <v>285</v>
      </c>
      <c r="G170" s="49">
        <f t="shared" si="66"/>
        <v>36.9</v>
      </c>
      <c r="H170" s="49">
        <f t="shared" si="66"/>
        <v>0</v>
      </c>
      <c r="I170" s="376">
        <f>SUM(C170:G170)</f>
        <v>1953.8</v>
      </c>
      <c r="J170" s="49">
        <f>J166*(18-J167)</f>
        <v>40</v>
      </c>
      <c r="K170" s="49">
        <f>K166*(18-K167)</f>
        <v>288.3</v>
      </c>
      <c r="L170" s="49">
        <f>L166*(18-L167)</f>
        <v>441</v>
      </c>
      <c r="M170" s="49">
        <f>M166*(18-M167)</f>
        <v>573.5</v>
      </c>
      <c r="N170" s="376">
        <f>SUM(J170:M170)</f>
        <v>1342.8</v>
      </c>
      <c r="O170" s="378">
        <f>O166*(18-O167)</f>
        <v>3296.6</v>
      </c>
      <c r="P170" s="382">
        <f>P166*(18-P167)</f>
        <v>3296.6</v>
      </c>
    </row>
    <row r="171" spans="2:16" ht="20.25" thickBot="1">
      <c r="B171" s="405" t="s">
        <v>215</v>
      </c>
      <c r="C171" s="52">
        <f t="shared" ref="C171:H171" si="67">C166*(19-C167)</f>
        <v>672.69999999999993</v>
      </c>
      <c r="D171" s="51">
        <f t="shared" si="67"/>
        <v>565.6</v>
      </c>
      <c r="E171" s="51">
        <f t="shared" si="67"/>
        <v>483.59999999999997</v>
      </c>
      <c r="F171" s="51">
        <f t="shared" si="67"/>
        <v>315</v>
      </c>
      <c r="G171" s="51">
        <f t="shared" si="67"/>
        <v>45.9</v>
      </c>
      <c r="H171" s="51">
        <f t="shared" si="67"/>
        <v>0</v>
      </c>
      <c r="I171" s="383">
        <f>SUM(C171:G171)</f>
        <v>2082.7999999999997</v>
      </c>
      <c r="J171" s="51">
        <f>J166*(19-J167)</f>
        <v>50</v>
      </c>
      <c r="K171" s="51">
        <f>K166*(19-K167)</f>
        <v>319.3</v>
      </c>
      <c r="L171" s="51">
        <f>L166*(19-L167)</f>
        <v>471</v>
      </c>
      <c r="M171" s="51">
        <f>M166*(19-M167)</f>
        <v>604.5</v>
      </c>
      <c r="N171" s="383">
        <f>SUM(J171:M171)</f>
        <v>1444.8</v>
      </c>
      <c r="O171" s="384">
        <f>O166*(19-O167)</f>
        <v>3527.6</v>
      </c>
      <c r="P171" s="385">
        <f>P166*(19-P167)</f>
        <v>3527.6</v>
      </c>
    </row>
    <row r="172" spans="2:16" ht="15.75" thickBot="1">
      <c r="B172" s="57"/>
      <c r="C172" s="57"/>
      <c r="D172" s="57"/>
      <c r="E172" s="57"/>
      <c r="F172" s="57"/>
      <c r="G172" s="57"/>
      <c r="H172" s="57"/>
      <c r="I172" s="57"/>
      <c r="J172" s="62"/>
      <c r="K172" s="57"/>
      <c r="L172" s="57"/>
      <c r="M172" s="57"/>
      <c r="N172" s="57"/>
      <c r="O172" s="57"/>
      <c r="P172" s="57"/>
    </row>
    <row r="173" spans="2:16" ht="24" thickBot="1">
      <c r="B173" s="170" t="s">
        <v>236</v>
      </c>
      <c r="C173" s="458" t="s">
        <v>237</v>
      </c>
      <c r="D173" s="458"/>
      <c r="E173" s="458"/>
      <c r="F173" s="458"/>
      <c r="G173" s="458"/>
      <c r="H173" s="458"/>
      <c r="I173" s="458"/>
      <c r="J173" s="458"/>
      <c r="K173" s="458"/>
      <c r="L173" s="458"/>
      <c r="M173" s="459"/>
      <c r="N173" s="459"/>
      <c r="O173" s="459"/>
      <c r="P173" s="460"/>
    </row>
    <row r="174" spans="2:16" ht="15.75">
      <c r="B174" s="465" t="s">
        <v>195</v>
      </c>
      <c r="C174" s="461" t="s">
        <v>196</v>
      </c>
      <c r="D174" s="461" t="s">
        <v>197</v>
      </c>
      <c r="E174" s="461" t="s">
        <v>198</v>
      </c>
      <c r="F174" s="461" t="s">
        <v>199</v>
      </c>
      <c r="G174" s="461" t="s">
        <v>200</v>
      </c>
      <c r="H174" s="461" t="s">
        <v>201</v>
      </c>
      <c r="I174" s="467" t="s">
        <v>202</v>
      </c>
      <c r="J174" s="461" t="s">
        <v>203</v>
      </c>
      <c r="K174" s="461" t="s">
        <v>204</v>
      </c>
      <c r="L174" s="461" t="s">
        <v>205</v>
      </c>
      <c r="M174" s="461" t="s">
        <v>206</v>
      </c>
      <c r="N174" s="467" t="s">
        <v>207</v>
      </c>
      <c r="O174" s="456" t="s">
        <v>208</v>
      </c>
      <c r="P174" s="457"/>
    </row>
    <row r="175" spans="2:16" ht="16.5" thickBot="1">
      <c r="B175" s="466"/>
      <c r="C175" s="462"/>
      <c r="D175" s="462"/>
      <c r="E175" s="462"/>
      <c r="F175" s="462"/>
      <c r="G175" s="462"/>
      <c r="H175" s="462"/>
      <c r="I175" s="462"/>
      <c r="J175" s="462"/>
      <c r="K175" s="462"/>
      <c r="L175" s="462"/>
      <c r="M175" s="462"/>
      <c r="N175" s="462"/>
      <c r="O175" s="145" t="s">
        <v>234</v>
      </c>
      <c r="P175" s="30" t="s">
        <v>235</v>
      </c>
    </row>
    <row r="176" spans="2:16" ht="15.75">
      <c r="B176" s="174">
        <v>2000</v>
      </c>
      <c r="C176" s="173">
        <f t="shared" ref="C176:P176" si="68">C11/C$171</f>
        <v>1.0258659134829793</v>
      </c>
      <c r="D176" s="172">
        <f t="shared" si="68"/>
        <v>0.85608203677510608</v>
      </c>
      <c r="E176" s="172">
        <f t="shared" si="68"/>
        <v>0.93031430934656745</v>
      </c>
      <c r="F176" s="172">
        <f t="shared" si="68"/>
        <v>0.53873015873015873</v>
      </c>
      <c r="G176" s="172">
        <f t="shared" si="68"/>
        <v>0.67320261437908502</v>
      </c>
      <c r="H176" s="172"/>
      <c r="I176" s="172">
        <f t="shared" si="68"/>
        <v>0.87612828884194383</v>
      </c>
      <c r="J176" s="172">
        <f t="shared" si="68"/>
        <v>1.9580000000000002</v>
      </c>
      <c r="K176" s="172">
        <f t="shared" si="68"/>
        <v>0.38897588474788597</v>
      </c>
      <c r="L176" s="172">
        <f t="shared" si="68"/>
        <v>0.76433121019108285</v>
      </c>
      <c r="M176" s="172">
        <f t="shared" si="68"/>
        <v>0.92870140612076091</v>
      </c>
      <c r="N176" s="172">
        <f t="shared" si="68"/>
        <v>0.79145902547065339</v>
      </c>
      <c r="O176" s="360">
        <f t="shared" si="68"/>
        <v>0.84346297766186651</v>
      </c>
      <c r="P176" s="358">
        <f t="shared" si="68"/>
        <v>0.8414502778092755</v>
      </c>
    </row>
    <row r="177" spans="2:16" ht="15.75">
      <c r="B177" s="175">
        <v>2001</v>
      </c>
      <c r="C177" s="34">
        <f t="shared" ref="C177:P177" si="69">C21/C$171</f>
        <v>0.94410584212873505</v>
      </c>
      <c r="D177" s="33">
        <f t="shared" si="69"/>
        <v>0.89975247524752477</v>
      </c>
      <c r="E177" s="33">
        <f t="shared" si="69"/>
        <v>0.96298593879239047</v>
      </c>
      <c r="F177" s="33">
        <f t="shared" si="69"/>
        <v>1.0311111111111111</v>
      </c>
      <c r="G177" s="33">
        <f t="shared" si="69"/>
        <v>0</v>
      </c>
      <c r="H177" s="33"/>
      <c r="I177" s="33">
        <f t="shared" si="69"/>
        <v>0.92879777222969095</v>
      </c>
      <c r="J177" s="33">
        <f t="shared" si="69"/>
        <v>2.4420000000000006</v>
      </c>
      <c r="K177" s="33">
        <f t="shared" si="69"/>
        <v>0.5467504520978349</v>
      </c>
      <c r="L177" s="33">
        <f t="shared" si="69"/>
        <v>1.1114649681528663</v>
      </c>
      <c r="M177" s="33">
        <f t="shared" si="69"/>
        <v>1.1859387923904052</v>
      </c>
      <c r="N177" s="33">
        <f t="shared" si="69"/>
        <v>1.0638686457328617</v>
      </c>
      <c r="O177" s="171">
        <f t="shared" si="69"/>
        <v>0.98411878312587564</v>
      </c>
      <c r="P177" s="35">
        <f t="shared" si="69"/>
        <v>0.98411878312587564</v>
      </c>
    </row>
    <row r="178" spans="2:16" ht="15.75">
      <c r="B178" s="175">
        <v>2002</v>
      </c>
      <c r="C178" s="34">
        <f t="shared" ref="C178:P178" si="70">C31/C$171</f>
        <v>0.97235023041474666</v>
      </c>
      <c r="D178" s="33">
        <f t="shared" si="70"/>
        <v>0.7722772277227723</v>
      </c>
      <c r="E178" s="33">
        <f t="shared" si="70"/>
        <v>0.89102564102564119</v>
      </c>
      <c r="F178" s="33">
        <f t="shared" si="70"/>
        <v>0.91587301587301584</v>
      </c>
      <c r="G178" s="33">
        <f t="shared" si="70"/>
        <v>0</v>
      </c>
      <c r="H178" s="33"/>
      <c r="I178" s="33">
        <f t="shared" si="70"/>
        <v>0.86916650662569639</v>
      </c>
      <c r="J178" s="33">
        <f t="shared" si="70"/>
        <v>2.65</v>
      </c>
      <c r="K178" s="33">
        <f t="shared" si="70"/>
        <v>1.1221421860319449</v>
      </c>
      <c r="L178" s="33">
        <f t="shared" si="70"/>
        <v>0.84076433121019112</v>
      </c>
      <c r="M178" s="33">
        <f t="shared" si="70"/>
        <v>1.1794871794871795</v>
      </c>
      <c r="N178" s="33">
        <f t="shared" si="70"/>
        <v>1.107281284606866</v>
      </c>
      <c r="O178" s="171">
        <f t="shared" si="70"/>
        <v>0.96669123483388142</v>
      </c>
      <c r="P178" s="35">
        <f t="shared" si="70"/>
        <v>0.96669123483388142</v>
      </c>
    </row>
    <row r="179" spans="2:16">
      <c r="B179" s="175">
        <v>2003</v>
      </c>
      <c r="C179" s="34">
        <f t="shared" ref="C179:P179" si="71">C41/C$171</f>
        <v>0.990783410138249</v>
      </c>
      <c r="D179" s="33">
        <f t="shared" si="71"/>
        <v>1.1039603960396038</v>
      </c>
      <c r="E179" s="33">
        <f t="shared" si="71"/>
        <v>0.97435897435897445</v>
      </c>
      <c r="F179" s="33">
        <f t="shared" si="71"/>
        <v>0.93809523809523809</v>
      </c>
      <c r="G179" s="33">
        <f t="shared" si="71"/>
        <v>0</v>
      </c>
      <c r="H179" s="33"/>
      <c r="I179" s="33">
        <f t="shared" si="71"/>
        <v>0.98790090263107389</v>
      </c>
      <c r="J179" s="33">
        <f t="shared" si="71"/>
        <v>1.3</v>
      </c>
      <c r="K179" s="33">
        <f t="shared" si="71"/>
        <v>1.233009708737864</v>
      </c>
      <c r="L179" s="33">
        <f t="shared" si="71"/>
        <v>0.85350318471337583</v>
      </c>
      <c r="M179" s="33">
        <f t="shared" si="71"/>
        <v>1</v>
      </c>
      <c r="N179" s="33">
        <f t="shared" si="71"/>
        <v>1.0141196013289038</v>
      </c>
      <c r="O179" s="33">
        <f t="shared" si="71"/>
        <v>0.99863930150810742</v>
      </c>
      <c r="P179" s="35">
        <f t="shared" si="71"/>
        <v>0.99863930150810742</v>
      </c>
    </row>
    <row r="180" spans="2:16">
      <c r="B180" s="175">
        <v>2004</v>
      </c>
      <c r="C180" s="34">
        <f>C51/C$171</f>
        <v>1.0552995391705069</v>
      </c>
      <c r="D180" s="33">
        <f t="shared" ref="D180:P180" si="72">D51/D$171</f>
        <v>0.97931400282885439</v>
      </c>
      <c r="E180" s="33">
        <f t="shared" si="72"/>
        <v>1</v>
      </c>
      <c r="F180" s="33">
        <f t="shared" si="72"/>
        <v>0.73015873015873012</v>
      </c>
      <c r="G180" s="33">
        <f t="shared" si="72"/>
        <v>2.5490196078431375</v>
      </c>
      <c r="H180" s="33"/>
      <c r="I180" s="33">
        <f t="shared" si="72"/>
        <v>1.0055694257729981</v>
      </c>
      <c r="J180" s="33">
        <f t="shared" si="72"/>
        <v>1.54</v>
      </c>
      <c r="K180" s="33">
        <f t="shared" si="72"/>
        <v>0.70466645787660509</v>
      </c>
      <c r="L180" s="33">
        <f t="shared" si="72"/>
        <v>0.94904458598726116</v>
      </c>
      <c r="M180" s="33">
        <f t="shared" si="72"/>
        <v>0.98974358974358989</v>
      </c>
      <c r="N180" s="33">
        <f t="shared" si="72"/>
        <v>0.9325166112956812</v>
      </c>
      <c r="O180" s="33">
        <f t="shared" si="72"/>
        <v>0.97564916657217371</v>
      </c>
      <c r="P180" s="35">
        <f t="shared" si="72"/>
        <v>0.97564916657217371</v>
      </c>
    </row>
    <row r="181" spans="2:16">
      <c r="B181" s="175">
        <f>B180+1</f>
        <v>2005</v>
      </c>
      <c r="C181" s="34">
        <f>C61/C$171</f>
        <v>0.90322580645161299</v>
      </c>
      <c r="D181" s="33">
        <f t="shared" ref="D181:P181" si="73">D61/D$171</f>
        <v>1.1039603960396038</v>
      </c>
      <c r="E181" s="33">
        <f t="shared" si="73"/>
        <v>1.1282051282051284</v>
      </c>
      <c r="F181" s="33">
        <f t="shared" si="73"/>
        <v>0.81904761904761902</v>
      </c>
      <c r="G181" s="33">
        <f t="shared" si="73"/>
        <v>2.8758169934640523</v>
      </c>
      <c r="H181" s="33"/>
      <c r="I181" s="33">
        <f t="shared" si="73"/>
        <v>1.0407144228922605</v>
      </c>
      <c r="J181" s="33">
        <f t="shared" si="73"/>
        <v>0.61999999999999988</v>
      </c>
      <c r="K181" s="33">
        <f t="shared" si="73"/>
        <v>0.9417475728155339</v>
      </c>
      <c r="L181" s="33">
        <f t="shared" si="73"/>
        <v>1.0509554140127388</v>
      </c>
      <c r="M181" s="33">
        <f t="shared" si="73"/>
        <v>1.0358974358974358</v>
      </c>
      <c r="N181" s="33">
        <f t="shared" si="73"/>
        <v>1.0056063122923589</v>
      </c>
      <c r="O181" s="33">
        <f t="shared" si="73"/>
        <v>1.0362569452318857</v>
      </c>
      <c r="P181" s="35">
        <f t="shared" si="73"/>
        <v>1.0263351853951694</v>
      </c>
    </row>
    <row r="182" spans="2:16">
      <c r="B182" s="175">
        <f t="shared" ref="B182:B189" si="74">B181+1</f>
        <v>2006</v>
      </c>
      <c r="C182" s="34">
        <f>C71/C$171</f>
        <v>1.2350230414746546</v>
      </c>
      <c r="D182" s="33">
        <f t="shared" ref="D182:P182" si="75">D71/D$171</f>
        <v>1.1138613861386137</v>
      </c>
      <c r="E182" s="33">
        <f t="shared" si="75"/>
        <v>1.2051282051282053</v>
      </c>
      <c r="F182" s="33">
        <f t="shared" si="75"/>
        <v>0.7777777777777779</v>
      </c>
      <c r="G182" s="33">
        <f t="shared" si="75"/>
        <v>1.6535947712418302</v>
      </c>
      <c r="H182" s="33"/>
      <c r="I182" s="33">
        <f t="shared" si="75"/>
        <v>1.1352506241597853</v>
      </c>
      <c r="J182" s="33">
        <f t="shared" si="75"/>
        <v>0</v>
      </c>
      <c r="K182" s="33">
        <f t="shared" si="75"/>
        <v>0.74913874099592859</v>
      </c>
      <c r="L182" s="33">
        <f t="shared" si="75"/>
        <v>0.8152866242038217</v>
      </c>
      <c r="M182" s="33">
        <f t="shared" si="75"/>
        <v>0.84615384615384615</v>
      </c>
      <c r="N182" s="33">
        <f t="shared" si="75"/>
        <v>0.78536821705426363</v>
      </c>
      <c r="O182" s="33">
        <f t="shared" si="75"/>
        <v>1.0022961787050686</v>
      </c>
      <c r="P182" s="35">
        <f t="shared" si="75"/>
        <v>0.99194920058963598</v>
      </c>
    </row>
    <row r="183" spans="2:16">
      <c r="B183" s="175">
        <f t="shared" si="74"/>
        <v>2007</v>
      </c>
      <c r="C183" s="34">
        <f>C81/C$171</f>
        <v>0.71428571428571441</v>
      </c>
      <c r="D183" s="33">
        <f t="shared" ref="D183:P183" si="76">D81/D$171</f>
        <v>0.76732673267326734</v>
      </c>
      <c r="E183" s="33">
        <f t="shared" si="76"/>
        <v>0.8205128205128206</v>
      </c>
      <c r="F183" s="33">
        <f t="shared" si="76"/>
        <v>0.55238095238095242</v>
      </c>
      <c r="G183" s="33">
        <f t="shared" si="76"/>
        <v>0.83877995642701531</v>
      </c>
      <c r="H183" s="33"/>
      <c r="I183" s="33">
        <f t="shared" si="76"/>
        <v>0.73161129249087775</v>
      </c>
      <c r="J183" s="33">
        <f t="shared" si="76"/>
        <v>0</v>
      </c>
      <c r="K183" s="33">
        <f t="shared" si="76"/>
        <v>0.93642342624491071</v>
      </c>
      <c r="L183" s="33">
        <f t="shared" si="76"/>
        <v>1.0382165605095541</v>
      </c>
      <c r="M183" s="33">
        <f t="shared" si="76"/>
        <v>0.96923076923076923</v>
      </c>
      <c r="N183" s="33">
        <f t="shared" si="76"/>
        <v>0.95092746400885941</v>
      </c>
      <c r="O183" s="33">
        <f t="shared" si="76"/>
        <v>0.82143667082435645</v>
      </c>
      <c r="P183" s="35">
        <f t="shared" si="76"/>
        <v>0.82143667082435645</v>
      </c>
    </row>
    <row r="184" spans="2:16">
      <c r="B184" s="175">
        <f t="shared" si="74"/>
        <v>2008</v>
      </c>
      <c r="C184" s="34">
        <f>C91/C$171</f>
        <v>0.79723502304147487</v>
      </c>
      <c r="D184" s="33">
        <f t="shared" ref="D184:P184" si="77">D91/D$171</f>
        <v>0.78217821782178221</v>
      </c>
      <c r="E184" s="33">
        <f t="shared" si="77"/>
        <v>0.9358974358974359</v>
      </c>
      <c r="F184" s="33">
        <f t="shared" si="77"/>
        <v>0.7777777777777779</v>
      </c>
      <c r="G184" s="33">
        <f t="shared" si="77"/>
        <v>3.9651416122004357</v>
      </c>
      <c r="H184" s="33"/>
      <c r="I184" s="33">
        <f t="shared" si="77"/>
        <v>0.89221240637603239</v>
      </c>
      <c r="J184" s="33">
        <f t="shared" si="77"/>
        <v>2.58</v>
      </c>
      <c r="K184" s="33">
        <f t="shared" si="77"/>
        <v>0.89320388349514557</v>
      </c>
      <c r="L184" s="33">
        <f t="shared" si="77"/>
        <v>0.75371549893842893</v>
      </c>
      <c r="M184" s="33">
        <f t="shared" si="77"/>
        <v>0.8615384615384617</v>
      </c>
      <c r="N184" s="33">
        <f t="shared" si="77"/>
        <v>0.8928571428571429</v>
      </c>
      <c r="O184" s="33">
        <f t="shared" si="77"/>
        <v>0.89247647125524432</v>
      </c>
      <c r="P184" s="35">
        <f t="shared" si="77"/>
        <v>0.89247647125524432</v>
      </c>
    </row>
    <row r="185" spans="2:16">
      <c r="B185" s="175">
        <f t="shared" si="74"/>
        <v>2009</v>
      </c>
      <c r="C185" s="34">
        <f>C101/C$171</f>
        <v>1.0276497695852536</v>
      </c>
      <c r="D185" s="33">
        <f t="shared" ref="D185:P185" si="78">D101/D$171</f>
        <v>0.92079207920792083</v>
      </c>
      <c r="E185" s="33">
        <f t="shared" si="78"/>
        <v>0.91666666666666674</v>
      </c>
      <c r="F185" s="33">
        <f t="shared" si="78"/>
        <v>0.20952380952380953</v>
      </c>
      <c r="G185" s="33">
        <f t="shared" si="78"/>
        <v>0</v>
      </c>
      <c r="H185" s="33"/>
      <c r="I185" s="33">
        <f t="shared" si="78"/>
        <v>0.82648357979642806</v>
      </c>
      <c r="J185" s="33">
        <f t="shared" si="78"/>
        <v>0</v>
      </c>
      <c r="K185" s="33">
        <f t="shared" si="78"/>
        <v>0.93642342624491071</v>
      </c>
      <c r="L185" s="33">
        <f t="shared" si="78"/>
        <v>0.82165605095541405</v>
      </c>
      <c r="M185" s="33">
        <f t="shared" si="78"/>
        <v>0.97435897435897434</v>
      </c>
      <c r="N185" s="33">
        <f t="shared" si="78"/>
        <v>0.88247508305647848</v>
      </c>
      <c r="O185" s="33">
        <f t="shared" si="78"/>
        <v>0.84941603356389617</v>
      </c>
      <c r="P185" s="35">
        <f t="shared" si="78"/>
        <v>0.84941603356389617</v>
      </c>
    </row>
    <row r="186" spans="2:16">
      <c r="B186" s="175">
        <f t="shared" si="74"/>
        <v>2010</v>
      </c>
      <c r="C186" s="34">
        <f>C111/C$171</f>
        <v>1.0783410138248848</v>
      </c>
      <c r="D186" s="33">
        <f t="shared" ref="D186:P186" si="79">D111/D$171</f>
        <v>0.97524752475247523</v>
      </c>
      <c r="E186" s="33">
        <f t="shared" si="79"/>
        <v>0.92948717948717952</v>
      </c>
      <c r="F186" s="33">
        <f t="shared" si="79"/>
        <v>0.80952380952380942</v>
      </c>
      <c r="G186" s="33">
        <f t="shared" si="79"/>
        <v>1.6775599128540306</v>
      </c>
      <c r="H186" s="33"/>
      <c r="I186" s="33">
        <f t="shared" si="79"/>
        <v>0.98833301325139244</v>
      </c>
      <c r="J186" s="33">
        <f t="shared" si="79"/>
        <v>2.25</v>
      </c>
      <c r="K186" s="33">
        <f t="shared" si="79"/>
        <v>1.1553398058252429</v>
      </c>
      <c r="L186" s="33">
        <f t="shared" si="79"/>
        <v>0.78343949044585992</v>
      </c>
      <c r="M186" s="33">
        <f t="shared" si="79"/>
        <v>1.1897435897435897</v>
      </c>
      <c r="N186" s="33">
        <f t="shared" si="79"/>
        <v>1.0863787375415281</v>
      </c>
      <c r="O186" s="33">
        <f t="shared" si="79"/>
        <v>1.0284896246739994</v>
      </c>
      <c r="P186" s="35">
        <f t="shared" si="79"/>
        <v>1.0284896246739994</v>
      </c>
    </row>
    <row r="187" spans="2:16">
      <c r="B187" s="175">
        <f t="shared" si="74"/>
        <v>2011</v>
      </c>
      <c r="C187" s="34">
        <f>C121/C$171</f>
        <v>0.92165898617511532</v>
      </c>
      <c r="D187" s="33">
        <f t="shared" ref="D187:P187" si="80">D121/D$171</f>
        <v>0.99009900990099009</v>
      </c>
      <c r="E187" s="33">
        <f t="shared" si="80"/>
        <v>0.89743589743589747</v>
      </c>
      <c r="F187" s="33">
        <f t="shared" si="80"/>
        <v>0.50793650793650791</v>
      </c>
      <c r="G187" s="33">
        <f t="shared" si="80"/>
        <v>1.187363834422658</v>
      </c>
      <c r="H187" s="33"/>
      <c r="I187" s="33">
        <f t="shared" si="80"/>
        <v>0.87790474361436543</v>
      </c>
      <c r="J187" s="33">
        <f t="shared" si="80"/>
        <v>0</v>
      </c>
      <c r="K187" s="33">
        <f t="shared" si="80"/>
        <v>0.90385217663639195</v>
      </c>
      <c r="L187" s="33">
        <f t="shared" si="80"/>
        <v>1.0509554140127388</v>
      </c>
      <c r="M187" s="33">
        <f t="shared" si="80"/>
        <v>0.85641025641025625</v>
      </c>
      <c r="N187" s="33">
        <f t="shared" si="80"/>
        <v>0.90067829457364323</v>
      </c>
      <c r="O187" s="33">
        <f t="shared" si="80"/>
        <v>0.8872321124844087</v>
      </c>
      <c r="P187" s="35">
        <f t="shared" si="80"/>
        <v>0.88723211248440859</v>
      </c>
    </row>
    <row r="188" spans="2:16">
      <c r="B188" s="175">
        <f t="shared" si="74"/>
        <v>2012</v>
      </c>
      <c r="C188" s="34">
        <f>C131/C$171</f>
        <v>0.84792626728110609</v>
      </c>
      <c r="D188" s="33">
        <f t="shared" ref="D188:P188" si="81">D131/D$171</f>
        <v>0.72772277227722759</v>
      </c>
      <c r="E188" s="33">
        <f t="shared" si="81"/>
        <v>0.79487179487179505</v>
      </c>
      <c r="F188" s="33">
        <f t="shared" si="81"/>
        <v>0.84126984126984128</v>
      </c>
      <c r="G188" s="33">
        <f t="shared" si="81"/>
        <v>0.66448801742919394</v>
      </c>
      <c r="H188" s="33"/>
      <c r="I188" s="33">
        <f t="shared" si="81"/>
        <v>0.79791626656424064</v>
      </c>
      <c r="J188" s="33">
        <f t="shared" si="81"/>
        <v>0.66</v>
      </c>
      <c r="K188" s="33">
        <f t="shared" si="81"/>
        <v>0.74099592859379892</v>
      </c>
      <c r="L188" s="33">
        <f t="shared" si="81"/>
        <v>0.78980891719745228</v>
      </c>
      <c r="M188" s="33">
        <f t="shared" si="81"/>
        <v>0.87179487179487181</v>
      </c>
      <c r="N188" s="33">
        <f t="shared" si="81"/>
        <v>0.80883167220376517</v>
      </c>
      <c r="O188" s="33">
        <f t="shared" si="81"/>
        <v>0.8023868919378615</v>
      </c>
      <c r="P188" s="35">
        <f t="shared" si="81"/>
        <v>0.8023868919378615</v>
      </c>
    </row>
    <row r="189" spans="2:16">
      <c r="B189" s="175">
        <f t="shared" si="74"/>
        <v>2013</v>
      </c>
      <c r="C189" s="34">
        <f>C141/C$171</f>
        <v>0.79723502304147487</v>
      </c>
      <c r="D189" s="33">
        <f t="shared" ref="D189:P189" si="82">D141/D$171</f>
        <v>0.92079207920792083</v>
      </c>
      <c r="E189" s="33">
        <f t="shared" si="82"/>
        <v>1.1474358974358976</v>
      </c>
      <c r="F189" s="33">
        <f t="shared" si="82"/>
        <v>0.64761904761904765</v>
      </c>
      <c r="G189" s="33">
        <f t="shared" si="82"/>
        <v>1.62962962962963</v>
      </c>
      <c r="H189" s="33"/>
      <c r="I189" s="33">
        <f t="shared" si="82"/>
        <v>0.90781640099865579</v>
      </c>
      <c r="J189" s="33">
        <f t="shared" si="82"/>
        <v>1.7</v>
      </c>
      <c r="K189" s="33">
        <f t="shared" si="82"/>
        <v>0.74099592859379892</v>
      </c>
      <c r="L189" s="33">
        <f t="shared" si="82"/>
        <v>0.85987261146496818</v>
      </c>
      <c r="M189" s="33">
        <f t="shared" si="82"/>
        <v>0.8615384615384617</v>
      </c>
      <c r="N189" s="33">
        <f t="shared" si="82"/>
        <v>0.8633720930232559</v>
      </c>
      <c r="O189" s="33">
        <f t="shared" si="82"/>
        <v>0.89811770041954864</v>
      </c>
      <c r="P189" s="35">
        <f t="shared" si="82"/>
        <v>0.88961333484522054</v>
      </c>
    </row>
    <row r="190" spans="2:16">
      <c r="B190" s="175">
        <f>B189+1</f>
        <v>2014</v>
      </c>
      <c r="C190" s="34">
        <f>C151/C$171</f>
        <v>0.81566820276497698</v>
      </c>
      <c r="D190" s="33">
        <f t="shared" ref="D190:P190" si="83">D151/D$171</f>
        <v>0.7722772277227723</v>
      </c>
      <c r="E190" s="33">
        <f t="shared" si="83"/>
        <v>0.69871794871794879</v>
      </c>
      <c r="F190" s="33">
        <f t="shared" si="83"/>
        <v>0.57777777777777772</v>
      </c>
      <c r="G190" s="33">
        <f t="shared" si="83"/>
        <v>1.6775599128540306</v>
      </c>
      <c r="H190" s="33"/>
      <c r="I190" s="33">
        <f t="shared" si="83"/>
        <v>0.7597464951027465</v>
      </c>
      <c r="J190" s="33">
        <f t="shared" si="83"/>
        <v>0.44519999999999998</v>
      </c>
      <c r="K190" s="33">
        <f t="shared" si="83"/>
        <v>0.46226119636705287</v>
      </c>
      <c r="L190" s="33">
        <f t="shared" si="83"/>
        <v>0.71730360934182591</v>
      </c>
      <c r="M190" s="33">
        <f t="shared" si="83"/>
        <v>0.85326716294458238</v>
      </c>
      <c r="N190" s="33">
        <f t="shared" si="83"/>
        <v>0.70840946843853825</v>
      </c>
      <c r="O190" s="33">
        <f t="shared" si="83"/>
        <v>0.73872037645991606</v>
      </c>
      <c r="P190" s="35">
        <f t="shared" si="83"/>
        <v>0.73872037645991606</v>
      </c>
    </row>
    <row r="191" spans="2:16" ht="15.75" thickBot="1">
      <c r="B191" s="176">
        <f>B190+1</f>
        <v>2015</v>
      </c>
      <c r="C191" s="37">
        <f>C161/C$171</f>
        <v>0.81760071354244102</v>
      </c>
      <c r="D191" s="36">
        <f t="shared" ref="D191:O191" si="84">D161/D$171</f>
        <v>0.97305642554051341</v>
      </c>
      <c r="E191" s="36">
        <f t="shared" si="84"/>
        <v>0.86641852770885042</v>
      </c>
      <c r="F191" s="36">
        <f t="shared" si="84"/>
        <v>0.67247619047619056</v>
      </c>
      <c r="G191" s="36">
        <f t="shared" si="84"/>
        <v>0.96394686907020921</v>
      </c>
      <c r="H191" s="36"/>
      <c r="I191" s="36">
        <f t="shared" si="84"/>
        <v>0.85242744170157347</v>
      </c>
      <c r="J191" s="36">
        <f t="shared" si="84"/>
        <v>0</v>
      </c>
      <c r="K191" s="36">
        <f t="shared" si="84"/>
        <v>0</v>
      </c>
      <c r="L191" s="36">
        <f t="shared" si="84"/>
        <v>0</v>
      </c>
      <c r="M191" s="36">
        <f t="shared" si="84"/>
        <v>0</v>
      </c>
      <c r="N191" s="36">
        <f t="shared" si="84"/>
        <v>0</v>
      </c>
      <c r="O191" s="36">
        <f t="shared" si="84"/>
        <v>0.50342892492800684</v>
      </c>
      <c r="P191" s="38"/>
    </row>
    <row r="192" spans="2:16" ht="15.75" thickBot="1"/>
    <row r="193" spans="2:16" ht="18.75" thickBot="1">
      <c r="B193" s="181" t="s">
        <v>236</v>
      </c>
      <c r="C193" s="478" t="s">
        <v>25</v>
      </c>
      <c r="D193" s="479"/>
      <c r="E193" s="479"/>
      <c r="F193" s="479"/>
      <c r="G193" s="479"/>
      <c r="H193" s="479"/>
      <c r="I193" s="479"/>
      <c r="J193" s="479"/>
      <c r="K193" s="479"/>
      <c r="L193" s="479"/>
      <c r="M193" s="480"/>
      <c r="N193" s="480"/>
      <c r="O193" s="480"/>
      <c r="P193" s="481"/>
    </row>
    <row r="194" spans="2:16" ht="15.75">
      <c r="B194" s="475" t="s">
        <v>195</v>
      </c>
      <c r="C194" s="456" t="s">
        <v>196</v>
      </c>
      <c r="D194" s="456" t="s">
        <v>197</v>
      </c>
      <c r="E194" s="456" t="s">
        <v>198</v>
      </c>
      <c r="F194" s="456" t="s">
        <v>199</v>
      </c>
      <c r="G194" s="456" t="s">
        <v>200</v>
      </c>
      <c r="H194" s="456" t="s">
        <v>201</v>
      </c>
      <c r="I194" s="467" t="s">
        <v>202</v>
      </c>
      <c r="J194" s="456" t="s">
        <v>203</v>
      </c>
      <c r="K194" s="456" t="s">
        <v>204</v>
      </c>
      <c r="L194" s="456" t="s">
        <v>205</v>
      </c>
      <c r="M194" s="456" t="s">
        <v>206</v>
      </c>
      <c r="N194" s="467" t="s">
        <v>207</v>
      </c>
      <c r="O194" s="456" t="s">
        <v>208</v>
      </c>
      <c r="P194" s="457"/>
    </row>
    <row r="195" spans="2:16" ht="16.5" thickBot="1">
      <c r="B195" s="476"/>
      <c r="C195" s="477"/>
      <c r="D195" s="477"/>
      <c r="E195" s="477"/>
      <c r="F195" s="477"/>
      <c r="G195" s="477"/>
      <c r="H195" s="477"/>
      <c r="I195" s="477"/>
      <c r="J195" s="477"/>
      <c r="K195" s="477"/>
      <c r="L195" s="477"/>
      <c r="M195" s="477"/>
      <c r="N195" s="477"/>
      <c r="O195" s="183" t="s">
        <v>234</v>
      </c>
      <c r="P195" s="30" t="s">
        <v>235</v>
      </c>
    </row>
    <row r="196" spans="2:16">
      <c r="B196" s="174">
        <v>2000</v>
      </c>
      <c r="C196" s="184">
        <f t="shared" ref="C196:P196" si="85">C7/C$167</f>
        <v>1.2078853046594982</v>
      </c>
      <c r="D196" s="182">
        <f t="shared" si="85"/>
        <v>-1.9195402298850572</v>
      </c>
      <c r="E196" s="182">
        <f t="shared" si="85"/>
        <v>1.3197343453510439</v>
      </c>
      <c r="F196" s="182">
        <f t="shared" si="85"/>
        <v>1.1261437908496732</v>
      </c>
      <c r="G196" s="182">
        <f t="shared" si="85"/>
        <v>0.99640287769784164</v>
      </c>
      <c r="H196" s="182"/>
      <c r="I196" s="182">
        <f t="shared" si="85"/>
        <v>1.097366743027183</v>
      </c>
      <c r="J196" s="182">
        <f t="shared" si="85"/>
        <v>0.89095238095238094</v>
      </c>
      <c r="K196" s="182">
        <f t="shared" si="85"/>
        <v>1.2321839080459771</v>
      </c>
      <c r="L196" s="182">
        <f t="shared" si="85"/>
        <v>2.1212121212121211</v>
      </c>
      <c r="M196" s="182">
        <f t="shared" si="85"/>
        <v>-1.7806451612903231</v>
      </c>
      <c r="N196" s="182">
        <f t="shared" si="85"/>
        <v>1.3306462394053635</v>
      </c>
      <c r="O196" s="182">
        <f t="shared" si="85"/>
        <v>1.2591007929845868</v>
      </c>
      <c r="P196" s="357">
        <f t="shared" si="85"/>
        <v>1.2310998577614676</v>
      </c>
    </row>
    <row r="197" spans="2:16">
      <c r="B197" s="175">
        <v>2001</v>
      </c>
      <c r="C197" s="87">
        <f t="shared" ref="C197:P197" si="86">C17/C$167</f>
        <v>0.55077658303464738</v>
      </c>
      <c r="D197" s="85">
        <f t="shared" si="86"/>
        <v>-0.6875</v>
      </c>
      <c r="E197" s="85">
        <f t="shared" si="86"/>
        <v>1.1698292220113853</v>
      </c>
      <c r="F197" s="85">
        <f t="shared" si="86"/>
        <v>0.96156862745098048</v>
      </c>
      <c r="G197" s="85">
        <f t="shared" si="86"/>
        <v>1.1445811093061036</v>
      </c>
      <c r="H197" s="85"/>
      <c r="I197" s="85">
        <f t="shared" si="86"/>
        <v>1.0087248777838131</v>
      </c>
      <c r="J197" s="85">
        <f t="shared" si="86"/>
        <v>0.87261904761904752</v>
      </c>
      <c r="K197" s="85">
        <f t="shared" si="86"/>
        <v>1.3114571746384873</v>
      </c>
      <c r="L197" s="85">
        <f t="shared" si="86"/>
        <v>0.46969696969696972</v>
      </c>
      <c r="M197" s="85">
        <f t="shared" si="86"/>
        <v>8.2516129032258068</v>
      </c>
      <c r="N197" s="85">
        <f t="shared" si="86"/>
        <v>0.81290060958061894</v>
      </c>
      <c r="O197" s="85">
        <f t="shared" si="86"/>
        <v>0.90165191030436653</v>
      </c>
      <c r="P197" s="88">
        <f t="shared" si="86"/>
        <v>0.90165191030436653</v>
      </c>
    </row>
    <row r="198" spans="2:16">
      <c r="B198" s="175">
        <v>2002</v>
      </c>
      <c r="C198" s="87">
        <f t="shared" ref="C198:P198" si="87">C27/C$167</f>
        <v>0.77777777777777779</v>
      </c>
      <c r="D198" s="85">
        <f t="shared" si="87"/>
        <v>-2.8333333333333335</v>
      </c>
      <c r="E198" s="85">
        <f t="shared" si="87"/>
        <v>1.5</v>
      </c>
      <c r="F198" s="85">
        <f t="shared" si="87"/>
        <v>1.1039215686274508</v>
      </c>
      <c r="G198" s="85">
        <f t="shared" si="87"/>
        <v>0</v>
      </c>
      <c r="H198" s="85"/>
      <c r="I198" s="85">
        <f t="shared" si="87"/>
        <v>1.3713403041825094</v>
      </c>
      <c r="J198" s="85">
        <f t="shared" si="87"/>
        <v>0.72619047619047616</v>
      </c>
      <c r="K198" s="85">
        <f t="shared" si="87"/>
        <v>0.8553948832035595</v>
      </c>
      <c r="L198" s="85">
        <f t="shared" si="87"/>
        <v>1.7575757575757576</v>
      </c>
      <c r="M198" s="85">
        <f t="shared" si="87"/>
        <v>8</v>
      </c>
      <c r="N198" s="85">
        <f t="shared" si="87"/>
        <v>0.83730131659731244</v>
      </c>
      <c r="O198" s="85">
        <f t="shared" si="87"/>
        <v>1.0666474717420367</v>
      </c>
      <c r="P198" s="88">
        <f t="shared" si="87"/>
        <v>1.0666474717420367</v>
      </c>
    </row>
    <row r="199" spans="2:16">
      <c r="B199" s="175">
        <v>2003</v>
      </c>
      <c r="C199" s="87">
        <f t="shared" ref="C199:P199" si="88">C37/C$167</f>
        <v>0.92592592592592582</v>
      </c>
      <c r="D199" s="85">
        <f t="shared" si="88"/>
        <v>2.75</v>
      </c>
      <c r="E199" s="85">
        <f t="shared" si="88"/>
        <v>1.1176470588235294</v>
      </c>
      <c r="F199" s="85">
        <f t="shared" si="88"/>
        <v>0.8447058823529412</v>
      </c>
      <c r="G199" s="85">
        <f t="shared" si="88"/>
        <v>0</v>
      </c>
      <c r="H199" s="85"/>
      <c r="I199" s="85">
        <f t="shared" si="88"/>
        <v>0.38813026946602752</v>
      </c>
      <c r="J199" s="85">
        <f t="shared" si="88"/>
        <v>0.8928571428571429</v>
      </c>
      <c r="K199" s="85">
        <f t="shared" si="88"/>
        <v>0.72413793103448276</v>
      </c>
      <c r="L199" s="85">
        <f t="shared" si="88"/>
        <v>1.696969696969697</v>
      </c>
      <c r="M199" s="85">
        <f t="shared" si="88"/>
        <v>1</v>
      </c>
      <c r="N199" s="85">
        <f t="shared" si="88"/>
        <v>0.95863746958637464</v>
      </c>
      <c r="O199" s="85">
        <f t="shared" si="88"/>
        <v>0.74172577274803964</v>
      </c>
      <c r="P199" s="88">
        <f t="shared" si="88"/>
        <v>0.74172577274803952</v>
      </c>
    </row>
    <row r="200" spans="2:16">
      <c r="B200" s="175">
        <v>2004</v>
      </c>
      <c r="C200" s="87">
        <f t="shared" ref="C200:P200" si="89">C47/C$167</f>
        <v>1.4444444444444444</v>
      </c>
      <c r="D200" s="85">
        <f t="shared" si="89"/>
        <v>8.3333333333333343E-2</v>
      </c>
      <c r="E200" s="85">
        <f t="shared" si="89"/>
        <v>1</v>
      </c>
      <c r="F200" s="85">
        <f t="shared" si="89"/>
        <v>1.1529411764705884</v>
      </c>
      <c r="G200" s="85">
        <f t="shared" si="89"/>
        <v>0.80575539568345311</v>
      </c>
      <c r="H200" s="85"/>
      <c r="I200" s="85">
        <f t="shared" si="89"/>
        <v>1.0553383284059858</v>
      </c>
      <c r="J200" s="85">
        <f t="shared" si="89"/>
        <v>0.80714285714285716</v>
      </c>
      <c r="K200" s="85">
        <f t="shared" si="89"/>
        <v>1.149425287356322</v>
      </c>
      <c r="L200" s="85">
        <f t="shared" si="89"/>
        <v>1.2424242424242424</v>
      </c>
      <c r="M200" s="85">
        <f t="shared" si="89"/>
        <v>0.6</v>
      </c>
      <c r="N200" s="85">
        <f t="shared" si="89"/>
        <v>1.0269540754257909</v>
      </c>
      <c r="O200" s="85">
        <f t="shared" si="89"/>
        <v>1.0293165822669583</v>
      </c>
      <c r="P200" s="88">
        <f t="shared" si="89"/>
        <v>1.0293165822669583</v>
      </c>
    </row>
    <row r="201" spans="2:16">
      <c r="B201" s="175">
        <f>B200+1</f>
        <v>2005</v>
      </c>
      <c r="C201" s="87">
        <f t="shared" ref="C201:P201" si="90">C57/C$167</f>
        <v>0.22222222222222221</v>
      </c>
      <c r="D201" s="85">
        <f t="shared" si="90"/>
        <v>2.75</v>
      </c>
      <c r="E201" s="85">
        <f t="shared" si="90"/>
        <v>0.41176470588235292</v>
      </c>
      <c r="F201" s="85">
        <f t="shared" si="90"/>
        <v>1.223529411764706</v>
      </c>
      <c r="G201" s="85">
        <f t="shared" si="90"/>
        <v>0.73381294964028765</v>
      </c>
      <c r="H201" s="85"/>
      <c r="I201" s="85">
        <f t="shared" si="90"/>
        <v>1.031335626772889</v>
      </c>
      <c r="J201" s="85">
        <f t="shared" si="90"/>
        <v>0.91428571428571437</v>
      </c>
      <c r="K201" s="85">
        <f t="shared" si="90"/>
        <v>1.0689655172413794</v>
      </c>
      <c r="L201" s="85">
        <f t="shared" si="90"/>
        <v>0.75757575757575757</v>
      </c>
      <c r="M201" s="85">
        <f t="shared" si="90"/>
        <v>2.4</v>
      </c>
      <c r="N201" s="85">
        <f t="shared" si="90"/>
        <v>0.83172799558532118</v>
      </c>
      <c r="O201" s="85">
        <f t="shared" si="90"/>
        <v>0.95895554190558208</v>
      </c>
      <c r="P201" s="88">
        <f t="shared" si="90"/>
        <v>0.91026886864206624</v>
      </c>
    </row>
    <row r="202" spans="2:16">
      <c r="B202" s="175">
        <f t="shared" ref="B202:B210" si="91">B201+1</f>
        <v>2006</v>
      </c>
      <c r="C202" s="87">
        <f t="shared" ref="C202:P202" si="92">C67/C$167</f>
        <v>2.8888888888888888</v>
      </c>
      <c r="D202" s="85">
        <f t="shared" si="92"/>
        <v>2.916666666666667</v>
      </c>
      <c r="E202" s="85">
        <f t="shared" si="92"/>
        <v>5.8823529411764712E-2</v>
      </c>
      <c r="F202" s="85">
        <f t="shared" si="92"/>
        <v>1.0823529411764705</v>
      </c>
      <c r="G202" s="85">
        <f t="shared" si="92"/>
        <v>0.87050359712230208</v>
      </c>
      <c r="H202" s="85"/>
      <c r="I202" s="85">
        <f t="shared" si="92"/>
        <v>8.2027107420915138E-2</v>
      </c>
      <c r="J202" s="85">
        <f t="shared" si="92"/>
        <v>0</v>
      </c>
      <c r="K202" s="85">
        <f t="shared" si="92"/>
        <v>1.1264367816091956</v>
      </c>
      <c r="L202" s="85">
        <f t="shared" si="92"/>
        <v>1.8787878787878789</v>
      </c>
      <c r="M202" s="85">
        <f t="shared" si="92"/>
        <v>-5</v>
      </c>
      <c r="N202" s="85">
        <f t="shared" si="92"/>
        <v>1.232080431803563</v>
      </c>
      <c r="O202" s="85">
        <f t="shared" si="92"/>
        <v>0.74582714718731824</v>
      </c>
      <c r="P202" s="88">
        <f t="shared" si="92"/>
        <v>0.68968302501332579</v>
      </c>
    </row>
    <row r="203" spans="2:16">
      <c r="B203" s="175">
        <f t="shared" si="91"/>
        <v>2007</v>
      </c>
      <c r="C203" s="87">
        <f t="shared" ref="C203:P203" si="93">C77/C$167</f>
        <v>-1.2962962962962963</v>
      </c>
      <c r="D203" s="85">
        <f t="shared" si="93"/>
        <v>-2.916666666666667</v>
      </c>
      <c r="E203" s="85">
        <f t="shared" si="93"/>
        <v>1.8235294117647061</v>
      </c>
      <c r="F203" s="85">
        <f t="shared" si="93"/>
        <v>1.2117647058823531</v>
      </c>
      <c r="G203" s="85">
        <f t="shared" si="93"/>
        <v>0.81294964028776984</v>
      </c>
      <c r="H203" s="85"/>
      <c r="I203" s="85">
        <f t="shared" si="93"/>
        <v>2.0143778192381268</v>
      </c>
      <c r="J203" s="85">
        <f t="shared" si="93"/>
        <v>0</v>
      </c>
      <c r="K203" s="85">
        <f t="shared" si="93"/>
        <v>0.86206896551724144</v>
      </c>
      <c r="L203" s="85">
        <f t="shared" si="93"/>
        <v>0.81818181818181823</v>
      </c>
      <c r="M203" s="85">
        <f t="shared" si="93"/>
        <v>-0.2</v>
      </c>
      <c r="N203" s="85">
        <f t="shared" si="93"/>
        <v>0.66346449646223127</v>
      </c>
      <c r="O203" s="85">
        <f t="shared" si="93"/>
        <v>1.2483092226102108</v>
      </c>
      <c r="P203" s="88">
        <f t="shared" si="93"/>
        <v>1.2483092226102108</v>
      </c>
    </row>
    <row r="204" spans="2:16">
      <c r="B204" s="175">
        <f t="shared" si="91"/>
        <v>2008</v>
      </c>
      <c r="C204" s="87">
        <f t="shared" ref="C204:P204" si="94">C87/C$167</f>
        <v>-0.62962962962962954</v>
      </c>
      <c r="D204" s="85">
        <f t="shared" si="94"/>
        <v>-2.666666666666667</v>
      </c>
      <c r="E204" s="85">
        <f t="shared" si="94"/>
        <v>1.2941176470588236</v>
      </c>
      <c r="F204" s="85">
        <f t="shared" si="94"/>
        <v>1.0823529411764705</v>
      </c>
      <c r="G204" s="85">
        <f t="shared" si="94"/>
        <v>0.71223021582733814</v>
      </c>
      <c r="H204" s="85"/>
      <c r="I204" s="85">
        <f t="shared" si="94"/>
        <v>1.8340334359345767</v>
      </c>
      <c r="J204" s="85">
        <f t="shared" si="94"/>
        <v>0.74285714285714288</v>
      </c>
      <c r="K204" s="85">
        <f t="shared" si="94"/>
        <v>1.1264367816091956</v>
      </c>
      <c r="L204" s="85">
        <f t="shared" si="94"/>
        <v>1.4545454545454546</v>
      </c>
      <c r="M204" s="85">
        <f t="shared" si="94"/>
        <v>-4.4000000000000004</v>
      </c>
      <c r="N204" s="85">
        <f t="shared" si="94"/>
        <v>1.3138686131386861</v>
      </c>
      <c r="O204" s="85">
        <f t="shared" si="94"/>
        <v>1.5328579027958609</v>
      </c>
      <c r="P204" s="88">
        <f t="shared" si="94"/>
        <v>1.5328579027958609</v>
      </c>
    </row>
    <row r="205" spans="2:16">
      <c r="B205" s="175">
        <f t="shared" si="91"/>
        <v>2009</v>
      </c>
      <c r="C205" s="87">
        <f t="shared" ref="C205:P205" si="95">C97/C$167</f>
        <v>1.2222222222222221</v>
      </c>
      <c r="D205" s="85">
        <f t="shared" si="95"/>
        <v>-0.33333333333333337</v>
      </c>
      <c r="E205" s="85">
        <f t="shared" si="95"/>
        <v>1.3823529411764708</v>
      </c>
      <c r="F205" s="85">
        <f t="shared" si="95"/>
        <v>1.4588235294117649</v>
      </c>
      <c r="G205" s="85">
        <f t="shared" si="95"/>
        <v>0</v>
      </c>
      <c r="H205" s="85"/>
      <c r="I205" s="85">
        <f t="shared" si="95"/>
        <v>0.62573058120586644</v>
      </c>
      <c r="J205" s="85">
        <f t="shared" si="95"/>
        <v>0</v>
      </c>
      <c r="K205" s="85">
        <f t="shared" si="95"/>
        <v>0.86206896551724144</v>
      </c>
      <c r="L205" s="85">
        <f t="shared" si="95"/>
        <v>1.8484848484848484</v>
      </c>
      <c r="M205" s="85">
        <f t="shared" si="95"/>
        <v>0</v>
      </c>
      <c r="N205" s="85">
        <f t="shared" si="95"/>
        <v>0.89856531588220501</v>
      </c>
      <c r="O205" s="85">
        <f t="shared" si="95"/>
        <v>0.79819445772272224</v>
      </c>
      <c r="P205" s="88">
        <f t="shared" si="95"/>
        <v>0.79819445772272224</v>
      </c>
    </row>
    <row r="206" spans="2:16">
      <c r="B206" s="175">
        <f t="shared" si="91"/>
        <v>2010</v>
      </c>
      <c r="C206" s="87">
        <f t="shared" ref="C206:P206" si="96">C107/C$167</f>
        <v>1.6296296296296298</v>
      </c>
      <c r="D206" s="85">
        <f t="shared" si="96"/>
        <v>0.58333333333333337</v>
      </c>
      <c r="E206" s="85">
        <f t="shared" si="96"/>
        <v>1.3235294117647058</v>
      </c>
      <c r="F206" s="85">
        <f t="shared" si="96"/>
        <v>1.0352941176470589</v>
      </c>
      <c r="G206" s="85">
        <f t="shared" si="96"/>
        <v>0.81294964028776984</v>
      </c>
      <c r="H206" s="85"/>
      <c r="I206" s="85">
        <f t="shared" si="96"/>
        <v>0.88709397066811524</v>
      </c>
      <c r="J206" s="85">
        <f t="shared" si="96"/>
        <v>0.8214285714285714</v>
      </c>
      <c r="K206" s="85">
        <f t="shared" si="96"/>
        <v>0.81609195402298851</v>
      </c>
      <c r="L206" s="85">
        <f t="shared" si="96"/>
        <v>2.0303030303030303</v>
      </c>
      <c r="M206" s="85">
        <f t="shared" si="96"/>
        <v>8.4</v>
      </c>
      <c r="N206" s="85">
        <f t="shared" si="96"/>
        <v>0.89567273802214797</v>
      </c>
      <c r="O206" s="85">
        <f t="shared" si="96"/>
        <v>0.90148405162406031</v>
      </c>
      <c r="P206" s="88">
        <f t="shared" si="96"/>
        <v>0.90148405162406031</v>
      </c>
    </row>
    <row r="207" spans="2:16">
      <c r="B207" s="175">
        <f t="shared" si="91"/>
        <v>2011</v>
      </c>
      <c r="C207" s="87">
        <f t="shared" ref="C207:P207" si="97">C117/C$167</f>
        <v>0.37037037037037035</v>
      </c>
      <c r="D207" s="85">
        <f t="shared" si="97"/>
        <v>0.83333333333333337</v>
      </c>
      <c r="E207" s="85">
        <f t="shared" si="97"/>
        <v>1.4705882352941178</v>
      </c>
      <c r="F207" s="85">
        <f t="shared" si="97"/>
        <v>1.2941176470588236</v>
      </c>
      <c r="G207" s="85">
        <f t="shared" si="97"/>
        <v>0.58273381294964022</v>
      </c>
      <c r="H207" s="85"/>
      <c r="I207" s="85">
        <f t="shared" si="97"/>
        <v>1.086094513851168</v>
      </c>
      <c r="J207" s="85">
        <f t="shared" si="97"/>
        <v>0</v>
      </c>
      <c r="K207" s="85">
        <f t="shared" si="97"/>
        <v>0.90804597701149437</v>
      </c>
      <c r="L207" s="85">
        <f t="shared" si="97"/>
        <v>0.75757575757575757</v>
      </c>
      <c r="M207" s="85">
        <f t="shared" si="97"/>
        <v>-4.5999999999999996</v>
      </c>
      <c r="N207" s="85">
        <f t="shared" si="97"/>
        <v>0.83604608887770226</v>
      </c>
      <c r="O207" s="85">
        <f t="shared" si="97"/>
        <v>0.9401814223679158</v>
      </c>
      <c r="P207" s="88">
        <f t="shared" si="97"/>
        <v>0.94018142236791591</v>
      </c>
    </row>
    <row r="208" spans="2:16">
      <c r="B208" s="175">
        <f t="shared" si="91"/>
        <v>2012</v>
      </c>
      <c r="C208" s="87">
        <f t="shared" ref="C208:P208" si="98">C127/C$167</f>
        <v>-0.22222222222222221</v>
      </c>
      <c r="D208" s="85">
        <f t="shared" si="98"/>
        <v>-3.5833333333333335</v>
      </c>
      <c r="E208" s="85">
        <f t="shared" si="98"/>
        <v>1.9411764705882353</v>
      </c>
      <c r="F208" s="85">
        <f t="shared" si="98"/>
        <v>0.9882352941176471</v>
      </c>
      <c r="G208" s="85">
        <f t="shared" si="98"/>
        <v>0.92805755395683454</v>
      </c>
      <c r="H208" s="85"/>
      <c r="I208" s="85">
        <f t="shared" si="98"/>
        <v>1.8046102661596961</v>
      </c>
      <c r="J208" s="85">
        <f t="shared" si="98"/>
        <v>0.88571428571428579</v>
      </c>
      <c r="K208" s="85">
        <f t="shared" si="98"/>
        <v>1.1379310344827587</v>
      </c>
      <c r="L208" s="85">
        <f t="shared" si="98"/>
        <v>2</v>
      </c>
      <c r="M208" s="85">
        <f t="shared" si="98"/>
        <v>-4</v>
      </c>
      <c r="N208" s="85">
        <f t="shared" si="98"/>
        <v>1.3024701153073102</v>
      </c>
      <c r="O208" s="85">
        <f t="shared" si="98"/>
        <v>1.5147702730526436</v>
      </c>
      <c r="P208" s="88">
        <f t="shared" si="98"/>
        <v>1.5147702730526436</v>
      </c>
    </row>
    <row r="209" spans="2:16">
      <c r="B209" s="175">
        <f t="shared" si="91"/>
        <v>2013</v>
      </c>
      <c r="C209" s="87">
        <f t="shared" ref="C209:P209" si="99">C137/C$167</f>
        <v>-0.62962962962962954</v>
      </c>
      <c r="D209" s="85">
        <f t="shared" si="99"/>
        <v>-0.33333333333333337</v>
      </c>
      <c r="E209" s="85">
        <f t="shared" si="99"/>
        <v>0.3235294117647059</v>
      </c>
      <c r="F209" s="85">
        <f t="shared" si="99"/>
        <v>0.6352941176470589</v>
      </c>
      <c r="G209" s="85">
        <f t="shared" si="99"/>
        <v>0.87769784172661858</v>
      </c>
      <c r="H209" s="85"/>
      <c r="I209" s="85">
        <f t="shared" si="99"/>
        <v>0.94595328625746866</v>
      </c>
      <c r="J209" s="85">
        <f t="shared" si="99"/>
        <v>0.75</v>
      </c>
      <c r="K209" s="85">
        <f t="shared" si="99"/>
        <v>1.1379310344827587</v>
      </c>
      <c r="L209" s="85">
        <f t="shared" si="99"/>
        <v>1.6666666666666667</v>
      </c>
      <c r="M209" s="85">
        <f t="shared" si="99"/>
        <v>-4.4000000000000004</v>
      </c>
      <c r="N209" s="89">
        <f t="shared" si="99"/>
        <v>1.2698723254822288</v>
      </c>
      <c r="O209" s="85">
        <f t="shared" si="99"/>
        <v>1.1978995149777512</v>
      </c>
      <c r="P209" s="88">
        <f t="shared" si="99"/>
        <v>1.1441838866960765</v>
      </c>
    </row>
    <row r="210" spans="2:16">
      <c r="B210" s="175">
        <f t="shared" si="91"/>
        <v>2014</v>
      </c>
      <c r="C210" s="87">
        <f t="shared" ref="C210:P210" si="100">C147/C$167</f>
        <v>-0.48148148148148145</v>
      </c>
      <c r="D210" s="85">
        <f t="shared" si="100"/>
        <v>-2.8333333333333335</v>
      </c>
      <c r="E210" s="85">
        <f t="shared" si="100"/>
        <v>2.3823529411764706</v>
      </c>
      <c r="F210" s="85">
        <f t="shared" si="100"/>
        <v>1.1647058823529413</v>
      </c>
      <c r="G210" s="85">
        <f t="shared" si="100"/>
        <v>0.81294964028776984</v>
      </c>
      <c r="H210" s="85"/>
      <c r="I210" s="85">
        <f t="shared" si="100"/>
        <v>2.0367191743617599</v>
      </c>
      <c r="J210" s="85">
        <f t="shared" si="100"/>
        <v>1.1300000000000001</v>
      </c>
      <c r="K210" s="85">
        <f t="shared" si="100"/>
        <v>1.2413793103448278</v>
      </c>
      <c r="L210" s="85">
        <f t="shared" si="100"/>
        <v>2.2272727272727271</v>
      </c>
      <c r="M210" s="85">
        <f t="shared" si="100"/>
        <v>-4.7225806451612904</v>
      </c>
      <c r="N210" s="85">
        <f t="shared" si="100"/>
        <v>1.4391484184914842</v>
      </c>
      <c r="O210" s="85">
        <f t="shared" si="100"/>
        <v>1.6863064098716214</v>
      </c>
      <c r="P210" s="88">
        <f t="shared" si="100"/>
        <v>1.6863064098716216</v>
      </c>
    </row>
    <row r="211" spans="2:16" ht="15.75" thickBot="1">
      <c r="B211" s="176">
        <f>B210+1</f>
        <v>2015</v>
      </c>
      <c r="C211" s="93">
        <f>C157/C$167</f>
        <v>-0.46594982078853053</v>
      </c>
      <c r="D211" s="91">
        <f>D157/D$167</f>
        <v>-1.0386904761904763</v>
      </c>
      <c r="E211" s="91">
        <f t="shared" ref="E211:O211" si="101">E157/E$167</f>
        <v>1.6129032258064513</v>
      </c>
      <c r="F211" s="91">
        <f t="shared" si="101"/>
        <v>1.1517647058823528</v>
      </c>
      <c r="G211" s="91">
        <f t="shared" si="101"/>
        <v>1.0132281271756787</v>
      </c>
      <c r="H211" s="91"/>
      <c r="I211" s="91">
        <f t="shared" si="101"/>
        <v>1.6804730483583106</v>
      </c>
      <c r="J211" s="91">
        <f t="shared" si="101"/>
        <v>0</v>
      </c>
      <c r="K211" s="91">
        <f t="shared" si="101"/>
        <v>0</v>
      </c>
      <c r="L211" s="91">
        <f t="shared" si="101"/>
        <v>0</v>
      </c>
      <c r="M211" s="91">
        <f t="shared" si="101"/>
        <v>0</v>
      </c>
      <c r="N211" s="91"/>
      <c r="O211" s="91">
        <f t="shared" si="101"/>
        <v>1.3155222832334172</v>
      </c>
      <c r="P211" s="94"/>
    </row>
  </sheetData>
  <customSheetViews>
    <customSheetView guid="{6DA84043-8308-458F-9378-22AB3DF247A3}" scale="90" showPageBreaks="1" fitToPage="1" printArea="1" view="pageBreakPreview" topLeftCell="A184">
      <selection activeCell="H202" sqref="H202"/>
      <pageMargins left="0.98425196850393704" right="0.98425196850393704" top="0.98425196850393704" bottom="0.98425196850393704" header="0.51181102362204722" footer="0.51181102362204722"/>
      <printOptions horizontalCentered="1" verticalCentered="1"/>
      <pageSetup paperSize="9" scale="15" orientation="portrait" horizontalDpi="300" verticalDpi="300" r:id="rId1"/>
      <headerFooter alignWithMargins="0"/>
    </customSheetView>
  </customSheetViews>
  <mergeCells count="303">
    <mergeCell ref="F4:F5"/>
    <mergeCell ref="G4:G5"/>
    <mergeCell ref="J4:J5"/>
    <mergeCell ref="K4:K5"/>
    <mergeCell ref="L4:L5"/>
    <mergeCell ref="M4:M5"/>
    <mergeCell ref="H4:H5"/>
    <mergeCell ref="I4:I5"/>
    <mergeCell ref="B3:K3"/>
    <mergeCell ref="L3:P3"/>
    <mergeCell ref="B4:B5"/>
    <mergeCell ref="C4:C5"/>
    <mergeCell ref="D4:D5"/>
    <mergeCell ref="E4:E5"/>
    <mergeCell ref="N4:N5"/>
    <mergeCell ref="O4:P4"/>
    <mergeCell ref="L13:P13"/>
    <mergeCell ref="B14:B15"/>
    <mergeCell ref="C14:C15"/>
    <mergeCell ref="D14:D15"/>
    <mergeCell ref="E14:E15"/>
    <mergeCell ref="F14:F15"/>
    <mergeCell ref="G14:G15"/>
    <mergeCell ref="H14:H15"/>
    <mergeCell ref="M14:M15"/>
    <mergeCell ref="B13:K13"/>
    <mergeCell ref="B23:K23"/>
    <mergeCell ref="L23:P23"/>
    <mergeCell ref="I14:I15"/>
    <mergeCell ref="N14:N15"/>
    <mergeCell ref="O14:P14"/>
    <mergeCell ref="J14:J15"/>
    <mergeCell ref="K14:K15"/>
    <mergeCell ref="B24:B25"/>
    <mergeCell ref="C24:C25"/>
    <mergeCell ref="D24:D25"/>
    <mergeCell ref="E24:E25"/>
    <mergeCell ref="L14:L15"/>
    <mergeCell ref="F24:F25"/>
    <mergeCell ref="G24:G25"/>
    <mergeCell ref="L33:P33"/>
    <mergeCell ref="B33:K33"/>
    <mergeCell ref="H24:H25"/>
    <mergeCell ref="I24:I25"/>
    <mergeCell ref="J24:J25"/>
    <mergeCell ref="K24:K25"/>
    <mergeCell ref="N24:N25"/>
    <mergeCell ref="O24:P24"/>
    <mergeCell ref="L24:L25"/>
    <mergeCell ref="M24:M25"/>
    <mergeCell ref="O34:P34"/>
    <mergeCell ref="L34:L35"/>
    <mergeCell ref="J34:J35"/>
    <mergeCell ref="K34:K35"/>
    <mergeCell ref="M34:M35"/>
    <mergeCell ref="N34:N35"/>
    <mergeCell ref="B43:K43"/>
    <mergeCell ref="L43:P43"/>
    <mergeCell ref="B44:B45"/>
    <mergeCell ref="C44:C45"/>
    <mergeCell ref="D44:D45"/>
    <mergeCell ref="E44:E45"/>
    <mergeCell ref="H44:H45"/>
    <mergeCell ref="I44:I45"/>
    <mergeCell ref="J44:J45"/>
    <mergeCell ref="K44:K45"/>
    <mergeCell ref="B34:B35"/>
    <mergeCell ref="C34:C35"/>
    <mergeCell ref="D34:D35"/>
    <mergeCell ref="E34:E35"/>
    <mergeCell ref="F34:F35"/>
    <mergeCell ref="G34:G35"/>
    <mergeCell ref="H34:H35"/>
    <mergeCell ref="I34:I35"/>
    <mergeCell ref="L44:L45"/>
    <mergeCell ref="M44:M45"/>
    <mergeCell ref="N44:N45"/>
    <mergeCell ref="O44:P44"/>
    <mergeCell ref="F44:F45"/>
    <mergeCell ref="M54:M55"/>
    <mergeCell ref="N54:N55"/>
    <mergeCell ref="J54:J55"/>
    <mergeCell ref="K54:K55"/>
    <mergeCell ref="L54:L55"/>
    <mergeCell ref="G54:G55"/>
    <mergeCell ref="H54:H55"/>
    <mergeCell ref="B53:K53"/>
    <mergeCell ref="L53:P53"/>
    <mergeCell ref="F54:F55"/>
    <mergeCell ref="I54:I55"/>
    <mergeCell ref="O54:P54"/>
    <mergeCell ref="G44:G45"/>
    <mergeCell ref="B64:B65"/>
    <mergeCell ref="L74:L75"/>
    <mergeCell ref="G74:G75"/>
    <mergeCell ref="H74:H75"/>
    <mergeCell ref="I74:I75"/>
    <mergeCell ref="B54:B55"/>
    <mergeCell ref="C54:C55"/>
    <mergeCell ref="D54:D55"/>
    <mergeCell ref="E54:E55"/>
    <mergeCell ref="B63:K63"/>
    <mergeCell ref="L63:P63"/>
    <mergeCell ref="D74:D75"/>
    <mergeCell ref="E74:E75"/>
    <mergeCell ref="F74:F75"/>
    <mergeCell ref="C64:C65"/>
    <mergeCell ref="D64:D65"/>
    <mergeCell ref="E64:E65"/>
    <mergeCell ref="F64:F65"/>
    <mergeCell ref="G64:G65"/>
    <mergeCell ref="J64:J65"/>
    <mergeCell ref="B94:B95"/>
    <mergeCell ref="C94:C95"/>
    <mergeCell ref="D94:D95"/>
    <mergeCell ref="E94:E95"/>
    <mergeCell ref="F94:F95"/>
    <mergeCell ref="O94:P94"/>
    <mergeCell ref="L94:L95"/>
    <mergeCell ref="O84:P84"/>
    <mergeCell ref="L84:L85"/>
    <mergeCell ref="M84:M85"/>
    <mergeCell ref="B93:K93"/>
    <mergeCell ref="G94:G95"/>
    <mergeCell ref="M94:M95"/>
    <mergeCell ref="N94:N95"/>
    <mergeCell ref="N84:N85"/>
    <mergeCell ref="B84:B85"/>
    <mergeCell ref="H84:H85"/>
    <mergeCell ref="I84:I85"/>
    <mergeCell ref="C84:C85"/>
    <mergeCell ref="D84:D85"/>
    <mergeCell ref="E84:E85"/>
    <mergeCell ref="F84:F85"/>
    <mergeCell ref="G84:G85"/>
    <mergeCell ref="J84:J85"/>
    <mergeCell ref="H94:H95"/>
    <mergeCell ref="I94:I95"/>
    <mergeCell ref="J94:J95"/>
    <mergeCell ref="K94:K95"/>
    <mergeCell ref="M74:M75"/>
    <mergeCell ref="N74:N75"/>
    <mergeCell ref="O74:P74"/>
    <mergeCell ref="H64:H65"/>
    <mergeCell ref="I64:I65"/>
    <mergeCell ref="J74:J75"/>
    <mergeCell ref="L93:P93"/>
    <mergeCell ref="B83:K83"/>
    <mergeCell ref="L83:P83"/>
    <mergeCell ref="K84:K85"/>
    <mergeCell ref="K74:K75"/>
    <mergeCell ref="B73:K73"/>
    <mergeCell ref="N64:N65"/>
    <mergeCell ref="K64:K65"/>
    <mergeCell ref="L64:L65"/>
    <mergeCell ref="M64:M65"/>
    <mergeCell ref="O64:P64"/>
    <mergeCell ref="L73:P73"/>
    <mergeCell ref="B74:B75"/>
    <mergeCell ref="C74:C75"/>
    <mergeCell ref="B113:K113"/>
    <mergeCell ref="L113:P113"/>
    <mergeCell ref="N104:N105"/>
    <mergeCell ref="O104:P104"/>
    <mergeCell ref="M104:M105"/>
    <mergeCell ref="L104:L105"/>
    <mergeCell ref="I104:I105"/>
    <mergeCell ref="H104:H105"/>
    <mergeCell ref="B103:K103"/>
    <mergeCell ref="L103:P103"/>
    <mergeCell ref="F104:F105"/>
    <mergeCell ref="G104:G105"/>
    <mergeCell ref="J104:J105"/>
    <mergeCell ref="K104:K105"/>
    <mergeCell ref="B104:B105"/>
    <mergeCell ref="C104:C105"/>
    <mergeCell ref="D104:D105"/>
    <mergeCell ref="E104:E105"/>
    <mergeCell ref="I114:I115"/>
    <mergeCell ref="L114:L115"/>
    <mergeCell ref="B114:B115"/>
    <mergeCell ref="C114:C115"/>
    <mergeCell ref="D114:D115"/>
    <mergeCell ref="E114:E115"/>
    <mergeCell ref="B123:K123"/>
    <mergeCell ref="L123:P123"/>
    <mergeCell ref="G114:G115"/>
    <mergeCell ref="H114:H115"/>
    <mergeCell ref="O114:P114"/>
    <mergeCell ref="J114:J115"/>
    <mergeCell ref="K114:K115"/>
    <mergeCell ref="F114:F115"/>
    <mergeCell ref="M114:M115"/>
    <mergeCell ref="N114:N115"/>
    <mergeCell ref="D124:D125"/>
    <mergeCell ref="E124:E125"/>
    <mergeCell ref="H124:H125"/>
    <mergeCell ref="I124:I125"/>
    <mergeCell ref="N124:N125"/>
    <mergeCell ref="K124:K125"/>
    <mergeCell ref="L124:L125"/>
    <mergeCell ref="M124:M125"/>
    <mergeCell ref="L143:P143"/>
    <mergeCell ref="O124:P124"/>
    <mergeCell ref="F124:F125"/>
    <mergeCell ref="G124:G125"/>
    <mergeCell ref="L133:P133"/>
    <mergeCell ref="B133:K133"/>
    <mergeCell ref="J124:J125"/>
    <mergeCell ref="B124:B125"/>
    <mergeCell ref="C124:C125"/>
    <mergeCell ref="O134:P134"/>
    <mergeCell ref="J134:J135"/>
    <mergeCell ref="K134:K135"/>
    <mergeCell ref="F134:F135"/>
    <mergeCell ref="G134:G135"/>
    <mergeCell ref="H134:H135"/>
    <mergeCell ref="B143:K143"/>
    <mergeCell ref="E144:E145"/>
    <mergeCell ref="F144:F145"/>
    <mergeCell ref="G144:G145"/>
    <mergeCell ref="J144:J145"/>
    <mergeCell ref="L134:L135"/>
    <mergeCell ref="M134:M135"/>
    <mergeCell ref="N134:N135"/>
    <mergeCell ref="I134:I135"/>
    <mergeCell ref="B134:B135"/>
    <mergeCell ref="C134:C135"/>
    <mergeCell ref="D134:D135"/>
    <mergeCell ref="E134:E135"/>
    <mergeCell ref="N144:N145"/>
    <mergeCell ref="B174:B175"/>
    <mergeCell ref="C174:C175"/>
    <mergeCell ref="D174:D175"/>
    <mergeCell ref="E174:E175"/>
    <mergeCell ref="B164:B165"/>
    <mergeCell ref="K174:K175"/>
    <mergeCell ref="O144:P144"/>
    <mergeCell ref="L144:L145"/>
    <mergeCell ref="M144:M145"/>
    <mergeCell ref="L153:P153"/>
    <mergeCell ref="B144:B145"/>
    <mergeCell ref="C144:C145"/>
    <mergeCell ref="D144:D145"/>
    <mergeCell ref="M154:M155"/>
    <mergeCell ref="O164:P164"/>
    <mergeCell ref="H144:H145"/>
    <mergeCell ref="I144:I145"/>
    <mergeCell ref="J164:J165"/>
    <mergeCell ref="K144:K145"/>
    <mergeCell ref="H154:H155"/>
    <mergeCell ref="I164:I165"/>
    <mergeCell ref="L164:L165"/>
    <mergeCell ref="N154:N155"/>
    <mergeCell ref="N163:P163"/>
    <mergeCell ref="M164:M165"/>
    <mergeCell ref="N164:N165"/>
    <mergeCell ref="K164:K165"/>
    <mergeCell ref="B163:L163"/>
    <mergeCell ref="B153:K153"/>
    <mergeCell ref="E154:E155"/>
    <mergeCell ref="F154:F155"/>
    <mergeCell ref="G154:G155"/>
    <mergeCell ref="B154:B155"/>
    <mergeCell ref="L174:L175"/>
    <mergeCell ref="O154:P154"/>
    <mergeCell ref="I154:I155"/>
    <mergeCell ref="J154:J155"/>
    <mergeCell ref="K154:K155"/>
    <mergeCell ref="L154:L155"/>
    <mergeCell ref="O174:P174"/>
    <mergeCell ref="C173:L173"/>
    <mergeCell ref="M173:P173"/>
    <mergeCell ref="F174:F175"/>
    <mergeCell ref="G174:G175"/>
    <mergeCell ref="H174:H175"/>
    <mergeCell ref="N174:N175"/>
    <mergeCell ref="M174:M175"/>
    <mergeCell ref="I174:I175"/>
    <mergeCell ref="J174:J175"/>
    <mergeCell ref="H164:H165"/>
    <mergeCell ref="C164:C165"/>
    <mergeCell ref="D164:D165"/>
    <mergeCell ref="E164:E165"/>
    <mergeCell ref="F164:F165"/>
    <mergeCell ref="G164:G165"/>
    <mergeCell ref="C154:C155"/>
    <mergeCell ref="D154:D155"/>
    <mergeCell ref="C193:P193"/>
    <mergeCell ref="B194:B195"/>
    <mergeCell ref="C194:C195"/>
    <mergeCell ref="D194:D195"/>
    <mergeCell ref="E194:E195"/>
    <mergeCell ref="F194:F195"/>
    <mergeCell ref="G194:G195"/>
    <mergeCell ref="H194:H195"/>
    <mergeCell ref="I194:I195"/>
    <mergeCell ref="N194:N195"/>
    <mergeCell ref="O194:P194"/>
    <mergeCell ref="J194:J195"/>
    <mergeCell ref="K194:K195"/>
    <mergeCell ref="L194:L195"/>
    <mergeCell ref="M194:M195"/>
  </mergeCells>
  <phoneticPr fontId="26" type="noConversion"/>
  <printOptions horizontalCentered="1" verticalCentered="1"/>
  <pageMargins left="0.98425196850393704" right="0.98425196850393704" top="0.98425196850393704" bottom="0.98425196850393704" header="0.51181102362204722" footer="0.51181102362204722"/>
  <pageSetup paperSize="9" scale="15" orientation="portrait" horizontalDpi="300" verticalDpi="300"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16"/>
  <sheetViews>
    <sheetView zoomScaleNormal="100" zoomScaleSheetLayoutView="112" workbookViewId="0">
      <selection activeCell="Q18" sqref="Q18"/>
    </sheetView>
  </sheetViews>
  <sheetFormatPr defaultRowHeight="14.25"/>
  <cols>
    <col min="1" max="1" width="10.7109375" style="96" customWidth="1"/>
    <col min="2" max="3" width="9.140625" style="96"/>
    <col min="4" max="4" width="10.5703125" style="96" bestFit="1" customWidth="1"/>
    <col min="5" max="256" width="9.140625" style="96"/>
    <col min="257" max="257" width="10.7109375" style="96" customWidth="1"/>
    <col min="258" max="259" width="9.140625" style="96"/>
    <col min="260" max="260" width="10.5703125" style="96" bestFit="1" customWidth="1"/>
    <col min="261" max="512" width="9.140625" style="96"/>
    <col min="513" max="513" width="10.7109375" style="96" customWidth="1"/>
    <col min="514" max="515" width="9.140625" style="96"/>
    <col min="516" max="516" width="10.5703125" style="96" bestFit="1" customWidth="1"/>
    <col min="517" max="768" width="9.140625" style="96"/>
    <col min="769" max="769" width="10.7109375" style="96" customWidth="1"/>
    <col min="770" max="771" width="9.140625" style="96"/>
    <col min="772" max="772" width="10.5703125" style="96" bestFit="1" customWidth="1"/>
    <col min="773" max="1024" width="9.140625" style="96"/>
    <col min="1025" max="1025" width="10.7109375" style="96" customWidth="1"/>
    <col min="1026" max="1027" width="9.140625" style="96"/>
    <col min="1028" max="1028" width="10.5703125" style="96" bestFit="1" customWidth="1"/>
    <col min="1029" max="1280" width="9.140625" style="96"/>
    <col min="1281" max="1281" width="10.7109375" style="96" customWidth="1"/>
    <col min="1282" max="1283" width="9.140625" style="96"/>
    <col min="1284" max="1284" width="10.5703125" style="96" bestFit="1" customWidth="1"/>
    <col min="1285" max="1536" width="9.140625" style="96"/>
    <col min="1537" max="1537" width="10.7109375" style="96" customWidth="1"/>
    <col min="1538" max="1539" width="9.140625" style="96"/>
    <col min="1540" max="1540" width="10.5703125" style="96" bestFit="1" customWidth="1"/>
    <col min="1541" max="1792" width="9.140625" style="96"/>
    <col min="1793" max="1793" width="10.7109375" style="96" customWidth="1"/>
    <col min="1794" max="1795" width="9.140625" style="96"/>
    <col min="1796" max="1796" width="10.5703125" style="96" bestFit="1" customWidth="1"/>
    <col min="1797" max="2048" width="9.140625" style="96"/>
    <col min="2049" max="2049" width="10.7109375" style="96" customWidth="1"/>
    <col min="2050" max="2051" width="9.140625" style="96"/>
    <col min="2052" max="2052" width="10.5703125" style="96" bestFit="1" customWidth="1"/>
    <col min="2053" max="2304" width="9.140625" style="96"/>
    <col min="2305" max="2305" width="10.7109375" style="96" customWidth="1"/>
    <col min="2306" max="2307" width="9.140625" style="96"/>
    <col min="2308" max="2308" width="10.5703125" style="96" bestFit="1" customWidth="1"/>
    <col min="2309" max="2560" width="9.140625" style="96"/>
    <col min="2561" max="2561" width="10.7109375" style="96" customWidth="1"/>
    <col min="2562" max="2563" width="9.140625" style="96"/>
    <col min="2564" max="2564" width="10.5703125" style="96" bestFit="1" customWidth="1"/>
    <col min="2565" max="2816" width="9.140625" style="96"/>
    <col min="2817" max="2817" width="10.7109375" style="96" customWidth="1"/>
    <col min="2818" max="2819" width="9.140625" style="96"/>
    <col min="2820" max="2820" width="10.5703125" style="96" bestFit="1" customWidth="1"/>
    <col min="2821" max="3072" width="9.140625" style="96"/>
    <col min="3073" max="3073" width="10.7109375" style="96" customWidth="1"/>
    <col min="3074" max="3075" width="9.140625" style="96"/>
    <col min="3076" max="3076" width="10.5703125" style="96" bestFit="1" customWidth="1"/>
    <col min="3077" max="3328" width="9.140625" style="96"/>
    <col min="3329" max="3329" width="10.7109375" style="96" customWidth="1"/>
    <col min="3330" max="3331" width="9.140625" style="96"/>
    <col min="3332" max="3332" width="10.5703125" style="96" bestFit="1" customWidth="1"/>
    <col min="3333" max="3584" width="9.140625" style="96"/>
    <col min="3585" max="3585" width="10.7109375" style="96" customWidth="1"/>
    <col min="3586" max="3587" width="9.140625" style="96"/>
    <col min="3588" max="3588" width="10.5703125" style="96" bestFit="1" customWidth="1"/>
    <col min="3589" max="3840" width="9.140625" style="96"/>
    <col min="3841" max="3841" width="10.7109375" style="96" customWidth="1"/>
    <col min="3842" max="3843" width="9.140625" style="96"/>
    <col min="3844" max="3844" width="10.5703125" style="96" bestFit="1" customWidth="1"/>
    <col min="3845" max="4096" width="9.140625" style="96"/>
    <col min="4097" max="4097" width="10.7109375" style="96" customWidth="1"/>
    <col min="4098" max="4099" width="9.140625" style="96"/>
    <col min="4100" max="4100" width="10.5703125" style="96" bestFit="1" customWidth="1"/>
    <col min="4101" max="4352" width="9.140625" style="96"/>
    <col min="4353" max="4353" width="10.7109375" style="96" customWidth="1"/>
    <col min="4354" max="4355" width="9.140625" style="96"/>
    <col min="4356" max="4356" width="10.5703125" style="96" bestFit="1" customWidth="1"/>
    <col min="4357" max="4608" width="9.140625" style="96"/>
    <col min="4609" max="4609" width="10.7109375" style="96" customWidth="1"/>
    <col min="4610" max="4611" width="9.140625" style="96"/>
    <col min="4612" max="4612" width="10.5703125" style="96" bestFit="1" customWidth="1"/>
    <col min="4613" max="4864" width="9.140625" style="96"/>
    <col min="4865" max="4865" width="10.7109375" style="96" customWidth="1"/>
    <col min="4866" max="4867" width="9.140625" style="96"/>
    <col min="4868" max="4868" width="10.5703125" style="96" bestFit="1" customWidth="1"/>
    <col min="4869" max="5120" width="9.140625" style="96"/>
    <col min="5121" max="5121" width="10.7109375" style="96" customWidth="1"/>
    <col min="5122" max="5123" width="9.140625" style="96"/>
    <col min="5124" max="5124" width="10.5703125" style="96" bestFit="1" customWidth="1"/>
    <col min="5125" max="5376" width="9.140625" style="96"/>
    <col min="5377" max="5377" width="10.7109375" style="96" customWidth="1"/>
    <col min="5378" max="5379" width="9.140625" style="96"/>
    <col min="5380" max="5380" width="10.5703125" style="96" bestFit="1" customWidth="1"/>
    <col min="5381" max="5632" width="9.140625" style="96"/>
    <col min="5633" max="5633" width="10.7109375" style="96" customWidth="1"/>
    <col min="5634" max="5635" width="9.140625" style="96"/>
    <col min="5636" max="5636" width="10.5703125" style="96" bestFit="1" customWidth="1"/>
    <col min="5637" max="5888" width="9.140625" style="96"/>
    <col min="5889" max="5889" width="10.7109375" style="96" customWidth="1"/>
    <col min="5890" max="5891" width="9.140625" style="96"/>
    <col min="5892" max="5892" width="10.5703125" style="96" bestFit="1" customWidth="1"/>
    <col min="5893" max="6144" width="9.140625" style="96"/>
    <col min="6145" max="6145" width="10.7109375" style="96" customWidth="1"/>
    <col min="6146" max="6147" width="9.140625" style="96"/>
    <col min="6148" max="6148" width="10.5703125" style="96" bestFit="1" customWidth="1"/>
    <col min="6149" max="6400" width="9.140625" style="96"/>
    <col min="6401" max="6401" width="10.7109375" style="96" customWidth="1"/>
    <col min="6402" max="6403" width="9.140625" style="96"/>
    <col min="6404" max="6404" width="10.5703125" style="96" bestFit="1" customWidth="1"/>
    <col min="6405" max="6656" width="9.140625" style="96"/>
    <col min="6657" max="6657" width="10.7109375" style="96" customWidth="1"/>
    <col min="6658" max="6659" width="9.140625" style="96"/>
    <col min="6660" max="6660" width="10.5703125" style="96" bestFit="1" customWidth="1"/>
    <col min="6661" max="6912" width="9.140625" style="96"/>
    <col min="6913" max="6913" width="10.7109375" style="96" customWidth="1"/>
    <col min="6914" max="6915" width="9.140625" style="96"/>
    <col min="6916" max="6916" width="10.5703125" style="96" bestFit="1" customWidth="1"/>
    <col min="6917" max="7168" width="9.140625" style="96"/>
    <col min="7169" max="7169" width="10.7109375" style="96" customWidth="1"/>
    <col min="7170" max="7171" width="9.140625" style="96"/>
    <col min="7172" max="7172" width="10.5703125" style="96" bestFit="1" customWidth="1"/>
    <col min="7173" max="7424" width="9.140625" style="96"/>
    <col min="7425" max="7425" width="10.7109375" style="96" customWidth="1"/>
    <col min="7426" max="7427" width="9.140625" style="96"/>
    <col min="7428" max="7428" width="10.5703125" style="96" bestFit="1" customWidth="1"/>
    <col min="7429" max="7680" width="9.140625" style="96"/>
    <col min="7681" max="7681" width="10.7109375" style="96" customWidth="1"/>
    <col min="7682" max="7683" width="9.140625" style="96"/>
    <col min="7684" max="7684" width="10.5703125" style="96" bestFit="1" customWidth="1"/>
    <col min="7685" max="7936" width="9.140625" style="96"/>
    <col min="7937" max="7937" width="10.7109375" style="96" customWidth="1"/>
    <col min="7938" max="7939" width="9.140625" style="96"/>
    <col min="7940" max="7940" width="10.5703125" style="96" bestFit="1" customWidth="1"/>
    <col min="7941" max="8192" width="9.140625" style="96"/>
    <col min="8193" max="8193" width="10.7109375" style="96" customWidth="1"/>
    <col min="8194" max="8195" width="9.140625" style="96"/>
    <col min="8196" max="8196" width="10.5703125" style="96" bestFit="1" customWidth="1"/>
    <col min="8197" max="8448" width="9.140625" style="96"/>
    <col min="8449" max="8449" width="10.7109375" style="96" customWidth="1"/>
    <col min="8450" max="8451" width="9.140625" style="96"/>
    <col min="8452" max="8452" width="10.5703125" style="96" bestFit="1" customWidth="1"/>
    <col min="8453" max="8704" width="9.140625" style="96"/>
    <col min="8705" max="8705" width="10.7109375" style="96" customWidth="1"/>
    <col min="8706" max="8707" width="9.140625" style="96"/>
    <col min="8708" max="8708" width="10.5703125" style="96" bestFit="1" customWidth="1"/>
    <col min="8709" max="8960" width="9.140625" style="96"/>
    <col min="8961" max="8961" width="10.7109375" style="96" customWidth="1"/>
    <col min="8962" max="8963" width="9.140625" style="96"/>
    <col min="8964" max="8964" width="10.5703125" style="96" bestFit="1" customWidth="1"/>
    <col min="8965" max="9216" width="9.140625" style="96"/>
    <col min="9217" max="9217" width="10.7109375" style="96" customWidth="1"/>
    <col min="9218" max="9219" width="9.140625" style="96"/>
    <col min="9220" max="9220" width="10.5703125" style="96" bestFit="1" customWidth="1"/>
    <col min="9221" max="9472" width="9.140625" style="96"/>
    <col min="9473" max="9473" width="10.7109375" style="96" customWidth="1"/>
    <col min="9474" max="9475" width="9.140625" style="96"/>
    <col min="9476" max="9476" width="10.5703125" style="96" bestFit="1" customWidth="1"/>
    <col min="9477" max="9728" width="9.140625" style="96"/>
    <col min="9729" max="9729" width="10.7109375" style="96" customWidth="1"/>
    <col min="9730" max="9731" width="9.140625" style="96"/>
    <col min="9732" max="9732" width="10.5703125" style="96" bestFit="1" customWidth="1"/>
    <col min="9733" max="9984" width="9.140625" style="96"/>
    <col min="9985" max="9985" width="10.7109375" style="96" customWidth="1"/>
    <col min="9986" max="9987" width="9.140625" style="96"/>
    <col min="9988" max="9988" width="10.5703125" style="96" bestFit="1" customWidth="1"/>
    <col min="9989" max="10240" width="9.140625" style="96"/>
    <col min="10241" max="10241" width="10.7109375" style="96" customWidth="1"/>
    <col min="10242" max="10243" width="9.140625" style="96"/>
    <col min="10244" max="10244" width="10.5703125" style="96" bestFit="1" customWidth="1"/>
    <col min="10245" max="10496" width="9.140625" style="96"/>
    <col min="10497" max="10497" width="10.7109375" style="96" customWidth="1"/>
    <col min="10498" max="10499" width="9.140625" style="96"/>
    <col min="10500" max="10500" width="10.5703125" style="96" bestFit="1" customWidth="1"/>
    <col min="10501" max="10752" width="9.140625" style="96"/>
    <col min="10753" max="10753" width="10.7109375" style="96" customWidth="1"/>
    <col min="10754" max="10755" width="9.140625" style="96"/>
    <col min="10756" max="10756" width="10.5703125" style="96" bestFit="1" customWidth="1"/>
    <col min="10757" max="11008" width="9.140625" style="96"/>
    <col min="11009" max="11009" width="10.7109375" style="96" customWidth="1"/>
    <col min="11010" max="11011" width="9.140625" style="96"/>
    <col min="11012" max="11012" width="10.5703125" style="96" bestFit="1" customWidth="1"/>
    <col min="11013" max="11264" width="9.140625" style="96"/>
    <col min="11265" max="11265" width="10.7109375" style="96" customWidth="1"/>
    <col min="11266" max="11267" width="9.140625" style="96"/>
    <col min="11268" max="11268" width="10.5703125" style="96" bestFit="1" customWidth="1"/>
    <col min="11269" max="11520" width="9.140625" style="96"/>
    <col min="11521" max="11521" width="10.7109375" style="96" customWidth="1"/>
    <col min="11522" max="11523" width="9.140625" style="96"/>
    <col min="11524" max="11524" width="10.5703125" style="96" bestFit="1" customWidth="1"/>
    <col min="11525" max="11776" width="9.140625" style="96"/>
    <col min="11777" max="11777" width="10.7109375" style="96" customWidth="1"/>
    <col min="11778" max="11779" width="9.140625" style="96"/>
    <col min="11780" max="11780" width="10.5703125" style="96" bestFit="1" customWidth="1"/>
    <col min="11781" max="12032" width="9.140625" style="96"/>
    <col min="12033" max="12033" width="10.7109375" style="96" customWidth="1"/>
    <col min="12034" max="12035" width="9.140625" style="96"/>
    <col min="12036" max="12036" width="10.5703125" style="96" bestFit="1" customWidth="1"/>
    <col min="12037" max="12288" width="9.140625" style="96"/>
    <col min="12289" max="12289" width="10.7109375" style="96" customWidth="1"/>
    <col min="12290" max="12291" width="9.140625" style="96"/>
    <col min="12292" max="12292" width="10.5703125" style="96" bestFit="1" customWidth="1"/>
    <col min="12293" max="12544" width="9.140625" style="96"/>
    <col min="12545" max="12545" width="10.7109375" style="96" customWidth="1"/>
    <col min="12546" max="12547" width="9.140625" style="96"/>
    <col min="12548" max="12548" width="10.5703125" style="96" bestFit="1" customWidth="1"/>
    <col min="12549" max="12800" width="9.140625" style="96"/>
    <col min="12801" max="12801" width="10.7109375" style="96" customWidth="1"/>
    <col min="12802" max="12803" width="9.140625" style="96"/>
    <col min="12804" max="12804" width="10.5703125" style="96" bestFit="1" customWidth="1"/>
    <col min="12805" max="13056" width="9.140625" style="96"/>
    <col min="13057" max="13057" width="10.7109375" style="96" customWidth="1"/>
    <col min="13058" max="13059" width="9.140625" style="96"/>
    <col min="13060" max="13060" width="10.5703125" style="96" bestFit="1" customWidth="1"/>
    <col min="13061" max="13312" width="9.140625" style="96"/>
    <col min="13313" max="13313" width="10.7109375" style="96" customWidth="1"/>
    <col min="13314" max="13315" width="9.140625" style="96"/>
    <col min="13316" max="13316" width="10.5703125" style="96" bestFit="1" customWidth="1"/>
    <col min="13317" max="13568" width="9.140625" style="96"/>
    <col min="13569" max="13569" width="10.7109375" style="96" customWidth="1"/>
    <col min="13570" max="13571" width="9.140625" style="96"/>
    <col min="13572" max="13572" width="10.5703125" style="96" bestFit="1" customWidth="1"/>
    <col min="13573" max="13824" width="9.140625" style="96"/>
    <col min="13825" max="13825" width="10.7109375" style="96" customWidth="1"/>
    <col min="13826" max="13827" width="9.140625" style="96"/>
    <col min="13828" max="13828" width="10.5703125" style="96" bestFit="1" customWidth="1"/>
    <col min="13829" max="14080" width="9.140625" style="96"/>
    <col min="14081" max="14081" width="10.7109375" style="96" customWidth="1"/>
    <col min="14082" max="14083" width="9.140625" style="96"/>
    <col min="14084" max="14084" width="10.5703125" style="96" bestFit="1" customWidth="1"/>
    <col min="14085" max="14336" width="9.140625" style="96"/>
    <col min="14337" max="14337" width="10.7109375" style="96" customWidth="1"/>
    <col min="14338" max="14339" width="9.140625" style="96"/>
    <col min="14340" max="14340" width="10.5703125" style="96" bestFit="1" customWidth="1"/>
    <col min="14341" max="14592" width="9.140625" style="96"/>
    <col min="14593" max="14593" width="10.7109375" style="96" customWidth="1"/>
    <col min="14594" max="14595" width="9.140625" style="96"/>
    <col min="14596" max="14596" width="10.5703125" style="96" bestFit="1" customWidth="1"/>
    <col min="14597" max="14848" width="9.140625" style="96"/>
    <col min="14849" max="14849" width="10.7109375" style="96" customWidth="1"/>
    <col min="14850" max="14851" width="9.140625" style="96"/>
    <col min="14852" max="14852" width="10.5703125" style="96" bestFit="1" customWidth="1"/>
    <col min="14853" max="15104" width="9.140625" style="96"/>
    <col min="15105" max="15105" width="10.7109375" style="96" customWidth="1"/>
    <col min="15106" max="15107" width="9.140625" style="96"/>
    <col min="15108" max="15108" width="10.5703125" style="96" bestFit="1" customWidth="1"/>
    <col min="15109" max="15360" width="9.140625" style="96"/>
    <col min="15361" max="15361" width="10.7109375" style="96" customWidth="1"/>
    <col min="15362" max="15363" width="9.140625" style="96"/>
    <col min="15364" max="15364" width="10.5703125" style="96" bestFit="1" customWidth="1"/>
    <col min="15365" max="15616" width="9.140625" style="96"/>
    <col min="15617" max="15617" width="10.7109375" style="96" customWidth="1"/>
    <col min="15618" max="15619" width="9.140625" style="96"/>
    <col min="15620" max="15620" width="10.5703125" style="96" bestFit="1" customWidth="1"/>
    <col min="15621" max="15872" width="9.140625" style="96"/>
    <col min="15873" max="15873" width="10.7109375" style="96" customWidth="1"/>
    <col min="15874" max="15875" width="9.140625" style="96"/>
    <col min="15876" max="15876" width="10.5703125" style="96" bestFit="1" customWidth="1"/>
    <col min="15877" max="16128" width="9.140625" style="96"/>
    <col min="16129" max="16129" width="10.7109375" style="96" customWidth="1"/>
    <col min="16130" max="16131" width="9.140625" style="96"/>
    <col min="16132" max="16132" width="10.5703125" style="96" bestFit="1" customWidth="1"/>
    <col min="16133" max="16384" width="9.140625" style="96"/>
  </cols>
  <sheetData>
    <row r="1" spans="1:15" ht="15" thickBot="1">
      <c r="A1" s="109" t="s">
        <v>1185</v>
      </c>
    </row>
    <row r="2" spans="1:15" s="114" customFormat="1" ht="15" thickBot="1">
      <c r="A2" s="113"/>
      <c r="D2" s="434" t="s">
        <v>1186</v>
      </c>
      <c r="E2" s="435"/>
      <c r="F2" s="435"/>
      <c r="G2" s="435"/>
      <c r="H2" s="435"/>
      <c r="I2" s="435"/>
      <c r="J2" s="435"/>
      <c r="K2" s="435"/>
      <c r="L2" s="435"/>
      <c r="M2" s="435"/>
      <c r="N2" s="435"/>
      <c r="O2" s="436"/>
    </row>
    <row r="3" spans="1:15">
      <c r="A3" s="109"/>
      <c r="B3" s="264" t="s">
        <v>750</v>
      </c>
      <c r="C3" s="261"/>
      <c r="D3" s="256">
        <v>0</v>
      </c>
      <c r="E3" s="256">
        <v>0</v>
      </c>
      <c r="F3" s="256">
        <v>0</v>
      </c>
      <c r="G3" s="256">
        <v>0</v>
      </c>
      <c r="H3" s="256">
        <v>0</v>
      </c>
      <c r="I3" s="256">
        <v>0</v>
      </c>
      <c r="J3" s="256">
        <v>18936.451612903227</v>
      </c>
      <c r="K3" s="256">
        <v>16613.612903225807</v>
      </c>
      <c r="L3" s="256">
        <v>12683.4</v>
      </c>
      <c r="M3" s="256">
        <v>7546.2580645161288</v>
      </c>
      <c r="N3" s="256">
        <v>2883.0666666666666</v>
      </c>
      <c r="O3" s="257">
        <v>1800.1612903225807</v>
      </c>
    </row>
    <row r="4" spans="1:15">
      <c r="A4" s="109"/>
      <c r="B4" s="265" t="s">
        <v>751</v>
      </c>
      <c r="C4" s="262"/>
      <c r="D4" s="255">
        <v>3275.2258064516127</v>
      </c>
      <c r="E4" s="255">
        <v>5631.5357142857147</v>
      </c>
      <c r="F4" s="255">
        <v>11638.096774193549</v>
      </c>
      <c r="G4" s="255">
        <v>16229.566666666668</v>
      </c>
      <c r="H4" s="255">
        <v>20149.774193548386</v>
      </c>
      <c r="I4" s="255">
        <v>21723.966666666667</v>
      </c>
      <c r="J4" s="255">
        <v>17463.290322580644</v>
      </c>
      <c r="K4" s="255">
        <v>15705.322580645161</v>
      </c>
      <c r="L4" s="255">
        <v>13507.3</v>
      </c>
      <c r="M4" s="255">
        <v>8583.8709677419356</v>
      </c>
      <c r="N4" s="255">
        <v>2717.9333333333334</v>
      </c>
      <c r="O4" s="258">
        <v>1772.9032258064517</v>
      </c>
    </row>
    <row r="5" spans="1:15">
      <c r="A5" s="109"/>
      <c r="B5" s="265" t="s">
        <v>752</v>
      </c>
      <c r="C5" s="262"/>
      <c r="D5" s="255">
        <v>3772.0322580645161</v>
      </c>
      <c r="E5" s="255">
        <v>5727.2857142857147</v>
      </c>
      <c r="F5" s="255">
        <v>9230.677419354839</v>
      </c>
      <c r="G5" s="255">
        <v>14454.533333333333</v>
      </c>
      <c r="H5" s="255">
        <v>18424.612903225807</v>
      </c>
      <c r="I5" s="255">
        <v>21835</v>
      </c>
      <c r="J5" s="255">
        <v>24178.645161290322</v>
      </c>
      <c r="K5" s="255">
        <v>13136.064516129032</v>
      </c>
      <c r="L5" s="255">
        <v>14688.866666666667</v>
      </c>
      <c r="M5" s="255">
        <v>7955.4193548387093</v>
      </c>
      <c r="N5" s="255">
        <v>3053.5333333333333</v>
      </c>
      <c r="O5" s="258">
        <v>2281.3225806451615</v>
      </c>
    </row>
    <row r="6" spans="1:15">
      <c r="A6" s="109"/>
      <c r="B6" s="265" t="s">
        <v>753</v>
      </c>
      <c r="C6" s="262"/>
      <c r="D6" s="255">
        <v>2786.3548387096776</v>
      </c>
      <c r="E6" s="255">
        <v>5072.75</v>
      </c>
      <c r="F6" s="255">
        <v>9461.7419354838712</v>
      </c>
      <c r="G6" s="255">
        <v>19852.333333333332</v>
      </c>
      <c r="H6" s="255">
        <v>19650.064516129034</v>
      </c>
      <c r="I6" s="255">
        <v>21614.400000000001</v>
      </c>
      <c r="J6" s="255">
        <v>19231.258064516129</v>
      </c>
      <c r="K6" s="255">
        <v>17475.419354838708</v>
      </c>
      <c r="L6" s="255">
        <v>11027.166666666666</v>
      </c>
      <c r="M6" s="255">
        <v>6799.8387096774195</v>
      </c>
      <c r="N6" s="255">
        <v>3161.4333333333334</v>
      </c>
      <c r="O6" s="258">
        <v>1822.0322580645161</v>
      </c>
    </row>
    <row r="7" spans="1:15">
      <c r="A7" s="109"/>
      <c r="B7" s="265" t="s">
        <v>754</v>
      </c>
      <c r="C7" s="262"/>
      <c r="D7" s="255">
        <v>2778.3870967741937</v>
      </c>
      <c r="E7" s="255">
        <v>5876.0689655172409</v>
      </c>
      <c r="F7" s="255">
        <v>9531.9354838709678</v>
      </c>
      <c r="G7" s="255">
        <v>13796.566666666668</v>
      </c>
      <c r="H7" s="255">
        <v>19871</v>
      </c>
      <c r="I7" s="255">
        <v>22121.4</v>
      </c>
      <c r="J7" s="255">
        <v>18364.354838709678</v>
      </c>
      <c r="K7" s="255">
        <v>17125.096774193549</v>
      </c>
      <c r="L7" s="255">
        <v>11299.733333333334</v>
      </c>
      <c r="M7" s="255">
        <v>6578.8064516129034</v>
      </c>
      <c r="N7" s="255">
        <v>3148.3666666666668</v>
      </c>
      <c r="O7" s="258">
        <v>2263.3870967741937</v>
      </c>
    </row>
    <row r="8" spans="1:15">
      <c r="A8" s="109"/>
      <c r="B8" s="265" t="s">
        <v>755</v>
      </c>
      <c r="C8" s="262"/>
      <c r="D8" s="255">
        <v>2871.5483870967741</v>
      </c>
      <c r="E8" s="255">
        <v>4303.4642857142853</v>
      </c>
      <c r="F8" s="255">
        <v>7492</v>
      </c>
      <c r="G8" s="255">
        <v>19499.666666666668</v>
      </c>
      <c r="H8" s="255">
        <v>18303.483870967742</v>
      </c>
      <c r="I8" s="255">
        <v>18242.766666666666</v>
      </c>
      <c r="J8" s="255">
        <v>19459.903225806451</v>
      </c>
      <c r="K8" s="255">
        <v>19218.612903225807</v>
      </c>
      <c r="L8" s="255">
        <v>12599.933333333332</v>
      </c>
      <c r="M8" s="255">
        <v>4807.5161290322585</v>
      </c>
      <c r="N8" s="255">
        <v>3532.2333333333331</v>
      </c>
      <c r="O8" s="258">
        <v>2009.9032258064517</v>
      </c>
    </row>
    <row r="9" spans="1:15">
      <c r="A9" s="109"/>
      <c r="B9" s="265" t="s">
        <v>756</v>
      </c>
      <c r="C9" s="262"/>
      <c r="D9" s="255">
        <v>3052.5483870967741</v>
      </c>
      <c r="E9" s="255">
        <v>5205.6785714285716</v>
      </c>
      <c r="F9" s="255">
        <v>10027.741935483871</v>
      </c>
      <c r="G9" s="255">
        <v>16842.8</v>
      </c>
      <c r="H9" s="255">
        <v>13794.709677419354</v>
      </c>
      <c r="I9" s="255">
        <v>21586.466666666667</v>
      </c>
      <c r="J9" s="255">
        <v>21072.516129032258</v>
      </c>
      <c r="K9" s="255">
        <v>14869.129032258064</v>
      </c>
      <c r="L9" s="255">
        <v>11625.133333333333</v>
      </c>
      <c r="M9" s="255">
        <v>7883.5483870967746</v>
      </c>
      <c r="N9" s="255">
        <v>2957.1666666666665</v>
      </c>
      <c r="O9" s="258">
        <v>2056.0645161290322</v>
      </c>
    </row>
    <row r="10" spans="1:15">
      <c r="A10" s="109"/>
      <c r="B10" s="265" t="s">
        <v>757</v>
      </c>
      <c r="C10" s="262"/>
      <c r="D10" s="255">
        <v>2927.6129032258063</v>
      </c>
      <c r="E10" s="255">
        <v>6145.4285714285716</v>
      </c>
      <c r="F10" s="255">
        <v>11917.516129032258</v>
      </c>
      <c r="G10" s="255">
        <v>15340.433333333332</v>
      </c>
      <c r="H10" s="255">
        <v>21499.612903225807</v>
      </c>
      <c r="I10" s="255">
        <v>21312</v>
      </c>
      <c r="J10" s="255">
        <v>17542.290322580644</v>
      </c>
      <c r="K10" s="255">
        <v>17295.967741935485</v>
      </c>
      <c r="L10" s="255">
        <v>13049.633333333333</v>
      </c>
      <c r="M10" s="255">
        <v>7109.1935483870966</v>
      </c>
      <c r="N10" s="255">
        <v>3613.0666666666666</v>
      </c>
      <c r="O10" s="258">
        <v>2047.2258064516129</v>
      </c>
    </row>
    <row r="11" spans="1:15">
      <c r="A11" s="109"/>
      <c r="B11" s="265" t="s">
        <v>758</v>
      </c>
      <c r="C11" s="262"/>
      <c r="D11" s="255">
        <v>3088.9354838709678</v>
      </c>
      <c r="E11" s="255">
        <v>5988.7931034482763</v>
      </c>
      <c r="F11" s="255">
        <v>11533.548387096775</v>
      </c>
      <c r="G11" s="255">
        <v>14958.933333333332</v>
      </c>
      <c r="H11" s="255">
        <v>22020.096774193549</v>
      </c>
      <c r="I11" s="255">
        <v>19494.066666666666</v>
      </c>
      <c r="J11" s="255">
        <v>19054.903225806451</v>
      </c>
      <c r="K11" s="255">
        <v>18885.935483870966</v>
      </c>
      <c r="L11" s="255">
        <v>12222.466666666667</v>
      </c>
      <c r="M11" s="255">
        <v>6161.9032258064517</v>
      </c>
      <c r="N11" s="255">
        <v>3002.6333333333332</v>
      </c>
      <c r="O11" s="258">
        <v>2402.2258064516127</v>
      </c>
    </row>
    <row r="12" spans="1:15">
      <c r="A12" s="109"/>
      <c r="B12" s="265" t="s">
        <v>759</v>
      </c>
      <c r="C12" s="262"/>
      <c r="D12" s="255">
        <v>2144.0967741935483</v>
      </c>
      <c r="E12" s="255">
        <v>4422.2857142857147</v>
      </c>
      <c r="F12" s="255">
        <v>8926.8709677419356</v>
      </c>
      <c r="G12" s="255">
        <v>12712.2</v>
      </c>
      <c r="H12" s="255">
        <v>15791.225806451614</v>
      </c>
      <c r="I12" s="255">
        <v>18964.599999999999</v>
      </c>
      <c r="J12" s="255">
        <v>23500.258064516129</v>
      </c>
      <c r="K12" s="255">
        <v>18351.903225806451</v>
      </c>
      <c r="L12" s="255">
        <v>10181.5</v>
      </c>
      <c r="M12" s="255">
        <v>7886.4193548387093</v>
      </c>
      <c r="N12" s="255">
        <v>2909.7333333333331</v>
      </c>
      <c r="O12" s="258">
        <v>2370.7096774193546</v>
      </c>
    </row>
    <row r="13" spans="1:15">
      <c r="A13" s="109"/>
      <c r="B13" s="265" t="s">
        <v>667</v>
      </c>
      <c r="C13" s="262"/>
      <c r="D13" s="255">
        <v>2766.1290322580644</v>
      </c>
      <c r="E13" s="255">
        <v>6230.7857142857147</v>
      </c>
      <c r="F13" s="255">
        <v>11198.193548387097</v>
      </c>
      <c r="G13" s="255">
        <v>15188.566666666668</v>
      </c>
      <c r="H13" s="255">
        <v>17892.580645161292</v>
      </c>
      <c r="I13" s="255">
        <v>22084.3</v>
      </c>
      <c r="J13" s="255">
        <v>20559.193548387098</v>
      </c>
      <c r="K13" s="255">
        <v>15479.129032258064</v>
      </c>
      <c r="L13" s="255">
        <v>12157.1</v>
      </c>
      <c r="M13" s="255">
        <v>6607.1612903225805</v>
      </c>
      <c r="N13" s="255">
        <v>2560.6333333333332</v>
      </c>
      <c r="O13" s="258">
        <v>1842.3548387096773</v>
      </c>
    </row>
    <row r="14" spans="1:15" ht="15" thickBot="1">
      <c r="A14" s="109"/>
      <c r="B14" s="266" t="s">
        <v>666</v>
      </c>
      <c r="C14" s="263"/>
      <c r="D14" s="259">
        <v>2391.9354838709678</v>
      </c>
      <c r="E14" s="259">
        <v>5591.1071428571431</v>
      </c>
      <c r="F14" s="259">
        <v>10272.322580645161</v>
      </c>
      <c r="G14" s="259">
        <v>16876.3</v>
      </c>
      <c r="H14" s="259">
        <v>18962.225806451614</v>
      </c>
      <c r="I14" s="259">
        <v>20636.333333333332</v>
      </c>
      <c r="J14" s="259">
        <v>0</v>
      </c>
      <c r="K14" s="259">
        <v>0</v>
      </c>
      <c r="L14" s="259">
        <v>0</v>
      </c>
      <c r="M14" s="259">
        <v>0</v>
      </c>
      <c r="N14" s="259">
        <v>0</v>
      </c>
      <c r="O14" s="260">
        <v>0</v>
      </c>
    </row>
    <row r="15" spans="1:15" ht="15" thickBot="1">
      <c r="D15" s="115"/>
      <c r="E15" s="115"/>
      <c r="F15" s="115"/>
      <c r="G15" s="115"/>
      <c r="H15" s="115"/>
      <c r="I15" s="115"/>
      <c r="J15" s="115"/>
      <c r="K15" s="115"/>
      <c r="L15" s="115"/>
      <c r="M15" s="115"/>
      <c r="N15" s="115"/>
      <c r="O15" s="115"/>
    </row>
    <row r="16" spans="1:15" s="114" customFormat="1" ht="15" thickBot="1">
      <c r="C16" s="116"/>
      <c r="D16" s="437" t="s">
        <v>1187</v>
      </c>
      <c r="E16" s="435"/>
      <c r="F16" s="435"/>
      <c r="G16" s="435"/>
      <c r="H16" s="435"/>
      <c r="I16" s="435"/>
      <c r="J16" s="435"/>
      <c r="K16" s="435"/>
      <c r="L16" s="435"/>
      <c r="M16" s="435"/>
      <c r="N16" s="435"/>
      <c r="O16" s="436"/>
    </row>
    <row r="17" spans="1:15">
      <c r="B17" s="201" t="s">
        <v>751</v>
      </c>
      <c r="C17" s="256"/>
      <c r="D17" s="268">
        <v>0</v>
      </c>
      <c r="E17" s="268">
        <v>0</v>
      </c>
      <c r="F17" s="268">
        <v>0</v>
      </c>
      <c r="G17" s="268">
        <v>0</v>
      </c>
      <c r="H17" s="268">
        <v>0</v>
      </c>
      <c r="I17" s="268">
        <v>0</v>
      </c>
      <c r="J17" s="268">
        <v>587030</v>
      </c>
      <c r="K17" s="268">
        <v>515022</v>
      </c>
      <c r="L17" s="268">
        <v>380502</v>
      </c>
      <c r="M17" s="268">
        <v>233934</v>
      </c>
      <c r="N17" s="268">
        <v>86492</v>
      </c>
      <c r="O17" s="269">
        <v>55805</v>
      </c>
    </row>
    <row r="18" spans="1:15">
      <c r="B18" s="205" t="s">
        <v>752</v>
      </c>
      <c r="C18" s="255"/>
      <c r="D18" s="267">
        <v>101532</v>
      </c>
      <c r="E18" s="267">
        <v>157683</v>
      </c>
      <c r="F18" s="267">
        <v>360781</v>
      </c>
      <c r="G18" s="267">
        <v>486887</v>
      </c>
      <c r="H18" s="267">
        <v>624643</v>
      </c>
      <c r="I18" s="267">
        <v>651719</v>
      </c>
      <c r="J18" s="267">
        <v>541362</v>
      </c>
      <c r="K18" s="267">
        <v>486865</v>
      </c>
      <c r="L18" s="267">
        <v>405219</v>
      </c>
      <c r="M18" s="267">
        <v>266100</v>
      </c>
      <c r="N18" s="267">
        <v>81538</v>
      </c>
      <c r="O18" s="270">
        <v>54960</v>
      </c>
    </row>
    <row r="19" spans="1:15">
      <c r="B19" s="205" t="s">
        <v>753</v>
      </c>
      <c r="C19" s="255"/>
      <c r="D19" s="267">
        <v>116933</v>
      </c>
      <c r="E19" s="267">
        <v>160364</v>
      </c>
      <c r="F19" s="267">
        <v>286151</v>
      </c>
      <c r="G19" s="267">
        <v>433636</v>
      </c>
      <c r="H19" s="267">
        <v>571163</v>
      </c>
      <c r="I19" s="267">
        <v>655050</v>
      </c>
      <c r="J19" s="267">
        <v>749538</v>
      </c>
      <c r="K19" s="267">
        <v>407218</v>
      </c>
      <c r="L19" s="267">
        <v>440666</v>
      </c>
      <c r="M19" s="267">
        <v>246618</v>
      </c>
      <c r="N19" s="267">
        <v>91606</v>
      </c>
      <c r="O19" s="270">
        <v>70721</v>
      </c>
    </row>
    <row r="20" spans="1:15">
      <c r="B20" s="205" t="s">
        <v>754</v>
      </c>
      <c r="C20" s="255"/>
      <c r="D20" s="267">
        <v>86377</v>
      </c>
      <c r="E20" s="267">
        <v>142037</v>
      </c>
      <c r="F20" s="267">
        <v>293314</v>
      </c>
      <c r="G20" s="267">
        <v>595570</v>
      </c>
      <c r="H20" s="267">
        <v>609152</v>
      </c>
      <c r="I20" s="267">
        <v>648432</v>
      </c>
      <c r="J20" s="267">
        <v>596169</v>
      </c>
      <c r="K20" s="267">
        <v>541738</v>
      </c>
      <c r="L20" s="267">
        <v>330815</v>
      </c>
      <c r="M20" s="267">
        <v>210795</v>
      </c>
      <c r="N20" s="267">
        <v>94843</v>
      </c>
      <c r="O20" s="270">
        <v>56483</v>
      </c>
    </row>
    <row r="21" spans="1:15">
      <c r="B21" s="205" t="s">
        <v>755</v>
      </c>
      <c r="C21" s="255"/>
      <c r="D21" s="267">
        <v>86130</v>
      </c>
      <c r="E21" s="267">
        <v>164529.93103448275</v>
      </c>
      <c r="F21" s="267">
        <v>295490</v>
      </c>
      <c r="G21" s="267">
        <v>413897</v>
      </c>
      <c r="H21" s="267">
        <v>616001</v>
      </c>
      <c r="I21" s="267">
        <v>663642</v>
      </c>
      <c r="J21" s="267">
        <v>569295</v>
      </c>
      <c r="K21" s="267">
        <v>530878</v>
      </c>
      <c r="L21" s="267">
        <v>338992</v>
      </c>
      <c r="M21" s="267">
        <v>203943</v>
      </c>
      <c r="N21" s="267">
        <v>94451</v>
      </c>
      <c r="O21" s="270">
        <v>70165</v>
      </c>
    </row>
    <row r="22" spans="1:15">
      <c r="B22" s="205" t="s">
        <v>756</v>
      </c>
      <c r="C22" s="255"/>
      <c r="D22" s="267">
        <v>89018</v>
      </c>
      <c r="E22" s="267">
        <v>120496.99999999999</v>
      </c>
      <c r="F22" s="267">
        <v>232252</v>
      </c>
      <c r="G22" s="267">
        <v>584990</v>
      </c>
      <c r="H22" s="267">
        <v>567408</v>
      </c>
      <c r="I22" s="267">
        <v>547283</v>
      </c>
      <c r="J22" s="267">
        <v>603257</v>
      </c>
      <c r="K22" s="267">
        <v>595777</v>
      </c>
      <c r="L22" s="267">
        <v>377998</v>
      </c>
      <c r="M22" s="267">
        <v>149033</v>
      </c>
      <c r="N22" s="267">
        <v>105967</v>
      </c>
      <c r="O22" s="270">
        <v>62307</v>
      </c>
    </row>
    <row r="23" spans="1:15">
      <c r="B23" s="205" t="s">
        <v>757</v>
      </c>
      <c r="C23" s="255"/>
      <c r="D23" s="267">
        <v>94629</v>
      </c>
      <c r="E23" s="267">
        <v>145759</v>
      </c>
      <c r="F23" s="267">
        <v>310860</v>
      </c>
      <c r="G23" s="267">
        <v>505284</v>
      </c>
      <c r="H23" s="267">
        <v>427636</v>
      </c>
      <c r="I23" s="267">
        <v>647594</v>
      </c>
      <c r="J23" s="267">
        <v>653248</v>
      </c>
      <c r="K23" s="267">
        <v>460943</v>
      </c>
      <c r="L23" s="267">
        <v>348754</v>
      </c>
      <c r="M23" s="267">
        <v>244390</v>
      </c>
      <c r="N23" s="267">
        <v>88715</v>
      </c>
      <c r="O23" s="270">
        <v>63738</v>
      </c>
    </row>
    <row r="24" spans="1:15">
      <c r="B24" s="205" t="s">
        <v>758</v>
      </c>
      <c r="C24" s="255"/>
      <c r="D24" s="267">
        <v>90756</v>
      </c>
      <c r="E24" s="267">
        <v>172072</v>
      </c>
      <c r="F24" s="267">
        <v>369443</v>
      </c>
      <c r="G24" s="267">
        <v>460213</v>
      </c>
      <c r="H24" s="267">
        <v>666488</v>
      </c>
      <c r="I24" s="267">
        <v>639360</v>
      </c>
      <c r="J24" s="267">
        <v>543811</v>
      </c>
      <c r="K24" s="267">
        <v>536175</v>
      </c>
      <c r="L24" s="267">
        <v>391489</v>
      </c>
      <c r="M24" s="267">
        <v>220385</v>
      </c>
      <c r="N24" s="267">
        <v>108392</v>
      </c>
      <c r="O24" s="270">
        <v>63464</v>
      </c>
    </row>
    <row r="25" spans="1:15">
      <c r="B25" s="205" t="s">
        <v>759</v>
      </c>
      <c r="C25" s="255"/>
      <c r="D25" s="267">
        <v>95757</v>
      </c>
      <c r="E25" s="267">
        <v>167686.20689655174</v>
      </c>
      <c r="F25" s="267">
        <v>357540</v>
      </c>
      <c r="G25" s="267">
        <v>448768</v>
      </c>
      <c r="H25" s="267">
        <v>682623</v>
      </c>
      <c r="I25" s="267">
        <v>584822</v>
      </c>
      <c r="J25" s="267">
        <v>590702</v>
      </c>
      <c r="K25" s="267">
        <v>585464</v>
      </c>
      <c r="L25" s="267">
        <v>366674</v>
      </c>
      <c r="M25" s="267">
        <v>191019</v>
      </c>
      <c r="N25" s="267">
        <v>90079</v>
      </c>
      <c r="O25" s="270">
        <v>74469</v>
      </c>
    </row>
    <row r="26" spans="1:15">
      <c r="B26" s="205" t="s">
        <v>667</v>
      </c>
      <c r="C26" s="255"/>
      <c r="D26" s="267">
        <v>66467</v>
      </c>
      <c r="E26" s="267">
        <v>123824.00000000001</v>
      </c>
      <c r="F26" s="267">
        <v>276733</v>
      </c>
      <c r="G26" s="267">
        <v>381366</v>
      </c>
      <c r="H26" s="267">
        <v>489528</v>
      </c>
      <c r="I26" s="267">
        <v>568938</v>
      </c>
      <c r="J26" s="267">
        <v>728508</v>
      </c>
      <c r="K26" s="267">
        <v>568909</v>
      </c>
      <c r="L26" s="267">
        <v>305445</v>
      </c>
      <c r="M26" s="267">
        <v>244479</v>
      </c>
      <c r="N26" s="267">
        <v>87292</v>
      </c>
      <c r="O26" s="270">
        <v>73492</v>
      </c>
    </row>
    <row r="27" spans="1:15">
      <c r="B27" s="205" t="s">
        <v>666</v>
      </c>
      <c r="C27" s="255"/>
      <c r="D27" s="267">
        <v>85750</v>
      </c>
      <c r="E27" s="267">
        <v>174462</v>
      </c>
      <c r="F27" s="267">
        <v>347144</v>
      </c>
      <c r="G27" s="267">
        <v>455657</v>
      </c>
      <c r="H27" s="267">
        <v>554670</v>
      </c>
      <c r="I27" s="267">
        <v>662529</v>
      </c>
      <c r="J27" s="267">
        <v>637335</v>
      </c>
      <c r="K27" s="267">
        <v>479853</v>
      </c>
      <c r="L27" s="267">
        <v>364713</v>
      </c>
      <c r="M27" s="267">
        <v>204822</v>
      </c>
      <c r="N27" s="267">
        <v>76819</v>
      </c>
      <c r="O27" s="270">
        <v>57113</v>
      </c>
    </row>
    <row r="28" spans="1:15" ht="15" thickBot="1">
      <c r="B28" s="229"/>
      <c r="C28" s="259"/>
      <c r="D28" s="271">
        <v>74150</v>
      </c>
      <c r="E28" s="271">
        <v>156551</v>
      </c>
      <c r="F28" s="271">
        <v>318442</v>
      </c>
      <c r="G28" s="271">
        <v>506289</v>
      </c>
      <c r="H28" s="271">
        <v>587829</v>
      </c>
      <c r="I28" s="271">
        <v>619090</v>
      </c>
      <c r="J28" s="271">
        <v>0</v>
      </c>
      <c r="K28" s="271">
        <v>0</v>
      </c>
      <c r="L28" s="271">
        <v>0</v>
      </c>
      <c r="M28" s="271">
        <v>0</v>
      </c>
      <c r="N28" s="271">
        <v>0</v>
      </c>
      <c r="O28" s="272">
        <v>0</v>
      </c>
    </row>
    <row r="29" spans="1:15">
      <c r="D29" s="115"/>
      <c r="E29" s="115"/>
      <c r="F29" s="115"/>
      <c r="G29" s="115"/>
      <c r="H29" s="115"/>
      <c r="I29" s="115"/>
      <c r="J29" s="115"/>
      <c r="K29" s="115"/>
      <c r="L29" s="115"/>
      <c r="M29" s="115"/>
      <c r="N29" s="115"/>
      <c r="O29" s="115"/>
    </row>
    <row r="30" spans="1:15" ht="15" thickBot="1">
      <c r="D30" s="115"/>
      <c r="E30" s="115"/>
      <c r="F30" s="115"/>
      <c r="G30" s="115"/>
      <c r="H30" s="115"/>
      <c r="I30" s="115"/>
      <c r="J30" s="115"/>
      <c r="K30" s="115"/>
      <c r="L30" s="115"/>
      <c r="M30" s="115"/>
      <c r="N30" s="115"/>
      <c r="O30" s="115"/>
    </row>
    <row r="31" spans="1:15" s="109" customFormat="1" ht="15" thickBot="1">
      <c r="D31" s="273" t="s">
        <v>195</v>
      </c>
    </row>
    <row r="32" spans="1:15" s="109" customFormat="1" ht="15" thickBot="1">
      <c r="A32" s="195" t="s">
        <v>742</v>
      </c>
      <c r="B32" s="274" t="s">
        <v>236</v>
      </c>
      <c r="C32" s="274" t="s">
        <v>653</v>
      </c>
      <c r="D32" s="274" t="s">
        <v>659</v>
      </c>
      <c r="E32" s="274" t="s">
        <v>658</v>
      </c>
      <c r="F32" s="274" t="s">
        <v>657</v>
      </c>
      <c r="G32" s="274" t="s">
        <v>656</v>
      </c>
      <c r="H32" s="274" t="s">
        <v>655</v>
      </c>
      <c r="I32" s="274" t="s">
        <v>654</v>
      </c>
      <c r="J32" s="274" t="s">
        <v>665</v>
      </c>
      <c r="K32" s="274" t="s">
        <v>664</v>
      </c>
      <c r="L32" s="274" t="s">
        <v>663</v>
      </c>
      <c r="M32" s="274" t="s">
        <v>662</v>
      </c>
      <c r="N32" s="274" t="s">
        <v>661</v>
      </c>
      <c r="O32" s="196" t="s">
        <v>660</v>
      </c>
    </row>
    <row r="33" spans="1:15">
      <c r="A33" s="201" t="s">
        <v>903</v>
      </c>
      <c r="B33" s="250" t="s">
        <v>750</v>
      </c>
      <c r="C33" s="202">
        <v>1</v>
      </c>
      <c r="D33" s="111"/>
      <c r="E33" s="111"/>
      <c r="F33" s="111"/>
      <c r="G33" s="111"/>
      <c r="H33" s="111"/>
      <c r="I33" s="111"/>
      <c r="J33" s="250">
        <v>15563</v>
      </c>
      <c r="K33" s="250">
        <v>16614</v>
      </c>
      <c r="L33" s="250">
        <v>18169</v>
      </c>
      <c r="M33" s="250">
        <v>12377</v>
      </c>
      <c r="N33" s="250">
        <v>6754</v>
      </c>
      <c r="O33" s="251">
        <v>3154</v>
      </c>
    </row>
    <row r="34" spans="1:15">
      <c r="A34" s="205" t="s">
        <v>903</v>
      </c>
      <c r="B34" s="190" t="s">
        <v>750</v>
      </c>
      <c r="C34" s="197">
        <v>2</v>
      </c>
      <c r="J34" s="190">
        <v>20995</v>
      </c>
      <c r="K34" s="190">
        <v>20225</v>
      </c>
      <c r="L34" s="190">
        <v>20657</v>
      </c>
      <c r="M34" s="190">
        <v>9760</v>
      </c>
      <c r="N34" s="190">
        <v>1444</v>
      </c>
      <c r="O34" s="252">
        <v>4100</v>
      </c>
    </row>
    <row r="35" spans="1:15">
      <c r="A35" s="205" t="s">
        <v>903</v>
      </c>
      <c r="B35" s="190" t="s">
        <v>750</v>
      </c>
      <c r="C35" s="197">
        <v>3</v>
      </c>
      <c r="J35" s="190">
        <v>17215</v>
      </c>
      <c r="K35" s="190">
        <v>17867</v>
      </c>
      <c r="L35" s="190">
        <v>19811</v>
      </c>
      <c r="M35" s="190">
        <v>11477</v>
      </c>
      <c r="N35" s="190">
        <v>3906</v>
      </c>
      <c r="O35" s="252">
        <v>1289</v>
      </c>
    </row>
    <row r="36" spans="1:15">
      <c r="A36" s="205" t="s">
        <v>903</v>
      </c>
      <c r="B36" s="190" t="s">
        <v>750</v>
      </c>
      <c r="C36" s="197">
        <v>4</v>
      </c>
      <c r="J36" s="190">
        <v>24026</v>
      </c>
      <c r="K36" s="190">
        <v>23634</v>
      </c>
      <c r="L36" s="190">
        <v>18994</v>
      </c>
      <c r="M36" s="190">
        <v>11516</v>
      </c>
      <c r="N36" s="190">
        <v>3136</v>
      </c>
      <c r="O36" s="252">
        <v>2059</v>
      </c>
    </row>
    <row r="37" spans="1:15">
      <c r="A37" s="205" t="s">
        <v>903</v>
      </c>
      <c r="B37" s="190" t="s">
        <v>750</v>
      </c>
      <c r="C37" s="197">
        <v>5</v>
      </c>
      <c r="J37" s="190">
        <v>23659</v>
      </c>
      <c r="K37" s="190">
        <v>14216</v>
      </c>
      <c r="L37" s="190">
        <v>10159</v>
      </c>
      <c r="M37" s="190">
        <v>11858</v>
      </c>
      <c r="N37" s="190">
        <v>788</v>
      </c>
      <c r="O37" s="252">
        <v>2894</v>
      </c>
    </row>
    <row r="38" spans="1:15">
      <c r="A38" s="205" t="s">
        <v>903</v>
      </c>
      <c r="B38" s="190" t="s">
        <v>750</v>
      </c>
      <c r="C38" s="197">
        <v>6</v>
      </c>
      <c r="J38" s="190">
        <v>12431</v>
      </c>
      <c r="K38" s="190">
        <v>22910</v>
      </c>
      <c r="L38" s="190">
        <v>19879</v>
      </c>
      <c r="M38" s="190">
        <v>11653</v>
      </c>
      <c r="N38" s="190">
        <v>2354</v>
      </c>
      <c r="O38" s="252">
        <v>1357</v>
      </c>
    </row>
    <row r="39" spans="1:15">
      <c r="A39" s="205" t="s">
        <v>903</v>
      </c>
      <c r="B39" s="190" t="s">
        <v>750</v>
      </c>
      <c r="C39" s="197">
        <v>7</v>
      </c>
      <c r="J39" s="190">
        <v>28285</v>
      </c>
      <c r="K39" s="190">
        <v>19235</v>
      </c>
      <c r="L39" s="190">
        <v>18792</v>
      </c>
      <c r="M39" s="190">
        <v>5767</v>
      </c>
      <c r="N39" s="190">
        <v>3193</v>
      </c>
      <c r="O39" s="252">
        <v>1307</v>
      </c>
    </row>
    <row r="40" spans="1:15">
      <c r="A40" s="205" t="s">
        <v>903</v>
      </c>
      <c r="B40" s="190" t="s">
        <v>750</v>
      </c>
      <c r="C40" s="197">
        <v>8</v>
      </c>
      <c r="J40" s="190">
        <v>26125</v>
      </c>
      <c r="K40" s="190">
        <v>21172</v>
      </c>
      <c r="L40" s="190">
        <v>17518</v>
      </c>
      <c r="M40" s="190">
        <v>2826</v>
      </c>
      <c r="N40" s="190">
        <v>4208</v>
      </c>
      <c r="O40" s="252">
        <v>1166</v>
      </c>
    </row>
    <row r="41" spans="1:15">
      <c r="A41" s="205" t="s">
        <v>903</v>
      </c>
      <c r="B41" s="190" t="s">
        <v>750</v>
      </c>
      <c r="C41" s="197">
        <v>9</v>
      </c>
      <c r="J41" s="190">
        <v>15253</v>
      </c>
      <c r="K41" s="190">
        <v>18050</v>
      </c>
      <c r="L41" s="190">
        <v>17201</v>
      </c>
      <c r="M41" s="190">
        <v>7826</v>
      </c>
      <c r="N41" s="190">
        <v>832</v>
      </c>
      <c r="O41" s="252">
        <v>1152</v>
      </c>
    </row>
    <row r="42" spans="1:15">
      <c r="A42" s="205" t="s">
        <v>903</v>
      </c>
      <c r="B42" s="190" t="s">
        <v>750</v>
      </c>
      <c r="C42" s="197">
        <v>10</v>
      </c>
      <c r="J42" s="190">
        <v>21539</v>
      </c>
      <c r="K42" s="190">
        <v>20052</v>
      </c>
      <c r="L42" s="190">
        <v>19483</v>
      </c>
      <c r="M42" s="190">
        <v>11642</v>
      </c>
      <c r="N42" s="190">
        <v>4687</v>
      </c>
      <c r="O42" s="252">
        <v>1714</v>
      </c>
    </row>
    <row r="43" spans="1:15">
      <c r="A43" s="205" t="s">
        <v>903</v>
      </c>
      <c r="B43" s="190" t="s">
        <v>750</v>
      </c>
      <c r="C43" s="197">
        <v>11</v>
      </c>
      <c r="J43" s="190">
        <v>17021</v>
      </c>
      <c r="K43" s="190">
        <v>22871</v>
      </c>
      <c r="L43" s="190">
        <v>15530</v>
      </c>
      <c r="M43" s="190">
        <v>12427</v>
      </c>
      <c r="N43" s="190">
        <v>5112</v>
      </c>
      <c r="O43" s="252">
        <v>3384</v>
      </c>
    </row>
    <row r="44" spans="1:15">
      <c r="A44" s="205" t="s">
        <v>903</v>
      </c>
      <c r="B44" s="190" t="s">
        <v>750</v>
      </c>
      <c r="C44" s="197">
        <v>12</v>
      </c>
      <c r="J44" s="190">
        <v>17226</v>
      </c>
      <c r="K44" s="190">
        <v>23004</v>
      </c>
      <c r="L44" s="190">
        <v>3852</v>
      </c>
      <c r="M44" s="190">
        <v>12877</v>
      </c>
      <c r="N44" s="190">
        <v>4151</v>
      </c>
      <c r="O44" s="252">
        <v>680</v>
      </c>
    </row>
    <row r="45" spans="1:15">
      <c r="A45" s="205" t="s">
        <v>903</v>
      </c>
      <c r="B45" s="190" t="s">
        <v>750</v>
      </c>
      <c r="C45" s="197">
        <v>13</v>
      </c>
      <c r="J45" s="190">
        <v>7628</v>
      </c>
      <c r="K45" s="190">
        <v>18068</v>
      </c>
      <c r="L45" s="190">
        <v>12233</v>
      </c>
      <c r="M45" s="190">
        <v>12078</v>
      </c>
      <c r="N45" s="190">
        <v>1181</v>
      </c>
      <c r="O45" s="252">
        <v>526</v>
      </c>
    </row>
    <row r="46" spans="1:15">
      <c r="A46" s="205" t="s">
        <v>903</v>
      </c>
      <c r="B46" s="190" t="s">
        <v>750</v>
      </c>
      <c r="C46" s="197">
        <v>14</v>
      </c>
      <c r="J46" s="190">
        <v>12514</v>
      </c>
      <c r="K46" s="190">
        <v>9943</v>
      </c>
      <c r="L46" s="190">
        <v>17453</v>
      </c>
      <c r="M46" s="190">
        <v>1116</v>
      </c>
      <c r="N46" s="190">
        <v>4828</v>
      </c>
      <c r="O46" s="252">
        <v>1069</v>
      </c>
    </row>
    <row r="47" spans="1:15">
      <c r="A47" s="205" t="s">
        <v>903</v>
      </c>
      <c r="B47" s="190" t="s">
        <v>750</v>
      </c>
      <c r="C47" s="197">
        <v>15</v>
      </c>
      <c r="J47" s="190">
        <v>8903</v>
      </c>
      <c r="K47" s="190">
        <v>17770</v>
      </c>
      <c r="L47" s="190">
        <v>6286</v>
      </c>
      <c r="M47" s="190">
        <v>698</v>
      </c>
      <c r="N47" s="190">
        <v>2984</v>
      </c>
      <c r="O47" s="252">
        <v>868</v>
      </c>
    </row>
    <row r="48" spans="1:15">
      <c r="A48" s="205" t="s">
        <v>903</v>
      </c>
      <c r="B48" s="190" t="s">
        <v>750</v>
      </c>
      <c r="C48" s="197">
        <v>16</v>
      </c>
      <c r="J48" s="190">
        <v>14368</v>
      </c>
      <c r="K48" s="190">
        <v>20495</v>
      </c>
      <c r="L48" s="190">
        <v>15221</v>
      </c>
      <c r="M48" s="190">
        <v>1170</v>
      </c>
      <c r="N48" s="190">
        <v>961</v>
      </c>
      <c r="O48" s="252">
        <v>3560</v>
      </c>
    </row>
    <row r="49" spans="1:15">
      <c r="A49" s="205" t="s">
        <v>903</v>
      </c>
      <c r="B49" s="190" t="s">
        <v>750</v>
      </c>
      <c r="C49" s="197">
        <v>17</v>
      </c>
      <c r="J49" s="190">
        <v>28289</v>
      </c>
      <c r="K49" s="190">
        <v>17726</v>
      </c>
      <c r="L49" s="190">
        <v>17647</v>
      </c>
      <c r="M49" s="190">
        <v>6991</v>
      </c>
      <c r="N49" s="190">
        <v>767</v>
      </c>
      <c r="O49" s="252">
        <v>1832</v>
      </c>
    </row>
    <row r="50" spans="1:15">
      <c r="A50" s="205" t="s">
        <v>903</v>
      </c>
      <c r="B50" s="190" t="s">
        <v>750</v>
      </c>
      <c r="C50" s="197">
        <v>18</v>
      </c>
      <c r="J50" s="190">
        <v>26543</v>
      </c>
      <c r="K50" s="190">
        <v>19346</v>
      </c>
      <c r="L50" s="190">
        <v>17906</v>
      </c>
      <c r="M50" s="190">
        <v>4270</v>
      </c>
      <c r="N50" s="190">
        <v>1188</v>
      </c>
      <c r="O50" s="252">
        <v>1328</v>
      </c>
    </row>
    <row r="51" spans="1:15">
      <c r="A51" s="205" t="s">
        <v>903</v>
      </c>
      <c r="B51" s="190" t="s">
        <v>750</v>
      </c>
      <c r="C51" s="197">
        <v>19</v>
      </c>
      <c r="J51" s="190">
        <v>18187</v>
      </c>
      <c r="K51" s="190">
        <v>21060</v>
      </c>
      <c r="L51" s="190">
        <v>15836</v>
      </c>
      <c r="M51" s="190">
        <v>9562</v>
      </c>
      <c r="N51" s="190">
        <v>1883</v>
      </c>
      <c r="O51" s="252">
        <v>1422</v>
      </c>
    </row>
    <row r="52" spans="1:15">
      <c r="A52" s="205" t="s">
        <v>903</v>
      </c>
      <c r="B52" s="190" t="s">
        <v>750</v>
      </c>
      <c r="C52" s="197">
        <v>20</v>
      </c>
      <c r="J52" s="190">
        <v>25985</v>
      </c>
      <c r="K52" s="190">
        <v>3535</v>
      </c>
      <c r="L52" s="190">
        <v>9590</v>
      </c>
      <c r="M52" s="190">
        <v>9994</v>
      </c>
      <c r="N52" s="190">
        <v>1721</v>
      </c>
      <c r="O52" s="252">
        <v>3370</v>
      </c>
    </row>
    <row r="53" spans="1:15">
      <c r="A53" s="205" t="s">
        <v>903</v>
      </c>
      <c r="B53" s="190" t="s">
        <v>750</v>
      </c>
      <c r="C53" s="197">
        <v>21</v>
      </c>
      <c r="J53" s="190">
        <v>18533</v>
      </c>
      <c r="K53" s="190">
        <v>5778</v>
      </c>
      <c r="L53" s="190">
        <v>7114</v>
      </c>
      <c r="M53" s="190">
        <v>7650</v>
      </c>
      <c r="N53" s="190">
        <v>5357</v>
      </c>
      <c r="O53" s="252">
        <v>4363</v>
      </c>
    </row>
    <row r="54" spans="1:15">
      <c r="A54" s="205" t="s">
        <v>903</v>
      </c>
      <c r="B54" s="190" t="s">
        <v>750</v>
      </c>
      <c r="C54" s="197">
        <v>22</v>
      </c>
      <c r="J54" s="190">
        <v>15494</v>
      </c>
      <c r="K54" s="190">
        <v>17064</v>
      </c>
      <c r="L54" s="190">
        <v>7049</v>
      </c>
      <c r="M54" s="190">
        <v>8449</v>
      </c>
      <c r="N54" s="190">
        <v>839</v>
      </c>
      <c r="O54" s="252">
        <v>1400</v>
      </c>
    </row>
    <row r="55" spans="1:15">
      <c r="A55" s="205" t="s">
        <v>903</v>
      </c>
      <c r="B55" s="190" t="s">
        <v>750</v>
      </c>
      <c r="C55" s="197">
        <v>23</v>
      </c>
      <c r="J55" s="190">
        <v>21406</v>
      </c>
      <c r="K55" s="190">
        <v>20351</v>
      </c>
      <c r="L55" s="190">
        <v>4820</v>
      </c>
      <c r="M55" s="190">
        <v>8615</v>
      </c>
      <c r="N55" s="190">
        <v>1966</v>
      </c>
      <c r="O55" s="252">
        <v>500</v>
      </c>
    </row>
    <row r="56" spans="1:15">
      <c r="A56" s="205" t="s">
        <v>903</v>
      </c>
      <c r="B56" s="190" t="s">
        <v>750</v>
      </c>
      <c r="C56" s="197">
        <v>24</v>
      </c>
      <c r="J56" s="190">
        <v>7898</v>
      </c>
      <c r="K56" s="190">
        <v>12067</v>
      </c>
      <c r="L56" s="190">
        <v>6257</v>
      </c>
      <c r="M56" s="190">
        <v>8442</v>
      </c>
      <c r="N56" s="190">
        <v>5879</v>
      </c>
      <c r="O56" s="252">
        <v>1217</v>
      </c>
    </row>
    <row r="57" spans="1:15">
      <c r="A57" s="205" t="s">
        <v>903</v>
      </c>
      <c r="B57" s="190" t="s">
        <v>750</v>
      </c>
      <c r="C57" s="197">
        <v>25</v>
      </c>
      <c r="J57" s="190">
        <v>23170</v>
      </c>
      <c r="K57" s="190">
        <v>17248</v>
      </c>
      <c r="L57" s="190">
        <v>5792</v>
      </c>
      <c r="M57" s="190">
        <v>8104</v>
      </c>
      <c r="N57" s="190">
        <v>5508</v>
      </c>
      <c r="O57" s="252">
        <v>2812</v>
      </c>
    </row>
    <row r="58" spans="1:15">
      <c r="A58" s="205" t="s">
        <v>903</v>
      </c>
      <c r="B58" s="190" t="s">
        <v>750</v>
      </c>
      <c r="C58" s="197">
        <v>26</v>
      </c>
      <c r="J58" s="190">
        <v>19436</v>
      </c>
      <c r="K58" s="190">
        <v>12150</v>
      </c>
      <c r="L58" s="190">
        <v>10476</v>
      </c>
      <c r="M58" s="190">
        <v>2531</v>
      </c>
      <c r="N58" s="190">
        <v>3787</v>
      </c>
      <c r="O58" s="252">
        <v>1166</v>
      </c>
    </row>
    <row r="59" spans="1:15">
      <c r="A59" s="205" t="s">
        <v>903</v>
      </c>
      <c r="B59" s="190" t="s">
        <v>750</v>
      </c>
      <c r="C59" s="197">
        <v>27</v>
      </c>
      <c r="J59" s="190">
        <v>10631</v>
      </c>
      <c r="K59" s="190">
        <v>12046</v>
      </c>
      <c r="L59" s="190">
        <v>8514</v>
      </c>
      <c r="M59" s="190">
        <v>1796</v>
      </c>
      <c r="N59" s="190">
        <v>695</v>
      </c>
      <c r="O59" s="252">
        <v>302</v>
      </c>
    </row>
    <row r="60" spans="1:15">
      <c r="A60" s="205" t="s">
        <v>903</v>
      </c>
      <c r="B60" s="190" t="s">
        <v>750</v>
      </c>
      <c r="C60" s="197">
        <v>28</v>
      </c>
      <c r="J60" s="190">
        <v>15624</v>
      </c>
      <c r="K60" s="190">
        <v>8780</v>
      </c>
      <c r="L60" s="190">
        <v>6034</v>
      </c>
      <c r="M60" s="190">
        <v>4676</v>
      </c>
      <c r="N60" s="190">
        <v>1948</v>
      </c>
      <c r="O60" s="252">
        <v>1678</v>
      </c>
    </row>
    <row r="61" spans="1:15">
      <c r="A61" s="205" t="s">
        <v>903</v>
      </c>
      <c r="B61" s="190" t="s">
        <v>750</v>
      </c>
      <c r="C61" s="197">
        <v>29</v>
      </c>
      <c r="J61" s="190">
        <v>19764</v>
      </c>
      <c r="K61" s="190">
        <v>14605</v>
      </c>
      <c r="L61" s="190">
        <v>6203</v>
      </c>
      <c r="M61" s="190">
        <v>7013</v>
      </c>
      <c r="N61" s="190">
        <v>950</v>
      </c>
      <c r="O61" s="252">
        <v>857</v>
      </c>
    </row>
    <row r="62" spans="1:15">
      <c r="A62" s="205" t="s">
        <v>903</v>
      </c>
      <c r="B62" s="190" t="s">
        <v>750</v>
      </c>
      <c r="C62" s="197">
        <v>30</v>
      </c>
      <c r="J62" s="190">
        <v>26960</v>
      </c>
      <c r="K62" s="190">
        <v>14198</v>
      </c>
      <c r="L62" s="190">
        <v>6026</v>
      </c>
      <c r="M62" s="190">
        <v>4892</v>
      </c>
      <c r="N62" s="190">
        <v>3485</v>
      </c>
      <c r="O62" s="252">
        <v>2516</v>
      </c>
    </row>
    <row r="63" spans="1:15" ht="15" thickBot="1">
      <c r="A63" s="229" t="s">
        <v>903</v>
      </c>
      <c r="B63" s="253" t="s">
        <v>750</v>
      </c>
      <c r="C63" s="230">
        <v>31</v>
      </c>
      <c r="D63" s="275"/>
      <c r="E63" s="275"/>
      <c r="F63" s="275"/>
      <c r="G63" s="275"/>
      <c r="H63" s="275"/>
      <c r="I63" s="275"/>
      <c r="J63" s="253">
        <v>26359</v>
      </c>
      <c r="K63" s="253">
        <v>12942</v>
      </c>
      <c r="L63" s="253"/>
      <c r="M63" s="253">
        <v>3881</v>
      </c>
      <c r="N63" s="253"/>
      <c r="O63" s="254">
        <v>763</v>
      </c>
    </row>
    <row r="64" spans="1:15" ht="15" thickBot="1">
      <c r="J64" s="117"/>
      <c r="K64" s="117"/>
      <c r="L64" s="117"/>
      <c r="M64" s="117"/>
      <c r="N64" s="117"/>
      <c r="O64" s="117"/>
    </row>
    <row r="65" spans="1:15">
      <c r="A65" s="201" t="s">
        <v>903</v>
      </c>
      <c r="B65" s="250" t="s">
        <v>751</v>
      </c>
      <c r="C65" s="202">
        <v>1</v>
      </c>
      <c r="D65" s="250">
        <v>695</v>
      </c>
      <c r="E65" s="250">
        <v>7142</v>
      </c>
      <c r="F65" s="250">
        <v>10580</v>
      </c>
      <c r="G65" s="250">
        <v>20084</v>
      </c>
      <c r="H65" s="250">
        <v>20419</v>
      </c>
      <c r="I65" s="250">
        <v>26248</v>
      </c>
      <c r="J65" s="250">
        <v>9713</v>
      </c>
      <c r="K65" s="250">
        <v>24131</v>
      </c>
      <c r="L65" s="250">
        <v>19123</v>
      </c>
      <c r="M65" s="250">
        <v>13478</v>
      </c>
      <c r="N65" s="250">
        <v>7898</v>
      </c>
      <c r="O65" s="251">
        <v>3614</v>
      </c>
    </row>
    <row r="66" spans="1:15">
      <c r="A66" s="205" t="s">
        <v>903</v>
      </c>
      <c r="B66" s="190" t="s">
        <v>751</v>
      </c>
      <c r="C66" s="197">
        <v>2</v>
      </c>
      <c r="D66" s="190">
        <v>1292</v>
      </c>
      <c r="E66" s="190">
        <v>3978</v>
      </c>
      <c r="F66" s="190">
        <v>13957</v>
      </c>
      <c r="G66" s="190">
        <v>20596</v>
      </c>
      <c r="H66" s="190">
        <v>24070</v>
      </c>
      <c r="I66" s="190">
        <v>25690</v>
      </c>
      <c r="J66" s="190">
        <v>13000</v>
      </c>
      <c r="K66" s="190">
        <v>20520</v>
      </c>
      <c r="L66" s="190">
        <v>19123</v>
      </c>
      <c r="M66" s="190">
        <v>3298</v>
      </c>
      <c r="N66" s="190">
        <v>1400</v>
      </c>
      <c r="O66" s="252">
        <v>4921</v>
      </c>
    </row>
    <row r="67" spans="1:15">
      <c r="A67" s="205" t="s">
        <v>903</v>
      </c>
      <c r="B67" s="190" t="s">
        <v>751</v>
      </c>
      <c r="C67" s="197">
        <v>3</v>
      </c>
      <c r="D67" s="190">
        <v>1274</v>
      </c>
      <c r="E67" s="190">
        <v>6649</v>
      </c>
      <c r="F67" s="190">
        <v>13212</v>
      </c>
      <c r="G67" s="190">
        <v>19627</v>
      </c>
      <c r="H67" s="190">
        <v>12416</v>
      </c>
      <c r="I67" s="190">
        <v>28267</v>
      </c>
      <c r="J67" s="190">
        <v>23497</v>
      </c>
      <c r="K67" s="190">
        <v>13100</v>
      </c>
      <c r="L67" s="190">
        <v>17050</v>
      </c>
      <c r="M67" s="190">
        <v>3377</v>
      </c>
      <c r="N67" s="190">
        <v>3463</v>
      </c>
      <c r="O67" s="252">
        <v>1008</v>
      </c>
    </row>
    <row r="68" spans="1:15">
      <c r="A68" s="205" t="s">
        <v>903</v>
      </c>
      <c r="B68" s="190" t="s">
        <v>751</v>
      </c>
      <c r="C68" s="197">
        <v>4</v>
      </c>
      <c r="D68" s="190">
        <v>263</v>
      </c>
      <c r="E68" s="190">
        <v>7373</v>
      </c>
      <c r="F68" s="190">
        <v>9180</v>
      </c>
      <c r="G68" s="190">
        <v>20765</v>
      </c>
      <c r="H68" s="190">
        <v>12643</v>
      </c>
      <c r="I68" s="190">
        <v>8676</v>
      </c>
      <c r="J68" s="190">
        <v>27198</v>
      </c>
      <c r="K68" s="190">
        <v>13255</v>
      </c>
      <c r="L68" s="190">
        <v>16603</v>
      </c>
      <c r="M68" s="190">
        <v>10501</v>
      </c>
      <c r="N68" s="190">
        <v>5137</v>
      </c>
      <c r="O68" s="252">
        <v>2398</v>
      </c>
    </row>
    <row r="69" spans="1:15">
      <c r="A69" s="205" t="s">
        <v>903</v>
      </c>
      <c r="B69" s="190" t="s">
        <v>751</v>
      </c>
      <c r="C69" s="197">
        <v>5</v>
      </c>
      <c r="D69" s="190">
        <v>648</v>
      </c>
      <c r="E69" s="190">
        <v>8323</v>
      </c>
      <c r="F69" s="190">
        <v>12218</v>
      </c>
      <c r="G69" s="190">
        <v>15736</v>
      </c>
      <c r="H69" s="190">
        <v>17741</v>
      </c>
      <c r="I69" s="190">
        <v>18252</v>
      </c>
      <c r="J69" s="190">
        <v>6826</v>
      </c>
      <c r="K69" s="190">
        <v>21186</v>
      </c>
      <c r="L69" s="190">
        <v>19246</v>
      </c>
      <c r="M69" s="190">
        <v>11902</v>
      </c>
      <c r="N69" s="190">
        <v>745</v>
      </c>
      <c r="O69" s="252">
        <v>900</v>
      </c>
    </row>
    <row r="70" spans="1:15">
      <c r="A70" s="205" t="s">
        <v>903</v>
      </c>
      <c r="B70" s="190" t="s">
        <v>751</v>
      </c>
      <c r="C70" s="197">
        <v>6</v>
      </c>
      <c r="D70" s="190">
        <v>1465</v>
      </c>
      <c r="E70" s="190">
        <v>8993</v>
      </c>
      <c r="F70" s="190">
        <v>8626</v>
      </c>
      <c r="G70" s="190">
        <v>15422</v>
      </c>
      <c r="H70" s="190">
        <v>6700</v>
      </c>
      <c r="I70" s="190">
        <v>15412</v>
      </c>
      <c r="J70" s="190">
        <v>20102</v>
      </c>
      <c r="K70" s="190">
        <v>14414</v>
      </c>
      <c r="L70" s="190">
        <v>19638</v>
      </c>
      <c r="M70" s="190">
        <v>12470</v>
      </c>
      <c r="N70" s="190">
        <v>2372</v>
      </c>
      <c r="O70" s="252">
        <v>1343</v>
      </c>
    </row>
    <row r="71" spans="1:15">
      <c r="A71" s="205" t="s">
        <v>903</v>
      </c>
      <c r="B71" s="190" t="s">
        <v>751</v>
      </c>
      <c r="C71" s="197">
        <v>7</v>
      </c>
      <c r="D71" s="190">
        <v>3121</v>
      </c>
      <c r="E71" s="190">
        <v>9086</v>
      </c>
      <c r="F71" s="190">
        <v>6883</v>
      </c>
      <c r="G71" s="190">
        <v>7888</v>
      </c>
      <c r="H71" s="190">
        <v>18446</v>
      </c>
      <c r="I71" s="190">
        <v>12082</v>
      </c>
      <c r="J71" s="190">
        <v>13507</v>
      </c>
      <c r="K71" s="190">
        <v>14908</v>
      </c>
      <c r="L71" s="190">
        <v>19350</v>
      </c>
      <c r="M71" s="190">
        <v>12200</v>
      </c>
      <c r="N71" s="190">
        <v>814</v>
      </c>
      <c r="O71" s="252">
        <v>1051</v>
      </c>
    </row>
    <row r="72" spans="1:15">
      <c r="A72" s="205" t="s">
        <v>903</v>
      </c>
      <c r="B72" s="190" t="s">
        <v>751</v>
      </c>
      <c r="C72" s="197">
        <v>8</v>
      </c>
      <c r="D72" s="190">
        <v>5123</v>
      </c>
      <c r="E72" s="190">
        <v>9068</v>
      </c>
      <c r="F72" s="190">
        <v>3568</v>
      </c>
      <c r="G72" s="190">
        <v>4824</v>
      </c>
      <c r="H72" s="190">
        <v>14346</v>
      </c>
      <c r="I72" s="190">
        <v>13140</v>
      </c>
      <c r="J72" s="190">
        <v>3089</v>
      </c>
      <c r="K72" s="190">
        <v>19620</v>
      </c>
      <c r="L72" s="190">
        <v>18986</v>
      </c>
      <c r="M72" s="190">
        <v>9338</v>
      </c>
      <c r="N72" s="190">
        <v>5371</v>
      </c>
      <c r="O72" s="252">
        <v>1192</v>
      </c>
    </row>
    <row r="73" spans="1:15">
      <c r="A73" s="205" t="s">
        <v>903</v>
      </c>
      <c r="B73" s="190" t="s">
        <v>751</v>
      </c>
      <c r="C73" s="197">
        <v>9</v>
      </c>
      <c r="D73" s="190">
        <v>4108</v>
      </c>
      <c r="E73" s="190">
        <v>7168</v>
      </c>
      <c r="F73" s="190">
        <v>7790</v>
      </c>
      <c r="G73" s="190">
        <v>4921</v>
      </c>
      <c r="H73" s="190">
        <v>16214</v>
      </c>
      <c r="I73" s="190">
        <v>21877</v>
      </c>
      <c r="J73" s="190">
        <v>8557</v>
      </c>
      <c r="K73" s="190">
        <v>11646</v>
      </c>
      <c r="L73" s="190">
        <v>17989</v>
      </c>
      <c r="M73" s="190">
        <v>12575</v>
      </c>
      <c r="N73" s="190">
        <v>3701</v>
      </c>
      <c r="O73" s="252">
        <v>1678</v>
      </c>
    </row>
    <row r="74" spans="1:15">
      <c r="A74" s="205" t="s">
        <v>903</v>
      </c>
      <c r="B74" s="190" t="s">
        <v>751</v>
      </c>
      <c r="C74" s="197">
        <v>10</v>
      </c>
      <c r="D74" s="190">
        <v>2822</v>
      </c>
      <c r="E74" s="190">
        <v>4367</v>
      </c>
      <c r="F74" s="190">
        <v>14634</v>
      </c>
      <c r="G74" s="190">
        <v>17478</v>
      </c>
      <c r="H74" s="190">
        <v>21514</v>
      </c>
      <c r="I74" s="190">
        <v>21744</v>
      </c>
      <c r="J74" s="190">
        <v>14623</v>
      </c>
      <c r="K74" s="190">
        <v>15322</v>
      </c>
      <c r="L74" s="190">
        <v>13306</v>
      </c>
      <c r="M74" s="190">
        <v>12190</v>
      </c>
      <c r="N74" s="190">
        <v>1141</v>
      </c>
      <c r="O74" s="252">
        <v>3812</v>
      </c>
    </row>
    <row r="75" spans="1:15">
      <c r="A75" s="205" t="s">
        <v>903</v>
      </c>
      <c r="B75" s="190" t="s">
        <v>751</v>
      </c>
      <c r="C75" s="197">
        <v>11</v>
      </c>
      <c r="D75" s="190">
        <v>4158</v>
      </c>
      <c r="E75" s="190">
        <v>1832</v>
      </c>
      <c r="F75" s="190">
        <v>6152</v>
      </c>
      <c r="G75" s="190">
        <v>16265</v>
      </c>
      <c r="H75" s="190">
        <v>22316</v>
      </c>
      <c r="I75" s="190">
        <v>11732</v>
      </c>
      <c r="J75" s="190">
        <v>9824</v>
      </c>
      <c r="K75" s="190">
        <v>18835</v>
      </c>
      <c r="L75" s="190">
        <v>13007</v>
      </c>
      <c r="M75" s="190">
        <v>11869</v>
      </c>
      <c r="N75" s="190">
        <v>3362</v>
      </c>
      <c r="O75" s="252">
        <v>3355</v>
      </c>
    </row>
    <row r="76" spans="1:15">
      <c r="A76" s="205" t="s">
        <v>903</v>
      </c>
      <c r="B76" s="190" t="s">
        <v>751</v>
      </c>
      <c r="C76" s="197">
        <v>12</v>
      </c>
      <c r="D76" s="190">
        <v>1030</v>
      </c>
      <c r="E76" s="190">
        <v>1516</v>
      </c>
      <c r="F76" s="190">
        <v>9151</v>
      </c>
      <c r="G76" s="190">
        <v>19354</v>
      </c>
      <c r="H76" s="190">
        <v>17316</v>
      </c>
      <c r="I76" s="190">
        <v>24419</v>
      </c>
      <c r="J76" s="190">
        <v>26255</v>
      </c>
      <c r="K76" s="190">
        <v>12092</v>
      </c>
      <c r="L76" s="190">
        <v>9572</v>
      </c>
      <c r="M76" s="190">
        <v>11488</v>
      </c>
      <c r="N76" s="190">
        <v>2293</v>
      </c>
      <c r="O76" s="252">
        <v>871</v>
      </c>
    </row>
    <row r="77" spans="1:15">
      <c r="A77" s="205" t="s">
        <v>903</v>
      </c>
      <c r="B77" s="190" t="s">
        <v>751</v>
      </c>
      <c r="C77" s="197">
        <v>13</v>
      </c>
      <c r="D77" s="190">
        <v>2718</v>
      </c>
      <c r="E77" s="190">
        <v>3730</v>
      </c>
      <c r="F77" s="190">
        <v>8327</v>
      </c>
      <c r="G77" s="190">
        <v>12168</v>
      </c>
      <c r="H77" s="190">
        <v>25128</v>
      </c>
      <c r="I77" s="190">
        <v>22842</v>
      </c>
      <c r="J77" s="190">
        <v>26010</v>
      </c>
      <c r="K77" s="190">
        <v>19210</v>
      </c>
      <c r="L77" s="190">
        <v>4453</v>
      </c>
      <c r="M77" s="190">
        <v>8618</v>
      </c>
      <c r="N77" s="190">
        <v>1181</v>
      </c>
      <c r="O77" s="252">
        <v>954</v>
      </c>
    </row>
    <row r="78" spans="1:15">
      <c r="A78" s="205" t="s">
        <v>903</v>
      </c>
      <c r="B78" s="190" t="s">
        <v>751</v>
      </c>
      <c r="C78" s="197">
        <v>14</v>
      </c>
      <c r="D78" s="190">
        <v>1760</v>
      </c>
      <c r="E78" s="190">
        <v>4763</v>
      </c>
      <c r="F78" s="190">
        <v>13086</v>
      </c>
      <c r="G78" s="190">
        <v>18212</v>
      </c>
      <c r="H78" s="190">
        <v>22054</v>
      </c>
      <c r="I78" s="190">
        <v>26276</v>
      </c>
      <c r="J78" s="190">
        <v>24577</v>
      </c>
      <c r="K78" s="190">
        <v>17766</v>
      </c>
      <c r="L78" s="190">
        <v>15138</v>
      </c>
      <c r="M78" s="190">
        <v>11088</v>
      </c>
      <c r="N78" s="190">
        <v>738</v>
      </c>
      <c r="O78" s="252">
        <v>727</v>
      </c>
    </row>
    <row r="79" spans="1:15">
      <c r="A79" s="205" t="s">
        <v>903</v>
      </c>
      <c r="B79" s="190" t="s">
        <v>751</v>
      </c>
      <c r="C79" s="197">
        <v>15</v>
      </c>
      <c r="D79" s="190">
        <v>4108</v>
      </c>
      <c r="E79" s="190">
        <v>6296</v>
      </c>
      <c r="F79" s="190">
        <v>12974</v>
      </c>
      <c r="G79" s="190">
        <v>19523</v>
      </c>
      <c r="H79" s="190">
        <v>9788</v>
      </c>
      <c r="I79" s="190">
        <v>18130</v>
      </c>
      <c r="J79" s="190">
        <v>27205</v>
      </c>
      <c r="K79" s="190">
        <v>4050</v>
      </c>
      <c r="L79" s="190">
        <v>10541</v>
      </c>
      <c r="M79" s="190">
        <v>10289</v>
      </c>
      <c r="N79" s="190">
        <v>734</v>
      </c>
      <c r="O79" s="252">
        <v>839</v>
      </c>
    </row>
    <row r="80" spans="1:15">
      <c r="A80" s="205" t="s">
        <v>903</v>
      </c>
      <c r="B80" s="190" t="s">
        <v>751</v>
      </c>
      <c r="C80" s="197">
        <v>16</v>
      </c>
      <c r="D80" s="190">
        <v>5551</v>
      </c>
      <c r="E80" s="190">
        <v>3136</v>
      </c>
      <c r="F80" s="190">
        <v>9886</v>
      </c>
      <c r="G80" s="190">
        <v>18882</v>
      </c>
      <c r="H80" s="190">
        <v>24887</v>
      </c>
      <c r="I80" s="190">
        <v>20999</v>
      </c>
      <c r="J80" s="190">
        <v>23191</v>
      </c>
      <c r="K80" s="190">
        <v>3208</v>
      </c>
      <c r="L80" s="190">
        <v>4230</v>
      </c>
      <c r="M80" s="190">
        <v>10228</v>
      </c>
      <c r="N80" s="190">
        <v>868</v>
      </c>
      <c r="O80" s="252">
        <v>281</v>
      </c>
    </row>
    <row r="81" spans="1:15">
      <c r="A81" s="205" t="s">
        <v>903</v>
      </c>
      <c r="B81" s="190" t="s">
        <v>751</v>
      </c>
      <c r="C81" s="197">
        <v>17</v>
      </c>
      <c r="D81" s="190">
        <v>5652</v>
      </c>
      <c r="E81" s="190">
        <v>1368</v>
      </c>
      <c r="F81" s="190">
        <v>9738</v>
      </c>
      <c r="G81" s="190">
        <v>8388</v>
      </c>
      <c r="H81" s="190">
        <v>15718</v>
      </c>
      <c r="I81" s="190">
        <v>20956</v>
      </c>
      <c r="J81" s="190">
        <v>24433</v>
      </c>
      <c r="K81" s="190">
        <v>9976</v>
      </c>
      <c r="L81" s="190">
        <v>7762</v>
      </c>
      <c r="M81" s="190">
        <v>4626</v>
      </c>
      <c r="N81" s="190">
        <v>3960</v>
      </c>
      <c r="O81" s="252">
        <v>1843</v>
      </c>
    </row>
    <row r="82" spans="1:15">
      <c r="A82" s="205" t="s">
        <v>903</v>
      </c>
      <c r="B82" s="190" t="s">
        <v>751</v>
      </c>
      <c r="C82" s="197">
        <v>18</v>
      </c>
      <c r="D82" s="190">
        <v>4158</v>
      </c>
      <c r="E82" s="190">
        <v>5443</v>
      </c>
      <c r="F82" s="190">
        <v>7355</v>
      </c>
      <c r="G82" s="190">
        <v>12773</v>
      </c>
      <c r="H82" s="190">
        <v>5184</v>
      </c>
      <c r="I82" s="190">
        <v>30524</v>
      </c>
      <c r="J82" s="190">
        <v>27151</v>
      </c>
      <c r="K82" s="190">
        <v>21409</v>
      </c>
      <c r="L82" s="190">
        <v>17338</v>
      </c>
      <c r="M82" s="190">
        <v>2934</v>
      </c>
      <c r="N82" s="190">
        <v>5494</v>
      </c>
      <c r="O82" s="252">
        <v>1447</v>
      </c>
    </row>
    <row r="83" spans="1:15">
      <c r="A83" s="205" t="s">
        <v>903</v>
      </c>
      <c r="B83" s="190" t="s">
        <v>751</v>
      </c>
      <c r="C83" s="197">
        <v>19</v>
      </c>
      <c r="D83" s="190">
        <v>3064</v>
      </c>
      <c r="E83" s="190">
        <v>4345</v>
      </c>
      <c r="F83" s="190">
        <v>12348</v>
      </c>
      <c r="G83" s="190">
        <v>16913</v>
      </c>
      <c r="H83" s="190">
        <v>26564</v>
      </c>
      <c r="I83" s="190">
        <v>26356</v>
      </c>
      <c r="J83" s="190">
        <v>11027</v>
      </c>
      <c r="K83" s="190">
        <v>18720</v>
      </c>
      <c r="L83" s="190">
        <v>18367</v>
      </c>
      <c r="M83" s="190">
        <v>10832</v>
      </c>
      <c r="N83" s="190">
        <v>4349</v>
      </c>
      <c r="O83" s="252">
        <v>1526</v>
      </c>
    </row>
    <row r="84" spans="1:15">
      <c r="A84" s="205" t="s">
        <v>903</v>
      </c>
      <c r="B84" s="190" t="s">
        <v>751</v>
      </c>
      <c r="C84" s="197">
        <v>20</v>
      </c>
      <c r="D84" s="190">
        <v>720</v>
      </c>
      <c r="E84" s="190">
        <v>3845</v>
      </c>
      <c r="F84" s="190">
        <v>17892</v>
      </c>
      <c r="G84" s="190">
        <v>12362</v>
      </c>
      <c r="H84" s="190">
        <v>28336</v>
      </c>
      <c r="I84" s="190">
        <v>30521</v>
      </c>
      <c r="J84" s="190">
        <v>14144</v>
      </c>
      <c r="K84" s="190">
        <v>19541</v>
      </c>
      <c r="L84" s="190">
        <v>10134</v>
      </c>
      <c r="M84" s="190">
        <v>5213</v>
      </c>
      <c r="N84" s="190">
        <v>1163</v>
      </c>
      <c r="O84" s="252">
        <v>1008</v>
      </c>
    </row>
    <row r="85" spans="1:15">
      <c r="A85" s="205" t="s">
        <v>903</v>
      </c>
      <c r="B85" s="190" t="s">
        <v>751</v>
      </c>
      <c r="C85" s="197">
        <v>21</v>
      </c>
      <c r="D85" s="190">
        <v>3967</v>
      </c>
      <c r="E85" s="190">
        <v>5162</v>
      </c>
      <c r="F85" s="190">
        <v>17284</v>
      </c>
      <c r="G85" s="190">
        <v>21654</v>
      </c>
      <c r="H85" s="190">
        <v>27324</v>
      </c>
      <c r="I85" s="190">
        <v>28994</v>
      </c>
      <c r="J85" s="190">
        <v>10645</v>
      </c>
      <c r="K85" s="190">
        <v>16740</v>
      </c>
      <c r="L85" s="190">
        <v>12258</v>
      </c>
      <c r="M85" s="190">
        <v>4331</v>
      </c>
      <c r="N85" s="190">
        <v>3852</v>
      </c>
      <c r="O85" s="252">
        <v>2174</v>
      </c>
    </row>
    <row r="86" spans="1:15">
      <c r="A86" s="205" t="s">
        <v>903</v>
      </c>
      <c r="B86" s="190" t="s">
        <v>751</v>
      </c>
      <c r="C86" s="197">
        <v>22</v>
      </c>
      <c r="D86" s="190">
        <v>3982</v>
      </c>
      <c r="E86" s="190">
        <v>1991</v>
      </c>
      <c r="F86" s="190">
        <v>17388</v>
      </c>
      <c r="G86" s="190">
        <v>22936</v>
      </c>
      <c r="H86" s="190">
        <v>21395</v>
      </c>
      <c r="I86" s="190">
        <v>23310</v>
      </c>
      <c r="J86" s="190">
        <v>7214</v>
      </c>
      <c r="K86" s="190">
        <v>7686</v>
      </c>
      <c r="L86" s="190">
        <v>16592</v>
      </c>
      <c r="M86" s="190">
        <v>7927</v>
      </c>
      <c r="N86" s="190">
        <v>821</v>
      </c>
      <c r="O86" s="252">
        <v>803</v>
      </c>
    </row>
    <row r="87" spans="1:15">
      <c r="A87" s="205" t="s">
        <v>903</v>
      </c>
      <c r="B87" s="190" t="s">
        <v>751</v>
      </c>
      <c r="C87" s="197">
        <v>23</v>
      </c>
      <c r="D87" s="190">
        <v>5735</v>
      </c>
      <c r="E87" s="190">
        <v>4324</v>
      </c>
      <c r="F87" s="190">
        <v>7355</v>
      </c>
      <c r="G87" s="190">
        <v>25272</v>
      </c>
      <c r="H87" s="190">
        <v>16088</v>
      </c>
      <c r="I87" s="190">
        <v>24757</v>
      </c>
      <c r="J87" s="190">
        <v>11207</v>
      </c>
      <c r="K87" s="190">
        <v>8942</v>
      </c>
      <c r="L87" s="190">
        <v>15836</v>
      </c>
      <c r="M87" s="190">
        <v>7092</v>
      </c>
      <c r="N87" s="190">
        <v>2077</v>
      </c>
      <c r="O87" s="252">
        <v>1699</v>
      </c>
    </row>
    <row r="88" spans="1:15">
      <c r="A88" s="205" t="s">
        <v>903</v>
      </c>
      <c r="B88" s="190" t="s">
        <v>751</v>
      </c>
      <c r="C88" s="197">
        <v>24</v>
      </c>
      <c r="D88" s="190">
        <v>5299</v>
      </c>
      <c r="E88" s="190">
        <v>3506</v>
      </c>
      <c r="F88" s="190">
        <v>13716</v>
      </c>
      <c r="G88" s="190">
        <v>16492</v>
      </c>
      <c r="H88" s="190">
        <v>15149</v>
      </c>
      <c r="I88" s="190">
        <v>29502</v>
      </c>
      <c r="J88" s="190">
        <v>22864</v>
      </c>
      <c r="K88" s="190">
        <v>4795</v>
      </c>
      <c r="L88" s="190">
        <v>15628</v>
      </c>
      <c r="M88" s="190">
        <v>6584</v>
      </c>
      <c r="N88" s="190">
        <v>3920</v>
      </c>
      <c r="O88" s="252">
        <v>997</v>
      </c>
    </row>
    <row r="89" spans="1:15">
      <c r="A89" s="205" t="s">
        <v>903</v>
      </c>
      <c r="B89" s="190" t="s">
        <v>751</v>
      </c>
      <c r="C89" s="197">
        <v>25</v>
      </c>
      <c r="D89" s="190">
        <v>4162</v>
      </c>
      <c r="E89" s="190">
        <v>5083</v>
      </c>
      <c r="F89" s="190">
        <v>13810</v>
      </c>
      <c r="G89" s="190">
        <v>9961</v>
      </c>
      <c r="H89" s="190">
        <v>28667</v>
      </c>
      <c r="I89" s="190">
        <v>24872</v>
      </c>
      <c r="J89" s="190">
        <v>13676</v>
      </c>
      <c r="K89" s="190">
        <v>16402</v>
      </c>
      <c r="L89" s="190">
        <v>14047</v>
      </c>
      <c r="M89" s="190">
        <v>5616</v>
      </c>
      <c r="N89" s="190">
        <v>2833</v>
      </c>
      <c r="O89" s="252">
        <v>3190</v>
      </c>
    </row>
    <row r="90" spans="1:15">
      <c r="A90" s="205" t="s">
        <v>903</v>
      </c>
      <c r="B90" s="190" t="s">
        <v>751</v>
      </c>
      <c r="C90" s="197">
        <v>26</v>
      </c>
      <c r="D90" s="190">
        <v>3888</v>
      </c>
      <c r="E90" s="190">
        <v>5569</v>
      </c>
      <c r="F90" s="190">
        <v>5245</v>
      </c>
      <c r="G90" s="190">
        <v>15160</v>
      </c>
      <c r="H90" s="190">
        <v>28436</v>
      </c>
      <c r="I90" s="190">
        <v>10379</v>
      </c>
      <c r="J90" s="190">
        <v>17251</v>
      </c>
      <c r="K90" s="190">
        <v>20041</v>
      </c>
      <c r="L90" s="190">
        <v>13424</v>
      </c>
      <c r="M90" s="190">
        <v>6944</v>
      </c>
      <c r="N90" s="190">
        <v>2567</v>
      </c>
      <c r="O90" s="252">
        <v>1037</v>
      </c>
    </row>
    <row r="91" spans="1:15">
      <c r="A91" s="205" t="s">
        <v>903</v>
      </c>
      <c r="B91" s="190" t="s">
        <v>751</v>
      </c>
      <c r="C91" s="197">
        <v>27</v>
      </c>
      <c r="D91" s="190">
        <v>4889</v>
      </c>
      <c r="E91" s="190">
        <v>13284</v>
      </c>
      <c r="F91" s="190">
        <v>11106</v>
      </c>
      <c r="G91" s="190">
        <v>9324</v>
      </c>
      <c r="H91" s="190">
        <v>28498</v>
      </c>
      <c r="I91" s="190">
        <v>28170</v>
      </c>
      <c r="J91" s="190">
        <v>22712</v>
      </c>
      <c r="K91" s="190">
        <v>20747</v>
      </c>
      <c r="L91" s="190">
        <v>7074</v>
      </c>
      <c r="M91" s="190">
        <v>5947</v>
      </c>
      <c r="N91" s="190">
        <v>1112</v>
      </c>
      <c r="O91" s="252">
        <v>2714</v>
      </c>
    </row>
    <row r="92" spans="1:15">
      <c r="A92" s="205" t="s">
        <v>903</v>
      </c>
      <c r="B92" s="190" t="s">
        <v>751</v>
      </c>
      <c r="C92" s="197">
        <v>28</v>
      </c>
      <c r="D92" s="190">
        <v>3211</v>
      </c>
      <c r="E92" s="190">
        <v>10343</v>
      </c>
      <c r="F92" s="190">
        <v>14720</v>
      </c>
      <c r="G92" s="190">
        <v>19307</v>
      </c>
      <c r="H92" s="190">
        <v>28807</v>
      </c>
      <c r="I92" s="190">
        <v>29480</v>
      </c>
      <c r="J92" s="190">
        <v>25949</v>
      </c>
      <c r="K92" s="190">
        <v>16740</v>
      </c>
      <c r="L92" s="190">
        <v>7416</v>
      </c>
      <c r="M92" s="190">
        <v>8730</v>
      </c>
      <c r="N92" s="190">
        <v>3233</v>
      </c>
      <c r="O92" s="252">
        <v>1152</v>
      </c>
    </row>
    <row r="93" spans="1:15">
      <c r="A93" s="205" t="s">
        <v>903</v>
      </c>
      <c r="B93" s="190" t="s">
        <v>751</v>
      </c>
      <c r="C93" s="197">
        <v>29</v>
      </c>
      <c r="D93" s="190">
        <v>6293</v>
      </c>
      <c r="E93" s="190"/>
      <c r="F93" s="190">
        <v>14116</v>
      </c>
      <c r="G93" s="190">
        <v>22183</v>
      </c>
      <c r="H93" s="190">
        <v>28444</v>
      </c>
      <c r="I93" s="190">
        <v>21096</v>
      </c>
      <c r="J93" s="190">
        <v>24527</v>
      </c>
      <c r="K93" s="190">
        <v>21157</v>
      </c>
      <c r="L93" s="190">
        <v>4568</v>
      </c>
      <c r="M93" s="190">
        <v>9122</v>
      </c>
      <c r="N93" s="190">
        <v>2642</v>
      </c>
      <c r="O93" s="252">
        <v>3456</v>
      </c>
    </row>
    <row r="94" spans="1:15">
      <c r="A94" s="205" t="s">
        <v>903</v>
      </c>
      <c r="B94" s="190" t="s">
        <v>751</v>
      </c>
      <c r="C94" s="197">
        <v>30</v>
      </c>
      <c r="D94" s="190">
        <v>4817</v>
      </c>
      <c r="E94" s="190"/>
      <c r="F94" s="190">
        <v>18720</v>
      </c>
      <c r="G94" s="190">
        <v>22417</v>
      </c>
      <c r="H94" s="190">
        <v>22730</v>
      </c>
      <c r="I94" s="190">
        <v>7016</v>
      </c>
      <c r="J94" s="190">
        <v>23803</v>
      </c>
      <c r="K94" s="190">
        <v>20722</v>
      </c>
      <c r="L94" s="190">
        <v>7420</v>
      </c>
      <c r="M94" s="190">
        <v>8395</v>
      </c>
      <c r="N94" s="190">
        <v>2297</v>
      </c>
      <c r="O94" s="252">
        <v>1735</v>
      </c>
    </row>
    <row r="95" spans="1:15" ht="15" thickBot="1">
      <c r="A95" s="229" t="s">
        <v>903</v>
      </c>
      <c r="B95" s="253" t="s">
        <v>751</v>
      </c>
      <c r="C95" s="230">
        <v>31</v>
      </c>
      <c r="D95" s="253">
        <v>1559</v>
      </c>
      <c r="E95" s="253"/>
      <c r="F95" s="253">
        <v>19764</v>
      </c>
      <c r="G95" s="253"/>
      <c r="H95" s="253">
        <v>17305</v>
      </c>
      <c r="I95" s="253"/>
      <c r="J95" s="253">
        <v>7585</v>
      </c>
      <c r="K95" s="253">
        <v>19984</v>
      </c>
      <c r="L95" s="253"/>
      <c r="M95" s="253">
        <v>6898</v>
      </c>
      <c r="N95" s="253"/>
      <c r="O95" s="254">
        <v>1235</v>
      </c>
    </row>
    <row r="96" spans="1:15" s="118" customFormat="1" ht="15" thickBot="1">
      <c r="B96" s="96"/>
      <c r="D96" s="117"/>
      <c r="E96" s="117"/>
      <c r="F96" s="117"/>
      <c r="G96" s="117"/>
      <c r="H96" s="117"/>
      <c r="I96" s="117"/>
      <c r="J96" s="117"/>
      <c r="K96" s="117"/>
      <c r="L96" s="117"/>
      <c r="M96" s="117"/>
      <c r="N96" s="117"/>
      <c r="O96" s="117"/>
    </row>
    <row r="97" spans="1:15">
      <c r="A97" s="201" t="s">
        <v>903</v>
      </c>
      <c r="B97" s="250" t="s">
        <v>752</v>
      </c>
      <c r="C97" s="202">
        <v>1</v>
      </c>
      <c r="D97" s="250">
        <v>2675</v>
      </c>
      <c r="E97" s="250">
        <v>2034</v>
      </c>
      <c r="F97" s="250">
        <v>7194</v>
      </c>
      <c r="G97" s="250">
        <v>11439</v>
      </c>
      <c r="H97" s="250">
        <v>18139</v>
      </c>
      <c r="I97" s="250">
        <v>12272</v>
      </c>
      <c r="J97" s="250">
        <v>20341</v>
      </c>
      <c r="K97" s="250">
        <v>15588</v>
      </c>
      <c r="L97" s="250">
        <v>12502</v>
      </c>
      <c r="M97" s="250">
        <v>2685</v>
      </c>
      <c r="N97" s="250">
        <v>4965</v>
      </c>
      <c r="O97" s="251">
        <v>3249</v>
      </c>
    </row>
    <row r="98" spans="1:15">
      <c r="A98" s="205" t="s">
        <v>903</v>
      </c>
      <c r="B98" s="190" t="s">
        <v>752</v>
      </c>
      <c r="C98" s="197">
        <v>2</v>
      </c>
      <c r="D98" s="190">
        <v>1141</v>
      </c>
      <c r="E98" s="190">
        <v>2342</v>
      </c>
      <c r="F98" s="190">
        <v>11098</v>
      </c>
      <c r="G98" s="190">
        <v>15369</v>
      </c>
      <c r="H98" s="190">
        <v>18422</v>
      </c>
      <c r="I98" s="190">
        <v>20469</v>
      </c>
      <c r="J98" s="190">
        <v>28915</v>
      </c>
      <c r="K98" s="190">
        <v>18837</v>
      </c>
      <c r="L98" s="190">
        <v>19177</v>
      </c>
      <c r="M98" s="190">
        <v>6606</v>
      </c>
      <c r="N98" s="190">
        <v>6232</v>
      </c>
      <c r="O98" s="252">
        <v>871</v>
      </c>
    </row>
    <row r="99" spans="1:15">
      <c r="A99" s="205" t="s">
        <v>903</v>
      </c>
      <c r="B99" s="190" t="s">
        <v>752</v>
      </c>
      <c r="C99" s="197">
        <v>3</v>
      </c>
      <c r="D99" s="190">
        <v>1015</v>
      </c>
      <c r="E99" s="190">
        <v>2656</v>
      </c>
      <c r="F99" s="190">
        <v>11246</v>
      </c>
      <c r="G99" s="190">
        <v>14309</v>
      </c>
      <c r="H99" s="190">
        <v>25714</v>
      </c>
      <c r="I99" s="190">
        <v>14598</v>
      </c>
      <c r="J99" s="190">
        <v>30545</v>
      </c>
      <c r="K99" s="190">
        <v>5982</v>
      </c>
      <c r="L99" s="190">
        <v>7643</v>
      </c>
      <c r="M99" s="190">
        <v>4997</v>
      </c>
      <c r="N99" s="190">
        <v>7022</v>
      </c>
      <c r="O99" s="252">
        <v>2963</v>
      </c>
    </row>
    <row r="100" spans="1:15">
      <c r="A100" s="205" t="s">
        <v>903</v>
      </c>
      <c r="B100" s="190" t="s">
        <v>752</v>
      </c>
      <c r="C100" s="197">
        <v>4</v>
      </c>
      <c r="D100" s="190">
        <v>2048</v>
      </c>
      <c r="E100" s="190">
        <v>1764</v>
      </c>
      <c r="F100" s="190">
        <v>8447</v>
      </c>
      <c r="G100" s="190">
        <v>13550</v>
      </c>
      <c r="H100" s="190">
        <v>21004</v>
      </c>
      <c r="I100" s="190">
        <v>16043</v>
      </c>
      <c r="J100" s="190">
        <v>29316</v>
      </c>
      <c r="K100" s="190">
        <v>1976</v>
      </c>
      <c r="L100" s="190">
        <v>15090</v>
      </c>
      <c r="M100" s="190">
        <v>3597</v>
      </c>
      <c r="N100" s="190">
        <v>1305</v>
      </c>
      <c r="O100" s="252">
        <v>2056</v>
      </c>
    </row>
    <row r="101" spans="1:15">
      <c r="A101" s="205" t="s">
        <v>903</v>
      </c>
      <c r="B101" s="190" t="s">
        <v>752</v>
      </c>
      <c r="C101" s="197">
        <v>5</v>
      </c>
      <c r="D101" s="190">
        <v>2387</v>
      </c>
      <c r="E101" s="190">
        <v>5844</v>
      </c>
      <c r="F101" s="190">
        <v>8764</v>
      </c>
      <c r="G101" s="190">
        <v>9125</v>
      </c>
      <c r="H101" s="190">
        <v>23877</v>
      </c>
      <c r="I101" s="190">
        <v>16978</v>
      </c>
      <c r="J101" s="190">
        <v>29606</v>
      </c>
      <c r="K101" s="190">
        <v>3707</v>
      </c>
      <c r="L101" s="190">
        <v>17633</v>
      </c>
      <c r="M101" s="190">
        <v>9850</v>
      </c>
      <c r="N101" s="190">
        <v>1149</v>
      </c>
      <c r="O101" s="252">
        <v>1163</v>
      </c>
    </row>
    <row r="102" spans="1:15">
      <c r="A102" s="205" t="s">
        <v>903</v>
      </c>
      <c r="B102" s="190" t="s">
        <v>752</v>
      </c>
      <c r="C102" s="197">
        <v>6</v>
      </c>
      <c r="D102" s="190">
        <v>1681</v>
      </c>
      <c r="E102" s="190">
        <v>7954</v>
      </c>
      <c r="F102" s="190">
        <v>12723</v>
      </c>
      <c r="G102" s="190">
        <v>18235</v>
      </c>
      <c r="H102" s="190">
        <v>22547</v>
      </c>
      <c r="I102" s="190">
        <v>15136</v>
      </c>
      <c r="J102" s="190">
        <v>28377</v>
      </c>
      <c r="K102" s="190">
        <v>9810</v>
      </c>
      <c r="L102" s="190">
        <v>11195</v>
      </c>
      <c r="M102" s="190">
        <v>7930</v>
      </c>
      <c r="N102" s="190">
        <v>1007</v>
      </c>
      <c r="O102" s="252">
        <v>3456</v>
      </c>
    </row>
    <row r="103" spans="1:15">
      <c r="A103" s="205" t="s">
        <v>903</v>
      </c>
      <c r="B103" s="190" t="s">
        <v>752</v>
      </c>
      <c r="C103" s="197">
        <v>7</v>
      </c>
      <c r="D103" s="190">
        <v>4655</v>
      </c>
      <c r="E103" s="190">
        <v>1741</v>
      </c>
      <c r="F103" s="190">
        <v>12525</v>
      </c>
      <c r="G103" s="190">
        <v>20262</v>
      </c>
      <c r="H103" s="190">
        <v>19983</v>
      </c>
      <c r="I103" s="190">
        <v>19873</v>
      </c>
      <c r="J103" s="190">
        <v>24668</v>
      </c>
      <c r="K103" s="190">
        <v>2641</v>
      </c>
      <c r="L103" s="190">
        <v>18565</v>
      </c>
      <c r="M103" s="190">
        <v>3196</v>
      </c>
      <c r="N103" s="190">
        <v>2429</v>
      </c>
      <c r="O103" s="252">
        <v>3847</v>
      </c>
    </row>
    <row r="104" spans="1:15">
      <c r="A104" s="205" t="s">
        <v>903</v>
      </c>
      <c r="B104" s="190" t="s">
        <v>752</v>
      </c>
      <c r="C104" s="197">
        <v>8</v>
      </c>
      <c r="D104" s="190">
        <v>5238</v>
      </c>
      <c r="E104" s="190">
        <v>1829</v>
      </c>
      <c r="F104" s="190">
        <v>14268</v>
      </c>
      <c r="G104" s="190">
        <v>20579</v>
      </c>
      <c r="H104" s="190">
        <v>19700</v>
      </c>
      <c r="I104" s="190">
        <v>23346</v>
      </c>
      <c r="J104" s="190">
        <v>23633</v>
      </c>
      <c r="K104" s="190">
        <v>12932</v>
      </c>
      <c r="L104" s="190">
        <v>9579</v>
      </c>
      <c r="M104" s="190">
        <v>11346</v>
      </c>
      <c r="N104" s="190">
        <v>6292</v>
      </c>
      <c r="O104" s="252">
        <v>2507</v>
      </c>
    </row>
    <row r="105" spans="1:15">
      <c r="A105" s="205" t="s">
        <v>903</v>
      </c>
      <c r="B105" s="190" t="s">
        <v>752</v>
      </c>
      <c r="C105" s="197">
        <v>9</v>
      </c>
      <c r="D105" s="190">
        <v>5450</v>
      </c>
      <c r="E105" s="190">
        <v>5031</v>
      </c>
      <c r="F105" s="190">
        <v>4021</v>
      </c>
      <c r="G105" s="190">
        <v>7077</v>
      </c>
      <c r="H105" s="190">
        <v>19498</v>
      </c>
      <c r="I105" s="190">
        <v>20060</v>
      </c>
      <c r="J105" s="190">
        <v>23409</v>
      </c>
      <c r="K105" s="190">
        <v>19777</v>
      </c>
      <c r="L105" s="190">
        <v>17598</v>
      </c>
      <c r="M105" s="190">
        <v>11666</v>
      </c>
      <c r="N105" s="190">
        <v>3480</v>
      </c>
      <c r="O105" s="252">
        <v>1542</v>
      </c>
    </row>
    <row r="106" spans="1:15">
      <c r="A106" s="205" t="s">
        <v>903</v>
      </c>
      <c r="B106" s="190" t="s">
        <v>752</v>
      </c>
      <c r="C106" s="197">
        <v>10</v>
      </c>
      <c r="D106" s="190">
        <v>5141</v>
      </c>
      <c r="E106" s="190">
        <v>3601</v>
      </c>
      <c r="F106" s="190">
        <v>6065</v>
      </c>
      <c r="G106" s="190">
        <v>3067</v>
      </c>
      <c r="H106" s="190">
        <v>25556</v>
      </c>
      <c r="I106" s="190">
        <v>26233</v>
      </c>
      <c r="J106" s="190">
        <v>27897</v>
      </c>
      <c r="K106" s="190">
        <v>15762</v>
      </c>
      <c r="L106" s="190">
        <v>19512</v>
      </c>
      <c r="M106" s="190">
        <v>12410</v>
      </c>
      <c r="N106" s="190">
        <v>4390</v>
      </c>
      <c r="O106" s="252">
        <v>1479</v>
      </c>
    </row>
    <row r="107" spans="1:15">
      <c r="A107" s="205" t="s">
        <v>903</v>
      </c>
      <c r="B107" s="190" t="s">
        <v>752</v>
      </c>
      <c r="C107" s="197">
        <v>11</v>
      </c>
      <c r="D107" s="190">
        <v>4946</v>
      </c>
      <c r="E107" s="190">
        <v>5555</v>
      </c>
      <c r="F107" s="190">
        <v>8909</v>
      </c>
      <c r="G107" s="190">
        <v>8673</v>
      </c>
      <c r="H107" s="190">
        <v>27105</v>
      </c>
      <c r="I107" s="190">
        <v>29051</v>
      </c>
      <c r="J107" s="190">
        <v>27191</v>
      </c>
      <c r="K107" s="190">
        <v>17560</v>
      </c>
      <c r="L107" s="190">
        <v>19353</v>
      </c>
      <c r="M107" s="190">
        <v>12622</v>
      </c>
      <c r="N107" s="190">
        <v>2769</v>
      </c>
      <c r="O107" s="252">
        <v>4004</v>
      </c>
    </row>
    <row r="108" spans="1:15">
      <c r="A108" s="205" t="s">
        <v>903</v>
      </c>
      <c r="B108" s="190" t="s">
        <v>752</v>
      </c>
      <c r="C108" s="197">
        <v>12</v>
      </c>
      <c r="D108" s="190">
        <v>1998</v>
      </c>
      <c r="E108" s="190">
        <v>7815</v>
      </c>
      <c r="F108" s="190">
        <v>8438</v>
      </c>
      <c r="G108" s="190">
        <v>14719</v>
      </c>
      <c r="H108" s="190">
        <v>27131</v>
      </c>
      <c r="I108" s="190">
        <v>30260</v>
      </c>
      <c r="J108" s="190">
        <v>16399</v>
      </c>
      <c r="K108" s="190">
        <v>16612</v>
      </c>
      <c r="L108" s="190">
        <v>18886</v>
      </c>
      <c r="M108" s="190">
        <v>9580</v>
      </c>
      <c r="N108" s="190">
        <v>3538</v>
      </c>
      <c r="O108" s="252">
        <v>638</v>
      </c>
    </row>
    <row r="109" spans="1:15">
      <c r="A109" s="205" t="s">
        <v>903</v>
      </c>
      <c r="B109" s="190" t="s">
        <v>752</v>
      </c>
      <c r="C109" s="197">
        <v>13</v>
      </c>
      <c r="D109" s="190">
        <v>3168</v>
      </c>
      <c r="E109" s="190">
        <v>3439</v>
      </c>
      <c r="F109" s="190">
        <v>14821</v>
      </c>
      <c r="G109" s="190">
        <v>10701</v>
      </c>
      <c r="H109" s="190">
        <v>16187</v>
      </c>
      <c r="I109" s="190">
        <v>23597</v>
      </c>
      <c r="J109" s="190">
        <v>19127</v>
      </c>
      <c r="K109" s="190">
        <v>8491</v>
      </c>
      <c r="L109" s="190">
        <v>18518</v>
      </c>
      <c r="M109" s="190">
        <v>7770</v>
      </c>
      <c r="N109" s="190">
        <v>1701</v>
      </c>
      <c r="O109" s="252">
        <v>557</v>
      </c>
    </row>
    <row r="110" spans="1:15">
      <c r="A110" s="205" t="s">
        <v>903</v>
      </c>
      <c r="B110" s="190" t="s">
        <v>752</v>
      </c>
      <c r="C110" s="197">
        <v>14</v>
      </c>
      <c r="D110" s="190">
        <v>1843</v>
      </c>
      <c r="E110" s="190">
        <v>5777</v>
      </c>
      <c r="F110" s="190">
        <v>5606</v>
      </c>
      <c r="G110" s="190">
        <v>5745</v>
      </c>
      <c r="H110" s="190">
        <v>17098</v>
      </c>
      <c r="I110" s="190">
        <v>29889</v>
      </c>
      <c r="J110" s="190">
        <v>12563</v>
      </c>
      <c r="K110" s="190">
        <v>16234</v>
      </c>
      <c r="L110" s="190">
        <v>17831</v>
      </c>
      <c r="M110" s="190">
        <v>10168</v>
      </c>
      <c r="N110" s="190">
        <v>2082</v>
      </c>
      <c r="O110" s="252">
        <v>4018</v>
      </c>
    </row>
    <row r="111" spans="1:15">
      <c r="A111" s="205" t="s">
        <v>903</v>
      </c>
      <c r="B111" s="190" t="s">
        <v>752</v>
      </c>
      <c r="C111" s="197">
        <v>15</v>
      </c>
      <c r="D111" s="190">
        <v>5494</v>
      </c>
      <c r="E111" s="190">
        <v>3229</v>
      </c>
      <c r="F111" s="190">
        <v>8223</v>
      </c>
      <c r="G111" s="190">
        <v>20859</v>
      </c>
      <c r="H111" s="190">
        <v>23476</v>
      </c>
      <c r="I111" s="190">
        <v>28889</v>
      </c>
      <c r="J111" s="190">
        <v>21010</v>
      </c>
      <c r="K111" s="190">
        <v>5415</v>
      </c>
      <c r="L111" s="190">
        <v>15794</v>
      </c>
      <c r="M111" s="190">
        <v>9901</v>
      </c>
      <c r="N111" s="190">
        <v>4913</v>
      </c>
      <c r="O111" s="252">
        <v>4547</v>
      </c>
    </row>
    <row r="112" spans="1:15">
      <c r="A112" s="205" t="s">
        <v>903</v>
      </c>
      <c r="B112" s="190" t="s">
        <v>752</v>
      </c>
      <c r="C112" s="197">
        <v>16</v>
      </c>
      <c r="D112" s="190">
        <v>4860</v>
      </c>
      <c r="E112" s="190">
        <v>2444</v>
      </c>
      <c r="F112" s="190">
        <v>8410</v>
      </c>
      <c r="G112" s="190">
        <v>10127</v>
      </c>
      <c r="H112" s="190">
        <v>15463</v>
      </c>
      <c r="I112" s="190">
        <v>25794</v>
      </c>
      <c r="J112" s="190">
        <v>29507</v>
      </c>
      <c r="K112" s="190">
        <v>21088</v>
      </c>
      <c r="L112" s="190">
        <v>9792</v>
      </c>
      <c r="M112" s="190">
        <v>12009</v>
      </c>
      <c r="N112" s="190">
        <v>6399</v>
      </c>
      <c r="O112" s="252">
        <v>4072</v>
      </c>
    </row>
    <row r="113" spans="1:15">
      <c r="A113" s="205" t="s">
        <v>903</v>
      </c>
      <c r="B113" s="190" t="s">
        <v>752</v>
      </c>
      <c r="C113" s="197">
        <v>17</v>
      </c>
      <c r="D113" s="190">
        <v>2520</v>
      </c>
      <c r="E113" s="190">
        <v>4361</v>
      </c>
      <c r="F113" s="190">
        <v>8607</v>
      </c>
      <c r="G113" s="190">
        <v>12113</v>
      </c>
      <c r="H113" s="190">
        <v>8034</v>
      </c>
      <c r="I113" s="190">
        <v>21834</v>
      </c>
      <c r="J113" s="190">
        <v>28980</v>
      </c>
      <c r="K113" s="190">
        <v>23040</v>
      </c>
      <c r="L113" s="190">
        <v>16182</v>
      </c>
      <c r="M113" s="190">
        <v>11764</v>
      </c>
      <c r="N113" s="190">
        <v>3517</v>
      </c>
      <c r="O113" s="252">
        <v>852</v>
      </c>
    </row>
    <row r="114" spans="1:15">
      <c r="A114" s="205" t="s">
        <v>903</v>
      </c>
      <c r="B114" s="190" t="s">
        <v>752</v>
      </c>
      <c r="C114" s="197">
        <v>18</v>
      </c>
      <c r="D114" s="190">
        <v>1397</v>
      </c>
      <c r="E114" s="190">
        <v>7215</v>
      </c>
      <c r="F114" s="190">
        <v>4036</v>
      </c>
      <c r="G114" s="190">
        <v>16578</v>
      </c>
      <c r="H114" s="190">
        <v>12625</v>
      </c>
      <c r="I114" s="190">
        <v>28211</v>
      </c>
      <c r="J114" s="190">
        <v>28728</v>
      </c>
      <c r="K114" s="190">
        <v>18728</v>
      </c>
      <c r="L114" s="190">
        <v>12500</v>
      </c>
      <c r="M114" s="190">
        <v>11089</v>
      </c>
      <c r="N114" s="190">
        <v>1264</v>
      </c>
      <c r="O114" s="252">
        <v>2152</v>
      </c>
    </row>
    <row r="115" spans="1:15">
      <c r="A115" s="205" t="s">
        <v>903</v>
      </c>
      <c r="B115" s="190" t="s">
        <v>752</v>
      </c>
      <c r="C115" s="197">
        <v>19</v>
      </c>
      <c r="D115" s="190">
        <v>2239</v>
      </c>
      <c r="E115" s="190">
        <v>9795</v>
      </c>
      <c r="F115" s="190">
        <v>12102</v>
      </c>
      <c r="G115" s="190">
        <v>18282</v>
      </c>
      <c r="H115" s="190">
        <v>19509</v>
      </c>
      <c r="I115" s="190">
        <v>28251</v>
      </c>
      <c r="J115" s="190">
        <v>27748</v>
      </c>
      <c r="K115" s="190">
        <v>23497</v>
      </c>
      <c r="L115" s="190">
        <v>13260</v>
      </c>
      <c r="M115" s="190">
        <v>9953</v>
      </c>
      <c r="N115" s="190">
        <v>3162</v>
      </c>
      <c r="O115" s="252">
        <v>1639</v>
      </c>
    </row>
    <row r="116" spans="1:15">
      <c r="A116" s="205" t="s">
        <v>903</v>
      </c>
      <c r="B116" s="190" t="s">
        <v>752</v>
      </c>
      <c r="C116" s="197">
        <v>20</v>
      </c>
      <c r="D116" s="190">
        <v>1418</v>
      </c>
      <c r="E116" s="190">
        <v>8009</v>
      </c>
      <c r="F116" s="190">
        <v>6980</v>
      </c>
      <c r="G116" s="190">
        <v>20477</v>
      </c>
      <c r="H116" s="190">
        <v>18464</v>
      </c>
      <c r="I116" s="190">
        <v>28922</v>
      </c>
      <c r="J116" s="190">
        <v>26035</v>
      </c>
      <c r="K116" s="190">
        <v>15648</v>
      </c>
      <c r="L116" s="190">
        <v>11148</v>
      </c>
      <c r="M116" s="190">
        <v>5937</v>
      </c>
      <c r="N116" s="190">
        <v>1279</v>
      </c>
      <c r="O116" s="252">
        <v>820</v>
      </c>
    </row>
    <row r="117" spans="1:15">
      <c r="A117" s="205" t="s">
        <v>903</v>
      </c>
      <c r="B117" s="190" t="s">
        <v>752</v>
      </c>
      <c r="C117" s="197">
        <v>21</v>
      </c>
      <c r="D117" s="190">
        <v>1490</v>
      </c>
      <c r="E117" s="190">
        <v>2333</v>
      </c>
      <c r="F117" s="190">
        <v>11575</v>
      </c>
      <c r="G117" s="190">
        <v>19933</v>
      </c>
      <c r="H117" s="190">
        <v>18393</v>
      </c>
      <c r="I117" s="190">
        <v>22755</v>
      </c>
      <c r="J117" s="190">
        <v>20091</v>
      </c>
      <c r="K117" s="190">
        <v>15113</v>
      </c>
      <c r="L117" s="190">
        <v>15490</v>
      </c>
      <c r="M117" s="190">
        <v>6645</v>
      </c>
      <c r="N117" s="190">
        <v>3025</v>
      </c>
      <c r="O117" s="252">
        <v>3581</v>
      </c>
    </row>
    <row r="118" spans="1:15">
      <c r="A118" s="205" t="s">
        <v>903</v>
      </c>
      <c r="B118" s="190" t="s">
        <v>752</v>
      </c>
      <c r="C118" s="197">
        <v>22</v>
      </c>
      <c r="D118" s="190">
        <v>6070</v>
      </c>
      <c r="E118" s="190">
        <v>5488</v>
      </c>
      <c r="F118" s="190">
        <v>5196</v>
      </c>
      <c r="G118" s="190">
        <v>21508</v>
      </c>
      <c r="H118" s="190">
        <v>27706</v>
      </c>
      <c r="I118" s="190">
        <v>18668</v>
      </c>
      <c r="J118" s="190">
        <v>25943</v>
      </c>
      <c r="K118" s="190">
        <v>8799</v>
      </c>
      <c r="L118" s="190">
        <v>16655</v>
      </c>
      <c r="M118" s="190">
        <v>7942</v>
      </c>
      <c r="N118" s="190">
        <v>1298</v>
      </c>
      <c r="O118" s="252">
        <v>1053</v>
      </c>
    </row>
    <row r="119" spans="1:15">
      <c r="A119" s="205" t="s">
        <v>903</v>
      </c>
      <c r="B119" s="190" t="s">
        <v>752</v>
      </c>
      <c r="C119" s="197">
        <v>23</v>
      </c>
      <c r="D119" s="190">
        <v>6109</v>
      </c>
      <c r="E119" s="190">
        <v>6596</v>
      </c>
      <c r="F119" s="190">
        <v>17428</v>
      </c>
      <c r="G119" s="190">
        <v>13764</v>
      </c>
      <c r="H119" s="190">
        <v>14085</v>
      </c>
      <c r="I119" s="190">
        <v>27132</v>
      </c>
      <c r="J119" s="190">
        <v>24974</v>
      </c>
      <c r="K119" s="190">
        <v>13838</v>
      </c>
      <c r="L119" s="190">
        <v>16435</v>
      </c>
      <c r="M119" s="190">
        <v>6005</v>
      </c>
      <c r="N119" s="190">
        <v>5050</v>
      </c>
      <c r="O119" s="252">
        <v>906</v>
      </c>
    </row>
    <row r="120" spans="1:15">
      <c r="A120" s="205" t="s">
        <v>903</v>
      </c>
      <c r="B120" s="190" t="s">
        <v>752</v>
      </c>
      <c r="C120" s="197">
        <v>24</v>
      </c>
      <c r="D120" s="190">
        <v>6293</v>
      </c>
      <c r="E120" s="190">
        <v>11345</v>
      </c>
      <c r="F120" s="190">
        <v>16524</v>
      </c>
      <c r="G120" s="190">
        <v>24097</v>
      </c>
      <c r="H120" s="190">
        <v>19816</v>
      </c>
      <c r="I120" s="190">
        <v>23521</v>
      </c>
      <c r="J120" s="190">
        <v>21878</v>
      </c>
      <c r="K120" s="190">
        <v>20843</v>
      </c>
      <c r="L120" s="190">
        <v>15731</v>
      </c>
      <c r="M120" s="190">
        <v>2611</v>
      </c>
      <c r="N120" s="190">
        <v>3464</v>
      </c>
      <c r="O120" s="252">
        <v>641</v>
      </c>
    </row>
    <row r="121" spans="1:15">
      <c r="A121" s="205" t="s">
        <v>903</v>
      </c>
      <c r="B121" s="190" t="s">
        <v>752</v>
      </c>
      <c r="C121" s="197">
        <v>25</v>
      </c>
      <c r="D121" s="190">
        <v>4381</v>
      </c>
      <c r="E121" s="190">
        <v>12238</v>
      </c>
      <c r="F121" s="190">
        <v>4112</v>
      </c>
      <c r="G121" s="190">
        <v>23544</v>
      </c>
      <c r="H121" s="190">
        <v>16018</v>
      </c>
      <c r="I121" s="190">
        <v>26073</v>
      </c>
      <c r="J121" s="190">
        <v>23589</v>
      </c>
      <c r="K121" s="190">
        <v>11001</v>
      </c>
      <c r="L121" s="190">
        <v>14995</v>
      </c>
      <c r="M121" s="190">
        <v>9464</v>
      </c>
      <c r="N121" s="190">
        <v>1735</v>
      </c>
      <c r="O121" s="252">
        <v>2275</v>
      </c>
    </row>
    <row r="122" spans="1:15">
      <c r="A122" s="205" t="s">
        <v>903</v>
      </c>
      <c r="B122" s="190" t="s">
        <v>752</v>
      </c>
      <c r="C122" s="197">
        <v>26</v>
      </c>
      <c r="D122" s="190">
        <v>4806</v>
      </c>
      <c r="E122" s="190">
        <v>6443</v>
      </c>
      <c r="F122" s="190">
        <v>3196</v>
      </c>
      <c r="G122" s="190">
        <v>20911</v>
      </c>
      <c r="H122" s="190">
        <v>13418</v>
      </c>
      <c r="I122" s="190">
        <v>26979</v>
      </c>
      <c r="J122" s="190">
        <v>24251</v>
      </c>
      <c r="K122" s="190">
        <v>14053</v>
      </c>
      <c r="L122" s="190">
        <v>14327</v>
      </c>
      <c r="M122" s="190">
        <v>8295</v>
      </c>
      <c r="N122" s="190">
        <v>859</v>
      </c>
      <c r="O122" s="252">
        <v>3592</v>
      </c>
    </row>
    <row r="123" spans="1:15">
      <c r="A123" s="205" t="s">
        <v>903</v>
      </c>
      <c r="B123" s="190" t="s">
        <v>752</v>
      </c>
      <c r="C123" s="197">
        <v>27</v>
      </c>
      <c r="D123" s="190">
        <v>6847</v>
      </c>
      <c r="E123" s="190">
        <v>12347</v>
      </c>
      <c r="F123" s="190">
        <v>11224</v>
      </c>
      <c r="G123" s="190">
        <v>9411</v>
      </c>
      <c r="H123" s="190">
        <v>12298</v>
      </c>
      <c r="I123" s="190">
        <v>15790</v>
      </c>
      <c r="J123" s="190">
        <v>24523</v>
      </c>
      <c r="K123" s="190">
        <v>16692</v>
      </c>
      <c r="L123" s="190">
        <v>10341</v>
      </c>
      <c r="M123" s="190">
        <v>6370</v>
      </c>
      <c r="N123" s="190">
        <v>1304</v>
      </c>
      <c r="O123" s="252">
        <v>4117</v>
      </c>
    </row>
    <row r="124" spans="1:15">
      <c r="A124" s="205" t="s">
        <v>903</v>
      </c>
      <c r="B124" s="190" t="s">
        <v>752</v>
      </c>
      <c r="C124" s="197">
        <v>28</v>
      </c>
      <c r="D124" s="190">
        <v>6883</v>
      </c>
      <c r="E124" s="190">
        <v>11139</v>
      </c>
      <c r="F124" s="190">
        <v>4862</v>
      </c>
      <c r="G124" s="190">
        <v>15931</v>
      </c>
      <c r="H124" s="190">
        <v>16816</v>
      </c>
      <c r="I124" s="190">
        <v>10272</v>
      </c>
      <c r="J124" s="190">
        <v>21303</v>
      </c>
      <c r="K124" s="190">
        <v>11628</v>
      </c>
      <c r="L124" s="190">
        <v>9094</v>
      </c>
      <c r="M124" s="190">
        <v>7858</v>
      </c>
      <c r="N124" s="190">
        <v>721</v>
      </c>
      <c r="O124" s="252">
        <v>463</v>
      </c>
    </row>
    <row r="125" spans="1:15">
      <c r="A125" s="205" t="s">
        <v>903</v>
      </c>
      <c r="B125" s="190" t="s">
        <v>752</v>
      </c>
      <c r="C125" s="197">
        <v>29</v>
      </c>
      <c r="D125" s="190">
        <v>7351</v>
      </c>
      <c r="E125" s="190"/>
      <c r="F125" s="190">
        <v>7763</v>
      </c>
      <c r="G125" s="190">
        <v>6945</v>
      </c>
      <c r="H125" s="190">
        <v>17772</v>
      </c>
      <c r="I125" s="190">
        <v>19562</v>
      </c>
      <c r="J125" s="190">
        <v>17890</v>
      </c>
      <c r="K125" s="190">
        <v>6107</v>
      </c>
      <c r="L125" s="190">
        <v>14247</v>
      </c>
      <c r="M125" s="190">
        <v>2238</v>
      </c>
      <c r="N125" s="190">
        <v>1395</v>
      </c>
      <c r="O125" s="252">
        <v>1025</v>
      </c>
    </row>
    <row r="126" spans="1:15">
      <c r="A126" s="205" t="s">
        <v>903</v>
      </c>
      <c r="B126" s="190" t="s">
        <v>752</v>
      </c>
      <c r="C126" s="197">
        <v>30</v>
      </c>
      <c r="D126" s="190">
        <v>3445</v>
      </c>
      <c r="E126" s="190"/>
      <c r="F126" s="190">
        <v>10928</v>
      </c>
      <c r="G126" s="190">
        <v>6306</v>
      </c>
      <c r="H126" s="190">
        <v>7084</v>
      </c>
      <c r="I126" s="190">
        <v>4592</v>
      </c>
      <c r="J126" s="190">
        <v>22435</v>
      </c>
      <c r="K126" s="190">
        <v>12474</v>
      </c>
      <c r="L126" s="190">
        <v>11593</v>
      </c>
      <c r="M126" s="190">
        <v>7608</v>
      </c>
      <c r="N126" s="190">
        <v>3860</v>
      </c>
      <c r="O126" s="252">
        <v>4329</v>
      </c>
    </row>
    <row r="127" spans="1:15" ht="15" thickBot="1">
      <c r="A127" s="229" t="s">
        <v>903</v>
      </c>
      <c r="B127" s="253" t="s">
        <v>752</v>
      </c>
      <c r="C127" s="230">
        <v>31</v>
      </c>
      <c r="D127" s="253">
        <v>1944</v>
      </c>
      <c r="E127" s="253"/>
      <c r="F127" s="253">
        <v>10860</v>
      </c>
      <c r="G127" s="253"/>
      <c r="H127" s="253">
        <v>8225</v>
      </c>
      <c r="I127" s="253"/>
      <c r="J127" s="253">
        <v>18666</v>
      </c>
      <c r="K127" s="253">
        <v>3345</v>
      </c>
      <c r="L127" s="253"/>
      <c r="M127" s="253">
        <v>6506</v>
      </c>
      <c r="N127" s="253"/>
      <c r="O127" s="254">
        <v>2307</v>
      </c>
    </row>
    <row r="128" spans="1:15" ht="15" thickBot="1">
      <c r="D128" s="117"/>
      <c r="E128" s="117"/>
      <c r="F128" s="117"/>
      <c r="G128" s="117"/>
      <c r="H128" s="117"/>
      <c r="I128" s="117"/>
      <c r="J128" s="117"/>
      <c r="K128" s="117"/>
      <c r="L128" s="117"/>
      <c r="M128" s="117"/>
      <c r="N128" s="117"/>
      <c r="O128" s="117"/>
    </row>
    <row r="129" spans="1:15">
      <c r="A129" s="201" t="s">
        <v>903</v>
      </c>
      <c r="B129" s="250" t="s">
        <v>753</v>
      </c>
      <c r="C129" s="202">
        <v>1</v>
      </c>
      <c r="D129" s="250">
        <v>1124</v>
      </c>
      <c r="E129" s="250">
        <v>4720</v>
      </c>
      <c r="F129" s="250">
        <v>2709</v>
      </c>
      <c r="G129" s="250">
        <v>17855</v>
      </c>
      <c r="H129" s="250">
        <v>26904</v>
      </c>
      <c r="I129" s="250">
        <v>24424</v>
      </c>
      <c r="J129" s="250">
        <v>25465</v>
      </c>
      <c r="K129" s="250">
        <v>21899</v>
      </c>
      <c r="L129" s="250">
        <v>12020</v>
      </c>
      <c r="M129" s="250">
        <v>14057</v>
      </c>
      <c r="N129" s="250">
        <v>8160</v>
      </c>
      <c r="O129" s="251">
        <v>1369</v>
      </c>
    </row>
    <row r="130" spans="1:15">
      <c r="A130" s="205" t="s">
        <v>903</v>
      </c>
      <c r="B130" s="190" t="s">
        <v>753</v>
      </c>
      <c r="C130" s="197">
        <v>2</v>
      </c>
      <c r="D130" s="190">
        <v>3248</v>
      </c>
      <c r="E130" s="190">
        <v>2422</v>
      </c>
      <c r="F130" s="190">
        <v>5515</v>
      </c>
      <c r="G130" s="190">
        <v>14356</v>
      </c>
      <c r="H130" s="190">
        <v>26429</v>
      </c>
      <c r="I130" s="190">
        <v>13352</v>
      </c>
      <c r="J130" s="190">
        <v>16010</v>
      </c>
      <c r="K130" s="190">
        <v>25749</v>
      </c>
      <c r="L130" s="190">
        <v>14513</v>
      </c>
      <c r="M130" s="190">
        <v>6775</v>
      </c>
      <c r="N130" s="190">
        <v>1494</v>
      </c>
      <c r="O130" s="252">
        <v>1988</v>
      </c>
    </row>
    <row r="131" spans="1:15">
      <c r="A131" s="205" t="s">
        <v>903</v>
      </c>
      <c r="B131" s="190" t="s">
        <v>753</v>
      </c>
      <c r="C131" s="197">
        <v>3</v>
      </c>
      <c r="D131" s="190">
        <v>2929</v>
      </c>
      <c r="E131" s="190">
        <v>4275</v>
      </c>
      <c r="F131" s="190">
        <v>3843</v>
      </c>
      <c r="G131" s="190">
        <v>12381</v>
      </c>
      <c r="H131" s="190">
        <v>26423</v>
      </c>
      <c r="I131" s="190">
        <v>14419</v>
      </c>
      <c r="J131" s="190">
        <v>20804</v>
      </c>
      <c r="K131" s="190">
        <v>17807</v>
      </c>
      <c r="L131" s="190">
        <v>4945</v>
      </c>
      <c r="M131" s="190">
        <v>8997</v>
      </c>
      <c r="N131" s="190">
        <v>1727</v>
      </c>
      <c r="O131" s="252">
        <v>2689</v>
      </c>
    </row>
    <row r="132" spans="1:15">
      <c r="A132" s="205" t="s">
        <v>903</v>
      </c>
      <c r="B132" s="190" t="s">
        <v>753</v>
      </c>
      <c r="C132" s="197">
        <v>4</v>
      </c>
      <c r="D132" s="190">
        <v>1223</v>
      </c>
      <c r="E132" s="190">
        <v>6377</v>
      </c>
      <c r="F132" s="190">
        <v>5833</v>
      </c>
      <c r="G132" s="190">
        <v>14823</v>
      </c>
      <c r="H132" s="190">
        <v>22326</v>
      </c>
      <c r="I132" s="190">
        <v>19485</v>
      </c>
      <c r="J132" s="190">
        <v>12812</v>
      </c>
      <c r="K132" s="190">
        <v>21281</v>
      </c>
      <c r="L132" s="190">
        <v>14946</v>
      </c>
      <c r="M132" s="190">
        <v>4512</v>
      </c>
      <c r="N132" s="190">
        <v>4999</v>
      </c>
      <c r="O132" s="252">
        <v>2258</v>
      </c>
    </row>
    <row r="133" spans="1:15">
      <c r="A133" s="205" t="s">
        <v>903</v>
      </c>
      <c r="B133" s="190" t="s">
        <v>753</v>
      </c>
      <c r="C133" s="197">
        <v>5</v>
      </c>
      <c r="D133" s="190">
        <v>1607</v>
      </c>
      <c r="E133" s="190">
        <v>6094</v>
      </c>
      <c r="F133" s="190">
        <v>9655</v>
      </c>
      <c r="G133" s="190">
        <v>20148</v>
      </c>
      <c r="H133" s="190">
        <v>9973</v>
      </c>
      <c r="I133" s="190">
        <v>22857</v>
      </c>
      <c r="J133" s="190">
        <v>15065</v>
      </c>
      <c r="K133" s="190">
        <v>26690</v>
      </c>
      <c r="L133" s="190">
        <v>7910</v>
      </c>
      <c r="M133" s="190">
        <v>4446</v>
      </c>
      <c r="N133" s="190">
        <v>7373</v>
      </c>
      <c r="O133" s="252">
        <v>1424</v>
      </c>
    </row>
    <row r="134" spans="1:15">
      <c r="A134" s="205" t="s">
        <v>903</v>
      </c>
      <c r="B134" s="190" t="s">
        <v>753</v>
      </c>
      <c r="C134" s="197">
        <v>6</v>
      </c>
      <c r="D134" s="190">
        <v>1578</v>
      </c>
      <c r="E134" s="190">
        <v>4086</v>
      </c>
      <c r="F134" s="190">
        <v>11166</v>
      </c>
      <c r="G134" s="190">
        <v>14594</v>
      </c>
      <c r="H134" s="190">
        <v>7737</v>
      </c>
      <c r="I134" s="190">
        <v>22580</v>
      </c>
      <c r="J134" s="190">
        <v>13125</v>
      </c>
      <c r="K134" s="190">
        <v>24108</v>
      </c>
      <c r="L134" s="190">
        <v>762</v>
      </c>
      <c r="M134" s="190">
        <v>6099</v>
      </c>
      <c r="N134" s="190">
        <v>1912</v>
      </c>
      <c r="O134" s="252">
        <v>2236</v>
      </c>
    </row>
    <row r="135" spans="1:15">
      <c r="A135" s="205" t="s">
        <v>903</v>
      </c>
      <c r="B135" s="190" t="s">
        <v>753</v>
      </c>
      <c r="C135" s="197">
        <v>7</v>
      </c>
      <c r="D135" s="190">
        <v>1471</v>
      </c>
      <c r="E135" s="190">
        <v>2513</v>
      </c>
      <c r="F135" s="190">
        <v>13342</v>
      </c>
      <c r="G135" s="190">
        <v>16647</v>
      </c>
      <c r="H135" s="190">
        <v>17853</v>
      </c>
      <c r="I135" s="190">
        <v>22618</v>
      </c>
      <c r="J135" s="190">
        <v>18846</v>
      </c>
      <c r="K135" s="190">
        <v>22054</v>
      </c>
      <c r="L135" s="190">
        <v>9101</v>
      </c>
      <c r="M135" s="190">
        <v>9030</v>
      </c>
      <c r="N135" s="190">
        <v>757</v>
      </c>
      <c r="O135" s="252">
        <v>996</v>
      </c>
    </row>
    <row r="136" spans="1:15">
      <c r="A136" s="205" t="s">
        <v>903</v>
      </c>
      <c r="B136" s="190" t="s">
        <v>753</v>
      </c>
      <c r="C136" s="197">
        <v>8</v>
      </c>
      <c r="D136" s="190">
        <v>2829</v>
      </c>
      <c r="E136" s="190">
        <v>1869</v>
      </c>
      <c r="F136" s="190">
        <v>1341</v>
      </c>
      <c r="G136" s="190">
        <v>10574</v>
      </c>
      <c r="H136" s="190">
        <v>12394</v>
      </c>
      <c r="I136" s="190">
        <v>27451</v>
      </c>
      <c r="J136" s="190">
        <v>26966</v>
      </c>
      <c r="K136" s="190">
        <v>18930</v>
      </c>
      <c r="L136" s="190">
        <v>5608</v>
      </c>
      <c r="M136" s="190">
        <v>11006</v>
      </c>
      <c r="N136" s="190">
        <v>4363</v>
      </c>
      <c r="O136" s="252">
        <v>3953</v>
      </c>
    </row>
    <row r="137" spans="1:15">
      <c r="A137" s="205" t="s">
        <v>903</v>
      </c>
      <c r="B137" s="190" t="s">
        <v>753</v>
      </c>
      <c r="C137" s="197">
        <v>9</v>
      </c>
      <c r="D137" s="190">
        <v>1068</v>
      </c>
      <c r="E137" s="190">
        <v>5498</v>
      </c>
      <c r="F137" s="190">
        <v>10805</v>
      </c>
      <c r="G137" s="190">
        <v>17398</v>
      </c>
      <c r="H137" s="190">
        <v>17382</v>
      </c>
      <c r="I137" s="190">
        <v>28535</v>
      </c>
      <c r="J137" s="190">
        <v>8788</v>
      </c>
      <c r="K137" s="190">
        <v>14516</v>
      </c>
      <c r="L137" s="190">
        <v>7978</v>
      </c>
      <c r="M137" s="190">
        <v>6724</v>
      </c>
      <c r="N137" s="190">
        <v>2370</v>
      </c>
      <c r="O137" s="252">
        <v>1360</v>
      </c>
    </row>
    <row r="138" spans="1:15">
      <c r="A138" s="205" t="s">
        <v>903</v>
      </c>
      <c r="B138" s="190" t="s">
        <v>753</v>
      </c>
      <c r="C138" s="197">
        <v>10</v>
      </c>
      <c r="D138" s="190">
        <v>4494</v>
      </c>
      <c r="E138" s="190">
        <v>8637</v>
      </c>
      <c r="F138" s="190">
        <v>2646</v>
      </c>
      <c r="G138" s="190">
        <v>11019</v>
      </c>
      <c r="H138" s="190">
        <v>14138</v>
      </c>
      <c r="I138" s="190">
        <v>27313</v>
      </c>
      <c r="J138" s="190">
        <v>7696</v>
      </c>
      <c r="K138" s="190">
        <v>10725</v>
      </c>
      <c r="L138" s="190">
        <v>5793</v>
      </c>
      <c r="M138" s="190">
        <v>9267</v>
      </c>
      <c r="N138" s="190">
        <v>1804</v>
      </c>
      <c r="O138" s="252">
        <v>2658</v>
      </c>
    </row>
    <row r="139" spans="1:15">
      <c r="A139" s="205" t="s">
        <v>903</v>
      </c>
      <c r="B139" s="190" t="s">
        <v>753</v>
      </c>
      <c r="C139" s="197">
        <v>11</v>
      </c>
      <c r="D139" s="190">
        <v>2681</v>
      </c>
      <c r="E139" s="190">
        <v>4848</v>
      </c>
      <c r="F139" s="190">
        <v>14332</v>
      </c>
      <c r="G139" s="190">
        <v>16743</v>
      </c>
      <c r="H139" s="190">
        <v>14259</v>
      </c>
      <c r="I139" s="190">
        <v>28075</v>
      </c>
      <c r="J139" s="190">
        <v>20349</v>
      </c>
      <c r="K139" s="190">
        <v>10519</v>
      </c>
      <c r="L139" s="190">
        <v>11384</v>
      </c>
      <c r="M139" s="190">
        <v>10625</v>
      </c>
      <c r="N139" s="190">
        <v>1122</v>
      </c>
      <c r="O139" s="252">
        <v>980</v>
      </c>
    </row>
    <row r="140" spans="1:15">
      <c r="A140" s="205" t="s">
        <v>903</v>
      </c>
      <c r="B140" s="190" t="s">
        <v>753</v>
      </c>
      <c r="C140" s="197">
        <v>12</v>
      </c>
      <c r="D140" s="190">
        <v>2195</v>
      </c>
      <c r="E140" s="190">
        <v>3821</v>
      </c>
      <c r="F140" s="190">
        <v>14729</v>
      </c>
      <c r="G140" s="190">
        <v>21646</v>
      </c>
      <c r="H140" s="190">
        <v>16609</v>
      </c>
      <c r="I140" s="190">
        <v>27677</v>
      </c>
      <c r="J140" s="190">
        <v>12115</v>
      </c>
      <c r="K140" s="190">
        <v>8802</v>
      </c>
      <c r="L140" s="190">
        <v>8897</v>
      </c>
      <c r="M140" s="190">
        <v>2583</v>
      </c>
      <c r="N140" s="190">
        <v>1914</v>
      </c>
      <c r="O140" s="252">
        <v>924</v>
      </c>
    </row>
    <row r="141" spans="1:15">
      <c r="A141" s="205" t="s">
        <v>903</v>
      </c>
      <c r="B141" s="190" t="s">
        <v>753</v>
      </c>
      <c r="C141" s="197">
        <v>13</v>
      </c>
      <c r="D141" s="190">
        <v>964</v>
      </c>
      <c r="E141" s="190">
        <v>2688</v>
      </c>
      <c r="F141" s="190">
        <v>15403</v>
      </c>
      <c r="G141" s="190">
        <v>22606</v>
      </c>
      <c r="H141" s="190">
        <v>26154</v>
      </c>
      <c r="I141" s="190">
        <v>19236</v>
      </c>
      <c r="J141" s="190">
        <v>16276</v>
      </c>
      <c r="K141" s="190">
        <v>22922</v>
      </c>
      <c r="L141" s="190">
        <v>16833</v>
      </c>
      <c r="M141" s="190">
        <v>12387</v>
      </c>
      <c r="N141" s="190">
        <v>3813</v>
      </c>
      <c r="O141" s="252">
        <v>2218</v>
      </c>
    </row>
    <row r="142" spans="1:15">
      <c r="A142" s="205" t="s">
        <v>903</v>
      </c>
      <c r="B142" s="190" t="s">
        <v>753</v>
      </c>
      <c r="C142" s="197">
        <v>14</v>
      </c>
      <c r="D142" s="190">
        <v>3803</v>
      </c>
      <c r="E142" s="190">
        <v>5397</v>
      </c>
      <c r="F142" s="190">
        <v>13937</v>
      </c>
      <c r="G142" s="190">
        <v>23006</v>
      </c>
      <c r="H142" s="190">
        <v>22410</v>
      </c>
      <c r="I142" s="190">
        <v>24947</v>
      </c>
      <c r="J142" s="190">
        <v>26981</v>
      </c>
      <c r="K142" s="190">
        <v>20613</v>
      </c>
      <c r="L142" s="190">
        <v>17499</v>
      </c>
      <c r="M142" s="190">
        <v>12030</v>
      </c>
      <c r="N142" s="190">
        <v>2043</v>
      </c>
      <c r="O142" s="252">
        <v>2107</v>
      </c>
    </row>
    <row r="143" spans="1:15">
      <c r="A143" s="205" t="s">
        <v>903</v>
      </c>
      <c r="B143" s="190" t="s">
        <v>753</v>
      </c>
      <c r="C143" s="197">
        <v>15</v>
      </c>
      <c r="D143" s="190">
        <v>5595</v>
      </c>
      <c r="E143" s="190">
        <v>1341</v>
      </c>
      <c r="F143" s="190">
        <v>14448</v>
      </c>
      <c r="G143" s="190">
        <v>21879</v>
      </c>
      <c r="H143" s="190">
        <v>9523</v>
      </c>
      <c r="I143" s="190">
        <v>24368</v>
      </c>
      <c r="J143" s="190">
        <v>28434</v>
      </c>
      <c r="K143" s="190">
        <v>18143</v>
      </c>
      <c r="L143" s="190">
        <v>15220</v>
      </c>
      <c r="M143" s="190">
        <v>12064</v>
      </c>
      <c r="N143" s="190">
        <v>2079</v>
      </c>
      <c r="O143" s="252">
        <v>2286</v>
      </c>
    </row>
    <row r="144" spans="1:15">
      <c r="A144" s="205" t="s">
        <v>903</v>
      </c>
      <c r="B144" s="190" t="s">
        <v>753</v>
      </c>
      <c r="C144" s="197">
        <v>16</v>
      </c>
      <c r="D144" s="190">
        <v>4316</v>
      </c>
      <c r="E144" s="190">
        <v>2279</v>
      </c>
      <c r="F144" s="190">
        <v>14796</v>
      </c>
      <c r="G144" s="190">
        <v>23014</v>
      </c>
      <c r="H144" s="190">
        <v>13247</v>
      </c>
      <c r="I144" s="190">
        <v>17644</v>
      </c>
      <c r="J144" s="190">
        <v>28692</v>
      </c>
      <c r="K144" s="190">
        <v>17274</v>
      </c>
      <c r="L144" s="190">
        <v>18001</v>
      </c>
      <c r="M144" s="190">
        <v>10864</v>
      </c>
      <c r="N144" s="190">
        <v>6058</v>
      </c>
      <c r="O144" s="252">
        <v>1649</v>
      </c>
    </row>
    <row r="145" spans="1:15">
      <c r="A145" s="205" t="s">
        <v>903</v>
      </c>
      <c r="B145" s="190" t="s">
        <v>753</v>
      </c>
      <c r="C145" s="197">
        <v>17</v>
      </c>
      <c r="D145" s="190">
        <v>1588</v>
      </c>
      <c r="E145" s="190">
        <v>10724</v>
      </c>
      <c r="F145" s="190">
        <v>1971</v>
      </c>
      <c r="G145" s="190">
        <v>22878</v>
      </c>
      <c r="H145" s="190">
        <v>15175</v>
      </c>
      <c r="I145" s="190">
        <v>24883</v>
      </c>
      <c r="J145" s="190">
        <v>27114</v>
      </c>
      <c r="K145" s="190">
        <v>4286</v>
      </c>
      <c r="L145" s="190">
        <v>16488</v>
      </c>
      <c r="M145" s="190">
        <v>10524</v>
      </c>
      <c r="N145" s="190">
        <v>2211</v>
      </c>
      <c r="O145" s="252">
        <v>1629</v>
      </c>
    </row>
    <row r="146" spans="1:15">
      <c r="A146" s="205" t="s">
        <v>903</v>
      </c>
      <c r="B146" s="190" t="s">
        <v>753</v>
      </c>
      <c r="C146" s="197">
        <v>18</v>
      </c>
      <c r="D146" s="190">
        <v>1036</v>
      </c>
      <c r="E146" s="190">
        <v>10212</v>
      </c>
      <c r="F146" s="190">
        <v>5795</v>
      </c>
      <c r="G146" s="190">
        <v>16619</v>
      </c>
      <c r="H146" s="190">
        <v>26640</v>
      </c>
      <c r="I146" s="190">
        <v>14997</v>
      </c>
      <c r="J146" s="190">
        <v>18217</v>
      </c>
      <c r="K146" s="190">
        <v>20919</v>
      </c>
      <c r="L146" s="190">
        <v>4489</v>
      </c>
      <c r="M146" s="190">
        <v>4314</v>
      </c>
      <c r="N146" s="190">
        <v>5563</v>
      </c>
      <c r="O146" s="252">
        <v>4026</v>
      </c>
    </row>
    <row r="147" spans="1:15">
      <c r="A147" s="205" t="s">
        <v>903</v>
      </c>
      <c r="B147" s="190" t="s">
        <v>753</v>
      </c>
      <c r="C147" s="197">
        <v>19</v>
      </c>
      <c r="D147" s="190">
        <v>1804</v>
      </c>
      <c r="E147" s="190">
        <v>1169</v>
      </c>
      <c r="F147" s="190">
        <v>5926</v>
      </c>
      <c r="G147" s="190">
        <v>23324</v>
      </c>
      <c r="H147" s="190">
        <v>29436</v>
      </c>
      <c r="I147" s="190">
        <v>24859</v>
      </c>
      <c r="J147" s="190">
        <v>22908</v>
      </c>
      <c r="K147" s="190">
        <v>22420</v>
      </c>
      <c r="L147" s="190">
        <v>11578</v>
      </c>
      <c r="M147" s="190">
        <v>7215</v>
      </c>
      <c r="N147" s="190">
        <v>6008</v>
      </c>
      <c r="O147" s="252">
        <v>1041</v>
      </c>
    </row>
    <row r="148" spans="1:15">
      <c r="A148" s="205" t="s">
        <v>903</v>
      </c>
      <c r="B148" s="190" t="s">
        <v>753</v>
      </c>
      <c r="C148" s="197">
        <v>20</v>
      </c>
      <c r="D148" s="190">
        <v>833</v>
      </c>
      <c r="E148" s="190">
        <v>5897</v>
      </c>
      <c r="F148" s="190">
        <v>2475</v>
      </c>
      <c r="G148" s="190">
        <v>24552</v>
      </c>
      <c r="H148" s="190">
        <v>27954</v>
      </c>
      <c r="I148" s="190">
        <v>28417</v>
      </c>
      <c r="J148" s="190">
        <v>25244</v>
      </c>
      <c r="K148" s="190">
        <v>14950</v>
      </c>
      <c r="L148" s="190">
        <v>17000</v>
      </c>
      <c r="M148" s="190">
        <v>5277</v>
      </c>
      <c r="N148" s="190">
        <v>2275</v>
      </c>
      <c r="O148" s="252">
        <v>787</v>
      </c>
    </row>
    <row r="149" spans="1:15">
      <c r="A149" s="205" t="s">
        <v>903</v>
      </c>
      <c r="B149" s="190" t="s">
        <v>753</v>
      </c>
      <c r="C149" s="197">
        <v>21</v>
      </c>
      <c r="D149" s="190">
        <v>3690</v>
      </c>
      <c r="E149" s="190">
        <v>6746</v>
      </c>
      <c r="F149" s="190">
        <v>5211</v>
      </c>
      <c r="G149" s="190">
        <v>23496</v>
      </c>
      <c r="H149" s="190">
        <v>25336</v>
      </c>
      <c r="I149" s="190">
        <v>11849</v>
      </c>
      <c r="J149" s="190">
        <v>26049</v>
      </c>
      <c r="K149" s="190">
        <v>17533</v>
      </c>
      <c r="L149" s="190">
        <v>16473</v>
      </c>
      <c r="M149" s="190">
        <v>6006</v>
      </c>
      <c r="N149" s="190">
        <v>826</v>
      </c>
      <c r="O149" s="252">
        <v>1802</v>
      </c>
    </row>
    <row r="150" spans="1:15">
      <c r="A150" s="205" t="s">
        <v>903</v>
      </c>
      <c r="B150" s="190" t="s">
        <v>753</v>
      </c>
      <c r="C150" s="197">
        <v>22</v>
      </c>
      <c r="D150" s="190">
        <v>3580</v>
      </c>
      <c r="E150" s="190">
        <v>7196</v>
      </c>
      <c r="F150" s="190">
        <v>3702</v>
      </c>
      <c r="G150" s="190">
        <v>23629</v>
      </c>
      <c r="H150" s="190">
        <v>22365</v>
      </c>
      <c r="I150" s="190">
        <v>14694</v>
      </c>
      <c r="J150" s="190">
        <v>15654</v>
      </c>
      <c r="K150" s="190">
        <v>13652</v>
      </c>
      <c r="L150" s="190">
        <v>16264</v>
      </c>
      <c r="M150" s="190">
        <v>8073</v>
      </c>
      <c r="N150" s="190">
        <v>1526</v>
      </c>
      <c r="O150" s="252">
        <v>1231</v>
      </c>
    </row>
    <row r="151" spans="1:15">
      <c r="A151" s="205" t="s">
        <v>903</v>
      </c>
      <c r="B151" s="190" t="s">
        <v>753</v>
      </c>
      <c r="C151" s="197">
        <v>23</v>
      </c>
      <c r="D151" s="190">
        <v>2058</v>
      </c>
      <c r="E151" s="190">
        <v>7591</v>
      </c>
      <c r="F151" s="190">
        <v>5453</v>
      </c>
      <c r="G151" s="190">
        <v>23349</v>
      </c>
      <c r="H151" s="190">
        <v>15915</v>
      </c>
      <c r="I151" s="190">
        <v>21967</v>
      </c>
      <c r="J151" s="190">
        <v>27206</v>
      </c>
      <c r="K151" s="190">
        <v>15539</v>
      </c>
      <c r="L151" s="190">
        <v>15975</v>
      </c>
      <c r="M151" s="190">
        <v>1122</v>
      </c>
      <c r="N151" s="190">
        <v>1964</v>
      </c>
      <c r="O151" s="252">
        <v>823</v>
      </c>
    </row>
    <row r="152" spans="1:15">
      <c r="A152" s="205" t="s">
        <v>903</v>
      </c>
      <c r="B152" s="190" t="s">
        <v>753</v>
      </c>
      <c r="C152" s="197">
        <v>24</v>
      </c>
      <c r="D152" s="190">
        <v>1768</v>
      </c>
      <c r="E152" s="190">
        <v>2580</v>
      </c>
      <c r="F152" s="190">
        <v>6688</v>
      </c>
      <c r="G152" s="190">
        <v>15548</v>
      </c>
      <c r="H152" s="190">
        <v>27222</v>
      </c>
      <c r="I152" s="190">
        <v>23407</v>
      </c>
      <c r="J152" s="190">
        <v>12252</v>
      </c>
      <c r="K152" s="190">
        <v>19801</v>
      </c>
      <c r="L152" s="190">
        <v>16327</v>
      </c>
      <c r="M152" s="190">
        <v>5697</v>
      </c>
      <c r="N152" s="190">
        <v>1967</v>
      </c>
      <c r="O152" s="252">
        <v>809</v>
      </c>
    </row>
    <row r="153" spans="1:15">
      <c r="A153" s="205" t="s">
        <v>903</v>
      </c>
      <c r="B153" s="190" t="s">
        <v>753</v>
      </c>
      <c r="C153" s="197">
        <v>25</v>
      </c>
      <c r="D153" s="190">
        <v>5679</v>
      </c>
      <c r="E153" s="190">
        <v>8684</v>
      </c>
      <c r="F153" s="190">
        <v>13353</v>
      </c>
      <c r="G153" s="190">
        <v>20160</v>
      </c>
      <c r="H153" s="190">
        <v>25426</v>
      </c>
      <c r="I153" s="190">
        <v>26923</v>
      </c>
      <c r="J153" s="190">
        <v>17942</v>
      </c>
      <c r="K153" s="190">
        <v>20774</v>
      </c>
      <c r="L153" s="190">
        <v>9327</v>
      </c>
      <c r="M153" s="190">
        <v>2537</v>
      </c>
      <c r="N153" s="190">
        <v>843</v>
      </c>
      <c r="O153" s="252">
        <v>830</v>
      </c>
    </row>
    <row r="154" spans="1:15">
      <c r="A154" s="205" t="s">
        <v>903</v>
      </c>
      <c r="B154" s="190" t="s">
        <v>753</v>
      </c>
      <c r="C154" s="197">
        <v>26</v>
      </c>
      <c r="D154" s="190">
        <v>6900</v>
      </c>
      <c r="E154" s="190">
        <v>4267</v>
      </c>
      <c r="F154" s="190">
        <v>17468</v>
      </c>
      <c r="G154" s="190">
        <v>24205</v>
      </c>
      <c r="H154" s="190">
        <v>15988</v>
      </c>
      <c r="I154" s="190">
        <v>17094</v>
      </c>
      <c r="J154" s="190">
        <v>27329</v>
      </c>
      <c r="K154" s="190">
        <v>19331</v>
      </c>
      <c r="L154" s="190">
        <v>4762</v>
      </c>
      <c r="M154" s="190">
        <v>3090</v>
      </c>
      <c r="N154" s="190">
        <v>4553</v>
      </c>
      <c r="O154" s="252">
        <v>4187</v>
      </c>
    </row>
    <row r="155" spans="1:15">
      <c r="A155" s="205" t="s">
        <v>903</v>
      </c>
      <c r="B155" s="190" t="s">
        <v>753</v>
      </c>
      <c r="C155" s="197">
        <v>27</v>
      </c>
      <c r="D155" s="190">
        <v>6151</v>
      </c>
      <c r="E155" s="190">
        <v>4657</v>
      </c>
      <c r="F155" s="190">
        <v>17090</v>
      </c>
      <c r="G155" s="190">
        <v>24486</v>
      </c>
      <c r="H155" s="190">
        <v>21872</v>
      </c>
      <c r="I155" s="190">
        <v>16997</v>
      </c>
      <c r="J155" s="190">
        <v>20766</v>
      </c>
      <c r="K155" s="190">
        <v>16127</v>
      </c>
      <c r="L155" s="190">
        <v>1704</v>
      </c>
      <c r="M155" s="190">
        <v>1107</v>
      </c>
      <c r="N155" s="190">
        <v>2643</v>
      </c>
      <c r="O155" s="252">
        <v>742</v>
      </c>
    </row>
    <row r="156" spans="1:15">
      <c r="A156" s="205" t="s">
        <v>903</v>
      </c>
      <c r="B156" s="190" t="s">
        <v>753</v>
      </c>
      <c r="C156" s="197">
        <v>28</v>
      </c>
      <c r="D156" s="190">
        <v>2435</v>
      </c>
      <c r="E156" s="190">
        <v>5449</v>
      </c>
      <c r="F156" s="190">
        <v>12575</v>
      </c>
      <c r="G156" s="190">
        <v>24479</v>
      </c>
      <c r="H156" s="190">
        <v>25314</v>
      </c>
      <c r="I156" s="190">
        <v>17373</v>
      </c>
      <c r="J156" s="190">
        <v>15285</v>
      </c>
      <c r="K156" s="190">
        <v>14730</v>
      </c>
      <c r="L156" s="190">
        <v>4463</v>
      </c>
      <c r="M156" s="190">
        <v>1469</v>
      </c>
      <c r="N156" s="190">
        <v>5519</v>
      </c>
      <c r="O156" s="252">
        <v>644</v>
      </c>
    </row>
    <row r="157" spans="1:15">
      <c r="A157" s="205" t="s">
        <v>903</v>
      </c>
      <c r="B157" s="190" t="s">
        <v>753</v>
      </c>
      <c r="C157" s="197">
        <v>29</v>
      </c>
      <c r="D157" s="190">
        <v>4422</v>
      </c>
      <c r="E157" s="190"/>
      <c r="F157" s="190">
        <v>11763</v>
      </c>
      <c r="G157" s="190">
        <v>23899</v>
      </c>
      <c r="H157" s="190">
        <v>17411</v>
      </c>
      <c r="I157" s="190">
        <v>20065</v>
      </c>
      <c r="J157" s="190">
        <v>10950</v>
      </c>
      <c r="K157" s="190">
        <v>13234</v>
      </c>
      <c r="L157" s="190">
        <v>10084</v>
      </c>
      <c r="M157" s="190">
        <v>2435</v>
      </c>
      <c r="N157" s="190">
        <v>4824</v>
      </c>
      <c r="O157" s="252">
        <v>3668</v>
      </c>
    </row>
    <row r="158" spans="1:15">
      <c r="A158" s="205" t="s">
        <v>903</v>
      </c>
      <c r="B158" s="190" t="s">
        <v>753</v>
      </c>
      <c r="C158" s="197">
        <v>30</v>
      </c>
      <c r="D158" s="190">
        <v>1615</v>
      </c>
      <c r="E158" s="190"/>
      <c r="F158" s="190">
        <v>14346</v>
      </c>
      <c r="G158" s="190">
        <v>26257</v>
      </c>
      <c r="H158" s="190">
        <v>10002</v>
      </c>
      <c r="I158" s="190">
        <v>19926</v>
      </c>
      <c r="J158" s="190">
        <v>16460</v>
      </c>
      <c r="K158" s="190">
        <v>20543</v>
      </c>
      <c r="L158" s="190">
        <v>14471</v>
      </c>
      <c r="M158" s="190">
        <v>4203</v>
      </c>
      <c r="N158" s="190">
        <v>2133</v>
      </c>
      <c r="O158" s="252">
        <v>1649</v>
      </c>
    </row>
    <row r="159" spans="1:15" ht="15" thickBot="1">
      <c r="A159" s="229" t="s">
        <v>903</v>
      </c>
      <c r="B159" s="253" t="s">
        <v>753</v>
      </c>
      <c r="C159" s="230">
        <v>31</v>
      </c>
      <c r="D159" s="253">
        <v>1693</v>
      </c>
      <c r="E159" s="253"/>
      <c r="F159" s="253">
        <v>14998</v>
      </c>
      <c r="G159" s="253"/>
      <c r="H159" s="253">
        <v>19335</v>
      </c>
      <c r="I159" s="253"/>
      <c r="J159" s="253">
        <v>14369</v>
      </c>
      <c r="K159" s="253">
        <v>5867</v>
      </c>
      <c r="L159" s="253"/>
      <c r="M159" s="253">
        <v>6260</v>
      </c>
      <c r="N159" s="253"/>
      <c r="O159" s="254">
        <v>1520</v>
      </c>
    </row>
    <row r="160" spans="1:15" ht="15" thickBot="1">
      <c r="D160" s="117"/>
      <c r="E160" s="117"/>
      <c r="F160" s="117"/>
      <c r="G160" s="117"/>
      <c r="H160" s="117"/>
      <c r="I160" s="117"/>
      <c r="J160" s="117"/>
      <c r="K160" s="117"/>
      <c r="L160" s="117"/>
      <c r="M160" s="117"/>
      <c r="N160" s="117"/>
      <c r="O160" s="117"/>
    </row>
    <row r="161" spans="1:15">
      <c r="A161" s="201" t="s">
        <v>903</v>
      </c>
      <c r="B161" s="250" t="s">
        <v>754</v>
      </c>
      <c r="C161" s="202">
        <v>1</v>
      </c>
      <c r="D161" s="250">
        <v>2154</v>
      </c>
      <c r="E161" s="250">
        <v>1170</v>
      </c>
      <c r="F161" s="250">
        <v>3223</v>
      </c>
      <c r="G161" s="250">
        <v>14974</v>
      </c>
      <c r="H161" s="250">
        <v>10258</v>
      </c>
      <c r="I161" s="250">
        <v>24280</v>
      </c>
      <c r="J161" s="250">
        <v>29723</v>
      </c>
      <c r="K161" s="250">
        <v>23009</v>
      </c>
      <c r="L161" s="250">
        <v>17223</v>
      </c>
      <c r="M161" s="250">
        <v>2433</v>
      </c>
      <c r="N161" s="250">
        <v>7167</v>
      </c>
      <c r="O161" s="251">
        <v>2679</v>
      </c>
    </row>
    <row r="162" spans="1:15">
      <c r="A162" s="205" t="s">
        <v>903</v>
      </c>
      <c r="B162" s="190" t="s">
        <v>754</v>
      </c>
      <c r="C162" s="197">
        <v>2</v>
      </c>
      <c r="D162" s="190">
        <v>1426</v>
      </c>
      <c r="E162" s="190">
        <v>3340</v>
      </c>
      <c r="F162" s="190">
        <v>3930</v>
      </c>
      <c r="G162" s="190">
        <v>11943</v>
      </c>
      <c r="H162" s="190">
        <v>23437</v>
      </c>
      <c r="I162" s="190">
        <v>29172</v>
      </c>
      <c r="J162" s="190">
        <v>29793</v>
      </c>
      <c r="K162" s="190">
        <v>11979</v>
      </c>
      <c r="L162" s="190">
        <v>15708</v>
      </c>
      <c r="M162" s="190">
        <v>8428</v>
      </c>
      <c r="N162" s="190">
        <v>1849</v>
      </c>
      <c r="O162" s="252">
        <v>2655</v>
      </c>
    </row>
    <row r="163" spans="1:15">
      <c r="A163" s="205" t="s">
        <v>903</v>
      </c>
      <c r="B163" s="190" t="s">
        <v>754</v>
      </c>
      <c r="C163" s="197">
        <v>3</v>
      </c>
      <c r="D163" s="190">
        <v>2574</v>
      </c>
      <c r="E163" s="190">
        <v>8004</v>
      </c>
      <c r="F163" s="190">
        <v>3823</v>
      </c>
      <c r="G163" s="190">
        <v>9800</v>
      </c>
      <c r="H163" s="190">
        <v>15645</v>
      </c>
      <c r="I163" s="190">
        <v>20418</v>
      </c>
      <c r="J163" s="190">
        <v>23792</v>
      </c>
      <c r="K163" s="190">
        <v>18789</v>
      </c>
      <c r="L163" s="190">
        <v>18293</v>
      </c>
      <c r="M163" s="190">
        <v>5607</v>
      </c>
      <c r="N163" s="190">
        <v>5706</v>
      </c>
      <c r="O163" s="252">
        <v>5088</v>
      </c>
    </row>
    <row r="164" spans="1:15">
      <c r="A164" s="205" t="s">
        <v>903</v>
      </c>
      <c r="B164" s="190" t="s">
        <v>754</v>
      </c>
      <c r="C164" s="197">
        <v>4</v>
      </c>
      <c r="D164" s="190">
        <v>1264</v>
      </c>
      <c r="E164" s="190">
        <v>7311</v>
      </c>
      <c r="F164" s="190">
        <v>6559</v>
      </c>
      <c r="G164" s="190">
        <v>9190</v>
      </c>
      <c r="H164" s="190">
        <v>23566</v>
      </c>
      <c r="I164" s="190">
        <v>6695</v>
      </c>
      <c r="J164" s="190">
        <v>11238</v>
      </c>
      <c r="K164" s="190">
        <v>15624</v>
      </c>
      <c r="L164" s="190">
        <v>8354</v>
      </c>
      <c r="M164" s="190">
        <v>7896</v>
      </c>
      <c r="N164" s="190">
        <v>3225</v>
      </c>
      <c r="O164" s="252">
        <v>4668</v>
      </c>
    </row>
    <row r="165" spans="1:15">
      <c r="A165" s="205" t="s">
        <v>903</v>
      </c>
      <c r="B165" s="190" t="s">
        <v>754</v>
      </c>
      <c r="C165" s="197">
        <v>5</v>
      </c>
      <c r="D165" s="190">
        <v>2914</v>
      </c>
      <c r="E165" s="190">
        <v>5454</v>
      </c>
      <c r="F165" s="190">
        <v>12707</v>
      </c>
      <c r="G165" s="190">
        <v>13063</v>
      </c>
      <c r="H165" s="190">
        <v>13577</v>
      </c>
      <c r="I165" s="190">
        <v>30113</v>
      </c>
      <c r="J165" s="190">
        <v>20715</v>
      </c>
      <c r="K165" s="190">
        <v>20970</v>
      </c>
      <c r="L165" s="190">
        <v>12941</v>
      </c>
      <c r="M165" s="190">
        <v>14072</v>
      </c>
      <c r="N165" s="190">
        <v>6803</v>
      </c>
      <c r="O165" s="252">
        <v>2881</v>
      </c>
    </row>
    <row r="166" spans="1:15">
      <c r="A166" s="205" t="s">
        <v>903</v>
      </c>
      <c r="B166" s="190" t="s">
        <v>754</v>
      </c>
      <c r="C166" s="197">
        <v>6</v>
      </c>
      <c r="D166" s="190">
        <v>1229</v>
      </c>
      <c r="E166" s="190">
        <v>2657</v>
      </c>
      <c r="F166" s="190">
        <v>14554</v>
      </c>
      <c r="G166" s="190">
        <v>6042</v>
      </c>
      <c r="H166" s="190">
        <v>21497</v>
      </c>
      <c r="I166" s="190">
        <v>23953</v>
      </c>
      <c r="J166" s="190">
        <v>27233</v>
      </c>
      <c r="K166" s="190">
        <v>23178</v>
      </c>
      <c r="L166" s="190">
        <v>18668</v>
      </c>
      <c r="M166" s="190">
        <v>2013</v>
      </c>
      <c r="N166" s="190">
        <v>6604</v>
      </c>
      <c r="O166" s="252">
        <v>1300</v>
      </c>
    </row>
    <row r="167" spans="1:15">
      <c r="A167" s="205" t="s">
        <v>903</v>
      </c>
      <c r="B167" s="190" t="s">
        <v>754</v>
      </c>
      <c r="C167" s="197">
        <v>7</v>
      </c>
      <c r="D167" s="190">
        <v>2901</v>
      </c>
      <c r="E167" s="190">
        <v>4289</v>
      </c>
      <c r="F167" s="190">
        <v>10424</v>
      </c>
      <c r="G167" s="190">
        <v>2621</v>
      </c>
      <c r="H167" s="190">
        <v>23887</v>
      </c>
      <c r="I167" s="190">
        <v>26220</v>
      </c>
      <c r="J167" s="190">
        <v>7563</v>
      </c>
      <c r="K167" s="190">
        <v>25686</v>
      </c>
      <c r="L167" s="190">
        <v>6575</v>
      </c>
      <c r="M167" s="190">
        <v>5134</v>
      </c>
      <c r="N167" s="190">
        <v>1747</v>
      </c>
      <c r="O167" s="252">
        <v>1324</v>
      </c>
    </row>
    <row r="168" spans="1:15">
      <c r="A168" s="205" t="s">
        <v>903</v>
      </c>
      <c r="B168" s="190" t="s">
        <v>754</v>
      </c>
      <c r="C168" s="197">
        <v>8</v>
      </c>
      <c r="D168" s="190">
        <v>4558</v>
      </c>
      <c r="E168" s="190">
        <v>7754</v>
      </c>
      <c r="F168" s="190">
        <v>10125</v>
      </c>
      <c r="G168" s="190">
        <v>15744</v>
      </c>
      <c r="H168" s="190">
        <v>23468</v>
      </c>
      <c r="I168" s="190">
        <v>12465</v>
      </c>
      <c r="J168" s="190">
        <v>20659</v>
      </c>
      <c r="K168" s="190">
        <v>14647</v>
      </c>
      <c r="L168" s="190">
        <v>16043</v>
      </c>
      <c r="M168" s="190">
        <v>12871</v>
      </c>
      <c r="N168" s="190">
        <v>518</v>
      </c>
      <c r="O168" s="252">
        <v>2440</v>
      </c>
    </row>
    <row r="169" spans="1:15">
      <c r="A169" s="205" t="s">
        <v>903</v>
      </c>
      <c r="B169" s="190" t="s">
        <v>754</v>
      </c>
      <c r="C169" s="197">
        <v>9</v>
      </c>
      <c r="D169" s="190">
        <v>3647</v>
      </c>
      <c r="E169" s="190">
        <v>6701</v>
      </c>
      <c r="F169" s="190">
        <v>7524</v>
      </c>
      <c r="G169" s="190">
        <v>19571</v>
      </c>
      <c r="H169" s="190">
        <v>26294</v>
      </c>
      <c r="I169" s="190">
        <v>24606</v>
      </c>
      <c r="J169" s="190">
        <v>19521</v>
      </c>
      <c r="K169" s="190">
        <v>13414</v>
      </c>
      <c r="L169" s="190">
        <v>19467</v>
      </c>
      <c r="M169" s="190">
        <v>12228</v>
      </c>
      <c r="N169" s="190">
        <v>7312</v>
      </c>
      <c r="O169" s="252">
        <v>4501</v>
      </c>
    </row>
    <row r="170" spans="1:15">
      <c r="A170" s="205" t="s">
        <v>903</v>
      </c>
      <c r="B170" s="190" t="s">
        <v>754</v>
      </c>
      <c r="C170" s="197">
        <v>10</v>
      </c>
      <c r="D170" s="190">
        <v>1846</v>
      </c>
      <c r="E170" s="190">
        <v>8144</v>
      </c>
      <c r="F170" s="190">
        <v>14009</v>
      </c>
      <c r="G170" s="190">
        <v>14253</v>
      </c>
      <c r="H170" s="190">
        <v>22070</v>
      </c>
      <c r="I170" s="190">
        <v>29217</v>
      </c>
      <c r="J170" s="190">
        <v>10807</v>
      </c>
      <c r="K170" s="190">
        <v>22436</v>
      </c>
      <c r="L170" s="190">
        <v>17022</v>
      </c>
      <c r="M170" s="190">
        <v>3975</v>
      </c>
      <c r="N170" s="190">
        <v>3430</v>
      </c>
      <c r="O170" s="252">
        <v>3106</v>
      </c>
    </row>
    <row r="171" spans="1:15">
      <c r="A171" s="205" t="s">
        <v>903</v>
      </c>
      <c r="B171" s="190" t="s">
        <v>754</v>
      </c>
      <c r="C171" s="197">
        <v>11</v>
      </c>
      <c r="D171" s="190">
        <v>5283</v>
      </c>
      <c r="E171" s="190">
        <v>7203</v>
      </c>
      <c r="F171" s="190">
        <v>7450</v>
      </c>
      <c r="G171" s="190">
        <v>16395</v>
      </c>
      <c r="H171" s="190">
        <v>23727</v>
      </c>
      <c r="I171" s="190">
        <v>17139</v>
      </c>
      <c r="J171" s="190">
        <v>26502</v>
      </c>
      <c r="K171" s="190">
        <v>19575</v>
      </c>
      <c r="L171" s="190">
        <v>14467</v>
      </c>
      <c r="M171" s="190">
        <v>10914</v>
      </c>
      <c r="N171" s="190">
        <v>6862</v>
      </c>
      <c r="O171" s="252">
        <v>732</v>
      </c>
    </row>
    <row r="172" spans="1:15">
      <c r="A172" s="205" t="s">
        <v>903</v>
      </c>
      <c r="B172" s="190" t="s">
        <v>754</v>
      </c>
      <c r="C172" s="197">
        <v>12</v>
      </c>
      <c r="D172" s="190">
        <v>2874</v>
      </c>
      <c r="E172" s="190">
        <v>8061</v>
      </c>
      <c r="F172" s="190">
        <v>7693</v>
      </c>
      <c r="G172" s="190">
        <v>10318</v>
      </c>
      <c r="H172" s="190">
        <v>27067</v>
      </c>
      <c r="I172" s="190">
        <v>18903</v>
      </c>
      <c r="J172" s="190">
        <v>11103</v>
      </c>
      <c r="K172" s="190">
        <v>21145</v>
      </c>
      <c r="L172" s="190">
        <v>16669</v>
      </c>
      <c r="M172" s="190">
        <v>2533</v>
      </c>
      <c r="N172" s="190">
        <v>1425</v>
      </c>
      <c r="O172" s="252">
        <v>496</v>
      </c>
    </row>
    <row r="173" spans="1:15">
      <c r="A173" s="205" t="s">
        <v>903</v>
      </c>
      <c r="B173" s="190" t="s">
        <v>754</v>
      </c>
      <c r="C173" s="197">
        <v>13</v>
      </c>
      <c r="D173" s="190">
        <v>2669</v>
      </c>
      <c r="E173" s="190">
        <v>1427</v>
      </c>
      <c r="F173" s="190">
        <v>8285</v>
      </c>
      <c r="G173" s="190">
        <v>20619</v>
      </c>
      <c r="H173" s="190">
        <v>26137</v>
      </c>
      <c r="I173" s="190">
        <v>9353</v>
      </c>
      <c r="J173" s="190">
        <v>11719</v>
      </c>
      <c r="K173" s="190">
        <v>11429</v>
      </c>
      <c r="L173" s="190">
        <v>19655</v>
      </c>
      <c r="M173" s="190">
        <v>6883</v>
      </c>
      <c r="N173" s="190">
        <v>2409</v>
      </c>
      <c r="O173" s="252">
        <v>3444</v>
      </c>
    </row>
    <row r="174" spans="1:15">
      <c r="A174" s="205" t="s">
        <v>903</v>
      </c>
      <c r="B174" s="190" t="s">
        <v>754</v>
      </c>
      <c r="C174" s="197">
        <v>14</v>
      </c>
      <c r="D174" s="190">
        <v>4954</v>
      </c>
      <c r="E174" s="190">
        <v>1879</v>
      </c>
      <c r="F174" s="190">
        <v>3850</v>
      </c>
      <c r="G174" s="190">
        <v>21790</v>
      </c>
      <c r="H174" s="190">
        <v>26455</v>
      </c>
      <c r="I174" s="190">
        <v>21148</v>
      </c>
      <c r="J174" s="190">
        <v>11854</v>
      </c>
      <c r="K174" s="190">
        <v>20109</v>
      </c>
      <c r="L174" s="190">
        <v>13563</v>
      </c>
      <c r="M174" s="190">
        <v>6115</v>
      </c>
      <c r="N174" s="190">
        <v>1221</v>
      </c>
      <c r="O174" s="252">
        <v>429</v>
      </c>
    </row>
    <row r="175" spans="1:15">
      <c r="A175" s="205" t="s">
        <v>903</v>
      </c>
      <c r="B175" s="190" t="s">
        <v>754</v>
      </c>
      <c r="C175" s="197">
        <v>15</v>
      </c>
      <c r="D175" s="190">
        <v>4847</v>
      </c>
      <c r="E175" s="190">
        <v>8009</v>
      </c>
      <c r="F175" s="190">
        <v>15537</v>
      </c>
      <c r="G175" s="190">
        <v>10850</v>
      </c>
      <c r="H175" s="190">
        <v>25827</v>
      </c>
      <c r="I175" s="190">
        <v>24332</v>
      </c>
      <c r="J175" s="190">
        <v>12859</v>
      </c>
      <c r="K175" s="190">
        <v>5854</v>
      </c>
      <c r="L175" s="190">
        <v>2711</v>
      </c>
      <c r="M175" s="190">
        <v>6430</v>
      </c>
      <c r="N175" s="190">
        <v>3793</v>
      </c>
      <c r="O175" s="252">
        <v>2596</v>
      </c>
    </row>
    <row r="176" spans="1:15">
      <c r="A176" s="205" t="s">
        <v>903</v>
      </c>
      <c r="B176" s="190" t="s">
        <v>754</v>
      </c>
      <c r="C176" s="197">
        <v>16</v>
      </c>
      <c r="D176" s="190">
        <v>1975</v>
      </c>
      <c r="E176" s="190">
        <v>9947</v>
      </c>
      <c r="F176" s="190">
        <v>4173</v>
      </c>
      <c r="G176" s="190">
        <v>5019</v>
      </c>
      <c r="H176" s="190">
        <v>18196</v>
      </c>
      <c r="I176" s="190">
        <v>11248</v>
      </c>
      <c r="J176" s="190">
        <v>17478</v>
      </c>
      <c r="K176" s="190">
        <v>4101</v>
      </c>
      <c r="L176" s="190">
        <v>7324</v>
      </c>
      <c r="M176" s="190">
        <v>3396</v>
      </c>
      <c r="N176" s="190">
        <v>818</v>
      </c>
      <c r="O176" s="252">
        <v>526</v>
      </c>
    </row>
    <row r="177" spans="1:15">
      <c r="A177" s="205" t="s">
        <v>903</v>
      </c>
      <c r="B177" s="190" t="s">
        <v>754</v>
      </c>
      <c r="C177" s="197">
        <v>17</v>
      </c>
      <c r="D177" s="190">
        <v>1505</v>
      </c>
      <c r="E177" s="190">
        <v>6662</v>
      </c>
      <c r="F177" s="190">
        <v>5930</v>
      </c>
      <c r="G177" s="190">
        <v>18452</v>
      </c>
      <c r="H177" s="190">
        <v>17817</v>
      </c>
      <c r="I177" s="190">
        <v>23186</v>
      </c>
      <c r="J177" s="190">
        <v>8032</v>
      </c>
      <c r="K177" s="190">
        <v>19632</v>
      </c>
      <c r="L177" s="190">
        <v>4647</v>
      </c>
      <c r="M177" s="190">
        <v>7629</v>
      </c>
      <c r="N177" s="190">
        <v>3135</v>
      </c>
      <c r="O177" s="252">
        <v>359</v>
      </c>
    </row>
    <row r="178" spans="1:15">
      <c r="A178" s="205" t="s">
        <v>903</v>
      </c>
      <c r="B178" s="190" t="s">
        <v>754</v>
      </c>
      <c r="C178" s="197">
        <v>18</v>
      </c>
      <c r="D178" s="190">
        <v>1258</v>
      </c>
      <c r="E178" s="190">
        <v>1548</v>
      </c>
      <c r="F178" s="190">
        <v>11160</v>
      </c>
      <c r="G178" s="190">
        <v>22443</v>
      </c>
      <c r="H178" s="190">
        <v>3952</v>
      </c>
      <c r="I178" s="190">
        <v>24661</v>
      </c>
      <c r="J178" s="190">
        <v>16905</v>
      </c>
      <c r="K178" s="190">
        <v>23473</v>
      </c>
      <c r="L178" s="190">
        <v>12469</v>
      </c>
      <c r="M178" s="190">
        <v>10925</v>
      </c>
      <c r="N178" s="190">
        <v>4236</v>
      </c>
      <c r="O178" s="252">
        <v>382</v>
      </c>
    </row>
    <row r="179" spans="1:15">
      <c r="A179" s="205" t="s">
        <v>903</v>
      </c>
      <c r="B179" s="190" t="s">
        <v>754</v>
      </c>
      <c r="C179" s="197">
        <v>19</v>
      </c>
      <c r="D179" s="190">
        <v>795</v>
      </c>
      <c r="E179" s="190">
        <v>2723</v>
      </c>
      <c r="F179" s="190">
        <v>7816</v>
      </c>
      <c r="G179" s="190">
        <v>3808</v>
      </c>
      <c r="H179" s="190">
        <v>13473</v>
      </c>
      <c r="I179" s="190">
        <v>22899</v>
      </c>
      <c r="J179" s="190">
        <v>19654</v>
      </c>
      <c r="K179" s="190">
        <v>22132</v>
      </c>
      <c r="L179" s="190">
        <v>6949</v>
      </c>
      <c r="M179" s="190">
        <v>9102</v>
      </c>
      <c r="N179" s="190">
        <v>2468</v>
      </c>
      <c r="O179" s="252">
        <v>1132</v>
      </c>
    </row>
    <row r="180" spans="1:15">
      <c r="A180" s="205" t="s">
        <v>903</v>
      </c>
      <c r="B180" s="190" t="s">
        <v>754</v>
      </c>
      <c r="C180" s="197">
        <v>20</v>
      </c>
      <c r="D180" s="190">
        <v>1686</v>
      </c>
      <c r="E180" s="190">
        <v>7888</v>
      </c>
      <c r="F180" s="190">
        <v>14109</v>
      </c>
      <c r="G180" s="190">
        <v>7259</v>
      </c>
      <c r="H180" s="190">
        <v>10066</v>
      </c>
      <c r="I180" s="190">
        <v>20744</v>
      </c>
      <c r="J180" s="190">
        <v>23869</v>
      </c>
      <c r="K180" s="190">
        <v>11794</v>
      </c>
      <c r="L180" s="190">
        <v>4292</v>
      </c>
      <c r="M180" s="190">
        <v>10658</v>
      </c>
      <c r="N180" s="190">
        <v>601</v>
      </c>
      <c r="O180" s="252">
        <v>446</v>
      </c>
    </row>
    <row r="181" spans="1:15">
      <c r="A181" s="205" t="s">
        <v>903</v>
      </c>
      <c r="B181" s="190" t="s">
        <v>754</v>
      </c>
      <c r="C181" s="197">
        <v>21</v>
      </c>
      <c r="D181" s="190">
        <v>921</v>
      </c>
      <c r="E181" s="190">
        <v>3523</v>
      </c>
      <c r="F181" s="190">
        <v>2690</v>
      </c>
      <c r="G181" s="190">
        <v>16457</v>
      </c>
      <c r="H181" s="190">
        <v>5390</v>
      </c>
      <c r="I181" s="190">
        <v>18797</v>
      </c>
      <c r="J181" s="190">
        <v>16465</v>
      </c>
      <c r="K181" s="190">
        <v>20610</v>
      </c>
      <c r="L181" s="190">
        <v>6960</v>
      </c>
      <c r="M181" s="190">
        <v>10045</v>
      </c>
      <c r="N181" s="190">
        <v>1102</v>
      </c>
      <c r="O181" s="252">
        <v>2328</v>
      </c>
    </row>
    <row r="182" spans="1:15">
      <c r="A182" s="205" t="s">
        <v>903</v>
      </c>
      <c r="B182" s="190" t="s">
        <v>754</v>
      </c>
      <c r="C182" s="197">
        <v>22</v>
      </c>
      <c r="D182" s="190">
        <v>2117</v>
      </c>
      <c r="E182" s="190">
        <v>2372</v>
      </c>
      <c r="F182" s="190">
        <v>11140</v>
      </c>
      <c r="G182" s="190">
        <v>5307</v>
      </c>
      <c r="H182" s="190">
        <v>6245</v>
      </c>
      <c r="I182" s="190">
        <v>28813</v>
      </c>
      <c r="J182" s="190">
        <v>11330</v>
      </c>
      <c r="K182" s="190">
        <v>16688</v>
      </c>
      <c r="L182" s="190">
        <v>7712</v>
      </c>
      <c r="M182" s="190">
        <v>4801</v>
      </c>
      <c r="N182" s="190">
        <v>3643</v>
      </c>
      <c r="O182" s="252">
        <v>1139</v>
      </c>
    </row>
    <row r="183" spans="1:15">
      <c r="A183" s="205" t="s">
        <v>903</v>
      </c>
      <c r="B183" s="190" t="s">
        <v>754</v>
      </c>
      <c r="C183" s="197">
        <v>23</v>
      </c>
      <c r="D183" s="190">
        <v>5505</v>
      </c>
      <c r="E183" s="190">
        <v>9917</v>
      </c>
      <c r="F183" s="190">
        <v>9107</v>
      </c>
      <c r="G183" s="190">
        <v>18234</v>
      </c>
      <c r="H183" s="190">
        <v>7443</v>
      </c>
      <c r="I183" s="190">
        <v>25141</v>
      </c>
      <c r="J183" s="190">
        <v>16224</v>
      </c>
      <c r="K183" s="190">
        <v>12959</v>
      </c>
      <c r="L183" s="190">
        <v>8666</v>
      </c>
      <c r="M183" s="190">
        <v>6353</v>
      </c>
      <c r="N183" s="190">
        <v>2913</v>
      </c>
      <c r="O183" s="252">
        <v>2784</v>
      </c>
    </row>
    <row r="184" spans="1:15">
      <c r="A184" s="205" t="s">
        <v>903</v>
      </c>
      <c r="B184" s="190" t="s">
        <v>754</v>
      </c>
      <c r="C184" s="197">
        <v>24</v>
      </c>
      <c r="D184" s="190">
        <v>1990</v>
      </c>
      <c r="E184" s="190">
        <v>11508</v>
      </c>
      <c r="F184" s="190">
        <v>7012</v>
      </c>
      <c r="G184" s="190">
        <v>24976</v>
      </c>
      <c r="H184" s="190">
        <v>26077</v>
      </c>
      <c r="I184" s="190">
        <v>24415</v>
      </c>
      <c r="J184" s="190">
        <v>4186</v>
      </c>
      <c r="K184" s="190">
        <v>8144</v>
      </c>
      <c r="L184" s="190">
        <v>1927</v>
      </c>
      <c r="M184" s="190">
        <v>3452</v>
      </c>
      <c r="N184" s="190">
        <v>1575</v>
      </c>
      <c r="O184" s="252">
        <v>556</v>
      </c>
    </row>
    <row r="185" spans="1:15">
      <c r="A185" s="205" t="s">
        <v>903</v>
      </c>
      <c r="B185" s="190" t="s">
        <v>754</v>
      </c>
      <c r="C185" s="197">
        <v>25</v>
      </c>
      <c r="D185" s="190">
        <v>6305</v>
      </c>
      <c r="E185" s="190">
        <v>6316</v>
      </c>
      <c r="F185" s="190">
        <v>10904</v>
      </c>
      <c r="G185" s="190">
        <v>4078</v>
      </c>
      <c r="H185" s="190">
        <v>28767</v>
      </c>
      <c r="I185" s="190">
        <v>24433</v>
      </c>
      <c r="J185" s="190">
        <v>21879</v>
      </c>
      <c r="K185" s="190">
        <v>18234</v>
      </c>
      <c r="L185" s="190">
        <v>3959</v>
      </c>
      <c r="M185" s="190">
        <v>5655</v>
      </c>
      <c r="N185" s="190">
        <v>3470</v>
      </c>
      <c r="O185" s="252">
        <v>2659</v>
      </c>
    </row>
    <row r="186" spans="1:15">
      <c r="A186" s="205" t="s">
        <v>903</v>
      </c>
      <c r="B186" s="190" t="s">
        <v>754</v>
      </c>
      <c r="C186" s="197">
        <v>26</v>
      </c>
      <c r="D186" s="190">
        <v>2536</v>
      </c>
      <c r="E186" s="190">
        <v>7669</v>
      </c>
      <c r="F186" s="190">
        <v>11503</v>
      </c>
      <c r="G186" s="190">
        <v>19327</v>
      </c>
      <c r="H186" s="190">
        <v>18596</v>
      </c>
      <c r="I186" s="190">
        <v>24486</v>
      </c>
      <c r="J186" s="190">
        <v>25894</v>
      </c>
      <c r="K186" s="190">
        <v>14518</v>
      </c>
      <c r="L186" s="190">
        <v>13571</v>
      </c>
      <c r="M186" s="190">
        <v>7084</v>
      </c>
      <c r="N186" s="190">
        <v>2986</v>
      </c>
      <c r="O186" s="252">
        <v>620</v>
      </c>
    </row>
    <row r="187" spans="1:15">
      <c r="A187" s="205" t="s">
        <v>903</v>
      </c>
      <c r="B187" s="190" t="s">
        <v>754</v>
      </c>
      <c r="C187" s="197">
        <v>27</v>
      </c>
      <c r="D187" s="190">
        <v>658</v>
      </c>
      <c r="E187" s="190">
        <v>5632</v>
      </c>
      <c r="F187" s="190">
        <v>11480</v>
      </c>
      <c r="G187" s="190">
        <v>20475</v>
      </c>
      <c r="H187" s="190">
        <v>27105</v>
      </c>
      <c r="I187" s="190">
        <v>22590</v>
      </c>
      <c r="J187" s="190">
        <v>25674</v>
      </c>
      <c r="K187" s="190">
        <v>21207</v>
      </c>
      <c r="L187" s="190">
        <v>10950</v>
      </c>
      <c r="M187" s="190">
        <v>4614</v>
      </c>
      <c r="N187" s="190">
        <v>1572</v>
      </c>
      <c r="O187" s="252">
        <v>1028</v>
      </c>
    </row>
    <row r="188" spans="1:15">
      <c r="A188" s="205" t="s">
        <v>903</v>
      </c>
      <c r="B188" s="190" t="s">
        <v>754</v>
      </c>
      <c r="C188" s="197">
        <v>28</v>
      </c>
      <c r="D188" s="190">
        <v>5503</v>
      </c>
      <c r="E188" s="190">
        <v>10544</v>
      </c>
      <c r="F188" s="190">
        <v>9974</v>
      </c>
      <c r="G188" s="190">
        <v>25720</v>
      </c>
      <c r="H188" s="190">
        <v>25310</v>
      </c>
      <c r="I188" s="190">
        <v>22474</v>
      </c>
      <c r="J188" s="190">
        <v>24544</v>
      </c>
      <c r="K188" s="190">
        <v>18685</v>
      </c>
      <c r="L188" s="190">
        <v>13420</v>
      </c>
      <c r="M188" s="190">
        <v>2301</v>
      </c>
      <c r="N188" s="190">
        <v>3965</v>
      </c>
      <c r="O188" s="252">
        <v>4403</v>
      </c>
    </row>
    <row r="189" spans="1:15">
      <c r="A189" s="205" t="s">
        <v>903</v>
      </c>
      <c r="B189" s="190" t="s">
        <v>754</v>
      </c>
      <c r="C189" s="197">
        <v>29</v>
      </c>
      <c r="D189" s="190">
        <v>1846</v>
      </c>
      <c r="E189" s="190">
        <v>2754</v>
      </c>
      <c r="F189" s="190">
        <v>10527</v>
      </c>
      <c r="G189" s="190">
        <v>16343</v>
      </c>
      <c r="H189" s="190">
        <v>21636</v>
      </c>
      <c r="I189" s="190">
        <v>26967</v>
      </c>
      <c r="J189" s="190">
        <v>26022</v>
      </c>
      <c r="K189" s="190">
        <v>8659</v>
      </c>
      <c r="L189" s="190">
        <v>13167</v>
      </c>
      <c r="M189" s="190">
        <v>447</v>
      </c>
      <c r="N189" s="190">
        <v>670</v>
      </c>
      <c r="O189" s="252">
        <v>4443</v>
      </c>
    </row>
    <row r="190" spans="1:15">
      <c r="A190" s="205" t="s">
        <v>903</v>
      </c>
      <c r="B190" s="190" t="s">
        <v>754</v>
      </c>
      <c r="C190" s="197">
        <v>30</v>
      </c>
      <c r="D190" s="190">
        <v>1697</v>
      </c>
      <c r="E190" s="190"/>
      <c r="F190" s="190">
        <v>18684</v>
      </c>
      <c r="G190" s="190">
        <v>8826</v>
      </c>
      <c r="H190" s="190">
        <v>27561</v>
      </c>
      <c r="I190" s="190">
        <v>24774</v>
      </c>
      <c r="J190" s="190">
        <v>12403</v>
      </c>
      <c r="K190" s="190">
        <v>20408</v>
      </c>
      <c r="L190" s="190">
        <v>5620</v>
      </c>
      <c r="M190" s="190">
        <v>1900</v>
      </c>
      <c r="N190" s="190">
        <v>1226</v>
      </c>
      <c r="O190" s="252">
        <v>4451</v>
      </c>
    </row>
    <row r="191" spans="1:15" ht="15" thickBot="1">
      <c r="A191" s="229" t="s">
        <v>903</v>
      </c>
      <c r="B191" s="253" t="s">
        <v>754</v>
      </c>
      <c r="C191" s="230">
        <v>31</v>
      </c>
      <c r="D191" s="253">
        <v>4693</v>
      </c>
      <c r="E191" s="253"/>
      <c r="F191" s="253">
        <v>19588</v>
      </c>
      <c r="G191" s="253"/>
      <c r="H191" s="253">
        <v>25455</v>
      </c>
      <c r="I191" s="253"/>
      <c r="J191" s="253">
        <v>23655</v>
      </c>
      <c r="K191" s="253">
        <v>21790</v>
      </c>
      <c r="L191" s="253"/>
      <c r="M191" s="253">
        <v>8049</v>
      </c>
      <c r="N191" s="253"/>
      <c r="O191" s="254">
        <v>4570</v>
      </c>
    </row>
    <row r="192" spans="1:15" ht="15" thickBot="1">
      <c r="D192" s="117"/>
      <c r="E192" s="117"/>
      <c r="F192" s="117"/>
      <c r="G192" s="117"/>
      <c r="H192" s="117"/>
      <c r="I192" s="117"/>
      <c r="J192" s="117"/>
      <c r="K192" s="117"/>
      <c r="L192" s="117"/>
      <c r="M192" s="117"/>
      <c r="N192" s="117"/>
      <c r="O192" s="117"/>
    </row>
    <row r="193" spans="1:15">
      <c r="A193" s="201" t="s">
        <v>903</v>
      </c>
      <c r="B193" s="250" t="s">
        <v>755</v>
      </c>
      <c r="C193" s="202">
        <v>1</v>
      </c>
      <c r="D193" s="250">
        <v>618</v>
      </c>
      <c r="E193" s="250">
        <v>4582</v>
      </c>
      <c r="F193" s="250">
        <v>6516</v>
      </c>
      <c r="G193" s="250">
        <v>5862</v>
      </c>
      <c r="H193" s="250">
        <v>23943</v>
      </c>
      <c r="I193" s="250">
        <v>26202</v>
      </c>
      <c r="J193" s="250">
        <v>18529</v>
      </c>
      <c r="K193" s="250">
        <v>26132</v>
      </c>
      <c r="L193" s="250">
        <v>21060</v>
      </c>
      <c r="M193" s="250">
        <v>6238</v>
      </c>
      <c r="N193" s="250">
        <v>3218</v>
      </c>
      <c r="O193" s="251">
        <v>594</v>
      </c>
    </row>
    <row r="194" spans="1:15">
      <c r="A194" s="205" t="s">
        <v>903</v>
      </c>
      <c r="B194" s="190" t="s">
        <v>755</v>
      </c>
      <c r="C194" s="197">
        <v>2</v>
      </c>
      <c r="D194" s="190">
        <v>1139</v>
      </c>
      <c r="E194" s="190">
        <v>1134</v>
      </c>
      <c r="F194" s="190">
        <v>3684</v>
      </c>
      <c r="G194" s="190">
        <v>19724</v>
      </c>
      <c r="H194" s="190">
        <v>25360</v>
      </c>
      <c r="I194" s="190">
        <v>19419</v>
      </c>
      <c r="J194" s="190">
        <v>19977</v>
      </c>
      <c r="K194" s="190">
        <v>20774</v>
      </c>
      <c r="L194" s="190">
        <v>14237</v>
      </c>
      <c r="M194" s="190">
        <v>8252</v>
      </c>
      <c r="N194" s="190">
        <v>3862</v>
      </c>
      <c r="O194" s="252">
        <v>3406</v>
      </c>
    </row>
    <row r="195" spans="1:15">
      <c r="A195" s="205" t="s">
        <v>903</v>
      </c>
      <c r="B195" s="190" t="s">
        <v>755</v>
      </c>
      <c r="C195" s="197">
        <v>3</v>
      </c>
      <c r="D195" s="190">
        <v>1630</v>
      </c>
      <c r="E195" s="190">
        <v>914</v>
      </c>
      <c r="F195" s="190">
        <v>4494</v>
      </c>
      <c r="G195" s="190">
        <v>20082</v>
      </c>
      <c r="H195" s="190">
        <v>26131</v>
      </c>
      <c r="I195" s="190">
        <v>21831</v>
      </c>
      <c r="J195" s="190">
        <v>13761</v>
      </c>
      <c r="K195" s="190">
        <v>16746</v>
      </c>
      <c r="L195" s="190">
        <v>9498</v>
      </c>
      <c r="M195" s="190">
        <v>11951</v>
      </c>
      <c r="N195" s="190">
        <v>1908</v>
      </c>
      <c r="O195" s="252">
        <v>2763</v>
      </c>
    </row>
    <row r="196" spans="1:15">
      <c r="A196" s="205" t="s">
        <v>903</v>
      </c>
      <c r="B196" s="190" t="s">
        <v>755</v>
      </c>
      <c r="C196" s="197">
        <v>4</v>
      </c>
      <c r="D196" s="190">
        <v>1695</v>
      </c>
      <c r="E196" s="190">
        <v>899</v>
      </c>
      <c r="F196" s="190">
        <v>1923</v>
      </c>
      <c r="G196" s="190">
        <v>19961</v>
      </c>
      <c r="H196" s="190">
        <v>7252</v>
      </c>
      <c r="I196" s="190">
        <v>18657</v>
      </c>
      <c r="J196" s="190">
        <v>16439</v>
      </c>
      <c r="K196" s="190">
        <v>12484</v>
      </c>
      <c r="L196" s="190">
        <v>4145</v>
      </c>
      <c r="M196" s="190">
        <v>4098</v>
      </c>
      <c r="N196" s="190">
        <v>1448</v>
      </c>
      <c r="O196" s="252">
        <v>989</v>
      </c>
    </row>
    <row r="197" spans="1:15">
      <c r="A197" s="205" t="s">
        <v>903</v>
      </c>
      <c r="B197" s="190" t="s">
        <v>755</v>
      </c>
      <c r="C197" s="197">
        <v>5</v>
      </c>
      <c r="D197" s="190">
        <v>1489</v>
      </c>
      <c r="E197" s="190">
        <v>1356</v>
      </c>
      <c r="F197" s="190">
        <v>4429</v>
      </c>
      <c r="G197" s="190">
        <v>15312</v>
      </c>
      <c r="H197" s="190">
        <v>16351</v>
      </c>
      <c r="I197" s="190">
        <v>17720</v>
      </c>
      <c r="J197" s="190">
        <v>23070</v>
      </c>
      <c r="K197" s="190">
        <v>16771</v>
      </c>
      <c r="L197" s="190">
        <v>6047</v>
      </c>
      <c r="M197" s="190">
        <v>8710</v>
      </c>
      <c r="N197" s="190">
        <v>5256</v>
      </c>
      <c r="O197" s="252">
        <v>1193</v>
      </c>
    </row>
    <row r="198" spans="1:15">
      <c r="A198" s="205" t="s">
        <v>903</v>
      </c>
      <c r="B198" s="190" t="s">
        <v>755</v>
      </c>
      <c r="C198" s="197">
        <v>6</v>
      </c>
      <c r="D198" s="190">
        <v>4940</v>
      </c>
      <c r="E198" s="190">
        <v>1684</v>
      </c>
      <c r="F198" s="190">
        <v>2881</v>
      </c>
      <c r="G198" s="190">
        <v>17574</v>
      </c>
      <c r="H198" s="190">
        <v>6003</v>
      </c>
      <c r="I198" s="190">
        <v>8665</v>
      </c>
      <c r="J198" s="190">
        <v>19945</v>
      </c>
      <c r="K198" s="190">
        <v>23522</v>
      </c>
      <c r="L198" s="190">
        <v>13366</v>
      </c>
      <c r="M198" s="190">
        <v>7542</v>
      </c>
      <c r="N198" s="190">
        <v>1412</v>
      </c>
      <c r="O198" s="252">
        <v>1210</v>
      </c>
    </row>
    <row r="199" spans="1:15">
      <c r="A199" s="205" t="s">
        <v>903</v>
      </c>
      <c r="B199" s="190" t="s">
        <v>755</v>
      </c>
      <c r="C199" s="197">
        <v>7</v>
      </c>
      <c r="D199" s="190">
        <v>1642</v>
      </c>
      <c r="E199" s="190">
        <v>6654</v>
      </c>
      <c r="F199" s="190">
        <v>2640</v>
      </c>
      <c r="G199" s="190">
        <v>19463</v>
      </c>
      <c r="H199" s="190">
        <v>14873</v>
      </c>
      <c r="I199" s="190">
        <v>20223</v>
      </c>
      <c r="J199" s="190">
        <v>20420</v>
      </c>
      <c r="K199" s="190">
        <v>21024</v>
      </c>
      <c r="L199" s="190">
        <v>17036</v>
      </c>
      <c r="M199" s="190">
        <v>9549</v>
      </c>
      <c r="N199" s="190">
        <v>2399</v>
      </c>
      <c r="O199" s="252">
        <v>1187</v>
      </c>
    </row>
    <row r="200" spans="1:15">
      <c r="A200" s="205" t="s">
        <v>903</v>
      </c>
      <c r="B200" s="190" t="s">
        <v>755</v>
      </c>
      <c r="C200" s="197">
        <v>8</v>
      </c>
      <c r="D200" s="190">
        <v>2271</v>
      </c>
      <c r="E200" s="190">
        <v>990</v>
      </c>
      <c r="F200" s="190">
        <v>7678</v>
      </c>
      <c r="G200" s="190">
        <v>18809</v>
      </c>
      <c r="H200" s="190">
        <v>23382</v>
      </c>
      <c r="I200" s="190">
        <v>21537</v>
      </c>
      <c r="J200" s="190">
        <v>14882</v>
      </c>
      <c r="K200" s="190">
        <v>20498</v>
      </c>
      <c r="L200" s="190">
        <v>19304</v>
      </c>
      <c r="M200" s="190">
        <v>6391</v>
      </c>
      <c r="N200" s="190">
        <v>2239</v>
      </c>
      <c r="O200" s="252">
        <v>849</v>
      </c>
    </row>
    <row r="201" spans="1:15">
      <c r="A201" s="205" t="s">
        <v>903</v>
      </c>
      <c r="B201" s="190" t="s">
        <v>755</v>
      </c>
      <c r="C201" s="197">
        <v>9</v>
      </c>
      <c r="D201" s="190">
        <v>5143</v>
      </c>
      <c r="E201" s="190">
        <v>7835</v>
      </c>
      <c r="F201" s="190">
        <v>5147</v>
      </c>
      <c r="G201" s="190">
        <v>20117</v>
      </c>
      <c r="H201" s="190">
        <v>25197</v>
      </c>
      <c r="I201" s="190">
        <v>20106</v>
      </c>
      <c r="J201" s="190">
        <v>18324</v>
      </c>
      <c r="K201" s="190">
        <v>20644</v>
      </c>
      <c r="L201" s="190">
        <v>19304</v>
      </c>
      <c r="M201" s="190">
        <v>8567</v>
      </c>
      <c r="N201" s="190">
        <v>1698</v>
      </c>
      <c r="O201" s="252">
        <v>645</v>
      </c>
    </row>
    <row r="202" spans="1:15">
      <c r="A202" s="205" t="s">
        <v>903</v>
      </c>
      <c r="B202" s="190" t="s">
        <v>755</v>
      </c>
      <c r="C202" s="197">
        <v>10</v>
      </c>
      <c r="D202" s="190">
        <v>2720</v>
      </c>
      <c r="E202" s="190">
        <v>2650</v>
      </c>
      <c r="F202" s="190">
        <v>7004</v>
      </c>
      <c r="G202" s="190">
        <v>20503</v>
      </c>
      <c r="H202" s="190">
        <v>21822</v>
      </c>
      <c r="I202" s="190">
        <v>14342</v>
      </c>
      <c r="J202" s="190">
        <v>21061</v>
      </c>
      <c r="K202" s="190">
        <v>21415</v>
      </c>
      <c r="L202" s="190">
        <v>17359</v>
      </c>
      <c r="M202" s="190">
        <v>3044</v>
      </c>
      <c r="N202" s="190">
        <v>1062</v>
      </c>
      <c r="O202" s="252">
        <v>2631</v>
      </c>
    </row>
    <row r="203" spans="1:15">
      <c r="A203" s="205" t="s">
        <v>903</v>
      </c>
      <c r="B203" s="190" t="s">
        <v>755</v>
      </c>
      <c r="C203" s="197">
        <v>11</v>
      </c>
      <c r="D203" s="190">
        <v>4942</v>
      </c>
      <c r="E203" s="190">
        <v>1965</v>
      </c>
      <c r="F203" s="190">
        <v>7328</v>
      </c>
      <c r="G203" s="190">
        <v>21324</v>
      </c>
      <c r="H203" s="190">
        <v>5543</v>
      </c>
      <c r="I203" s="190">
        <v>14647</v>
      </c>
      <c r="J203" s="190">
        <v>14571</v>
      </c>
      <c r="K203" s="190">
        <v>17553</v>
      </c>
      <c r="L203" s="190">
        <v>16424</v>
      </c>
      <c r="M203" s="190">
        <v>4114</v>
      </c>
      <c r="N203" s="190">
        <v>1176</v>
      </c>
      <c r="O203" s="252">
        <v>1005</v>
      </c>
    </row>
    <row r="204" spans="1:15">
      <c r="A204" s="205" t="s">
        <v>903</v>
      </c>
      <c r="B204" s="190" t="s">
        <v>755</v>
      </c>
      <c r="C204" s="197">
        <v>12</v>
      </c>
      <c r="D204" s="190">
        <v>4706</v>
      </c>
      <c r="E204" s="190">
        <v>7156</v>
      </c>
      <c r="F204" s="190">
        <v>9359</v>
      </c>
      <c r="G204" s="190">
        <v>21726</v>
      </c>
      <c r="H204" s="190">
        <v>21884</v>
      </c>
      <c r="I204" s="190">
        <v>15108</v>
      </c>
      <c r="J204" s="190">
        <v>22640</v>
      </c>
      <c r="K204" s="190">
        <v>11796</v>
      </c>
      <c r="L204" s="190">
        <v>6794</v>
      </c>
      <c r="M204" s="190">
        <v>2775</v>
      </c>
      <c r="N204" s="190">
        <v>3866</v>
      </c>
      <c r="O204" s="252">
        <v>2628</v>
      </c>
    </row>
    <row r="205" spans="1:15">
      <c r="A205" s="205" t="s">
        <v>903</v>
      </c>
      <c r="B205" s="190" t="s">
        <v>755</v>
      </c>
      <c r="C205" s="197">
        <v>13</v>
      </c>
      <c r="D205" s="190">
        <v>4836</v>
      </c>
      <c r="E205" s="190">
        <v>4998</v>
      </c>
      <c r="F205" s="190">
        <v>8880</v>
      </c>
      <c r="G205" s="190">
        <v>21650</v>
      </c>
      <c r="H205" s="190">
        <v>21429</v>
      </c>
      <c r="I205" s="190">
        <v>29659</v>
      </c>
      <c r="J205" s="190">
        <v>23612</v>
      </c>
      <c r="K205" s="190">
        <v>18483</v>
      </c>
      <c r="L205" s="190">
        <v>14067</v>
      </c>
      <c r="M205" s="190">
        <v>9910</v>
      </c>
      <c r="N205" s="190">
        <v>2988</v>
      </c>
      <c r="O205" s="252">
        <v>1804</v>
      </c>
    </row>
    <row r="206" spans="1:15">
      <c r="A206" s="205" t="s">
        <v>903</v>
      </c>
      <c r="B206" s="190" t="s">
        <v>755</v>
      </c>
      <c r="C206" s="197">
        <v>14</v>
      </c>
      <c r="D206" s="190">
        <v>1383</v>
      </c>
      <c r="E206" s="190">
        <v>3737</v>
      </c>
      <c r="F206" s="190">
        <v>9400</v>
      </c>
      <c r="G206" s="190">
        <v>22554</v>
      </c>
      <c r="H206" s="190">
        <v>18160</v>
      </c>
      <c r="I206" s="190">
        <v>30283</v>
      </c>
      <c r="J206" s="190">
        <v>18015</v>
      </c>
      <c r="K206" s="190">
        <v>21240</v>
      </c>
      <c r="L206" s="190">
        <v>6272</v>
      </c>
      <c r="M206" s="190">
        <v>3380</v>
      </c>
      <c r="N206" s="190">
        <v>5554</v>
      </c>
      <c r="O206" s="252">
        <v>1055</v>
      </c>
    </row>
    <row r="207" spans="1:15">
      <c r="A207" s="205" t="s">
        <v>903</v>
      </c>
      <c r="B207" s="190" t="s">
        <v>755</v>
      </c>
      <c r="C207" s="197">
        <v>15</v>
      </c>
      <c r="D207" s="190">
        <v>2270</v>
      </c>
      <c r="E207" s="190">
        <v>5763</v>
      </c>
      <c r="F207" s="190">
        <v>4903</v>
      </c>
      <c r="G207" s="190">
        <v>22159</v>
      </c>
      <c r="H207" s="190">
        <v>11992</v>
      </c>
      <c r="I207" s="190">
        <v>19993</v>
      </c>
      <c r="J207" s="190">
        <v>15237</v>
      </c>
      <c r="K207" s="190">
        <v>23368</v>
      </c>
      <c r="L207" s="190">
        <v>10865</v>
      </c>
      <c r="M207" s="190">
        <v>1785</v>
      </c>
      <c r="N207" s="190">
        <v>5877</v>
      </c>
      <c r="O207" s="252">
        <v>2785</v>
      </c>
    </row>
    <row r="208" spans="1:15">
      <c r="A208" s="205" t="s">
        <v>903</v>
      </c>
      <c r="B208" s="190" t="s">
        <v>755</v>
      </c>
      <c r="C208" s="197">
        <v>16</v>
      </c>
      <c r="D208" s="190">
        <v>2381</v>
      </c>
      <c r="E208" s="190">
        <v>3811</v>
      </c>
      <c r="F208" s="190">
        <v>9579</v>
      </c>
      <c r="G208" s="190">
        <v>22266</v>
      </c>
      <c r="H208" s="190">
        <v>11186</v>
      </c>
      <c r="I208" s="190">
        <v>18977</v>
      </c>
      <c r="J208" s="190">
        <v>26353</v>
      </c>
      <c r="K208" s="190">
        <v>23062</v>
      </c>
      <c r="L208" s="190">
        <v>13256</v>
      </c>
      <c r="M208" s="190">
        <v>1270</v>
      </c>
      <c r="N208" s="190">
        <v>4015</v>
      </c>
      <c r="O208" s="252">
        <v>1142</v>
      </c>
    </row>
    <row r="209" spans="1:15">
      <c r="A209" s="205" t="s">
        <v>903</v>
      </c>
      <c r="B209" s="190" t="s">
        <v>755</v>
      </c>
      <c r="C209" s="197">
        <v>17</v>
      </c>
      <c r="D209" s="190">
        <v>3485</v>
      </c>
      <c r="E209" s="190">
        <v>9413</v>
      </c>
      <c r="F209" s="190">
        <v>3771</v>
      </c>
      <c r="G209" s="190">
        <v>7206</v>
      </c>
      <c r="H209" s="190">
        <v>28202</v>
      </c>
      <c r="I209" s="190">
        <v>26488</v>
      </c>
      <c r="J209" s="190">
        <v>25725</v>
      </c>
      <c r="K209" s="190">
        <v>20212</v>
      </c>
      <c r="L209" s="190">
        <v>4769</v>
      </c>
      <c r="M209" s="190">
        <v>3450</v>
      </c>
      <c r="N209" s="190">
        <v>2129</v>
      </c>
      <c r="O209" s="252">
        <v>2676</v>
      </c>
    </row>
    <row r="210" spans="1:15">
      <c r="A210" s="205" t="s">
        <v>903</v>
      </c>
      <c r="B210" s="190" t="s">
        <v>755</v>
      </c>
      <c r="C210" s="197">
        <v>18</v>
      </c>
      <c r="D210" s="190">
        <v>4339</v>
      </c>
      <c r="E210" s="190">
        <v>6745</v>
      </c>
      <c r="F210" s="190">
        <v>9553</v>
      </c>
      <c r="G210" s="190">
        <v>7529</v>
      </c>
      <c r="H210" s="190">
        <v>19504</v>
      </c>
      <c r="I210" s="190">
        <v>26252</v>
      </c>
      <c r="J210" s="190">
        <v>2955</v>
      </c>
      <c r="K210" s="190">
        <v>20177</v>
      </c>
      <c r="L210" s="190">
        <v>16339</v>
      </c>
      <c r="M210" s="190">
        <v>3323</v>
      </c>
      <c r="N210" s="190">
        <v>5858</v>
      </c>
      <c r="O210" s="252">
        <v>1802</v>
      </c>
    </row>
    <row r="211" spans="1:15">
      <c r="A211" s="205" t="s">
        <v>903</v>
      </c>
      <c r="B211" s="190" t="s">
        <v>755</v>
      </c>
      <c r="C211" s="197">
        <v>19</v>
      </c>
      <c r="D211" s="190">
        <v>4300</v>
      </c>
      <c r="E211" s="190">
        <v>6465</v>
      </c>
      <c r="F211" s="190">
        <v>11790</v>
      </c>
      <c r="G211" s="190">
        <v>21732</v>
      </c>
      <c r="H211" s="190">
        <v>14136</v>
      </c>
      <c r="I211" s="190">
        <v>8336</v>
      </c>
      <c r="J211" s="190">
        <v>16080</v>
      </c>
      <c r="K211" s="190">
        <v>22875</v>
      </c>
      <c r="L211" s="190">
        <v>16701</v>
      </c>
      <c r="M211" s="190">
        <v>3487</v>
      </c>
      <c r="N211" s="190">
        <v>4747</v>
      </c>
      <c r="O211" s="252">
        <v>2844</v>
      </c>
    </row>
    <row r="212" spans="1:15">
      <c r="A212" s="205" t="s">
        <v>903</v>
      </c>
      <c r="B212" s="190" t="s">
        <v>755</v>
      </c>
      <c r="C212" s="197">
        <v>20</v>
      </c>
      <c r="D212" s="190">
        <v>947</v>
      </c>
      <c r="E212" s="190">
        <v>3799</v>
      </c>
      <c r="F212" s="190">
        <v>6368</v>
      </c>
      <c r="G212" s="190">
        <v>22223</v>
      </c>
      <c r="H212" s="190">
        <v>27731</v>
      </c>
      <c r="I212" s="190">
        <v>15256</v>
      </c>
      <c r="J212" s="190">
        <v>20675</v>
      </c>
      <c r="K212" s="190">
        <v>23479</v>
      </c>
      <c r="L212" s="190">
        <v>15709</v>
      </c>
      <c r="M212" s="190">
        <v>3407</v>
      </c>
      <c r="N212" s="190">
        <v>5495</v>
      </c>
      <c r="O212" s="252">
        <v>3230</v>
      </c>
    </row>
    <row r="213" spans="1:15">
      <c r="A213" s="205" t="s">
        <v>903</v>
      </c>
      <c r="B213" s="190" t="s">
        <v>755</v>
      </c>
      <c r="C213" s="197">
        <v>21</v>
      </c>
      <c r="D213" s="190">
        <v>962</v>
      </c>
      <c r="E213" s="190">
        <v>6052</v>
      </c>
      <c r="F213" s="190">
        <v>16114</v>
      </c>
      <c r="G213" s="190">
        <v>24620</v>
      </c>
      <c r="H213" s="190">
        <v>22178</v>
      </c>
      <c r="I213" s="190">
        <v>20323</v>
      </c>
      <c r="J213" s="190">
        <v>18861</v>
      </c>
      <c r="K213" s="190">
        <v>21797</v>
      </c>
      <c r="L213" s="190">
        <v>15569</v>
      </c>
      <c r="M213" s="190">
        <v>4663</v>
      </c>
      <c r="N213" s="190">
        <v>4620</v>
      </c>
      <c r="O213" s="252">
        <v>4538</v>
      </c>
    </row>
    <row r="214" spans="1:15">
      <c r="A214" s="205" t="s">
        <v>903</v>
      </c>
      <c r="B214" s="190" t="s">
        <v>755</v>
      </c>
      <c r="C214" s="197">
        <v>22</v>
      </c>
      <c r="D214" s="190">
        <v>2474</v>
      </c>
      <c r="E214" s="190">
        <v>3924</v>
      </c>
      <c r="F214" s="190">
        <v>2874</v>
      </c>
      <c r="G214" s="190">
        <v>23641</v>
      </c>
      <c r="H214" s="190">
        <v>12162</v>
      </c>
      <c r="I214" s="190">
        <v>6178</v>
      </c>
      <c r="J214" s="190">
        <v>22871</v>
      </c>
      <c r="K214" s="190">
        <v>5421</v>
      </c>
      <c r="L214" s="190">
        <v>13488</v>
      </c>
      <c r="M214" s="190">
        <v>2948</v>
      </c>
      <c r="N214" s="190">
        <v>5084</v>
      </c>
      <c r="O214" s="252">
        <v>1739</v>
      </c>
    </row>
    <row r="215" spans="1:15">
      <c r="A215" s="205" t="s">
        <v>903</v>
      </c>
      <c r="B215" s="190" t="s">
        <v>755</v>
      </c>
      <c r="C215" s="197">
        <v>23</v>
      </c>
      <c r="D215" s="190">
        <v>3618</v>
      </c>
      <c r="E215" s="190">
        <v>4810</v>
      </c>
      <c r="F215" s="190">
        <v>3602</v>
      </c>
      <c r="G215" s="190">
        <v>14440</v>
      </c>
      <c r="H215" s="190">
        <v>25187</v>
      </c>
      <c r="I215" s="190">
        <v>5844</v>
      </c>
      <c r="J215" s="190">
        <v>21513</v>
      </c>
      <c r="K215" s="190">
        <v>20025</v>
      </c>
      <c r="L215" s="190">
        <v>15475</v>
      </c>
      <c r="M215" s="190">
        <v>1804</v>
      </c>
      <c r="N215" s="190">
        <v>4133</v>
      </c>
      <c r="O215" s="252">
        <v>525</v>
      </c>
    </row>
    <row r="216" spans="1:15">
      <c r="A216" s="205" t="s">
        <v>903</v>
      </c>
      <c r="B216" s="190" t="s">
        <v>755</v>
      </c>
      <c r="C216" s="197">
        <v>24</v>
      </c>
      <c r="D216" s="190">
        <v>2347</v>
      </c>
      <c r="E216" s="190">
        <v>5108</v>
      </c>
      <c r="F216" s="190">
        <v>11706</v>
      </c>
      <c r="G216" s="190">
        <v>23685</v>
      </c>
      <c r="H216" s="190">
        <v>24141</v>
      </c>
      <c r="I216" s="190">
        <v>6390</v>
      </c>
      <c r="J216" s="190">
        <v>21829</v>
      </c>
      <c r="K216" s="190">
        <v>23320</v>
      </c>
      <c r="L216" s="190">
        <v>4973</v>
      </c>
      <c r="M216" s="190">
        <v>1922</v>
      </c>
      <c r="N216" s="190">
        <v>3199</v>
      </c>
      <c r="O216" s="252">
        <v>1519</v>
      </c>
    </row>
    <row r="217" spans="1:15">
      <c r="A217" s="205" t="s">
        <v>903</v>
      </c>
      <c r="B217" s="190" t="s">
        <v>755</v>
      </c>
      <c r="C217" s="197">
        <v>25</v>
      </c>
      <c r="D217" s="190">
        <v>5271</v>
      </c>
      <c r="E217" s="190">
        <v>7278</v>
      </c>
      <c r="F217" s="190">
        <v>15267</v>
      </c>
      <c r="G217" s="190">
        <v>24418</v>
      </c>
      <c r="H217" s="190">
        <v>27900</v>
      </c>
      <c r="I217" s="190">
        <v>19644</v>
      </c>
      <c r="J217" s="190">
        <v>15216</v>
      </c>
      <c r="K217" s="190">
        <v>22202</v>
      </c>
      <c r="L217" s="190">
        <v>13351</v>
      </c>
      <c r="M217" s="190">
        <v>7839</v>
      </c>
      <c r="N217" s="190">
        <v>3883</v>
      </c>
      <c r="O217" s="252">
        <v>1892</v>
      </c>
    </row>
    <row r="218" spans="1:15">
      <c r="A218" s="205" t="s">
        <v>903</v>
      </c>
      <c r="B218" s="190" t="s">
        <v>755</v>
      </c>
      <c r="C218" s="197">
        <v>26</v>
      </c>
      <c r="D218" s="190">
        <v>4100</v>
      </c>
      <c r="E218" s="190">
        <v>2043</v>
      </c>
      <c r="F218" s="190">
        <v>5302</v>
      </c>
      <c r="G218" s="190">
        <v>23048</v>
      </c>
      <c r="H218" s="190">
        <v>27294</v>
      </c>
      <c r="I218" s="190">
        <v>24796</v>
      </c>
      <c r="J218" s="190">
        <v>22489</v>
      </c>
      <c r="K218" s="190">
        <v>15041</v>
      </c>
      <c r="L218" s="190">
        <v>14519</v>
      </c>
      <c r="M218" s="190">
        <v>2666</v>
      </c>
      <c r="N218" s="190">
        <v>4781</v>
      </c>
      <c r="O218" s="252">
        <v>4545</v>
      </c>
    </row>
    <row r="219" spans="1:15">
      <c r="A219" s="205" t="s">
        <v>903</v>
      </c>
      <c r="B219" s="190" t="s">
        <v>755</v>
      </c>
      <c r="C219" s="197">
        <v>27</v>
      </c>
      <c r="D219" s="190">
        <v>2821</v>
      </c>
      <c r="E219" s="190">
        <v>6178</v>
      </c>
      <c r="F219" s="190">
        <v>5280</v>
      </c>
      <c r="G219" s="190">
        <v>23405</v>
      </c>
      <c r="H219" s="190">
        <v>17753</v>
      </c>
      <c r="I219" s="190">
        <v>16364</v>
      </c>
      <c r="J219" s="190">
        <v>27087</v>
      </c>
      <c r="K219" s="190">
        <v>18455</v>
      </c>
      <c r="L219" s="190">
        <v>14657</v>
      </c>
      <c r="M219" s="190">
        <v>3006</v>
      </c>
      <c r="N219" s="190">
        <v>2789</v>
      </c>
      <c r="O219" s="252">
        <v>2972</v>
      </c>
    </row>
    <row r="220" spans="1:15">
      <c r="A220" s="205" t="s">
        <v>903</v>
      </c>
      <c r="B220" s="190" t="s">
        <v>755</v>
      </c>
      <c r="C220" s="197">
        <v>28</v>
      </c>
      <c r="D220" s="190">
        <v>3533</v>
      </c>
      <c r="E220" s="190">
        <v>2554</v>
      </c>
      <c r="F220" s="190">
        <v>11527</v>
      </c>
      <c r="G220" s="190">
        <v>25182</v>
      </c>
      <c r="H220" s="190">
        <v>12806</v>
      </c>
      <c r="I220" s="190">
        <v>16264</v>
      </c>
      <c r="J220" s="190">
        <v>11433</v>
      </c>
      <c r="K220" s="190">
        <v>16662</v>
      </c>
      <c r="L220" s="190">
        <v>13224</v>
      </c>
      <c r="M220" s="190">
        <v>3678</v>
      </c>
      <c r="N220" s="190">
        <v>3099</v>
      </c>
      <c r="O220" s="252">
        <v>1776</v>
      </c>
    </row>
    <row r="221" spans="1:15">
      <c r="A221" s="205" t="s">
        <v>903</v>
      </c>
      <c r="B221" s="190" t="s">
        <v>755</v>
      </c>
      <c r="C221" s="197">
        <v>29</v>
      </c>
      <c r="D221" s="190">
        <v>3815</v>
      </c>
      <c r="E221" s="190"/>
      <c r="F221" s="190">
        <v>4893</v>
      </c>
      <c r="G221" s="190">
        <v>15095</v>
      </c>
      <c r="H221" s="190">
        <v>12406</v>
      </c>
      <c r="I221" s="190">
        <v>14149</v>
      </c>
      <c r="J221" s="190">
        <v>26920</v>
      </c>
      <c r="K221" s="190">
        <v>8656</v>
      </c>
      <c r="L221" s="190">
        <v>3916</v>
      </c>
      <c r="M221" s="190">
        <v>1688</v>
      </c>
      <c r="N221" s="190">
        <v>4621</v>
      </c>
      <c r="O221" s="252">
        <v>4474</v>
      </c>
    </row>
    <row r="222" spans="1:15">
      <c r="A222" s="205" t="s">
        <v>903</v>
      </c>
      <c r="B222" s="190" t="s">
        <v>755</v>
      </c>
      <c r="C222" s="197">
        <v>30</v>
      </c>
      <c r="D222" s="190">
        <v>715</v>
      </c>
      <c r="E222" s="190"/>
      <c r="F222" s="190">
        <v>8893</v>
      </c>
      <c r="G222" s="190">
        <v>19680</v>
      </c>
      <c r="H222" s="190">
        <v>7399</v>
      </c>
      <c r="I222" s="190">
        <v>23630</v>
      </c>
      <c r="J222" s="190">
        <v>23114</v>
      </c>
      <c r="K222" s="190">
        <v>20926</v>
      </c>
      <c r="L222" s="190">
        <v>6274</v>
      </c>
      <c r="M222" s="190">
        <v>4828</v>
      </c>
      <c r="N222" s="190">
        <v>3551</v>
      </c>
      <c r="O222" s="252">
        <v>874</v>
      </c>
    </row>
    <row r="223" spans="1:15" ht="15" thickBot="1">
      <c r="A223" s="229" t="s">
        <v>903</v>
      </c>
      <c r="B223" s="253" t="s">
        <v>755</v>
      </c>
      <c r="C223" s="230">
        <v>31</v>
      </c>
      <c r="D223" s="253">
        <v>2486</v>
      </c>
      <c r="E223" s="253"/>
      <c r="F223" s="253">
        <v>19467</v>
      </c>
      <c r="G223" s="253"/>
      <c r="H223" s="253">
        <v>8101</v>
      </c>
      <c r="I223" s="253"/>
      <c r="J223" s="253">
        <v>19653</v>
      </c>
      <c r="K223" s="253">
        <v>21017</v>
      </c>
      <c r="L223" s="253"/>
      <c r="M223" s="253">
        <v>2748</v>
      </c>
      <c r="N223" s="253"/>
      <c r="O223" s="254">
        <v>1015</v>
      </c>
    </row>
    <row r="224" spans="1:15" ht="15" thickBot="1">
      <c r="D224" s="117"/>
      <c r="E224" s="117"/>
      <c r="F224" s="117"/>
      <c r="G224" s="117"/>
      <c r="H224" s="117"/>
      <c r="I224" s="117"/>
      <c r="J224" s="117"/>
      <c r="K224" s="117"/>
      <c r="L224" s="117"/>
      <c r="M224" s="117"/>
      <c r="N224" s="117"/>
      <c r="O224" s="117"/>
    </row>
    <row r="225" spans="1:15">
      <c r="A225" s="201" t="s">
        <v>903</v>
      </c>
      <c r="B225" s="250" t="s">
        <v>756</v>
      </c>
      <c r="C225" s="202">
        <v>1</v>
      </c>
      <c r="D225" s="250">
        <v>1470</v>
      </c>
      <c r="E225" s="250">
        <v>3721</v>
      </c>
      <c r="F225" s="250">
        <v>5255</v>
      </c>
      <c r="G225" s="250">
        <v>15930</v>
      </c>
      <c r="H225" s="250">
        <v>15749</v>
      </c>
      <c r="I225" s="250">
        <v>9487</v>
      </c>
      <c r="J225" s="250">
        <v>27746</v>
      </c>
      <c r="K225" s="250">
        <v>26610</v>
      </c>
      <c r="L225" s="250">
        <v>17972</v>
      </c>
      <c r="M225" s="250">
        <v>7903</v>
      </c>
      <c r="N225" s="250">
        <v>5592</v>
      </c>
      <c r="O225" s="251">
        <v>1056</v>
      </c>
    </row>
    <row r="226" spans="1:15">
      <c r="A226" s="205" t="s">
        <v>903</v>
      </c>
      <c r="B226" s="190" t="s">
        <v>756</v>
      </c>
      <c r="C226" s="197">
        <v>2</v>
      </c>
      <c r="D226" s="190">
        <v>2092</v>
      </c>
      <c r="E226" s="190">
        <v>6279</v>
      </c>
      <c r="F226" s="190">
        <v>8554</v>
      </c>
      <c r="G226" s="190">
        <v>13662</v>
      </c>
      <c r="H226" s="190">
        <v>9905</v>
      </c>
      <c r="I226" s="190">
        <v>2558</v>
      </c>
      <c r="J226" s="190">
        <v>28839</v>
      </c>
      <c r="K226" s="190">
        <v>20850</v>
      </c>
      <c r="L226" s="190">
        <v>11044</v>
      </c>
      <c r="M226" s="190">
        <v>12340</v>
      </c>
      <c r="N226" s="190">
        <v>6323</v>
      </c>
      <c r="O226" s="252">
        <v>2805</v>
      </c>
    </row>
    <row r="227" spans="1:15">
      <c r="A227" s="205" t="s">
        <v>903</v>
      </c>
      <c r="B227" s="190" t="s">
        <v>756</v>
      </c>
      <c r="C227" s="197">
        <v>3</v>
      </c>
      <c r="D227" s="190">
        <v>2818</v>
      </c>
      <c r="E227" s="190">
        <v>6044</v>
      </c>
      <c r="F227" s="190">
        <v>9359</v>
      </c>
      <c r="G227" s="190">
        <v>16994</v>
      </c>
      <c r="H227" s="190">
        <v>8683</v>
      </c>
      <c r="I227" s="190">
        <v>3595</v>
      </c>
      <c r="J227" s="190">
        <v>29047</v>
      </c>
      <c r="K227" s="190">
        <v>8623</v>
      </c>
      <c r="L227" s="190">
        <v>14381</v>
      </c>
      <c r="M227" s="190">
        <v>7818</v>
      </c>
      <c r="N227" s="190">
        <v>4347</v>
      </c>
      <c r="O227" s="252">
        <v>1939</v>
      </c>
    </row>
    <row r="228" spans="1:15">
      <c r="A228" s="205" t="s">
        <v>903</v>
      </c>
      <c r="B228" s="190" t="s">
        <v>756</v>
      </c>
      <c r="C228" s="197">
        <v>4</v>
      </c>
      <c r="D228" s="190">
        <v>1830</v>
      </c>
      <c r="E228" s="190">
        <v>7138</v>
      </c>
      <c r="F228" s="190">
        <v>11183</v>
      </c>
      <c r="G228" s="190">
        <v>15161</v>
      </c>
      <c r="H228" s="190">
        <v>8003</v>
      </c>
      <c r="I228" s="190">
        <v>28507</v>
      </c>
      <c r="J228" s="190">
        <v>29043</v>
      </c>
      <c r="K228" s="190">
        <v>21520</v>
      </c>
      <c r="L228" s="190">
        <v>10222</v>
      </c>
      <c r="M228" s="190">
        <v>3822</v>
      </c>
      <c r="N228" s="190">
        <v>1092</v>
      </c>
      <c r="O228" s="252">
        <v>1632</v>
      </c>
    </row>
    <row r="229" spans="1:15">
      <c r="A229" s="205" t="s">
        <v>903</v>
      </c>
      <c r="B229" s="190" t="s">
        <v>756</v>
      </c>
      <c r="C229" s="197">
        <v>5</v>
      </c>
      <c r="D229" s="190">
        <v>3083</v>
      </c>
      <c r="E229" s="190">
        <v>2345</v>
      </c>
      <c r="F229" s="190">
        <v>10474</v>
      </c>
      <c r="G229" s="190">
        <v>5747</v>
      </c>
      <c r="H229" s="190">
        <v>13058</v>
      </c>
      <c r="I229" s="190">
        <v>30286</v>
      </c>
      <c r="J229" s="190">
        <v>26806</v>
      </c>
      <c r="K229" s="190">
        <v>19602</v>
      </c>
      <c r="L229" s="190">
        <v>14449</v>
      </c>
      <c r="M229" s="190">
        <v>3045</v>
      </c>
      <c r="N229" s="190">
        <v>3151</v>
      </c>
      <c r="O229" s="252">
        <v>2928</v>
      </c>
    </row>
    <row r="230" spans="1:15">
      <c r="A230" s="205" t="s">
        <v>903</v>
      </c>
      <c r="B230" s="190" t="s">
        <v>756</v>
      </c>
      <c r="C230" s="197">
        <v>6</v>
      </c>
      <c r="D230" s="190">
        <v>1842</v>
      </c>
      <c r="E230" s="190">
        <v>2844</v>
      </c>
      <c r="F230" s="190">
        <v>7918</v>
      </c>
      <c r="G230" s="190">
        <v>19737</v>
      </c>
      <c r="H230" s="190">
        <v>11809</v>
      </c>
      <c r="I230" s="190">
        <v>29825</v>
      </c>
      <c r="J230" s="190">
        <v>10454</v>
      </c>
      <c r="K230" s="190">
        <v>5549</v>
      </c>
      <c r="L230" s="190">
        <v>18395</v>
      </c>
      <c r="M230" s="190">
        <v>5257</v>
      </c>
      <c r="N230" s="190">
        <v>1487</v>
      </c>
      <c r="O230" s="252">
        <v>1780</v>
      </c>
    </row>
    <row r="231" spans="1:15">
      <c r="A231" s="205" t="s">
        <v>903</v>
      </c>
      <c r="B231" s="190" t="s">
        <v>756</v>
      </c>
      <c r="C231" s="197">
        <v>7</v>
      </c>
      <c r="D231" s="190">
        <v>1919</v>
      </c>
      <c r="E231" s="190">
        <v>5981</v>
      </c>
      <c r="F231" s="190">
        <v>13203</v>
      </c>
      <c r="G231" s="190">
        <v>21562</v>
      </c>
      <c r="H231" s="190">
        <v>22505</v>
      </c>
      <c r="I231" s="190">
        <v>19452</v>
      </c>
      <c r="J231" s="190">
        <v>28816</v>
      </c>
      <c r="K231" s="190">
        <v>5952</v>
      </c>
      <c r="L231" s="190">
        <v>18586</v>
      </c>
      <c r="M231" s="190">
        <v>9167</v>
      </c>
      <c r="N231" s="190">
        <v>2672</v>
      </c>
      <c r="O231" s="252">
        <v>1253</v>
      </c>
    </row>
    <row r="232" spans="1:15">
      <c r="A232" s="205" t="s">
        <v>903</v>
      </c>
      <c r="B232" s="190" t="s">
        <v>756</v>
      </c>
      <c r="C232" s="197">
        <v>8</v>
      </c>
      <c r="D232" s="190">
        <v>1063</v>
      </c>
      <c r="E232" s="190">
        <v>6546</v>
      </c>
      <c r="F232" s="190">
        <v>7926</v>
      </c>
      <c r="G232" s="190">
        <v>20926</v>
      </c>
      <c r="H232" s="190">
        <v>14566</v>
      </c>
      <c r="I232" s="190">
        <v>24873</v>
      </c>
      <c r="J232" s="190">
        <v>29777</v>
      </c>
      <c r="K232" s="190">
        <v>17746</v>
      </c>
      <c r="L232" s="190">
        <v>9398</v>
      </c>
      <c r="M232" s="190">
        <v>12691</v>
      </c>
      <c r="N232" s="190">
        <v>1338</v>
      </c>
      <c r="O232" s="252">
        <v>1695</v>
      </c>
    </row>
    <row r="233" spans="1:15">
      <c r="A233" s="205" t="s">
        <v>903</v>
      </c>
      <c r="B233" s="190" t="s">
        <v>756</v>
      </c>
      <c r="C233" s="197">
        <v>9</v>
      </c>
      <c r="D233" s="190">
        <v>1219</v>
      </c>
      <c r="E233" s="190">
        <v>3342</v>
      </c>
      <c r="F233" s="190">
        <v>14898</v>
      </c>
      <c r="G233" s="190">
        <v>14232</v>
      </c>
      <c r="H233" s="190">
        <v>25342</v>
      </c>
      <c r="I233" s="190">
        <v>24593</v>
      </c>
      <c r="J233" s="190">
        <v>28988</v>
      </c>
      <c r="K233" s="190">
        <v>12914</v>
      </c>
      <c r="L233" s="190">
        <v>6241</v>
      </c>
      <c r="M233" s="190">
        <v>12848</v>
      </c>
      <c r="N233" s="190">
        <v>5324</v>
      </c>
      <c r="O233" s="252">
        <v>1755</v>
      </c>
    </row>
    <row r="234" spans="1:15">
      <c r="A234" s="205" t="s">
        <v>903</v>
      </c>
      <c r="B234" s="190" t="s">
        <v>756</v>
      </c>
      <c r="C234" s="197">
        <v>10</v>
      </c>
      <c r="D234" s="190">
        <v>1005</v>
      </c>
      <c r="E234" s="190">
        <v>1794</v>
      </c>
      <c r="F234" s="190">
        <v>13186</v>
      </c>
      <c r="G234" s="190">
        <v>11615</v>
      </c>
      <c r="H234" s="190">
        <v>11128</v>
      </c>
      <c r="I234" s="190">
        <v>25311</v>
      </c>
      <c r="J234" s="190">
        <v>28694</v>
      </c>
      <c r="K234" s="190">
        <v>21970</v>
      </c>
      <c r="L234" s="190">
        <v>14571</v>
      </c>
      <c r="M234" s="190">
        <v>13015</v>
      </c>
      <c r="N234" s="190">
        <v>3356</v>
      </c>
      <c r="O234" s="252">
        <v>2980</v>
      </c>
    </row>
    <row r="235" spans="1:15">
      <c r="A235" s="205" t="s">
        <v>903</v>
      </c>
      <c r="B235" s="190" t="s">
        <v>756</v>
      </c>
      <c r="C235" s="197">
        <v>11</v>
      </c>
      <c r="D235" s="190">
        <v>3401</v>
      </c>
      <c r="E235" s="190">
        <v>3962</v>
      </c>
      <c r="F235" s="190">
        <v>5991</v>
      </c>
      <c r="G235" s="190">
        <v>7167</v>
      </c>
      <c r="H235" s="190">
        <v>15373</v>
      </c>
      <c r="I235" s="190">
        <v>28100</v>
      </c>
      <c r="J235" s="190">
        <v>28887</v>
      </c>
      <c r="K235" s="190">
        <v>22873</v>
      </c>
      <c r="L235" s="190">
        <v>17537</v>
      </c>
      <c r="M235" s="190">
        <v>12715</v>
      </c>
      <c r="N235" s="190">
        <v>4977</v>
      </c>
      <c r="O235" s="252">
        <v>910</v>
      </c>
    </row>
    <row r="236" spans="1:15">
      <c r="A236" s="205" t="s">
        <v>903</v>
      </c>
      <c r="B236" s="190" t="s">
        <v>756</v>
      </c>
      <c r="C236" s="197">
        <v>12</v>
      </c>
      <c r="D236" s="190">
        <v>1681</v>
      </c>
      <c r="E236" s="190">
        <v>4411</v>
      </c>
      <c r="F236" s="190">
        <v>2920</v>
      </c>
      <c r="G236" s="190">
        <v>9117</v>
      </c>
      <c r="H236" s="190">
        <v>10020</v>
      </c>
      <c r="I236" s="190">
        <v>24131</v>
      </c>
      <c r="J236" s="190">
        <v>26072</v>
      </c>
      <c r="K236" s="190">
        <v>20828</v>
      </c>
      <c r="L236" s="190">
        <v>17651</v>
      </c>
      <c r="M236" s="190">
        <v>11939</v>
      </c>
      <c r="N236" s="190">
        <v>4416</v>
      </c>
      <c r="O236" s="252">
        <v>1785</v>
      </c>
    </row>
    <row r="237" spans="1:15">
      <c r="A237" s="205" t="s">
        <v>903</v>
      </c>
      <c r="B237" s="190" t="s">
        <v>756</v>
      </c>
      <c r="C237" s="197">
        <v>13</v>
      </c>
      <c r="D237" s="190">
        <v>1903</v>
      </c>
      <c r="E237" s="190">
        <v>3079</v>
      </c>
      <c r="F237" s="190">
        <v>3321</v>
      </c>
      <c r="G237" s="190">
        <v>11442</v>
      </c>
      <c r="H237" s="190">
        <v>14651</v>
      </c>
      <c r="I237" s="190">
        <v>20267</v>
      </c>
      <c r="J237" s="190">
        <v>21531</v>
      </c>
      <c r="K237" s="190">
        <v>12371</v>
      </c>
      <c r="L237" s="190">
        <v>11103</v>
      </c>
      <c r="M237" s="190">
        <v>12152</v>
      </c>
      <c r="N237" s="190">
        <v>2371</v>
      </c>
      <c r="O237" s="252">
        <v>4430</v>
      </c>
    </row>
    <row r="238" spans="1:15">
      <c r="A238" s="205" t="s">
        <v>903</v>
      </c>
      <c r="B238" s="190" t="s">
        <v>756</v>
      </c>
      <c r="C238" s="197">
        <v>14</v>
      </c>
      <c r="D238" s="190">
        <v>1437</v>
      </c>
      <c r="E238" s="190">
        <v>3547</v>
      </c>
      <c r="F238" s="190">
        <v>6375</v>
      </c>
      <c r="G238" s="190">
        <v>8416</v>
      </c>
      <c r="H238" s="190">
        <v>4268</v>
      </c>
      <c r="I238" s="190">
        <v>11448</v>
      </c>
      <c r="J238" s="190">
        <v>22155</v>
      </c>
      <c r="K238" s="190">
        <v>13092</v>
      </c>
      <c r="L238" s="190">
        <v>8745</v>
      </c>
      <c r="M238" s="190">
        <v>11475</v>
      </c>
      <c r="N238" s="190">
        <v>6673</v>
      </c>
      <c r="O238" s="252">
        <v>2181</v>
      </c>
    </row>
    <row r="239" spans="1:15">
      <c r="A239" s="205" t="s">
        <v>903</v>
      </c>
      <c r="B239" s="190" t="s">
        <v>756</v>
      </c>
      <c r="C239" s="197">
        <v>15</v>
      </c>
      <c r="D239" s="190">
        <v>1857</v>
      </c>
      <c r="E239" s="190">
        <v>3945</v>
      </c>
      <c r="F239" s="190">
        <v>13181</v>
      </c>
      <c r="G239" s="190">
        <v>4106</v>
      </c>
      <c r="H239" s="190">
        <v>12123</v>
      </c>
      <c r="I239" s="190">
        <v>20078</v>
      </c>
      <c r="J239" s="190">
        <v>20300</v>
      </c>
      <c r="K239" s="190">
        <v>16944</v>
      </c>
      <c r="L239" s="190">
        <v>3663</v>
      </c>
      <c r="M239" s="190">
        <v>3252</v>
      </c>
      <c r="N239" s="190">
        <v>4337</v>
      </c>
      <c r="O239" s="252">
        <v>2372</v>
      </c>
    </row>
    <row r="240" spans="1:15">
      <c r="A240" s="205" t="s">
        <v>903</v>
      </c>
      <c r="B240" s="190" t="s">
        <v>756</v>
      </c>
      <c r="C240" s="197">
        <v>16</v>
      </c>
      <c r="D240" s="190">
        <v>2183</v>
      </c>
      <c r="E240" s="190">
        <v>5266</v>
      </c>
      <c r="F240" s="190">
        <v>9058</v>
      </c>
      <c r="G240" s="190">
        <v>17080</v>
      </c>
      <c r="H240" s="190">
        <v>9206</v>
      </c>
      <c r="I240" s="190">
        <v>22333</v>
      </c>
      <c r="J240" s="190">
        <v>27280</v>
      </c>
      <c r="K240" s="190">
        <v>15808</v>
      </c>
      <c r="L240" s="190">
        <v>13480</v>
      </c>
      <c r="M240" s="190">
        <v>3535</v>
      </c>
      <c r="N240" s="190">
        <v>762</v>
      </c>
      <c r="O240" s="252">
        <v>4013</v>
      </c>
    </row>
    <row r="241" spans="1:15">
      <c r="A241" s="205" t="s">
        <v>903</v>
      </c>
      <c r="B241" s="190" t="s">
        <v>756</v>
      </c>
      <c r="C241" s="197">
        <v>17</v>
      </c>
      <c r="D241" s="190">
        <v>1708</v>
      </c>
      <c r="E241" s="190">
        <v>2465</v>
      </c>
      <c r="F241" s="190">
        <v>5095</v>
      </c>
      <c r="G241" s="190">
        <v>23434</v>
      </c>
      <c r="H241" s="190">
        <v>8582</v>
      </c>
      <c r="I241" s="190">
        <v>30929</v>
      </c>
      <c r="J241" s="190">
        <v>18554</v>
      </c>
      <c r="K241" s="190">
        <v>5411</v>
      </c>
      <c r="L241" s="190">
        <v>11206</v>
      </c>
      <c r="M241" s="190">
        <v>9694</v>
      </c>
      <c r="N241" s="190">
        <v>1193</v>
      </c>
      <c r="O241" s="252">
        <v>2353</v>
      </c>
    </row>
    <row r="242" spans="1:15">
      <c r="A242" s="205" t="s">
        <v>903</v>
      </c>
      <c r="B242" s="190" t="s">
        <v>756</v>
      </c>
      <c r="C242" s="197">
        <v>18</v>
      </c>
      <c r="D242" s="190">
        <v>2555</v>
      </c>
      <c r="E242" s="190">
        <v>2084</v>
      </c>
      <c r="F242" s="190">
        <v>15348</v>
      </c>
      <c r="G242" s="190">
        <v>19834</v>
      </c>
      <c r="H242" s="190">
        <v>11976</v>
      </c>
      <c r="I242" s="190">
        <v>13647</v>
      </c>
      <c r="J242" s="190">
        <v>5556</v>
      </c>
      <c r="K242" s="190">
        <v>8202</v>
      </c>
      <c r="L242" s="190">
        <v>15177</v>
      </c>
      <c r="M242" s="190">
        <v>4656</v>
      </c>
      <c r="N242" s="190">
        <v>889</v>
      </c>
      <c r="O242" s="252">
        <v>2559</v>
      </c>
    </row>
    <row r="243" spans="1:15">
      <c r="A243" s="205" t="s">
        <v>903</v>
      </c>
      <c r="B243" s="190" t="s">
        <v>756</v>
      </c>
      <c r="C243" s="197">
        <v>19</v>
      </c>
      <c r="D243" s="190">
        <v>2538</v>
      </c>
      <c r="E243" s="190">
        <v>3069</v>
      </c>
      <c r="F243" s="190">
        <v>11148</v>
      </c>
      <c r="G243" s="190">
        <v>21286</v>
      </c>
      <c r="H243" s="190">
        <v>3831</v>
      </c>
      <c r="I243" s="190">
        <v>22099</v>
      </c>
      <c r="J243" s="190">
        <v>24172</v>
      </c>
      <c r="K243" s="190">
        <v>13970</v>
      </c>
      <c r="L243" s="190">
        <v>13877</v>
      </c>
      <c r="M243" s="190">
        <v>4645</v>
      </c>
      <c r="N243" s="190">
        <v>2469</v>
      </c>
      <c r="O243" s="252">
        <v>1830</v>
      </c>
    </row>
    <row r="244" spans="1:15">
      <c r="A244" s="205" t="s">
        <v>903</v>
      </c>
      <c r="B244" s="190" t="s">
        <v>756</v>
      </c>
      <c r="C244" s="197">
        <v>20</v>
      </c>
      <c r="D244" s="190">
        <v>2358</v>
      </c>
      <c r="E244" s="190">
        <v>4726</v>
      </c>
      <c r="F244" s="190">
        <v>6386</v>
      </c>
      <c r="G244" s="190">
        <v>17926</v>
      </c>
      <c r="H244" s="190">
        <v>12083</v>
      </c>
      <c r="I244" s="190">
        <v>16078</v>
      </c>
      <c r="J244" s="190">
        <v>17053</v>
      </c>
      <c r="K244" s="190">
        <v>23476</v>
      </c>
      <c r="L244" s="190">
        <v>14957</v>
      </c>
      <c r="M244" s="190">
        <v>4955</v>
      </c>
      <c r="N244" s="190">
        <v>3471</v>
      </c>
      <c r="O244" s="252">
        <v>2002</v>
      </c>
    </row>
    <row r="245" spans="1:15">
      <c r="A245" s="205" t="s">
        <v>903</v>
      </c>
      <c r="B245" s="190" t="s">
        <v>756</v>
      </c>
      <c r="C245" s="197">
        <v>21</v>
      </c>
      <c r="D245" s="190">
        <v>2647</v>
      </c>
      <c r="E245" s="190">
        <v>9833</v>
      </c>
      <c r="F245" s="190">
        <v>6714</v>
      </c>
      <c r="G245" s="190">
        <v>14592</v>
      </c>
      <c r="H245" s="190">
        <v>19876</v>
      </c>
      <c r="I245" s="190">
        <v>11648</v>
      </c>
      <c r="J245" s="190">
        <v>25047</v>
      </c>
      <c r="K245" s="190">
        <v>22599</v>
      </c>
      <c r="L245" s="190">
        <v>16587</v>
      </c>
      <c r="M245" s="190">
        <v>5712</v>
      </c>
      <c r="N245" s="190">
        <v>1096</v>
      </c>
      <c r="O245" s="252">
        <v>1060</v>
      </c>
    </row>
    <row r="246" spans="1:15">
      <c r="A246" s="205" t="s">
        <v>903</v>
      </c>
      <c r="B246" s="190" t="s">
        <v>756</v>
      </c>
      <c r="C246" s="197">
        <v>22</v>
      </c>
      <c r="D246" s="190">
        <v>5258</v>
      </c>
      <c r="E246" s="190">
        <v>9397</v>
      </c>
      <c r="F246" s="190">
        <v>17478</v>
      </c>
      <c r="G246" s="190">
        <v>21742</v>
      </c>
      <c r="H246" s="190">
        <v>19052</v>
      </c>
      <c r="I246" s="190">
        <v>26310</v>
      </c>
      <c r="J246" s="190">
        <v>26528</v>
      </c>
      <c r="K246" s="190">
        <v>22280</v>
      </c>
      <c r="L246" s="190">
        <v>15394</v>
      </c>
      <c r="M246" s="190">
        <v>9730</v>
      </c>
      <c r="N246" s="190">
        <v>278</v>
      </c>
      <c r="O246" s="252">
        <v>1540</v>
      </c>
    </row>
    <row r="247" spans="1:15">
      <c r="A247" s="205" t="s">
        <v>903</v>
      </c>
      <c r="B247" s="190" t="s">
        <v>756</v>
      </c>
      <c r="C247" s="197">
        <v>23</v>
      </c>
      <c r="D247" s="190">
        <v>4995</v>
      </c>
      <c r="E247" s="190">
        <v>7445</v>
      </c>
      <c r="F247" s="190">
        <v>14840</v>
      </c>
      <c r="G247" s="190">
        <v>24842</v>
      </c>
      <c r="H247" s="190">
        <v>20598</v>
      </c>
      <c r="I247" s="190">
        <v>23201</v>
      </c>
      <c r="J247" s="190">
        <v>11245</v>
      </c>
      <c r="K247" s="190">
        <v>16361</v>
      </c>
      <c r="L247" s="190">
        <v>15815</v>
      </c>
      <c r="M247" s="190">
        <v>9253</v>
      </c>
      <c r="N247" s="190">
        <v>1143</v>
      </c>
      <c r="O247" s="252">
        <v>1471</v>
      </c>
    </row>
    <row r="248" spans="1:15">
      <c r="A248" s="205" t="s">
        <v>903</v>
      </c>
      <c r="B248" s="190" t="s">
        <v>756</v>
      </c>
      <c r="C248" s="197">
        <v>24</v>
      </c>
      <c r="D248" s="190">
        <v>6174</v>
      </c>
      <c r="E248" s="190">
        <v>6073</v>
      </c>
      <c r="F248" s="190">
        <v>15369</v>
      </c>
      <c r="G248" s="190">
        <v>24252</v>
      </c>
      <c r="H248" s="190">
        <v>15389</v>
      </c>
      <c r="I248" s="190">
        <v>23091</v>
      </c>
      <c r="J248" s="190">
        <v>4793</v>
      </c>
      <c r="K248" s="190">
        <v>13351</v>
      </c>
      <c r="L248" s="190">
        <v>12210</v>
      </c>
      <c r="M248" s="190">
        <v>2305</v>
      </c>
      <c r="N248" s="190">
        <v>1177</v>
      </c>
      <c r="O248" s="252">
        <v>735</v>
      </c>
    </row>
    <row r="249" spans="1:15">
      <c r="A249" s="205" t="s">
        <v>903</v>
      </c>
      <c r="B249" s="190" t="s">
        <v>756</v>
      </c>
      <c r="C249" s="197">
        <v>25</v>
      </c>
      <c r="D249" s="190">
        <v>4850</v>
      </c>
      <c r="E249" s="190">
        <v>9667</v>
      </c>
      <c r="F249" s="190">
        <v>14986</v>
      </c>
      <c r="G249" s="190">
        <v>23924</v>
      </c>
      <c r="H249" s="190">
        <v>17407</v>
      </c>
      <c r="I249" s="190">
        <v>23675</v>
      </c>
      <c r="J249" s="190">
        <v>10387</v>
      </c>
      <c r="K249" s="190">
        <v>18845</v>
      </c>
      <c r="L249" s="190">
        <v>7148</v>
      </c>
      <c r="M249" s="190">
        <v>3427</v>
      </c>
      <c r="N249" s="190">
        <v>3934</v>
      </c>
      <c r="O249" s="252">
        <v>847</v>
      </c>
    </row>
    <row r="250" spans="1:15">
      <c r="A250" s="205" t="s">
        <v>903</v>
      </c>
      <c r="B250" s="190" t="s">
        <v>756</v>
      </c>
      <c r="C250" s="197">
        <v>26</v>
      </c>
      <c r="D250" s="190">
        <v>6628</v>
      </c>
      <c r="E250" s="190">
        <v>4028</v>
      </c>
      <c r="F250" s="190">
        <v>16467</v>
      </c>
      <c r="G250" s="190">
        <v>16035</v>
      </c>
      <c r="H250" s="190">
        <v>11345</v>
      </c>
      <c r="I250" s="190">
        <v>16703</v>
      </c>
      <c r="J250" s="190">
        <v>14785</v>
      </c>
      <c r="K250" s="190">
        <v>11181</v>
      </c>
      <c r="L250" s="190">
        <v>800</v>
      </c>
      <c r="M250" s="190">
        <v>6369</v>
      </c>
      <c r="N250" s="190">
        <v>2058</v>
      </c>
      <c r="O250" s="252">
        <v>3738</v>
      </c>
    </row>
    <row r="251" spans="1:15">
      <c r="A251" s="205" t="s">
        <v>903</v>
      </c>
      <c r="B251" s="190" t="s">
        <v>756</v>
      </c>
      <c r="C251" s="197">
        <v>27</v>
      </c>
      <c r="D251" s="190">
        <v>5585</v>
      </c>
      <c r="E251" s="190">
        <v>10384</v>
      </c>
      <c r="F251" s="190">
        <v>7674</v>
      </c>
      <c r="G251" s="190">
        <v>16748</v>
      </c>
      <c r="H251" s="190">
        <v>11914</v>
      </c>
      <c r="I251" s="190">
        <v>30857</v>
      </c>
      <c r="J251" s="190">
        <v>21806</v>
      </c>
      <c r="K251" s="190">
        <v>6246</v>
      </c>
      <c r="L251" s="190">
        <v>1683</v>
      </c>
      <c r="M251" s="190">
        <v>9535</v>
      </c>
      <c r="N251" s="190">
        <v>4534</v>
      </c>
      <c r="O251" s="252">
        <v>2374</v>
      </c>
    </row>
    <row r="252" spans="1:15">
      <c r="A252" s="205" t="s">
        <v>903</v>
      </c>
      <c r="B252" s="190" t="s">
        <v>756</v>
      </c>
      <c r="C252" s="197">
        <v>28</v>
      </c>
      <c r="D252" s="190">
        <v>1844</v>
      </c>
      <c r="E252" s="190">
        <v>6344</v>
      </c>
      <c r="F252" s="190">
        <v>10972</v>
      </c>
      <c r="G252" s="190">
        <v>22366</v>
      </c>
      <c r="H252" s="190">
        <v>22009</v>
      </c>
      <c r="I252" s="190">
        <v>30535</v>
      </c>
      <c r="J252" s="190">
        <v>18189</v>
      </c>
      <c r="K252" s="190">
        <v>8156</v>
      </c>
      <c r="L252" s="190">
        <v>1150</v>
      </c>
      <c r="M252" s="190">
        <v>6399</v>
      </c>
      <c r="N252" s="190">
        <v>2700</v>
      </c>
      <c r="O252" s="252">
        <v>3682</v>
      </c>
    </row>
    <row r="253" spans="1:15">
      <c r="A253" s="205" t="s">
        <v>903</v>
      </c>
      <c r="B253" s="190" t="s">
        <v>756</v>
      </c>
      <c r="C253" s="197">
        <v>29</v>
      </c>
      <c r="D253" s="190">
        <v>3901</v>
      </c>
      <c r="E253" s="190"/>
      <c r="F253" s="190">
        <v>6472</v>
      </c>
      <c r="G253" s="190">
        <v>24538</v>
      </c>
      <c r="H253" s="190">
        <v>25066</v>
      </c>
      <c r="I253" s="190">
        <v>28930</v>
      </c>
      <c r="J253" s="190">
        <v>16359</v>
      </c>
      <c r="K253" s="190">
        <v>14056</v>
      </c>
      <c r="L253" s="190">
        <v>3865</v>
      </c>
      <c r="M253" s="190">
        <v>9230</v>
      </c>
      <c r="N253" s="190">
        <v>1462</v>
      </c>
      <c r="O253" s="252">
        <v>1110</v>
      </c>
    </row>
    <row r="254" spans="1:15">
      <c r="A254" s="205" t="s">
        <v>903</v>
      </c>
      <c r="B254" s="190" t="s">
        <v>756</v>
      </c>
      <c r="C254" s="197">
        <v>30</v>
      </c>
      <c r="D254" s="190">
        <v>6882</v>
      </c>
      <c r="E254" s="190"/>
      <c r="F254" s="190">
        <v>16662</v>
      </c>
      <c r="G254" s="190">
        <v>20871</v>
      </c>
      <c r="H254" s="190">
        <v>14177</v>
      </c>
      <c r="I254" s="190">
        <v>25047</v>
      </c>
      <c r="J254" s="190">
        <v>6507</v>
      </c>
      <c r="K254" s="190">
        <v>10124</v>
      </c>
      <c r="L254" s="190">
        <v>11447</v>
      </c>
      <c r="M254" s="190">
        <v>8737</v>
      </c>
      <c r="N254" s="190">
        <v>4093</v>
      </c>
      <c r="O254" s="252">
        <v>1619</v>
      </c>
    </row>
    <row r="255" spans="1:15" ht="15" thickBot="1">
      <c r="A255" s="229" t="s">
        <v>903</v>
      </c>
      <c r="B255" s="253" t="s">
        <v>756</v>
      </c>
      <c r="C255" s="230">
        <v>31</v>
      </c>
      <c r="D255" s="253">
        <v>5903</v>
      </c>
      <c r="E255" s="253"/>
      <c r="F255" s="253">
        <v>2447</v>
      </c>
      <c r="G255" s="253"/>
      <c r="H255" s="253">
        <v>7942</v>
      </c>
      <c r="I255" s="253"/>
      <c r="J255" s="253">
        <v>17832</v>
      </c>
      <c r="K255" s="253">
        <v>3433</v>
      </c>
      <c r="L255" s="253"/>
      <c r="M255" s="253">
        <v>6769</v>
      </c>
      <c r="N255" s="253"/>
      <c r="O255" s="254">
        <v>1304</v>
      </c>
    </row>
    <row r="256" spans="1:15" ht="15" thickBot="1">
      <c r="D256" s="117"/>
      <c r="E256" s="117"/>
      <c r="F256" s="117"/>
      <c r="G256" s="117"/>
      <c r="H256" s="117"/>
      <c r="I256" s="117"/>
      <c r="J256" s="117"/>
      <c r="K256" s="117"/>
      <c r="L256" s="117"/>
      <c r="M256" s="117"/>
      <c r="N256" s="117"/>
      <c r="O256" s="117"/>
    </row>
    <row r="257" spans="1:15">
      <c r="A257" s="201" t="s">
        <v>903</v>
      </c>
      <c r="B257" s="250" t="s">
        <v>757</v>
      </c>
      <c r="C257" s="202">
        <v>1</v>
      </c>
      <c r="D257" s="250">
        <v>1468</v>
      </c>
      <c r="E257" s="250">
        <v>1746</v>
      </c>
      <c r="F257" s="250">
        <v>12252</v>
      </c>
      <c r="G257" s="250">
        <v>13660</v>
      </c>
      <c r="H257" s="250">
        <v>18822</v>
      </c>
      <c r="I257" s="250">
        <v>12530</v>
      </c>
      <c r="J257" s="250">
        <v>24229</v>
      </c>
      <c r="K257" s="250">
        <v>9831</v>
      </c>
      <c r="L257" s="250">
        <v>15699</v>
      </c>
      <c r="M257" s="250">
        <v>14722</v>
      </c>
      <c r="N257" s="250">
        <v>7801</v>
      </c>
      <c r="O257" s="251">
        <v>1555</v>
      </c>
    </row>
    <row r="258" spans="1:15">
      <c r="A258" s="205" t="s">
        <v>903</v>
      </c>
      <c r="B258" s="190" t="s">
        <v>757</v>
      </c>
      <c r="C258" s="197">
        <v>2</v>
      </c>
      <c r="D258" s="190">
        <v>1708</v>
      </c>
      <c r="E258" s="190">
        <v>2326</v>
      </c>
      <c r="F258" s="190">
        <v>13228</v>
      </c>
      <c r="G258" s="190">
        <v>9290</v>
      </c>
      <c r="H258" s="190">
        <v>15521</v>
      </c>
      <c r="I258" s="190">
        <v>18233</v>
      </c>
      <c r="J258" s="190">
        <v>13437</v>
      </c>
      <c r="K258" s="190">
        <v>20778</v>
      </c>
      <c r="L258" s="190">
        <v>20267</v>
      </c>
      <c r="M258" s="190">
        <v>14509</v>
      </c>
      <c r="N258" s="190">
        <v>1688</v>
      </c>
      <c r="O258" s="252">
        <v>4010</v>
      </c>
    </row>
    <row r="259" spans="1:15">
      <c r="A259" s="205" t="s">
        <v>903</v>
      </c>
      <c r="B259" s="190" t="s">
        <v>757</v>
      </c>
      <c r="C259" s="197">
        <v>3</v>
      </c>
      <c r="D259" s="190">
        <v>3017</v>
      </c>
      <c r="E259" s="190">
        <v>3185</v>
      </c>
      <c r="F259" s="190">
        <v>10251</v>
      </c>
      <c r="G259" s="190">
        <v>18131</v>
      </c>
      <c r="H259" s="190">
        <v>5207</v>
      </c>
      <c r="I259" s="190">
        <v>25256</v>
      </c>
      <c r="J259" s="190">
        <v>2882</v>
      </c>
      <c r="K259" s="190">
        <v>23908</v>
      </c>
      <c r="L259" s="190">
        <v>19763</v>
      </c>
      <c r="M259" s="190">
        <v>14090</v>
      </c>
      <c r="N259" s="190">
        <v>6838</v>
      </c>
      <c r="O259" s="252">
        <v>2993</v>
      </c>
    </row>
    <row r="260" spans="1:15">
      <c r="A260" s="205" t="s">
        <v>903</v>
      </c>
      <c r="B260" s="190" t="s">
        <v>757</v>
      </c>
      <c r="C260" s="197">
        <v>4</v>
      </c>
      <c r="D260" s="190">
        <v>3910</v>
      </c>
      <c r="E260" s="190">
        <v>3081</v>
      </c>
      <c r="F260" s="190">
        <v>13054</v>
      </c>
      <c r="G260" s="190">
        <v>4071</v>
      </c>
      <c r="H260" s="190">
        <v>19735</v>
      </c>
      <c r="I260" s="190">
        <v>20872</v>
      </c>
      <c r="J260" s="190">
        <v>6539</v>
      </c>
      <c r="K260" s="190">
        <v>13307</v>
      </c>
      <c r="L260" s="190">
        <v>18761</v>
      </c>
      <c r="M260" s="190">
        <v>12923</v>
      </c>
      <c r="N260" s="190">
        <v>1020</v>
      </c>
      <c r="O260" s="252">
        <v>728</v>
      </c>
    </row>
    <row r="261" spans="1:15">
      <c r="A261" s="205" t="s">
        <v>903</v>
      </c>
      <c r="B261" s="190" t="s">
        <v>757</v>
      </c>
      <c r="C261" s="197">
        <v>5</v>
      </c>
      <c r="D261" s="190">
        <v>1378</v>
      </c>
      <c r="E261" s="190">
        <v>2434</v>
      </c>
      <c r="F261" s="190">
        <v>11174</v>
      </c>
      <c r="G261" s="190">
        <v>15334</v>
      </c>
      <c r="H261" s="190">
        <v>18831</v>
      </c>
      <c r="I261" s="190">
        <v>26690</v>
      </c>
      <c r="J261" s="190">
        <v>18242</v>
      </c>
      <c r="K261" s="190">
        <v>19533</v>
      </c>
      <c r="L261" s="190">
        <v>8794</v>
      </c>
      <c r="M261" s="190">
        <v>6016</v>
      </c>
      <c r="N261" s="190">
        <v>2851</v>
      </c>
      <c r="O261" s="252">
        <v>2555</v>
      </c>
    </row>
    <row r="262" spans="1:15">
      <c r="A262" s="205" t="s">
        <v>903</v>
      </c>
      <c r="B262" s="190" t="s">
        <v>757</v>
      </c>
      <c r="C262" s="197">
        <v>6</v>
      </c>
      <c r="D262" s="190">
        <v>2010</v>
      </c>
      <c r="E262" s="190">
        <v>1899</v>
      </c>
      <c r="F262" s="190">
        <v>13126</v>
      </c>
      <c r="G262" s="190">
        <v>8056</v>
      </c>
      <c r="H262" s="190">
        <v>26962</v>
      </c>
      <c r="I262" s="190">
        <v>26101</v>
      </c>
      <c r="J262" s="190">
        <v>29310</v>
      </c>
      <c r="K262" s="190">
        <v>16762</v>
      </c>
      <c r="L262" s="190">
        <v>19623</v>
      </c>
      <c r="M262" s="190">
        <v>9001</v>
      </c>
      <c r="N262" s="190">
        <v>6881</v>
      </c>
      <c r="O262" s="252">
        <v>1541</v>
      </c>
    </row>
    <row r="263" spans="1:15">
      <c r="A263" s="205" t="s">
        <v>903</v>
      </c>
      <c r="B263" s="190" t="s">
        <v>757</v>
      </c>
      <c r="C263" s="197">
        <v>7</v>
      </c>
      <c r="D263" s="190">
        <v>1689</v>
      </c>
      <c r="E263" s="190">
        <v>7166</v>
      </c>
      <c r="F263" s="190">
        <v>14963</v>
      </c>
      <c r="G263" s="190">
        <v>16825</v>
      </c>
      <c r="H263" s="190">
        <v>27329</v>
      </c>
      <c r="I263" s="190">
        <v>28357</v>
      </c>
      <c r="J263" s="190">
        <v>24560</v>
      </c>
      <c r="K263" s="190">
        <v>8173</v>
      </c>
      <c r="L263" s="190">
        <v>6154</v>
      </c>
      <c r="M263" s="190">
        <v>3838</v>
      </c>
      <c r="N263" s="190">
        <v>6967</v>
      </c>
      <c r="O263" s="252">
        <v>1069</v>
      </c>
    </row>
    <row r="264" spans="1:15">
      <c r="A264" s="205" t="s">
        <v>903</v>
      </c>
      <c r="B264" s="190" t="s">
        <v>757</v>
      </c>
      <c r="C264" s="197">
        <v>8</v>
      </c>
      <c r="D264" s="190">
        <v>1286</v>
      </c>
      <c r="E264" s="190">
        <v>4480</v>
      </c>
      <c r="F264" s="190">
        <v>14718</v>
      </c>
      <c r="G264" s="190">
        <v>10837</v>
      </c>
      <c r="H264" s="190">
        <v>21064</v>
      </c>
      <c r="I264" s="190">
        <v>20920</v>
      </c>
      <c r="J264" s="190">
        <v>15576</v>
      </c>
      <c r="K264" s="190">
        <v>8147</v>
      </c>
      <c r="L264" s="190">
        <v>3409</v>
      </c>
      <c r="M264" s="190">
        <v>6368</v>
      </c>
      <c r="N264" s="190">
        <v>2003</v>
      </c>
      <c r="O264" s="252">
        <v>1542</v>
      </c>
    </row>
    <row r="265" spans="1:15">
      <c r="A265" s="205" t="s">
        <v>903</v>
      </c>
      <c r="B265" s="190" t="s">
        <v>757</v>
      </c>
      <c r="C265" s="197">
        <v>9</v>
      </c>
      <c r="D265" s="190">
        <v>3503</v>
      </c>
      <c r="E265" s="190">
        <v>8857</v>
      </c>
      <c r="F265" s="190">
        <v>12522</v>
      </c>
      <c r="G265" s="190">
        <v>20650</v>
      </c>
      <c r="H265" s="190">
        <v>26731</v>
      </c>
      <c r="I265" s="190">
        <v>13060</v>
      </c>
      <c r="J265" s="190">
        <v>25906</v>
      </c>
      <c r="K265" s="190">
        <v>16621</v>
      </c>
      <c r="L265" s="190">
        <v>12522</v>
      </c>
      <c r="M265" s="190">
        <v>9337</v>
      </c>
      <c r="N265" s="190">
        <v>3369</v>
      </c>
      <c r="O265" s="252">
        <v>649</v>
      </c>
    </row>
    <row r="266" spans="1:15">
      <c r="A266" s="205" t="s">
        <v>903</v>
      </c>
      <c r="B266" s="190" t="s">
        <v>757</v>
      </c>
      <c r="C266" s="197">
        <v>10</v>
      </c>
      <c r="D266" s="190">
        <v>1487</v>
      </c>
      <c r="E266" s="190">
        <v>8009</v>
      </c>
      <c r="F266" s="190">
        <v>4735</v>
      </c>
      <c r="G266" s="190">
        <v>18508</v>
      </c>
      <c r="H266" s="190">
        <v>27090</v>
      </c>
      <c r="I266" s="190">
        <v>20500</v>
      </c>
      <c r="J266" s="190">
        <v>26079</v>
      </c>
      <c r="K266" s="190">
        <v>12296</v>
      </c>
      <c r="L266" s="190">
        <v>8432</v>
      </c>
      <c r="M266" s="190">
        <v>2083</v>
      </c>
      <c r="N266" s="190">
        <v>3272</v>
      </c>
      <c r="O266" s="252">
        <v>1613</v>
      </c>
    </row>
    <row r="267" spans="1:15">
      <c r="A267" s="205" t="s">
        <v>903</v>
      </c>
      <c r="B267" s="190" t="s">
        <v>757</v>
      </c>
      <c r="C267" s="197">
        <v>11</v>
      </c>
      <c r="D267" s="190">
        <v>837</v>
      </c>
      <c r="E267" s="190">
        <v>2943</v>
      </c>
      <c r="F267" s="190">
        <v>4857</v>
      </c>
      <c r="G267" s="190">
        <v>14962</v>
      </c>
      <c r="H267" s="190">
        <v>26479</v>
      </c>
      <c r="I267" s="190">
        <v>27873</v>
      </c>
      <c r="J267" s="190">
        <v>17982</v>
      </c>
      <c r="K267" s="190">
        <v>19529</v>
      </c>
      <c r="L267" s="190">
        <v>18063</v>
      </c>
      <c r="M267" s="190">
        <v>2485</v>
      </c>
      <c r="N267" s="190">
        <v>4300</v>
      </c>
      <c r="O267" s="252">
        <v>4727</v>
      </c>
    </row>
    <row r="268" spans="1:15">
      <c r="A268" s="205" t="s">
        <v>903</v>
      </c>
      <c r="B268" s="190" t="s">
        <v>757</v>
      </c>
      <c r="C268" s="197">
        <v>12</v>
      </c>
      <c r="D268" s="190">
        <v>1648</v>
      </c>
      <c r="E268" s="190">
        <v>9811</v>
      </c>
      <c r="F268" s="190">
        <v>13301</v>
      </c>
      <c r="G268" s="190">
        <v>10637</v>
      </c>
      <c r="H268" s="190">
        <v>18204</v>
      </c>
      <c r="I268" s="190">
        <v>10826</v>
      </c>
      <c r="J268" s="190">
        <v>29375</v>
      </c>
      <c r="K268" s="190">
        <v>16921</v>
      </c>
      <c r="L268" s="190">
        <v>16423</v>
      </c>
      <c r="M268" s="190">
        <v>3275</v>
      </c>
      <c r="N268" s="190">
        <v>6875</v>
      </c>
      <c r="O268" s="252">
        <v>3157</v>
      </c>
    </row>
    <row r="269" spans="1:15">
      <c r="A269" s="205" t="s">
        <v>903</v>
      </c>
      <c r="B269" s="190" t="s">
        <v>757</v>
      </c>
      <c r="C269" s="197">
        <v>13</v>
      </c>
      <c r="D269" s="190">
        <v>1493</v>
      </c>
      <c r="E269" s="190">
        <v>3544</v>
      </c>
      <c r="F269" s="190">
        <v>11597</v>
      </c>
      <c r="G269" s="190">
        <v>4871</v>
      </c>
      <c r="H269" s="190">
        <v>17666</v>
      </c>
      <c r="I269" s="190">
        <v>26902</v>
      </c>
      <c r="J269" s="190">
        <v>20326</v>
      </c>
      <c r="K269" s="190">
        <v>11489</v>
      </c>
      <c r="L269" s="190">
        <v>11197</v>
      </c>
      <c r="M269" s="190">
        <v>10964</v>
      </c>
      <c r="N269" s="190">
        <v>6913</v>
      </c>
      <c r="O269" s="252">
        <v>3706</v>
      </c>
    </row>
    <row r="270" spans="1:15">
      <c r="A270" s="205" t="s">
        <v>903</v>
      </c>
      <c r="B270" s="190" t="s">
        <v>757</v>
      </c>
      <c r="C270" s="197">
        <v>14</v>
      </c>
      <c r="D270" s="190">
        <v>673</v>
      </c>
      <c r="E270" s="190">
        <v>1843</v>
      </c>
      <c r="F270" s="190">
        <v>10193</v>
      </c>
      <c r="G270" s="190">
        <v>6254</v>
      </c>
      <c r="H270" s="190">
        <v>16783</v>
      </c>
      <c r="I270" s="190">
        <v>20080</v>
      </c>
      <c r="J270" s="190">
        <v>14428</v>
      </c>
      <c r="K270" s="190">
        <v>20075</v>
      </c>
      <c r="L270" s="190">
        <v>14455</v>
      </c>
      <c r="M270" s="190">
        <v>8758</v>
      </c>
      <c r="N270" s="190">
        <v>3543</v>
      </c>
      <c r="O270" s="252">
        <v>1105</v>
      </c>
    </row>
    <row r="271" spans="1:15">
      <c r="A271" s="205" t="s">
        <v>903</v>
      </c>
      <c r="B271" s="190" t="s">
        <v>757</v>
      </c>
      <c r="C271" s="197">
        <v>15</v>
      </c>
      <c r="D271" s="190">
        <v>2404</v>
      </c>
      <c r="E271" s="190">
        <v>6411</v>
      </c>
      <c r="F271" s="190">
        <v>13762</v>
      </c>
      <c r="G271" s="190">
        <v>10729</v>
      </c>
      <c r="H271" s="190">
        <v>8877</v>
      </c>
      <c r="I271" s="190">
        <v>28661</v>
      </c>
      <c r="J271" s="190">
        <v>21613</v>
      </c>
      <c r="K271" s="190">
        <v>7367</v>
      </c>
      <c r="L271" s="190">
        <v>16762</v>
      </c>
      <c r="M271" s="190">
        <v>12075</v>
      </c>
      <c r="N271" s="190">
        <v>1721</v>
      </c>
      <c r="O271" s="252">
        <v>1331</v>
      </c>
    </row>
    <row r="272" spans="1:15">
      <c r="A272" s="205" t="s">
        <v>903</v>
      </c>
      <c r="B272" s="190" t="s">
        <v>757</v>
      </c>
      <c r="C272" s="197">
        <v>16</v>
      </c>
      <c r="D272" s="190">
        <v>4211</v>
      </c>
      <c r="E272" s="190">
        <v>1395</v>
      </c>
      <c r="F272" s="190">
        <v>7941</v>
      </c>
      <c r="G272" s="190">
        <v>22816</v>
      </c>
      <c r="H272" s="190">
        <v>20186</v>
      </c>
      <c r="I272" s="190">
        <v>26525</v>
      </c>
      <c r="J272" s="190">
        <v>27390</v>
      </c>
      <c r="K272" s="190">
        <v>19938</v>
      </c>
      <c r="L272" s="190">
        <v>16441</v>
      </c>
      <c r="M272" s="190">
        <v>11930</v>
      </c>
      <c r="N272" s="190">
        <v>5557</v>
      </c>
      <c r="O272" s="252">
        <v>881</v>
      </c>
    </row>
    <row r="273" spans="1:15">
      <c r="A273" s="205" t="s">
        <v>903</v>
      </c>
      <c r="B273" s="190" t="s">
        <v>757</v>
      </c>
      <c r="C273" s="197">
        <v>17</v>
      </c>
      <c r="D273" s="190">
        <v>5314</v>
      </c>
      <c r="E273" s="190">
        <v>1929</v>
      </c>
      <c r="F273" s="190">
        <v>2067</v>
      </c>
      <c r="G273" s="190">
        <v>13224</v>
      </c>
      <c r="H273" s="190">
        <v>11577</v>
      </c>
      <c r="I273" s="190">
        <v>20894</v>
      </c>
      <c r="J273" s="190">
        <v>28556</v>
      </c>
      <c r="K273" s="190">
        <v>21790</v>
      </c>
      <c r="L273" s="190">
        <v>14546</v>
      </c>
      <c r="M273" s="190">
        <v>11934</v>
      </c>
      <c r="N273" s="190">
        <v>1004</v>
      </c>
      <c r="O273" s="252">
        <v>1508</v>
      </c>
    </row>
    <row r="274" spans="1:15">
      <c r="A274" s="205" t="s">
        <v>903</v>
      </c>
      <c r="B274" s="190" t="s">
        <v>757</v>
      </c>
      <c r="C274" s="197">
        <v>18</v>
      </c>
      <c r="D274" s="190">
        <v>1838</v>
      </c>
      <c r="E274" s="190">
        <v>2548</v>
      </c>
      <c r="F274" s="190">
        <v>942</v>
      </c>
      <c r="G274" s="190">
        <v>20638</v>
      </c>
      <c r="H274" s="190">
        <v>27421</v>
      </c>
      <c r="I274" s="190">
        <v>10706</v>
      </c>
      <c r="J274" s="190">
        <v>15028</v>
      </c>
      <c r="K274" s="190">
        <v>22341</v>
      </c>
      <c r="L274" s="190">
        <v>9664</v>
      </c>
      <c r="M274" s="190">
        <v>8729</v>
      </c>
      <c r="N274" s="190">
        <v>1085</v>
      </c>
      <c r="O274" s="252">
        <v>2696</v>
      </c>
    </row>
    <row r="275" spans="1:15">
      <c r="A275" s="205" t="s">
        <v>903</v>
      </c>
      <c r="B275" s="190" t="s">
        <v>757</v>
      </c>
      <c r="C275" s="197">
        <v>19</v>
      </c>
      <c r="D275" s="190">
        <v>982</v>
      </c>
      <c r="E275" s="190">
        <v>2593</v>
      </c>
      <c r="F275" s="190">
        <v>8273</v>
      </c>
      <c r="G275" s="190">
        <v>22012</v>
      </c>
      <c r="H275" s="190">
        <v>25682</v>
      </c>
      <c r="I275" s="190">
        <v>20969</v>
      </c>
      <c r="J275" s="190">
        <v>23110</v>
      </c>
      <c r="K275" s="190">
        <v>13526</v>
      </c>
      <c r="L275" s="190">
        <v>2972</v>
      </c>
      <c r="M275" s="190">
        <v>1588</v>
      </c>
      <c r="N275" s="190">
        <v>2557</v>
      </c>
      <c r="O275" s="252">
        <v>4184</v>
      </c>
    </row>
    <row r="276" spans="1:15">
      <c r="A276" s="205" t="s">
        <v>903</v>
      </c>
      <c r="B276" s="190" t="s">
        <v>757</v>
      </c>
      <c r="C276" s="197">
        <v>20</v>
      </c>
      <c r="D276" s="190">
        <v>2054</v>
      </c>
      <c r="E276" s="190">
        <v>9107</v>
      </c>
      <c r="F276" s="190">
        <v>7975</v>
      </c>
      <c r="G276" s="190">
        <v>23469</v>
      </c>
      <c r="H276" s="190">
        <v>26119</v>
      </c>
      <c r="I276" s="190">
        <v>17613</v>
      </c>
      <c r="J276" s="190">
        <v>8904</v>
      </c>
      <c r="K276" s="190">
        <v>23837</v>
      </c>
      <c r="L276" s="190">
        <v>2177</v>
      </c>
      <c r="M276" s="190">
        <v>6706</v>
      </c>
      <c r="N276" s="190">
        <v>2523</v>
      </c>
      <c r="O276" s="252">
        <v>4039</v>
      </c>
    </row>
    <row r="277" spans="1:15">
      <c r="A277" s="205" t="s">
        <v>903</v>
      </c>
      <c r="B277" s="190" t="s">
        <v>757</v>
      </c>
      <c r="C277" s="197">
        <v>21</v>
      </c>
      <c r="D277" s="190">
        <v>1651</v>
      </c>
      <c r="E277" s="190">
        <v>10635</v>
      </c>
      <c r="F277" s="190">
        <v>16985</v>
      </c>
      <c r="G277" s="190">
        <v>23416</v>
      </c>
      <c r="H277" s="190">
        <v>21739</v>
      </c>
      <c r="I277" s="190">
        <v>12165</v>
      </c>
      <c r="J277" s="190">
        <v>1936</v>
      </c>
      <c r="K277" s="190">
        <v>20504</v>
      </c>
      <c r="L277" s="190">
        <v>6157</v>
      </c>
      <c r="M277" s="190">
        <v>3182</v>
      </c>
      <c r="N277" s="190">
        <v>2936</v>
      </c>
      <c r="O277" s="252">
        <v>1347</v>
      </c>
    </row>
    <row r="278" spans="1:15">
      <c r="A278" s="205" t="s">
        <v>903</v>
      </c>
      <c r="B278" s="190" t="s">
        <v>757</v>
      </c>
      <c r="C278" s="197">
        <v>22</v>
      </c>
      <c r="D278" s="190">
        <v>5181</v>
      </c>
      <c r="E278" s="190">
        <v>10343</v>
      </c>
      <c r="F278" s="190">
        <v>16616</v>
      </c>
      <c r="G278" s="190">
        <v>23912</v>
      </c>
      <c r="H278" s="190">
        <v>24183</v>
      </c>
      <c r="I278" s="190">
        <v>25549</v>
      </c>
      <c r="J278" s="190">
        <v>6688</v>
      </c>
      <c r="K278" s="190">
        <v>21236</v>
      </c>
      <c r="L278" s="190">
        <v>10113</v>
      </c>
      <c r="M278" s="190">
        <v>7895</v>
      </c>
      <c r="N278" s="190">
        <v>4516</v>
      </c>
      <c r="O278" s="252">
        <v>1899</v>
      </c>
    </row>
    <row r="279" spans="1:15">
      <c r="A279" s="205" t="s">
        <v>903</v>
      </c>
      <c r="B279" s="190" t="s">
        <v>757</v>
      </c>
      <c r="C279" s="197">
        <v>23</v>
      </c>
      <c r="D279" s="190">
        <v>1319</v>
      </c>
      <c r="E279" s="190">
        <v>10455</v>
      </c>
      <c r="F279" s="190">
        <v>15867</v>
      </c>
      <c r="G279" s="190">
        <v>22311</v>
      </c>
      <c r="H279" s="190">
        <v>27256</v>
      </c>
      <c r="I279" s="190">
        <v>25765</v>
      </c>
      <c r="J279" s="190">
        <v>26770</v>
      </c>
      <c r="K279" s="190">
        <v>20677</v>
      </c>
      <c r="L279" s="190">
        <v>14488</v>
      </c>
      <c r="M279" s="190">
        <v>9172</v>
      </c>
      <c r="N279" s="190">
        <v>635</v>
      </c>
      <c r="O279" s="252">
        <v>881</v>
      </c>
    </row>
    <row r="280" spans="1:15">
      <c r="A280" s="205" t="s">
        <v>903</v>
      </c>
      <c r="B280" s="190" t="s">
        <v>757</v>
      </c>
      <c r="C280" s="197">
        <v>24</v>
      </c>
      <c r="D280" s="190">
        <v>3047</v>
      </c>
      <c r="E280" s="190">
        <v>11349</v>
      </c>
      <c r="F280" s="190">
        <v>17556</v>
      </c>
      <c r="G280" s="190">
        <v>21166</v>
      </c>
      <c r="H280" s="190">
        <v>28328</v>
      </c>
      <c r="I280" s="190">
        <v>21731</v>
      </c>
      <c r="J280" s="190">
        <v>13159</v>
      </c>
      <c r="K280" s="190">
        <v>18548</v>
      </c>
      <c r="L280" s="190">
        <v>15681</v>
      </c>
      <c r="M280" s="190">
        <v>6760</v>
      </c>
      <c r="N280" s="190">
        <v>724</v>
      </c>
      <c r="O280" s="252">
        <v>1051</v>
      </c>
    </row>
    <row r="281" spans="1:15">
      <c r="A281" s="205" t="s">
        <v>903</v>
      </c>
      <c r="B281" s="190" t="s">
        <v>757</v>
      </c>
      <c r="C281" s="197">
        <v>25</v>
      </c>
      <c r="D281" s="190">
        <v>1894</v>
      </c>
      <c r="E281" s="190">
        <v>11614</v>
      </c>
      <c r="F281" s="190">
        <v>9816</v>
      </c>
      <c r="G281" s="190">
        <v>12942</v>
      </c>
      <c r="H281" s="190">
        <v>29397</v>
      </c>
      <c r="I281" s="190">
        <v>22506</v>
      </c>
      <c r="J281" s="190">
        <v>24268</v>
      </c>
      <c r="K281" s="190">
        <v>19780</v>
      </c>
      <c r="L281" s="190">
        <v>15202</v>
      </c>
      <c r="M281" s="190">
        <v>1706</v>
      </c>
      <c r="N281" s="190">
        <v>4198</v>
      </c>
      <c r="O281" s="252">
        <v>1461</v>
      </c>
    </row>
    <row r="282" spans="1:15">
      <c r="A282" s="205" t="s">
        <v>903</v>
      </c>
      <c r="B282" s="190" t="s">
        <v>757</v>
      </c>
      <c r="C282" s="197">
        <v>26</v>
      </c>
      <c r="D282" s="190">
        <v>3778</v>
      </c>
      <c r="E282" s="190">
        <v>11443</v>
      </c>
      <c r="F282" s="190">
        <v>11453</v>
      </c>
      <c r="G282" s="190">
        <v>9945</v>
      </c>
      <c r="H282" s="190">
        <v>29252</v>
      </c>
      <c r="I282" s="190">
        <v>8515</v>
      </c>
      <c r="J282" s="190">
        <v>10304</v>
      </c>
      <c r="K282" s="190">
        <v>21199</v>
      </c>
      <c r="L282" s="190">
        <v>15133</v>
      </c>
      <c r="M282" s="190">
        <v>1882</v>
      </c>
      <c r="N282" s="190">
        <v>1520</v>
      </c>
      <c r="O282" s="252">
        <v>905</v>
      </c>
    </row>
    <row r="283" spans="1:15">
      <c r="A283" s="205" t="s">
        <v>903</v>
      </c>
      <c r="B283" s="190" t="s">
        <v>757</v>
      </c>
      <c r="C283" s="197">
        <v>27</v>
      </c>
      <c r="D283" s="190">
        <v>2804</v>
      </c>
      <c r="E283" s="190">
        <v>8993</v>
      </c>
      <c r="F283" s="190">
        <v>15206</v>
      </c>
      <c r="G283" s="190">
        <v>16238</v>
      </c>
      <c r="H283" s="190">
        <v>5517</v>
      </c>
      <c r="I283" s="190">
        <v>23373</v>
      </c>
      <c r="J283" s="190">
        <v>16225</v>
      </c>
      <c r="K283" s="190">
        <v>10686</v>
      </c>
      <c r="L283" s="190">
        <v>14282</v>
      </c>
      <c r="M283" s="190">
        <v>3294</v>
      </c>
      <c r="N283" s="190">
        <v>5320</v>
      </c>
      <c r="O283" s="252">
        <v>570</v>
      </c>
    </row>
    <row r="284" spans="1:15">
      <c r="A284" s="205" t="s">
        <v>903</v>
      </c>
      <c r="B284" s="190" t="s">
        <v>757</v>
      </c>
      <c r="C284" s="197">
        <v>28</v>
      </c>
      <c r="D284" s="190">
        <v>6669</v>
      </c>
      <c r="E284" s="190">
        <v>11933</v>
      </c>
      <c r="F284" s="190">
        <v>17141</v>
      </c>
      <c r="G284" s="190">
        <v>14986</v>
      </c>
      <c r="H284" s="190">
        <v>10550</v>
      </c>
      <c r="I284" s="190">
        <v>30910</v>
      </c>
      <c r="J284" s="190">
        <v>21947</v>
      </c>
      <c r="K284" s="190">
        <v>17720</v>
      </c>
      <c r="L284" s="190">
        <v>15473</v>
      </c>
      <c r="M284" s="190">
        <v>1336</v>
      </c>
      <c r="N284" s="190">
        <v>3584</v>
      </c>
      <c r="O284" s="252">
        <v>1022</v>
      </c>
    </row>
    <row r="285" spans="1:15">
      <c r="A285" s="205" t="s">
        <v>903</v>
      </c>
      <c r="B285" s="190" t="s">
        <v>757</v>
      </c>
      <c r="C285" s="197">
        <v>29</v>
      </c>
      <c r="D285" s="190">
        <v>7311</v>
      </c>
      <c r="E285" s="190"/>
      <c r="F285" s="190">
        <v>19203</v>
      </c>
      <c r="G285" s="190">
        <v>15801</v>
      </c>
      <c r="H285" s="190">
        <v>27056</v>
      </c>
      <c r="I285" s="190">
        <v>29557</v>
      </c>
      <c r="J285" s="190">
        <v>20396</v>
      </c>
      <c r="K285" s="190">
        <v>20209</v>
      </c>
      <c r="L285" s="190">
        <v>14021</v>
      </c>
      <c r="M285" s="190">
        <v>3222</v>
      </c>
      <c r="N285" s="190">
        <v>4943</v>
      </c>
      <c r="O285" s="252">
        <v>1763</v>
      </c>
    </row>
    <row r="286" spans="1:15">
      <c r="A286" s="205" t="s">
        <v>903</v>
      </c>
      <c r="B286" s="190" t="s">
        <v>757</v>
      </c>
      <c r="C286" s="197">
        <v>30</v>
      </c>
      <c r="D286" s="190">
        <v>7329</v>
      </c>
      <c r="E286" s="190"/>
      <c r="F286" s="190">
        <v>18691</v>
      </c>
      <c r="G286" s="190">
        <v>14522</v>
      </c>
      <c r="H286" s="190">
        <v>29135</v>
      </c>
      <c r="I286" s="190">
        <v>15721</v>
      </c>
      <c r="J286" s="190">
        <v>3457</v>
      </c>
      <c r="K286" s="190">
        <v>19270</v>
      </c>
      <c r="L286" s="190">
        <v>14815</v>
      </c>
      <c r="M286" s="190">
        <v>3154</v>
      </c>
      <c r="N286" s="190">
        <v>1248</v>
      </c>
      <c r="O286" s="252">
        <v>2243</v>
      </c>
    </row>
    <row r="287" spans="1:15" ht="15" thickBot="1">
      <c r="A287" s="229" t="s">
        <v>903</v>
      </c>
      <c r="B287" s="253" t="s">
        <v>757</v>
      </c>
      <c r="C287" s="230">
        <v>31</v>
      </c>
      <c r="D287" s="253">
        <v>6863</v>
      </c>
      <c r="E287" s="253"/>
      <c r="F287" s="253">
        <v>9978</v>
      </c>
      <c r="G287" s="253"/>
      <c r="H287" s="253">
        <v>27789</v>
      </c>
      <c r="I287" s="253"/>
      <c r="J287" s="253">
        <v>5189</v>
      </c>
      <c r="K287" s="253">
        <v>20177</v>
      </c>
      <c r="L287" s="253"/>
      <c r="M287" s="253">
        <v>7451</v>
      </c>
      <c r="N287" s="253"/>
      <c r="O287" s="254">
        <v>4733</v>
      </c>
    </row>
    <row r="288" spans="1:15" ht="15" thickBot="1">
      <c r="D288" s="117"/>
      <c r="E288" s="117"/>
      <c r="F288" s="117"/>
      <c r="G288" s="117"/>
      <c r="H288" s="117"/>
      <c r="I288" s="117"/>
      <c r="J288" s="117"/>
      <c r="K288" s="117"/>
      <c r="L288" s="117"/>
      <c r="M288" s="117"/>
      <c r="N288" s="117"/>
      <c r="O288" s="117"/>
    </row>
    <row r="289" spans="1:15">
      <c r="A289" s="201" t="s">
        <v>903</v>
      </c>
      <c r="B289" s="250" t="s">
        <v>758</v>
      </c>
      <c r="C289" s="202">
        <v>1</v>
      </c>
      <c r="D289" s="250">
        <v>806</v>
      </c>
      <c r="E289" s="250">
        <v>7749</v>
      </c>
      <c r="F289" s="250">
        <v>2663</v>
      </c>
      <c r="G289" s="250">
        <v>13423</v>
      </c>
      <c r="H289" s="250">
        <v>24224</v>
      </c>
      <c r="I289" s="250">
        <v>12060</v>
      </c>
      <c r="J289" s="250">
        <v>25581</v>
      </c>
      <c r="K289" s="250">
        <v>24277</v>
      </c>
      <c r="L289" s="250">
        <v>4727</v>
      </c>
      <c r="M289" s="250">
        <v>4032</v>
      </c>
      <c r="N289" s="250">
        <v>1040</v>
      </c>
      <c r="O289" s="251">
        <v>5123</v>
      </c>
    </row>
    <row r="290" spans="1:15">
      <c r="A290" s="205" t="s">
        <v>903</v>
      </c>
      <c r="B290" s="190" t="s">
        <v>758</v>
      </c>
      <c r="C290" s="197">
        <v>2</v>
      </c>
      <c r="D290" s="190">
        <v>1575</v>
      </c>
      <c r="E290" s="190">
        <v>7897</v>
      </c>
      <c r="F290" s="190">
        <v>6634</v>
      </c>
      <c r="G290" s="190">
        <v>4110</v>
      </c>
      <c r="H290" s="190">
        <v>23476</v>
      </c>
      <c r="I290" s="190">
        <v>21535</v>
      </c>
      <c r="J290" s="190">
        <v>22009</v>
      </c>
      <c r="K290" s="190">
        <v>25511</v>
      </c>
      <c r="L290" s="190">
        <v>8315</v>
      </c>
      <c r="M290" s="190">
        <v>3923</v>
      </c>
      <c r="N290" s="190">
        <v>3412</v>
      </c>
      <c r="O290" s="252">
        <v>2123</v>
      </c>
    </row>
    <row r="291" spans="1:15">
      <c r="A291" s="205" t="s">
        <v>903</v>
      </c>
      <c r="B291" s="190" t="s">
        <v>758</v>
      </c>
      <c r="C291" s="197">
        <v>3</v>
      </c>
      <c r="D291" s="190">
        <v>4115</v>
      </c>
      <c r="E291" s="190">
        <v>7811</v>
      </c>
      <c r="F291" s="190">
        <v>13859</v>
      </c>
      <c r="G291" s="190">
        <v>17213</v>
      </c>
      <c r="H291" s="190">
        <v>17426</v>
      </c>
      <c r="I291" s="190">
        <v>14822</v>
      </c>
      <c r="J291" s="190">
        <v>7909</v>
      </c>
      <c r="K291" s="190">
        <v>13538</v>
      </c>
      <c r="L291" s="190">
        <v>8122</v>
      </c>
      <c r="M291" s="190">
        <v>12515</v>
      </c>
      <c r="N291" s="190">
        <v>2353</v>
      </c>
      <c r="O291" s="252">
        <v>2639</v>
      </c>
    </row>
    <row r="292" spans="1:15">
      <c r="A292" s="205" t="s">
        <v>903</v>
      </c>
      <c r="B292" s="190" t="s">
        <v>758</v>
      </c>
      <c r="C292" s="197">
        <v>4</v>
      </c>
      <c r="D292" s="190">
        <v>1567</v>
      </c>
      <c r="E292" s="190">
        <v>6168</v>
      </c>
      <c r="F292" s="190">
        <v>9899</v>
      </c>
      <c r="G292" s="190">
        <v>17237</v>
      </c>
      <c r="H292" s="190">
        <v>21509</v>
      </c>
      <c r="I292" s="190">
        <v>13292</v>
      </c>
      <c r="J292" s="190">
        <v>21358</v>
      </c>
      <c r="K292" s="190">
        <v>20038</v>
      </c>
      <c r="L292" s="190">
        <v>15321</v>
      </c>
      <c r="M292" s="190">
        <v>3662</v>
      </c>
      <c r="N292" s="190">
        <v>5194</v>
      </c>
      <c r="O292" s="252">
        <v>857</v>
      </c>
    </row>
    <row r="293" spans="1:15">
      <c r="A293" s="205" t="s">
        <v>903</v>
      </c>
      <c r="B293" s="190" t="s">
        <v>758</v>
      </c>
      <c r="C293" s="197">
        <v>5</v>
      </c>
      <c r="D293" s="190">
        <v>707</v>
      </c>
      <c r="E293" s="190">
        <v>6624</v>
      </c>
      <c r="F293" s="190">
        <v>14214</v>
      </c>
      <c r="G293" s="190">
        <v>5562</v>
      </c>
      <c r="H293" s="190">
        <v>21923</v>
      </c>
      <c r="I293" s="190">
        <v>6002</v>
      </c>
      <c r="J293" s="190">
        <v>25769</v>
      </c>
      <c r="K293" s="190">
        <v>20670</v>
      </c>
      <c r="L293" s="190">
        <v>15385</v>
      </c>
      <c r="M293" s="190">
        <v>8950</v>
      </c>
      <c r="N293" s="190">
        <v>2228</v>
      </c>
      <c r="O293" s="252">
        <v>3248</v>
      </c>
    </row>
    <row r="294" spans="1:15">
      <c r="A294" s="205" t="s">
        <v>903</v>
      </c>
      <c r="B294" s="190" t="s">
        <v>758</v>
      </c>
      <c r="C294" s="197">
        <v>6</v>
      </c>
      <c r="D294" s="190">
        <v>2608</v>
      </c>
      <c r="E294" s="190">
        <v>7602</v>
      </c>
      <c r="F294" s="190">
        <v>14212</v>
      </c>
      <c r="G294" s="190">
        <v>5150</v>
      </c>
      <c r="H294" s="190">
        <v>17196</v>
      </c>
      <c r="I294" s="190">
        <v>19375</v>
      </c>
      <c r="J294" s="190">
        <v>27328</v>
      </c>
      <c r="K294" s="190">
        <v>24293</v>
      </c>
      <c r="L294" s="190">
        <v>16912</v>
      </c>
      <c r="M294" s="190">
        <v>10728</v>
      </c>
      <c r="N294" s="190">
        <v>3825</v>
      </c>
      <c r="O294" s="252">
        <v>2069</v>
      </c>
    </row>
    <row r="295" spans="1:15">
      <c r="A295" s="205" t="s">
        <v>903</v>
      </c>
      <c r="B295" s="190" t="s">
        <v>758</v>
      </c>
      <c r="C295" s="197">
        <v>7</v>
      </c>
      <c r="D295" s="190">
        <v>1435</v>
      </c>
      <c r="E295" s="190">
        <v>4250</v>
      </c>
      <c r="F295" s="190">
        <v>12967</v>
      </c>
      <c r="G295" s="190">
        <v>9358</v>
      </c>
      <c r="H295" s="190">
        <v>19594</v>
      </c>
      <c r="I295" s="190">
        <v>24655</v>
      </c>
      <c r="J295" s="190">
        <v>22261</v>
      </c>
      <c r="K295" s="190">
        <v>18407</v>
      </c>
      <c r="L295" s="190">
        <v>15423</v>
      </c>
      <c r="M295" s="190">
        <v>2960</v>
      </c>
      <c r="N295" s="190">
        <v>1024</v>
      </c>
      <c r="O295" s="252">
        <v>4543</v>
      </c>
    </row>
    <row r="296" spans="1:15">
      <c r="A296" s="205" t="s">
        <v>903</v>
      </c>
      <c r="B296" s="190" t="s">
        <v>758</v>
      </c>
      <c r="C296" s="197">
        <v>8</v>
      </c>
      <c r="D296" s="190">
        <v>1649</v>
      </c>
      <c r="E296" s="190">
        <v>6889</v>
      </c>
      <c r="F296" s="190">
        <v>2906</v>
      </c>
      <c r="G296" s="190">
        <v>8423</v>
      </c>
      <c r="H296" s="190">
        <v>26950</v>
      </c>
      <c r="I296" s="190">
        <v>19652</v>
      </c>
      <c r="J296" s="190">
        <v>22617</v>
      </c>
      <c r="K296" s="190">
        <v>22694</v>
      </c>
      <c r="L296" s="190">
        <v>14123</v>
      </c>
      <c r="M296" s="190">
        <v>5791</v>
      </c>
      <c r="N296" s="190">
        <v>2845</v>
      </c>
      <c r="O296" s="252">
        <v>4876</v>
      </c>
    </row>
    <row r="297" spans="1:15">
      <c r="A297" s="205" t="s">
        <v>903</v>
      </c>
      <c r="B297" s="190" t="s">
        <v>758</v>
      </c>
      <c r="C297" s="197">
        <v>9</v>
      </c>
      <c r="D297" s="190">
        <v>1930</v>
      </c>
      <c r="E297" s="190">
        <v>3139</v>
      </c>
      <c r="F297" s="190">
        <v>13505</v>
      </c>
      <c r="G297" s="190">
        <v>21931</v>
      </c>
      <c r="H297" s="190">
        <v>25154</v>
      </c>
      <c r="I297" s="190">
        <v>14857</v>
      </c>
      <c r="J297" s="190">
        <v>16831</v>
      </c>
      <c r="K297" s="190">
        <v>20670</v>
      </c>
      <c r="L297" s="190">
        <v>19090</v>
      </c>
      <c r="M297" s="190">
        <v>10967</v>
      </c>
      <c r="N297" s="190">
        <v>2760</v>
      </c>
      <c r="O297" s="252">
        <v>4371</v>
      </c>
    </row>
    <row r="298" spans="1:15">
      <c r="A298" s="205" t="s">
        <v>903</v>
      </c>
      <c r="B298" s="190" t="s">
        <v>758</v>
      </c>
      <c r="C298" s="197">
        <v>10</v>
      </c>
      <c r="D298" s="190">
        <v>2604</v>
      </c>
      <c r="E298" s="190">
        <v>8303</v>
      </c>
      <c r="F298" s="190">
        <v>7397</v>
      </c>
      <c r="G298" s="190">
        <v>12218</v>
      </c>
      <c r="H298" s="190">
        <v>25178</v>
      </c>
      <c r="I298" s="190">
        <v>10201</v>
      </c>
      <c r="J298" s="190">
        <v>25494</v>
      </c>
      <c r="K298" s="190">
        <v>14693</v>
      </c>
      <c r="L298" s="190">
        <v>18662</v>
      </c>
      <c r="M298" s="190">
        <v>6962</v>
      </c>
      <c r="N298" s="190">
        <v>5334</v>
      </c>
      <c r="O298" s="252">
        <v>1568</v>
      </c>
    </row>
    <row r="299" spans="1:15">
      <c r="A299" s="205" t="s">
        <v>903</v>
      </c>
      <c r="B299" s="190" t="s">
        <v>758</v>
      </c>
      <c r="C299" s="197">
        <v>11</v>
      </c>
      <c r="D299" s="190">
        <v>1194</v>
      </c>
      <c r="E299" s="190">
        <v>9047</v>
      </c>
      <c r="F299" s="190">
        <v>6701</v>
      </c>
      <c r="G299" s="190">
        <v>18938</v>
      </c>
      <c r="H299" s="190">
        <v>23042</v>
      </c>
      <c r="I299" s="190">
        <v>14303</v>
      </c>
      <c r="J299" s="190">
        <v>19593</v>
      </c>
      <c r="K299" s="190">
        <v>11581</v>
      </c>
      <c r="L299" s="190">
        <v>16592</v>
      </c>
      <c r="M299" s="190">
        <v>13105</v>
      </c>
      <c r="N299" s="190">
        <v>3850</v>
      </c>
      <c r="O299" s="252">
        <v>2574</v>
      </c>
    </row>
    <row r="300" spans="1:15">
      <c r="A300" s="205" t="s">
        <v>903</v>
      </c>
      <c r="B300" s="190" t="s">
        <v>758</v>
      </c>
      <c r="C300" s="197">
        <v>12</v>
      </c>
      <c r="D300" s="190">
        <v>1225</v>
      </c>
      <c r="E300" s="190">
        <v>9045</v>
      </c>
      <c r="F300" s="190">
        <v>6368</v>
      </c>
      <c r="G300" s="190">
        <v>2303</v>
      </c>
      <c r="H300" s="190">
        <v>7903</v>
      </c>
      <c r="I300" s="190">
        <v>11434</v>
      </c>
      <c r="J300" s="190">
        <v>17141</v>
      </c>
      <c r="K300" s="190">
        <v>25378</v>
      </c>
      <c r="L300" s="190">
        <v>3815</v>
      </c>
      <c r="M300" s="190">
        <v>6067</v>
      </c>
      <c r="N300" s="190">
        <v>1892</v>
      </c>
      <c r="O300" s="252">
        <v>4463</v>
      </c>
    </row>
    <row r="301" spans="1:15">
      <c r="A301" s="205" t="s">
        <v>903</v>
      </c>
      <c r="B301" s="190" t="s">
        <v>758</v>
      </c>
      <c r="C301" s="197">
        <v>13</v>
      </c>
      <c r="D301" s="190">
        <v>3169</v>
      </c>
      <c r="E301" s="190">
        <v>2542</v>
      </c>
      <c r="F301" s="190">
        <v>2919</v>
      </c>
      <c r="G301" s="190">
        <v>9043</v>
      </c>
      <c r="H301" s="190">
        <v>15311</v>
      </c>
      <c r="I301" s="190">
        <v>21355</v>
      </c>
      <c r="J301" s="190">
        <v>11682</v>
      </c>
      <c r="K301" s="190">
        <v>19963</v>
      </c>
      <c r="L301" s="190">
        <v>6629</v>
      </c>
      <c r="M301" s="190">
        <v>10785</v>
      </c>
      <c r="N301" s="190">
        <v>6379</v>
      </c>
      <c r="O301" s="252">
        <v>2654</v>
      </c>
    </row>
    <row r="302" spans="1:15">
      <c r="A302" s="205" t="s">
        <v>903</v>
      </c>
      <c r="B302" s="190" t="s">
        <v>758</v>
      </c>
      <c r="C302" s="197">
        <v>14</v>
      </c>
      <c r="D302" s="190">
        <v>2896</v>
      </c>
      <c r="E302" s="190">
        <v>6173</v>
      </c>
      <c r="F302" s="190">
        <v>1778</v>
      </c>
      <c r="G302" s="190">
        <v>18907</v>
      </c>
      <c r="H302" s="190">
        <v>16921</v>
      </c>
      <c r="I302" s="190">
        <v>10512</v>
      </c>
      <c r="J302" s="190">
        <v>16222</v>
      </c>
      <c r="K302" s="190">
        <v>21900</v>
      </c>
      <c r="L302" s="190">
        <v>16019</v>
      </c>
      <c r="M302" s="190">
        <v>11669</v>
      </c>
      <c r="N302" s="190">
        <v>6766</v>
      </c>
      <c r="O302" s="252">
        <v>2469</v>
      </c>
    </row>
    <row r="303" spans="1:15">
      <c r="A303" s="205" t="s">
        <v>903</v>
      </c>
      <c r="B303" s="190" t="s">
        <v>758</v>
      </c>
      <c r="C303" s="197">
        <v>15</v>
      </c>
      <c r="D303" s="190">
        <v>3476</v>
      </c>
      <c r="E303" s="190">
        <v>4585</v>
      </c>
      <c r="F303" s="190">
        <v>7816</v>
      </c>
      <c r="G303" s="190">
        <v>4467</v>
      </c>
      <c r="H303" s="190">
        <v>15721</v>
      </c>
      <c r="I303" s="190">
        <v>27949</v>
      </c>
      <c r="J303" s="190">
        <v>16246</v>
      </c>
      <c r="K303" s="190">
        <v>24341</v>
      </c>
      <c r="L303" s="190">
        <v>5645</v>
      </c>
      <c r="M303" s="190">
        <v>5558</v>
      </c>
      <c r="N303" s="190">
        <v>5536</v>
      </c>
      <c r="O303" s="252">
        <v>1004</v>
      </c>
    </row>
    <row r="304" spans="1:15">
      <c r="A304" s="205" t="s">
        <v>903</v>
      </c>
      <c r="B304" s="190" t="s">
        <v>758</v>
      </c>
      <c r="C304" s="197">
        <v>16</v>
      </c>
      <c r="D304" s="190">
        <v>3685</v>
      </c>
      <c r="E304" s="190">
        <v>5350</v>
      </c>
      <c r="F304" s="190">
        <v>16082</v>
      </c>
      <c r="G304" s="190">
        <v>2675</v>
      </c>
      <c r="H304" s="190">
        <v>14644</v>
      </c>
      <c r="I304" s="190">
        <v>29099</v>
      </c>
      <c r="J304" s="190">
        <v>16585</v>
      </c>
      <c r="K304" s="190">
        <v>17265</v>
      </c>
      <c r="L304" s="190">
        <v>16354</v>
      </c>
      <c r="M304" s="190">
        <v>1972</v>
      </c>
      <c r="N304" s="190">
        <v>2404</v>
      </c>
      <c r="O304" s="252">
        <v>1374</v>
      </c>
    </row>
    <row r="305" spans="1:15">
      <c r="A305" s="205" t="s">
        <v>903</v>
      </c>
      <c r="B305" s="190" t="s">
        <v>758</v>
      </c>
      <c r="C305" s="197">
        <v>17</v>
      </c>
      <c r="D305" s="190">
        <v>1479</v>
      </c>
      <c r="E305" s="190">
        <v>2602</v>
      </c>
      <c r="F305" s="190">
        <v>15857</v>
      </c>
      <c r="G305" s="190">
        <v>20076</v>
      </c>
      <c r="H305" s="190">
        <v>19804</v>
      </c>
      <c r="I305" s="190">
        <v>17984</v>
      </c>
      <c r="J305" s="190">
        <v>12471</v>
      </c>
      <c r="K305" s="190">
        <v>21341</v>
      </c>
      <c r="L305" s="190">
        <v>14746</v>
      </c>
      <c r="M305" s="190">
        <v>10911</v>
      </c>
      <c r="N305" s="190">
        <v>1058</v>
      </c>
      <c r="O305" s="252">
        <v>994</v>
      </c>
    </row>
    <row r="306" spans="1:15">
      <c r="A306" s="205" t="s">
        <v>903</v>
      </c>
      <c r="B306" s="190" t="s">
        <v>758</v>
      </c>
      <c r="C306" s="197">
        <v>18</v>
      </c>
      <c r="D306" s="190">
        <v>5167</v>
      </c>
      <c r="E306" s="190">
        <v>4792</v>
      </c>
      <c r="F306" s="190">
        <v>15421</v>
      </c>
      <c r="G306" s="190">
        <v>21538</v>
      </c>
      <c r="H306" s="190">
        <v>26749</v>
      </c>
      <c r="I306" s="190">
        <v>28514</v>
      </c>
      <c r="J306" s="190">
        <v>13047</v>
      </c>
      <c r="K306" s="190">
        <v>23140</v>
      </c>
      <c r="L306" s="190">
        <v>16593</v>
      </c>
      <c r="M306" s="190">
        <v>10241</v>
      </c>
      <c r="N306" s="190">
        <v>2386</v>
      </c>
      <c r="O306" s="252">
        <v>1682</v>
      </c>
    </row>
    <row r="307" spans="1:15">
      <c r="A307" s="205" t="s">
        <v>903</v>
      </c>
      <c r="B307" s="190" t="s">
        <v>758</v>
      </c>
      <c r="C307" s="197">
        <v>19</v>
      </c>
      <c r="D307" s="190">
        <v>770</v>
      </c>
      <c r="E307" s="190">
        <v>2306</v>
      </c>
      <c r="F307" s="190">
        <v>15128</v>
      </c>
      <c r="G307" s="190">
        <v>12940</v>
      </c>
      <c r="H307" s="190">
        <v>28310</v>
      </c>
      <c r="I307" s="190">
        <v>20606</v>
      </c>
      <c r="J307" s="190">
        <v>18955</v>
      </c>
      <c r="K307" s="190">
        <v>23437</v>
      </c>
      <c r="L307" s="190">
        <v>4598</v>
      </c>
      <c r="M307" s="190">
        <v>10851</v>
      </c>
      <c r="N307" s="190">
        <v>3877</v>
      </c>
      <c r="O307" s="252">
        <v>1481</v>
      </c>
    </row>
    <row r="308" spans="1:15">
      <c r="A308" s="205" t="s">
        <v>903</v>
      </c>
      <c r="B308" s="190" t="s">
        <v>758</v>
      </c>
      <c r="C308" s="197">
        <v>20</v>
      </c>
      <c r="D308" s="190">
        <v>2623</v>
      </c>
      <c r="E308" s="190">
        <v>9512</v>
      </c>
      <c r="F308" s="190">
        <v>17167</v>
      </c>
      <c r="G308" s="190">
        <v>17734</v>
      </c>
      <c r="H308" s="190">
        <v>28177</v>
      </c>
      <c r="I308" s="190">
        <v>15505</v>
      </c>
      <c r="J308" s="190">
        <v>13367</v>
      </c>
      <c r="K308" s="190">
        <v>22372</v>
      </c>
      <c r="L308" s="190">
        <v>15824</v>
      </c>
      <c r="M308" s="190">
        <v>3795</v>
      </c>
      <c r="N308" s="190">
        <v>5243</v>
      </c>
      <c r="O308" s="252">
        <v>1325</v>
      </c>
    </row>
    <row r="309" spans="1:15">
      <c r="A309" s="205" t="s">
        <v>903</v>
      </c>
      <c r="B309" s="190" t="s">
        <v>758</v>
      </c>
      <c r="C309" s="197">
        <v>21</v>
      </c>
      <c r="D309" s="190">
        <v>1925</v>
      </c>
      <c r="E309" s="190">
        <v>8623</v>
      </c>
      <c r="F309" s="190">
        <v>16517</v>
      </c>
      <c r="G309" s="190">
        <v>16691</v>
      </c>
      <c r="H309" s="190">
        <v>24205</v>
      </c>
      <c r="I309" s="190">
        <v>20385</v>
      </c>
      <c r="J309" s="190">
        <v>16182</v>
      </c>
      <c r="K309" s="190">
        <v>16030</v>
      </c>
      <c r="L309" s="190">
        <v>14468</v>
      </c>
      <c r="M309" s="190">
        <v>2583</v>
      </c>
      <c r="N309" s="190">
        <v>2038</v>
      </c>
      <c r="O309" s="252">
        <v>694</v>
      </c>
    </row>
    <row r="310" spans="1:15">
      <c r="A310" s="205" t="s">
        <v>903</v>
      </c>
      <c r="B310" s="190" t="s">
        <v>758</v>
      </c>
      <c r="C310" s="197">
        <v>22</v>
      </c>
      <c r="D310" s="190">
        <v>1702</v>
      </c>
      <c r="E310" s="190">
        <v>3756</v>
      </c>
      <c r="F310" s="190">
        <v>15209</v>
      </c>
      <c r="G310" s="190">
        <v>10610</v>
      </c>
      <c r="H310" s="190">
        <v>16190</v>
      </c>
      <c r="I310" s="190">
        <v>23056</v>
      </c>
      <c r="J310" s="190">
        <v>15884</v>
      </c>
      <c r="K310" s="190">
        <v>14650</v>
      </c>
      <c r="L310" s="190">
        <v>4361</v>
      </c>
      <c r="M310" s="190">
        <v>4665</v>
      </c>
      <c r="N310" s="190">
        <v>1608</v>
      </c>
      <c r="O310" s="252">
        <v>1178</v>
      </c>
    </row>
    <row r="311" spans="1:15">
      <c r="A311" s="205" t="s">
        <v>903</v>
      </c>
      <c r="B311" s="190" t="s">
        <v>758</v>
      </c>
      <c r="C311" s="197">
        <v>23</v>
      </c>
      <c r="D311" s="190">
        <v>1772</v>
      </c>
      <c r="E311" s="190">
        <v>2090</v>
      </c>
      <c r="F311" s="190">
        <v>17104</v>
      </c>
      <c r="G311" s="190">
        <v>21490</v>
      </c>
      <c r="H311" s="190">
        <v>27175</v>
      </c>
      <c r="I311" s="190">
        <v>30020</v>
      </c>
      <c r="J311" s="190">
        <v>27583</v>
      </c>
      <c r="K311" s="190">
        <v>19007</v>
      </c>
      <c r="L311" s="190">
        <v>13735</v>
      </c>
      <c r="M311" s="190">
        <v>2383</v>
      </c>
      <c r="N311" s="190">
        <v>2478</v>
      </c>
      <c r="O311" s="252">
        <v>1487</v>
      </c>
    </row>
    <row r="312" spans="1:15">
      <c r="A312" s="205" t="s">
        <v>903</v>
      </c>
      <c r="B312" s="190" t="s">
        <v>758</v>
      </c>
      <c r="C312" s="197">
        <v>24</v>
      </c>
      <c r="D312" s="190">
        <v>1628</v>
      </c>
      <c r="E312" s="190">
        <v>1749</v>
      </c>
      <c r="F312" s="190">
        <v>17369</v>
      </c>
      <c r="G312" s="190">
        <v>19208</v>
      </c>
      <c r="H312" s="190">
        <v>27706</v>
      </c>
      <c r="I312" s="190">
        <v>27671</v>
      </c>
      <c r="J312" s="190">
        <v>26320</v>
      </c>
      <c r="K312" s="190">
        <v>14778</v>
      </c>
      <c r="L312" s="190">
        <v>11512</v>
      </c>
      <c r="M312" s="190">
        <v>1710</v>
      </c>
      <c r="N312" s="190">
        <v>4526</v>
      </c>
      <c r="O312" s="252">
        <v>1213</v>
      </c>
    </row>
    <row r="313" spans="1:15">
      <c r="A313" s="205" t="s">
        <v>903</v>
      </c>
      <c r="B313" s="190" t="s">
        <v>758</v>
      </c>
      <c r="C313" s="197">
        <v>25</v>
      </c>
      <c r="D313" s="190">
        <v>6534</v>
      </c>
      <c r="E313" s="190">
        <v>7198</v>
      </c>
      <c r="F313" s="190">
        <v>18653</v>
      </c>
      <c r="G313" s="190">
        <v>15706</v>
      </c>
      <c r="H313" s="190">
        <v>27313</v>
      </c>
      <c r="I313" s="190">
        <v>18709</v>
      </c>
      <c r="J313" s="190">
        <v>7426</v>
      </c>
      <c r="K313" s="190">
        <v>15252</v>
      </c>
      <c r="L313" s="190">
        <v>15249</v>
      </c>
      <c r="M313" s="190">
        <v>1281</v>
      </c>
      <c r="N313" s="190">
        <v>3374</v>
      </c>
      <c r="O313" s="252">
        <v>2177</v>
      </c>
    </row>
    <row r="314" spans="1:15">
      <c r="A314" s="205" t="s">
        <v>903</v>
      </c>
      <c r="B314" s="190" t="s">
        <v>758</v>
      </c>
      <c r="C314" s="197">
        <v>26</v>
      </c>
      <c r="D314" s="190">
        <v>6340</v>
      </c>
      <c r="E314" s="190">
        <v>8357</v>
      </c>
      <c r="F314" s="190">
        <v>18681</v>
      </c>
      <c r="G314" s="190">
        <v>24548</v>
      </c>
      <c r="H314" s="190">
        <v>26948</v>
      </c>
      <c r="I314" s="190">
        <v>18948</v>
      </c>
      <c r="J314" s="190">
        <v>18149</v>
      </c>
      <c r="K314" s="190">
        <v>12236</v>
      </c>
      <c r="L314" s="190">
        <v>11534</v>
      </c>
      <c r="M314" s="190">
        <v>2827</v>
      </c>
      <c r="N314" s="190">
        <v>2440</v>
      </c>
      <c r="O314" s="252">
        <v>1098</v>
      </c>
    </row>
    <row r="315" spans="1:15">
      <c r="A315" s="205" t="s">
        <v>903</v>
      </c>
      <c r="B315" s="190" t="s">
        <v>758</v>
      </c>
      <c r="C315" s="197">
        <v>27</v>
      </c>
      <c r="D315" s="190">
        <v>6090</v>
      </c>
      <c r="E315" s="190">
        <v>11788</v>
      </c>
      <c r="F315" s="190">
        <v>15643</v>
      </c>
      <c r="G315" s="190">
        <v>24464</v>
      </c>
      <c r="H315" s="190">
        <v>22598</v>
      </c>
      <c r="I315" s="190">
        <v>26870</v>
      </c>
      <c r="J315" s="190">
        <v>25141</v>
      </c>
      <c r="K315" s="190">
        <v>17855</v>
      </c>
      <c r="L315" s="190">
        <v>8032</v>
      </c>
      <c r="M315" s="190">
        <v>914</v>
      </c>
      <c r="N315" s="190">
        <v>615</v>
      </c>
      <c r="O315" s="252">
        <v>1346</v>
      </c>
    </row>
    <row r="316" spans="1:15">
      <c r="A316" s="205" t="s">
        <v>903</v>
      </c>
      <c r="B316" s="190" t="s">
        <v>758</v>
      </c>
      <c r="C316" s="197">
        <v>28</v>
      </c>
      <c r="D316" s="190">
        <v>4493</v>
      </c>
      <c r="E316" s="190">
        <v>1601</v>
      </c>
      <c r="F316" s="190">
        <v>18526</v>
      </c>
      <c r="G316" s="190">
        <v>25295</v>
      </c>
      <c r="H316" s="190">
        <v>16051</v>
      </c>
      <c r="I316" s="190">
        <v>21964</v>
      </c>
      <c r="J316" s="190">
        <v>22352</v>
      </c>
      <c r="K316" s="190">
        <v>22060</v>
      </c>
      <c r="L316" s="190">
        <v>10018</v>
      </c>
      <c r="M316" s="190">
        <v>6119</v>
      </c>
      <c r="N316" s="190">
        <v>1202</v>
      </c>
      <c r="O316" s="252">
        <v>2863</v>
      </c>
    </row>
    <row r="317" spans="1:15">
      <c r="A317" s="205" t="s">
        <v>903</v>
      </c>
      <c r="B317" s="190" t="s">
        <v>758</v>
      </c>
      <c r="C317" s="197">
        <v>29</v>
      </c>
      <c r="D317" s="190">
        <v>6238</v>
      </c>
      <c r="E317" s="190">
        <v>6127</v>
      </c>
      <c r="F317" s="190">
        <v>4889</v>
      </c>
      <c r="G317" s="190">
        <v>22101</v>
      </c>
      <c r="H317" s="190">
        <v>26261</v>
      </c>
      <c r="I317" s="190">
        <v>23659</v>
      </c>
      <c r="J317" s="190">
        <v>12850</v>
      </c>
      <c r="K317" s="190">
        <v>16831</v>
      </c>
      <c r="L317" s="190">
        <v>9704</v>
      </c>
      <c r="M317" s="190">
        <v>3509</v>
      </c>
      <c r="N317" s="190">
        <v>1068</v>
      </c>
      <c r="O317" s="252">
        <v>4277</v>
      </c>
    </row>
    <row r="318" spans="1:15">
      <c r="A318" s="205" t="s">
        <v>903</v>
      </c>
      <c r="B318" s="190" t="s">
        <v>758</v>
      </c>
      <c r="C318" s="197">
        <v>30</v>
      </c>
      <c r="D318" s="190">
        <v>6879</v>
      </c>
      <c r="E318" s="190"/>
      <c r="F318" s="190">
        <v>7746</v>
      </c>
      <c r="G318" s="190">
        <v>25409</v>
      </c>
      <c r="H318" s="190">
        <v>28676</v>
      </c>
      <c r="I318" s="190">
        <v>19828</v>
      </c>
      <c r="J318" s="190">
        <v>24297</v>
      </c>
      <c r="K318" s="190">
        <v>18473</v>
      </c>
      <c r="L318" s="190">
        <v>15166</v>
      </c>
      <c r="M318" s="190">
        <v>2255</v>
      </c>
      <c r="N318" s="190">
        <v>1324</v>
      </c>
      <c r="O318" s="252">
        <v>2323</v>
      </c>
    </row>
    <row r="319" spans="1:15" ht="15" thickBot="1">
      <c r="A319" s="229" t="s">
        <v>903</v>
      </c>
      <c r="B319" s="253" t="s">
        <v>758</v>
      </c>
      <c r="C319" s="230">
        <v>31</v>
      </c>
      <c r="D319" s="253">
        <v>7476</v>
      </c>
      <c r="E319" s="253"/>
      <c r="F319" s="253">
        <v>3710</v>
      </c>
      <c r="G319" s="253"/>
      <c r="H319" s="253">
        <v>20288</v>
      </c>
      <c r="I319" s="253"/>
      <c r="J319" s="253">
        <v>22052</v>
      </c>
      <c r="K319" s="253">
        <v>2783</v>
      </c>
      <c r="L319" s="253"/>
      <c r="M319" s="253">
        <v>7329</v>
      </c>
      <c r="N319" s="253"/>
      <c r="O319" s="254">
        <v>4376</v>
      </c>
    </row>
    <row r="320" spans="1:15" ht="15" thickBot="1">
      <c r="D320" s="117"/>
      <c r="E320" s="117"/>
      <c r="F320" s="117"/>
      <c r="G320" s="117"/>
      <c r="H320" s="117"/>
      <c r="I320" s="117"/>
      <c r="J320" s="117"/>
      <c r="K320" s="117"/>
      <c r="L320" s="117"/>
      <c r="M320" s="117"/>
      <c r="N320" s="117"/>
      <c r="O320" s="117"/>
    </row>
    <row r="321" spans="1:15">
      <c r="A321" s="201" t="s">
        <v>903</v>
      </c>
      <c r="B321" s="250" t="s">
        <v>759</v>
      </c>
      <c r="C321" s="202">
        <v>1</v>
      </c>
      <c r="D321" s="250">
        <v>3944</v>
      </c>
      <c r="E321" s="250">
        <v>4008</v>
      </c>
      <c r="F321" s="250">
        <v>3014</v>
      </c>
      <c r="G321" s="250">
        <v>11306</v>
      </c>
      <c r="H321" s="250">
        <v>14178</v>
      </c>
      <c r="I321" s="250">
        <v>4205</v>
      </c>
      <c r="J321" s="250">
        <v>26930</v>
      </c>
      <c r="K321" s="250">
        <v>26384</v>
      </c>
      <c r="L321" s="250">
        <v>15394</v>
      </c>
      <c r="M321" s="250">
        <v>14822</v>
      </c>
      <c r="N321" s="250">
        <v>6417</v>
      </c>
      <c r="O321" s="251">
        <v>2505</v>
      </c>
    </row>
    <row r="322" spans="1:15">
      <c r="A322" s="205" t="s">
        <v>903</v>
      </c>
      <c r="B322" s="190" t="s">
        <v>759</v>
      </c>
      <c r="C322" s="197">
        <v>2</v>
      </c>
      <c r="D322" s="190">
        <v>2429</v>
      </c>
      <c r="E322" s="190">
        <v>2031</v>
      </c>
      <c r="F322" s="190">
        <v>11307</v>
      </c>
      <c r="G322" s="190">
        <v>13160</v>
      </c>
      <c r="H322" s="190">
        <v>8305</v>
      </c>
      <c r="I322" s="190">
        <v>8336</v>
      </c>
      <c r="J322" s="190">
        <v>26683</v>
      </c>
      <c r="K322" s="190">
        <v>26737</v>
      </c>
      <c r="L322" s="190">
        <v>8552</v>
      </c>
      <c r="M322" s="190">
        <v>11639</v>
      </c>
      <c r="N322" s="190">
        <v>2288</v>
      </c>
      <c r="O322" s="252">
        <v>4948</v>
      </c>
    </row>
    <row r="323" spans="1:15">
      <c r="A323" s="205" t="s">
        <v>903</v>
      </c>
      <c r="B323" s="190" t="s">
        <v>759</v>
      </c>
      <c r="C323" s="197">
        <v>3</v>
      </c>
      <c r="D323" s="190">
        <v>683</v>
      </c>
      <c r="E323" s="190">
        <v>5797</v>
      </c>
      <c r="F323" s="190">
        <v>4483</v>
      </c>
      <c r="G323" s="190">
        <v>5153</v>
      </c>
      <c r="H323" s="190">
        <v>3850</v>
      </c>
      <c r="I323" s="190">
        <v>5381</v>
      </c>
      <c r="J323" s="190">
        <v>23266</v>
      </c>
      <c r="K323" s="190">
        <v>25675</v>
      </c>
      <c r="L323" s="190">
        <v>4520</v>
      </c>
      <c r="M323" s="190">
        <v>14981</v>
      </c>
      <c r="N323" s="190">
        <v>1361</v>
      </c>
      <c r="O323" s="252">
        <v>4121</v>
      </c>
    </row>
    <row r="324" spans="1:15">
      <c r="A324" s="205" t="s">
        <v>903</v>
      </c>
      <c r="B324" s="190" t="s">
        <v>759</v>
      </c>
      <c r="C324" s="197">
        <v>4</v>
      </c>
      <c r="D324" s="190">
        <v>1775</v>
      </c>
      <c r="E324" s="190">
        <v>3113</v>
      </c>
      <c r="F324" s="190">
        <v>13766</v>
      </c>
      <c r="G324" s="190">
        <v>5093</v>
      </c>
      <c r="H324" s="190">
        <v>14419</v>
      </c>
      <c r="I324" s="190">
        <v>10438</v>
      </c>
      <c r="J324" s="190">
        <v>19483</v>
      </c>
      <c r="K324" s="190">
        <v>18872</v>
      </c>
      <c r="L324" s="190">
        <v>12136</v>
      </c>
      <c r="M324" s="190">
        <v>14632</v>
      </c>
      <c r="N324" s="190">
        <v>4862</v>
      </c>
      <c r="O324" s="252">
        <v>3202</v>
      </c>
    </row>
    <row r="325" spans="1:15">
      <c r="A325" s="205" t="s">
        <v>903</v>
      </c>
      <c r="B325" s="190" t="s">
        <v>759</v>
      </c>
      <c r="C325" s="197">
        <v>5</v>
      </c>
      <c r="D325" s="190">
        <v>2143</v>
      </c>
      <c r="E325" s="190">
        <v>2652</v>
      </c>
      <c r="F325" s="190">
        <v>13895</v>
      </c>
      <c r="G325" s="190">
        <v>2860</v>
      </c>
      <c r="H325" s="190">
        <v>11494</v>
      </c>
      <c r="I325" s="190">
        <v>7134</v>
      </c>
      <c r="J325" s="190">
        <v>12115</v>
      </c>
      <c r="K325" s="190">
        <v>22597</v>
      </c>
      <c r="L325" s="190">
        <v>20132</v>
      </c>
      <c r="M325" s="190">
        <v>12936</v>
      </c>
      <c r="N325" s="190">
        <v>3935</v>
      </c>
      <c r="O325" s="252">
        <v>3536</v>
      </c>
    </row>
    <row r="326" spans="1:15">
      <c r="A326" s="205" t="s">
        <v>903</v>
      </c>
      <c r="B326" s="190" t="s">
        <v>759</v>
      </c>
      <c r="C326" s="197">
        <v>6</v>
      </c>
      <c r="D326" s="190">
        <v>593</v>
      </c>
      <c r="E326" s="190">
        <v>6454</v>
      </c>
      <c r="F326" s="190">
        <v>13258</v>
      </c>
      <c r="G326" s="190">
        <v>3461</v>
      </c>
      <c r="H326" s="190">
        <v>11725</v>
      </c>
      <c r="I326" s="190">
        <v>15442</v>
      </c>
      <c r="J326" s="190">
        <v>20896</v>
      </c>
      <c r="K326" s="190">
        <v>24612</v>
      </c>
      <c r="L326" s="190">
        <v>20446</v>
      </c>
      <c r="M326" s="190">
        <v>12413</v>
      </c>
      <c r="N326" s="190">
        <v>3653</v>
      </c>
      <c r="O326" s="252">
        <v>2193</v>
      </c>
    </row>
    <row r="327" spans="1:15">
      <c r="A327" s="205" t="s">
        <v>903</v>
      </c>
      <c r="B327" s="190" t="s">
        <v>759</v>
      </c>
      <c r="C327" s="197">
        <v>7</v>
      </c>
      <c r="D327" s="190">
        <v>2222</v>
      </c>
      <c r="E327" s="190">
        <v>6480</v>
      </c>
      <c r="F327" s="190">
        <v>3879</v>
      </c>
      <c r="G327" s="190">
        <v>5779</v>
      </c>
      <c r="H327" s="190">
        <v>10766</v>
      </c>
      <c r="I327" s="190">
        <v>17158</v>
      </c>
      <c r="J327" s="190">
        <v>27392</v>
      </c>
      <c r="K327" s="190">
        <v>24216</v>
      </c>
      <c r="L327" s="190">
        <v>20102</v>
      </c>
      <c r="M327" s="190">
        <v>4838</v>
      </c>
      <c r="N327" s="190">
        <v>2644</v>
      </c>
      <c r="O327" s="252">
        <v>1419</v>
      </c>
    </row>
    <row r="328" spans="1:15">
      <c r="A328" s="205" t="s">
        <v>903</v>
      </c>
      <c r="B328" s="190" t="s">
        <v>759</v>
      </c>
      <c r="C328" s="197">
        <v>8</v>
      </c>
      <c r="D328" s="190">
        <v>749</v>
      </c>
      <c r="E328" s="190">
        <v>4607</v>
      </c>
      <c r="F328" s="190">
        <v>4204</v>
      </c>
      <c r="G328" s="190">
        <v>20137</v>
      </c>
      <c r="H328" s="190">
        <v>21643</v>
      </c>
      <c r="I328" s="190">
        <v>27856</v>
      </c>
      <c r="J328" s="190">
        <v>27515</v>
      </c>
      <c r="K328" s="190">
        <v>22012</v>
      </c>
      <c r="L328" s="190">
        <v>17999</v>
      </c>
      <c r="M328" s="190">
        <v>11221</v>
      </c>
      <c r="N328" s="190">
        <v>3599</v>
      </c>
      <c r="O328" s="252">
        <v>880</v>
      </c>
    </row>
    <row r="329" spans="1:15">
      <c r="A329" s="205" t="s">
        <v>903</v>
      </c>
      <c r="B329" s="190" t="s">
        <v>759</v>
      </c>
      <c r="C329" s="197">
        <v>9</v>
      </c>
      <c r="D329" s="190">
        <v>1469</v>
      </c>
      <c r="E329" s="190">
        <v>6330</v>
      </c>
      <c r="F329" s="190">
        <v>2493</v>
      </c>
      <c r="G329" s="190">
        <v>8951</v>
      </c>
      <c r="H329" s="190">
        <v>21251</v>
      </c>
      <c r="I329" s="190">
        <v>23986</v>
      </c>
      <c r="J329" s="190">
        <v>27247</v>
      </c>
      <c r="K329" s="190">
        <v>5518</v>
      </c>
      <c r="L329" s="190">
        <v>6581</v>
      </c>
      <c r="M329" s="190">
        <v>5990</v>
      </c>
      <c r="N329" s="190">
        <v>1477</v>
      </c>
      <c r="O329" s="252">
        <v>527</v>
      </c>
    </row>
    <row r="330" spans="1:15">
      <c r="A330" s="205" t="s">
        <v>903</v>
      </c>
      <c r="B330" s="190" t="s">
        <v>759</v>
      </c>
      <c r="C330" s="197">
        <v>10</v>
      </c>
      <c r="D330" s="190">
        <v>1160</v>
      </c>
      <c r="E330" s="190">
        <v>3711</v>
      </c>
      <c r="F330" s="190">
        <v>5571</v>
      </c>
      <c r="G330" s="190">
        <v>6532</v>
      </c>
      <c r="H330" s="190">
        <v>12469</v>
      </c>
      <c r="I330" s="190">
        <v>12688</v>
      </c>
      <c r="J330" s="190">
        <v>25965</v>
      </c>
      <c r="K330" s="190">
        <v>21268</v>
      </c>
      <c r="L330" s="190">
        <v>13059</v>
      </c>
      <c r="M330" s="190">
        <v>7412</v>
      </c>
      <c r="N330" s="190">
        <v>5080</v>
      </c>
      <c r="O330" s="252">
        <v>1190</v>
      </c>
    </row>
    <row r="331" spans="1:15">
      <c r="A331" s="205" t="s">
        <v>903</v>
      </c>
      <c r="B331" s="190" t="s">
        <v>759</v>
      </c>
      <c r="C331" s="197">
        <v>11</v>
      </c>
      <c r="D331" s="190">
        <v>1993</v>
      </c>
      <c r="E331" s="190">
        <v>1873</v>
      </c>
      <c r="F331" s="190">
        <v>3941</v>
      </c>
      <c r="G331" s="190">
        <v>9385</v>
      </c>
      <c r="H331" s="190">
        <v>7619</v>
      </c>
      <c r="I331" s="190">
        <v>19508</v>
      </c>
      <c r="J331" s="190">
        <v>12685</v>
      </c>
      <c r="K331" s="190">
        <v>22894</v>
      </c>
      <c r="L331" s="190">
        <v>9077</v>
      </c>
      <c r="M331" s="190">
        <v>4165</v>
      </c>
      <c r="N331" s="190">
        <v>5030</v>
      </c>
      <c r="O331" s="252">
        <v>1226</v>
      </c>
    </row>
    <row r="332" spans="1:15">
      <c r="A332" s="205" t="s">
        <v>903</v>
      </c>
      <c r="B332" s="190" t="s">
        <v>759</v>
      </c>
      <c r="C332" s="197">
        <v>12</v>
      </c>
      <c r="D332" s="190">
        <v>3054</v>
      </c>
      <c r="E332" s="190">
        <v>1414</v>
      </c>
      <c r="F332" s="190">
        <v>4829</v>
      </c>
      <c r="G332" s="190">
        <v>6562</v>
      </c>
      <c r="H332" s="190">
        <v>14560</v>
      </c>
      <c r="I332" s="190">
        <v>29276</v>
      </c>
      <c r="J332" s="190">
        <v>13496</v>
      </c>
      <c r="K332" s="190">
        <v>24362</v>
      </c>
      <c r="L332" s="190">
        <v>6698</v>
      </c>
      <c r="M332" s="190">
        <v>8117</v>
      </c>
      <c r="N332" s="190">
        <v>7110</v>
      </c>
      <c r="O332" s="252">
        <v>550</v>
      </c>
    </row>
    <row r="333" spans="1:15">
      <c r="A333" s="205" t="s">
        <v>903</v>
      </c>
      <c r="B333" s="190" t="s">
        <v>759</v>
      </c>
      <c r="C333" s="197">
        <v>13</v>
      </c>
      <c r="D333" s="190">
        <v>2112</v>
      </c>
      <c r="E333" s="190">
        <v>2648</v>
      </c>
      <c r="F333" s="190">
        <v>1966</v>
      </c>
      <c r="G333" s="190">
        <v>11827</v>
      </c>
      <c r="H333" s="190">
        <v>27834</v>
      </c>
      <c r="I333" s="190">
        <v>29209</v>
      </c>
      <c r="J333" s="190">
        <v>24113</v>
      </c>
      <c r="K333" s="190">
        <v>18745</v>
      </c>
      <c r="L333" s="190">
        <v>10094</v>
      </c>
      <c r="M333" s="190">
        <v>7039</v>
      </c>
      <c r="N333" s="190">
        <v>1815</v>
      </c>
      <c r="O333" s="252">
        <v>668</v>
      </c>
    </row>
    <row r="334" spans="1:15">
      <c r="A334" s="205" t="s">
        <v>903</v>
      </c>
      <c r="B334" s="190" t="s">
        <v>759</v>
      </c>
      <c r="C334" s="197">
        <v>14</v>
      </c>
      <c r="D334" s="190">
        <v>1219</v>
      </c>
      <c r="E334" s="190">
        <v>7673</v>
      </c>
      <c r="F334" s="190">
        <v>10405</v>
      </c>
      <c r="G334" s="190">
        <v>19988</v>
      </c>
      <c r="H334" s="190">
        <v>20064</v>
      </c>
      <c r="I334" s="190">
        <v>19123</v>
      </c>
      <c r="J334" s="190">
        <v>26567</v>
      </c>
      <c r="K334" s="190">
        <v>22901</v>
      </c>
      <c r="L334" s="190">
        <v>4542</v>
      </c>
      <c r="M334" s="190">
        <v>10640</v>
      </c>
      <c r="N334" s="190">
        <v>2330</v>
      </c>
      <c r="O334" s="252">
        <v>425</v>
      </c>
    </row>
    <row r="335" spans="1:15">
      <c r="A335" s="205" t="s">
        <v>903</v>
      </c>
      <c r="B335" s="190" t="s">
        <v>759</v>
      </c>
      <c r="C335" s="197">
        <v>15</v>
      </c>
      <c r="D335" s="190">
        <v>2704</v>
      </c>
      <c r="E335" s="190">
        <v>2456</v>
      </c>
      <c r="F335" s="190">
        <v>6425</v>
      </c>
      <c r="G335" s="190">
        <v>22738</v>
      </c>
      <c r="H335" s="190">
        <v>28057</v>
      </c>
      <c r="I335" s="190">
        <v>26833</v>
      </c>
      <c r="J335" s="190">
        <v>21467</v>
      </c>
      <c r="K335" s="190">
        <v>25163</v>
      </c>
      <c r="L335" s="190">
        <v>6635</v>
      </c>
      <c r="M335" s="190">
        <v>4956</v>
      </c>
      <c r="N335" s="190">
        <v>1856</v>
      </c>
      <c r="O335" s="252">
        <v>2197</v>
      </c>
    </row>
    <row r="336" spans="1:15">
      <c r="A336" s="205" t="s">
        <v>903</v>
      </c>
      <c r="B336" s="190" t="s">
        <v>759</v>
      </c>
      <c r="C336" s="197">
        <v>16</v>
      </c>
      <c r="D336" s="190">
        <v>986</v>
      </c>
      <c r="E336" s="190">
        <v>3627</v>
      </c>
      <c r="F336" s="190">
        <v>16759</v>
      </c>
      <c r="G336" s="190">
        <v>16959</v>
      </c>
      <c r="H336" s="190">
        <v>24679</v>
      </c>
      <c r="I336" s="190">
        <v>26930</v>
      </c>
      <c r="J336" s="190">
        <v>27893</v>
      </c>
      <c r="K336" s="190">
        <v>24330</v>
      </c>
      <c r="L336" s="190">
        <v>7141</v>
      </c>
      <c r="M336" s="190">
        <v>4950</v>
      </c>
      <c r="N336" s="190">
        <v>3937</v>
      </c>
      <c r="O336" s="252">
        <v>4570</v>
      </c>
    </row>
    <row r="337" spans="1:15">
      <c r="A337" s="205" t="s">
        <v>903</v>
      </c>
      <c r="B337" s="190" t="s">
        <v>759</v>
      </c>
      <c r="C337" s="197">
        <v>17</v>
      </c>
      <c r="D337" s="190">
        <v>2055</v>
      </c>
      <c r="E337" s="190">
        <v>2983</v>
      </c>
      <c r="F337" s="190">
        <v>15856</v>
      </c>
      <c r="G337" s="190">
        <v>20245</v>
      </c>
      <c r="H337" s="190">
        <v>19450</v>
      </c>
      <c r="I337" s="190">
        <v>28751</v>
      </c>
      <c r="J337" s="190">
        <v>27291</v>
      </c>
      <c r="K337" s="190">
        <v>23820</v>
      </c>
      <c r="L337" s="190">
        <v>7814</v>
      </c>
      <c r="M337" s="190">
        <v>3992</v>
      </c>
      <c r="N337" s="190">
        <v>1607</v>
      </c>
      <c r="O337" s="252">
        <v>4131</v>
      </c>
    </row>
    <row r="338" spans="1:15">
      <c r="A338" s="205" t="s">
        <v>903</v>
      </c>
      <c r="B338" s="190" t="s">
        <v>759</v>
      </c>
      <c r="C338" s="197">
        <v>18</v>
      </c>
      <c r="D338" s="190">
        <v>2246</v>
      </c>
      <c r="E338" s="190">
        <v>4964</v>
      </c>
      <c r="F338" s="190">
        <v>8006</v>
      </c>
      <c r="G338" s="190">
        <v>19166</v>
      </c>
      <c r="H338" s="190">
        <v>17255</v>
      </c>
      <c r="I338" s="190">
        <v>28261</v>
      </c>
      <c r="J338" s="190">
        <v>25909</v>
      </c>
      <c r="K338" s="190">
        <v>21056</v>
      </c>
      <c r="L338" s="190">
        <v>5033</v>
      </c>
      <c r="M338" s="190">
        <v>2805</v>
      </c>
      <c r="N338" s="190">
        <v>1787</v>
      </c>
      <c r="O338" s="252">
        <v>2389</v>
      </c>
    </row>
    <row r="339" spans="1:15">
      <c r="A339" s="205" t="s">
        <v>903</v>
      </c>
      <c r="B339" s="190" t="s">
        <v>759</v>
      </c>
      <c r="C339" s="197">
        <v>19</v>
      </c>
      <c r="D339" s="190">
        <v>3109</v>
      </c>
      <c r="E339" s="190">
        <v>2388</v>
      </c>
      <c r="F339" s="190">
        <v>6616</v>
      </c>
      <c r="G339" s="190">
        <v>6524</v>
      </c>
      <c r="H339" s="190">
        <v>27902</v>
      </c>
      <c r="I339" s="190">
        <v>27894</v>
      </c>
      <c r="J339" s="190">
        <v>25037</v>
      </c>
      <c r="K339" s="190">
        <v>4736</v>
      </c>
      <c r="L339" s="190">
        <v>9757</v>
      </c>
      <c r="M339" s="190">
        <v>10902</v>
      </c>
      <c r="N339" s="190">
        <v>1446</v>
      </c>
      <c r="O339" s="252">
        <v>1451</v>
      </c>
    </row>
    <row r="340" spans="1:15">
      <c r="A340" s="205" t="s">
        <v>903</v>
      </c>
      <c r="B340" s="190" t="s">
        <v>759</v>
      </c>
      <c r="C340" s="197">
        <v>20</v>
      </c>
      <c r="D340" s="190">
        <v>1674</v>
      </c>
      <c r="E340" s="190">
        <v>6661</v>
      </c>
      <c r="F340" s="190">
        <v>17316</v>
      </c>
      <c r="G340" s="190">
        <v>5294</v>
      </c>
      <c r="H340" s="190">
        <v>21696</v>
      </c>
      <c r="I340" s="190">
        <v>28379</v>
      </c>
      <c r="J340" s="190">
        <v>20816</v>
      </c>
      <c r="K340" s="190">
        <v>11399</v>
      </c>
      <c r="L340" s="190">
        <v>4166</v>
      </c>
      <c r="M340" s="190">
        <v>7459</v>
      </c>
      <c r="N340" s="190">
        <v>720</v>
      </c>
      <c r="O340" s="252">
        <v>2078</v>
      </c>
    </row>
    <row r="341" spans="1:15">
      <c r="A341" s="205" t="s">
        <v>903</v>
      </c>
      <c r="B341" s="190" t="s">
        <v>759</v>
      </c>
      <c r="C341" s="197">
        <v>21</v>
      </c>
      <c r="D341" s="190">
        <v>1018</v>
      </c>
      <c r="E341" s="190">
        <v>6398</v>
      </c>
      <c r="F341" s="190">
        <v>3712</v>
      </c>
      <c r="G341" s="190">
        <v>21311</v>
      </c>
      <c r="H341" s="190">
        <v>24609</v>
      </c>
      <c r="I341" s="190">
        <v>23720</v>
      </c>
      <c r="J341" s="190">
        <v>28725</v>
      </c>
      <c r="K341" s="190">
        <v>19967</v>
      </c>
      <c r="L341" s="190">
        <v>5177</v>
      </c>
      <c r="M341" s="190">
        <v>7589</v>
      </c>
      <c r="N341" s="190">
        <v>1429</v>
      </c>
      <c r="O341" s="252">
        <v>4019</v>
      </c>
    </row>
    <row r="342" spans="1:15">
      <c r="A342" s="205" t="s">
        <v>903</v>
      </c>
      <c r="B342" s="190" t="s">
        <v>759</v>
      </c>
      <c r="C342" s="197">
        <v>22</v>
      </c>
      <c r="D342" s="190">
        <v>2099</v>
      </c>
      <c r="E342" s="190">
        <v>5115</v>
      </c>
      <c r="F342" s="190">
        <v>7095</v>
      </c>
      <c r="G342" s="190">
        <v>16848</v>
      </c>
      <c r="H342" s="190">
        <v>14795</v>
      </c>
      <c r="I342" s="190">
        <v>20750</v>
      </c>
      <c r="J342" s="190">
        <v>28473</v>
      </c>
      <c r="K342" s="190">
        <v>17308</v>
      </c>
      <c r="L342" s="190">
        <v>7545</v>
      </c>
      <c r="M342" s="190">
        <v>8593</v>
      </c>
      <c r="N342" s="190">
        <v>3352</v>
      </c>
      <c r="O342" s="252">
        <v>1458</v>
      </c>
    </row>
    <row r="343" spans="1:15">
      <c r="A343" s="205" t="s">
        <v>903</v>
      </c>
      <c r="B343" s="190" t="s">
        <v>759</v>
      </c>
      <c r="C343" s="197">
        <v>23</v>
      </c>
      <c r="D343" s="190">
        <v>3367</v>
      </c>
      <c r="E343" s="190">
        <v>2809</v>
      </c>
      <c r="F343" s="190">
        <v>19018</v>
      </c>
      <c r="G343" s="190">
        <v>15449</v>
      </c>
      <c r="H343" s="190">
        <v>20686</v>
      </c>
      <c r="I343" s="190">
        <v>22383</v>
      </c>
      <c r="J343" s="190">
        <v>25522</v>
      </c>
      <c r="K343" s="190">
        <v>17573</v>
      </c>
      <c r="L343" s="190">
        <v>4841</v>
      </c>
      <c r="M343" s="190">
        <v>4484</v>
      </c>
      <c r="N343" s="190">
        <v>3344</v>
      </c>
      <c r="O343" s="252">
        <v>3231</v>
      </c>
    </row>
    <row r="344" spans="1:15">
      <c r="A344" s="205" t="s">
        <v>903</v>
      </c>
      <c r="B344" s="190" t="s">
        <v>759</v>
      </c>
      <c r="C344" s="197">
        <v>24</v>
      </c>
      <c r="D344" s="190">
        <v>1537</v>
      </c>
      <c r="E344" s="190">
        <v>2576</v>
      </c>
      <c r="F344" s="190">
        <v>18487</v>
      </c>
      <c r="G344" s="190">
        <v>22549</v>
      </c>
      <c r="H344" s="190">
        <v>15113</v>
      </c>
      <c r="I344" s="190">
        <v>2090</v>
      </c>
      <c r="J344" s="190">
        <v>27706</v>
      </c>
      <c r="K344" s="190">
        <v>16354</v>
      </c>
      <c r="L344" s="190">
        <v>6534</v>
      </c>
      <c r="M344" s="190">
        <v>7324</v>
      </c>
      <c r="N344" s="190">
        <v>1432</v>
      </c>
      <c r="O344" s="252">
        <v>1952</v>
      </c>
    </row>
    <row r="345" spans="1:15">
      <c r="A345" s="205" t="s">
        <v>903</v>
      </c>
      <c r="B345" s="190" t="s">
        <v>759</v>
      </c>
      <c r="C345" s="197">
        <v>25</v>
      </c>
      <c r="D345" s="190">
        <v>5092</v>
      </c>
      <c r="E345" s="190">
        <v>4018</v>
      </c>
      <c r="F345" s="190">
        <v>7888</v>
      </c>
      <c r="G345" s="190">
        <v>23707</v>
      </c>
      <c r="H345" s="190">
        <v>12937</v>
      </c>
      <c r="I345" s="190">
        <v>4203</v>
      </c>
      <c r="J345" s="190">
        <v>19318</v>
      </c>
      <c r="K345" s="190">
        <v>3632</v>
      </c>
      <c r="L345" s="190">
        <v>5982</v>
      </c>
      <c r="M345" s="190">
        <v>7396</v>
      </c>
      <c r="N345" s="190">
        <v>2365</v>
      </c>
      <c r="O345" s="252">
        <v>3246</v>
      </c>
    </row>
    <row r="346" spans="1:15">
      <c r="A346" s="205" t="s">
        <v>903</v>
      </c>
      <c r="B346" s="190" t="s">
        <v>759</v>
      </c>
      <c r="C346" s="197">
        <v>26</v>
      </c>
      <c r="D346" s="190">
        <v>2350</v>
      </c>
      <c r="E346" s="190">
        <v>10792</v>
      </c>
      <c r="F346" s="190">
        <v>7889</v>
      </c>
      <c r="G346" s="190">
        <v>23001</v>
      </c>
      <c r="H346" s="190">
        <v>10189</v>
      </c>
      <c r="I346" s="190">
        <v>7487</v>
      </c>
      <c r="J346" s="190">
        <v>26558</v>
      </c>
      <c r="K346" s="190">
        <v>7524</v>
      </c>
      <c r="L346" s="190">
        <v>4115</v>
      </c>
      <c r="M346" s="190">
        <v>8842</v>
      </c>
      <c r="N346" s="190">
        <v>2215</v>
      </c>
      <c r="O346" s="252">
        <v>2486</v>
      </c>
    </row>
    <row r="347" spans="1:15">
      <c r="A347" s="205" t="s">
        <v>903</v>
      </c>
      <c r="B347" s="190" t="s">
        <v>759</v>
      </c>
      <c r="C347" s="197">
        <v>27</v>
      </c>
      <c r="D347" s="190">
        <v>1786</v>
      </c>
      <c r="E347" s="190">
        <v>5993</v>
      </c>
      <c r="F347" s="190">
        <v>7114</v>
      </c>
      <c r="G347" s="190">
        <v>10298</v>
      </c>
      <c r="H347" s="190">
        <v>6583</v>
      </c>
      <c r="I347" s="190">
        <v>21419</v>
      </c>
      <c r="J347" s="190">
        <v>25868</v>
      </c>
      <c r="K347" s="190">
        <v>6386</v>
      </c>
      <c r="L347" s="190">
        <v>15825</v>
      </c>
      <c r="M347" s="190">
        <v>3560</v>
      </c>
      <c r="N347" s="190">
        <v>5628</v>
      </c>
      <c r="O347" s="252">
        <v>1956</v>
      </c>
    </row>
    <row r="348" spans="1:15">
      <c r="A348" s="205" t="s">
        <v>903</v>
      </c>
      <c r="B348" s="190" t="s">
        <v>759</v>
      </c>
      <c r="C348" s="197">
        <v>28</v>
      </c>
      <c r="D348" s="190">
        <v>2764</v>
      </c>
      <c r="E348" s="190">
        <v>4253</v>
      </c>
      <c r="F348" s="190">
        <v>7039</v>
      </c>
      <c r="G348" s="190">
        <v>5759</v>
      </c>
      <c r="H348" s="190">
        <v>7148</v>
      </c>
      <c r="I348" s="190">
        <v>23849</v>
      </c>
      <c r="J348" s="190">
        <v>26041</v>
      </c>
      <c r="K348" s="190">
        <v>10583</v>
      </c>
      <c r="L348" s="190">
        <v>15668</v>
      </c>
      <c r="M348" s="190">
        <v>4892</v>
      </c>
      <c r="N348" s="190">
        <v>746</v>
      </c>
      <c r="O348" s="252">
        <v>3777</v>
      </c>
    </row>
    <row r="349" spans="1:15">
      <c r="A349" s="205" t="s">
        <v>903</v>
      </c>
      <c r="B349" s="190" t="s">
        <v>759</v>
      </c>
      <c r="C349" s="197">
        <v>29</v>
      </c>
      <c r="D349" s="190">
        <v>1137</v>
      </c>
      <c r="E349" s="190"/>
      <c r="F349" s="190">
        <v>9241</v>
      </c>
      <c r="G349" s="190">
        <v>7829</v>
      </c>
      <c r="H349" s="190">
        <v>19804</v>
      </c>
      <c r="I349" s="190">
        <v>24611</v>
      </c>
      <c r="J349" s="190">
        <v>21031</v>
      </c>
      <c r="K349" s="190">
        <v>18941</v>
      </c>
      <c r="L349" s="190">
        <v>14212</v>
      </c>
      <c r="M349" s="190">
        <v>2134</v>
      </c>
      <c r="N349" s="190">
        <v>1837</v>
      </c>
      <c r="O349" s="252">
        <v>1752</v>
      </c>
    </row>
    <row r="350" spans="1:15">
      <c r="A350" s="205" t="s">
        <v>903</v>
      </c>
      <c r="B350" s="190" t="s">
        <v>759</v>
      </c>
      <c r="C350" s="197">
        <v>30</v>
      </c>
      <c r="D350" s="190">
        <v>2092</v>
      </c>
      <c r="E350" s="190"/>
      <c r="F350" s="190">
        <v>15580</v>
      </c>
      <c r="G350" s="190">
        <v>13495</v>
      </c>
      <c r="H350" s="190">
        <v>3073</v>
      </c>
      <c r="I350" s="190">
        <v>21638</v>
      </c>
      <c r="J350" s="190">
        <v>17608</v>
      </c>
      <c r="K350" s="190">
        <v>19363</v>
      </c>
      <c r="L350" s="190">
        <v>15668</v>
      </c>
      <c r="M350" s="190">
        <v>4470</v>
      </c>
      <c r="N350" s="190">
        <v>1990</v>
      </c>
      <c r="O350" s="252">
        <v>4244</v>
      </c>
    </row>
    <row r="351" spans="1:15" ht="15" thickBot="1">
      <c r="A351" s="229" t="s">
        <v>903</v>
      </c>
      <c r="B351" s="253" t="s">
        <v>759</v>
      </c>
      <c r="C351" s="230">
        <v>31</v>
      </c>
      <c r="D351" s="253">
        <v>4906</v>
      </c>
      <c r="E351" s="253"/>
      <c r="F351" s="253">
        <v>5681</v>
      </c>
      <c r="G351" s="253"/>
      <c r="H351" s="253">
        <v>15375</v>
      </c>
      <c r="I351" s="253"/>
      <c r="J351" s="253">
        <v>18892</v>
      </c>
      <c r="K351" s="253">
        <v>13981</v>
      </c>
      <c r="L351" s="253"/>
      <c r="M351" s="253">
        <v>9286</v>
      </c>
      <c r="N351" s="253"/>
      <c r="O351" s="254">
        <v>1165</v>
      </c>
    </row>
    <row r="352" spans="1:15" ht="15" thickBot="1">
      <c r="D352" s="117"/>
      <c r="E352" s="117"/>
      <c r="F352" s="117"/>
      <c r="G352" s="117"/>
      <c r="H352" s="117"/>
      <c r="I352" s="117"/>
      <c r="J352" s="117"/>
      <c r="K352" s="117"/>
      <c r="L352" s="117"/>
      <c r="M352" s="117"/>
      <c r="N352" s="117"/>
      <c r="O352" s="117"/>
    </row>
    <row r="353" spans="1:15">
      <c r="A353" s="201" t="s">
        <v>903</v>
      </c>
      <c r="B353" s="250" t="s">
        <v>667</v>
      </c>
      <c r="C353" s="202">
        <v>1</v>
      </c>
      <c r="D353" s="250">
        <v>1042</v>
      </c>
      <c r="E353" s="250">
        <v>6203</v>
      </c>
      <c r="F353" s="250">
        <v>9763</v>
      </c>
      <c r="G353" s="250">
        <v>16204</v>
      </c>
      <c r="H353" s="250">
        <v>20785</v>
      </c>
      <c r="I353" s="250">
        <v>17218</v>
      </c>
      <c r="J353" s="250">
        <v>21196</v>
      </c>
      <c r="K353" s="250">
        <v>13261</v>
      </c>
      <c r="L353" s="250">
        <v>4814</v>
      </c>
      <c r="M353" s="250">
        <v>6512</v>
      </c>
      <c r="N353" s="250">
        <v>4896</v>
      </c>
      <c r="O353" s="251">
        <v>616</v>
      </c>
    </row>
    <row r="354" spans="1:15">
      <c r="A354" s="205" t="s">
        <v>903</v>
      </c>
      <c r="B354" s="190" t="s">
        <v>667</v>
      </c>
      <c r="C354" s="197">
        <v>2</v>
      </c>
      <c r="D354" s="190">
        <v>696</v>
      </c>
      <c r="E354" s="190">
        <v>900</v>
      </c>
      <c r="F354" s="190">
        <v>12155</v>
      </c>
      <c r="G354" s="190">
        <v>18166</v>
      </c>
      <c r="H354" s="190">
        <v>18742</v>
      </c>
      <c r="I354" s="190">
        <v>17803</v>
      </c>
      <c r="J354" s="190">
        <v>19263</v>
      </c>
      <c r="K354" s="190">
        <v>24873</v>
      </c>
      <c r="L354" s="190">
        <v>2942</v>
      </c>
      <c r="M354" s="190">
        <v>6504</v>
      </c>
      <c r="N354" s="190">
        <v>8267</v>
      </c>
      <c r="O354" s="252">
        <v>939</v>
      </c>
    </row>
    <row r="355" spans="1:15">
      <c r="A355" s="205" t="s">
        <v>903</v>
      </c>
      <c r="B355" s="190" t="s">
        <v>667</v>
      </c>
      <c r="C355" s="197">
        <v>3</v>
      </c>
      <c r="D355" s="190">
        <v>4426</v>
      </c>
      <c r="E355" s="190">
        <v>6500</v>
      </c>
      <c r="F355" s="190">
        <v>7405</v>
      </c>
      <c r="G355" s="190">
        <v>17603</v>
      </c>
      <c r="H355" s="190">
        <v>10213</v>
      </c>
      <c r="I355" s="190">
        <v>14354</v>
      </c>
      <c r="J355" s="190">
        <v>28897</v>
      </c>
      <c r="K355" s="190">
        <v>9967</v>
      </c>
      <c r="L355" s="190">
        <v>18739</v>
      </c>
      <c r="M355" s="190">
        <v>10215</v>
      </c>
      <c r="N355" s="190">
        <v>3043</v>
      </c>
      <c r="O355" s="252">
        <v>977</v>
      </c>
    </row>
    <row r="356" spans="1:15">
      <c r="A356" s="205" t="s">
        <v>903</v>
      </c>
      <c r="B356" s="190" t="s">
        <v>667</v>
      </c>
      <c r="C356" s="197">
        <v>4</v>
      </c>
      <c r="D356" s="190">
        <v>1638</v>
      </c>
      <c r="E356" s="190">
        <v>8059</v>
      </c>
      <c r="F356" s="190">
        <v>4277</v>
      </c>
      <c r="G356" s="190">
        <v>17676</v>
      </c>
      <c r="H356" s="190">
        <v>23340</v>
      </c>
      <c r="I356" s="190">
        <v>26568</v>
      </c>
      <c r="J356" s="190">
        <v>29144</v>
      </c>
      <c r="K356" s="190">
        <v>7711</v>
      </c>
      <c r="L356" s="190">
        <v>19289</v>
      </c>
      <c r="M356" s="190">
        <v>13412</v>
      </c>
      <c r="N356" s="190">
        <v>7895</v>
      </c>
      <c r="O356" s="252">
        <v>3746</v>
      </c>
    </row>
    <row r="357" spans="1:15">
      <c r="A357" s="205" t="s">
        <v>903</v>
      </c>
      <c r="B357" s="190" t="s">
        <v>667</v>
      </c>
      <c r="C357" s="197">
        <v>5</v>
      </c>
      <c r="D357" s="190">
        <v>2638</v>
      </c>
      <c r="E357" s="190">
        <v>2988</v>
      </c>
      <c r="F357" s="190">
        <v>9939</v>
      </c>
      <c r="G357" s="190">
        <v>5246</v>
      </c>
      <c r="H357" s="190">
        <v>16430</v>
      </c>
      <c r="I357" s="190">
        <v>19819</v>
      </c>
      <c r="J357" s="190">
        <v>21404</v>
      </c>
      <c r="K357" s="190">
        <v>15758</v>
      </c>
      <c r="L357" s="190">
        <v>19229</v>
      </c>
      <c r="M357" s="190">
        <v>8886</v>
      </c>
      <c r="N357" s="190">
        <v>5920</v>
      </c>
      <c r="O357" s="252">
        <v>548</v>
      </c>
    </row>
    <row r="358" spans="1:15">
      <c r="A358" s="205" t="s">
        <v>903</v>
      </c>
      <c r="B358" s="190" t="s">
        <v>667</v>
      </c>
      <c r="C358" s="197">
        <v>6</v>
      </c>
      <c r="D358" s="190">
        <v>5138</v>
      </c>
      <c r="E358" s="190">
        <v>3526</v>
      </c>
      <c r="F358" s="190">
        <v>6931</v>
      </c>
      <c r="G358" s="190">
        <v>13100</v>
      </c>
      <c r="H358" s="190">
        <v>22226</v>
      </c>
      <c r="I358" s="190">
        <v>30927</v>
      </c>
      <c r="J358" s="190">
        <v>26772</v>
      </c>
      <c r="K358" s="190">
        <v>17980</v>
      </c>
      <c r="L358" s="190">
        <v>18922</v>
      </c>
      <c r="M358" s="190">
        <v>10277</v>
      </c>
      <c r="N358" s="190">
        <v>1132</v>
      </c>
      <c r="O358" s="252">
        <v>668</v>
      </c>
    </row>
    <row r="359" spans="1:15">
      <c r="A359" s="205" t="s">
        <v>903</v>
      </c>
      <c r="B359" s="190" t="s">
        <v>667</v>
      </c>
      <c r="C359" s="197">
        <v>7</v>
      </c>
      <c r="D359" s="190">
        <v>4807</v>
      </c>
      <c r="E359" s="190">
        <v>3832</v>
      </c>
      <c r="F359" s="190">
        <v>8693</v>
      </c>
      <c r="G359" s="190">
        <v>19637</v>
      </c>
      <c r="H359" s="190">
        <v>6931</v>
      </c>
      <c r="I359" s="190">
        <v>30055</v>
      </c>
      <c r="J359" s="190">
        <v>21902</v>
      </c>
      <c r="K359" s="190">
        <v>25943</v>
      </c>
      <c r="L359" s="190">
        <v>19381</v>
      </c>
      <c r="M359" s="190">
        <v>5872</v>
      </c>
      <c r="N359" s="190">
        <v>1235</v>
      </c>
      <c r="O359" s="252">
        <v>1232</v>
      </c>
    </row>
    <row r="360" spans="1:15">
      <c r="A360" s="205" t="s">
        <v>903</v>
      </c>
      <c r="B360" s="190" t="s">
        <v>667</v>
      </c>
      <c r="C360" s="197">
        <v>8</v>
      </c>
      <c r="D360" s="190">
        <v>3152</v>
      </c>
      <c r="E360" s="190">
        <v>8174</v>
      </c>
      <c r="F360" s="190">
        <v>13063</v>
      </c>
      <c r="G360" s="190">
        <v>12619</v>
      </c>
      <c r="H360" s="190">
        <v>20156</v>
      </c>
      <c r="I360" s="190">
        <v>29815</v>
      </c>
      <c r="J360" s="190">
        <v>21687</v>
      </c>
      <c r="K360" s="190">
        <v>21746</v>
      </c>
      <c r="L360" s="190">
        <v>15643</v>
      </c>
      <c r="M360" s="190">
        <v>7253</v>
      </c>
      <c r="N360" s="190">
        <v>3557</v>
      </c>
      <c r="O360" s="252">
        <v>1020</v>
      </c>
    </row>
    <row r="361" spans="1:15">
      <c r="A361" s="205" t="s">
        <v>903</v>
      </c>
      <c r="B361" s="190" t="s">
        <v>667</v>
      </c>
      <c r="C361" s="197">
        <v>9</v>
      </c>
      <c r="D361" s="190">
        <v>2456</v>
      </c>
      <c r="E361" s="190">
        <v>2194</v>
      </c>
      <c r="F361" s="190">
        <v>14012</v>
      </c>
      <c r="G361" s="190">
        <v>9826</v>
      </c>
      <c r="H361" s="190">
        <v>15481</v>
      </c>
      <c r="I361" s="190">
        <v>29946</v>
      </c>
      <c r="J361" s="190">
        <v>7303</v>
      </c>
      <c r="K361" s="190">
        <v>18810</v>
      </c>
      <c r="L361" s="190">
        <v>10471</v>
      </c>
      <c r="M361" s="190">
        <v>8037</v>
      </c>
      <c r="N361" s="190">
        <v>2662</v>
      </c>
      <c r="O361" s="252">
        <v>1437</v>
      </c>
    </row>
    <row r="362" spans="1:15">
      <c r="A362" s="205" t="s">
        <v>903</v>
      </c>
      <c r="B362" s="190" t="s">
        <v>667</v>
      </c>
      <c r="C362" s="197">
        <v>10</v>
      </c>
      <c r="D362" s="190">
        <v>2375</v>
      </c>
      <c r="E362" s="190">
        <v>7801</v>
      </c>
      <c r="F362" s="190">
        <v>14887</v>
      </c>
      <c r="G362" s="190">
        <v>8468</v>
      </c>
      <c r="H362" s="190">
        <v>23380</v>
      </c>
      <c r="I362" s="190">
        <v>28443</v>
      </c>
      <c r="J362" s="190">
        <v>7799</v>
      </c>
      <c r="K362" s="190">
        <v>19986</v>
      </c>
      <c r="L362" s="190">
        <v>14926</v>
      </c>
      <c r="M362" s="190">
        <v>3670</v>
      </c>
      <c r="N362" s="190">
        <v>1783</v>
      </c>
      <c r="O362" s="252">
        <v>966</v>
      </c>
    </row>
    <row r="363" spans="1:15">
      <c r="A363" s="205" t="s">
        <v>903</v>
      </c>
      <c r="B363" s="190" t="s">
        <v>667</v>
      </c>
      <c r="C363" s="197">
        <v>11</v>
      </c>
      <c r="D363" s="190">
        <v>4013</v>
      </c>
      <c r="E363" s="190">
        <v>4177</v>
      </c>
      <c r="F363" s="190">
        <v>15008</v>
      </c>
      <c r="G363" s="190">
        <v>13717</v>
      </c>
      <c r="H363" s="190">
        <v>12487</v>
      </c>
      <c r="I363" s="190">
        <v>26884</v>
      </c>
      <c r="J363" s="190">
        <v>14362</v>
      </c>
      <c r="K363" s="190">
        <v>4513</v>
      </c>
      <c r="L363" s="190">
        <v>5065</v>
      </c>
      <c r="M363" s="190">
        <v>6010</v>
      </c>
      <c r="N363" s="190">
        <v>2337</v>
      </c>
      <c r="O363" s="252">
        <v>1784</v>
      </c>
    </row>
    <row r="364" spans="1:15">
      <c r="A364" s="205" t="s">
        <v>903</v>
      </c>
      <c r="B364" s="190" t="s">
        <v>667</v>
      </c>
      <c r="C364" s="197">
        <v>12</v>
      </c>
      <c r="D364" s="190">
        <v>3019</v>
      </c>
      <c r="E364" s="190">
        <v>5432</v>
      </c>
      <c r="F364" s="190">
        <v>15334</v>
      </c>
      <c r="G364" s="190">
        <v>19042</v>
      </c>
      <c r="H364" s="190">
        <v>20300</v>
      </c>
      <c r="I364" s="190">
        <v>26151</v>
      </c>
      <c r="J364" s="190">
        <v>23483</v>
      </c>
      <c r="K364" s="190">
        <v>19207</v>
      </c>
      <c r="L364" s="190">
        <v>7112</v>
      </c>
      <c r="M364" s="190">
        <v>9724</v>
      </c>
      <c r="N364" s="190">
        <v>4877</v>
      </c>
      <c r="O364" s="252">
        <v>2882</v>
      </c>
    </row>
    <row r="365" spans="1:15">
      <c r="A365" s="205" t="s">
        <v>903</v>
      </c>
      <c r="B365" s="190" t="s">
        <v>667</v>
      </c>
      <c r="C365" s="197">
        <v>13</v>
      </c>
      <c r="D365" s="190">
        <v>5324</v>
      </c>
      <c r="E365" s="190">
        <v>6848</v>
      </c>
      <c r="F365" s="190">
        <v>15572</v>
      </c>
      <c r="G365" s="190">
        <v>9530</v>
      </c>
      <c r="H365" s="190">
        <v>13208</v>
      </c>
      <c r="I365" s="190">
        <v>24293</v>
      </c>
      <c r="J365" s="190">
        <v>21703</v>
      </c>
      <c r="K365" s="190">
        <v>9883</v>
      </c>
      <c r="L365" s="190">
        <v>8842</v>
      </c>
      <c r="M365" s="190">
        <v>5812</v>
      </c>
      <c r="N365" s="190">
        <v>1792</v>
      </c>
      <c r="O365" s="252">
        <v>2141</v>
      </c>
    </row>
    <row r="366" spans="1:15">
      <c r="A366" s="205" t="s">
        <v>903</v>
      </c>
      <c r="B366" s="190" t="s">
        <v>667</v>
      </c>
      <c r="C366" s="197">
        <v>14</v>
      </c>
      <c r="D366" s="190">
        <v>965</v>
      </c>
      <c r="E366" s="190">
        <v>7859</v>
      </c>
      <c r="F366" s="190">
        <v>15318</v>
      </c>
      <c r="G366" s="190">
        <v>10585</v>
      </c>
      <c r="H366" s="190">
        <v>22319</v>
      </c>
      <c r="I366" s="190">
        <v>19139</v>
      </c>
      <c r="J366" s="190">
        <v>23907</v>
      </c>
      <c r="K366" s="190">
        <v>11447</v>
      </c>
      <c r="L366" s="190">
        <v>5731</v>
      </c>
      <c r="M366" s="190">
        <v>6729</v>
      </c>
      <c r="N366" s="190">
        <v>5825</v>
      </c>
      <c r="O366" s="252">
        <v>1123</v>
      </c>
    </row>
    <row r="367" spans="1:15">
      <c r="A367" s="205" t="s">
        <v>903</v>
      </c>
      <c r="B367" s="190" t="s">
        <v>667</v>
      </c>
      <c r="C367" s="197">
        <v>15</v>
      </c>
      <c r="D367" s="190">
        <v>1634</v>
      </c>
      <c r="E367" s="190">
        <v>5867</v>
      </c>
      <c r="F367" s="190">
        <v>3627</v>
      </c>
      <c r="G367" s="190">
        <v>11819</v>
      </c>
      <c r="H367" s="190">
        <v>15649</v>
      </c>
      <c r="I367" s="190">
        <v>22610</v>
      </c>
      <c r="J367" s="190">
        <v>26840</v>
      </c>
      <c r="K367" s="190">
        <v>16283</v>
      </c>
      <c r="L367" s="190">
        <v>9115</v>
      </c>
      <c r="M367" s="190">
        <v>4979</v>
      </c>
      <c r="N367" s="190">
        <v>387</v>
      </c>
      <c r="O367" s="252">
        <v>1619</v>
      </c>
    </row>
    <row r="368" spans="1:15">
      <c r="A368" s="205" t="s">
        <v>903</v>
      </c>
      <c r="B368" s="190" t="s">
        <v>667</v>
      </c>
      <c r="C368" s="197">
        <v>16</v>
      </c>
      <c r="D368" s="190">
        <v>3051</v>
      </c>
      <c r="E368" s="190">
        <v>1936</v>
      </c>
      <c r="F368" s="190">
        <v>1659</v>
      </c>
      <c r="G368" s="190">
        <v>20468</v>
      </c>
      <c r="H368" s="190">
        <v>4516</v>
      </c>
      <c r="I368" s="190">
        <v>24299</v>
      </c>
      <c r="J368" s="190">
        <v>27184</v>
      </c>
      <c r="K368" s="190">
        <v>10626</v>
      </c>
      <c r="L368" s="190">
        <v>14998</v>
      </c>
      <c r="M368" s="190">
        <v>4186</v>
      </c>
      <c r="N368" s="190">
        <v>796</v>
      </c>
      <c r="O368" s="252">
        <v>604</v>
      </c>
    </row>
    <row r="369" spans="1:15">
      <c r="A369" s="205" t="s">
        <v>903</v>
      </c>
      <c r="B369" s="190" t="s">
        <v>667</v>
      </c>
      <c r="C369" s="197">
        <v>17</v>
      </c>
      <c r="D369" s="190">
        <v>1330</v>
      </c>
      <c r="E369" s="190">
        <v>9249</v>
      </c>
      <c r="F369" s="190">
        <v>3868</v>
      </c>
      <c r="G369" s="190">
        <v>23971</v>
      </c>
      <c r="H369" s="190">
        <v>3830</v>
      </c>
      <c r="I369" s="190">
        <v>21431</v>
      </c>
      <c r="J369" s="190">
        <v>18468</v>
      </c>
      <c r="K369" s="190">
        <v>15250</v>
      </c>
      <c r="L369" s="190">
        <v>16912</v>
      </c>
      <c r="M369" s="190">
        <v>2371</v>
      </c>
      <c r="N369" s="190">
        <v>1102</v>
      </c>
      <c r="O369" s="252">
        <v>3161</v>
      </c>
    </row>
    <row r="370" spans="1:15">
      <c r="A370" s="205" t="s">
        <v>903</v>
      </c>
      <c r="B370" s="190" t="s">
        <v>667</v>
      </c>
      <c r="C370" s="197">
        <v>18</v>
      </c>
      <c r="D370" s="190">
        <v>3724</v>
      </c>
      <c r="E370" s="190">
        <v>6253</v>
      </c>
      <c r="F370" s="190">
        <v>9019</v>
      </c>
      <c r="G370" s="190">
        <v>10551</v>
      </c>
      <c r="H370" s="190">
        <v>10466</v>
      </c>
      <c r="I370" s="190">
        <v>26025</v>
      </c>
      <c r="J370" s="190">
        <v>25531</v>
      </c>
      <c r="K370" s="190">
        <v>12056</v>
      </c>
      <c r="L370" s="190">
        <v>15859</v>
      </c>
      <c r="M370" s="190">
        <v>6267</v>
      </c>
      <c r="N370" s="190">
        <v>793</v>
      </c>
      <c r="O370" s="252">
        <v>1651</v>
      </c>
    </row>
    <row r="371" spans="1:15">
      <c r="A371" s="205" t="s">
        <v>903</v>
      </c>
      <c r="B371" s="190" t="s">
        <v>667</v>
      </c>
      <c r="C371" s="197">
        <v>19</v>
      </c>
      <c r="D371" s="190">
        <v>4873</v>
      </c>
      <c r="E371" s="190">
        <v>4240</v>
      </c>
      <c r="F371" s="190">
        <v>4261</v>
      </c>
      <c r="G371" s="190">
        <v>20210</v>
      </c>
      <c r="H371" s="190">
        <v>25300</v>
      </c>
      <c r="I371" s="190">
        <v>27411</v>
      </c>
      <c r="J371" s="190">
        <v>27113</v>
      </c>
      <c r="K371" s="190">
        <v>18078</v>
      </c>
      <c r="L371" s="190">
        <v>15738</v>
      </c>
      <c r="M371" s="190">
        <v>10873</v>
      </c>
      <c r="N371" s="190">
        <v>2333</v>
      </c>
      <c r="O371" s="252">
        <v>667</v>
      </c>
    </row>
    <row r="372" spans="1:15">
      <c r="A372" s="205" t="s">
        <v>903</v>
      </c>
      <c r="B372" s="190" t="s">
        <v>667</v>
      </c>
      <c r="C372" s="197">
        <v>20</v>
      </c>
      <c r="D372" s="190">
        <v>733</v>
      </c>
      <c r="E372" s="190">
        <v>6265</v>
      </c>
      <c r="F372" s="190">
        <v>17127</v>
      </c>
      <c r="G372" s="190">
        <v>15876</v>
      </c>
      <c r="H372" s="190">
        <v>29030</v>
      </c>
      <c r="I372" s="190">
        <v>12884</v>
      </c>
      <c r="J372" s="190">
        <v>25216</v>
      </c>
      <c r="K372" s="190">
        <v>17232</v>
      </c>
      <c r="L372" s="190">
        <v>11845</v>
      </c>
      <c r="M372" s="190">
        <v>6974</v>
      </c>
      <c r="N372" s="190">
        <v>833</v>
      </c>
      <c r="O372" s="252">
        <v>2111</v>
      </c>
    </row>
    <row r="373" spans="1:15">
      <c r="A373" s="205" t="s">
        <v>903</v>
      </c>
      <c r="B373" s="190" t="s">
        <v>667</v>
      </c>
      <c r="C373" s="197">
        <v>21</v>
      </c>
      <c r="D373" s="190">
        <v>1288</v>
      </c>
      <c r="E373" s="190">
        <v>8594</v>
      </c>
      <c r="F373" s="190">
        <v>16229</v>
      </c>
      <c r="G373" s="190">
        <v>11665</v>
      </c>
      <c r="H373" s="190">
        <v>28703</v>
      </c>
      <c r="I373" s="190">
        <v>13053</v>
      </c>
      <c r="J373" s="190">
        <v>12986</v>
      </c>
      <c r="K373" s="190">
        <v>17712</v>
      </c>
      <c r="L373" s="190">
        <v>8745</v>
      </c>
      <c r="M373" s="190">
        <v>8837</v>
      </c>
      <c r="N373" s="190">
        <v>990</v>
      </c>
      <c r="O373" s="252">
        <v>2180</v>
      </c>
    </row>
    <row r="374" spans="1:15">
      <c r="A374" s="205" t="s">
        <v>903</v>
      </c>
      <c r="B374" s="190" t="s">
        <v>667</v>
      </c>
      <c r="C374" s="197">
        <v>22</v>
      </c>
      <c r="D374" s="190">
        <v>1543</v>
      </c>
      <c r="E374" s="190">
        <v>5800</v>
      </c>
      <c r="F374" s="190">
        <v>14906</v>
      </c>
      <c r="G374" s="190">
        <v>9572</v>
      </c>
      <c r="H374" s="190">
        <v>27913</v>
      </c>
      <c r="I374" s="190">
        <v>17009</v>
      </c>
      <c r="J374" s="190">
        <v>26113</v>
      </c>
      <c r="K374" s="190">
        <v>19444</v>
      </c>
      <c r="L374" s="190">
        <v>11848</v>
      </c>
      <c r="M374" s="190">
        <v>1253</v>
      </c>
      <c r="N374" s="190">
        <v>1511</v>
      </c>
      <c r="O374" s="252">
        <v>562</v>
      </c>
    </row>
    <row r="375" spans="1:15">
      <c r="A375" s="205" t="s">
        <v>903</v>
      </c>
      <c r="B375" s="190" t="s">
        <v>667</v>
      </c>
      <c r="C375" s="197">
        <v>23</v>
      </c>
      <c r="D375" s="190">
        <v>1551</v>
      </c>
      <c r="E375" s="190">
        <v>10544</v>
      </c>
      <c r="F375" s="190">
        <v>2239</v>
      </c>
      <c r="G375" s="190">
        <v>19285</v>
      </c>
      <c r="H375" s="190">
        <v>25009</v>
      </c>
      <c r="I375" s="190">
        <v>26709</v>
      </c>
      <c r="J375" s="190">
        <v>21830</v>
      </c>
      <c r="K375" s="190">
        <v>16529</v>
      </c>
      <c r="L375" s="190">
        <v>11045</v>
      </c>
      <c r="M375" s="190">
        <v>2909</v>
      </c>
      <c r="N375" s="190">
        <v>3028</v>
      </c>
      <c r="O375" s="252">
        <v>559</v>
      </c>
    </row>
    <row r="376" spans="1:15">
      <c r="A376" s="205" t="s">
        <v>903</v>
      </c>
      <c r="B376" s="190" t="s">
        <v>667</v>
      </c>
      <c r="C376" s="197">
        <v>24</v>
      </c>
      <c r="D376" s="190">
        <v>1172</v>
      </c>
      <c r="E376" s="190">
        <v>12058</v>
      </c>
      <c r="F376" s="190">
        <v>5677</v>
      </c>
      <c r="G376" s="190">
        <v>14596</v>
      </c>
      <c r="H376" s="190">
        <v>14110</v>
      </c>
      <c r="I376" s="190">
        <v>23872</v>
      </c>
      <c r="J376" s="190">
        <v>10669</v>
      </c>
      <c r="K376" s="190">
        <v>14805</v>
      </c>
      <c r="L376" s="190">
        <v>15951</v>
      </c>
      <c r="M376" s="190">
        <v>6350</v>
      </c>
      <c r="N376" s="190">
        <v>2280</v>
      </c>
      <c r="O376" s="252">
        <v>2672</v>
      </c>
    </row>
    <row r="377" spans="1:15">
      <c r="A377" s="205" t="s">
        <v>903</v>
      </c>
      <c r="B377" s="190" t="s">
        <v>667</v>
      </c>
      <c r="C377" s="197">
        <v>25</v>
      </c>
      <c r="D377" s="190">
        <v>6986</v>
      </c>
      <c r="E377" s="190">
        <v>9741</v>
      </c>
      <c r="F377" s="190">
        <v>13106</v>
      </c>
      <c r="G377" s="190">
        <v>11178</v>
      </c>
      <c r="H377" s="190">
        <v>23444</v>
      </c>
      <c r="I377" s="190">
        <v>10623</v>
      </c>
      <c r="J377" s="190">
        <v>22120</v>
      </c>
      <c r="K377" s="190">
        <v>20159</v>
      </c>
      <c r="L377" s="190">
        <v>6109</v>
      </c>
      <c r="M377" s="190">
        <v>2011</v>
      </c>
      <c r="N377" s="190">
        <v>1389</v>
      </c>
      <c r="O377" s="252">
        <v>2747</v>
      </c>
    </row>
    <row r="378" spans="1:15">
      <c r="A378" s="205" t="s">
        <v>903</v>
      </c>
      <c r="B378" s="190" t="s">
        <v>667</v>
      </c>
      <c r="C378" s="197">
        <v>26</v>
      </c>
      <c r="D378" s="190">
        <v>6338</v>
      </c>
      <c r="E378" s="190">
        <v>3557</v>
      </c>
      <c r="F378" s="190">
        <v>13417</v>
      </c>
      <c r="G378" s="190">
        <v>22279</v>
      </c>
      <c r="H378" s="190">
        <v>21953</v>
      </c>
      <c r="I378" s="190">
        <v>24341</v>
      </c>
      <c r="J378" s="190">
        <v>23598</v>
      </c>
      <c r="K378" s="190">
        <v>5144</v>
      </c>
      <c r="L378" s="190">
        <v>2531</v>
      </c>
      <c r="M378" s="190">
        <v>5298</v>
      </c>
      <c r="N378" s="190">
        <v>1901</v>
      </c>
      <c r="O378" s="252">
        <v>2705</v>
      </c>
    </row>
    <row r="379" spans="1:15">
      <c r="A379" s="205" t="s">
        <v>903</v>
      </c>
      <c r="B379" s="190" t="s">
        <v>667</v>
      </c>
      <c r="C379" s="197">
        <v>27</v>
      </c>
      <c r="D379" s="190">
        <v>2097</v>
      </c>
      <c r="E379" s="190">
        <v>9407</v>
      </c>
      <c r="F379" s="190">
        <v>16417</v>
      </c>
      <c r="G379" s="190">
        <v>22171</v>
      </c>
      <c r="H379" s="190">
        <v>12224</v>
      </c>
      <c r="I379" s="190">
        <v>28031</v>
      </c>
      <c r="J379" s="190">
        <v>18622</v>
      </c>
      <c r="K379" s="190">
        <v>14414</v>
      </c>
      <c r="L379" s="190">
        <v>12119</v>
      </c>
      <c r="M379" s="190">
        <v>7585</v>
      </c>
      <c r="N379" s="190">
        <v>722</v>
      </c>
      <c r="O379" s="252">
        <v>3832</v>
      </c>
    </row>
    <row r="380" spans="1:15">
      <c r="A380" s="205" t="s">
        <v>903</v>
      </c>
      <c r="B380" s="190" t="s">
        <v>667</v>
      </c>
      <c r="C380" s="197">
        <v>28</v>
      </c>
      <c r="D380" s="190">
        <v>2006</v>
      </c>
      <c r="E380" s="190">
        <v>6458</v>
      </c>
      <c r="F380" s="190">
        <v>12719</v>
      </c>
      <c r="G380" s="190">
        <v>12287</v>
      </c>
      <c r="H380" s="190">
        <v>23503</v>
      </c>
      <c r="I380" s="190">
        <v>20363</v>
      </c>
      <c r="J380" s="190">
        <v>19135</v>
      </c>
      <c r="K380" s="190">
        <v>22447</v>
      </c>
      <c r="L380" s="190">
        <v>15155</v>
      </c>
      <c r="M380" s="190">
        <v>9325</v>
      </c>
      <c r="N380" s="190">
        <v>1405</v>
      </c>
      <c r="O380" s="252">
        <v>4122</v>
      </c>
    </row>
    <row r="381" spans="1:15">
      <c r="A381" s="205" t="s">
        <v>903</v>
      </c>
      <c r="B381" s="190" t="s">
        <v>667</v>
      </c>
      <c r="C381" s="197">
        <v>29</v>
      </c>
      <c r="D381" s="190">
        <v>2062</v>
      </c>
      <c r="E381" s="190"/>
      <c r="F381" s="190">
        <v>16537</v>
      </c>
      <c r="G381" s="190">
        <v>19196</v>
      </c>
      <c r="H381" s="190">
        <v>5915</v>
      </c>
      <c r="I381" s="190">
        <v>12309</v>
      </c>
      <c r="J381" s="190">
        <v>14393</v>
      </c>
      <c r="K381" s="190">
        <v>13324</v>
      </c>
      <c r="L381" s="190">
        <v>15523</v>
      </c>
      <c r="M381" s="190">
        <v>8720</v>
      </c>
      <c r="N381" s="190">
        <v>1040</v>
      </c>
      <c r="O381" s="252">
        <v>2775</v>
      </c>
    </row>
    <row r="382" spans="1:15">
      <c r="A382" s="205" t="s">
        <v>903</v>
      </c>
      <c r="B382" s="190" t="s">
        <v>667</v>
      </c>
      <c r="C382" s="197">
        <v>30</v>
      </c>
      <c r="D382" s="190">
        <v>1293</v>
      </c>
      <c r="E382" s="190"/>
      <c r="F382" s="190">
        <v>18544</v>
      </c>
      <c r="G382" s="190">
        <v>19114</v>
      </c>
      <c r="H382" s="190">
        <v>15998</v>
      </c>
      <c r="I382" s="190">
        <v>10144</v>
      </c>
      <c r="J382" s="190">
        <v>20543</v>
      </c>
      <c r="K382" s="190">
        <v>15817</v>
      </c>
      <c r="L382" s="190">
        <v>10114</v>
      </c>
      <c r="M382" s="190">
        <v>3323</v>
      </c>
      <c r="N382" s="190">
        <v>1088</v>
      </c>
      <c r="O382" s="252">
        <v>3943</v>
      </c>
    </row>
    <row r="383" spans="1:15" ht="15" thickBot="1">
      <c r="A383" s="229" t="s">
        <v>903</v>
      </c>
      <c r="B383" s="253" t="s">
        <v>667</v>
      </c>
      <c r="C383" s="230">
        <v>31</v>
      </c>
      <c r="D383" s="253">
        <v>2380</v>
      </c>
      <c r="E383" s="253"/>
      <c r="F383" s="253">
        <v>15435</v>
      </c>
      <c r="G383" s="253"/>
      <c r="H383" s="253">
        <v>21109</v>
      </c>
      <c r="I383" s="253"/>
      <c r="J383" s="253">
        <v>8152</v>
      </c>
      <c r="K383" s="253">
        <v>9448</v>
      </c>
      <c r="L383" s="253"/>
      <c r="M383" s="253">
        <v>4648</v>
      </c>
      <c r="N383" s="253"/>
      <c r="O383" s="254">
        <v>1124</v>
      </c>
    </row>
    <row r="384" spans="1:15" ht="15" thickBot="1">
      <c r="D384" s="117"/>
      <c r="E384" s="117"/>
      <c r="F384" s="117"/>
      <c r="G384" s="117"/>
      <c r="H384" s="117"/>
      <c r="I384" s="117"/>
      <c r="J384" s="117"/>
      <c r="K384" s="117"/>
      <c r="L384" s="117"/>
      <c r="M384" s="117"/>
      <c r="N384" s="117"/>
      <c r="O384" s="117"/>
    </row>
    <row r="385" spans="1:9">
      <c r="A385" s="201" t="s">
        <v>903</v>
      </c>
      <c r="B385" s="250" t="s">
        <v>666</v>
      </c>
      <c r="C385" s="202">
        <v>1</v>
      </c>
      <c r="D385" s="250">
        <v>1349</v>
      </c>
      <c r="E385" s="250">
        <v>4648</v>
      </c>
      <c r="F385" s="250">
        <v>7232</v>
      </c>
      <c r="G385" s="250">
        <v>12704</v>
      </c>
      <c r="H385" s="250">
        <v>9863</v>
      </c>
      <c r="I385" s="251">
        <v>19324</v>
      </c>
    </row>
    <row r="386" spans="1:9">
      <c r="A386" s="205" t="s">
        <v>903</v>
      </c>
      <c r="B386" s="190" t="s">
        <v>666</v>
      </c>
      <c r="C386" s="197">
        <v>2</v>
      </c>
      <c r="D386" s="190">
        <v>1513</v>
      </c>
      <c r="E386" s="190">
        <v>3312</v>
      </c>
      <c r="F386" s="190">
        <v>6507</v>
      </c>
      <c r="G386" s="190">
        <v>6224</v>
      </c>
      <c r="H386" s="190">
        <v>18833</v>
      </c>
      <c r="I386" s="252">
        <v>23213</v>
      </c>
    </row>
    <row r="387" spans="1:9">
      <c r="A387" s="205" t="s">
        <v>903</v>
      </c>
      <c r="B387" s="190" t="s">
        <v>666</v>
      </c>
      <c r="C387" s="197">
        <v>3</v>
      </c>
      <c r="D387" s="190">
        <v>2356</v>
      </c>
      <c r="E387" s="190">
        <v>4784</v>
      </c>
      <c r="F387" s="190">
        <v>11708</v>
      </c>
      <c r="G387" s="190">
        <v>9571</v>
      </c>
      <c r="H387" s="190">
        <v>23361</v>
      </c>
      <c r="I387" s="252">
        <v>28398</v>
      </c>
    </row>
    <row r="388" spans="1:9">
      <c r="A388" s="205" t="s">
        <v>903</v>
      </c>
      <c r="B388" s="190" t="s">
        <v>666</v>
      </c>
      <c r="C388" s="197">
        <v>4</v>
      </c>
      <c r="D388" s="190">
        <v>3652</v>
      </c>
      <c r="E388" s="190">
        <v>4550</v>
      </c>
      <c r="F388" s="190">
        <v>11732</v>
      </c>
      <c r="G388" s="190">
        <v>16723</v>
      </c>
      <c r="H388" s="190">
        <v>15930</v>
      </c>
      <c r="I388" s="252">
        <v>27868</v>
      </c>
    </row>
    <row r="389" spans="1:9">
      <c r="A389" s="205" t="s">
        <v>903</v>
      </c>
      <c r="B389" s="190" t="s">
        <v>666</v>
      </c>
      <c r="C389" s="197">
        <v>5</v>
      </c>
      <c r="D389" s="190">
        <v>851</v>
      </c>
      <c r="E389" s="190">
        <v>5664</v>
      </c>
      <c r="F389" s="190">
        <v>5332</v>
      </c>
      <c r="G389" s="190">
        <v>13547</v>
      </c>
      <c r="H389" s="190">
        <v>15874</v>
      </c>
      <c r="I389" s="252">
        <v>30659</v>
      </c>
    </row>
    <row r="390" spans="1:9">
      <c r="A390" s="205" t="s">
        <v>903</v>
      </c>
      <c r="B390" s="190" t="s">
        <v>666</v>
      </c>
      <c r="C390" s="197">
        <v>6</v>
      </c>
      <c r="D390" s="190">
        <v>5296</v>
      </c>
      <c r="E390" s="190">
        <v>8574</v>
      </c>
      <c r="F390" s="190">
        <v>9217</v>
      </c>
      <c r="G390" s="190">
        <v>12572</v>
      </c>
      <c r="H390" s="190">
        <v>5416</v>
      </c>
      <c r="I390" s="252">
        <v>30041</v>
      </c>
    </row>
    <row r="391" spans="1:9">
      <c r="A391" s="205" t="s">
        <v>903</v>
      </c>
      <c r="B391" s="190" t="s">
        <v>666</v>
      </c>
      <c r="C391" s="197">
        <v>7</v>
      </c>
      <c r="D391" s="190">
        <v>1495</v>
      </c>
      <c r="E391" s="190">
        <v>8365</v>
      </c>
      <c r="F391" s="190">
        <v>9233</v>
      </c>
      <c r="G391" s="190">
        <v>19492</v>
      </c>
      <c r="H391" s="190">
        <v>24727</v>
      </c>
      <c r="I391" s="252">
        <v>27604</v>
      </c>
    </row>
    <row r="392" spans="1:9">
      <c r="A392" s="205" t="s">
        <v>903</v>
      </c>
      <c r="B392" s="190" t="s">
        <v>666</v>
      </c>
      <c r="C392" s="197">
        <v>8</v>
      </c>
      <c r="D392" s="190">
        <v>1492</v>
      </c>
      <c r="E392" s="190">
        <v>7151</v>
      </c>
      <c r="F392" s="190">
        <v>14244</v>
      </c>
      <c r="G392" s="190">
        <v>4925</v>
      </c>
      <c r="H392" s="190">
        <v>26246</v>
      </c>
      <c r="I392" s="252">
        <v>18139</v>
      </c>
    </row>
    <row r="393" spans="1:9">
      <c r="A393" s="205" t="s">
        <v>903</v>
      </c>
      <c r="B393" s="190" t="s">
        <v>666</v>
      </c>
      <c r="C393" s="197">
        <v>9</v>
      </c>
      <c r="D393" s="190">
        <v>950</v>
      </c>
      <c r="E393" s="190">
        <v>2762</v>
      </c>
      <c r="F393" s="190">
        <v>12848</v>
      </c>
      <c r="G393" s="190">
        <v>18634</v>
      </c>
      <c r="H393" s="190">
        <v>15438</v>
      </c>
      <c r="I393" s="252">
        <v>6508</v>
      </c>
    </row>
    <row r="394" spans="1:9">
      <c r="A394" s="205" t="s">
        <v>903</v>
      </c>
      <c r="B394" s="190" t="s">
        <v>666</v>
      </c>
      <c r="C394" s="197">
        <v>10</v>
      </c>
      <c r="D394" s="190">
        <v>1498</v>
      </c>
      <c r="E394" s="190">
        <v>3013</v>
      </c>
      <c r="F394" s="190">
        <v>14908</v>
      </c>
      <c r="G394" s="190">
        <v>21469</v>
      </c>
      <c r="H394" s="190">
        <v>19808</v>
      </c>
      <c r="I394" s="252">
        <v>24159</v>
      </c>
    </row>
    <row r="395" spans="1:9">
      <c r="A395" s="205" t="s">
        <v>903</v>
      </c>
      <c r="B395" s="190" t="s">
        <v>666</v>
      </c>
      <c r="C395" s="197">
        <v>11</v>
      </c>
      <c r="D395" s="190">
        <v>1923</v>
      </c>
      <c r="E395" s="190">
        <v>2560</v>
      </c>
      <c r="F395" s="190">
        <v>5338</v>
      </c>
      <c r="G395" s="190">
        <v>18454</v>
      </c>
      <c r="H395" s="190">
        <v>27870</v>
      </c>
      <c r="I395" s="252">
        <v>23386</v>
      </c>
    </row>
    <row r="396" spans="1:9">
      <c r="A396" s="205" t="s">
        <v>903</v>
      </c>
      <c r="B396" s="190" t="s">
        <v>666</v>
      </c>
      <c r="C396" s="197">
        <v>12</v>
      </c>
      <c r="D396" s="190">
        <v>1147</v>
      </c>
      <c r="E396" s="190">
        <v>3477</v>
      </c>
      <c r="F396" s="190">
        <v>4279</v>
      </c>
      <c r="G396" s="190">
        <v>18595</v>
      </c>
      <c r="H396" s="190">
        <v>22502</v>
      </c>
      <c r="I396" s="252">
        <v>24901</v>
      </c>
    </row>
    <row r="397" spans="1:9">
      <c r="A397" s="205" t="s">
        <v>903</v>
      </c>
      <c r="B397" s="190" t="s">
        <v>666</v>
      </c>
      <c r="C397" s="197">
        <v>13</v>
      </c>
      <c r="D397" s="190">
        <v>5322</v>
      </c>
      <c r="E397" s="190">
        <v>8779</v>
      </c>
      <c r="F397" s="190">
        <v>2116</v>
      </c>
      <c r="G397" s="190">
        <v>13822</v>
      </c>
      <c r="H397" s="190">
        <v>25763</v>
      </c>
      <c r="I397" s="252">
        <v>22025</v>
      </c>
    </row>
    <row r="398" spans="1:9">
      <c r="A398" s="205" t="s">
        <v>903</v>
      </c>
      <c r="B398" s="190" t="s">
        <v>666</v>
      </c>
      <c r="C398" s="197">
        <v>14</v>
      </c>
      <c r="D398" s="190">
        <v>2146</v>
      </c>
      <c r="E398" s="190">
        <v>5260</v>
      </c>
      <c r="F398" s="190">
        <v>5775</v>
      </c>
      <c r="G398" s="190">
        <v>20309</v>
      </c>
      <c r="H398" s="190">
        <v>19777</v>
      </c>
      <c r="I398" s="252">
        <v>24340</v>
      </c>
    </row>
    <row r="399" spans="1:9">
      <c r="A399" s="205" t="s">
        <v>903</v>
      </c>
      <c r="B399" s="190" t="s">
        <v>666</v>
      </c>
      <c r="C399" s="197">
        <v>15</v>
      </c>
      <c r="D399" s="190">
        <v>4319</v>
      </c>
      <c r="E399" s="190">
        <v>4132</v>
      </c>
      <c r="F399" s="190">
        <v>6726</v>
      </c>
      <c r="G399" s="190">
        <v>21201</v>
      </c>
      <c r="H399" s="190">
        <v>26660</v>
      </c>
      <c r="I399" s="252">
        <v>8849</v>
      </c>
    </row>
    <row r="400" spans="1:9">
      <c r="A400" s="205" t="s">
        <v>903</v>
      </c>
      <c r="B400" s="190" t="s">
        <v>666</v>
      </c>
      <c r="C400" s="197">
        <v>16</v>
      </c>
      <c r="D400" s="190">
        <v>3974</v>
      </c>
      <c r="E400" s="190">
        <v>10094</v>
      </c>
      <c r="F400" s="190">
        <v>9498</v>
      </c>
      <c r="G400" s="190">
        <v>21060</v>
      </c>
      <c r="H400" s="190">
        <v>26951</v>
      </c>
      <c r="I400" s="252">
        <v>20311</v>
      </c>
    </row>
    <row r="401" spans="1:9">
      <c r="A401" s="205" t="s">
        <v>903</v>
      </c>
      <c r="B401" s="190" t="s">
        <v>666</v>
      </c>
      <c r="C401" s="197">
        <v>17</v>
      </c>
      <c r="D401" s="190">
        <v>523</v>
      </c>
      <c r="E401" s="190">
        <v>10181</v>
      </c>
      <c r="F401" s="190">
        <v>14604</v>
      </c>
      <c r="G401" s="190">
        <v>14095</v>
      </c>
      <c r="H401" s="190">
        <v>24471</v>
      </c>
      <c r="I401" s="252">
        <v>23569</v>
      </c>
    </row>
    <row r="402" spans="1:9">
      <c r="A402" s="205" t="s">
        <v>903</v>
      </c>
      <c r="B402" s="190" t="s">
        <v>666</v>
      </c>
      <c r="C402" s="197">
        <v>18</v>
      </c>
      <c r="D402" s="190">
        <v>2080</v>
      </c>
      <c r="E402" s="190">
        <v>1565</v>
      </c>
      <c r="F402" s="190">
        <v>16135</v>
      </c>
      <c r="G402" s="190">
        <v>15920</v>
      </c>
      <c r="H402" s="190">
        <v>26585</v>
      </c>
      <c r="I402" s="252">
        <v>8942</v>
      </c>
    </row>
    <row r="403" spans="1:9">
      <c r="A403" s="205" t="s">
        <v>903</v>
      </c>
      <c r="B403" s="190" t="s">
        <v>666</v>
      </c>
      <c r="C403" s="197">
        <v>19</v>
      </c>
      <c r="D403" s="190">
        <v>578</v>
      </c>
      <c r="E403" s="190">
        <v>3123</v>
      </c>
      <c r="F403" s="190">
        <v>17086</v>
      </c>
      <c r="G403" s="190">
        <v>22519</v>
      </c>
      <c r="H403" s="190">
        <v>9767</v>
      </c>
      <c r="I403" s="252">
        <v>15524</v>
      </c>
    </row>
    <row r="404" spans="1:9">
      <c r="A404" s="205" t="s">
        <v>903</v>
      </c>
      <c r="B404" s="190" t="s">
        <v>666</v>
      </c>
      <c r="C404" s="197">
        <v>20</v>
      </c>
      <c r="D404" s="190">
        <v>1966</v>
      </c>
      <c r="E404" s="190">
        <v>10158</v>
      </c>
      <c r="F404" s="190">
        <v>14803</v>
      </c>
      <c r="G404" s="190">
        <v>22385</v>
      </c>
      <c r="H404" s="190">
        <v>2646</v>
      </c>
      <c r="I404" s="252">
        <v>16002</v>
      </c>
    </row>
    <row r="405" spans="1:9">
      <c r="A405" s="205" t="s">
        <v>903</v>
      </c>
      <c r="B405" s="190" t="s">
        <v>666</v>
      </c>
      <c r="C405" s="197">
        <v>21</v>
      </c>
      <c r="D405" s="190">
        <v>1757</v>
      </c>
      <c r="E405" s="190">
        <v>9206</v>
      </c>
      <c r="F405" s="190">
        <v>14987</v>
      </c>
      <c r="G405" s="190">
        <v>24692</v>
      </c>
      <c r="H405" s="190">
        <v>9810</v>
      </c>
      <c r="I405" s="252">
        <v>15488</v>
      </c>
    </row>
    <row r="406" spans="1:9">
      <c r="A406" s="205" t="s">
        <v>903</v>
      </c>
      <c r="B406" s="190" t="s">
        <v>666</v>
      </c>
      <c r="C406" s="197">
        <v>22</v>
      </c>
      <c r="D406" s="190">
        <v>1429</v>
      </c>
      <c r="E406" s="190">
        <v>4526</v>
      </c>
      <c r="F406" s="190">
        <v>13583</v>
      </c>
      <c r="G406" s="190">
        <v>19391</v>
      </c>
      <c r="H406" s="190">
        <v>21736</v>
      </c>
      <c r="I406" s="252">
        <v>13621</v>
      </c>
    </row>
    <row r="407" spans="1:9">
      <c r="A407" s="205" t="s">
        <v>903</v>
      </c>
      <c r="B407" s="190" t="s">
        <v>666</v>
      </c>
      <c r="C407" s="197">
        <v>23</v>
      </c>
      <c r="D407" s="190">
        <v>1459</v>
      </c>
      <c r="E407" s="190">
        <v>3065</v>
      </c>
      <c r="F407" s="190">
        <v>17669</v>
      </c>
      <c r="G407" s="190">
        <v>21465</v>
      </c>
      <c r="H407" s="190">
        <v>19539</v>
      </c>
      <c r="I407" s="252">
        <v>18958</v>
      </c>
    </row>
    <row r="408" spans="1:9">
      <c r="A408" s="205" t="s">
        <v>903</v>
      </c>
      <c r="B408" s="190" t="s">
        <v>666</v>
      </c>
      <c r="C408" s="197">
        <v>24</v>
      </c>
      <c r="D408" s="190">
        <v>2800</v>
      </c>
      <c r="E408" s="190">
        <v>4226</v>
      </c>
      <c r="F408" s="190">
        <v>14834</v>
      </c>
      <c r="G408" s="190">
        <v>17654</v>
      </c>
      <c r="H408" s="190">
        <v>19633</v>
      </c>
      <c r="I408" s="252">
        <v>15542</v>
      </c>
    </row>
    <row r="409" spans="1:9">
      <c r="A409" s="205" t="s">
        <v>903</v>
      </c>
      <c r="B409" s="190" t="s">
        <v>666</v>
      </c>
      <c r="C409" s="197">
        <v>25</v>
      </c>
      <c r="D409" s="190">
        <v>2842</v>
      </c>
      <c r="E409" s="190">
        <v>6994</v>
      </c>
      <c r="F409" s="190">
        <v>15659</v>
      </c>
      <c r="G409" s="190">
        <v>21923</v>
      </c>
      <c r="H409" s="190">
        <v>23117</v>
      </c>
      <c r="I409" s="252">
        <v>24897</v>
      </c>
    </row>
    <row r="410" spans="1:9">
      <c r="A410" s="205" t="s">
        <v>903</v>
      </c>
      <c r="B410" s="190" t="s">
        <v>666</v>
      </c>
      <c r="C410" s="197">
        <v>26</v>
      </c>
      <c r="D410" s="190">
        <v>3502</v>
      </c>
      <c r="E410" s="190">
        <v>5178</v>
      </c>
      <c r="F410" s="190">
        <v>5576</v>
      </c>
      <c r="G410" s="190">
        <v>11171</v>
      </c>
      <c r="H410" s="190">
        <v>5282</v>
      </c>
      <c r="I410" s="252">
        <v>23889</v>
      </c>
    </row>
    <row r="411" spans="1:9">
      <c r="A411" s="205" t="s">
        <v>903</v>
      </c>
      <c r="B411" s="190" t="s">
        <v>666</v>
      </c>
      <c r="C411" s="197">
        <v>27</v>
      </c>
      <c r="D411" s="190">
        <v>2675</v>
      </c>
      <c r="E411" s="190">
        <v>3617</v>
      </c>
      <c r="F411" s="190">
        <v>5186</v>
      </c>
      <c r="G411" s="190">
        <v>20423</v>
      </c>
      <c r="H411" s="190">
        <v>13743</v>
      </c>
      <c r="I411" s="252">
        <v>11896</v>
      </c>
    </row>
    <row r="412" spans="1:9">
      <c r="A412" s="205" t="s">
        <v>903</v>
      </c>
      <c r="B412" s="190" t="s">
        <v>666</v>
      </c>
      <c r="C412" s="197">
        <v>28</v>
      </c>
      <c r="D412" s="190">
        <v>3337</v>
      </c>
      <c r="E412" s="190">
        <v>7587</v>
      </c>
      <c r="F412" s="190">
        <v>8104</v>
      </c>
      <c r="G412" s="190">
        <v>5820</v>
      </c>
      <c r="H412" s="190">
        <v>19998</v>
      </c>
      <c r="I412" s="252">
        <v>26808</v>
      </c>
    </row>
    <row r="413" spans="1:9">
      <c r="A413" s="205" t="s">
        <v>903</v>
      </c>
      <c r="B413" s="190" t="s">
        <v>666</v>
      </c>
      <c r="C413" s="197">
        <v>29</v>
      </c>
      <c r="D413" s="190">
        <v>5968</v>
      </c>
      <c r="E413" s="190"/>
      <c r="F413" s="190">
        <v>3808</v>
      </c>
      <c r="G413" s="190">
        <v>23752</v>
      </c>
      <c r="H413" s="190">
        <v>24249</v>
      </c>
      <c r="I413" s="252">
        <v>20776</v>
      </c>
    </row>
    <row r="414" spans="1:9">
      <c r="A414" s="205" t="s">
        <v>903</v>
      </c>
      <c r="B414" s="190" t="s">
        <v>666</v>
      </c>
      <c r="C414" s="197">
        <v>30</v>
      </c>
      <c r="D414" s="190">
        <v>1469</v>
      </c>
      <c r="E414" s="190"/>
      <c r="F414" s="190">
        <v>13716</v>
      </c>
      <c r="G414" s="190">
        <v>15777</v>
      </c>
      <c r="H414" s="190">
        <v>15922</v>
      </c>
      <c r="I414" s="252">
        <v>23453</v>
      </c>
    </row>
    <row r="415" spans="1:9" ht="15" thickBot="1">
      <c r="A415" s="229" t="s">
        <v>903</v>
      </c>
      <c r="B415" s="253" t="s">
        <v>666</v>
      </c>
      <c r="C415" s="230">
        <v>31</v>
      </c>
      <c r="D415" s="253">
        <v>2482</v>
      </c>
      <c r="E415" s="253"/>
      <c r="F415" s="253">
        <v>5999</v>
      </c>
      <c r="G415" s="253"/>
      <c r="H415" s="253">
        <v>26312</v>
      </c>
      <c r="I415" s="254"/>
    </row>
    <row r="416" spans="1:9">
      <c r="D416" s="117"/>
      <c r="E416" s="117"/>
      <c r="F416" s="117"/>
      <c r="G416" s="117"/>
      <c r="H416" s="117"/>
      <c r="I416" s="117"/>
    </row>
  </sheetData>
  <customSheetViews>
    <customSheetView guid="{6DA84043-8308-458F-9378-22AB3DF247A3}" scale="112" showPageBreaks="1" view="pageBreakPreview" topLeftCell="A370">
      <selection activeCell="I385" sqref="A385:I415"/>
      <pageMargins left="0.78740157499999996" right="0.78740157499999996" top="0.984251969" bottom="0.984251969" header="0.4921259845" footer="0.4921259845"/>
      <pageSetup paperSize="9" orientation="portrait" r:id="rId1"/>
      <headerFooter alignWithMargins="0"/>
    </customSheetView>
  </customSheetViews>
  <mergeCells count="2">
    <mergeCell ref="D2:O2"/>
    <mergeCell ref="D16:O16"/>
  </mergeCells>
  <pageMargins left="0.78740157499999996" right="0.78740157499999996" top="0.984251969" bottom="0.984251969" header="0.4921259845" footer="0.4921259845"/>
  <pageSetup paperSize="9" orientation="portrait" r:id="rId2"/>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211"/>
  <sheetViews>
    <sheetView zoomScale="70" zoomScaleNormal="70" zoomScaleSheetLayoutView="90" workbookViewId="0">
      <selection activeCell="A11" sqref="A11:B11"/>
    </sheetView>
  </sheetViews>
  <sheetFormatPr defaultColWidth="9.140625" defaultRowHeight="15"/>
  <cols>
    <col min="1" max="1" width="9.140625" style="4"/>
    <col min="2" max="2" width="10.7109375" style="4" customWidth="1"/>
    <col min="3" max="7" width="9" style="4" customWidth="1"/>
    <col min="8" max="8" width="11.5703125" style="4" customWidth="1"/>
    <col min="9" max="9" width="9.7109375" style="4" customWidth="1"/>
    <col min="10" max="13" width="9" style="4" customWidth="1"/>
    <col min="14" max="14" width="9.7109375" style="4" customWidth="1"/>
    <col min="15" max="16" width="11.7109375" style="4" customWidth="1"/>
    <col min="17" max="16384" width="9.140625" style="4"/>
  </cols>
  <sheetData>
    <row r="1" spans="2:17" ht="15.95" customHeight="1">
      <c r="B1" s="1"/>
      <c r="C1" s="1"/>
      <c r="D1" s="2"/>
      <c r="E1" s="2"/>
      <c r="F1" s="2"/>
      <c r="G1" s="2"/>
      <c r="H1" s="3"/>
      <c r="I1" s="3"/>
      <c r="J1" s="2"/>
      <c r="K1" s="2"/>
      <c r="L1" s="2"/>
      <c r="M1" s="2"/>
      <c r="N1" s="1"/>
      <c r="O1" s="1"/>
    </row>
    <row r="2" spans="2:17" ht="15.95" customHeight="1" thickBot="1"/>
    <row r="3" spans="2:17" ht="39.950000000000003" customHeight="1" thickBot="1">
      <c r="B3" s="473" t="s">
        <v>327</v>
      </c>
      <c r="C3" s="474"/>
      <c r="D3" s="474"/>
      <c r="E3" s="474"/>
      <c r="F3" s="474"/>
      <c r="G3" s="474"/>
      <c r="H3" s="474"/>
      <c r="I3" s="474"/>
      <c r="J3" s="474"/>
      <c r="K3" s="474"/>
      <c r="L3" s="470" t="s">
        <v>328</v>
      </c>
      <c r="M3" s="471"/>
      <c r="N3" s="471"/>
      <c r="O3" s="471"/>
      <c r="P3" s="472"/>
    </row>
    <row r="4" spans="2:17" ht="20.100000000000001" customHeight="1">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7" ht="20.100000000000001" customHeight="1" thickBot="1">
      <c r="B5" s="466"/>
      <c r="C5" s="462"/>
      <c r="D5" s="462"/>
      <c r="E5" s="462"/>
      <c r="F5" s="462"/>
      <c r="G5" s="462"/>
      <c r="H5" s="462"/>
      <c r="I5" s="462"/>
      <c r="J5" s="462"/>
      <c r="K5" s="462"/>
      <c r="L5" s="462"/>
      <c r="M5" s="462"/>
      <c r="N5" s="462"/>
      <c r="O5" s="145" t="s">
        <v>209</v>
      </c>
      <c r="P5" s="30" t="s">
        <v>210</v>
      </c>
    </row>
    <row r="6" spans="2:17" ht="20.100000000000001" customHeight="1">
      <c r="B6" s="148" t="s">
        <v>211</v>
      </c>
      <c r="C6" s="146">
        <v>31</v>
      </c>
      <c r="D6" s="8">
        <v>29</v>
      </c>
      <c r="E6" s="8">
        <v>31</v>
      </c>
      <c r="F6" s="8">
        <v>22</v>
      </c>
      <c r="G6" s="8">
        <v>9</v>
      </c>
      <c r="H6" s="8">
        <v>3</v>
      </c>
      <c r="I6" s="168">
        <f>SUM(C6:G6)</f>
        <v>122</v>
      </c>
      <c r="J6" s="8">
        <v>17</v>
      </c>
      <c r="K6" s="8">
        <v>18</v>
      </c>
      <c r="L6" s="8">
        <v>30</v>
      </c>
      <c r="M6" s="8">
        <v>31</v>
      </c>
      <c r="N6" s="168">
        <f>SUM(J6:M6)</f>
        <v>96</v>
      </c>
      <c r="O6" s="167">
        <f>SUM(C6:H6,J6:M6)</f>
        <v>221</v>
      </c>
      <c r="P6" s="169">
        <f>I6+N6</f>
        <v>218</v>
      </c>
    </row>
    <row r="7" spans="2:17" ht="20.100000000000001" customHeight="1">
      <c r="B7" s="149" t="s">
        <v>485</v>
      </c>
      <c r="C7" s="147">
        <v>-1.0096774193548383</v>
      </c>
      <c r="D7" s="10">
        <v>3.3965517241379315</v>
      </c>
      <c r="E7" s="10">
        <v>4.2451612903225815</v>
      </c>
      <c r="F7" s="10">
        <v>9.2409090909090921</v>
      </c>
      <c r="G7" s="10">
        <v>13.377777777777778</v>
      </c>
      <c r="H7" s="10">
        <v>15.766666666666666</v>
      </c>
      <c r="I7" s="153">
        <f>(C6*C7+D6*D7+E6*E7+F6*F7+G6*G7)/I6</f>
        <v>4.2827868852459012</v>
      </c>
      <c r="J7" s="10">
        <v>11.335294117647058</v>
      </c>
      <c r="K7" s="95">
        <v>11.444444444444445</v>
      </c>
      <c r="L7" s="95">
        <v>7.3766666666666678</v>
      </c>
      <c r="M7" s="95">
        <v>2.54516129032258</v>
      </c>
      <c r="N7" s="153">
        <f>(J6*J7+K6*K7+L6*L7+M6*M7)/N6</f>
        <v>7.2802083333333334</v>
      </c>
      <c r="O7" s="154">
        <f>(C7*C6+D7*D6+E7*E6+F7*F6+G7*G6+H7*H6+J7*J6+K7*K6+L7*L6+M7*M6)/O6</f>
        <v>5.7407239819004516</v>
      </c>
      <c r="P7" s="161">
        <f>(I7*I6+N7*N6)/P6</f>
        <v>5.6027522935779821</v>
      </c>
    </row>
    <row r="8" spans="2:17" ht="20.100000000000001" customHeight="1">
      <c r="B8" s="149" t="s">
        <v>212</v>
      </c>
      <c r="C8" s="13">
        <f t="shared" ref="C8:H8" si="0">C6*(13-C7)</f>
        <v>434.3</v>
      </c>
      <c r="D8" s="12">
        <f t="shared" si="0"/>
        <v>278.49999999999994</v>
      </c>
      <c r="E8" s="12">
        <f t="shared" si="0"/>
        <v>271.39999999999998</v>
      </c>
      <c r="F8" s="12">
        <f t="shared" si="0"/>
        <v>82.699999999999974</v>
      </c>
      <c r="G8" s="12">
        <f t="shared" si="0"/>
        <v>-3.4000000000000039</v>
      </c>
      <c r="H8" s="12">
        <f t="shared" si="0"/>
        <v>-8.2999999999999972</v>
      </c>
      <c r="I8" s="155">
        <f>SUM(C8:G8)</f>
        <v>1063.4999999999998</v>
      </c>
      <c r="J8" s="12">
        <f>J6*(13-J7)</f>
        <v>28.300000000000018</v>
      </c>
      <c r="K8" s="12">
        <f>K6*(13-K7)</f>
        <v>27.999999999999996</v>
      </c>
      <c r="L8" s="12">
        <f>L6*(13-L7)</f>
        <v>168.69999999999996</v>
      </c>
      <c r="M8" s="12">
        <f>M6*(13-M7)</f>
        <v>324.10000000000002</v>
      </c>
      <c r="N8" s="155">
        <f>SUM(J8:M8)</f>
        <v>549.1</v>
      </c>
      <c r="O8" s="156">
        <f>O6*(13-O7)</f>
        <v>1604.3000000000002</v>
      </c>
      <c r="P8" s="162">
        <f>P6*(13-P7)</f>
        <v>1612.6</v>
      </c>
    </row>
    <row r="9" spans="2:17" ht="20.100000000000001" customHeight="1">
      <c r="B9" s="149" t="s">
        <v>213</v>
      </c>
      <c r="C9" s="13">
        <f t="shared" ref="C9:H9" si="1">C6*(17-C7)</f>
        <v>558.29999999999995</v>
      </c>
      <c r="D9" s="12">
        <f t="shared" si="1"/>
        <v>394.49999999999994</v>
      </c>
      <c r="E9" s="12">
        <f t="shared" si="1"/>
        <v>395.4</v>
      </c>
      <c r="F9" s="12">
        <f t="shared" si="1"/>
        <v>170.7</v>
      </c>
      <c r="G9" s="12">
        <f t="shared" si="1"/>
        <v>32.599999999999994</v>
      </c>
      <c r="H9" s="12">
        <f t="shared" si="1"/>
        <v>3.7000000000000028</v>
      </c>
      <c r="I9" s="155">
        <f>SUM(C9:G9)</f>
        <v>1551.4999999999998</v>
      </c>
      <c r="J9" s="12">
        <f>J6*(17-J7)</f>
        <v>96.300000000000026</v>
      </c>
      <c r="K9" s="12">
        <f>K6*(17-K7)</f>
        <v>100</v>
      </c>
      <c r="L9" s="12">
        <f>L6*(17-L7)</f>
        <v>288.69999999999993</v>
      </c>
      <c r="M9" s="12">
        <f>M6*(17-M7)</f>
        <v>448.1</v>
      </c>
      <c r="N9" s="155">
        <f>SUM(J9:M9)</f>
        <v>933.09999999999991</v>
      </c>
      <c r="O9" s="156">
        <f>O6*(17-O7)</f>
        <v>2488.3000000000002</v>
      </c>
      <c r="P9" s="162">
        <f>P6*(17-P7)</f>
        <v>2484.6</v>
      </c>
    </row>
    <row r="10" spans="2:17" ht="20.100000000000001" customHeight="1">
      <c r="B10" s="149" t="s">
        <v>214</v>
      </c>
      <c r="C10" s="17">
        <f t="shared" ref="C10:H10" si="2">C6*(18-C7)</f>
        <v>589.29999999999995</v>
      </c>
      <c r="D10" s="16">
        <f t="shared" si="2"/>
        <v>423.49999999999994</v>
      </c>
      <c r="E10" s="16">
        <f t="shared" si="2"/>
        <v>426.4</v>
      </c>
      <c r="F10" s="16">
        <f t="shared" si="2"/>
        <v>192.7</v>
      </c>
      <c r="G10" s="16">
        <f t="shared" si="2"/>
        <v>41.599999999999994</v>
      </c>
      <c r="H10" s="16">
        <f t="shared" si="2"/>
        <v>6.7000000000000028</v>
      </c>
      <c r="I10" s="155">
        <f>SUM(C10:G10)</f>
        <v>1673.4999999999998</v>
      </c>
      <c r="J10" s="16">
        <f>J6*(18-J7)</f>
        <v>113.30000000000003</v>
      </c>
      <c r="K10" s="16">
        <f>K6*(18-K7)</f>
        <v>118</v>
      </c>
      <c r="L10" s="16">
        <f>L6*(18-L7)</f>
        <v>318.69999999999993</v>
      </c>
      <c r="M10" s="16">
        <f>M6*(18-M7)</f>
        <v>479.1</v>
      </c>
      <c r="N10" s="155">
        <f>SUM(J10:M10)</f>
        <v>1029.0999999999999</v>
      </c>
      <c r="O10" s="157">
        <f>O6*(18-O7)</f>
        <v>2709.3</v>
      </c>
      <c r="P10" s="163">
        <f>P6*(18-P7)</f>
        <v>2702.6</v>
      </c>
    </row>
    <row r="11" spans="2:17" ht="20.100000000000001" customHeight="1" thickBot="1">
      <c r="B11" s="347" t="s">
        <v>215</v>
      </c>
      <c r="C11" s="21">
        <f t="shared" ref="C11:H11" si="3">C6*(19-C7)</f>
        <v>620.29999999999995</v>
      </c>
      <c r="D11" s="20">
        <f t="shared" si="3"/>
        <v>452.49999999999994</v>
      </c>
      <c r="E11" s="20">
        <f t="shared" si="3"/>
        <v>457.4</v>
      </c>
      <c r="F11" s="20">
        <f t="shared" si="3"/>
        <v>214.7</v>
      </c>
      <c r="G11" s="20">
        <f t="shared" si="3"/>
        <v>50.599999999999994</v>
      </c>
      <c r="H11" s="20">
        <f t="shared" si="3"/>
        <v>9.7000000000000028</v>
      </c>
      <c r="I11" s="164">
        <f>SUM(C11:G11)</f>
        <v>1795.4999999999998</v>
      </c>
      <c r="J11" s="20">
        <f>J6*(19-J7)</f>
        <v>130.30000000000001</v>
      </c>
      <c r="K11" s="20">
        <f>K6*(19-K7)</f>
        <v>136</v>
      </c>
      <c r="L11" s="20">
        <f>L6*(19-L7)</f>
        <v>348.69999999999993</v>
      </c>
      <c r="M11" s="20">
        <f>M6*(19-M7)</f>
        <v>510.10000000000008</v>
      </c>
      <c r="N11" s="164">
        <f>SUM(J11:M11)</f>
        <v>1125.1000000000001</v>
      </c>
      <c r="O11" s="165">
        <f>O6*(19-O7)</f>
        <v>2930.3</v>
      </c>
      <c r="P11" s="166">
        <f>P6*(19-P7)</f>
        <v>2920.6</v>
      </c>
    </row>
    <row r="12" spans="2:17" ht="15.95" customHeight="1" thickBot="1">
      <c r="B12" s="1"/>
      <c r="C12" s="1"/>
      <c r="D12" s="2"/>
      <c r="E12" s="2"/>
      <c r="F12" s="2"/>
      <c r="G12" s="1"/>
      <c r="H12" s="2"/>
      <c r="I12" s="1"/>
      <c r="J12" s="2"/>
      <c r="K12" s="1"/>
      <c r="L12" s="2"/>
      <c r="M12" s="1"/>
      <c r="N12" s="2"/>
      <c r="O12" s="1"/>
      <c r="P12" s="1"/>
    </row>
    <row r="13" spans="2:17" ht="39.950000000000003" customHeight="1" thickBot="1">
      <c r="B13" s="473" t="s">
        <v>327</v>
      </c>
      <c r="C13" s="474"/>
      <c r="D13" s="474"/>
      <c r="E13" s="474"/>
      <c r="F13" s="474"/>
      <c r="G13" s="474"/>
      <c r="H13" s="474"/>
      <c r="I13" s="474"/>
      <c r="J13" s="474"/>
      <c r="K13" s="474"/>
      <c r="L13" s="470" t="s">
        <v>329</v>
      </c>
      <c r="M13" s="471"/>
      <c r="N13" s="471"/>
      <c r="O13" s="471"/>
      <c r="P13" s="472"/>
    </row>
    <row r="14" spans="2:17" ht="20.100000000000001" customHeight="1">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7" ht="20.100000000000001" customHeight="1" thickBot="1">
      <c r="B15" s="466"/>
      <c r="C15" s="462"/>
      <c r="D15" s="462"/>
      <c r="E15" s="462"/>
      <c r="F15" s="462"/>
      <c r="G15" s="462"/>
      <c r="H15" s="462"/>
      <c r="I15" s="462"/>
      <c r="J15" s="462"/>
      <c r="K15" s="462"/>
      <c r="L15" s="462"/>
      <c r="M15" s="462"/>
      <c r="N15" s="462"/>
      <c r="O15" s="145" t="s">
        <v>209</v>
      </c>
      <c r="P15" s="30" t="s">
        <v>210</v>
      </c>
      <c r="Q15" s="1"/>
    </row>
    <row r="16" spans="2:17" ht="20.100000000000001" customHeight="1">
      <c r="B16" s="148" t="s">
        <v>211</v>
      </c>
      <c r="C16" s="146">
        <v>31</v>
      </c>
      <c r="D16" s="8">
        <v>28</v>
      </c>
      <c r="E16" s="8">
        <v>31</v>
      </c>
      <c r="F16" s="8">
        <v>30</v>
      </c>
      <c r="G16" s="8">
        <v>17</v>
      </c>
      <c r="H16" s="8">
        <v>0</v>
      </c>
      <c r="I16" s="168">
        <f>SUM(C16:G16)</f>
        <v>137</v>
      </c>
      <c r="J16" s="8">
        <v>16</v>
      </c>
      <c r="K16" s="8">
        <v>22</v>
      </c>
      <c r="L16" s="8">
        <v>30</v>
      </c>
      <c r="M16" s="8">
        <v>31</v>
      </c>
      <c r="N16" s="168">
        <f>SUM(J16:M16)</f>
        <v>99</v>
      </c>
      <c r="O16" s="167">
        <f>SUM(C16:H16,J16:M16)</f>
        <v>236</v>
      </c>
      <c r="P16" s="169">
        <f>I16+N16</f>
        <v>236</v>
      </c>
      <c r="Q16" s="1"/>
    </row>
    <row r="17" spans="2:17" ht="20.100000000000001" customHeight="1">
      <c r="B17" s="149" t="s">
        <v>485</v>
      </c>
      <c r="C17" s="147">
        <v>-8.7096774193548485E-2</v>
      </c>
      <c r="D17" s="10">
        <v>0.58214285714285752</v>
      </c>
      <c r="E17" s="10">
        <v>3.8709677419354844</v>
      </c>
      <c r="F17" s="10">
        <v>7.2666666666666666</v>
      </c>
      <c r="G17" s="10">
        <v>13.505882352941176</v>
      </c>
      <c r="H17" s="10">
        <v>13.78</v>
      </c>
      <c r="I17" s="153">
        <f>(C16*C17+D16*D17+E16*E17+F16*F17+G16*G17)/I16</f>
        <v>4.2423357664233583</v>
      </c>
      <c r="J17" s="10">
        <v>12.283333333333335</v>
      </c>
      <c r="K17" s="95">
        <v>11.948387096774191</v>
      </c>
      <c r="L17" s="95">
        <v>2.8333333333333335</v>
      </c>
      <c r="M17" s="95">
        <v>-3.6967741935483867</v>
      </c>
      <c r="N17" s="153">
        <f>(J16*J17+K16*K17+L16*L17+M16*M17)/N16</f>
        <v>4.3413924188117736</v>
      </c>
      <c r="O17" s="154">
        <f>(C17*C16+D17*D16+E17*E16+F17*F16+G17*G16+H17*H16+J17*J16+K17*K16+L17*L16+M17*M16)/O16</f>
        <v>4.2838891926371421</v>
      </c>
      <c r="P17" s="161">
        <f>(I17*I16+N17*N16)/P16</f>
        <v>4.2838891926371421</v>
      </c>
      <c r="Q17" s="1"/>
    </row>
    <row r="18" spans="2:17" ht="20.100000000000001" customHeight="1">
      <c r="B18" s="149" t="s">
        <v>212</v>
      </c>
      <c r="C18" s="13">
        <f t="shared" ref="C18:H18" si="4">C16*(13-C17)</f>
        <v>405.70000000000005</v>
      </c>
      <c r="D18" s="12">
        <f t="shared" si="4"/>
        <v>347.7</v>
      </c>
      <c r="E18" s="12">
        <f t="shared" si="4"/>
        <v>283</v>
      </c>
      <c r="F18" s="12">
        <f t="shared" si="4"/>
        <v>172</v>
      </c>
      <c r="G18" s="12">
        <f t="shared" si="4"/>
        <v>-8.6</v>
      </c>
      <c r="H18" s="12">
        <f t="shared" si="4"/>
        <v>0</v>
      </c>
      <c r="I18" s="155">
        <f>SUM(C18:G18)</f>
        <v>1199.8000000000002</v>
      </c>
      <c r="J18" s="12">
        <f>J16*(13-J17)</f>
        <v>11.46666666666664</v>
      </c>
      <c r="K18" s="12">
        <f>K16*(13-K17)</f>
        <v>23.135483870967803</v>
      </c>
      <c r="L18" s="12">
        <f>L16*(13-L17)</f>
        <v>305</v>
      </c>
      <c r="M18" s="12">
        <f>M16*(13-M17)</f>
        <v>517.59999999999991</v>
      </c>
      <c r="N18" s="155">
        <f>SUM(J18:M18)</f>
        <v>857.20215053763434</v>
      </c>
      <c r="O18" s="156">
        <f>O16*(13-O17)</f>
        <v>2057.0021505376344</v>
      </c>
      <c r="P18" s="162">
        <f>P16*(13-P17)</f>
        <v>2057.0021505376344</v>
      </c>
      <c r="Q18" s="1"/>
    </row>
    <row r="19" spans="2:17" ht="20.100000000000001" customHeight="1">
      <c r="B19" s="149" t="s">
        <v>213</v>
      </c>
      <c r="C19" s="13">
        <f t="shared" ref="C19:H19" si="5">C16*(17-C17)</f>
        <v>529.69999999999993</v>
      </c>
      <c r="D19" s="12">
        <f t="shared" si="5"/>
        <v>459.69999999999993</v>
      </c>
      <c r="E19" s="12">
        <f t="shared" si="5"/>
        <v>407</v>
      </c>
      <c r="F19" s="12">
        <f t="shared" si="5"/>
        <v>292</v>
      </c>
      <c r="G19" s="12">
        <f t="shared" si="5"/>
        <v>59.4</v>
      </c>
      <c r="H19" s="12">
        <f t="shared" si="5"/>
        <v>0</v>
      </c>
      <c r="I19" s="155">
        <f>SUM(C19:G19)</f>
        <v>1747.8</v>
      </c>
      <c r="J19" s="12">
        <f>J16*(17-J17)</f>
        <v>75.46666666666664</v>
      </c>
      <c r="K19" s="12">
        <f>K16*(17-K17)</f>
        <v>111.1354838709678</v>
      </c>
      <c r="L19" s="12">
        <f>L16*(17-L17)</f>
        <v>425</v>
      </c>
      <c r="M19" s="12">
        <f>M16*(17-M17)</f>
        <v>641.59999999999991</v>
      </c>
      <c r="N19" s="155">
        <f>SUM(J19:M19)</f>
        <v>1253.2021505376342</v>
      </c>
      <c r="O19" s="156">
        <f>O16*(17-O17)</f>
        <v>3001.0021505376344</v>
      </c>
      <c r="P19" s="162">
        <f>P16*(17-P17)</f>
        <v>3001.0021505376344</v>
      </c>
      <c r="Q19" s="1"/>
    </row>
    <row r="20" spans="2:17" ht="20.100000000000001" customHeight="1">
      <c r="B20" s="149" t="s">
        <v>214</v>
      </c>
      <c r="C20" s="17">
        <f t="shared" ref="C20:H20" si="6">C16*(18-C17)</f>
        <v>560.69999999999993</v>
      </c>
      <c r="D20" s="16">
        <f t="shared" si="6"/>
        <v>487.69999999999993</v>
      </c>
      <c r="E20" s="16">
        <f t="shared" si="6"/>
        <v>438</v>
      </c>
      <c r="F20" s="16">
        <f t="shared" si="6"/>
        <v>322</v>
      </c>
      <c r="G20" s="16">
        <f t="shared" si="6"/>
        <v>76.400000000000006</v>
      </c>
      <c r="H20" s="16">
        <f t="shared" si="6"/>
        <v>0</v>
      </c>
      <c r="I20" s="155">
        <f>SUM(C20:G20)</f>
        <v>1884.8</v>
      </c>
      <c r="J20" s="16">
        <f>J16*(18-J17)</f>
        <v>91.46666666666664</v>
      </c>
      <c r="K20" s="16">
        <f>K16*(18-K17)</f>
        <v>133.13548387096779</v>
      </c>
      <c r="L20" s="16">
        <f>L16*(18-L17)</f>
        <v>455</v>
      </c>
      <c r="M20" s="16">
        <f>M16*(18-M17)</f>
        <v>672.59999999999991</v>
      </c>
      <c r="N20" s="155">
        <f>SUM(J20:M20)</f>
        <v>1352.2021505376342</v>
      </c>
      <c r="O20" s="157">
        <f>O16*(18-O17)</f>
        <v>3237.0021505376344</v>
      </c>
      <c r="P20" s="163">
        <f>P16*(18-P17)</f>
        <v>3237.0021505376344</v>
      </c>
      <c r="Q20" s="1"/>
    </row>
    <row r="21" spans="2:17" ht="20.100000000000001" customHeight="1" thickBot="1">
      <c r="B21" s="347" t="s">
        <v>215</v>
      </c>
      <c r="C21" s="21">
        <f t="shared" ref="C21:H21" si="7">C16*(19-C17)</f>
        <v>591.69999999999993</v>
      </c>
      <c r="D21" s="20">
        <f t="shared" si="7"/>
        <v>515.69999999999993</v>
      </c>
      <c r="E21" s="20">
        <f t="shared" si="7"/>
        <v>469</v>
      </c>
      <c r="F21" s="20">
        <f t="shared" si="7"/>
        <v>352</v>
      </c>
      <c r="G21" s="20">
        <f t="shared" si="7"/>
        <v>93.4</v>
      </c>
      <c r="H21" s="20">
        <f t="shared" si="7"/>
        <v>0</v>
      </c>
      <c r="I21" s="164">
        <f>SUM(C21:G21)</f>
        <v>2021.8</v>
      </c>
      <c r="J21" s="20">
        <f>J16*(19-J17)</f>
        <v>107.46666666666664</v>
      </c>
      <c r="K21" s="20">
        <f>K16*(19-K17)</f>
        <v>155.13548387096779</v>
      </c>
      <c r="L21" s="20">
        <f>L16*(19-L17)</f>
        <v>485.00000000000006</v>
      </c>
      <c r="M21" s="20">
        <f>M16*(19-M17)</f>
        <v>703.59999999999991</v>
      </c>
      <c r="N21" s="164">
        <f>SUM(J21:M21)</f>
        <v>1451.2021505376345</v>
      </c>
      <c r="O21" s="165">
        <f>O16*(19-O17)</f>
        <v>3473.0021505376344</v>
      </c>
      <c r="P21" s="166">
        <f>P16*(19-P17)</f>
        <v>3473.0021505376344</v>
      </c>
      <c r="Q21" s="1"/>
    </row>
    <row r="22" spans="2:17" ht="15.95" customHeight="1" thickBot="1">
      <c r="B22" s="1"/>
      <c r="C22" s="1"/>
      <c r="D22" s="2"/>
      <c r="E22" s="2"/>
      <c r="F22" s="2"/>
      <c r="G22" s="1"/>
      <c r="H22" s="3"/>
      <c r="I22" s="1"/>
      <c r="J22" s="3"/>
      <c r="K22" s="1"/>
      <c r="L22" s="2"/>
      <c r="M22" s="1"/>
      <c r="N22" s="2"/>
      <c r="O22" s="1"/>
      <c r="P22" s="1"/>
    </row>
    <row r="23" spans="2:17" ht="39.6" customHeight="1" thickBot="1">
      <c r="B23" s="473" t="s">
        <v>327</v>
      </c>
      <c r="C23" s="474"/>
      <c r="D23" s="474"/>
      <c r="E23" s="474"/>
      <c r="F23" s="474"/>
      <c r="G23" s="474"/>
      <c r="H23" s="474"/>
      <c r="I23" s="474"/>
      <c r="J23" s="474"/>
      <c r="K23" s="474"/>
      <c r="L23" s="470" t="s">
        <v>330</v>
      </c>
      <c r="M23" s="471"/>
      <c r="N23" s="471"/>
      <c r="O23" s="471"/>
      <c r="P23" s="472"/>
    </row>
    <row r="24" spans="2:17" ht="15.95" customHeight="1">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7" ht="15.95" customHeight="1" thickBot="1">
      <c r="B25" s="466"/>
      <c r="C25" s="462"/>
      <c r="D25" s="462"/>
      <c r="E25" s="462"/>
      <c r="F25" s="462"/>
      <c r="G25" s="462"/>
      <c r="H25" s="462"/>
      <c r="I25" s="462"/>
      <c r="J25" s="462"/>
      <c r="K25" s="462"/>
      <c r="L25" s="462"/>
      <c r="M25" s="462"/>
      <c r="N25" s="462"/>
      <c r="O25" s="145" t="s">
        <v>209</v>
      </c>
      <c r="P25" s="30" t="s">
        <v>210</v>
      </c>
    </row>
    <row r="26" spans="2:17" ht="19.149999999999999" customHeight="1">
      <c r="B26" s="148" t="s">
        <v>211</v>
      </c>
      <c r="C26" s="146">
        <v>31</v>
      </c>
      <c r="D26" s="8">
        <v>28</v>
      </c>
      <c r="E26" s="8">
        <v>31</v>
      </c>
      <c r="F26" s="8">
        <v>30</v>
      </c>
      <c r="G26" s="8">
        <v>0</v>
      </c>
      <c r="H26" s="8">
        <v>0</v>
      </c>
      <c r="I26" s="168">
        <f>SUM(C26:G26)</f>
        <v>120</v>
      </c>
      <c r="J26" s="8">
        <v>20</v>
      </c>
      <c r="K26" s="8">
        <v>31</v>
      </c>
      <c r="L26" s="8">
        <v>30</v>
      </c>
      <c r="M26" s="8">
        <v>31</v>
      </c>
      <c r="N26" s="168">
        <f>SUM(J26:M26)</f>
        <v>112</v>
      </c>
      <c r="O26" s="167">
        <f>SUM(C26:H26,J26:M26)</f>
        <v>232</v>
      </c>
      <c r="P26" s="169">
        <f>I26+N26</f>
        <v>232</v>
      </c>
    </row>
    <row r="27" spans="2:17" ht="19.149999999999999" customHeight="1">
      <c r="B27" s="149" t="s">
        <v>485</v>
      </c>
      <c r="C27" s="147">
        <v>-0.1</v>
      </c>
      <c r="D27" s="10">
        <v>4.5999999999999996</v>
      </c>
      <c r="E27" s="10">
        <v>5</v>
      </c>
      <c r="F27" s="10">
        <v>8.0166666666666675</v>
      </c>
      <c r="G27" s="10">
        <v>0</v>
      </c>
      <c r="H27" s="10">
        <v>0</v>
      </c>
      <c r="I27" s="153">
        <f>(C26*C27+D26*D27+E26*E27+F26*F27+G26*G27)/I26</f>
        <v>4.3433333333333337</v>
      </c>
      <c r="J27" s="10">
        <v>9.625</v>
      </c>
      <c r="K27" s="95">
        <v>7.5870967741935482</v>
      </c>
      <c r="L27" s="95">
        <v>6.3</v>
      </c>
      <c r="M27" s="95">
        <v>-4.0999999999999996</v>
      </c>
      <c r="N27" s="153">
        <f>(J26*J27+K26*K27+L26*L27+M26*M27)/N26</f>
        <v>4.3714285714285719</v>
      </c>
      <c r="O27" s="154">
        <f>(C27*C26+D27*D26+E27*E26+F27*F26+G27*G26+H27*H26+J27*J26+K27*K26+L27*L26+M27*M26)/O26</f>
        <v>4.3568965517241383</v>
      </c>
      <c r="P27" s="161">
        <f>(I27*I26+N27*N26)/P26</f>
        <v>4.3568965517241383</v>
      </c>
    </row>
    <row r="28" spans="2:17" ht="19.149999999999999" customHeight="1">
      <c r="B28" s="149" t="s">
        <v>212</v>
      </c>
      <c r="C28" s="13">
        <f t="shared" ref="C28:H28" si="8">C26*(13-C27)</f>
        <v>406.09999999999997</v>
      </c>
      <c r="D28" s="12">
        <f t="shared" si="8"/>
        <v>235.20000000000002</v>
      </c>
      <c r="E28" s="12">
        <f t="shared" si="8"/>
        <v>248</v>
      </c>
      <c r="F28" s="12">
        <f t="shared" si="8"/>
        <v>149.49999999999997</v>
      </c>
      <c r="G28" s="12">
        <f t="shared" si="8"/>
        <v>0</v>
      </c>
      <c r="H28" s="12">
        <f t="shared" si="8"/>
        <v>0</v>
      </c>
      <c r="I28" s="155">
        <f>SUM(C28:G28)</f>
        <v>1038.8</v>
      </c>
      <c r="J28" s="12">
        <f>J26*(13-J27)</f>
        <v>67.5</v>
      </c>
      <c r="K28" s="12">
        <f>K26*(13-K27)</f>
        <v>167.8</v>
      </c>
      <c r="L28" s="12">
        <f>L26*(13-L27)</f>
        <v>201</v>
      </c>
      <c r="M28" s="12">
        <f>M26*(13-M27)</f>
        <v>530.1</v>
      </c>
      <c r="N28" s="155">
        <f>SUM(J28:M28)</f>
        <v>966.40000000000009</v>
      </c>
      <c r="O28" s="156">
        <f>O26*(13-O27)</f>
        <v>2005.2</v>
      </c>
      <c r="P28" s="162">
        <f>P26*(13-P27)</f>
        <v>2005.2</v>
      </c>
    </row>
    <row r="29" spans="2:17" ht="19.149999999999999" customHeight="1">
      <c r="B29" s="149" t="s">
        <v>213</v>
      </c>
      <c r="C29" s="13">
        <f t="shared" ref="C29:H29" si="9">C26*(17-C27)</f>
        <v>530.1</v>
      </c>
      <c r="D29" s="12">
        <f t="shared" si="9"/>
        <v>347.2</v>
      </c>
      <c r="E29" s="12">
        <f t="shared" si="9"/>
        <v>372</v>
      </c>
      <c r="F29" s="12">
        <f t="shared" si="9"/>
        <v>269.5</v>
      </c>
      <c r="G29" s="12">
        <f t="shared" si="9"/>
        <v>0</v>
      </c>
      <c r="H29" s="12">
        <f t="shared" si="9"/>
        <v>0</v>
      </c>
      <c r="I29" s="155">
        <f>SUM(C29:G29)</f>
        <v>1518.8</v>
      </c>
      <c r="J29" s="12">
        <f>J26*(17-J27)</f>
        <v>147.5</v>
      </c>
      <c r="K29" s="12">
        <f>K26*(17-K27)</f>
        <v>291.8</v>
      </c>
      <c r="L29" s="12">
        <f>L26*(17-L27)</f>
        <v>321</v>
      </c>
      <c r="M29" s="12">
        <f>M26*(17-M27)</f>
        <v>654.1</v>
      </c>
      <c r="N29" s="155">
        <f>SUM(J29:M29)</f>
        <v>1414.4</v>
      </c>
      <c r="O29" s="156">
        <f>O26*(17-O27)</f>
        <v>2933.2000000000003</v>
      </c>
      <c r="P29" s="162">
        <f>P26*(17-P27)</f>
        <v>2933.2000000000003</v>
      </c>
    </row>
    <row r="30" spans="2:17" ht="19.149999999999999" customHeight="1">
      <c r="B30" s="149" t="s">
        <v>214</v>
      </c>
      <c r="C30" s="17">
        <f t="shared" ref="C30:H30" si="10">C26*(18-C27)</f>
        <v>561.1</v>
      </c>
      <c r="D30" s="16">
        <f t="shared" si="10"/>
        <v>375.2</v>
      </c>
      <c r="E30" s="16">
        <f t="shared" si="10"/>
        <v>403</v>
      </c>
      <c r="F30" s="16">
        <f t="shared" si="10"/>
        <v>299.5</v>
      </c>
      <c r="G30" s="16">
        <f t="shared" si="10"/>
        <v>0</v>
      </c>
      <c r="H30" s="16">
        <f t="shared" si="10"/>
        <v>0</v>
      </c>
      <c r="I30" s="155">
        <f>SUM(C30:G30)</f>
        <v>1638.8</v>
      </c>
      <c r="J30" s="16">
        <f>J26*(18-J27)</f>
        <v>167.5</v>
      </c>
      <c r="K30" s="16">
        <f>K26*(18-K27)</f>
        <v>322.8</v>
      </c>
      <c r="L30" s="16">
        <f>L26*(18-L27)</f>
        <v>351</v>
      </c>
      <c r="M30" s="16">
        <f>M26*(18-M27)</f>
        <v>685.1</v>
      </c>
      <c r="N30" s="155">
        <f>SUM(J30:M30)</f>
        <v>1526.4</v>
      </c>
      <c r="O30" s="157">
        <f>O26*(18-O27)</f>
        <v>3165.2000000000003</v>
      </c>
      <c r="P30" s="163">
        <f>P26*(18-P27)</f>
        <v>3165.2000000000003</v>
      </c>
    </row>
    <row r="31" spans="2:17" ht="19.149999999999999" customHeight="1" thickBot="1">
      <c r="B31" s="347" t="s">
        <v>215</v>
      </c>
      <c r="C31" s="21">
        <f t="shared" ref="C31:H31" si="11">C26*(19-C27)</f>
        <v>592.1</v>
      </c>
      <c r="D31" s="20">
        <f t="shared" si="11"/>
        <v>403.2</v>
      </c>
      <c r="E31" s="20">
        <f t="shared" si="11"/>
        <v>434</v>
      </c>
      <c r="F31" s="20">
        <f t="shared" si="11"/>
        <v>329.5</v>
      </c>
      <c r="G31" s="20">
        <f t="shared" si="11"/>
        <v>0</v>
      </c>
      <c r="H31" s="20">
        <f t="shared" si="11"/>
        <v>0</v>
      </c>
      <c r="I31" s="164">
        <f>SUM(C31:G31)</f>
        <v>1758.8</v>
      </c>
      <c r="J31" s="20">
        <f>J26*(19-J27)</f>
        <v>187.5</v>
      </c>
      <c r="K31" s="20">
        <f>K26*(19-K27)</f>
        <v>353.8</v>
      </c>
      <c r="L31" s="20">
        <f>L26*(19-L27)</f>
        <v>381</v>
      </c>
      <c r="M31" s="20">
        <f>M26*(19-M27)</f>
        <v>716.1</v>
      </c>
      <c r="N31" s="164">
        <f>SUM(J31:M31)</f>
        <v>1638.4</v>
      </c>
      <c r="O31" s="165">
        <f>O26*(19-O27)</f>
        <v>3397.2000000000003</v>
      </c>
      <c r="P31" s="166">
        <f>P26*(19-P27)</f>
        <v>3397.2000000000003</v>
      </c>
    </row>
    <row r="32" spans="2:17" ht="15.95" customHeight="1" thickBot="1">
      <c r="B32" s="1"/>
      <c r="C32" s="1"/>
      <c r="D32" s="2"/>
      <c r="E32" s="2"/>
      <c r="F32" s="2"/>
      <c r="G32" s="1"/>
      <c r="H32" s="3"/>
      <c r="I32" s="1"/>
      <c r="J32" s="3"/>
      <c r="K32" s="1"/>
      <c r="L32" s="2"/>
      <c r="M32" s="1"/>
      <c r="N32" s="2"/>
      <c r="O32" s="1"/>
      <c r="P32" s="1"/>
    </row>
    <row r="33" spans="2:18" ht="39.6" customHeight="1" thickBot="1">
      <c r="B33" s="473" t="s">
        <v>327</v>
      </c>
      <c r="C33" s="474"/>
      <c r="D33" s="474"/>
      <c r="E33" s="474"/>
      <c r="F33" s="474"/>
      <c r="G33" s="474"/>
      <c r="H33" s="474"/>
      <c r="I33" s="474"/>
      <c r="J33" s="474"/>
      <c r="K33" s="474"/>
      <c r="L33" s="470" t="s">
        <v>331</v>
      </c>
      <c r="M33" s="471"/>
      <c r="N33" s="471"/>
      <c r="O33" s="471"/>
      <c r="P33" s="472"/>
    </row>
    <row r="34" spans="2:18" ht="15.95" customHeight="1">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8" ht="15.95" customHeight="1" thickBot="1">
      <c r="B35" s="466"/>
      <c r="C35" s="462"/>
      <c r="D35" s="462"/>
      <c r="E35" s="462"/>
      <c r="F35" s="462"/>
      <c r="G35" s="462"/>
      <c r="H35" s="462"/>
      <c r="I35" s="462"/>
      <c r="J35" s="462"/>
      <c r="K35" s="462"/>
      <c r="L35" s="462"/>
      <c r="M35" s="462"/>
      <c r="N35" s="462"/>
      <c r="O35" s="145" t="s">
        <v>209</v>
      </c>
      <c r="P35" s="30" t="s">
        <v>210</v>
      </c>
    </row>
    <row r="36" spans="2:18" ht="19.149999999999999" customHeight="1">
      <c r="B36" s="148" t="s">
        <v>211</v>
      </c>
      <c r="C36" s="146">
        <v>31</v>
      </c>
      <c r="D36" s="8">
        <v>28</v>
      </c>
      <c r="E36" s="8">
        <v>31</v>
      </c>
      <c r="F36" s="8">
        <v>25</v>
      </c>
      <c r="G36" s="8">
        <v>0</v>
      </c>
      <c r="H36" s="8">
        <v>0</v>
      </c>
      <c r="I36" s="168">
        <f>SUM(C36:G36)</f>
        <v>115</v>
      </c>
      <c r="J36" s="8">
        <v>15</v>
      </c>
      <c r="K36" s="8">
        <v>31</v>
      </c>
      <c r="L36" s="8">
        <v>30</v>
      </c>
      <c r="M36" s="8">
        <v>31</v>
      </c>
      <c r="N36" s="168">
        <f>SUM(J36:M36)</f>
        <v>107</v>
      </c>
      <c r="O36" s="167">
        <f>SUM(C36:H36,J36:M36)</f>
        <v>222</v>
      </c>
      <c r="P36" s="169">
        <f>I36+N36</f>
        <v>222</v>
      </c>
    </row>
    <row r="37" spans="2:18" ht="19.149999999999999" customHeight="1">
      <c r="B37" s="149" t="s">
        <v>485</v>
      </c>
      <c r="C37" s="147">
        <v>-1.7</v>
      </c>
      <c r="D37" s="10">
        <v>-3.6</v>
      </c>
      <c r="E37" s="10">
        <v>3</v>
      </c>
      <c r="F37" s="10">
        <v>5.92</v>
      </c>
      <c r="G37" s="10">
        <v>0</v>
      </c>
      <c r="H37" s="10">
        <v>0</v>
      </c>
      <c r="I37" s="153">
        <f>(C36*C37+D36*D37+E36*E37+F36*F37+G36*G37)/I36</f>
        <v>0.76086956521739135</v>
      </c>
      <c r="J37" s="10">
        <v>12.1</v>
      </c>
      <c r="K37" s="95">
        <v>6.2</v>
      </c>
      <c r="L37" s="95">
        <v>6.4</v>
      </c>
      <c r="M37" s="95">
        <v>1.3</v>
      </c>
      <c r="N37" s="153">
        <f>(J36*J37+K36*K37+L36*L37+M36*M37)/N36</f>
        <v>5.6635514018691593</v>
      </c>
      <c r="O37" s="154">
        <f>(C37*C36+D37*D36+E37*E36+F37*F36+G37*G36+H37*H36+J37*J36+K37*K36+L37*L36+M37*M36)/O36</f>
        <v>3.1238738738738738</v>
      </c>
      <c r="P37" s="161">
        <f>(I37*I36+N37*N36)/P36</f>
        <v>3.1238738738738738</v>
      </c>
    </row>
    <row r="38" spans="2:18" ht="19.149999999999999" customHeight="1">
      <c r="B38" s="149" t="s">
        <v>212</v>
      </c>
      <c r="C38" s="13">
        <f t="shared" ref="C38:H38" si="12">C36*(13-C37)</f>
        <v>455.7</v>
      </c>
      <c r="D38" s="12">
        <f t="shared" si="12"/>
        <v>464.80000000000007</v>
      </c>
      <c r="E38" s="12">
        <f t="shared" si="12"/>
        <v>310</v>
      </c>
      <c r="F38" s="12">
        <f t="shared" si="12"/>
        <v>177</v>
      </c>
      <c r="G38" s="12">
        <f t="shared" si="12"/>
        <v>0</v>
      </c>
      <c r="H38" s="12">
        <f t="shared" si="12"/>
        <v>0</v>
      </c>
      <c r="I38" s="155">
        <f>SUM(C38:G38)</f>
        <v>1407.5</v>
      </c>
      <c r="J38" s="12">
        <f>J36*(13-J37)</f>
        <v>13.500000000000005</v>
      </c>
      <c r="K38" s="12">
        <f>K36*(13-K37)</f>
        <v>210.79999999999998</v>
      </c>
      <c r="L38" s="12">
        <f>L36*(13-L37)</f>
        <v>198</v>
      </c>
      <c r="M38" s="12">
        <f>M36*(13-M37)</f>
        <v>362.7</v>
      </c>
      <c r="N38" s="155">
        <f>SUM(J38:M38)</f>
        <v>785</v>
      </c>
      <c r="O38" s="156">
        <f>O36*(13-O37)</f>
        <v>2192.5</v>
      </c>
      <c r="P38" s="162">
        <f>P36*(13-P37)</f>
        <v>2192.5</v>
      </c>
    </row>
    <row r="39" spans="2:18" ht="19.149999999999999" customHeight="1">
      <c r="B39" s="149" t="s">
        <v>213</v>
      </c>
      <c r="C39" s="13">
        <f t="shared" ref="C39:H39" si="13">C36*(17-C37)</f>
        <v>579.69999999999993</v>
      </c>
      <c r="D39" s="12">
        <f t="shared" si="13"/>
        <v>576.80000000000007</v>
      </c>
      <c r="E39" s="12">
        <f t="shared" si="13"/>
        <v>434</v>
      </c>
      <c r="F39" s="12">
        <f t="shared" si="13"/>
        <v>277</v>
      </c>
      <c r="G39" s="12">
        <f t="shared" si="13"/>
        <v>0</v>
      </c>
      <c r="H39" s="12">
        <f t="shared" si="13"/>
        <v>0</v>
      </c>
      <c r="I39" s="155">
        <f>SUM(C39:G39)</f>
        <v>1867.5</v>
      </c>
      <c r="J39" s="12">
        <f>J36*(17-J37)</f>
        <v>73.5</v>
      </c>
      <c r="K39" s="12">
        <f>K36*(17-K37)</f>
        <v>334.8</v>
      </c>
      <c r="L39" s="12">
        <f>L36*(17-L37)</f>
        <v>318</v>
      </c>
      <c r="M39" s="12">
        <f>M36*(17-M37)</f>
        <v>486.7</v>
      </c>
      <c r="N39" s="155">
        <f>SUM(J39:M39)</f>
        <v>1213</v>
      </c>
      <c r="O39" s="156">
        <f>O36*(17-O37)</f>
        <v>3080.5</v>
      </c>
      <c r="P39" s="162">
        <f>P36*(17-P37)</f>
        <v>3080.5</v>
      </c>
    </row>
    <row r="40" spans="2:18" ht="19.149999999999999" customHeight="1">
      <c r="B40" s="149" t="s">
        <v>214</v>
      </c>
      <c r="C40" s="17">
        <f t="shared" ref="C40:H40" si="14">C36*(18-C37)</f>
        <v>610.69999999999993</v>
      </c>
      <c r="D40" s="16">
        <f t="shared" si="14"/>
        <v>604.80000000000007</v>
      </c>
      <c r="E40" s="16">
        <f t="shared" si="14"/>
        <v>465</v>
      </c>
      <c r="F40" s="16">
        <f t="shared" si="14"/>
        <v>302</v>
      </c>
      <c r="G40" s="16">
        <f t="shared" si="14"/>
        <v>0</v>
      </c>
      <c r="H40" s="16">
        <f t="shared" si="14"/>
        <v>0</v>
      </c>
      <c r="I40" s="155">
        <f>SUM(C40:G40)</f>
        <v>1982.5</v>
      </c>
      <c r="J40" s="16">
        <f>J36*(18-J37)</f>
        <v>88.5</v>
      </c>
      <c r="K40" s="16">
        <f>K36*(18-K37)</f>
        <v>365.8</v>
      </c>
      <c r="L40" s="16">
        <f>L36*(18-L37)</f>
        <v>348</v>
      </c>
      <c r="M40" s="16">
        <f>M36*(18-M37)</f>
        <v>517.69999999999993</v>
      </c>
      <c r="N40" s="155">
        <f>SUM(J40:M40)</f>
        <v>1320</v>
      </c>
      <c r="O40" s="157">
        <f>O36*(18-O37)</f>
        <v>3302.5</v>
      </c>
      <c r="P40" s="163">
        <f>P36*(18-P37)</f>
        <v>3302.5</v>
      </c>
    </row>
    <row r="41" spans="2:18" ht="19.149999999999999" customHeight="1" thickBot="1">
      <c r="B41" s="347" t="s">
        <v>215</v>
      </c>
      <c r="C41" s="21">
        <f t="shared" ref="C41:H41" si="15">C36*(19-C37)</f>
        <v>641.69999999999993</v>
      </c>
      <c r="D41" s="20">
        <f t="shared" si="15"/>
        <v>632.80000000000007</v>
      </c>
      <c r="E41" s="20">
        <f t="shared" si="15"/>
        <v>496</v>
      </c>
      <c r="F41" s="20">
        <f t="shared" si="15"/>
        <v>327</v>
      </c>
      <c r="G41" s="20">
        <f t="shared" si="15"/>
        <v>0</v>
      </c>
      <c r="H41" s="20">
        <f t="shared" si="15"/>
        <v>0</v>
      </c>
      <c r="I41" s="164">
        <f>SUM(C41:G41)</f>
        <v>2097.5</v>
      </c>
      <c r="J41" s="20">
        <f>J36*(19-J37)</f>
        <v>103.5</v>
      </c>
      <c r="K41" s="20">
        <f>K36*(19-K37)</f>
        <v>396.8</v>
      </c>
      <c r="L41" s="20">
        <f>L36*(19-L37)</f>
        <v>378</v>
      </c>
      <c r="M41" s="20">
        <f>M36*(19-M37)</f>
        <v>548.69999999999993</v>
      </c>
      <c r="N41" s="164">
        <f>SUM(J41:M41)</f>
        <v>1427</v>
      </c>
      <c r="O41" s="165">
        <f>O36*(19-O37)</f>
        <v>3524.5</v>
      </c>
      <c r="P41" s="166">
        <f>P36*(19-P37)</f>
        <v>3524.5</v>
      </c>
    </row>
    <row r="42" spans="2:18" ht="15.95" customHeight="1" thickBot="1">
      <c r="B42" s="1"/>
      <c r="C42" s="1"/>
      <c r="D42" s="2"/>
      <c r="E42" s="2"/>
      <c r="F42" s="2"/>
      <c r="G42" s="1"/>
      <c r="H42" s="3"/>
      <c r="I42" s="2"/>
      <c r="J42" s="3"/>
      <c r="K42" s="2"/>
      <c r="L42" s="2"/>
      <c r="M42" s="1"/>
      <c r="N42" s="2"/>
      <c r="O42" s="1"/>
    </row>
    <row r="43" spans="2:18" ht="39.950000000000003" customHeight="1" thickBot="1">
      <c r="B43" s="473" t="s">
        <v>332</v>
      </c>
      <c r="C43" s="474"/>
      <c r="D43" s="474"/>
      <c r="E43" s="474"/>
      <c r="F43" s="474"/>
      <c r="G43" s="474"/>
      <c r="H43" s="474"/>
      <c r="I43" s="474"/>
      <c r="J43" s="474"/>
      <c r="K43" s="474"/>
      <c r="L43" s="470" t="s">
        <v>221</v>
      </c>
      <c r="M43" s="471"/>
      <c r="N43" s="471"/>
      <c r="O43" s="471"/>
      <c r="P43" s="472"/>
    </row>
    <row r="44" spans="2:18" ht="20.100000000000001" customHeight="1">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8" ht="20.100000000000001" customHeight="1" thickBot="1">
      <c r="B45" s="466"/>
      <c r="C45" s="462"/>
      <c r="D45" s="462"/>
      <c r="E45" s="462"/>
      <c r="F45" s="462"/>
      <c r="G45" s="462"/>
      <c r="H45" s="462"/>
      <c r="I45" s="462"/>
      <c r="J45" s="462"/>
      <c r="K45" s="462"/>
      <c r="L45" s="462"/>
      <c r="M45" s="462"/>
      <c r="N45" s="462"/>
      <c r="O45" s="145" t="s">
        <v>209</v>
      </c>
      <c r="P45" s="30" t="s">
        <v>210</v>
      </c>
    </row>
    <row r="46" spans="2:18" ht="20.100000000000001" customHeight="1">
      <c r="B46" s="148" t="s">
        <v>211</v>
      </c>
      <c r="C46" s="146">
        <v>31</v>
      </c>
      <c r="D46" s="8">
        <v>29</v>
      </c>
      <c r="E46" s="8">
        <v>31</v>
      </c>
      <c r="F46" s="8">
        <v>30</v>
      </c>
      <c r="G46" s="8">
        <v>26</v>
      </c>
      <c r="H46" s="8">
        <v>0</v>
      </c>
      <c r="I46" s="168">
        <f>SUM(C46:G46)</f>
        <v>147</v>
      </c>
      <c r="J46" s="8">
        <v>20</v>
      </c>
      <c r="K46" s="8">
        <v>20</v>
      </c>
      <c r="L46" s="8">
        <v>30</v>
      </c>
      <c r="M46" s="8">
        <v>31</v>
      </c>
      <c r="N46" s="168">
        <f>SUM(J46:M46)</f>
        <v>101</v>
      </c>
      <c r="O46" s="167">
        <f>SUM(C46:H46,J46:M46)</f>
        <v>248</v>
      </c>
      <c r="P46" s="169">
        <f>I46+N46</f>
        <v>248</v>
      </c>
    </row>
    <row r="47" spans="2:18" ht="20.100000000000001" customHeight="1">
      <c r="B47" s="149" t="s">
        <v>485</v>
      </c>
      <c r="C47" s="147">
        <v>-3.1</v>
      </c>
      <c r="D47" s="10">
        <v>0.5</v>
      </c>
      <c r="E47" s="10">
        <v>3</v>
      </c>
      <c r="F47" s="10">
        <v>9</v>
      </c>
      <c r="G47" s="10">
        <v>11.5</v>
      </c>
      <c r="H47" s="10">
        <v>0</v>
      </c>
      <c r="I47" s="153">
        <f>(C46*C47+D46*D47+E46*E47+F46*F47+G46*G47)/I46</f>
        <v>3.9482993197278908</v>
      </c>
      <c r="J47" s="10">
        <v>11.9</v>
      </c>
      <c r="K47" s="95">
        <v>9.6999999999999993</v>
      </c>
      <c r="L47" s="95">
        <v>4.7</v>
      </c>
      <c r="M47" s="95">
        <v>1.2</v>
      </c>
      <c r="N47" s="153">
        <f>(J46*J47+K46*K47+L46*L47+M46*M47)/N46</f>
        <v>6.0415841584158416</v>
      </c>
      <c r="O47" s="154">
        <f>(C47*C46+D47*D46+E47*E46+F47*F46+G47*G46+H47*H46+J47*J46+K47*K46+L47*L46+M47*M46)/O46</f>
        <v>4.8008064516129041</v>
      </c>
      <c r="P47" s="161">
        <f>(I47*I46+N47*N46)/P46</f>
        <v>4.8008064516129032</v>
      </c>
      <c r="R47" s="75"/>
    </row>
    <row r="48" spans="2:18" ht="20.100000000000001" customHeight="1">
      <c r="B48" s="149" t="s">
        <v>212</v>
      </c>
      <c r="C48" s="13">
        <f t="shared" ref="C48:H48" si="16">C46*(13-C47)</f>
        <v>499.1</v>
      </c>
      <c r="D48" s="12"/>
      <c r="E48" s="12">
        <f t="shared" si="16"/>
        <v>310</v>
      </c>
      <c r="F48" s="12">
        <f t="shared" si="16"/>
        <v>120</v>
      </c>
      <c r="G48" s="12">
        <f t="shared" si="16"/>
        <v>39</v>
      </c>
      <c r="H48" s="12">
        <f t="shared" si="16"/>
        <v>0</v>
      </c>
      <c r="I48" s="155">
        <f>SUM(C48:G48)</f>
        <v>968.1</v>
      </c>
      <c r="J48" s="12">
        <f>J46*(13-J47)</f>
        <v>21.999999999999993</v>
      </c>
      <c r="K48" s="12">
        <f>K46*(13-K47)</f>
        <v>66.000000000000014</v>
      </c>
      <c r="L48" s="12">
        <f>L46*(13-L47)</f>
        <v>249.00000000000003</v>
      </c>
      <c r="M48" s="12">
        <f>M46*(13-M47)</f>
        <v>365.8</v>
      </c>
      <c r="N48" s="155">
        <f>SUM(J48:M48)</f>
        <v>702.8</v>
      </c>
      <c r="O48" s="156">
        <f>O46*(13-O47)</f>
        <v>2033.4</v>
      </c>
      <c r="P48" s="162">
        <f>P46*(13-P47)</f>
        <v>2033.4</v>
      </c>
      <c r="Q48" s="28"/>
    </row>
    <row r="49" spans="2:17" ht="20.100000000000001" customHeight="1">
      <c r="B49" s="149" t="s">
        <v>213</v>
      </c>
      <c r="C49" s="13">
        <f t="shared" ref="C49:H49" si="17">C46*(17-C47)</f>
        <v>623.1</v>
      </c>
      <c r="D49" s="12"/>
      <c r="E49" s="12">
        <f t="shared" si="17"/>
        <v>434</v>
      </c>
      <c r="F49" s="12">
        <f t="shared" si="17"/>
        <v>240</v>
      </c>
      <c r="G49" s="12">
        <f t="shared" si="17"/>
        <v>143</v>
      </c>
      <c r="H49" s="12">
        <f t="shared" si="17"/>
        <v>0</v>
      </c>
      <c r="I49" s="155">
        <f>SUM(C49:G49)</f>
        <v>1440.1</v>
      </c>
      <c r="J49" s="12">
        <f>J46*(17-J47)</f>
        <v>102</v>
      </c>
      <c r="K49" s="12">
        <f>K46*(17-K47)</f>
        <v>146</v>
      </c>
      <c r="L49" s="12">
        <f>L46*(17-L47)</f>
        <v>369</v>
      </c>
      <c r="M49" s="12">
        <f>M46*(17-M47)</f>
        <v>489.8</v>
      </c>
      <c r="N49" s="155">
        <f>SUM(J49:M49)</f>
        <v>1106.8</v>
      </c>
      <c r="O49" s="156">
        <f>O46*(17-O47)</f>
        <v>3025.4</v>
      </c>
      <c r="P49" s="162">
        <f>P46*(17-P47)</f>
        <v>3025.4</v>
      </c>
      <c r="Q49" s="28"/>
    </row>
    <row r="50" spans="2:17" ht="20.100000000000001" customHeight="1">
      <c r="B50" s="149" t="s">
        <v>214</v>
      </c>
      <c r="C50" s="17">
        <f t="shared" ref="C50:H50" si="18">C46*(18-C47)</f>
        <v>654.1</v>
      </c>
      <c r="D50" s="16"/>
      <c r="E50" s="16">
        <f t="shared" si="18"/>
        <v>465</v>
      </c>
      <c r="F50" s="16">
        <f t="shared" si="18"/>
        <v>270</v>
      </c>
      <c r="G50" s="16">
        <f t="shared" si="18"/>
        <v>169</v>
      </c>
      <c r="H50" s="16">
        <f t="shared" si="18"/>
        <v>0</v>
      </c>
      <c r="I50" s="155">
        <f>SUM(C50:G50)</f>
        <v>1558.1</v>
      </c>
      <c r="J50" s="16">
        <f>J46*(18-J47)</f>
        <v>122</v>
      </c>
      <c r="K50" s="16">
        <f>K46*(18-K47)</f>
        <v>166</v>
      </c>
      <c r="L50" s="16">
        <f>L46*(18-L47)</f>
        <v>399</v>
      </c>
      <c r="M50" s="16">
        <f>M46*(18-M47)</f>
        <v>520.80000000000007</v>
      </c>
      <c r="N50" s="155">
        <f>SUM(J50:M50)</f>
        <v>1207.8000000000002</v>
      </c>
      <c r="O50" s="157">
        <f>O46*(18-O47)</f>
        <v>3273.4</v>
      </c>
      <c r="P50" s="163">
        <f>P46*(18-P47)</f>
        <v>3273.4</v>
      </c>
      <c r="Q50" s="28"/>
    </row>
    <row r="51" spans="2:17" ht="20.100000000000001" customHeight="1" thickBot="1">
      <c r="B51" s="347" t="s">
        <v>215</v>
      </c>
      <c r="C51" s="21">
        <f t="shared" ref="C51:H51" si="19">C46*(19-C47)</f>
        <v>685.1</v>
      </c>
      <c r="D51" s="20"/>
      <c r="E51" s="20">
        <f t="shared" si="19"/>
        <v>496</v>
      </c>
      <c r="F51" s="20">
        <f t="shared" si="19"/>
        <v>300</v>
      </c>
      <c r="G51" s="20">
        <f t="shared" si="19"/>
        <v>195</v>
      </c>
      <c r="H51" s="20">
        <f t="shared" si="19"/>
        <v>0</v>
      </c>
      <c r="I51" s="164">
        <f>SUM(C51:G51)</f>
        <v>1676.1</v>
      </c>
      <c r="J51" s="20">
        <f>J46*(19-J47)</f>
        <v>142</v>
      </c>
      <c r="K51" s="20">
        <f>K46*(19-K47)</f>
        <v>186</v>
      </c>
      <c r="L51" s="20">
        <f>L46*(19-L47)</f>
        <v>429</v>
      </c>
      <c r="M51" s="20">
        <f>M46*(19-M47)</f>
        <v>551.80000000000007</v>
      </c>
      <c r="N51" s="164">
        <f>SUM(J51:M51)</f>
        <v>1308.8000000000002</v>
      </c>
      <c r="O51" s="165">
        <f>O46*(19-O47)</f>
        <v>3521.4</v>
      </c>
      <c r="P51" s="166">
        <f>P46*(19-P47)</f>
        <v>3521.4</v>
      </c>
      <c r="Q51" s="28"/>
    </row>
    <row r="52" spans="2:17" ht="15.75" thickBot="1">
      <c r="B52" s="1"/>
      <c r="C52" s="1"/>
      <c r="D52" s="2"/>
      <c r="E52" s="2"/>
      <c r="F52" s="2"/>
      <c r="G52" s="1"/>
      <c r="H52" s="3"/>
      <c r="I52" s="2"/>
      <c r="J52" s="3"/>
      <c r="K52" s="2"/>
      <c r="L52" s="2"/>
      <c r="M52" s="1"/>
      <c r="N52" s="2"/>
      <c r="O52" s="1"/>
    </row>
    <row r="53" spans="2:17" s="29" customFormat="1" ht="24" thickBot="1">
      <c r="B53" s="473" t="s">
        <v>332</v>
      </c>
      <c r="C53" s="474"/>
      <c r="D53" s="474"/>
      <c r="E53" s="474"/>
      <c r="F53" s="474"/>
      <c r="G53" s="474"/>
      <c r="H53" s="474"/>
      <c r="I53" s="474"/>
      <c r="J53" s="474"/>
      <c r="K53" s="474"/>
      <c r="L53" s="470" t="s">
        <v>222</v>
      </c>
      <c r="M53" s="471"/>
      <c r="N53" s="471"/>
      <c r="O53" s="471"/>
      <c r="P53" s="472"/>
    </row>
    <row r="54" spans="2:17"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7" ht="16.5" thickBot="1">
      <c r="B55" s="466"/>
      <c r="C55" s="462"/>
      <c r="D55" s="462"/>
      <c r="E55" s="462"/>
      <c r="F55" s="462"/>
      <c r="G55" s="462"/>
      <c r="H55" s="462"/>
      <c r="I55" s="462"/>
      <c r="J55" s="462"/>
      <c r="K55" s="462"/>
      <c r="L55" s="462"/>
      <c r="M55" s="462"/>
      <c r="N55" s="462"/>
      <c r="O55" s="145" t="s">
        <v>209</v>
      </c>
      <c r="P55" s="30" t="s">
        <v>210</v>
      </c>
    </row>
    <row r="56" spans="2:17" s="29" customFormat="1" ht="24.75" customHeight="1">
      <c r="B56" s="148" t="s">
        <v>211</v>
      </c>
      <c r="C56" s="146">
        <v>31</v>
      </c>
      <c r="D56" s="8">
        <v>28</v>
      </c>
      <c r="E56" s="8">
        <v>31</v>
      </c>
      <c r="F56" s="8">
        <v>30</v>
      </c>
      <c r="G56" s="8">
        <v>15</v>
      </c>
      <c r="H56" s="8">
        <v>5</v>
      </c>
      <c r="I56" s="168">
        <f>SUM(C56:G56)</f>
        <v>135</v>
      </c>
      <c r="J56" s="8">
        <v>15</v>
      </c>
      <c r="K56" s="8">
        <v>26</v>
      </c>
      <c r="L56" s="8">
        <v>30</v>
      </c>
      <c r="M56" s="8">
        <v>31</v>
      </c>
      <c r="N56" s="168">
        <f>SUM(J56:M56)</f>
        <v>102</v>
      </c>
      <c r="O56" s="167">
        <f>SUM(C56:H56,J56:M56)</f>
        <v>242</v>
      </c>
      <c r="P56" s="169">
        <f>I56+N56</f>
        <v>237</v>
      </c>
    </row>
    <row r="57" spans="2:17" s="29" customFormat="1" ht="21" customHeight="1">
      <c r="B57" s="149" t="s">
        <v>485</v>
      </c>
      <c r="C57" s="147">
        <v>0.9</v>
      </c>
      <c r="D57" s="10">
        <v>-3.8</v>
      </c>
      <c r="E57" s="10">
        <v>1.5</v>
      </c>
      <c r="F57" s="10">
        <v>9</v>
      </c>
      <c r="G57" s="10">
        <v>10</v>
      </c>
      <c r="H57" s="10">
        <v>10.9</v>
      </c>
      <c r="I57" s="153">
        <f>(C56*C57+D56*D57+E56*E57+F56*F57+G56*G57)/I56</f>
        <v>2.8740740740740742</v>
      </c>
      <c r="J57" s="10">
        <v>11.4</v>
      </c>
      <c r="K57" s="95">
        <v>8.5</v>
      </c>
      <c r="L57" s="95">
        <v>3.1</v>
      </c>
      <c r="M57" s="95">
        <v>-0.1</v>
      </c>
      <c r="N57" s="153">
        <f>(J56*J57+K56*K57+L56*L57+M56*M57)/N56</f>
        <v>4.7245098039215687</v>
      </c>
      <c r="O57" s="154">
        <f>(C57*C56+D57*D56+E57*E56+F57*F56+G57*G56+H57*H56+J57*J56+K57*K56+L57*L56+M57*M56)/O56</f>
        <v>3.8198347107438018</v>
      </c>
      <c r="P57" s="161">
        <f>(I57*I56+N57*N56)/P56</f>
        <v>3.6704641350210974</v>
      </c>
    </row>
    <row r="58" spans="2:17" s="29" customFormat="1" ht="21" customHeight="1">
      <c r="B58" s="149" t="s">
        <v>212</v>
      </c>
      <c r="C58" s="13">
        <f t="shared" ref="C58:H58" si="20">C56*(13-C57)</f>
        <v>375.09999999999997</v>
      </c>
      <c r="D58" s="12">
        <f t="shared" si="20"/>
        <v>470.40000000000003</v>
      </c>
      <c r="E58" s="12">
        <f t="shared" si="20"/>
        <v>356.5</v>
      </c>
      <c r="F58" s="12">
        <f t="shared" si="20"/>
        <v>120</v>
      </c>
      <c r="G58" s="12">
        <f t="shared" si="20"/>
        <v>45</v>
      </c>
      <c r="H58" s="12">
        <f t="shared" si="20"/>
        <v>10.499999999999998</v>
      </c>
      <c r="I58" s="155">
        <f>SUM(C58:G58)</f>
        <v>1367</v>
      </c>
      <c r="J58" s="12">
        <f>J56*(13-J57)</f>
        <v>23.999999999999993</v>
      </c>
      <c r="K58" s="12">
        <f>K56*(13-K57)</f>
        <v>117</v>
      </c>
      <c r="L58" s="12">
        <f>L56*(13-L57)</f>
        <v>297</v>
      </c>
      <c r="M58" s="12">
        <f>M56*(13-M57)</f>
        <v>406.09999999999997</v>
      </c>
      <c r="N58" s="155">
        <f>SUM(J58:M58)</f>
        <v>844.09999999999991</v>
      </c>
      <c r="O58" s="156">
        <f>O56*(13-O57)</f>
        <v>2221.6</v>
      </c>
      <c r="P58" s="162">
        <f>P56*(13-P57)</f>
        <v>2211.1</v>
      </c>
    </row>
    <row r="59" spans="2:17" s="29" customFormat="1" ht="21" customHeight="1">
      <c r="B59" s="149" t="s">
        <v>213</v>
      </c>
      <c r="C59" s="13">
        <f t="shared" ref="C59:H59" si="21">C56*(17-C57)</f>
        <v>499.1</v>
      </c>
      <c r="D59" s="12">
        <f t="shared" si="21"/>
        <v>582.4</v>
      </c>
      <c r="E59" s="12">
        <f t="shared" si="21"/>
        <v>480.5</v>
      </c>
      <c r="F59" s="12">
        <f t="shared" si="21"/>
        <v>240</v>
      </c>
      <c r="G59" s="12">
        <f t="shared" si="21"/>
        <v>105</v>
      </c>
      <c r="H59" s="12">
        <f t="shared" si="21"/>
        <v>30.5</v>
      </c>
      <c r="I59" s="155">
        <f>SUM(C59:G59)</f>
        <v>1907</v>
      </c>
      <c r="J59" s="12">
        <f>J56*(17-J57)</f>
        <v>84</v>
      </c>
      <c r="K59" s="12">
        <f>K56*(17-K57)</f>
        <v>221</v>
      </c>
      <c r="L59" s="12">
        <f>L56*(17-L57)</f>
        <v>417</v>
      </c>
      <c r="M59" s="12">
        <f>M56*(17-M57)</f>
        <v>530.1</v>
      </c>
      <c r="N59" s="155">
        <f>SUM(J59:M59)</f>
        <v>1252.0999999999999</v>
      </c>
      <c r="O59" s="156">
        <f>O56*(17-O57)</f>
        <v>3189.6</v>
      </c>
      <c r="P59" s="162">
        <f>P56*(17-P57)</f>
        <v>3159.1</v>
      </c>
    </row>
    <row r="60" spans="2:17" ht="19.5">
      <c r="B60" s="149" t="s">
        <v>214</v>
      </c>
      <c r="C60" s="17">
        <f t="shared" ref="C60:H60" si="22">C56*(18-C57)</f>
        <v>530.1</v>
      </c>
      <c r="D60" s="16">
        <f t="shared" si="22"/>
        <v>610.4</v>
      </c>
      <c r="E60" s="16">
        <f t="shared" si="22"/>
        <v>511.5</v>
      </c>
      <c r="F60" s="16">
        <f t="shared" si="22"/>
        <v>270</v>
      </c>
      <c r="G60" s="16">
        <f t="shared" si="22"/>
        <v>120</v>
      </c>
      <c r="H60" s="16">
        <f t="shared" si="22"/>
        <v>35.5</v>
      </c>
      <c r="I60" s="155">
        <f>SUM(C60:G60)</f>
        <v>2042</v>
      </c>
      <c r="J60" s="16">
        <f>J56*(18-J57)</f>
        <v>99</v>
      </c>
      <c r="K60" s="16">
        <f>K56*(18-K57)</f>
        <v>247</v>
      </c>
      <c r="L60" s="16">
        <f>L56*(18-L57)</f>
        <v>447</v>
      </c>
      <c r="M60" s="16">
        <f>M56*(18-M57)</f>
        <v>561.1</v>
      </c>
      <c r="N60" s="155">
        <f>SUM(J60:M60)</f>
        <v>1354.1</v>
      </c>
      <c r="O60" s="157">
        <f>O56*(18-O57)</f>
        <v>3431.6</v>
      </c>
      <c r="P60" s="163">
        <f>P56*(18-P57)</f>
        <v>3396.1</v>
      </c>
    </row>
    <row r="61" spans="2:17" ht="20.25" thickBot="1">
      <c r="B61" s="347" t="s">
        <v>215</v>
      </c>
      <c r="C61" s="21">
        <f t="shared" ref="C61:H61" si="23">C56*(19-C57)</f>
        <v>561.1</v>
      </c>
      <c r="D61" s="20">
        <f t="shared" si="23"/>
        <v>638.4</v>
      </c>
      <c r="E61" s="20">
        <f t="shared" si="23"/>
        <v>542.5</v>
      </c>
      <c r="F61" s="20">
        <f t="shared" si="23"/>
        <v>300</v>
      </c>
      <c r="G61" s="20">
        <f t="shared" si="23"/>
        <v>135</v>
      </c>
      <c r="H61" s="20">
        <f t="shared" si="23"/>
        <v>40.5</v>
      </c>
      <c r="I61" s="164">
        <f>SUM(C61:G61)</f>
        <v>2177</v>
      </c>
      <c r="J61" s="20">
        <f>J56*(19-J57)</f>
        <v>114</v>
      </c>
      <c r="K61" s="20">
        <f>K56*(19-K57)</f>
        <v>273</v>
      </c>
      <c r="L61" s="20">
        <f>L56*(19-L57)</f>
        <v>477</v>
      </c>
      <c r="M61" s="20">
        <f>M56*(19-M57)</f>
        <v>592.1</v>
      </c>
      <c r="N61" s="164">
        <f>SUM(J61:M61)</f>
        <v>1456.1</v>
      </c>
      <c r="O61" s="165">
        <f>O56*(19-O57)</f>
        <v>3673.6</v>
      </c>
      <c r="P61" s="166">
        <f>P56*(19-P57)</f>
        <v>3633.1</v>
      </c>
    </row>
    <row r="62" spans="2:17" ht="15.75" thickBot="1">
      <c r="B62" s="1"/>
      <c r="C62" s="1"/>
      <c r="D62" s="2"/>
      <c r="E62" s="2"/>
      <c r="F62" s="2"/>
      <c r="G62" s="1"/>
      <c r="H62" s="3"/>
      <c r="I62" s="2"/>
      <c r="J62" s="3"/>
      <c r="K62" s="2"/>
      <c r="L62" s="2"/>
      <c r="M62" s="1"/>
      <c r="N62" s="2"/>
      <c r="O62" s="1"/>
    </row>
    <row r="63" spans="2:17" ht="24" thickBot="1">
      <c r="B63" s="473" t="s">
        <v>332</v>
      </c>
      <c r="C63" s="474"/>
      <c r="D63" s="474"/>
      <c r="E63" s="474"/>
      <c r="F63" s="474"/>
      <c r="G63" s="474"/>
      <c r="H63" s="474"/>
      <c r="I63" s="474"/>
      <c r="J63" s="474"/>
      <c r="K63" s="474"/>
      <c r="L63" s="470" t="s">
        <v>223</v>
      </c>
      <c r="M63" s="471"/>
      <c r="N63" s="471"/>
      <c r="O63" s="471"/>
      <c r="P63" s="472"/>
    </row>
    <row r="64" spans="2:17"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c r="B66" s="148" t="s">
        <v>211</v>
      </c>
      <c r="C66" s="146">
        <v>31</v>
      </c>
      <c r="D66" s="8">
        <v>28</v>
      </c>
      <c r="E66" s="8">
        <v>31</v>
      </c>
      <c r="F66" s="8">
        <v>25</v>
      </c>
      <c r="G66" s="8">
        <v>11</v>
      </c>
      <c r="H66" s="8">
        <v>10</v>
      </c>
      <c r="I66" s="168">
        <f>SUM(C66:G66)</f>
        <v>126</v>
      </c>
      <c r="J66" s="8">
        <v>0</v>
      </c>
      <c r="K66" s="8">
        <v>21</v>
      </c>
      <c r="L66" s="8">
        <v>30</v>
      </c>
      <c r="M66" s="8">
        <v>31</v>
      </c>
      <c r="N66" s="168">
        <f>SUM(J66:M66)</f>
        <v>82</v>
      </c>
      <c r="O66" s="167">
        <f>SUM(C66:H66,J66:M66)</f>
        <v>218</v>
      </c>
      <c r="P66" s="169">
        <f>I66+N66</f>
        <v>208</v>
      </c>
    </row>
    <row r="67" spans="2:16" ht="19.5">
      <c r="B67" s="149" t="s">
        <v>485</v>
      </c>
      <c r="C67" s="147">
        <v>-6.7</v>
      </c>
      <c r="D67" s="10">
        <v>-2.9</v>
      </c>
      <c r="E67" s="10">
        <v>0.8</v>
      </c>
      <c r="F67" s="10">
        <v>8.4</v>
      </c>
      <c r="G67" s="10">
        <v>11.9</v>
      </c>
      <c r="H67" s="10">
        <v>11.8</v>
      </c>
      <c r="I67" s="153">
        <f>(C66*C67+D66*D67+E66*E67+F66*F67+G66*G67)/I66</f>
        <v>0.60952380952380936</v>
      </c>
      <c r="J67" s="10"/>
      <c r="K67" s="95">
        <v>9.6999999999999993</v>
      </c>
      <c r="L67" s="95">
        <v>7.1</v>
      </c>
      <c r="M67" s="95">
        <v>4.3</v>
      </c>
      <c r="N67" s="153">
        <f>(J66*J67+K66*K67+L66*L67+M66*M67)/N66</f>
        <v>6.7073170731707314</v>
      </c>
      <c r="O67" s="154">
        <f>(C67*C66+D67*D66+E67*E66+F67*F66+G67*G66+H67*H66+J67*J66+K67*K66+L67*L66+M67*M66)/O66</f>
        <v>3.4165137614678898</v>
      </c>
      <c r="P67" s="161">
        <f>(I67*I66+N67*N66)/P66</f>
        <v>3.0134615384615384</v>
      </c>
    </row>
    <row r="68" spans="2:16" ht="19.5">
      <c r="B68" s="149" t="s">
        <v>212</v>
      </c>
      <c r="C68" s="13">
        <f t="shared" ref="C68:H68" si="24">C66*(13-C67)</f>
        <v>610.69999999999993</v>
      </c>
      <c r="D68" s="12">
        <f t="shared" si="24"/>
        <v>445.2</v>
      </c>
      <c r="E68" s="12">
        <f t="shared" si="24"/>
        <v>378.2</v>
      </c>
      <c r="F68" s="12">
        <f t="shared" si="24"/>
        <v>114.99999999999999</v>
      </c>
      <c r="G68" s="12">
        <f t="shared" si="24"/>
        <v>12.099999999999996</v>
      </c>
      <c r="H68" s="12">
        <f t="shared" si="24"/>
        <v>11.999999999999993</v>
      </c>
      <c r="I68" s="155">
        <f>SUM(C68:G68)</f>
        <v>1561.1999999999998</v>
      </c>
      <c r="J68" s="12">
        <f>J66*(13-J67)</f>
        <v>0</v>
      </c>
      <c r="K68" s="12">
        <f>K66*(13-K67)</f>
        <v>69.300000000000011</v>
      </c>
      <c r="L68" s="12">
        <f>L66*(13-L67)</f>
        <v>177</v>
      </c>
      <c r="M68" s="12">
        <f>M66*(13-M67)</f>
        <v>269.7</v>
      </c>
      <c r="N68" s="155">
        <f>SUM(J68:M68)</f>
        <v>516</v>
      </c>
      <c r="O68" s="156">
        <f>O66*(13-O67)</f>
        <v>2089.1999999999998</v>
      </c>
      <c r="P68" s="162">
        <f>P66*(13-P67)</f>
        <v>2077.2000000000003</v>
      </c>
    </row>
    <row r="69" spans="2:16" ht="19.5">
      <c r="B69" s="149" t="s">
        <v>213</v>
      </c>
      <c r="C69" s="13">
        <f t="shared" ref="C69:H69" si="25">C66*(17-C67)</f>
        <v>734.69999999999993</v>
      </c>
      <c r="D69" s="12">
        <f t="shared" si="25"/>
        <v>557.19999999999993</v>
      </c>
      <c r="E69" s="12">
        <f t="shared" si="25"/>
        <v>502.2</v>
      </c>
      <c r="F69" s="12">
        <f t="shared" si="25"/>
        <v>215</v>
      </c>
      <c r="G69" s="12">
        <f t="shared" si="25"/>
        <v>56.099999999999994</v>
      </c>
      <c r="H69" s="12">
        <f t="shared" si="25"/>
        <v>51.999999999999993</v>
      </c>
      <c r="I69" s="155">
        <f>SUM(C69:G69)</f>
        <v>2065.1999999999998</v>
      </c>
      <c r="J69" s="12">
        <f>J66*(17-J67)</f>
        <v>0</v>
      </c>
      <c r="K69" s="12">
        <f>K66*(17-K67)</f>
        <v>153.30000000000001</v>
      </c>
      <c r="L69" s="12">
        <f>L66*(17-L67)</f>
        <v>297</v>
      </c>
      <c r="M69" s="12">
        <f>M66*(17-M67)</f>
        <v>393.7</v>
      </c>
      <c r="N69" s="155">
        <f>SUM(J69:M69)</f>
        <v>844</v>
      </c>
      <c r="O69" s="156">
        <f>O66*(17-O67)</f>
        <v>2961.2</v>
      </c>
      <c r="P69" s="162">
        <f>P66*(17-P67)</f>
        <v>2909.2000000000003</v>
      </c>
    </row>
    <row r="70" spans="2:16" ht="19.5">
      <c r="B70" s="149" t="s">
        <v>214</v>
      </c>
      <c r="C70" s="17">
        <f t="shared" ref="C70:H70" si="26">C66*(18-C67)</f>
        <v>765.69999999999993</v>
      </c>
      <c r="D70" s="16">
        <f t="shared" si="26"/>
        <v>585.19999999999993</v>
      </c>
      <c r="E70" s="16">
        <f t="shared" si="26"/>
        <v>533.19999999999993</v>
      </c>
      <c r="F70" s="16">
        <f t="shared" si="26"/>
        <v>240</v>
      </c>
      <c r="G70" s="16">
        <f t="shared" si="26"/>
        <v>67.099999999999994</v>
      </c>
      <c r="H70" s="16">
        <f t="shared" si="26"/>
        <v>61.999999999999993</v>
      </c>
      <c r="I70" s="155">
        <f>SUM(C70:G70)</f>
        <v>2191.1999999999998</v>
      </c>
      <c r="J70" s="16">
        <f>J66*(18-J67)</f>
        <v>0</v>
      </c>
      <c r="K70" s="16">
        <f>K66*(18-K67)</f>
        <v>174.3</v>
      </c>
      <c r="L70" s="16">
        <f>L66*(18-L67)</f>
        <v>327</v>
      </c>
      <c r="M70" s="16">
        <f>M66*(18-M67)</f>
        <v>424.7</v>
      </c>
      <c r="N70" s="155">
        <f>SUM(J70:M70)</f>
        <v>926</v>
      </c>
      <c r="O70" s="157">
        <f>O66*(18-O67)</f>
        <v>3179.2</v>
      </c>
      <c r="P70" s="163">
        <f>P66*(18-P67)</f>
        <v>3117.2000000000003</v>
      </c>
    </row>
    <row r="71" spans="2:16" ht="20.25" thickBot="1">
      <c r="B71" s="347" t="s">
        <v>215</v>
      </c>
      <c r="C71" s="21">
        <f t="shared" ref="C71:H71" si="27">C66*(19-C67)</f>
        <v>796.69999999999993</v>
      </c>
      <c r="D71" s="20">
        <f t="shared" si="27"/>
        <v>613.19999999999993</v>
      </c>
      <c r="E71" s="20">
        <f t="shared" si="27"/>
        <v>564.19999999999993</v>
      </c>
      <c r="F71" s="20">
        <f t="shared" si="27"/>
        <v>265</v>
      </c>
      <c r="G71" s="20">
        <f t="shared" si="27"/>
        <v>78.099999999999994</v>
      </c>
      <c r="H71" s="20">
        <f t="shared" si="27"/>
        <v>72</v>
      </c>
      <c r="I71" s="164">
        <f>SUM(C71:G71)</f>
        <v>2317.1999999999998</v>
      </c>
      <c r="J71" s="20">
        <f>J66*(19-J67)</f>
        <v>0</v>
      </c>
      <c r="K71" s="20">
        <f>K66*(19-K67)</f>
        <v>195.3</v>
      </c>
      <c r="L71" s="20">
        <f>L66*(19-L67)</f>
        <v>357</v>
      </c>
      <c r="M71" s="20">
        <f>M66*(19-M67)</f>
        <v>455.7</v>
      </c>
      <c r="N71" s="164">
        <f>SUM(J71:M71)</f>
        <v>1008</v>
      </c>
      <c r="O71" s="165">
        <f>O66*(19-O67)</f>
        <v>3397.2</v>
      </c>
      <c r="P71" s="166">
        <f>P66*(19-P67)</f>
        <v>3325.2000000000003</v>
      </c>
    </row>
    <row r="72" spans="2:16" ht="15.75" thickBot="1">
      <c r="B72" s="1"/>
      <c r="C72" s="1"/>
      <c r="D72" s="2"/>
      <c r="E72" s="2"/>
      <c r="F72" s="2"/>
      <c r="G72" s="1"/>
      <c r="H72" s="3"/>
      <c r="I72" s="2"/>
      <c r="J72" s="3"/>
      <c r="K72" s="2"/>
      <c r="L72" s="2"/>
      <c r="M72" s="1"/>
      <c r="N72" s="2"/>
      <c r="O72" s="1"/>
    </row>
    <row r="73" spans="2:16" ht="24" thickBot="1">
      <c r="B73" s="473" t="s">
        <v>332</v>
      </c>
      <c r="C73" s="474"/>
      <c r="D73" s="474"/>
      <c r="E73" s="474"/>
      <c r="F73" s="474"/>
      <c r="G73" s="474"/>
      <c r="H73" s="474"/>
      <c r="I73" s="474"/>
      <c r="J73" s="474"/>
      <c r="K73" s="474"/>
      <c r="L73" s="470" t="s">
        <v>224</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c r="B76" s="148" t="s">
        <v>211</v>
      </c>
      <c r="C76" s="146">
        <v>31</v>
      </c>
      <c r="D76" s="8">
        <v>28</v>
      </c>
      <c r="E76" s="8">
        <v>31</v>
      </c>
      <c r="F76" s="8">
        <v>30</v>
      </c>
      <c r="G76" s="8">
        <v>10</v>
      </c>
      <c r="H76" s="8">
        <v>0</v>
      </c>
      <c r="I76" s="168">
        <f>SUM(C76:G76)</f>
        <v>130</v>
      </c>
      <c r="J76" s="8">
        <v>0</v>
      </c>
      <c r="K76" s="8">
        <v>31</v>
      </c>
      <c r="L76" s="8">
        <v>30</v>
      </c>
      <c r="M76" s="8">
        <v>31</v>
      </c>
      <c r="N76" s="168">
        <f>SUM(J76:M76)</f>
        <v>92</v>
      </c>
      <c r="O76" s="167">
        <f>SUM(C76:H76,J76:M76)</f>
        <v>222</v>
      </c>
      <c r="P76" s="169">
        <f>I76+N76</f>
        <v>222</v>
      </c>
    </row>
    <row r="77" spans="2:16" ht="19.5">
      <c r="B77" s="149" t="s">
        <v>485</v>
      </c>
      <c r="C77" s="147">
        <v>4.8</v>
      </c>
      <c r="D77" s="10">
        <v>3.3</v>
      </c>
      <c r="E77" s="10">
        <v>5.0999999999999996</v>
      </c>
      <c r="F77" s="10">
        <v>9.3000000000000007</v>
      </c>
      <c r="G77" s="10">
        <v>10.8</v>
      </c>
      <c r="H77" s="10"/>
      <c r="I77" s="153">
        <f>(C76*C77+D76*D77+E76*E77+F76*F77+G76*G77)/I76</f>
        <v>6.0484615384615381</v>
      </c>
      <c r="J77" s="10"/>
      <c r="K77" s="95">
        <v>7.8</v>
      </c>
      <c r="L77" s="95">
        <v>2.6</v>
      </c>
      <c r="M77" s="95">
        <v>0</v>
      </c>
      <c r="N77" s="153">
        <f>(J76*J77+K76*K77+L76*L77+M76*M77)/N76</f>
        <v>3.4760869565217387</v>
      </c>
      <c r="O77" s="154">
        <f>(C77*C76+D77*D76+E77*E76+F77*F76+G77*G76+H77*H76+J77*J76+K77*K76+L77*L76+M77*M76)/O76</f>
        <v>4.9824324324324323</v>
      </c>
      <c r="P77" s="161">
        <f>(I77*I76+N77*N76)/P76</f>
        <v>4.9824324324324323</v>
      </c>
    </row>
    <row r="78" spans="2:16" ht="19.5">
      <c r="B78" s="149" t="s">
        <v>212</v>
      </c>
      <c r="C78" s="13">
        <f t="shared" ref="C78:H78" si="28">C76*(13-C77)</f>
        <v>254.2</v>
      </c>
      <c r="D78" s="12">
        <f t="shared" si="28"/>
        <v>271.59999999999997</v>
      </c>
      <c r="E78" s="12">
        <f t="shared" si="28"/>
        <v>244.9</v>
      </c>
      <c r="F78" s="12">
        <f t="shared" si="28"/>
        <v>110.99999999999997</v>
      </c>
      <c r="G78" s="12">
        <f t="shared" si="28"/>
        <v>21.999999999999993</v>
      </c>
      <c r="H78" s="12">
        <f t="shared" si="28"/>
        <v>0</v>
      </c>
      <c r="I78" s="155">
        <f>SUM(C78:G78)</f>
        <v>903.69999999999993</v>
      </c>
      <c r="J78" s="12">
        <f>J76*(13-J77)</f>
        <v>0</v>
      </c>
      <c r="K78" s="12">
        <f>K76*(13-K77)</f>
        <v>161.20000000000002</v>
      </c>
      <c r="L78" s="12">
        <f>L76*(13-L77)</f>
        <v>312</v>
      </c>
      <c r="M78" s="12">
        <f>M76*(13-M77)</f>
        <v>403</v>
      </c>
      <c r="N78" s="155">
        <f>SUM(J78:M78)</f>
        <v>876.2</v>
      </c>
      <c r="O78" s="156">
        <f>O76*(13-O77)</f>
        <v>1779.9</v>
      </c>
      <c r="P78" s="162">
        <f>P76*(13-P77)</f>
        <v>1779.9</v>
      </c>
    </row>
    <row r="79" spans="2:16" ht="19.5">
      <c r="B79" s="149" t="s">
        <v>213</v>
      </c>
      <c r="C79" s="13">
        <f t="shared" ref="C79:H79" si="29">C76*(17-C77)</f>
        <v>378.2</v>
      </c>
      <c r="D79" s="12">
        <f t="shared" si="29"/>
        <v>383.59999999999997</v>
      </c>
      <c r="E79" s="12">
        <f t="shared" si="29"/>
        <v>368.90000000000003</v>
      </c>
      <c r="F79" s="12">
        <f t="shared" si="29"/>
        <v>230.99999999999997</v>
      </c>
      <c r="G79" s="12">
        <f t="shared" si="29"/>
        <v>61.999999999999993</v>
      </c>
      <c r="H79" s="12">
        <f t="shared" si="29"/>
        <v>0</v>
      </c>
      <c r="I79" s="155">
        <f>SUM(C79:G79)</f>
        <v>1423.7</v>
      </c>
      <c r="J79" s="12">
        <f>J76*(17-J77)</f>
        <v>0</v>
      </c>
      <c r="K79" s="12">
        <f>K76*(17-K77)</f>
        <v>285.2</v>
      </c>
      <c r="L79" s="12">
        <f>L76*(17-L77)</f>
        <v>432</v>
      </c>
      <c r="M79" s="12">
        <f>M76*(17-M77)</f>
        <v>527</v>
      </c>
      <c r="N79" s="155">
        <f>SUM(J79:M79)</f>
        <v>1244.2</v>
      </c>
      <c r="O79" s="156">
        <f>O76*(17-O77)</f>
        <v>2667.9</v>
      </c>
      <c r="P79" s="162">
        <f>P76*(17-P77)</f>
        <v>2667.9</v>
      </c>
    </row>
    <row r="80" spans="2:16" ht="19.5">
      <c r="B80" s="149" t="s">
        <v>214</v>
      </c>
      <c r="C80" s="17">
        <f t="shared" ref="C80:H80" si="30">C76*(18-C77)</f>
        <v>409.2</v>
      </c>
      <c r="D80" s="16">
        <f t="shared" si="30"/>
        <v>411.59999999999997</v>
      </c>
      <c r="E80" s="16">
        <f t="shared" si="30"/>
        <v>399.90000000000003</v>
      </c>
      <c r="F80" s="16">
        <f t="shared" si="30"/>
        <v>261</v>
      </c>
      <c r="G80" s="16">
        <f t="shared" si="30"/>
        <v>72</v>
      </c>
      <c r="H80" s="16">
        <f t="shared" si="30"/>
        <v>0</v>
      </c>
      <c r="I80" s="155">
        <f>SUM(C80:G80)</f>
        <v>1553.7</v>
      </c>
      <c r="J80" s="16">
        <f>J76*(18-J77)</f>
        <v>0</v>
      </c>
      <c r="K80" s="16">
        <f>K76*(18-K77)</f>
        <v>316.2</v>
      </c>
      <c r="L80" s="16">
        <f>L76*(18-L77)</f>
        <v>462</v>
      </c>
      <c r="M80" s="16">
        <f>M76*(18-M77)</f>
        <v>558</v>
      </c>
      <c r="N80" s="155">
        <f>SUM(J80:M80)</f>
        <v>1336.2</v>
      </c>
      <c r="O80" s="157">
        <f>O76*(18-O77)</f>
        <v>2889.9</v>
      </c>
      <c r="P80" s="163">
        <f>P76*(18-P77)</f>
        <v>2889.9</v>
      </c>
    </row>
    <row r="81" spans="2:16" ht="20.25" thickBot="1">
      <c r="B81" s="347" t="s">
        <v>215</v>
      </c>
      <c r="C81" s="21">
        <f t="shared" ref="C81:H81" si="31">C76*(19-C77)</f>
        <v>440.2</v>
      </c>
      <c r="D81" s="20">
        <f t="shared" si="31"/>
        <v>439.59999999999997</v>
      </c>
      <c r="E81" s="20">
        <f t="shared" si="31"/>
        <v>430.90000000000003</v>
      </c>
      <c r="F81" s="20">
        <f t="shared" si="31"/>
        <v>291</v>
      </c>
      <c r="G81" s="20">
        <f t="shared" si="31"/>
        <v>82</v>
      </c>
      <c r="H81" s="20">
        <f t="shared" si="31"/>
        <v>0</v>
      </c>
      <c r="I81" s="164">
        <f>SUM(C81:G81)</f>
        <v>1683.7</v>
      </c>
      <c r="J81" s="20">
        <f>J76*(19-J77)</f>
        <v>0</v>
      </c>
      <c r="K81" s="20">
        <f>K76*(19-K77)</f>
        <v>347.2</v>
      </c>
      <c r="L81" s="20">
        <f>L76*(19-L77)</f>
        <v>491.99999999999994</v>
      </c>
      <c r="M81" s="20">
        <f>M76*(19-M77)</f>
        <v>589</v>
      </c>
      <c r="N81" s="164">
        <f>SUM(J81:M81)</f>
        <v>1428.1999999999998</v>
      </c>
      <c r="O81" s="165">
        <f>O76*(19-O77)</f>
        <v>3111.9</v>
      </c>
      <c r="P81" s="166">
        <f>P76*(19-P77)</f>
        <v>3111.9</v>
      </c>
    </row>
    <row r="82" spans="2:16" ht="15.75" thickBot="1">
      <c r="B82" s="1"/>
      <c r="C82" s="1"/>
      <c r="D82" s="2"/>
      <c r="E82" s="2"/>
      <c r="F82" s="2"/>
      <c r="G82" s="1"/>
      <c r="H82" s="3"/>
      <c r="I82" s="2"/>
      <c r="J82" s="3"/>
      <c r="K82" s="2"/>
      <c r="L82" s="2"/>
      <c r="M82" s="1"/>
      <c r="N82" s="2"/>
      <c r="O82" s="1"/>
    </row>
    <row r="83" spans="2:16" ht="24" thickBot="1">
      <c r="B83" s="473" t="s">
        <v>332</v>
      </c>
      <c r="C83" s="474"/>
      <c r="D83" s="474"/>
      <c r="E83" s="474"/>
      <c r="F83" s="474"/>
      <c r="G83" s="474"/>
      <c r="H83" s="474"/>
      <c r="I83" s="474"/>
      <c r="J83" s="474"/>
      <c r="K83" s="474"/>
      <c r="L83" s="470" t="s">
        <v>225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c r="B86" s="148" t="s">
        <v>211</v>
      </c>
      <c r="C86" s="146">
        <v>31</v>
      </c>
      <c r="D86" s="8">
        <v>28</v>
      </c>
      <c r="E86" s="8">
        <v>31</v>
      </c>
      <c r="F86" s="8">
        <v>30</v>
      </c>
      <c r="G86" s="8">
        <v>15</v>
      </c>
      <c r="H86" s="8">
        <v>0</v>
      </c>
      <c r="I86" s="168">
        <f>SUM(C86:G86)</f>
        <v>135</v>
      </c>
      <c r="J86" s="8">
        <v>20</v>
      </c>
      <c r="K86" s="8">
        <v>31</v>
      </c>
      <c r="L86" s="8">
        <v>30</v>
      </c>
      <c r="M86" s="8">
        <v>31</v>
      </c>
      <c r="N86" s="168">
        <f>SUM(J86:M86)</f>
        <v>112</v>
      </c>
      <c r="O86" s="167">
        <f>SUM(C86:H86,J86:M86)</f>
        <v>247</v>
      </c>
      <c r="P86" s="169">
        <f>I86+N86</f>
        <v>247</v>
      </c>
    </row>
    <row r="87" spans="2:16" ht="19.5">
      <c r="B87" s="149" t="s">
        <v>485</v>
      </c>
      <c r="C87" s="147">
        <v>2.5</v>
      </c>
      <c r="D87" s="10">
        <v>3.6</v>
      </c>
      <c r="E87" s="10">
        <v>3.9</v>
      </c>
      <c r="F87" s="10">
        <v>8.1</v>
      </c>
      <c r="G87" s="10">
        <v>11.8</v>
      </c>
      <c r="H87" s="10"/>
      <c r="I87" s="153">
        <f>(C86*C87+D86*D87+E86*E87+F86*F87+G86*G87)/I86</f>
        <v>5.3274074074074074</v>
      </c>
      <c r="J87" s="10">
        <v>10.1</v>
      </c>
      <c r="K87" s="95">
        <v>10.1</v>
      </c>
      <c r="L87" s="95">
        <v>6.2</v>
      </c>
      <c r="M87" s="95">
        <v>1.7</v>
      </c>
      <c r="N87" s="153">
        <f>(J86*J87+K86*K87+L86*L87+M86*M87)/N86</f>
        <v>6.7303571428571427</v>
      </c>
      <c r="O87" s="154">
        <f>(C87*C86+D87*D86+E87*E86+F87*F86+G87*G86+H87*H86+J87*J86+K87*K86+L87*L86+M87*M86)/O86</f>
        <v>5.9635627530364372</v>
      </c>
      <c r="P87" s="161">
        <f>(I87*I86+N87*N86)/P86</f>
        <v>5.9635627530364372</v>
      </c>
    </row>
    <row r="88" spans="2:16" ht="19.5">
      <c r="B88" s="149" t="s">
        <v>212</v>
      </c>
      <c r="C88" s="13">
        <f t="shared" ref="C88:H88" si="32">C86*(13-C87)</f>
        <v>325.5</v>
      </c>
      <c r="D88" s="12">
        <f t="shared" si="32"/>
        <v>263.2</v>
      </c>
      <c r="E88" s="12">
        <f t="shared" si="32"/>
        <v>282.09999999999997</v>
      </c>
      <c r="F88" s="12">
        <f t="shared" si="32"/>
        <v>147</v>
      </c>
      <c r="G88" s="12">
        <f t="shared" si="32"/>
        <v>17.999999999999989</v>
      </c>
      <c r="H88" s="12">
        <f t="shared" si="32"/>
        <v>0</v>
      </c>
      <c r="I88" s="155">
        <f>SUM(C88:G88)</f>
        <v>1035.8</v>
      </c>
      <c r="J88" s="12">
        <f>J86*(13-J87)</f>
        <v>58.000000000000007</v>
      </c>
      <c r="K88" s="12">
        <f>K86*(13-K87)</f>
        <v>89.9</v>
      </c>
      <c r="L88" s="12">
        <f>L86*(13-L87)</f>
        <v>204</v>
      </c>
      <c r="M88" s="12">
        <f>M86*(13-M87)</f>
        <v>350.3</v>
      </c>
      <c r="N88" s="155">
        <f>SUM(J88:M88)</f>
        <v>702.2</v>
      </c>
      <c r="O88" s="156">
        <f>O86*(13-O87)</f>
        <v>1738</v>
      </c>
      <c r="P88" s="162">
        <f>P86*(13-P87)</f>
        <v>1738</v>
      </c>
    </row>
    <row r="89" spans="2:16" ht="19.5">
      <c r="B89" s="149" t="s">
        <v>213</v>
      </c>
      <c r="C89" s="13">
        <f t="shared" ref="C89:H89" si="33">C86*(17-C87)</f>
        <v>449.5</v>
      </c>
      <c r="D89" s="12">
        <f t="shared" si="33"/>
        <v>375.2</v>
      </c>
      <c r="E89" s="12">
        <f t="shared" si="33"/>
        <v>406.09999999999997</v>
      </c>
      <c r="F89" s="12">
        <f t="shared" si="33"/>
        <v>267</v>
      </c>
      <c r="G89" s="12">
        <f t="shared" si="33"/>
        <v>77.999999999999986</v>
      </c>
      <c r="H89" s="12">
        <f t="shared" si="33"/>
        <v>0</v>
      </c>
      <c r="I89" s="155">
        <f>SUM(C89:G89)</f>
        <v>1575.8</v>
      </c>
      <c r="J89" s="12">
        <f>J86*(17-J87)</f>
        <v>138</v>
      </c>
      <c r="K89" s="12">
        <f>K86*(17-K87)</f>
        <v>213.9</v>
      </c>
      <c r="L89" s="12">
        <f>L86*(17-L87)</f>
        <v>324</v>
      </c>
      <c r="M89" s="12">
        <f>M86*(17-M87)</f>
        <v>474.3</v>
      </c>
      <c r="N89" s="155">
        <f>SUM(J89:M89)</f>
        <v>1150.2</v>
      </c>
      <c r="O89" s="156">
        <f>O86*(17-O87)</f>
        <v>2726</v>
      </c>
      <c r="P89" s="162">
        <f>P86*(17-P87)</f>
        <v>2726</v>
      </c>
    </row>
    <row r="90" spans="2:16" ht="19.5">
      <c r="B90" s="149" t="s">
        <v>214</v>
      </c>
      <c r="C90" s="17">
        <f t="shared" ref="C90:H90" si="34">C86*(18-C87)</f>
        <v>480.5</v>
      </c>
      <c r="D90" s="16">
        <f t="shared" si="34"/>
        <v>403.2</v>
      </c>
      <c r="E90" s="16">
        <f t="shared" si="34"/>
        <v>437.09999999999997</v>
      </c>
      <c r="F90" s="16">
        <f t="shared" si="34"/>
        <v>297</v>
      </c>
      <c r="G90" s="16">
        <f t="shared" si="34"/>
        <v>92.999999999999986</v>
      </c>
      <c r="H90" s="16">
        <f t="shared" si="34"/>
        <v>0</v>
      </c>
      <c r="I90" s="155">
        <f>SUM(C90:G90)</f>
        <v>1710.8</v>
      </c>
      <c r="J90" s="16">
        <f>J86*(18-J87)</f>
        <v>158</v>
      </c>
      <c r="K90" s="16">
        <f>K86*(18-K87)</f>
        <v>244.9</v>
      </c>
      <c r="L90" s="16">
        <f>L86*(18-L87)</f>
        <v>354</v>
      </c>
      <c r="M90" s="16">
        <f>M86*(18-M87)</f>
        <v>505.3</v>
      </c>
      <c r="N90" s="155">
        <f>SUM(J90:M90)</f>
        <v>1262.2</v>
      </c>
      <c r="O90" s="157">
        <f>O86*(18-O87)</f>
        <v>2973</v>
      </c>
      <c r="P90" s="163">
        <f>P86*(18-P87)</f>
        <v>2973</v>
      </c>
    </row>
    <row r="91" spans="2:16" ht="20.25" thickBot="1">
      <c r="B91" s="347" t="s">
        <v>215</v>
      </c>
      <c r="C91" s="21">
        <f t="shared" ref="C91:H91" si="35">C86*(19-C87)</f>
        <v>511.5</v>
      </c>
      <c r="D91" s="20">
        <f t="shared" si="35"/>
        <v>431.2</v>
      </c>
      <c r="E91" s="20">
        <f t="shared" si="35"/>
        <v>468.09999999999997</v>
      </c>
      <c r="F91" s="20">
        <f t="shared" si="35"/>
        <v>327</v>
      </c>
      <c r="G91" s="20">
        <f t="shared" si="35"/>
        <v>107.99999999999999</v>
      </c>
      <c r="H91" s="20">
        <f t="shared" si="35"/>
        <v>0</v>
      </c>
      <c r="I91" s="164">
        <f>SUM(C91:G91)</f>
        <v>1845.8</v>
      </c>
      <c r="J91" s="20">
        <f>J86*(19-J87)</f>
        <v>178</v>
      </c>
      <c r="K91" s="20">
        <f>K86*(19-K87)</f>
        <v>275.90000000000003</v>
      </c>
      <c r="L91" s="20">
        <f>L86*(19-L87)</f>
        <v>384</v>
      </c>
      <c r="M91" s="20">
        <f>M86*(19-M87)</f>
        <v>536.30000000000007</v>
      </c>
      <c r="N91" s="164">
        <f>SUM(J91:M91)</f>
        <v>1374.2000000000003</v>
      </c>
      <c r="O91" s="165">
        <f>O86*(19-O87)</f>
        <v>3220</v>
      </c>
      <c r="P91" s="166">
        <f>P86*(19-P87)</f>
        <v>3220</v>
      </c>
    </row>
    <row r="92" spans="2:16" ht="15.75" thickBot="1">
      <c r="B92" s="1"/>
      <c r="C92" s="1"/>
      <c r="D92" s="2"/>
      <c r="E92" s="2"/>
      <c r="F92" s="2"/>
      <c r="G92" s="1"/>
      <c r="H92" s="3"/>
      <c r="I92" s="2"/>
      <c r="J92" s="3"/>
      <c r="K92" s="2"/>
      <c r="L92" s="2"/>
      <c r="M92" s="1"/>
      <c r="N92" s="2"/>
      <c r="O92" s="1"/>
    </row>
    <row r="93" spans="2:16" ht="24" thickBot="1">
      <c r="B93" s="473" t="s">
        <v>332</v>
      </c>
      <c r="C93" s="474"/>
      <c r="D93" s="474"/>
      <c r="E93" s="474"/>
      <c r="F93" s="474"/>
      <c r="G93" s="474"/>
      <c r="H93" s="474"/>
      <c r="I93" s="474"/>
      <c r="J93" s="474"/>
      <c r="K93" s="474"/>
      <c r="L93" s="470" t="s">
        <v>226</v>
      </c>
      <c r="M93" s="471"/>
      <c r="N93" s="471"/>
      <c r="O93" s="471"/>
      <c r="P93" s="472"/>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16.5" thickBot="1">
      <c r="B95" s="466"/>
      <c r="C95" s="462"/>
      <c r="D95" s="462"/>
      <c r="E95" s="462"/>
      <c r="F95" s="462"/>
      <c r="G95" s="462"/>
      <c r="H95" s="462"/>
      <c r="I95" s="462"/>
      <c r="J95" s="462"/>
      <c r="K95" s="462"/>
      <c r="L95" s="462"/>
      <c r="M95" s="462"/>
      <c r="N95" s="462"/>
      <c r="O95" s="145" t="s">
        <v>209</v>
      </c>
      <c r="P95" s="30" t="s">
        <v>210</v>
      </c>
    </row>
    <row r="96" spans="2:16">
      <c r="B96" s="148" t="s">
        <v>211</v>
      </c>
      <c r="C96" s="146">
        <v>31</v>
      </c>
      <c r="D96" s="8">
        <v>28</v>
      </c>
      <c r="E96" s="8">
        <v>31</v>
      </c>
      <c r="F96" s="8">
        <v>25</v>
      </c>
      <c r="G96" s="8">
        <v>16</v>
      </c>
      <c r="H96" s="8">
        <v>5</v>
      </c>
      <c r="I96" s="168">
        <f>SUM(C96:G96)</f>
        <v>131</v>
      </c>
      <c r="J96" s="8">
        <v>5</v>
      </c>
      <c r="K96" s="8">
        <v>26</v>
      </c>
      <c r="L96" s="8">
        <v>30</v>
      </c>
      <c r="M96" s="8">
        <v>31</v>
      </c>
      <c r="N96" s="168">
        <f>SUM(J96:M96)</f>
        <v>92</v>
      </c>
      <c r="O96" s="167">
        <f>SUM(C96:H96,J96:M96)</f>
        <v>228</v>
      </c>
      <c r="P96" s="169">
        <f>I96+N96</f>
        <v>223</v>
      </c>
    </row>
    <row r="97" spans="2:16" ht="19.5">
      <c r="B97" s="149" t="s">
        <v>485</v>
      </c>
      <c r="C97" s="147">
        <v>-2.1</v>
      </c>
      <c r="D97" s="10">
        <v>-0.2</v>
      </c>
      <c r="E97" s="10">
        <v>3.7</v>
      </c>
      <c r="F97" s="10">
        <v>10.6</v>
      </c>
      <c r="G97" s="10">
        <v>11.6</v>
      </c>
      <c r="H97" s="10">
        <v>11.5</v>
      </c>
      <c r="I97" s="153">
        <f>(C96*C97+D96*D97+E96*E97+F96*F97+G96*G97)/I96</f>
        <v>3.7755725190839695</v>
      </c>
      <c r="J97" s="10">
        <v>12.6</v>
      </c>
      <c r="K97" s="95">
        <v>6.9</v>
      </c>
      <c r="L97" s="95">
        <v>7</v>
      </c>
      <c r="M97" s="95">
        <v>-0.1</v>
      </c>
      <c r="N97" s="153">
        <f>(J96*J97+K96*K97+L96*L97+M96*M97)/N96</f>
        <v>4.8836956521739125</v>
      </c>
      <c r="O97" s="154">
        <f>(C97*C96+D97*D96+E97*E96+F97*F96+G97*G96+H97*H96+J97*J96+K97*K96+L97*L96+M97*M96)/O96</f>
        <v>4.3921052631578945</v>
      </c>
      <c r="P97" s="161">
        <f>(I97*I96+N97*N96)/P96</f>
        <v>4.2327354260089685</v>
      </c>
    </row>
    <row r="98" spans="2:16" ht="19.5">
      <c r="B98" s="149" t="s">
        <v>212</v>
      </c>
      <c r="C98" s="13">
        <f t="shared" ref="C98:H98" si="36">C96*(13-C97)</f>
        <v>468.09999999999997</v>
      </c>
      <c r="D98" s="12">
        <f t="shared" si="36"/>
        <v>369.59999999999997</v>
      </c>
      <c r="E98" s="12">
        <f t="shared" si="36"/>
        <v>288.3</v>
      </c>
      <c r="F98" s="12">
        <f t="shared" si="36"/>
        <v>60.000000000000007</v>
      </c>
      <c r="G98" s="12">
        <f t="shared" si="36"/>
        <v>22.400000000000006</v>
      </c>
      <c r="H98" s="12">
        <f t="shared" si="36"/>
        <v>7.5</v>
      </c>
      <c r="I98" s="155">
        <f>SUM(C98:G98)</f>
        <v>1208.4000000000001</v>
      </c>
      <c r="J98" s="12">
        <f>J96*(13-J97)</f>
        <v>2.0000000000000018</v>
      </c>
      <c r="K98" s="12">
        <f>K96*(13-K97)</f>
        <v>158.6</v>
      </c>
      <c r="L98" s="12">
        <f>L96*(13-L97)</f>
        <v>180</v>
      </c>
      <c r="M98" s="12">
        <f>M96*(13-M97)</f>
        <v>406.09999999999997</v>
      </c>
      <c r="N98" s="155">
        <f>SUM(J98:M98)</f>
        <v>746.7</v>
      </c>
      <c r="O98" s="156">
        <f>O96*(13-O97)</f>
        <v>1962.6000000000001</v>
      </c>
      <c r="P98" s="162">
        <f>P96*(13-P97)</f>
        <v>1955.1000000000001</v>
      </c>
    </row>
    <row r="99" spans="2:16" ht="19.5">
      <c r="B99" s="149" t="s">
        <v>213</v>
      </c>
      <c r="C99" s="13">
        <f t="shared" ref="C99:H99" si="37">C96*(17-C97)</f>
        <v>592.1</v>
      </c>
      <c r="D99" s="12">
        <f t="shared" si="37"/>
        <v>481.59999999999997</v>
      </c>
      <c r="E99" s="12">
        <f t="shared" si="37"/>
        <v>412.3</v>
      </c>
      <c r="F99" s="12">
        <f t="shared" si="37"/>
        <v>160</v>
      </c>
      <c r="G99" s="12">
        <f t="shared" si="37"/>
        <v>86.4</v>
      </c>
      <c r="H99" s="12">
        <f t="shared" si="37"/>
        <v>27.5</v>
      </c>
      <c r="I99" s="155">
        <f>SUM(C99:G99)</f>
        <v>1732.4</v>
      </c>
      <c r="J99" s="12">
        <f>J96*(17-J97)</f>
        <v>22</v>
      </c>
      <c r="K99" s="12">
        <f>K96*(17-K97)</f>
        <v>262.59999999999997</v>
      </c>
      <c r="L99" s="12">
        <f>L96*(17-L97)</f>
        <v>300</v>
      </c>
      <c r="M99" s="12">
        <f>M96*(17-M97)</f>
        <v>530.1</v>
      </c>
      <c r="N99" s="155">
        <f>SUM(J99:M99)</f>
        <v>1114.6999999999998</v>
      </c>
      <c r="O99" s="156">
        <f>O96*(17-O97)</f>
        <v>2874.6</v>
      </c>
      <c r="P99" s="162">
        <f>P96*(17-P97)</f>
        <v>2847.1</v>
      </c>
    </row>
    <row r="100" spans="2:16" ht="19.5">
      <c r="B100" s="149" t="s">
        <v>214</v>
      </c>
      <c r="C100" s="17">
        <f t="shared" ref="C100:H100" si="38">C96*(18-C97)</f>
        <v>623.1</v>
      </c>
      <c r="D100" s="16">
        <f t="shared" si="38"/>
        <v>509.59999999999997</v>
      </c>
      <c r="E100" s="16">
        <f t="shared" si="38"/>
        <v>443.3</v>
      </c>
      <c r="F100" s="16">
        <f t="shared" si="38"/>
        <v>185</v>
      </c>
      <c r="G100" s="16">
        <f t="shared" si="38"/>
        <v>102.4</v>
      </c>
      <c r="H100" s="16">
        <f t="shared" si="38"/>
        <v>32.5</v>
      </c>
      <c r="I100" s="155">
        <f>SUM(C100:G100)</f>
        <v>1863.4</v>
      </c>
      <c r="J100" s="16">
        <f>J96*(18-J97)</f>
        <v>27</v>
      </c>
      <c r="K100" s="16">
        <f>K96*(18-K97)</f>
        <v>288.59999999999997</v>
      </c>
      <c r="L100" s="16">
        <f>L96*(18-L97)</f>
        <v>330</v>
      </c>
      <c r="M100" s="16">
        <f>M96*(18-M97)</f>
        <v>561.1</v>
      </c>
      <c r="N100" s="155">
        <f>SUM(J100:M100)</f>
        <v>1206.6999999999998</v>
      </c>
      <c r="O100" s="157">
        <f>O96*(18-O97)</f>
        <v>3102.6</v>
      </c>
      <c r="P100" s="163">
        <f>P96*(18-P97)</f>
        <v>3070.1</v>
      </c>
    </row>
    <row r="101" spans="2:16" ht="20.25" thickBot="1">
      <c r="B101" s="347" t="s">
        <v>215</v>
      </c>
      <c r="C101" s="21">
        <f t="shared" ref="C101:H101" si="39">C96*(19-C97)</f>
        <v>654.1</v>
      </c>
      <c r="D101" s="20">
        <f t="shared" si="39"/>
        <v>537.6</v>
      </c>
      <c r="E101" s="20">
        <f t="shared" si="39"/>
        <v>474.3</v>
      </c>
      <c r="F101" s="20">
        <f t="shared" si="39"/>
        <v>210</v>
      </c>
      <c r="G101" s="20">
        <f t="shared" si="39"/>
        <v>118.4</v>
      </c>
      <c r="H101" s="20">
        <f t="shared" si="39"/>
        <v>37.5</v>
      </c>
      <c r="I101" s="164">
        <f>SUM(C101:G101)</f>
        <v>1994.4</v>
      </c>
      <c r="J101" s="20">
        <f>J96*(19-J97)</f>
        <v>32</v>
      </c>
      <c r="K101" s="20">
        <f>K96*(19-K97)</f>
        <v>314.59999999999997</v>
      </c>
      <c r="L101" s="20">
        <f>L96*(19-L97)</f>
        <v>360</v>
      </c>
      <c r="M101" s="20">
        <f>M96*(19-M97)</f>
        <v>592.1</v>
      </c>
      <c r="N101" s="164">
        <f>SUM(J101:M101)</f>
        <v>1298.6999999999998</v>
      </c>
      <c r="O101" s="165">
        <f>O96*(19-O97)</f>
        <v>3330.6</v>
      </c>
      <c r="P101" s="166">
        <f>P96*(19-P97)</f>
        <v>3293.1</v>
      </c>
    </row>
    <row r="102" spans="2:16" ht="15.75" thickBot="1">
      <c r="B102" s="1"/>
      <c r="C102" s="1"/>
      <c r="D102" s="2"/>
      <c r="E102" s="2"/>
      <c r="F102" s="2"/>
      <c r="G102" s="1"/>
      <c r="H102" s="3"/>
      <c r="I102" s="2"/>
      <c r="J102" s="3"/>
      <c r="K102" s="2"/>
      <c r="L102" s="2"/>
      <c r="M102" s="1"/>
      <c r="N102" s="2"/>
      <c r="O102" s="1"/>
    </row>
    <row r="103" spans="2:16" ht="24" thickBot="1">
      <c r="B103" s="473" t="s">
        <v>332</v>
      </c>
      <c r="C103" s="474"/>
      <c r="D103" s="474"/>
      <c r="E103" s="474"/>
      <c r="F103" s="474"/>
      <c r="G103" s="474"/>
      <c r="H103" s="474"/>
      <c r="I103" s="474"/>
      <c r="J103" s="474"/>
      <c r="K103" s="474"/>
      <c r="L103" s="470" t="s">
        <v>227</v>
      </c>
      <c r="M103" s="471"/>
      <c r="N103" s="471"/>
      <c r="O103" s="471"/>
      <c r="P103" s="472"/>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16.5" thickBot="1">
      <c r="B105" s="466"/>
      <c r="C105" s="462"/>
      <c r="D105" s="462"/>
      <c r="E105" s="462"/>
      <c r="F105" s="462"/>
      <c r="G105" s="462"/>
      <c r="H105" s="462"/>
      <c r="I105" s="462"/>
      <c r="J105" s="462"/>
      <c r="K105" s="462"/>
      <c r="L105" s="462"/>
      <c r="M105" s="462"/>
      <c r="N105" s="462"/>
      <c r="O105" s="145" t="s">
        <v>209</v>
      </c>
      <c r="P105" s="30" t="s">
        <v>210</v>
      </c>
    </row>
    <row r="106" spans="2:16">
      <c r="B106" s="148" t="s">
        <v>211</v>
      </c>
      <c r="C106" s="146">
        <v>31</v>
      </c>
      <c r="D106" s="8">
        <v>28</v>
      </c>
      <c r="E106" s="8">
        <v>31</v>
      </c>
      <c r="F106" s="8">
        <v>25</v>
      </c>
      <c r="G106" s="8">
        <v>20</v>
      </c>
      <c r="H106" s="8">
        <v>0</v>
      </c>
      <c r="I106" s="168">
        <f>SUM(C106:G106)</f>
        <v>135</v>
      </c>
      <c r="J106" s="8">
        <v>20</v>
      </c>
      <c r="K106" s="8">
        <v>31</v>
      </c>
      <c r="L106" s="8">
        <v>30</v>
      </c>
      <c r="M106" s="8">
        <v>31</v>
      </c>
      <c r="N106" s="168">
        <f>SUM(J106:M106)</f>
        <v>112</v>
      </c>
      <c r="O106" s="167">
        <f>SUM(C106:H106,J106:M106)</f>
        <v>247</v>
      </c>
      <c r="P106" s="169">
        <f>I106+N106</f>
        <v>247</v>
      </c>
    </row>
    <row r="107" spans="2:16" ht="19.5">
      <c r="B107" s="149" t="s">
        <v>485</v>
      </c>
      <c r="C107" s="147">
        <v>-6</v>
      </c>
      <c r="D107" s="10">
        <v>-1</v>
      </c>
      <c r="E107" s="10">
        <v>3.9</v>
      </c>
      <c r="F107" s="10">
        <v>7.4</v>
      </c>
      <c r="G107" s="10">
        <v>10.9</v>
      </c>
      <c r="H107" s="10">
        <v>0</v>
      </c>
      <c r="I107" s="153">
        <f>(C106*C107+D106*D107+E106*E107+F106*F107+G106*G107)/I106</f>
        <v>2.2955555555555556</v>
      </c>
      <c r="J107" s="10">
        <v>10.199999999999999</v>
      </c>
      <c r="K107" s="95">
        <v>5.7</v>
      </c>
      <c r="L107" s="95">
        <v>6</v>
      </c>
      <c r="M107" s="95">
        <v>-4.8</v>
      </c>
      <c r="N107" s="153">
        <f>(J106*J107+K106*K107+L106*L107+M106*M107)/N106</f>
        <v>3.6776785714285722</v>
      </c>
      <c r="O107" s="154">
        <f>(C107*C106+D107*D106+E107*E106+F107*F106+G107*G106+H107*H106+J107*J106+K107*K106+L107*L106+M107*M106)/O106</f>
        <v>2.9222672064777329</v>
      </c>
      <c r="P107" s="161">
        <f>(I107*I106+N107*N106)/P106</f>
        <v>2.9222672064777329</v>
      </c>
    </row>
    <row r="108" spans="2:16" ht="19.5">
      <c r="B108" s="149" t="s">
        <v>212</v>
      </c>
      <c r="C108" s="13">
        <f t="shared" ref="C108:H108" si="40">C106*(13-C107)</f>
        <v>589</v>
      </c>
      <c r="D108" s="12">
        <f t="shared" si="40"/>
        <v>392</v>
      </c>
      <c r="E108" s="12">
        <f t="shared" si="40"/>
        <v>282.09999999999997</v>
      </c>
      <c r="F108" s="12">
        <f t="shared" si="40"/>
        <v>140</v>
      </c>
      <c r="G108" s="12">
        <f t="shared" si="40"/>
        <v>41.999999999999993</v>
      </c>
      <c r="H108" s="12">
        <f t="shared" si="40"/>
        <v>0</v>
      </c>
      <c r="I108" s="155">
        <f>SUM(C108:G108)</f>
        <v>1445.1</v>
      </c>
      <c r="J108" s="12">
        <f>J106*(13-J107)</f>
        <v>56.000000000000014</v>
      </c>
      <c r="K108" s="12">
        <f>K106*(13-K107)</f>
        <v>226.29999999999998</v>
      </c>
      <c r="L108" s="12">
        <f>L106*(13-L107)</f>
        <v>210</v>
      </c>
      <c r="M108" s="12">
        <f>M106*(13-M107)</f>
        <v>551.80000000000007</v>
      </c>
      <c r="N108" s="155">
        <f>SUM(J108:M108)</f>
        <v>1044.1000000000001</v>
      </c>
      <c r="O108" s="156">
        <f>O106*(13-O107)</f>
        <v>2489.2000000000003</v>
      </c>
      <c r="P108" s="162">
        <f>P106*(13-P107)</f>
        <v>2489.2000000000003</v>
      </c>
    </row>
    <row r="109" spans="2:16" ht="19.5">
      <c r="B109" s="149" t="s">
        <v>213</v>
      </c>
      <c r="C109" s="13">
        <f t="shared" ref="C109:H109" si="41">C106*(17-C107)</f>
        <v>713</v>
      </c>
      <c r="D109" s="12">
        <f t="shared" si="41"/>
        <v>504</v>
      </c>
      <c r="E109" s="12">
        <f t="shared" si="41"/>
        <v>406.09999999999997</v>
      </c>
      <c r="F109" s="12">
        <f t="shared" si="41"/>
        <v>240</v>
      </c>
      <c r="G109" s="12">
        <f t="shared" si="41"/>
        <v>122</v>
      </c>
      <c r="H109" s="12">
        <f t="shared" si="41"/>
        <v>0</v>
      </c>
      <c r="I109" s="155">
        <f>SUM(C109:G109)</f>
        <v>1985.1</v>
      </c>
      <c r="J109" s="12">
        <f>J106*(17-J107)</f>
        <v>136</v>
      </c>
      <c r="K109" s="12">
        <f>K106*(17-K107)</f>
        <v>350.3</v>
      </c>
      <c r="L109" s="12">
        <f>L106*(17-L107)</f>
        <v>330</v>
      </c>
      <c r="M109" s="12">
        <f>M106*(17-M107)</f>
        <v>675.80000000000007</v>
      </c>
      <c r="N109" s="155">
        <f>SUM(J109:M109)</f>
        <v>1492.1</v>
      </c>
      <c r="O109" s="156">
        <f>O106*(17-O107)</f>
        <v>3477.2000000000003</v>
      </c>
      <c r="P109" s="162">
        <f>P106*(17-P107)</f>
        <v>3477.2000000000003</v>
      </c>
    </row>
    <row r="110" spans="2:16" ht="19.5">
      <c r="B110" s="149" t="s">
        <v>214</v>
      </c>
      <c r="C110" s="17">
        <f t="shared" ref="C110:H110" si="42">C106*(18-C107)</f>
        <v>744</v>
      </c>
      <c r="D110" s="16">
        <f t="shared" si="42"/>
        <v>532</v>
      </c>
      <c r="E110" s="16">
        <f t="shared" si="42"/>
        <v>437.09999999999997</v>
      </c>
      <c r="F110" s="16">
        <f t="shared" si="42"/>
        <v>265</v>
      </c>
      <c r="G110" s="16">
        <f t="shared" si="42"/>
        <v>142</v>
      </c>
      <c r="H110" s="16">
        <f t="shared" si="42"/>
        <v>0</v>
      </c>
      <c r="I110" s="155">
        <f>SUM(C110:G110)</f>
        <v>2120.1</v>
      </c>
      <c r="J110" s="16">
        <f>J106*(18-J107)</f>
        <v>156</v>
      </c>
      <c r="K110" s="16">
        <f>K106*(18-K107)</f>
        <v>381.3</v>
      </c>
      <c r="L110" s="16">
        <f>L106*(18-L107)</f>
        <v>360</v>
      </c>
      <c r="M110" s="16">
        <f>M106*(18-M107)</f>
        <v>706.80000000000007</v>
      </c>
      <c r="N110" s="155">
        <f>SUM(J110:M110)</f>
        <v>1604.1</v>
      </c>
      <c r="O110" s="157">
        <f>O106*(18-O107)</f>
        <v>3724.2000000000003</v>
      </c>
      <c r="P110" s="163">
        <f>P106*(18-P107)</f>
        <v>3724.2000000000003</v>
      </c>
    </row>
    <row r="111" spans="2:16" ht="20.25" thickBot="1">
      <c r="B111" s="347" t="s">
        <v>215</v>
      </c>
      <c r="C111" s="21">
        <f t="shared" ref="C111:H111" si="43">C106*(19-C107)</f>
        <v>775</v>
      </c>
      <c r="D111" s="20">
        <f t="shared" si="43"/>
        <v>560</v>
      </c>
      <c r="E111" s="20">
        <f t="shared" si="43"/>
        <v>468.09999999999997</v>
      </c>
      <c r="F111" s="20">
        <f t="shared" si="43"/>
        <v>290</v>
      </c>
      <c r="G111" s="20">
        <f t="shared" si="43"/>
        <v>162</v>
      </c>
      <c r="H111" s="20">
        <f t="shared" si="43"/>
        <v>0</v>
      </c>
      <c r="I111" s="164">
        <f>SUM(C111:G111)</f>
        <v>2255.1</v>
      </c>
      <c r="J111" s="20">
        <f>J106*(19-J107)</f>
        <v>176</v>
      </c>
      <c r="K111" s="20">
        <f>K106*(19-K107)</f>
        <v>412.3</v>
      </c>
      <c r="L111" s="20">
        <f>L106*(19-L107)</f>
        <v>390</v>
      </c>
      <c r="M111" s="20">
        <f>M106*(19-M107)</f>
        <v>737.80000000000007</v>
      </c>
      <c r="N111" s="164">
        <f>SUM(J111:M111)</f>
        <v>1716.1</v>
      </c>
      <c r="O111" s="165">
        <f>O106*(19-O107)</f>
        <v>3971.2</v>
      </c>
      <c r="P111" s="166">
        <f>P106*(19-P107)</f>
        <v>3971.2</v>
      </c>
    </row>
    <row r="112" spans="2:16" ht="15.75" thickBot="1">
      <c r="B112" s="1"/>
      <c r="C112" s="1"/>
      <c r="D112" s="2"/>
      <c r="E112" s="2"/>
      <c r="F112" s="2"/>
      <c r="G112" s="1"/>
      <c r="H112" s="3"/>
      <c r="I112" s="2"/>
      <c r="J112" s="3"/>
      <c r="K112" s="2"/>
      <c r="L112" s="2"/>
      <c r="M112" s="1"/>
      <c r="N112" s="2"/>
      <c r="O112" s="1"/>
    </row>
    <row r="113" spans="2:16" ht="24" thickBot="1">
      <c r="B113" s="473" t="s">
        <v>332</v>
      </c>
      <c r="C113" s="474"/>
      <c r="D113" s="474"/>
      <c r="E113" s="474"/>
      <c r="F113" s="474"/>
      <c r="G113" s="474"/>
      <c r="H113" s="474"/>
      <c r="I113" s="474"/>
      <c r="J113" s="474"/>
      <c r="K113" s="474"/>
      <c r="L113" s="470" t="s">
        <v>228</v>
      </c>
      <c r="M113" s="471"/>
      <c r="N113" s="471"/>
      <c r="O113" s="471"/>
      <c r="P113" s="472"/>
    </row>
    <row r="114" spans="2:16" ht="15.75">
      <c r="B114" s="465" t="s">
        <v>195</v>
      </c>
      <c r="C114" s="461" t="s">
        <v>196</v>
      </c>
      <c r="D114" s="461" t="s">
        <v>197</v>
      </c>
      <c r="E114" s="461" t="s">
        <v>198</v>
      </c>
      <c r="F114" s="461" t="s">
        <v>199</v>
      </c>
      <c r="G114" s="461" t="s">
        <v>200</v>
      </c>
      <c r="H114" s="461" t="s">
        <v>201</v>
      </c>
      <c r="I114" s="467" t="s">
        <v>202</v>
      </c>
      <c r="J114" s="461" t="s">
        <v>203</v>
      </c>
      <c r="K114" s="461" t="s">
        <v>204</v>
      </c>
      <c r="L114" s="461" t="s">
        <v>205</v>
      </c>
      <c r="M114" s="461" t="s">
        <v>206</v>
      </c>
      <c r="N114" s="467" t="s">
        <v>207</v>
      </c>
      <c r="O114" s="456" t="s">
        <v>208</v>
      </c>
      <c r="P114" s="457"/>
    </row>
    <row r="115" spans="2:16" ht="16.5" thickBot="1">
      <c r="B115" s="466"/>
      <c r="C115" s="462"/>
      <c r="D115" s="462"/>
      <c r="E115" s="462"/>
      <c r="F115" s="462"/>
      <c r="G115" s="462"/>
      <c r="H115" s="462"/>
      <c r="I115" s="462"/>
      <c r="J115" s="462"/>
      <c r="K115" s="462"/>
      <c r="L115" s="462"/>
      <c r="M115" s="462"/>
      <c r="N115" s="462"/>
      <c r="O115" s="145" t="s">
        <v>209</v>
      </c>
      <c r="P115" s="30" t="s">
        <v>210</v>
      </c>
    </row>
    <row r="116" spans="2:16">
      <c r="B116" s="148" t="s">
        <v>211</v>
      </c>
      <c r="C116" s="146">
        <v>31</v>
      </c>
      <c r="D116" s="8">
        <v>28</v>
      </c>
      <c r="E116" s="8">
        <v>31</v>
      </c>
      <c r="F116" s="8">
        <v>20</v>
      </c>
      <c r="G116" s="8">
        <v>10</v>
      </c>
      <c r="H116" s="8">
        <v>0</v>
      </c>
      <c r="I116" s="168">
        <f>SUM(C116:G116)</f>
        <v>120</v>
      </c>
      <c r="J116" s="8">
        <v>10</v>
      </c>
      <c r="K116" s="8">
        <v>26</v>
      </c>
      <c r="L116" s="8">
        <v>30</v>
      </c>
      <c r="M116" s="8">
        <v>31</v>
      </c>
      <c r="N116" s="168">
        <f>SUM(J116:M116)</f>
        <v>97</v>
      </c>
      <c r="O116" s="167">
        <f>SUM(C116:H116,J116:M116)</f>
        <v>217</v>
      </c>
      <c r="P116" s="169">
        <f>I116+N116</f>
        <v>217</v>
      </c>
    </row>
    <row r="117" spans="2:16" ht="19.5">
      <c r="B117" s="149" t="s">
        <v>485</v>
      </c>
      <c r="C117" s="147">
        <v>-0.9</v>
      </c>
      <c r="D117" s="10">
        <v>-2.5</v>
      </c>
      <c r="E117" s="10">
        <v>3.4</v>
      </c>
      <c r="F117" s="10">
        <v>9.6999999999999993</v>
      </c>
      <c r="G117" s="10">
        <v>8.1</v>
      </c>
      <c r="H117" s="10">
        <v>0</v>
      </c>
      <c r="I117" s="153">
        <f>(C116*C117+D116*D117+E116*E117+F116*F117+G116*G117)/I116</f>
        <v>2.3541666666666665</v>
      </c>
      <c r="J117" s="10">
        <v>12</v>
      </c>
      <c r="K117" s="95">
        <v>6.6</v>
      </c>
      <c r="L117" s="95">
        <v>1.4</v>
      </c>
      <c r="M117" s="95">
        <v>2</v>
      </c>
      <c r="N117" s="153">
        <f>(J116*J117+K116*K117+L116*L117+M116*M117)/N116</f>
        <v>4.0783505154639181</v>
      </c>
      <c r="O117" s="154">
        <f>(C117*C116+D117*D116+E117*E116+F117*F116+G117*G116+H117*H116+J117*J116+K117*K116+L117*L116+M117*M116)/O116</f>
        <v>3.124884792626728</v>
      </c>
      <c r="P117" s="161">
        <f>(I117*I116+N117*N116)/P116</f>
        <v>3.1248847926267289</v>
      </c>
    </row>
    <row r="118" spans="2:16" ht="19.5">
      <c r="B118" s="149" t="s">
        <v>212</v>
      </c>
      <c r="C118" s="13">
        <f t="shared" ref="C118:H118" si="44">C116*(13-C117)</f>
        <v>430.90000000000003</v>
      </c>
      <c r="D118" s="12">
        <f t="shared" si="44"/>
        <v>434</v>
      </c>
      <c r="E118" s="12">
        <f t="shared" si="44"/>
        <v>297.59999999999997</v>
      </c>
      <c r="F118" s="12">
        <f t="shared" si="44"/>
        <v>66.000000000000014</v>
      </c>
      <c r="G118" s="12">
        <f t="shared" si="44"/>
        <v>49</v>
      </c>
      <c r="H118" s="12">
        <f t="shared" si="44"/>
        <v>0</v>
      </c>
      <c r="I118" s="155">
        <f>SUM(C118:G118)</f>
        <v>1277.5</v>
      </c>
      <c r="J118" s="12">
        <f>J116*(13-J117)</f>
        <v>10</v>
      </c>
      <c r="K118" s="12">
        <f>K116*(13-K117)</f>
        <v>166.4</v>
      </c>
      <c r="L118" s="12">
        <f>L116*(13-L117)</f>
        <v>348</v>
      </c>
      <c r="M118" s="12">
        <f>M116*(13-M117)</f>
        <v>341</v>
      </c>
      <c r="N118" s="155">
        <f>SUM(J118:M118)</f>
        <v>865.4</v>
      </c>
      <c r="O118" s="156">
        <f>O116*(13-O117)</f>
        <v>2142.9</v>
      </c>
      <c r="P118" s="162">
        <f>P116*(13-P117)</f>
        <v>2142.9</v>
      </c>
    </row>
    <row r="119" spans="2:16" ht="19.5">
      <c r="B119" s="149" t="s">
        <v>213</v>
      </c>
      <c r="C119" s="13">
        <f t="shared" ref="C119:H119" si="45">C116*(17-C117)</f>
        <v>554.9</v>
      </c>
      <c r="D119" s="12">
        <f t="shared" si="45"/>
        <v>546</v>
      </c>
      <c r="E119" s="12">
        <f t="shared" si="45"/>
        <v>421.59999999999997</v>
      </c>
      <c r="F119" s="12">
        <f t="shared" si="45"/>
        <v>146</v>
      </c>
      <c r="G119" s="12">
        <f t="shared" si="45"/>
        <v>89</v>
      </c>
      <c r="H119" s="12">
        <f t="shared" si="45"/>
        <v>0</v>
      </c>
      <c r="I119" s="155">
        <f>SUM(C119:G119)</f>
        <v>1757.5</v>
      </c>
      <c r="J119" s="12">
        <f>J116*(17-J117)</f>
        <v>50</v>
      </c>
      <c r="K119" s="12">
        <f>K116*(17-K117)</f>
        <v>270.40000000000003</v>
      </c>
      <c r="L119" s="12">
        <f>L116*(17-L117)</f>
        <v>468</v>
      </c>
      <c r="M119" s="12">
        <f>M116*(17-M117)</f>
        <v>465</v>
      </c>
      <c r="N119" s="155">
        <f>SUM(J119:M119)</f>
        <v>1253.4000000000001</v>
      </c>
      <c r="O119" s="156">
        <f>O116*(17-O117)</f>
        <v>3010.9</v>
      </c>
      <c r="P119" s="162">
        <f>P116*(17-P117)</f>
        <v>3010.9</v>
      </c>
    </row>
    <row r="120" spans="2:16" ht="19.5">
      <c r="B120" s="149" t="s">
        <v>214</v>
      </c>
      <c r="C120" s="17">
        <f t="shared" ref="C120:H120" si="46">C116*(18-C117)</f>
        <v>585.9</v>
      </c>
      <c r="D120" s="16">
        <f t="shared" si="46"/>
        <v>574</v>
      </c>
      <c r="E120" s="16">
        <f t="shared" si="46"/>
        <v>452.59999999999997</v>
      </c>
      <c r="F120" s="16">
        <f t="shared" si="46"/>
        <v>166</v>
      </c>
      <c r="G120" s="16">
        <f t="shared" si="46"/>
        <v>99</v>
      </c>
      <c r="H120" s="16">
        <f t="shared" si="46"/>
        <v>0</v>
      </c>
      <c r="I120" s="155">
        <f>SUM(C120:G120)</f>
        <v>1877.5</v>
      </c>
      <c r="J120" s="16">
        <f>J116*(18-J117)</f>
        <v>60</v>
      </c>
      <c r="K120" s="16">
        <f>K116*(18-K117)</f>
        <v>296.40000000000003</v>
      </c>
      <c r="L120" s="16">
        <f>L116*(18-L117)</f>
        <v>498.00000000000006</v>
      </c>
      <c r="M120" s="16">
        <f>M116*(18-M117)</f>
        <v>496</v>
      </c>
      <c r="N120" s="155">
        <f>SUM(J120:M120)</f>
        <v>1350.4</v>
      </c>
      <c r="O120" s="157">
        <f>O116*(18-O117)</f>
        <v>3227.9</v>
      </c>
      <c r="P120" s="163">
        <f>P116*(18-P117)</f>
        <v>3227.9</v>
      </c>
    </row>
    <row r="121" spans="2:16" ht="20.25" thickBot="1">
      <c r="B121" s="347" t="s">
        <v>215</v>
      </c>
      <c r="C121" s="21">
        <f t="shared" ref="C121:H121" si="47">C116*(19-C117)</f>
        <v>616.9</v>
      </c>
      <c r="D121" s="20">
        <f t="shared" si="47"/>
        <v>602</v>
      </c>
      <c r="E121" s="20">
        <f t="shared" si="47"/>
        <v>483.59999999999997</v>
      </c>
      <c r="F121" s="20">
        <f t="shared" si="47"/>
        <v>186</v>
      </c>
      <c r="G121" s="20">
        <f t="shared" si="47"/>
        <v>109</v>
      </c>
      <c r="H121" s="20">
        <f t="shared" si="47"/>
        <v>0</v>
      </c>
      <c r="I121" s="164">
        <f>SUM(C121:G121)</f>
        <v>1997.5</v>
      </c>
      <c r="J121" s="20">
        <f>J116*(19-J117)</f>
        <v>70</v>
      </c>
      <c r="K121" s="20">
        <f>K116*(19-K117)</f>
        <v>322.40000000000003</v>
      </c>
      <c r="L121" s="20">
        <f>L116*(19-L117)</f>
        <v>528</v>
      </c>
      <c r="M121" s="20">
        <f>M116*(19-M117)</f>
        <v>527</v>
      </c>
      <c r="N121" s="164">
        <f>SUM(J121:M121)</f>
        <v>1447.4</v>
      </c>
      <c r="O121" s="165">
        <f>O116*(19-O117)</f>
        <v>3444.9</v>
      </c>
      <c r="P121" s="166">
        <f>P116*(19-P117)</f>
        <v>3444.9</v>
      </c>
    </row>
    <row r="122" spans="2:16" ht="15.75" thickBot="1">
      <c r="B122" s="1"/>
      <c r="C122" s="1"/>
      <c r="D122" s="2"/>
      <c r="E122" s="2"/>
      <c r="F122" s="2"/>
      <c r="G122" s="1"/>
      <c r="H122" s="3"/>
      <c r="I122" s="2"/>
      <c r="J122" s="3"/>
      <c r="K122" s="2"/>
      <c r="L122" s="2"/>
      <c r="M122" s="1"/>
      <c r="N122" s="2"/>
      <c r="O122" s="1"/>
    </row>
    <row r="123" spans="2:16" ht="24" thickBot="1">
      <c r="B123" s="473" t="s">
        <v>332</v>
      </c>
      <c r="C123" s="474"/>
      <c r="D123" s="474"/>
      <c r="E123" s="474"/>
      <c r="F123" s="474"/>
      <c r="G123" s="474"/>
      <c r="H123" s="474"/>
      <c r="I123" s="474"/>
      <c r="J123" s="474"/>
      <c r="K123" s="474"/>
      <c r="L123" s="470" t="s">
        <v>229</v>
      </c>
      <c r="M123" s="471"/>
      <c r="N123" s="471"/>
      <c r="O123" s="471"/>
      <c r="P123" s="472"/>
    </row>
    <row r="124" spans="2:16" ht="15.75">
      <c r="B124" s="465" t="s">
        <v>195</v>
      </c>
      <c r="C124" s="461" t="s">
        <v>196</v>
      </c>
      <c r="D124" s="461" t="s">
        <v>197</v>
      </c>
      <c r="E124" s="461" t="s">
        <v>198</v>
      </c>
      <c r="F124" s="461" t="s">
        <v>199</v>
      </c>
      <c r="G124" s="461" t="s">
        <v>200</v>
      </c>
      <c r="H124" s="461" t="s">
        <v>201</v>
      </c>
      <c r="I124" s="467" t="s">
        <v>202</v>
      </c>
      <c r="J124" s="461" t="s">
        <v>203</v>
      </c>
      <c r="K124" s="461" t="s">
        <v>204</v>
      </c>
      <c r="L124" s="461" t="s">
        <v>205</v>
      </c>
      <c r="M124" s="461" t="s">
        <v>206</v>
      </c>
      <c r="N124" s="467" t="s">
        <v>207</v>
      </c>
      <c r="O124" s="456" t="s">
        <v>208</v>
      </c>
      <c r="P124" s="457"/>
    </row>
    <row r="125" spans="2:16" ht="16.5" thickBot="1">
      <c r="B125" s="466"/>
      <c r="C125" s="462"/>
      <c r="D125" s="462"/>
      <c r="E125" s="462"/>
      <c r="F125" s="462"/>
      <c r="G125" s="462"/>
      <c r="H125" s="462"/>
      <c r="I125" s="462"/>
      <c r="J125" s="462"/>
      <c r="K125" s="462"/>
      <c r="L125" s="462"/>
      <c r="M125" s="462"/>
      <c r="N125" s="462"/>
      <c r="O125" s="145" t="s">
        <v>209</v>
      </c>
      <c r="P125" s="30" t="s">
        <v>210</v>
      </c>
    </row>
    <row r="126" spans="2:16">
      <c r="B126" s="148" t="s">
        <v>211</v>
      </c>
      <c r="C126" s="146">
        <v>31</v>
      </c>
      <c r="D126" s="8">
        <v>28</v>
      </c>
      <c r="E126" s="8">
        <v>31</v>
      </c>
      <c r="F126" s="8">
        <v>25</v>
      </c>
      <c r="G126" s="8">
        <v>15</v>
      </c>
      <c r="H126" s="8">
        <v>0</v>
      </c>
      <c r="I126" s="168">
        <f>SUM(C126:G126)</f>
        <v>130</v>
      </c>
      <c r="J126" s="8">
        <v>10</v>
      </c>
      <c r="K126" s="8">
        <v>31</v>
      </c>
      <c r="L126" s="8">
        <v>30</v>
      </c>
      <c r="M126" s="8">
        <v>31</v>
      </c>
      <c r="N126" s="168">
        <f>SUM(J126:M126)</f>
        <v>102</v>
      </c>
      <c r="O126" s="167">
        <f>SUM(C126:H126,J126:M126)</f>
        <v>232</v>
      </c>
      <c r="P126" s="169">
        <f>I126+N126</f>
        <v>232</v>
      </c>
    </row>
    <row r="127" spans="2:16" ht="19.5">
      <c r="B127" s="149" t="s">
        <v>485</v>
      </c>
      <c r="C127" s="147">
        <v>0.9</v>
      </c>
      <c r="D127" s="10">
        <v>6.2</v>
      </c>
      <c r="E127" s="10">
        <v>4.0999999999999996</v>
      </c>
      <c r="F127" s="10">
        <v>7</v>
      </c>
      <c r="G127" s="10">
        <v>11.5</v>
      </c>
      <c r="H127" s="10">
        <v>0</v>
      </c>
      <c r="I127" s="153">
        <f>(C126*C127+D126*D127+E126*E127+F126*F127+G126*G127)/I126</f>
        <v>5.2007692307692306</v>
      </c>
      <c r="J127" s="10">
        <v>10.7</v>
      </c>
      <c r="K127" s="95">
        <v>9.1999999999999993</v>
      </c>
      <c r="L127" s="95">
        <v>5.8</v>
      </c>
      <c r="M127" s="95">
        <v>1.3</v>
      </c>
      <c r="N127" s="153">
        <f>(J126*J127+K126*K127+L126*L127+M126*M127)/N126</f>
        <v>5.9460784313725492</v>
      </c>
      <c r="O127" s="154">
        <f>(C127*C126+D127*D126+E127*E126+F127*F126+G127*G126+H127*H126+J127*J126+K127*K126+L127*L126+M127*M126)/O126</f>
        <v>5.5284482758620683</v>
      </c>
      <c r="P127" s="161">
        <f>(I127*I126+N127*N126)/P126</f>
        <v>5.5284482758620683</v>
      </c>
    </row>
    <row r="128" spans="2:16" ht="19.5">
      <c r="B128" s="149" t="s">
        <v>212</v>
      </c>
      <c r="C128" s="13">
        <f t="shared" ref="C128:H128" si="48">C126*(13-C127)</f>
        <v>375.09999999999997</v>
      </c>
      <c r="D128" s="12">
        <f t="shared" si="48"/>
        <v>190.4</v>
      </c>
      <c r="E128" s="12">
        <f t="shared" si="48"/>
        <v>275.90000000000003</v>
      </c>
      <c r="F128" s="12">
        <f t="shared" si="48"/>
        <v>150</v>
      </c>
      <c r="G128" s="12">
        <f t="shared" si="48"/>
        <v>22.5</v>
      </c>
      <c r="H128" s="12">
        <f t="shared" si="48"/>
        <v>0</v>
      </c>
      <c r="I128" s="155">
        <f>SUM(C128:G128)</f>
        <v>1013.9000000000001</v>
      </c>
      <c r="J128" s="12">
        <f>J126*(13-J127)</f>
        <v>23.000000000000007</v>
      </c>
      <c r="K128" s="12">
        <f>K126*(13-K127)</f>
        <v>117.80000000000003</v>
      </c>
      <c r="L128" s="12">
        <f>L126*(13-L127)</f>
        <v>216</v>
      </c>
      <c r="M128" s="12">
        <f>M126*(13-M127)</f>
        <v>362.7</v>
      </c>
      <c r="N128" s="155">
        <f>SUM(J128:M128)</f>
        <v>719.5</v>
      </c>
      <c r="O128" s="156">
        <f>O126*(13-O127)</f>
        <v>1733.4</v>
      </c>
      <c r="P128" s="162">
        <f>P126*(13-P127)</f>
        <v>1733.4</v>
      </c>
    </row>
    <row r="129" spans="2:16" ht="19.5">
      <c r="B129" s="149" t="s">
        <v>213</v>
      </c>
      <c r="C129" s="13">
        <f t="shared" ref="C129:H129" si="49">C126*(17-C127)</f>
        <v>499.1</v>
      </c>
      <c r="D129" s="12">
        <f t="shared" si="49"/>
        <v>302.40000000000003</v>
      </c>
      <c r="E129" s="12">
        <f t="shared" si="49"/>
        <v>399.90000000000003</v>
      </c>
      <c r="F129" s="12">
        <f t="shared" si="49"/>
        <v>250</v>
      </c>
      <c r="G129" s="12">
        <f t="shared" si="49"/>
        <v>82.5</v>
      </c>
      <c r="H129" s="12">
        <f t="shared" si="49"/>
        <v>0</v>
      </c>
      <c r="I129" s="155">
        <f>SUM(C129:G129)</f>
        <v>1533.9</v>
      </c>
      <c r="J129" s="12">
        <f>J126*(17-J127)</f>
        <v>63.000000000000007</v>
      </c>
      <c r="K129" s="12">
        <f>K126*(17-K127)</f>
        <v>241.8</v>
      </c>
      <c r="L129" s="12">
        <f>L126*(17-L127)</f>
        <v>336</v>
      </c>
      <c r="M129" s="12">
        <f>M126*(17-M127)</f>
        <v>486.7</v>
      </c>
      <c r="N129" s="155">
        <f>SUM(J129:M129)</f>
        <v>1127.5</v>
      </c>
      <c r="O129" s="156">
        <f>O126*(17-O127)</f>
        <v>2661.4</v>
      </c>
      <c r="P129" s="162">
        <f>P126*(17-P127)</f>
        <v>2661.4</v>
      </c>
    </row>
    <row r="130" spans="2:16" ht="19.5">
      <c r="B130" s="149" t="s">
        <v>214</v>
      </c>
      <c r="C130" s="17">
        <f t="shared" ref="C130:H130" si="50">C126*(18-C127)</f>
        <v>530.1</v>
      </c>
      <c r="D130" s="16">
        <f t="shared" si="50"/>
        <v>330.40000000000003</v>
      </c>
      <c r="E130" s="16">
        <f t="shared" si="50"/>
        <v>430.90000000000003</v>
      </c>
      <c r="F130" s="16">
        <f t="shared" si="50"/>
        <v>275</v>
      </c>
      <c r="G130" s="16">
        <f t="shared" si="50"/>
        <v>97.5</v>
      </c>
      <c r="H130" s="16">
        <f t="shared" si="50"/>
        <v>0</v>
      </c>
      <c r="I130" s="155">
        <f>SUM(C130:G130)</f>
        <v>1663.9</v>
      </c>
      <c r="J130" s="16">
        <f>J126*(18-J127)</f>
        <v>73</v>
      </c>
      <c r="K130" s="16">
        <f>K126*(18-K127)</f>
        <v>272.8</v>
      </c>
      <c r="L130" s="16">
        <f>L126*(18-L127)</f>
        <v>366</v>
      </c>
      <c r="M130" s="16">
        <f>M126*(18-M127)</f>
        <v>517.69999999999993</v>
      </c>
      <c r="N130" s="155">
        <f>SUM(J130:M130)</f>
        <v>1229.5</v>
      </c>
      <c r="O130" s="157">
        <f>O126*(18-O127)</f>
        <v>2893.4</v>
      </c>
      <c r="P130" s="163">
        <f>P126*(18-P127)</f>
        <v>2893.4</v>
      </c>
    </row>
    <row r="131" spans="2:16" ht="20.25" thickBot="1">
      <c r="B131" s="347" t="s">
        <v>215</v>
      </c>
      <c r="C131" s="21">
        <f t="shared" ref="C131:H131" si="51">C126*(19-C127)</f>
        <v>561.1</v>
      </c>
      <c r="D131" s="20">
        <f t="shared" si="51"/>
        <v>358.40000000000003</v>
      </c>
      <c r="E131" s="20">
        <f t="shared" si="51"/>
        <v>461.90000000000003</v>
      </c>
      <c r="F131" s="20">
        <f t="shared" si="51"/>
        <v>300</v>
      </c>
      <c r="G131" s="20">
        <f t="shared" si="51"/>
        <v>112.5</v>
      </c>
      <c r="H131" s="20">
        <f t="shared" si="51"/>
        <v>0</v>
      </c>
      <c r="I131" s="164">
        <f>SUM(C131:G131)</f>
        <v>1793.9</v>
      </c>
      <c r="J131" s="20">
        <f>J126*(19-J127)</f>
        <v>83</v>
      </c>
      <c r="K131" s="20">
        <f>K126*(19-K127)</f>
        <v>303.8</v>
      </c>
      <c r="L131" s="20">
        <f>L126*(19-L127)</f>
        <v>396</v>
      </c>
      <c r="M131" s="20">
        <f>M126*(19-M127)</f>
        <v>548.69999999999993</v>
      </c>
      <c r="N131" s="164">
        <f>SUM(J131:M131)</f>
        <v>1331.5</v>
      </c>
      <c r="O131" s="165">
        <f>O126*(19-O127)</f>
        <v>3125.4</v>
      </c>
      <c r="P131" s="166">
        <f>P126*(19-P127)</f>
        <v>3125.4</v>
      </c>
    </row>
    <row r="132" spans="2:16" ht="15.75" thickBot="1"/>
    <row r="133" spans="2:16" ht="24" thickBot="1">
      <c r="B133" s="473" t="s">
        <v>332</v>
      </c>
      <c r="C133" s="474"/>
      <c r="D133" s="474"/>
      <c r="E133" s="474"/>
      <c r="F133" s="474"/>
      <c r="G133" s="474"/>
      <c r="H133" s="474"/>
      <c r="I133" s="474"/>
      <c r="J133" s="474"/>
      <c r="K133" s="474"/>
      <c r="L133" s="470" t="s">
        <v>230</v>
      </c>
      <c r="M133" s="471"/>
      <c r="N133" s="471"/>
      <c r="O133" s="471"/>
      <c r="P133" s="472"/>
    </row>
    <row r="134" spans="2:16" ht="15.75">
      <c r="B134" s="465" t="s">
        <v>195</v>
      </c>
      <c r="C134" s="461" t="s">
        <v>196</v>
      </c>
      <c r="D134" s="461" t="s">
        <v>197</v>
      </c>
      <c r="E134" s="461" t="s">
        <v>198</v>
      </c>
      <c r="F134" s="461" t="s">
        <v>199</v>
      </c>
      <c r="G134" s="461" t="s">
        <v>200</v>
      </c>
      <c r="H134" s="461" t="s">
        <v>201</v>
      </c>
      <c r="I134" s="467" t="s">
        <v>202</v>
      </c>
      <c r="J134" s="461" t="s">
        <v>203</v>
      </c>
      <c r="K134" s="461" t="s">
        <v>204</v>
      </c>
      <c r="L134" s="461" t="s">
        <v>205</v>
      </c>
      <c r="M134" s="461" t="s">
        <v>206</v>
      </c>
      <c r="N134" s="467" t="s">
        <v>207</v>
      </c>
      <c r="O134" s="456" t="s">
        <v>208</v>
      </c>
      <c r="P134" s="457"/>
    </row>
    <row r="135" spans="2:16" ht="16.5" thickBot="1">
      <c r="B135" s="466"/>
      <c r="C135" s="462"/>
      <c r="D135" s="462"/>
      <c r="E135" s="462"/>
      <c r="F135" s="462"/>
      <c r="G135" s="462"/>
      <c r="H135" s="462"/>
      <c r="I135" s="462"/>
      <c r="J135" s="462"/>
      <c r="K135" s="462"/>
      <c r="L135" s="462"/>
      <c r="M135" s="462"/>
      <c r="N135" s="462"/>
      <c r="O135" s="145" t="s">
        <v>209</v>
      </c>
      <c r="P135" s="30" t="s">
        <v>210</v>
      </c>
    </row>
    <row r="136" spans="2:16">
      <c r="B136" s="148" t="s">
        <v>211</v>
      </c>
      <c r="C136" s="146">
        <v>31</v>
      </c>
      <c r="D136" s="8">
        <v>28</v>
      </c>
      <c r="E136" s="8">
        <v>31</v>
      </c>
      <c r="F136" s="8">
        <v>30</v>
      </c>
      <c r="G136" s="8">
        <v>21</v>
      </c>
      <c r="H136" s="8">
        <v>10</v>
      </c>
      <c r="I136" s="168">
        <f>SUM(C136:G136)</f>
        <v>141</v>
      </c>
      <c r="J136" s="8">
        <v>25</v>
      </c>
      <c r="K136" s="8">
        <v>31</v>
      </c>
      <c r="L136" s="8">
        <v>30</v>
      </c>
      <c r="M136" s="8">
        <v>31</v>
      </c>
      <c r="N136" s="168">
        <f>SUM(J136:M136)</f>
        <v>117</v>
      </c>
      <c r="O136" s="167">
        <f>SUM(C136:H136,J136:M136)</f>
        <v>268</v>
      </c>
      <c r="P136" s="169">
        <f>I136+N136</f>
        <v>258</v>
      </c>
    </row>
    <row r="137" spans="2:16" ht="19.5">
      <c r="B137" s="149" t="s">
        <v>485</v>
      </c>
      <c r="C137" s="147">
        <v>2.7</v>
      </c>
      <c r="D137" s="10">
        <v>1.2</v>
      </c>
      <c r="E137" s="10">
        <v>1</v>
      </c>
      <c r="F137" s="10">
        <v>6.8</v>
      </c>
      <c r="G137" s="10">
        <v>11</v>
      </c>
      <c r="H137" s="10">
        <v>12</v>
      </c>
      <c r="I137" s="153">
        <f>(C136*C137+D136*D137+E136*E137+F136*F137+G136*G137)/I136</f>
        <v>4.136879432624113</v>
      </c>
      <c r="J137" s="10">
        <v>10.6</v>
      </c>
      <c r="K137" s="95">
        <v>9.1999999999999993</v>
      </c>
      <c r="L137" s="95">
        <v>4.9000000000000004</v>
      </c>
      <c r="M137" s="95">
        <v>1.9</v>
      </c>
      <c r="N137" s="153">
        <f>(J136*J137+K136*K137+L136*L137+M136*M137)/N136</f>
        <v>6.4623931623931625</v>
      </c>
      <c r="O137" s="154">
        <f>(C137*C136+D137*D136+E137*E136+F137*F136+G137*G136+H137*H136+J137*J136+K137*K136+L137*L136+M137*M136)/O136</f>
        <v>5.4455223880597021</v>
      </c>
      <c r="P137" s="161">
        <f>(I137*I136+N137*N136)/P136</f>
        <v>5.1914728682170548</v>
      </c>
    </row>
    <row r="138" spans="2:16" ht="19.5">
      <c r="B138" s="149" t="s">
        <v>212</v>
      </c>
      <c r="C138" s="13">
        <f t="shared" ref="C138:H138" si="52">C136*(13-C137)</f>
        <v>319.3</v>
      </c>
      <c r="D138" s="12">
        <f t="shared" si="52"/>
        <v>330.40000000000003</v>
      </c>
      <c r="E138" s="12">
        <f t="shared" si="52"/>
        <v>372</v>
      </c>
      <c r="F138" s="12">
        <f t="shared" si="52"/>
        <v>186</v>
      </c>
      <c r="G138" s="12">
        <f t="shared" si="52"/>
        <v>42</v>
      </c>
      <c r="H138" s="12">
        <f t="shared" si="52"/>
        <v>10</v>
      </c>
      <c r="I138" s="155">
        <f>SUM(C138:G138)</f>
        <v>1249.7</v>
      </c>
      <c r="J138" s="12">
        <f>J136*(13-J137)</f>
        <v>60.000000000000007</v>
      </c>
      <c r="K138" s="12">
        <f>K136*(13-K137)</f>
        <v>117.80000000000003</v>
      </c>
      <c r="L138" s="12">
        <f>L136*(13-L137)</f>
        <v>243</v>
      </c>
      <c r="M138" s="12">
        <f>M136*(13-M137)</f>
        <v>344.09999999999997</v>
      </c>
      <c r="N138" s="155">
        <f>SUM(J138:M138)</f>
        <v>764.90000000000009</v>
      </c>
      <c r="O138" s="156">
        <f>O136*(13-O137)</f>
        <v>2024.6</v>
      </c>
      <c r="P138" s="162">
        <f>P136*(13-P137)</f>
        <v>2014.6</v>
      </c>
    </row>
    <row r="139" spans="2:16" ht="19.5">
      <c r="B139" s="149" t="s">
        <v>213</v>
      </c>
      <c r="C139" s="13">
        <f t="shared" ref="C139:H139" si="53">C136*(17-C137)</f>
        <v>443.3</v>
      </c>
      <c r="D139" s="12">
        <f t="shared" si="53"/>
        <v>442.40000000000003</v>
      </c>
      <c r="E139" s="12">
        <f t="shared" si="53"/>
        <v>496</v>
      </c>
      <c r="F139" s="12">
        <f t="shared" si="53"/>
        <v>306</v>
      </c>
      <c r="G139" s="12">
        <f t="shared" si="53"/>
        <v>126</v>
      </c>
      <c r="H139" s="12">
        <f t="shared" si="53"/>
        <v>50</v>
      </c>
      <c r="I139" s="155">
        <f>SUM(C139:G139)</f>
        <v>1813.7</v>
      </c>
      <c r="J139" s="12">
        <f>J136*(17-J137)</f>
        <v>160</v>
      </c>
      <c r="K139" s="12">
        <f>K136*(17-K137)</f>
        <v>241.8</v>
      </c>
      <c r="L139" s="12">
        <f>L136*(17-L137)</f>
        <v>363</v>
      </c>
      <c r="M139" s="12">
        <f>M136*(17-M137)</f>
        <v>468.09999999999997</v>
      </c>
      <c r="N139" s="155">
        <f>SUM(J139:M139)</f>
        <v>1232.8999999999999</v>
      </c>
      <c r="O139" s="156">
        <f>O136*(17-O137)</f>
        <v>3096.6</v>
      </c>
      <c r="P139" s="162">
        <f>P136*(17-P137)</f>
        <v>3046.6</v>
      </c>
    </row>
    <row r="140" spans="2:16" ht="19.5">
      <c r="B140" s="149" t="s">
        <v>214</v>
      </c>
      <c r="C140" s="17">
        <f t="shared" ref="C140:H140" si="54">C136*(18-C137)</f>
        <v>474.3</v>
      </c>
      <c r="D140" s="16">
        <f t="shared" si="54"/>
        <v>470.40000000000003</v>
      </c>
      <c r="E140" s="16">
        <f t="shared" si="54"/>
        <v>527</v>
      </c>
      <c r="F140" s="16">
        <f t="shared" si="54"/>
        <v>336</v>
      </c>
      <c r="G140" s="16">
        <f t="shared" si="54"/>
        <v>147</v>
      </c>
      <c r="H140" s="16">
        <f t="shared" si="54"/>
        <v>60</v>
      </c>
      <c r="I140" s="155">
        <f>SUM(C140:G140)</f>
        <v>1954.7</v>
      </c>
      <c r="J140" s="16">
        <f>J136*(18-J137)</f>
        <v>185</v>
      </c>
      <c r="K140" s="16">
        <f>K136*(18-K137)</f>
        <v>272.8</v>
      </c>
      <c r="L140" s="16">
        <f>L136*(18-L137)</f>
        <v>393</v>
      </c>
      <c r="M140" s="16">
        <f>M136*(18-M137)</f>
        <v>499.1</v>
      </c>
      <c r="N140" s="155">
        <f>SUM(J140:M140)</f>
        <v>1349.9</v>
      </c>
      <c r="O140" s="157">
        <f>O136*(18-O137)</f>
        <v>3364.6</v>
      </c>
      <c r="P140" s="163">
        <f>P136*(18-P137)</f>
        <v>3304.6</v>
      </c>
    </row>
    <row r="141" spans="2:16" ht="20.25" thickBot="1">
      <c r="B141" s="347" t="s">
        <v>215</v>
      </c>
      <c r="C141" s="21">
        <f t="shared" ref="C141:H141" si="55">C136*(19-C137)</f>
        <v>505.3</v>
      </c>
      <c r="D141" s="20">
        <f t="shared" si="55"/>
        <v>498.40000000000003</v>
      </c>
      <c r="E141" s="20">
        <f t="shared" si="55"/>
        <v>558</v>
      </c>
      <c r="F141" s="20">
        <f t="shared" si="55"/>
        <v>366</v>
      </c>
      <c r="G141" s="20">
        <f t="shared" si="55"/>
        <v>168</v>
      </c>
      <c r="H141" s="20">
        <f t="shared" si="55"/>
        <v>70</v>
      </c>
      <c r="I141" s="164">
        <f>SUM(C141:G141)</f>
        <v>2095.6999999999998</v>
      </c>
      <c r="J141" s="20">
        <f>J136*(19-J137)</f>
        <v>210</v>
      </c>
      <c r="K141" s="20">
        <f>K136*(19-K137)</f>
        <v>303.8</v>
      </c>
      <c r="L141" s="20">
        <f>L136*(19-L137)</f>
        <v>423</v>
      </c>
      <c r="M141" s="20">
        <f>M136*(19-M137)</f>
        <v>530.1</v>
      </c>
      <c r="N141" s="164">
        <f>SUM(J141:M141)</f>
        <v>1466.9</v>
      </c>
      <c r="O141" s="165">
        <f>O136*(19-O137)</f>
        <v>3632.6</v>
      </c>
      <c r="P141" s="166">
        <f>P136*(19-P137)</f>
        <v>3562.6</v>
      </c>
    </row>
    <row r="142" spans="2:16" ht="15.75" thickBot="1">
      <c r="B142" s="1"/>
      <c r="C142" s="1"/>
      <c r="D142" s="2"/>
      <c r="E142" s="2"/>
      <c r="F142" s="2"/>
      <c r="G142" s="1"/>
      <c r="H142" s="3"/>
      <c r="I142" s="2"/>
      <c r="J142" s="3"/>
      <c r="K142" s="2"/>
      <c r="L142" s="2"/>
      <c r="M142" s="1"/>
      <c r="N142" s="2"/>
      <c r="O142" s="1"/>
    </row>
    <row r="143" spans="2:16" ht="24" thickBot="1">
      <c r="B143" s="473" t="s">
        <v>332</v>
      </c>
      <c r="C143" s="474"/>
      <c r="D143" s="474"/>
      <c r="E143" s="474"/>
      <c r="F143" s="474"/>
      <c r="G143" s="474"/>
      <c r="H143" s="474"/>
      <c r="I143" s="474"/>
      <c r="J143" s="474"/>
      <c r="K143" s="474"/>
      <c r="L143" s="470" t="s">
        <v>231</v>
      </c>
      <c r="M143" s="471"/>
      <c r="N143" s="471"/>
      <c r="O143" s="471"/>
      <c r="P143" s="472"/>
    </row>
    <row r="144" spans="2:16" ht="15.75">
      <c r="B144" s="465" t="s">
        <v>195</v>
      </c>
      <c r="C144" s="461" t="s">
        <v>196</v>
      </c>
      <c r="D144" s="461" t="s">
        <v>197</v>
      </c>
      <c r="E144" s="461" t="s">
        <v>198</v>
      </c>
      <c r="F144" s="461" t="s">
        <v>199</v>
      </c>
      <c r="G144" s="461" t="s">
        <v>200</v>
      </c>
      <c r="H144" s="461" t="s">
        <v>201</v>
      </c>
      <c r="I144" s="467" t="s">
        <v>202</v>
      </c>
      <c r="J144" s="461" t="s">
        <v>203</v>
      </c>
      <c r="K144" s="461" t="s">
        <v>204</v>
      </c>
      <c r="L144" s="461" t="s">
        <v>205</v>
      </c>
      <c r="M144" s="461" t="s">
        <v>206</v>
      </c>
      <c r="N144" s="467" t="s">
        <v>207</v>
      </c>
      <c r="O144" s="456" t="s">
        <v>208</v>
      </c>
      <c r="P144" s="457"/>
    </row>
    <row r="145" spans="2:16" ht="16.5" thickBot="1">
      <c r="B145" s="466"/>
      <c r="C145" s="462"/>
      <c r="D145" s="462"/>
      <c r="E145" s="462"/>
      <c r="F145" s="462"/>
      <c r="G145" s="462"/>
      <c r="H145" s="462"/>
      <c r="I145" s="462"/>
      <c r="J145" s="462"/>
      <c r="K145" s="462"/>
      <c r="L145" s="462"/>
      <c r="M145" s="462"/>
      <c r="N145" s="462"/>
      <c r="O145" s="145" t="s">
        <v>209</v>
      </c>
      <c r="P145" s="30" t="s">
        <v>210</v>
      </c>
    </row>
    <row r="146" spans="2:16">
      <c r="B146" s="148" t="s">
        <v>211</v>
      </c>
      <c r="C146" s="146">
        <v>31</v>
      </c>
      <c r="D146" s="8">
        <v>28</v>
      </c>
      <c r="E146" s="8">
        <v>31</v>
      </c>
      <c r="F146" s="8">
        <v>30</v>
      </c>
      <c r="G146" s="8">
        <v>15</v>
      </c>
      <c r="H146" s="8">
        <v>0</v>
      </c>
      <c r="I146" s="168">
        <f>SUM(C146:G146)</f>
        <v>135</v>
      </c>
      <c r="J146" s="8">
        <v>8</v>
      </c>
      <c r="K146" s="8">
        <v>20</v>
      </c>
      <c r="L146" s="8">
        <v>29</v>
      </c>
      <c r="M146" s="8">
        <v>31</v>
      </c>
      <c r="N146" s="168">
        <f>SUM(J146:M146)</f>
        <v>88</v>
      </c>
      <c r="O146" s="167">
        <f>SUM(C146:H146,J146:M146)</f>
        <v>223</v>
      </c>
      <c r="P146" s="169">
        <f>I146+N146</f>
        <v>223</v>
      </c>
    </row>
    <row r="147" spans="2:16" ht="19.5">
      <c r="B147" s="149" t="s">
        <v>485</v>
      </c>
      <c r="C147" s="147">
        <v>0</v>
      </c>
      <c r="D147" s="10">
        <v>3.1</v>
      </c>
      <c r="E147" s="10">
        <v>5.6</v>
      </c>
      <c r="F147" s="10">
        <v>9.4</v>
      </c>
      <c r="G147" s="10">
        <v>9.9</v>
      </c>
      <c r="H147" s="10">
        <v>0</v>
      </c>
      <c r="I147" s="153">
        <f>(C146*C147+D146*D147+E146*E147+F146*F147+G146*G147)/I146</f>
        <v>5.1177777777777775</v>
      </c>
      <c r="J147" s="10">
        <v>14.896666666666667</v>
      </c>
      <c r="K147" s="95">
        <v>10.477419354838712</v>
      </c>
      <c r="L147" s="95">
        <v>6.953333333333334</v>
      </c>
      <c r="M147" s="95">
        <v>2.0516129032258061</v>
      </c>
      <c r="N147" s="153">
        <f>(J146*J147+K146*K147+L146*L147+M146*M147)/N146</f>
        <v>6.7496407624633443</v>
      </c>
      <c r="O147" s="154">
        <f>(C147*C146+D147*D146+E147*E146+F147*F146+G147*G146+H147*H146+J147*J146+K147*K146+L147*L146+M147*M146)/O146</f>
        <v>5.7617416461738751</v>
      </c>
      <c r="P147" s="161">
        <f>(I147*I146+N147*N146)/P146</f>
        <v>5.761741646173876</v>
      </c>
    </row>
    <row r="148" spans="2:16" ht="19.5">
      <c r="B148" s="149" t="s">
        <v>212</v>
      </c>
      <c r="C148" s="13">
        <f t="shared" ref="C148:H148" si="56">C146*(13-C147)</f>
        <v>403</v>
      </c>
      <c r="D148" s="12">
        <f t="shared" si="56"/>
        <v>277.2</v>
      </c>
      <c r="E148" s="12">
        <f t="shared" si="56"/>
        <v>229.4</v>
      </c>
      <c r="F148" s="12">
        <f t="shared" si="56"/>
        <v>107.99999999999999</v>
      </c>
      <c r="G148" s="12">
        <f t="shared" si="56"/>
        <v>46.499999999999993</v>
      </c>
      <c r="H148" s="12">
        <f t="shared" si="56"/>
        <v>0</v>
      </c>
      <c r="I148" s="155">
        <f>SUM(C148:G148)</f>
        <v>1064.0999999999999</v>
      </c>
      <c r="J148" s="12">
        <f>J146*(13-J147)</f>
        <v>-15.173333333333332</v>
      </c>
      <c r="K148" s="12">
        <f>K146*(13-K147)</f>
        <v>50.451612903225751</v>
      </c>
      <c r="L148" s="12">
        <f>L146*(13-L147)</f>
        <v>175.35333333333332</v>
      </c>
      <c r="M148" s="12">
        <f>M146*(13-M147)</f>
        <v>339.40000000000003</v>
      </c>
      <c r="N148" s="155">
        <f>SUM(J148:M148)</f>
        <v>550.03161290322578</v>
      </c>
      <c r="O148" s="156">
        <f>O146*(13-O147)</f>
        <v>1614.1316129032259</v>
      </c>
      <c r="P148" s="162">
        <f>P146*(13-P147)</f>
        <v>1614.1316129032257</v>
      </c>
    </row>
    <row r="149" spans="2:16" ht="19.5">
      <c r="B149" s="149" t="s">
        <v>213</v>
      </c>
      <c r="C149" s="13">
        <f t="shared" ref="C149:H149" si="57">C146*(17-C147)</f>
        <v>527</v>
      </c>
      <c r="D149" s="12">
        <f t="shared" si="57"/>
        <v>389.2</v>
      </c>
      <c r="E149" s="12">
        <f t="shared" si="57"/>
        <v>353.40000000000003</v>
      </c>
      <c r="F149" s="12">
        <f t="shared" si="57"/>
        <v>228</v>
      </c>
      <c r="G149" s="12">
        <f t="shared" si="57"/>
        <v>106.5</v>
      </c>
      <c r="H149" s="12">
        <f t="shared" si="57"/>
        <v>0</v>
      </c>
      <c r="I149" s="155">
        <f>SUM(C149:G149)</f>
        <v>1604.1000000000001</v>
      </c>
      <c r="J149" s="12">
        <f>J146*(17-J147)</f>
        <v>16.826666666666668</v>
      </c>
      <c r="K149" s="12">
        <f>K146*(17-K147)</f>
        <v>130.45161290322574</v>
      </c>
      <c r="L149" s="12">
        <f>L146*(17-L147)</f>
        <v>291.35333333333335</v>
      </c>
      <c r="M149" s="12">
        <f>M146*(17-M147)</f>
        <v>463.40000000000003</v>
      </c>
      <c r="N149" s="155">
        <f>SUM(J149:M149)</f>
        <v>902.03161290322578</v>
      </c>
      <c r="O149" s="156">
        <f>O146*(17-O147)</f>
        <v>2506.1316129032261</v>
      </c>
      <c r="P149" s="162">
        <f>P146*(17-P147)</f>
        <v>2506.1316129032257</v>
      </c>
    </row>
    <row r="150" spans="2:16" ht="19.5">
      <c r="B150" s="149" t="s">
        <v>214</v>
      </c>
      <c r="C150" s="17">
        <f t="shared" ref="C150:H150" si="58">C146*(18-C147)</f>
        <v>558</v>
      </c>
      <c r="D150" s="16">
        <f t="shared" si="58"/>
        <v>417.2</v>
      </c>
      <c r="E150" s="16">
        <f t="shared" si="58"/>
        <v>384.40000000000003</v>
      </c>
      <c r="F150" s="16">
        <f t="shared" si="58"/>
        <v>258</v>
      </c>
      <c r="G150" s="16">
        <f t="shared" si="58"/>
        <v>121.5</v>
      </c>
      <c r="H150" s="16">
        <f t="shared" si="58"/>
        <v>0</v>
      </c>
      <c r="I150" s="155">
        <f>SUM(C150:G150)</f>
        <v>1739.1000000000001</v>
      </c>
      <c r="J150" s="16">
        <f>J146*(18-J147)</f>
        <v>24.826666666666668</v>
      </c>
      <c r="K150" s="16">
        <f>K146*(18-K147)</f>
        <v>150.45161290322574</v>
      </c>
      <c r="L150" s="16">
        <f>L146*(18-L147)</f>
        <v>320.35333333333335</v>
      </c>
      <c r="M150" s="16">
        <f>M146*(18-M147)</f>
        <v>494.40000000000003</v>
      </c>
      <c r="N150" s="155">
        <f>SUM(J150:M150)</f>
        <v>990.03161290322578</v>
      </c>
      <c r="O150" s="157">
        <f>O146*(18-O147)</f>
        <v>2729.1316129032261</v>
      </c>
      <c r="P150" s="163">
        <f>P146*(18-P147)</f>
        <v>2729.1316129032257</v>
      </c>
    </row>
    <row r="151" spans="2:16" ht="20.25" thickBot="1">
      <c r="B151" s="347" t="s">
        <v>215</v>
      </c>
      <c r="C151" s="21">
        <f t="shared" ref="C151:H151" si="59">C146*(19-C147)</f>
        <v>589</v>
      </c>
      <c r="D151" s="20">
        <f t="shared" si="59"/>
        <v>445.2</v>
      </c>
      <c r="E151" s="20">
        <f t="shared" si="59"/>
        <v>415.40000000000003</v>
      </c>
      <c r="F151" s="20">
        <f t="shared" si="59"/>
        <v>288</v>
      </c>
      <c r="G151" s="20">
        <f t="shared" si="59"/>
        <v>136.5</v>
      </c>
      <c r="H151" s="20">
        <f t="shared" si="59"/>
        <v>0</v>
      </c>
      <c r="I151" s="164">
        <f>SUM(C151:G151)</f>
        <v>1874.1000000000001</v>
      </c>
      <c r="J151" s="20">
        <f>J146*(19-J147)</f>
        <v>32.826666666666668</v>
      </c>
      <c r="K151" s="20">
        <f>K146*(19-K147)</f>
        <v>170.45161290322574</v>
      </c>
      <c r="L151" s="20">
        <f>L146*(19-L147)</f>
        <v>349.35333333333335</v>
      </c>
      <c r="M151" s="20">
        <f>M146*(19-M147)</f>
        <v>525.4</v>
      </c>
      <c r="N151" s="164">
        <f>SUM(J151:M151)</f>
        <v>1078.0316129032258</v>
      </c>
      <c r="O151" s="165">
        <f>O146*(19-O147)</f>
        <v>2952.1316129032261</v>
      </c>
      <c r="P151" s="166">
        <f>P146*(19-P147)</f>
        <v>2952.1316129032257</v>
      </c>
    </row>
    <row r="152" spans="2:16" ht="15.75" thickBot="1">
      <c r="B152" s="24"/>
      <c r="C152" s="25"/>
      <c r="D152" s="25"/>
      <c r="E152" s="25"/>
      <c r="F152" s="25"/>
      <c r="G152" s="25"/>
      <c r="H152" s="25"/>
      <c r="I152" s="26"/>
      <c r="J152" s="25"/>
      <c r="K152" s="25"/>
      <c r="L152" s="25"/>
      <c r="M152" s="25"/>
      <c r="N152" s="26"/>
      <c r="O152" s="27"/>
      <c r="P152" s="27"/>
    </row>
    <row r="153" spans="2:16" ht="24" thickBot="1">
      <c r="B153" s="473" t="s">
        <v>332</v>
      </c>
      <c r="C153" s="474"/>
      <c r="D153" s="474"/>
      <c r="E153" s="474"/>
      <c r="F153" s="474"/>
      <c r="G153" s="474"/>
      <c r="H153" s="474"/>
      <c r="I153" s="474"/>
      <c r="J153" s="474"/>
      <c r="K153" s="474"/>
      <c r="L153" s="470" t="s">
        <v>145</v>
      </c>
      <c r="M153" s="471"/>
      <c r="N153" s="471"/>
      <c r="O153" s="471"/>
      <c r="P153" s="472"/>
    </row>
    <row r="154" spans="2:16" ht="15.75">
      <c r="B154" s="465" t="s">
        <v>195</v>
      </c>
      <c r="C154" s="461" t="s">
        <v>196</v>
      </c>
      <c r="D154" s="461" t="s">
        <v>197</v>
      </c>
      <c r="E154" s="461" t="s">
        <v>198</v>
      </c>
      <c r="F154" s="461" t="s">
        <v>199</v>
      </c>
      <c r="G154" s="461" t="s">
        <v>200</v>
      </c>
      <c r="H154" s="461" t="s">
        <v>201</v>
      </c>
      <c r="I154" s="467" t="s">
        <v>202</v>
      </c>
      <c r="J154" s="461" t="s">
        <v>203</v>
      </c>
      <c r="K154" s="461" t="s">
        <v>204</v>
      </c>
      <c r="L154" s="461" t="s">
        <v>205</v>
      </c>
      <c r="M154" s="461" t="s">
        <v>206</v>
      </c>
      <c r="N154" s="467" t="s">
        <v>207</v>
      </c>
      <c r="O154" s="456" t="s">
        <v>208</v>
      </c>
      <c r="P154" s="457"/>
    </row>
    <row r="155" spans="2:16" ht="16.5" thickBot="1">
      <c r="B155" s="466"/>
      <c r="C155" s="462"/>
      <c r="D155" s="462"/>
      <c r="E155" s="462"/>
      <c r="F155" s="462"/>
      <c r="G155" s="462"/>
      <c r="H155" s="462"/>
      <c r="I155" s="462"/>
      <c r="J155" s="462"/>
      <c r="K155" s="462"/>
      <c r="L155" s="462"/>
      <c r="M155" s="462"/>
      <c r="N155" s="462"/>
      <c r="O155" s="145" t="s">
        <v>209</v>
      </c>
      <c r="P155" s="30" t="s">
        <v>210</v>
      </c>
    </row>
    <row r="156" spans="2:16">
      <c r="B156" s="148" t="s">
        <v>211</v>
      </c>
      <c r="C156" s="146">
        <v>31</v>
      </c>
      <c r="D156" s="8">
        <v>31</v>
      </c>
      <c r="E156" s="8">
        <v>31</v>
      </c>
      <c r="F156" s="8">
        <v>24</v>
      </c>
      <c r="G156" s="8">
        <v>18</v>
      </c>
      <c r="H156" s="8">
        <v>7</v>
      </c>
      <c r="I156" s="168">
        <f>SUM(C156:G156)</f>
        <v>135</v>
      </c>
      <c r="J156" s="8"/>
      <c r="K156" s="8"/>
      <c r="L156" s="8"/>
      <c r="M156" s="8"/>
      <c r="N156" s="168">
        <f>SUM(J156:M156)</f>
        <v>0</v>
      </c>
      <c r="O156" s="167">
        <f>SUM(C156:H156,J156:M156)</f>
        <v>142</v>
      </c>
      <c r="P156" s="169">
        <f>I156+N156</f>
        <v>135</v>
      </c>
    </row>
    <row r="157" spans="2:16" ht="19.5">
      <c r="B157" s="149" t="s">
        <v>485</v>
      </c>
      <c r="C157" s="147">
        <v>1.7</v>
      </c>
      <c r="D157" s="10">
        <v>1.1178571428571431</v>
      </c>
      <c r="E157" s="10">
        <v>4.9322580645161285</v>
      </c>
      <c r="F157" s="10">
        <v>8.5966666666666658</v>
      </c>
      <c r="G157" s="10">
        <v>13.119354838709675</v>
      </c>
      <c r="H157" s="10">
        <v>16.899999999999999</v>
      </c>
      <c r="I157" s="153">
        <f>(C156*C157+D156*D157+E156*E157+F156*F157+G156*G157)/I156</f>
        <v>5.0571996927803378</v>
      </c>
      <c r="J157" s="10"/>
      <c r="K157" s="95"/>
      <c r="L157" s="95"/>
      <c r="M157" s="95"/>
      <c r="N157" s="153"/>
      <c r="O157" s="154">
        <f>(C157*C156+D157*D156+E157*E156+F157*F156+G157*G156+H157*H156+J157*J156+K157*K156+L157*L156+M157*M156)/O156</f>
        <v>5.6409997079249683</v>
      </c>
      <c r="P157" s="161">
        <f>(I157*I156+N157*N156)/P156</f>
        <v>5.0571996927803378</v>
      </c>
    </row>
    <row r="158" spans="2:16" ht="19.5">
      <c r="B158" s="149" t="s">
        <v>212</v>
      </c>
      <c r="C158" s="13">
        <f t="shared" ref="C158:H158" si="60">C156*(13-C157)</f>
        <v>350.3</v>
      </c>
      <c r="D158" s="12">
        <f t="shared" si="60"/>
        <v>368.34642857142853</v>
      </c>
      <c r="E158" s="12">
        <f t="shared" si="60"/>
        <v>250.10000000000002</v>
      </c>
      <c r="F158" s="12">
        <f t="shared" si="60"/>
        <v>105.68000000000002</v>
      </c>
      <c r="G158" s="12">
        <f t="shared" si="60"/>
        <v>-2.1483870967741581</v>
      </c>
      <c r="H158" s="12">
        <f t="shared" si="60"/>
        <v>-27.29999999999999</v>
      </c>
      <c r="I158" s="155">
        <f>SUM(C158:G158)</f>
        <v>1072.2780414746544</v>
      </c>
      <c r="J158" s="12">
        <f>J156*(13-J157)</f>
        <v>0</v>
      </c>
      <c r="K158" s="12">
        <f>K156*(13-K157)</f>
        <v>0</v>
      </c>
      <c r="L158" s="12">
        <f>L156*(13-L157)</f>
        <v>0</v>
      </c>
      <c r="M158" s="12">
        <f>M156*(13-M157)</f>
        <v>0</v>
      </c>
      <c r="N158" s="155">
        <f>SUM(J158:M158)</f>
        <v>0</v>
      </c>
      <c r="O158" s="156">
        <f>O156*(13-O157)</f>
        <v>1044.9780414746544</v>
      </c>
      <c r="P158" s="162">
        <f>P156*(13-P157)</f>
        <v>1072.2780414746544</v>
      </c>
    </row>
    <row r="159" spans="2:16" ht="19.5">
      <c r="B159" s="149" t="s">
        <v>213</v>
      </c>
      <c r="C159" s="13">
        <f t="shared" ref="C159:H159" si="61">C156*(17-C157)</f>
        <v>474.3</v>
      </c>
      <c r="D159" s="12">
        <f t="shared" si="61"/>
        <v>492.34642857142853</v>
      </c>
      <c r="E159" s="12">
        <f t="shared" si="61"/>
        <v>374.1</v>
      </c>
      <c r="F159" s="12">
        <f t="shared" si="61"/>
        <v>201.68</v>
      </c>
      <c r="G159" s="12">
        <f t="shared" si="61"/>
        <v>69.851612903225842</v>
      </c>
      <c r="H159" s="12">
        <f t="shared" si="61"/>
        <v>0.70000000000000995</v>
      </c>
      <c r="I159" s="155">
        <f>SUM(C159:G159)</f>
        <v>1612.2780414746546</v>
      </c>
      <c r="J159" s="12">
        <f>J156*(17-J157)</f>
        <v>0</v>
      </c>
      <c r="K159" s="12">
        <f>K156*(17-K157)</f>
        <v>0</v>
      </c>
      <c r="L159" s="12">
        <f>L156*(17-L157)</f>
        <v>0</v>
      </c>
      <c r="M159" s="12">
        <f>M156*(17-M157)</f>
        <v>0</v>
      </c>
      <c r="N159" s="155">
        <f>SUM(J159:M159)</f>
        <v>0</v>
      </c>
      <c r="O159" s="156">
        <f>O156*(17-O157)</f>
        <v>1612.9780414746544</v>
      </c>
      <c r="P159" s="162">
        <f>P156*(17-P157)</f>
        <v>1612.2780414746546</v>
      </c>
    </row>
    <row r="160" spans="2:16" ht="19.5">
      <c r="B160" s="149" t="s">
        <v>214</v>
      </c>
      <c r="C160" s="17">
        <f t="shared" ref="C160:H160" si="62">C156*(18-C157)</f>
        <v>505.3</v>
      </c>
      <c r="D160" s="16">
        <f t="shared" si="62"/>
        <v>523.34642857142853</v>
      </c>
      <c r="E160" s="16">
        <f t="shared" si="62"/>
        <v>405.1</v>
      </c>
      <c r="F160" s="16">
        <f t="shared" si="62"/>
        <v>225.68</v>
      </c>
      <c r="G160" s="16">
        <f t="shared" si="62"/>
        <v>87.851612903225842</v>
      </c>
      <c r="H160" s="16">
        <f t="shared" si="62"/>
        <v>7.7000000000000099</v>
      </c>
      <c r="I160" s="155">
        <f>SUM(C160:G160)</f>
        <v>1747.2780414746546</v>
      </c>
      <c r="J160" s="16">
        <f>J156*(18-J157)</f>
        <v>0</v>
      </c>
      <c r="K160" s="16">
        <f>K156*(18-K157)</f>
        <v>0</v>
      </c>
      <c r="L160" s="16">
        <f>L156*(18-L157)</f>
        <v>0</v>
      </c>
      <c r="M160" s="16">
        <f>M156*(18-M157)</f>
        <v>0</v>
      </c>
      <c r="N160" s="155">
        <f>SUM(J160:M160)</f>
        <v>0</v>
      </c>
      <c r="O160" s="157">
        <f>O156*(18-O157)</f>
        <v>1754.9780414746544</v>
      </c>
      <c r="P160" s="163">
        <f>P156*(18-P157)</f>
        <v>1747.2780414746546</v>
      </c>
    </row>
    <row r="161" spans="2:16" ht="20.25" thickBot="1">
      <c r="B161" s="347" t="s">
        <v>215</v>
      </c>
      <c r="C161" s="21">
        <f t="shared" ref="C161:H161" si="63">C156*(19-C157)</f>
        <v>536.30000000000007</v>
      </c>
      <c r="D161" s="20">
        <f t="shared" si="63"/>
        <v>554.34642857142853</v>
      </c>
      <c r="E161" s="20">
        <f t="shared" si="63"/>
        <v>436.1</v>
      </c>
      <c r="F161" s="20">
        <f t="shared" si="63"/>
        <v>249.68</v>
      </c>
      <c r="G161" s="20">
        <f t="shared" si="63"/>
        <v>105.85161290322584</v>
      </c>
      <c r="H161" s="20">
        <f t="shared" si="63"/>
        <v>14.70000000000001</v>
      </c>
      <c r="I161" s="164">
        <f>SUM(C161:G161)</f>
        <v>1882.2780414746546</v>
      </c>
      <c r="J161" s="20">
        <f>J156*(19-J157)</f>
        <v>0</v>
      </c>
      <c r="K161" s="20">
        <f>K156*(19-K157)</f>
        <v>0</v>
      </c>
      <c r="L161" s="20">
        <f>L156*(19-L157)</f>
        <v>0</v>
      </c>
      <c r="M161" s="20">
        <f>M156*(19-M157)</f>
        <v>0</v>
      </c>
      <c r="N161" s="164">
        <f>SUM(J161:M161)</f>
        <v>0</v>
      </c>
      <c r="O161" s="165">
        <f>O156*(19-O157)</f>
        <v>1896.9780414746544</v>
      </c>
      <c r="P161" s="166">
        <f>P156*(19-P157)</f>
        <v>1882.2780414746546</v>
      </c>
    </row>
    <row r="162" spans="2:16" ht="15.75" thickBot="1"/>
    <row r="163" spans="2:16" ht="24" thickBot="1">
      <c r="B163" s="473" t="s">
        <v>333</v>
      </c>
      <c r="C163" s="474"/>
      <c r="D163" s="474"/>
      <c r="E163" s="474"/>
      <c r="F163" s="474"/>
      <c r="G163" s="474"/>
      <c r="H163" s="474"/>
      <c r="I163" s="474"/>
      <c r="J163" s="474"/>
      <c r="K163" s="474"/>
      <c r="L163" s="73"/>
      <c r="M163" s="74"/>
      <c r="N163" s="74"/>
      <c r="O163" s="468" t="s">
        <v>253</v>
      </c>
      <c r="P163" s="469"/>
    </row>
    <row r="164" spans="2:16" ht="15.75">
      <c r="B164" s="465" t="s">
        <v>195</v>
      </c>
      <c r="C164" s="461" t="s">
        <v>196</v>
      </c>
      <c r="D164" s="461" t="s">
        <v>197</v>
      </c>
      <c r="E164" s="461" t="s">
        <v>198</v>
      </c>
      <c r="F164" s="461" t="s">
        <v>199</v>
      </c>
      <c r="G164" s="461" t="s">
        <v>200</v>
      </c>
      <c r="H164" s="461" t="s">
        <v>201</v>
      </c>
      <c r="I164" s="467" t="s">
        <v>202</v>
      </c>
      <c r="J164" s="461" t="s">
        <v>203</v>
      </c>
      <c r="K164" s="461" t="s">
        <v>204</v>
      </c>
      <c r="L164" s="461" t="s">
        <v>205</v>
      </c>
      <c r="M164" s="461" t="s">
        <v>206</v>
      </c>
      <c r="N164" s="467" t="s">
        <v>207</v>
      </c>
      <c r="O164" s="456" t="s">
        <v>208</v>
      </c>
      <c r="P164" s="457"/>
    </row>
    <row r="165" spans="2:16" ht="16.5" thickBot="1">
      <c r="B165" s="466"/>
      <c r="C165" s="462"/>
      <c r="D165" s="462"/>
      <c r="E165" s="462"/>
      <c r="F165" s="462"/>
      <c r="G165" s="462"/>
      <c r="H165" s="462"/>
      <c r="I165" s="462"/>
      <c r="J165" s="462"/>
      <c r="K165" s="462"/>
      <c r="L165" s="462"/>
      <c r="M165" s="462"/>
      <c r="N165" s="462"/>
      <c r="O165" s="145" t="s">
        <v>234</v>
      </c>
      <c r="P165" s="30" t="s">
        <v>235</v>
      </c>
    </row>
    <row r="166" spans="2:16">
      <c r="B166" s="148" t="s">
        <v>211</v>
      </c>
      <c r="C166" s="146">
        <v>31</v>
      </c>
      <c r="D166" s="8">
        <v>28</v>
      </c>
      <c r="E166" s="8">
        <v>31</v>
      </c>
      <c r="F166" s="8">
        <v>30</v>
      </c>
      <c r="G166" s="8">
        <v>14</v>
      </c>
      <c r="H166" s="8">
        <v>0</v>
      </c>
      <c r="I166" s="168">
        <f>SUM(C166:G166)</f>
        <v>134</v>
      </c>
      <c r="J166" s="8">
        <v>13</v>
      </c>
      <c r="K166" s="8">
        <v>31</v>
      </c>
      <c r="L166" s="8">
        <v>30</v>
      </c>
      <c r="M166" s="8">
        <v>31</v>
      </c>
      <c r="N166" s="168">
        <f>SUM(J166:M166)</f>
        <v>105</v>
      </c>
      <c r="O166" s="167">
        <f>SUM(C166:H166,J166:M166)</f>
        <v>239</v>
      </c>
      <c r="P166" s="169">
        <f>I166+N166</f>
        <v>239</v>
      </c>
    </row>
    <row r="167" spans="2:16" ht="19.5">
      <c r="B167" s="149" t="s">
        <v>485</v>
      </c>
      <c r="C167" s="147">
        <v>-2.2000000000000002</v>
      </c>
      <c r="D167" s="10">
        <v>-1.1000000000000001</v>
      </c>
      <c r="E167" s="10">
        <v>2.9</v>
      </c>
      <c r="F167" s="10">
        <v>7.8</v>
      </c>
      <c r="G167" s="10">
        <v>13.1</v>
      </c>
      <c r="H167" s="10">
        <v>0</v>
      </c>
      <c r="I167" s="153">
        <f>(C166*C167+D166*D167+E166*E167+F166*F167+G166*G167)/I166</f>
        <v>3.047014925373134</v>
      </c>
      <c r="J167" s="10">
        <v>13.4</v>
      </c>
      <c r="K167" s="95">
        <v>8.4</v>
      </c>
      <c r="L167" s="95">
        <v>3.4</v>
      </c>
      <c r="M167" s="95">
        <v>-0.1</v>
      </c>
      <c r="N167" s="153">
        <f>(J166*J167+K166*K167+L166*L167+M166*M167)/N166</f>
        <v>5.0809523809523807</v>
      </c>
      <c r="O167" s="154">
        <f>(C167*C166+D167*D166+E167*E166+F167*F166+G167*G166+H167*H166+J167*J166+K167*K166+L167*L166+M167*M166)/O166</f>
        <v>3.9405857740585777</v>
      </c>
      <c r="P167" s="161">
        <f>(I167*I166+N167*N166)/P166</f>
        <v>3.9405857740585772</v>
      </c>
    </row>
    <row r="168" spans="2:16" ht="19.5">
      <c r="B168" s="149" t="s">
        <v>212</v>
      </c>
      <c r="C168" s="13">
        <f t="shared" ref="C168:H168" si="64">C166*(13-C167)</f>
        <v>471.2</v>
      </c>
      <c r="D168" s="12">
        <f t="shared" si="64"/>
        <v>394.8</v>
      </c>
      <c r="E168" s="12">
        <f t="shared" si="64"/>
        <v>313.09999999999997</v>
      </c>
      <c r="F168" s="12">
        <f t="shared" si="64"/>
        <v>156</v>
      </c>
      <c r="G168" s="12">
        <f t="shared" si="64"/>
        <v>-1.399999999999995</v>
      </c>
      <c r="H168" s="12">
        <f t="shared" si="64"/>
        <v>0</v>
      </c>
      <c r="I168" s="155">
        <f>SUM(C168:G168)</f>
        <v>1333.6999999999998</v>
      </c>
      <c r="J168" s="12">
        <f>J166*(13-J167)</f>
        <v>-5.2000000000000046</v>
      </c>
      <c r="K168" s="12">
        <f>K166*(13-K167)</f>
        <v>142.6</v>
      </c>
      <c r="L168" s="12">
        <f>L166*(13-L167)</f>
        <v>288</v>
      </c>
      <c r="M168" s="12">
        <f>M166*(13-M167)</f>
        <v>406.09999999999997</v>
      </c>
      <c r="N168" s="155">
        <f>SUM(J168:M168)</f>
        <v>831.5</v>
      </c>
      <c r="O168" s="156">
        <f>O166*(13-O167)</f>
        <v>2165.1999999999998</v>
      </c>
      <c r="P168" s="162">
        <f>P166*(13-P167)</f>
        <v>2165.1999999999998</v>
      </c>
    </row>
    <row r="169" spans="2:16" ht="19.5">
      <c r="B169" s="149" t="s">
        <v>213</v>
      </c>
      <c r="C169" s="13">
        <f t="shared" ref="C169:H169" si="65">C166*(17-C167)</f>
        <v>595.19999999999993</v>
      </c>
      <c r="D169" s="12">
        <f t="shared" si="65"/>
        <v>506.80000000000007</v>
      </c>
      <c r="E169" s="12">
        <f t="shared" si="65"/>
        <v>437.09999999999997</v>
      </c>
      <c r="F169" s="12">
        <f t="shared" si="65"/>
        <v>276</v>
      </c>
      <c r="G169" s="12">
        <f t="shared" si="65"/>
        <v>54.600000000000009</v>
      </c>
      <c r="H169" s="12">
        <f t="shared" si="65"/>
        <v>0</v>
      </c>
      <c r="I169" s="155">
        <f>SUM(C169:G169)</f>
        <v>1869.6999999999998</v>
      </c>
      <c r="J169" s="12">
        <f>J166*(17-J167)</f>
        <v>46.8</v>
      </c>
      <c r="K169" s="12">
        <f>K166*(17-K167)</f>
        <v>266.59999999999997</v>
      </c>
      <c r="L169" s="12">
        <f>L166*(17-L167)</f>
        <v>408</v>
      </c>
      <c r="M169" s="12">
        <f>M166*(17-M167)</f>
        <v>530.1</v>
      </c>
      <c r="N169" s="155">
        <f>SUM(J169:M169)</f>
        <v>1251.5</v>
      </c>
      <c r="O169" s="156">
        <f>O166*(17-O167)</f>
        <v>3121.2</v>
      </c>
      <c r="P169" s="162">
        <f>P166*(17-P167)</f>
        <v>3121.2</v>
      </c>
    </row>
    <row r="170" spans="2:16" ht="19.5">
      <c r="B170" s="149" t="s">
        <v>214</v>
      </c>
      <c r="C170" s="17">
        <f t="shared" ref="C170:H170" si="66">C166*(18-C167)</f>
        <v>626.19999999999993</v>
      </c>
      <c r="D170" s="16">
        <f t="shared" si="66"/>
        <v>534.80000000000007</v>
      </c>
      <c r="E170" s="16">
        <f t="shared" si="66"/>
        <v>468.09999999999997</v>
      </c>
      <c r="F170" s="16">
        <f t="shared" si="66"/>
        <v>306</v>
      </c>
      <c r="G170" s="16">
        <f t="shared" si="66"/>
        <v>68.600000000000009</v>
      </c>
      <c r="H170" s="16">
        <f t="shared" si="66"/>
        <v>0</v>
      </c>
      <c r="I170" s="155">
        <f>SUM(C170:G170)</f>
        <v>2003.6999999999998</v>
      </c>
      <c r="J170" s="16">
        <f>J166*(18-J167)</f>
        <v>59.8</v>
      </c>
      <c r="K170" s="16">
        <f>K166*(18-K167)</f>
        <v>297.59999999999997</v>
      </c>
      <c r="L170" s="16">
        <f>L166*(18-L167)</f>
        <v>438</v>
      </c>
      <c r="M170" s="16">
        <f>M166*(18-M167)</f>
        <v>561.1</v>
      </c>
      <c r="N170" s="155">
        <f>SUM(J170:M170)</f>
        <v>1356.5</v>
      </c>
      <c r="O170" s="157">
        <f>O166*(18-O167)</f>
        <v>3360.2</v>
      </c>
      <c r="P170" s="163">
        <f>P166*(18-P167)</f>
        <v>3360.2</v>
      </c>
    </row>
    <row r="171" spans="2:16" ht="20.25" thickBot="1">
      <c r="B171" s="347" t="s">
        <v>215</v>
      </c>
      <c r="C171" s="21">
        <f t="shared" ref="C171:H171" si="67">C166*(19-C167)</f>
        <v>657.19999999999993</v>
      </c>
      <c r="D171" s="20">
        <f t="shared" si="67"/>
        <v>562.80000000000007</v>
      </c>
      <c r="E171" s="20">
        <f t="shared" si="67"/>
        <v>499.1</v>
      </c>
      <c r="F171" s="20">
        <f t="shared" si="67"/>
        <v>336</v>
      </c>
      <c r="G171" s="20">
        <f t="shared" si="67"/>
        <v>82.600000000000009</v>
      </c>
      <c r="H171" s="20">
        <f t="shared" si="67"/>
        <v>0</v>
      </c>
      <c r="I171" s="164">
        <f>SUM(C171:G171)</f>
        <v>2137.6999999999998</v>
      </c>
      <c r="J171" s="20">
        <f>J166*(19-J167)</f>
        <v>72.8</v>
      </c>
      <c r="K171" s="20">
        <f>K166*(19-K167)</f>
        <v>328.59999999999997</v>
      </c>
      <c r="L171" s="20">
        <f>L166*(19-L167)</f>
        <v>468</v>
      </c>
      <c r="M171" s="20">
        <f>M166*(19-M167)</f>
        <v>592.1</v>
      </c>
      <c r="N171" s="164">
        <f>SUM(J171:M171)</f>
        <v>1461.5</v>
      </c>
      <c r="O171" s="165">
        <f>O166*(19-O167)</f>
        <v>3599.2</v>
      </c>
      <c r="P171" s="166">
        <f>P166*(19-P167)</f>
        <v>3599.2</v>
      </c>
    </row>
    <row r="172" spans="2:16" ht="15.75" thickBot="1">
      <c r="J172" s="28"/>
    </row>
    <row r="173" spans="2:16" ht="24" thickBot="1">
      <c r="B173" s="170" t="s">
        <v>236</v>
      </c>
      <c r="C173" s="458" t="s">
        <v>237</v>
      </c>
      <c r="D173" s="458"/>
      <c r="E173" s="458"/>
      <c r="F173" s="458"/>
      <c r="G173" s="458"/>
      <c r="H173" s="458"/>
      <c r="I173" s="458"/>
      <c r="J173" s="458"/>
      <c r="K173" s="458"/>
      <c r="L173" s="458"/>
      <c r="M173" s="459"/>
      <c r="N173" s="459"/>
      <c r="O173" s="459"/>
      <c r="P173" s="460"/>
    </row>
    <row r="174" spans="2:16" ht="15.75">
      <c r="B174" s="465" t="s">
        <v>195</v>
      </c>
      <c r="C174" s="461" t="s">
        <v>196</v>
      </c>
      <c r="D174" s="461" t="s">
        <v>197</v>
      </c>
      <c r="E174" s="461" t="s">
        <v>198</v>
      </c>
      <c r="F174" s="461" t="s">
        <v>199</v>
      </c>
      <c r="G174" s="461" t="s">
        <v>200</v>
      </c>
      <c r="H174" s="461" t="s">
        <v>201</v>
      </c>
      <c r="I174" s="467" t="s">
        <v>202</v>
      </c>
      <c r="J174" s="461" t="s">
        <v>203</v>
      </c>
      <c r="K174" s="461" t="s">
        <v>204</v>
      </c>
      <c r="L174" s="461" t="s">
        <v>205</v>
      </c>
      <c r="M174" s="461" t="s">
        <v>206</v>
      </c>
      <c r="N174" s="467" t="s">
        <v>207</v>
      </c>
      <c r="O174" s="456" t="s">
        <v>208</v>
      </c>
      <c r="P174" s="457"/>
    </row>
    <row r="175" spans="2:16" ht="16.5" thickBot="1">
      <c r="B175" s="466"/>
      <c r="C175" s="462"/>
      <c r="D175" s="462"/>
      <c r="E175" s="462"/>
      <c r="F175" s="462"/>
      <c r="G175" s="462"/>
      <c r="H175" s="462"/>
      <c r="I175" s="462"/>
      <c r="J175" s="462"/>
      <c r="K175" s="462"/>
      <c r="L175" s="462"/>
      <c r="M175" s="462"/>
      <c r="N175" s="462"/>
      <c r="O175" s="145" t="s">
        <v>234</v>
      </c>
      <c r="P175" s="30" t="s">
        <v>235</v>
      </c>
    </row>
    <row r="176" spans="2:16" ht="15.75">
      <c r="B176" s="174">
        <v>2000</v>
      </c>
      <c r="C176" s="173">
        <f t="shared" ref="C176:P176" si="68">C11/C$171</f>
        <v>0.94385270846013392</v>
      </c>
      <c r="D176" s="172">
        <f t="shared" si="68"/>
        <v>0.80401563610518811</v>
      </c>
      <c r="E176" s="172">
        <f t="shared" si="68"/>
        <v>0.91644960929673402</v>
      </c>
      <c r="F176" s="172">
        <f t="shared" si="68"/>
        <v>0.63898809523809519</v>
      </c>
      <c r="G176" s="172">
        <f t="shared" si="68"/>
        <v>0.61259079903147684</v>
      </c>
      <c r="H176" s="172"/>
      <c r="I176" s="172">
        <f t="shared" si="68"/>
        <v>0.83992141086214156</v>
      </c>
      <c r="J176" s="172">
        <f t="shared" si="68"/>
        <v>1.7898351648351651</v>
      </c>
      <c r="K176" s="172">
        <f t="shared" si="68"/>
        <v>0.41387705416920273</v>
      </c>
      <c r="L176" s="172">
        <f t="shared" si="68"/>
        <v>0.74508547008546999</v>
      </c>
      <c r="M176" s="172">
        <f t="shared" si="68"/>
        <v>0.86150988008782314</v>
      </c>
      <c r="N176" s="172">
        <f t="shared" si="68"/>
        <v>0.769825521724256</v>
      </c>
      <c r="O176" s="360">
        <f t="shared" si="68"/>
        <v>0.81415314514336523</v>
      </c>
      <c r="P176" s="358">
        <f t="shared" si="68"/>
        <v>0.81145810180040012</v>
      </c>
    </row>
    <row r="177" spans="2:16" ht="15.75">
      <c r="B177" s="175">
        <v>2001</v>
      </c>
      <c r="C177" s="34">
        <f t="shared" ref="C177:P177" si="69">C21/C$171</f>
        <v>0.90033475349969572</v>
      </c>
      <c r="D177" s="33">
        <f t="shared" si="69"/>
        <v>0.9163113006396586</v>
      </c>
      <c r="E177" s="33">
        <f t="shared" si="69"/>
        <v>0.93969144460028042</v>
      </c>
      <c r="F177" s="33">
        <f t="shared" si="69"/>
        <v>1.0476190476190477</v>
      </c>
      <c r="G177" s="33">
        <f t="shared" si="69"/>
        <v>1.1307506053268765</v>
      </c>
      <c r="H177" s="33"/>
      <c r="I177" s="33">
        <f t="shared" si="69"/>
        <v>0.94578285072741741</v>
      </c>
      <c r="J177" s="33">
        <f t="shared" si="69"/>
        <v>1.4761904761904758</v>
      </c>
      <c r="K177" s="33">
        <f t="shared" si="69"/>
        <v>0.4721104195708089</v>
      </c>
      <c r="L177" s="33">
        <f t="shared" si="69"/>
        <v>1.0363247863247864</v>
      </c>
      <c r="M177" s="33">
        <f t="shared" si="69"/>
        <v>1.1883127850025332</v>
      </c>
      <c r="N177" s="33">
        <f t="shared" si="69"/>
        <v>0.99295391757621243</v>
      </c>
      <c r="O177" s="171">
        <f t="shared" si="69"/>
        <v>0.96493725009380826</v>
      </c>
      <c r="P177" s="35">
        <f t="shared" si="69"/>
        <v>0.96493725009380826</v>
      </c>
    </row>
    <row r="178" spans="2:16" ht="15.75">
      <c r="B178" s="175">
        <v>2002</v>
      </c>
      <c r="C178" s="34">
        <f t="shared" ref="C178:P178" si="70">C31/C$171</f>
        <v>0.90094339622641517</v>
      </c>
      <c r="D178" s="33">
        <f t="shared" si="70"/>
        <v>0.71641791044776104</v>
      </c>
      <c r="E178" s="33">
        <f t="shared" si="70"/>
        <v>0.86956521739130432</v>
      </c>
      <c r="F178" s="33">
        <f t="shared" si="70"/>
        <v>0.98065476190476186</v>
      </c>
      <c r="G178" s="33">
        <f t="shared" si="70"/>
        <v>0</v>
      </c>
      <c r="H178" s="33"/>
      <c r="I178" s="33">
        <f t="shared" si="70"/>
        <v>0.82275342657996919</v>
      </c>
      <c r="J178" s="33">
        <f t="shared" si="70"/>
        <v>2.5755494505494507</v>
      </c>
      <c r="K178" s="33">
        <f t="shared" si="70"/>
        <v>1.0766889835666464</v>
      </c>
      <c r="L178" s="33">
        <f t="shared" si="70"/>
        <v>0.8141025641025641</v>
      </c>
      <c r="M178" s="33">
        <f t="shared" si="70"/>
        <v>1.2094240837696335</v>
      </c>
      <c r="N178" s="33">
        <f t="shared" si="70"/>
        <v>1.1210400273691414</v>
      </c>
      <c r="O178" s="171">
        <f t="shared" si="70"/>
        <v>0.94387641698155156</v>
      </c>
      <c r="P178" s="35">
        <f t="shared" si="70"/>
        <v>0.94387641698155156</v>
      </c>
    </row>
    <row r="179" spans="2:16">
      <c r="B179" s="175">
        <v>2003</v>
      </c>
      <c r="C179" s="34">
        <f t="shared" ref="C179:P179" si="71">C41/C$171</f>
        <v>0.97641509433962259</v>
      </c>
      <c r="D179" s="33">
        <f t="shared" si="71"/>
        <v>1.1243781094527363</v>
      </c>
      <c r="E179" s="33">
        <f t="shared" si="71"/>
        <v>0.99378881987577639</v>
      </c>
      <c r="F179" s="33">
        <f t="shared" si="71"/>
        <v>0.9732142857142857</v>
      </c>
      <c r="G179" s="33">
        <f t="shared" si="71"/>
        <v>0</v>
      </c>
      <c r="H179" s="33"/>
      <c r="I179" s="33">
        <f t="shared" si="71"/>
        <v>0.98119474201244339</v>
      </c>
      <c r="J179" s="33">
        <f t="shared" si="71"/>
        <v>1.4217032967032968</v>
      </c>
      <c r="K179" s="33">
        <f t="shared" si="71"/>
        <v>1.2075471698113209</v>
      </c>
      <c r="L179" s="33">
        <f t="shared" si="71"/>
        <v>0.80769230769230771</v>
      </c>
      <c r="M179" s="33">
        <f t="shared" si="71"/>
        <v>0.92670157068062808</v>
      </c>
      <c r="N179" s="33">
        <f t="shared" si="71"/>
        <v>0.97639411563462197</v>
      </c>
      <c r="O179" s="33">
        <f t="shared" si="71"/>
        <v>0.97924538786396986</v>
      </c>
      <c r="P179" s="35">
        <f t="shared" si="71"/>
        <v>0.97924538786396986</v>
      </c>
    </row>
    <row r="180" spans="2:16">
      <c r="B180" s="175">
        <v>2004</v>
      </c>
      <c r="C180" s="34">
        <f>C51/C$171</f>
        <v>1.0424528301886793</v>
      </c>
      <c r="D180" s="33">
        <f t="shared" ref="D180:P180" si="72">D51/D$171</f>
        <v>0</v>
      </c>
      <c r="E180" s="33">
        <f t="shared" si="72"/>
        <v>0.99378881987577639</v>
      </c>
      <c r="F180" s="33">
        <f t="shared" si="72"/>
        <v>0.8928571428571429</v>
      </c>
      <c r="G180" s="33">
        <f t="shared" si="72"/>
        <v>2.3607748184019366</v>
      </c>
      <c r="H180" s="33"/>
      <c r="I180" s="33">
        <f t="shared" si="72"/>
        <v>0.78406698788417462</v>
      </c>
      <c r="J180" s="33">
        <f t="shared" si="72"/>
        <v>1.9505494505494507</v>
      </c>
      <c r="K180" s="33">
        <f t="shared" si="72"/>
        <v>0.5660377358490567</v>
      </c>
      <c r="L180" s="33">
        <f t="shared" si="72"/>
        <v>0.91666666666666663</v>
      </c>
      <c r="M180" s="33">
        <f t="shared" si="72"/>
        <v>0.9319371727748692</v>
      </c>
      <c r="N180" s="33">
        <f t="shared" si="72"/>
        <v>0.89551830311323999</v>
      </c>
      <c r="O180" s="33">
        <f t="shared" si="72"/>
        <v>0.97838408535230059</v>
      </c>
      <c r="P180" s="35">
        <f t="shared" si="72"/>
        <v>0.97838408535230059</v>
      </c>
    </row>
    <row r="181" spans="2:16">
      <c r="B181" s="175">
        <f>B180+1</f>
        <v>2005</v>
      </c>
      <c r="C181" s="34">
        <f>C61/C$171</f>
        <v>0.85377358490566047</v>
      </c>
      <c r="D181" s="33">
        <f t="shared" ref="D181:P181" si="73">D61/D$171</f>
        <v>1.1343283582089549</v>
      </c>
      <c r="E181" s="33">
        <f t="shared" si="73"/>
        <v>1.0869565217391304</v>
      </c>
      <c r="F181" s="33">
        <f t="shared" si="73"/>
        <v>0.8928571428571429</v>
      </c>
      <c r="G181" s="33">
        <f t="shared" si="73"/>
        <v>1.6343825665859562</v>
      </c>
      <c r="H181" s="33"/>
      <c r="I181" s="33">
        <f t="shared" si="73"/>
        <v>1.0183842447490294</v>
      </c>
      <c r="J181" s="33">
        <f t="shared" si="73"/>
        <v>1.5659340659340659</v>
      </c>
      <c r="K181" s="33">
        <f t="shared" si="73"/>
        <v>0.83079732197200251</v>
      </c>
      <c r="L181" s="33">
        <f t="shared" si="73"/>
        <v>1.0192307692307692</v>
      </c>
      <c r="M181" s="33">
        <f t="shared" si="73"/>
        <v>1</v>
      </c>
      <c r="N181" s="33">
        <f t="shared" si="73"/>
        <v>0.99630516592541907</v>
      </c>
      <c r="O181" s="33">
        <f t="shared" si="73"/>
        <v>1.0206712602800623</v>
      </c>
      <c r="P181" s="35">
        <f t="shared" si="73"/>
        <v>1.0094187597243833</v>
      </c>
    </row>
    <row r="182" spans="2:16">
      <c r="B182" s="175">
        <f t="shared" ref="B182:B189" si="74">B181+1</f>
        <v>2006</v>
      </c>
      <c r="C182" s="34">
        <f>C71/C$171</f>
        <v>1.2122641509433962</v>
      </c>
      <c r="D182" s="33">
        <f t="shared" ref="D182:P182" si="75">D71/D$171</f>
        <v>1.08955223880597</v>
      </c>
      <c r="E182" s="33">
        <f t="shared" si="75"/>
        <v>1.1304347826086956</v>
      </c>
      <c r="F182" s="33">
        <f t="shared" si="75"/>
        <v>0.78869047619047616</v>
      </c>
      <c r="G182" s="33">
        <f t="shared" si="75"/>
        <v>0.94552058111380133</v>
      </c>
      <c r="H182" s="33"/>
      <c r="I182" s="33">
        <f t="shared" si="75"/>
        <v>1.0839687514618515</v>
      </c>
      <c r="J182" s="33">
        <f t="shared" si="75"/>
        <v>0</v>
      </c>
      <c r="K182" s="33">
        <f t="shared" si="75"/>
        <v>0.59433962264150952</v>
      </c>
      <c r="L182" s="33">
        <f t="shared" si="75"/>
        <v>0.76282051282051277</v>
      </c>
      <c r="M182" s="33">
        <f t="shared" si="75"/>
        <v>0.76963350785340312</v>
      </c>
      <c r="N182" s="33">
        <f t="shared" si="75"/>
        <v>0.68970236058843659</v>
      </c>
      <c r="O182" s="33">
        <f t="shared" si="75"/>
        <v>0.94387641698155145</v>
      </c>
      <c r="P182" s="35">
        <f t="shared" si="75"/>
        <v>0.92387197154923328</v>
      </c>
    </row>
    <row r="183" spans="2:16">
      <c r="B183" s="175">
        <f t="shared" si="74"/>
        <v>2007</v>
      </c>
      <c r="C183" s="34">
        <f>C81/C$171</f>
        <v>0.66981132075471705</v>
      </c>
      <c r="D183" s="33">
        <f t="shared" ref="D183:P183" si="76">D81/D$171</f>
        <v>0.78109452736318397</v>
      </c>
      <c r="E183" s="33">
        <f t="shared" si="76"/>
        <v>0.86335403726708082</v>
      </c>
      <c r="F183" s="33">
        <f t="shared" si="76"/>
        <v>0.8660714285714286</v>
      </c>
      <c r="G183" s="33">
        <f t="shared" si="76"/>
        <v>0.99273607748184012</v>
      </c>
      <c r="H183" s="33"/>
      <c r="I183" s="33">
        <f t="shared" si="76"/>
        <v>0.78762221078729489</v>
      </c>
      <c r="J183" s="33">
        <f t="shared" si="76"/>
        <v>0</v>
      </c>
      <c r="K183" s="33">
        <f t="shared" si="76"/>
        <v>1.0566037735849056</v>
      </c>
      <c r="L183" s="33">
        <f t="shared" si="76"/>
        <v>1.0512820512820511</v>
      </c>
      <c r="M183" s="33">
        <f t="shared" si="76"/>
        <v>0.9947643979057591</v>
      </c>
      <c r="N183" s="33">
        <f t="shared" si="76"/>
        <v>0.9772151898734176</v>
      </c>
      <c r="O183" s="33">
        <f t="shared" si="76"/>
        <v>0.86460880195599032</v>
      </c>
      <c r="P183" s="35">
        <f t="shared" si="76"/>
        <v>0.86460880195599032</v>
      </c>
    </row>
    <row r="184" spans="2:16">
      <c r="B184" s="175">
        <f t="shared" si="74"/>
        <v>2008</v>
      </c>
      <c r="C184" s="34">
        <f>C91/C$171</f>
        <v>0.77830188679245293</v>
      </c>
      <c r="D184" s="33">
        <f t="shared" ref="D184:P184" si="77">D91/D$171</f>
        <v>0.76616915422885556</v>
      </c>
      <c r="E184" s="33">
        <f t="shared" si="77"/>
        <v>0.93788819875776386</v>
      </c>
      <c r="F184" s="33">
        <f t="shared" si="77"/>
        <v>0.9732142857142857</v>
      </c>
      <c r="G184" s="33">
        <f t="shared" si="77"/>
        <v>1.3075060532687648</v>
      </c>
      <c r="H184" s="33"/>
      <c r="I184" s="33">
        <f t="shared" si="77"/>
        <v>0.86345137297095009</v>
      </c>
      <c r="J184" s="33">
        <f t="shared" si="77"/>
        <v>2.4450549450549453</v>
      </c>
      <c r="K184" s="33">
        <f t="shared" si="77"/>
        <v>0.83962264150943411</v>
      </c>
      <c r="L184" s="33">
        <f t="shared" si="77"/>
        <v>0.82051282051282048</v>
      </c>
      <c r="M184" s="33">
        <f t="shared" si="77"/>
        <v>0.90575916230366504</v>
      </c>
      <c r="N184" s="33">
        <f t="shared" si="77"/>
        <v>0.94026684912760883</v>
      </c>
      <c r="O184" s="33">
        <f t="shared" si="77"/>
        <v>0.89464325405645706</v>
      </c>
      <c r="P184" s="35">
        <f t="shared" si="77"/>
        <v>0.89464325405645706</v>
      </c>
    </row>
    <row r="185" spans="2:16">
      <c r="B185" s="175">
        <f t="shared" si="74"/>
        <v>2009</v>
      </c>
      <c r="C185" s="34">
        <f>C101/C$171</f>
        <v>0.9952830188679247</v>
      </c>
      <c r="D185" s="33">
        <f t="shared" ref="D185:P185" si="78">D101/D$171</f>
        <v>0.9552238805970148</v>
      </c>
      <c r="E185" s="33">
        <f t="shared" si="78"/>
        <v>0.9503105590062112</v>
      </c>
      <c r="F185" s="33">
        <f t="shared" si="78"/>
        <v>0.625</v>
      </c>
      <c r="G185" s="33">
        <f t="shared" si="78"/>
        <v>1.433414043583535</v>
      </c>
      <c r="H185" s="33"/>
      <c r="I185" s="33">
        <f t="shared" si="78"/>
        <v>0.93296533657669467</v>
      </c>
      <c r="J185" s="33">
        <f t="shared" si="78"/>
        <v>0.43956043956043955</v>
      </c>
      <c r="K185" s="33">
        <f t="shared" si="78"/>
        <v>0.95739500912964093</v>
      </c>
      <c r="L185" s="33">
        <f t="shared" si="78"/>
        <v>0.76923076923076927</v>
      </c>
      <c r="M185" s="33">
        <f t="shared" si="78"/>
        <v>1</v>
      </c>
      <c r="N185" s="33">
        <f t="shared" si="78"/>
        <v>0.88860759493670871</v>
      </c>
      <c r="O185" s="33">
        <f t="shared" si="78"/>
        <v>0.92537230495665701</v>
      </c>
      <c r="P185" s="35">
        <f t="shared" si="78"/>
        <v>0.9149533229606579</v>
      </c>
    </row>
    <row r="186" spans="2:16">
      <c r="B186" s="175">
        <f t="shared" si="74"/>
        <v>2010</v>
      </c>
      <c r="C186" s="34">
        <f>C111/C$171</f>
        <v>1.179245283018868</v>
      </c>
      <c r="D186" s="33">
        <f t="shared" ref="D186:P186" si="79">D111/D$171</f>
        <v>0.99502487562189046</v>
      </c>
      <c r="E186" s="33">
        <f t="shared" si="79"/>
        <v>0.93788819875776386</v>
      </c>
      <c r="F186" s="33">
        <f t="shared" si="79"/>
        <v>0.86309523809523814</v>
      </c>
      <c r="G186" s="33">
        <f t="shared" si="79"/>
        <v>1.9612590799031475</v>
      </c>
      <c r="H186" s="33"/>
      <c r="I186" s="33">
        <f t="shared" si="79"/>
        <v>1.0549188380034618</v>
      </c>
      <c r="J186" s="33">
        <f t="shared" si="79"/>
        <v>2.4175824175824179</v>
      </c>
      <c r="K186" s="33">
        <f t="shared" si="79"/>
        <v>1.2547169811320755</v>
      </c>
      <c r="L186" s="33">
        <f t="shared" si="79"/>
        <v>0.83333333333333337</v>
      </c>
      <c r="M186" s="33">
        <f t="shared" si="79"/>
        <v>1.2460732984293195</v>
      </c>
      <c r="N186" s="33">
        <f t="shared" si="79"/>
        <v>1.1742045843311666</v>
      </c>
      <c r="O186" s="33">
        <f t="shared" si="79"/>
        <v>1.1033563014003112</v>
      </c>
      <c r="P186" s="35">
        <f t="shared" si="79"/>
        <v>1.1033563014003112</v>
      </c>
    </row>
    <row r="187" spans="2:16">
      <c r="B187" s="175">
        <f t="shared" si="74"/>
        <v>2011</v>
      </c>
      <c r="C187" s="34">
        <f>C121/C$171</f>
        <v>0.93867924528301894</v>
      </c>
      <c r="D187" s="33">
        <f t="shared" ref="D187:P187" si="80">D121/D$171</f>
        <v>1.0696517412935322</v>
      </c>
      <c r="E187" s="33">
        <f t="shared" si="80"/>
        <v>0.96894409937888193</v>
      </c>
      <c r="F187" s="33">
        <f t="shared" si="80"/>
        <v>0.5535714285714286</v>
      </c>
      <c r="G187" s="33">
        <f t="shared" si="80"/>
        <v>1.3196125907990313</v>
      </c>
      <c r="H187" s="33"/>
      <c r="I187" s="33">
        <f t="shared" si="80"/>
        <v>0.93441549328717788</v>
      </c>
      <c r="J187" s="33">
        <f t="shared" si="80"/>
        <v>0.96153846153846156</v>
      </c>
      <c r="K187" s="33">
        <f t="shared" si="80"/>
        <v>0.98113207547169834</v>
      </c>
      <c r="L187" s="33">
        <f t="shared" si="80"/>
        <v>1.1282051282051282</v>
      </c>
      <c r="M187" s="33">
        <f t="shared" si="80"/>
        <v>0.89005235602094235</v>
      </c>
      <c r="N187" s="33">
        <f t="shared" si="80"/>
        <v>0.99035237769414985</v>
      </c>
      <c r="O187" s="33">
        <f t="shared" si="80"/>
        <v>0.9571293620804624</v>
      </c>
      <c r="P187" s="35">
        <f t="shared" si="80"/>
        <v>0.9571293620804624</v>
      </c>
    </row>
    <row r="188" spans="2:16">
      <c r="B188" s="175">
        <f t="shared" si="74"/>
        <v>2012</v>
      </c>
      <c r="C188" s="34">
        <f>C131/C$171</f>
        <v>0.85377358490566047</v>
      </c>
      <c r="D188" s="33">
        <f t="shared" ref="D188:P188" si="81">D131/D$171</f>
        <v>0.63681592039800994</v>
      </c>
      <c r="E188" s="33">
        <f t="shared" si="81"/>
        <v>0.92546583850931685</v>
      </c>
      <c r="F188" s="33">
        <f t="shared" si="81"/>
        <v>0.8928571428571429</v>
      </c>
      <c r="G188" s="33">
        <f t="shared" si="81"/>
        <v>1.3619854721549636</v>
      </c>
      <c r="H188" s="33"/>
      <c r="I188" s="33">
        <f t="shared" si="81"/>
        <v>0.83917294288253741</v>
      </c>
      <c r="J188" s="33">
        <f t="shared" si="81"/>
        <v>1.1401098901098901</v>
      </c>
      <c r="K188" s="33">
        <f t="shared" si="81"/>
        <v>0.92452830188679258</v>
      </c>
      <c r="L188" s="33">
        <f t="shared" si="81"/>
        <v>0.84615384615384615</v>
      </c>
      <c r="M188" s="33">
        <f t="shared" si="81"/>
        <v>0.92670157068062808</v>
      </c>
      <c r="N188" s="33">
        <f t="shared" si="81"/>
        <v>0.91105029079712629</v>
      </c>
      <c r="O188" s="33">
        <f t="shared" si="81"/>
        <v>0.86835963547454997</v>
      </c>
      <c r="P188" s="35">
        <f t="shared" si="81"/>
        <v>0.86835963547454997</v>
      </c>
    </row>
    <row r="189" spans="2:16">
      <c r="B189" s="175">
        <f t="shared" si="74"/>
        <v>2013</v>
      </c>
      <c r="C189" s="34">
        <f>C141/C$171</f>
        <v>0.76886792452830199</v>
      </c>
      <c r="D189" s="33">
        <f t="shared" ref="D189:P189" si="82">D141/D$171</f>
        <v>0.88557213930348255</v>
      </c>
      <c r="E189" s="33">
        <f t="shared" si="82"/>
        <v>1.1180124223602483</v>
      </c>
      <c r="F189" s="33">
        <f t="shared" si="82"/>
        <v>1.0892857142857142</v>
      </c>
      <c r="G189" s="33">
        <f t="shared" si="82"/>
        <v>2.0338983050847457</v>
      </c>
      <c r="H189" s="33"/>
      <c r="I189" s="33">
        <f t="shared" si="82"/>
        <v>0.9803527155353885</v>
      </c>
      <c r="J189" s="33">
        <f t="shared" si="82"/>
        <v>2.8846153846153846</v>
      </c>
      <c r="K189" s="33">
        <f t="shared" si="82"/>
        <v>0.92452830188679258</v>
      </c>
      <c r="L189" s="33">
        <f t="shared" si="82"/>
        <v>0.90384615384615385</v>
      </c>
      <c r="M189" s="33">
        <f t="shared" si="82"/>
        <v>0.89528795811518325</v>
      </c>
      <c r="N189" s="33">
        <f t="shared" si="82"/>
        <v>1.003694834074581</v>
      </c>
      <c r="O189" s="33">
        <f t="shared" si="82"/>
        <v>1.0092798399644365</v>
      </c>
      <c r="P189" s="35">
        <f t="shared" si="82"/>
        <v>0.98983107357190492</v>
      </c>
    </row>
    <row r="190" spans="2:16">
      <c r="B190" s="175">
        <f>B189+1</f>
        <v>2014</v>
      </c>
      <c r="C190" s="34">
        <f>C151/C$171</f>
        <v>0.89622641509433976</v>
      </c>
      <c r="D190" s="33">
        <f t="shared" ref="D190:P190" si="83">D151/D$171</f>
        <v>0.79104477611940283</v>
      </c>
      <c r="E190" s="33">
        <f t="shared" si="83"/>
        <v>0.83229813664596275</v>
      </c>
      <c r="F190" s="33">
        <f t="shared" si="83"/>
        <v>0.8571428571428571</v>
      </c>
      <c r="G190" s="33">
        <f t="shared" si="83"/>
        <v>1.6525423728813557</v>
      </c>
      <c r="H190" s="33"/>
      <c r="I190" s="33">
        <f t="shared" si="83"/>
        <v>0.87668990036020034</v>
      </c>
      <c r="J190" s="33">
        <f t="shared" si="83"/>
        <v>0.45091575091575098</v>
      </c>
      <c r="K190" s="33">
        <f t="shared" si="83"/>
        <v>0.51872067225570828</v>
      </c>
      <c r="L190" s="33">
        <f t="shared" si="83"/>
        <v>0.74648148148148152</v>
      </c>
      <c r="M190" s="33">
        <f t="shared" si="83"/>
        <v>0.8873501097787535</v>
      </c>
      <c r="N190" s="33">
        <f t="shared" si="83"/>
        <v>0.73761998830189923</v>
      </c>
      <c r="O190" s="33">
        <f t="shared" si="83"/>
        <v>0.82021882999089413</v>
      </c>
      <c r="P190" s="35">
        <f t="shared" si="83"/>
        <v>0.82021882999089402</v>
      </c>
    </row>
    <row r="191" spans="2:16" ht="15.75" thickBot="1">
      <c r="B191" s="176">
        <f>B190+1</f>
        <v>2015</v>
      </c>
      <c r="C191" s="37">
        <f>C161/C$171</f>
        <v>0.81603773584905681</v>
      </c>
      <c r="D191" s="36">
        <f t="shared" ref="D191:O191" si="84">D161/D$171</f>
        <v>0.98497943953700862</v>
      </c>
      <c r="E191" s="36">
        <f t="shared" si="84"/>
        <v>0.87377279102384298</v>
      </c>
      <c r="F191" s="36">
        <f t="shared" si="84"/>
        <v>0.74309523809523814</v>
      </c>
      <c r="G191" s="36">
        <f t="shared" si="84"/>
        <v>1.2814965242521288</v>
      </c>
      <c r="H191" s="36"/>
      <c r="I191" s="36">
        <f t="shared" si="84"/>
        <v>0.88051552672248434</v>
      </c>
      <c r="J191" s="36">
        <f t="shared" si="84"/>
        <v>0</v>
      </c>
      <c r="K191" s="36">
        <f t="shared" si="84"/>
        <v>0</v>
      </c>
      <c r="L191" s="36">
        <f t="shared" si="84"/>
        <v>0</v>
      </c>
      <c r="M191" s="36">
        <f t="shared" si="84"/>
        <v>0</v>
      </c>
      <c r="N191" s="36">
        <f t="shared" si="84"/>
        <v>0</v>
      </c>
      <c r="O191" s="36">
        <f t="shared" si="84"/>
        <v>0.52705546829146876</v>
      </c>
      <c r="P191" s="38"/>
    </row>
    <row r="192" spans="2:16" ht="15.75" thickBot="1"/>
    <row r="193" spans="2:16" ht="18.75" thickBot="1">
      <c r="B193" s="181" t="s">
        <v>236</v>
      </c>
      <c r="C193" s="478" t="s">
        <v>26</v>
      </c>
      <c r="D193" s="479"/>
      <c r="E193" s="479"/>
      <c r="F193" s="479"/>
      <c r="G193" s="479"/>
      <c r="H193" s="479"/>
      <c r="I193" s="479"/>
      <c r="J193" s="479"/>
      <c r="K193" s="479"/>
      <c r="L193" s="479"/>
      <c r="M193" s="480"/>
      <c r="N193" s="480"/>
      <c r="O193" s="480"/>
      <c r="P193" s="481"/>
    </row>
    <row r="194" spans="2:16" ht="15.75">
      <c r="B194" s="475" t="s">
        <v>195</v>
      </c>
      <c r="C194" s="456" t="s">
        <v>196</v>
      </c>
      <c r="D194" s="456" t="s">
        <v>197</v>
      </c>
      <c r="E194" s="456" t="s">
        <v>198</v>
      </c>
      <c r="F194" s="456" t="s">
        <v>199</v>
      </c>
      <c r="G194" s="456" t="s">
        <v>200</v>
      </c>
      <c r="H194" s="456" t="s">
        <v>201</v>
      </c>
      <c r="I194" s="467" t="s">
        <v>202</v>
      </c>
      <c r="J194" s="456" t="s">
        <v>203</v>
      </c>
      <c r="K194" s="456" t="s">
        <v>204</v>
      </c>
      <c r="L194" s="456" t="s">
        <v>205</v>
      </c>
      <c r="M194" s="456" t="s">
        <v>206</v>
      </c>
      <c r="N194" s="467" t="s">
        <v>207</v>
      </c>
      <c r="O194" s="456" t="s">
        <v>208</v>
      </c>
      <c r="P194" s="457"/>
    </row>
    <row r="195" spans="2:16" ht="16.5" thickBot="1">
      <c r="B195" s="476"/>
      <c r="C195" s="477"/>
      <c r="D195" s="477"/>
      <c r="E195" s="477"/>
      <c r="F195" s="477"/>
      <c r="G195" s="477"/>
      <c r="H195" s="477"/>
      <c r="I195" s="477"/>
      <c r="J195" s="477"/>
      <c r="K195" s="477"/>
      <c r="L195" s="477"/>
      <c r="M195" s="477"/>
      <c r="N195" s="477"/>
      <c r="O195" s="183" t="s">
        <v>234</v>
      </c>
      <c r="P195" s="30" t="s">
        <v>235</v>
      </c>
    </row>
    <row r="196" spans="2:16">
      <c r="B196" s="174">
        <v>2000</v>
      </c>
      <c r="C196" s="184">
        <f t="shared" ref="C196:P196" si="85">C7/C$167</f>
        <v>0.4589442815249265</v>
      </c>
      <c r="D196" s="182">
        <f t="shared" si="85"/>
        <v>-3.0877742946708464</v>
      </c>
      <c r="E196" s="182">
        <f t="shared" si="85"/>
        <v>1.4638487208008901</v>
      </c>
      <c r="F196" s="182">
        <f t="shared" si="85"/>
        <v>1.1847319347319349</v>
      </c>
      <c r="G196" s="182">
        <f t="shared" si="85"/>
        <v>1.0212044105173876</v>
      </c>
      <c r="H196" s="182"/>
      <c r="I196" s="182">
        <f t="shared" si="85"/>
        <v>1.4055680691230732</v>
      </c>
      <c r="J196" s="182">
        <f t="shared" si="85"/>
        <v>0.84591747146619833</v>
      </c>
      <c r="K196" s="182">
        <f t="shared" si="85"/>
        <v>1.3624338624338623</v>
      </c>
      <c r="L196" s="182">
        <f t="shared" si="85"/>
        <v>2.1696078431372552</v>
      </c>
      <c r="M196" s="182">
        <f t="shared" si="85"/>
        <v>-25.451612903225797</v>
      </c>
      <c r="N196" s="182">
        <f t="shared" si="85"/>
        <v>1.4328432521087162</v>
      </c>
      <c r="O196" s="182">
        <f t="shared" si="85"/>
        <v>1.4568199529350263</v>
      </c>
      <c r="P196" s="357">
        <f t="shared" si="85"/>
        <v>1.4218069634371817</v>
      </c>
    </row>
    <row r="197" spans="2:16">
      <c r="B197" s="175">
        <v>2001</v>
      </c>
      <c r="C197" s="87">
        <f t="shared" ref="C197:P197" si="86">C17/C$167</f>
        <v>3.9589442815249308E-2</v>
      </c>
      <c r="D197" s="85">
        <f t="shared" si="86"/>
        <v>-0.52922077922077948</v>
      </c>
      <c r="E197" s="85">
        <f t="shared" si="86"/>
        <v>1.3348164627363739</v>
      </c>
      <c r="F197" s="85">
        <f t="shared" si="86"/>
        <v>0.93162393162393164</v>
      </c>
      <c r="G197" s="85">
        <f t="shared" si="86"/>
        <v>1.0309833857207005</v>
      </c>
      <c r="H197" s="85"/>
      <c r="I197" s="85">
        <f t="shared" si="86"/>
        <v>1.3922924141580457</v>
      </c>
      <c r="J197" s="85">
        <f t="shared" si="86"/>
        <v>0.91666666666666674</v>
      </c>
      <c r="K197" s="85">
        <f t="shared" si="86"/>
        <v>1.4224270353302608</v>
      </c>
      <c r="L197" s="85">
        <f t="shared" si="86"/>
        <v>0.83333333333333337</v>
      </c>
      <c r="M197" s="85">
        <f t="shared" si="86"/>
        <v>36.967741935483865</v>
      </c>
      <c r="N197" s="85">
        <f t="shared" si="86"/>
        <v>0.85444461851028353</v>
      </c>
      <c r="O197" s="85">
        <f t="shared" si="86"/>
        <v>1.0871198949249063</v>
      </c>
      <c r="P197" s="88">
        <f t="shared" si="86"/>
        <v>1.0871198949249066</v>
      </c>
    </row>
    <row r="198" spans="2:16">
      <c r="B198" s="175">
        <v>2002</v>
      </c>
      <c r="C198" s="87">
        <f t="shared" ref="C198:P198" si="87">C27/C$167</f>
        <v>4.5454545454545456E-2</v>
      </c>
      <c r="D198" s="85">
        <f t="shared" si="87"/>
        <v>-4.1818181818181808</v>
      </c>
      <c r="E198" s="85">
        <f t="shared" si="87"/>
        <v>1.7241379310344829</v>
      </c>
      <c r="F198" s="85">
        <f t="shared" si="87"/>
        <v>1.0277777777777779</v>
      </c>
      <c r="G198" s="85">
        <f t="shared" si="87"/>
        <v>0</v>
      </c>
      <c r="H198" s="85"/>
      <c r="I198" s="85">
        <f t="shared" si="87"/>
        <v>1.4254388113315375</v>
      </c>
      <c r="J198" s="85">
        <f t="shared" si="87"/>
        <v>0.71828358208955223</v>
      </c>
      <c r="K198" s="85">
        <f t="shared" si="87"/>
        <v>0.90322580645161288</v>
      </c>
      <c r="L198" s="85">
        <f t="shared" si="87"/>
        <v>1.8529411764705883</v>
      </c>
      <c r="M198" s="85">
        <f t="shared" si="87"/>
        <v>40.999999999999993</v>
      </c>
      <c r="N198" s="85">
        <f t="shared" si="87"/>
        <v>0.86035613870665428</v>
      </c>
      <c r="O198" s="85">
        <f t="shared" si="87"/>
        <v>1.1056469270143012</v>
      </c>
      <c r="P198" s="88">
        <f t="shared" si="87"/>
        <v>1.1056469270143015</v>
      </c>
    </row>
    <row r="199" spans="2:16">
      <c r="B199" s="175">
        <v>2003</v>
      </c>
      <c r="C199" s="87">
        <f t="shared" ref="C199:P199" si="88">C37/C$167</f>
        <v>0.7727272727272726</v>
      </c>
      <c r="D199" s="85">
        <f t="shared" si="88"/>
        <v>3.2727272727272725</v>
      </c>
      <c r="E199" s="85">
        <f t="shared" si="88"/>
        <v>1.0344827586206897</v>
      </c>
      <c r="F199" s="85">
        <f t="shared" si="88"/>
        <v>0.75897435897435894</v>
      </c>
      <c r="G199" s="85">
        <f t="shared" si="88"/>
        <v>0</v>
      </c>
      <c r="H199" s="85"/>
      <c r="I199" s="85">
        <f t="shared" si="88"/>
        <v>0.24970982546933737</v>
      </c>
      <c r="J199" s="85">
        <f t="shared" si="88"/>
        <v>0.90298507462686561</v>
      </c>
      <c r="K199" s="85">
        <f t="shared" si="88"/>
        <v>0.73809523809523814</v>
      </c>
      <c r="L199" s="85">
        <f t="shared" si="88"/>
        <v>1.8823529411764708</v>
      </c>
      <c r="M199" s="85">
        <f t="shared" si="88"/>
        <v>-13</v>
      </c>
      <c r="N199" s="85">
        <f t="shared" si="88"/>
        <v>1.1146633499461327</v>
      </c>
      <c r="O199" s="85">
        <f t="shared" si="88"/>
        <v>0.79274352925871283</v>
      </c>
      <c r="P199" s="88">
        <f t="shared" si="88"/>
        <v>0.79274352925871294</v>
      </c>
    </row>
    <row r="200" spans="2:16">
      <c r="B200" s="175">
        <v>2004</v>
      </c>
      <c r="C200" s="87">
        <f t="shared" ref="C200:P200" si="89">C47/C$167</f>
        <v>1.4090909090909089</v>
      </c>
      <c r="D200" s="85">
        <f t="shared" si="89"/>
        <v>-0.45454545454545453</v>
      </c>
      <c r="E200" s="85">
        <f t="shared" si="89"/>
        <v>1.0344827586206897</v>
      </c>
      <c r="F200" s="85">
        <f t="shared" si="89"/>
        <v>1.153846153846154</v>
      </c>
      <c r="G200" s="85">
        <f t="shared" si="89"/>
        <v>0.87786259541984735</v>
      </c>
      <c r="H200" s="85"/>
      <c r="I200" s="85">
        <f t="shared" si="89"/>
        <v>1.2957925761536553</v>
      </c>
      <c r="J200" s="85">
        <f t="shared" si="89"/>
        <v>0.88805970149253732</v>
      </c>
      <c r="K200" s="85">
        <f t="shared" si="89"/>
        <v>1.1547619047619047</v>
      </c>
      <c r="L200" s="85">
        <f t="shared" si="89"/>
        <v>1.3823529411764708</v>
      </c>
      <c r="M200" s="85">
        <f t="shared" si="89"/>
        <v>-11.999999999999998</v>
      </c>
      <c r="N200" s="85">
        <f t="shared" si="89"/>
        <v>1.1890652982824057</v>
      </c>
      <c r="O200" s="85">
        <f t="shared" si="89"/>
        <v>1.2182976661026588</v>
      </c>
      <c r="P200" s="88">
        <f t="shared" si="89"/>
        <v>1.2182976661026585</v>
      </c>
    </row>
    <row r="201" spans="2:16">
      <c r="B201" s="175">
        <f>B200+1</f>
        <v>2005</v>
      </c>
      <c r="C201" s="87">
        <f t="shared" ref="C201:P201" si="90">C57/C$167</f>
        <v>-0.40909090909090906</v>
      </c>
      <c r="D201" s="85">
        <f t="shared" si="90"/>
        <v>3.4545454545454541</v>
      </c>
      <c r="E201" s="85">
        <f t="shared" si="90"/>
        <v>0.51724137931034486</v>
      </c>
      <c r="F201" s="85">
        <f t="shared" si="90"/>
        <v>1.153846153846154</v>
      </c>
      <c r="G201" s="85">
        <f t="shared" si="90"/>
        <v>0.76335877862595425</v>
      </c>
      <c r="H201" s="85"/>
      <c r="I201" s="85">
        <f t="shared" si="90"/>
        <v>0.94324253227020816</v>
      </c>
      <c r="J201" s="85">
        <f t="shared" si="90"/>
        <v>0.85074626865671643</v>
      </c>
      <c r="K201" s="85">
        <f t="shared" si="90"/>
        <v>1.0119047619047619</v>
      </c>
      <c r="L201" s="85">
        <f t="shared" si="90"/>
        <v>0.91176470588235303</v>
      </c>
      <c r="M201" s="85">
        <f t="shared" si="90"/>
        <v>1</v>
      </c>
      <c r="N201" s="85">
        <f t="shared" si="90"/>
        <v>0.92984729036881864</v>
      </c>
      <c r="O201" s="85">
        <f t="shared" si="90"/>
        <v>0.96935707779546465</v>
      </c>
      <c r="P201" s="88">
        <f t="shared" si="90"/>
        <v>0.93145139973459579</v>
      </c>
    </row>
    <row r="202" spans="2:16">
      <c r="B202" s="175">
        <f t="shared" ref="B202:B210" si="91">B201+1</f>
        <v>2006</v>
      </c>
      <c r="C202" s="87">
        <f t="shared" ref="C202:P202" si="92">C67/C$167</f>
        <v>3.0454545454545454</v>
      </c>
      <c r="D202" s="85">
        <f t="shared" si="92"/>
        <v>2.6363636363636362</v>
      </c>
      <c r="E202" s="85">
        <f t="shared" si="92"/>
        <v>0.27586206896551724</v>
      </c>
      <c r="F202" s="85">
        <f t="shared" si="92"/>
        <v>1.0769230769230771</v>
      </c>
      <c r="G202" s="85">
        <f t="shared" si="92"/>
        <v>0.90839694656488557</v>
      </c>
      <c r="H202" s="85"/>
      <c r="I202" s="85">
        <f t="shared" si="92"/>
        <v>0.2000396533827834</v>
      </c>
      <c r="J202" s="85">
        <f t="shared" si="92"/>
        <v>0</v>
      </c>
      <c r="K202" s="85">
        <f t="shared" si="92"/>
        <v>1.1547619047619047</v>
      </c>
      <c r="L202" s="85">
        <f t="shared" si="92"/>
        <v>2.0882352941176472</v>
      </c>
      <c r="M202" s="85">
        <f t="shared" si="92"/>
        <v>-42.999999999999993</v>
      </c>
      <c r="N202" s="85">
        <f t="shared" si="92"/>
        <v>1.3200905204928337</v>
      </c>
      <c r="O202" s="85">
        <f t="shared" si="92"/>
        <v>0.86700657144916715</v>
      </c>
      <c r="P202" s="88">
        <f t="shared" si="92"/>
        <v>0.76472425960109125</v>
      </c>
    </row>
    <row r="203" spans="2:16">
      <c r="B203" s="175">
        <f t="shared" si="91"/>
        <v>2007</v>
      </c>
      <c r="C203" s="87">
        <f t="shared" ref="C203:P203" si="93">C77/C$167</f>
        <v>-2.1818181818181817</v>
      </c>
      <c r="D203" s="85">
        <f t="shared" si="93"/>
        <v>-2.9999999999999996</v>
      </c>
      <c r="E203" s="85">
        <f t="shared" si="93"/>
        <v>1.7586206896551724</v>
      </c>
      <c r="F203" s="85">
        <f t="shared" si="93"/>
        <v>1.1923076923076925</v>
      </c>
      <c r="G203" s="85">
        <f t="shared" si="93"/>
        <v>0.82442748091603058</v>
      </c>
      <c r="H203" s="85"/>
      <c r="I203" s="85">
        <f t="shared" si="93"/>
        <v>1.98504493302436</v>
      </c>
      <c r="J203" s="85">
        <f t="shared" si="93"/>
        <v>0</v>
      </c>
      <c r="K203" s="85">
        <f t="shared" si="93"/>
        <v>0.92857142857142849</v>
      </c>
      <c r="L203" s="85">
        <f t="shared" si="93"/>
        <v>0.76470588235294124</v>
      </c>
      <c r="M203" s="85">
        <f t="shared" si="93"/>
        <v>0</v>
      </c>
      <c r="N203" s="85">
        <f t="shared" si="93"/>
        <v>0.68414082555723066</v>
      </c>
      <c r="O203" s="85">
        <f t="shared" si="93"/>
        <v>1.2643887782452232</v>
      </c>
      <c r="P203" s="88">
        <f t="shared" si="93"/>
        <v>1.2643887782452234</v>
      </c>
    </row>
    <row r="204" spans="2:16">
      <c r="B204" s="175">
        <f t="shared" si="91"/>
        <v>2008</v>
      </c>
      <c r="C204" s="87">
        <f t="shared" ref="C204:P204" si="94">C87/C$167</f>
        <v>-1.1363636363636362</v>
      </c>
      <c r="D204" s="85">
        <f t="shared" si="94"/>
        <v>-3.2727272727272725</v>
      </c>
      <c r="E204" s="85">
        <f t="shared" si="94"/>
        <v>1.3448275862068966</v>
      </c>
      <c r="F204" s="85">
        <f t="shared" si="94"/>
        <v>1.0384615384615385</v>
      </c>
      <c r="G204" s="85">
        <f t="shared" si="94"/>
        <v>0.90076335877862601</v>
      </c>
      <c r="H204" s="85"/>
      <c r="I204" s="85">
        <f t="shared" si="94"/>
        <v>1.7484021371359115</v>
      </c>
      <c r="J204" s="85">
        <f t="shared" si="94"/>
        <v>0.75373134328358204</v>
      </c>
      <c r="K204" s="85">
        <f t="shared" si="94"/>
        <v>1.2023809523809523</v>
      </c>
      <c r="L204" s="85">
        <f t="shared" si="94"/>
        <v>1.8235294117647061</v>
      </c>
      <c r="M204" s="85">
        <f t="shared" si="94"/>
        <v>-17</v>
      </c>
      <c r="N204" s="85">
        <f t="shared" si="94"/>
        <v>1.3246251171508905</v>
      </c>
      <c r="O204" s="85">
        <f t="shared" si="94"/>
        <v>1.5133696092330733</v>
      </c>
      <c r="P204" s="88">
        <f t="shared" si="94"/>
        <v>1.5133696092330735</v>
      </c>
    </row>
    <row r="205" spans="2:16">
      <c r="B205" s="175">
        <f t="shared" si="91"/>
        <v>2009</v>
      </c>
      <c r="C205" s="87">
        <f t="shared" ref="C205:P205" si="95">C97/C$167</f>
        <v>0.95454545454545447</v>
      </c>
      <c r="D205" s="85">
        <f t="shared" si="95"/>
        <v>0.18181818181818182</v>
      </c>
      <c r="E205" s="85">
        <f t="shared" si="95"/>
        <v>1.2758620689655173</v>
      </c>
      <c r="F205" s="85">
        <f t="shared" si="95"/>
        <v>1.358974358974359</v>
      </c>
      <c r="G205" s="85">
        <f t="shared" si="95"/>
        <v>0.8854961832061069</v>
      </c>
      <c r="H205" s="85"/>
      <c r="I205" s="85">
        <f t="shared" si="95"/>
        <v>1.239105357720431</v>
      </c>
      <c r="J205" s="85">
        <f t="shared" si="95"/>
        <v>0.94029850746268651</v>
      </c>
      <c r="K205" s="85">
        <f t="shared" si="95"/>
        <v>0.8214285714285714</v>
      </c>
      <c r="L205" s="85">
        <f t="shared" si="95"/>
        <v>2.0588235294117649</v>
      </c>
      <c r="M205" s="85">
        <f t="shared" si="95"/>
        <v>1</v>
      </c>
      <c r="N205" s="85">
        <f t="shared" si="95"/>
        <v>0.96117721364247577</v>
      </c>
      <c r="O205" s="85">
        <f t="shared" si="95"/>
        <v>1.1145818198075352</v>
      </c>
      <c r="P205" s="88">
        <f t="shared" si="95"/>
        <v>1.0741386353962026</v>
      </c>
    </row>
    <row r="206" spans="2:16">
      <c r="B206" s="175">
        <f t="shared" si="91"/>
        <v>2010</v>
      </c>
      <c r="C206" s="87">
        <f t="shared" ref="C206:P206" si="96">C107/C$167</f>
        <v>2.7272727272727271</v>
      </c>
      <c r="D206" s="85">
        <f t="shared" si="96"/>
        <v>0.90909090909090906</v>
      </c>
      <c r="E206" s="85">
        <f t="shared" si="96"/>
        <v>1.3448275862068966</v>
      </c>
      <c r="F206" s="85">
        <f t="shared" si="96"/>
        <v>0.94871794871794879</v>
      </c>
      <c r="G206" s="85">
        <f t="shared" si="96"/>
        <v>0.83206106870229013</v>
      </c>
      <c r="H206" s="85"/>
      <c r="I206" s="85">
        <f t="shared" si="96"/>
        <v>0.7533785070890141</v>
      </c>
      <c r="J206" s="85">
        <f t="shared" si="96"/>
        <v>0.76119402985074625</v>
      </c>
      <c r="K206" s="85">
        <f t="shared" si="96"/>
        <v>0.6785714285714286</v>
      </c>
      <c r="L206" s="85">
        <f t="shared" si="96"/>
        <v>1.7647058823529411</v>
      </c>
      <c r="M206" s="85">
        <f t="shared" si="96"/>
        <v>47.999999999999993</v>
      </c>
      <c r="N206" s="85">
        <f t="shared" si="96"/>
        <v>0.72381677600749783</v>
      </c>
      <c r="O206" s="85">
        <f t="shared" si="96"/>
        <v>0.74158193071584</v>
      </c>
      <c r="P206" s="88">
        <f t="shared" si="96"/>
        <v>0.74158193071584011</v>
      </c>
    </row>
    <row r="207" spans="2:16">
      <c r="B207" s="175">
        <f t="shared" si="91"/>
        <v>2011</v>
      </c>
      <c r="C207" s="87">
        <f t="shared" ref="C207:P207" si="97">C117/C$167</f>
        <v>0.40909090909090906</v>
      </c>
      <c r="D207" s="85">
        <f t="shared" si="97"/>
        <v>2.2727272727272725</v>
      </c>
      <c r="E207" s="85">
        <f t="shared" si="97"/>
        <v>1.1724137931034482</v>
      </c>
      <c r="F207" s="85">
        <f t="shared" si="97"/>
        <v>1.2435897435897436</v>
      </c>
      <c r="G207" s="85">
        <f t="shared" si="97"/>
        <v>0.61832061068702293</v>
      </c>
      <c r="H207" s="85"/>
      <c r="I207" s="85">
        <f t="shared" si="97"/>
        <v>0.77261409094619971</v>
      </c>
      <c r="J207" s="85">
        <f t="shared" si="97"/>
        <v>0.89552238805970152</v>
      </c>
      <c r="K207" s="85">
        <f t="shared" si="97"/>
        <v>0.78571428571428559</v>
      </c>
      <c r="L207" s="85">
        <f t="shared" si="97"/>
        <v>0.41176470588235292</v>
      </c>
      <c r="M207" s="85">
        <f t="shared" si="97"/>
        <v>-20</v>
      </c>
      <c r="N207" s="85">
        <f t="shared" si="97"/>
        <v>0.80267442197509176</v>
      </c>
      <c r="O207" s="85">
        <f t="shared" si="97"/>
        <v>0.79300006948161816</v>
      </c>
      <c r="P207" s="88">
        <f t="shared" si="97"/>
        <v>0.79300006948161839</v>
      </c>
    </row>
    <row r="208" spans="2:16">
      <c r="B208" s="175">
        <f t="shared" si="91"/>
        <v>2012</v>
      </c>
      <c r="C208" s="87">
        <f t="shared" ref="C208:P208" si="98">C127/C$167</f>
        <v>-0.40909090909090906</v>
      </c>
      <c r="D208" s="85">
        <f t="shared" si="98"/>
        <v>-5.6363636363636358</v>
      </c>
      <c r="E208" s="85">
        <f t="shared" si="98"/>
        <v>1.4137931034482758</v>
      </c>
      <c r="F208" s="85">
        <f t="shared" si="98"/>
        <v>0.89743589743589747</v>
      </c>
      <c r="G208" s="85">
        <f t="shared" si="98"/>
        <v>0.87786259541984735</v>
      </c>
      <c r="H208" s="85"/>
      <c r="I208" s="85">
        <f t="shared" si="98"/>
        <v>1.7068407468113567</v>
      </c>
      <c r="J208" s="85">
        <f t="shared" si="98"/>
        <v>0.79850746268656714</v>
      </c>
      <c r="K208" s="85">
        <f t="shared" si="98"/>
        <v>1.0952380952380951</v>
      </c>
      <c r="L208" s="85">
        <f t="shared" si="98"/>
        <v>1.7058823529411764</v>
      </c>
      <c r="M208" s="85">
        <f t="shared" si="98"/>
        <v>-13</v>
      </c>
      <c r="N208" s="85">
        <f t="shared" si="98"/>
        <v>1.1702684822757594</v>
      </c>
      <c r="O208" s="85">
        <f t="shared" si="98"/>
        <v>1.4029508790943239</v>
      </c>
      <c r="P208" s="88">
        <f t="shared" si="98"/>
        <v>1.4029508790943241</v>
      </c>
    </row>
    <row r="209" spans="2:16">
      <c r="B209" s="175">
        <f t="shared" si="91"/>
        <v>2013</v>
      </c>
      <c r="C209" s="87">
        <f t="shared" ref="C209:P209" si="99">C137/C$167</f>
        <v>-1.2272727272727273</v>
      </c>
      <c r="D209" s="85">
        <f t="shared" si="99"/>
        <v>-1.0909090909090908</v>
      </c>
      <c r="E209" s="85">
        <f t="shared" si="99"/>
        <v>0.34482758620689657</v>
      </c>
      <c r="F209" s="85">
        <f t="shared" si="99"/>
        <v>0.87179487179487181</v>
      </c>
      <c r="G209" s="85">
        <f t="shared" si="99"/>
        <v>0.83969465648854968</v>
      </c>
      <c r="H209" s="85"/>
      <c r="I209" s="85">
        <f t="shared" si="99"/>
        <v>1.3576826940279971</v>
      </c>
      <c r="J209" s="85">
        <f t="shared" si="99"/>
        <v>0.79104477611940294</v>
      </c>
      <c r="K209" s="85">
        <f t="shared" si="99"/>
        <v>1.0952380952380951</v>
      </c>
      <c r="L209" s="85">
        <f t="shared" si="99"/>
        <v>1.4411764705882355</v>
      </c>
      <c r="M209" s="85">
        <f t="shared" si="99"/>
        <v>-18.999999999999996</v>
      </c>
      <c r="N209" s="89">
        <f t="shared" si="99"/>
        <v>1.2718861894119626</v>
      </c>
      <c r="O209" s="85">
        <f t="shared" si="99"/>
        <v>1.381906828144265</v>
      </c>
      <c r="P209" s="88">
        <f t="shared" si="99"/>
        <v>1.3174368395666556</v>
      </c>
    </row>
    <row r="210" spans="2:16">
      <c r="B210" s="175">
        <f t="shared" si="91"/>
        <v>2014</v>
      </c>
      <c r="C210" s="87">
        <f t="shared" ref="C210:P210" si="100">C147/C$167</f>
        <v>0</v>
      </c>
      <c r="D210" s="85">
        <f t="shared" si="100"/>
        <v>-2.8181818181818179</v>
      </c>
      <c r="E210" s="85">
        <f t="shared" si="100"/>
        <v>1.9310344827586206</v>
      </c>
      <c r="F210" s="85">
        <f t="shared" si="100"/>
        <v>1.2051282051282053</v>
      </c>
      <c r="G210" s="85">
        <f t="shared" si="100"/>
        <v>0.75572519083969469</v>
      </c>
      <c r="H210" s="85"/>
      <c r="I210" s="85">
        <f t="shared" si="100"/>
        <v>1.6796037771790895</v>
      </c>
      <c r="J210" s="85">
        <f t="shared" si="100"/>
        <v>1.1116915422885572</v>
      </c>
      <c r="K210" s="85">
        <f t="shared" si="100"/>
        <v>1.2473118279569895</v>
      </c>
      <c r="L210" s="85">
        <f t="shared" si="100"/>
        <v>2.0450980392156866</v>
      </c>
      <c r="M210" s="85">
        <f t="shared" si="100"/>
        <v>-20.516129032258061</v>
      </c>
      <c r="N210" s="85">
        <f t="shared" si="100"/>
        <v>1.3284203937369281</v>
      </c>
      <c r="O210" s="85">
        <f t="shared" si="100"/>
        <v>1.4621535925202336</v>
      </c>
      <c r="P210" s="88">
        <f t="shared" si="100"/>
        <v>1.462153592520234</v>
      </c>
    </row>
    <row r="211" spans="2:16" ht="15.75" thickBot="1">
      <c r="B211" s="176">
        <f>B210+1</f>
        <v>2015</v>
      </c>
      <c r="C211" s="93">
        <f>C157/C$167</f>
        <v>-0.7727272727272726</v>
      </c>
      <c r="D211" s="91">
        <f>D157/D$167</f>
        <v>-1.0162337662337664</v>
      </c>
      <c r="E211" s="91">
        <f t="shared" ref="E211:O211" si="101">E157/E$167</f>
        <v>1.7007786429365961</v>
      </c>
      <c r="F211" s="91">
        <f t="shared" si="101"/>
        <v>1.102136752136752</v>
      </c>
      <c r="G211" s="91">
        <f t="shared" si="101"/>
        <v>1.0014774686037919</v>
      </c>
      <c r="H211" s="91"/>
      <c r="I211" s="91">
        <f t="shared" si="101"/>
        <v>1.6597226520513479</v>
      </c>
      <c r="J211" s="91">
        <f t="shared" si="101"/>
        <v>0</v>
      </c>
      <c r="K211" s="91">
        <f t="shared" si="101"/>
        <v>0</v>
      </c>
      <c r="L211" s="91">
        <f t="shared" si="101"/>
        <v>0</v>
      </c>
      <c r="M211" s="91">
        <f t="shared" si="101"/>
        <v>0</v>
      </c>
      <c r="N211" s="91"/>
      <c r="O211" s="91">
        <f t="shared" si="101"/>
        <v>1.431512985977986</v>
      </c>
      <c r="P211" s="94"/>
    </row>
  </sheetData>
  <customSheetViews>
    <customSheetView guid="{6DA84043-8308-458F-9378-22AB3DF247A3}" scale="90" showPageBreaks="1" fitToPage="1" printArea="1" view="pageBreakPreview" topLeftCell="A178">
      <selection activeCell="B196" activeCellId="1" sqref="B194:P195 B196:B211"/>
      <pageMargins left="0.98425196850393704" right="0.98425196850393704" top="0.98425196850393704" bottom="0.98425196850393704" header="0.51181102362204722" footer="0.51181102362204722"/>
      <printOptions horizontalCentered="1" verticalCentered="1"/>
      <pageSetup paperSize="9" scale="15" orientation="portrait" horizontalDpi="300" verticalDpi="300" r:id="rId1"/>
      <headerFooter alignWithMargins="0"/>
    </customSheetView>
  </customSheetViews>
  <mergeCells count="303">
    <mergeCell ref="F4:F5"/>
    <mergeCell ref="G4:G5"/>
    <mergeCell ref="N4:N5"/>
    <mergeCell ref="O4:P4"/>
    <mergeCell ref="L14:L15"/>
    <mergeCell ref="M14:M15"/>
    <mergeCell ref="B3:K3"/>
    <mergeCell ref="L3:P3"/>
    <mergeCell ref="B4:B5"/>
    <mergeCell ref="C4:C5"/>
    <mergeCell ref="D4:D5"/>
    <mergeCell ref="E4:E5"/>
    <mergeCell ref="H4:H5"/>
    <mergeCell ref="I4:I5"/>
    <mergeCell ref="L4:L5"/>
    <mergeCell ref="M4:M5"/>
    <mergeCell ref="J4:J5"/>
    <mergeCell ref="K4:K5"/>
    <mergeCell ref="L13:P13"/>
    <mergeCell ref="N14:N15"/>
    <mergeCell ref="O14:P14"/>
    <mergeCell ref="J14:J15"/>
    <mergeCell ref="K14:K15"/>
    <mergeCell ref="B13:K13"/>
    <mergeCell ref="I14:I15"/>
    <mergeCell ref="H14:H15"/>
    <mergeCell ref="L23:P23"/>
    <mergeCell ref="B24:B25"/>
    <mergeCell ref="C24:C25"/>
    <mergeCell ref="D24:D25"/>
    <mergeCell ref="E24:E25"/>
    <mergeCell ref="F24:F25"/>
    <mergeCell ref="G24:G25"/>
    <mergeCell ref="H24:H25"/>
    <mergeCell ref="I24:I25"/>
    <mergeCell ref="B14:B15"/>
    <mergeCell ref="C14:C15"/>
    <mergeCell ref="D14:D15"/>
    <mergeCell ref="E14:E15"/>
    <mergeCell ref="F14:F15"/>
    <mergeCell ref="G14:G15"/>
    <mergeCell ref="B33:K33"/>
    <mergeCell ref="B23:K23"/>
    <mergeCell ref="J24:J25"/>
    <mergeCell ref="K24:K25"/>
    <mergeCell ref="O24:P24"/>
    <mergeCell ref="L24:L25"/>
    <mergeCell ref="M24:M25"/>
    <mergeCell ref="N24:N25"/>
    <mergeCell ref="L33:P33"/>
    <mergeCell ref="B34:B35"/>
    <mergeCell ref="C34:C35"/>
    <mergeCell ref="D34:D35"/>
    <mergeCell ref="E34:E35"/>
    <mergeCell ref="F34:F35"/>
    <mergeCell ref="O34:P34"/>
    <mergeCell ref="L34:L35"/>
    <mergeCell ref="H34:H35"/>
    <mergeCell ref="I34:I35"/>
    <mergeCell ref="G34:G35"/>
    <mergeCell ref="M34:M35"/>
    <mergeCell ref="N34:N35"/>
    <mergeCell ref="J34:J35"/>
    <mergeCell ref="K34:K35"/>
    <mergeCell ref="B43:K43"/>
    <mergeCell ref="L43:P43"/>
    <mergeCell ref="B44:B45"/>
    <mergeCell ref="C44:C45"/>
    <mergeCell ref="D44:D45"/>
    <mergeCell ref="E44:E45"/>
    <mergeCell ref="F44:F45"/>
    <mergeCell ref="G44:G45"/>
    <mergeCell ref="J44:J45"/>
    <mergeCell ref="K44:K45"/>
    <mergeCell ref="H44:H45"/>
    <mergeCell ref="I44:I45"/>
    <mergeCell ref="L44:L45"/>
    <mergeCell ref="M44:M45"/>
    <mergeCell ref="N44:N45"/>
    <mergeCell ref="L53:P53"/>
    <mergeCell ref="N54:N55"/>
    <mergeCell ref="N64:N65"/>
    <mergeCell ref="O64:P64"/>
    <mergeCell ref="O44:P44"/>
    <mergeCell ref="B53:K53"/>
    <mergeCell ref="B54:B55"/>
    <mergeCell ref="C54:C55"/>
    <mergeCell ref="D54:D55"/>
    <mergeCell ref="E54:E55"/>
    <mergeCell ref="F54:F55"/>
    <mergeCell ref="K54:K55"/>
    <mergeCell ref="I54:I55"/>
    <mergeCell ref="L54:L55"/>
    <mergeCell ref="M54:M55"/>
    <mergeCell ref="B63:K63"/>
    <mergeCell ref="L63:P63"/>
    <mergeCell ref="G54:G55"/>
    <mergeCell ref="H54:H55"/>
    <mergeCell ref="O54:P54"/>
    <mergeCell ref="J54:J55"/>
    <mergeCell ref="E64:E65"/>
    <mergeCell ref="G74:G75"/>
    <mergeCell ref="O84:P84"/>
    <mergeCell ref="B83:K83"/>
    <mergeCell ref="B84:B85"/>
    <mergeCell ref="B64:B65"/>
    <mergeCell ref="C64:C65"/>
    <mergeCell ref="C74:C75"/>
    <mergeCell ref="D74:D75"/>
    <mergeCell ref="E74:E75"/>
    <mergeCell ref="J74:J75"/>
    <mergeCell ref="K74:K75"/>
    <mergeCell ref="C84:C85"/>
    <mergeCell ref="D84:D85"/>
    <mergeCell ref="E84:E85"/>
    <mergeCell ref="F84:F85"/>
    <mergeCell ref="F74:F75"/>
    <mergeCell ref="I74:I75"/>
    <mergeCell ref="J64:J65"/>
    <mergeCell ref="K64:K65"/>
    <mergeCell ref="D64:D65"/>
    <mergeCell ref="B74:B75"/>
    <mergeCell ref="B73:K73"/>
    <mergeCell ref="G84:G85"/>
    <mergeCell ref="N84:N85"/>
    <mergeCell ref="K84:K85"/>
    <mergeCell ref="J84:J85"/>
    <mergeCell ref="H84:H85"/>
    <mergeCell ref="I84:I85"/>
    <mergeCell ref="L84:L85"/>
    <mergeCell ref="M84:M85"/>
    <mergeCell ref="J94:J95"/>
    <mergeCell ref="H94:H95"/>
    <mergeCell ref="I94:I95"/>
    <mergeCell ref="B104:B105"/>
    <mergeCell ref="K94:K95"/>
    <mergeCell ref="F94:F95"/>
    <mergeCell ref="G94:G95"/>
    <mergeCell ref="F104:F105"/>
    <mergeCell ref="G104:G105"/>
    <mergeCell ref="C104:C105"/>
    <mergeCell ref="D104:D105"/>
    <mergeCell ref="B94:B95"/>
    <mergeCell ref="C94:C95"/>
    <mergeCell ref="D94:D95"/>
    <mergeCell ref="E94:E95"/>
    <mergeCell ref="H114:H115"/>
    <mergeCell ref="K104:K105"/>
    <mergeCell ref="L104:L105"/>
    <mergeCell ref="M104:M105"/>
    <mergeCell ref="F64:F65"/>
    <mergeCell ref="G64:G65"/>
    <mergeCell ref="H64:H65"/>
    <mergeCell ref="I64:I65"/>
    <mergeCell ref="L103:P103"/>
    <mergeCell ref="N74:N75"/>
    <mergeCell ref="L83:P83"/>
    <mergeCell ref="M74:M75"/>
    <mergeCell ref="O74:P74"/>
    <mergeCell ref="L74:L75"/>
    <mergeCell ref="L64:L65"/>
    <mergeCell ref="M64:M65"/>
    <mergeCell ref="L73:P73"/>
    <mergeCell ref="H74:H75"/>
    <mergeCell ref="B93:K93"/>
    <mergeCell ref="L94:L95"/>
    <mergeCell ref="L93:P93"/>
    <mergeCell ref="M94:M95"/>
    <mergeCell ref="N94:N95"/>
    <mergeCell ref="O94:P94"/>
    <mergeCell ref="N124:N125"/>
    <mergeCell ref="O124:P124"/>
    <mergeCell ref="L124:L125"/>
    <mergeCell ref="I124:I125"/>
    <mergeCell ref="O104:P104"/>
    <mergeCell ref="B103:K103"/>
    <mergeCell ref="O114:P114"/>
    <mergeCell ref="H104:H105"/>
    <mergeCell ref="I104:I105"/>
    <mergeCell ref="J114:J115"/>
    <mergeCell ref="K114:K115"/>
    <mergeCell ref="B113:K113"/>
    <mergeCell ref="I114:I115"/>
    <mergeCell ref="L114:L115"/>
    <mergeCell ref="N104:N105"/>
    <mergeCell ref="B114:B115"/>
    <mergeCell ref="E104:E105"/>
    <mergeCell ref="M114:M115"/>
    <mergeCell ref="N114:N115"/>
    <mergeCell ref="G114:G115"/>
    <mergeCell ref="F114:F115"/>
    <mergeCell ref="C114:C115"/>
    <mergeCell ref="D114:D115"/>
    <mergeCell ref="E114:E115"/>
    <mergeCell ref="C124:C125"/>
    <mergeCell ref="D124:D125"/>
    <mergeCell ref="E124:E125"/>
    <mergeCell ref="J124:J125"/>
    <mergeCell ref="K124:K125"/>
    <mergeCell ref="F124:F125"/>
    <mergeCell ref="G124:G125"/>
    <mergeCell ref="M124:M125"/>
    <mergeCell ref="H124:H125"/>
    <mergeCell ref="K154:K155"/>
    <mergeCell ref="F154:F155"/>
    <mergeCell ref="G154:G155"/>
    <mergeCell ref="L113:P113"/>
    <mergeCell ref="J104:J105"/>
    <mergeCell ref="F144:F145"/>
    <mergeCell ref="L133:P133"/>
    <mergeCell ref="H134:H135"/>
    <mergeCell ref="I134:I135"/>
    <mergeCell ref="F134:F135"/>
    <mergeCell ref="J134:J135"/>
    <mergeCell ref="K134:K135"/>
    <mergeCell ref="B133:K133"/>
    <mergeCell ref="N144:N145"/>
    <mergeCell ref="O144:P144"/>
    <mergeCell ref="G134:G135"/>
    <mergeCell ref="H144:H145"/>
    <mergeCell ref="I144:I145"/>
    <mergeCell ref="G144:G145"/>
    <mergeCell ref="L134:L135"/>
    <mergeCell ref="M134:M135"/>
    <mergeCell ref="B123:K123"/>
    <mergeCell ref="L123:P123"/>
    <mergeCell ref="B124:B125"/>
    <mergeCell ref="B143:K143"/>
    <mergeCell ref="L143:P143"/>
    <mergeCell ref="N134:N135"/>
    <mergeCell ref="O134:P134"/>
    <mergeCell ref="B134:B135"/>
    <mergeCell ref="C134:C135"/>
    <mergeCell ref="D134:D135"/>
    <mergeCell ref="J144:J145"/>
    <mergeCell ref="K144:K145"/>
    <mergeCell ref="L144:L145"/>
    <mergeCell ref="M144:M145"/>
    <mergeCell ref="B144:B145"/>
    <mergeCell ref="C144:C145"/>
    <mergeCell ref="D144:D145"/>
    <mergeCell ref="E144:E145"/>
    <mergeCell ref="E134:E135"/>
    <mergeCell ref="O163:P163"/>
    <mergeCell ref="J154:J155"/>
    <mergeCell ref="B153:K153"/>
    <mergeCell ref="G164:G165"/>
    <mergeCell ref="L164:L165"/>
    <mergeCell ref="I164:I165"/>
    <mergeCell ref="D164:D165"/>
    <mergeCell ref="O154:P154"/>
    <mergeCell ref="J164:J165"/>
    <mergeCell ref="L154:L155"/>
    <mergeCell ref="M154:M155"/>
    <mergeCell ref="H154:H155"/>
    <mergeCell ref="I154:I155"/>
    <mergeCell ref="K164:K165"/>
    <mergeCell ref="B163:K163"/>
    <mergeCell ref="H164:H165"/>
    <mergeCell ref="B164:B165"/>
    <mergeCell ref="C164:C165"/>
    <mergeCell ref="N154:N155"/>
    <mergeCell ref="L153:P153"/>
    <mergeCell ref="B154:B155"/>
    <mergeCell ref="C154:C155"/>
    <mergeCell ref="D154:D155"/>
    <mergeCell ref="E154:E155"/>
    <mergeCell ref="B174:B175"/>
    <mergeCell ref="C174:C175"/>
    <mergeCell ref="D174:D175"/>
    <mergeCell ref="E174:E175"/>
    <mergeCell ref="E164:E165"/>
    <mergeCell ref="F164:F165"/>
    <mergeCell ref="N174:N175"/>
    <mergeCell ref="O174:P174"/>
    <mergeCell ref="F174:F175"/>
    <mergeCell ref="G174:G175"/>
    <mergeCell ref="H174:H175"/>
    <mergeCell ref="I174:I175"/>
    <mergeCell ref="J174:J175"/>
    <mergeCell ref="K174:K175"/>
    <mergeCell ref="M173:P173"/>
    <mergeCell ref="M174:M175"/>
    <mergeCell ref="C173:L173"/>
    <mergeCell ref="L174:L175"/>
    <mergeCell ref="M164:M165"/>
    <mergeCell ref="N164:N165"/>
    <mergeCell ref="O164:P164"/>
    <mergeCell ref="C193:P193"/>
    <mergeCell ref="B194:B195"/>
    <mergeCell ref="C194:C195"/>
    <mergeCell ref="D194:D195"/>
    <mergeCell ref="E194:E195"/>
    <mergeCell ref="F194:F195"/>
    <mergeCell ref="G194:G195"/>
    <mergeCell ref="H194:H195"/>
    <mergeCell ref="I194:I195"/>
    <mergeCell ref="N194:N195"/>
    <mergeCell ref="O194:P194"/>
    <mergeCell ref="J194:J195"/>
    <mergeCell ref="K194:K195"/>
    <mergeCell ref="L194:L195"/>
    <mergeCell ref="M194:M195"/>
  </mergeCells>
  <phoneticPr fontId="26" type="noConversion"/>
  <printOptions horizontalCentered="1" verticalCentered="1"/>
  <pageMargins left="0.98425196850393704" right="0.98425196850393704" top="0.98425196850393704" bottom="0.98425196850393704" header="0.51181102362204722" footer="0.51181102362204722"/>
  <pageSetup paperSize="9" scale="15" orientation="portrait" horizontalDpi="300" verticalDpi="300" r:id="rId2"/>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211"/>
  <sheetViews>
    <sheetView zoomScale="70" zoomScaleNormal="70" zoomScaleSheetLayoutView="80" workbookViewId="0">
      <selection activeCell="A11" sqref="A11:B11"/>
    </sheetView>
  </sheetViews>
  <sheetFormatPr defaultColWidth="9.140625" defaultRowHeight="15"/>
  <cols>
    <col min="1" max="1" width="9.140625" style="4"/>
    <col min="2" max="2" width="10.7109375" style="4" customWidth="1"/>
    <col min="3" max="7" width="9" style="4" customWidth="1"/>
    <col min="8" max="8" width="11.140625" style="4" customWidth="1"/>
    <col min="9" max="9" width="9.7109375" style="4" customWidth="1"/>
    <col min="10" max="13" width="9" style="4" customWidth="1"/>
    <col min="14" max="14" width="9.7109375" style="4" customWidth="1"/>
    <col min="15" max="16" width="13.28515625" style="4" customWidth="1"/>
    <col min="17" max="16384" width="9.140625" style="4"/>
  </cols>
  <sheetData>
    <row r="1" spans="2:17" ht="15.95" customHeight="1">
      <c r="B1" s="1"/>
      <c r="C1" s="1"/>
      <c r="D1" s="2"/>
      <c r="E1" s="2"/>
      <c r="F1" s="2"/>
      <c r="G1" s="2"/>
      <c r="H1" s="3"/>
      <c r="I1" s="3"/>
      <c r="J1" s="2"/>
      <c r="K1" s="2"/>
      <c r="L1" s="2"/>
      <c r="M1" s="2"/>
      <c r="N1" s="1"/>
      <c r="O1" s="1"/>
    </row>
    <row r="2" spans="2:17" ht="15.95" customHeight="1" thickBot="1"/>
    <row r="3" spans="2:17" ht="39.950000000000003" customHeight="1" thickBot="1">
      <c r="B3" s="473" t="s">
        <v>334</v>
      </c>
      <c r="C3" s="474"/>
      <c r="D3" s="474"/>
      <c r="E3" s="474"/>
      <c r="F3" s="474"/>
      <c r="G3" s="474"/>
      <c r="H3" s="474"/>
      <c r="I3" s="474"/>
      <c r="J3" s="474"/>
      <c r="K3" s="474"/>
      <c r="L3" s="470" t="s">
        <v>239</v>
      </c>
      <c r="M3" s="471"/>
      <c r="N3" s="471"/>
      <c r="O3" s="471"/>
      <c r="P3" s="472"/>
    </row>
    <row r="4" spans="2:17" ht="20.100000000000001" customHeight="1">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7" ht="20.100000000000001" customHeight="1" thickBot="1">
      <c r="B5" s="466"/>
      <c r="C5" s="462"/>
      <c r="D5" s="462"/>
      <c r="E5" s="462"/>
      <c r="F5" s="462"/>
      <c r="G5" s="462"/>
      <c r="H5" s="462"/>
      <c r="I5" s="462"/>
      <c r="J5" s="462"/>
      <c r="K5" s="462"/>
      <c r="L5" s="462"/>
      <c r="M5" s="462"/>
      <c r="N5" s="462"/>
      <c r="O5" s="145" t="s">
        <v>209</v>
      </c>
      <c r="P5" s="30" t="s">
        <v>210</v>
      </c>
    </row>
    <row r="6" spans="2:17" ht="20.100000000000001" customHeight="1">
      <c r="B6" s="148" t="s">
        <v>211</v>
      </c>
      <c r="C6" s="146">
        <v>31</v>
      </c>
      <c r="D6" s="8">
        <v>28</v>
      </c>
      <c r="E6" s="8">
        <v>31</v>
      </c>
      <c r="F6" s="8">
        <v>18</v>
      </c>
      <c r="G6" s="8">
        <v>6</v>
      </c>
      <c r="H6" s="8">
        <v>3</v>
      </c>
      <c r="I6" s="168">
        <f>SUM(C6:G6)</f>
        <v>114</v>
      </c>
      <c r="J6" s="8">
        <v>15</v>
      </c>
      <c r="K6" s="8">
        <v>18</v>
      </c>
      <c r="L6" s="8">
        <v>30</v>
      </c>
      <c r="M6" s="8">
        <v>31</v>
      </c>
      <c r="N6" s="168">
        <f>SUM(J6:M6)</f>
        <v>94</v>
      </c>
      <c r="O6" s="167">
        <f>SUM(C6:H6,J6:M6)</f>
        <v>211</v>
      </c>
      <c r="P6" s="169">
        <f>I6+N6</f>
        <v>208</v>
      </c>
    </row>
    <row r="7" spans="2:17" ht="20.100000000000001" customHeight="1">
      <c r="B7" s="149" t="s">
        <v>485</v>
      </c>
      <c r="C7" s="147">
        <v>-1.6129032258064515</v>
      </c>
      <c r="D7" s="10">
        <v>3.2344827586206901</v>
      </c>
      <c r="E7" s="10">
        <v>4.5580645161290319</v>
      </c>
      <c r="F7" s="10">
        <v>8.9611111111111121</v>
      </c>
      <c r="G7" s="10">
        <v>13.183333333333332</v>
      </c>
      <c r="H7" s="10">
        <v>16.733333333333334</v>
      </c>
      <c r="I7" s="153">
        <f>(C6*C7+D6*D7+E6*E7+F6*F7+G6*G7)/I6</f>
        <v>3.7040834845735033</v>
      </c>
      <c r="J7" s="10">
        <v>11.853333333333333</v>
      </c>
      <c r="K7" s="95">
        <v>12.244444444444444</v>
      </c>
      <c r="L7" s="95">
        <v>7.7333333333333334</v>
      </c>
      <c r="M7" s="95">
        <v>2.3258064516129036</v>
      </c>
      <c r="N7" s="153">
        <f>(J6*J7+K6*K7+L6*L7+M6*M7)/N6</f>
        <v>7.4712765957446816</v>
      </c>
      <c r="O7" s="154">
        <f>(C7*C6+D7*D6+E7*E6+F7*F6+G7*G6+H7*H6+J7*J6+K7*K6+L7*L6+M7*M6)/O6</f>
        <v>5.567609086452034</v>
      </c>
      <c r="P7" s="161">
        <f>(I7*I6+N7*N6)/P6</f>
        <v>5.4065649867374015</v>
      </c>
    </row>
    <row r="8" spans="2:17" ht="20.100000000000001" customHeight="1">
      <c r="B8" s="149" t="s">
        <v>212</v>
      </c>
      <c r="C8" s="13">
        <f t="shared" ref="C8:H8" si="0">C6*(13-C7)</f>
        <v>453</v>
      </c>
      <c r="D8" s="12">
        <f t="shared" si="0"/>
        <v>273.43448275862067</v>
      </c>
      <c r="E8" s="12">
        <f t="shared" si="0"/>
        <v>261.7</v>
      </c>
      <c r="F8" s="12">
        <f t="shared" si="0"/>
        <v>72.699999999999989</v>
      </c>
      <c r="G8" s="12">
        <f t="shared" si="0"/>
        <v>-1.0999999999999908</v>
      </c>
      <c r="H8" s="12">
        <f t="shared" si="0"/>
        <v>-11.200000000000003</v>
      </c>
      <c r="I8" s="155">
        <f>SUM(C8:G8)</f>
        <v>1059.7344827586207</v>
      </c>
      <c r="J8" s="12">
        <f>J6*(13-J7)</f>
        <v>17.199999999999996</v>
      </c>
      <c r="K8" s="12">
        <f>K6*(13-K7)</f>
        <v>13.600000000000016</v>
      </c>
      <c r="L8" s="12">
        <f>L6*(13-L7)</f>
        <v>158</v>
      </c>
      <c r="M8" s="12">
        <f>M6*(13-M7)</f>
        <v>330.9</v>
      </c>
      <c r="N8" s="155">
        <f>SUM(J8:M8)</f>
        <v>519.70000000000005</v>
      </c>
      <c r="O8" s="156">
        <f>O6*(13-O7)</f>
        <v>1568.2344827586207</v>
      </c>
      <c r="P8" s="162">
        <f>P6*(13-P7)</f>
        <v>1579.4344827586206</v>
      </c>
    </row>
    <row r="9" spans="2:17" ht="20.100000000000001" customHeight="1">
      <c r="B9" s="149" t="s">
        <v>213</v>
      </c>
      <c r="C9" s="13">
        <f t="shared" ref="C9:H9" si="1">C6*(17-C7)</f>
        <v>577</v>
      </c>
      <c r="D9" s="12">
        <f t="shared" si="1"/>
        <v>385.43448275862067</v>
      </c>
      <c r="E9" s="12">
        <f t="shared" si="1"/>
        <v>385.7</v>
      </c>
      <c r="F9" s="12">
        <f t="shared" si="1"/>
        <v>144.69999999999999</v>
      </c>
      <c r="G9" s="12">
        <f t="shared" si="1"/>
        <v>22.900000000000009</v>
      </c>
      <c r="H9" s="12">
        <f t="shared" si="1"/>
        <v>0.79999999999999716</v>
      </c>
      <c r="I9" s="155">
        <f>SUM(C9:G9)</f>
        <v>1515.7344827586207</v>
      </c>
      <c r="J9" s="12">
        <f>J6*(17-J7)</f>
        <v>77.2</v>
      </c>
      <c r="K9" s="12">
        <f>K6*(17-K7)</f>
        <v>85.600000000000023</v>
      </c>
      <c r="L9" s="12">
        <f>L6*(17-L7)</f>
        <v>278</v>
      </c>
      <c r="M9" s="12">
        <f>M6*(17-M7)</f>
        <v>454.9</v>
      </c>
      <c r="N9" s="155">
        <f>SUM(J9:M9)</f>
        <v>895.7</v>
      </c>
      <c r="O9" s="156">
        <f>O6*(17-O7)</f>
        <v>2412.2344827586207</v>
      </c>
      <c r="P9" s="162">
        <f>P6*(17-P7)</f>
        <v>2411.4344827586206</v>
      </c>
    </row>
    <row r="10" spans="2:17" ht="20.100000000000001" customHeight="1">
      <c r="B10" s="149" t="s">
        <v>214</v>
      </c>
      <c r="C10" s="17">
        <f t="shared" ref="C10:H10" si="2">C6*(18-C7)</f>
        <v>608</v>
      </c>
      <c r="D10" s="16">
        <f t="shared" si="2"/>
        <v>413.43448275862067</v>
      </c>
      <c r="E10" s="16">
        <f t="shared" si="2"/>
        <v>416.7</v>
      </c>
      <c r="F10" s="16">
        <f t="shared" si="2"/>
        <v>162.69999999999999</v>
      </c>
      <c r="G10" s="16">
        <f t="shared" si="2"/>
        <v>28.900000000000009</v>
      </c>
      <c r="H10" s="16">
        <f t="shared" si="2"/>
        <v>3.7999999999999972</v>
      </c>
      <c r="I10" s="155">
        <f>SUM(C10:G10)</f>
        <v>1629.7344827586207</v>
      </c>
      <c r="J10" s="16">
        <f>J6*(18-J7)</f>
        <v>92.2</v>
      </c>
      <c r="K10" s="16">
        <f>K6*(18-K7)</f>
        <v>103.60000000000002</v>
      </c>
      <c r="L10" s="16">
        <f>L6*(18-L7)</f>
        <v>308</v>
      </c>
      <c r="M10" s="16">
        <f>M6*(18-M7)</f>
        <v>485.9</v>
      </c>
      <c r="N10" s="155">
        <f>SUM(J10:M10)</f>
        <v>989.7</v>
      </c>
      <c r="O10" s="157">
        <f>O6*(18-O7)</f>
        <v>2623.2344827586207</v>
      </c>
      <c r="P10" s="163">
        <f>P6*(18-P7)</f>
        <v>2619.4344827586206</v>
      </c>
    </row>
    <row r="11" spans="2:17" ht="20.100000000000001" customHeight="1" thickBot="1">
      <c r="B11" s="347" t="s">
        <v>215</v>
      </c>
      <c r="C11" s="21">
        <f t="shared" ref="C11:H11" si="3">C6*(19-C7)</f>
        <v>639</v>
      </c>
      <c r="D11" s="20">
        <f t="shared" si="3"/>
        <v>441.43448275862067</v>
      </c>
      <c r="E11" s="20">
        <f t="shared" si="3"/>
        <v>447.7</v>
      </c>
      <c r="F11" s="20">
        <f t="shared" si="3"/>
        <v>180.7</v>
      </c>
      <c r="G11" s="20">
        <f t="shared" si="3"/>
        <v>34.900000000000006</v>
      </c>
      <c r="H11" s="20">
        <f t="shared" si="3"/>
        <v>6.7999999999999972</v>
      </c>
      <c r="I11" s="164">
        <f>SUM(C11:G11)</f>
        <v>1743.7344827586207</v>
      </c>
      <c r="J11" s="20">
        <f>J6*(19-J7)</f>
        <v>107.2</v>
      </c>
      <c r="K11" s="20">
        <f>K6*(19-K7)</f>
        <v>121.60000000000002</v>
      </c>
      <c r="L11" s="20">
        <f>L6*(19-L7)</f>
        <v>338</v>
      </c>
      <c r="M11" s="20">
        <f>M6*(19-M7)</f>
        <v>516.9</v>
      </c>
      <c r="N11" s="164">
        <f>SUM(J11:M11)</f>
        <v>1083.6999999999998</v>
      </c>
      <c r="O11" s="165">
        <f>O6*(19-O7)</f>
        <v>2834.2344827586207</v>
      </c>
      <c r="P11" s="166">
        <f>P6*(19-P7)</f>
        <v>2827.4344827586206</v>
      </c>
    </row>
    <row r="12" spans="2:17" ht="15.95" customHeight="1" thickBot="1">
      <c r="B12" s="1"/>
      <c r="C12" s="1"/>
      <c r="D12" s="2"/>
      <c r="E12" s="2"/>
      <c r="F12" s="2"/>
      <c r="G12" s="1"/>
      <c r="H12" s="2"/>
      <c r="I12" s="1"/>
      <c r="J12" s="2"/>
      <c r="K12" s="1"/>
      <c r="L12" s="2"/>
      <c r="M12" s="1"/>
      <c r="N12" s="2"/>
      <c r="O12" s="1"/>
      <c r="P12" s="1"/>
    </row>
    <row r="13" spans="2:17" ht="39.950000000000003" customHeight="1" thickBot="1">
      <c r="B13" s="473" t="s">
        <v>334</v>
      </c>
      <c r="C13" s="474"/>
      <c r="D13" s="474"/>
      <c r="E13" s="474"/>
      <c r="F13" s="474"/>
      <c r="G13" s="474"/>
      <c r="H13" s="474"/>
      <c r="I13" s="474"/>
      <c r="J13" s="474"/>
      <c r="K13" s="474"/>
      <c r="L13" s="470" t="s">
        <v>240</v>
      </c>
      <c r="M13" s="471"/>
      <c r="N13" s="471"/>
      <c r="O13" s="471"/>
      <c r="P13" s="472"/>
    </row>
    <row r="14" spans="2:17" ht="20.100000000000001" customHeight="1">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7" ht="20.100000000000001" customHeight="1" thickBot="1">
      <c r="B15" s="466"/>
      <c r="C15" s="462"/>
      <c r="D15" s="462"/>
      <c r="E15" s="462"/>
      <c r="F15" s="462"/>
      <c r="G15" s="462"/>
      <c r="H15" s="462"/>
      <c r="I15" s="462"/>
      <c r="J15" s="462"/>
      <c r="K15" s="462"/>
      <c r="L15" s="462"/>
      <c r="M15" s="462"/>
      <c r="N15" s="462"/>
      <c r="O15" s="145" t="s">
        <v>209</v>
      </c>
      <c r="P15" s="30" t="s">
        <v>210</v>
      </c>
      <c r="Q15" s="1"/>
    </row>
    <row r="16" spans="2:17" ht="20.100000000000001" customHeight="1">
      <c r="B16" s="148" t="s">
        <v>211</v>
      </c>
      <c r="C16" s="146">
        <v>31</v>
      </c>
      <c r="D16" s="8">
        <v>28</v>
      </c>
      <c r="E16" s="8">
        <v>31</v>
      </c>
      <c r="F16" s="8">
        <v>29</v>
      </c>
      <c r="G16" s="8">
        <v>3</v>
      </c>
      <c r="H16" s="8">
        <v>0</v>
      </c>
      <c r="I16" s="168">
        <f>SUM(C16:G16)</f>
        <v>122</v>
      </c>
      <c r="J16" s="8">
        <v>14</v>
      </c>
      <c r="K16" s="8">
        <v>20</v>
      </c>
      <c r="L16" s="8">
        <v>30</v>
      </c>
      <c r="M16" s="8">
        <v>31</v>
      </c>
      <c r="N16" s="168">
        <f>SUM(J16:M16)</f>
        <v>95</v>
      </c>
      <c r="O16" s="167">
        <f>SUM(C16:H16,J16:M16)</f>
        <v>217</v>
      </c>
      <c r="P16" s="169">
        <f>I16+N16</f>
        <v>217</v>
      </c>
      <c r="Q16" s="1"/>
    </row>
    <row r="17" spans="2:17" ht="20.100000000000001" customHeight="1">
      <c r="B17" s="149" t="s">
        <v>485</v>
      </c>
      <c r="C17" s="147">
        <v>3.225806451612669E-3</v>
      </c>
      <c r="D17" s="10">
        <v>0.98928571428571477</v>
      </c>
      <c r="E17" s="10">
        <v>4.4516129032258052</v>
      </c>
      <c r="F17" s="10">
        <v>7.6103448275862071</v>
      </c>
      <c r="G17" s="10">
        <v>14.5</v>
      </c>
      <c r="H17" s="10">
        <v>15.51</v>
      </c>
      <c r="I17" s="153">
        <f>(C16*C17+D16*D17+E16*E17+F16*F17+G16*G17)/I16</f>
        <v>3.5245901639344264</v>
      </c>
      <c r="J17" s="10">
        <v>12.6</v>
      </c>
      <c r="K17" s="95">
        <v>12.358064516129032</v>
      </c>
      <c r="L17" s="95">
        <v>2.726666666666667</v>
      </c>
      <c r="M17" s="95">
        <v>-3.5612903225806458</v>
      </c>
      <c r="N17" s="153">
        <f>(J16*J17+K16*K17+L16*L17+M16*M17)/N16</f>
        <v>4.1574872665534803</v>
      </c>
      <c r="O17" s="154">
        <f>(C17*C16+D17*D16+E17*E16+F17*F16+G17*G16+H17*H16+J17*J16+K17*K16+L17*L16+M17*M16)/O16</f>
        <v>3.8016649323621223</v>
      </c>
      <c r="P17" s="161">
        <f>(I17*I16+N17*N16)/P16</f>
        <v>3.8016649323621228</v>
      </c>
      <c r="Q17" s="1"/>
    </row>
    <row r="18" spans="2:17" ht="20.100000000000001" customHeight="1">
      <c r="B18" s="149" t="s">
        <v>212</v>
      </c>
      <c r="C18" s="13">
        <f t="shared" ref="C18:H18" si="4">C16*(13-C17)</f>
        <v>402.9</v>
      </c>
      <c r="D18" s="12">
        <f t="shared" si="4"/>
        <v>336.3</v>
      </c>
      <c r="E18" s="12">
        <f t="shared" si="4"/>
        <v>265.00000000000006</v>
      </c>
      <c r="F18" s="12">
        <f t="shared" si="4"/>
        <v>156.29999999999998</v>
      </c>
      <c r="G18" s="12">
        <f t="shared" si="4"/>
        <v>-4.5</v>
      </c>
      <c r="H18" s="12">
        <f t="shared" si="4"/>
        <v>0</v>
      </c>
      <c r="I18" s="155">
        <f>SUM(C18:G18)</f>
        <v>1156</v>
      </c>
      <c r="J18" s="12">
        <f>J16*(13-J17)</f>
        <v>5.600000000000005</v>
      </c>
      <c r="K18" s="12">
        <f>K16*(13-K17)</f>
        <v>12.838709677419367</v>
      </c>
      <c r="L18" s="12">
        <f>L16*(13-L17)</f>
        <v>308.2</v>
      </c>
      <c r="M18" s="12">
        <f>M16*(13-M17)</f>
        <v>513.40000000000009</v>
      </c>
      <c r="N18" s="155">
        <f>SUM(J18:M18)</f>
        <v>840.03870967741943</v>
      </c>
      <c r="O18" s="156">
        <f>O16*(13-O17)</f>
        <v>1996.0387096774195</v>
      </c>
      <c r="P18" s="162">
        <f>P16*(13-P17)</f>
        <v>1996.0387096774195</v>
      </c>
      <c r="Q18" s="1"/>
    </row>
    <row r="19" spans="2:17" ht="20.100000000000001" customHeight="1">
      <c r="B19" s="149" t="s">
        <v>213</v>
      </c>
      <c r="C19" s="13">
        <f t="shared" ref="C19:H19" si="5">C16*(17-C17)</f>
        <v>526.9</v>
      </c>
      <c r="D19" s="12">
        <f t="shared" si="5"/>
        <v>448.3</v>
      </c>
      <c r="E19" s="12">
        <f t="shared" si="5"/>
        <v>389.00000000000006</v>
      </c>
      <c r="F19" s="12">
        <f t="shared" si="5"/>
        <v>272.3</v>
      </c>
      <c r="G19" s="12">
        <f t="shared" si="5"/>
        <v>7.5</v>
      </c>
      <c r="H19" s="12">
        <f t="shared" si="5"/>
        <v>0</v>
      </c>
      <c r="I19" s="155">
        <f>SUM(C19:G19)</f>
        <v>1644</v>
      </c>
      <c r="J19" s="12">
        <f>J16*(17-J17)</f>
        <v>61.600000000000009</v>
      </c>
      <c r="K19" s="12">
        <f>K16*(17-K17)</f>
        <v>92.838709677419359</v>
      </c>
      <c r="L19" s="12">
        <f>L16*(17-L17)</f>
        <v>428.2</v>
      </c>
      <c r="M19" s="12">
        <f>M16*(17-M17)</f>
        <v>637.40000000000009</v>
      </c>
      <c r="N19" s="155">
        <f>SUM(J19:M19)</f>
        <v>1220.0387096774193</v>
      </c>
      <c r="O19" s="156">
        <f>O16*(17-O17)</f>
        <v>2864.0387096774193</v>
      </c>
      <c r="P19" s="162">
        <f>P16*(17-P17)</f>
        <v>2864.0387096774193</v>
      </c>
      <c r="Q19" s="1"/>
    </row>
    <row r="20" spans="2:17" ht="20.100000000000001" customHeight="1">
      <c r="B20" s="149" t="s">
        <v>214</v>
      </c>
      <c r="C20" s="17">
        <f t="shared" ref="C20:H20" si="6">C16*(18-C17)</f>
        <v>557.9</v>
      </c>
      <c r="D20" s="16">
        <f t="shared" si="6"/>
        <v>476.3</v>
      </c>
      <c r="E20" s="16">
        <f t="shared" si="6"/>
        <v>420.00000000000006</v>
      </c>
      <c r="F20" s="16">
        <f t="shared" si="6"/>
        <v>301.3</v>
      </c>
      <c r="G20" s="16">
        <f t="shared" si="6"/>
        <v>10.5</v>
      </c>
      <c r="H20" s="16">
        <f t="shared" si="6"/>
        <v>0</v>
      </c>
      <c r="I20" s="155">
        <f>SUM(C20:G20)</f>
        <v>1766</v>
      </c>
      <c r="J20" s="16">
        <f>J16*(18-J17)</f>
        <v>75.600000000000009</v>
      </c>
      <c r="K20" s="16">
        <f>K16*(18-K17)</f>
        <v>112.83870967741936</v>
      </c>
      <c r="L20" s="16">
        <f>L16*(18-L17)</f>
        <v>458.2</v>
      </c>
      <c r="M20" s="16">
        <f>M16*(18-M17)</f>
        <v>668.40000000000009</v>
      </c>
      <c r="N20" s="155">
        <f>SUM(J20:M20)</f>
        <v>1315.0387096774193</v>
      </c>
      <c r="O20" s="157">
        <f>O16*(18-O17)</f>
        <v>3081.0387096774193</v>
      </c>
      <c r="P20" s="163">
        <f>P16*(18-P17)</f>
        <v>3081.0387096774193</v>
      </c>
      <c r="Q20" s="1"/>
    </row>
    <row r="21" spans="2:17" ht="20.100000000000001" customHeight="1" thickBot="1">
      <c r="B21" s="347" t="s">
        <v>215</v>
      </c>
      <c r="C21" s="21">
        <f t="shared" ref="C21:H21" si="7">C16*(19-C17)</f>
        <v>588.9</v>
      </c>
      <c r="D21" s="20">
        <f t="shared" si="7"/>
        <v>504.3</v>
      </c>
      <c r="E21" s="20">
        <f t="shared" si="7"/>
        <v>451.00000000000006</v>
      </c>
      <c r="F21" s="20">
        <f t="shared" si="7"/>
        <v>330.3</v>
      </c>
      <c r="G21" s="20">
        <f t="shared" si="7"/>
        <v>13.5</v>
      </c>
      <c r="H21" s="20">
        <f t="shared" si="7"/>
        <v>0</v>
      </c>
      <c r="I21" s="164">
        <f>SUM(C21:G21)</f>
        <v>1888</v>
      </c>
      <c r="J21" s="20">
        <f>J16*(19-J17)</f>
        <v>89.600000000000009</v>
      </c>
      <c r="K21" s="20">
        <f>K16*(19-K17)</f>
        <v>132.83870967741936</v>
      </c>
      <c r="L21" s="20">
        <f>L16*(19-L17)</f>
        <v>488.2</v>
      </c>
      <c r="M21" s="20">
        <f>M16*(19-M17)</f>
        <v>699.40000000000009</v>
      </c>
      <c r="N21" s="164">
        <f>SUM(J21:M21)</f>
        <v>1410.0387096774193</v>
      </c>
      <c r="O21" s="165">
        <f>O16*(19-O17)</f>
        <v>3298.0387096774193</v>
      </c>
      <c r="P21" s="166">
        <f>P16*(19-P17)</f>
        <v>3298.0387096774193</v>
      </c>
      <c r="Q21" s="1"/>
    </row>
    <row r="22" spans="2:17" ht="15.95" customHeight="1" thickBot="1">
      <c r="B22" s="1"/>
      <c r="C22" s="1"/>
      <c r="D22" s="2"/>
      <c r="E22" s="2"/>
      <c r="F22" s="2"/>
      <c r="G22" s="1"/>
      <c r="H22" s="3"/>
      <c r="I22" s="1"/>
      <c r="J22" s="3"/>
      <c r="K22" s="1"/>
      <c r="L22" s="2"/>
      <c r="M22" s="1"/>
      <c r="N22" s="2"/>
      <c r="O22" s="1"/>
      <c r="P22" s="1"/>
    </row>
    <row r="23" spans="2:17" ht="39.6" customHeight="1" thickBot="1">
      <c r="B23" s="473" t="s">
        <v>334</v>
      </c>
      <c r="C23" s="474"/>
      <c r="D23" s="474"/>
      <c r="E23" s="474"/>
      <c r="F23" s="474"/>
      <c r="G23" s="474"/>
      <c r="H23" s="474"/>
      <c r="I23" s="474"/>
      <c r="J23" s="474"/>
      <c r="K23" s="474"/>
      <c r="L23" s="470" t="s">
        <v>218</v>
      </c>
      <c r="M23" s="471"/>
      <c r="N23" s="471"/>
      <c r="O23" s="471"/>
      <c r="P23" s="472"/>
    </row>
    <row r="24" spans="2:17" ht="15.95" customHeight="1">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7" ht="15.95" customHeight="1" thickBot="1">
      <c r="B25" s="466"/>
      <c r="C25" s="462"/>
      <c r="D25" s="462"/>
      <c r="E25" s="462"/>
      <c r="F25" s="462"/>
      <c r="G25" s="462"/>
      <c r="H25" s="462"/>
      <c r="I25" s="462"/>
      <c r="J25" s="462"/>
      <c r="K25" s="462"/>
      <c r="L25" s="462"/>
      <c r="M25" s="462"/>
      <c r="N25" s="462"/>
      <c r="O25" s="145" t="s">
        <v>209</v>
      </c>
      <c r="P25" s="30" t="s">
        <v>210</v>
      </c>
    </row>
    <row r="26" spans="2:17" ht="19.149999999999999" customHeight="1">
      <c r="B26" s="148" t="s">
        <v>211</v>
      </c>
      <c r="C26" s="146">
        <v>31</v>
      </c>
      <c r="D26" s="8">
        <v>28</v>
      </c>
      <c r="E26" s="8">
        <v>31</v>
      </c>
      <c r="F26" s="8">
        <v>30</v>
      </c>
      <c r="G26" s="8">
        <v>0</v>
      </c>
      <c r="H26" s="8">
        <v>0</v>
      </c>
      <c r="I26" s="168">
        <f>SUM(C26:G26)</f>
        <v>120</v>
      </c>
      <c r="J26" s="8">
        <v>20</v>
      </c>
      <c r="K26" s="8">
        <v>31</v>
      </c>
      <c r="L26" s="8">
        <v>30</v>
      </c>
      <c r="M26" s="8">
        <v>31</v>
      </c>
      <c r="N26" s="168">
        <f>SUM(J26:M26)</f>
        <v>112</v>
      </c>
      <c r="O26" s="167">
        <f>SUM(C26:H26,J26:M26)</f>
        <v>232</v>
      </c>
      <c r="P26" s="169">
        <f>I26+N26</f>
        <v>232</v>
      </c>
    </row>
    <row r="27" spans="2:17" ht="19.149999999999999" customHeight="1">
      <c r="B27" s="149" t="s">
        <v>485</v>
      </c>
      <c r="C27" s="147">
        <v>-0.5</v>
      </c>
      <c r="D27" s="10">
        <v>4.5999999999999996</v>
      </c>
      <c r="E27" s="10">
        <v>5.7</v>
      </c>
      <c r="F27" s="10">
        <v>9.35</v>
      </c>
      <c r="G27" s="10">
        <v>0</v>
      </c>
      <c r="H27" s="10">
        <v>0</v>
      </c>
      <c r="I27" s="153">
        <f>(C26*C27+D26*D27+E26*E27+F26*F27+G26*G27)/I26</f>
        <v>4.7541666666666664</v>
      </c>
      <c r="J27" s="10">
        <v>10.5</v>
      </c>
      <c r="K27" s="95">
        <v>7.9451612903225808</v>
      </c>
      <c r="L27" s="95">
        <v>6.5</v>
      </c>
      <c r="M27" s="95">
        <v>-3.6</v>
      </c>
      <c r="N27" s="153">
        <f>(J26*J27+K26*K27+L26*L27+M26*M27)/N26</f>
        <v>4.8187499999999996</v>
      </c>
      <c r="O27" s="154">
        <f>(C27*C26+D27*D26+E27*E26+F27*F26+G27*G26+H27*H26+J27*J26+K27*K26+L27*L26+M27*M26)/O26</f>
        <v>4.7853448275862069</v>
      </c>
      <c r="P27" s="161">
        <f>(I27*I26+N27*N26)/P26</f>
        <v>4.7853448275862061</v>
      </c>
    </row>
    <row r="28" spans="2:17" ht="19.149999999999999" customHeight="1">
      <c r="B28" s="149" t="s">
        <v>212</v>
      </c>
      <c r="C28" s="13">
        <f t="shared" ref="C28:H28" si="8">C26*(13-C27)</f>
        <v>418.5</v>
      </c>
      <c r="D28" s="12">
        <f t="shared" si="8"/>
        <v>235.20000000000002</v>
      </c>
      <c r="E28" s="12">
        <f t="shared" si="8"/>
        <v>226.29999999999998</v>
      </c>
      <c r="F28" s="12">
        <f t="shared" si="8"/>
        <v>109.50000000000001</v>
      </c>
      <c r="G28" s="12">
        <f t="shared" si="8"/>
        <v>0</v>
      </c>
      <c r="H28" s="12">
        <f t="shared" si="8"/>
        <v>0</v>
      </c>
      <c r="I28" s="155">
        <f>SUM(C28:G28)</f>
        <v>989.5</v>
      </c>
      <c r="J28" s="12">
        <f>J26*(13-J27)</f>
        <v>50</v>
      </c>
      <c r="K28" s="12">
        <f>K26*(13-K27)</f>
        <v>156.69999999999999</v>
      </c>
      <c r="L28" s="12">
        <f>L26*(13-L27)</f>
        <v>195</v>
      </c>
      <c r="M28" s="12">
        <f>M26*(13-M27)</f>
        <v>514.6</v>
      </c>
      <c r="N28" s="155">
        <f>SUM(J28:M28)</f>
        <v>916.3</v>
      </c>
      <c r="O28" s="156">
        <f>O26*(13-O27)</f>
        <v>1905.7999999999997</v>
      </c>
      <c r="P28" s="162">
        <f>P26*(13-P27)</f>
        <v>1905.8000000000002</v>
      </c>
    </row>
    <row r="29" spans="2:17" ht="19.149999999999999" customHeight="1">
      <c r="B29" s="149" t="s">
        <v>213</v>
      </c>
      <c r="C29" s="13">
        <f t="shared" ref="C29:H29" si="9">C26*(17-C27)</f>
        <v>542.5</v>
      </c>
      <c r="D29" s="12">
        <f t="shared" si="9"/>
        <v>347.2</v>
      </c>
      <c r="E29" s="12">
        <f t="shared" si="9"/>
        <v>350.3</v>
      </c>
      <c r="F29" s="12">
        <f t="shared" si="9"/>
        <v>229.5</v>
      </c>
      <c r="G29" s="12">
        <f t="shared" si="9"/>
        <v>0</v>
      </c>
      <c r="H29" s="12">
        <f t="shared" si="9"/>
        <v>0</v>
      </c>
      <c r="I29" s="155">
        <f>SUM(C29:G29)</f>
        <v>1469.5</v>
      </c>
      <c r="J29" s="12">
        <f>J26*(17-J27)</f>
        <v>130</v>
      </c>
      <c r="K29" s="12">
        <f>K26*(17-K27)</f>
        <v>280.7</v>
      </c>
      <c r="L29" s="12">
        <f>L26*(17-L27)</f>
        <v>315</v>
      </c>
      <c r="M29" s="12">
        <f>M26*(17-M27)</f>
        <v>638.6</v>
      </c>
      <c r="N29" s="155">
        <f>SUM(J29:M29)</f>
        <v>1364.3000000000002</v>
      </c>
      <c r="O29" s="156">
        <f>O26*(17-O27)</f>
        <v>2833.7999999999997</v>
      </c>
      <c r="P29" s="162">
        <f>P26*(17-P27)</f>
        <v>2833.8</v>
      </c>
    </row>
    <row r="30" spans="2:17" ht="19.149999999999999" customHeight="1">
      <c r="B30" s="149" t="s">
        <v>214</v>
      </c>
      <c r="C30" s="17">
        <f t="shared" ref="C30:H30" si="10">C26*(18-C27)</f>
        <v>573.5</v>
      </c>
      <c r="D30" s="16">
        <f t="shared" si="10"/>
        <v>375.2</v>
      </c>
      <c r="E30" s="16">
        <f t="shared" si="10"/>
        <v>381.3</v>
      </c>
      <c r="F30" s="16">
        <f t="shared" si="10"/>
        <v>259.5</v>
      </c>
      <c r="G30" s="16">
        <f t="shared" si="10"/>
        <v>0</v>
      </c>
      <c r="H30" s="16">
        <f t="shared" si="10"/>
        <v>0</v>
      </c>
      <c r="I30" s="155">
        <f>SUM(C30:G30)</f>
        <v>1589.5</v>
      </c>
      <c r="J30" s="16">
        <f>J26*(18-J27)</f>
        <v>150</v>
      </c>
      <c r="K30" s="16">
        <f>K26*(18-K27)</f>
        <v>311.7</v>
      </c>
      <c r="L30" s="16">
        <f>L26*(18-L27)</f>
        <v>345</v>
      </c>
      <c r="M30" s="16">
        <f>M26*(18-M27)</f>
        <v>669.6</v>
      </c>
      <c r="N30" s="155">
        <f>SUM(J30:M30)</f>
        <v>1476.3000000000002</v>
      </c>
      <c r="O30" s="157">
        <f>O26*(18-O27)</f>
        <v>3065.7999999999997</v>
      </c>
      <c r="P30" s="163">
        <f>P26*(18-P27)</f>
        <v>3065.8</v>
      </c>
    </row>
    <row r="31" spans="2:17" ht="19.149999999999999" customHeight="1" thickBot="1">
      <c r="B31" s="347" t="s">
        <v>215</v>
      </c>
      <c r="C31" s="21">
        <f t="shared" ref="C31:H31" si="11">C26*(19-C27)</f>
        <v>604.5</v>
      </c>
      <c r="D31" s="20">
        <f t="shared" si="11"/>
        <v>403.2</v>
      </c>
      <c r="E31" s="20">
        <f t="shared" si="11"/>
        <v>412.3</v>
      </c>
      <c r="F31" s="20">
        <f t="shared" si="11"/>
        <v>289.5</v>
      </c>
      <c r="G31" s="20">
        <f t="shared" si="11"/>
        <v>0</v>
      </c>
      <c r="H31" s="20">
        <f t="shared" si="11"/>
        <v>0</v>
      </c>
      <c r="I31" s="164">
        <f>SUM(C31:G31)</f>
        <v>1709.5</v>
      </c>
      <c r="J31" s="20">
        <f>J26*(19-J27)</f>
        <v>170</v>
      </c>
      <c r="K31" s="20">
        <f>K26*(19-K27)</f>
        <v>342.7</v>
      </c>
      <c r="L31" s="20">
        <f>L26*(19-L27)</f>
        <v>375</v>
      </c>
      <c r="M31" s="20">
        <f>M26*(19-M27)</f>
        <v>700.6</v>
      </c>
      <c r="N31" s="164">
        <f>SUM(J31:M31)</f>
        <v>1588.3000000000002</v>
      </c>
      <c r="O31" s="165">
        <f>O26*(19-O27)</f>
        <v>3297.7999999999997</v>
      </c>
      <c r="P31" s="166">
        <f>P26*(19-P27)</f>
        <v>3297.8</v>
      </c>
    </row>
    <row r="32" spans="2:17" ht="15.95" customHeight="1" thickBot="1">
      <c r="B32" s="1"/>
      <c r="C32" s="1"/>
      <c r="D32" s="2"/>
      <c r="E32" s="2"/>
      <c r="F32" s="2"/>
      <c r="G32" s="1"/>
      <c r="H32" s="3"/>
      <c r="I32" s="1"/>
      <c r="J32" s="3"/>
      <c r="K32" s="1"/>
      <c r="L32" s="2"/>
      <c r="M32" s="1"/>
      <c r="N32" s="2"/>
      <c r="O32" s="1"/>
      <c r="P32" s="1"/>
    </row>
    <row r="33" spans="2:17" ht="39.6" customHeight="1" thickBot="1">
      <c r="B33" s="473" t="s">
        <v>334</v>
      </c>
      <c r="C33" s="474"/>
      <c r="D33" s="474"/>
      <c r="E33" s="474"/>
      <c r="F33" s="474"/>
      <c r="G33" s="474"/>
      <c r="H33" s="474"/>
      <c r="I33" s="474"/>
      <c r="J33" s="474"/>
      <c r="K33" s="474"/>
      <c r="L33" s="470" t="s">
        <v>220</v>
      </c>
      <c r="M33" s="471"/>
      <c r="N33" s="471"/>
      <c r="O33" s="471"/>
      <c r="P33" s="472"/>
    </row>
    <row r="34" spans="2:17" ht="15.95" customHeight="1">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7" ht="15.95" customHeight="1" thickBot="1">
      <c r="B35" s="466"/>
      <c r="C35" s="462"/>
      <c r="D35" s="462"/>
      <c r="E35" s="462"/>
      <c r="F35" s="462"/>
      <c r="G35" s="462"/>
      <c r="H35" s="462"/>
      <c r="I35" s="462"/>
      <c r="J35" s="462"/>
      <c r="K35" s="462"/>
      <c r="L35" s="462"/>
      <c r="M35" s="462"/>
      <c r="N35" s="462"/>
      <c r="O35" s="145" t="s">
        <v>209</v>
      </c>
      <c r="P35" s="30" t="s">
        <v>210</v>
      </c>
    </row>
    <row r="36" spans="2:17" ht="19.149999999999999" customHeight="1">
      <c r="B36" s="148" t="s">
        <v>211</v>
      </c>
      <c r="C36" s="146">
        <v>31</v>
      </c>
      <c r="D36" s="8">
        <v>28</v>
      </c>
      <c r="E36" s="8">
        <v>31</v>
      </c>
      <c r="F36" s="8">
        <v>25</v>
      </c>
      <c r="G36" s="8">
        <v>0</v>
      </c>
      <c r="H36" s="8">
        <v>0</v>
      </c>
      <c r="I36" s="168">
        <f>SUM(C36:G36)</f>
        <v>115</v>
      </c>
      <c r="J36" s="8">
        <v>10</v>
      </c>
      <c r="K36" s="8">
        <v>26</v>
      </c>
      <c r="L36" s="8">
        <v>30</v>
      </c>
      <c r="M36" s="8">
        <v>31</v>
      </c>
      <c r="N36" s="168">
        <f>SUM(J36:M36)</f>
        <v>97</v>
      </c>
      <c r="O36" s="167">
        <f>SUM(C36:H36,J36:M36)</f>
        <v>212</v>
      </c>
      <c r="P36" s="169">
        <f>I36+N36</f>
        <v>212</v>
      </c>
    </row>
    <row r="37" spans="2:17" ht="19.149999999999999" customHeight="1">
      <c r="B37" s="149" t="s">
        <v>485</v>
      </c>
      <c r="C37" s="147">
        <v>-2.1</v>
      </c>
      <c r="D37" s="10">
        <v>-3.1</v>
      </c>
      <c r="E37" s="10">
        <v>3.8</v>
      </c>
      <c r="F37" s="10">
        <v>6.98</v>
      </c>
      <c r="G37" s="10">
        <v>0</v>
      </c>
      <c r="H37" s="10">
        <v>0</v>
      </c>
      <c r="I37" s="153">
        <f>(C36*C37+D36*D37+E36*E37+F36*F37+G36*G37)/I36</f>
        <v>1.2208695652173911</v>
      </c>
      <c r="J37" s="10">
        <v>12.9</v>
      </c>
      <c r="K37" s="95">
        <v>5.0999999999999996</v>
      </c>
      <c r="L37" s="95">
        <v>6.5</v>
      </c>
      <c r="M37" s="95">
        <v>1.3</v>
      </c>
      <c r="N37" s="153">
        <f>(J36*J37+K36*K37+L36*L37+M36*M37)/N36</f>
        <v>5.1226804123711345</v>
      </c>
      <c r="O37" s="154">
        <f>(C37*C36+D37*D36+E37*E36+F37*F36+G37*G36+H37*H36+J37*J36+K37*K36+L37*L36+M37*M36)/O36</f>
        <v>3.0061320754716978</v>
      </c>
      <c r="P37" s="161">
        <f>(I37*I36+N37*N36)/P36</f>
        <v>3.0061320754716978</v>
      </c>
    </row>
    <row r="38" spans="2:17" ht="19.149999999999999" customHeight="1">
      <c r="B38" s="149" t="s">
        <v>212</v>
      </c>
      <c r="C38" s="13">
        <f t="shared" ref="C38:H38" si="12">C36*(13-C37)</f>
        <v>468.09999999999997</v>
      </c>
      <c r="D38" s="12">
        <f t="shared" si="12"/>
        <v>450.80000000000007</v>
      </c>
      <c r="E38" s="12">
        <f t="shared" si="12"/>
        <v>285.2</v>
      </c>
      <c r="F38" s="12">
        <f t="shared" si="12"/>
        <v>150.5</v>
      </c>
      <c r="G38" s="12">
        <f t="shared" si="12"/>
        <v>0</v>
      </c>
      <c r="H38" s="12">
        <f t="shared" si="12"/>
        <v>0</v>
      </c>
      <c r="I38" s="155">
        <f>SUM(C38:G38)</f>
        <v>1354.6000000000001</v>
      </c>
      <c r="J38" s="12">
        <f>J36*(13-J37)</f>
        <v>0.99999999999999645</v>
      </c>
      <c r="K38" s="12">
        <f>K36*(13-K37)</f>
        <v>205.4</v>
      </c>
      <c r="L38" s="12">
        <f>L36*(13-L37)</f>
        <v>195</v>
      </c>
      <c r="M38" s="12">
        <f>M36*(13-M37)</f>
        <v>362.7</v>
      </c>
      <c r="N38" s="155">
        <f>SUM(J38:M38)</f>
        <v>764.09999999999991</v>
      </c>
      <c r="O38" s="156">
        <f>O36*(13-O37)</f>
        <v>2118.7000000000003</v>
      </c>
      <c r="P38" s="162">
        <f>P36*(13-P37)</f>
        <v>2118.7000000000003</v>
      </c>
    </row>
    <row r="39" spans="2:17" ht="19.149999999999999" customHeight="1">
      <c r="B39" s="149" t="s">
        <v>213</v>
      </c>
      <c r="C39" s="13">
        <f t="shared" ref="C39:H39" si="13">C36*(17-C37)</f>
        <v>592.1</v>
      </c>
      <c r="D39" s="12">
        <f t="shared" si="13"/>
        <v>562.80000000000007</v>
      </c>
      <c r="E39" s="12">
        <f t="shared" si="13"/>
        <v>409.2</v>
      </c>
      <c r="F39" s="12">
        <f t="shared" si="13"/>
        <v>250.5</v>
      </c>
      <c r="G39" s="12">
        <f t="shared" si="13"/>
        <v>0</v>
      </c>
      <c r="H39" s="12">
        <f t="shared" si="13"/>
        <v>0</v>
      </c>
      <c r="I39" s="155">
        <f>SUM(C39:G39)</f>
        <v>1814.6000000000001</v>
      </c>
      <c r="J39" s="12">
        <f>J36*(17-J37)</f>
        <v>41</v>
      </c>
      <c r="K39" s="12">
        <f>K36*(17-K37)</f>
        <v>309.40000000000003</v>
      </c>
      <c r="L39" s="12">
        <f>L36*(17-L37)</f>
        <v>315</v>
      </c>
      <c r="M39" s="12">
        <f>M36*(17-M37)</f>
        <v>486.7</v>
      </c>
      <c r="N39" s="155">
        <f>SUM(J39:M39)</f>
        <v>1152.1000000000001</v>
      </c>
      <c r="O39" s="156">
        <f>O36*(17-O37)</f>
        <v>2966.7000000000003</v>
      </c>
      <c r="P39" s="162">
        <f>P36*(17-P37)</f>
        <v>2966.7000000000003</v>
      </c>
    </row>
    <row r="40" spans="2:17" ht="19.149999999999999" customHeight="1">
      <c r="B40" s="149" t="s">
        <v>214</v>
      </c>
      <c r="C40" s="17">
        <f t="shared" ref="C40:H40" si="14">C36*(18-C37)</f>
        <v>623.1</v>
      </c>
      <c r="D40" s="16">
        <f t="shared" si="14"/>
        <v>590.80000000000007</v>
      </c>
      <c r="E40" s="16">
        <f t="shared" si="14"/>
        <v>440.2</v>
      </c>
      <c r="F40" s="16">
        <f t="shared" si="14"/>
        <v>275.5</v>
      </c>
      <c r="G40" s="16">
        <f t="shared" si="14"/>
        <v>0</v>
      </c>
      <c r="H40" s="16">
        <f t="shared" si="14"/>
        <v>0</v>
      </c>
      <c r="I40" s="155">
        <f>SUM(C40:G40)</f>
        <v>1929.6000000000001</v>
      </c>
      <c r="J40" s="16">
        <f>J36*(18-J37)</f>
        <v>51</v>
      </c>
      <c r="K40" s="16">
        <f>K36*(18-K37)</f>
        <v>335.40000000000003</v>
      </c>
      <c r="L40" s="16">
        <f>L36*(18-L37)</f>
        <v>345</v>
      </c>
      <c r="M40" s="16">
        <f>M36*(18-M37)</f>
        <v>517.69999999999993</v>
      </c>
      <c r="N40" s="155">
        <f>SUM(J40:M40)</f>
        <v>1249.0999999999999</v>
      </c>
      <c r="O40" s="157">
        <f>O36*(18-O37)</f>
        <v>3178.7000000000003</v>
      </c>
      <c r="P40" s="163">
        <f>P36*(18-P37)</f>
        <v>3178.7000000000003</v>
      </c>
    </row>
    <row r="41" spans="2:17" ht="19.149999999999999" customHeight="1" thickBot="1">
      <c r="B41" s="347" t="s">
        <v>215</v>
      </c>
      <c r="C41" s="21">
        <f t="shared" ref="C41:H41" si="15">C36*(19-C37)</f>
        <v>654.1</v>
      </c>
      <c r="D41" s="20">
        <f t="shared" si="15"/>
        <v>618.80000000000007</v>
      </c>
      <c r="E41" s="20">
        <f t="shared" si="15"/>
        <v>471.2</v>
      </c>
      <c r="F41" s="20">
        <f t="shared" si="15"/>
        <v>300.5</v>
      </c>
      <c r="G41" s="20">
        <f t="shared" si="15"/>
        <v>0</v>
      </c>
      <c r="H41" s="20">
        <f t="shared" si="15"/>
        <v>0</v>
      </c>
      <c r="I41" s="164">
        <f>SUM(C41:G41)</f>
        <v>2044.6000000000001</v>
      </c>
      <c r="J41" s="20">
        <f>J36*(19-J37)</f>
        <v>61</v>
      </c>
      <c r="K41" s="20">
        <f>K36*(19-K37)</f>
        <v>361.40000000000003</v>
      </c>
      <c r="L41" s="20">
        <f>L36*(19-L37)</f>
        <v>375</v>
      </c>
      <c r="M41" s="20">
        <f>M36*(19-M37)</f>
        <v>548.69999999999993</v>
      </c>
      <c r="N41" s="164">
        <f>SUM(J41:M41)</f>
        <v>1346.1</v>
      </c>
      <c r="O41" s="165">
        <f>O36*(19-O37)</f>
        <v>3390.7000000000003</v>
      </c>
      <c r="P41" s="166">
        <f>P36*(19-P37)</f>
        <v>3390.7000000000003</v>
      </c>
    </row>
    <row r="42" spans="2:17" ht="15.95" customHeight="1" thickBot="1">
      <c r="B42" s="1"/>
      <c r="C42" s="1"/>
      <c r="D42" s="2"/>
      <c r="E42" s="2"/>
      <c r="F42" s="2"/>
      <c r="G42" s="1"/>
      <c r="H42" s="3"/>
      <c r="I42" s="2"/>
      <c r="J42" s="3"/>
      <c r="K42" s="2"/>
      <c r="L42" s="2"/>
      <c r="M42" s="1"/>
      <c r="N42" s="2"/>
      <c r="O42" s="1"/>
    </row>
    <row r="43" spans="2:17" ht="39.950000000000003" customHeight="1" thickBot="1">
      <c r="B43" s="473" t="s">
        <v>335</v>
      </c>
      <c r="C43" s="474"/>
      <c r="D43" s="474"/>
      <c r="E43" s="474"/>
      <c r="F43" s="474"/>
      <c r="G43" s="474"/>
      <c r="H43" s="474"/>
      <c r="I43" s="474"/>
      <c r="J43" s="474"/>
      <c r="K43" s="474"/>
      <c r="L43" s="470" t="s">
        <v>221</v>
      </c>
      <c r="M43" s="471"/>
      <c r="N43" s="471"/>
      <c r="O43" s="471"/>
      <c r="P43" s="472"/>
    </row>
    <row r="44" spans="2:17" ht="20.100000000000001" customHeight="1">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7" ht="20.100000000000001" customHeight="1" thickBot="1">
      <c r="B45" s="466"/>
      <c r="C45" s="462"/>
      <c r="D45" s="462"/>
      <c r="E45" s="462"/>
      <c r="F45" s="462"/>
      <c r="G45" s="462"/>
      <c r="H45" s="462"/>
      <c r="I45" s="462"/>
      <c r="J45" s="462"/>
      <c r="K45" s="462"/>
      <c r="L45" s="462"/>
      <c r="M45" s="462"/>
      <c r="N45" s="462"/>
      <c r="O45" s="145" t="s">
        <v>209</v>
      </c>
      <c r="P45" s="30" t="s">
        <v>210</v>
      </c>
    </row>
    <row r="46" spans="2:17" ht="20.100000000000001" customHeight="1">
      <c r="B46" s="148" t="s">
        <v>211</v>
      </c>
      <c r="C46" s="146">
        <v>31</v>
      </c>
      <c r="D46" s="8">
        <v>29</v>
      </c>
      <c r="E46" s="8">
        <v>31</v>
      </c>
      <c r="F46" s="8">
        <v>30</v>
      </c>
      <c r="G46" s="8">
        <v>20</v>
      </c>
      <c r="H46" s="8">
        <v>0</v>
      </c>
      <c r="I46" s="168">
        <f>SUM(C46:G46)</f>
        <v>141</v>
      </c>
      <c r="J46" s="8">
        <v>15</v>
      </c>
      <c r="K46" s="8">
        <v>20</v>
      </c>
      <c r="L46" s="8">
        <v>30</v>
      </c>
      <c r="M46" s="8">
        <v>31</v>
      </c>
      <c r="N46" s="168">
        <f>SUM(J46:M46)</f>
        <v>96</v>
      </c>
      <c r="O46" s="167">
        <f>SUM(C46:H46,J46:M46)</f>
        <v>237</v>
      </c>
      <c r="P46" s="169">
        <f>I46+N46</f>
        <v>237</v>
      </c>
    </row>
    <row r="47" spans="2:17" ht="20.100000000000001" customHeight="1">
      <c r="B47" s="149" t="s">
        <v>485</v>
      </c>
      <c r="C47" s="147">
        <v>-3.2</v>
      </c>
      <c r="D47" s="10">
        <v>0.8</v>
      </c>
      <c r="E47" s="10">
        <v>3.8</v>
      </c>
      <c r="F47" s="10">
        <v>10.199999999999999</v>
      </c>
      <c r="G47" s="10">
        <v>11.8</v>
      </c>
      <c r="H47" s="10">
        <v>0</v>
      </c>
      <c r="I47" s="153">
        <f>(C46*C47+D46*D47+E46*E47+F46*F47+G46*G47)/I46</f>
        <v>4.140425531914893</v>
      </c>
      <c r="J47" s="10">
        <v>11.8</v>
      </c>
      <c r="K47" s="95">
        <v>10</v>
      </c>
      <c r="L47" s="95">
        <v>4.7</v>
      </c>
      <c r="M47" s="95">
        <v>1.2</v>
      </c>
      <c r="N47" s="153">
        <f>(J46*J47+K46*K47+L46*L47+M46*M47)/N46</f>
        <v>5.7833333333333341</v>
      </c>
      <c r="O47" s="154">
        <f>(C47*C46+D47*D46+E47*E46+F47*F46+G47*G46+H47*H46+J47*J46+K47*K46+L47*L46+M47*M46)/O46</f>
        <v>4.8059071729957807</v>
      </c>
      <c r="P47" s="161">
        <f>(I47*I46+N47*N46)/P46</f>
        <v>4.8059071729957807</v>
      </c>
    </row>
    <row r="48" spans="2:17" ht="20.100000000000001" customHeight="1">
      <c r="B48" s="149" t="s">
        <v>212</v>
      </c>
      <c r="C48" s="13">
        <f t="shared" ref="C48:H48" si="16">C46*(13-C47)</f>
        <v>502.2</v>
      </c>
      <c r="D48" s="12">
        <f t="shared" si="16"/>
        <v>353.79999999999995</v>
      </c>
      <c r="E48" s="12">
        <f t="shared" si="16"/>
        <v>285.2</v>
      </c>
      <c r="F48" s="12">
        <f t="shared" si="16"/>
        <v>84.000000000000028</v>
      </c>
      <c r="G48" s="12">
        <f t="shared" si="16"/>
        <v>23.999999999999986</v>
      </c>
      <c r="H48" s="12">
        <f t="shared" si="16"/>
        <v>0</v>
      </c>
      <c r="I48" s="155">
        <f>SUM(C48:G48)</f>
        <v>1249.2</v>
      </c>
      <c r="J48" s="12">
        <f>J46*(13-J47)</f>
        <v>17.999999999999989</v>
      </c>
      <c r="K48" s="12">
        <f>K46*(13-K47)</f>
        <v>60</v>
      </c>
      <c r="L48" s="12">
        <f>L46*(13-L47)</f>
        <v>249.00000000000003</v>
      </c>
      <c r="M48" s="12">
        <f>M46*(13-M47)</f>
        <v>365.8</v>
      </c>
      <c r="N48" s="155">
        <f>SUM(J48:M48)</f>
        <v>692.8</v>
      </c>
      <c r="O48" s="156">
        <f>O46*(13-O47)</f>
        <v>1942</v>
      </c>
      <c r="P48" s="162">
        <f>P46*(13-P47)</f>
        <v>1942</v>
      </c>
      <c r="Q48" s="28"/>
    </row>
    <row r="49" spans="2:17" ht="20.100000000000001" customHeight="1">
      <c r="B49" s="149" t="s">
        <v>213</v>
      </c>
      <c r="C49" s="13">
        <f t="shared" ref="C49:H49" si="17">C46*(17-C47)</f>
        <v>626.19999999999993</v>
      </c>
      <c r="D49" s="12">
        <f t="shared" si="17"/>
        <v>469.79999999999995</v>
      </c>
      <c r="E49" s="12">
        <f t="shared" si="17"/>
        <v>409.2</v>
      </c>
      <c r="F49" s="12">
        <f t="shared" si="17"/>
        <v>204.00000000000003</v>
      </c>
      <c r="G49" s="12">
        <f t="shared" si="17"/>
        <v>103.99999999999999</v>
      </c>
      <c r="H49" s="12">
        <f t="shared" si="17"/>
        <v>0</v>
      </c>
      <c r="I49" s="155">
        <f>SUM(C49:G49)</f>
        <v>1813.2</v>
      </c>
      <c r="J49" s="12">
        <f>J46*(17-J47)</f>
        <v>77.999999999999986</v>
      </c>
      <c r="K49" s="12">
        <f>K46*(17-K47)</f>
        <v>140</v>
      </c>
      <c r="L49" s="12">
        <f>L46*(17-L47)</f>
        <v>369</v>
      </c>
      <c r="M49" s="12">
        <f>M46*(17-M47)</f>
        <v>489.8</v>
      </c>
      <c r="N49" s="155">
        <f>SUM(J49:M49)</f>
        <v>1076.8</v>
      </c>
      <c r="O49" s="156">
        <f>O46*(17-O47)</f>
        <v>2890</v>
      </c>
      <c r="P49" s="162">
        <f>P46*(17-P47)</f>
        <v>2890</v>
      </c>
      <c r="Q49" s="28"/>
    </row>
    <row r="50" spans="2:17" ht="20.100000000000001" customHeight="1">
      <c r="B50" s="149" t="s">
        <v>214</v>
      </c>
      <c r="C50" s="17">
        <f t="shared" ref="C50:H50" si="18">C46*(18-C47)</f>
        <v>657.19999999999993</v>
      </c>
      <c r="D50" s="16">
        <f t="shared" si="18"/>
        <v>498.79999999999995</v>
      </c>
      <c r="E50" s="16">
        <f t="shared" si="18"/>
        <v>440.2</v>
      </c>
      <c r="F50" s="16">
        <f t="shared" si="18"/>
        <v>234.00000000000003</v>
      </c>
      <c r="G50" s="16">
        <f t="shared" si="18"/>
        <v>123.99999999999999</v>
      </c>
      <c r="H50" s="16">
        <f t="shared" si="18"/>
        <v>0</v>
      </c>
      <c r="I50" s="155">
        <f>SUM(C50:G50)</f>
        <v>1954.2</v>
      </c>
      <c r="J50" s="16">
        <f>J46*(18-J47)</f>
        <v>92.999999999999986</v>
      </c>
      <c r="K50" s="16">
        <f>K46*(18-K47)</f>
        <v>160</v>
      </c>
      <c r="L50" s="16">
        <f>L46*(18-L47)</f>
        <v>399</v>
      </c>
      <c r="M50" s="16">
        <f>M46*(18-M47)</f>
        <v>520.80000000000007</v>
      </c>
      <c r="N50" s="155">
        <f>SUM(J50:M50)</f>
        <v>1172.8000000000002</v>
      </c>
      <c r="O50" s="157">
        <f>O46*(18-O47)</f>
        <v>3127</v>
      </c>
      <c r="P50" s="163">
        <f>P46*(18-P47)</f>
        <v>3127</v>
      </c>
      <c r="Q50" s="28"/>
    </row>
    <row r="51" spans="2:17" ht="20.100000000000001" customHeight="1" thickBot="1">
      <c r="B51" s="347" t="s">
        <v>215</v>
      </c>
      <c r="C51" s="21">
        <f t="shared" ref="C51:H51" si="19">C46*(19-C47)</f>
        <v>688.19999999999993</v>
      </c>
      <c r="D51" s="20">
        <f t="shared" si="19"/>
        <v>527.79999999999995</v>
      </c>
      <c r="E51" s="20">
        <f t="shared" si="19"/>
        <v>471.2</v>
      </c>
      <c r="F51" s="20">
        <f t="shared" si="19"/>
        <v>264</v>
      </c>
      <c r="G51" s="20">
        <f t="shared" si="19"/>
        <v>144</v>
      </c>
      <c r="H51" s="20">
        <f t="shared" si="19"/>
        <v>0</v>
      </c>
      <c r="I51" s="164">
        <f>SUM(C51:G51)</f>
        <v>2095.1999999999998</v>
      </c>
      <c r="J51" s="20">
        <f>J46*(19-J47)</f>
        <v>107.99999999999999</v>
      </c>
      <c r="K51" s="20">
        <f>K46*(19-K47)</f>
        <v>180</v>
      </c>
      <c r="L51" s="20">
        <f>L46*(19-L47)</f>
        <v>429</v>
      </c>
      <c r="M51" s="20">
        <f>M46*(19-M47)</f>
        <v>551.80000000000007</v>
      </c>
      <c r="N51" s="164">
        <f>SUM(J51:M51)</f>
        <v>1268.8000000000002</v>
      </c>
      <c r="O51" s="165">
        <f>O46*(19-O47)</f>
        <v>3364</v>
      </c>
      <c r="P51" s="166">
        <f>P46*(19-P47)</f>
        <v>3364</v>
      </c>
      <c r="Q51" s="28"/>
    </row>
    <row r="52" spans="2:17" ht="15.75" thickBot="1">
      <c r="B52" s="1"/>
      <c r="C52" s="1"/>
      <c r="D52" s="2"/>
      <c r="E52" s="2"/>
      <c r="F52" s="2"/>
      <c r="G52" s="1"/>
      <c r="H52" s="3"/>
      <c r="I52" s="2"/>
      <c r="J52" s="3"/>
      <c r="K52" s="2"/>
      <c r="L52" s="2"/>
      <c r="M52" s="1"/>
      <c r="N52" s="2"/>
      <c r="O52" s="1"/>
    </row>
    <row r="53" spans="2:17" s="29" customFormat="1" ht="24" thickBot="1">
      <c r="B53" s="473" t="s">
        <v>335</v>
      </c>
      <c r="C53" s="474"/>
      <c r="D53" s="474"/>
      <c r="E53" s="474"/>
      <c r="F53" s="474"/>
      <c r="G53" s="474"/>
      <c r="H53" s="474"/>
      <c r="I53" s="474"/>
      <c r="J53" s="474"/>
      <c r="K53" s="474"/>
      <c r="L53" s="470" t="s">
        <v>222</v>
      </c>
      <c r="M53" s="471"/>
      <c r="N53" s="471"/>
      <c r="O53" s="471"/>
      <c r="P53" s="472"/>
    </row>
    <row r="54" spans="2:17"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7" ht="16.5" thickBot="1">
      <c r="B55" s="466"/>
      <c r="C55" s="462"/>
      <c r="D55" s="462"/>
      <c r="E55" s="462"/>
      <c r="F55" s="462"/>
      <c r="G55" s="462"/>
      <c r="H55" s="462"/>
      <c r="I55" s="462"/>
      <c r="J55" s="462"/>
      <c r="K55" s="462"/>
      <c r="L55" s="462"/>
      <c r="M55" s="462"/>
      <c r="N55" s="462"/>
      <c r="O55" s="145" t="s">
        <v>209</v>
      </c>
      <c r="P55" s="30" t="s">
        <v>210</v>
      </c>
    </row>
    <row r="56" spans="2:17" s="29" customFormat="1" ht="24.75" customHeight="1">
      <c r="B56" s="148" t="s">
        <v>211</v>
      </c>
      <c r="C56" s="146">
        <v>31</v>
      </c>
      <c r="D56" s="8">
        <v>28</v>
      </c>
      <c r="E56" s="8">
        <v>31</v>
      </c>
      <c r="F56" s="8">
        <v>30</v>
      </c>
      <c r="G56" s="8">
        <v>15</v>
      </c>
      <c r="H56" s="8">
        <v>5</v>
      </c>
      <c r="I56" s="168">
        <f>SUM(C56:G56)</f>
        <v>135</v>
      </c>
      <c r="J56" s="8">
        <v>10</v>
      </c>
      <c r="K56" s="8">
        <v>31</v>
      </c>
      <c r="L56" s="8">
        <v>30</v>
      </c>
      <c r="M56" s="8">
        <v>31</v>
      </c>
      <c r="N56" s="168">
        <f>SUM(J56:M56)</f>
        <v>102</v>
      </c>
      <c r="O56" s="167">
        <f>SUM(C56:H56,J56:M56)</f>
        <v>242</v>
      </c>
      <c r="P56" s="169">
        <f>I56+N56</f>
        <v>237</v>
      </c>
    </row>
    <row r="57" spans="2:17" s="29" customFormat="1" ht="21" customHeight="1">
      <c r="B57" s="149" t="s">
        <v>485</v>
      </c>
      <c r="C57" s="147">
        <v>0.4</v>
      </c>
      <c r="D57" s="10">
        <v>-3.3</v>
      </c>
      <c r="E57" s="10">
        <v>1.5</v>
      </c>
      <c r="F57" s="10">
        <v>10.1</v>
      </c>
      <c r="G57" s="10">
        <v>10.6</v>
      </c>
      <c r="H57" s="10">
        <v>11.3</v>
      </c>
      <c r="I57" s="153">
        <f>(C56*C57+D56*D57+E56*E57+F56*F57+G56*G57)/I56</f>
        <v>3.174074074074074</v>
      </c>
      <c r="J57" s="10">
        <v>12.4</v>
      </c>
      <c r="K57" s="95">
        <v>10</v>
      </c>
      <c r="L57" s="95">
        <v>3.4</v>
      </c>
      <c r="M57" s="95">
        <v>-0.5</v>
      </c>
      <c r="N57" s="153">
        <f>(J56*J57+K56*K57+L56*L57+M56*M57)/N56</f>
        <v>5.1029411764705879</v>
      </c>
      <c r="O57" s="154">
        <f>(C57*C56+D57*D56+E57*E56+F57*F56+G57*G56+H57*H56+J57*J56+K57*K56+L57*L56+M57*M56)/O56</f>
        <v>4.1549586776859506</v>
      </c>
      <c r="P57" s="161">
        <f>(I57*I56+N57*N56)/P56</f>
        <v>4.0042194092827001</v>
      </c>
    </row>
    <row r="58" spans="2:17" s="29" customFormat="1" ht="21" customHeight="1">
      <c r="B58" s="149" t="s">
        <v>212</v>
      </c>
      <c r="C58" s="13">
        <f t="shared" ref="C58:H58" si="20">C56*(13-C57)</f>
        <v>390.59999999999997</v>
      </c>
      <c r="D58" s="12">
        <f t="shared" si="20"/>
        <v>456.40000000000003</v>
      </c>
      <c r="E58" s="12">
        <f t="shared" si="20"/>
        <v>356.5</v>
      </c>
      <c r="F58" s="12">
        <f t="shared" si="20"/>
        <v>87.000000000000014</v>
      </c>
      <c r="G58" s="12">
        <f t="shared" si="20"/>
        <v>36.000000000000007</v>
      </c>
      <c r="H58" s="12">
        <f t="shared" si="20"/>
        <v>8.4999999999999964</v>
      </c>
      <c r="I58" s="155">
        <f>SUM(C58:G58)</f>
        <v>1326.5</v>
      </c>
      <c r="J58" s="12">
        <f>J56*(13-J57)</f>
        <v>5.9999999999999964</v>
      </c>
      <c r="K58" s="12">
        <f>K56*(13-K57)</f>
        <v>93</v>
      </c>
      <c r="L58" s="12">
        <f>L56*(13-L57)</f>
        <v>288</v>
      </c>
      <c r="M58" s="12">
        <f>M56*(13-M57)</f>
        <v>418.5</v>
      </c>
      <c r="N58" s="155">
        <f>SUM(J58:M58)</f>
        <v>805.5</v>
      </c>
      <c r="O58" s="156">
        <f>O56*(13-O57)</f>
        <v>2140.5</v>
      </c>
      <c r="P58" s="162">
        <f>P56*(13-P57)</f>
        <v>2132</v>
      </c>
    </row>
    <row r="59" spans="2:17" s="29" customFormat="1" ht="21" customHeight="1">
      <c r="B59" s="149" t="s">
        <v>213</v>
      </c>
      <c r="C59" s="13">
        <f t="shared" ref="C59:H59" si="21">C56*(17-C57)</f>
        <v>514.6</v>
      </c>
      <c r="D59" s="12">
        <f t="shared" si="21"/>
        <v>568.4</v>
      </c>
      <c r="E59" s="12">
        <f t="shared" si="21"/>
        <v>480.5</v>
      </c>
      <c r="F59" s="12">
        <f t="shared" si="21"/>
        <v>207</v>
      </c>
      <c r="G59" s="12">
        <f t="shared" si="21"/>
        <v>96</v>
      </c>
      <c r="H59" s="12">
        <f t="shared" si="21"/>
        <v>28.499999999999996</v>
      </c>
      <c r="I59" s="155">
        <f>SUM(C59:G59)</f>
        <v>1866.5</v>
      </c>
      <c r="J59" s="12">
        <f>J56*(17-J57)</f>
        <v>46</v>
      </c>
      <c r="K59" s="12">
        <f>K56*(17-K57)</f>
        <v>217</v>
      </c>
      <c r="L59" s="12">
        <f>L56*(17-L57)</f>
        <v>408</v>
      </c>
      <c r="M59" s="12">
        <f>M56*(17-M57)</f>
        <v>542.5</v>
      </c>
      <c r="N59" s="155">
        <f>SUM(J59:M59)</f>
        <v>1213.5</v>
      </c>
      <c r="O59" s="156">
        <f>O56*(17-O57)</f>
        <v>3108.5</v>
      </c>
      <c r="P59" s="162">
        <f>P56*(17-P57)</f>
        <v>3080</v>
      </c>
    </row>
    <row r="60" spans="2:17" ht="19.5">
      <c r="B60" s="149" t="s">
        <v>214</v>
      </c>
      <c r="C60" s="17">
        <f t="shared" ref="C60:H60" si="22">C56*(18-C57)</f>
        <v>545.6</v>
      </c>
      <c r="D60" s="16">
        <f t="shared" si="22"/>
        <v>596.4</v>
      </c>
      <c r="E60" s="16">
        <f t="shared" si="22"/>
        <v>511.5</v>
      </c>
      <c r="F60" s="16">
        <f t="shared" si="22"/>
        <v>237</v>
      </c>
      <c r="G60" s="16">
        <f t="shared" si="22"/>
        <v>111</v>
      </c>
      <c r="H60" s="16">
        <f t="shared" si="22"/>
        <v>33.5</v>
      </c>
      <c r="I60" s="155">
        <f>SUM(C60:G60)</f>
        <v>2001.5</v>
      </c>
      <c r="J60" s="16">
        <f>J56*(18-J57)</f>
        <v>56</v>
      </c>
      <c r="K60" s="16">
        <f>K56*(18-K57)</f>
        <v>248</v>
      </c>
      <c r="L60" s="16">
        <f>L56*(18-L57)</f>
        <v>438</v>
      </c>
      <c r="M60" s="16">
        <f>M56*(18-M57)</f>
        <v>573.5</v>
      </c>
      <c r="N60" s="155">
        <f>SUM(J60:M60)</f>
        <v>1315.5</v>
      </c>
      <c r="O60" s="157">
        <f>O56*(18-O57)</f>
        <v>3350.5</v>
      </c>
      <c r="P60" s="163">
        <f>P56*(18-P57)</f>
        <v>3317</v>
      </c>
    </row>
    <row r="61" spans="2:17" ht="20.25" thickBot="1">
      <c r="B61" s="347" t="s">
        <v>215</v>
      </c>
      <c r="C61" s="21">
        <f t="shared" ref="C61:H61" si="23">C56*(19-C57)</f>
        <v>576.6</v>
      </c>
      <c r="D61" s="20">
        <f t="shared" si="23"/>
        <v>624.4</v>
      </c>
      <c r="E61" s="20">
        <f t="shared" si="23"/>
        <v>542.5</v>
      </c>
      <c r="F61" s="20">
        <f t="shared" si="23"/>
        <v>267</v>
      </c>
      <c r="G61" s="20">
        <f t="shared" si="23"/>
        <v>126</v>
      </c>
      <c r="H61" s="20">
        <f t="shared" si="23"/>
        <v>38.5</v>
      </c>
      <c r="I61" s="164">
        <f>SUM(C61:G61)</f>
        <v>2136.5</v>
      </c>
      <c r="J61" s="20">
        <f>J56*(19-J57)</f>
        <v>66</v>
      </c>
      <c r="K61" s="20">
        <f>K56*(19-K57)</f>
        <v>279</v>
      </c>
      <c r="L61" s="20">
        <f>L56*(19-L57)</f>
        <v>468</v>
      </c>
      <c r="M61" s="20">
        <f>M56*(19-M57)</f>
        <v>604.5</v>
      </c>
      <c r="N61" s="164">
        <f>SUM(J61:M61)</f>
        <v>1417.5</v>
      </c>
      <c r="O61" s="165">
        <f>O56*(19-O57)</f>
        <v>3592.5</v>
      </c>
      <c r="P61" s="166">
        <f>P56*(19-P57)</f>
        <v>3554</v>
      </c>
    </row>
    <row r="62" spans="2:17" ht="15.75" thickBot="1">
      <c r="B62" s="1"/>
      <c r="C62" s="1"/>
      <c r="D62" s="2"/>
      <c r="E62" s="2"/>
      <c r="F62" s="2"/>
      <c r="G62" s="1"/>
      <c r="H62" s="3"/>
      <c r="I62" s="2"/>
      <c r="J62" s="3"/>
      <c r="K62" s="2"/>
      <c r="L62" s="2"/>
      <c r="M62" s="1"/>
      <c r="N62" s="2"/>
      <c r="O62" s="1"/>
    </row>
    <row r="63" spans="2:17" ht="24" thickBot="1">
      <c r="B63" s="473" t="s">
        <v>335</v>
      </c>
      <c r="C63" s="474"/>
      <c r="D63" s="474"/>
      <c r="E63" s="474"/>
      <c r="F63" s="474"/>
      <c r="G63" s="474"/>
      <c r="H63" s="474"/>
      <c r="I63" s="474"/>
      <c r="J63" s="474"/>
      <c r="K63" s="474"/>
      <c r="L63" s="470" t="s">
        <v>223</v>
      </c>
      <c r="M63" s="471"/>
      <c r="N63" s="471"/>
      <c r="O63" s="471"/>
      <c r="P63" s="472"/>
    </row>
    <row r="64" spans="2:17"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c r="B66" s="148" t="s">
        <v>211</v>
      </c>
      <c r="C66" s="146">
        <v>31</v>
      </c>
      <c r="D66" s="8">
        <v>28</v>
      </c>
      <c r="E66" s="8">
        <v>31</v>
      </c>
      <c r="F66" s="8">
        <v>25</v>
      </c>
      <c r="G66" s="8">
        <v>11</v>
      </c>
      <c r="H66" s="8">
        <v>5</v>
      </c>
      <c r="I66" s="168">
        <f>SUM(C66:G66)</f>
        <v>126</v>
      </c>
      <c r="J66" s="8">
        <v>0</v>
      </c>
      <c r="K66" s="8">
        <v>21</v>
      </c>
      <c r="L66" s="8">
        <v>30</v>
      </c>
      <c r="M66" s="8">
        <v>31</v>
      </c>
      <c r="N66" s="168">
        <f>SUM(J66:M66)</f>
        <v>82</v>
      </c>
      <c r="O66" s="167">
        <f>SUM(C66:H66,J66:M66)</f>
        <v>213</v>
      </c>
      <c r="P66" s="169">
        <f>I66+N66</f>
        <v>208</v>
      </c>
    </row>
    <row r="67" spans="2:16" ht="19.5">
      <c r="B67" s="149" t="s">
        <v>485</v>
      </c>
      <c r="C67" s="147">
        <v>-6</v>
      </c>
      <c r="D67" s="10">
        <v>-2.7</v>
      </c>
      <c r="E67" s="10">
        <v>1.1000000000000001</v>
      </c>
      <c r="F67" s="10">
        <v>8.9</v>
      </c>
      <c r="G67" s="10">
        <v>11.9</v>
      </c>
      <c r="H67" s="10">
        <v>11.4</v>
      </c>
      <c r="I67" s="153">
        <f>(C66*C67+D66*D67+E66*E67+F66*F67+G66*G67)/I66</f>
        <v>0.99920634920634899</v>
      </c>
      <c r="J67" s="10"/>
      <c r="K67" s="95">
        <v>10.199999999999999</v>
      </c>
      <c r="L67" s="95">
        <v>7.2</v>
      </c>
      <c r="M67" s="95">
        <v>3.9</v>
      </c>
      <c r="N67" s="153">
        <f>(J66*J67+K66*K67+L66*L67+M66*M67)/N66</f>
        <v>6.7207317073170731</v>
      </c>
      <c r="O67" s="154">
        <f>(C67*C66+D67*D66+E67*E66+F67*F66+G67*G66+H67*H66+J67*J66+K67*K66+L67*L66+M67*M66)/O66</f>
        <v>3.4460093896713611</v>
      </c>
      <c r="P67" s="161">
        <f>(I67*I66+N67*N66)/P66</f>
        <v>3.2548076923076925</v>
      </c>
    </row>
    <row r="68" spans="2:16" ht="19.5">
      <c r="B68" s="149" t="s">
        <v>212</v>
      </c>
      <c r="C68" s="13">
        <f t="shared" ref="C68:H68" si="24">C66*(13-C67)</f>
        <v>589</v>
      </c>
      <c r="D68" s="12">
        <f t="shared" si="24"/>
        <v>439.59999999999997</v>
      </c>
      <c r="E68" s="12">
        <f t="shared" si="24"/>
        <v>368.90000000000003</v>
      </c>
      <c r="F68" s="12">
        <f t="shared" si="24"/>
        <v>102.49999999999999</v>
      </c>
      <c r="G68" s="12">
        <f t="shared" si="24"/>
        <v>12.099999999999996</v>
      </c>
      <c r="H68" s="12">
        <f t="shared" si="24"/>
        <v>7.9999999999999982</v>
      </c>
      <c r="I68" s="155">
        <f>SUM(C68:G68)</f>
        <v>1512.1</v>
      </c>
      <c r="J68" s="12">
        <f>J66*(13-J67)</f>
        <v>0</v>
      </c>
      <c r="K68" s="12">
        <f>K66*(13-K67)</f>
        <v>58.800000000000011</v>
      </c>
      <c r="L68" s="12">
        <f>L66*(13-L67)</f>
        <v>174</v>
      </c>
      <c r="M68" s="12">
        <f>M66*(13-M67)</f>
        <v>282.09999999999997</v>
      </c>
      <c r="N68" s="155">
        <f>SUM(J68:M68)</f>
        <v>514.9</v>
      </c>
      <c r="O68" s="156">
        <f>O66*(13-O67)</f>
        <v>2035.0000000000002</v>
      </c>
      <c r="P68" s="162">
        <f>P66*(13-P67)</f>
        <v>2026.9999999999998</v>
      </c>
    </row>
    <row r="69" spans="2:16" ht="19.5">
      <c r="B69" s="149" t="s">
        <v>213</v>
      </c>
      <c r="C69" s="13">
        <f t="shared" ref="C69:H69" si="25">C66*(17-C67)</f>
        <v>713</v>
      </c>
      <c r="D69" s="12">
        <f t="shared" si="25"/>
        <v>551.6</v>
      </c>
      <c r="E69" s="12">
        <f t="shared" si="25"/>
        <v>492.90000000000003</v>
      </c>
      <c r="F69" s="12">
        <f t="shared" si="25"/>
        <v>202.5</v>
      </c>
      <c r="G69" s="12">
        <f t="shared" si="25"/>
        <v>56.099999999999994</v>
      </c>
      <c r="H69" s="12">
        <f t="shared" si="25"/>
        <v>28</v>
      </c>
      <c r="I69" s="155">
        <f>SUM(C69:G69)</f>
        <v>2016.1</v>
      </c>
      <c r="J69" s="12">
        <f>J66*(17-J67)</f>
        <v>0</v>
      </c>
      <c r="K69" s="12">
        <f>K66*(17-K67)</f>
        <v>142.80000000000001</v>
      </c>
      <c r="L69" s="12">
        <f>L66*(17-L67)</f>
        <v>294</v>
      </c>
      <c r="M69" s="12">
        <f>M66*(17-M67)</f>
        <v>406.09999999999997</v>
      </c>
      <c r="N69" s="155">
        <f>SUM(J69:M69)</f>
        <v>842.9</v>
      </c>
      <c r="O69" s="156">
        <f>O66*(17-O67)</f>
        <v>2887.0000000000005</v>
      </c>
      <c r="P69" s="162">
        <f>P66*(17-P67)</f>
        <v>2859</v>
      </c>
    </row>
    <row r="70" spans="2:16" ht="19.5">
      <c r="B70" s="149" t="s">
        <v>214</v>
      </c>
      <c r="C70" s="17">
        <f t="shared" ref="C70:H70" si="26">C66*(18-C67)</f>
        <v>744</v>
      </c>
      <c r="D70" s="16">
        <f t="shared" si="26"/>
        <v>579.6</v>
      </c>
      <c r="E70" s="16">
        <f t="shared" si="26"/>
        <v>523.9</v>
      </c>
      <c r="F70" s="16">
        <f t="shared" si="26"/>
        <v>227.5</v>
      </c>
      <c r="G70" s="16">
        <f t="shared" si="26"/>
        <v>67.099999999999994</v>
      </c>
      <c r="H70" s="16">
        <f t="shared" si="26"/>
        <v>33</v>
      </c>
      <c r="I70" s="155">
        <f>SUM(C70:G70)</f>
        <v>2142.1</v>
      </c>
      <c r="J70" s="16">
        <f>J66*(18-J67)</f>
        <v>0</v>
      </c>
      <c r="K70" s="16">
        <f>K66*(18-K67)</f>
        <v>163.80000000000001</v>
      </c>
      <c r="L70" s="16">
        <f>L66*(18-L67)</f>
        <v>324</v>
      </c>
      <c r="M70" s="16">
        <f>M66*(18-M67)</f>
        <v>437.09999999999997</v>
      </c>
      <c r="N70" s="155">
        <f>SUM(J70:M70)</f>
        <v>924.9</v>
      </c>
      <c r="O70" s="157">
        <f>O66*(18-O67)</f>
        <v>3100.0000000000005</v>
      </c>
      <c r="P70" s="163">
        <f>P66*(18-P67)</f>
        <v>3067</v>
      </c>
    </row>
    <row r="71" spans="2:16" ht="20.25" thickBot="1">
      <c r="B71" s="347" t="s">
        <v>215</v>
      </c>
      <c r="C71" s="21">
        <f t="shared" ref="C71:H71" si="27">C66*(19-C67)</f>
        <v>775</v>
      </c>
      <c r="D71" s="20">
        <f t="shared" si="27"/>
        <v>607.6</v>
      </c>
      <c r="E71" s="20">
        <f t="shared" si="27"/>
        <v>554.9</v>
      </c>
      <c r="F71" s="20">
        <f t="shared" si="27"/>
        <v>252.5</v>
      </c>
      <c r="G71" s="20">
        <f t="shared" si="27"/>
        <v>78.099999999999994</v>
      </c>
      <c r="H71" s="20">
        <f t="shared" si="27"/>
        <v>38</v>
      </c>
      <c r="I71" s="164">
        <f>SUM(C71:G71)</f>
        <v>2268.1</v>
      </c>
      <c r="J71" s="20">
        <f>J66*(19-J67)</f>
        <v>0</v>
      </c>
      <c r="K71" s="20">
        <f>K66*(19-K67)</f>
        <v>184.8</v>
      </c>
      <c r="L71" s="20">
        <f>L66*(19-L67)</f>
        <v>354</v>
      </c>
      <c r="M71" s="20">
        <f>M66*(19-M67)</f>
        <v>468.09999999999997</v>
      </c>
      <c r="N71" s="164">
        <f>SUM(J71:M71)</f>
        <v>1006.8999999999999</v>
      </c>
      <c r="O71" s="165">
        <f>O66*(19-O67)</f>
        <v>3313.0000000000005</v>
      </c>
      <c r="P71" s="166">
        <f>P66*(19-P67)</f>
        <v>3275</v>
      </c>
    </row>
    <row r="72" spans="2:16" ht="15.75" thickBot="1">
      <c r="B72" s="1"/>
      <c r="C72" s="1"/>
      <c r="D72" s="2"/>
      <c r="E72" s="2"/>
      <c r="F72" s="2"/>
      <c r="G72" s="1"/>
      <c r="H72" s="3"/>
      <c r="I72" s="2"/>
      <c r="J72" s="3"/>
      <c r="K72" s="2"/>
      <c r="L72" s="2"/>
      <c r="M72" s="1"/>
      <c r="N72" s="2"/>
      <c r="O72" s="1"/>
    </row>
    <row r="73" spans="2:16" ht="24" thickBot="1">
      <c r="B73" s="473" t="s">
        <v>335</v>
      </c>
      <c r="C73" s="474"/>
      <c r="D73" s="474"/>
      <c r="E73" s="474"/>
      <c r="F73" s="474"/>
      <c r="G73" s="474"/>
      <c r="H73" s="474"/>
      <c r="I73" s="474"/>
      <c r="J73" s="474"/>
      <c r="K73" s="474"/>
      <c r="L73" s="470" t="s">
        <v>224</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c r="B76" s="148" t="s">
        <v>211</v>
      </c>
      <c r="C76" s="146">
        <v>31</v>
      </c>
      <c r="D76" s="8">
        <v>28</v>
      </c>
      <c r="E76" s="8">
        <v>31</v>
      </c>
      <c r="F76" s="8">
        <v>20</v>
      </c>
      <c r="G76" s="8">
        <v>5</v>
      </c>
      <c r="H76" s="8">
        <v>0</v>
      </c>
      <c r="I76" s="168">
        <f>SUM(C76:G76)</f>
        <v>115</v>
      </c>
      <c r="J76" s="8">
        <v>0</v>
      </c>
      <c r="K76" s="8">
        <v>31</v>
      </c>
      <c r="L76" s="8">
        <v>30</v>
      </c>
      <c r="M76" s="8">
        <v>31</v>
      </c>
      <c r="N76" s="168">
        <f>SUM(J76:M76)</f>
        <v>92</v>
      </c>
      <c r="O76" s="167">
        <f>SUM(C76:H76,J76:M76)</f>
        <v>207</v>
      </c>
      <c r="P76" s="169">
        <f>I76+N76</f>
        <v>207</v>
      </c>
    </row>
    <row r="77" spans="2:16" ht="19.5">
      <c r="B77" s="149" t="s">
        <v>485</v>
      </c>
      <c r="C77" s="147">
        <v>4.3</v>
      </c>
      <c r="D77" s="10">
        <v>3.4</v>
      </c>
      <c r="E77" s="10">
        <v>6.1</v>
      </c>
      <c r="F77" s="10">
        <v>9.9</v>
      </c>
      <c r="G77" s="10">
        <v>10.8</v>
      </c>
      <c r="H77" s="10"/>
      <c r="I77" s="153">
        <f>(C76*C77+D76*D77+E76*E77+F76*F77+G76*G77)/I76</f>
        <v>5.8226086956521739</v>
      </c>
      <c r="J77" s="10"/>
      <c r="K77" s="95">
        <v>8.3000000000000007</v>
      </c>
      <c r="L77" s="95">
        <v>2.5</v>
      </c>
      <c r="M77" s="95">
        <v>-0.1</v>
      </c>
      <c r="N77" s="153">
        <f>(J76*J77+K76*K77+L76*L77+M76*M77)/N76</f>
        <v>3.5782608695652174</v>
      </c>
      <c r="O77" s="154">
        <f>(C77*C76+D77*D76+E77*E76+F77*F76+G77*G76+H77*H76+J77*J76+K77*K76+L77*L76+M77*M76)/O76</f>
        <v>4.8251207729468604</v>
      </c>
      <c r="P77" s="161">
        <f>(I77*I76+N77*N76)/P76</f>
        <v>4.8251207729468595</v>
      </c>
    </row>
    <row r="78" spans="2:16" ht="19.5">
      <c r="B78" s="149" t="s">
        <v>212</v>
      </c>
      <c r="C78" s="13">
        <f t="shared" ref="C78:H78" si="28">C76*(13-C77)</f>
        <v>269.7</v>
      </c>
      <c r="D78" s="12">
        <f t="shared" si="28"/>
        <v>268.8</v>
      </c>
      <c r="E78" s="12">
        <f t="shared" si="28"/>
        <v>213.9</v>
      </c>
      <c r="F78" s="12">
        <f t="shared" si="28"/>
        <v>61.999999999999993</v>
      </c>
      <c r="G78" s="12">
        <f t="shared" si="28"/>
        <v>10.999999999999996</v>
      </c>
      <c r="H78" s="12">
        <f t="shared" si="28"/>
        <v>0</v>
      </c>
      <c r="I78" s="155">
        <f>SUM(C78:G78)</f>
        <v>825.4</v>
      </c>
      <c r="J78" s="12">
        <f>J76*(13-J77)</f>
        <v>0</v>
      </c>
      <c r="K78" s="12">
        <f>K76*(13-K77)</f>
        <v>145.69999999999999</v>
      </c>
      <c r="L78" s="12">
        <f>L76*(13-L77)</f>
        <v>315</v>
      </c>
      <c r="M78" s="12">
        <f>M76*(13-M77)</f>
        <v>406.09999999999997</v>
      </c>
      <c r="N78" s="155">
        <f>SUM(J78:M78)</f>
        <v>866.8</v>
      </c>
      <c r="O78" s="156">
        <f>O76*(13-O77)</f>
        <v>1692.1999999999998</v>
      </c>
      <c r="P78" s="162">
        <f>P76*(13-P77)</f>
        <v>1692.1999999999998</v>
      </c>
    </row>
    <row r="79" spans="2:16" ht="19.5">
      <c r="B79" s="149" t="s">
        <v>213</v>
      </c>
      <c r="C79" s="13">
        <f t="shared" ref="C79:H79" si="29">C76*(17-C77)</f>
        <v>393.7</v>
      </c>
      <c r="D79" s="12">
        <f t="shared" si="29"/>
        <v>380.8</v>
      </c>
      <c r="E79" s="12">
        <f t="shared" si="29"/>
        <v>337.90000000000003</v>
      </c>
      <c r="F79" s="12">
        <f t="shared" si="29"/>
        <v>142</v>
      </c>
      <c r="G79" s="12">
        <f t="shared" si="29"/>
        <v>30.999999999999996</v>
      </c>
      <c r="H79" s="12">
        <f t="shared" si="29"/>
        <v>0</v>
      </c>
      <c r="I79" s="155">
        <f>SUM(C79:G79)</f>
        <v>1285.4000000000001</v>
      </c>
      <c r="J79" s="12">
        <f>J76*(17-J77)</f>
        <v>0</v>
      </c>
      <c r="K79" s="12">
        <f>K76*(17-K77)</f>
        <v>269.7</v>
      </c>
      <c r="L79" s="12">
        <f>L76*(17-L77)</f>
        <v>435</v>
      </c>
      <c r="M79" s="12">
        <f>M76*(17-M77)</f>
        <v>530.1</v>
      </c>
      <c r="N79" s="155">
        <f>SUM(J79:M79)</f>
        <v>1234.8000000000002</v>
      </c>
      <c r="O79" s="156">
        <f>O76*(17-O77)</f>
        <v>2520.1999999999998</v>
      </c>
      <c r="P79" s="162">
        <f>P76*(17-P77)</f>
        <v>2520.1999999999998</v>
      </c>
    </row>
    <row r="80" spans="2:16" ht="19.5">
      <c r="B80" s="149" t="s">
        <v>214</v>
      </c>
      <c r="C80" s="17">
        <f t="shared" ref="C80:H80" si="30">C76*(18-C77)</f>
        <v>424.7</v>
      </c>
      <c r="D80" s="16">
        <f t="shared" si="30"/>
        <v>408.8</v>
      </c>
      <c r="E80" s="16">
        <f t="shared" si="30"/>
        <v>368.90000000000003</v>
      </c>
      <c r="F80" s="16">
        <f t="shared" si="30"/>
        <v>162</v>
      </c>
      <c r="G80" s="16">
        <f t="shared" si="30"/>
        <v>36</v>
      </c>
      <c r="H80" s="16">
        <f t="shared" si="30"/>
        <v>0</v>
      </c>
      <c r="I80" s="155">
        <f>SUM(C80:G80)</f>
        <v>1400.4</v>
      </c>
      <c r="J80" s="16">
        <f>J76*(18-J77)</f>
        <v>0</v>
      </c>
      <c r="K80" s="16">
        <f>K76*(18-K77)</f>
        <v>300.7</v>
      </c>
      <c r="L80" s="16">
        <f>L76*(18-L77)</f>
        <v>465</v>
      </c>
      <c r="M80" s="16">
        <f>M76*(18-M77)</f>
        <v>561.1</v>
      </c>
      <c r="N80" s="155">
        <f>SUM(J80:M80)</f>
        <v>1326.8000000000002</v>
      </c>
      <c r="O80" s="157">
        <f>O76*(18-O77)</f>
        <v>2727.2</v>
      </c>
      <c r="P80" s="163">
        <f>P76*(18-P77)</f>
        <v>2727.2</v>
      </c>
    </row>
    <row r="81" spans="2:16" ht="20.25" thickBot="1">
      <c r="B81" s="347" t="s">
        <v>215</v>
      </c>
      <c r="C81" s="21">
        <f t="shared" ref="C81:H81" si="31">C76*(19-C77)</f>
        <v>455.7</v>
      </c>
      <c r="D81" s="20">
        <f t="shared" si="31"/>
        <v>436.8</v>
      </c>
      <c r="E81" s="20">
        <f t="shared" si="31"/>
        <v>399.90000000000003</v>
      </c>
      <c r="F81" s="20">
        <f t="shared" si="31"/>
        <v>182</v>
      </c>
      <c r="G81" s="20">
        <f t="shared" si="31"/>
        <v>41</v>
      </c>
      <c r="H81" s="20">
        <f t="shared" si="31"/>
        <v>0</v>
      </c>
      <c r="I81" s="164">
        <f>SUM(C81:G81)</f>
        <v>1515.4</v>
      </c>
      <c r="J81" s="20">
        <f>J76*(19-J77)</f>
        <v>0</v>
      </c>
      <c r="K81" s="20">
        <f>K76*(19-K77)</f>
        <v>331.7</v>
      </c>
      <c r="L81" s="20">
        <f>L76*(19-L77)</f>
        <v>495</v>
      </c>
      <c r="M81" s="20">
        <f>M76*(19-M77)</f>
        <v>592.1</v>
      </c>
      <c r="N81" s="164">
        <f>SUM(J81:M81)</f>
        <v>1418.8000000000002</v>
      </c>
      <c r="O81" s="165">
        <f>O76*(19-O77)</f>
        <v>2934.2</v>
      </c>
      <c r="P81" s="166">
        <f>P76*(19-P77)</f>
        <v>2934.2</v>
      </c>
    </row>
    <row r="82" spans="2:16" ht="15.75" thickBot="1">
      <c r="B82" s="1"/>
      <c r="C82" s="1"/>
      <c r="D82" s="2"/>
      <c r="E82" s="2"/>
      <c r="F82" s="2"/>
      <c r="G82" s="1"/>
      <c r="H82" s="3"/>
      <c r="I82" s="2"/>
      <c r="J82" s="3"/>
      <c r="K82" s="2"/>
      <c r="L82" s="2"/>
      <c r="M82" s="1"/>
      <c r="N82" s="2"/>
      <c r="O82" s="1"/>
    </row>
    <row r="83" spans="2:16" ht="24" thickBot="1">
      <c r="B83" s="473" t="s">
        <v>335</v>
      </c>
      <c r="C83" s="474"/>
      <c r="D83" s="474"/>
      <c r="E83" s="474"/>
      <c r="F83" s="474"/>
      <c r="G83" s="474"/>
      <c r="H83" s="474"/>
      <c r="I83" s="474"/>
      <c r="J83" s="474"/>
      <c r="K83" s="474"/>
      <c r="L83" s="470" t="s">
        <v>225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c r="B86" s="148" t="s">
        <v>211</v>
      </c>
      <c r="C86" s="146">
        <v>31</v>
      </c>
      <c r="D86" s="8">
        <v>28</v>
      </c>
      <c r="E86" s="8">
        <v>31</v>
      </c>
      <c r="F86" s="8">
        <v>30</v>
      </c>
      <c r="G86" s="8">
        <v>20</v>
      </c>
      <c r="H86" s="8">
        <v>0</v>
      </c>
      <c r="I86" s="168">
        <f>SUM(C86:G86)</f>
        <v>140</v>
      </c>
      <c r="J86" s="8">
        <v>20</v>
      </c>
      <c r="K86" s="8">
        <v>31</v>
      </c>
      <c r="L86" s="8">
        <v>30</v>
      </c>
      <c r="M86" s="8">
        <v>31</v>
      </c>
      <c r="N86" s="168">
        <f>SUM(J86:M86)</f>
        <v>112</v>
      </c>
      <c r="O86" s="167">
        <f>SUM(C86:H86,J86:M86)</f>
        <v>252</v>
      </c>
      <c r="P86" s="169">
        <f>I86+N86</f>
        <v>252</v>
      </c>
    </row>
    <row r="87" spans="2:16" ht="19.5">
      <c r="B87" s="149" t="s">
        <v>485</v>
      </c>
      <c r="C87" s="147">
        <v>2.2999999999999998</v>
      </c>
      <c r="D87" s="10">
        <v>3.3</v>
      </c>
      <c r="E87" s="10">
        <v>4.0999999999999996</v>
      </c>
      <c r="F87" s="10">
        <v>9.3000000000000007</v>
      </c>
      <c r="G87" s="10">
        <v>11.7</v>
      </c>
      <c r="H87" s="10"/>
      <c r="I87" s="153">
        <f>(C86*C87+D86*D87+E86*E87+F86*F87+G86*G87)/I86</f>
        <v>5.7414285714285711</v>
      </c>
      <c r="J87" s="10">
        <v>10.4</v>
      </c>
      <c r="K87" s="95">
        <v>10.199999999999999</v>
      </c>
      <c r="L87" s="95">
        <v>6.1</v>
      </c>
      <c r="M87" s="95">
        <v>1.8</v>
      </c>
      <c r="N87" s="153">
        <f>(J86*J87+K86*K87+L86*L87+M86*M87)/N86</f>
        <v>6.8125</v>
      </c>
      <c r="O87" s="154">
        <f>(C87*C86+D87*D86+E87*E86+F87*F86+G87*G86+H87*H86+J87*J86+K87*K86+L87*L86+M87*M86)/O86</f>
        <v>6.2174603174603176</v>
      </c>
      <c r="P87" s="161">
        <f>(I87*I86+N87*N86)/P86</f>
        <v>6.2174603174603176</v>
      </c>
    </row>
    <row r="88" spans="2:16" ht="19.5">
      <c r="B88" s="149" t="s">
        <v>212</v>
      </c>
      <c r="C88" s="13">
        <f t="shared" ref="C88:H88" si="32">C86*(13-C87)</f>
        <v>331.7</v>
      </c>
      <c r="D88" s="12">
        <f t="shared" si="32"/>
        <v>271.59999999999997</v>
      </c>
      <c r="E88" s="12">
        <f t="shared" si="32"/>
        <v>275.90000000000003</v>
      </c>
      <c r="F88" s="12">
        <f t="shared" si="32"/>
        <v>110.99999999999997</v>
      </c>
      <c r="G88" s="12">
        <f t="shared" si="32"/>
        <v>26.000000000000014</v>
      </c>
      <c r="H88" s="12">
        <f t="shared" si="32"/>
        <v>0</v>
      </c>
      <c r="I88" s="155">
        <f>SUM(C88:G88)</f>
        <v>1016.2</v>
      </c>
      <c r="J88" s="12">
        <f>J86*(13-J87)</f>
        <v>51.999999999999993</v>
      </c>
      <c r="K88" s="12">
        <f>K86*(13-K87)</f>
        <v>86.800000000000026</v>
      </c>
      <c r="L88" s="12">
        <f>L86*(13-L87)</f>
        <v>207</v>
      </c>
      <c r="M88" s="12">
        <f>M86*(13-M87)</f>
        <v>347.2</v>
      </c>
      <c r="N88" s="155">
        <f>SUM(J88:M88)</f>
        <v>693</v>
      </c>
      <c r="O88" s="156">
        <f>O86*(13-O87)</f>
        <v>1709.2</v>
      </c>
      <c r="P88" s="162">
        <f>P86*(13-P87)</f>
        <v>1709.2</v>
      </c>
    </row>
    <row r="89" spans="2:16" ht="19.5">
      <c r="B89" s="149" t="s">
        <v>213</v>
      </c>
      <c r="C89" s="13">
        <f t="shared" ref="C89:H89" si="33">C86*(17-C87)</f>
        <v>455.7</v>
      </c>
      <c r="D89" s="12">
        <f t="shared" si="33"/>
        <v>383.59999999999997</v>
      </c>
      <c r="E89" s="12">
        <f t="shared" si="33"/>
        <v>399.90000000000003</v>
      </c>
      <c r="F89" s="12">
        <f t="shared" si="33"/>
        <v>230.99999999999997</v>
      </c>
      <c r="G89" s="12">
        <f t="shared" si="33"/>
        <v>106.00000000000001</v>
      </c>
      <c r="H89" s="12">
        <f t="shared" si="33"/>
        <v>0</v>
      </c>
      <c r="I89" s="155">
        <f>SUM(C89:G89)</f>
        <v>1576.2</v>
      </c>
      <c r="J89" s="12">
        <f>J86*(17-J87)</f>
        <v>132</v>
      </c>
      <c r="K89" s="12">
        <f>K86*(17-K87)</f>
        <v>210.8</v>
      </c>
      <c r="L89" s="12">
        <f>L86*(17-L87)</f>
        <v>327</v>
      </c>
      <c r="M89" s="12">
        <f>M86*(17-M87)</f>
        <v>471.2</v>
      </c>
      <c r="N89" s="155">
        <f>SUM(J89:M89)</f>
        <v>1141</v>
      </c>
      <c r="O89" s="156">
        <f>O86*(17-O87)</f>
        <v>2717.2</v>
      </c>
      <c r="P89" s="162">
        <f>P86*(17-P87)</f>
        <v>2717.2</v>
      </c>
    </row>
    <row r="90" spans="2:16" ht="19.5">
      <c r="B90" s="149" t="s">
        <v>214</v>
      </c>
      <c r="C90" s="17">
        <f t="shared" ref="C90:H90" si="34">C86*(18-C87)</f>
        <v>486.7</v>
      </c>
      <c r="D90" s="16">
        <f t="shared" si="34"/>
        <v>411.59999999999997</v>
      </c>
      <c r="E90" s="16">
        <f t="shared" si="34"/>
        <v>430.90000000000003</v>
      </c>
      <c r="F90" s="16">
        <f t="shared" si="34"/>
        <v>261</v>
      </c>
      <c r="G90" s="16">
        <f t="shared" si="34"/>
        <v>126.00000000000001</v>
      </c>
      <c r="H90" s="16">
        <f t="shared" si="34"/>
        <v>0</v>
      </c>
      <c r="I90" s="155">
        <f>SUM(C90:G90)</f>
        <v>1716.2</v>
      </c>
      <c r="J90" s="16">
        <f>J86*(18-J87)</f>
        <v>152</v>
      </c>
      <c r="K90" s="16">
        <f>K86*(18-K87)</f>
        <v>241.8</v>
      </c>
      <c r="L90" s="16">
        <f>L86*(18-L87)</f>
        <v>357</v>
      </c>
      <c r="M90" s="16">
        <f>M86*(18-M87)</f>
        <v>502.2</v>
      </c>
      <c r="N90" s="155">
        <f>SUM(J90:M90)</f>
        <v>1253</v>
      </c>
      <c r="O90" s="157">
        <f>O86*(18-O87)</f>
        <v>2969.2</v>
      </c>
      <c r="P90" s="163">
        <f>P86*(18-P87)</f>
        <v>2969.2</v>
      </c>
    </row>
    <row r="91" spans="2:16" ht="20.25" thickBot="1">
      <c r="B91" s="347" t="s">
        <v>215</v>
      </c>
      <c r="C91" s="21">
        <f t="shared" ref="C91:H91" si="35">C86*(19-C87)</f>
        <v>517.69999999999993</v>
      </c>
      <c r="D91" s="20">
        <f t="shared" si="35"/>
        <v>439.59999999999997</v>
      </c>
      <c r="E91" s="20">
        <f t="shared" si="35"/>
        <v>461.90000000000003</v>
      </c>
      <c r="F91" s="20">
        <f t="shared" si="35"/>
        <v>291</v>
      </c>
      <c r="G91" s="20">
        <f t="shared" si="35"/>
        <v>146</v>
      </c>
      <c r="H91" s="20">
        <f t="shared" si="35"/>
        <v>0</v>
      </c>
      <c r="I91" s="164">
        <f>SUM(C91:G91)</f>
        <v>1856.2</v>
      </c>
      <c r="J91" s="20">
        <f>J86*(19-J87)</f>
        <v>172</v>
      </c>
      <c r="K91" s="20">
        <f>K86*(19-K87)</f>
        <v>272.8</v>
      </c>
      <c r="L91" s="20">
        <f>L86*(19-L87)</f>
        <v>387</v>
      </c>
      <c r="M91" s="20">
        <f>M86*(19-M87)</f>
        <v>533.19999999999993</v>
      </c>
      <c r="N91" s="164">
        <f>SUM(J91:M91)</f>
        <v>1365</v>
      </c>
      <c r="O91" s="165">
        <f>O86*(19-O87)</f>
        <v>3221.2</v>
      </c>
      <c r="P91" s="166">
        <f>P86*(19-P87)</f>
        <v>3221.2</v>
      </c>
    </row>
    <row r="92" spans="2:16" ht="15.75" thickBot="1">
      <c r="B92" s="1"/>
      <c r="C92" s="1"/>
      <c r="D92" s="2"/>
      <c r="E92" s="2"/>
      <c r="F92" s="2"/>
      <c r="G92" s="1"/>
      <c r="H92" s="3"/>
      <c r="I92" s="2"/>
      <c r="J92" s="3"/>
      <c r="K92" s="2"/>
      <c r="L92" s="2"/>
      <c r="M92" s="1"/>
      <c r="N92" s="2"/>
      <c r="O92" s="1"/>
    </row>
    <row r="93" spans="2:16" ht="24" thickBot="1">
      <c r="B93" s="473" t="s">
        <v>335</v>
      </c>
      <c r="C93" s="474"/>
      <c r="D93" s="474"/>
      <c r="E93" s="474"/>
      <c r="F93" s="474"/>
      <c r="G93" s="474"/>
      <c r="H93" s="474"/>
      <c r="I93" s="474"/>
      <c r="J93" s="474"/>
      <c r="K93" s="474"/>
      <c r="L93" s="470" t="s">
        <v>226</v>
      </c>
      <c r="M93" s="471"/>
      <c r="N93" s="471"/>
      <c r="O93" s="471"/>
      <c r="P93" s="472"/>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16.5" thickBot="1">
      <c r="B95" s="466"/>
      <c r="C95" s="462"/>
      <c r="D95" s="462"/>
      <c r="E95" s="462"/>
      <c r="F95" s="462"/>
      <c r="G95" s="462"/>
      <c r="H95" s="462"/>
      <c r="I95" s="462"/>
      <c r="J95" s="462"/>
      <c r="K95" s="462"/>
      <c r="L95" s="462"/>
      <c r="M95" s="462"/>
      <c r="N95" s="462"/>
      <c r="O95" s="145" t="s">
        <v>209</v>
      </c>
      <c r="P95" s="30" t="s">
        <v>210</v>
      </c>
    </row>
    <row r="96" spans="2:16">
      <c r="B96" s="148" t="s">
        <v>211</v>
      </c>
      <c r="C96" s="146">
        <v>31</v>
      </c>
      <c r="D96" s="8">
        <v>28</v>
      </c>
      <c r="E96" s="8">
        <v>31</v>
      </c>
      <c r="F96" s="8">
        <v>20</v>
      </c>
      <c r="G96" s="8">
        <v>16</v>
      </c>
      <c r="H96" s="8">
        <v>5</v>
      </c>
      <c r="I96" s="168">
        <f>SUM(C96:G96)</f>
        <v>126</v>
      </c>
      <c r="J96" s="8">
        <v>5</v>
      </c>
      <c r="K96" s="8">
        <v>26</v>
      </c>
      <c r="L96" s="8">
        <v>30</v>
      </c>
      <c r="M96" s="8">
        <v>31</v>
      </c>
      <c r="N96" s="168">
        <f>SUM(J96:M96)</f>
        <v>92</v>
      </c>
      <c r="O96" s="167">
        <f>SUM(C96:H96,J96:M96)</f>
        <v>223</v>
      </c>
      <c r="P96" s="169">
        <f>I96+N96</f>
        <v>218</v>
      </c>
    </row>
    <row r="97" spans="2:16" ht="19.5">
      <c r="B97" s="149" t="s">
        <v>485</v>
      </c>
      <c r="C97" s="147">
        <v>-0.2</v>
      </c>
      <c r="D97" s="10">
        <v>-0.1</v>
      </c>
      <c r="E97" s="10">
        <v>3.7</v>
      </c>
      <c r="F97" s="10">
        <v>12.1</v>
      </c>
      <c r="G97" s="10">
        <v>12.8</v>
      </c>
      <c r="H97" s="10">
        <v>12.7</v>
      </c>
      <c r="I97" s="153">
        <f>(C96*C97+D96*D97+E96*E97+F96*F97+G96*G97)/I96</f>
        <v>4.3849206349206353</v>
      </c>
      <c r="J97" s="10">
        <v>12.5</v>
      </c>
      <c r="K97" s="95">
        <v>7</v>
      </c>
      <c r="L97" s="95">
        <v>6.7</v>
      </c>
      <c r="M97" s="95">
        <v>0</v>
      </c>
      <c r="N97" s="153">
        <f>(J96*J97+K96*K97+L96*L97+M96*M97)/N96</f>
        <v>4.8423913043478262</v>
      </c>
      <c r="O97" s="154">
        <f>(C97*C96+D97*D96+E97*E96+F97*F96+G97*G96+H97*H96+J97*J96+K97*K96+L97*L96+M97*M96)/O96</f>
        <v>4.760089686098655</v>
      </c>
      <c r="P97" s="161">
        <f>(I97*I96+N97*N96)/P96</f>
        <v>4.5779816513761471</v>
      </c>
    </row>
    <row r="98" spans="2:16" ht="19.5">
      <c r="B98" s="149" t="s">
        <v>212</v>
      </c>
      <c r="C98" s="13">
        <f t="shared" ref="C98:H98" si="36">C96*(13-C97)</f>
        <v>409.2</v>
      </c>
      <c r="D98" s="12">
        <f t="shared" si="36"/>
        <v>366.8</v>
      </c>
      <c r="E98" s="12">
        <f t="shared" si="36"/>
        <v>288.3</v>
      </c>
      <c r="F98" s="12">
        <f t="shared" si="36"/>
        <v>18.000000000000007</v>
      </c>
      <c r="G98" s="12">
        <f t="shared" si="36"/>
        <v>3.1999999999999886</v>
      </c>
      <c r="H98" s="12">
        <f t="shared" si="36"/>
        <v>1.5000000000000036</v>
      </c>
      <c r="I98" s="155">
        <f>SUM(C98:G98)</f>
        <v>1085.5</v>
      </c>
      <c r="J98" s="12">
        <f>J96*(13-J97)</f>
        <v>2.5</v>
      </c>
      <c r="K98" s="12">
        <f>K96*(13-K97)</f>
        <v>156</v>
      </c>
      <c r="L98" s="12">
        <f>L96*(13-L97)</f>
        <v>189</v>
      </c>
      <c r="M98" s="12">
        <f>M96*(13-M97)</f>
        <v>403</v>
      </c>
      <c r="N98" s="155">
        <f>SUM(J98:M98)</f>
        <v>750.5</v>
      </c>
      <c r="O98" s="156">
        <f>O96*(13-O97)</f>
        <v>1837.4999999999998</v>
      </c>
      <c r="P98" s="162">
        <f>P96*(13-P97)</f>
        <v>1836</v>
      </c>
    </row>
    <row r="99" spans="2:16" ht="19.5">
      <c r="B99" s="149" t="s">
        <v>213</v>
      </c>
      <c r="C99" s="13">
        <f t="shared" ref="C99:H99" si="37">C96*(17-C97)</f>
        <v>533.19999999999993</v>
      </c>
      <c r="D99" s="12">
        <f t="shared" si="37"/>
        <v>478.80000000000007</v>
      </c>
      <c r="E99" s="12">
        <f t="shared" si="37"/>
        <v>412.3</v>
      </c>
      <c r="F99" s="12">
        <f t="shared" si="37"/>
        <v>98</v>
      </c>
      <c r="G99" s="12">
        <f t="shared" si="37"/>
        <v>67.199999999999989</v>
      </c>
      <c r="H99" s="12">
        <f t="shared" si="37"/>
        <v>21.500000000000004</v>
      </c>
      <c r="I99" s="155">
        <f>SUM(C99:G99)</f>
        <v>1589.5</v>
      </c>
      <c r="J99" s="12">
        <f>J96*(17-J97)</f>
        <v>22.5</v>
      </c>
      <c r="K99" s="12">
        <f>K96*(17-K97)</f>
        <v>260</v>
      </c>
      <c r="L99" s="12">
        <f>L96*(17-L97)</f>
        <v>309</v>
      </c>
      <c r="M99" s="12">
        <f>M96*(17-M97)</f>
        <v>527</v>
      </c>
      <c r="N99" s="155">
        <f>SUM(J99:M99)</f>
        <v>1118.5</v>
      </c>
      <c r="O99" s="156">
        <f>O96*(17-O97)</f>
        <v>2729.4999999999995</v>
      </c>
      <c r="P99" s="162">
        <f>P96*(17-P97)</f>
        <v>2708</v>
      </c>
    </row>
    <row r="100" spans="2:16" ht="19.5">
      <c r="B100" s="149" t="s">
        <v>214</v>
      </c>
      <c r="C100" s="17">
        <f t="shared" ref="C100:H100" si="38">C96*(18-C97)</f>
        <v>564.19999999999993</v>
      </c>
      <c r="D100" s="16">
        <f t="shared" si="38"/>
        <v>506.80000000000007</v>
      </c>
      <c r="E100" s="16">
        <f t="shared" si="38"/>
        <v>443.3</v>
      </c>
      <c r="F100" s="16">
        <f t="shared" si="38"/>
        <v>118</v>
      </c>
      <c r="G100" s="16">
        <f t="shared" si="38"/>
        <v>83.199999999999989</v>
      </c>
      <c r="H100" s="16">
        <f t="shared" si="38"/>
        <v>26.500000000000004</v>
      </c>
      <c r="I100" s="155">
        <f>SUM(C100:G100)</f>
        <v>1715.5</v>
      </c>
      <c r="J100" s="16">
        <f>J96*(18-J97)</f>
        <v>27.5</v>
      </c>
      <c r="K100" s="16">
        <f>K96*(18-K97)</f>
        <v>286</v>
      </c>
      <c r="L100" s="16">
        <f>L96*(18-L97)</f>
        <v>339</v>
      </c>
      <c r="M100" s="16">
        <f>M96*(18-M97)</f>
        <v>558</v>
      </c>
      <c r="N100" s="155">
        <f>SUM(J100:M100)</f>
        <v>1210.5</v>
      </c>
      <c r="O100" s="157">
        <f>O96*(18-O97)</f>
        <v>2952.4999999999995</v>
      </c>
      <c r="P100" s="163">
        <f>P96*(18-P97)</f>
        <v>2926</v>
      </c>
    </row>
    <row r="101" spans="2:16" ht="20.25" thickBot="1">
      <c r="B101" s="347" t="s">
        <v>215</v>
      </c>
      <c r="C101" s="21">
        <f t="shared" ref="C101:H101" si="39">C96*(19-C97)</f>
        <v>595.19999999999993</v>
      </c>
      <c r="D101" s="20">
        <f t="shared" si="39"/>
        <v>534.80000000000007</v>
      </c>
      <c r="E101" s="20">
        <f t="shared" si="39"/>
        <v>474.3</v>
      </c>
      <c r="F101" s="20">
        <f t="shared" si="39"/>
        <v>138</v>
      </c>
      <c r="G101" s="20">
        <f t="shared" si="39"/>
        <v>99.199999999999989</v>
      </c>
      <c r="H101" s="20">
        <f t="shared" si="39"/>
        <v>31.500000000000004</v>
      </c>
      <c r="I101" s="164">
        <f>SUM(C101:G101)</f>
        <v>1841.5</v>
      </c>
      <c r="J101" s="20">
        <f>J96*(19-J97)</f>
        <v>32.5</v>
      </c>
      <c r="K101" s="20">
        <f>K96*(19-K97)</f>
        <v>312</v>
      </c>
      <c r="L101" s="20">
        <f>L96*(19-L97)</f>
        <v>369</v>
      </c>
      <c r="M101" s="20">
        <f>M96*(19-M97)</f>
        <v>589</v>
      </c>
      <c r="N101" s="164">
        <f>SUM(J101:M101)</f>
        <v>1302.5</v>
      </c>
      <c r="O101" s="165">
        <f>O96*(19-O97)</f>
        <v>3175.4999999999995</v>
      </c>
      <c r="P101" s="166">
        <f>P96*(19-P97)</f>
        <v>3144</v>
      </c>
    </row>
    <row r="102" spans="2:16" ht="15.75" thickBot="1">
      <c r="B102" s="1"/>
      <c r="C102" s="1"/>
      <c r="D102" s="2"/>
      <c r="E102" s="2"/>
      <c r="F102" s="2"/>
      <c r="G102" s="1"/>
      <c r="H102" s="3"/>
      <c r="I102" s="2"/>
      <c r="J102" s="3"/>
      <c r="K102" s="2"/>
      <c r="L102" s="2"/>
      <c r="M102" s="1"/>
      <c r="N102" s="2"/>
      <c r="O102" s="1"/>
    </row>
    <row r="103" spans="2:16" ht="24" thickBot="1">
      <c r="B103" s="473" t="s">
        <v>335</v>
      </c>
      <c r="C103" s="474"/>
      <c r="D103" s="474"/>
      <c r="E103" s="474"/>
      <c r="F103" s="474"/>
      <c r="G103" s="474"/>
      <c r="H103" s="474"/>
      <c r="I103" s="474"/>
      <c r="J103" s="474"/>
      <c r="K103" s="474"/>
      <c r="L103" s="470" t="s">
        <v>227</v>
      </c>
      <c r="M103" s="471"/>
      <c r="N103" s="471"/>
      <c r="O103" s="471"/>
      <c r="P103" s="472"/>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16.5" thickBot="1">
      <c r="B105" s="466"/>
      <c r="C105" s="462"/>
      <c r="D105" s="462"/>
      <c r="E105" s="462"/>
      <c r="F105" s="462"/>
      <c r="G105" s="462"/>
      <c r="H105" s="462"/>
      <c r="I105" s="462"/>
      <c r="J105" s="462"/>
      <c r="K105" s="462"/>
      <c r="L105" s="462"/>
      <c r="M105" s="462"/>
      <c r="N105" s="462"/>
      <c r="O105" s="145" t="s">
        <v>209</v>
      </c>
      <c r="P105" s="30" t="s">
        <v>210</v>
      </c>
    </row>
    <row r="106" spans="2:16">
      <c r="B106" s="148" t="s">
        <v>211</v>
      </c>
      <c r="C106" s="146">
        <v>31</v>
      </c>
      <c r="D106" s="8">
        <v>28</v>
      </c>
      <c r="E106" s="8">
        <v>31</v>
      </c>
      <c r="F106" s="8">
        <v>25</v>
      </c>
      <c r="G106" s="8">
        <v>20</v>
      </c>
      <c r="H106" s="8">
        <v>0</v>
      </c>
      <c r="I106" s="168">
        <f>SUM(C106:G106)</f>
        <v>135</v>
      </c>
      <c r="J106" s="8">
        <v>15</v>
      </c>
      <c r="K106" s="8">
        <v>31</v>
      </c>
      <c r="L106" s="8">
        <v>25</v>
      </c>
      <c r="M106" s="8">
        <v>31</v>
      </c>
      <c r="N106" s="168">
        <f>SUM(J106:M106)</f>
        <v>102</v>
      </c>
      <c r="O106" s="167">
        <f>SUM(C106:H106,J106:M106)</f>
        <v>237</v>
      </c>
      <c r="P106" s="169">
        <f>I106+N106</f>
        <v>237</v>
      </c>
    </row>
    <row r="107" spans="2:16" ht="19.5">
      <c r="B107" s="149" t="s">
        <v>485</v>
      </c>
      <c r="C107" s="147">
        <v>-5.5</v>
      </c>
      <c r="D107" s="10">
        <v>-0.3</v>
      </c>
      <c r="E107" s="10">
        <v>4.0999999999999996</v>
      </c>
      <c r="F107" s="10">
        <v>8.1</v>
      </c>
      <c r="G107" s="10">
        <v>11.4</v>
      </c>
      <c r="H107" s="10">
        <v>0</v>
      </c>
      <c r="I107" s="153">
        <f>(C106*C107+D106*D107+E106*E107+F106*F107+G106*G107)/I106</f>
        <v>2.8051851851851852</v>
      </c>
      <c r="J107" s="10">
        <v>10.9</v>
      </c>
      <c r="K107" s="95">
        <v>6.7</v>
      </c>
      <c r="L107" s="95">
        <v>5.6</v>
      </c>
      <c r="M107" s="95">
        <v>-3.8</v>
      </c>
      <c r="N107" s="153">
        <f>(J106*J107+K106*K107+L106*L107+M106*M107)/N106</f>
        <v>3.8568627450980397</v>
      </c>
      <c r="O107" s="154">
        <f>(C107*C106+D107*D106+E107*E106+F107*F106+G107*G106+H107*H106+J107*J106+K107*K106+L107*L106+M107*M106)/O106</f>
        <v>3.2578059071729966</v>
      </c>
      <c r="P107" s="161">
        <f>(I107*I106+N107*N106)/P106</f>
        <v>3.2578059071729957</v>
      </c>
    </row>
    <row r="108" spans="2:16" ht="19.5">
      <c r="B108" s="149" t="s">
        <v>212</v>
      </c>
      <c r="C108" s="13">
        <f t="shared" ref="C108:H108" si="40">C106*(13-C107)</f>
        <v>573.5</v>
      </c>
      <c r="D108" s="12">
        <f t="shared" si="40"/>
        <v>372.40000000000003</v>
      </c>
      <c r="E108" s="12">
        <f t="shared" si="40"/>
        <v>275.90000000000003</v>
      </c>
      <c r="F108" s="12">
        <f t="shared" si="40"/>
        <v>122.50000000000001</v>
      </c>
      <c r="G108" s="12">
        <f t="shared" si="40"/>
        <v>31.999999999999993</v>
      </c>
      <c r="H108" s="12">
        <f t="shared" si="40"/>
        <v>0</v>
      </c>
      <c r="I108" s="155">
        <f>SUM(C108:G108)</f>
        <v>1376.3000000000002</v>
      </c>
      <c r="J108" s="12">
        <f>J106*(13-J107)</f>
        <v>31.499999999999993</v>
      </c>
      <c r="K108" s="12">
        <f>K106*(13-K107)</f>
        <v>195.29999999999998</v>
      </c>
      <c r="L108" s="12">
        <f>L106*(13-L107)</f>
        <v>185</v>
      </c>
      <c r="M108" s="12">
        <f>M106*(13-M107)</f>
        <v>520.80000000000007</v>
      </c>
      <c r="N108" s="155">
        <f>SUM(J108:M108)</f>
        <v>932.6</v>
      </c>
      <c r="O108" s="156">
        <f>O106*(13-O107)</f>
        <v>2308.8999999999996</v>
      </c>
      <c r="P108" s="162">
        <f>P106*(13-P107)</f>
        <v>2308.9</v>
      </c>
    </row>
    <row r="109" spans="2:16" ht="19.5">
      <c r="B109" s="149" t="s">
        <v>213</v>
      </c>
      <c r="C109" s="13">
        <f t="shared" ref="C109:H109" si="41">C106*(17-C107)</f>
        <v>697.5</v>
      </c>
      <c r="D109" s="12">
        <f t="shared" si="41"/>
        <v>484.40000000000003</v>
      </c>
      <c r="E109" s="12">
        <f t="shared" si="41"/>
        <v>399.90000000000003</v>
      </c>
      <c r="F109" s="12">
        <f t="shared" si="41"/>
        <v>222.5</v>
      </c>
      <c r="G109" s="12">
        <f t="shared" si="41"/>
        <v>112</v>
      </c>
      <c r="H109" s="12">
        <f t="shared" si="41"/>
        <v>0</v>
      </c>
      <c r="I109" s="155">
        <f>SUM(C109:G109)</f>
        <v>1916.3000000000002</v>
      </c>
      <c r="J109" s="12">
        <f>J106*(17-J107)</f>
        <v>91.5</v>
      </c>
      <c r="K109" s="12">
        <f>K106*(17-K107)</f>
        <v>319.3</v>
      </c>
      <c r="L109" s="12">
        <f>L106*(17-L107)</f>
        <v>285</v>
      </c>
      <c r="M109" s="12">
        <f>M106*(17-M107)</f>
        <v>644.80000000000007</v>
      </c>
      <c r="N109" s="155">
        <f>SUM(J109:M109)</f>
        <v>1340.6</v>
      </c>
      <c r="O109" s="156">
        <f>O106*(17-O107)</f>
        <v>3256.8999999999996</v>
      </c>
      <c r="P109" s="162">
        <f>P106*(17-P107)</f>
        <v>3256.9</v>
      </c>
    </row>
    <row r="110" spans="2:16" ht="19.5">
      <c r="B110" s="149" t="s">
        <v>214</v>
      </c>
      <c r="C110" s="17">
        <f t="shared" ref="C110:H110" si="42">C106*(18-C107)</f>
        <v>728.5</v>
      </c>
      <c r="D110" s="16">
        <f t="shared" si="42"/>
        <v>512.4</v>
      </c>
      <c r="E110" s="16">
        <f t="shared" si="42"/>
        <v>430.90000000000003</v>
      </c>
      <c r="F110" s="16">
        <f t="shared" si="42"/>
        <v>247.5</v>
      </c>
      <c r="G110" s="16">
        <f t="shared" si="42"/>
        <v>132</v>
      </c>
      <c r="H110" s="16">
        <f t="shared" si="42"/>
        <v>0</v>
      </c>
      <c r="I110" s="155">
        <f>SUM(C110:G110)</f>
        <v>2051.3000000000002</v>
      </c>
      <c r="J110" s="16">
        <f>J106*(18-J107)</f>
        <v>106.5</v>
      </c>
      <c r="K110" s="16">
        <f>K106*(18-K107)</f>
        <v>350.3</v>
      </c>
      <c r="L110" s="16">
        <f>L106*(18-L107)</f>
        <v>310</v>
      </c>
      <c r="M110" s="16">
        <f>M106*(18-M107)</f>
        <v>675.80000000000007</v>
      </c>
      <c r="N110" s="155">
        <f>SUM(J110:M110)</f>
        <v>1442.6</v>
      </c>
      <c r="O110" s="157">
        <f>O106*(18-O107)</f>
        <v>3493.8999999999996</v>
      </c>
      <c r="P110" s="163">
        <f>P106*(18-P107)</f>
        <v>3493.9</v>
      </c>
    </row>
    <row r="111" spans="2:16" ht="20.25" thickBot="1">
      <c r="B111" s="347" t="s">
        <v>215</v>
      </c>
      <c r="C111" s="21">
        <f t="shared" ref="C111:H111" si="43">C106*(19-C107)</f>
        <v>759.5</v>
      </c>
      <c r="D111" s="20">
        <f t="shared" si="43"/>
        <v>540.4</v>
      </c>
      <c r="E111" s="20">
        <f t="shared" si="43"/>
        <v>461.90000000000003</v>
      </c>
      <c r="F111" s="20">
        <f t="shared" si="43"/>
        <v>272.5</v>
      </c>
      <c r="G111" s="20">
        <f t="shared" si="43"/>
        <v>152</v>
      </c>
      <c r="H111" s="20">
        <f t="shared" si="43"/>
        <v>0</v>
      </c>
      <c r="I111" s="164">
        <f>SUM(C111:G111)</f>
        <v>2186.3000000000002</v>
      </c>
      <c r="J111" s="20">
        <f>J106*(19-J107)</f>
        <v>121.5</v>
      </c>
      <c r="K111" s="20">
        <f>K106*(19-K107)</f>
        <v>381.3</v>
      </c>
      <c r="L111" s="20">
        <f>L106*(19-L107)</f>
        <v>335</v>
      </c>
      <c r="M111" s="20">
        <f>M106*(19-M107)</f>
        <v>706.80000000000007</v>
      </c>
      <c r="N111" s="164">
        <f>SUM(J111:M111)</f>
        <v>1544.6</v>
      </c>
      <c r="O111" s="165">
        <f>O106*(19-O107)</f>
        <v>3730.8999999999996</v>
      </c>
      <c r="P111" s="166">
        <f>P106*(19-P107)</f>
        <v>3730.9</v>
      </c>
    </row>
    <row r="112" spans="2:16" ht="15.75" thickBot="1">
      <c r="B112" s="1"/>
      <c r="C112" s="1"/>
      <c r="D112" s="2"/>
      <c r="E112" s="2"/>
      <c r="F112" s="2"/>
      <c r="G112" s="1"/>
      <c r="H112" s="3"/>
      <c r="I112" s="2"/>
      <c r="J112" s="3"/>
      <c r="K112" s="2"/>
      <c r="L112" s="2"/>
      <c r="M112" s="1"/>
      <c r="N112" s="2"/>
      <c r="O112" s="1"/>
    </row>
    <row r="113" spans="2:16" ht="24" thickBot="1">
      <c r="B113" s="473" t="s">
        <v>335</v>
      </c>
      <c r="C113" s="474"/>
      <c r="D113" s="474"/>
      <c r="E113" s="474"/>
      <c r="F113" s="474"/>
      <c r="G113" s="474"/>
      <c r="H113" s="474"/>
      <c r="I113" s="474"/>
      <c r="J113" s="474"/>
      <c r="K113" s="474"/>
      <c r="L113" s="470" t="s">
        <v>228</v>
      </c>
      <c r="M113" s="471"/>
      <c r="N113" s="471"/>
      <c r="O113" s="471"/>
      <c r="P113" s="472"/>
    </row>
    <row r="114" spans="2:16" ht="15.75">
      <c r="B114" s="465" t="s">
        <v>195</v>
      </c>
      <c r="C114" s="461" t="s">
        <v>196</v>
      </c>
      <c r="D114" s="461" t="s">
        <v>197</v>
      </c>
      <c r="E114" s="461" t="s">
        <v>198</v>
      </c>
      <c r="F114" s="461" t="s">
        <v>199</v>
      </c>
      <c r="G114" s="461" t="s">
        <v>200</v>
      </c>
      <c r="H114" s="461" t="s">
        <v>201</v>
      </c>
      <c r="I114" s="467" t="s">
        <v>202</v>
      </c>
      <c r="J114" s="461" t="s">
        <v>203</v>
      </c>
      <c r="K114" s="461" t="s">
        <v>204</v>
      </c>
      <c r="L114" s="461" t="s">
        <v>205</v>
      </c>
      <c r="M114" s="461" t="s">
        <v>206</v>
      </c>
      <c r="N114" s="467" t="s">
        <v>207</v>
      </c>
      <c r="O114" s="456" t="s">
        <v>208</v>
      </c>
      <c r="P114" s="457"/>
    </row>
    <row r="115" spans="2:16" ht="16.5" thickBot="1">
      <c r="B115" s="466"/>
      <c r="C115" s="462"/>
      <c r="D115" s="462"/>
      <c r="E115" s="462"/>
      <c r="F115" s="462"/>
      <c r="G115" s="462"/>
      <c r="H115" s="462"/>
      <c r="I115" s="462"/>
      <c r="J115" s="462"/>
      <c r="K115" s="462"/>
      <c r="L115" s="462"/>
      <c r="M115" s="462"/>
      <c r="N115" s="462"/>
      <c r="O115" s="145" t="s">
        <v>209</v>
      </c>
      <c r="P115" s="30" t="s">
        <v>210</v>
      </c>
    </row>
    <row r="116" spans="2:16">
      <c r="B116" s="148" t="s">
        <v>211</v>
      </c>
      <c r="C116" s="146">
        <v>31</v>
      </c>
      <c r="D116" s="8">
        <v>28</v>
      </c>
      <c r="E116" s="8">
        <v>31</v>
      </c>
      <c r="F116" s="8">
        <v>25</v>
      </c>
      <c r="G116" s="8">
        <v>5</v>
      </c>
      <c r="H116" s="8">
        <v>0</v>
      </c>
      <c r="I116" s="168">
        <f>SUM(C116:G116)</f>
        <v>120</v>
      </c>
      <c r="J116" s="8">
        <v>0</v>
      </c>
      <c r="K116" s="8">
        <v>26</v>
      </c>
      <c r="L116" s="8">
        <v>30</v>
      </c>
      <c r="M116" s="8">
        <v>31</v>
      </c>
      <c r="N116" s="168">
        <f>SUM(J116:M116)</f>
        <v>87</v>
      </c>
      <c r="O116" s="167">
        <f>SUM(C116:H116,J116:M116)</f>
        <v>207</v>
      </c>
      <c r="P116" s="169">
        <f>I116+N116</f>
        <v>207</v>
      </c>
    </row>
    <row r="117" spans="2:16" ht="19.5">
      <c r="B117" s="149" t="s">
        <v>485</v>
      </c>
      <c r="C117" s="147">
        <v>-0.2</v>
      </c>
      <c r="D117" s="10">
        <v>-1.8</v>
      </c>
      <c r="E117" s="10">
        <v>4.7</v>
      </c>
      <c r="F117" s="10">
        <v>10.1</v>
      </c>
      <c r="G117" s="10">
        <v>6.1</v>
      </c>
      <c r="H117" s="10">
        <v>0</v>
      </c>
      <c r="I117" s="153">
        <f>(C116*C117+D116*D117+E116*E117+F116*F117+G116*G117)/I116</f>
        <v>3.1008333333333336</v>
      </c>
      <c r="J117" s="10">
        <v>0</v>
      </c>
      <c r="K117" s="95">
        <v>7.7</v>
      </c>
      <c r="L117" s="95">
        <v>2.7</v>
      </c>
      <c r="M117" s="95">
        <v>2.5</v>
      </c>
      <c r="N117" s="153">
        <f>(J116*J117+K116*K117+L116*L117+M116*M117)/N116</f>
        <v>4.1229885057471272</v>
      </c>
      <c r="O117" s="154">
        <f>(C117*C116+D117*D116+E117*E116+F117*F116+G117*G116+H117*H116+J117*J116+K117*K116+L117*L116+M117*M116)/O116</f>
        <v>3.5304347826086961</v>
      </c>
      <c r="P117" s="161">
        <f>(I117*I116+N117*N116)/P116</f>
        <v>3.5304347826086961</v>
      </c>
    </row>
    <row r="118" spans="2:16" ht="19.5">
      <c r="B118" s="149" t="s">
        <v>212</v>
      </c>
      <c r="C118" s="13">
        <f t="shared" ref="C118:H118" si="44">C116*(13-C117)</f>
        <v>409.2</v>
      </c>
      <c r="D118" s="12">
        <f t="shared" si="44"/>
        <v>414.40000000000003</v>
      </c>
      <c r="E118" s="12">
        <f t="shared" si="44"/>
        <v>257.3</v>
      </c>
      <c r="F118" s="12">
        <f t="shared" si="44"/>
        <v>72.500000000000014</v>
      </c>
      <c r="G118" s="12">
        <f t="shared" si="44"/>
        <v>34.5</v>
      </c>
      <c r="H118" s="12">
        <f t="shared" si="44"/>
        <v>0</v>
      </c>
      <c r="I118" s="155">
        <f>SUM(C118:G118)</f>
        <v>1187.9000000000001</v>
      </c>
      <c r="J118" s="12">
        <f>J116*(13-J117)</f>
        <v>0</v>
      </c>
      <c r="K118" s="12">
        <f>K116*(13-K117)</f>
        <v>137.79999999999998</v>
      </c>
      <c r="L118" s="12">
        <f>L116*(13-L117)</f>
        <v>309</v>
      </c>
      <c r="M118" s="12">
        <f>M116*(13-M117)</f>
        <v>325.5</v>
      </c>
      <c r="N118" s="155">
        <f>SUM(J118:M118)</f>
        <v>772.3</v>
      </c>
      <c r="O118" s="156">
        <f>O116*(13-O117)</f>
        <v>1960.2</v>
      </c>
      <c r="P118" s="162">
        <f>P116*(13-P117)</f>
        <v>1960.2</v>
      </c>
    </row>
    <row r="119" spans="2:16" ht="19.5">
      <c r="B119" s="149" t="s">
        <v>213</v>
      </c>
      <c r="C119" s="13">
        <f t="shared" ref="C119:H119" si="45">C116*(17-C117)</f>
        <v>533.19999999999993</v>
      </c>
      <c r="D119" s="12">
        <f t="shared" si="45"/>
        <v>526.4</v>
      </c>
      <c r="E119" s="12">
        <f t="shared" si="45"/>
        <v>381.3</v>
      </c>
      <c r="F119" s="12">
        <f t="shared" si="45"/>
        <v>172.5</v>
      </c>
      <c r="G119" s="12">
        <f t="shared" si="45"/>
        <v>54.5</v>
      </c>
      <c r="H119" s="12">
        <f t="shared" si="45"/>
        <v>0</v>
      </c>
      <c r="I119" s="155">
        <f>SUM(C119:G119)</f>
        <v>1667.8999999999999</v>
      </c>
      <c r="J119" s="12">
        <f>J116*(17-J117)</f>
        <v>0</v>
      </c>
      <c r="K119" s="12">
        <f>K116*(17-K117)</f>
        <v>241.8</v>
      </c>
      <c r="L119" s="12">
        <f>L116*(17-L117)</f>
        <v>429</v>
      </c>
      <c r="M119" s="12">
        <f>M116*(17-M117)</f>
        <v>449.5</v>
      </c>
      <c r="N119" s="155">
        <f>SUM(J119:M119)</f>
        <v>1120.3</v>
      </c>
      <c r="O119" s="156">
        <f>O116*(17-O117)</f>
        <v>2788.2</v>
      </c>
      <c r="P119" s="162">
        <f>P116*(17-P117)</f>
        <v>2788.2</v>
      </c>
    </row>
    <row r="120" spans="2:16" ht="19.5">
      <c r="B120" s="149" t="s">
        <v>214</v>
      </c>
      <c r="C120" s="17">
        <f t="shared" ref="C120:H120" si="46">C116*(18-C117)</f>
        <v>564.19999999999993</v>
      </c>
      <c r="D120" s="16">
        <f t="shared" si="46"/>
        <v>554.4</v>
      </c>
      <c r="E120" s="16">
        <f t="shared" si="46"/>
        <v>412.3</v>
      </c>
      <c r="F120" s="16">
        <f t="shared" si="46"/>
        <v>197.5</v>
      </c>
      <c r="G120" s="16">
        <f t="shared" si="46"/>
        <v>59.5</v>
      </c>
      <c r="H120" s="16">
        <f t="shared" si="46"/>
        <v>0</v>
      </c>
      <c r="I120" s="155">
        <f>SUM(C120:G120)</f>
        <v>1787.8999999999999</v>
      </c>
      <c r="J120" s="16">
        <f>J116*(18-J117)</f>
        <v>0</v>
      </c>
      <c r="K120" s="16">
        <f>K116*(18-K117)</f>
        <v>267.8</v>
      </c>
      <c r="L120" s="16">
        <f>L116*(18-L117)</f>
        <v>459</v>
      </c>
      <c r="M120" s="16">
        <f>M116*(18-M117)</f>
        <v>480.5</v>
      </c>
      <c r="N120" s="155">
        <f>SUM(J120:M120)</f>
        <v>1207.3</v>
      </c>
      <c r="O120" s="157">
        <f>O116*(18-O117)</f>
        <v>2995.2</v>
      </c>
      <c r="P120" s="163">
        <f>P116*(18-P117)</f>
        <v>2995.2</v>
      </c>
    </row>
    <row r="121" spans="2:16" ht="20.25" thickBot="1">
      <c r="B121" s="347" t="s">
        <v>215</v>
      </c>
      <c r="C121" s="21">
        <f t="shared" ref="C121:H121" si="47">C116*(19-C117)</f>
        <v>595.19999999999993</v>
      </c>
      <c r="D121" s="20">
        <f t="shared" si="47"/>
        <v>582.4</v>
      </c>
      <c r="E121" s="20">
        <f t="shared" si="47"/>
        <v>443.3</v>
      </c>
      <c r="F121" s="20">
        <f t="shared" si="47"/>
        <v>222.5</v>
      </c>
      <c r="G121" s="20">
        <f t="shared" si="47"/>
        <v>64.5</v>
      </c>
      <c r="H121" s="20">
        <f t="shared" si="47"/>
        <v>0</v>
      </c>
      <c r="I121" s="164">
        <f>SUM(C121:G121)</f>
        <v>1907.8999999999999</v>
      </c>
      <c r="J121" s="20">
        <f>J116*(19-J117)</f>
        <v>0</v>
      </c>
      <c r="K121" s="20">
        <f>K116*(19-K117)</f>
        <v>293.8</v>
      </c>
      <c r="L121" s="20">
        <f>L116*(19-L117)</f>
        <v>489</v>
      </c>
      <c r="M121" s="20">
        <f>M116*(19-M117)</f>
        <v>511.5</v>
      </c>
      <c r="N121" s="164">
        <f>SUM(J121:M121)</f>
        <v>1294.3</v>
      </c>
      <c r="O121" s="165">
        <f>O116*(19-O117)</f>
        <v>3202.2</v>
      </c>
      <c r="P121" s="166">
        <f>P116*(19-P117)</f>
        <v>3202.2</v>
      </c>
    </row>
    <row r="122" spans="2:16" ht="15.75" thickBot="1">
      <c r="B122" s="1"/>
      <c r="C122" s="1"/>
      <c r="D122" s="2"/>
      <c r="E122" s="2"/>
      <c r="F122" s="2"/>
      <c r="G122" s="1"/>
      <c r="H122" s="3"/>
      <c r="I122" s="2"/>
      <c r="J122" s="3"/>
      <c r="K122" s="2"/>
      <c r="L122" s="2"/>
      <c r="M122" s="1"/>
      <c r="N122" s="2"/>
      <c r="O122" s="1"/>
    </row>
    <row r="123" spans="2:16" ht="24" thickBot="1">
      <c r="B123" s="473" t="s">
        <v>335</v>
      </c>
      <c r="C123" s="474"/>
      <c r="D123" s="474"/>
      <c r="E123" s="474"/>
      <c r="F123" s="474"/>
      <c r="G123" s="474"/>
      <c r="H123" s="474"/>
      <c r="I123" s="474"/>
      <c r="J123" s="474"/>
      <c r="K123" s="474"/>
      <c r="L123" s="470" t="s">
        <v>229</v>
      </c>
      <c r="M123" s="471"/>
      <c r="N123" s="471"/>
      <c r="O123" s="471"/>
      <c r="P123" s="472"/>
    </row>
    <row r="124" spans="2:16" ht="15.75">
      <c r="B124" s="465" t="s">
        <v>195</v>
      </c>
      <c r="C124" s="461" t="s">
        <v>196</v>
      </c>
      <c r="D124" s="461" t="s">
        <v>197</v>
      </c>
      <c r="E124" s="461" t="s">
        <v>198</v>
      </c>
      <c r="F124" s="461" t="s">
        <v>199</v>
      </c>
      <c r="G124" s="461" t="s">
        <v>200</v>
      </c>
      <c r="H124" s="461" t="s">
        <v>201</v>
      </c>
      <c r="I124" s="467" t="s">
        <v>202</v>
      </c>
      <c r="J124" s="461" t="s">
        <v>203</v>
      </c>
      <c r="K124" s="461" t="s">
        <v>204</v>
      </c>
      <c r="L124" s="461" t="s">
        <v>205</v>
      </c>
      <c r="M124" s="461" t="s">
        <v>206</v>
      </c>
      <c r="N124" s="467" t="s">
        <v>207</v>
      </c>
      <c r="O124" s="456" t="s">
        <v>208</v>
      </c>
      <c r="P124" s="457"/>
    </row>
    <row r="125" spans="2:16" ht="16.5" thickBot="1">
      <c r="B125" s="466"/>
      <c r="C125" s="462"/>
      <c r="D125" s="462"/>
      <c r="E125" s="462"/>
      <c r="F125" s="462"/>
      <c r="G125" s="462"/>
      <c r="H125" s="462"/>
      <c r="I125" s="462"/>
      <c r="J125" s="462"/>
      <c r="K125" s="462"/>
      <c r="L125" s="462"/>
      <c r="M125" s="462"/>
      <c r="N125" s="462"/>
      <c r="O125" s="145" t="s">
        <v>209</v>
      </c>
      <c r="P125" s="30" t="s">
        <v>210</v>
      </c>
    </row>
    <row r="126" spans="2:16">
      <c r="B126" s="148" t="s">
        <v>211</v>
      </c>
      <c r="C126" s="146">
        <v>31</v>
      </c>
      <c r="D126" s="8">
        <v>28</v>
      </c>
      <c r="E126" s="8">
        <v>31</v>
      </c>
      <c r="F126" s="8">
        <v>25</v>
      </c>
      <c r="G126" s="8">
        <v>10</v>
      </c>
      <c r="H126" s="8">
        <v>0</v>
      </c>
      <c r="I126" s="168">
        <f>SUM(C126:G126)</f>
        <v>125</v>
      </c>
      <c r="J126" s="8">
        <v>10</v>
      </c>
      <c r="K126" s="8">
        <v>26</v>
      </c>
      <c r="L126" s="8">
        <v>30</v>
      </c>
      <c r="M126" s="8">
        <v>31</v>
      </c>
      <c r="N126" s="168">
        <f>SUM(J126:M126)</f>
        <v>97</v>
      </c>
      <c r="O126" s="167">
        <f>SUM(C126:H126,J126:M126)</f>
        <v>222</v>
      </c>
      <c r="P126" s="169">
        <f>I126+N126</f>
        <v>222</v>
      </c>
    </row>
    <row r="127" spans="2:16" ht="19.5">
      <c r="B127" s="149" t="s">
        <v>485</v>
      </c>
      <c r="C127" s="147">
        <v>0.2</v>
      </c>
      <c r="D127" s="10">
        <v>5.3</v>
      </c>
      <c r="E127" s="10">
        <v>5.5</v>
      </c>
      <c r="F127" s="10">
        <v>8.1999999999999993</v>
      </c>
      <c r="G127" s="10">
        <v>12.6</v>
      </c>
      <c r="H127" s="10">
        <v>0</v>
      </c>
      <c r="I127" s="153">
        <f>(C126*C127+D126*D127+E126*E127+F126*F127+G126*G127)/I126</f>
        <v>5.2488000000000001</v>
      </c>
      <c r="J127" s="10">
        <v>12.1</v>
      </c>
      <c r="K127" s="95">
        <v>10.3</v>
      </c>
      <c r="L127" s="95">
        <v>6.6</v>
      </c>
      <c r="M127" s="95">
        <v>0.9</v>
      </c>
      <c r="N127" s="153">
        <f>(J126*J127+K126*K127+L126*L127+M126*M127)/N126</f>
        <v>6.3371134020618554</v>
      </c>
      <c r="O127" s="154">
        <f>(C127*C126+D127*D126+E127*E126+F127*F126+G127*G126+H127*H126+J127*J126+K127*K126+L127*L126+M127*M126)/O126</f>
        <v>5.7243243243243249</v>
      </c>
      <c r="P127" s="161">
        <f>(I127*I126+N127*N126)/P126</f>
        <v>5.724324324324324</v>
      </c>
    </row>
    <row r="128" spans="2:16" ht="19.5">
      <c r="B128" s="149" t="s">
        <v>212</v>
      </c>
      <c r="C128" s="13">
        <f t="shared" ref="C128:H128" si="48">C126*(13-C127)</f>
        <v>396.8</v>
      </c>
      <c r="D128" s="12">
        <f t="shared" si="48"/>
        <v>215.6</v>
      </c>
      <c r="E128" s="12">
        <f t="shared" si="48"/>
        <v>232.5</v>
      </c>
      <c r="F128" s="12">
        <f t="shared" si="48"/>
        <v>120.00000000000001</v>
      </c>
      <c r="G128" s="12">
        <f t="shared" si="48"/>
        <v>4.0000000000000036</v>
      </c>
      <c r="H128" s="12">
        <f t="shared" si="48"/>
        <v>0</v>
      </c>
      <c r="I128" s="155">
        <f>SUM(C128:G128)</f>
        <v>968.9</v>
      </c>
      <c r="J128" s="12">
        <f>J126*(13-J127)</f>
        <v>9.0000000000000036</v>
      </c>
      <c r="K128" s="12">
        <f>K126*(13-K127)</f>
        <v>70.199999999999989</v>
      </c>
      <c r="L128" s="12">
        <f>L126*(13-L127)</f>
        <v>192</v>
      </c>
      <c r="M128" s="12">
        <f>M126*(13-M127)</f>
        <v>375.09999999999997</v>
      </c>
      <c r="N128" s="155">
        <f>SUM(J128:M128)</f>
        <v>646.29999999999995</v>
      </c>
      <c r="O128" s="156">
        <f>O126*(13-O127)</f>
        <v>1615.1999999999998</v>
      </c>
      <c r="P128" s="162">
        <f>P126*(13-P127)</f>
        <v>1615.2</v>
      </c>
    </row>
    <row r="129" spans="2:16" ht="19.5">
      <c r="B129" s="149" t="s">
        <v>213</v>
      </c>
      <c r="C129" s="13">
        <f t="shared" ref="C129:H129" si="49">C126*(17-C127)</f>
        <v>520.80000000000007</v>
      </c>
      <c r="D129" s="12">
        <f t="shared" si="49"/>
        <v>327.59999999999997</v>
      </c>
      <c r="E129" s="12">
        <f t="shared" si="49"/>
        <v>356.5</v>
      </c>
      <c r="F129" s="12">
        <f t="shared" si="49"/>
        <v>220.00000000000003</v>
      </c>
      <c r="G129" s="12">
        <f t="shared" si="49"/>
        <v>44</v>
      </c>
      <c r="H129" s="12">
        <f t="shared" si="49"/>
        <v>0</v>
      </c>
      <c r="I129" s="155">
        <f>SUM(C129:G129)</f>
        <v>1468.9</v>
      </c>
      <c r="J129" s="12">
        <f>J126*(17-J127)</f>
        <v>49</v>
      </c>
      <c r="K129" s="12">
        <f>K126*(17-K127)</f>
        <v>174.2</v>
      </c>
      <c r="L129" s="12">
        <f>L126*(17-L127)</f>
        <v>312</v>
      </c>
      <c r="M129" s="12">
        <f>M126*(17-M127)</f>
        <v>499.1</v>
      </c>
      <c r="N129" s="155">
        <f>SUM(J129:M129)</f>
        <v>1034.3000000000002</v>
      </c>
      <c r="O129" s="156">
        <f>O126*(17-O127)</f>
        <v>2503.1999999999998</v>
      </c>
      <c r="P129" s="162">
        <f>P126*(17-P127)</f>
        <v>2503.1999999999998</v>
      </c>
    </row>
    <row r="130" spans="2:16" ht="19.5">
      <c r="B130" s="149" t="s">
        <v>214</v>
      </c>
      <c r="C130" s="17">
        <f t="shared" ref="C130:H130" si="50">C126*(18-C127)</f>
        <v>551.80000000000007</v>
      </c>
      <c r="D130" s="16">
        <f t="shared" si="50"/>
        <v>355.59999999999997</v>
      </c>
      <c r="E130" s="16">
        <f t="shared" si="50"/>
        <v>387.5</v>
      </c>
      <c r="F130" s="16">
        <f t="shared" si="50"/>
        <v>245.00000000000003</v>
      </c>
      <c r="G130" s="16">
        <f t="shared" si="50"/>
        <v>54</v>
      </c>
      <c r="H130" s="16">
        <f t="shared" si="50"/>
        <v>0</v>
      </c>
      <c r="I130" s="155">
        <f>SUM(C130:G130)</f>
        <v>1593.9</v>
      </c>
      <c r="J130" s="16">
        <f>J126*(18-J127)</f>
        <v>59</v>
      </c>
      <c r="K130" s="16">
        <f>K126*(18-K127)</f>
        <v>200.2</v>
      </c>
      <c r="L130" s="16">
        <f>L126*(18-L127)</f>
        <v>342</v>
      </c>
      <c r="M130" s="16">
        <f>M126*(18-M127)</f>
        <v>530.1</v>
      </c>
      <c r="N130" s="155">
        <f>SUM(J130:M130)</f>
        <v>1131.3000000000002</v>
      </c>
      <c r="O130" s="157">
        <f>O126*(18-O127)</f>
        <v>2725.2</v>
      </c>
      <c r="P130" s="163">
        <f>P126*(18-P127)</f>
        <v>2725.2</v>
      </c>
    </row>
    <row r="131" spans="2:16" ht="20.25" thickBot="1">
      <c r="B131" s="347" t="s">
        <v>215</v>
      </c>
      <c r="C131" s="21">
        <f t="shared" ref="C131:H131" si="51">C126*(19-C127)</f>
        <v>582.80000000000007</v>
      </c>
      <c r="D131" s="20">
        <f t="shared" si="51"/>
        <v>383.59999999999997</v>
      </c>
      <c r="E131" s="20">
        <f t="shared" si="51"/>
        <v>418.5</v>
      </c>
      <c r="F131" s="20">
        <f t="shared" si="51"/>
        <v>270</v>
      </c>
      <c r="G131" s="20">
        <f t="shared" si="51"/>
        <v>64</v>
      </c>
      <c r="H131" s="20">
        <f t="shared" si="51"/>
        <v>0</v>
      </c>
      <c r="I131" s="164">
        <f>SUM(C131:G131)</f>
        <v>1718.9</v>
      </c>
      <c r="J131" s="20">
        <f>J126*(19-J127)</f>
        <v>69</v>
      </c>
      <c r="K131" s="20">
        <f>K126*(19-K127)</f>
        <v>226.2</v>
      </c>
      <c r="L131" s="20">
        <f>L126*(19-L127)</f>
        <v>372</v>
      </c>
      <c r="M131" s="20">
        <f>M126*(19-M127)</f>
        <v>561.1</v>
      </c>
      <c r="N131" s="164">
        <f>SUM(J131:M131)</f>
        <v>1228.3000000000002</v>
      </c>
      <c r="O131" s="165">
        <f>O126*(19-O127)</f>
        <v>2947.2</v>
      </c>
      <c r="P131" s="166">
        <f>P126*(19-P127)</f>
        <v>2947.2</v>
      </c>
    </row>
    <row r="132" spans="2:16" ht="15.75" thickBot="1"/>
    <row r="133" spans="2:16" ht="24" thickBot="1">
      <c r="B133" s="473" t="s">
        <v>335</v>
      </c>
      <c r="C133" s="474"/>
      <c r="D133" s="474"/>
      <c r="E133" s="474"/>
      <c r="F133" s="474"/>
      <c r="G133" s="474"/>
      <c r="H133" s="474"/>
      <c r="I133" s="474"/>
      <c r="J133" s="474"/>
      <c r="K133" s="474"/>
      <c r="L133" s="470" t="s">
        <v>230</v>
      </c>
      <c r="M133" s="471"/>
      <c r="N133" s="471"/>
      <c r="O133" s="471"/>
      <c r="P133" s="472"/>
    </row>
    <row r="134" spans="2:16" ht="15.75">
      <c r="B134" s="465" t="s">
        <v>195</v>
      </c>
      <c r="C134" s="461" t="s">
        <v>196</v>
      </c>
      <c r="D134" s="461" t="s">
        <v>197</v>
      </c>
      <c r="E134" s="461" t="s">
        <v>198</v>
      </c>
      <c r="F134" s="461" t="s">
        <v>199</v>
      </c>
      <c r="G134" s="461" t="s">
        <v>200</v>
      </c>
      <c r="H134" s="461" t="s">
        <v>201</v>
      </c>
      <c r="I134" s="467" t="s">
        <v>202</v>
      </c>
      <c r="J134" s="461" t="s">
        <v>203</v>
      </c>
      <c r="K134" s="461" t="s">
        <v>204</v>
      </c>
      <c r="L134" s="461" t="s">
        <v>205</v>
      </c>
      <c r="M134" s="461" t="s">
        <v>206</v>
      </c>
      <c r="N134" s="467" t="s">
        <v>207</v>
      </c>
      <c r="O134" s="456" t="s">
        <v>208</v>
      </c>
      <c r="P134" s="457"/>
    </row>
    <row r="135" spans="2:16" ht="16.5" thickBot="1">
      <c r="B135" s="466"/>
      <c r="C135" s="462"/>
      <c r="D135" s="462"/>
      <c r="E135" s="462"/>
      <c r="F135" s="462"/>
      <c r="G135" s="462"/>
      <c r="H135" s="462"/>
      <c r="I135" s="462"/>
      <c r="J135" s="462"/>
      <c r="K135" s="462"/>
      <c r="L135" s="462"/>
      <c r="M135" s="462"/>
      <c r="N135" s="462"/>
      <c r="O135" s="145" t="s">
        <v>209</v>
      </c>
      <c r="P135" s="30" t="s">
        <v>210</v>
      </c>
    </row>
    <row r="136" spans="2:16">
      <c r="B136" s="148" t="s">
        <v>211</v>
      </c>
      <c r="C136" s="146">
        <v>31</v>
      </c>
      <c r="D136" s="8">
        <v>28</v>
      </c>
      <c r="E136" s="8">
        <v>31</v>
      </c>
      <c r="F136" s="8">
        <v>20</v>
      </c>
      <c r="G136" s="8">
        <v>15</v>
      </c>
      <c r="H136" s="8">
        <v>5</v>
      </c>
      <c r="I136" s="168">
        <f>SUM(C136:G136)</f>
        <v>125</v>
      </c>
      <c r="J136" s="8">
        <v>15</v>
      </c>
      <c r="K136" s="8">
        <v>26</v>
      </c>
      <c r="L136" s="8">
        <v>30</v>
      </c>
      <c r="M136" s="8">
        <v>31</v>
      </c>
      <c r="N136" s="168">
        <f>SUM(J136:M136)</f>
        <v>102</v>
      </c>
      <c r="O136" s="167">
        <f>SUM(C136:H136,J136:M136)</f>
        <v>232</v>
      </c>
      <c r="P136" s="169">
        <f>I136+N136</f>
        <v>227</v>
      </c>
    </row>
    <row r="137" spans="2:16" ht="19.5">
      <c r="B137" s="149" t="s">
        <v>485</v>
      </c>
      <c r="C137" s="147">
        <v>2.2000000000000002</v>
      </c>
      <c r="D137" s="10">
        <v>0.1</v>
      </c>
      <c r="E137" s="10">
        <v>0.3</v>
      </c>
      <c r="F137" s="10">
        <v>6.7</v>
      </c>
      <c r="G137" s="10">
        <v>12.1</v>
      </c>
      <c r="H137" s="10">
        <v>13</v>
      </c>
      <c r="I137" s="153">
        <f>(C136*C137+D136*D137+E136*E137+F136*F137+G136*G137)/I136</f>
        <v>3.1663999999999999</v>
      </c>
      <c r="J137" s="10">
        <v>11.1</v>
      </c>
      <c r="K137" s="95">
        <v>10.3</v>
      </c>
      <c r="L137" s="95">
        <v>5.7</v>
      </c>
      <c r="M137" s="95">
        <v>2.7</v>
      </c>
      <c r="N137" s="153">
        <f>(J136*J137+K136*K137+L136*L137+M136*M137)/N136</f>
        <v>6.7549019607843137</v>
      </c>
      <c r="O137" s="154">
        <f>(C137*C136+D137*D136+E137*E136+F137*F136+G137*G136+H137*H136+J137*J136+K137*K136+L137*L136+M137*M136)/O136</f>
        <v>4.9560344827586205</v>
      </c>
      <c r="P137" s="161">
        <f>(I137*I136+N137*N136)/P136</f>
        <v>4.778854625550661</v>
      </c>
    </row>
    <row r="138" spans="2:16" ht="19.5">
      <c r="B138" s="149" t="s">
        <v>212</v>
      </c>
      <c r="C138" s="13">
        <f t="shared" ref="C138:H138" si="52">C136*(13-C137)</f>
        <v>334.8</v>
      </c>
      <c r="D138" s="12">
        <f t="shared" si="52"/>
        <v>361.2</v>
      </c>
      <c r="E138" s="12">
        <f t="shared" si="52"/>
        <v>393.7</v>
      </c>
      <c r="F138" s="12">
        <f t="shared" si="52"/>
        <v>126</v>
      </c>
      <c r="G138" s="12">
        <f t="shared" si="52"/>
        <v>13.500000000000005</v>
      </c>
      <c r="H138" s="12">
        <f t="shared" si="52"/>
        <v>0</v>
      </c>
      <c r="I138" s="155">
        <f>SUM(C138:G138)</f>
        <v>1229.2</v>
      </c>
      <c r="J138" s="12">
        <f>J136*(13-J137)</f>
        <v>28.500000000000007</v>
      </c>
      <c r="K138" s="12">
        <f>K136*(13-K137)</f>
        <v>70.199999999999989</v>
      </c>
      <c r="L138" s="12">
        <f>L136*(13-L137)</f>
        <v>219</v>
      </c>
      <c r="M138" s="12">
        <f>M136*(13-M137)</f>
        <v>319.3</v>
      </c>
      <c r="N138" s="155">
        <f>SUM(J138:M138)</f>
        <v>637</v>
      </c>
      <c r="O138" s="156">
        <f>O136*(13-O137)</f>
        <v>1866.1999999999998</v>
      </c>
      <c r="P138" s="162">
        <f>P136*(13-P137)</f>
        <v>1866.2</v>
      </c>
    </row>
    <row r="139" spans="2:16" ht="19.5">
      <c r="B139" s="149" t="s">
        <v>213</v>
      </c>
      <c r="C139" s="13">
        <f t="shared" ref="C139:H139" si="53">C136*(17-C137)</f>
        <v>458.8</v>
      </c>
      <c r="D139" s="12">
        <f t="shared" si="53"/>
        <v>473.19999999999993</v>
      </c>
      <c r="E139" s="12">
        <f t="shared" si="53"/>
        <v>517.69999999999993</v>
      </c>
      <c r="F139" s="12">
        <f t="shared" si="53"/>
        <v>206</v>
      </c>
      <c r="G139" s="12">
        <f t="shared" si="53"/>
        <v>73.5</v>
      </c>
      <c r="H139" s="12">
        <f t="shared" si="53"/>
        <v>20</v>
      </c>
      <c r="I139" s="155">
        <f>SUM(C139:G139)</f>
        <v>1729.1999999999998</v>
      </c>
      <c r="J139" s="12">
        <f>J136*(17-J137)</f>
        <v>88.5</v>
      </c>
      <c r="K139" s="12">
        <f>K136*(17-K137)</f>
        <v>174.2</v>
      </c>
      <c r="L139" s="12">
        <f>L136*(17-L137)</f>
        <v>339</v>
      </c>
      <c r="M139" s="12">
        <f>M136*(17-M137)</f>
        <v>443.3</v>
      </c>
      <c r="N139" s="155">
        <f>SUM(J139:M139)</f>
        <v>1045</v>
      </c>
      <c r="O139" s="156">
        <f>O136*(17-O137)</f>
        <v>2794.2</v>
      </c>
      <c r="P139" s="162">
        <f>P136*(17-P137)</f>
        <v>2774.2</v>
      </c>
    </row>
    <row r="140" spans="2:16" ht="19.5">
      <c r="B140" s="149" t="s">
        <v>214</v>
      </c>
      <c r="C140" s="17">
        <f t="shared" ref="C140:H140" si="54">C136*(18-C137)</f>
        <v>489.8</v>
      </c>
      <c r="D140" s="16">
        <f t="shared" si="54"/>
        <v>501.19999999999993</v>
      </c>
      <c r="E140" s="16">
        <f t="shared" si="54"/>
        <v>548.69999999999993</v>
      </c>
      <c r="F140" s="16">
        <f t="shared" si="54"/>
        <v>226</v>
      </c>
      <c r="G140" s="16">
        <f t="shared" si="54"/>
        <v>88.5</v>
      </c>
      <c r="H140" s="16">
        <f t="shared" si="54"/>
        <v>25</v>
      </c>
      <c r="I140" s="155">
        <f>SUM(C140:G140)</f>
        <v>1854.1999999999998</v>
      </c>
      <c r="J140" s="16">
        <f>J136*(18-J137)</f>
        <v>103.5</v>
      </c>
      <c r="K140" s="16">
        <f>K136*(18-K137)</f>
        <v>200.2</v>
      </c>
      <c r="L140" s="16">
        <f>L136*(18-L137)</f>
        <v>369</v>
      </c>
      <c r="M140" s="16">
        <f>M136*(18-M137)</f>
        <v>474.3</v>
      </c>
      <c r="N140" s="155">
        <f>SUM(J140:M140)</f>
        <v>1147</v>
      </c>
      <c r="O140" s="157">
        <f>O136*(18-O137)</f>
        <v>3026.2</v>
      </c>
      <c r="P140" s="163">
        <f>P136*(18-P137)</f>
        <v>3001.2</v>
      </c>
    </row>
    <row r="141" spans="2:16" ht="20.25" thickBot="1">
      <c r="B141" s="347" t="s">
        <v>215</v>
      </c>
      <c r="C141" s="21">
        <f t="shared" ref="C141:H141" si="55">C136*(19-C137)</f>
        <v>520.80000000000007</v>
      </c>
      <c r="D141" s="20">
        <f t="shared" si="55"/>
        <v>529.19999999999993</v>
      </c>
      <c r="E141" s="20">
        <f t="shared" si="55"/>
        <v>579.69999999999993</v>
      </c>
      <c r="F141" s="20">
        <f t="shared" si="55"/>
        <v>246</v>
      </c>
      <c r="G141" s="20">
        <f t="shared" si="55"/>
        <v>103.5</v>
      </c>
      <c r="H141" s="20">
        <f t="shared" si="55"/>
        <v>30</v>
      </c>
      <c r="I141" s="164">
        <f>SUM(C141:G141)</f>
        <v>1979.1999999999998</v>
      </c>
      <c r="J141" s="20">
        <f>J136*(19-J137)</f>
        <v>118.5</v>
      </c>
      <c r="K141" s="20">
        <f>K136*(19-K137)</f>
        <v>226.2</v>
      </c>
      <c r="L141" s="20">
        <f>L136*(19-L137)</f>
        <v>399</v>
      </c>
      <c r="M141" s="20">
        <f>M136*(19-M137)</f>
        <v>505.3</v>
      </c>
      <c r="N141" s="164">
        <f>SUM(J141:M141)</f>
        <v>1249</v>
      </c>
      <c r="O141" s="165">
        <f>O136*(19-O137)</f>
        <v>3258.2</v>
      </c>
      <c r="P141" s="166">
        <f>P136*(19-P137)</f>
        <v>3228.2</v>
      </c>
    </row>
    <row r="142" spans="2:16" ht="15.75" thickBot="1">
      <c r="B142" s="1"/>
      <c r="C142" s="1"/>
      <c r="D142" s="2"/>
      <c r="E142" s="2"/>
      <c r="F142" s="2"/>
      <c r="G142" s="1"/>
      <c r="H142" s="3"/>
      <c r="I142" s="2"/>
      <c r="J142" s="3"/>
      <c r="K142" s="2"/>
      <c r="L142" s="2"/>
      <c r="M142" s="1"/>
      <c r="N142" s="2"/>
      <c r="O142" s="1"/>
    </row>
    <row r="143" spans="2:16" ht="24" thickBot="1">
      <c r="B143" s="473" t="s">
        <v>335</v>
      </c>
      <c r="C143" s="474"/>
      <c r="D143" s="474"/>
      <c r="E143" s="474"/>
      <c r="F143" s="474"/>
      <c r="G143" s="474"/>
      <c r="H143" s="474"/>
      <c r="I143" s="474"/>
      <c r="J143" s="474"/>
      <c r="K143" s="474"/>
      <c r="L143" s="470" t="s">
        <v>231</v>
      </c>
      <c r="M143" s="471"/>
      <c r="N143" s="471"/>
      <c r="O143" s="471"/>
      <c r="P143" s="472"/>
    </row>
    <row r="144" spans="2:16" ht="15.75">
      <c r="B144" s="465" t="s">
        <v>195</v>
      </c>
      <c r="C144" s="461" t="s">
        <v>196</v>
      </c>
      <c r="D144" s="461" t="s">
        <v>197</v>
      </c>
      <c r="E144" s="461" t="s">
        <v>198</v>
      </c>
      <c r="F144" s="461" t="s">
        <v>199</v>
      </c>
      <c r="G144" s="461" t="s">
        <v>200</v>
      </c>
      <c r="H144" s="461" t="s">
        <v>201</v>
      </c>
      <c r="I144" s="467" t="s">
        <v>202</v>
      </c>
      <c r="J144" s="461" t="s">
        <v>203</v>
      </c>
      <c r="K144" s="461" t="s">
        <v>204</v>
      </c>
      <c r="L144" s="461" t="s">
        <v>205</v>
      </c>
      <c r="M144" s="461" t="s">
        <v>206</v>
      </c>
      <c r="N144" s="467" t="s">
        <v>207</v>
      </c>
      <c r="O144" s="456" t="s">
        <v>208</v>
      </c>
      <c r="P144" s="457"/>
    </row>
    <row r="145" spans="2:16" ht="16.5" thickBot="1">
      <c r="B145" s="466"/>
      <c r="C145" s="462"/>
      <c r="D145" s="462"/>
      <c r="E145" s="462"/>
      <c r="F145" s="462"/>
      <c r="G145" s="462"/>
      <c r="H145" s="462"/>
      <c r="I145" s="462"/>
      <c r="J145" s="462"/>
      <c r="K145" s="462"/>
      <c r="L145" s="462"/>
      <c r="M145" s="462"/>
      <c r="N145" s="462"/>
      <c r="O145" s="145" t="s">
        <v>209</v>
      </c>
      <c r="P145" s="30" t="s">
        <v>210</v>
      </c>
    </row>
    <row r="146" spans="2:16">
      <c r="B146" s="148" t="s">
        <v>211</v>
      </c>
      <c r="C146" s="146">
        <v>31</v>
      </c>
      <c r="D146" s="8">
        <v>28</v>
      </c>
      <c r="E146" s="8">
        <v>31</v>
      </c>
      <c r="F146" s="8">
        <v>20</v>
      </c>
      <c r="G146" s="8">
        <v>10</v>
      </c>
      <c r="H146" s="8">
        <v>0</v>
      </c>
      <c r="I146" s="168">
        <f>SUM(C146:G146)</f>
        <v>120</v>
      </c>
      <c r="J146" s="8">
        <v>7</v>
      </c>
      <c r="K146" s="8">
        <v>20</v>
      </c>
      <c r="L146" s="8">
        <v>28</v>
      </c>
      <c r="M146" s="8">
        <v>31</v>
      </c>
      <c r="N146" s="168">
        <f>SUM(J146:M146)</f>
        <v>86</v>
      </c>
      <c r="O146" s="167">
        <f>SUM(C146:H146,J146:M146)</f>
        <v>206</v>
      </c>
      <c r="P146" s="169">
        <f>I146+N146</f>
        <v>206</v>
      </c>
    </row>
    <row r="147" spans="2:16" ht="19.5">
      <c r="B147" s="149" t="s">
        <v>485</v>
      </c>
      <c r="C147" s="147">
        <v>0.9</v>
      </c>
      <c r="D147" s="10">
        <v>4.2</v>
      </c>
      <c r="E147" s="10">
        <v>7.3</v>
      </c>
      <c r="F147" s="10">
        <v>9.3000000000000007</v>
      </c>
      <c r="G147" s="10">
        <v>10.199999999999999</v>
      </c>
      <c r="H147" s="10">
        <v>0</v>
      </c>
      <c r="I147" s="153">
        <f>(C146*C147+D146*D147+E146*E147+F146*F147+G146*G147)/I146</f>
        <v>5.4983333333333331</v>
      </c>
      <c r="J147" s="10">
        <v>15.51</v>
      </c>
      <c r="K147" s="95">
        <v>10.796774193548389</v>
      </c>
      <c r="L147" s="95">
        <v>7.2033333333333314</v>
      </c>
      <c r="M147" s="95">
        <v>2</v>
      </c>
      <c r="N147" s="153">
        <f>(J146*J147+K146*K147+L146*L147+M146*M147)/N146</f>
        <v>6.83952113028257</v>
      </c>
      <c r="O147" s="154">
        <f>(C147*C146+D147*D146+E147*E146+F147*F146+G147*G146+H147*H146+J147*J146+K147*K146+L147*L146+M147*M146)/O146</f>
        <v>6.058246685457771</v>
      </c>
      <c r="P147" s="161">
        <f>(I147*I146+N147*N146)/P146</f>
        <v>6.058246685457771</v>
      </c>
    </row>
    <row r="148" spans="2:16" ht="19.5">
      <c r="B148" s="149" t="s">
        <v>212</v>
      </c>
      <c r="C148" s="13">
        <f t="shared" ref="C148:H148" si="56">C146*(13-C147)</f>
        <v>375.09999999999997</v>
      </c>
      <c r="D148" s="12">
        <f t="shared" si="56"/>
        <v>246.40000000000003</v>
      </c>
      <c r="E148" s="12">
        <f t="shared" si="56"/>
        <v>176.70000000000002</v>
      </c>
      <c r="F148" s="12">
        <f t="shared" si="56"/>
        <v>73.999999999999986</v>
      </c>
      <c r="G148" s="12">
        <f t="shared" si="56"/>
        <v>28.000000000000007</v>
      </c>
      <c r="H148" s="12">
        <f t="shared" si="56"/>
        <v>0</v>
      </c>
      <c r="I148" s="155">
        <f>SUM(C148:G148)</f>
        <v>900.2</v>
      </c>
      <c r="J148" s="12">
        <f>J146*(13-J147)</f>
        <v>-17.57</v>
      </c>
      <c r="K148" s="12">
        <f>K146*(13-K147)</f>
        <v>44.064516129032221</v>
      </c>
      <c r="L148" s="12">
        <f>L146*(13-L147)</f>
        <v>162.30666666666673</v>
      </c>
      <c r="M148" s="12">
        <f>M146*(13-M147)</f>
        <v>341</v>
      </c>
      <c r="N148" s="155">
        <f>SUM(J148:M148)</f>
        <v>529.80118279569888</v>
      </c>
      <c r="O148" s="156">
        <f>O146*(13-O147)</f>
        <v>1430.0011827956992</v>
      </c>
      <c r="P148" s="162">
        <f>P146*(13-P147)</f>
        <v>1430.0011827956992</v>
      </c>
    </row>
    <row r="149" spans="2:16" ht="19.5">
      <c r="B149" s="149" t="s">
        <v>213</v>
      </c>
      <c r="C149" s="13">
        <f t="shared" ref="C149:H149" si="57">C146*(17-C147)</f>
        <v>499.1</v>
      </c>
      <c r="D149" s="12">
        <f t="shared" si="57"/>
        <v>358.40000000000003</v>
      </c>
      <c r="E149" s="12">
        <f t="shared" si="57"/>
        <v>300.7</v>
      </c>
      <c r="F149" s="12">
        <f t="shared" si="57"/>
        <v>154</v>
      </c>
      <c r="G149" s="12">
        <f t="shared" si="57"/>
        <v>68</v>
      </c>
      <c r="H149" s="12">
        <f t="shared" si="57"/>
        <v>0</v>
      </c>
      <c r="I149" s="155">
        <f>SUM(C149:G149)</f>
        <v>1380.2</v>
      </c>
      <c r="J149" s="12">
        <f>J146*(17-J147)</f>
        <v>10.430000000000001</v>
      </c>
      <c r="K149" s="12">
        <f>K146*(17-K147)</f>
        <v>124.06451612903223</v>
      </c>
      <c r="L149" s="12">
        <f>L146*(17-L147)</f>
        <v>274.30666666666673</v>
      </c>
      <c r="M149" s="12">
        <f>M146*(17-M147)</f>
        <v>465</v>
      </c>
      <c r="N149" s="155">
        <f>SUM(J149:M149)</f>
        <v>873.80118279569899</v>
      </c>
      <c r="O149" s="156">
        <f>O146*(17-O147)</f>
        <v>2254.0011827956992</v>
      </c>
      <c r="P149" s="162">
        <f>P146*(17-P147)</f>
        <v>2254.0011827956992</v>
      </c>
    </row>
    <row r="150" spans="2:16" ht="19.5">
      <c r="B150" s="149" t="s">
        <v>214</v>
      </c>
      <c r="C150" s="17">
        <f t="shared" ref="C150:H150" si="58">C146*(18-C147)</f>
        <v>530.1</v>
      </c>
      <c r="D150" s="16">
        <f t="shared" si="58"/>
        <v>386.40000000000003</v>
      </c>
      <c r="E150" s="16">
        <f t="shared" si="58"/>
        <v>331.7</v>
      </c>
      <c r="F150" s="16">
        <f t="shared" si="58"/>
        <v>174</v>
      </c>
      <c r="G150" s="16">
        <f t="shared" si="58"/>
        <v>78</v>
      </c>
      <c r="H150" s="16">
        <f t="shared" si="58"/>
        <v>0</v>
      </c>
      <c r="I150" s="155">
        <f>SUM(C150:G150)</f>
        <v>1500.2</v>
      </c>
      <c r="J150" s="16">
        <f>J146*(18-J147)</f>
        <v>17.43</v>
      </c>
      <c r="K150" s="16">
        <f>K146*(18-K147)</f>
        <v>144.06451612903223</v>
      </c>
      <c r="L150" s="16">
        <f>L146*(18-L147)</f>
        <v>302.30666666666673</v>
      </c>
      <c r="M150" s="16">
        <f>M146*(18-M147)</f>
        <v>496</v>
      </c>
      <c r="N150" s="155">
        <f>SUM(J150:M150)</f>
        <v>959.80118279569899</v>
      </c>
      <c r="O150" s="157">
        <f>O146*(18-O147)</f>
        <v>2460.0011827956992</v>
      </c>
      <c r="P150" s="163">
        <f>P146*(18-P147)</f>
        <v>2460.0011827956992</v>
      </c>
    </row>
    <row r="151" spans="2:16" ht="20.25" thickBot="1">
      <c r="B151" s="347" t="s">
        <v>215</v>
      </c>
      <c r="C151" s="21">
        <f t="shared" ref="C151:H151" si="59">C146*(19-C147)</f>
        <v>561.1</v>
      </c>
      <c r="D151" s="20">
        <f t="shared" si="59"/>
        <v>414.40000000000003</v>
      </c>
      <c r="E151" s="20">
        <f t="shared" si="59"/>
        <v>362.7</v>
      </c>
      <c r="F151" s="20">
        <f t="shared" si="59"/>
        <v>194</v>
      </c>
      <c r="G151" s="20">
        <f t="shared" si="59"/>
        <v>88</v>
      </c>
      <c r="H151" s="20">
        <f t="shared" si="59"/>
        <v>0</v>
      </c>
      <c r="I151" s="164">
        <f>SUM(C151:G151)</f>
        <v>1620.2</v>
      </c>
      <c r="J151" s="20">
        <f>J146*(19-J147)</f>
        <v>24.43</v>
      </c>
      <c r="K151" s="20">
        <f>K146*(19-K147)</f>
        <v>164.06451612903223</v>
      </c>
      <c r="L151" s="20">
        <f>L146*(19-L147)</f>
        <v>330.30666666666673</v>
      </c>
      <c r="M151" s="20">
        <f>M146*(19-M147)</f>
        <v>527</v>
      </c>
      <c r="N151" s="164">
        <f>SUM(J151:M151)</f>
        <v>1045.8011827956989</v>
      </c>
      <c r="O151" s="165">
        <f>O146*(19-O147)</f>
        <v>2666.0011827956992</v>
      </c>
      <c r="P151" s="166">
        <f>P146*(19-P147)</f>
        <v>2666.0011827956992</v>
      </c>
    </row>
    <row r="152" spans="2:16" ht="15.75" thickBot="1">
      <c r="B152" s="24"/>
      <c r="C152" s="25"/>
      <c r="D152" s="25"/>
      <c r="E152" s="25"/>
      <c r="F152" s="25"/>
      <c r="G152" s="25"/>
      <c r="H152" s="25"/>
      <c r="I152" s="26"/>
      <c r="J152" s="25"/>
      <c r="K152" s="25"/>
      <c r="L152" s="25"/>
      <c r="M152" s="25"/>
      <c r="N152" s="26"/>
      <c r="O152" s="27"/>
      <c r="P152" s="27"/>
    </row>
    <row r="153" spans="2:16" ht="24" thickBot="1">
      <c r="B153" s="473" t="s">
        <v>335</v>
      </c>
      <c r="C153" s="474"/>
      <c r="D153" s="474"/>
      <c r="E153" s="474"/>
      <c r="F153" s="474"/>
      <c r="G153" s="474"/>
      <c r="H153" s="474"/>
      <c r="I153" s="474"/>
      <c r="J153" s="474"/>
      <c r="K153" s="474"/>
      <c r="L153" s="470" t="s">
        <v>145</v>
      </c>
      <c r="M153" s="471"/>
      <c r="N153" s="471"/>
      <c r="O153" s="471"/>
      <c r="P153" s="472"/>
    </row>
    <row r="154" spans="2:16" ht="15.75">
      <c r="B154" s="465" t="s">
        <v>195</v>
      </c>
      <c r="C154" s="461" t="s">
        <v>196</v>
      </c>
      <c r="D154" s="461" t="s">
        <v>197</v>
      </c>
      <c r="E154" s="461" t="s">
        <v>198</v>
      </c>
      <c r="F154" s="461" t="s">
        <v>199</v>
      </c>
      <c r="G154" s="461" t="s">
        <v>200</v>
      </c>
      <c r="H154" s="461" t="s">
        <v>201</v>
      </c>
      <c r="I154" s="467" t="s">
        <v>202</v>
      </c>
      <c r="J154" s="461" t="s">
        <v>203</v>
      </c>
      <c r="K154" s="461" t="s">
        <v>204</v>
      </c>
      <c r="L154" s="461" t="s">
        <v>205</v>
      </c>
      <c r="M154" s="461" t="s">
        <v>206</v>
      </c>
      <c r="N154" s="467" t="s">
        <v>207</v>
      </c>
      <c r="O154" s="456" t="s">
        <v>208</v>
      </c>
      <c r="P154" s="457"/>
    </row>
    <row r="155" spans="2:16" ht="16.5" thickBot="1">
      <c r="B155" s="466"/>
      <c r="C155" s="462"/>
      <c r="D155" s="462"/>
      <c r="E155" s="462"/>
      <c r="F155" s="462"/>
      <c r="G155" s="462"/>
      <c r="H155" s="462"/>
      <c r="I155" s="462"/>
      <c r="J155" s="462"/>
      <c r="K155" s="462"/>
      <c r="L155" s="462"/>
      <c r="M155" s="462"/>
      <c r="N155" s="462"/>
      <c r="O155" s="145" t="s">
        <v>209</v>
      </c>
      <c r="P155" s="30" t="s">
        <v>210</v>
      </c>
    </row>
    <row r="156" spans="2:16">
      <c r="B156" s="148" t="s">
        <v>211</v>
      </c>
      <c r="C156" s="146">
        <v>31</v>
      </c>
      <c r="D156" s="8">
        <v>31</v>
      </c>
      <c r="E156" s="8">
        <v>31</v>
      </c>
      <c r="F156" s="8">
        <v>23</v>
      </c>
      <c r="G156" s="8">
        <v>14</v>
      </c>
      <c r="H156" s="8">
        <v>4</v>
      </c>
      <c r="I156" s="168">
        <f>SUM(C156:G156)</f>
        <v>130</v>
      </c>
      <c r="J156" s="8"/>
      <c r="K156" s="8"/>
      <c r="L156" s="8"/>
      <c r="M156" s="8"/>
      <c r="N156" s="168">
        <f>SUM(J156:M156)</f>
        <v>0</v>
      </c>
      <c r="O156" s="167">
        <f>SUM(C156:H156,J156:M156)</f>
        <v>134</v>
      </c>
      <c r="P156" s="169">
        <f>I156+N156</f>
        <v>130</v>
      </c>
    </row>
    <row r="157" spans="2:16" ht="19.5">
      <c r="B157" s="149" t="s">
        <v>485</v>
      </c>
      <c r="C157" s="147">
        <v>1.5709677419354842</v>
      </c>
      <c r="D157" s="10">
        <v>1.2749999999999999</v>
      </c>
      <c r="E157" s="10">
        <v>5.2677419354838717</v>
      </c>
      <c r="F157" s="10">
        <v>9.4166666666666661</v>
      </c>
      <c r="G157" s="10">
        <v>13.541935483870969</v>
      </c>
      <c r="H157" s="10">
        <v>17.793333333333329</v>
      </c>
      <c r="I157" s="153">
        <f>(C156*C157+D156*D157+E156*E157+F156*F157+G156*G157)/I156</f>
        <v>5.0591956162117455</v>
      </c>
      <c r="J157" s="10"/>
      <c r="K157" s="95"/>
      <c r="L157" s="95"/>
      <c r="M157" s="95"/>
      <c r="N157" s="153"/>
      <c r="O157" s="154">
        <f>(C157*C156+D157*D156+E157*E156+F157*F156+G157*G156+H157*H156+J157*J156+K157*K156+L157*L156+M157*M156)/O156</f>
        <v>5.4393191301556731</v>
      </c>
      <c r="P157" s="161">
        <f>(I157*I156+N157*N156)/P156</f>
        <v>5.0591956162117455</v>
      </c>
    </row>
    <row r="158" spans="2:16" ht="19.5">
      <c r="B158" s="149" t="s">
        <v>212</v>
      </c>
      <c r="C158" s="13">
        <f t="shared" ref="C158:H158" si="60">C156*(13-C157)</f>
        <v>354.3</v>
      </c>
      <c r="D158" s="12">
        <f t="shared" si="60"/>
        <v>363.47499999999997</v>
      </c>
      <c r="E158" s="12">
        <f t="shared" si="60"/>
        <v>239.7</v>
      </c>
      <c r="F158" s="12">
        <f t="shared" si="60"/>
        <v>82.416666666666686</v>
      </c>
      <c r="G158" s="12">
        <f t="shared" si="60"/>
        <v>-7.5870967741935615</v>
      </c>
      <c r="H158" s="12">
        <f t="shared" si="60"/>
        <v>-19.173333333333318</v>
      </c>
      <c r="I158" s="155">
        <f>SUM(C158:G158)</f>
        <v>1032.3045698924732</v>
      </c>
      <c r="J158" s="12">
        <f>J156*(13-J157)</f>
        <v>0</v>
      </c>
      <c r="K158" s="12">
        <f>K156*(13-K157)</f>
        <v>0</v>
      </c>
      <c r="L158" s="12">
        <f>L156*(13-L157)</f>
        <v>0</v>
      </c>
      <c r="M158" s="12">
        <f>M156*(13-M157)</f>
        <v>0</v>
      </c>
      <c r="N158" s="155">
        <f>SUM(J158:M158)</f>
        <v>0</v>
      </c>
      <c r="O158" s="156">
        <f>O156*(13-O157)</f>
        <v>1013.1312365591398</v>
      </c>
      <c r="P158" s="162">
        <f>P156*(13-P157)</f>
        <v>1032.3045698924732</v>
      </c>
    </row>
    <row r="159" spans="2:16" ht="19.5">
      <c r="B159" s="149" t="s">
        <v>213</v>
      </c>
      <c r="C159" s="13">
        <f t="shared" ref="C159:H159" si="61">C156*(17-C157)</f>
        <v>478.3</v>
      </c>
      <c r="D159" s="12">
        <f t="shared" si="61"/>
        <v>487.47499999999997</v>
      </c>
      <c r="E159" s="12">
        <f t="shared" si="61"/>
        <v>363.69999999999993</v>
      </c>
      <c r="F159" s="12">
        <f t="shared" si="61"/>
        <v>174.41666666666669</v>
      </c>
      <c r="G159" s="12">
        <f t="shared" si="61"/>
        <v>48.412903225806438</v>
      </c>
      <c r="H159" s="12">
        <f t="shared" si="61"/>
        <v>-3.1733333333333178</v>
      </c>
      <c r="I159" s="155">
        <f>SUM(C159:G159)</f>
        <v>1552.3045698924732</v>
      </c>
      <c r="J159" s="12">
        <f>J156*(17-J157)</f>
        <v>0</v>
      </c>
      <c r="K159" s="12">
        <f>K156*(17-K157)</f>
        <v>0</v>
      </c>
      <c r="L159" s="12">
        <f>L156*(17-L157)</f>
        <v>0</v>
      </c>
      <c r="M159" s="12">
        <f>M156*(17-M157)</f>
        <v>0</v>
      </c>
      <c r="N159" s="155">
        <f>SUM(J159:M159)</f>
        <v>0</v>
      </c>
      <c r="O159" s="156">
        <f>O156*(17-O157)</f>
        <v>1549.1312365591398</v>
      </c>
      <c r="P159" s="162">
        <f>P156*(17-P157)</f>
        <v>1552.3045698924732</v>
      </c>
    </row>
    <row r="160" spans="2:16" ht="19.5">
      <c r="B160" s="149" t="s">
        <v>214</v>
      </c>
      <c r="C160" s="17">
        <f t="shared" ref="C160:H160" si="62">C156*(18-C157)</f>
        <v>509.3</v>
      </c>
      <c r="D160" s="16">
        <f t="shared" si="62"/>
        <v>518.47500000000002</v>
      </c>
      <c r="E160" s="16">
        <f t="shared" si="62"/>
        <v>394.69999999999993</v>
      </c>
      <c r="F160" s="16">
        <f t="shared" si="62"/>
        <v>197.41666666666669</v>
      </c>
      <c r="G160" s="16">
        <f t="shared" si="62"/>
        <v>62.412903225806438</v>
      </c>
      <c r="H160" s="16">
        <f t="shared" si="62"/>
        <v>0.8266666666666822</v>
      </c>
      <c r="I160" s="155">
        <f>SUM(C160:G160)</f>
        <v>1682.3045698924732</v>
      </c>
      <c r="J160" s="16">
        <f>J156*(18-J157)</f>
        <v>0</v>
      </c>
      <c r="K160" s="16">
        <f>K156*(18-K157)</f>
        <v>0</v>
      </c>
      <c r="L160" s="16">
        <f>L156*(18-L157)</f>
        <v>0</v>
      </c>
      <c r="M160" s="16">
        <f>M156*(18-M157)</f>
        <v>0</v>
      </c>
      <c r="N160" s="155">
        <f>SUM(J160:M160)</f>
        <v>0</v>
      </c>
      <c r="O160" s="157">
        <f>O156*(18-O157)</f>
        <v>1683.1312365591398</v>
      </c>
      <c r="P160" s="163">
        <f>P156*(18-P157)</f>
        <v>1682.3045698924732</v>
      </c>
    </row>
    <row r="161" spans="2:16" ht="20.25" thickBot="1">
      <c r="B161" s="347" t="s">
        <v>215</v>
      </c>
      <c r="C161" s="21">
        <f t="shared" ref="C161:H161" si="63">C156*(19-C157)</f>
        <v>540.30000000000007</v>
      </c>
      <c r="D161" s="20">
        <f t="shared" si="63"/>
        <v>549.47500000000002</v>
      </c>
      <c r="E161" s="20">
        <f t="shared" si="63"/>
        <v>425.69999999999993</v>
      </c>
      <c r="F161" s="20">
        <f t="shared" si="63"/>
        <v>220.41666666666669</v>
      </c>
      <c r="G161" s="20">
        <f t="shared" si="63"/>
        <v>76.412903225806446</v>
      </c>
      <c r="H161" s="20">
        <f t="shared" si="63"/>
        <v>4.8266666666666822</v>
      </c>
      <c r="I161" s="164">
        <f>SUM(C161:G161)</f>
        <v>1812.3045698924732</v>
      </c>
      <c r="J161" s="20">
        <f>J156*(19-J157)</f>
        <v>0</v>
      </c>
      <c r="K161" s="20">
        <f>K156*(19-K157)</f>
        <v>0</v>
      </c>
      <c r="L161" s="20">
        <f>L156*(19-L157)</f>
        <v>0</v>
      </c>
      <c r="M161" s="20">
        <f>M156*(19-M157)</f>
        <v>0</v>
      </c>
      <c r="N161" s="164">
        <f>SUM(J161:M161)</f>
        <v>0</v>
      </c>
      <c r="O161" s="165">
        <f>O156*(19-O157)</f>
        <v>1817.1312365591398</v>
      </c>
      <c r="P161" s="166">
        <f>P156*(19-P157)</f>
        <v>1812.3045698924732</v>
      </c>
    </row>
    <row r="162" spans="2:16" ht="15.75" thickBot="1"/>
    <row r="163" spans="2:16" ht="24" thickBot="1">
      <c r="B163" s="473" t="s">
        <v>336</v>
      </c>
      <c r="C163" s="474"/>
      <c r="D163" s="474"/>
      <c r="E163" s="474"/>
      <c r="F163" s="474"/>
      <c r="G163" s="474"/>
      <c r="H163" s="474"/>
      <c r="I163" s="474"/>
      <c r="J163" s="474"/>
      <c r="K163" s="474"/>
      <c r="L163" s="73"/>
      <c r="M163" s="74"/>
      <c r="N163" s="74"/>
      <c r="O163" s="468" t="s">
        <v>253</v>
      </c>
      <c r="P163" s="469"/>
    </row>
    <row r="164" spans="2:16" ht="15.75">
      <c r="B164" s="465" t="s">
        <v>195</v>
      </c>
      <c r="C164" s="461" t="s">
        <v>196</v>
      </c>
      <c r="D164" s="461" t="s">
        <v>197</v>
      </c>
      <c r="E164" s="461" t="s">
        <v>198</v>
      </c>
      <c r="F164" s="461" t="s">
        <v>199</v>
      </c>
      <c r="G164" s="461" t="s">
        <v>200</v>
      </c>
      <c r="H164" s="461" t="s">
        <v>201</v>
      </c>
      <c r="I164" s="467" t="s">
        <v>202</v>
      </c>
      <c r="J164" s="461" t="s">
        <v>203</v>
      </c>
      <c r="K164" s="461" t="s">
        <v>204</v>
      </c>
      <c r="L164" s="461" t="s">
        <v>205</v>
      </c>
      <c r="M164" s="461" t="s">
        <v>206</v>
      </c>
      <c r="N164" s="467" t="s">
        <v>207</v>
      </c>
      <c r="O164" s="456" t="s">
        <v>208</v>
      </c>
      <c r="P164" s="457"/>
    </row>
    <row r="165" spans="2:16" ht="16.5" thickBot="1">
      <c r="B165" s="466"/>
      <c r="C165" s="462"/>
      <c r="D165" s="462"/>
      <c r="E165" s="462"/>
      <c r="F165" s="462"/>
      <c r="G165" s="462"/>
      <c r="H165" s="462"/>
      <c r="I165" s="462"/>
      <c r="J165" s="462"/>
      <c r="K165" s="462"/>
      <c r="L165" s="462"/>
      <c r="M165" s="462"/>
      <c r="N165" s="462"/>
      <c r="O165" s="145" t="s">
        <v>234</v>
      </c>
      <c r="P165" s="30" t="s">
        <v>235</v>
      </c>
    </row>
    <row r="166" spans="2:16">
      <c r="B166" s="148" t="s">
        <v>211</v>
      </c>
      <c r="C166" s="146">
        <v>31</v>
      </c>
      <c r="D166" s="8">
        <v>28</v>
      </c>
      <c r="E166" s="8">
        <v>31</v>
      </c>
      <c r="F166" s="8">
        <v>30</v>
      </c>
      <c r="G166" s="8">
        <v>8</v>
      </c>
      <c r="H166" s="8">
        <v>0</v>
      </c>
      <c r="I166" s="168">
        <f>SUM(C166:G166)</f>
        <v>128</v>
      </c>
      <c r="J166" s="8">
        <v>9</v>
      </c>
      <c r="K166" s="8">
        <v>31</v>
      </c>
      <c r="L166" s="8">
        <v>30</v>
      </c>
      <c r="M166" s="8">
        <v>31</v>
      </c>
      <c r="N166" s="168">
        <f>SUM(J166:M166)</f>
        <v>101</v>
      </c>
      <c r="O166" s="167">
        <f>SUM(C166:H166,J166:M166)</f>
        <v>229</v>
      </c>
      <c r="P166" s="169">
        <f>I166+N166</f>
        <v>229</v>
      </c>
    </row>
    <row r="167" spans="2:16" ht="19.5">
      <c r="B167" s="149" t="s">
        <v>485</v>
      </c>
      <c r="C167" s="147">
        <v>-2</v>
      </c>
      <c r="D167" s="10">
        <v>-0.6</v>
      </c>
      <c r="E167" s="10">
        <v>3.6</v>
      </c>
      <c r="F167" s="10">
        <v>8.6999999999999993</v>
      </c>
      <c r="G167" s="10">
        <v>14.1</v>
      </c>
      <c r="H167" s="10">
        <v>0</v>
      </c>
      <c r="I167" s="153">
        <f>(C166*C167+D166*D167+E166*E167+F166*F167+G166*G167)/I166</f>
        <v>3.1765625000000002</v>
      </c>
      <c r="J167" s="10">
        <v>13.9</v>
      </c>
      <c r="K167" s="95">
        <v>8.9</v>
      </c>
      <c r="L167" s="95">
        <v>3.8</v>
      </c>
      <c r="M167" s="95">
        <v>0</v>
      </c>
      <c r="N167" s="153">
        <f>(J166*J167+K166*K167+L166*L167+M166*M167)/N166</f>
        <v>5.0990099009900991</v>
      </c>
      <c r="O167" s="154">
        <f>(C167*C166+D167*D166+E167*E166+F167*F166+G167*G166+H167*H166+J167*J166+K167*K166+L167*L166+M167*M166)/O166</f>
        <v>4.0244541484716168</v>
      </c>
      <c r="P167" s="161">
        <f>(I167*I166+N167*N166)/P166</f>
        <v>4.0244541484716159</v>
      </c>
    </row>
    <row r="168" spans="2:16" ht="19.5">
      <c r="B168" s="149" t="s">
        <v>212</v>
      </c>
      <c r="C168" s="13">
        <f t="shared" ref="C168:H168" si="64">C166*(13-C167)</f>
        <v>465</v>
      </c>
      <c r="D168" s="12">
        <f t="shared" si="64"/>
        <v>380.8</v>
      </c>
      <c r="E168" s="12">
        <f t="shared" si="64"/>
        <v>291.40000000000003</v>
      </c>
      <c r="F168" s="12">
        <f t="shared" si="64"/>
        <v>129.00000000000003</v>
      </c>
      <c r="G168" s="12">
        <f t="shared" si="64"/>
        <v>-8.7999999999999972</v>
      </c>
      <c r="H168" s="12">
        <f t="shared" si="64"/>
        <v>0</v>
      </c>
      <c r="I168" s="155">
        <f>SUM(C168:G168)</f>
        <v>1257.4000000000001</v>
      </c>
      <c r="J168" s="12">
        <f>J166*(13-J167)</f>
        <v>-8.1000000000000032</v>
      </c>
      <c r="K168" s="12">
        <f>K166*(13-K167)</f>
        <v>127.1</v>
      </c>
      <c r="L168" s="12">
        <f>L166*(13-L167)</f>
        <v>276</v>
      </c>
      <c r="M168" s="12">
        <f>M166*(13-M167)</f>
        <v>403</v>
      </c>
      <c r="N168" s="155">
        <f>SUM(J168:M168)</f>
        <v>798</v>
      </c>
      <c r="O168" s="156">
        <f>O166*(13-O167)</f>
        <v>2055.4</v>
      </c>
      <c r="P168" s="162">
        <f>P166*(13-P167)</f>
        <v>2055.4</v>
      </c>
    </row>
    <row r="169" spans="2:16" ht="19.5">
      <c r="B169" s="149" t="s">
        <v>213</v>
      </c>
      <c r="C169" s="13">
        <f t="shared" ref="C169:H169" si="65">C166*(17-C167)</f>
        <v>589</v>
      </c>
      <c r="D169" s="12">
        <f t="shared" si="65"/>
        <v>492.80000000000007</v>
      </c>
      <c r="E169" s="12">
        <f t="shared" si="65"/>
        <v>415.40000000000003</v>
      </c>
      <c r="F169" s="12">
        <f t="shared" si="65"/>
        <v>249.00000000000003</v>
      </c>
      <c r="G169" s="12">
        <f t="shared" si="65"/>
        <v>23.200000000000003</v>
      </c>
      <c r="H169" s="12">
        <f t="shared" si="65"/>
        <v>0</v>
      </c>
      <c r="I169" s="155">
        <f>SUM(C169:G169)</f>
        <v>1769.4000000000003</v>
      </c>
      <c r="J169" s="12">
        <f>J166*(17-J167)</f>
        <v>27.9</v>
      </c>
      <c r="K169" s="12">
        <f>K166*(17-K167)</f>
        <v>251.1</v>
      </c>
      <c r="L169" s="12">
        <f>L166*(17-L167)</f>
        <v>396</v>
      </c>
      <c r="M169" s="12">
        <f>M166*(17-M167)</f>
        <v>527</v>
      </c>
      <c r="N169" s="155">
        <f>SUM(J169:M169)</f>
        <v>1202</v>
      </c>
      <c r="O169" s="156">
        <f>O166*(17-O167)</f>
        <v>2971.4</v>
      </c>
      <c r="P169" s="162">
        <f>P166*(17-P167)</f>
        <v>2971.4</v>
      </c>
    </row>
    <row r="170" spans="2:16" ht="19.5">
      <c r="B170" s="149" t="s">
        <v>214</v>
      </c>
      <c r="C170" s="17">
        <f t="shared" ref="C170:H170" si="66">C166*(18-C167)</f>
        <v>620</v>
      </c>
      <c r="D170" s="16">
        <f t="shared" si="66"/>
        <v>520.80000000000007</v>
      </c>
      <c r="E170" s="16">
        <f t="shared" si="66"/>
        <v>446.40000000000003</v>
      </c>
      <c r="F170" s="16">
        <f t="shared" si="66"/>
        <v>279</v>
      </c>
      <c r="G170" s="16">
        <f t="shared" si="66"/>
        <v>31.200000000000003</v>
      </c>
      <c r="H170" s="16">
        <f t="shared" si="66"/>
        <v>0</v>
      </c>
      <c r="I170" s="155">
        <f>SUM(C170:G170)</f>
        <v>1897.4000000000003</v>
      </c>
      <c r="J170" s="16">
        <f>J166*(18-J167)</f>
        <v>36.9</v>
      </c>
      <c r="K170" s="16">
        <f>K166*(18-K167)</f>
        <v>282.09999999999997</v>
      </c>
      <c r="L170" s="16">
        <f>L166*(18-L167)</f>
        <v>426</v>
      </c>
      <c r="M170" s="16">
        <f>M166*(18-M167)</f>
        <v>558</v>
      </c>
      <c r="N170" s="155">
        <f>SUM(J170:M170)</f>
        <v>1303</v>
      </c>
      <c r="O170" s="157">
        <f>O166*(18-O167)</f>
        <v>3200.4</v>
      </c>
      <c r="P170" s="163">
        <f>P166*(18-P167)</f>
        <v>3200.4</v>
      </c>
    </row>
    <row r="171" spans="2:16" ht="20.25" thickBot="1">
      <c r="B171" s="347" t="s">
        <v>215</v>
      </c>
      <c r="C171" s="21">
        <f t="shared" ref="C171:H171" si="67">C166*(19-C167)</f>
        <v>651</v>
      </c>
      <c r="D171" s="20">
        <f t="shared" si="67"/>
        <v>548.80000000000007</v>
      </c>
      <c r="E171" s="20">
        <f t="shared" si="67"/>
        <v>477.40000000000003</v>
      </c>
      <c r="F171" s="20">
        <f t="shared" si="67"/>
        <v>309</v>
      </c>
      <c r="G171" s="20">
        <f t="shared" si="67"/>
        <v>39.200000000000003</v>
      </c>
      <c r="H171" s="20">
        <f t="shared" si="67"/>
        <v>0</v>
      </c>
      <c r="I171" s="164">
        <f>SUM(C171:G171)</f>
        <v>2025.4000000000003</v>
      </c>
      <c r="J171" s="20">
        <f>J166*(19-J167)</f>
        <v>45.9</v>
      </c>
      <c r="K171" s="20">
        <f>K166*(19-K167)</f>
        <v>313.09999999999997</v>
      </c>
      <c r="L171" s="20">
        <f>L166*(19-L167)</f>
        <v>456</v>
      </c>
      <c r="M171" s="20">
        <f>M166*(19-M167)</f>
        <v>589</v>
      </c>
      <c r="N171" s="164">
        <f>SUM(J171:M171)</f>
        <v>1404</v>
      </c>
      <c r="O171" s="165">
        <f>O166*(19-O167)</f>
        <v>3429.4</v>
      </c>
      <c r="P171" s="166">
        <f>P166*(19-P167)</f>
        <v>3429.4</v>
      </c>
    </row>
    <row r="172" spans="2:16" ht="15.75" thickBot="1">
      <c r="J172" s="28"/>
    </row>
    <row r="173" spans="2:16" ht="24" thickBot="1">
      <c r="B173" s="170" t="s">
        <v>236</v>
      </c>
      <c r="C173" s="458" t="s">
        <v>237</v>
      </c>
      <c r="D173" s="458"/>
      <c r="E173" s="458"/>
      <c r="F173" s="458"/>
      <c r="G173" s="458"/>
      <c r="H173" s="458"/>
      <c r="I173" s="458"/>
      <c r="J173" s="458"/>
      <c r="K173" s="458"/>
      <c r="L173" s="458"/>
      <c r="M173" s="459"/>
      <c r="N173" s="459"/>
      <c r="O173" s="459"/>
      <c r="P173" s="460"/>
    </row>
    <row r="174" spans="2:16" ht="15.75">
      <c r="B174" s="465" t="s">
        <v>195</v>
      </c>
      <c r="C174" s="461" t="s">
        <v>196</v>
      </c>
      <c r="D174" s="461" t="s">
        <v>197</v>
      </c>
      <c r="E174" s="461" t="s">
        <v>198</v>
      </c>
      <c r="F174" s="461" t="s">
        <v>199</v>
      </c>
      <c r="G174" s="461" t="s">
        <v>200</v>
      </c>
      <c r="H174" s="461" t="s">
        <v>201</v>
      </c>
      <c r="I174" s="467" t="s">
        <v>202</v>
      </c>
      <c r="J174" s="461" t="s">
        <v>203</v>
      </c>
      <c r="K174" s="461" t="s">
        <v>204</v>
      </c>
      <c r="L174" s="461" t="s">
        <v>205</v>
      </c>
      <c r="M174" s="461" t="s">
        <v>206</v>
      </c>
      <c r="N174" s="467" t="s">
        <v>207</v>
      </c>
      <c r="O174" s="456" t="s">
        <v>208</v>
      </c>
      <c r="P174" s="457"/>
    </row>
    <row r="175" spans="2:16" ht="16.5" thickBot="1">
      <c r="B175" s="466"/>
      <c r="C175" s="462"/>
      <c r="D175" s="462"/>
      <c r="E175" s="462"/>
      <c r="F175" s="462"/>
      <c r="G175" s="462"/>
      <c r="H175" s="462"/>
      <c r="I175" s="462"/>
      <c r="J175" s="462"/>
      <c r="K175" s="462"/>
      <c r="L175" s="462"/>
      <c r="M175" s="462"/>
      <c r="N175" s="462"/>
      <c r="O175" s="145" t="s">
        <v>234</v>
      </c>
      <c r="P175" s="30" t="s">
        <v>235</v>
      </c>
    </row>
    <row r="176" spans="2:16" ht="15.75">
      <c r="B176" s="174">
        <v>2000</v>
      </c>
      <c r="C176" s="173">
        <f t="shared" ref="C176:P176" si="68">C11/C$171</f>
        <v>0.98156682027649766</v>
      </c>
      <c r="D176" s="172">
        <f t="shared" si="68"/>
        <v>0.80436312456016879</v>
      </c>
      <c r="E176" s="172">
        <f t="shared" si="68"/>
        <v>0.9377880184331796</v>
      </c>
      <c r="F176" s="172">
        <f t="shared" si="68"/>
        <v>0.58478964401294498</v>
      </c>
      <c r="G176" s="172">
        <f t="shared" si="68"/>
        <v>0.89030612244897966</v>
      </c>
      <c r="H176" s="172"/>
      <c r="I176" s="172">
        <f t="shared" si="68"/>
        <v>0.86093338735984026</v>
      </c>
      <c r="J176" s="172">
        <f t="shared" si="68"/>
        <v>2.3355119825708064</v>
      </c>
      <c r="K176" s="172">
        <f t="shared" si="68"/>
        <v>0.38837432130309818</v>
      </c>
      <c r="L176" s="172">
        <f t="shared" si="68"/>
        <v>0.74122807017543857</v>
      </c>
      <c r="M176" s="172">
        <f t="shared" si="68"/>
        <v>0.87758913412563666</v>
      </c>
      <c r="N176" s="172">
        <f t="shared" si="68"/>
        <v>0.77186609686609675</v>
      </c>
      <c r="O176" s="360">
        <f t="shared" si="68"/>
        <v>0.8264519982383568</v>
      </c>
      <c r="P176" s="358">
        <f t="shared" si="68"/>
        <v>0.82446914409477479</v>
      </c>
    </row>
    <row r="177" spans="2:16" ht="15.75">
      <c r="B177" s="175">
        <v>2001</v>
      </c>
      <c r="C177" s="34">
        <f t="shared" ref="C177:P177" si="69">C21/C$171</f>
        <v>0.90460829493087558</v>
      </c>
      <c r="D177" s="33">
        <f t="shared" si="69"/>
        <v>0.91891399416909614</v>
      </c>
      <c r="E177" s="33">
        <f t="shared" si="69"/>
        <v>0.9447004608294931</v>
      </c>
      <c r="F177" s="33">
        <f t="shared" si="69"/>
        <v>1.0689320388349515</v>
      </c>
      <c r="G177" s="33">
        <f t="shared" si="69"/>
        <v>0.34438775510204078</v>
      </c>
      <c r="H177" s="33"/>
      <c r="I177" s="33">
        <f t="shared" si="69"/>
        <v>0.93216154833613096</v>
      </c>
      <c r="J177" s="33">
        <f t="shared" si="69"/>
        <v>1.9520697167755994</v>
      </c>
      <c r="K177" s="33">
        <f t="shared" si="69"/>
        <v>0.42426927396173547</v>
      </c>
      <c r="L177" s="33">
        <f t="shared" si="69"/>
        <v>1.0706140350877194</v>
      </c>
      <c r="M177" s="33">
        <f t="shared" si="69"/>
        <v>1.1874363327674025</v>
      </c>
      <c r="N177" s="33">
        <f t="shared" si="69"/>
        <v>1.0043010752688173</v>
      </c>
      <c r="O177" s="171">
        <f t="shared" si="69"/>
        <v>0.96169554723199957</v>
      </c>
      <c r="P177" s="35">
        <f t="shared" si="69"/>
        <v>0.96169554723199957</v>
      </c>
    </row>
    <row r="178" spans="2:16" ht="15.75">
      <c r="B178" s="175">
        <v>2002</v>
      </c>
      <c r="C178" s="34">
        <f t="shared" ref="C178:P178" si="70">C31/C$171</f>
        <v>0.9285714285714286</v>
      </c>
      <c r="D178" s="33">
        <f t="shared" si="70"/>
        <v>0.73469387755102034</v>
      </c>
      <c r="E178" s="33">
        <f t="shared" si="70"/>
        <v>0.86363636363636365</v>
      </c>
      <c r="F178" s="33">
        <f t="shared" si="70"/>
        <v>0.93689320388349517</v>
      </c>
      <c r="G178" s="33">
        <f t="shared" si="70"/>
        <v>0</v>
      </c>
      <c r="H178" s="33"/>
      <c r="I178" s="33">
        <f t="shared" si="70"/>
        <v>0.84403080872913983</v>
      </c>
      <c r="J178" s="33">
        <f t="shared" si="70"/>
        <v>3.7037037037037037</v>
      </c>
      <c r="K178" s="33">
        <f t="shared" si="70"/>
        <v>1.0945384861066754</v>
      </c>
      <c r="L178" s="33">
        <f t="shared" si="70"/>
        <v>0.82236842105263153</v>
      </c>
      <c r="M178" s="33">
        <f t="shared" si="70"/>
        <v>1.1894736842105265</v>
      </c>
      <c r="N178" s="33">
        <f t="shared" si="70"/>
        <v>1.1312678062678063</v>
      </c>
      <c r="O178" s="171">
        <f t="shared" si="70"/>
        <v>0.96162594039773708</v>
      </c>
      <c r="P178" s="35">
        <f t="shared" si="70"/>
        <v>0.96162594039773719</v>
      </c>
    </row>
    <row r="179" spans="2:16">
      <c r="B179" s="175">
        <v>2003</v>
      </c>
      <c r="C179" s="34">
        <f t="shared" ref="C179:P179" si="71">C41/C$171</f>
        <v>1.0047619047619047</v>
      </c>
      <c r="D179" s="33">
        <f t="shared" si="71"/>
        <v>1.1275510204081634</v>
      </c>
      <c r="E179" s="33">
        <f t="shared" si="71"/>
        <v>0.9870129870129869</v>
      </c>
      <c r="F179" s="33">
        <f t="shared" si="71"/>
        <v>0.97249190938511332</v>
      </c>
      <c r="G179" s="33">
        <f t="shared" si="71"/>
        <v>0</v>
      </c>
      <c r="H179" s="33"/>
      <c r="I179" s="33">
        <f t="shared" si="71"/>
        <v>1.00947960896613</v>
      </c>
      <c r="J179" s="33">
        <f t="shared" si="71"/>
        <v>1.3289760348583879</v>
      </c>
      <c r="K179" s="33">
        <f t="shared" si="71"/>
        <v>1.1542638134781222</v>
      </c>
      <c r="L179" s="33">
        <f t="shared" si="71"/>
        <v>0.82236842105263153</v>
      </c>
      <c r="M179" s="33">
        <f t="shared" si="71"/>
        <v>0.93157894736842095</v>
      </c>
      <c r="N179" s="33">
        <f t="shared" si="71"/>
        <v>0.95876068376068369</v>
      </c>
      <c r="O179" s="33">
        <f t="shared" si="71"/>
        <v>0.98871522715343796</v>
      </c>
      <c r="P179" s="35">
        <f t="shared" si="71"/>
        <v>0.98871522715343796</v>
      </c>
    </row>
    <row r="180" spans="2:16">
      <c r="B180" s="175">
        <v>2004</v>
      </c>
      <c r="C180" s="34">
        <f>C51/C$171</f>
        <v>1.0571428571428569</v>
      </c>
      <c r="D180" s="33">
        <f t="shared" ref="D180:P180" si="72">D51/D$171</f>
        <v>0.96173469387755084</v>
      </c>
      <c r="E180" s="33">
        <f t="shared" si="72"/>
        <v>0.9870129870129869</v>
      </c>
      <c r="F180" s="33">
        <f t="shared" si="72"/>
        <v>0.85436893203883491</v>
      </c>
      <c r="G180" s="33">
        <f t="shared" si="72"/>
        <v>3.6734693877551017</v>
      </c>
      <c r="H180" s="33"/>
      <c r="I180" s="33">
        <f t="shared" si="72"/>
        <v>1.034462328428952</v>
      </c>
      <c r="J180" s="33">
        <f t="shared" si="72"/>
        <v>2.3529411764705879</v>
      </c>
      <c r="K180" s="33">
        <f t="shared" si="72"/>
        <v>0.57489619929734914</v>
      </c>
      <c r="L180" s="33">
        <f t="shared" si="72"/>
        <v>0.94078947368421051</v>
      </c>
      <c r="M180" s="33">
        <f t="shared" si="72"/>
        <v>0.93684210526315803</v>
      </c>
      <c r="N180" s="33">
        <f t="shared" si="72"/>
        <v>0.90370370370370379</v>
      </c>
      <c r="O180" s="33">
        <f t="shared" si="72"/>
        <v>0.9809296086779028</v>
      </c>
      <c r="P180" s="35">
        <f t="shared" si="72"/>
        <v>0.9809296086779028</v>
      </c>
    </row>
    <row r="181" spans="2:16">
      <c r="B181" s="175">
        <f>B180+1</f>
        <v>2005</v>
      </c>
      <c r="C181" s="34">
        <f>C61/C$171</f>
        <v>0.88571428571428579</v>
      </c>
      <c r="D181" s="33">
        <f t="shared" ref="D181:P181" si="73">D61/D$171</f>
        <v>1.1377551020408161</v>
      </c>
      <c r="E181" s="33">
        <f t="shared" si="73"/>
        <v>1.1363636363636362</v>
      </c>
      <c r="F181" s="33">
        <f t="shared" si="73"/>
        <v>0.86407766990291257</v>
      </c>
      <c r="G181" s="33">
        <f t="shared" si="73"/>
        <v>3.214285714285714</v>
      </c>
      <c r="H181" s="33"/>
      <c r="I181" s="33">
        <f t="shared" si="73"/>
        <v>1.054853362298805</v>
      </c>
      <c r="J181" s="33">
        <f t="shared" si="73"/>
        <v>1.4379084967320261</v>
      </c>
      <c r="K181" s="33">
        <f t="shared" si="73"/>
        <v>0.89108910891089121</v>
      </c>
      <c r="L181" s="33">
        <f t="shared" si="73"/>
        <v>1.0263157894736843</v>
      </c>
      <c r="M181" s="33">
        <f t="shared" si="73"/>
        <v>1.0263157894736843</v>
      </c>
      <c r="N181" s="33">
        <f t="shared" si="73"/>
        <v>1.0096153846153846</v>
      </c>
      <c r="O181" s="33">
        <f t="shared" si="73"/>
        <v>1.0475593398262086</v>
      </c>
      <c r="P181" s="35">
        <f t="shared" si="73"/>
        <v>1.0363328862191636</v>
      </c>
    </row>
    <row r="182" spans="2:16">
      <c r="B182" s="175">
        <f t="shared" ref="B182:B189" si="74">B181+1</f>
        <v>2006</v>
      </c>
      <c r="C182" s="34">
        <f>C71/C$171</f>
        <v>1.1904761904761905</v>
      </c>
      <c r="D182" s="33">
        <f t="shared" ref="D182:P182" si="75">D71/D$171</f>
        <v>1.107142857142857</v>
      </c>
      <c r="E182" s="33">
        <f t="shared" si="75"/>
        <v>1.1623376623376622</v>
      </c>
      <c r="F182" s="33">
        <f t="shared" si="75"/>
        <v>0.81715210355987056</v>
      </c>
      <c r="G182" s="33">
        <f t="shared" si="75"/>
        <v>1.9923469387755099</v>
      </c>
      <c r="H182" s="33"/>
      <c r="I182" s="33">
        <f t="shared" si="75"/>
        <v>1.1198281820874887</v>
      </c>
      <c r="J182" s="33">
        <f t="shared" si="75"/>
        <v>0</v>
      </c>
      <c r="K182" s="33">
        <f t="shared" si="75"/>
        <v>0.59022676461194512</v>
      </c>
      <c r="L182" s="33">
        <f t="shared" si="75"/>
        <v>0.77631578947368418</v>
      </c>
      <c r="M182" s="33">
        <f t="shared" si="75"/>
        <v>0.79473684210526307</v>
      </c>
      <c r="N182" s="33">
        <f t="shared" si="75"/>
        <v>0.71716524216524202</v>
      </c>
      <c r="O182" s="33">
        <f t="shared" si="75"/>
        <v>0.96605820260103814</v>
      </c>
      <c r="P182" s="35">
        <f t="shared" si="75"/>
        <v>0.95497754709278593</v>
      </c>
    </row>
    <row r="183" spans="2:16">
      <c r="B183" s="175">
        <f t="shared" si="74"/>
        <v>2007</v>
      </c>
      <c r="C183" s="34">
        <f>C81/C$171</f>
        <v>0.7</v>
      </c>
      <c r="D183" s="33">
        <f t="shared" ref="D183:P183" si="76">D81/D$171</f>
        <v>0.79591836734693866</v>
      </c>
      <c r="E183" s="33">
        <f t="shared" si="76"/>
        <v>0.83766233766233766</v>
      </c>
      <c r="F183" s="33">
        <f t="shared" si="76"/>
        <v>0.5889967637540453</v>
      </c>
      <c r="G183" s="33">
        <f t="shared" si="76"/>
        <v>1.0459183673469388</v>
      </c>
      <c r="H183" s="33"/>
      <c r="I183" s="33">
        <f t="shared" si="76"/>
        <v>0.74819788683716792</v>
      </c>
      <c r="J183" s="33">
        <f t="shared" si="76"/>
        <v>0</v>
      </c>
      <c r="K183" s="33">
        <f t="shared" si="76"/>
        <v>1.0594059405940595</v>
      </c>
      <c r="L183" s="33">
        <f t="shared" si="76"/>
        <v>1.0855263157894737</v>
      </c>
      <c r="M183" s="33">
        <f t="shared" si="76"/>
        <v>1.0052631578947369</v>
      </c>
      <c r="N183" s="33">
        <f t="shared" si="76"/>
        <v>1.0105413105413106</v>
      </c>
      <c r="O183" s="33">
        <f t="shared" si="76"/>
        <v>0.85560156295561896</v>
      </c>
      <c r="P183" s="35">
        <f t="shared" si="76"/>
        <v>0.85560156295561896</v>
      </c>
    </row>
    <row r="184" spans="2:16">
      <c r="B184" s="175">
        <f t="shared" si="74"/>
        <v>2008</v>
      </c>
      <c r="C184" s="34">
        <f>C91/C$171</f>
        <v>0.79523809523809519</v>
      </c>
      <c r="D184" s="33">
        <f t="shared" ref="D184:P184" si="77">D91/D$171</f>
        <v>0.80102040816326514</v>
      </c>
      <c r="E184" s="33">
        <f t="shared" si="77"/>
        <v>0.96753246753246758</v>
      </c>
      <c r="F184" s="33">
        <f t="shared" si="77"/>
        <v>0.94174757281553401</v>
      </c>
      <c r="G184" s="33">
        <f t="shared" si="77"/>
        <v>3.7244897959183669</v>
      </c>
      <c r="H184" s="33"/>
      <c r="I184" s="33">
        <f t="shared" si="77"/>
        <v>0.91646094598597794</v>
      </c>
      <c r="J184" s="33">
        <f t="shared" si="77"/>
        <v>3.7472766884531592</v>
      </c>
      <c r="K184" s="33">
        <f t="shared" si="77"/>
        <v>0.87128712871287139</v>
      </c>
      <c r="L184" s="33">
        <f t="shared" si="77"/>
        <v>0.84868421052631582</v>
      </c>
      <c r="M184" s="33">
        <f t="shared" si="77"/>
        <v>0.90526315789473677</v>
      </c>
      <c r="N184" s="33">
        <f t="shared" si="77"/>
        <v>0.97222222222222221</v>
      </c>
      <c r="O184" s="33">
        <f t="shared" si="77"/>
        <v>0.9392896716626814</v>
      </c>
      <c r="P184" s="35">
        <f t="shared" si="77"/>
        <v>0.9392896716626814</v>
      </c>
    </row>
    <row r="185" spans="2:16">
      <c r="B185" s="175">
        <f t="shared" si="74"/>
        <v>2009</v>
      </c>
      <c r="C185" s="34">
        <f>C101/C$171</f>
        <v>0.91428571428571415</v>
      </c>
      <c r="D185" s="33">
        <f t="shared" ref="D185:P185" si="78">D101/D$171</f>
        <v>0.97448979591836737</v>
      </c>
      <c r="E185" s="33">
        <f t="shared" si="78"/>
        <v>0.99350649350649345</v>
      </c>
      <c r="F185" s="33">
        <f t="shared" si="78"/>
        <v>0.44660194174757284</v>
      </c>
      <c r="G185" s="33">
        <f t="shared" si="78"/>
        <v>2.5306122448979589</v>
      </c>
      <c r="H185" s="33"/>
      <c r="I185" s="33">
        <f t="shared" si="78"/>
        <v>0.90920312037128459</v>
      </c>
      <c r="J185" s="33">
        <f t="shared" si="78"/>
        <v>0.70806100217864931</v>
      </c>
      <c r="K185" s="33">
        <f t="shared" si="78"/>
        <v>0.9964867454487385</v>
      </c>
      <c r="L185" s="33">
        <f t="shared" si="78"/>
        <v>0.80921052631578949</v>
      </c>
      <c r="M185" s="33">
        <f t="shared" si="78"/>
        <v>1</v>
      </c>
      <c r="N185" s="33">
        <f t="shared" si="78"/>
        <v>0.92770655270655267</v>
      </c>
      <c r="O185" s="33">
        <f t="shared" si="78"/>
        <v>0.92596372543302019</v>
      </c>
      <c r="P185" s="35">
        <f t="shared" si="78"/>
        <v>0.91677844520907448</v>
      </c>
    </row>
    <row r="186" spans="2:16">
      <c r="B186" s="175">
        <f t="shared" si="74"/>
        <v>2010</v>
      </c>
      <c r="C186" s="34">
        <f>C111/C$171</f>
        <v>1.1666666666666667</v>
      </c>
      <c r="D186" s="33">
        <f t="shared" ref="D186:P186" si="79">D111/D$171</f>
        <v>0.98469387755102022</v>
      </c>
      <c r="E186" s="33">
        <f t="shared" si="79"/>
        <v>0.96753246753246758</v>
      </c>
      <c r="F186" s="33">
        <f t="shared" si="79"/>
        <v>0.8818770226537217</v>
      </c>
      <c r="G186" s="33">
        <f t="shared" si="79"/>
        <v>3.8775510204081631</v>
      </c>
      <c r="H186" s="33"/>
      <c r="I186" s="33">
        <f t="shared" si="79"/>
        <v>1.0794410980547051</v>
      </c>
      <c r="J186" s="33">
        <f t="shared" si="79"/>
        <v>2.6470588235294117</v>
      </c>
      <c r="K186" s="33">
        <f t="shared" si="79"/>
        <v>1.217821782178218</v>
      </c>
      <c r="L186" s="33">
        <f t="shared" si="79"/>
        <v>0.73464912280701755</v>
      </c>
      <c r="M186" s="33">
        <f t="shared" si="79"/>
        <v>1.2000000000000002</v>
      </c>
      <c r="N186" s="33">
        <f t="shared" si="79"/>
        <v>1.1001424501424502</v>
      </c>
      <c r="O186" s="33">
        <f t="shared" si="79"/>
        <v>1.0879162535720532</v>
      </c>
      <c r="P186" s="35">
        <f t="shared" si="79"/>
        <v>1.0879162535720535</v>
      </c>
    </row>
    <row r="187" spans="2:16">
      <c r="B187" s="175">
        <f t="shared" si="74"/>
        <v>2011</v>
      </c>
      <c r="C187" s="34">
        <f>C121/C$171</f>
        <v>0.91428571428571415</v>
      </c>
      <c r="D187" s="33">
        <f t="shared" ref="D187:P187" si="80">D121/D$171</f>
        <v>1.0612244897959182</v>
      </c>
      <c r="E187" s="33">
        <f t="shared" si="80"/>
        <v>0.92857142857142849</v>
      </c>
      <c r="F187" s="33">
        <f t="shared" si="80"/>
        <v>0.7200647249190939</v>
      </c>
      <c r="G187" s="33">
        <f t="shared" si="80"/>
        <v>1.6454081632653059</v>
      </c>
      <c r="H187" s="33"/>
      <c r="I187" s="33">
        <f t="shared" si="80"/>
        <v>0.94198676804581793</v>
      </c>
      <c r="J187" s="33">
        <f t="shared" si="80"/>
        <v>0</v>
      </c>
      <c r="K187" s="33">
        <f t="shared" si="80"/>
        <v>0.93835835196422879</v>
      </c>
      <c r="L187" s="33">
        <f t="shared" si="80"/>
        <v>1.0723684210526316</v>
      </c>
      <c r="M187" s="33">
        <f t="shared" si="80"/>
        <v>0.86842105263157898</v>
      </c>
      <c r="N187" s="33">
        <f t="shared" si="80"/>
        <v>0.92186609686609688</v>
      </c>
      <c r="O187" s="33">
        <f t="shared" si="80"/>
        <v>0.93374934390855535</v>
      </c>
      <c r="P187" s="35">
        <f t="shared" si="80"/>
        <v>0.93374934390855535</v>
      </c>
    </row>
    <row r="188" spans="2:16">
      <c r="B188" s="175">
        <f t="shared" si="74"/>
        <v>2012</v>
      </c>
      <c r="C188" s="34">
        <f>C131/C$171</f>
        <v>0.89523809523809539</v>
      </c>
      <c r="D188" s="33">
        <f t="shared" ref="D188:P188" si="81">D131/D$171</f>
        <v>0.69897959183673453</v>
      </c>
      <c r="E188" s="33">
        <f t="shared" si="81"/>
        <v>0.87662337662337653</v>
      </c>
      <c r="F188" s="33">
        <f t="shared" si="81"/>
        <v>0.87378640776699024</v>
      </c>
      <c r="G188" s="33">
        <f t="shared" si="81"/>
        <v>1.6326530612244896</v>
      </c>
      <c r="H188" s="33"/>
      <c r="I188" s="33">
        <f t="shared" si="81"/>
        <v>0.84867186728547439</v>
      </c>
      <c r="J188" s="33">
        <f t="shared" si="81"/>
        <v>1.5032679738562091</v>
      </c>
      <c r="K188" s="33">
        <f t="shared" si="81"/>
        <v>0.72245289045033545</v>
      </c>
      <c r="L188" s="33">
        <f t="shared" si="81"/>
        <v>0.81578947368421051</v>
      </c>
      <c r="M188" s="33">
        <f t="shared" si="81"/>
        <v>0.9526315789473685</v>
      </c>
      <c r="N188" s="33">
        <f t="shared" si="81"/>
        <v>0.87485754985754993</v>
      </c>
      <c r="O188" s="33">
        <f t="shared" si="81"/>
        <v>0.85939231352423162</v>
      </c>
      <c r="P188" s="35">
        <f t="shared" si="81"/>
        <v>0.85939231352423162</v>
      </c>
    </row>
    <row r="189" spans="2:16">
      <c r="B189" s="175">
        <f t="shared" si="74"/>
        <v>2013</v>
      </c>
      <c r="C189" s="34">
        <f>C141/C$171</f>
        <v>0.80000000000000016</v>
      </c>
      <c r="D189" s="33">
        <f t="shared" ref="D189:P189" si="82">D141/D$171</f>
        <v>0.96428571428571408</v>
      </c>
      <c r="E189" s="33">
        <f t="shared" si="82"/>
        <v>1.214285714285714</v>
      </c>
      <c r="F189" s="33">
        <f t="shared" si="82"/>
        <v>0.79611650485436891</v>
      </c>
      <c r="G189" s="33">
        <f t="shared" si="82"/>
        <v>2.6403061224489792</v>
      </c>
      <c r="H189" s="33"/>
      <c r="I189" s="33">
        <f t="shared" si="82"/>
        <v>0.9771896909252491</v>
      </c>
      <c r="J189" s="33">
        <f t="shared" si="82"/>
        <v>2.5816993464052289</v>
      </c>
      <c r="K189" s="33">
        <f t="shared" si="82"/>
        <v>0.72245289045033545</v>
      </c>
      <c r="L189" s="33">
        <f t="shared" si="82"/>
        <v>0.875</v>
      </c>
      <c r="M189" s="33">
        <f t="shared" si="82"/>
        <v>0.85789473684210527</v>
      </c>
      <c r="N189" s="33">
        <f t="shared" si="82"/>
        <v>0.88960113960113962</v>
      </c>
      <c r="O189" s="33">
        <f t="shared" si="82"/>
        <v>0.95007873097334805</v>
      </c>
      <c r="P189" s="35">
        <f t="shared" si="82"/>
        <v>0.94133084504578057</v>
      </c>
    </row>
    <row r="190" spans="2:16">
      <c r="B190" s="175">
        <f>B189+1</f>
        <v>2014</v>
      </c>
      <c r="C190" s="34">
        <f>C151/C$171</f>
        <v>0.86190476190476195</v>
      </c>
      <c r="D190" s="33">
        <f t="shared" ref="D190:P190" si="83">D151/D$171</f>
        <v>0.75510204081632648</v>
      </c>
      <c r="E190" s="33">
        <f t="shared" si="83"/>
        <v>0.75974025974025972</v>
      </c>
      <c r="F190" s="33">
        <f t="shared" si="83"/>
        <v>0.62783171521035597</v>
      </c>
      <c r="G190" s="33">
        <f t="shared" si="83"/>
        <v>2.2448979591836733</v>
      </c>
      <c r="H190" s="33"/>
      <c r="I190" s="33">
        <f t="shared" si="83"/>
        <v>0.79994075244396157</v>
      </c>
      <c r="J190" s="33">
        <f t="shared" si="83"/>
        <v>0.53224400871459698</v>
      </c>
      <c r="K190" s="33">
        <f t="shared" si="83"/>
        <v>0.52400037090077367</v>
      </c>
      <c r="L190" s="33">
        <f t="shared" si="83"/>
        <v>0.72435672514619898</v>
      </c>
      <c r="M190" s="33">
        <f t="shared" si="83"/>
        <v>0.89473684210526316</v>
      </c>
      <c r="N190" s="33">
        <f t="shared" si="83"/>
        <v>0.74487263731887388</v>
      </c>
      <c r="O190" s="33">
        <f t="shared" si="83"/>
        <v>0.77739580766189398</v>
      </c>
      <c r="P190" s="35">
        <f t="shared" si="83"/>
        <v>0.77739580766189398</v>
      </c>
    </row>
    <row r="191" spans="2:16" ht="15.75" thickBot="1">
      <c r="B191" s="176">
        <f>B190+1</f>
        <v>2015</v>
      </c>
      <c r="C191" s="37">
        <f>C161/C$171</f>
        <v>0.82995391705069133</v>
      </c>
      <c r="D191" s="36">
        <f t="shared" ref="D191:O191" si="84">D161/D$171</f>
        <v>1.0012299562682214</v>
      </c>
      <c r="E191" s="36">
        <f t="shared" si="84"/>
        <v>0.89170506912442371</v>
      </c>
      <c r="F191" s="36">
        <f t="shared" si="84"/>
        <v>0.71332254584681776</v>
      </c>
      <c r="G191" s="36">
        <f t="shared" si="84"/>
        <v>1.9493087557603683</v>
      </c>
      <c r="H191" s="36"/>
      <c r="I191" s="36">
        <f t="shared" si="84"/>
        <v>0.89478847135996487</v>
      </c>
      <c r="J191" s="36">
        <f t="shared" si="84"/>
        <v>0</v>
      </c>
      <c r="K191" s="36">
        <f t="shared" si="84"/>
        <v>0</v>
      </c>
      <c r="L191" s="36">
        <f t="shared" si="84"/>
        <v>0</v>
      </c>
      <c r="M191" s="36">
        <f t="shared" si="84"/>
        <v>0</v>
      </c>
      <c r="N191" s="36">
        <f t="shared" si="84"/>
        <v>0</v>
      </c>
      <c r="O191" s="36">
        <f t="shared" si="84"/>
        <v>0.52986855909463459</v>
      </c>
      <c r="P191" s="38"/>
    </row>
    <row r="192" spans="2:16" ht="15.75" thickBot="1"/>
    <row r="193" spans="2:16" ht="18.75" thickBot="1">
      <c r="B193" s="181" t="s">
        <v>236</v>
      </c>
      <c r="C193" s="478" t="s">
        <v>27</v>
      </c>
      <c r="D193" s="479"/>
      <c r="E193" s="479"/>
      <c r="F193" s="479"/>
      <c r="G193" s="479"/>
      <c r="H193" s="479"/>
      <c r="I193" s="479"/>
      <c r="J193" s="479"/>
      <c r="K193" s="479"/>
      <c r="L193" s="479"/>
      <c r="M193" s="480"/>
      <c r="N193" s="480"/>
      <c r="O193" s="480"/>
      <c r="P193" s="481"/>
    </row>
    <row r="194" spans="2:16" ht="15.75">
      <c r="B194" s="475" t="s">
        <v>195</v>
      </c>
      <c r="C194" s="456" t="s">
        <v>196</v>
      </c>
      <c r="D194" s="456" t="s">
        <v>197</v>
      </c>
      <c r="E194" s="456" t="s">
        <v>198</v>
      </c>
      <c r="F194" s="456" t="s">
        <v>199</v>
      </c>
      <c r="G194" s="456" t="s">
        <v>200</v>
      </c>
      <c r="H194" s="456" t="s">
        <v>201</v>
      </c>
      <c r="I194" s="467" t="s">
        <v>202</v>
      </c>
      <c r="J194" s="456" t="s">
        <v>203</v>
      </c>
      <c r="K194" s="456" t="s">
        <v>204</v>
      </c>
      <c r="L194" s="456" t="s">
        <v>205</v>
      </c>
      <c r="M194" s="456" t="s">
        <v>206</v>
      </c>
      <c r="N194" s="467" t="s">
        <v>207</v>
      </c>
      <c r="O194" s="456" t="s">
        <v>208</v>
      </c>
      <c r="P194" s="457"/>
    </row>
    <row r="195" spans="2:16" ht="16.5" thickBot="1">
      <c r="B195" s="476"/>
      <c r="C195" s="477"/>
      <c r="D195" s="477"/>
      <c r="E195" s="477"/>
      <c r="F195" s="477"/>
      <c r="G195" s="477"/>
      <c r="H195" s="477"/>
      <c r="I195" s="477"/>
      <c r="J195" s="477"/>
      <c r="K195" s="477"/>
      <c r="L195" s="477"/>
      <c r="M195" s="477"/>
      <c r="N195" s="477"/>
      <c r="O195" s="183" t="s">
        <v>234</v>
      </c>
      <c r="P195" s="30" t="s">
        <v>235</v>
      </c>
    </row>
    <row r="196" spans="2:16">
      <c r="B196" s="174">
        <v>2000</v>
      </c>
      <c r="C196" s="184">
        <f t="shared" ref="C196:P196" si="85">C7/C$167</f>
        <v>0.80645161290322576</v>
      </c>
      <c r="D196" s="182">
        <f t="shared" si="85"/>
        <v>-5.3908045977011501</v>
      </c>
      <c r="E196" s="182">
        <f t="shared" si="85"/>
        <v>1.2661290322580643</v>
      </c>
      <c r="F196" s="182">
        <f t="shared" si="85"/>
        <v>1.0300127713920819</v>
      </c>
      <c r="G196" s="182">
        <f t="shared" si="85"/>
        <v>0.93498817966903069</v>
      </c>
      <c r="H196" s="182"/>
      <c r="I196" s="182">
        <f t="shared" si="85"/>
        <v>1.1660666159011519</v>
      </c>
      <c r="J196" s="182">
        <f t="shared" si="85"/>
        <v>0.85275779376498795</v>
      </c>
      <c r="K196" s="182">
        <f t="shared" si="85"/>
        <v>1.375780274656679</v>
      </c>
      <c r="L196" s="182">
        <f t="shared" si="85"/>
        <v>2.0350877192982457</v>
      </c>
      <c r="M196" s="182"/>
      <c r="N196" s="182">
        <f t="shared" si="85"/>
        <v>1.4652406527576949</v>
      </c>
      <c r="O196" s="182">
        <f t="shared" si="85"/>
        <v>1.3834445321153597</v>
      </c>
      <c r="P196" s="357">
        <f t="shared" si="85"/>
        <v>1.3434281488312336</v>
      </c>
    </row>
    <row r="197" spans="2:16">
      <c r="B197" s="175">
        <v>2001</v>
      </c>
      <c r="C197" s="87">
        <f t="shared" ref="C197:P197" si="86">C17/C$167</f>
        <v>-1.6129032258063345E-3</v>
      </c>
      <c r="D197" s="85">
        <f t="shared" si="86"/>
        <v>-1.6488095238095246</v>
      </c>
      <c r="E197" s="85">
        <f t="shared" si="86"/>
        <v>1.2365591397849458</v>
      </c>
      <c r="F197" s="85">
        <f t="shared" si="86"/>
        <v>0.87475227903289743</v>
      </c>
      <c r="G197" s="85">
        <f t="shared" si="86"/>
        <v>1.0283687943262412</v>
      </c>
      <c r="H197" s="85"/>
      <c r="I197" s="85">
        <f t="shared" si="86"/>
        <v>1.1095610944013934</v>
      </c>
      <c r="J197" s="85">
        <f t="shared" si="86"/>
        <v>0.90647482014388481</v>
      </c>
      <c r="K197" s="85">
        <f t="shared" si="86"/>
        <v>1.3885465748459587</v>
      </c>
      <c r="L197" s="85">
        <f t="shared" si="86"/>
        <v>0.71754385964912293</v>
      </c>
      <c r="M197" s="85"/>
      <c r="N197" s="85">
        <f t="shared" si="86"/>
        <v>0.8153518716930126</v>
      </c>
      <c r="O197" s="85">
        <f t="shared" si="86"/>
        <v>0.94464113445195941</v>
      </c>
      <c r="P197" s="88">
        <f t="shared" si="86"/>
        <v>0.94464113445195974</v>
      </c>
    </row>
    <row r="198" spans="2:16">
      <c r="B198" s="175">
        <v>2002</v>
      </c>
      <c r="C198" s="87">
        <f t="shared" ref="C198:P198" si="87">C27/C$167</f>
        <v>0.25</v>
      </c>
      <c r="D198" s="85">
        <f t="shared" si="87"/>
        <v>-7.6666666666666661</v>
      </c>
      <c r="E198" s="85">
        <f t="shared" si="87"/>
        <v>1.5833333333333333</v>
      </c>
      <c r="F198" s="85">
        <f t="shared" si="87"/>
        <v>1.0747126436781609</v>
      </c>
      <c r="G198" s="85">
        <f t="shared" si="87"/>
        <v>0</v>
      </c>
      <c r="H198" s="85"/>
      <c r="I198" s="85">
        <f t="shared" si="87"/>
        <v>1.496638793244794</v>
      </c>
      <c r="J198" s="85">
        <f t="shared" si="87"/>
        <v>0.75539568345323738</v>
      </c>
      <c r="K198" s="85">
        <f t="shared" si="87"/>
        <v>0.89271475172163828</v>
      </c>
      <c r="L198" s="85">
        <f t="shared" si="87"/>
        <v>1.7105263157894737</v>
      </c>
      <c r="M198" s="85"/>
      <c r="N198" s="85">
        <f t="shared" si="87"/>
        <v>0.94503640776699016</v>
      </c>
      <c r="O198" s="85">
        <f t="shared" si="87"/>
        <v>1.1890668028615898</v>
      </c>
      <c r="P198" s="88">
        <f t="shared" si="87"/>
        <v>1.1890668028615898</v>
      </c>
    </row>
    <row r="199" spans="2:16">
      <c r="B199" s="175">
        <v>2003</v>
      </c>
      <c r="C199" s="87">
        <f t="shared" ref="C199:P199" si="88">C37/C$167</f>
        <v>1.05</v>
      </c>
      <c r="D199" s="85">
        <f t="shared" si="88"/>
        <v>5.166666666666667</v>
      </c>
      <c r="E199" s="85">
        <f t="shared" si="88"/>
        <v>1.0555555555555556</v>
      </c>
      <c r="F199" s="85">
        <f t="shared" si="88"/>
        <v>0.80229885057471273</v>
      </c>
      <c r="G199" s="85">
        <f t="shared" si="88"/>
        <v>0</v>
      </c>
      <c r="H199" s="85"/>
      <c r="I199" s="85">
        <f t="shared" si="88"/>
        <v>0.38433670523321706</v>
      </c>
      <c r="J199" s="85">
        <f t="shared" si="88"/>
        <v>0.92805755395683454</v>
      </c>
      <c r="K199" s="85">
        <f t="shared" si="88"/>
        <v>0.5730337078651685</v>
      </c>
      <c r="L199" s="85">
        <f t="shared" si="88"/>
        <v>1.7105263157894737</v>
      </c>
      <c r="M199" s="85"/>
      <c r="N199" s="85">
        <f t="shared" si="88"/>
        <v>1.0046421779601642</v>
      </c>
      <c r="O199" s="85">
        <f t="shared" si="88"/>
        <v>0.74696641198244207</v>
      </c>
      <c r="P199" s="88">
        <f t="shared" si="88"/>
        <v>0.74696641198244229</v>
      </c>
    </row>
    <row r="200" spans="2:16">
      <c r="B200" s="175">
        <v>2004</v>
      </c>
      <c r="C200" s="87">
        <f t="shared" ref="C200:P200" si="89">C47/C$167</f>
        <v>1.6</v>
      </c>
      <c r="D200" s="85">
        <f t="shared" si="89"/>
        <v>-1.3333333333333335</v>
      </c>
      <c r="E200" s="85">
        <f t="shared" si="89"/>
        <v>1.0555555555555556</v>
      </c>
      <c r="F200" s="85">
        <f t="shared" si="89"/>
        <v>1.1724137931034484</v>
      </c>
      <c r="G200" s="85">
        <f t="shared" si="89"/>
        <v>0.83687943262411357</v>
      </c>
      <c r="H200" s="85"/>
      <c r="I200" s="85">
        <f t="shared" si="89"/>
        <v>1.303429582107984</v>
      </c>
      <c r="J200" s="85">
        <f t="shared" si="89"/>
        <v>0.84892086330935257</v>
      </c>
      <c r="K200" s="85">
        <f t="shared" si="89"/>
        <v>1.1235955056179774</v>
      </c>
      <c r="L200" s="85">
        <f t="shared" si="89"/>
        <v>1.236842105263158</v>
      </c>
      <c r="M200" s="85"/>
      <c r="N200" s="85">
        <f t="shared" si="89"/>
        <v>1.1342071197411006</v>
      </c>
      <c r="O200" s="85">
        <f t="shared" si="89"/>
        <v>1.194176153012189</v>
      </c>
      <c r="P200" s="88">
        <f t="shared" si="89"/>
        <v>1.1941761530121895</v>
      </c>
    </row>
    <row r="201" spans="2:16">
      <c r="B201" s="175">
        <f>B200+1</f>
        <v>2005</v>
      </c>
      <c r="C201" s="87">
        <f t="shared" ref="C201:P201" si="90">C57/C$167</f>
        <v>-0.2</v>
      </c>
      <c r="D201" s="85">
        <f t="shared" si="90"/>
        <v>5.5</v>
      </c>
      <c r="E201" s="85">
        <f t="shared" si="90"/>
        <v>0.41666666666666663</v>
      </c>
      <c r="F201" s="85">
        <f t="shared" si="90"/>
        <v>1.1609195402298851</v>
      </c>
      <c r="G201" s="85">
        <f t="shared" si="90"/>
        <v>0.75177304964539005</v>
      </c>
      <c r="H201" s="85"/>
      <c r="I201" s="85">
        <f t="shared" si="90"/>
        <v>0.99921662931992483</v>
      </c>
      <c r="J201" s="85">
        <f t="shared" si="90"/>
        <v>0.8920863309352518</v>
      </c>
      <c r="K201" s="85">
        <f t="shared" si="90"/>
        <v>1.1235955056179774</v>
      </c>
      <c r="L201" s="85">
        <f t="shared" si="90"/>
        <v>0.89473684210526316</v>
      </c>
      <c r="M201" s="85"/>
      <c r="N201" s="85">
        <f t="shared" si="90"/>
        <v>1.0007709880068532</v>
      </c>
      <c r="O201" s="85">
        <f t="shared" si="90"/>
        <v>1.0324278832357665</v>
      </c>
      <c r="P201" s="88">
        <f t="shared" si="90"/>
        <v>0.99497205373886533</v>
      </c>
    </row>
    <row r="202" spans="2:16">
      <c r="B202" s="175">
        <f t="shared" ref="B202:B210" si="91">B201+1</f>
        <v>2006</v>
      </c>
      <c r="C202" s="87">
        <f t="shared" ref="C202:P202" si="92">C67/C$167</f>
        <v>3</v>
      </c>
      <c r="D202" s="85">
        <f t="shared" si="92"/>
        <v>4.5000000000000009</v>
      </c>
      <c r="E202" s="85">
        <f t="shared" si="92"/>
        <v>0.30555555555555558</v>
      </c>
      <c r="F202" s="85">
        <f t="shared" si="92"/>
        <v>1.0229885057471266</v>
      </c>
      <c r="G202" s="85">
        <f t="shared" si="92"/>
        <v>0.84397163120567376</v>
      </c>
      <c r="H202" s="85"/>
      <c r="I202" s="85">
        <f t="shared" si="92"/>
        <v>0.31455586005512215</v>
      </c>
      <c r="J202" s="85">
        <f t="shared" si="92"/>
        <v>0</v>
      </c>
      <c r="K202" s="85">
        <f t="shared" si="92"/>
        <v>1.146067415730337</v>
      </c>
      <c r="L202" s="85">
        <f t="shared" si="92"/>
        <v>1.8947368421052633</v>
      </c>
      <c r="M202" s="85"/>
      <c r="N202" s="85">
        <f t="shared" si="92"/>
        <v>1.3180464125029601</v>
      </c>
      <c r="O202" s="85">
        <f t="shared" si="92"/>
        <v>0.85626752412623863</v>
      </c>
      <c r="P202" s="88">
        <f t="shared" si="92"/>
        <v>0.808757553752671</v>
      </c>
    </row>
    <row r="203" spans="2:16">
      <c r="B203" s="175">
        <f t="shared" si="91"/>
        <v>2007</v>
      </c>
      <c r="C203" s="87">
        <f t="shared" ref="C203:P203" si="93">C77/C$167</f>
        <v>-2.15</v>
      </c>
      <c r="D203" s="85">
        <f t="shared" si="93"/>
        <v>-5.666666666666667</v>
      </c>
      <c r="E203" s="85">
        <f t="shared" si="93"/>
        <v>1.6944444444444442</v>
      </c>
      <c r="F203" s="85">
        <f t="shared" si="93"/>
        <v>1.1379310344827587</v>
      </c>
      <c r="G203" s="85">
        <f t="shared" si="93"/>
        <v>0.76595744680851074</v>
      </c>
      <c r="H203" s="85"/>
      <c r="I203" s="85">
        <f t="shared" si="93"/>
        <v>1.8329904403430355</v>
      </c>
      <c r="J203" s="85">
        <f t="shared" si="93"/>
        <v>0</v>
      </c>
      <c r="K203" s="85">
        <f t="shared" si="93"/>
        <v>0.93258426966292141</v>
      </c>
      <c r="L203" s="85">
        <f t="shared" si="93"/>
        <v>0.65789473684210531</v>
      </c>
      <c r="M203" s="85"/>
      <c r="N203" s="85">
        <f t="shared" si="93"/>
        <v>0.70175601519628539</v>
      </c>
      <c r="O203" s="85">
        <f t="shared" si="93"/>
        <v>1.1989503656736444</v>
      </c>
      <c r="P203" s="88">
        <f t="shared" si="93"/>
        <v>1.1989503656736444</v>
      </c>
    </row>
    <row r="204" spans="2:16">
      <c r="B204" s="175">
        <f t="shared" si="91"/>
        <v>2008</v>
      </c>
      <c r="C204" s="87">
        <f t="shared" ref="C204:P204" si="94">C87/C$167</f>
        <v>-1.1499999999999999</v>
      </c>
      <c r="D204" s="85">
        <f t="shared" si="94"/>
        <v>-5.5</v>
      </c>
      <c r="E204" s="85">
        <f t="shared" si="94"/>
        <v>1.1388888888888888</v>
      </c>
      <c r="F204" s="85">
        <f t="shared" si="94"/>
        <v>1.0689655172413794</v>
      </c>
      <c r="G204" s="85">
        <f t="shared" si="94"/>
        <v>0.82978723404255317</v>
      </c>
      <c r="H204" s="85"/>
      <c r="I204" s="85">
        <f t="shared" si="94"/>
        <v>1.8074344740355559</v>
      </c>
      <c r="J204" s="85">
        <f t="shared" si="94"/>
        <v>0.74820143884892087</v>
      </c>
      <c r="K204" s="85">
        <f t="shared" si="94"/>
        <v>1.146067415730337</v>
      </c>
      <c r="L204" s="85">
        <f t="shared" si="94"/>
        <v>1.6052631578947367</v>
      </c>
      <c r="M204" s="85"/>
      <c r="N204" s="85">
        <f t="shared" si="94"/>
        <v>1.3360436893203884</v>
      </c>
      <c r="O204" s="85">
        <f t="shared" si="94"/>
        <v>1.5449201526675482</v>
      </c>
      <c r="P204" s="88">
        <f t="shared" si="94"/>
        <v>1.5449201526675485</v>
      </c>
    </row>
    <row r="205" spans="2:16">
      <c r="B205" s="175">
        <f t="shared" si="91"/>
        <v>2009</v>
      </c>
      <c r="C205" s="87">
        <f t="shared" ref="C205:P205" si="95">C97/C$167</f>
        <v>0.1</v>
      </c>
      <c r="D205" s="85">
        <f t="shared" si="95"/>
        <v>0.16666666666666669</v>
      </c>
      <c r="E205" s="85">
        <f t="shared" si="95"/>
        <v>1.0277777777777779</v>
      </c>
      <c r="F205" s="85">
        <f t="shared" si="95"/>
        <v>1.3908045977011494</v>
      </c>
      <c r="G205" s="85">
        <f t="shared" si="95"/>
        <v>0.9078014184397164</v>
      </c>
      <c r="H205" s="85"/>
      <c r="I205" s="85">
        <f t="shared" si="95"/>
        <v>1.380398035587411</v>
      </c>
      <c r="J205" s="85">
        <f t="shared" si="95"/>
        <v>0.89928057553956831</v>
      </c>
      <c r="K205" s="85">
        <f t="shared" si="95"/>
        <v>0.78651685393258419</v>
      </c>
      <c r="L205" s="85">
        <f t="shared" si="95"/>
        <v>1.7631578947368423</v>
      </c>
      <c r="M205" s="85"/>
      <c r="N205" s="85">
        <f t="shared" si="95"/>
        <v>0.94967285774588439</v>
      </c>
      <c r="O205" s="85">
        <f t="shared" si="95"/>
        <v>1.1827913825049823</v>
      </c>
      <c r="P205" s="88">
        <f t="shared" si="95"/>
        <v>1.1375410136340469</v>
      </c>
    </row>
    <row r="206" spans="2:16">
      <c r="B206" s="175">
        <f t="shared" si="91"/>
        <v>2010</v>
      </c>
      <c r="C206" s="87">
        <f t="shared" ref="C206:P206" si="96">C107/C$167</f>
        <v>2.75</v>
      </c>
      <c r="D206" s="85">
        <f t="shared" si="96"/>
        <v>0.5</v>
      </c>
      <c r="E206" s="85">
        <f t="shared" si="96"/>
        <v>1.1388888888888888</v>
      </c>
      <c r="F206" s="85">
        <f t="shared" si="96"/>
        <v>0.93103448275862077</v>
      </c>
      <c r="G206" s="85">
        <f t="shared" si="96"/>
        <v>0.8085106382978724</v>
      </c>
      <c r="H206" s="85"/>
      <c r="I206" s="85">
        <f t="shared" si="96"/>
        <v>0.88308830227177493</v>
      </c>
      <c r="J206" s="85">
        <f t="shared" si="96"/>
        <v>0.78417266187050361</v>
      </c>
      <c r="K206" s="85">
        <f t="shared" si="96"/>
        <v>0.7528089887640449</v>
      </c>
      <c r="L206" s="85">
        <f t="shared" si="96"/>
        <v>1.4736842105263157</v>
      </c>
      <c r="M206" s="85"/>
      <c r="N206" s="85">
        <f t="shared" si="96"/>
        <v>0.75639444127165434</v>
      </c>
      <c r="O206" s="85">
        <f t="shared" si="96"/>
        <v>0.80950255288912332</v>
      </c>
      <c r="P206" s="88">
        <f t="shared" si="96"/>
        <v>0.80950255288912321</v>
      </c>
    </row>
    <row r="207" spans="2:16">
      <c r="B207" s="175">
        <f t="shared" si="91"/>
        <v>2011</v>
      </c>
      <c r="C207" s="87">
        <f t="shared" ref="C207:P207" si="97">C117/C$167</f>
        <v>0.1</v>
      </c>
      <c r="D207" s="85">
        <f t="shared" si="97"/>
        <v>3</v>
      </c>
      <c r="E207" s="85">
        <f t="shared" si="97"/>
        <v>1.3055555555555556</v>
      </c>
      <c r="F207" s="85">
        <f t="shared" si="97"/>
        <v>1.1609195402298851</v>
      </c>
      <c r="G207" s="85">
        <f t="shared" si="97"/>
        <v>0.43262411347517726</v>
      </c>
      <c r="H207" s="85"/>
      <c r="I207" s="85">
        <f t="shared" si="97"/>
        <v>0.97616002623380882</v>
      </c>
      <c r="J207" s="85">
        <f t="shared" si="97"/>
        <v>0</v>
      </c>
      <c r="K207" s="85">
        <f t="shared" si="97"/>
        <v>0.8651685393258427</v>
      </c>
      <c r="L207" s="85">
        <f t="shared" si="97"/>
        <v>0.71052631578947378</v>
      </c>
      <c r="M207" s="85"/>
      <c r="N207" s="85">
        <f t="shared" si="97"/>
        <v>0.80858609530186376</v>
      </c>
      <c r="O207" s="85">
        <f t="shared" si="97"/>
        <v>0.87724562198067624</v>
      </c>
      <c r="P207" s="88">
        <f t="shared" si="97"/>
        <v>0.87724562198067646</v>
      </c>
    </row>
    <row r="208" spans="2:16">
      <c r="B208" s="175">
        <f t="shared" si="91"/>
        <v>2012</v>
      </c>
      <c r="C208" s="87">
        <f t="shared" ref="C208:P208" si="98">C127/C$167</f>
        <v>-0.1</v>
      </c>
      <c r="D208" s="85">
        <f t="shared" si="98"/>
        <v>-8.8333333333333339</v>
      </c>
      <c r="E208" s="85">
        <f t="shared" si="98"/>
        <v>1.5277777777777777</v>
      </c>
      <c r="F208" s="85">
        <f t="shared" si="98"/>
        <v>0.94252873563218387</v>
      </c>
      <c r="G208" s="85">
        <f t="shared" si="98"/>
        <v>0.8936170212765957</v>
      </c>
      <c r="H208" s="85"/>
      <c r="I208" s="85">
        <f t="shared" si="98"/>
        <v>1.6523521888834234</v>
      </c>
      <c r="J208" s="85">
        <f t="shared" si="98"/>
        <v>0.87050359712230208</v>
      </c>
      <c r="K208" s="85">
        <f t="shared" si="98"/>
        <v>1.1573033707865168</v>
      </c>
      <c r="L208" s="85">
        <f t="shared" si="98"/>
        <v>1.736842105263158</v>
      </c>
      <c r="M208" s="85"/>
      <c r="N208" s="85">
        <f t="shared" si="98"/>
        <v>1.2428125312781502</v>
      </c>
      <c r="O208" s="85">
        <f t="shared" si="98"/>
        <v>1.4223852759009006</v>
      </c>
      <c r="P208" s="88">
        <f t="shared" si="98"/>
        <v>1.4223852759009008</v>
      </c>
    </row>
    <row r="209" spans="2:16">
      <c r="B209" s="175">
        <f t="shared" si="91"/>
        <v>2013</v>
      </c>
      <c r="C209" s="87">
        <f t="shared" ref="C209:P209" si="99">C137/C$167</f>
        <v>-1.1000000000000001</v>
      </c>
      <c r="D209" s="85">
        <f t="shared" si="99"/>
        <v>-0.16666666666666669</v>
      </c>
      <c r="E209" s="85">
        <f t="shared" si="99"/>
        <v>8.3333333333333329E-2</v>
      </c>
      <c r="F209" s="85">
        <f t="shared" si="99"/>
        <v>0.77011494252873569</v>
      </c>
      <c r="G209" s="85">
        <f t="shared" si="99"/>
        <v>0.85815602836879434</v>
      </c>
      <c r="H209" s="85"/>
      <c r="I209" s="85">
        <f t="shared" si="99"/>
        <v>0.99680078701426456</v>
      </c>
      <c r="J209" s="85">
        <f t="shared" si="99"/>
        <v>0.79856115107913661</v>
      </c>
      <c r="K209" s="85">
        <f t="shared" si="99"/>
        <v>1.1573033707865168</v>
      </c>
      <c r="L209" s="85">
        <f t="shared" si="99"/>
        <v>1.5000000000000002</v>
      </c>
      <c r="M209" s="85"/>
      <c r="N209" s="89">
        <f t="shared" si="99"/>
        <v>1.324747763182943</v>
      </c>
      <c r="O209" s="85">
        <f t="shared" si="99"/>
        <v>1.2314799224736586</v>
      </c>
      <c r="P209" s="88">
        <f t="shared" si="99"/>
        <v>1.1874541116005874</v>
      </c>
    </row>
    <row r="210" spans="2:16">
      <c r="B210" s="175">
        <f t="shared" si="91"/>
        <v>2014</v>
      </c>
      <c r="C210" s="87">
        <f t="shared" ref="C210:P210" si="100">C147/C$167</f>
        <v>-0.45</v>
      </c>
      <c r="D210" s="85">
        <f t="shared" si="100"/>
        <v>-7.0000000000000009</v>
      </c>
      <c r="E210" s="85">
        <f t="shared" si="100"/>
        <v>2.0277777777777777</v>
      </c>
      <c r="F210" s="85">
        <f t="shared" si="100"/>
        <v>1.0689655172413794</v>
      </c>
      <c r="G210" s="85">
        <f t="shared" si="100"/>
        <v>0.72340425531914887</v>
      </c>
      <c r="H210" s="85"/>
      <c r="I210" s="85">
        <f t="shared" si="100"/>
        <v>1.7309067060173797</v>
      </c>
      <c r="J210" s="85">
        <f t="shared" si="100"/>
        <v>1.1158273381294963</v>
      </c>
      <c r="K210" s="85">
        <f t="shared" si="100"/>
        <v>1.2131206959043133</v>
      </c>
      <c r="L210" s="85">
        <f t="shared" si="100"/>
        <v>1.8956140350877189</v>
      </c>
      <c r="M210" s="85"/>
      <c r="N210" s="85">
        <f t="shared" si="100"/>
        <v>1.3413429789486204</v>
      </c>
      <c r="O210" s="85">
        <f t="shared" si="100"/>
        <v>1.5053586056530264</v>
      </c>
      <c r="P210" s="88">
        <f t="shared" si="100"/>
        <v>1.5053586056530268</v>
      </c>
    </row>
    <row r="211" spans="2:16" ht="15.75" thickBot="1">
      <c r="B211" s="176">
        <f>B210+1</f>
        <v>2015</v>
      </c>
      <c r="C211" s="93">
        <f>C157/C$167</f>
        <v>-0.78548387096774208</v>
      </c>
      <c r="D211" s="91">
        <f>D157/D$167</f>
        <v>-2.125</v>
      </c>
      <c r="E211" s="91">
        <f t="shared" ref="E211:O211" si="101">E157/E$167</f>
        <v>1.4632616487455199</v>
      </c>
      <c r="F211" s="91">
        <f t="shared" si="101"/>
        <v>1.0823754789272031</v>
      </c>
      <c r="G211" s="91">
        <f t="shared" si="101"/>
        <v>0.96042095630290558</v>
      </c>
      <c r="H211" s="91"/>
      <c r="I211" s="91">
        <f t="shared" si="101"/>
        <v>1.5926636470120594</v>
      </c>
      <c r="J211" s="91">
        <f t="shared" si="101"/>
        <v>0</v>
      </c>
      <c r="K211" s="91">
        <f t="shared" si="101"/>
        <v>0</v>
      </c>
      <c r="L211" s="91">
        <f t="shared" si="101"/>
        <v>0</v>
      </c>
      <c r="M211" s="91"/>
      <c r="N211" s="91"/>
      <c r="O211" s="91">
        <f t="shared" si="101"/>
        <v>1.3515669279575182</v>
      </c>
      <c r="P211" s="94"/>
    </row>
  </sheetData>
  <customSheetViews>
    <customSheetView guid="{6DA84043-8308-458F-9378-22AB3DF247A3}" scale="80" showPageBreaks="1" fitToPage="1" printArea="1" view="pageBreakPreview" topLeftCell="A178">
      <selection activeCell="B196" activeCellId="1" sqref="B194:P195 B196:B211"/>
      <pageMargins left="0.98425196850393704" right="0.98425196850393704" top="0.98425196850393704" bottom="0.98425196850393704" header="0.51181102362204722" footer="0.51181102362204722"/>
      <printOptions horizontalCentered="1" verticalCentered="1"/>
      <pageSetup paperSize="9" scale="15" orientation="portrait" horizontalDpi="300" verticalDpi="300" r:id="rId1"/>
      <headerFooter alignWithMargins="0"/>
    </customSheetView>
  </customSheetViews>
  <mergeCells count="303">
    <mergeCell ref="F4:F5"/>
    <mergeCell ref="G4:G5"/>
    <mergeCell ref="N4:N5"/>
    <mergeCell ref="O4:P4"/>
    <mergeCell ref="L14:L15"/>
    <mergeCell ref="M14:M15"/>
    <mergeCell ref="B3:K3"/>
    <mergeCell ref="L3:P3"/>
    <mergeCell ref="B4:B5"/>
    <mergeCell ref="C4:C5"/>
    <mergeCell ref="D4:D5"/>
    <mergeCell ref="E4:E5"/>
    <mergeCell ref="H4:H5"/>
    <mergeCell ref="I4:I5"/>
    <mergeCell ref="L4:L5"/>
    <mergeCell ref="M4:M5"/>
    <mergeCell ref="J4:J5"/>
    <mergeCell ref="K4:K5"/>
    <mergeCell ref="L13:P13"/>
    <mergeCell ref="N14:N15"/>
    <mergeCell ref="O14:P14"/>
    <mergeCell ref="J14:J15"/>
    <mergeCell ref="K14:K15"/>
    <mergeCell ref="B13:K13"/>
    <mergeCell ref="I14:I15"/>
    <mergeCell ref="H14:H15"/>
    <mergeCell ref="L23:P23"/>
    <mergeCell ref="B24:B25"/>
    <mergeCell ref="C24:C25"/>
    <mergeCell ref="D24:D25"/>
    <mergeCell ref="E24:E25"/>
    <mergeCell ref="F24:F25"/>
    <mergeCell ref="G24:G25"/>
    <mergeCell ref="H24:H25"/>
    <mergeCell ref="I24:I25"/>
    <mergeCell ref="B14:B15"/>
    <mergeCell ref="C14:C15"/>
    <mergeCell ref="D14:D15"/>
    <mergeCell ref="E14:E15"/>
    <mergeCell ref="F14:F15"/>
    <mergeCell ref="G14:G15"/>
    <mergeCell ref="B33:K33"/>
    <mergeCell ref="B23:K23"/>
    <mergeCell ref="J24:J25"/>
    <mergeCell ref="K24:K25"/>
    <mergeCell ref="O24:P24"/>
    <mergeCell ref="L24:L25"/>
    <mergeCell ref="M24:M25"/>
    <mergeCell ref="N24:N25"/>
    <mergeCell ref="L33:P33"/>
    <mergeCell ref="B34:B35"/>
    <mergeCell ref="C34:C35"/>
    <mergeCell ref="D34:D35"/>
    <mergeCell ref="E34:E35"/>
    <mergeCell ref="F34:F35"/>
    <mergeCell ref="O34:P34"/>
    <mergeCell ref="L34:L35"/>
    <mergeCell ref="H34:H35"/>
    <mergeCell ref="I34:I35"/>
    <mergeCell ref="G34:G35"/>
    <mergeCell ref="M34:M35"/>
    <mergeCell ref="N34:N35"/>
    <mergeCell ref="J34:J35"/>
    <mergeCell ref="K34:K35"/>
    <mergeCell ref="B43:K43"/>
    <mergeCell ref="L43:P43"/>
    <mergeCell ref="B44:B45"/>
    <mergeCell ref="C44:C45"/>
    <mergeCell ref="D44:D45"/>
    <mergeCell ref="E44:E45"/>
    <mergeCell ref="F44:F45"/>
    <mergeCell ref="G44:G45"/>
    <mergeCell ref="J44:J45"/>
    <mergeCell ref="K44:K45"/>
    <mergeCell ref="H44:H45"/>
    <mergeCell ref="I44:I45"/>
    <mergeCell ref="L44:L45"/>
    <mergeCell ref="M44:M45"/>
    <mergeCell ref="N44:N45"/>
    <mergeCell ref="L53:P53"/>
    <mergeCell ref="N54:N55"/>
    <mergeCell ref="N64:N65"/>
    <mergeCell ref="O64:P64"/>
    <mergeCell ref="O44:P44"/>
    <mergeCell ref="B53:K53"/>
    <mergeCell ref="B54:B55"/>
    <mergeCell ref="C54:C55"/>
    <mergeCell ref="D54:D55"/>
    <mergeCell ref="E54:E55"/>
    <mergeCell ref="F54:F55"/>
    <mergeCell ref="K54:K55"/>
    <mergeCell ref="I54:I55"/>
    <mergeCell ref="L54:L55"/>
    <mergeCell ref="M54:M55"/>
    <mergeCell ref="B63:K63"/>
    <mergeCell ref="L63:P63"/>
    <mergeCell ref="G54:G55"/>
    <mergeCell ref="H54:H55"/>
    <mergeCell ref="O54:P54"/>
    <mergeCell ref="J54:J55"/>
    <mergeCell ref="E64:E65"/>
    <mergeCell ref="G74:G75"/>
    <mergeCell ref="O84:P84"/>
    <mergeCell ref="B83:K83"/>
    <mergeCell ref="B84:B85"/>
    <mergeCell ref="B64:B65"/>
    <mergeCell ref="C64:C65"/>
    <mergeCell ref="C74:C75"/>
    <mergeCell ref="D74:D75"/>
    <mergeCell ref="E74:E75"/>
    <mergeCell ref="J74:J75"/>
    <mergeCell ref="K74:K75"/>
    <mergeCell ref="C84:C85"/>
    <mergeCell ref="D84:D85"/>
    <mergeCell ref="E84:E85"/>
    <mergeCell ref="F84:F85"/>
    <mergeCell ref="F74:F75"/>
    <mergeCell ref="I74:I75"/>
    <mergeCell ref="J64:J65"/>
    <mergeCell ref="K64:K65"/>
    <mergeCell ref="D64:D65"/>
    <mergeCell ref="B74:B75"/>
    <mergeCell ref="B73:K73"/>
    <mergeCell ref="G84:G85"/>
    <mergeCell ref="N84:N85"/>
    <mergeCell ref="K84:K85"/>
    <mergeCell ref="J84:J85"/>
    <mergeCell ref="H84:H85"/>
    <mergeCell ref="I84:I85"/>
    <mergeCell ref="L84:L85"/>
    <mergeCell ref="M84:M85"/>
    <mergeCell ref="J94:J95"/>
    <mergeCell ref="H94:H95"/>
    <mergeCell ref="I94:I95"/>
    <mergeCell ref="B104:B105"/>
    <mergeCell ref="K94:K95"/>
    <mergeCell ref="F94:F95"/>
    <mergeCell ref="G94:G95"/>
    <mergeCell ref="F104:F105"/>
    <mergeCell ref="G104:G105"/>
    <mergeCell ref="C104:C105"/>
    <mergeCell ref="D104:D105"/>
    <mergeCell ref="B94:B95"/>
    <mergeCell ref="C94:C95"/>
    <mergeCell ref="D94:D95"/>
    <mergeCell ref="E94:E95"/>
    <mergeCell ref="H114:H115"/>
    <mergeCell ref="K104:K105"/>
    <mergeCell ref="L104:L105"/>
    <mergeCell ref="M104:M105"/>
    <mergeCell ref="F64:F65"/>
    <mergeCell ref="G64:G65"/>
    <mergeCell ref="H64:H65"/>
    <mergeCell ref="I64:I65"/>
    <mergeCell ref="L103:P103"/>
    <mergeCell ref="N74:N75"/>
    <mergeCell ref="L83:P83"/>
    <mergeCell ref="M74:M75"/>
    <mergeCell ref="O74:P74"/>
    <mergeCell ref="L74:L75"/>
    <mergeCell ref="L64:L65"/>
    <mergeCell ref="M64:M65"/>
    <mergeCell ref="L73:P73"/>
    <mergeCell ref="H74:H75"/>
    <mergeCell ref="B93:K93"/>
    <mergeCell ref="L94:L95"/>
    <mergeCell ref="L93:P93"/>
    <mergeCell ref="M94:M95"/>
    <mergeCell ref="N94:N95"/>
    <mergeCell ref="O94:P94"/>
    <mergeCell ref="N124:N125"/>
    <mergeCell ref="O124:P124"/>
    <mergeCell ref="L124:L125"/>
    <mergeCell ref="I124:I125"/>
    <mergeCell ref="O104:P104"/>
    <mergeCell ref="B103:K103"/>
    <mergeCell ref="O114:P114"/>
    <mergeCell ref="H104:H105"/>
    <mergeCell ref="I104:I105"/>
    <mergeCell ref="J114:J115"/>
    <mergeCell ref="K114:K115"/>
    <mergeCell ref="B113:K113"/>
    <mergeCell ref="I114:I115"/>
    <mergeCell ref="L114:L115"/>
    <mergeCell ref="N104:N105"/>
    <mergeCell ref="B114:B115"/>
    <mergeCell ref="E104:E105"/>
    <mergeCell ref="M114:M115"/>
    <mergeCell ref="N114:N115"/>
    <mergeCell ref="G114:G115"/>
    <mergeCell ref="F114:F115"/>
    <mergeCell ref="C114:C115"/>
    <mergeCell ref="D114:D115"/>
    <mergeCell ref="E114:E115"/>
    <mergeCell ref="C124:C125"/>
    <mergeCell ref="D124:D125"/>
    <mergeCell ref="E124:E125"/>
    <mergeCell ref="J124:J125"/>
    <mergeCell ref="K124:K125"/>
    <mergeCell ref="F124:F125"/>
    <mergeCell ref="G124:G125"/>
    <mergeCell ref="M124:M125"/>
    <mergeCell ref="H124:H125"/>
    <mergeCell ref="K154:K155"/>
    <mergeCell ref="F154:F155"/>
    <mergeCell ref="G154:G155"/>
    <mergeCell ref="L113:P113"/>
    <mergeCell ref="J104:J105"/>
    <mergeCell ref="F144:F145"/>
    <mergeCell ref="L133:P133"/>
    <mergeCell ref="H134:H135"/>
    <mergeCell ref="I134:I135"/>
    <mergeCell ref="F134:F135"/>
    <mergeCell ref="J134:J135"/>
    <mergeCell ref="K134:K135"/>
    <mergeCell ref="B133:K133"/>
    <mergeCell ref="N144:N145"/>
    <mergeCell ref="O144:P144"/>
    <mergeCell ref="G134:G135"/>
    <mergeCell ref="H144:H145"/>
    <mergeCell ref="I144:I145"/>
    <mergeCell ref="G144:G145"/>
    <mergeCell ref="L134:L135"/>
    <mergeCell ref="M134:M135"/>
    <mergeCell ref="B123:K123"/>
    <mergeCell ref="L123:P123"/>
    <mergeCell ref="B124:B125"/>
    <mergeCell ref="B143:K143"/>
    <mergeCell ref="L143:P143"/>
    <mergeCell ref="N134:N135"/>
    <mergeCell ref="O134:P134"/>
    <mergeCell ref="B134:B135"/>
    <mergeCell ref="C134:C135"/>
    <mergeCell ref="D134:D135"/>
    <mergeCell ref="J144:J145"/>
    <mergeCell ref="K144:K145"/>
    <mergeCell ref="L144:L145"/>
    <mergeCell ref="M144:M145"/>
    <mergeCell ref="B144:B145"/>
    <mergeCell ref="C144:C145"/>
    <mergeCell ref="D144:D145"/>
    <mergeCell ref="E144:E145"/>
    <mergeCell ref="E134:E135"/>
    <mergeCell ref="O163:P163"/>
    <mergeCell ref="J154:J155"/>
    <mergeCell ref="B153:K153"/>
    <mergeCell ref="G164:G165"/>
    <mergeCell ref="L164:L165"/>
    <mergeCell ref="I164:I165"/>
    <mergeCell ref="D164:D165"/>
    <mergeCell ref="O154:P154"/>
    <mergeCell ref="J164:J165"/>
    <mergeCell ref="L154:L155"/>
    <mergeCell ref="M154:M155"/>
    <mergeCell ref="H154:H155"/>
    <mergeCell ref="I154:I155"/>
    <mergeCell ref="K164:K165"/>
    <mergeCell ref="B163:K163"/>
    <mergeCell ref="H164:H165"/>
    <mergeCell ref="B164:B165"/>
    <mergeCell ref="C164:C165"/>
    <mergeCell ref="N154:N155"/>
    <mergeCell ref="L153:P153"/>
    <mergeCell ref="B154:B155"/>
    <mergeCell ref="C154:C155"/>
    <mergeCell ref="D154:D155"/>
    <mergeCell ref="E154:E155"/>
    <mergeCell ref="B174:B175"/>
    <mergeCell ref="C174:C175"/>
    <mergeCell ref="D174:D175"/>
    <mergeCell ref="E174:E175"/>
    <mergeCell ref="E164:E165"/>
    <mergeCell ref="F164:F165"/>
    <mergeCell ref="N174:N175"/>
    <mergeCell ref="O174:P174"/>
    <mergeCell ref="F174:F175"/>
    <mergeCell ref="G174:G175"/>
    <mergeCell ref="H174:H175"/>
    <mergeCell ref="I174:I175"/>
    <mergeCell ref="J174:J175"/>
    <mergeCell ref="K174:K175"/>
    <mergeCell ref="M173:P173"/>
    <mergeCell ref="M174:M175"/>
    <mergeCell ref="C173:L173"/>
    <mergeCell ref="L174:L175"/>
    <mergeCell ref="M164:M165"/>
    <mergeCell ref="N164:N165"/>
    <mergeCell ref="O164:P164"/>
    <mergeCell ref="C193:P193"/>
    <mergeCell ref="B194:B195"/>
    <mergeCell ref="C194:C195"/>
    <mergeCell ref="D194:D195"/>
    <mergeCell ref="E194:E195"/>
    <mergeCell ref="F194:F195"/>
    <mergeCell ref="G194:G195"/>
    <mergeCell ref="H194:H195"/>
    <mergeCell ref="I194:I195"/>
    <mergeCell ref="N194:N195"/>
    <mergeCell ref="O194:P194"/>
    <mergeCell ref="J194:J195"/>
    <mergeCell ref="K194:K195"/>
    <mergeCell ref="L194:L195"/>
    <mergeCell ref="M194:M195"/>
  </mergeCells>
  <phoneticPr fontId="26" type="noConversion"/>
  <printOptions horizontalCentered="1" verticalCentered="1"/>
  <pageMargins left="0.98425196850393704" right="0.98425196850393704" top="0.98425196850393704" bottom="0.98425196850393704" header="0.51181102362204722" footer="0.51181102362204722"/>
  <pageSetup paperSize="9" scale="15" orientation="portrait" horizontalDpi="300" verticalDpi="300" r:id="rId2"/>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211"/>
  <sheetViews>
    <sheetView zoomScale="70" zoomScaleNormal="70" zoomScaleSheetLayoutView="80" workbookViewId="0">
      <selection activeCell="A11" sqref="A11:B11"/>
    </sheetView>
  </sheetViews>
  <sheetFormatPr defaultColWidth="9.140625" defaultRowHeight="15"/>
  <cols>
    <col min="1" max="1" width="9.140625" style="4"/>
    <col min="2" max="2" width="10.7109375" style="4" customWidth="1"/>
    <col min="3" max="7" width="9" style="4" customWidth="1"/>
    <col min="8" max="8" width="10.7109375" style="4" customWidth="1"/>
    <col min="9" max="9" width="9.7109375" style="4" customWidth="1"/>
    <col min="10" max="13" width="9" style="4" customWidth="1"/>
    <col min="14" max="14" width="9.7109375" style="4" customWidth="1"/>
    <col min="15" max="16" width="13.140625" style="4" customWidth="1"/>
    <col min="17" max="16384" width="9.140625" style="4"/>
  </cols>
  <sheetData>
    <row r="1" spans="2:17" ht="15.95" customHeight="1">
      <c r="B1" s="1"/>
      <c r="C1" s="1"/>
      <c r="D1" s="2"/>
      <c r="E1" s="2"/>
      <c r="F1" s="2"/>
      <c r="G1" s="2"/>
      <c r="H1" s="3"/>
      <c r="I1" s="3"/>
      <c r="J1" s="2"/>
      <c r="K1" s="2"/>
      <c r="L1" s="2"/>
      <c r="M1" s="2"/>
      <c r="N1" s="1"/>
      <c r="O1" s="1"/>
    </row>
    <row r="2" spans="2:17" ht="15.95" customHeight="1" thickBot="1"/>
    <row r="3" spans="2:17" ht="39.950000000000003" customHeight="1" thickBot="1">
      <c r="B3" s="473" t="s">
        <v>337</v>
      </c>
      <c r="C3" s="474"/>
      <c r="D3" s="474"/>
      <c r="E3" s="474"/>
      <c r="F3" s="474"/>
      <c r="G3" s="474"/>
      <c r="H3" s="474"/>
      <c r="I3" s="474"/>
      <c r="J3" s="474"/>
      <c r="K3" s="474"/>
      <c r="L3" s="470" t="s">
        <v>328</v>
      </c>
      <c r="M3" s="471"/>
      <c r="N3" s="471"/>
      <c r="O3" s="471"/>
      <c r="P3" s="472"/>
    </row>
    <row r="4" spans="2:17" ht="20.100000000000001" customHeight="1">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7" ht="20.100000000000001" customHeight="1" thickBot="1">
      <c r="B5" s="466"/>
      <c r="C5" s="462"/>
      <c r="D5" s="462"/>
      <c r="E5" s="462"/>
      <c r="F5" s="462"/>
      <c r="G5" s="462"/>
      <c r="H5" s="462"/>
      <c r="I5" s="462"/>
      <c r="J5" s="462"/>
      <c r="K5" s="462"/>
      <c r="L5" s="462"/>
      <c r="M5" s="462"/>
      <c r="N5" s="462"/>
      <c r="O5" s="145" t="s">
        <v>209</v>
      </c>
      <c r="P5" s="30" t="s">
        <v>210</v>
      </c>
    </row>
    <row r="6" spans="2:17" ht="20.100000000000001" customHeight="1">
      <c r="B6" s="148" t="s">
        <v>211</v>
      </c>
      <c r="C6" s="146">
        <v>31</v>
      </c>
      <c r="D6" s="8">
        <v>29</v>
      </c>
      <c r="E6" s="8">
        <v>31</v>
      </c>
      <c r="F6" s="8">
        <v>18</v>
      </c>
      <c r="G6" s="8">
        <v>0</v>
      </c>
      <c r="H6" s="8">
        <v>0</v>
      </c>
      <c r="I6" s="168">
        <f>SUM(C6:G6)</f>
        <v>109</v>
      </c>
      <c r="J6" s="8">
        <v>9</v>
      </c>
      <c r="K6" s="8">
        <v>15</v>
      </c>
      <c r="L6" s="8">
        <v>30</v>
      </c>
      <c r="M6" s="8">
        <v>31</v>
      </c>
      <c r="N6" s="168">
        <f>SUM(J6:M6)</f>
        <v>85</v>
      </c>
      <c r="O6" s="167">
        <f>SUM(C6:H6,J6:M6)</f>
        <v>194</v>
      </c>
      <c r="P6" s="169">
        <f>I6+N6</f>
        <v>194</v>
      </c>
    </row>
    <row r="7" spans="2:17" ht="20.100000000000001" customHeight="1">
      <c r="B7" s="149" t="s">
        <v>485</v>
      </c>
      <c r="C7" s="147">
        <v>-0.90645161290322562</v>
      </c>
      <c r="D7" s="10">
        <v>3.6413793103448278</v>
      </c>
      <c r="E7" s="10">
        <v>5.0548387096774192</v>
      </c>
      <c r="F7" s="10">
        <v>9.6666666666666643</v>
      </c>
      <c r="G7" s="10">
        <v>16.458064516129035</v>
      </c>
      <c r="H7" s="10">
        <v>18.896666666666672</v>
      </c>
      <c r="I7" s="153">
        <f>(C6*C7+D6*D7+E6*E7+F6*F7+G6*G7)/I6</f>
        <v>3.7449541284403662</v>
      </c>
      <c r="J7" s="10">
        <v>11.511111111111113</v>
      </c>
      <c r="K7" s="95">
        <v>10.093333333333334</v>
      </c>
      <c r="L7" s="95">
        <v>6.286666666666668</v>
      </c>
      <c r="M7" s="95">
        <v>1.7516129032258072</v>
      </c>
      <c r="N7" s="153">
        <f>(J6*J7+K6*K7+L6*L7+M6*M7)/N6</f>
        <v>5.8576470588235301</v>
      </c>
      <c r="O7" s="154">
        <f>(C7*C6+D7*D6+E7*E6+F7*F6+G7*G6+H7*H6+J7*J6+K7*K6+L7*L6+M7*M6)/O6</f>
        <v>4.6706185567010312</v>
      </c>
      <c r="P7" s="161">
        <f>(I7*I6+N7*N6)/P6</f>
        <v>4.6706185567010303</v>
      </c>
    </row>
    <row r="8" spans="2:17" ht="20.100000000000001" customHeight="1">
      <c r="B8" s="149" t="s">
        <v>212</v>
      </c>
      <c r="C8" s="13">
        <f t="shared" ref="C8:H8" si="0">C6*(13-C7)</f>
        <v>431.1</v>
      </c>
      <c r="D8" s="12">
        <f t="shared" si="0"/>
        <v>271.39999999999998</v>
      </c>
      <c r="E8" s="12">
        <f t="shared" si="0"/>
        <v>246.3</v>
      </c>
      <c r="F8" s="12">
        <f t="shared" si="0"/>
        <v>60.000000000000043</v>
      </c>
      <c r="G8" s="12">
        <f t="shared" si="0"/>
        <v>0</v>
      </c>
      <c r="H8" s="12">
        <f t="shared" si="0"/>
        <v>0</v>
      </c>
      <c r="I8" s="155">
        <f>SUM(C8:G8)</f>
        <v>1008.8</v>
      </c>
      <c r="J8" s="12">
        <f>J6*(13-J7)</f>
        <v>13.399999999999984</v>
      </c>
      <c r="K8" s="12">
        <f>K6*(13-K7)</f>
        <v>43.599999999999994</v>
      </c>
      <c r="L8" s="12">
        <f>L6*(13-L7)</f>
        <v>201.39999999999995</v>
      </c>
      <c r="M8" s="12">
        <f>M6*(13-M7)</f>
        <v>348.7</v>
      </c>
      <c r="N8" s="155">
        <f>SUM(J8:M8)</f>
        <v>607.09999999999991</v>
      </c>
      <c r="O8" s="156">
        <f>O6*(13-O7)</f>
        <v>1615.8999999999999</v>
      </c>
      <c r="P8" s="162">
        <f>P6*(13-P7)</f>
        <v>1615.9000000000003</v>
      </c>
    </row>
    <row r="9" spans="2:17" ht="20.100000000000001" customHeight="1">
      <c r="B9" s="149" t="s">
        <v>213</v>
      </c>
      <c r="C9" s="13">
        <f t="shared" ref="C9:H9" si="1">C6*(17-C7)</f>
        <v>555.1</v>
      </c>
      <c r="D9" s="12">
        <f t="shared" si="1"/>
        <v>387.4</v>
      </c>
      <c r="E9" s="12">
        <f t="shared" si="1"/>
        <v>370.3</v>
      </c>
      <c r="F9" s="12">
        <f t="shared" si="1"/>
        <v>132.00000000000006</v>
      </c>
      <c r="G9" s="12">
        <f t="shared" si="1"/>
        <v>0</v>
      </c>
      <c r="H9" s="12">
        <f t="shared" si="1"/>
        <v>0</v>
      </c>
      <c r="I9" s="155">
        <f>SUM(C9:G9)</f>
        <v>1444.8</v>
      </c>
      <c r="J9" s="12">
        <f>J6*(17-J7)</f>
        <v>49.399999999999984</v>
      </c>
      <c r="K9" s="12">
        <f>K6*(17-K7)</f>
        <v>103.6</v>
      </c>
      <c r="L9" s="12">
        <f>L6*(17-L7)</f>
        <v>321.39999999999992</v>
      </c>
      <c r="M9" s="12">
        <f>M6*(17-M7)</f>
        <v>472.7</v>
      </c>
      <c r="N9" s="155">
        <f>SUM(J9:M9)</f>
        <v>947.09999999999991</v>
      </c>
      <c r="O9" s="156">
        <f>O6*(17-O7)</f>
        <v>2391.9</v>
      </c>
      <c r="P9" s="162">
        <f>P6*(17-P7)</f>
        <v>2391.9</v>
      </c>
    </row>
    <row r="10" spans="2:17" ht="20.100000000000001" customHeight="1">
      <c r="B10" s="149" t="s">
        <v>214</v>
      </c>
      <c r="C10" s="17">
        <f t="shared" ref="C10:H10" si="2">C6*(18-C7)</f>
        <v>586.1</v>
      </c>
      <c r="D10" s="16">
        <f t="shared" si="2"/>
        <v>416.4</v>
      </c>
      <c r="E10" s="16">
        <f t="shared" si="2"/>
        <v>401.3</v>
      </c>
      <c r="F10" s="16">
        <f t="shared" si="2"/>
        <v>150.00000000000006</v>
      </c>
      <c r="G10" s="16">
        <f t="shared" si="2"/>
        <v>0</v>
      </c>
      <c r="H10" s="16">
        <f t="shared" si="2"/>
        <v>0</v>
      </c>
      <c r="I10" s="155">
        <f>SUM(C10:G10)</f>
        <v>1553.8</v>
      </c>
      <c r="J10" s="16">
        <f>J6*(18-J7)</f>
        <v>58.399999999999984</v>
      </c>
      <c r="K10" s="16">
        <f>K6*(18-K7)</f>
        <v>118.6</v>
      </c>
      <c r="L10" s="16">
        <f>L6*(18-L7)</f>
        <v>351.39999999999992</v>
      </c>
      <c r="M10" s="16">
        <f>M6*(18-M7)</f>
        <v>503.69999999999993</v>
      </c>
      <c r="N10" s="155">
        <f>SUM(J10:M10)</f>
        <v>1032.0999999999999</v>
      </c>
      <c r="O10" s="157">
        <f>O6*(18-O7)</f>
        <v>2585.9</v>
      </c>
      <c r="P10" s="163">
        <f>P6*(18-P7)</f>
        <v>2585.9</v>
      </c>
    </row>
    <row r="11" spans="2:17" ht="20.100000000000001" customHeight="1" thickBot="1">
      <c r="B11" s="347" t="s">
        <v>215</v>
      </c>
      <c r="C11" s="21">
        <f t="shared" ref="C11:H11" si="3">C6*(19-C7)</f>
        <v>617.1</v>
      </c>
      <c r="D11" s="20">
        <f t="shared" si="3"/>
        <v>445.4</v>
      </c>
      <c r="E11" s="20">
        <f t="shared" si="3"/>
        <v>432.3</v>
      </c>
      <c r="F11" s="20">
        <f t="shared" si="3"/>
        <v>168.00000000000006</v>
      </c>
      <c r="G11" s="20">
        <f t="shared" si="3"/>
        <v>0</v>
      </c>
      <c r="H11" s="20">
        <f t="shared" si="3"/>
        <v>0</v>
      </c>
      <c r="I11" s="164">
        <f>SUM(C11:G11)</f>
        <v>1662.8</v>
      </c>
      <c r="J11" s="20">
        <f>J6*(19-J7)</f>
        <v>67.399999999999977</v>
      </c>
      <c r="K11" s="20">
        <f>K6*(19-K7)</f>
        <v>133.6</v>
      </c>
      <c r="L11" s="20">
        <f>L6*(19-L7)</f>
        <v>381.39999999999992</v>
      </c>
      <c r="M11" s="20">
        <f>M6*(19-M7)</f>
        <v>534.69999999999993</v>
      </c>
      <c r="N11" s="164">
        <f>SUM(J11:M11)</f>
        <v>1117.0999999999999</v>
      </c>
      <c r="O11" s="165">
        <f>O6*(19-O7)</f>
        <v>2779.9</v>
      </c>
      <c r="P11" s="166">
        <f>P6*(19-P7)</f>
        <v>2779.9</v>
      </c>
    </row>
    <row r="12" spans="2:17" ht="15.95" customHeight="1" thickBot="1">
      <c r="B12" s="1"/>
      <c r="C12" s="1"/>
      <c r="D12" s="2"/>
      <c r="E12" s="2"/>
      <c r="F12" s="2"/>
      <c r="G12" s="1"/>
      <c r="H12" s="2"/>
      <c r="I12" s="1"/>
      <c r="J12" s="2"/>
      <c r="K12" s="1"/>
      <c r="L12" s="2"/>
      <c r="M12" s="1"/>
      <c r="N12" s="2"/>
      <c r="O12" s="1"/>
      <c r="P12" s="1"/>
    </row>
    <row r="13" spans="2:17" ht="39.950000000000003" customHeight="1" thickBot="1">
      <c r="B13" s="473" t="s">
        <v>337</v>
      </c>
      <c r="C13" s="474"/>
      <c r="D13" s="474"/>
      <c r="E13" s="474"/>
      <c r="F13" s="474"/>
      <c r="G13" s="474"/>
      <c r="H13" s="474"/>
      <c r="I13" s="474"/>
      <c r="J13" s="474"/>
      <c r="K13" s="474"/>
      <c r="L13" s="470" t="s">
        <v>329</v>
      </c>
      <c r="M13" s="471"/>
      <c r="N13" s="471"/>
      <c r="O13" s="471"/>
      <c r="P13" s="472"/>
    </row>
    <row r="14" spans="2:17" ht="20.100000000000001" customHeight="1">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7" ht="20.100000000000001" customHeight="1" thickBot="1">
      <c r="B15" s="466"/>
      <c r="C15" s="462"/>
      <c r="D15" s="462"/>
      <c r="E15" s="462"/>
      <c r="F15" s="462"/>
      <c r="G15" s="462"/>
      <c r="H15" s="462"/>
      <c r="I15" s="462"/>
      <c r="J15" s="462"/>
      <c r="K15" s="462"/>
      <c r="L15" s="462"/>
      <c r="M15" s="462"/>
      <c r="N15" s="462"/>
      <c r="O15" s="145" t="s">
        <v>209</v>
      </c>
      <c r="P15" s="30" t="s">
        <v>210</v>
      </c>
      <c r="Q15" s="1"/>
    </row>
    <row r="16" spans="2:17" ht="20.100000000000001" customHeight="1">
      <c r="B16" s="148" t="s">
        <v>211</v>
      </c>
      <c r="C16" s="146">
        <v>31</v>
      </c>
      <c r="D16" s="8">
        <v>28</v>
      </c>
      <c r="E16" s="8">
        <v>31</v>
      </c>
      <c r="F16" s="8">
        <v>30</v>
      </c>
      <c r="G16" s="8">
        <v>3</v>
      </c>
      <c r="H16" s="8">
        <v>0</v>
      </c>
      <c r="I16" s="168">
        <f>SUM(C16:G16)</f>
        <v>123</v>
      </c>
      <c r="J16" s="8">
        <v>20</v>
      </c>
      <c r="K16" s="8">
        <v>17</v>
      </c>
      <c r="L16" s="8">
        <v>28</v>
      </c>
      <c r="M16" s="8">
        <v>31</v>
      </c>
      <c r="N16" s="168">
        <f>SUM(J16:M16)</f>
        <v>96</v>
      </c>
      <c r="O16" s="167">
        <f>SUM(C16:H16,J16:M16)</f>
        <v>219</v>
      </c>
      <c r="P16" s="169">
        <f>I16+N16</f>
        <v>219</v>
      </c>
      <c r="Q16" s="1"/>
    </row>
    <row r="17" spans="2:17" ht="20.100000000000001" customHeight="1">
      <c r="B17" s="149" t="s">
        <v>485</v>
      </c>
      <c r="C17" s="147">
        <v>-0.35806451612903223</v>
      </c>
      <c r="D17" s="10">
        <v>1.1392857142857145</v>
      </c>
      <c r="E17" s="10">
        <v>4.5612903225806454</v>
      </c>
      <c r="F17" s="10">
        <v>7.9233333333333338</v>
      </c>
      <c r="G17" s="10">
        <v>13.466666666666667</v>
      </c>
      <c r="H17" s="10">
        <v>15.47</v>
      </c>
      <c r="I17" s="153">
        <f>(C16*C17+D16*D17+E16*E17+F16*F17+G16*G17)/I16</f>
        <v>3.5796747967479674</v>
      </c>
      <c r="J17" s="10">
        <v>12.57</v>
      </c>
      <c r="K17" s="95">
        <v>12.525806451612905</v>
      </c>
      <c r="L17" s="95">
        <v>2.5166666666666657</v>
      </c>
      <c r="M17" s="95">
        <v>-2.4645161290322579</v>
      </c>
      <c r="N17" s="153">
        <f>(J16*J17+K16*K17+L16*L17+M16*M17)/N16</f>
        <v>4.7750560035842291</v>
      </c>
      <c r="O17" s="154">
        <f>(C17*C16+D17*D16+E17*E16+F17*F16+G17*G16+H17*H16+J17*J16+K17*K16+L17*L16+M17*M16)/O16</f>
        <v>4.1036775175529048</v>
      </c>
      <c r="P17" s="161">
        <f>(I17*I16+N17*N16)/P16</f>
        <v>4.1036775175529048</v>
      </c>
      <c r="Q17" s="1"/>
    </row>
    <row r="18" spans="2:17" ht="20.100000000000001" customHeight="1">
      <c r="B18" s="149" t="s">
        <v>212</v>
      </c>
      <c r="C18" s="13">
        <f t="shared" ref="C18:H18" si="4">C16*(13-C17)</f>
        <v>414.09999999999997</v>
      </c>
      <c r="D18" s="12">
        <f t="shared" si="4"/>
        <v>332.1</v>
      </c>
      <c r="E18" s="12">
        <f t="shared" si="4"/>
        <v>261.59999999999997</v>
      </c>
      <c r="F18" s="12">
        <f t="shared" si="4"/>
        <v>152.29999999999998</v>
      </c>
      <c r="G18" s="12">
        <f t="shared" si="4"/>
        <v>-1.4000000000000004</v>
      </c>
      <c r="H18" s="12">
        <f t="shared" si="4"/>
        <v>0</v>
      </c>
      <c r="I18" s="155">
        <f>SUM(C18:G18)</f>
        <v>1158.6999999999998</v>
      </c>
      <c r="J18" s="12">
        <f>J16*(13-J17)</f>
        <v>8.5999999999999943</v>
      </c>
      <c r="K18" s="12">
        <f>K16*(13-K17)</f>
        <v>8.0612903225806214</v>
      </c>
      <c r="L18" s="12">
        <f>L16*(13-L17)</f>
        <v>293.53333333333336</v>
      </c>
      <c r="M18" s="12">
        <f>M16*(13-M17)</f>
        <v>479.40000000000003</v>
      </c>
      <c r="N18" s="155">
        <f>SUM(J18:M18)</f>
        <v>789.59462365591401</v>
      </c>
      <c r="O18" s="156">
        <f>O16*(13-O17)</f>
        <v>1948.2946236559139</v>
      </c>
      <c r="P18" s="162">
        <f>P16*(13-P17)</f>
        <v>1948.2946236559139</v>
      </c>
      <c r="Q18" s="1"/>
    </row>
    <row r="19" spans="2:17" ht="20.100000000000001" customHeight="1">
      <c r="B19" s="149" t="s">
        <v>213</v>
      </c>
      <c r="C19" s="13">
        <f t="shared" ref="C19:H19" si="5">C16*(17-C17)</f>
        <v>538.1</v>
      </c>
      <c r="D19" s="12">
        <f t="shared" si="5"/>
        <v>444.1</v>
      </c>
      <c r="E19" s="12">
        <f t="shared" si="5"/>
        <v>385.59999999999997</v>
      </c>
      <c r="F19" s="12">
        <f t="shared" si="5"/>
        <v>272.3</v>
      </c>
      <c r="G19" s="12">
        <f t="shared" si="5"/>
        <v>10.6</v>
      </c>
      <c r="H19" s="12">
        <f t="shared" si="5"/>
        <v>0</v>
      </c>
      <c r="I19" s="155">
        <f>SUM(C19:G19)</f>
        <v>1650.6999999999998</v>
      </c>
      <c r="J19" s="12">
        <f>J16*(17-J17)</f>
        <v>88.6</v>
      </c>
      <c r="K19" s="12">
        <f>K16*(17-K17)</f>
        <v>76.061290322580618</v>
      </c>
      <c r="L19" s="12">
        <f>L16*(17-L17)</f>
        <v>405.53333333333336</v>
      </c>
      <c r="M19" s="12">
        <f>M16*(17-M17)</f>
        <v>603.4</v>
      </c>
      <c r="N19" s="155">
        <f>SUM(J19:M19)</f>
        <v>1173.5946236559139</v>
      </c>
      <c r="O19" s="156">
        <f>O16*(17-O17)</f>
        <v>2824.2946236559137</v>
      </c>
      <c r="P19" s="162">
        <f>P16*(17-P17)</f>
        <v>2824.2946236559137</v>
      </c>
      <c r="Q19" s="1"/>
    </row>
    <row r="20" spans="2:17" ht="20.100000000000001" customHeight="1">
      <c r="B20" s="149" t="s">
        <v>214</v>
      </c>
      <c r="C20" s="17">
        <f t="shared" ref="C20:H20" si="6">C16*(18-C17)</f>
        <v>569.1</v>
      </c>
      <c r="D20" s="16">
        <f t="shared" si="6"/>
        <v>472.09999999999997</v>
      </c>
      <c r="E20" s="16">
        <f t="shared" si="6"/>
        <v>416.59999999999997</v>
      </c>
      <c r="F20" s="16">
        <f t="shared" si="6"/>
        <v>302.3</v>
      </c>
      <c r="G20" s="16">
        <f t="shared" si="6"/>
        <v>13.6</v>
      </c>
      <c r="H20" s="16">
        <f t="shared" si="6"/>
        <v>0</v>
      </c>
      <c r="I20" s="155">
        <f>SUM(C20:G20)</f>
        <v>1773.6999999999998</v>
      </c>
      <c r="J20" s="16">
        <f>J16*(18-J17)</f>
        <v>108.6</v>
      </c>
      <c r="K20" s="16">
        <f>K16*(18-K17)</f>
        <v>93.061290322580618</v>
      </c>
      <c r="L20" s="16">
        <f>L16*(18-L17)</f>
        <v>433.53333333333336</v>
      </c>
      <c r="M20" s="16">
        <f>M16*(18-M17)</f>
        <v>634.4</v>
      </c>
      <c r="N20" s="155">
        <f>SUM(J20:M20)</f>
        <v>1269.5946236559139</v>
      </c>
      <c r="O20" s="157">
        <f>O16*(18-O17)</f>
        <v>3043.2946236559137</v>
      </c>
      <c r="P20" s="163">
        <f>P16*(18-P17)</f>
        <v>3043.2946236559137</v>
      </c>
      <c r="Q20" s="1"/>
    </row>
    <row r="21" spans="2:17" ht="20.100000000000001" customHeight="1" thickBot="1">
      <c r="B21" s="347" t="s">
        <v>215</v>
      </c>
      <c r="C21" s="21">
        <f t="shared" ref="C21:H21" si="7">C16*(19-C17)</f>
        <v>600.1</v>
      </c>
      <c r="D21" s="20">
        <f t="shared" si="7"/>
        <v>500.09999999999997</v>
      </c>
      <c r="E21" s="20">
        <f t="shared" si="7"/>
        <v>447.59999999999997</v>
      </c>
      <c r="F21" s="20">
        <f t="shared" si="7"/>
        <v>332.3</v>
      </c>
      <c r="G21" s="20">
        <f t="shared" si="7"/>
        <v>16.600000000000001</v>
      </c>
      <c r="H21" s="20">
        <f t="shared" si="7"/>
        <v>0</v>
      </c>
      <c r="I21" s="164">
        <f>SUM(C21:G21)</f>
        <v>1896.6999999999998</v>
      </c>
      <c r="J21" s="20">
        <f>J16*(19-J17)</f>
        <v>128.6</v>
      </c>
      <c r="K21" s="20">
        <f>K16*(19-K17)</f>
        <v>110.06129032258062</v>
      </c>
      <c r="L21" s="20">
        <f>L16*(19-L17)</f>
        <v>461.53333333333336</v>
      </c>
      <c r="M21" s="20">
        <f>M16*(19-M17)</f>
        <v>665.4</v>
      </c>
      <c r="N21" s="164">
        <f>SUM(J21:M21)</f>
        <v>1365.5946236559139</v>
      </c>
      <c r="O21" s="165">
        <f>O16*(19-O17)</f>
        <v>3262.2946236559137</v>
      </c>
      <c r="P21" s="166">
        <f>P16*(19-P17)</f>
        <v>3262.2946236559137</v>
      </c>
      <c r="Q21" s="1"/>
    </row>
    <row r="22" spans="2:17" ht="15.95" customHeight="1" thickBot="1">
      <c r="B22" s="1"/>
      <c r="C22" s="1"/>
      <c r="D22" s="2"/>
      <c r="E22" s="2"/>
      <c r="F22" s="2"/>
      <c r="G22" s="1"/>
      <c r="H22" s="3"/>
      <c r="I22" s="1"/>
      <c r="J22" s="3"/>
      <c r="K22" s="1"/>
      <c r="L22" s="2"/>
      <c r="M22" s="1"/>
      <c r="N22" s="2"/>
      <c r="O22" s="1"/>
      <c r="P22" s="1"/>
    </row>
    <row r="23" spans="2:17" ht="39.6" customHeight="1" thickBot="1">
      <c r="B23" s="473" t="s">
        <v>338</v>
      </c>
      <c r="C23" s="474"/>
      <c r="D23" s="474"/>
      <c r="E23" s="474"/>
      <c r="F23" s="474"/>
      <c r="G23" s="474"/>
      <c r="H23" s="474"/>
      <c r="I23" s="474"/>
      <c r="J23" s="474"/>
      <c r="K23" s="474"/>
      <c r="L23" s="470" t="s">
        <v>330</v>
      </c>
      <c r="M23" s="471"/>
      <c r="N23" s="471"/>
      <c r="O23" s="471"/>
      <c r="P23" s="472"/>
    </row>
    <row r="24" spans="2:17" ht="15.95" customHeight="1">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7" ht="15.95" customHeight="1" thickBot="1">
      <c r="B25" s="466"/>
      <c r="C25" s="462"/>
      <c r="D25" s="462"/>
      <c r="E25" s="462"/>
      <c r="F25" s="462"/>
      <c r="G25" s="462"/>
      <c r="H25" s="462"/>
      <c r="I25" s="462"/>
      <c r="J25" s="462"/>
      <c r="K25" s="462"/>
      <c r="L25" s="462"/>
      <c r="M25" s="462"/>
      <c r="N25" s="462"/>
      <c r="O25" s="145" t="s">
        <v>209</v>
      </c>
      <c r="P25" s="30" t="s">
        <v>210</v>
      </c>
    </row>
    <row r="26" spans="2:17" ht="19.149999999999999" customHeight="1">
      <c r="B26" s="148" t="s">
        <v>211</v>
      </c>
      <c r="C26" s="146">
        <v>31</v>
      </c>
      <c r="D26" s="8">
        <v>28</v>
      </c>
      <c r="E26" s="8">
        <v>31</v>
      </c>
      <c r="F26" s="8">
        <v>30</v>
      </c>
      <c r="G26" s="8">
        <v>0</v>
      </c>
      <c r="H26" s="8">
        <v>0</v>
      </c>
      <c r="I26" s="168">
        <f>SUM(C26:G26)</f>
        <v>120</v>
      </c>
      <c r="J26" s="8">
        <v>15</v>
      </c>
      <c r="K26" s="8">
        <v>31</v>
      </c>
      <c r="L26" s="8">
        <v>30</v>
      </c>
      <c r="M26" s="8">
        <v>31</v>
      </c>
      <c r="N26" s="168">
        <f>SUM(J26:M26)</f>
        <v>107</v>
      </c>
      <c r="O26" s="167">
        <f>SUM(C26:H26,J26:M26)</f>
        <v>227</v>
      </c>
      <c r="P26" s="169">
        <f>I26+N26</f>
        <v>227</v>
      </c>
    </row>
    <row r="27" spans="2:17" ht="19.149999999999999" customHeight="1">
      <c r="B27" s="149" t="s">
        <v>485</v>
      </c>
      <c r="C27" s="147">
        <v>-0.3</v>
      </c>
      <c r="D27" s="10">
        <v>4.7</v>
      </c>
      <c r="E27" s="10">
        <v>5.3</v>
      </c>
      <c r="F27" s="10">
        <v>9.0666666666666664</v>
      </c>
      <c r="G27" s="10">
        <v>0</v>
      </c>
      <c r="H27" s="10">
        <v>0</v>
      </c>
      <c r="I27" s="153">
        <f>(C26*C27+D26*D27+E26*E27+F26*F27+G26*G27)/I26</f>
        <v>4.6549999999999994</v>
      </c>
      <c r="J27" s="10">
        <v>10.433333333333334</v>
      </c>
      <c r="K27" s="95">
        <v>8.4</v>
      </c>
      <c r="L27" s="95">
        <v>5.8</v>
      </c>
      <c r="M27" s="95">
        <v>-2</v>
      </c>
      <c r="N27" s="153">
        <f>(J26*J27+K26*K27+L26*L27+M26*M27)/N26</f>
        <v>4.9429906542056079</v>
      </c>
      <c r="O27" s="154">
        <f>(C27*C26+D27*D26+E27*E26+F27*F26+G27*G26+H27*H26+J27*J26+K27*K26+L27*L26+M27*M26)/O26</f>
        <v>4.7907488986784141</v>
      </c>
      <c r="P27" s="161">
        <f>(I27*I26+N27*N26)/P26</f>
        <v>4.7907488986784141</v>
      </c>
    </row>
    <row r="28" spans="2:17" ht="19.149999999999999" customHeight="1">
      <c r="B28" s="149" t="s">
        <v>212</v>
      </c>
      <c r="C28" s="13">
        <f t="shared" ref="C28:H28" si="8">C26*(13-C27)</f>
        <v>412.3</v>
      </c>
      <c r="D28" s="12">
        <f t="shared" si="8"/>
        <v>232.40000000000003</v>
      </c>
      <c r="E28" s="12">
        <f t="shared" si="8"/>
        <v>238.70000000000002</v>
      </c>
      <c r="F28" s="12">
        <f t="shared" si="8"/>
        <v>118</v>
      </c>
      <c r="G28" s="12">
        <f t="shared" si="8"/>
        <v>0</v>
      </c>
      <c r="H28" s="12">
        <f t="shared" si="8"/>
        <v>0</v>
      </c>
      <c r="I28" s="155">
        <f>SUM(C28:G28)</f>
        <v>1001.4000000000001</v>
      </c>
      <c r="J28" s="12">
        <f>J26*(13-J27)</f>
        <v>38.5</v>
      </c>
      <c r="K28" s="12">
        <f>K26*(13-K27)</f>
        <v>142.6</v>
      </c>
      <c r="L28" s="12">
        <f>L26*(13-L27)</f>
        <v>216</v>
      </c>
      <c r="M28" s="12">
        <f>M26*(13-M27)</f>
        <v>465</v>
      </c>
      <c r="N28" s="155">
        <f>SUM(J28:M28)</f>
        <v>862.1</v>
      </c>
      <c r="O28" s="156">
        <f>O26*(13-O27)</f>
        <v>1863.5</v>
      </c>
      <c r="P28" s="162">
        <f>P26*(13-P27)</f>
        <v>1863.5</v>
      </c>
    </row>
    <row r="29" spans="2:17" ht="19.149999999999999" customHeight="1">
      <c r="B29" s="149" t="s">
        <v>213</v>
      </c>
      <c r="C29" s="13">
        <f t="shared" ref="C29:H29" si="9">C26*(17-C27)</f>
        <v>536.30000000000007</v>
      </c>
      <c r="D29" s="12">
        <f t="shared" si="9"/>
        <v>344.40000000000003</v>
      </c>
      <c r="E29" s="12">
        <f t="shared" si="9"/>
        <v>362.7</v>
      </c>
      <c r="F29" s="12">
        <f t="shared" si="9"/>
        <v>238</v>
      </c>
      <c r="G29" s="12">
        <f t="shared" si="9"/>
        <v>0</v>
      </c>
      <c r="H29" s="12">
        <f t="shared" si="9"/>
        <v>0</v>
      </c>
      <c r="I29" s="155">
        <f>SUM(C29:G29)</f>
        <v>1481.4</v>
      </c>
      <c r="J29" s="12">
        <f>J26*(17-J27)</f>
        <v>98.5</v>
      </c>
      <c r="K29" s="12">
        <f>K26*(17-K27)</f>
        <v>266.59999999999997</v>
      </c>
      <c r="L29" s="12">
        <f>L26*(17-L27)</f>
        <v>336</v>
      </c>
      <c r="M29" s="12">
        <f>M26*(17-M27)</f>
        <v>589</v>
      </c>
      <c r="N29" s="155">
        <f>SUM(J29:M29)</f>
        <v>1290.0999999999999</v>
      </c>
      <c r="O29" s="156">
        <f>O26*(17-O27)</f>
        <v>2771.5</v>
      </c>
      <c r="P29" s="162">
        <f>P26*(17-P27)</f>
        <v>2771.5</v>
      </c>
    </row>
    <row r="30" spans="2:17" ht="19.149999999999999" customHeight="1">
      <c r="B30" s="149" t="s">
        <v>214</v>
      </c>
      <c r="C30" s="17">
        <f t="shared" ref="C30:H30" si="10">C26*(18-C27)</f>
        <v>567.30000000000007</v>
      </c>
      <c r="D30" s="16">
        <f t="shared" si="10"/>
        <v>372.40000000000003</v>
      </c>
      <c r="E30" s="16">
        <f t="shared" si="10"/>
        <v>393.7</v>
      </c>
      <c r="F30" s="16">
        <f t="shared" si="10"/>
        <v>268</v>
      </c>
      <c r="G30" s="16">
        <f t="shared" si="10"/>
        <v>0</v>
      </c>
      <c r="H30" s="16">
        <f t="shared" si="10"/>
        <v>0</v>
      </c>
      <c r="I30" s="155">
        <f>SUM(C30:G30)</f>
        <v>1601.4</v>
      </c>
      <c r="J30" s="16">
        <f>J26*(18-J27)</f>
        <v>113.5</v>
      </c>
      <c r="K30" s="16">
        <f>K26*(18-K27)</f>
        <v>297.59999999999997</v>
      </c>
      <c r="L30" s="16">
        <f>L26*(18-L27)</f>
        <v>366</v>
      </c>
      <c r="M30" s="16">
        <f>M26*(18-M27)</f>
        <v>620</v>
      </c>
      <c r="N30" s="155">
        <f>SUM(J30:M30)</f>
        <v>1397.1</v>
      </c>
      <c r="O30" s="157">
        <f>O26*(18-O27)</f>
        <v>2998.5</v>
      </c>
      <c r="P30" s="163">
        <f>P26*(18-P27)</f>
        <v>2998.5</v>
      </c>
    </row>
    <row r="31" spans="2:17" ht="19.149999999999999" customHeight="1" thickBot="1">
      <c r="B31" s="347" t="s">
        <v>215</v>
      </c>
      <c r="C31" s="21">
        <f t="shared" ref="C31:H31" si="11">C26*(19-C27)</f>
        <v>598.30000000000007</v>
      </c>
      <c r="D31" s="20">
        <f t="shared" si="11"/>
        <v>400.40000000000003</v>
      </c>
      <c r="E31" s="20">
        <f t="shared" si="11"/>
        <v>424.7</v>
      </c>
      <c r="F31" s="20">
        <f t="shared" si="11"/>
        <v>298</v>
      </c>
      <c r="G31" s="20">
        <f t="shared" si="11"/>
        <v>0</v>
      </c>
      <c r="H31" s="20">
        <f t="shared" si="11"/>
        <v>0</v>
      </c>
      <c r="I31" s="164">
        <f>SUM(C31:G31)</f>
        <v>1721.4</v>
      </c>
      <c r="J31" s="20">
        <f>J26*(19-J27)</f>
        <v>128.5</v>
      </c>
      <c r="K31" s="20">
        <f>K26*(19-K27)</f>
        <v>328.59999999999997</v>
      </c>
      <c r="L31" s="20">
        <f>L26*(19-L27)</f>
        <v>396</v>
      </c>
      <c r="M31" s="20">
        <f>M26*(19-M27)</f>
        <v>651</v>
      </c>
      <c r="N31" s="164">
        <f>SUM(J31:M31)</f>
        <v>1504.1</v>
      </c>
      <c r="O31" s="165">
        <f>O26*(19-O27)</f>
        <v>3225.5</v>
      </c>
      <c r="P31" s="166">
        <f>P26*(19-P27)</f>
        <v>3225.5</v>
      </c>
    </row>
    <row r="32" spans="2:17" ht="15.95" customHeight="1" thickBot="1">
      <c r="B32" s="1"/>
      <c r="C32" s="1"/>
      <c r="D32" s="2"/>
      <c r="E32" s="2"/>
      <c r="F32" s="2"/>
      <c r="G32" s="1"/>
      <c r="H32" s="3"/>
      <c r="I32" s="1"/>
      <c r="J32" s="3"/>
      <c r="K32" s="1"/>
      <c r="L32" s="2"/>
      <c r="M32" s="1"/>
      <c r="N32" s="2"/>
      <c r="O32" s="1"/>
      <c r="P32" s="1"/>
    </row>
    <row r="33" spans="2:17" ht="39.6" customHeight="1" thickBot="1">
      <c r="B33" s="473" t="s">
        <v>338</v>
      </c>
      <c r="C33" s="474"/>
      <c r="D33" s="474"/>
      <c r="E33" s="474"/>
      <c r="F33" s="474"/>
      <c r="G33" s="474"/>
      <c r="H33" s="474"/>
      <c r="I33" s="474"/>
      <c r="J33" s="474"/>
      <c r="K33" s="474"/>
      <c r="L33" s="470" t="s">
        <v>331</v>
      </c>
      <c r="M33" s="471"/>
      <c r="N33" s="471"/>
      <c r="O33" s="471"/>
      <c r="P33" s="472"/>
    </row>
    <row r="34" spans="2:17" ht="15.95" customHeight="1">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7" ht="15.95" customHeight="1" thickBot="1">
      <c r="B35" s="466"/>
      <c r="C35" s="462"/>
      <c r="D35" s="462"/>
      <c r="E35" s="462"/>
      <c r="F35" s="462"/>
      <c r="G35" s="462"/>
      <c r="H35" s="462"/>
      <c r="I35" s="462"/>
      <c r="J35" s="462"/>
      <c r="K35" s="462"/>
      <c r="L35" s="462"/>
      <c r="M35" s="462"/>
      <c r="N35" s="462"/>
      <c r="O35" s="145" t="s">
        <v>209</v>
      </c>
      <c r="P35" s="30" t="s">
        <v>210</v>
      </c>
    </row>
    <row r="36" spans="2:17" ht="19.149999999999999" customHeight="1">
      <c r="B36" s="148" t="s">
        <v>211</v>
      </c>
      <c r="C36" s="146">
        <v>31</v>
      </c>
      <c r="D36" s="8">
        <v>28</v>
      </c>
      <c r="E36" s="8">
        <v>31</v>
      </c>
      <c r="F36" s="8">
        <v>25</v>
      </c>
      <c r="G36" s="8">
        <v>5</v>
      </c>
      <c r="H36" s="8">
        <v>0</v>
      </c>
      <c r="I36" s="168">
        <f>SUM(C36:G36)</f>
        <v>120</v>
      </c>
      <c r="J36" s="8">
        <v>10</v>
      </c>
      <c r="K36" s="8">
        <v>31</v>
      </c>
      <c r="L36" s="8">
        <v>30</v>
      </c>
      <c r="M36" s="8">
        <v>31</v>
      </c>
      <c r="N36" s="168">
        <f>SUM(J36:M36)</f>
        <v>102</v>
      </c>
      <c r="O36" s="167">
        <f>SUM(C36:H36,J36:M36)</f>
        <v>222</v>
      </c>
      <c r="P36" s="169">
        <f>I36+N36</f>
        <v>222</v>
      </c>
    </row>
    <row r="37" spans="2:17" ht="19.149999999999999" customHeight="1">
      <c r="B37" s="149" t="s">
        <v>485</v>
      </c>
      <c r="C37" s="147">
        <v>-0.8</v>
      </c>
      <c r="D37" s="10">
        <v>-2.9</v>
      </c>
      <c r="E37" s="10">
        <v>4.4000000000000004</v>
      </c>
      <c r="F37" s="10">
        <v>6.78</v>
      </c>
      <c r="G37" s="10">
        <v>12.8</v>
      </c>
      <c r="H37" s="10">
        <v>0</v>
      </c>
      <c r="I37" s="153">
        <f>(C36*C37+D36*D37+E36*E37+F36*F37+G36*G37)/I36</f>
        <v>2.1991666666666663</v>
      </c>
      <c r="J37" s="10">
        <v>12.3</v>
      </c>
      <c r="K37" s="95">
        <v>6.3</v>
      </c>
      <c r="L37" s="95">
        <v>5.8</v>
      </c>
      <c r="M37" s="95">
        <v>0.7</v>
      </c>
      <c r="N37" s="153">
        <f>(J36*J37+K36*K37+L36*L37+M36*M37)/N36</f>
        <v>5.0392156862745097</v>
      </c>
      <c r="O37" s="154">
        <f>(C37*C36+D37*D36+E37*E36+F37*F36+G37*G36+H37*H36+J37*J36+K37*K36+L37*L36+M37*M36)/O36</f>
        <v>3.5040540540540541</v>
      </c>
      <c r="P37" s="161">
        <f>(I37*I36+N37*N36)/P36</f>
        <v>3.5040540540540541</v>
      </c>
    </row>
    <row r="38" spans="2:17" ht="19.149999999999999" customHeight="1">
      <c r="B38" s="149" t="s">
        <v>212</v>
      </c>
      <c r="C38" s="13">
        <f t="shared" ref="C38:H38" si="12">C36*(13-C37)</f>
        <v>427.8</v>
      </c>
      <c r="D38" s="12">
        <f t="shared" si="12"/>
        <v>445.2</v>
      </c>
      <c r="E38" s="12">
        <f t="shared" si="12"/>
        <v>266.59999999999997</v>
      </c>
      <c r="F38" s="12">
        <f t="shared" si="12"/>
        <v>155.5</v>
      </c>
      <c r="G38" s="12">
        <f t="shared" si="12"/>
        <v>0.99999999999999645</v>
      </c>
      <c r="H38" s="12">
        <f t="shared" si="12"/>
        <v>0</v>
      </c>
      <c r="I38" s="155">
        <f>SUM(C38:G38)</f>
        <v>1296.0999999999999</v>
      </c>
      <c r="J38" s="12">
        <f>J36*(13-J37)</f>
        <v>6.9999999999999929</v>
      </c>
      <c r="K38" s="12">
        <f>K36*(13-K37)</f>
        <v>207.70000000000002</v>
      </c>
      <c r="L38" s="12">
        <f>L36*(13-L37)</f>
        <v>216</v>
      </c>
      <c r="M38" s="12">
        <f>M36*(13-M37)</f>
        <v>381.3</v>
      </c>
      <c r="N38" s="155">
        <f>SUM(J38:M38)</f>
        <v>812</v>
      </c>
      <c r="O38" s="156">
        <f>O36*(13-O37)</f>
        <v>2108.1</v>
      </c>
      <c r="P38" s="162">
        <f>P36*(13-P37)</f>
        <v>2108.1</v>
      </c>
    </row>
    <row r="39" spans="2:17" ht="19.149999999999999" customHeight="1">
      <c r="B39" s="149" t="s">
        <v>213</v>
      </c>
      <c r="C39" s="13">
        <f t="shared" ref="C39:H39" si="13">C36*(17-C37)</f>
        <v>551.80000000000007</v>
      </c>
      <c r="D39" s="12">
        <f t="shared" si="13"/>
        <v>557.19999999999993</v>
      </c>
      <c r="E39" s="12">
        <f t="shared" si="13"/>
        <v>390.59999999999997</v>
      </c>
      <c r="F39" s="12">
        <f t="shared" si="13"/>
        <v>255.49999999999997</v>
      </c>
      <c r="G39" s="12">
        <f t="shared" si="13"/>
        <v>20.999999999999996</v>
      </c>
      <c r="H39" s="12">
        <f t="shared" si="13"/>
        <v>0</v>
      </c>
      <c r="I39" s="155">
        <f>SUM(C39:G39)</f>
        <v>1776.1</v>
      </c>
      <c r="J39" s="12">
        <f>J36*(17-J37)</f>
        <v>46.999999999999993</v>
      </c>
      <c r="K39" s="12">
        <f>K36*(17-K37)</f>
        <v>331.7</v>
      </c>
      <c r="L39" s="12">
        <f>L36*(17-L37)</f>
        <v>336</v>
      </c>
      <c r="M39" s="12">
        <f>M36*(17-M37)</f>
        <v>505.3</v>
      </c>
      <c r="N39" s="155">
        <f>SUM(J39:M39)</f>
        <v>1220</v>
      </c>
      <c r="O39" s="156">
        <f>O36*(17-O37)</f>
        <v>2996.1</v>
      </c>
      <c r="P39" s="162">
        <f>P36*(17-P37)</f>
        <v>2996.1</v>
      </c>
    </row>
    <row r="40" spans="2:17" ht="19.149999999999999" customHeight="1">
      <c r="B40" s="149" t="s">
        <v>214</v>
      </c>
      <c r="C40" s="17">
        <f t="shared" ref="C40:H40" si="14">C36*(18-C37)</f>
        <v>582.80000000000007</v>
      </c>
      <c r="D40" s="16">
        <f t="shared" si="14"/>
        <v>585.19999999999993</v>
      </c>
      <c r="E40" s="16">
        <f t="shared" si="14"/>
        <v>421.59999999999997</v>
      </c>
      <c r="F40" s="16">
        <f t="shared" si="14"/>
        <v>280.5</v>
      </c>
      <c r="G40" s="16">
        <f t="shared" si="14"/>
        <v>25.999999999999996</v>
      </c>
      <c r="H40" s="16">
        <f t="shared" si="14"/>
        <v>0</v>
      </c>
      <c r="I40" s="155">
        <f>SUM(C40:G40)</f>
        <v>1896.1</v>
      </c>
      <c r="J40" s="16">
        <f>J36*(18-J37)</f>
        <v>56.999999999999993</v>
      </c>
      <c r="K40" s="16">
        <f>K36*(18-K37)</f>
        <v>362.7</v>
      </c>
      <c r="L40" s="16">
        <f>L36*(18-L37)</f>
        <v>366</v>
      </c>
      <c r="M40" s="16">
        <f>M36*(18-M37)</f>
        <v>536.30000000000007</v>
      </c>
      <c r="N40" s="155">
        <f>SUM(J40:M40)</f>
        <v>1322</v>
      </c>
      <c r="O40" s="157">
        <f>O36*(18-O37)</f>
        <v>3218.1</v>
      </c>
      <c r="P40" s="163">
        <f>P36*(18-P37)</f>
        <v>3218.1</v>
      </c>
    </row>
    <row r="41" spans="2:17" ht="19.149999999999999" customHeight="1" thickBot="1">
      <c r="B41" s="347" t="s">
        <v>215</v>
      </c>
      <c r="C41" s="21">
        <f t="shared" ref="C41:H41" si="15">C36*(19-C37)</f>
        <v>613.80000000000007</v>
      </c>
      <c r="D41" s="20">
        <f t="shared" si="15"/>
        <v>613.19999999999993</v>
      </c>
      <c r="E41" s="20">
        <f t="shared" si="15"/>
        <v>452.59999999999997</v>
      </c>
      <c r="F41" s="20">
        <f t="shared" si="15"/>
        <v>305.5</v>
      </c>
      <c r="G41" s="20">
        <f t="shared" si="15"/>
        <v>30.999999999999996</v>
      </c>
      <c r="H41" s="20">
        <f t="shared" si="15"/>
        <v>0</v>
      </c>
      <c r="I41" s="164">
        <f>SUM(C41:G41)</f>
        <v>2016.1</v>
      </c>
      <c r="J41" s="20">
        <f>J36*(19-J37)</f>
        <v>67</v>
      </c>
      <c r="K41" s="20">
        <f>K36*(19-K37)</f>
        <v>393.7</v>
      </c>
      <c r="L41" s="20">
        <f>L36*(19-L37)</f>
        <v>396</v>
      </c>
      <c r="M41" s="20">
        <f>M36*(19-M37)</f>
        <v>567.30000000000007</v>
      </c>
      <c r="N41" s="164">
        <f>SUM(J41:M41)</f>
        <v>1424</v>
      </c>
      <c r="O41" s="165">
        <f>O36*(19-O37)</f>
        <v>3440.1</v>
      </c>
      <c r="P41" s="166">
        <f>P36*(19-P37)</f>
        <v>3440.1</v>
      </c>
    </row>
    <row r="42" spans="2:17" ht="15.95" customHeight="1" thickBot="1">
      <c r="B42" s="1"/>
      <c r="C42" s="1"/>
      <c r="D42" s="2"/>
      <c r="E42" s="2"/>
      <c r="F42" s="2"/>
      <c r="G42" s="1"/>
      <c r="H42" s="3"/>
      <c r="I42" s="2"/>
      <c r="J42" s="3"/>
      <c r="K42" s="2"/>
      <c r="L42" s="2"/>
      <c r="M42" s="1"/>
      <c r="N42" s="2"/>
      <c r="O42" s="1"/>
    </row>
    <row r="43" spans="2:17" ht="52.5" customHeight="1" thickBot="1">
      <c r="B43" s="473" t="s">
        <v>339</v>
      </c>
      <c r="C43" s="474"/>
      <c r="D43" s="474"/>
      <c r="E43" s="474"/>
      <c r="F43" s="474"/>
      <c r="G43" s="474"/>
      <c r="H43" s="474"/>
      <c r="I43" s="474"/>
      <c r="J43" s="474"/>
      <c r="K43" s="474"/>
      <c r="L43" s="470" t="s">
        <v>221</v>
      </c>
      <c r="M43" s="471"/>
      <c r="N43" s="471"/>
      <c r="O43" s="471"/>
      <c r="P43" s="472"/>
    </row>
    <row r="44" spans="2:17" ht="20.100000000000001" customHeight="1">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7" ht="20.100000000000001" customHeight="1" thickBot="1">
      <c r="B45" s="466"/>
      <c r="C45" s="462"/>
      <c r="D45" s="462"/>
      <c r="E45" s="462"/>
      <c r="F45" s="462"/>
      <c r="G45" s="462"/>
      <c r="H45" s="462"/>
      <c r="I45" s="462"/>
      <c r="J45" s="462"/>
      <c r="K45" s="462"/>
      <c r="L45" s="462"/>
      <c r="M45" s="462"/>
      <c r="N45" s="462"/>
      <c r="O45" s="145" t="s">
        <v>209</v>
      </c>
      <c r="P45" s="30" t="s">
        <v>210</v>
      </c>
    </row>
    <row r="46" spans="2:17" ht="20.100000000000001" customHeight="1">
      <c r="B46" s="148" t="s">
        <v>211</v>
      </c>
      <c r="C46" s="146">
        <v>31</v>
      </c>
      <c r="D46" s="8">
        <v>29</v>
      </c>
      <c r="E46" s="8">
        <v>31</v>
      </c>
      <c r="F46" s="8">
        <v>25</v>
      </c>
      <c r="G46" s="8">
        <v>15</v>
      </c>
      <c r="H46" s="8">
        <v>0</v>
      </c>
      <c r="I46" s="168">
        <f>SUM(C46:G46)</f>
        <v>131</v>
      </c>
      <c r="J46" s="8">
        <v>10</v>
      </c>
      <c r="K46" s="8">
        <v>31</v>
      </c>
      <c r="L46" s="8">
        <v>30</v>
      </c>
      <c r="M46" s="8">
        <v>31</v>
      </c>
      <c r="N46" s="168">
        <f>SUM(J46:M46)</f>
        <v>102</v>
      </c>
      <c r="O46" s="167">
        <f>SUM(C46:H46,J46:M46)</f>
        <v>233</v>
      </c>
      <c r="P46" s="169">
        <f>I46+N46</f>
        <v>233</v>
      </c>
    </row>
    <row r="47" spans="2:17" ht="20.100000000000001" customHeight="1">
      <c r="B47" s="149" t="s">
        <v>485</v>
      </c>
      <c r="C47" s="147">
        <v>-2.9</v>
      </c>
      <c r="D47" s="10">
        <v>1</v>
      </c>
      <c r="E47" s="10">
        <v>3.9</v>
      </c>
      <c r="F47" s="10">
        <v>9.1</v>
      </c>
      <c r="G47" s="10">
        <v>11.1</v>
      </c>
      <c r="H47" s="10">
        <v>0</v>
      </c>
      <c r="I47" s="153">
        <f>(C46*C47+D46*D47+E46*E47+F46*F47+G46*G47)/I46</f>
        <v>3.4656488549618323</v>
      </c>
      <c r="J47" s="10">
        <v>11.8</v>
      </c>
      <c r="K47" s="95">
        <v>10.1</v>
      </c>
      <c r="L47" s="95">
        <v>4.4000000000000004</v>
      </c>
      <c r="M47" s="95">
        <v>0.4</v>
      </c>
      <c r="N47" s="153">
        <f>(J46*J47+K46*K47+L46*L47+M46*M47)/N46</f>
        <v>5.6421568627450966</v>
      </c>
      <c r="O47" s="154">
        <f>(C47*C46+D47*D46+E47*E46+F47*F46+G47*G46+H47*H46+J47*J46+K47*K46+L47*L46+M47*M46)/O46</f>
        <v>4.4184549356223179</v>
      </c>
      <c r="P47" s="161">
        <f>(I47*I46+N47*N46)/P46</f>
        <v>4.4184549356223179</v>
      </c>
    </row>
    <row r="48" spans="2:17" ht="20.100000000000001" customHeight="1">
      <c r="B48" s="149" t="s">
        <v>212</v>
      </c>
      <c r="C48" s="13">
        <f t="shared" ref="C48:H48" si="16">C46*(13-C47)</f>
        <v>492.90000000000003</v>
      </c>
      <c r="D48" s="12">
        <f t="shared" si="16"/>
        <v>348</v>
      </c>
      <c r="E48" s="12">
        <f t="shared" si="16"/>
        <v>282.09999999999997</v>
      </c>
      <c r="F48" s="12">
        <f t="shared" si="16"/>
        <v>97.500000000000014</v>
      </c>
      <c r="G48" s="12">
        <f t="shared" si="16"/>
        <v>28.500000000000007</v>
      </c>
      <c r="H48" s="12">
        <f t="shared" si="16"/>
        <v>0</v>
      </c>
      <c r="I48" s="155">
        <f>SUM(C48:G48)</f>
        <v>1249</v>
      </c>
      <c r="J48" s="12">
        <f>J46*(13-J47)</f>
        <v>11.999999999999993</v>
      </c>
      <c r="K48" s="12">
        <f>K46*(13-K47)</f>
        <v>89.9</v>
      </c>
      <c r="L48" s="12">
        <f>L46*(13-L47)</f>
        <v>258</v>
      </c>
      <c r="M48" s="12">
        <f>M46*(13-M47)</f>
        <v>390.59999999999997</v>
      </c>
      <c r="N48" s="155">
        <f>SUM(J48:M48)</f>
        <v>750.5</v>
      </c>
      <c r="O48" s="156">
        <f>O46*(13-O47)</f>
        <v>1999.5</v>
      </c>
      <c r="P48" s="162">
        <f>P46*(13-P47)</f>
        <v>1999.5</v>
      </c>
      <c r="Q48" s="28"/>
    </row>
    <row r="49" spans="2:17" ht="20.100000000000001" customHeight="1">
      <c r="B49" s="149" t="s">
        <v>213</v>
      </c>
      <c r="C49" s="13">
        <f t="shared" ref="C49:H49" si="17">C46*(17-C47)</f>
        <v>616.9</v>
      </c>
      <c r="D49" s="12">
        <f t="shared" si="17"/>
        <v>464</v>
      </c>
      <c r="E49" s="12">
        <f t="shared" si="17"/>
        <v>406.09999999999997</v>
      </c>
      <c r="F49" s="12">
        <f t="shared" si="17"/>
        <v>197.5</v>
      </c>
      <c r="G49" s="12">
        <f t="shared" si="17"/>
        <v>88.5</v>
      </c>
      <c r="H49" s="12">
        <f t="shared" si="17"/>
        <v>0</v>
      </c>
      <c r="I49" s="155">
        <f>SUM(C49:G49)</f>
        <v>1773</v>
      </c>
      <c r="J49" s="12">
        <f>J46*(17-J47)</f>
        <v>51.999999999999993</v>
      </c>
      <c r="K49" s="12">
        <f>K46*(17-K47)</f>
        <v>213.9</v>
      </c>
      <c r="L49" s="12">
        <f>L46*(17-L47)</f>
        <v>378</v>
      </c>
      <c r="M49" s="12">
        <f>M46*(17-M47)</f>
        <v>514.6</v>
      </c>
      <c r="N49" s="155">
        <f>SUM(J49:M49)</f>
        <v>1158.5</v>
      </c>
      <c r="O49" s="156">
        <f>O46*(17-O47)</f>
        <v>2931.5</v>
      </c>
      <c r="P49" s="162">
        <f>P46*(17-P47)</f>
        <v>2931.5</v>
      </c>
      <c r="Q49" s="28"/>
    </row>
    <row r="50" spans="2:17" ht="20.100000000000001" customHeight="1">
      <c r="B50" s="149" t="s">
        <v>214</v>
      </c>
      <c r="C50" s="17">
        <f t="shared" ref="C50:H50" si="18">C46*(18-C47)</f>
        <v>647.9</v>
      </c>
      <c r="D50" s="16">
        <f t="shared" si="18"/>
        <v>493</v>
      </c>
      <c r="E50" s="16">
        <f t="shared" si="18"/>
        <v>437.09999999999997</v>
      </c>
      <c r="F50" s="16">
        <f t="shared" si="18"/>
        <v>222.5</v>
      </c>
      <c r="G50" s="16">
        <f t="shared" si="18"/>
        <v>103.5</v>
      </c>
      <c r="H50" s="16">
        <f t="shared" si="18"/>
        <v>0</v>
      </c>
      <c r="I50" s="155">
        <f>SUM(C50:G50)</f>
        <v>1904</v>
      </c>
      <c r="J50" s="16">
        <f>J46*(18-J47)</f>
        <v>61.999999999999993</v>
      </c>
      <c r="K50" s="16">
        <f>K46*(18-K47)</f>
        <v>244.9</v>
      </c>
      <c r="L50" s="16">
        <f>L46*(18-L47)</f>
        <v>408</v>
      </c>
      <c r="M50" s="16">
        <f>M46*(18-M47)</f>
        <v>545.6</v>
      </c>
      <c r="N50" s="155">
        <f>SUM(J50:M50)</f>
        <v>1260.5</v>
      </c>
      <c r="O50" s="157">
        <f>O46*(18-O47)</f>
        <v>3164.5</v>
      </c>
      <c r="P50" s="163">
        <f>P46*(18-P47)</f>
        <v>3164.5</v>
      </c>
      <c r="Q50" s="28"/>
    </row>
    <row r="51" spans="2:17" ht="20.100000000000001" customHeight="1" thickBot="1">
      <c r="B51" s="347" t="s">
        <v>215</v>
      </c>
      <c r="C51" s="21">
        <f t="shared" ref="C51:H51" si="19">C46*(19-C47)</f>
        <v>678.9</v>
      </c>
      <c r="D51" s="20">
        <f t="shared" si="19"/>
        <v>522</v>
      </c>
      <c r="E51" s="20">
        <f t="shared" si="19"/>
        <v>468.09999999999997</v>
      </c>
      <c r="F51" s="20">
        <f t="shared" si="19"/>
        <v>247.5</v>
      </c>
      <c r="G51" s="20">
        <f t="shared" si="19"/>
        <v>118.5</v>
      </c>
      <c r="H51" s="20">
        <f t="shared" si="19"/>
        <v>0</v>
      </c>
      <c r="I51" s="164">
        <f>SUM(C51:G51)</f>
        <v>2035</v>
      </c>
      <c r="J51" s="20">
        <f>J46*(19-J47)</f>
        <v>72</v>
      </c>
      <c r="K51" s="20">
        <f>K46*(19-K47)</f>
        <v>275.90000000000003</v>
      </c>
      <c r="L51" s="20">
        <f>L46*(19-L47)</f>
        <v>438</v>
      </c>
      <c r="M51" s="20">
        <f>M46*(19-M47)</f>
        <v>576.6</v>
      </c>
      <c r="N51" s="164">
        <f>SUM(J51:M51)</f>
        <v>1362.5</v>
      </c>
      <c r="O51" s="165">
        <f>O46*(19-O47)</f>
        <v>3397.5</v>
      </c>
      <c r="P51" s="166">
        <f>P46*(19-P47)</f>
        <v>3397.5</v>
      </c>
      <c r="Q51" s="28"/>
    </row>
    <row r="52" spans="2:17" ht="15.75" thickBot="1">
      <c r="B52" s="1"/>
      <c r="C52" s="1"/>
      <c r="D52" s="2"/>
      <c r="E52" s="2"/>
      <c r="F52" s="2"/>
      <c r="G52" s="1"/>
      <c r="H52" s="3"/>
      <c r="I52" s="2"/>
      <c r="J52" s="3"/>
      <c r="K52" s="2"/>
      <c r="L52" s="2"/>
      <c r="M52" s="1"/>
      <c r="N52" s="2"/>
      <c r="O52" s="1"/>
    </row>
    <row r="53" spans="2:17" s="29" customFormat="1" ht="24" thickBot="1">
      <c r="B53" s="473" t="s">
        <v>339</v>
      </c>
      <c r="C53" s="474"/>
      <c r="D53" s="474"/>
      <c r="E53" s="474"/>
      <c r="F53" s="474"/>
      <c r="G53" s="474"/>
      <c r="H53" s="474"/>
      <c r="I53" s="474"/>
      <c r="J53" s="474"/>
      <c r="K53" s="474"/>
      <c r="L53" s="470" t="s">
        <v>222</v>
      </c>
      <c r="M53" s="471"/>
      <c r="N53" s="471"/>
      <c r="O53" s="471"/>
      <c r="P53" s="472"/>
    </row>
    <row r="54" spans="2:17"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7" ht="16.5" thickBot="1">
      <c r="B55" s="466"/>
      <c r="C55" s="462"/>
      <c r="D55" s="462"/>
      <c r="E55" s="462"/>
      <c r="F55" s="462"/>
      <c r="G55" s="462"/>
      <c r="H55" s="462"/>
      <c r="I55" s="462"/>
      <c r="J55" s="462"/>
      <c r="K55" s="462"/>
      <c r="L55" s="462"/>
      <c r="M55" s="462"/>
      <c r="N55" s="462"/>
      <c r="O55" s="145" t="s">
        <v>209</v>
      </c>
      <c r="P55" s="30" t="s">
        <v>210</v>
      </c>
    </row>
    <row r="56" spans="2:17" s="29" customFormat="1" ht="24.75" customHeight="1">
      <c r="B56" s="148" t="s">
        <v>211</v>
      </c>
      <c r="C56" s="146">
        <v>31</v>
      </c>
      <c r="D56" s="8">
        <v>28</v>
      </c>
      <c r="E56" s="8">
        <v>31</v>
      </c>
      <c r="F56" s="8">
        <v>30</v>
      </c>
      <c r="G56" s="8">
        <v>15</v>
      </c>
      <c r="H56" s="8">
        <v>5</v>
      </c>
      <c r="I56" s="168">
        <f>SUM(C56:G56)</f>
        <v>135</v>
      </c>
      <c r="J56" s="8">
        <v>5</v>
      </c>
      <c r="K56" s="8">
        <v>31</v>
      </c>
      <c r="L56" s="8">
        <v>30</v>
      </c>
      <c r="M56" s="8">
        <v>31</v>
      </c>
      <c r="N56" s="168">
        <f>SUM(J56:M56)</f>
        <v>97</v>
      </c>
      <c r="O56" s="167">
        <f>SUM(C56:H56,J56:M56)</f>
        <v>237</v>
      </c>
      <c r="P56" s="169">
        <f>I56+N56</f>
        <v>232</v>
      </c>
    </row>
    <row r="57" spans="2:17" s="29" customFormat="1" ht="21" customHeight="1">
      <c r="B57" s="149" t="s">
        <v>485</v>
      </c>
      <c r="C57" s="147">
        <v>1.2</v>
      </c>
      <c r="D57" s="10">
        <v>-2.2999999999999998</v>
      </c>
      <c r="E57" s="10">
        <v>2.5</v>
      </c>
      <c r="F57" s="10">
        <v>10.3</v>
      </c>
      <c r="G57" s="10">
        <v>10.3</v>
      </c>
      <c r="H57" s="10">
        <v>11.7</v>
      </c>
      <c r="I57" s="153">
        <f>(C56*C57+D56*D57+E56*E57+F56*F57+G56*G57)/I56</f>
        <v>3.8059259259259255</v>
      </c>
      <c r="J57" s="10">
        <v>11</v>
      </c>
      <c r="K57" s="95">
        <v>10.199999999999999</v>
      </c>
      <c r="L57" s="95">
        <v>3.4</v>
      </c>
      <c r="M57" s="95">
        <v>0.2</v>
      </c>
      <c r="N57" s="153">
        <f>(J56*J57+K56*K57+L56*L57+M56*M57)/N56</f>
        <v>4.9422680412371136</v>
      </c>
      <c r="O57" s="154">
        <f>(C57*C56+D57*D56+E57*E56+F57*F56+G57*G56+H57*H56+J57*J56+K57*K56+L57*L56+M57*M56)/O56</f>
        <v>4.4375527426160337</v>
      </c>
      <c r="P57" s="161">
        <f>(I57*I56+N57*N56)/P56</f>
        <v>4.2810344827586206</v>
      </c>
    </row>
    <row r="58" spans="2:17" s="29" customFormat="1" ht="21" customHeight="1">
      <c r="B58" s="149" t="s">
        <v>212</v>
      </c>
      <c r="C58" s="13">
        <f t="shared" ref="C58:H58" si="20">C56*(13-C57)</f>
        <v>365.8</v>
      </c>
      <c r="D58" s="12">
        <f t="shared" si="20"/>
        <v>428.40000000000003</v>
      </c>
      <c r="E58" s="12">
        <f t="shared" si="20"/>
        <v>325.5</v>
      </c>
      <c r="F58" s="12">
        <f t="shared" si="20"/>
        <v>80.999999999999972</v>
      </c>
      <c r="G58" s="12">
        <f t="shared" si="20"/>
        <v>40.499999999999986</v>
      </c>
      <c r="H58" s="12">
        <f t="shared" si="20"/>
        <v>6.5000000000000036</v>
      </c>
      <c r="I58" s="155">
        <f>SUM(C58:G58)</f>
        <v>1241.2</v>
      </c>
      <c r="J58" s="12">
        <f>J56*(13-J57)</f>
        <v>10</v>
      </c>
      <c r="K58" s="12">
        <f>K56*(13-K57)</f>
        <v>86.800000000000026</v>
      </c>
      <c r="L58" s="12">
        <f>L56*(13-L57)</f>
        <v>288</v>
      </c>
      <c r="M58" s="12">
        <f>M56*(13-M57)</f>
        <v>396.8</v>
      </c>
      <c r="N58" s="155">
        <f>SUM(J58:M58)</f>
        <v>781.6</v>
      </c>
      <c r="O58" s="156">
        <f>O56*(13-O57)</f>
        <v>2029.2999999999997</v>
      </c>
      <c r="P58" s="162">
        <f>P56*(13-P57)</f>
        <v>2022.8</v>
      </c>
    </row>
    <row r="59" spans="2:17" s="29" customFormat="1" ht="21" customHeight="1">
      <c r="B59" s="149" t="s">
        <v>213</v>
      </c>
      <c r="C59" s="13">
        <f t="shared" ref="C59:H59" si="21">C56*(17-C57)</f>
        <v>489.8</v>
      </c>
      <c r="D59" s="12">
        <f t="shared" si="21"/>
        <v>540.4</v>
      </c>
      <c r="E59" s="12">
        <f t="shared" si="21"/>
        <v>449.5</v>
      </c>
      <c r="F59" s="12">
        <f t="shared" si="21"/>
        <v>200.99999999999997</v>
      </c>
      <c r="G59" s="12">
        <f t="shared" si="21"/>
        <v>100.49999999999999</v>
      </c>
      <c r="H59" s="12">
        <f t="shared" si="21"/>
        <v>26.500000000000004</v>
      </c>
      <c r="I59" s="155">
        <f>SUM(C59:G59)</f>
        <v>1781.2</v>
      </c>
      <c r="J59" s="12">
        <f>J56*(17-J57)</f>
        <v>30</v>
      </c>
      <c r="K59" s="12">
        <f>K56*(17-K57)</f>
        <v>210.8</v>
      </c>
      <c r="L59" s="12">
        <f>L56*(17-L57)</f>
        <v>408</v>
      </c>
      <c r="M59" s="12">
        <f>M56*(17-M57)</f>
        <v>520.80000000000007</v>
      </c>
      <c r="N59" s="155">
        <f>SUM(J59:M59)</f>
        <v>1169.5999999999999</v>
      </c>
      <c r="O59" s="156">
        <f>O56*(17-O57)</f>
        <v>2977.2999999999997</v>
      </c>
      <c r="P59" s="162">
        <f>P56*(17-P57)</f>
        <v>2950.8</v>
      </c>
    </row>
    <row r="60" spans="2:17" ht="19.5">
      <c r="B60" s="149" t="s">
        <v>214</v>
      </c>
      <c r="C60" s="17">
        <f t="shared" ref="C60:H60" si="22">C56*(18-C57)</f>
        <v>520.80000000000007</v>
      </c>
      <c r="D60" s="16">
        <f t="shared" si="22"/>
        <v>568.4</v>
      </c>
      <c r="E60" s="16">
        <f t="shared" si="22"/>
        <v>480.5</v>
      </c>
      <c r="F60" s="16">
        <f t="shared" si="22"/>
        <v>230.99999999999997</v>
      </c>
      <c r="G60" s="16">
        <f t="shared" si="22"/>
        <v>115.49999999999999</v>
      </c>
      <c r="H60" s="16">
        <f t="shared" si="22"/>
        <v>31.500000000000004</v>
      </c>
      <c r="I60" s="155">
        <f>SUM(C60:G60)</f>
        <v>1916.2</v>
      </c>
      <c r="J60" s="16">
        <f>J56*(18-J57)</f>
        <v>35</v>
      </c>
      <c r="K60" s="16">
        <f>K56*(18-K57)</f>
        <v>241.8</v>
      </c>
      <c r="L60" s="16">
        <f>L56*(18-L57)</f>
        <v>438</v>
      </c>
      <c r="M60" s="16">
        <f>M56*(18-M57)</f>
        <v>551.80000000000007</v>
      </c>
      <c r="N60" s="155">
        <f>SUM(J60:M60)</f>
        <v>1266.5999999999999</v>
      </c>
      <c r="O60" s="157">
        <f>O56*(18-O57)</f>
        <v>3214.2999999999997</v>
      </c>
      <c r="P60" s="163">
        <f>P56*(18-P57)</f>
        <v>3182.8</v>
      </c>
    </row>
    <row r="61" spans="2:17" ht="20.25" thickBot="1">
      <c r="B61" s="347" t="s">
        <v>215</v>
      </c>
      <c r="C61" s="21">
        <f t="shared" ref="C61:H61" si="23">C56*(19-C57)</f>
        <v>551.80000000000007</v>
      </c>
      <c r="D61" s="20">
        <f t="shared" si="23"/>
        <v>596.4</v>
      </c>
      <c r="E61" s="20">
        <f t="shared" si="23"/>
        <v>511.5</v>
      </c>
      <c r="F61" s="20">
        <f t="shared" si="23"/>
        <v>261</v>
      </c>
      <c r="G61" s="20">
        <f t="shared" si="23"/>
        <v>130.5</v>
      </c>
      <c r="H61" s="20">
        <f t="shared" si="23"/>
        <v>36.5</v>
      </c>
      <c r="I61" s="164">
        <f>SUM(C61:G61)</f>
        <v>2051.1999999999998</v>
      </c>
      <c r="J61" s="20">
        <f>J56*(19-J57)</f>
        <v>40</v>
      </c>
      <c r="K61" s="20">
        <f>K56*(19-K57)</f>
        <v>272.8</v>
      </c>
      <c r="L61" s="20">
        <f>L56*(19-L57)</f>
        <v>468</v>
      </c>
      <c r="M61" s="20">
        <f>M56*(19-M57)</f>
        <v>582.80000000000007</v>
      </c>
      <c r="N61" s="164">
        <f>SUM(J61:M61)</f>
        <v>1363.6</v>
      </c>
      <c r="O61" s="165">
        <f>O56*(19-O57)</f>
        <v>3451.2999999999997</v>
      </c>
      <c r="P61" s="166">
        <f>P56*(19-P57)</f>
        <v>3414.8</v>
      </c>
    </row>
    <row r="62" spans="2:17" ht="15.75" thickBot="1">
      <c r="B62" s="1"/>
      <c r="C62" s="1"/>
      <c r="D62" s="2"/>
      <c r="E62" s="2"/>
      <c r="F62" s="2"/>
      <c r="G62" s="1"/>
      <c r="H62" s="3"/>
      <c r="I62" s="2"/>
      <c r="J62" s="3"/>
      <c r="K62" s="2"/>
      <c r="L62" s="2"/>
      <c r="M62" s="1"/>
      <c r="N62" s="2"/>
      <c r="O62" s="1"/>
    </row>
    <row r="63" spans="2:17" ht="24" thickBot="1">
      <c r="B63" s="473" t="s">
        <v>339</v>
      </c>
      <c r="C63" s="474"/>
      <c r="D63" s="474"/>
      <c r="E63" s="474"/>
      <c r="F63" s="474"/>
      <c r="G63" s="474"/>
      <c r="H63" s="474"/>
      <c r="I63" s="474"/>
      <c r="J63" s="474"/>
      <c r="K63" s="474"/>
      <c r="L63" s="470" t="s">
        <v>223</v>
      </c>
      <c r="M63" s="471"/>
      <c r="N63" s="471"/>
      <c r="O63" s="471"/>
      <c r="P63" s="472"/>
    </row>
    <row r="64" spans="2:17"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c r="B66" s="148" t="s">
        <v>211</v>
      </c>
      <c r="C66" s="146">
        <v>31</v>
      </c>
      <c r="D66" s="8">
        <v>28</v>
      </c>
      <c r="E66" s="8">
        <v>31</v>
      </c>
      <c r="F66" s="8">
        <v>25</v>
      </c>
      <c r="G66" s="8">
        <v>6</v>
      </c>
      <c r="H66" s="8">
        <v>5</v>
      </c>
      <c r="I66" s="168">
        <f>SUM(C66:G66)</f>
        <v>121</v>
      </c>
      <c r="J66" s="8">
        <v>0</v>
      </c>
      <c r="K66" s="8">
        <v>26</v>
      </c>
      <c r="L66" s="8">
        <v>30</v>
      </c>
      <c r="M66" s="8">
        <v>31</v>
      </c>
      <c r="N66" s="168">
        <f>SUM(J66:M66)</f>
        <v>87</v>
      </c>
      <c r="O66" s="167">
        <f>SUM(C66:H66,J66:M66)</f>
        <v>213</v>
      </c>
      <c r="P66" s="169">
        <f>I66+N66</f>
        <v>208</v>
      </c>
    </row>
    <row r="67" spans="2:16" ht="19.5">
      <c r="B67" s="149" t="s">
        <v>485</v>
      </c>
      <c r="C67" s="147">
        <v>-5.7</v>
      </c>
      <c r="D67" s="10">
        <v>-1.8</v>
      </c>
      <c r="E67" s="10">
        <v>1.9</v>
      </c>
      <c r="F67" s="10">
        <v>8.9</v>
      </c>
      <c r="G67" s="10">
        <v>11.7</v>
      </c>
      <c r="H67" s="10">
        <v>11.3</v>
      </c>
      <c r="I67" s="153">
        <f>(C66*C67+D66*D67+E66*E67+F66*F67+G66*G67)/I66</f>
        <v>1.0289256198347105</v>
      </c>
      <c r="J67" s="10"/>
      <c r="K67" s="95">
        <v>10.6</v>
      </c>
      <c r="L67" s="95">
        <v>7</v>
      </c>
      <c r="M67" s="95">
        <v>3.1</v>
      </c>
      <c r="N67" s="153">
        <f>(J66*J67+K66*K67+L66*L67+M66*M67)/N66</f>
        <v>6.686206896551723</v>
      </c>
      <c r="O67" s="154">
        <f>(C67*C66+D67*D66+E67*E66+F67*F66+G67*G66+H67*H66+J67*J66+K67*K66+L67*L66+M67*M66)/O66</f>
        <v>3.5807511737089199</v>
      </c>
      <c r="P67" s="161">
        <f>(I67*I66+N67*N66)/P66</f>
        <v>3.3951923076923074</v>
      </c>
    </row>
    <row r="68" spans="2:16" ht="19.5">
      <c r="B68" s="149" t="s">
        <v>212</v>
      </c>
      <c r="C68" s="13">
        <f t="shared" ref="C68:H68" si="24">C66*(13-C67)</f>
        <v>579.69999999999993</v>
      </c>
      <c r="D68" s="12">
        <f t="shared" si="24"/>
        <v>414.40000000000003</v>
      </c>
      <c r="E68" s="12">
        <f t="shared" si="24"/>
        <v>344.09999999999997</v>
      </c>
      <c r="F68" s="12">
        <f t="shared" si="24"/>
        <v>102.49999999999999</v>
      </c>
      <c r="G68" s="12">
        <f t="shared" si="24"/>
        <v>7.8000000000000043</v>
      </c>
      <c r="H68" s="12">
        <f t="shared" si="24"/>
        <v>8.4999999999999964</v>
      </c>
      <c r="I68" s="155">
        <f>SUM(C68:G68)</f>
        <v>1448.4999999999998</v>
      </c>
      <c r="J68" s="12">
        <f>J66*(13-J67)</f>
        <v>0</v>
      </c>
      <c r="K68" s="12">
        <f>K66*(13-K67)</f>
        <v>62.400000000000006</v>
      </c>
      <c r="L68" s="12">
        <f>L66*(13-L67)</f>
        <v>180</v>
      </c>
      <c r="M68" s="12">
        <f>M66*(13-M67)</f>
        <v>306.90000000000003</v>
      </c>
      <c r="N68" s="155">
        <f>SUM(J68:M68)</f>
        <v>549.30000000000007</v>
      </c>
      <c r="O68" s="156">
        <f>O66*(13-O67)</f>
        <v>2006.3</v>
      </c>
      <c r="P68" s="162">
        <f>P66*(13-P67)</f>
        <v>1997.8000000000002</v>
      </c>
    </row>
    <row r="69" spans="2:16" ht="19.5">
      <c r="B69" s="149" t="s">
        <v>213</v>
      </c>
      <c r="C69" s="13">
        <f t="shared" ref="C69:H69" si="25">C66*(17-C67)</f>
        <v>703.69999999999993</v>
      </c>
      <c r="D69" s="12">
        <f t="shared" si="25"/>
        <v>526.4</v>
      </c>
      <c r="E69" s="12">
        <f t="shared" si="25"/>
        <v>468.09999999999997</v>
      </c>
      <c r="F69" s="12">
        <f t="shared" si="25"/>
        <v>202.5</v>
      </c>
      <c r="G69" s="12">
        <f t="shared" si="25"/>
        <v>31.800000000000004</v>
      </c>
      <c r="H69" s="12">
        <f t="shared" si="25"/>
        <v>28.499999999999996</v>
      </c>
      <c r="I69" s="155">
        <f>SUM(C69:G69)</f>
        <v>1932.4999999999998</v>
      </c>
      <c r="J69" s="12">
        <f>J66*(17-J67)</f>
        <v>0</v>
      </c>
      <c r="K69" s="12">
        <f>K66*(17-K67)</f>
        <v>166.4</v>
      </c>
      <c r="L69" s="12">
        <f>L66*(17-L67)</f>
        <v>300</v>
      </c>
      <c r="M69" s="12">
        <f>M66*(17-M67)</f>
        <v>430.90000000000003</v>
      </c>
      <c r="N69" s="155">
        <f>SUM(J69:M69)</f>
        <v>897.3</v>
      </c>
      <c r="O69" s="156">
        <f>O66*(17-O67)</f>
        <v>2858.3</v>
      </c>
      <c r="P69" s="162">
        <f>P66*(17-P67)</f>
        <v>2829.8</v>
      </c>
    </row>
    <row r="70" spans="2:16" ht="19.5">
      <c r="B70" s="149" t="s">
        <v>214</v>
      </c>
      <c r="C70" s="17">
        <f t="shared" ref="C70:H70" si="26">C66*(18-C67)</f>
        <v>734.69999999999993</v>
      </c>
      <c r="D70" s="16">
        <f t="shared" si="26"/>
        <v>554.4</v>
      </c>
      <c r="E70" s="16">
        <f t="shared" si="26"/>
        <v>499.1</v>
      </c>
      <c r="F70" s="16">
        <f t="shared" si="26"/>
        <v>227.5</v>
      </c>
      <c r="G70" s="16">
        <f t="shared" si="26"/>
        <v>37.800000000000004</v>
      </c>
      <c r="H70" s="16">
        <f t="shared" si="26"/>
        <v>33.5</v>
      </c>
      <c r="I70" s="155">
        <f>SUM(C70:G70)</f>
        <v>2053.5</v>
      </c>
      <c r="J70" s="16">
        <f>J66*(18-J67)</f>
        <v>0</v>
      </c>
      <c r="K70" s="16">
        <f>K66*(18-K67)</f>
        <v>192.4</v>
      </c>
      <c r="L70" s="16">
        <f>L66*(18-L67)</f>
        <v>330</v>
      </c>
      <c r="M70" s="16">
        <f>M66*(18-M67)</f>
        <v>461.90000000000003</v>
      </c>
      <c r="N70" s="155">
        <f>SUM(J70:M70)</f>
        <v>984.3</v>
      </c>
      <c r="O70" s="157">
        <f>O66*(18-O67)</f>
        <v>3071.3</v>
      </c>
      <c r="P70" s="163">
        <f>P66*(18-P67)</f>
        <v>3037.8</v>
      </c>
    </row>
    <row r="71" spans="2:16" ht="20.25" thickBot="1">
      <c r="B71" s="347" t="s">
        <v>215</v>
      </c>
      <c r="C71" s="21">
        <f t="shared" ref="C71:H71" si="27">C66*(19-C67)</f>
        <v>765.69999999999993</v>
      </c>
      <c r="D71" s="20">
        <f t="shared" si="27"/>
        <v>582.4</v>
      </c>
      <c r="E71" s="20">
        <f t="shared" si="27"/>
        <v>530.1</v>
      </c>
      <c r="F71" s="20">
        <f t="shared" si="27"/>
        <v>252.5</v>
      </c>
      <c r="G71" s="20">
        <f t="shared" si="27"/>
        <v>43.800000000000004</v>
      </c>
      <c r="H71" s="20">
        <f t="shared" si="27"/>
        <v>38.5</v>
      </c>
      <c r="I71" s="164">
        <f>SUM(C71:G71)</f>
        <v>2174.5</v>
      </c>
      <c r="J71" s="20">
        <f>J66*(19-J67)</f>
        <v>0</v>
      </c>
      <c r="K71" s="20">
        <f>K66*(19-K67)</f>
        <v>218.4</v>
      </c>
      <c r="L71" s="20">
        <f>L66*(19-L67)</f>
        <v>360</v>
      </c>
      <c r="M71" s="20">
        <f>M66*(19-M67)</f>
        <v>492.90000000000003</v>
      </c>
      <c r="N71" s="164">
        <f>SUM(J71:M71)</f>
        <v>1071.3</v>
      </c>
      <c r="O71" s="165">
        <f>O66*(19-O67)</f>
        <v>3284.3</v>
      </c>
      <c r="P71" s="166">
        <f>P66*(19-P67)</f>
        <v>3245.8</v>
      </c>
    </row>
    <row r="72" spans="2:16" ht="15.75" thickBot="1">
      <c r="B72" s="1"/>
      <c r="C72" s="1"/>
      <c r="D72" s="2"/>
      <c r="E72" s="2"/>
      <c r="F72" s="2"/>
      <c r="G72" s="1"/>
      <c r="H72" s="3"/>
      <c r="I72" s="2"/>
      <c r="J72" s="3"/>
      <c r="K72" s="2"/>
      <c r="L72" s="2"/>
      <c r="M72" s="1"/>
      <c r="N72" s="2"/>
      <c r="O72" s="1"/>
    </row>
    <row r="73" spans="2:16" ht="24" thickBot="1">
      <c r="B73" s="473" t="s">
        <v>339</v>
      </c>
      <c r="C73" s="474"/>
      <c r="D73" s="474"/>
      <c r="E73" s="474"/>
      <c r="F73" s="474"/>
      <c r="G73" s="474"/>
      <c r="H73" s="474"/>
      <c r="I73" s="474"/>
      <c r="J73" s="474"/>
      <c r="K73" s="474"/>
      <c r="L73" s="470" t="s">
        <v>224</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c r="B76" s="148" t="s">
        <v>211</v>
      </c>
      <c r="C76" s="146">
        <v>31</v>
      </c>
      <c r="D76" s="8">
        <v>28</v>
      </c>
      <c r="E76" s="8">
        <v>31</v>
      </c>
      <c r="F76" s="8">
        <v>25</v>
      </c>
      <c r="G76" s="8">
        <v>5</v>
      </c>
      <c r="H76" s="8">
        <v>0</v>
      </c>
      <c r="I76" s="168">
        <f>SUM(C76:G76)</f>
        <v>120</v>
      </c>
      <c r="J76" s="8">
        <v>0</v>
      </c>
      <c r="K76" s="8">
        <v>26</v>
      </c>
      <c r="L76" s="8">
        <v>30</v>
      </c>
      <c r="M76" s="8">
        <v>31</v>
      </c>
      <c r="N76" s="168">
        <f>SUM(J76:M76)</f>
        <v>87</v>
      </c>
      <c r="O76" s="167">
        <f>SUM(C76:H76,J76:M76)</f>
        <v>207</v>
      </c>
      <c r="P76" s="169">
        <f>I76+N76</f>
        <v>207</v>
      </c>
    </row>
    <row r="77" spans="2:16" ht="19.5">
      <c r="B77" s="149" t="s">
        <v>485</v>
      </c>
      <c r="C77" s="147">
        <v>5.2</v>
      </c>
      <c r="D77" s="10">
        <v>4.5</v>
      </c>
      <c r="E77" s="10">
        <v>6.4</v>
      </c>
      <c r="F77" s="10">
        <v>10.7</v>
      </c>
      <c r="G77" s="10">
        <v>12.3</v>
      </c>
      <c r="H77" s="10"/>
      <c r="I77" s="153">
        <f>(C76*C77+D76*D77+E76*E77+F76*F77+G76*G77)/I76</f>
        <v>6.7883333333333331</v>
      </c>
      <c r="J77" s="10"/>
      <c r="K77" s="95">
        <v>7.4</v>
      </c>
      <c r="L77" s="95">
        <v>2.7</v>
      </c>
      <c r="M77" s="95">
        <v>0.3</v>
      </c>
      <c r="N77" s="153">
        <f>(J76*J77+K76*K77+L76*L77+M76*M77)/N76</f>
        <v>3.2494252873563219</v>
      </c>
      <c r="O77" s="154">
        <f>(C77*C76+D77*D76+E77*E76+F77*F76+G77*G76+H77*H76+J77*J76+K77*K76+L77*L76+M77*M76)/O76</f>
        <v>5.3009661835748787</v>
      </c>
      <c r="P77" s="161">
        <f>(I77*I76+N77*N76)/P76</f>
        <v>5.3009661835748787</v>
      </c>
    </row>
    <row r="78" spans="2:16" ht="19.5">
      <c r="B78" s="149" t="s">
        <v>212</v>
      </c>
      <c r="C78" s="13">
        <f t="shared" ref="C78:H78" si="28">C76*(13-C77)</f>
        <v>241.79999999999998</v>
      </c>
      <c r="D78" s="12">
        <f t="shared" si="28"/>
        <v>238</v>
      </c>
      <c r="E78" s="12">
        <f t="shared" si="28"/>
        <v>204.6</v>
      </c>
      <c r="F78" s="12">
        <f t="shared" si="28"/>
        <v>57.500000000000014</v>
      </c>
      <c r="G78" s="12">
        <f t="shared" si="28"/>
        <v>3.4999999999999964</v>
      </c>
      <c r="H78" s="12">
        <f t="shared" si="28"/>
        <v>0</v>
      </c>
      <c r="I78" s="155">
        <f>SUM(C78:G78)</f>
        <v>745.4</v>
      </c>
      <c r="J78" s="12">
        <f>J76*(13-J77)</f>
        <v>0</v>
      </c>
      <c r="K78" s="12">
        <f>K76*(13-K77)</f>
        <v>145.6</v>
      </c>
      <c r="L78" s="12">
        <f>L76*(13-L77)</f>
        <v>309</v>
      </c>
      <c r="M78" s="12">
        <f>M76*(13-M77)</f>
        <v>393.7</v>
      </c>
      <c r="N78" s="155">
        <f>SUM(J78:M78)</f>
        <v>848.3</v>
      </c>
      <c r="O78" s="156">
        <f>O76*(13-O77)</f>
        <v>1593.7</v>
      </c>
      <c r="P78" s="162">
        <f>P76*(13-P77)</f>
        <v>1593.7</v>
      </c>
    </row>
    <row r="79" spans="2:16" ht="19.5">
      <c r="B79" s="149" t="s">
        <v>213</v>
      </c>
      <c r="C79" s="13">
        <f t="shared" ref="C79:H79" si="29">C76*(17-C77)</f>
        <v>365.8</v>
      </c>
      <c r="D79" s="12">
        <f t="shared" si="29"/>
        <v>350</v>
      </c>
      <c r="E79" s="12">
        <f t="shared" si="29"/>
        <v>328.59999999999997</v>
      </c>
      <c r="F79" s="12">
        <f t="shared" si="29"/>
        <v>157.50000000000003</v>
      </c>
      <c r="G79" s="12">
        <f t="shared" si="29"/>
        <v>23.499999999999996</v>
      </c>
      <c r="H79" s="12">
        <f t="shared" si="29"/>
        <v>0</v>
      </c>
      <c r="I79" s="155">
        <f>SUM(C79:G79)</f>
        <v>1225.3999999999999</v>
      </c>
      <c r="J79" s="12">
        <f>J76*(17-J77)</f>
        <v>0</v>
      </c>
      <c r="K79" s="12">
        <f>K76*(17-K77)</f>
        <v>249.6</v>
      </c>
      <c r="L79" s="12">
        <f>L76*(17-L77)</f>
        <v>429</v>
      </c>
      <c r="M79" s="12">
        <f>M76*(17-M77)</f>
        <v>517.69999999999993</v>
      </c>
      <c r="N79" s="155">
        <f>SUM(J79:M79)</f>
        <v>1196.3</v>
      </c>
      <c r="O79" s="156">
        <f>O76*(17-O77)</f>
        <v>2421.7000000000003</v>
      </c>
      <c r="P79" s="162">
        <f>P76*(17-P77)</f>
        <v>2421.7000000000003</v>
      </c>
    </row>
    <row r="80" spans="2:16" ht="19.5">
      <c r="B80" s="149" t="s">
        <v>214</v>
      </c>
      <c r="C80" s="17">
        <f t="shared" ref="C80:H80" si="30">C76*(18-C77)</f>
        <v>396.8</v>
      </c>
      <c r="D80" s="16">
        <f t="shared" si="30"/>
        <v>378</v>
      </c>
      <c r="E80" s="16">
        <f t="shared" si="30"/>
        <v>359.59999999999997</v>
      </c>
      <c r="F80" s="16">
        <f t="shared" si="30"/>
        <v>182.50000000000003</v>
      </c>
      <c r="G80" s="16">
        <f t="shared" si="30"/>
        <v>28.499999999999996</v>
      </c>
      <c r="H80" s="16">
        <f t="shared" si="30"/>
        <v>0</v>
      </c>
      <c r="I80" s="155">
        <f>SUM(C80:G80)</f>
        <v>1345.3999999999999</v>
      </c>
      <c r="J80" s="16">
        <f>J76*(18-J77)</f>
        <v>0</v>
      </c>
      <c r="K80" s="16">
        <f>K76*(18-K77)</f>
        <v>275.59999999999997</v>
      </c>
      <c r="L80" s="16">
        <f>L76*(18-L77)</f>
        <v>459</v>
      </c>
      <c r="M80" s="16">
        <f>M76*(18-M77)</f>
        <v>548.69999999999993</v>
      </c>
      <c r="N80" s="155">
        <f>SUM(J80:M80)</f>
        <v>1283.2999999999997</v>
      </c>
      <c r="O80" s="157">
        <f>O76*(18-O77)</f>
        <v>2628.7000000000003</v>
      </c>
      <c r="P80" s="163">
        <f>P76*(18-P77)</f>
        <v>2628.7000000000003</v>
      </c>
    </row>
    <row r="81" spans="2:16" ht="20.25" thickBot="1">
      <c r="B81" s="347" t="s">
        <v>215</v>
      </c>
      <c r="C81" s="21">
        <f t="shared" ref="C81:H81" si="31">C76*(19-C77)</f>
        <v>427.8</v>
      </c>
      <c r="D81" s="20">
        <f t="shared" si="31"/>
        <v>406</v>
      </c>
      <c r="E81" s="20">
        <f t="shared" si="31"/>
        <v>390.59999999999997</v>
      </c>
      <c r="F81" s="20">
        <f t="shared" si="31"/>
        <v>207.50000000000003</v>
      </c>
      <c r="G81" s="20">
        <f t="shared" si="31"/>
        <v>33.5</v>
      </c>
      <c r="H81" s="20">
        <f t="shared" si="31"/>
        <v>0</v>
      </c>
      <c r="I81" s="164">
        <f>SUM(C81:G81)</f>
        <v>1465.3999999999999</v>
      </c>
      <c r="J81" s="20">
        <f>J76*(19-J77)</f>
        <v>0</v>
      </c>
      <c r="K81" s="20">
        <f>K76*(19-K77)</f>
        <v>301.59999999999997</v>
      </c>
      <c r="L81" s="20">
        <f>L76*(19-L77)</f>
        <v>489</v>
      </c>
      <c r="M81" s="20">
        <f>M76*(19-M77)</f>
        <v>579.69999999999993</v>
      </c>
      <c r="N81" s="164">
        <f>SUM(J81:M81)</f>
        <v>1370.2999999999997</v>
      </c>
      <c r="O81" s="165">
        <f>O76*(19-O77)</f>
        <v>2835.7000000000003</v>
      </c>
      <c r="P81" s="166">
        <f>P76*(19-P77)</f>
        <v>2835.7000000000003</v>
      </c>
    </row>
    <row r="82" spans="2:16" ht="15.75" thickBot="1">
      <c r="B82" s="1"/>
      <c r="C82" s="1"/>
      <c r="D82" s="2"/>
      <c r="E82" s="2"/>
      <c r="F82" s="2"/>
      <c r="G82" s="1"/>
      <c r="H82" s="3"/>
      <c r="I82" s="2"/>
      <c r="J82" s="3"/>
      <c r="K82" s="2"/>
      <c r="L82" s="2"/>
      <c r="M82" s="1"/>
      <c r="N82" s="2"/>
      <c r="O82" s="1"/>
    </row>
    <row r="83" spans="2:16" ht="24" thickBot="1">
      <c r="B83" s="473" t="s">
        <v>339</v>
      </c>
      <c r="C83" s="474"/>
      <c r="D83" s="474"/>
      <c r="E83" s="474"/>
      <c r="F83" s="474"/>
      <c r="G83" s="474"/>
      <c r="H83" s="474"/>
      <c r="I83" s="474"/>
      <c r="J83" s="474"/>
      <c r="K83" s="474"/>
      <c r="L83" s="470" t="s">
        <v>225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c r="B86" s="148" t="s">
        <v>211</v>
      </c>
      <c r="C86" s="146">
        <v>31</v>
      </c>
      <c r="D86" s="8">
        <v>28</v>
      </c>
      <c r="E86" s="8">
        <v>31</v>
      </c>
      <c r="F86" s="8">
        <v>30</v>
      </c>
      <c r="G86" s="8">
        <v>5</v>
      </c>
      <c r="H86" s="8">
        <v>0</v>
      </c>
      <c r="I86" s="168">
        <f>SUM(C86:G86)</f>
        <v>125</v>
      </c>
      <c r="J86" s="8">
        <v>20</v>
      </c>
      <c r="K86" s="8">
        <v>31</v>
      </c>
      <c r="L86" s="8">
        <v>30</v>
      </c>
      <c r="M86" s="8">
        <v>31</v>
      </c>
      <c r="N86" s="168">
        <f>SUM(J86:M86)</f>
        <v>112</v>
      </c>
      <c r="O86" s="167">
        <f>SUM(C86:H86,J86:M86)</f>
        <v>237</v>
      </c>
      <c r="P86" s="169">
        <f>I86+N86</f>
        <v>237</v>
      </c>
    </row>
    <row r="87" spans="2:16" ht="19.5">
      <c r="B87" s="149" t="s">
        <v>485</v>
      </c>
      <c r="C87" s="147">
        <v>2.4</v>
      </c>
      <c r="D87" s="10">
        <v>3.4</v>
      </c>
      <c r="E87" s="10">
        <v>4.0999999999999996</v>
      </c>
      <c r="F87" s="10">
        <v>9.1</v>
      </c>
      <c r="G87" s="10">
        <v>12.3</v>
      </c>
      <c r="H87" s="10"/>
      <c r="I87" s="153">
        <f>(C86*C87+D86*D87+E86*E87+F86*F87+G86*G87)/I86</f>
        <v>5.0496000000000008</v>
      </c>
      <c r="J87" s="10">
        <v>11</v>
      </c>
      <c r="K87" s="95">
        <v>9.6</v>
      </c>
      <c r="L87" s="95">
        <v>5.6</v>
      </c>
      <c r="M87" s="95">
        <v>2.4</v>
      </c>
      <c r="N87" s="153">
        <f>(J86*J87+K86*K87+L86*L87+M86*M87)/N86</f>
        <v>6.7857142857142847</v>
      </c>
      <c r="O87" s="154">
        <f>(C87*C86+D87*D86+E87*E86+F87*F86+G87*G86+H87*H86+J87*J86+K87*K86+L87*L86+M87*M86)/O86</f>
        <v>5.8700421940928269</v>
      </c>
      <c r="P87" s="161">
        <f>(I87*I86+N87*N86)/P86</f>
        <v>5.870042194092826</v>
      </c>
    </row>
    <row r="88" spans="2:16" ht="19.5">
      <c r="B88" s="149" t="s">
        <v>212</v>
      </c>
      <c r="C88" s="13">
        <f t="shared" ref="C88:H88" si="32">C86*(13-C87)</f>
        <v>328.59999999999997</v>
      </c>
      <c r="D88" s="12">
        <f t="shared" si="32"/>
        <v>268.8</v>
      </c>
      <c r="E88" s="12">
        <f t="shared" si="32"/>
        <v>275.90000000000003</v>
      </c>
      <c r="F88" s="12">
        <f t="shared" si="32"/>
        <v>117.00000000000001</v>
      </c>
      <c r="G88" s="12">
        <f t="shared" si="32"/>
        <v>3.4999999999999964</v>
      </c>
      <c r="H88" s="12">
        <f t="shared" si="32"/>
        <v>0</v>
      </c>
      <c r="I88" s="155">
        <f>SUM(C88:G88)</f>
        <v>993.8</v>
      </c>
      <c r="J88" s="12">
        <f>J86*(13-J87)</f>
        <v>40</v>
      </c>
      <c r="K88" s="12">
        <f>K86*(13-K87)</f>
        <v>105.4</v>
      </c>
      <c r="L88" s="12">
        <f>L86*(13-L87)</f>
        <v>222</v>
      </c>
      <c r="M88" s="12">
        <f>M86*(13-M87)</f>
        <v>328.59999999999997</v>
      </c>
      <c r="N88" s="155">
        <f>SUM(J88:M88)</f>
        <v>696</v>
      </c>
      <c r="O88" s="156">
        <f>O86*(13-O87)</f>
        <v>1689.8</v>
      </c>
      <c r="P88" s="162">
        <f>P86*(13-P87)</f>
        <v>1689.8000000000002</v>
      </c>
    </row>
    <row r="89" spans="2:16" ht="19.5">
      <c r="B89" s="149" t="s">
        <v>213</v>
      </c>
      <c r="C89" s="13">
        <f t="shared" ref="C89:H89" si="33">C86*(17-C87)</f>
        <v>452.59999999999997</v>
      </c>
      <c r="D89" s="12">
        <f t="shared" si="33"/>
        <v>380.8</v>
      </c>
      <c r="E89" s="12">
        <f t="shared" si="33"/>
        <v>399.90000000000003</v>
      </c>
      <c r="F89" s="12">
        <f t="shared" si="33"/>
        <v>237</v>
      </c>
      <c r="G89" s="12">
        <f t="shared" si="33"/>
        <v>23.499999999999996</v>
      </c>
      <c r="H89" s="12">
        <f t="shared" si="33"/>
        <v>0</v>
      </c>
      <c r="I89" s="155">
        <f>SUM(C89:G89)</f>
        <v>1493.8</v>
      </c>
      <c r="J89" s="12">
        <f>J86*(17-J87)</f>
        <v>120</v>
      </c>
      <c r="K89" s="12">
        <f>K86*(17-K87)</f>
        <v>229.4</v>
      </c>
      <c r="L89" s="12">
        <f>L86*(17-L87)</f>
        <v>342</v>
      </c>
      <c r="M89" s="12">
        <f>M86*(17-M87)</f>
        <v>452.59999999999997</v>
      </c>
      <c r="N89" s="155">
        <f>SUM(J89:M89)</f>
        <v>1144</v>
      </c>
      <c r="O89" s="156">
        <f>O86*(17-O87)</f>
        <v>2637.8</v>
      </c>
      <c r="P89" s="162">
        <f>P86*(17-P87)</f>
        <v>2637.8000000000006</v>
      </c>
    </row>
    <row r="90" spans="2:16" ht="19.5">
      <c r="B90" s="149" t="s">
        <v>214</v>
      </c>
      <c r="C90" s="17">
        <f t="shared" ref="C90:H90" si="34">C86*(18-C87)</f>
        <v>483.59999999999997</v>
      </c>
      <c r="D90" s="16">
        <f t="shared" si="34"/>
        <v>408.8</v>
      </c>
      <c r="E90" s="16">
        <f t="shared" si="34"/>
        <v>430.90000000000003</v>
      </c>
      <c r="F90" s="16">
        <f t="shared" si="34"/>
        <v>267</v>
      </c>
      <c r="G90" s="16">
        <f t="shared" si="34"/>
        <v>28.499999999999996</v>
      </c>
      <c r="H90" s="16">
        <f t="shared" si="34"/>
        <v>0</v>
      </c>
      <c r="I90" s="155">
        <f>SUM(C90:G90)</f>
        <v>1618.8</v>
      </c>
      <c r="J90" s="16">
        <f>J86*(18-J87)</f>
        <v>140</v>
      </c>
      <c r="K90" s="16">
        <f>K86*(18-K87)</f>
        <v>260.40000000000003</v>
      </c>
      <c r="L90" s="16">
        <f>L86*(18-L87)</f>
        <v>372</v>
      </c>
      <c r="M90" s="16">
        <f>M86*(18-M87)</f>
        <v>483.59999999999997</v>
      </c>
      <c r="N90" s="155">
        <f>SUM(J90:M90)</f>
        <v>1256</v>
      </c>
      <c r="O90" s="157">
        <f>O86*(18-O87)</f>
        <v>2874.8</v>
      </c>
      <c r="P90" s="163">
        <f>P86*(18-P87)</f>
        <v>2874.8000000000006</v>
      </c>
    </row>
    <row r="91" spans="2:16" ht="20.25" thickBot="1">
      <c r="B91" s="347" t="s">
        <v>215</v>
      </c>
      <c r="C91" s="21">
        <f t="shared" ref="C91:H91" si="35">C86*(19-C87)</f>
        <v>514.6</v>
      </c>
      <c r="D91" s="20">
        <f t="shared" si="35"/>
        <v>436.8</v>
      </c>
      <c r="E91" s="20">
        <f t="shared" si="35"/>
        <v>461.90000000000003</v>
      </c>
      <c r="F91" s="20">
        <f t="shared" si="35"/>
        <v>297</v>
      </c>
      <c r="G91" s="20">
        <f t="shared" si="35"/>
        <v>33.5</v>
      </c>
      <c r="H91" s="20">
        <f t="shared" si="35"/>
        <v>0</v>
      </c>
      <c r="I91" s="164">
        <f>SUM(C91:G91)</f>
        <v>1743.8000000000002</v>
      </c>
      <c r="J91" s="20">
        <f>J86*(19-J87)</f>
        <v>160</v>
      </c>
      <c r="K91" s="20">
        <f>K86*(19-K87)</f>
        <v>291.40000000000003</v>
      </c>
      <c r="L91" s="20">
        <f>L86*(19-L87)</f>
        <v>402</v>
      </c>
      <c r="M91" s="20">
        <f>M86*(19-M87)</f>
        <v>514.6</v>
      </c>
      <c r="N91" s="164">
        <f>SUM(J91:M91)</f>
        <v>1368</v>
      </c>
      <c r="O91" s="165">
        <f>O86*(19-O87)</f>
        <v>3111.8</v>
      </c>
      <c r="P91" s="166">
        <f>P86*(19-P87)</f>
        <v>3111.8000000000006</v>
      </c>
    </row>
    <row r="92" spans="2:16" ht="15.75" thickBot="1">
      <c r="B92" s="1"/>
      <c r="C92" s="1"/>
      <c r="D92" s="2"/>
      <c r="E92" s="2"/>
      <c r="F92" s="2"/>
      <c r="G92" s="1"/>
      <c r="H92" s="3"/>
      <c r="I92" s="2"/>
      <c r="J92" s="3"/>
      <c r="K92" s="2"/>
      <c r="L92" s="2"/>
      <c r="M92" s="1"/>
      <c r="N92" s="2"/>
      <c r="O92" s="1"/>
    </row>
    <row r="93" spans="2:16" ht="24" thickBot="1">
      <c r="B93" s="473" t="s">
        <v>339</v>
      </c>
      <c r="C93" s="474"/>
      <c r="D93" s="474"/>
      <c r="E93" s="474"/>
      <c r="F93" s="474"/>
      <c r="G93" s="474"/>
      <c r="H93" s="474"/>
      <c r="I93" s="474"/>
      <c r="J93" s="474"/>
      <c r="K93" s="474"/>
      <c r="L93" s="470" t="s">
        <v>226</v>
      </c>
      <c r="M93" s="471"/>
      <c r="N93" s="471"/>
      <c r="O93" s="471"/>
      <c r="P93" s="472"/>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16.5" thickBot="1">
      <c r="B95" s="466"/>
      <c r="C95" s="462"/>
      <c r="D95" s="462"/>
      <c r="E95" s="462"/>
      <c r="F95" s="462"/>
      <c r="G95" s="462"/>
      <c r="H95" s="462"/>
      <c r="I95" s="462"/>
      <c r="J95" s="462"/>
      <c r="K95" s="462"/>
      <c r="L95" s="462"/>
      <c r="M95" s="462"/>
      <c r="N95" s="462"/>
      <c r="O95" s="145" t="s">
        <v>209</v>
      </c>
      <c r="P95" s="30" t="s">
        <v>210</v>
      </c>
    </row>
    <row r="96" spans="2:16">
      <c r="B96" s="148" t="s">
        <v>211</v>
      </c>
      <c r="C96" s="146">
        <v>31</v>
      </c>
      <c r="D96" s="8">
        <v>28</v>
      </c>
      <c r="E96" s="8">
        <v>31</v>
      </c>
      <c r="F96" s="8">
        <v>15</v>
      </c>
      <c r="G96" s="8">
        <v>10</v>
      </c>
      <c r="H96" s="8">
        <v>5</v>
      </c>
      <c r="I96" s="168">
        <f>SUM(C96:G96)</f>
        <v>115</v>
      </c>
      <c r="J96" s="8">
        <v>0</v>
      </c>
      <c r="K96" s="8">
        <v>26</v>
      </c>
      <c r="L96" s="8">
        <v>30</v>
      </c>
      <c r="M96" s="8">
        <v>31</v>
      </c>
      <c r="N96" s="168">
        <f>SUM(J96:M96)</f>
        <v>87</v>
      </c>
      <c r="O96" s="167">
        <f>SUM(C96:H96,J96:M96)</f>
        <v>207</v>
      </c>
      <c r="P96" s="169">
        <f>I96+N96</f>
        <v>202</v>
      </c>
    </row>
    <row r="97" spans="2:16" ht="19.5">
      <c r="B97" s="149" t="s">
        <v>485</v>
      </c>
      <c r="C97" s="147">
        <v>-4.2</v>
      </c>
      <c r="D97" s="10">
        <v>0.6</v>
      </c>
      <c r="E97" s="10">
        <v>5.0999999999999996</v>
      </c>
      <c r="F97" s="10">
        <v>11.8</v>
      </c>
      <c r="G97" s="10">
        <v>12.8</v>
      </c>
      <c r="H97" s="10">
        <v>12.4</v>
      </c>
      <c r="I97" s="153">
        <f>(C96*C97+D96*D97+E96*E97+F96*F97+G96*G97)/I96</f>
        <v>3.0408695652173914</v>
      </c>
      <c r="J97" s="10"/>
      <c r="K97" s="95">
        <v>7.4</v>
      </c>
      <c r="L97" s="95">
        <v>7</v>
      </c>
      <c r="M97" s="95">
        <v>0.3</v>
      </c>
      <c r="N97" s="153">
        <f>(J96*J97+K96*K97+L96*L97+M96*M97)/N96</f>
        <v>4.7321839080459771</v>
      </c>
      <c r="O97" s="154">
        <f>(C97*C96+D97*D96+E97*E96+F97*F96+G97*G96+H97*H96+J97*J96+K97*K96+L97*L96+M97*M96)/O96</f>
        <v>3.9777777777777779</v>
      </c>
      <c r="P97" s="161">
        <f>(I97*I96+N97*N96)/P96</f>
        <v>3.7693069306930691</v>
      </c>
    </row>
    <row r="98" spans="2:16" ht="19.5">
      <c r="B98" s="149" t="s">
        <v>212</v>
      </c>
      <c r="C98" s="13">
        <f t="shared" ref="C98:H98" si="36">C96*(13-C97)</f>
        <v>533.19999999999993</v>
      </c>
      <c r="D98" s="12">
        <f t="shared" si="36"/>
        <v>347.2</v>
      </c>
      <c r="E98" s="12">
        <f t="shared" si="36"/>
        <v>244.9</v>
      </c>
      <c r="F98" s="12">
        <f t="shared" si="36"/>
        <v>17.999999999999989</v>
      </c>
      <c r="G98" s="12">
        <f t="shared" si="36"/>
        <v>1.9999999999999929</v>
      </c>
      <c r="H98" s="12">
        <f t="shared" si="36"/>
        <v>2.9999999999999982</v>
      </c>
      <c r="I98" s="155">
        <f>SUM(C98:G98)</f>
        <v>1145.3</v>
      </c>
      <c r="J98" s="12">
        <f>J96*(13-J97)</f>
        <v>0</v>
      </c>
      <c r="K98" s="12">
        <f>K96*(13-K97)</f>
        <v>145.6</v>
      </c>
      <c r="L98" s="12">
        <f>L96*(13-L97)</f>
        <v>180</v>
      </c>
      <c r="M98" s="12">
        <f>M96*(13-M97)</f>
        <v>393.7</v>
      </c>
      <c r="N98" s="155">
        <f>SUM(J98:M98)</f>
        <v>719.3</v>
      </c>
      <c r="O98" s="156">
        <f>O96*(13-O97)</f>
        <v>1867.6</v>
      </c>
      <c r="P98" s="162">
        <f>P96*(13-P97)</f>
        <v>1864.6</v>
      </c>
    </row>
    <row r="99" spans="2:16" ht="19.5">
      <c r="B99" s="149" t="s">
        <v>213</v>
      </c>
      <c r="C99" s="13">
        <f t="shared" ref="C99:H99" si="37">C96*(17-C97)</f>
        <v>657.19999999999993</v>
      </c>
      <c r="D99" s="12">
        <f t="shared" si="37"/>
        <v>459.19999999999993</v>
      </c>
      <c r="E99" s="12">
        <f t="shared" si="37"/>
        <v>368.90000000000003</v>
      </c>
      <c r="F99" s="12">
        <f t="shared" si="37"/>
        <v>77.999999999999986</v>
      </c>
      <c r="G99" s="12">
        <f t="shared" si="37"/>
        <v>41.999999999999993</v>
      </c>
      <c r="H99" s="12">
        <f t="shared" si="37"/>
        <v>23</v>
      </c>
      <c r="I99" s="155">
        <f>SUM(C99:G99)</f>
        <v>1605.3</v>
      </c>
      <c r="J99" s="12">
        <f>J96*(17-J97)</f>
        <v>0</v>
      </c>
      <c r="K99" s="12">
        <f>K96*(17-K97)</f>
        <v>249.6</v>
      </c>
      <c r="L99" s="12">
        <f>L96*(17-L97)</f>
        <v>300</v>
      </c>
      <c r="M99" s="12">
        <f>M96*(17-M97)</f>
        <v>517.69999999999993</v>
      </c>
      <c r="N99" s="155">
        <f>SUM(J99:M99)</f>
        <v>1067.3</v>
      </c>
      <c r="O99" s="156">
        <f>O96*(17-O97)</f>
        <v>2695.6</v>
      </c>
      <c r="P99" s="162">
        <f>P96*(17-P97)</f>
        <v>2672.6</v>
      </c>
    </row>
    <row r="100" spans="2:16" ht="19.5">
      <c r="B100" s="149" t="s">
        <v>214</v>
      </c>
      <c r="C100" s="17">
        <f t="shared" ref="C100:H100" si="38">C96*(18-C97)</f>
        <v>688.19999999999993</v>
      </c>
      <c r="D100" s="16">
        <f t="shared" si="38"/>
        <v>487.19999999999993</v>
      </c>
      <c r="E100" s="16">
        <f t="shared" si="38"/>
        <v>399.90000000000003</v>
      </c>
      <c r="F100" s="16">
        <f t="shared" si="38"/>
        <v>92.999999999999986</v>
      </c>
      <c r="G100" s="16">
        <f t="shared" si="38"/>
        <v>51.999999999999993</v>
      </c>
      <c r="H100" s="16">
        <f t="shared" si="38"/>
        <v>28</v>
      </c>
      <c r="I100" s="155">
        <f>SUM(C100:G100)</f>
        <v>1720.3</v>
      </c>
      <c r="J100" s="16">
        <f>J96*(18-J97)</f>
        <v>0</v>
      </c>
      <c r="K100" s="16">
        <f>K96*(18-K97)</f>
        <v>275.59999999999997</v>
      </c>
      <c r="L100" s="16">
        <f>L96*(18-L97)</f>
        <v>330</v>
      </c>
      <c r="M100" s="16">
        <f>M96*(18-M97)</f>
        <v>548.69999999999993</v>
      </c>
      <c r="N100" s="155">
        <f>SUM(J100:M100)</f>
        <v>1154.2999999999997</v>
      </c>
      <c r="O100" s="157">
        <f>O96*(18-O97)</f>
        <v>2902.6</v>
      </c>
      <c r="P100" s="163">
        <f>P96*(18-P97)</f>
        <v>2874.6</v>
      </c>
    </row>
    <row r="101" spans="2:16" ht="20.25" thickBot="1">
      <c r="B101" s="347" t="s">
        <v>215</v>
      </c>
      <c r="C101" s="21">
        <f t="shared" ref="C101:H101" si="39">C96*(19-C97)</f>
        <v>719.19999999999993</v>
      </c>
      <c r="D101" s="20">
        <f t="shared" si="39"/>
        <v>515.19999999999993</v>
      </c>
      <c r="E101" s="20">
        <f t="shared" si="39"/>
        <v>430.90000000000003</v>
      </c>
      <c r="F101" s="20">
        <f t="shared" si="39"/>
        <v>107.99999999999999</v>
      </c>
      <c r="G101" s="20">
        <f t="shared" si="39"/>
        <v>61.999999999999993</v>
      </c>
      <c r="H101" s="20">
        <f t="shared" si="39"/>
        <v>33</v>
      </c>
      <c r="I101" s="164">
        <f>SUM(C101:G101)</f>
        <v>1835.3</v>
      </c>
      <c r="J101" s="20">
        <f>J96*(19-J97)</f>
        <v>0</v>
      </c>
      <c r="K101" s="20">
        <f>K96*(19-K97)</f>
        <v>301.59999999999997</v>
      </c>
      <c r="L101" s="20">
        <f>L96*(19-L97)</f>
        <v>360</v>
      </c>
      <c r="M101" s="20">
        <f>M96*(19-M97)</f>
        <v>579.69999999999993</v>
      </c>
      <c r="N101" s="164">
        <f>SUM(J101:M101)</f>
        <v>1241.2999999999997</v>
      </c>
      <c r="O101" s="165">
        <f>O96*(19-O97)</f>
        <v>3109.6</v>
      </c>
      <c r="P101" s="166">
        <f>P96*(19-P97)</f>
        <v>3076.6</v>
      </c>
    </row>
    <row r="102" spans="2:16" ht="15.75" thickBot="1">
      <c r="B102" s="1"/>
      <c r="C102" s="1"/>
      <c r="D102" s="2"/>
      <c r="E102" s="2"/>
      <c r="F102" s="2"/>
      <c r="G102" s="1"/>
      <c r="H102" s="3"/>
      <c r="I102" s="2"/>
      <c r="J102" s="3"/>
      <c r="K102" s="2"/>
      <c r="L102" s="2"/>
      <c r="M102" s="1"/>
      <c r="N102" s="2"/>
      <c r="O102" s="1"/>
    </row>
    <row r="103" spans="2:16" ht="24" thickBot="1">
      <c r="B103" s="473" t="s">
        <v>339</v>
      </c>
      <c r="C103" s="474"/>
      <c r="D103" s="474"/>
      <c r="E103" s="474"/>
      <c r="F103" s="474"/>
      <c r="G103" s="474"/>
      <c r="H103" s="474"/>
      <c r="I103" s="474"/>
      <c r="J103" s="474"/>
      <c r="K103" s="474"/>
      <c r="L103" s="470" t="s">
        <v>227</v>
      </c>
      <c r="M103" s="471"/>
      <c r="N103" s="471"/>
      <c r="O103" s="471"/>
      <c r="P103" s="472"/>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16.5" thickBot="1">
      <c r="B105" s="466"/>
      <c r="C105" s="462"/>
      <c r="D105" s="462"/>
      <c r="E105" s="462"/>
      <c r="F105" s="462"/>
      <c r="G105" s="462"/>
      <c r="H105" s="462"/>
      <c r="I105" s="462"/>
      <c r="J105" s="462"/>
      <c r="K105" s="462"/>
      <c r="L105" s="462"/>
      <c r="M105" s="462"/>
      <c r="N105" s="462"/>
      <c r="O105" s="145" t="s">
        <v>209</v>
      </c>
      <c r="P105" s="30" t="s">
        <v>210</v>
      </c>
    </row>
    <row r="106" spans="2:16">
      <c r="B106" s="148" t="s">
        <v>211</v>
      </c>
      <c r="C106" s="146">
        <v>31</v>
      </c>
      <c r="D106" s="8">
        <v>28</v>
      </c>
      <c r="E106" s="8">
        <v>31</v>
      </c>
      <c r="F106" s="8">
        <v>25</v>
      </c>
      <c r="G106" s="8">
        <v>20</v>
      </c>
      <c r="H106" s="8">
        <v>0</v>
      </c>
      <c r="I106" s="168">
        <f>SUM(C106:G106)</f>
        <v>135</v>
      </c>
      <c r="J106" s="8">
        <v>15</v>
      </c>
      <c r="K106" s="8">
        <v>31</v>
      </c>
      <c r="L106" s="8">
        <v>30</v>
      </c>
      <c r="M106" s="8">
        <v>31</v>
      </c>
      <c r="N106" s="168">
        <f>SUM(J106:M106)</f>
        <v>107</v>
      </c>
      <c r="O106" s="167">
        <f>SUM(C106:H106,J106:M106)</f>
        <v>242</v>
      </c>
      <c r="P106" s="169">
        <f>I106+N106</f>
        <v>242</v>
      </c>
    </row>
    <row r="107" spans="2:16" ht="19.5">
      <c r="B107" s="149" t="s">
        <v>485</v>
      </c>
      <c r="C107" s="147">
        <v>-4.5999999999999996</v>
      </c>
      <c r="D107" s="10">
        <v>-0.5</v>
      </c>
      <c r="E107" s="10">
        <v>3.6</v>
      </c>
      <c r="F107" s="10">
        <v>8.5</v>
      </c>
      <c r="G107" s="10">
        <v>12.3</v>
      </c>
      <c r="H107" s="10">
        <v>0</v>
      </c>
      <c r="I107" s="153">
        <f>(C106*C107+D106*D107+E106*E107+F106*F107+G106*G107)/I106</f>
        <v>3.0629629629629629</v>
      </c>
      <c r="J107" s="10">
        <v>11.1</v>
      </c>
      <c r="K107" s="95">
        <v>7</v>
      </c>
      <c r="L107" s="95">
        <v>6</v>
      </c>
      <c r="M107" s="95">
        <v>-4.5999999999999996</v>
      </c>
      <c r="N107" s="153">
        <f>(J106*J107+K106*K107+L106*L107+M106*M107)/N106</f>
        <v>3.933644859813084</v>
      </c>
      <c r="O107" s="154">
        <f>(C107*C106+D107*D106+E107*E106+F107*F106+G107*G106+H107*H106+J107*J106+K107*K106+L107*L106+M107*M106)/O106</f>
        <v>3.4479338842975205</v>
      </c>
      <c r="P107" s="161">
        <f>(I107*I106+N107*N106)/P106</f>
        <v>3.4479338842975205</v>
      </c>
    </row>
    <row r="108" spans="2:16" ht="19.5">
      <c r="B108" s="149" t="s">
        <v>212</v>
      </c>
      <c r="C108" s="13">
        <f t="shared" ref="C108:H108" si="40">C106*(13-C107)</f>
        <v>545.6</v>
      </c>
      <c r="D108" s="12">
        <f t="shared" si="40"/>
        <v>378</v>
      </c>
      <c r="E108" s="12">
        <f t="shared" si="40"/>
        <v>291.40000000000003</v>
      </c>
      <c r="F108" s="12">
        <f t="shared" si="40"/>
        <v>112.5</v>
      </c>
      <c r="G108" s="12">
        <f t="shared" si="40"/>
        <v>13.999999999999986</v>
      </c>
      <c r="H108" s="12">
        <f t="shared" si="40"/>
        <v>0</v>
      </c>
      <c r="I108" s="155">
        <f>SUM(C108:G108)</f>
        <v>1341.5</v>
      </c>
      <c r="J108" s="12">
        <f>J106*(13-J107)</f>
        <v>28.500000000000007</v>
      </c>
      <c r="K108" s="12">
        <f>K106*(13-K107)</f>
        <v>186</v>
      </c>
      <c r="L108" s="12">
        <f>L106*(13-L107)</f>
        <v>210</v>
      </c>
      <c r="M108" s="12">
        <f>M106*(13-M107)</f>
        <v>545.6</v>
      </c>
      <c r="N108" s="155">
        <f>SUM(J108:M108)</f>
        <v>970.1</v>
      </c>
      <c r="O108" s="156">
        <f>O106*(13-O107)</f>
        <v>2311.6000000000004</v>
      </c>
      <c r="P108" s="162">
        <f>P106*(13-P107)</f>
        <v>2311.6000000000004</v>
      </c>
    </row>
    <row r="109" spans="2:16" ht="19.5">
      <c r="B109" s="149" t="s">
        <v>213</v>
      </c>
      <c r="C109" s="13">
        <f t="shared" ref="C109:H109" si="41">C106*(17-C107)</f>
        <v>669.6</v>
      </c>
      <c r="D109" s="12">
        <f t="shared" si="41"/>
        <v>490</v>
      </c>
      <c r="E109" s="12">
        <f t="shared" si="41"/>
        <v>415.40000000000003</v>
      </c>
      <c r="F109" s="12">
        <f t="shared" si="41"/>
        <v>212.5</v>
      </c>
      <c r="G109" s="12">
        <f t="shared" si="41"/>
        <v>93.999999999999986</v>
      </c>
      <c r="H109" s="12">
        <f t="shared" si="41"/>
        <v>0</v>
      </c>
      <c r="I109" s="155">
        <f>SUM(C109:G109)</f>
        <v>1881.5</v>
      </c>
      <c r="J109" s="12">
        <f>J106*(17-J107)</f>
        <v>88.5</v>
      </c>
      <c r="K109" s="12">
        <f>K106*(17-K107)</f>
        <v>310</v>
      </c>
      <c r="L109" s="12">
        <f>L106*(17-L107)</f>
        <v>330</v>
      </c>
      <c r="M109" s="12">
        <f>M106*(17-M107)</f>
        <v>669.6</v>
      </c>
      <c r="N109" s="155">
        <f>SUM(J109:M109)</f>
        <v>1398.1</v>
      </c>
      <c r="O109" s="156">
        <f>O106*(17-O107)</f>
        <v>3279.6000000000004</v>
      </c>
      <c r="P109" s="162">
        <f>P106*(17-P107)</f>
        <v>3279.6000000000004</v>
      </c>
    </row>
    <row r="110" spans="2:16" ht="19.5">
      <c r="B110" s="149" t="s">
        <v>214</v>
      </c>
      <c r="C110" s="17">
        <f t="shared" ref="C110:H110" si="42">C106*(18-C107)</f>
        <v>700.6</v>
      </c>
      <c r="D110" s="16">
        <f t="shared" si="42"/>
        <v>518</v>
      </c>
      <c r="E110" s="16">
        <f t="shared" si="42"/>
        <v>446.40000000000003</v>
      </c>
      <c r="F110" s="16">
        <f t="shared" si="42"/>
        <v>237.5</v>
      </c>
      <c r="G110" s="16">
        <f t="shared" si="42"/>
        <v>113.99999999999999</v>
      </c>
      <c r="H110" s="16">
        <f t="shared" si="42"/>
        <v>0</v>
      </c>
      <c r="I110" s="155">
        <f>SUM(C110:G110)</f>
        <v>2016.5</v>
      </c>
      <c r="J110" s="16">
        <f>J106*(18-J107)</f>
        <v>103.5</v>
      </c>
      <c r="K110" s="16">
        <f>K106*(18-K107)</f>
        <v>341</v>
      </c>
      <c r="L110" s="16">
        <f>L106*(18-L107)</f>
        <v>360</v>
      </c>
      <c r="M110" s="16">
        <f>M106*(18-M107)</f>
        <v>700.6</v>
      </c>
      <c r="N110" s="155">
        <f>SUM(J110:M110)</f>
        <v>1505.1</v>
      </c>
      <c r="O110" s="157">
        <f>O106*(18-O107)</f>
        <v>3521.6000000000004</v>
      </c>
      <c r="P110" s="163">
        <f>P106*(18-P107)</f>
        <v>3521.6000000000004</v>
      </c>
    </row>
    <row r="111" spans="2:16" ht="20.25" thickBot="1">
      <c r="B111" s="347" t="s">
        <v>215</v>
      </c>
      <c r="C111" s="21">
        <f t="shared" ref="C111:H111" si="43">C106*(19-C107)</f>
        <v>731.6</v>
      </c>
      <c r="D111" s="20">
        <f t="shared" si="43"/>
        <v>546</v>
      </c>
      <c r="E111" s="20">
        <f t="shared" si="43"/>
        <v>477.40000000000003</v>
      </c>
      <c r="F111" s="20">
        <f t="shared" si="43"/>
        <v>262.5</v>
      </c>
      <c r="G111" s="20">
        <f t="shared" si="43"/>
        <v>134</v>
      </c>
      <c r="H111" s="20">
        <f t="shared" si="43"/>
        <v>0</v>
      </c>
      <c r="I111" s="164">
        <f>SUM(C111:G111)</f>
        <v>2151.5</v>
      </c>
      <c r="J111" s="20">
        <f>J106*(19-J107)</f>
        <v>118.5</v>
      </c>
      <c r="K111" s="20">
        <f>K106*(19-K107)</f>
        <v>372</v>
      </c>
      <c r="L111" s="20">
        <f>L106*(19-L107)</f>
        <v>390</v>
      </c>
      <c r="M111" s="20">
        <f>M106*(19-M107)</f>
        <v>731.6</v>
      </c>
      <c r="N111" s="164">
        <f>SUM(J111:M111)</f>
        <v>1612.1</v>
      </c>
      <c r="O111" s="165">
        <f>O106*(19-O107)</f>
        <v>3763.6000000000004</v>
      </c>
      <c r="P111" s="166">
        <f>P106*(19-P107)</f>
        <v>3763.6000000000004</v>
      </c>
    </row>
    <row r="112" spans="2:16" ht="15.75" thickBot="1">
      <c r="B112" s="1"/>
      <c r="C112" s="1"/>
      <c r="D112" s="2"/>
      <c r="E112" s="2"/>
      <c r="F112" s="2"/>
      <c r="G112" s="1"/>
      <c r="H112" s="3"/>
      <c r="I112" s="2"/>
      <c r="J112" s="3"/>
      <c r="K112" s="2"/>
      <c r="L112" s="2"/>
      <c r="M112" s="1"/>
      <c r="N112" s="2"/>
      <c r="O112" s="1"/>
    </row>
    <row r="113" spans="2:16" ht="24" thickBot="1">
      <c r="B113" s="473" t="s">
        <v>339</v>
      </c>
      <c r="C113" s="474"/>
      <c r="D113" s="474"/>
      <c r="E113" s="474"/>
      <c r="F113" s="474"/>
      <c r="G113" s="474"/>
      <c r="H113" s="474"/>
      <c r="I113" s="474"/>
      <c r="J113" s="474"/>
      <c r="K113" s="474"/>
      <c r="L113" s="470" t="s">
        <v>228</v>
      </c>
      <c r="M113" s="471"/>
      <c r="N113" s="471"/>
      <c r="O113" s="471"/>
      <c r="P113" s="472"/>
    </row>
    <row r="114" spans="2:16" ht="15.75">
      <c r="B114" s="465" t="s">
        <v>195</v>
      </c>
      <c r="C114" s="461" t="s">
        <v>196</v>
      </c>
      <c r="D114" s="461" t="s">
        <v>197</v>
      </c>
      <c r="E114" s="461" t="s">
        <v>198</v>
      </c>
      <c r="F114" s="461" t="s">
        <v>199</v>
      </c>
      <c r="G114" s="461" t="s">
        <v>200</v>
      </c>
      <c r="H114" s="461" t="s">
        <v>201</v>
      </c>
      <c r="I114" s="467" t="s">
        <v>202</v>
      </c>
      <c r="J114" s="461" t="s">
        <v>203</v>
      </c>
      <c r="K114" s="461" t="s">
        <v>204</v>
      </c>
      <c r="L114" s="461" t="s">
        <v>205</v>
      </c>
      <c r="M114" s="461" t="s">
        <v>206</v>
      </c>
      <c r="N114" s="467" t="s">
        <v>207</v>
      </c>
      <c r="O114" s="456" t="s">
        <v>208</v>
      </c>
      <c r="P114" s="457"/>
    </row>
    <row r="115" spans="2:16" ht="16.5" thickBot="1">
      <c r="B115" s="466"/>
      <c r="C115" s="462"/>
      <c r="D115" s="462"/>
      <c r="E115" s="462"/>
      <c r="F115" s="462"/>
      <c r="G115" s="462"/>
      <c r="H115" s="462"/>
      <c r="I115" s="462"/>
      <c r="J115" s="462"/>
      <c r="K115" s="462"/>
      <c r="L115" s="462"/>
      <c r="M115" s="462"/>
      <c r="N115" s="462"/>
      <c r="O115" s="145" t="s">
        <v>209</v>
      </c>
      <c r="P115" s="30" t="s">
        <v>210</v>
      </c>
    </row>
    <row r="116" spans="2:16">
      <c r="B116" s="148" t="s">
        <v>211</v>
      </c>
      <c r="C116" s="146">
        <v>31</v>
      </c>
      <c r="D116" s="8">
        <v>28</v>
      </c>
      <c r="E116" s="8">
        <v>31</v>
      </c>
      <c r="F116" s="8">
        <v>30</v>
      </c>
      <c r="G116" s="8">
        <v>5</v>
      </c>
      <c r="H116" s="8">
        <v>0</v>
      </c>
      <c r="I116" s="168">
        <f>SUM(C116:G116)</f>
        <v>125</v>
      </c>
      <c r="J116" s="8">
        <v>0</v>
      </c>
      <c r="K116" s="8">
        <v>26</v>
      </c>
      <c r="L116" s="8">
        <v>30</v>
      </c>
      <c r="M116" s="8">
        <v>31</v>
      </c>
      <c r="N116" s="168">
        <f>SUM(J116:M116)</f>
        <v>87</v>
      </c>
      <c r="O116" s="167">
        <f>SUM(C116:H116,J116:M116)</f>
        <v>212</v>
      </c>
      <c r="P116" s="169">
        <f>I116+N116</f>
        <v>212</v>
      </c>
    </row>
    <row r="117" spans="2:16" ht="19.5">
      <c r="B117" s="149" t="s">
        <v>485</v>
      </c>
      <c r="C117" s="147">
        <v>-0.2</v>
      </c>
      <c r="D117" s="10">
        <v>-0.8</v>
      </c>
      <c r="E117" s="10">
        <v>4.8</v>
      </c>
      <c r="F117" s="10">
        <v>9.9</v>
      </c>
      <c r="G117" s="10">
        <v>7.4</v>
      </c>
      <c r="H117" s="10">
        <v>0</v>
      </c>
      <c r="I117" s="153">
        <f>(C116*C117+D116*D117+E116*E117+F116*F117+G116*G117)/I116</f>
        <v>3.6335999999999999</v>
      </c>
      <c r="J117" s="10">
        <v>0</v>
      </c>
      <c r="K117" s="95">
        <v>8</v>
      </c>
      <c r="L117" s="95">
        <v>3.4</v>
      </c>
      <c r="M117" s="95">
        <v>3.4</v>
      </c>
      <c r="N117" s="153">
        <f>(J116*J117+K116*K117+L116*L117+M116*M117)/N116</f>
        <v>4.7747126436781606</v>
      </c>
      <c r="O117" s="154">
        <f>(C117*C116+D117*D116+E117*E116+F117*F116+G117*G116+H117*H116+J117*J116+K117*K116+L117*L116+M117*M116)/O116</f>
        <v>4.1018867924528299</v>
      </c>
      <c r="P117" s="161">
        <f>(I117*I116+N117*N116)/P116</f>
        <v>4.1018867924528299</v>
      </c>
    </row>
    <row r="118" spans="2:16" ht="19.5">
      <c r="B118" s="149" t="s">
        <v>212</v>
      </c>
      <c r="C118" s="13">
        <f t="shared" ref="C118:H118" si="44">C116*(13-C117)</f>
        <v>409.2</v>
      </c>
      <c r="D118" s="12">
        <f t="shared" si="44"/>
        <v>386.40000000000003</v>
      </c>
      <c r="E118" s="12">
        <f t="shared" si="44"/>
        <v>254.2</v>
      </c>
      <c r="F118" s="12">
        <f t="shared" si="44"/>
        <v>92.999999999999986</v>
      </c>
      <c r="G118" s="12">
        <f t="shared" si="44"/>
        <v>28</v>
      </c>
      <c r="H118" s="12">
        <f t="shared" si="44"/>
        <v>0</v>
      </c>
      <c r="I118" s="155">
        <f>SUM(C118:G118)</f>
        <v>1170.8</v>
      </c>
      <c r="J118" s="12">
        <f>J116*(13-J117)</f>
        <v>0</v>
      </c>
      <c r="K118" s="12">
        <f>K116*(13-K117)</f>
        <v>130</v>
      </c>
      <c r="L118" s="12">
        <f>L116*(13-L117)</f>
        <v>288</v>
      </c>
      <c r="M118" s="12">
        <f>M116*(13-M117)</f>
        <v>297.59999999999997</v>
      </c>
      <c r="N118" s="155">
        <f>SUM(J118:M118)</f>
        <v>715.59999999999991</v>
      </c>
      <c r="O118" s="156">
        <f>O116*(13-O117)</f>
        <v>1886.3999999999999</v>
      </c>
      <c r="P118" s="162">
        <f>P116*(13-P117)</f>
        <v>1886.3999999999999</v>
      </c>
    </row>
    <row r="119" spans="2:16" ht="19.5">
      <c r="B119" s="149" t="s">
        <v>213</v>
      </c>
      <c r="C119" s="13">
        <f t="shared" ref="C119:H119" si="45">C116*(17-C117)</f>
        <v>533.19999999999993</v>
      </c>
      <c r="D119" s="12">
        <f t="shared" si="45"/>
        <v>498.40000000000003</v>
      </c>
      <c r="E119" s="12">
        <f t="shared" si="45"/>
        <v>378.2</v>
      </c>
      <c r="F119" s="12">
        <f t="shared" si="45"/>
        <v>213</v>
      </c>
      <c r="G119" s="12">
        <f t="shared" si="45"/>
        <v>48</v>
      </c>
      <c r="H119" s="12">
        <f t="shared" si="45"/>
        <v>0</v>
      </c>
      <c r="I119" s="155">
        <f>SUM(C119:G119)</f>
        <v>1670.8</v>
      </c>
      <c r="J119" s="12">
        <f>J116*(17-J117)</f>
        <v>0</v>
      </c>
      <c r="K119" s="12">
        <f>K116*(17-K117)</f>
        <v>234</v>
      </c>
      <c r="L119" s="12">
        <f>L116*(17-L117)</f>
        <v>408</v>
      </c>
      <c r="M119" s="12">
        <f>M116*(17-M117)</f>
        <v>421.59999999999997</v>
      </c>
      <c r="N119" s="155">
        <f>SUM(J119:M119)</f>
        <v>1063.5999999999999</v>
      </c>
      <c r="O119" s="156">
        <f>O116*(17-O117)</f>
        <v>2734.3999999999996</v>
      </c>
      <c r="P119" s="162">
        <f>P116*(17-P117)</f>
        <v>2734.3999999999996</v>
      </c>
    </row>
    <row r="120" spans="2:16" ht="19.5">
      <c r="B120" s="149" t="s">
        <v>214</v>
      </c>
      <c r="C120" s="17">
        <f t="shared" ref="C120:H120" si="46">C116*(18-C117)</f>
        <v>564.19999999999993</v>
      </c>
      <c r="D120" s="16">
        <f t="shared" si="46"/>
        <v>526.4</v>
      </c>
      <c r="E120" s="16">
        <f t="shared" si="46"/>
        <v>409.2</v>
      </c>
      <c r="F120" s="16">
        <f t="shared" si="46"/>
        <v>243</v>
      </c>
      <c r="G120" s="16">
        <f t="shared" si="46"/>
        <v>53</v>
      </c>
      <c r="H120" s="16">
        <f t="shared" si="46"/>
        <v>0</v>
      </c>
      <c r="I120" s="155">
        <f>SUM(C120:G120)</f>
        <v>1795.8</v>
      </c>
      <c r="J120" s="16">
        <f>J116*(18-J117)</f>
        <v>0</v>
      </c>
      <c r="K120" s="16">
        <f>K116*(18-K117)</f>
        <v>260</v>
      </c>
      <c r="L120" s="16">
        <f>L116*(18-L117)</f>
        <v>438</v>
      </c>
      <c r="M120" s="16">
        <f>M116*(18-M117)</f>
        <v>452.59999999999997</v>
      </c>
      <c r="N120" s="155">
        <f>SUM(J120:M120)</f>
        <v>1150.5999999999999</v>
      </c>
      <c r="O120" s="157">
        <f>O116*(18-O117)</f>
        <v>2946.3999999999996</v>
      </c>
      <c r="P120" s="163">
        <f>P116*(18-P117)</f>
        <v>2946.3999999999996</v>
      </c>
    </row>
    <row r="121" spans="2:16" ht="20.25" thickBot="1">
      <c r="B121" s="347" t="s">
        <v>215</v>
      </c>
      <c r="C121" s="21">
        <f t="shared" ref="C121:H121" si="47">C116*(19-C117)</f>
        <v>595.19999999999993</v>
      </c>
      <c r="D121" s="20">
        <f t="shared" si="47"/>
        <v>554.4</v>
      </c>
      <c r="E121" s="20">
        <f t="shared" si="47"/>
        <v>440.2</v>
      </c>
      <c r="F121" s="20">
        <f t="shared" si="47"/>
        <v>273</v>
      </c>
      <c r="G121" s="20">
        <f t="shared" si="47"/>
        <v>58</v>
      </c>
      <c r="H121" s="20">
        <f t="shared" si="47"/>
        <v>0</v>
      </c>
      <c r="I121" s="164">
        <f>SUM(C121:G121)</f>
        <v>1920.8</v>
      </c>
      <c r="J121" s="20">
        <f>J116*(19-J117)</f>
        <v>0</v>
      </c>
      <c r="K121" s="20">
        <f>K116*(19-K117)</f>
        <v>286</v>
      </c>
      <c r="L121" s="20">
        <f>L116*(19-L117)</f>
        <v>468</v>
      </c>
      <c r="M121" s="20">
        <f>M116*(19-M117)</f>
        <v>483.59999999999997</v>
      </c>
      <c r="N121" s="164">
        <f>SUM(J121:M121)</f>
        <v>1237.5999999999999</v>
      </c>
      <c r="O121" s="165">
        <f>O116*(19-O117)</f>
        <v>3158.3999999999996</v>
      </c>
      <c r="P121" s="166">
        <f>P116*(19-P117)</f>
        <v>3158.3999999999996</v>
      </c>
    </row>
    <row r="122" spans="2:16" ht="15.75" thickBot="1">
      <c r="B122" s="1"/>
      <c r="C122" s="1"/>
      <c r="D122" s="2"/>
      <c r="E122" s="2"/>
      <c r="F122" s="2"/>
      <c r="G122" s="1"/>
      <c r="H122" s="3"/>
      <c r="I122" s="2"/>
      <c r="J122" s="3"/>
      <c r="K122" s="2"/>
      <c r="L122" s="2"/>
      <c r="M122" s="1"/>
      <c r="N122" s="2"/>
      <c r="O122" s="1"/>
    </row>
    <row r="123" spans="2:16" ht="24" thickBot="1">
      <c r="B123" s="473" t="s">
        <v>339</v>
      </c>
      <c r="C123" s="474"/>
      <c r="D123" s="474"/>
      <c r="E123" s="474"/>
      <c r="F123" s="474"/>
      <c r="G123" s="474"/>
      <c r="H123" s="474"/>
      <c r="I123" s="474"/>
      <c r="J123" s="474"/>
      <c r="K123" s="474"/>
      <c r="L123" s="470" t="s">
        <v>229</v>
      </c>
      <c r="M123" s="471"/>
      <c r="N123" s="471"/>
      <c r="O123" s="471"/>
      <c r="P123" s="472"/>
    </row>
    <row r="124" spans="2:16" ht="15.75">
      <c r="B124" s="465" t="s">
        <v>195</v>
      </c>
      <c r="C124" s="461" t="s">
        <v>196</v>
      </c>
      <c r="D124" s="461" t="s">
        <v>197</v>
      </c>
      <c r="E124" s="461" t="s">
        <v>198</v>
      </c>
      <c r="F124" s="461" t="s">
        <v>199</v>
      </c>
      <c r="G124" s="461" t="s">
        <v>200</v>
      </c>
      <c r="H124" s="461" t="s">
        <v>201</v>
      </c>
      <c r="I124" s="467" t="s">
        <v>202</v>
      </c>
      <c r="J124" s="461" t="s">
        <v>203</v>
      </c>
      <c r="K124" s="461" t="s">
        <v>204</v>
      </c>
      <c r="L124" s="461" t="s">
        <v>205</v>
      </c>
      <c r="M124" s="461" t="s">
        <v>206</v>
      </c>
      <c r="N124" s="467" t="s">
        <v>207</v>
      </c>
      <c r="O124" s="456" t="s">
        <v>208</v>
      </c>
      <c r="P124" s="457"/>
    </row>
    <row r="125" spans="2:16" ht="16.5" thickBot="1">
      <c r="B125" s="466"/>
      <c r="C125" s="462"/>
      <c r="D125" s="462"/>
      <c r="E125" s="462"/>
      <c r="F125" s="462"/>
      <c r="G125" s="462"/>
      <c r="H125" s="462"/>
      <c r="I125" s="462"/>
      <c r="J125" s="462"/>
      <c r="K125" s="462"/>
      <c r="L125" s="462"/>
      <c r="M125" s="462"/>
      <c r="N125" s="462"/>
      <c r="O125" s="145" t="s">
        <v>209</v>
      </c>
      <c r="P125" s="30" t="s">
        <v>210</v>
      </c>
    </row>
    <row r="126" spans="2:16">
      <c r="B126" s="148" t="s">
        <v>211</v>
      </c>
      <c r="C126" s="146">
        <v>31</v>
      </c>
      <c r="D126" s="8">
        <v>28</v>
      </c>
      <c r="E126" s="8">
        <v>31</v>
      </c>
      <c r="F126" s="8">
        <v>25</v>
      </c>
      <c r="G126" s="8">
        <v>5</v>
      </c>
      <c r="H126" s="8">
        <v>0</v>
      </c>
      <c r="I126" s="168">
        <f>SUM(C126:G126)</f>
        <v>120</v>
      </c>
      <c r="J126" s="8">
        <v>5</v>
      </c>
      <c r="K126" s="8">
        <v>26</v>
      </c>
      <c r="L126" s="8">
        <v>30</v>
      </c>
      <c r="M126" s="8">
        <v>31</v>
      </c>
      <c r="N126" s="168">
        <f>SUM(J126:M126)</f>
        <v>92</v>
      </c>
      <c r="O126" s="167">
        <f>SUM(C126:H126,J126:M126)</f>
        <v>212</v>
      </c>
      <c r="P126" s="169">
        <f>I126+N126</f>
        <v>212</v>
      </c>
    </row>
    <row r="127" spans="2:16" ht="19.5">
      <c r="B127" s="149" t="s">
        <v>485</v>
      </c>
      <c r="C127" s="147">
        <v>1.7</v>
      </c>
      <c r="D127" s="10">
        <v>4</v>
      </c>
      <c r="E127" s="10">
        <v>6.3</v>
      </c>
      <c r="F127" s="10">
        <v>7.8</v>
      </c>
      <c r="G127" s="10">
        <v>12.8</v>
      </c>
      <c r="H127" s="10">
        <v>0</v>
      </c>
      <c r="I127" s="153">
        <f>(C126*C127+D126*D127+E126*E127+F126*F127+G126*G127)/I126</f>
        <v>5.1583333333333332</v>
      </c>
      <c r="J127" s="10">
        <v>12</v>
      </c>
      <c r="K127" s="95">
        <v>9.5</v>
      </c>
      <c r="L127" s="95">
        <v>6</v>
      </c>
      <c r="M127" s="95">
        <v>0.8</v>
      </c>
      <c r="N127" s="153">
        <f>(J126*J127+K126*K127+L126*L127+M126*M127)/N126</f>
        <v>5.5630434782608695</v>
      </c>
      <c r="O127" s="154">
        <f>(C127*C126+D127*D126+E127*E126+F127*F126+G127*G126+H127*H126+J127*J126+K127*K126+L127*L126+M127*M126)/O126</f>
        <v>5.3339622641509434</v>
      </c>
      <c r="P127" s="161">
        <f>(I127*I126+N127*N126)/P126</f>
        <v>5.3339622641509434</v>
      </c>
    </row>
    <row r="128" spans="2:16" ht="19.5">
      <c r="B128" s="149" t="s">
        <v>212</v>
      </c>
      <c r="C128" s="13">
        <f t="shared" ref="C128:H128" si="48">C126*(13-C127)</f>
        <v>350.3</v>
      </c>
      <c r="D128" s="12">
        <f t="shared" si="48"/>
        <v>252</v>
      </c>
      <c r="E128" s="12">
        <f t="shared" si="48"/>
        <v>207.70000000000002</v>
      </c>
      <c r="F128" s="12">
        <f t="shared" si="48"/>
        <v>130</v>
      </c>
      <c r="G128" s="12">
        <f t="shared" si="48"/>
        <v>0.99999999999999645</v>
      </c>
      <c r="H128" s="12">
        <f t="shared" si="48"/>
        <v>0</v>
      </c>
      <c r="I128" s="155">
        <f>SUM(C128:G128)</f>
        <v>941</v>
      </c>
      <c r="J128" s="12">
        <f>J126*(13-J127)</f>
        <v>5</v>
      </c>
      <c r="K128" s="12">
        <f>K126*(13-K127)</f>
        <v>91</v>
      </c>
      <c r="L128" s="12">
        <f>L126*(13-L127)</f>
        <v>210</v>
      </c>
      <c r="M128" s="12">
        <f>M126*(13-M127)</f>
        <v>378.2</v>
      </c>
      <c r="N128" s="155">
        <f>SUM(J128:M128)</f>
        <v>684.2</v>
      </c>
      <c r="O128" s="156">
        <f>O126*(13-O127)</f>
        <v>1625.2</v>
      </c>
      <c r="P128" s="162">
        <f>P126*(13-P127)</f>
        <v>1625.2</v>
      </c>
    </row>
    <row r="129" spans="2:16" ht="19.5">
      <c r="B129" s="149" t="s">
        <v>213</v>
      </c>
      <c r="C129" s="13">
        <f t="shared" ref="C129:H129" si="49">C126*(17-C127)</f>
        <v>474.3</v>
      </c>
      <c r="D129" s="12">
        <f t="shared" si="49"/>
        <v>364</v>
      </c>
      <c r="E129" s="12">
        <f t="shared" si="49"/>
        <v>331.7</v>
      </c>
      <c r="F129" s="12">
        <f t="shared" si="49"/>
        <v>229.99999999999997</v>
      </c>
      <c r="G129" s="12">
        <f t="shared" si="49"/>
        <v>20.999999999999996</v>
      </c>
      <c r="H129" s="12">
        <f t="shared" si="49"/>
        <v>0</v>
      </c>
      <c r="I129" s="155">
        <f>SUM(C129:G129)</f>
        <v>1421</v>
      </c>
      <c r="J129" s="12">
        <f>J126*(17-J127)</f>
        <v>25</v>
      </c>
      <c r="K129" s="12">
        <f>K126*(17-K127)</f>
        <v>195</v>
      </c>
      <c r="L129" s="12">
        <f>L126*(17-L127)</f>
        <v>330</v>
      </c>
      <c r="M129" s="12">
        <f>M126*(17-M127)</f>
        <v>502.2</v>
      </c>
      <c r="N129" s="155">
        <f>SUM(J129:M129)</f>
        <v>1052.2</v>
      </c>
      <c r="O129" s="156">
        <f>O126*(17-O127)</f>
        <v>2473.1999999999998</v>
      </c>
      <c r="P129" s="162">
        <f>P126*(17-P127)</f>
        <v>2473.1999999999998</v>
      </c>
    </row>
    <row r="130" spans="2:16" ht="19.5">
      <c r="B130" s="149" t="s">
        <v>214</v>
      </c>
      <c r="C130" s="17">
        <f t="shared" ref="C130:H130" si="50">C126*(18-C127)</f>
        <v>505.3</v>
      </c>
      <c r="D130" s="16">
        <f t="shared" si="50"/>
        <v>392</v>
      </c>
      <c r="E130" s="16">
        <f t="shared" si="50"/>
        <v>362.7</v>
      </c>
      <c r="F130" s="16">
        <f t="shared" si="50"/>
        <v>254.99999999999997</v>
      </c>
      <c r="G130" s="16">
        <f t="shared" si="50"/>
        <v>25.999999999999996</v>
      </c>
      <c r="H130" s="16">
        <f t="shared" si="50"/>
        <v>0</v>
      </c>
      <c r="I130" s="155">
        <f>SUM(C130:G130)</f>
        <v>1541</v>
      </c>
      <c r="J130" s="16">
        <f>J126*(18-J127)</f>
        <v>30</v>
      </c>
      <c r="K130" s="16">
        <f>K126*(18-K127)</f>
        <v>221</v>
      </c>
      <c r="L130" s="16">
        <f>L126*(18-L127)</f>
        <v>360</v>
      </c>
      <c r="M130" s="16">
        <f>M126*(18-M127)</f>
        <v>533.19999999999993</v>
      </c>
      <c r="N130" s="155">
        <f>SUM(J130:M130)</f>
        <v>1144.1999999999998</v>
      </c>
      <c r="O130" s="157">
        <f>O126*(18-O127)</f>
        <v>2685.2</v>
      </c>
      <c r="P130" s="163">
        <f>P126*(18-P127)</f>
        <v>2685.2</v>
      </c>
    </row>
    <row r="131" spans="2:16" ht="20.25" thickBot="1">
      <c r="B131" s="347" t="s">
        <v>215</v>
      </c>
      <c r="C131" s="21">
        <f t="shared" ref="C131:H131" si="51">C126*(19-C127)</f>
        <v>536.30000000000007</v>
      </c>
      <c r="D131" s="20">
        <f t="shared" si="51"/>
        <v>420</v>
      </c>
      <c r="E131" s="20">
        <f t="shared" si="51"/>
        <v>393.7</v>
      </c>
      <c r="F131" s="20">
        <f t="shared" si="51"/>
        <v>280</v>
      </c>
      <c r="G131" s="20">
        <f t="shared" si="51"/>
        <v>30.999999999999996</v>
      </c>
      <c r="H131" s="20">
        <f t="shared" si="51"/>
        <v>0</v>
      </c>
      <c r="I131" s="164">
        <f>SUM(C131:G131)</f>
        <v>1661</v>
      </c>
      <c r="J131" s="20">
        <f>J126*(19-J127)</f>
        <v>35</v>
      </c>
      <c r="K131" s="20">
        <f>K126*(19-K127)</f>
        <v>247</v>
      </c>
      <c r="L131" s="20">
        <f>L126*(19-L127)</f>
        <v>390</v>
      </c>
      <c r="M131" s="20">
        <f>M126*(19-M127)</f>
        <v>564.19999999999993</v>
      </c>
      <c r="N131" s="164">
        <f>SUM(J131:M131)</f>
        <v>1236.1999999999998</v>
      </c>
      <c r="O131" s="165">
        <f>O126*(19-O127)</f>
        <v>2897.2</v>
      </c>
      <c r="P131" s="166">
        <f>P126*(19-P127)</f>
        <v>2897.2</v>
      </c>
    </row>
    <row r="132" spans="2:16" ht="15.75" thickBot="1"/>
    <row r="133" spans="2:16" ht="24" thickBot="1">
      <c r="B133" s="473" t="s">
        <v>339</v>
      </c>
      <c r="C133" s="474"/>
      <c r="D133" s="474"/>
      <c r="E133" s="474"/>
      <c r="F133" s="474"/>
      <c r="G133" s="474"/>
      <c r="H133" s="474"/>
      <c r="I133" s="474"/>
      <c r="J133" s="474"/>
      <c r="K133" s="474"/>
      <c r="L133" s="470" t="s">
        <v>230</v>
      </c>
      <c r="M133" s="471"/>
      <c r="N133" s="471"/>
      <c r="O133" s="471"/>
      <c r="P133" s="472"/>
    </row>
    <row r="134" spans="2:16" ht="15.75">
      <c r="B134" s="465" t="s">
        <v>195</v>
      </c>
      <c r="C134" s="461" t="s">
        <v>196</v>
      </c>
      <c r="D134" s="461" t="s">
        <v>197</v>
      </c>
      <c r="E134" s="461" t="s">
        <v>198</v>
      </c>
      <c r="F134" s="461" t="s">
        <v>199</v>
      </c>
      <c r="G134" s="461" t="s">
        <v>200</v>
      </c>
      <c r="H134" s="461" t="s">
        <v>201</v>
      </c>
      <c r="I134" s="467" t="s">
        <v>202</v>
      </c>
      <c r="J134" s="461" t="s">
        <v>203</v>
      </c>
      <c r="K134" s="461" t="s">
        <v>204</v>
      </c>
      <c r="L134" s="461" t="s">
        <v>205</v>
      </c>
      <c r="M134" s="461" t="s">
        <v>206</v>
      </c>
      <c r="N134" s="467" t="s">
        <v>207</v>
      </c>
      <c r="O134" s="456" t="s">
        <v>208</v>
      </c>
      <c r="P134" s="457"/>
    </row>
    <row r="135" spans="2:16" ht="16.5" thickBot="1">
      <c r="B135" s="466"/>
      <c r="C135" s="462"/>
      <c r="D135" s="462"/>
      <c r="E135" s="462"/>
      <c r="F135" s="462"/>
      <c r="G135" s="462"/>
      <c r="H135" s="462"/>
      <c r="I135" s="462"/>
      <c r="J135" s="462"/>
      <c r="K135" s="462"/>
      <c r="L135" s="462"/>
      <c r="M135" s="462"/>
      <c r="N135" s="462"/>
      <c r="O135" s="145" t="s">
        <v>209</v>
      </c>
      <c r="P135" s="30" t="s">
        <v>210</v>
      </c>
    </row>
    <row r="136" spans="2:16">
      <c r="B136" s="148" t="s">
        <v>211</v>
      </c>
      <c r="C136" s="146">
        <v>31</v>
      </c>
      <c r="D136" s="8">
        <v>28</v>
      </c>
      <c r="E136" s="8">
        <v>31</v>
      </c>
      <c r="F136" s="8">
        <v>25</v>
      </c>
      <c r="G136" s="8">
        <v>10</v>
      </c>
      <c r="H136" s="8">
        <v>5</v>
      </c>
      <c r="I136" s="168">
        <f>SUM(C136:G136)</f>
        <v>125</v>
      </c>
      <c r="J136" s="8">
        <v>10</v>
      </c>
      <c r="K136" s="8">
        <v>26</v>
      </c>
      <c r="L136" s="8">
        <v>30</v>
      </c>
      <c r="M136" s="8">
        <v>31</v>
      </c>
      <c r="N136" s="168">
        <f>SUM(J136:M136)</f>
        <v>97</v>
      </c>
      <c r="O136" s="167">
        <f>SUM(C136:H136,J136:M136)</f>
        <v>227</v>
      </c>
      <c r="P136" s="169">
        <f>I136+N136</f>
        <v>222</v>
      </c>
    </row>
    <row r="137" spans="2:16" ht="19.5">
      <c r="B137" s="149" t="s">
        <v>485</v>
      </c>
      <c r="C137" s="147">
        <v>0.8</v>
      </c>
      <c r="D137" s="10">
        <v>0</v>
      </c>
      <c r="E137" s="10">
        <v>0.3</v>
      </c>
      <c r="F137" s="10">
        <v>4.9000000000000004</v>
      </c>
      <c r="G137" s="10">
        <v>11.5</v>
      </c>
      <c r="H137" s="10">
        <v>12</v>
      </c>
      <c r="I137" s="153">
        <f>(C136*C137+D136*D137+E136*E137+F136*F137+G136*G137)/I136</f>
        <v>2.1728000000000001</v>
      </c>
      <c r="J137" s="10">
        <v>9.6</v>
      </c>
      <c r="K137" s="95">
        <v>9.5</v>
      </c>
      <c r="L137" s="95">
        <v>5.5</v>
      </c>
      <c r="M137" s="95">
        <v>2.4</v>
      </c>
      <c r="N137" s="153">
        <f>(J136*J137+K136*K137+L136*L137+M136*M137)/N136</f>
        <v>6.0041237113402062</v>
      </c>
      <c r="O137" s="154">
        <f>(C137*C136+D137*D136+E137*E136+F137*F136+G137*G136+H137*H136+J137*J136+K137*K136+L137*L136+M137*M136)/O136</f>
        <v>4.0264317180616738</v>
      </c>
      <c r="P137" s="161">
        <f>(I137*I136+N137*N136)/P136</f>
        <v>3.8468468468468466</v>
      </c>
    </row>
    <row r="138" spans="2:16" ht="19.5">
      <c r="B138" s="149" t="s">
        <v>212</v>
      </c>
      <c r="C138" s="13">
        <f t="shared" ref="C138:H138" si="52">C136*(13-C137)</f>
        <v>378.2</v>
      </c>
      <c r="D138" s="12">
        <f t="shared" si="52"/>
        <v>364</v>
      </c>
      <c r="E138" s="12">
        <f t="shared" si="52"/>
        <v>393.7</v>
      </c>
      <c r="F138" s="12">
        <f t="shared" si="52"/>
        <v>202.5</v>
      </c>
      <c r="G138" s="12">
        <f t="shared" si="52"/>
        <v>15</v>
      </c>
      <c r="H138" s="12">
        <f t="shared" si="52"/>
        <v>5</v>
      </c>
      <c r="I138" s="155">
        <f>SUM(C138:G138)</f>
        <v>1353.4</v>
      </c>
      <c r="J138" s="12">
        <f>J136*(13-J137)</f>
        <v>34</v>
      </c>
      <c r="K138" s="12">
        <f>K136*(13-K137)</f>
        <v>91</v>
      </c>
      <c r="L138" s="12">
        <f>L136*(13-L137)</f>
        <v>225</v>
      </c>
      <c r="M138" s="12">
        <f>M136*(13-M137)</f>
        <v>328.59999999999997</v>
      </c>
      <c r="N138" s="155">
        <f>SUM(J138:M138)</f>
        <v>678.59999999999991</v>
      </c>
      <c r="O138" s="156">
        <f>O136*(13-O137)</f>
        <v>2037.0000000000002</v>
      </c>
      <c r="P138" s="162">
        <f>P136*(13-P137)</f>
        <v>2032.0000000000002</v>
      </c>
    </row>
    <row r="139" spans="2:16" ht="19.5">
      <c r="B139" s="149" t="s">
        <v>213</v>
      </c>
      <c r="C139" s="13">
        <f t="shared" ref="C139:H139" si="53">C136*(17-C137)</f>
        <v>502.2</v>
      </c>
      <c r="D139" s="12">
        <f t="shared" si="53"/>
        <v>476</v>
      </c>
      <c r="E139" s="12">
        <f t="shared" si="53"/>
        <v>517.69999999999993</v>
      </c>
      <c r="F139" s="12">
        <f t="shared" si="53"/>
        <v>302.5</v>
      </c>
      <c r="G139" s="12">
        <f t="shared" si="53"/>
        <v>55</v>
      </c>
      <c r="H139" s="12">
        <f t="shared" si="53"/>
        <v>25</v>
      </c>
      <c r="I139" s="155">
        <f>SUM(C139:G139)</f>
        <v>1853.4</v>
      </c>
      <c r="J139" s="12">
        <f>J136*(17-J137)</f>
        <v>74</v>
      </c>
      <c r="K139" s="12">
        <f>K136*(17-K137)</f>
        <v>195</v>
      </c>
      <c r="L139" s="12">
        <f>L136*(17-L137)</f>
        <v>345</v>
      </c>
      <c r="M139" s="12">
        <f>M136*(17-M137)</f>
        <v>452.59999999999997</v>
      </c>
      <c r="N139" s="155">
        <f>SUM(J139:M139)</f>
        <v>1066.5999999999999</v>
      </c>
      <c r="O139" s="156">
        <f>O136*(17-O137)</f>
        <v>2945.0000000000005</v>
      </c>
      <c r="P139" s="162">
        <f>P136*(17-P137)</f>
        <v>2920</v>
      </c>
    </row>
    <row r="140" spans="2:16" ht="19.5">
      <c r="B140" s="149" t="s">
        <v>214</v>
      </c>
      <c r="C140" s="17">
        <f t="shared" ref="C140:H140" si="54">C136*(18-C137)</f>
        <v>533.19999999999993</v>
      </c>
      <c r="D140" s="16">
        <f t="shared" si="54"/>
        <v>504</v>
      </c>
      <c r="E140" s="16">
        <f t="shared" si="54"/>
        <v>548.69999999999993</v>
      </c>
      <c r="F140" s="16">
        <f t="shared" si="54"/>
        <v>327.5</v>
      </c>
      <c r="G140" s="16">
        <f t="shared" si="54"/>
        <v>65</v>
      </c>
      <c r="H140" s="16">
        <f t="shared" si="54"/>
        <v>30</v>
      </c>
      <c r="I140" s="155">
        <f>SUM(C140:G140)</f>
        <v>1978.3999999999996</v>
      </c>
      <c r="J140" s="16">
        <f>J136*(18-J137)</f>
        <v>84</v>
      </c>
      <c r="K140" s="16">
        <f>K136*(18-K137)</f>
        <v>221</v>
      </c>
      <c r="L140" s="16">
        <f>L136*(18-L137)</f>
        <v>375</v>
      </c>
      <c r="M140" s="16">
        <f>M136*(18-M137)</f>
        <v>483.59999999999997</v>
      </c>
      <c r="N140" s="155">
        <f>SUM(J140:M140)</f>
        <v>1163.5999999999999</v>
      </c>
      <c r="O140" s="157">
        <f>O136*(18-O137)</f>
        <v>3172.0000000000005</v>
      </c>
      <c r="P140" s="163">
        <f>P136*(18-P137)</f>
        <v>3142</v>
      </c>
    </row>
    <row r="141" spans="2:16" ht="20.25" thickBot="1">
      <c r="B141" s="347" t="s">
        <v>215</v>
      </c>
      <c r="C141" s="21">
        <f t="shared" ref="C141:H141" si="55">C136*(19-C137)</f>
        <v>564.19999999999993</v>
      </c>
      <c r="D141" s="20">
        <f t="shared" si="55"/>
        <v>532</v>
      </c>
      <c r="E141" s="20">
        <f t="shared" si="55"/>
        <v>579.69999999999993</v>
      </c>
      <c r="F141" s="20">
        <f t="shared" si="55"/>
        <v>352.5</v>
      </c>
      <c r="G141" s="20">
        <f t="shared" si="55"/>
        <v>75</v>
      </c>
      <c r="H141" s="20">
        <f t="shared" si="55"/>
        <v>35</v>
      </c>
      <c r="I141" s="164">
        <f>SUM(C141:G141)</f>
        <v>2103.3999999999996</v>
      </c>
      <c r="J141" s="20">
        <f>J136*(19-J137)</f>
        <v>94</v>
      </c>
      <c r="K141" s="20">
        <f>K136*(19-K137)</f>
        <v>247</v>
      </c>
      <c r="L141" s="20">
        <f>L136*(19-L137)</f>
        <v>405</v>
      </c>
      <c r="M141" s="20">
        <f>M136*(19-M137)</f>
        <v>514.6</v>
      </c>
      <c r="N141" s="164">
        <f>SUM(J141:M141)</f>
        <v>1260.5999999999999</v>
      </c>
      <c r="O141" s="165">
        <f>O136*(19-O137)</f>
        <v>3399.0000000000005</v>
      </c>
      <c r="P141" s="166">
        <f>P136*(19-P137)</f>
        <v>3364</v>
      </c>
    </row>
    <row r="142" spans="2:16" ht="15.75" thickBot="1">
      <c r="B142" s="1"/>
      <c r="C142" s="1"/>
      <c r="D142" s="2"/>
      <c r="E142" s="2"/>
      <c r="F142" s="2"/>
      <c r="G142" s="1"/>
      <c r="H142" s="3"/>
      <c r="I142" s="2"/>
      <c r="J142" s="3"/>
      <c r="K142" s="2"/>
      <c r="L142" s="2"/>
      <c r="M142" s="1"/>
      <c r="N142" s="2"/>
      <c r="O142" s="1"/>
    </row>
    <row r="143" spans="2:16" ht="24" thickBot="1">
      <c r="B143" s="473" t="s">
        <v>339</v>
      </c>
      <c r="C143" s="474"/>
      <c r="D143" s="474"/>
      <c r="E143" s="474"/>
      <c r="F143" s="474"/>
      <c r="G143" s="474"/>
      <c r="H143" s="474"/>
      <c r="I143" s="474"/>
      <c r="J143" s="474"/>
      <c r="K143" s="474"/>
      <c r="L143" s="470" t="s">
        <v>231</v>
      </c>
      <c r="M143" s="471"/>
      <c r="N143" s="471"/>
      <c r="O143" s="471"/>
      <c r="P143" s="472"/>
    </row>
    <row r="144" spans="2:16" ht="15.75">
      <c r="B144" s="465" t="s">
        <v>195</v>
      </c>
      <c r="C144" s="461" t="s">
        <v>196</v>
      </c>
      <c r="D144" s="461" t="s">
        <v>197</v>
      </c>
      <c r="E144" s="461" t="s">
        <v>198</v>
      </c>
      <c r="F144" s="461" t="s">
        <v>199</v>
      </c>
      <c r="G144" s="461" t="s">
        <v>200</v>
      </c>
      <c r="H144" s="461" t="s">
        <v>201</v>
      </c>
      <c r="I144" s="467" t="s">
        <v>202</v>
      </c>
      <c r="J144" s="461" t="s">
        <v>203</v>
      </c>
      <c r="K144" s="461" t="s">
        <v>204</v>
      </c>
      <c r="L144" s="461" t="s">
        <v>205</v>
      </c>
      <c r="M144" s="461" t="s">
        <v>206</v>
      </c>
      <c r="N144" s="467" t="s">
        <v>207</v>
      </c>
      <c r="O144" s="456" t="s">
        <v>208</v>
      </c>
      <c r="P144" s="457"/>
    </row>
    <row r="145" spans="2:16" ht="16.5" thickBot="1">
      <c r="B145" s="466"/>
      <c r="C145" s="462"/>
      <c r="D145" s="462"/>
      <c r="E145" s="462"/>
      <c r="F145" s="462"/>
      <c r="G145" s="462"/>
      <c r="H145" s="462"/>
      <c r="I145" s="462"/>
      <c r="J145" s="462"/>
      <c r="K145" s="462"/>
      <c r="L145" s="462"/>
      <c r="M145" s="462"/>
      <c r="N145" s="462"/>
      <c r="O145" s="145" t="s">
        <v>209</v>
      </c>
      <c r="P145" s="30" t="s">
        <v>210</v>
      </c>
    </row>
    <row r="146" spans="2:16">
      <c r="B146" s="148" t="s">
        <v>211</v>
      </c>
      <c r="C146" s="146">
        <v>31</v>
      </c>
      <c r="D146" s="8">
        <v>28</v>
      </c>
      <c r="E146" s="8">
        <v>31</v>
      </c>
      <c r="F146" s="8">
        <v>25</v>
      </c>
      <c r="G146" s="8">
        <v>10</v>
      </c>
      <c r="H146" s="8">
        <v>0</v>
      </c>
      <c r="I146" s="168">
        <f>SUM(C146:G146)</f>
        <v>125</v>
      </c>
      <c r="J146" s="8">
        <v>8</v>
      </c>
      <c r="K146" s="8">
        <v>20</v>
      </c>
      <c r="L146" s="8">
        <v>30</v>
      </c>
      <c r="M146" s="8">
        <v>31</v>
      </c>
      <c r="N146" s="168">
        <f>SUM(J146:M146)</f>
        <v>89</v>
      </c>
      <c r="O146" s="167">
        <f>SUM(C146:H146,J146:M146)</f>
        <v>214</v>
      </c>
      <c r="P146" s="169">
        <f>I146+N146</f>
        <v>214</v>
      </c>
    </row>
    <row r="147" spans="2:16" ht="19.5">
      <c r="B147" s="149" t="s">
        <v>485</v>
      </c>
      <c r="C147" s="147">
        <v>1.6</v>
      </c>
      <c r="D147" s="10">
        <v>3.1</v>
      </c>
      <c r="E147" s="10">
        <v>6.9</v>
      </c>
      <c r="F147" s="10">
        <v>9.9</v>
      </c>
      <c r="G147" s="10">
        <v>10.1</v>
      </c>
      <c r="H147" s="10">
        <v>0</v>
      </c>
      <c r="I147" s="153">
        <f>(C146*C147+D146*D147+E146*E147+F146*F147+G146*G147)/I146</f>
        <v>5.5903999999999998</v>
      </c>
      <c r="J147" s="10">
        <v>15.413333333333334</v>
      </c>
      <c r="K147" s="95">
        <v>10.561290322580648</v>
      </c>
      <c r="L147" s="95">
        <v>7.286666666666668</v>
      </c>
      <c r="M147" s="95">
        <v>3.0483870967741939</v>
      </c>
      <c r="N147" s="153">
        <f>(J146*J147+K146*K147+L146*L147+M146*M147)/N146</f>
        <v>7.2767693608795465</v>
      </c>
      <c r="O147" s="154">
        <f>(C147*C146+D147*D146+E147*E146+F147*F146+G147*G146+H147*H146+J147*J146+K147*K146+L147*L146+M147*M146)/O146</f>
        <v>6.2917405285900916</v>
      </c>
      <c r="P147" s="161">
        <f>(I147*I146+N147*N146)/P146</f>
        <v>6.2917405285900916</v>
      </c>
    </row>
    <row r="148" spans="2:16" ht="19.5">
      <c r="B148" s="149" t="s">
        <v>212</v>
      </c>
      <c r="C148" s="13">
        <f t="shared" ref="C148:H148" si="56">C146*(13-C147)</f>
        <v>353.40000000000003</v>
      </c>
      <c r="D148" s="12">
        <f t="shared" si="56"/>
        <v>277.2</v>
      </c>
      <c r="E148" s="12">
        <f t="shared" si="56"/>
        <v>189.1</v>
      </c>
      <c r="F148" s="12">
        <f t="shared" si="56"/>
        <v>77.499999999999986</v>
      </c>
      <c r="G148" s="12">
        <f t="shared" si="56"/>
        <v>29.000000000000004</v>
      </c>
      <c r="H148" s="12">
        <f t="shared" si="56"/>
        <v>0</v>
      </c>
      <c r="I148" s="155">
        <f>SUM(C148:G148)</f>
        <v>926.2</v>
      </c>
      <c r="J148" s="12">
        <f>J146*(13-J147)</f>
        <v>-19.306666666666672</v>
      </c>
      <c r="K148" s="12">
        <f>K146*(13-K147)</f>
        <v>48.774193548387039</v>
      </c>
      <c r="L148" s="12">
        <f>L146*(13-L147)</f>
        <v>171.39999999999995</v>
      </c>
      <c r="M148" s="12">
        <f>M146*(13-M147)</f>
        <v>308.5</v>
      </c>
      <c r="N148" s="155">
        <f>SUM(J148:M148)</f>
        <v>509.36752688172032</v>
      </c>
      <c r="O148" s="156">
        <f>O146*(13-O147)</f>
        <v>1435.5675268817204</v>
      </c>
      <c r="P148" s="162">
        <f>P146*(13-P147)</f>
        <v>1435.5675268817204</v>
      </c>
    </row>
    <row r="149" spans="2:16" ht="19.5">
      <c r="B149" s="149" t="s">
        <v>213</v>
      </c>
      <c r="C149" s="13">
        <f t="shared" ref="C149:H149" si="57">C146*(17-C147)</f>
        <v>477.40000000000003</v>
      </c>
      <c r="D149" s="12">
        <f t="shared" si="57"/>
        <v>389.2</v>
      </c>
      <c r="E149" s="12">
        <f t="shared" si="57"/>
        <v>313.09999999999997</v>
      </c>
      <c r="F149" s="12">
        <f t="shared" si="57"/>
        <v>177.5</v>
      </c>
      <c r="G149" s="12">
        <f t="shared" si="57"/>
        <v>69</v>
      </c>
      <c r="H149" s="12">
        <f t="shared" si="57"/>
        <v>0</v>
      </c>
      <c r="I149" s="155">
        <f>SUM(C149:G149)</f>
        <v>1426.2</v>
      </c>
      <c r="J149" s="12">
        <f>J146*(17-J147)</f>
        <v>12.693333333333328</v>
      </c>
      <c r="K149" s="12">
        <f>K146*(17-K147)</f>
        <v>128.77419354838705</v>
      </c>
      <c r="L149" s="12">
        <f>L146*(17-L147)</f>
        <v>291.39999999999992</v>
      </c>
      <c r="M149" s="12">
        <f>M146*(17-M147)</f>
        <v>432.5</v>
      </c>
      <c r="N149" s="155">
        <f>SUM(J149:M149)</f>
        <v>865.36752688172032</v>
      </c>
      <c r="O149" s="156">
        <f>O146*(17-O147)</f>
        <v>2291.5675268817204</v>
      </c>
      <c r="P149" s="162">
        <f>P146*(17-P147)</f>
        <v>2291.5675268817204</v>
      </c>
    </row>
    <row r="150" spans="2:16" ht="19.5">
      <c r="B150" s="149" t="s">
        <v>214</v>
      </c>
      <c r="C150" s="17">
        <f t="shared" ref="C150:H150" si="58">C146*(18-C147)</f>
        <v>508.4</v>
      </c>
      <c r="D150" s="16">
        <f t="shared" si="58"/>
        <v>417.2</v>
      </c>
      <c r="E150" s="16">
        <f t="shared" si="58"/>
        <v>344.09999999999997</v>
      </c>
      <c r="F150" s="16">
        <f t="shared" si="58"/>
        <v>202.5</v>
      </c>
      <c r="G150" s="16">
        <f t="shared" si="58"/>
        <v>79</v>
      </c>
      <c r="H150" s="16">
        <f t="shared" si="58"/>
        <v>0</v>
      </c>
      <c r="I150" s="155">
        <f>SUM(C150:G150)</f>
        <v>1551.1999999999998</v>
      </c>
      <c r="J150" s="16">
        <f>J146*(18-J147)</f>
        <v>20.693333333333328</v>
      </c>
      <c r="K150" s="16">
        <f>K146*(18-K147)</f>
        <v>148.77419354838705</v>
      </c>
      <c r="L150" s="16">
        <f>L146*(18-L147)</f>
        <v>321.39999999999992</v>
      </c>
      <c r="M150" s="16">
        <f>M146*(18-M147)</f>
        <v>463.5</v>
      </c>
      <c r="N150" s="155">
        <f>SUM(J150:M150)</f>
        <v>954.36752688172032</v>
      </c>
      <c r="O150" s="157">
        <f>O146*(18-O147)</f>
        <v>2505.5675268817204</v>
      </c>
      <c r="P150" s="163">
        <f>P146*(18-P147)</f>
        <v>2505.5675268817204</v>
      </c>
    </row>
    <row r="151" spans="2:16" ht="20.25" thickBot="1">
      <c r="B151" s="347" t="s">
        <v>215</v>
      </c>
      <c r="C151" s="21">
        <f t="shared" ref="C151:H151" si="59">C146*(19-C147)</f>
        <v>539.4</v>
      </c>
      <c r="D151" s="20">
        <f t="shared" si="59"/>
        <v>445.2</v>
      </c>
      <c r="E151" s="20">
        <f t="shared" si="59"/>
        <v>375.09999999999997</v>
      </c>
      <c r="F151" s="20">
        <f t="shared" si="59"/>
        <v>227.5</v>
      </c>
      <c r="G151" s="20">
        <f t="shared" si="59"/>
        <v>89</v>
      </c>
      <c r="H151" s="20">
        <f t="shared" si="59"/>
        <v>0</v>
      </c>
      <c r="I151" s="164">
        <f>SUM(C151:G151)</f>
        <v>1676.1999999999998</v>
      </c>
      <c r="J151" s="20">
        <f>J146*(19-J147)</f>
        <v>28.693333333333328</v>
      </c>
      <c r="K151" s="20">
        <f>K146*(19-K147)</f>
        <v>168.77419354838705</v>
      </c>
      <c r="L151" s="20">
        <f>L146*(19-L147)</f>
        <v>351.39999999999992</v>
      </c>
      <c r="M151" s="20">
        <f>M146*(19-M147)</f>
        <v>494.5</v>
      </c>
      <c r="N151" s="164">
        <f>SUM(J151:M151)</f>
        <v>1043.3675268817203</v>
      </c>
      <c r="O151" s="165">
        <f>O146*(19-O147)</f>
        <v>2719.5675268817204</v>
      </c>
      <c r="P151" s="166">
        <f>P146*(19-P147)</f>
        <v>2719.5675268817204</v>
      </c>
    </row>
    <row r="152" spans="2:16" ht="15.75" thickBot="1">
      <c r="B152" s="24"/>
      <c r="C152" s="25"/>
      <c r="D152" s="25"/>
      <c r="E152" s="25"/>
      <c r="F152" s="25"/>
      <c r="G152" s="25"/>
      <c r="H152" s="25"/>
      <c r="I152" s="26"/>
      <c r="J152" s="25"/>
      <c r="K152" s="25"/>
      <c r="L152" s="25"/>
      <c r="M152" s="25"/>
      <c r="N152" s="26"/>
      <c r="O152" s="27"/>
      <c r="P152" s="27"/>
    </row>
    <row r="153" spans="2:16" ht="24" thickBot="1">
      <c r="B153" s="473" t="s">
        <v>339</v>
      </c>
      <c r="C153" s="474"/>
      <c r="D153" s="474"/>
      <c r="E153" s="474"/>
      <c r="F153" s="474"/>
      <c r="G153" s="474"/>
      <c r="H153" s="474"/>
      <c r="I153" s="474"/>
      <c r="J153" s="474"/>
      <c r="K153" s="474"/>
      <c r="L153" s="470" t="s">
        <v>145</v>
      </c>
      <c r="M153" s="471"/>
      <c r="N153" s="471"/>
      <c r="O153" s="471"/>
      <c r="P153" s="472"/>
    </row>
    <row r="154" spans="2:16" ht="15.75">
      <c r="B154" s="465" t="s">
        <v>195</v>
      </c>
      <c r="C154" s="461" t="s">
        <v>196</v>
      </c>
      <c r="D154" s="461" t="s">
        <v>197</v>
      </c>
      <c r="E154" s="461" t="s">
        <v>198</v>
      </c>
      <c r="F154" s="461" t="s">
        <v>199</v>
      </c>
      <c r="G154" s="461" t="s">
        <v>200</v>
      </c>
      <c r="H154" s="461" t="s">
        <v>201</v>
      </c>
      <c r="I154" s="467" t="s">
        <v>202</v>
      </c>
      <c r="J154" s="461" t="s">
        <v>203</v>
      </c>
      <c r="K154" s="461" t="s">
        <v>204</v>
      </c>
      <c r="L154" s="461" t="s">
        <v>205</v>
      </c>
      <c r="M154" s="461" t="s">
        <v>206</v>
      </c>
      <c r="N154" s="467" t="s">
        <v>207</v>
      </c>
      <c r="O154" s="456" t="s">
        <v>208</v>
      </c>
      <c r="P154" s="457"/>
    </row>
    <row r="155" spans="2:16" ht="16.5" thickBot="1">
      <c r="B155" s="466"/>
      <c r="C155" s="462"/>
      <c r="D155" s="462"/>
      <c r="E155" s="462"/>
      <c r="F155" s="462"/>
      <c r="G155" s="462"/>
      <c r="H155" s="462"/>
      <c r="I155" s="462"/>
      <c r="J155" s="462"/>
      <c r="K155" s="462"/>
      <c r="L155" s="462"/>
      <c r="M155" s="462"/>
      <c r="N155" s="462"/>
      <c r="O155" s="145" t="s">
        <v>209</v>
      </c>
      <c r="P155" s="30" t="s">
        <v>210</v>
      </c>
    </row>
    <row r="156" spans="2:16">
      <c r="B156" s="148" t="s">
        <v>211</v>
      </c>
      <c r="C156" s="146">
        <v>31</v>
      </c>
      <c r="D156" s="8">
        <v>31</v>
      </c>
      <c r="E156" s="8">
        <v>31</v>
      </c>
      <c r="F156" s="8">
        <v>23</v>
      </c>
      <c r="G156" s="8">
        <v>13</v>
      </c>
      <c r="H156" s="8">
        <v>4</v>
      </c>
      <c r="I156" s="168">
        <f>SUM(C156:G156)</f>
        <v>129</v>
      </c>
      <c r="J156" s="8"/>
      <c r="K156" s="8"/>
      <c r="L156" s="8"/>
      <c r="M156" s="8"/>
      <c r="N156" s="168">
        <f>SUM(J156:M156)</f>
        <v>0</v>
      </c>
      <c r="O156" s="167">
        <f>SUM(C156:H156,J156:M156)</f>
        <v>133</v>
      </c>
      <c r="P156" s="169">
        <f>I156+N156</f>
        <v>129</v>
      </c>
    </row>
    <row r="157" spans="2:16" ht="19.5">
      <c r="B157" s="149" t="s">
        <v>485</v>
      </c>
      <c r="C157" s="147">
        <v>2.4064516129032252</v>
      </c>
      <c r="D157" s="10">
        <v>1.407142857142857</v>
      </c>
      <c r="E157" s="10">
        <v>5.2419354838709671</v>
      </c>
      <c r="F157" s="10">
        <v>9.2266666666666666</v>
      </c>
      <c r="G157" s="10">
        <v>13.8</v>
      </c>
      <c r="H157" s="10">
        <v>17.616666666666667</v>
      </c>
      <c r="I157" s="153">
        <f>(C156*C157+D156*D157+E156*E157+F156*F157+G156*G157)/I156</f>
        <v>5.2118973791066816</v>
      </c>
      <c r="J157" s="10"/>
      <c r="K157" s="95"/>
      <c r="L157" s="95"/>
      <c r="M157" s="95"/>
      <c r="N157" s="153"/>
      <c r="O157" s="154">
        <f>(C157*C156+D157*D156+E157*E156+F157*F156+G157*G156+H157*H156+J157*J156+K157*K156+L157*L156+M157*M156)/O156</f>
        <v>5.5849731471535984</v>
      </c>
      <c r="P157" s="161">
        <f>(I157*I156+N157*N156)/P156</f>
        <v>5.2118973791066816</v>
      </c>
    </row>
    <row r="158" spans="2:16" ht="19.5">
      <c r="B158" s="149" t="s">
        <v>212</v>
      </c>
      <c r="C158" s="13">
        <f t="shared" ref="C158:H158" si="60">C156*(13-C157)</f>
        <v>328.4</v>
      </c>
      <c r="D158" s="12">
        <f t="shared" si="60"/>
        <v>359.37857142857143</v>
      </c>
      <c r="E158" s="12">
        <f t="shared" si="60"/>
        <v>240.50000000000003</v>
      </c>
      <c r="F158" s="12">
        <f t="shared" si="60"/>
        <v>86.786666666666662</v>
      </c>
      <c r="G158" s="12">
        <f t="shared" si="60"/>
        <v>-10.400000000000009</v>
      </c>
      <c r="H158" s="12">
        <f t="shared" si="60"/>
        <v>-18.466666666666669</v>
      </c>
      <c r="I158" s="155">
        <f>SUM(C158:G158)</f>
        <v>1004.6652380952381</v>
      </c>
      <c r="J158" s="12">
        <f>J156*(13-J157)</f>
        <v>0</v>
      </c>
      <c r="K158" s="12">
        <f>K156*(13-K157)</f>
        <v>0</v>
      </c>
      <c r="L158" s="12">
        <f>L156*(13-L157)</f>
        <v>0</v>
      </c>
      <c r="M158" s="12">
        <f>M156*(13-M157)</f>
        <v>0</v>
      </c>
      <c r="N158" s="155">
        <f>SUM(J158:M158)</f>
        <v>0</v>
      </c>
      <c r="O158" s="156">
        <f>O156*(13-O157)</f>
        <v>986.19857142857143</v>
      </c>
      <c r="P158" s="162">
        <f>P156*(13-P157)</f>
        <v>1004.6652380952381</v>
      </c>
    </row>
    <row r="159" spans="2:16" ht="19.5">
      <c r="B159" s="149" t="s">
        <v>213</v>
      </c>
      <c r="C159" s="13">
        <f t="shared" ref="C159:H159" si="61">C156*(17-C157)</f>
        <v>452.4</v>
      </c>
      <c r="D159" s="12">
        <f t="shared" si="61"/>
        <v>483.37857142857143</v>
      </c>
      <c r="E159" s="12">
        <f t="shared" si="61"/>
        <v>364.5</v>
      </c>
      <c r="F159" s="12">
        <f t="shared" si="61"/>
        <v>178.78666666666666</v>
      </c>
      <c r="G159" s="12">
        <f t="shared" si="61"/>
        <v>41.599999999999994</v>
      </c>
      <c r="H159" s="12">
        <f t="shared" si="61"/>
        <v>-2.4666666666666686</v>
      </c>
      <c r="I159" s="155">
        <f>SUM(C159:G159)</f>
        <v>1520.665238095238</v>
      </c>
      <c r="J159" s="12">
        <f>J156*(17-J157)</f>
        <v>0</v>
      </c>
      <c r="K159" s="12">
        <f>K156*(17-K157)</f>
        <v>0</v>
      </c>
      <c r="L159" s="12">
        <f>L156*(17-L157)</f>
        <v>0</v>
      </c>
      <c r="M159" s="12">
        <f>M156*(17-M157)</f>
        <v>0</v>
      </c>
      <c r="N159" s="155">
        <f>SUM(J159:M159)</f>
        <v>0</v>
      </c>
      <c r="O159" s="156">
        <f>O156*(17-O157)</f>
        <v>1518.1985714285715</v>
      </c>
      <c r="P159" s="162">
        <f>P156*(17-P157)</f>
        <v>1520.6652380952382</v>
      </c>
    </row>
    <row r="160" spans="2:16" ht="19.5">
      <c r="B160" s="149" t="s">
        <v>214</v>
      </c>
      <c r="C160" s="17">
        <f t="shared" ref="C160:H160" si="62">C156*(18-C157)</f>
        <v>483.4</v>
      </c>
      <c r="D160" s="16">
        <f t="shared" si="62"/>
        <v>514.37857142857138</v>
      </c>
      <c r="E160" s="16">
        <f t="shared" si="62"/>
        <v>395.5</v>
      </c>
      <c r="F160" s="16">
        <f t="shared" si="62"/>
        <v>201.78666666666666</v>
      </c>
      <c r="G160" s="16">
        <f t="shared" si="62"/>
        <v>54.599999999999994</v>
      </c>
      <c r="H160" s="16">
        <f t="shared" si="62"/>
        <v>1.5333333333333314</v>
      </c>
      <c r="I160" s="155">
        <f>SUM(C160:G160)</f>
        <v>1649.665238095238</v>
      </c>
      <c r="J160" s="16">
        <f>J156*(18-J157)</f>
        <v>0</v>
      </c>
      <c r="K160" s="16">
        <f>K156*(18-K157)</f>
        <v>0</v>
      </c>
      <c r="L160" s="16">
        <f>L156*(18-L157)</f>
        <v>0</v>
      </c>
      <c r="M160" s="16">
        <f>M156*(18-M157)</f>
        <v>0</v>
      </c>
      <c r="N160" s="155">
        <f>SUM(J160:M160)</f>
        <v>0</v>
      </c>
      <c r="O160" s="157">
        <f>O156*(18-O157)</f>
        <v>1651.1985714285715</v>
      </c>
      <c r="P160" s="163">
        <f>P156*(18-P157)</f>
        <v>1649.6652380952382</v>
      </c>
    </row>
    <row r="161" spans="2:16" ht="20.25" thickBot="1">
      <c r="B161" s="347" t="s">
        <v>215</v>
      </c>
      <c r="C161" s="21">
        <f t="shared" ref="C161:H161" si="63">C156*(19-C157)</f>
        <v>514.4</v>
      </c>
      <c r="D161" s="20">
        <f t="shared" si="63"/>
        <v>545.37857142857138</v>
      </c>
      <c r="E161" s="20">
        <f t="shared" si="63"/>
        <v>426.5</v>
      </c>
      <c r="F161" s="20">
        <f t="shared" si="63"/>
        <v>224.78666666666666</v>
      </c>
      <c r="G161" s="20">
        <f t="shared" si="63"/>
        <v>67.599999999999994</v>
      </c>
      <c r="H161" s="20">
        <f t="shared" si="63"/>
        <v>5.5333333333333314</v>
      </c>
      <c r="I161" s="164">
        <f>SUM(C161:G161)</f>
        <v>1778.665238095238</v>
      </c>
      <c r="J161" s="20">
        <f>J156*(19-J157)</f>
        <v>0</v>
      </c>
      <c r="K161" s="20">
        <f>K156*(19-K157)</f>
        <v>0</v>
      </c>
      <c r="L161" s="20">
        <f>L156*(19-L157)</f>
        <v>0</v>
      </c>
      <c r="M161" s="20">
        <f>M156*(19-M157)</f>
        <v>0</v>
      </c>
      <c r="N161" s="164">
        <f>SUM(J161:M161)</f>
        <v>0</v>
      </c>
      <c r="O161" s="165">
        <f>O156*(19-O157)</f>
        <v>1784.1985714285715</v>
      </c>
      <c r="P161" s="166">
        <f>P156*(19-P157)</f>
        <v>1778.6652380952382</v>
      </c>
    </row>
    <row r="162" spans="2:16" ht="15.75" thickBot="1"/>
    <row r="163" spans="2:16" ht="24" thickBot="1">
      <c r="B163" s="463" t="s">
        <v>340</v>
      </c>
      <c r="C163" s="464"/>
      <c r="D163" s="464"/>
      <c r="E163" s="464"/>
      <c r="F163" s="464"/>
      <c r="G163" s="464"/>
      <c r="H163" s="464"/>
      <c r="I163" s="464"/>
      <c r="J163" s="464"/>
      <c r="K163" s="464"/>
      <c r="L163" s="73"/>
      <c r="M163" s="74"/>
      <c r="N163" s="468" t="s">
        <v>253</v>
      </c>
      <c r="O163" s="468"/>
      <c r="P163" s="469"/>
    </row>
    <row r="164" spans="2:16" ht="15.75">
      <c r="B164" s="465" t="s">
        <v>195</v>
      </c>
      <c r="C164" s="461" t="s">
        <v>196</v>
      </c>
      <c r="D164" s="461" t="s">
        <v>197</v>
      </c>
      <c r="E164" s="461" t="s">
        <v>198</v>
      </c>
      <c r="F164" s="461" t="s">
        <v>199</v>
      </c>
      <c r="G164" s="461" t="s">
        <v>200</v>
      </c>
      <c r="H164" s="461" t="s">
        <v>201</v>
      </c>
      <c r="I164" s="467" t="s">
        <v>202</v>
      </c>
      <c r="J164" s="461" t="s">
        <v>203</v>
      </c>
      <c r="K164" s="461" t="s">
        <v>204</v>
      </c>
      <c r="L164" s="461" t="s">
        <v>205</v>
      </c>
      <c r="M164" s="461" t="s">
        <v>206</v>
      </c>
      <c r="N164" s="467" t="s">
        <v>207</v>
      </c>
      <c r="O164" s="456" t="s">
        <v>208</v>
      </c>
      <c r="P164" s="457"/>
    </row>
    <row r="165" spans="2:16" ht="16.5" thickBot="1">
      <c r="B165" s="466"/>
      <c r="C165" s="462"/>
      <c r="D165" s="462"/>
      <c r="E165" s="462"/>
      <c r="F165" s="462"/>
      <c r="G165" s="462"/>
      <c r="H165" s="462"/>
      <c r="I165" s="462"/>
      <c r="J165" s="462"/>
      <c r="K165" s="462"/>
      <c r="L165" s="462"/>
      <c r="M165" s="462"/>
      <c r="N165" s="462"/>
      <c r="O165" s="145" t="s">
        <v>234</v>
      </c>
      <c r="P165" s="30" t="s">
        <v>235</v>
      </c>
    </row>
    <row r="166" spans="2:16">
      <c r="B166" s="148" t="s">
        <v>211</v>
      </c>
      <c r="C166" s="146">
        <v>31</v>
      </c>
      <c r="D166" s="8">
        <v>28</v>
      </c>
      <c r="E166" s="8">
        <v>31</v>
      </c>
      <c r="F166" s="8">
        <v>30</v>
      </c>
      <c r="G166" s="8">
        <v>10</v>
      </c>
      <c r="H166" s="8">
        <v>0</v>
      </c>
      <c r="I166" s="168">
        <f>SUM(C166:H166)</f>
        <v>130</v>
      </c>
      <c r="J166" s="8">
        <v>5</v>
      </c>
      <c r="K166" s="8">
        <v>31</v>
      </c>
      <c r="L166" s="8">
        <v>30</v>
      </c>
      <c r="M166" s="8">
        <v>31</v>
      </c>
      <c r="N166" s="168">
        <f>SUM(J166:M166)</f>
        <v>97</v>
      </c>
      <c r="O166" s="167">
        <f>SUM(C166:H166,J166:M166)</f>
        <v>227</v>
      </c>
      <c r="P166" s="169">
        <f>I166+N166</f>
        <v>227</v>
      </c>
    </row>
    <row r="167" spans="2:16" ht="19.5">
      <c r="B167" s="149" t="s">
        <v>485</v>
      </c>
      <c r="C167" s="147">
        <v>-1.7</v>
      </c>
      <c r="D167" s="10">
        <v>-0.7</v>
      </c>
      <c r="E167" s="10">
        <v>3.4</v>
      </c>
      <c r="F167" s="10">
        <v>8.8000000000000007</v>
      </c>
      <c r="G167" s="10">
        <v>13.6</v>
      </c>
      <c r="H167" s="10">
        <v>17</v>
      </c>
      <c r="I167" s="153">
        <f>(C166*C167+D166*D167+E166*E167+F166*F167+G166*G167)/I166</f>
        <v>3.3315384615384618</v>
      </c>
      <c r="J167" s="10">
        <v>14.4</v>
      </c>
      <c r="K167" s="95">
        <v>8.9</v>
      </c>
      <c r="L167" s="95">
        <v>4.3</v>
      </c>
      <c r="M167" s="95">
        <v>0.3</v>
      </c>
      <c r="N167" s="153">
        <f>(J166*J167+K166*K167+L166*L167+M166*M167)/N166</f>
        <v>5.0123711340206194</v>
      </c>
      <c r="O167" s="154">
        <f>(C167*C166+D167*D166+E167*E166+F167*F166+G167*G166+H167*H166+J167*J166+K167*K166+L167*L166+M167*M166)/O166</f>
        <v>4.0497797356828196</v>
      </c>
      <c r="P167" s="161">
        <f>(I167*I166+N167*N166)/P166</f>
        <v>4.0497797356828205</v>
      </c>
    </row>
    <row r="168" spans="2:16" ht="19.5">
      <c r="B168" s="149" t="s">
        <v>212</v>
      </c>
      <c r="C168" s="13">
        <f t="shared" ref="C168:H168" si="64">C166*(13-C167)</f>
        <v>455.7</v>
      </c>
      <c r="D168" s="12">
        <f t="shared" si="64"/>
        <v>383.59999999999997</v>
      </c>
      <c r="E168" s="12">
        <f t="shared" si="64"/>
        <v>297.59999999999997</v>
      </c>
      <c r="F168" s="12">
        <f t="shared" si="64"/>
        <v>125.99999999999997</v>
      </c>
      <c r="G168" s="12">
        <f t="shared" si="64"/>
        <v>-5.9999999999999964</v>
      </c>
      <c r="H168" s="12">
        <f t="shared" si="64"/>
        <v>0</v>
      </c>
      <c r="I168" s="155">
        <f>SUM(C168:G168)</f>
        <v>1256.8999999999999</v>
      </c>
      <c r="J168" s="12">
        <f>J166*(13-J167)</f>
        <v>-7.0000000000000018</v>
      </c>
      <c r="K168" s="12">
        <f>K166*(13-K167)</f>
        <v>127.1</v>
      </c>
      <c r="L168" s="12">
        <f>L166*(13-L167)</f>
        <v>261</v>
      </c>
      <c r="M168" s="12">
        <f>M166*(13-M167)</f>
        <v>393.7</v>
      </c>
      <c r="N168" s="155">
        <f>SUM(J168:M168)</f>
        <v>774.8</v>
      </c>
      <c r="O168" s="156">
        <f>O166*(13-O167)</f>
        <v>2031.7000000000003</v>
      </c>
      <c r="P168" s="162">
        <f>P166*(13-P167)</f>
        <v>2031.6999999999998</v>
      </c>
    </row>
    <row r="169" spans="2:16" ht="19.5">
      <c r="B169" s="149" t="s">
        <v>213</v>
      </c>
      <c r="C169" s="13">
        <f t="shared" ref="C169:H169" si="65">C166*(17-C167)</f>
        <v>579.69999999999993</v>
      </c>
      <c r="D169" s="12">
        <f t="shared" si="65"/>
        <v>495.59999999999997</v>
      </c>
      <c r="E169" s="12">
        <f t="shared" si="65"/>
        <v>421.59999999999997</v>
      </c>
      <c r="F169" s="12">
        <f t="shared" si="65"/>
        <v>245.99999999999997</v>
      </c>
      <c r="G169" s="12">
        <f t="shared" si="65"/>
        <v>34</v>
      </c>
      <c r="H169" s="12">
        <f t="shared" si="65"/>
        <v>0</v>
      </c>
      <c r="I169" s="155">
        <f>SUM(C169:G169)</f>
        <v>1776.8999999999999</v>
      </c>
      <c r="J169" s="12">
        <f>J166*(17-J167)</f>
        <v>12.999999999999998</v>
      </c>
      <c r="K169" s="12">
        <f>K166*(17-K167)</f>
        <v>251.1</v>
      </c>
      <c r="L169" s="12">
        <f>L166*(17-L167)</f>
        <v>381</v>
      </c>
      <c r="M169" s="12">
        <f>M166*(17-M167)</f>
        <v>517.69999999999993</v>
      </c>
      <c r="N169" s="155">
        <f>SUM(J169:M169)</f>
        <v>1162.7999999999997</v>
      </c>
      <c r="O169" s="156">
        <f>O166*(17-O167)</f>
        <v>2939.7000000000003</v>
      </c>
      <c r="P169" s="162">
        <f>P166*(17-P167)</f>
        <v>2939.7</v>
      </c>
    </row>
    <row r="170" spans="2:16" ht="19.5">
      <c r="B170" s="149" t="s">
        <v>214</v>
      </c>
      <c r="C170" s="17">
        <f t="shared" ref="C170:H170" si="66">C166*(18-C167)</f>
        <v>610.69999999999993</v>
      </c>
      <c r="D170" s="16">
        <f t="shared" si="66"/>
        <v>523.6</v>
      </c>
      <c r="E170" s="16">
        <f t="shared" si="66"/>
        <v>452.59999999999997</v>
      </c>
      <c r="F170" s="16">
        <f t="shared" si="66"/>
        <v>276</v>
      </c>
      <c r="G170" s="16">
        <f t="shared" si="66"/>
        <v>44</v>
      </c>
      <c r="H170" s="16">
        <f t="shared" si="66"/>
        <v>0</v>
      </c>
      <c r="I170" s="155">
        <f>SUM(C170:G170)</f>
        <v>1906.8999999999999</v>
      </c>
      <c r="J170" s="16">
        <f>J166*(18-J167)</f>
        <v>18</v>
      </c>
      <c r="K170" s="16">
        <f>K166*(18-K167)</f>
        <v>282.09999999999997</v>
      </c>
      <c r="L170" s="16">
        <f>L166*(18-L167)</f>
        <v>411</v>
      </c>
      <c r="M170" s="16">
        <f>M166*(18-M167)</f>
        <v>548.69999999999993</v>
      </c>
      <c r="N170" s="155">
        <f>SUM(J170:M170)</f>
        <v>1259.7999999999997</v>
      </c>
      <c r="O170" s="157">
        <f>O166*(18-O167)</f>
        <v>3166.7000000000003</v>
      </c>
      <c r="P170" s="163">
        <f>P166*(18-P167)</f>
        <v>3166.7</v>
      </c>
    </row>
    <row r="171" spans="2:16" ht="20.25" thickBot="1">
      <c r="B171" s="347" t="s">
        <v>215</v>
      </c>
      <c r="C171" s="21">
        <f t="shared" ref="C171:H171" si="67">C166*(19-C167)</f>
        <v>641.69999999999993</v>
      </c>
      <c r="D171" s="20">
        <f t="shared" si="67"/>
        <v>551.6</v>
      </c>
      <c r="E171" s="20">
        <f t="shared" si="67"/>
        <v>483.59999999999997</v>
      </c>
      <c r="F171" s="20">
        <f t="shared" si="67"/>
        <v>306</v>
      </c>
      <c r="G171" s="20">
        <f t="shared" si="67"/>
        <v>54</v>
      </c>
      <c r="H171" s="20">
        <f t="shared" si="67"/>
        <v>0</v>
      </c>
      <c r="I171" s="164">
        <f>SUM(C171:G171)</f>
        <v>2036.8999999999999</v>
      </c>
      <c r="J171" s="20">
        <f>J166*(19-J167)</f>
        <v>23</v>
      </c>
      <c r="K171" s="20">
        <f>K166*(19-K167)</f>
        <v>313.09999999999997</v>
      </c>
      <c r="L171" s="20">
        <f>L166*(19-L167)</f>
        <v>441</v>
      </c>
      <c r="M171" s="20">
        <f>M166*(19-M167)</f>
        <v>579.69999999999993</v>
      </c>
      <c r="N171" s="164">
        <f>SUM(J171:M171)</f>
        <v>1356.7999999999997</v>
      </c>
      <c r="O171" s="165">
        <f>O166*(19-O167)</f>
        <v>3393.7000000000003</v>
      </c>
      <c r="P171" s="166">
        <f>P166*(19-P167)</f>
        <v>3393.7</v>
      </c>
    </row>
    <row r="172" spans="2:16" ht="15.75" thickBot="1">
      <c r="J172" s="28"/>
    </row>
    <row r="173" spans="2:16" ht="24" thickBot="1">
      <c r="B173" s="170" t="s">
        <v>236</v>
      </c>
      <c r="C173" s="458" t="s">
        <v>237</v>
      </c>
      <c r="D173" s="458"/>
      <c r="E173" s="458"/>
      <c r="F173" s="458"/>
      <c r="G173" s="458"/>
      <c r="H173" s="458"/>
      <c r="I173" s="458"/>
      <c r="J173" s="458"/>
      <c r="K173" s="458"/>
      <c r="L173" s="458"/>
      <c r="M173" s="459"/>
      <c r="N173" s="459"/>
      <c r="O173" s="459"/>
      <c r="P173" s="460"/>
    </row>
    <row r="174" spans="2:16" ht="15.75">
      <c r="B174" s="465" t="s">
        <v>195</v>
      </c>
      <c r="C174" s="461" t="s">
        <v>196</v>
      </c>
      <c r="D174" s="461" t="s">
        <v>197</v>
      </c>
      <c r="E174" s="461" t="s">
        <v>198</v>
      </c>
      <c r="F174" s="461" t="s">
        <v>199</v>
      </c>
      <c r="G174" s="461" t="s">
        <v>200</v>
      </c>
      <c r="H174" s="461" t="s">
        <v>201</v>
      </c>
      <c r="I174" s="467" t="s">
        <v>202</v>
      </c>
      <c r="J174" s="461" t="s">
        <v>203</v>
      </c>
      <c r="K174" s="461" t="s">
        <v>204</v>
      </c>
      <c r="L174" s="461" t="s">
        <v>205</v>
      </c>
      <c r="M174" s="461" t="s">
        <v>206</v>
      </c>
      <c r="N174" s="467" t="s">
        <v>207</v>
      </c>
      <c r="O174" s="456" t="s">
        <v>208</v>
      </c>
      <c r="P174" s="457"/>
    </row>
    <row r="175" spans="2:16" ht="16.5" thickBot="1">
      <c r="B175" s="466"/>
      <c r="C175" s="462"/>
      <c r="D175" s="462"/>
      <c r="E175" s="462"/>
      <c r="F175" s="462"/>
      <c r="G175" s="462"/>
      <c r="H175" s="462"/>
      <c r="I175" s="462"/>
      <c r="J175" s="462"/>
      <c r="K175" s="462"/>
      <c r="L175" s="462"/>
      <c r="M175" s="462"/>
      <c r="N175" s="462"/>
      <c r="O175" s="145" t="s">
        <v>234</v>
      </c>
      <c r="P175" s="30" t="s">
        <v>235</v>
      </c>
    </row>
    <row r="176" spans="2:16" ht="15.75">
      <c r="B176" s="174">
        <v>2000</v>
      </c>
      <c r="C176" s="173">
        <f t="shared" ref="C176:P176" si="68">C11/C$171</f>
        <v>0.96166432912575983</v>
      </c>
      <c r="D176" s="172">
        <f t="shared" si="68"/>
        <v>0.80746918056562722</v>
      </c>
      <c r="E176" s="172">
        <f t="shared" si="68"/>
        <v>0.8939205955334989</v>
      </c>
      <c r="F176" s="172">
        <f t="shared" si="68"/>
        <v>0.54901960784313741</v>
      </c>
      <c r="G176" s="172">
        <f t="shared" si="68"/>
        <v>0</v>
      </c>
      <c r="H176" s="172"/>
      <c r="I176" s="172">
        <f t="shared" si="68"/>
        <v>0.81633855368452057</v>
      </c>
      <c r="J176" s="172">
        <f t="shared" si="68"/>
        <v>2.9304347826086947</v>
      </c>
      <c r="K176" s="172">
        <f t="shared" si="68"/>
        <v>0.42670073458958802</v>
      </c>
      <c r="L176" s="172">
        <f t="shared" si="68"/>
        <v>0.86485260770975037</v>
      </c>
      <c r="M176" s="172">
        <f t="shared" si="68"/>
        <v>0.92237364153872692</v>
      </c>
      <c r="N176" s="172">
        <f t="shared" si="68"/>
        <v>0.82333431603773599</v>
      </c>
      <c r="O176" s="360">
        <f t="shared" si="68"/>
        <v>0.819135456875976</v>
      </c>
      <c r="P176" s="358">
        <f t="shared" si="68"/>
        <v>0.81913545687597611</v>
      </c>
    </row>
    <row r="177" spans="2:16" ht="15.75">
      <c r="B177" s="175">
        <v>2001</v>
      </c>
      <c r="C177" s="34">
        <f t="shared" ref="C177:P177" si="69">C21/C$171</f>
        <v>0.93517219884681324</v>
      </c>
      <c r="D177" s="33">
        <f t="shared" si="69"/>
        <v>0.90663524292965902</v>
      </c>
      <c r="E177" s="33">
        <f t="shared" si="69"/>
        <v>0.92555831265508681</v>
      </c>
      <c r="F177" s="33">
        <f t="shared" si="69"/>
        <v>1.0859477124183008</v>
      </c>
      <c r="G177" s="33">
        <f t="shared" si="69"/>
        <v>0.30740740740740741</v>
      </c>
      <c r="H177" s="33"/>
      <c r="I177" s="33">
        <f t="shared" si="69"/>
        <v>0.93116991506701352</v>
      </c>
      <c r="J177" s="33">
        <f t="shared" si="69"/>
        <v>5.5913043478260871</v>
      </c>
      <c r="K177" s="33">
        <f t="shared" si="69"/>
        <v>0.35152120831229838</v>
      </c>
      <c r="L177" s="33">
        <f t="shared" si="69"/>
        <v>1.0465608465608467</v>
      </c>
      <c r="M177" s="33">
        <f t="shared" si="69"/>
        <v>1.1478350871140246</v>
      </c>
      <c r="N177" s="33">
        <f t="shared" si="69"/>
        <v>1.0064818865388518</v>
      </c>
      <c r="O177" s="171">
        <f t="shared" si="69"/>
        <v>0.96127961329991263</v>
      </c>
      <c r="P177" s="35">
        <f t="shared" si="69"/>
        <v>0.96127961329991274</v>
      </c>
    </row>
    <row r="178" spans="2:16" ht="15.75">
      <c r="B178" s="175">
        <v>2002</v>
      </c>
      <c r="C178" s="34">
        <f t="shared" ref="C178:P178" si="70">C31/C$171</f>
        <v>0.93236714975845436</v>
      </c>
      <c r="D178" s="33">
        <f t="shared" si="70"/>
        <v>0.72588832487309651</v>
      </c>
      <c r="E178" s="33">
        <f t="shared" si="70"/>
        <v>0.87820512820512819</v>
      </c>
      <c r="F178" s="33">
        <f t="shared" si="70"/>
        <v>0.97385620915032678</v>
      </c>
      <c r="G178" s="33">
        <f t="shared" si="70"/>
        <v>0</v>
      </c>
      <c r="H178" s="33"/>
      <c r="I178" s="33">
        <f t="shared" si="70"/>
        <v>0.84510776179488445</v>
      </c>
      <c r="J178" s="33">
        <f t="shared" si="70"/>
        <v>5.5869565217391308</v>
      </c>
      <c r="K178" s="33">
        <f t="shared" si="70"/>
        <v>1.0495049504950495</v>
      </c>
      <c r="L178" s="33">
        <f t="shared" si="70"/>
        <v>0.89795918367346939</v>
      </c>
      <c r="M178" s="33">
        <f t="shared" si="70"/>
        <v>1.1229946524064172</v>
      </c>
      <c r="N178" s="33">
        <f t="shared" si="70"/>
        <v>1.1085642688679247</v>
      </c>
      <c r="O178" s="171">
        <f t="shared" si="70"/>
        <v>0.95043757550755803</v>
      </c>
      <c r="P178" s="35">
        <f t="shared" si="70"/>
        <v>0.95043757550755814</v>
      </c>
    </row>
    <row r="179" spans="2:16">
      <c r="B179" s="175">
        <v>2003</v>
      </c>
      <c r="C179" s="34">
        <f t="shared" ref="C179:P179" si="71">C41/C$171</f>
        <v>0.95652173913043503</v>
      </c>
      <c r="D179" s="33">
        <f t="shared" si="71"/>
        <v>1.1116751269035532</v>
      </c>
      <c r="E179" s="33">
        <f t="shared" si="71"/>
        <v>0.9358974358974359</v>
      </c>
      <c r="F179" s="33">
        <f t="shared" si="71"/>
        <v>0.99836601307189543</v>
      </c>
      <c r="G179" s="33">
        <f t="shared" si="71"/>
        <v>0.57407407407407396</v>
      </c>
      <c r="H179" s="33"/>
      <c r="I179" s="33">
        <f t="shared" si="71"/>
        <v>0.9897884039471746</v>
      </c>
      <c r="J179" s="33">
        <f t="shared" si="71"/>
        <v>2.9130434782608696</v>
      </c>
      <c r="K179" s="33">
        <f t="shared" si="71"/>
        <v>1.2574257425742574</v>
      </c>
      <c r="L179" s="33">
        <f t="shared" si="71"/>
        <v>0.89795918367346939</v>
      </c>
      <c r="M179" s="33">
        <f t="shared" si="71"/>
        <v>0.97860962566844945</v>
      </c>
      <c r="N179" s="33">
        <f t="shared" si="71"/>
        <v>1.0495283018867927</v>
      </c>
      <c r="O179" s="33">
        <f t="shared" si="71"/>
        <v>1.0136723929634321</v>
      </c>
      <c r="P179" s="35">
        <f t="shared" si="71"/>
        <v>1.0136723929634324</v>
      </c>
    </row>
    <row r="180" spans="2:16">
      <c r="B180" s="175">
        <v>2004</v>
      </c>
      <c r="C180" s="34">
        <f>C51/C$171</f>
        <v>1.0579710144927537</v>
      </c>
      <c r="D180" s="33">
        <f t="shared" ref="D180:P180" si="72">D51/D$171</f>
        <v>0.94633792603335742</v>
      </c>
      <c r="E180" s="33">
        <f t="shared" si="72"/>
        <v>0.96794871794871795</v>
      </c>
      <c r="F180" s="33">
        <f t="shared" si="72"/>
        <v>0.80882352941176472</v>
      </c>
      <c r="G180" s="33">
        <f t="shared" si="72"/>
        <v>2.1944444444444446</v>
      </c>
      <c r="H180" s="33"/>
      <c r="I180" s="33">
        <f t="shared" si="72"/>
        <v>0.99906720997594389</v>
      </c>
      <c r="J180" s="33">
        <f t="shared" si="72"/>
        <v>3.1304347826086958</v>
      </c>
      <c r="K180" s="33">
        <f t="shared" si="72"/>
        <v>0.88118811881188142</v>
      </c>
      <c r="L180" s="33">
        <f t="shared" si="72"/>
        <v>0.99319727891156462</v>
      </c>
      <c r="M180" s="33">
        <f t="shared" si="72"/>
        <v>0.9946524064171125</v>
      </c>
      <c r="N180" s="33">
        <f t="shared" si="72"/>
        <v>1.0042010613207548</v>
      </c>
      <c r="O180" s="33">
        <f t="shared" si="72"/>
        <v>1.0011197218375223</v>
      </c>
      <c r="P180" s="35">
        <f t="shared" si="72"/>
        <v>1.0011197218375225</v>
      </c>
    </row>
    <row r="181" spans="2:16">
      <c r="B181" s="175">
        <f>B180+1</f>
        <v>2005</v>
      </c>
      <c r="C181" s="34">
        <f>C61/C$171</f>
        <v>0.85990338164251223</v>
      </c>
      <c r="D181" s="33">
        <f t="shared" ref="D181:P181" si="73">D61/D$171</f>
        <v>1.0812182741116751</v>
      </c>
      <c r="E181" s="33">
        <f t="shared" si="73"/>
        <v>1.0576923076923077</v>
      </c>
      <c r="F181" s="33">
        <f t="shared" si="73"/>
        <v>0.8529411764705882</v>
      </c>
      <c r="G181" s="33">
        <f t="shared" si="73"/>
        <v>2.4166666666666665</v>
      </c>
      <c r="H181" s="33"/>
      <c r="I181" s="33">
        <f t="shared" si="73"/>
        <v>1.0070204722863174</v>
      </c>
      <c r="J181" s="33">
        <f t="shared" si="73"/>
        <v>1.7391304347826086</v>
      </c>
      <c r="K181" s="33">
        <f t="shared" si="73"/>
        <v>0.87128712871287139</v>
      </c>
      <c r="L181" s="33">
        <f t="shared" si="73"/>
        <v>1.0612244897959184</v>
      </c>
      <c r="M181" s="33">
        <f t="shared" si="73"/>
        <v>1.0053475935828879</v>
      </c>
      <c r="N181" s="33">
        <f t="shared" si="73"/>
        <v>1.0050117924528303</v>
      </c>
      <c r="O181" s="33">
        <f t="shared" si="73"/>
        <v>1.0169726257477087</v>
      </c>
      <c r="P181" s="35">
        <f t="shared" si="73"/>
        <v>1.0062174028346644</v>
      </c>
    </row>
    <row r="182" spans="2:16">
      <c r="B182" s="175">
        <f t="shared" ref="B182:B189" si="74">B181+1</f>
        <v>2006</v>
      </c>
      <c r="C182" s="34">
        <f>C71/C$171</f>
        <v>1.1932367149758454</v>
      </c>
      <c r="D182" s="33">
        <f t="shared" ref="D182:P182" si="75">D71/D$171</f>
        <v>1.0558375634517765</v>
      </c>
      <c r="E182" s="33">
        <f t="shared" si="75"/>
        <v>1.0961538461538463</v>
      </c>
      <c r="F182" s="33">
        <f t="shared" si="75"/>
        <v>0.82516339869281041</v>
      </c>
      <c r="G182" s="33">
        <f t="shared" si="75"/>
        <v>0.81111111111111123</v>
      </c>
      <c r="H182" s="33"/>
      <c r="I182" s="33">
        <f t="shared" si="75"/>
        <v>1.0675536354263833</v>
      </c>
      <c r="J182" s="33">
        <f t="shared" si="75"/>
        <v>0</v>
      </c>
      <c r="K182" s="33">
        <f t="shared" si="75"/>
        <v>0.69754072181411697</v>
      </c>
      <c r="L182" s="33">
        <f t="shared" si="75"/>
        <v>0.81632653061224492</v>
      </c>
      <c r="M182" s="33">
        <f t="shared" si="75"/>
        <v>0.85026737967914456</v>
      </c>
      <c r="N182" s="33">
        <f t="shared" si="75"/>
        <v>0.78957841981132093</v>
      </c>
      <c r="O182" s="33">
        <f t="shared" si="75"/>
        <v>0.96776379762501108</v>
      </c>
      <c r="P182" s="35">
        <f t="shared" si="75"/>
        <v>0.95641924742905982</v>
      </c>
    </row>
    <row r="183" spans="2:16">
      <c r="B183" s="175">
        <f t="shared" si="74"/>
        <v>2007</v>
      </c>
      <c r="C183" s="34">
        <f>C81/C$171</f>
        <v>0.66666666666666674</v>
      </c>
      <c r="D183" s="33">
        <f t="shared" ref="D183:P183" si="76">D81/D$171</f>
        <v>0.73604060913705582</v>
      </c>
      <c r="E183" s="33">
        <f t="shared" si="76"/>
        <v>0.80769230769230771</v>
      </c>
      <c r="F183" s="33">
        <f t="shared" si="76"/>
        <v>0.67810457516339884</v>
      </c>
      <c r="G183" s="33">
        <f t="shared" si="76"/>
        <v>0.62037037037037035</v>
      </c>
      <c r="H183" s="33"/>
      <c r="I183" s="33">
        <f t="shared" si="76"/>
        <v>0.71942657960626444</v>
      </c>
      <c r="J183" s="33">
        <f t="shared" si="76"/>
        <v>0</v>
      </c>
      <c r="K183" s="33">
        <f t="shared" si="76"/>
        <v>0.96327052060044716</v>
      </c>
      <c r="L183" s="33">
        <f t="shared" si="76"/>
        <v>1.1088435374149659</v>
      </c>
      <c r="M183" s="33">
        <f t="shared" si="76"/>
        <v>1</v>
      </c>
      <c r="N183" s="33">
        <f t="shared" si="76"/>
        <v>1.0099498820754718</v>
      </c>
      <c r="O183" s="33">
        <f t="shared" si="76"/>
        <v>0.83557768806906918</v>
      </c>
      <c r="P183" s="35">
        <f t="shared" si="76"/>
        <v>0.83557768806906929</v>
      </c>
    </row>
    <row r="184" spans="2:16">
      <c r="B184" s="175">
        <f t="shared" si="74"/>
        <v>2008</v>
      </c>
      <c r="C184" s="34">
        <f>C91/C$171</f>
        <v>0.80193236714975857</v>
      </c>
      <c r="D184" s="33">
        <f t="shared" ref="D184:P184" si="77">D91/D$171</f>
        <v>0.79187817258883253</v>
      </c>
      <c r="E184" s="33">
        <f t="shared" si="77"/>
        <v>0.95512820512820529</v>
      </c>
      <c r="F184" s="33">
        <f t="shared" si="77"/>
        <v>0.97058823529411764</v>
      </c>
      <c r="G184" s="33">
        <f t="shared" si="77"/>
        <v>0.62037037037037035</v>
      </c>
      <c r="H184" s="33"/>
      <c r="I184" s="33">
        <f t="shared" si="77"/>
        <v>0.85610486523638873</v>
      </c>
      <c r="J184" s="33">
        <f t="shared" si="77"/>
        <v>6.9565217391304346</v>
      </c>
      <c r="K184" s="33">
        <f t="shared" si="77"/>
        <v>0.93069306930693085</v>
      </c>
      <c r="L184" s="33">
        <f t="shared" si="77"/>
        <v>0.91156462585034015</v>
      </c>
      <c r="M184" s="33">
        <f t="shared" si="77"/>
        <v>0.8877005347593584</v>
      </c>
      <c r="N184" s="33">
        <f t="shared" si="77"/>
        <v>1.0082547169811322</v>
      </c>
      <c r="O184" s="33">
        <f t="shared" si="77"/>
        <v>0.91693431947432003</v>
      </c>
      <c r="P184" s="35">
        <f t="shared" si="77"/>
        <v>0.91693431947432025</v>
      </c>
    </row>
    <row r="185" spans="2:16">
      <c r="B185" s="175">
        <f t="shared" si="74"/>
        <v>2009</v>
      </c>
      <c r="C185" s="34">
        <f>C101/C$171</f>
        <v>1.1207729468599035</v>
      </c>
      <c r="D185" s="33">
        <f t="shared" ref="D185:P185" si="78">D101/D$171</f>
        <v>0.93401015228426376</v>
      </c>
      <c r="E185" s="33">
        <f t="shared" si="78"/>
        <v>0.89102564102564119</v>
      </c>
      <c r="F185" s="33">
        <f t="shared" si="78"/>
        <v>0.3529411764705882</v>
      </c>
      <c r="G185" s="33">
        <f t="shared" si="78"/>
        <v>1.1481481481481479</v>
      </c>
      <c r="H185" s="33"/>
      <c r="I185" s="33">
        <f t="shared" si="78"/>
        <v>0.90102606902646187</v>
      </c>
      <c r="J185" s="33">
        <f t="shared" si="78"/>
        <v>0</v>
      </c>
      <c r="K185" s="33">
        <f t="shared" si="78"/>
        <v>0.96327052060044716</v>
      </c>
      <c r="L185" s="33">
        <f t="shared" si="78"/>
        <v>0.81632653061224492</v>
      </c>
      <c r="M185" s="33">
        <f t="shared" si="78"/>
        <v>1</v>
      </c>
      <c r="N185" s="33">
        <f t="shared" si="78"/>
        <v>0.91487323113207542</v>
      </c>
      <c r="O185" s="33">
        <f t="shared" si="78"/>
        <v>0.91628605946312269</v>
      </c>
      <c r="P185" s="35">
        <f t="shared" si="78"/>
        <v>0.90656215929516459</v>
      </c>
    </row>
    <row r="186" spans="2:16">
      <c r="B186" s="175">
        <f t="shared" si="74"/>
        <v>2010</v>
      </c>
      <c r="C186" s="34">
        <f>C111/C$171</f>
        <v>1.1400966183574881</v>
      </c>
      <c r="D186" s="33">
        <f t="shared" ref="D186:P186" si="79">D111/D$171</f>
        <v>0.98984771573604058</v>
      </c>
      <c r="E186" s="33">
        <f t="shared" si="79"/>
        <v>0.98717948717948734</v>
      </c>
      <c r="F186" s="33">
        <f t="shared" si="79"/>
        <v>0.85784313725490191</v>
      </c>
      <c r="G186" s="33">
        <f t="shared" si="79"/>
        <v>2.4814814814814814</v>
      </c>
      <c r="H186" s="33"/>
      <c r="I186" s="33">
        <f t="shared" si="79"/>
        <v>1.0562619667141244</v>
      </c>
      <c r="J186" s="33">
        <f t="shared" si="79"/>
        <v>5.1521739130434785</v>
      </c>
      <c r="K186" s="33">
        <f t="shared" si="79"/>
        <v>1.1881188118811883</v>
      </c>
      <c r="L186" s="33">
        <f t="shared" si="79"/>
        <v>0.88435374149659862</v>
      </c>
      <c r="M186" s="33">
        <f t="shared" si="79"/>
        <v>1.2620320855614975</v>
      </c>
      <c r="N186" s="33">
        <f t="shared" si="79"/>
        <v>1.1881633254716983</v>
      </c>
      <c r="O186" s="33">
        <f t="shared" si="79"/>
        <v>1.1089960809735686</v>
      </c>
      <c r="P186" s="35">
        <f t="shared" si="79"/>
        <v>1.1089960809735688</v>
      </c>
    </row>
    <row r="187" spans="2:16">
      <c r="B187" s="175">
        <f t="shared" si="74"/>
        <v>2011</v>
      </c>
      <c r="C187" s="34">
        <f>C121/C$171</f>
        <v>0.92753623188405798</v>
      </c>
      <c r="D187" s="33">
        <f t="shared" ref="D187:P187" si="80">D121/D$171</f>
        <v>1.0050761421319796</v>
      </c>
      <c r="E187" s="33">
        <f t="shared" si="80"/>
        <v>0.91025641025641024</v>
      </c>
      <c r="F187" s="33">
        <f t="shared" si="80"/>
        <v>0.89215686274509809</v>
      </c>
      <c r="G187" s="33">
        <f t="shared" si="80"/>
        <v>1.0740740740740742</v>
      </c>
      <c r="H187" s="33"/>
      <c r="I187" s="33">
        <f t="shared" si="80"/>
        <v>0.94300162010898914</v>
      </c>
      <c r="J187" s="33">
        <f t="shared" si="80"/>
        <v>0</v>
      </c>
      <c r="K187" s="33">
        <f t="shared" si="80"/>
        <v>0.91344618332801031</v>
      </c>
      <c r="L187" s="33">
        <f t="shared" si="80"/>
        <v>1.0612244897959184</v>
      </c>
      <c r="M187" s="33">
        <f t="shared" si="80"/>
        <v>0.83422459893048129</v>
      </c>
      <c r="N187" s="33">
        <f t="shared" si="80"/>
        <v>0.91214622641509446</v>
      </c>
      <c r="O187" s="33">
        <f t="shared" si="80"/>
        <v>0.93066564516604278</v>
      </c>
      <c r="P187" s="35">
        <f t="shared" si="80"/>
        <v>0.93066564516604289</v>
      </c>
    </row>
    <row r="188" spans="2:16">
      <c r="B188" s="175">
        <f t="shared" si="74"/>
        <v>2012</v>
      </c>
      <c r="C188" s="34">
        <f>C131/C$171</f>
        <v>0.83574879227053156</v>
      </c>
      <c r="D188" s="33">
        <f t="shared" ref="D188:P188" si="81">D131/D$171</f>
        <v>0.76142131979695427</v>
      </c>
      <c r="E188" s="33">
        <f t="shared" si="81"/>
        <v>0.8141025641025641</v>
      </c>
      <c r="F188" s="33">
        <f t="shared" si="81"/>
        <v>0.91503267973856206</v>
      </c>
      <c r="G188" s="33">
        <f t="shared" si="81"/>
        <v>0.57407407407407396</v>
      </c>
      <c r="H188" s="33"/>
      <c r="I188" s="33">
        <f t="shared" si="81"/>
        <v>0.81545485787225691</v>
      </c>
      <c r="J188" s="33">
        <f t="shared" si="81"/>
        <v>1.5217391304347827</v>
      </c>
      <c r="K188" s="33">
        <f t="shared" si="81"/>
        <v>0.78888534014691802</v>
      </c>
      <c r="L188" s="33">
        <f t="shared" si="81"/>
        <v>0.88435374149659862</v>
      </c>
      <c r="M188" s="33">
        <f t="shared" si="81"/>
        <v>0.9732620320855615</v>
      </c>
      <c r="N188" s="33">
        <f t="shared" si="81"/>
        <v>0.91111438679245282</v>
      </c>
      <c r="O188" s="33">
        <f t="shared" si="81"/>
        <v>0.8536995020184458</v>
      </c>
      <c r="P188" s="35">
        <f t="shared" si="81"/>
        <v>0.85369950201844591</v>
      </c>
    </row>
    <row r="189" spans="2:16">
      <c r="B189" s="175">
        <f t="shared" si="74"/>
        <v>2013</v>
      </c>
      <c r="C189" s="34">
        <f>C141/C$171</f>
        <v>0.87922705314009664</v>
      </c>
      <c r="D189" s="33">
        <f t="shared" ref="D189:P189" si="82">D141/D$171</f>
        <v>0.96446700507614214</v>
      </c>
      <c r="E189" s="33">
        <f t="shared" si="82"/>
        <v>1.1987179487179487</v>
      </c>
      <c r="F189" s="33">
        <f t="shared" si="82"/>
        <v>1.1519607843137254</v>
      </c>
      <c r="G189" s="33">
        <f t="shared" si="82"/>
        <v>1.3888888888888888</v>
      </c>
      <c r="H189" s="33"/>
      <c r="I189" s="33">
        <f t="shared" si="82"/>
        <v>1.0326476508419655</v>
      </c>
      <c r="J189" s="33">
        <f t="shared" si="82"/>
        <v>4.0869565217391308</v>
      </c>
      <c r="K189" s="33">
        <f t="shared" si="82"/>
        <v>0.78888534014691802</v>
      </c>
      <c r="L189" s="33">
        <f t="shared" si="82"/>
        <v>0.91836734693877553</v>
      </c>
      <c r="M189" s="33">
        <f t="shared" si="82"/>
        <v>0.8877005347593584</v>
      </c>
      <c r="N189" s="33">
        <f t="shared" si="82"/>
        <v>0.9290978773584907</v>
      </c>
      <c r="O189" s="33">
        <f t="shared" si="82"/>
        <v>1.0015617172997024</v>
      </c>
      <c r="P189" s="35">
        <f t="shared" si="82"/>
        <v>0.99124848984883762</v>
      </c>
    </row>
    <row r="190" spans="2:16">
      <c r="B190" s="175">
        <f>B189+1</f>
        <v>2014</v>
      </c>
      <c r="C190" s="34">
        <f>C151/C$171</f>
        <v>0.84057971014492761</v>
      </c>
      <c r="D190" s="33">
        <f t="shared" ref="D190:P190" si="83">D151/D$171</f>
        <v>0.80710659898477155</v>
      </c>
      <c r="E190" s="33">
        <f t="shared" si="83"/>
        <v>0.77564102564102566</v>
      </c>
      <c r="F190" s="33">
        <f t="shared" si="83"/>
        <v>0.74346405228758172</v>
      </c>
      <c r="G190" s="33">
        <f t="shared" si="83"/>
        <v>1.6481481481481481</v>
      </c>
      <c r="H190" s="33"/>
      <c r="I190" s="33">
        <f t="shared" si="83"/>
        <v>0.8229171780647061</v>
      </c>
      <c r="J190" s="33">
        <f t="shared" si="83"/>
        <v>1.2475362318840577</v>
      </c>
      <c r="K190" s="33">
        <f t="shared" si="83"/>
        <v>0.53904245783579385</v>
      </c>
      <c r="L190" s="33">
        <f t="shared" si="83"/>
        <v>0.79682539682539666</v>
      </c>
      <c r="M190" s="33">
        <f t="shared" si="83"/>
        <v>0.85302742797998976</v>
      </c>
      <c r="N190" s="33">
        <f t="shared" si="83"/>
        <v>0.76899139658145677</v>
      </c>
      <c r="O190" s="33">
        <f t="shared" si="83"/>
        <v>0.80135767064906149</v>
      </c>
      <c r="P190" s="35">
        <f t="shared" si="83"/>
        <v>0.8013576706490616</v>
      </c>
    </row>
    <row r="191" spans="2:16" ht="15.75" thickBot="1">
      <c r="B191" s="176">
        <f>B190+1</f>
        <v>2015</v>
      </c>
      <c r="C191" s="37">
        <f>C161/C$171</f>
        <v>0.80162069502882971</v>
      </c>
      <c r="D191" s="36">
        <f t="shared" ref="D191:O191" si="84">D161/D$171</f>
        <v>0.98872112296695314</v>
      </c>
      <c r="E191" s="36">
        <f t="shared" si="84"/>
        <v>0.88192721257237394</v>
      </c>
      <c r="F191" s="36">
        <f t="shared" si="84"/>
        <v>0.7345969498910675</v>
      </c>
      <c r="G191" s="36">
        <f t="shared" si="84"/>
        <v>1.2518518518518518</v>
      </c>
      <c r="H191" s="36"/>
      <c r="I191" s="36">
        <f t="shared" si="84"/>
        <v>0.87322167906879966</v>
      </c>
      <c r="J191" s="36">
        <f t="shared" si="84"/>
        <v>0</v>
      </c>
      <c r="K191" s="36">
        <f t="shared" si="84"/>
        <v>0</v>
      </c>
      <c r="L191" s="36">
        <f t="shared" si="84"/>
        <v>0</v>
      </c>
      <c r="M191" s="36">
        <f t="shared" si="84"/>
        <v>0</v>
      </c>
      <c r="N191" s="36">
        <f t="shared" si="84"/>
        <v>0</v>
      </c>
      <c r="O191" s="36">
        <f t="shared" si="84"/>
        <v>0.52573844813288484</v>
      </c>
      <c r="P191" s="38"/>
    </row>
    <row r="192" spans="2:16" ht="15.75" thickBot="1"/>
    <row r="193" spans="2:16" ht="18.75" thickBot="1">
      <c r="B193" s="181" t="s">
        <v>236</v>
      </c>
      <c r="C193" s="478" t="s">
        <v>28</v>
      </c>
      <c r="D193" s="479"/>
      <c r="E193" s="479"/>
      <c r="F193" s="479"/>
      <c r="G193" s="479"/>
      <c r="H193" s="479"/>
      <c r="I193" s="479"/>
      <c r="J193" s="479"/>
      <c r="K193" s="479"/>
      <c r="L193" s="479"/>
      <c r="M193" s="480"/>
      <c r="N193" s="480"/>
      <c r="O193" s="480"/>
      <c r="P193" s="481"/>
    </row>
    <row r="194" spans="2:16" ht="15.75">
      <c r="B194" s="475" t="s">
        <v>195</v>
      </c>
      <c r="C194" s="456" t="s">
        <v>196</v>
      </c>
      <c r="D194" s="456" t="s">
        <v>197</v>
      </c>
      <c r="E194" s="456" t="s">
        <v>198</v>
      </c>
      <c r="F194" s="456" t="s">
        <v>199</v>
      </c>
      <c r="G194" s="456" t="s">
        <v>200</v>
      </c>
      <c r="H194" s="456" t="s">
        <v>201</v>
      </c>
      <c r="I194" s="467" t="s">
        <v>202</v>
      </c>
      <c r="J194" s="456" t="s">
        <v>203</v>
      </c>
      <c r="K194" s="456" t="s">
        <v>204</v>
      </c>
      <c r="L194" s="456" t="s">
        <v>205</v>
      </c>
      <c r="M194" s="456" t="s">
        <v>206</v>
      </c>
      <c r="N194" s="467" t="s">
        <v>207</v>
      </c>
      <c r="O194" s="456" t="s">
        <v>208</v>
      </c>
      <c r="P194" s="457"/>
    </row>
    <row r="195" spans="2:16" ht="16.5" thickBot="1">
      <c r="B195" s="476"/>
      <c r="C195" s="477"/>
      <c r="D195" s="477"/>
      <c r="E195" s="477"/>
      <c r="F195" s="477"/>
      <c r="G195" s="477"/>
      <c r="H195" s="477"/>
      <c r="I195" s="477"/>
      <c r="J195" s="477"/>
      <c r="K195" s="477"/>
      <c r="L195" s="477"/>
      <c r="M195" s="477"/>
      <c r="N195" s="477"/>
      <c r="O195" s="183" t="s">
        <v>234</v>
      </c>
      <c r="P195" s="30" t="s">
        <v>235</v>
      </c>
    </row>
    <row r="196" spans="2:16">
      <c r="B196" s="174">
        <v>2000</v>
      </c>
      <c r="C196" s="184">
        <f t="shared" ref="C196:P196" si="85">C7/C$167</f>
        <v>0.53320683111954448</v>
      </c>
      <c r="D196" s="182">
        <f t="shared" si="85"/>
        <v>-5.2019704433497544</v>
      </c>
      <c r="E196" s="182">
        <f t="shared" si="85"/>
        <v>1.4867172675521823</v>
      </c>
      <c r="F196" s="182">
        <f t="shared" si="85"/>
        <v>1.0984848484848482</v>
      </c>
      <c r="G196" s="182">
        <f t="shared" si="85"/>
        <v>1.2101518026565468</v>
      </c>
      <c r="H196" s="182">
        <f t="shared" si="85"/>
        <v>1.1115686274509806</v>
      </c>
      <c r="I196" s="182">
        <f t="shared" si="85"/>
        <v>1.1240915185805762</v>
      </c>
      <c r="J196" s="182">
        <f t="shared" si="85"/>
        <v>0.79938271604938282</v>
      </c>
      <c r="K196" s="182">
        <f t="shared" si="85"/>
        <v>1.1340823970037452</v>
      </c>
      <c r="L196" s="182">
        <f t="shared" si="85"/>
        <v>1.4620155038759695</v>
      </c>
      <c r="M196" s="182">
        <f t="shared" si="85"/>
        <v>5.8387096774193576</v>
      </c>
      <c r="N196" s="182">
        <f t="shared" si="85"/>
        <v>1.1686379364580055</v>
      </c>
      <c r="O196" s="182">
        <f t="shared" si="85"/>
        <v>1.153301873568078</v>
      </c>
      <c r="P196" s="357">
        <f t="shared" si="85"/>
        <v>1.1533018735680776</v>
      </c>
    </row>
    <row r="197" spans="2:16">
      <c r="B197" s="175">
        <v>2001</v>
      </c>
      <c r="C197" s="87">
        <f t="shared" ref="C197:P197" si="86">C17/C$167</f>
        <v>0.21062618595825425</v>
      </c>
      <c r="D197" s="85">
        <f t="shared" si="86"/>
        <v>-1.6275510204081636</v>
      </c>
      <c r="E197" s="85">
        <f t="shared" si="86"/>
        <v>1.3415559772296015</v>
      </c>
      <c r="F197" s="85">
        <f t="shared" si="86"/>
        <v>0.90037878787878789</v>
      </c>
      <c r="G197" s="85">
        <f t="shared" si="86"/>
        <v>0.99019607843137258</v>
      </c>
      <c r="H197" s="85">
        <f t="shared" si="86"/>
        <v>0.91</v>
      </c>
      <c r="I197" s="85">
        <f t="shared" si="86"/>
        <v>1.0744810057197778</v>
      </c>
      <c r="J197" s="85">
        <f t="shared" si="86"/>
        <v>0.87291666666666667</v>
      </c>
      <c r="K197" s="85">
        <f t="shared" si="86"/>
        <v>1.4073939833272926</v>
      </c>
      <c r="L197" s="85">
        <f t="shared" si="86"/>
        <v>0.58527131782945718</v>
      </c>
      <c r="M197" s="85">
        <f t="shared" si="86"/>
        <v>-8.21505376344086</v>
      </c>
      <c r="N197" s="85">
        <f t="shared" si="86"/>
        <v>0.9526541183621352</v>
      </c>
      <c r="O197" s="85">
        <f t="shared" si="86"/>
        <v>1.013308818105634</v>
      </c>
      <c r="P197" s="88">
        <f t="shared" si="86"/>
        <v>1.0133088181056338</v>
      </c>
    </row>
    <row r="198" spans="2:16">
      <c r="B198" s="175">
        <v>2002</v>
      </c>
      <c r="C198" s="87">
        <f t="shared" ref="C198:P198" si="87">C27/C$167</f>
        <v>0.17647058823529413</v>
      </c>
      <c r="D198" s="85">
        <f t="shared" si="87"/>
        <v>-6.7142857142857153</v>
      </c>
      <c r="E198" s="85">
        <f t="shared" si="87"/>
        <v>1.5588235294117647</v>
      </c>
      <c r="F198" s="85">
        <f t="shared" si="87"/>
        <v>1.0303030303030303</v>
      </c>
      <c r="G198" s="85">
        <f t="shared" si="87"/>
        <v>0</v>
      </c>
      <c r="H198" s="85">
        <f t="shared" si="87"/>
        <v>0</v>
      </c>
      <c r="I198" s="85">
        <f t="shared" si="87"/>
        <v>1.39725236665897</v>
      </c>
      <c r="J198" s="85">
        <f t="shared" si="87"/>
        <v>0.72453703703703709</v>
      </c>
      <c r="K198" s="85">
        <f t="shared" si="87"/>
        <v>0.9438202247191011</v>
      </c>
      <c r="L198" s="85">
        <f t="shared" si="87"/>
        <v>1.3488372093023255</v>
      </c>
      <c r="M198" s="85">
        <f t="shared" si="87"/>
        <v>-6.666666666666667</v>
      </c>
      <c r="N198" s="85">
        <f t="shared" si="87"/>
        <v>0.98615815190856415</v>
      </c>
      <c r="O198" s="85">
        <f t="shared" si="87"/>
        <v>1.1829652996845426</v>
      </c>
      <c r="P198" s="88">
        <f t="shared" si="87"/>
        <v>1.1829652996845423</v>
      </c>
    </row>
    <row r="199" spans="2:16">
      <c r="B199" s="175">
        <v>2003</v>
      </c>
      <c r="C199" s="87">
        <f t="shared" ref="C199:P199" si="88">C37/C$167</f>
        <v>0.4705882352941177</v>
      </c>
      <c r="D199" s="85">
        <f t="shared" si="88"/>
        <v>4.1428571428571432</v>
      </c>
      <c r="E199" s="85">
        <f t="shared" si="88"/>
        <v>1.2941176470588236</v>
      </c>
      <c r="F199" s="85">
        <f t="shared" si="88"/>
        <v>0.77045454545454539</v>
      </c>
      <c r="G199" s="85">
        <f t="shared" si="88"/>
        <v>0.94117647058823539</v>
      </c>
      <c r="H199" s="85">
        <f t="shared" si="88"/>
        <v>0</v>
      </c>
      <c r="I199" s="85">
        <f t="shared" si="88"/>
        <v>0.66010544139151839</v>
      </c>
      <c r="J199" s="85">
        <f t="shared" si="88"/>
        <v>0.85416666666666674</v>
      </c>
      <c r="K199" s="85">
        <f t="shared" si="88"/>
        <v>0.7078651685393258</v>
      </c>
      <c r="L199" s="85">
        <f t="shared" si="88"/>
        <v>1.3488372093023255</v>
      </c>
      <c r="M199" s="85">
        <f t="shared" si="88"/>
        <v>2.3333333333333335</v>
      </c>
      <c r="N199" s="85">
        <f t="shared" si="88"/>
        <v>1.0053556593348978</v>
      </c>
      <c r="O199" s="85">
        <f t="shared" si="88"/>
        <v>0.86524558932913109</v>
      </c>
      <c r="P199" s="88">
        <f t="shared" si="88"/>
        <v>0.86524558932913098</v>
      </c>
    </row>
    <row r="200" spans="2:16">
      <c r="B200" s="175">
        <v>2004</v>
      </c>
      <c r="C200" s="87">
        <f t="shared" ref="C200:P200" si="89">C47/C$167</f>
        <v>1.7058823529411764</v>
      </c>
      <c r="D200" s="85">
        <f t="shared" si="89"/>
        <v>-1.4285714285714286</v>
      </c>
      <c r="E200" s="85">
        <f t="shared" si="89"/>
        <v>1.1470588235294117</v>
      </c>
      <c r="F200" s="85">
        <f t="shared" si="89"/>
        <v>1.0340909090909089</v>
      </c>
      <c r="G200" s="85">
        <f t="shared" si="89"/>
        <v>0.81617647058823528</v>
      </c>
      <c r="H200" s="85">
        <f t="shared" si="89"/>
        <v>0</v>
      </c>
      <c r="I200" s="85">
        <f t="shared" si="89"/>
        <v>1.0402547936851494</v>
      </c>
      <c r="J200" s="85">
        <f t="shared" si="89"/>
        <v>0.81944444444444442</v>
      </c>
      <c r="K200" s="85">
        <f t="shared" si="89"/>
        <v>1.1348314606741572</v>
      </c>
      <c r="L200" s="85">
        <f t="shared" si="89"/>
        <v>1.0232558139534884</v>
      </c>
      <c r="M200" s="85">
        <f t="shared" si="89"/>
        <v>1.3333333333333335</v>
      </c>
      <c r="N200" s="85">
        <f t="shared" si="89"/>
        <v>1.1256462683798318</v>
      </c>
      <c r="O200" s="85">
        <f t="shared" si="89"/>
        <v>1.091035864664708</v>
      </c>
      <c r="P200" s="88">
        <f t="shared" si="89"/>
        <v>1.0910358646647078</v>
      </c>
    </row>
    <row r="201" spans="2:16">
      <c r="B201" s="175">
        <f>B200+1</f>
        <v>2005</v>
      </c>
      <c r="C201" s="87">
        <f t="shared" ref="C201:P201" si="90">C57/C$167</f>
        <v>-0.70588235294117652</v>
      </c>
      <c r="D201" s="85">
        <f t="shared" si="90"/>
        <v>3.2857142857142856</v>
      </c>
      <c r="E201" s="85">
        <f t="shared" si="90"/>
        <v>0.73529411764705888</v>
      </c>
      <c r="F201" s="85">
        <f t="shared" si="90"/>
        <v>1.1704545454545454</v>
      </c>
      <c r="G201" s="85">
        <f t="shared" si="90"/>
        <v>0.75735294117647067</v>
      </c>
      <c r="H201" s="85">
        <f t="shared" si="90"/>
        <v>0.68823529411764706</v>
      </c>
      <c r="I201" s="85">
        <f t="shared" si="90"/>
        <v>1.1423929124229284</v>
      </c>
      <c r="J201" s="85">
        <f t="shared" si="90"/>
        <v>0.76388888888888884</v>
      </c>
      <c r="K201" s="85">
        <f t="shared" si="90"/>
        <v>1.146067415730337</v>
      </c>
      <c r="L201" s="85">
        <f t="shared" si="90"/>
        <v>0.79069767441860461</v>
      </c>
      <c r="M201" s="85">
        <f t="shared" si="90"/>
        <v>0.66666666666666674</v>
      </c>
      <c r="N201" s="85">
        <f t="shared" si="90"/>
        <v>0.98601398601398593</v>
      </c>
      <c r="O201" s="85">
        <f t="shared" si="90"/>
        <v>1.0957516290371365</v>
      </c>
      <c r="P201" s="88">
        <f t="shared" si="90"/>
        <v>1.0571030431700279</v>
      </c>
    </row>
    <row r="202" spans="2:16">
      <c r="B202" s="175">
        <f t="shared" ref="B202:B210" si="91">B201+1</f>
        <v>2006</v>
      </c>
      <c r="C202" s="87">
        <f t="shared" ref="C202:P202" si="92">C67/C$167</f>
        <v>3.3529411764705883</v>
      </c>
      <c r="D202" s="85">
        <f t="shared" si="92"/>
        <v>2.5714285714285716</v>
      </c>
      <c r="E202" s="85">
        <f t="shared" si="92"/>
        <v>0.55882352941176472</v>
      </c>
      <c r="F202" s="85">
        <f t="shared" si="92"/>
        <v>1.0113636363636362</v>
      </c>
      <c r="G202" s="85">
        <f t="shared" si="92"/>
        <v>0.86029411764705876</v>
      </c>
      <c r="H202" s="85">
        <f t="shared" si="92"/>
        <v>0.66470588235294126</v>
      </c>
      <c r="I202" s="85">
        <f t="shared" si="92"/>
        <v>0.30884398655856005</v>
      </c>
      <c r="J202" s="85">
        <f t="shared" si="92"/>
        <v>0</v>
      </c>
      <c r="K202" s="85">
        <f t="shared" si="92"/>
        <v>1.1910112359550562</v>
      </c>
      <c r="L202" s="85">
        <f t="shared" si="92"/>
        <v>1.6279069767441861</v>
      </c>
      <c r="M202" s="85">
        <f t="shared" si="92"/>
        <v>10.333333333333334</v>
      </c>
      <c r="N202" s="85">
        <f t="shared" si="92"/>
        <v>1.3339409069632189</v>
      </c>
      <c r="O202" s="85">
        <f t="shared" si="92"/>
        <v>0.8841841797366744</v>
      </c>
      <c r="P202" s="88">
        <f t="shared" si="92"/>
        <v>0.83836468383134299</v>
      </c>
    </row>
    <row r="203" spans="2:16">
      <c r="B203" s="175">
        <f t="shared" si="91"/>
        <v>2007</v>
      </c>
      <c r="C203" s="87">
        <f t="shared" ref="C203:P203" si="93">C77/C$167</f>
        <v>-3.0588235294117649</v>
      </c>
      <c r="D203" s="85">
        <f t="shared" si="93"/>
        <v>-6.4285714285714288</v>
      </c>
      <c r="E203" s="85">
        <f t="shared" si="93"/>
        <v>1.8823529411764708</v>
      </c>
      <c r="F203" s="85">
        <f t="shared" si="93"/>
        <v>1.2159090909090908</v>
      </c>
      <c r="G203" s="85">
        <f t="shared" si="93"/>
        <v>0.90441176470588247</v>
      </c>
      <c r="H203" s="85">
        <f t="shared" si="93"/>
        <v>0</v>
      </c>
      <c r="I203" s="85">
        <f t="shared" si="93"/>
        <v>2.0375971677056874</v>
      </c>
      <c r="J203" s="85">
        <f t="shared" si="93"/>
        <v>0</v>
      </c>
      <c r="K203" s="85">
        <f t="shared" si="93"/>
        <v>0.8314606741573034</v>
      </c>
      <c r="L203" s="85">
        <f t="shared" si="93"/>
        <v>0.62790697674418616</v>
      </c>
      <c r="M203" s="85">
        <f t="shared" si="93"/>
        <v>1</v>
      </c>
      <c r="N203" s="85">
        <f t="shared" si="93"/>
        <v>0.64828106308836519</v>
      </c>
      <c r="O203" s="85">
        <f t="shared" si="93"/>
        <v>1.3089517281317278</v>
      </c>
      <c r="P203" s="88">
        <f t="shared" si="93"/>
        <v>1.3089517281317276</v>
      </c>
    </row>
    <row r="204" spans="2:16">
      <c r="B204" s="175">
        <f t="shared" si="91"/>
        <v>2008</v>
      </c>
      <c r="C204" s="87">
        <f t="shared" ref="C204:P204" si="94">C87/C$167</f>
        <v>-1.411764705882353</v>
      </c>
      <c r="D204" s="85">
        <f t="shared" si="94"/>
        <v>-4.8571428571428577</v>
      </c>
      <c r="E204" s="85">
        <f t="shared" si="94"/>
        <v>1.2058823529411764</v>
      </c>
      <c r="F204" s="85">
        <f t="shared" si="94"/>
        <v>1.0340909090909089</v>
      </c>
      <c r="G204" s="85">
        <f t="shared" si="94"/>
        <v>0.90441176470588247</v>
      </c>
      <c r="H204" s="85">
        <f t="shared" si="94"/>
        <v>0</v>
      </c>
      <c r="I204" s="85">
        <f t="shared" si="94"/>
        <v>1.5156961440775802</v>
      </c>
      <c r="J204" s="85">
        <f t="shared" si="94"/>
        <v>0.76388888888888884</v>
      </c>
      <c r="K204" s="85">
        <f t="shared" si="94"/>
        <v>1.0786516853932584</v>
      </c>
      <c r="L204" s="85">
        <f t="shared" si="94"/>
        <v>1.3023255813953487</v>
      </c>
      <c r="M204" s="85">
        <f t="shared" si="94"/>
        <v>8</v>
      </c>
      <c r="N204" s="85">
        <f t="shared" si="94"/>
        <v>1.353793265557971</v>
      </c>
      <c r="O204" s="85">
        <f t="shared" si="94"/>
        <v>1.449471965690277</v>
      </c>
      <c r="P204" s="88">
        <f t="shared" si="94"/>
        <v>1.4494719656902764</v>
      </c>
    </row>
    <row r="205" spans="2:16">
      <c r="B205" s="175">
        <f t="shared" si="91"/>
        <v>2009</v>
      </c>
      <c r="C205" s="87">
        <f t="shared" ref="C205:P205" si="95">C97/C$167</f>
        <v>2.4705882352941178</v>
      </c>
      <c r="D205" s="85">
        <f t="shared" si="95"/>
        <v>-0.85714285714285721</v>
      </c>
      <c r="E205" s="85">
        <f t="shared" si="95"/>
        <v>1.5</v>
      </c>
      <c r="F205" s="85">
        <f t="shared" si="95"/>
        <v>1.3409090909090908</v>
      </c>
      <c r="G205" s="85">
        <f t="shared" si="95"/>
        <v>0.94117647058823539</v>
      </c>
      <c r="H205" s="85">
        <f t="shared" si="95"/>
        <v>0.72941176470588243</v>
      </c>
      <c r="I205" s="85">
        <f t="shared" si="95"/>
        <v>0.91275235160069468</v>
      </c>
      <c r="J205" s="85">
        <f t="shared" si="95"/>
        <v>0</v>
      </c>
      <c r="K205" s="85">
        <f t="shared" si="95"/>
        <v>0.8314606741573034</v>
      </c>
      <c r="L205" s="85">
        <f t="shared" si="95"/>
        <v>1.6279069767441861</v>
      </c>
      <c r="M205" s="85">
        <f t="shared" si="95"/>
        <v>1</v>
      </c>
      <c r="N205" s="85">
        <f t="shared" si="95"/>
        <v>0.94410086195076037</v>
      </c>
      <c r="O205" s="85">
        <f t="shared" si="95"/>
        <v>0.98222077184331069</v>
      </c>
      <c r="P205" s="88">
        <f t="shared" si="95"/>
        <v>0.93074368896696014</v>
      </c>
    </row>
    <row r="206" spans="2:16">
      <c r="B206" s="175">
        <f t="shared" si="91"/>
        <v>2010</v>
      </c>
      <c r="C206" s="87">
        <f t="shared" ref="C206:P206" si="96">C107/C$167</f>
        <v>2.7058823529411762</v>
      </c>
      <c r="D206" s="85">
        <f t="shared" si="96"/>
        <v>0.7142857142857143</v>
      </c>
      <c r="E206" s="85">
        <f t="shared" si="96"/>
        <v>1.0588235294117647</v>
      </c>
      <c r="F206" s="85">
        <f t="shared" si="96"/>
        <v>0.96590909090909083</v>
      </c>
      <c r="G206" s="85">
        <f t="shared" si="96"/>
        <v>0.90441176470588247</v>
      </c>
      <c r="H206" s="85">
        <f t="shared" si="96"/>
        <v>0</v>
      </c>
      <c r="I206" s="85">
        <f t="shared" si="96"/>
        <v>0.91938394178061678</v>
      </c>
      <c r="J206" s="85">
        <f t="shared" si="96"/>
        <v>0.77083333333333326</v>
      </c>
      <c r="K206" s="85">
        <f t="shared" si="96"/>
        <v>0.78651685393258419</v>
      </c>
      <c r="L206" s="85">
        <f t="shared" si="96"/>
        <v>1.3953488372093024</v>
      </c>
      <c r="M206" s="85">
        <f t="shared" si="96"/>
        <v>-15.333333333333332</v>
      </c>
      <c r="N206" s="85">
        <f t="shared" si="96"/>
        <v>0.78478723036172171</v>
      </c>
      <c r="O206" s="85">
        <f t="shared" si="96"/>
        <v>0.85138800362834455</v>
      </c>
      <c r="P206" s="88">
        <f t="shared" si="96"/>
        <v>0.85138800362834433</v>
      </c>
    </row>
    <row r="207" spans="2:16">
      <c r="B207" s="175">
        <f t="shared" si="91"/>
        <v>2011</v>
      </c>
      <c r="C207" s="87">
        <f t="shared" ref="C207:P207" si="97">C117/C$167</f>
        <v>0.11764705882352942</v>
      </c>
      <c r="D207" s="85">
        <f t="shared" si="97"/>
        <v>1.142857142857143</v>
      </c>
      <c r="E207" s="85">
        <f t="shared" si="97"/>
        <v>1.411764705882353</v>
      </c>
      <c r="F207" s="85">
        <f t="shared" si="97"/>
        <v>1.125</v>
      </c>
      <c r="G207" s="85">
        <f t="shared" si="97"/>
        <v>0.54411764705882359</v>
      </c>
      <c r="H207" s="85">
        <f t="shared" si="97"/>
        <v>0</v>
      </c>
      <c r="I207" s="85">
        <f t="shared" si="97"/>
        <v>1.0906672823828214</v>
      </c>
      <c r="J207" s="85">
        <f t="shared" si="97"/>
        <v>0</v>
      </c>
      <c r="K207" s="85">
        <f t="shared" si="97"/>
        <v>0.898876404494382</v>
      </c>
      <c r="L207" s="85">
        <f t="shared" si="97"/>
        <v>0.79069767441860461</v>
      </c>
      <c r="M207" s="85">
        <f t="shared" si="97"/>
        <v>11.333333333333334</v>
      </c>
      <c r="N207" s="85">
        <f t="shared" si="97"/>
        <v>0.95258561587161972</v>
      </c>
      <c r="O207" s="85">
        <f t="shared" si="97"/>
        <v>1.0128666397115114</v>
      </c>
      <c r="P207" s="88">
        <f t="shared" si="97"/>
        <v>1.0128666397115111</v>
      </c>
    </row>
    <row r="208" spans="2:16">
      <c r="B208" s="175">
        <f t="shared" si="91"/>
        <v>2012</v>
      </c>
      <c r="C208" s="87">
        <f t="shared" ref="C208:P208" si="98">C127/C$167</f>
        <v>-1</v>
      </c>
      <c r="D208" s="85">
        <f t="shared" si="98"/>
        <v>-5.7142857142857144</v>
      </c>
      <c r="E208" s="85">
        <f t="shared" si="98"/>
        <v>1.8529411764705883</v>
      </c>
      <c r="F208" s="85">
        <f t="shared" si="98"/>
        <v>0.88636363636363624</v>
      </c>
      <c r="G208" s="85">
        <f t="shared" si="98"/>
        <v>0.94117647058823539</v>
      </c>
      <c r="H208" s="85">
        <f t="shared" si="98"/>
        <v>0</v>
      </c>
      <c r="I208" s="85">
        <f t="shared" si="98"/>
        <v>1.54833371815593</v>
      </c>
      <c r="J208" s="85">
        <f t="shared" si="98"/>
        <v>0.83333333333333326</v>
      </c>
      <c r="K208" s="85">
        <f t="shared" si="98"/>
        <v>1.0674157303370786</v>
      </c>
      <c r="L208" s="85">
        <f t="shared" si="98"/>
        <v>1.3953488372093024</v>
      </c>
      <c r="M208" s="85">
        <f t="shared" si="98"/>
        <v>2.666666666666667</v>
      </c>
      <c r="N208" s="85">
        <f t="shared" si="98"/>
        <v>1.1098626437501116</v>
      </c>
      <c r="O208" s="85">
        <f t="shared" si="98"/>
        <v>1.3170993516395781</v>
      </c>
      <c r="P208" s="88">
        <f t="shared" si="98"/>
        <v>1.3170993516395777</v>
      </c>
    </row>
    <row r="209" spans="2:16">
      <c r="B209" s="175">
        <f t="shared" si="91"/>
        <v>2013</v>
      </c>
      <c r="C209" s="87">
        <f t="shared" ref="C209:P209" si="99">C137/C$167</f>
        <v>-0.4705882352941177</v>
      </c>
      <c r="D209" s="85">
        <f t="shared" si="99"/>
        <v>0</v>
      </c>
      <c r="E209" s="85">
        <f t="shared" si="99"/>
        <v>8.8235294117647065E-2</v>
      </c>
      <c r="F209" s="85">
        <f t="shared" si="99"/>
        <v>0.55681818181818177</v>
      </c>
      <c r="G209" s="85">
        <f t="shared" si="99"/>
        <v>0.84558823529411764</v>
      </c>
      <c r="H209" s="85">
        <f t="shared" si="99"/>
        <v>0.70588235294117652</v>
      </c>
      <c r="I209" s="85">
        <f t="shared" si="99"/>
        <v>0.65219117986608166</v>
      </c>
      <c r="J209" s="85">
        <f t="shared" si="99"/>
        <v>0.66666666666666663</v>
      </c>
      <c r="K209" s="85">
        <f t="shared" si="99"/>
        <v>1.0674157303370786</v>
      </c>
      <c r="L209" s="85">
        <f t="shared" si="99"/>
        <v>1.2790697674418605</v>
      </c>
      <c r="M209" s="85">
        <f t="shared" si="99"/>
        <v>8</v>
      </c>
      <c r="N209" s="89">
        <f t="shared" si="99"/>
        <v>1.1978609625668448</v>
      </c>
      <c r="O209" s="85">
        <f t="shared" si="99"/>
        <v>0.99423474382682464</v>
      </c>
      <c r="P209" s="88">
        <f t="shared" si="99"/>
        <v>0.94989038859374952</v>
      </c>
    </row>
    <row r="210" spans="2:16">
      <c r="B210" s="175">
        <f t="shared" si="91"/>
        <v>2014</v>
      </c>
      <c r="C210" s="87">
        <f t="shared" ref="C210:P210" si="100">C147/C$167</f>
        <v>-0.94117647058823539</v>
      </c>
      <c r="D210" s="85">
        <f t="shared" si="100"/>
        <v>-4.4285714285714288</v>
      </c>
      <c r="E210" s="85">
        <f t="shared" si="100"/>
        <v>2.0294117647058827</v>
      </c>
      <c r="F210" s="85">
        <f t="shared" si="100"/>
        <v>1.125</v>
      </c>
      <c r="G210" s="85">
        <f t="shared" si="100"/>
        <v>0.74264705882352944</v>
      </c>
      <c r="H210" s="85">
        <f t="shared" si="100"/>
        <v>0</v>
      </c>
      <c r="I210" s="85">
        <f t="shared" si="100"/>
        <v>1.6780235511429229</v>
      </c>
      <c r="J210" s="85">
        <f t="shared" si="100"/>
        <v>1.0703703703703704</v>
      </c>
      <c r="K210" s="85">
        <f t="shared" si="100"/>
        <v>1.1866618339978257</v>
      </c>
      <c r="L210" s="85">
        <f t="shared" si="100"/>
        <v>1.6945736434108531</v>
      </c>
      <c r="M210" s="85">
        <f t="shared" si="100"/>
        <v>10.161290322580648</v>
      </c>
      <c r="N210" s="85">
        <f t="shared" si="100"/>
        <v>1.4517618840092881</v>
      </c>
      <c r="O210" s="85">
        <f t="shared" si="100"/>
        <v>1.5536006744152624</v>
      </c>
      <c r="P210" s="88">
        <f t="shared" si="100"/>
        <v>1.553600674415262</v>
      </c>
    </row>
    <row r="211" spans="2:16" ht="15.75" thickBot="1">
      <c r="B211" s="176">
        <f>B210+1</f>
        <v>2015</v>
      </c>
      <c r="C211" s="93">
        <f>C157/C$167</f>
        <v>-1.4155597722960149</v>
      </c>
      <c r="D211" s="91">
        <f>D157/D$167</f>
        <v>-2.010204081632653</v>
      </c>
      <c r="E211" s="91">
        <f t="shared" ref="E211:O211" si="101">E157/E$167</f>
        <v>1.5417457305502844</v>
      </c>
      <c r="F211" s="91">
        <f t="shared" si="101"/>
        <v>1.0484848484848484</v>
      </c>
      <c r="G211" s="91">
        <f t="shared" si="101"/>
        <v>1.0147058823529413</v>
      </c>
      <c r="H211" s="91">
        <f t="shared" si="101"/>
        <v>1.0362745098039217</v>
      </c>
      <c r="I211" s="91">
        <f t="shared" si="101"/>
        <v>1.5644115892031136</v>
      </c>
      <c r="J211" s="91">
        <f t="shared" si="101"/>
        <v>0</v>
      </c>
      <c r="K211" s="91">
        <f t="shared" si="101"/>
        <v>0</v>
      </c>
      <c r="L211" s="91">
        <f t="shared" si="101"/>
        <v>0</v>
      </c>
      <c r="M211" s="91">
        <f t="shared" si="101"/>
        <v>0</v>
      </c>
      <c r="N211" s="91"/>
      <c r="O211" s="91">
        <f t="shared" si="101"/>
        <v>1.3790807183768812</v>
      </c>
      <c r="P211" s="94"/>
    </row>
  </sheetData>
  <customSheetViews>
    <customSheetView guid="{6DA84043-8308-458F-9378-22AB3DF247A3}" scale="80" showPageBreaks="1" fitToPage="1" printArea="1" view="pageBreakPreview" topLeftCell="A184">
      <selection activeCell="B196" activeCellId="1" sqref="B194:P195 B196:B211"/>
      <pageMargins left="0.98425196850393704" right="0.98425196850393704" top="0.98425196850393704" bottom="0.98425196850393704" header="0.51181102362204722" footer="0.51181102362204722"/>
      <printOptions horizontalCentered="1" verticalCentered="1"/>
      <pageSetup paperSize="9" scale="15" orientation="portrait" horizontalDpi="300" verticalDpi="300" r:id="rId1"/>
      <headerFooter alignWithMargins="0"/>
    </customSheetView>
  </customSheetViews>
  <mergeCells count="303">
    <mergeCell ref="F4:F5"/>
    <mergeCell ref="G4:G5"/>
    <mergeCell ref="N4:N5"/>
    <mergeCell ref="O4:P4"/>
    <mergeCell ref="L14:L15"/>
    <mergeCell ref="M14:M15"/>
    <mergeCell ref="B3:K3"/>
    <mergeCell ref="L3:P3"/>
    <mergeCell ref="B4:B5"/>
    <mergeCell ref="C4:C5"/>
    <mergeCell ref="D4:D5"/>
    <mergeCell ref="E4:E5"/>
    <mergeCell ref="H4:H5"/>
    <mergeCell ref="I4:I5"/>
    <mergeCell ref="L4:L5"/>
    <mergeCell ref="M4:M5"/>
    <mergeCell ref="J4:J5"/>
    <mergeCell ref="K4:K5"/>
    <mergeCell ref="L13:P13"/>
    <mergeCell ref="N14:N15"/>
    <mergeCell ref="O14:P14"/>
    <mergeCell ref="J14:J15"/>
    <mergeCell ref="K14:K15"/>
    <mergeCell ref="B13:K13"/>
    <mergeCell ref="I14:I15"/>
    <mergeCell ref="H14:H15"/>
    <mergeCell ref="L23:P23"/>
    <mergeCell ref="B24:B25"/>
    <mergeCell ref="C24:C25"/>
    <mergeCell ref="D24:D25"/>
    <mergeCell ref="E24:E25"/>
    <mergeCell ref="F24:F25"/>
    <mergeCell ref="G24:G25"/>
    <mergeCell ref="H24:H25"/>
    <mergeCell ref="I24:I25"/>
    <mergeCell ref="B14:B15"/>
    <mergeCell ref="C14:C15"/>
    <mergeCell ref="D14:D15"/>
    <mergeCell ref="E14:E15"/>
    <mergeCell ref="F14:F15"/>
    <mergeCell ref="G14:G15"/>
    <mergeCell ref="B33:K33"/>
    <mergeCell ref="B23:K23"/>
    <mergeCell ref="J24:J25"/>
    <mergeCell ref="K24:K25"/>
    <mergeCell ref="O24:P24"/>
    <mergeCell ref="L24:L25"/>
    <mergeCell ref="M24:M25"/>
    <mergeCell ref="N24:N25"/>
    <mergeCell ref="L33:P33"/>
    <mergeCell ref="B34:B35"/>
    <mergeCell ref="C34:C35"/>
    <mergeCell ref="D34:D35"/>
    <mergeCell ref="E34:E35"/>
    <mergeCell ref="F34:F35"/>
    <mergeCell ref="O34:P34"/>
    <mergeCell ref="L34:L35"/>
    <mergeCell ref="H34:H35"/>
    <mergeCell ref="I34:I35"/>
    <mergeCell ref="G34:G35"/>
    <mergeCell ref="M34:M35"/>
    <mergeCell ref="N34:N35"/>
    <mergeCell ref="J34:J35"/>
    <mergeCell ref="K34:K35"/>
    <mergeCell ref="B43:K43"/>
    <mergeCell ref="L43:P43"/>
    <mergeCell ref="B44:B45"/>
    <mergeCell ref="C44:C45"/>
    <mergeCell ref="D44:D45"/>
    <mergeCell ref="E44:E45"/>
    <mergeCell ref="F44:F45"/>
    <mergeCell ref="G44:G45"/>
    <mergeCell ref="J44:J45"/>
    <mergeCell ref="K44:K45"/>
    <mergeCell ref="H44:H45"/>
    <mergeCell ref="I44:I45"/>
    <mergeCell ref="L44:L45"/>
    <mergeCell ref="M44:M45"/>
    <mergeCell ref="N44:N45"/>
    <mergeCell ref="L53:P53"/>
    <mergeCell ref="N54:N55"/>
    <mergeCell ref="N64:N65"/>
    <mergeCell ref="O64:P64"/>
    <mergeCell ref="O44:P44"/>
    <mergeCell ref="B53:K53"/>
    <mergeCell ref="B54:B55"/>
    <mergeCell ref="C54:C55"/>
    <mergeCell ref="D54:D55"/>
    <mergeCell ref="E54:E55"/>
    <mergeCell ref="F54:F55"/>
    <mergeCell ref="K54:K55"/>
    <mergeCell ref="I54:I55"/>
    <mergeCell ref="L54:L55"/>
    <mergeCell ref="M54:M55"/>
    <mergeCell ref="B63:K63"/>
    <mergeCell ref="L63:P63"/>
    <mergeCell ref="G54:G55"/>
    <mergeCell ref="H54:H55"/>
    <mergeCell ref="O54:P54"/>
    <mergeCell ref="J54:J55"/>
    <mergeCell ref="E64:E65"/>
    <mergeCell ref="G74:G75"/>
    <mergeCell ref="O84:P84"/>
    <mergeCell ref="B83:K83"/>
    <mergeCell ref="B84:B85"/>
    <mergeCell ref="B64:B65"/>
    <mergeCell ref="C64:C65"/>
    <mergeCell ref="C74:C75"/>
    <mergeCell ref="D74:D75"/>
    <mergeCell ref="E74:E75"/>
    <mergeCell ref="J74:J75"/>
    <mergeCell ref="K74:K75"/>
    <mergeCell ref="C84:C85"/>
    <mergeCell ref="D84:D85"/>
    <mergeCell ref="E84:E85"/>
    <mergeCell ref="F84:F85"/>
    <mergeCell ref="F74:F75"/>
    <mergeCell ref="I74:I75"/>
    <mergeCell ref="J64:J65"/>
    <mergeCell ref="K64:K65"/>
    <mergeCell ref="D64:D65"/>
    <mergeCell ref="B74:B75"/>
    <mergeCell ref="B73:K73"/>
    <mergeCell ref="G84:G85"/>
    <mergeCell ref="N84:N85"/>
    <mergeCell ref="K84:K85"/>
    <mergeCell ref="J84:J85"/>
    <mergeCell ref="H84:H85"/>
    <mergeCell ref="I84:I85"/>
    <mergeCell ref="L84:L85"/>
    <mergeCell ref="M84:M85"/>
    <mergeCell ref="J94:J95"/>
    <mergeCell ref="H94:H95"/>
    <mergeCell ref="I94:I95"/>
    <mergeCell ref="B104:B105"/>
    <mergeCell ref="K94:K95"/>
    <mergeCell ref="F94:F95"/>
    <mergeCell ref="G94:G95"/>
    <mergeCell ref="F104:F105"/>
    <mergeCell ref="G104:G105"/>
    <mergeCell ref="C104:C105"/>
    <mergeCell ref="D104:D105"/>
    <mergeCell ref="B94:B95"/>
    <mergeCell ref="C94:C95"/>
    <mergeCell ref="D94:D95"/>
    <mergeCell ref="E94:E95"/>
    <mergeCell ref="H114:H115"/>
    <mergeCell ref="K104:K105"/>
    <mergeCell ref="L104:L105"/>
    <mergeCell ref="M104:M105"/>
    <mergeCell ref="F64:F65"/>
    <mergeCell ref="G64:G65"/>
    <mergeCell ref="H64:H65"/>
    <mergeCell ref="I64:I65"/>
    <mergeCell ref="L103:P103"/>
    <mergeCell ref="N74:N75"/>
    <mergeCell ref="L83:P83"/>
    <mergeCell ref="M74:M75"/>
    <mergeCell ref="O74:P74"/>
    <mergeCell ref="L74:L75"/>
    <mergeCell ref="L64:L65"/>
    <mergeCell ref="M64:M65"/>
    <mergeCell ref="L73:P73"/>
    <mergeCell ref="H74:H75"/>
    <mergeCell ref="B93:K93"/>
    <mergeCell ref="L94:L95"/>
    <mergeCell ref="L93:P93"/>
    <mergeCell ref="M94:M95"/>
    <mergeCell ref="N94:N95"/>
    <mergeCell ref="O94:P94"/>
    <mergeCell ref="N124:N125"/>
    <mergeCell ref="O124:P124"/>
    <mergeCell ref="L124:L125"/>
    <mergeCell ref="I124:I125"/>
    <mergeCell ref="O104:P104"/>
    <mergeCell ref="B103:K103"/>
    <mergeCell ref="O114:P114"/>
    <mergeCell ref="H104:H105"/>
    <mergeCell ref="I104:I105"/>
    <mergeCell ref="J114:J115"/>
    <mergeCell ref="K114:K115"/>
    <mergeCell ref="B113:K113"/>
    <mergeCell ref="I114:I115"/>
    <mergeCell ref="L114:L115"/>
    <mergeCell ref="N104:N105"/>
    <mergeCell ref="B114:B115"/>
    <mergeCell ref="E104:E105"/>
    <mergeCell ref="M114:M115"/>
    <mergeCell ref="N114:N115"/>
    <mergeCell ref="G114:G115"/>
    <mergeCell ref="F114:F115"/>
    <mergeCell ref="C114:C115"/>
    <mergeCell ref="D114:D115"/>
    <mergeCell ref="E114:E115"/>
    <mergeCell ref="C124:C125"/>
    <mergeCell ref="D124:D125"/>
    <mergeCell ref="E124:E125"/>
    <mergeCell ref="J124:J125"/>
    <mergeCell ref="K124:K125"/>
    <mergeCell ref="F124:F125"/>
    <mergeCell ref="G124:G125"/>
    <mergeCell ref="M124:M125"/>
    <mergeCell ref="H124:H125"/>
    <mergeCell ref="K154:K155"/>
    <mergeCell ref="F154:F155"/>
    <mergeCell ref="G154:G155"/>
    <mergeCell ref="L113:P113"/>
    <mergeCell ref="J104:J105"/>
    <mergeCell ref="F144:F145"/>
    <mergeCell ref="L133:P133"/>
    <mergeCell ref="H134:H135"/>
    <mergeCell ref="I134:I135"/>
    <mergeCell ref="F134:F135"/>
    <mergeCell ref="J134:J135"/>
    <mergeCell ref="K134:K135"/>
    <mergeCell ref="B133:K133"/>
    <mergeCell ref="N144:N145"/>
    <mergeCell ref="O144:P144"/>
    <mergeCell ref="G134:G135"/>
    <mergeCell ref="H144:H145"/>
    <mergeCell ref="I144:I145"/>
    <mergeCell ref="G144:G145"/>
    <mergeCell ref="L134:L135"/>
    <mergeCell ref="M134:M135"/>
    <mergeCell ref="B123:K123"/>
    <mergeCell ref="L123:P123"/>
    <mergeCell ref="B124:B125"/>
    <mergeCell ref="B143:K143"/>
    <mergeCell ref="L143:P143"/>
    <mergeCell ref="N134:N135"/>
    <mergeCell ref="O134:P134"/>
    <mergeCell ref="B134:B135"/>
    <mergeCell ref="C134:C135"/>
    <mergeCell ref="D134:D135"/>
    <mergeCell ref="J144:J145"/>
    <mergeCell ref="K144:K145"/>
    <mergeCell ref="L144:L145"/>
    <mergeCell ref="M144:M145"/>
    <mergeCell ref="B144:B145"/>
    <mergeCell ref="C144:C145"/>
    <mergeCell ref="D144:D145"/>
    <mergeCell ref="E144:E145"/>
    <mergeCell ref="E134:E135"/>
    <mergeCell ref="N163:P163"/>
    <mergeCell ref="J154:J155"/>
    <mergeCell ref="B153:K153"/>
    <mergeCell ref="G164:G165"/>
    <mergeCell ref="L164:L165"/>
    <mergeCell ref="I164:I165"/>
    <mergeCell ref="D164:D165"/>
    <mergeCell ref="O154:P154"/>
    <mergeCell ref="J164:J165"/>
    <mergeCell ref="L154:L155"/>
    <mergeCell ref="M154:M155"/>
    <mergeCell ref="H154:H155"/>
    <mergeCell ref="I154:I155"/>
    <mergeCell ref="K164:K165"/>
    <mergeCell ref="B163:K163"/>
    <mergeCell ref="H164:H165"/>
    <mergeCell ref="B164:B165"/>
    <mergeCell ref="C164:C165"/>
    <mergeCell ref="N154:N155"/>
    <mergeCell ref="L153:P153"/>
    <mergeCell ref="B154:B155"/>
    <mergeCell ref="C154:C155"/>
    <mergeCell ref="D154:D155"/>
    <mergeCell ref="E154:E155"/>
    <mergeCell ref="B174:B175"/>
    <mergeCell ref="C174:C175"/>
    <mergeCell ref="D174:D175"/>
    <mergeCell ref="E174:E175"/>
    <mergeCell ref="E164:E165"/>
    <mergeCell ref="F164:F165"/>
    <mergeCell ref="N174:N175"/>
    <mergeCell ref="O174:P174"/>
    <mergeCell ref="F174:F175"/>
    <mergeCell ref="G174:G175"/>
    <mergeCell ref="H174:H175"/>
    <mergeCell ref="I174:I175"/>
    <mergeCell ref="J174:J175"/>
    <mergeCell ref="K174:K175"/>
    <mergeCell ref="M173:P173"/>
    <mergeCell ref="M174:M175"/>
    <mergeCell ref="C173:L173"/>
    <mergeCell ref="L174:L175"/>
    <mergeCell ref="M164:M165"/>
    <mergeCell ref="N164:N165"/>
    <mergeCell ref="O164:P164"/>
    <mergeCell ref="C193:P193"/>
    <mergeCell ref="B194:B195"/>
    <mergeCell ref="C194:C195"/>
    <mergeCell ref="D194:D195"/>
    <mergeCell ref="E194:E195"/>
    <mergeCell ref="F194:F195"/>
    <mergeCell ref="G194:G195"/>
    <mergeCell ref="H194:H195"/>
    <mergeCell ref="I194:I195"/>
    <mergeCell ref="N194:N195"/>
    <mergeCell ref="O194:P194"/>
    <mergeCell ref="J194:J195"/>
    <mergeCell ref="K194:K195"/>
    <mergeCell ref="L194:L195"/>
    <mergeCell ref="M194:M195"/>
  </mergeCells>
  <phoneticPr fontId="26" type="noConversion"/>
  <printOptions horizontalCentered="1" verticalCentered="1"/>
  <pageMargins left="0.98425196850393704" right="0.98425196850393704" top="0.98425196850393704" bottom="0.98425196850393704" header="0.51181102362204722" footer="0.51181102362204722"/>
  <pageSetup paperSize="9" scale="15" orientation="portrait" horizontalDpi="300" verticalDpi="300" r:id="rId2"/>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211"/>
  <sheetViews>
    <sheetView topLeftCell="B1" zoomScale="70" zoomScaleNormal="70" zoomScaleSheetLayoutView="80" workbookViewId="0">
      <selection activeCell="A11" sqref="A11:B11"/>
    </sheetView>
  </sheetViews>
  <sheetFormatPr defaultColWidth="9.140625" defaultRowHeight="15"/>
  <cols>
    <col min="1" max="1" width="9.140625" style="4"/>
    <col min="2" max="2" width="10.7109375" style="4" customWidth="1"/>
    <col min="3" max="7" width="9" style="4" customWidth="1"/>
    <col min="8" max="8" width="11.42578125" style="4" customWidth="1"/>
    <col min="9" max="9" width="9.7109375" style="4" customWidth="1"/>
    <col min="10" max="13" width="9" style="4" customWidth="1"/>
    <col min="14" max="14" width="9.7109375" style="4" customWidth="1"/>
    <col min="15" max="16" width="14.28515625" style="4" customWidth="1"/>
    <col min="17" max="16384" width="9.140625" style="4"/>
  </cols>
  <sheetData>
    <row r="1" spans="2:17" ht="15.95" customHeight="1">
      <c r="B1" s="1"/>
      <c r="C1" s="1"/>
      <c r="D1" s="2"/>
      <c r="E1" s="2"/>
      <c r="F1" s="2"/>
      <c r="G1" s="2"/>
      <c r="H1" s="3"/>
      <c r="I1" s="3"/>
      <c r="J1" s="2"/>
      <c r="K1" s="2"/>
      <c r="L1" s="2"/>
      <c r="M1" s="2"/>
      <c r="N1" s="1"/>
      <c r="O1" s="1"/>
    </row>
    <row r="2" spans="2:17" ht="15.95" customHeight="1" thickBot="1"/>
    <row r="3" spans="2:17" ht="39.950000000000003" customHeight="1" thickBot="1">
      <c r="B3" s="473" t="s">
        <v>341</v>
      </c>
      <c r="C3" s="474"/>
      <c r="D3" s="474"/>
      <c r="E3" s="474"/>
      <c r="F3" s="474"/>
      <c r="G3" s="474"/>
      <c r="H3" s="474"/>
      <c r="I3" s="474"/>
      <c r="J3" s="474"/>
      <c r="K3" s="474"/>
      <c r="L3" s="470" t="s">
        <v>328</v>
      </c>
      <c r="M3" s="471"/>
      <c r="N3" s="471"/>
      <c r="O3" s="471"/>
      <c r="P3" s="472"/>
    </row>
    <row r="4" spans="2:17" ht="20.100000000000001" customHeight="1">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7" ht="20.100000000000001" customHeight="1" thickBot="1">
      <c r="B5" s="466"/>
      <c r="C5" s="462"/>
      <c r="D5" s="462"/>
      <c r="E5" s="462"/>
      <c r="F5" s="462"/>
      <c r="G5" s="462"/>
      <c r="H5" s="462"/>
      <c r="I5" s="462"/>
      <c r="J5" s="462"/>
      <c r="K5" s="462"/>
      <c r="L5" s="462"/>
      <c r="M5" s="462"/>
      <c r="N5" s="462"/>
      <c r="O5" s="145" t="s">
        <v>209</v>
      </c>
      <c r="P5" s="30" t="s">
        <v>210</v>
      </c>
    </row>
    <row r="6" spans="2:17" ht="20.100000000000001" customHeight="1">
      <c r="B6" s="148" t="s">
        <v>211</v>
      </c>
      <c r="C6" s="146">
        <v>31</v>
      </c>
      <c r="D6" s="8">
        <v>28</v>
      </c>
      <c r="E6" s="8">
        <v>31</v>
      </c>
      <c r="F6" s="8">
        <v>21</v>
      </c>
      <c r="G6" s="8">
        <v>8</v>
      </c>
      <c r="H6" s="8">
        <v>2</v>
      </c>
      <c r="I6" s="168">
        <f>SUM(C6:G6)</f>
        <v>119</v>
      </c>
      <c r="J6" s="8">
        <v>17</v>
      </c>
      <c r="K6" s="8">
        <v>19</v>
      </c>
      <c r="L6" s="8">
        <v>30</v>
      </c>
      <c r="M6" s="8">
        <v>31</v>
      </c>
      <c r="N6" s="168">
        <f>SUM(J6:M6)</f>
        <v>97</v>
      </c>
      <c r="O6" s="167">
        <f>SUM(C6:H6,J6:M6)</f>
        <v>218</v>
      </c>
      <c r="P6" s="169">
        <f>I6+N6</f>
        <v>216</v>
      </c>
    </row>
    <row r="7" spans="2:17" ht="20.100000000000001" customHeight="1">
      <c r="B7" s="149" t="s">
        <v>485</v>
      </c>
      <c r="C7" s="147">
        <v>-3.1</v>
      </c>
      <c r="D7" s="10">
        <v>1.8</v>
      </c>
      <c r="E7" s="10">
        <v>3.1</v>
      </c>
      <c r="F7" s="10">
        <v>7.8</v>
      </c>
      <c r="G7" s="10">
        <v>11.836842105263159</v>
      </c>
      <c r="H7" s="10">
        <v>15.9</v>
      </c>
      <c r="I7" s="153">
        <f>(C6*C7+D6*D7+E6*E7+F6*F7+G6*G7)/I6</f>
        <v>2.5957540911101282</v>
      </c>
      <c r="J7" s="10">
        <v>11.1</v>
      </c>
      <c r="K7" s="95">
        <v>9.3000000000000007</v>
      </c>
      <c r="L7" s="95">
        <v>5.2</v>
      </c>
      <c r="M7" s="95">
        <v>0.6</v>
      </c>
      <c r="N7" s="153">
        <f>(J6*J7+K6*K7+L6*L7+M6*M7)/N6</f>
        <v>5.5670103092783503</v>
      </c>
      <c r="O7" s="154">
        <f>(C7*C6+D7*D6+E7*E6+F7*F6+G7*G6+H7*H6+J7*J6+K7*K6+L7*L6+M7*M6)/O6</f>
        <v>4.0398841139546118</v>
      </c>
      <c r="P7" s="161">
        <f>(I7*I6+N7*N6)/P6</f>
        <v>3.9300682261208575</v>
      </c>
    </row>
    <row r="8" spans="2:17" ht="20.100000000000001" customHeight="1">
      <c r="B8" s="149" t="s">
        <v>212</v>
      </c>
      <c r="C8" s="13">
        <f t="shared" ref="C8:H8" si="0">C6*(13-C7)</f>
        <v>499.1</v>
      </c>
      <c r="D8" s="12">
        <f t="shared" si="0"/>
        <v>313.59999999999997</v>
      </c>
      <c r="E8" s="12">
        <f t="shared" si="0"/>
        <v>306.90000000000003</v>
      </c>
      <c r="F8" s="12">
        <f t="shared" si="0"/>
        <v>109.2</v>
      </c>
      <c r="G8" s="12">
        <f t="shared" si="0"/>
        <v>9.3052631578947285</v>
      </c>
      <c r="H8" s="12">
        <f t="shared" si="0"/>
        <v>-5.8000000000000007</v>
      </c>
      <c r="I8" s="155">
        <f>SUM(C8:G8)</f>
        <v>1238.105263157895</v>
      </c>
      <c r="J8" s="12">
        <f>J6*(13-J7)</f>
        <v>32.300000000000004</v>
      </c>
      <c r="K8" s="12">
        <f>K6*(13-K7)</f>
        <v>70.299999999999983</v>
      </c>
      <c r="L8" s="12">
        <f>L6*(13-L7)</f>
        <v>234</v>
      </c>
      <c r="M8" s="12">
        <f>M6*(13-M7)</f>
        <v>384.40000000000003</v>
      </c>
      <c r="N8" s="155">
        <f>SUM(J8:M8)</f>
        <v>721</v>
      </c>
      <c r="O8" s="156">
        <f>O6*(13-O7)</f>
        <v>1953.3052631578946</v>
      </c>
      <c r="P8" s="162">
        <f>P6*(13-P7)</f>
        <v>1959.1052631578948</v>
      </c>
    </row>
    <row r="9" spans="2:17" ht="20.100000000000001" customHeight="1">
      <c r="B9" s="149" t="s">
        <v>213</v>
      </c>
      <c r="C9" s="13">
        <f t="shared" ref="C9:H9" si="1">C6*(17-C7)</f>
        <v>623.1</v>
      </c>
      <c r="D9" s="12">
        <f t="shared" si="1"/>
        <v>425.59999999999997</v>
      </c>
      <c r="E9" s="12">
        <f t="shared" si="1"/>
        <v>430.90000000000003</v>
      </c>
      <c r="F9" s="12">
        <f t="shared" si="1"/>
        <v>193.2</v>
      </c>
      <c r="G9" s="12">
        <f t="shared" si="1"/>
        <v>41.305263157894728</v>
      </c>
      <c r="H9" s="12">
        <f t="shared" si="1"/>
        <v>2.1999999999999993</v>
      </c>
      <c r="I9" s="155">
        <f>SUM(C9:G9)</f>
        <v>1714.105263157895</v>
      </c>
      <c r="J9" s="12">
        <f>J6*(17-J7)</f>
        <v>100.30000000000001</v>
      </c>
      <c r="K9" s="12">
        <f>K6*(17-K7)</f>
        <v>146.29999999999998</v>
      </c>
      <c r="L9" s="12">
        <f>L6*(17-L7)</f>
        <v>354</v>
      </c>
      <c r="M9" s="12">
        <f>M6*(17-M7)</f>
        <v>508.4</v>
      </c>
      <c r="N9" s="155">
        <f>SUM(J9:M9)</f>
        <v>1109</v>
      </c>
      <c r="O9" s="156">
        <f>O6*(17-O7)</f>
        <v>2825.3052631578948</v>
      </c>
      <c r="P9" s="162">
        <f>P6*(17-P7)</f>
        <v>2823.1052631578946</v>
      </c>
    </row>
    <row r="10" spans="2:17" ht="20.100000000000001" customHeight="1">
      <c r="B10" s="149" t="s">
        <v>214</v>
      </c>
      <c r="C10" s="17">
        <f t="shared" ref="C10:H10" si="2">C6*(18-C7)</f>
        <v>654.1</v>
      </c>
      <c r="D10" s="16">
        <f t="shared" si="2"/>
        <v>453.59999999999997</v>
      </c>
      <c r="E10" s="16">
        <f t="shared" si="2"/>
        <v>461.90000000000003</v>
      </c>
      <c r="F10" s="16">
        <f t="shared" si="2"/>
        <v>214.2</v>
      </c>
      <c r="G10" s="16">
        <f t="shared" si="2"/>
        <v>49.305263157894728</v>
      </c>
      <c r="H10" s="16">
        <f t="shared" si="2"/>
        <v>4.1999999999999993</v>
      </c>
      <c r="I10" s="155">
        <f>SUM(C10:G10)</f>
        <v>1833.105263157895</v>
      </c>
      <c r="J10" s="16">
        <f>J6*(18-J7)</f>
        <v>117.30000000000001</v>
      </c>
      <c r="K10" s="16">
        <f>K6*(18-K7)</f>
        <v>165.29999999999998</v>
      </c>
      <c r="L10" s="16">
        <f>L6*(18-L7)</f>
        <v>384</v>
      </c>
      <c r="M10" s="16">
        <f>M6*(18-M7)</f>
        <v>539.4</v>
      </c>
      <c r="N10" s="155">
        <f>SUM(J10:M10)</f>
        <v>1206</v>
      </c>
      <c r="O10" s="157">
        <f>O6*(18-O7)</f>
        <v>3043.3052631578948</v>
      </c>
      <c r="P10" s="163">
        <f>P6*(18-P7)</f>
        <v>3039.1052631578946</v>
      </c>
    </row>
    <row r="11" spans="2:17" ht="20.100000000000001" customHeight="1" thickBot="1">
      <c r="B11" s="347" t="s">
        <v>215</v>
      </c>
      <c r="C11" s="21">
        <f t="shared" ref="C11:H11" si="3">C6*(19-C7)</f>
        <v>685.1</v>
      </c>
      <c r="D11" s="20">
        <f t="shared" si="3"/>
        <v>481.59999999999997</v>
      </c>
      <c r="E11" s="20">
        <f t="shared" si="3"/>
        <v>492.90000000000003</v>
      </c>
      <c r="F11" s="20">
        <f t="shared" si="3"/>
        <v>235.2</v>
      </c>
      <c r="G11" s="20">
        <f t="shared" si="3"/>
        <v>57.305263157894728</v>
      </c>
      <c r="H11" s="20">
        <f t="shared" si="3"/>
        <v>6.1999999999999993</v>
      </c>
      <c r="I11" s="164">
        <f>SUM(C11:G11)</f>
        <v>1952.105263157895</v>
      </c>
      <c r="J11" s="20">
        <f>J6*(19-J7)</f>
        <v>134.30000000000001</v>
      </c>
      <c r="K11" s="20">
        <f>K6*(19-K7)</f>
        <v>184.29999999999998</v>
      </c>
      <c r="L11" s="20">
        <f>L6*(19-L7)</f>
        <v>414</v>
      </c>
      <c r="M11" s="20">
        <f>M6*(19-M7)</f>
        <v>570.4</v>
      </c>
      <c r="N11" s="164">
        <f>SUM(J11:M11)</f>
        <v>1303</v>
      </c>
      <c r="O11" s="165">
        <f>O6*(19-O7)</f>
        <v>3261.3052631578948</v>
      </c>
      <c r="P11" s="166">
        <f>P6*(19-P7)</f>
        <v>3255.1052631578946</v>
      </c>
    </row>
    <row r="12" spans="2:17" ht="15.95" customHeight="1" thickBot="1">
      <c r="B12" s="1"/>
      <c r="C12" s="1"/>
      <c r="D12" s="2"/>
      <c r="E12" s="2"/>
      <c r="F12" s="2"/>
      <c r="G12" s="1"/>
      <c r="H12" s="2"/>
      <c r="I12" s="1"/>
      <c r="J12" s="2"/>
      <c r="K12" s="1"/>
      <c r="L12" s="2"/>
      <c r="M12" s="1"/>
      <c r="N12" s="2"/>
      <c r="O12" s="1"/>
      <c r="P12" s="1"/>
    </row>
    <row r="13" spans="2:17" ht="39.950000000000003" customHeight="1" thickBot="1">
      <c r="B13" s="473" t="s">
        <v>341</v>
      </c>
      <c r="C13" s="474"/>
      <c r="D13" s="474"/>
      <c r="E13" s="474"/>
      <c r="F13" s="474"/>
      <c r="G13" s="474"/>
      <c r="H13" s="474"/>
      <c r="I13" s="474"/>
      <c r="J13" s="474"/>
      <c r="K13" s="474"/>
      <c r="L13" s="470" t="s">
        <v>329</v>
      </c>
      <c r="M13" s="471"/>
      <c r="N13" s="471"/>
      <c r="O13" s="471"/>
      <c r="P13" s="472"/>
    </row>
    <row r="14" spans="2:17" ht="20.100000000000001" customHeight="1">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7" ht="20.100000000000001" customHeight="1" thickBot="1">
      <c r="B15" s="466"/>
      <c r="C15" s="462"/>
      <c r="D15" s="462"/>
      <c r="E15" s="462"/>
      <c r="F15" s="462"/>
      <c r="G15" s="462"/>
      <c r="H15" s="462"/>
      <c r="I15" s="462"/>
      <c r="J15" s="462"/>
      <c r="K15" s="462"/>
      <c r="L15" s="462"/>
      <c r="M15" s="462"/>
      <c r="N15" s="462"/>
      <c r="O15" s="145" t="s">
        <v>209</v>
      </c>
      <c r="P15" s="30" t="s">
        <v>210</v>
      </c>
      <c r="Q15" s="1"/>
    </row>
    <row r="16" spans="2:17" ht="20.100000000000001" customHeight="1">
      <c r="B16" s="148" t="s">
        <v>211</v>
      </c>
      <c r="C16" s="146">
        <v>31</v>
      </c>
      <c r="D16" s="8">
        <v>28</v>
      </c>
      <c r="E16" s="8">
        <v>31</v>
      </c>
      <c r="F16" s="8">
        <v>30</v>
      </c>
      <c r="G16" s="8">
        <v>17</v>
      </c>
      <c r="H16" s="8">
        <v>14</v>
      </c>
      <c r="I16" s="168">
        <f>SUM(C16:G16)</f>
        <v>137</v>
      </c>
      <c r="J16" s="8">
        <v>20</v>
      </c>
      <c r="K16" s="8">
        <v>31</v>
      </c>
      <c r="L16" s="8">
        <v>30</v>
      </c>
      <c r="M16" s="8">
        <v>31</v>
      </c>
      <c r="N16" s="168">
        <f>SUM(J16:M16)</f>
        <v>112</v>
      </c>
      <c r="O16" s="167">
        <f>SUM(C16:H16,J16:M16)</f>
        <v>263</v>
      </c>
      <c r="P16" s="169">
        <f>I16+N16</f>
        <v>249</v>
      </c>
      <c r="Q16" s="1"/>
    </row>
    <row r="17" spans="2:17" ht="20.100000000000001" customHeight="1">
      <c r="B17" s="149" t="s">
        <v>485</v>
      </c>
      <c r="C17" s="147">
        <v>-1.8</v>
      </c>
      <c r="D17" s="10">
        <v>0.6</v>
      </c>
      <c r="E17" s="10">
        <v>3.8</v>
      </c>
      <c r="F17" s="10">
        <v>6.5</v>
      </c>
      <c r="G17" s="10">
        <v>12.9</v>
      </c>
      <c r="H17" s="10">
        <v>12.1</v>
      </c>
      <c r="I17" s="153">
        <f>(C16*C17+D16*D17+E16*E17+F16*F17+G16*G17)/I16</f>
        <v>3.599270072992701</v>
      </c>
      <c r="J17" s="10">
        <v>10.83</v>
      </c>
      <c r="K17" s="95">
        <v>11.535483870967743</v>
      </c>
      <c r="L17" s="95">
        <v>1.1233333333333335</v>
      </c>
      <c r="M17" s="95">
        <v>-3.6096774193548384</v>
      </c>
      <c r="N17" s="153">
        <f>(J16*J17+K16*K17+L16*L17+M16*M17)/N16</f>
        <v>4.4285714285714297</v>
      </c>
      <c r="O17" s="154">
        <f>(C17*C16+D17*D16+E17*E16+F17*F16+G17*G16+H17*H16+J17*J16+K17*K16+L17*L16+M17*M16)/O16</f>
        <v>4.4049429657794681</v>
      </c>
      <c r="P17" s="161">
        <f>(I17*I16+N17*N16)/P16</f>
        <v>3.9722891566265064</v>
      </c>
      <c r="Q17" s="1"/>
    </row>
    <row r="18" spans="2:17" ht="20.100000000000001" customHeight="1">
      <c r="B18" s="149" t="s">
        <v>212</v>
      </c>
      <c r="C18" s="13">
        <f t="shared" ref="C18:H18" si="4">C16*(13-C17)</f>
        <v>458.8</v>
      </c>
      <c r="D18" s="12">
        <f t="shared" si="4"/>
        <v>347.2</v>
      </c>
      <c r="E18" s="12">
        <f t="shared" si="4"/>
        <v>285.2</v>
      </c>
      <c r="F18" s="12">
        <f t="shared" si="4"/>
        <v>195</v>
      </c>
      <c r="G18" s="12">
        <f t="shared" si="4"/>
        <v>1.699999999999994</v>
      </c>
      <c r="H18" s="12">
        <f t="shared" si="4"/>
        <v>12.600000000000005</v>
      </c>
      <c r="I18" s="155">
        <f>SUM(C18:G18)</f>
        <v>1287.9000000000001</v>
      </c>
      <c r="J18" s="12">
        <f>J16*(13-J17)</f>
        <v>43.4</v>
      </c>
      <c r="K18" s="12">
        <f>K16*(13-K17)</f>
        <v>45.399999999999956</v>
      </c>
      <c r="L18" s="12">
        <f>L16*(13-L17)</f>
        <v>356.3</v>
      </c>
      <c r="M18" s="12">
        <f>M16*(13-M17)</f>
        <v>514.9</v>
      </c>
      <c r="N18" s="155">
        <f>SUM(J18:M18)</f>
        <v>960</v>
      </c>
      <c r="O18" s="156">
        <f>O16*(13-O17)</f>
        <v>2260.4999999999995</v>
      </c>
      <c r="P18" s="162">
        <f>P16*(13-P17)</f>
        <v>2247.9</v>
      </c>
      <c r="Q18" s="1"/>
    </row>
    <row r="19" spans="2:17" ht="20.100000000000001" customHeight="1">
      <c r="B19" s="149" t="s">
        <v>213</v>
      </c>
      <c r="C19" s="13">
        <f t="shared" ref="C19:H19" si="5">C16*(17-C17)</f>
        <v>582.80000000000007</v>
      </c>
      <c r="D19" s="12">
        <f t="shared" si="5"/>
        <v>459.19999999999993</v>
      </c>
      <c r="E19" s="12">
        <f t="shared" si="5"/>
        <v>409.2</v>
      </c>
      <c r="F19" s="12">
        <f t="shared" si="5"/>
        <v>315</v>
      </c>
      <c r="G19" s="12">
        <f t="shared" si="5"/>
        <v>69.699999999999989</v>
      </c>
      <c r="H19" s="12">
        <f t="shared" si="5"/>
        <v>68.600000000000009</v>
      </c>
      <c r="I19" s="155">
        <f>SUM(C19:G19)</f>
        <v>1835.9</v>
      </c>
      <c r="J19" s="12">
        <f>J16*(17-J17)</f>
        <v>123.4</v>
      </c>
      <c r="K19" s="12">
        <f>K16*(17-K17)</f>
        <v>169.39999999999995</v>
      </c>
      <c r="L19" s="12">
        <f>L16*(17-L17)</f>
        <v>476.3</v>
      </c>
      <c r="M19" s="12">
        <f>M16*(17-M17)</f>
        <v>638.9</v>
      </c>
      <c r="N19" s="155">
        <f>SUM(J19:M19)</f>
        <v>1408</v>
      </c>
      <c r="O19" s="156">
        <f>O16*(17-O17)</f>
        <v>3312.4999999999995</v>
      </c>
      <c r="P19" s="162">
        <f>P16*(17-P17)</f>
        <v>3243.9</v>
      </c>
      <c r="Q19" s="1"/>
    </row>
    <row r="20" spans="2:17" ht="20.100000000000001" customHeight="1">
      <c r="B20" s="149" t="s">
        <v>214</v>
      </c>
      <c r="C20" s="17">
        <f t="shared" ref="C20:H20" si="6">C16*(18-C17)</f>
        <v>613.80000000000007</v>
      </c>
      <c r="D20" s="16">
        <f t="shared" si="6"/>
        <v>487.19999999999993</v>
      </c>
      <c r="E20" s="16">
        <f t="shared" si="6"/>
        <v>440.2</v>
      </c>
      <c r="F20" s="16">
        <f t="shared" si="6"/>
        <v>345</v>
      </c>
      <c r="G20" s="16">
        <f t="shared" si="6"/>
        <v>86.699999999999989</v>
      </c>
      <c r="H20" s="16">
        <f t="shared" si="6"/>
        <v>82.600000000000009</v>
      </c>
      <c r="I20" s="155">
        <f>SUM(C20:G20)</f>
        <v>1972.9</v>
      </c>
      <c r="J20" s="16">
        <f>J16*(18-J17)</f>
        <v>143.4</v>
      </c>
      <c r="K20" s="16">
        <f>K16*(18-K17)</f>
        <v>200.39999999999995</v>
      </c>
      <c r="L20" s="16">
        <f>L16*(18-L17)</f>
        <v>506.29999999999995</v>
      </c>
      <c r="M20" s="16">
        <f>M16*(18-M17)</f>
        <v>669.9</v>
      </c>
      <c r="N20" s="155">
        <f>SUM(J20:M20)</f>
        <v>1520</v>
      </c>
      <c r="O20" s="157">
        <f>O16*(18-O17)</f>
        <v>3575.4999999999995</v>
      </c>
      <c r="P20" s="163">
        <f>P16*(18-P17)</f>
        <v>3492.9</v>
      </c>
      <c r="Q20" s="1"/>
    </row>
    <row r="21" spans="2:17" ht="20.100000000000001" customHeight="1" thickBot="1">
      <c r="B21" s="347" t="s">
        <v>215</v>
      </c>
      <c r="C21" s="21">
        <f t="shared" ref="C21:H21" si="7">C16*(19-C17)</f>
        <v>644.80000000000007</v>
      </c>
      <c r="D21" s="20">
        <f t="shared" si="7"/>
        <v>515.19999999999993</v>
      </c>
      <c r="E21" s="20">
        <f t="shared" si="7"/>
        <v>471.2</v>
      </c>
      <c r="F21" s="20">
        <f t="shared" si="7"/>
        <v>375</v>
      </c>
      <c r="G21" s="20">
        <f t="shared" si="7"/>
        <v>103.69999999999999</v>
      </c>
      <c r="H21" s="20">
        <f t="shared" si="7"/>
        <v>96.600000000000009</v>
      </c>
      <c r="I21" s="164">
        <f>SUM(C21:G21)</f>
        <v>2109.9</v>
      </c>
      <c r="J21" s="20">
        <f>J16*(19-J17)</f>
        <v>163.4</v>
      </c>
      <c r="K21" s="20">
        <f>K16*(19-K17)</f>
        <v>231.39999999999995</v>
      </c>
      <c r="L21" s="20">
        <f>L16*(19-L17)</f>
        <v>536.29999999999995</v>
      </c>
      <c r="M21" s="20">
        <f>M16*(19-M17)</f>
        <v>700.9</v>
      </c>
      <c r="N21" s="164">
        <f>SUM(J21:M21)</f>
        <v>1632</v>
      </c>
      <c r="O21" s="165">
        <f>O16*(19-O17)</f>
        <v>3838.4999999999995</v>
      </c>
      <c r="P21" s="166">
        <f>P16*(19-P17)</f>
        <v>3741.9</v>
      </c>
      <c r="Q21" s="1"/>
    </row>
    <row r="22" spans="2:17" ht="15.95" customHeight="1" thickBot="1">
      <c r="B22" s="1"/>
      <c r="C22" s="1"/>
      <c r="D22" s="2"/>
      <c r="E22" s="2"/>
      <c r="F22" s="2"/>
      <c r="G22" s="1"/>
      <c r="H22" s="3"/>
      <c r="I22" s="1"/>
      <c r="J22" s="3"/>
      <c r="K22" s="1"/>
      <c r="L22" s="2"/>
      <c r="M22" s="1"/>
      <c r="N22" s="2"/>
      <c r="O22" s="1"/>
      <c r="P22" s="1"/>
    </row>
    <row r="23" spans="2:17" ht="39.6" customHeight="1" thickBot="1">
      <c r="B23" s="473" t="s">
        <v>342</v>
      </c>
      <c r="C23" s="474"/>
      <c r="D23" s="474"/>
      <c r="E23" s="474"/>
      <c r="F23" s="474"/>
      <c r="G23" s="474"/>
      <c r="H23" s="474"/>
      <c r="I23" s="474"/>
      <c r="J23" s="474"/>
      <c r="K23" s="474"/>
      <c r="L23" s="470" t="s">
        <v>330</v>
      </c>
      <c r="M23" s="471"/>
      <c r="N23" s="471"/>
      <c r="O23" s="471"/>
      <c r="P23" s="472"/>
    </row>
    <row r="24" spans="2:17" ht="15.95" customHeight="1">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7" ht="15.95" customHeight="1" thickBot="1">
      <c r="B25" s="466"/>
      <c r="C25" s="462"/>
      <c r="D25" s="462"/>
      <c r="E25" s="462"/>
      <c r="F25" s="462"/>
      <c r="G25" s="462"/>
      <c r="H25" s="462"/>
      <c r="I25" s="462"/>
      <c r="J25" s="462"/>
      <c r="K25" s="462"/>
      <c r="L25" s="462"/>
      <c r="M25" s="462"/>
      <c r="N25" s="462"/>
      <c r="O25" s="145" t="s">
        <v>209</v>
      </c>
      <c r="P25" s="30" t="s">
        <v>210</v>
      </c>
    </row>
    <row r="26" spans="2:17" ht="19.149999999999999" customHeight="1">
      <c r="B26" s="148" t="s">
        <v>211</v>
      </c>
      <c r="C26" s="146">
        <v>31</v>
      </c>
      <c r="D26" s="8">
        <v>28</v>
      </c>
      <c r="E26" s="8">
        <v>31</v>
      </c>
      <c r="F26" s="8">
        <v>30</v>
      </c>
      <c r="G26" s="8">
        <v>6</v>
      </c>
      <c r="H26" s="8">
        <v>0</v>
      </c>
      <c r="I26" s="168">
        <f>SUM(C26:G26)</f>
        <v>126</v>
      </c>
      <c r="J26" s="8">
        <v>20</v>
      </c>
      <c r="K26" s="8">
        <v>31</v>
      </c>
      <c r="L26" s="8">
        <v>30</v>
      </c>
      <c r="M26" s="8">
        <v>31</v>
      </c>
      <c r="N26" s="168">
        <f>SUM(J26:M26)</f>
        <v>112</v>
      </c>
      <c r="O26" s="167">
        <f>SUM(C26:H26,J26:M26)</f>
        <v>238</v>
      </c>
      <c r="P26" s="169">
        <f>I26+N26</f>
        <v>238</v>
      </c>
    </row>
    <row r="27" spans="2:17" ht="19.149999999999999" customHeight="1">
      <c r="B27" s="149" t="s">
        <v>485</v>
      </c>
      <c r="C27" s="147">
        <v>-1.8</v>
      </c>
      <c r="D27" s="10">
        <v>2.7</v>
      </c>
      <c r="E27" s="10">
        <v>3.1</v>
      </c>
      <c r="F27" s="10">
        <v>3.9666666666666668</v>
      </c>
      <c r="G27" s="10">
        <v>13</v>
      </c>
      <c r="H27" s="10">
        <v>0</v>
      </c>
      <c r="I27" s="153">
        <f>(C26*C27+D26*D27+E26*E27+F26*F27+G26*G27)/I26</f>
        <v>2.4833333333333329</v>
      </c>
      <c r="J27" s="10">
        <v>8.6750000000000007</v>
      </c>
      <c r="K27" s="95">
        <v>5.806451612903226</v>
      </c>
      <c r="L27" s="95">
        <v>4.2</v>
      </c>
      <c r="M27" s="95">
        <v>-3.2</v>
      </c>
      <c r="N27" s="153">
        <f>(J26*J27+K26*K27+L26*L27+M26*M27)/N26</f>
        <v>3.3955357142857143</v>
      </c>
      <c r="O27" s="154">
        <f>(C27*C26+D27*D26+E27*E26+F27*F26+G27*G26+H27*H26+J27*J26+K27*K26+L27*L26+M27*M26)/O26</f>
        <v>2.9126050420168066</v>
      </c>
      <c r="P27" s="161">
        <f>(I27*I26+N27*N26)/P26</f>
        <v>2.912605042016807</v>
      </c>
    </row>
    <row r="28" spans="2:17" ht="19.149999999999999" customHeight="1">
      <c r="B28" s="149" t="s">
        <v>212</v>
      </c>
      <c r="C28" s="13">
        <f t="shared" ref="C28:H28" si="8">C26*(13-C27)</f>
        <v>458.8</v>
      </c>
      <c r="D28" s="12">
        <f t="shared" si="8"/>
        <v>288.40000000000003</v>
      </c>
      <c r="E28" s="12">
        <f t="shared" si="8"/>
        <v>306.90000000000003</v>
      </c>
      <c r="F28" s="12">
        <f t="shared" si="8"/>
        <v>271</v>
      </c>
      <c r="G28" s="12">
        <f t="shared" si="8"/>
        <v>0</v>
      </c>
      <c r="H28" s="12">
        <f t="shared" si="8"/>
        <v>0</v>
      </c>
      <c r="I28" s="155">
        <f>SUM(C28:G28)</f>
        <v>1325.1000000000001</v>
      </c>
      <c r="J28" s="12">
        <f>J26*(13-J27)</f>
        <v>86.499999999999986</v>
      </c>
      <c r="K28" s="12">
        <f>K26*(13-K27)</f>
        <v>223</v>
      </c>
      <c r="L28" s="12">
        <f>L26*(13-L27)</f>
        <v>264</v>
      </c>
      <c r="M28" s="12">
        <f>M26*(13-M27)</f>
        <v>502.2</v>
      </c>
      <c r="N28" s="155">
        <f>SUM(J28:M28)</f>
        <v>1075.7</v>
      </c>
      <c r="O28" s="156">
        <f>O26*(13-O27)</f>
        <v>2400.7999999999997</v>
      </c>
      <c r="P28" s="162">
        <f>P26*(13-P27)</f>
        <v>2400.7999999999997</v>
      </c>
    </row>
    <row r="29" spans="2:17" ht="19.149999999999999" customHeight="1">
      <c r="B29" s="149" t="s">
        <v>213</v>
      </c>
      <c r="C29" s="13">
        <f t="shared" ref="C29:H29" si="9">C26*(17-C27)</f>
        <v>582.80000000000007</v>
      </c>
      <c r="D29" s="12">
        <f t="shared" si="9"/>
        <v>400.40000000000003</v>
      </c>
      <c r="E29" s="12">
        <f t="shared" si="9"/>
        <v>430.90000000000003</v>
      </c>
      <c r="F29" s="12">
        <f t="shared" si="9"/>
        <v>391</v>
      </c>
      <c r="G29" s="12">
        <f t="shared" si="9"/>
        <v>24</v>
      </c>
      <c r="H29" s="12">
        <f t="shared" si="9"/>
        <v>0</v>
      </c>
      <c r="I29" s="155">
        <f>SUM(C29:G29)</f>
        <v>1829.1000000000001</v>
      </c>
      <c r="J29" s="12">
        <f>J26*(17-J27)</f>
        <v>166.5</v>
      </c>
      <c r="K29" s="12">
        <f>K26*(17-K27)</f>
        <v>347</v>
      </c>
      <c r="L29" s="12">
        <f>L26*(17-L27)</f>
        <v>384</v>
      </c>
      <c r="M29" s="12">
        <f>M26*(17-M27)</f>
        <v>626.19999999999993</v>
      </c>
      <c r="N29" s="155">
        <f>SUM(J29:M29)</f>
        <v>1523.6999999999998</v>
      </c>
      <c r="O29" s="156">
        <f>O26*(17-O27)</f>
        <v>3352.7999999999997</v>
      </c>
      <c r="P29" s="162">
        <f>P26*(17-P27)</f>
        <v>3352.7999999999997</v>
      </c>
    </row>
    <row r="30" spans="2:17" ht="19.149999999999999" customHeight="1">
      <c r="B30" s="149" t="s">
        <v>214</v>
      </c>
      <c r="C30" s="17">
        <f t="shared" ref="C30:H30" si="10">C26*(18-C27)</f>
        <v>613.80000000000007</v>
      </c>
      <c r="D30" s="16">
        <f t="shared" si="10"/>
        <v>428.40000000000003</v>
      </c>
      <c r="E30" s="16">
        <f t="shared" si="10"/>
        <v>461.90000000000003</v>
      </c>
      <c r="F30" s="16">
        <f t="shared" si="10"/>
        <v>421</v>
      </c>
      <c r="G30" s="16">
        <f t="shared" si="10"/>
        <v>30</v>
      </c>
      <c r="H30" s="16">
        <f t="shared" si="10"/>
        <v>0</v>
      </c>
      <c r="I30" s="155">
        <f>SUM(C30:G30)</f>
        <v>1955.1000000000001</v>
      </c>
      <c r="J30" s="16">
        <f>J26*(18-J27)</f>
        <v>186.5</v>
      </c>
      <c r="K30" s="16">
        <f>K26*(18-K27)</f>
        <v>378</v>
      </c>
      <c r="L30" s="16">
        <f>L26*(18-L27)</f>
        <v>414</v>
      </c>
      <c r="M30" s="16">
        <f>M26*(18-M27)</f>
        <v>657.19999999999993</v>
      </c>
      <c r="N30" s="155">
        <f>SUM(J30:M30)</f>
        <v>1635.6999999999998</v>
      </c>
      <c r="O30" s="157">
        <f>O26*(18-O27)</f>
        <v>3590.7999999999997</v>
      </c>
      <c r="P30" s="163">
        <f>P26*(18-P27)</f>
        <v>3590.7999999999997</v>
      </c>
    </row>
    <row r="31" spans="2:17" ht="19.149999999999999" customHeight="1" thickBot="1">
      <c r="B31" s="347" t="s">
        <v>215</v>
      </c>
      <c r="C31" s="21">
        <f t="shared" ref="C31:H31" si="11">C26*(19-C27)</f>
        <v>644.80000000000007</v>
      </c>
      <c r="D31" s="20">
        <f t="shared" si="11"/>
        <v>456.40000000000003</v>
      </c>
      <c r="E31" s="20">
        <f t="shared" si="11"/>
        <v>492.90000000000003</v>
      </c>
      <c r="F31" s="20">
        <f t="shared" si="11"/>
        <v>451</v>
      </c>
      <c r="G31" s="20">
        <f t="shared" si="11"/>
        <v>36</v>
      </c>
      <c r="H31" s="20">
        <f t="shared" si="11"/>
        <v>0</v>
      </c>
      <c r="I31" s="164">
        <f>SUM(C31:G31)</f>
        <v>2081.1000000000004</v>
      </c>
      <c r="J31" s="20">
        <f>J26*(19-J27)</f>
        <v>206.5</v>
      </c>
      <c r="K31" s="20">
        <f>K26*(19-K27)</f>
        <v>409</v>
      </c>
      <c r="L31" s="20">
        <f>L26*(19-L27)</f>
        <v>444</v>
      </c>
      <c r="M31" s="20">
        <f>M26*(19-M27)</f>
        <v>688.19999999999993</v>
      </c>
      <c r="N31" s="164">
        <f>SUM(J31:M31)</f>
        <v>1747.6999999999998</v>
      </c>
      <c r="O31" s="165">
        <f>O26*(19-O27)</f>
        <v>3828.7999999999997</v>
      </c>
      <c r="P31" s="166">
        <f>P26*(19-P27)</f>
        <v>3828.7999999999997</v>
      </c>
    </row>
    <row r="32" spans="2:17" ht="15.95" customHeight="1" thickBot="1">
      <c r="B32" s="1"/>
      <c r="C32" s="1"/>
      <c r="D32" s="2"/>
      <c r="E32" s="2"/>
      <c r="F32" s="2"/>
      <c r="G32" s="1"/>
      <c r="H32" s="3"/>
      <c r="I32" s="1"/>
      <c r="J32" s="3"/>
      <c r="K32" s="1"/>
      <c r="L32" s="2"/>
      <c r="M32" s="1"/>
      <c r="N32" s="2"/>
      <c r="O32" s="1"/>
      <c r="P32" s="1"/>
    </row>
    <row r="33" spans="2:17" ht="39.6" customHeight="1" thickBot="1">
      <c r="B33" s="473" t="s">
        <v>342</v>
      </c>
      <c r="C33" s="474"/>
      <c r="D33" s="474"/>
      <c r="E33" s="474"/>
      <c r="F33" s="474"/>
      <c r="G33" s="474"/>
      <c r="H33" s="474"/>
      <c r="I33" s="474"/>
      <c r="J33" s="474"/>
      <c r="K33" s="474"/>
      <c r="L33" s="470" t="s">
        <v>331</v>
      </c>
      <c r="M33" s="471"/>
      <c r="N33" s="471"/>
      <c r="O33" s="471"/>
      <c r="P33" s="472"/>
    </row>
    <row r="34" spans="2:17" ht="15.95" customHeight="1">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7" ht="15.95" customHeight="1" thickBot="1">
      <c r="B35" s="466"/>
      <c r="C35" s="462"/>
      <c r="D35" s="462"/>
      <c r="E35" s="462"/>
      <c r="F35" s="462"/>
      <c r="G35" s="462"/>
      <c r="H35" s="462"/>
      <c r="I35" s="462"/>
      <c r="J35" s="462"/>
      <c r="K35" s="462"/>
      <c r="L35" s="462"/>
      <c r="M35" s="462"/>
      <c r="N35" s="462"/>
      <c r="O35" s="145" t="s">
        <v>209</v>
      </c>
      <c r="P35" s="30" t="s">
        <v>210</v>
      </c>
    </row>
    <row r="36" spans="2:17" ht="19.149999999999999" customHeight="1">
      <c r="B36" s="148" t="s">
        <v>211</v>
      </c>
      <c r="C36" s="146">
        <v>31</v>
      </c>
      <c r="D36" s="8">
        <v>28</v>
      </c>
      <c r="E36" s="8">
        <v>31</v>
      </c>
      <c r="F36" s="8">
        <v>25</v>
      </c>
      <c r="G36" s="8">
        <v>10</v>
      </c>
      <c r="H36" s="8">
        <v>0</v>
      </c>
      <c r="I36" s="168">
        <f>SUM(C36:G36)</f>
        <v>125</v>
      </c>
      <c r="J36" s="8">
        <v>20</v>
      </c>
      <c r="K36" s="8">
        <v>31</v>
      </c>
      <c r="L36" s="8">
        <v>30</v>
      </c>
      <c r="M36" s="8">
        <v>31</v>
      </c>
      <c r="N36" s="168">
        <f>SUM(J36:M36)</f>
        <v>112</v>
      </c>
      <c r="O36" s="167">
        <f>SUM(C36:H36,J36:M36)</f>
        <v>237</v>
      </c>
      <c r="P36" s="169">
        <f>I36+N36</f>
        <v>237</v>
      </c>
    </row>
    <row r="37" spans="2:17" ht="19.149999999999999" customHeight="1">
      <c r="B37" s="149" t="s">
        <v>485</v>
      </c>
      <c r="C37" s="147">
        <v>-3.1</v>
      </c>
      <c r="D37" s="10">
        <v>-5.0999999999999996</v>
      </c>
      <c r="E37" s="10">
        <v>3.1</v>
      </c>
      <c r="F37" s="10">
        <v>4.8600000000000003</v>
      </c>
      <c r="G37" s="10">
        <v>11.4</v>
      </c>
      <c r="H37" s="10">
        <v>0</v>
      </c>
      <c r="I37" s="153">
        <f>(C36*C37+D36*D37+E36*E37+F36*F37+G36*G37)/I36</f>
        <v>0.74160000000000048</v>
      </c>
      <c r="J37" s="10">
        <v>10.9</v>
      </c>
      <c r="K37" s="95">
        <v>4.0999999999999996</v>
      </c>
      <c r="L37" s="95">
        <v>4</v>
      </c>
      <c r="M37" s="95">
        <v>-1.7</v>
      </c>
      <c r="N37" s="153">
        <f>(J36*J37+K36*K37+L36*L37+M36*M37)/N36</f>
        <v>3.6821428571428574</v>
      </c>
      <c r="O37" s="154">
        <f>(C37*C36+D37*D36+E37*E36+F37*F36+G37*G36+H37*H36+J37*J36+K37*K36+L37*L36+M37*M36)/O36</f>
        <v>2.1312236286919837</v>
      </c>
      <c r="P37" s="161">
        <f>(I37*I36+N37*N36)/P36</f>
        <v>2.1312236286919837</v>
      </c>
    </row>
    <row r="38" spans="2:17" ht="19.149999999999999" customHeight="1">
      <c r="B38" s="149" t="s">
        <v>212</v>
      </c>
      <c r="C38" s="13">
        <f t="shared" ref="C38:H38" si="12">C36*(13-C37)</f>
        <v>499.1</v>
      </c>
      <c r="D38" s="12">
        <f t="shared" si="12"/>
        <v>506.80000000000007</v>
      </c>
      <c r="E38" s="12">
        <f t="shared" si="12"/>
        <v>306.90000000000003</v>
      </c>
      <c r="F38" s="12">
        <f t="shared" si="12"/>
        <v>203.5</v>
      </c>
      <c r="G38" s="12">
        <f t="shared" si="12"/>
        <v>15.999999999999996</v>
      </c>
      <c r="H38" s="12">
        <f t="shared" si="12"/>
        <v>0</v>
      </c>
      <c r="I38" s="155">
        <f>SUM(C38:G38)</f>
        <v>1532.3000000000002</v>
      </c>
      <c r="J38" s="12">
        <f>J36*(13-J37)</f>
        <v>41.999999999999993</v>
      </c>
      <c r="K38" s="12">
        <f>K36*(13-K37)</f>
        <v>275.90000000000003</v>
      </c>
      <c r="L38" s="12">
        <f>L36*(13-L37)</f>
        <v>270</v>
      </c>
      <c r="M38" s="12">
        <f>M36*(13-M37)</f>
        <v>455.7</v>
      </c>
      <c r="N38" s="155">
        <f>SUM(J38:M38)</f>
        <v>1043.6000000000001</v>
      </c>
      <c r="O38" s="156">
        <f>O36*(13-O37)</f>
        <v>2575.8999999999996</v>
      </c>
      <c r="P38" s="162">
        <f>P36*(13-P37)</f>
        <v>2575.8999999999996</v>
      </c>
    </row>
    <row r="39" spans="2:17" ht="19.149999999999999" customHeight="1">
      <c r="B39" s="149" t="s">
        <v>213</v>
      </c>
      <c r="C39" s="13">
        <f t="shared" ref="C39:H39" si="13">C36*(17-C37)</f>
        <v>623.1</v>
      </c>
      <c r="D39" s="12">
        <f t="shared" si="13"/>
        <v>618.80000000000007</v>
      </c>
      <c r="E39" s="12">
        <f t="shared" si="13"/>
        <v>430.90000000000003</v>
      </c>
      <c r="F39" s="12">
        <f t="shared" si="13"/>
        <v>303.5</v>
      </c>
      <c r="G39" s="12">
        <f t="shared" si="13"/>
        <v>56</v>
      </c>
      <c r="H39" s="12">
        <f t="shared" si="13"/>
        <v>0</v>
      </c>
      <c r="I39" s="155">
        <f>SUM(C39:G39)</f>
        <v>2032.3000000000002</v>
      </c>
      <c r="J39" s="12">
        <f>J36*(17-J37)</f>
        <v>122</v>
      </c>
      <c r="K39" s="12">
        <f>K36*(17-K37)</f>
        <v>399.90000000000003</v>
      </c>
      <c r="L39" s="12">
        <f>L36*(17-L37)</f>
        <v>390</v>
      </c>
      <c r="M39" s="12">
        <f>M36*(17-M37)</f>
        <v>579.69999999999993</v>
      </c>
      <c r="N39" s="155">
        <f>SUM(J39:M39)</f>
        <v>1491.6</v>
      </c>
      <c r="O39" s="156">
        <f>O36*(17-O37)</f>
        <v>3523.8999999999996</v>
      </c>
      <c r="P39" s="162">
        <f>P36*(17-P37)</f>
        <v>3523.8999999999996</v>
      </c>
    </row>
    <row r="40" spans="2:17" ht="19.149999999999999" customHeight="1">
      <c r="B40" s="149" t="s">
        <v>214</v>
      </c>
      <c r="C40" s="17">
        <f t="shared" ref="C40:H40" si="14">C36*(18-C37)</f>
        <v>654.1</v>
      </c>
      <c r="D40" s="16">
        <f t="shared" si="14"/>
        <v>646.80000000000007</v>
      </c>
      <c r="E40" s="16">
        <f t="shared" si="14"/>
        <v>461.90000000000003</v>
      </c>
      <c r="F40" s="16">
        <f t="shared" si="14"/>
        <v>328.5</v>
      </c>
      <c r="G40" s="16">
        <f t="shared" si="14"/>
        <v>66</v>
      </c>
      <c r="H40" s="16">
        <f t="shared" si="14"/>
        <v>0</v>
      </c>
      <c r="I40" s="155">
        <f>SUM(C40:G40)</f>
        <v>2157.3000000000002</v>
      </c>
      <c r="J40" s="16">
        <f>J36*(18-J37)</f>
        <v>142</v>
      </c>
      <c r="K40" s="16">
        <f>K36*(18-K37)</f>
        <v>430.90000000000003</v>
      </c>
      <c r="L40" s="16">
        <f>L36*(18-L37)</f>
        <v>420</v>
      </c>
      <c r="M40" s="16">
        <f>M36*(18-M37)</f>
        <v>610.69999999999993</v>
      </c>
      <c r="N40" s="155">
        <f>SUM(J40:M40)</f>
        <v>1603.6</v>
      </c>
      <c r="O40" s="157">
        <f>O36*(18-O37)</f>
        <v>3760.8999999999996</v>
      </c>
      <c r="P40" s="163">
        <f>P36*(18-P37)</f>
        <v>3760.8999999999996</v>
      </c>
    </row>
    <row r="41" spans="2:17" ht="19.149999999999999" customHeight="1" thickBot="1">
      <c r="B41" s="347" t="s">
        <v>215</v>
      </c>
      <c r="C41" s="21">
        <f t="shared" ref="C41:H41" si="15">C36*(19-C37)</f>
        <v>685.1</v>
      </c>
      <c r="D41" s="20">
        <f t="shared" si="15"/>
        <v>674.80000000000007</v>
      </c>
      <c r="E41" s="20">
        <f t="shared" si="15"/>
        <v>492.90000000000003</v>
      </c>
      <c r="F41" s="20">
        <f t="shared" si="15"/>
        <v>353.5</v>
      </c>
      <c r="G41" s="20">
        <f t="shared" si="15"/>
        <v>76</v>
      </c>
      <c r="H41" s="20">
        <f t="shared" si="15"/>
        <v>0</v>
      </c>
      <c r="I41" s="164">
        <f>SUM(C41:G41)</f>
        <v>2282.3000000000002</v>
      </c>
      <c r="J41" s="20">
        <f>J36*(19-J37)</f>
        <v>162</v>
      </c>
      <c r="K41" s="20">
        <f>K36*(19-K37)</f>
        <v>461.90000000000003</v>
      </c>
      <c r="L41" s="20">
        <f>L36*(19-L37)</f>
        <v>450</v>
      </c>
      <c r="M41" s="20">
        <f>M36*(19-M37)</f>
        <v>641.69999999999993</v>
      </c>
      <c r="N41" s="164">
        <f>SUM(J41:M41)</f>
        <v>1715.6</v>
      </c>
      <c r="O41" s="165">
        <f>O36*(19-O37)</f>
        <v>3997.8999999999996</v>
      </c>
      <c r="P41" s="166">
        <f>P36*(19-P37)</f>
        <v>3997.8999999999996</v>
      </c>
    </row>
    <row r="42" spans="2:17" ht="15.95" customHeight="1" thickBot="1">
      <c r="B42" s="1"/>
      <c r="C42" s="1"/>
      <c r="D42" s="2"/>
      <c r="E42" s="2"/>
      <c r="F42" s="2"/>
      <c r="G42" s="1"/>
      <c r="H42" s="3"/>
      <c r="I42" s="2"/>
      <c r="J42" s="3"/>
      <c r="K42" s="2"/>
      <c r="L42" s="2"/>
      <c r="M42" s="1"/>
      <c r="N42" s="2"/>
      <c r="O42" s="1"/>
    </row>
    <row r="43" spans="2:17" ht="57" customHeight="1" thickBot="1">
      <c r="B43" s="473" t="s">
        <v>343</v>
      </c>
      <c r="C43" s="474"/>
      <c r="D43" s="474"/>
      <c r="E43" s="474"/>
      <c r="F43" s="474"/>
      <c r="G43" s="474"/>
      <c r="H43" s="474"/>
      <c r="I43" s="474"/>
      <c r="J43" s="474"/>
      <c r="K43" s="474"/>
      <c r="L43" s="470" t="s">
        <v>221</v>
      </c>
      <c r="M43" s="471"/>
      <c r="N43" s="471"/>
      <c r="O43" s="471"/>
      <c r="P43" s="472"/>
    </row>
    <row r="44" spans="2:17" ht="20.100000000000001" customHeight="1">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7" ht="20.100000000000001" customHeight="1" thickBot="1">
      <c r="B45" s="466"/>
      <c r="C45" s="462"/>
      <c r="D45" s="462"/>
      <c r="E45" s="462"/>
      <c r="F45" s="462"/>
      <c r="G45" s="462"/>
      <c r="H45" s="462"/>
      <c r="I45" s="462"/>
      <c r="J45" s="462"/>
      <c r="K45" s="462"/>
      <c r="L45" s="462"/>
      <c r="M45" s="462"/>
      <c r="N45" s="462"/>
      <c r="O45" s="145" t="s">
        <v>209</v>
      </c>
      <c r="P45" s="30" t="s">
        <v>210</v>
      </c>
    </row>
    <row r="46" spans="2:17" ht="20.100000000000001" customHeight="1">
      <c r="B46" s="148" t="s">
        <v>211</v>
      </c>
      <c r="C46" s="146">
        <v>31</v>
      </c>
      <c r="D46" s="8">
        <v>29</v>
      </c>
      <c r="E46" s="8">
        <v>31</v>
      </c>
      <c r="F46" s="8">
        <v>30</v>
      </c>
      <c r="G46" s="8">
        <v>31</v>
      </c>
      <c r="H46" s="8">
        <v>10</v>
      </c>
      <c r="I46" s="168">
        <f>SUM(C46:G46)</f>
        <v>152</v>
      </c>
      <c r="J46" s="8">
        <v>15</v>
      </c>
      <c r="K46" s="8">
        <v>31</v>
      </c>
      <c r="L46" s="8">
        <v>30</v>
      </c>
      <c r="M46" s="8">
        <v>31</v>
      </c>
      <c r="N46" s="168">
        <f>SUM(J46:M46)</f>
        <v>107</v>
      </c>
      <c r="O46" s="167">
        <f>SUM(C46:H46,J46:M46)</f>
        <v>269</v>
      </c>
      <c r="P46" s="169">
        <f>I46+N46</f>
        <v>259</v>
      </c>
    </row>
    <row r="47" spans="2:17" ht="20.100000000000001" customHeight="1">
      <c r="B47" s="149" t="s">
        <v>485</v>
      </c>
      <c r="C47" s="147">
        <v>-4.7</v>
      </c>
      <c r="D47" s="10">
        <v>-0.3</v>
      </c>
      <c r="E47" s="10">
        <v>1</v>
      </c>
      <c r="F47" s="10">
        <v>7.6</v>
      </c>
      <c r="G47" s="10">
        <v>9.9</v>
      </c>
      <c r="H47" s="10">
        <v>12.6</v>
      </c>
      <c r="I47" s="153">
        <f>(C46*C47+D46*D47+E46*E47+F46*F47+G46*G47)/I46</f>
        <v>2.7072368421052633</v>
      </c>
      <c r="J47" s="10">
        <v>9.6999999999999993</v>
      </c>
      <c r="K47" s="95">
        <v>8.1</v>
      </c>
      <c r="L47" s="95">
        <v>2.5</v>
      </c>
      <c r="M47" s="95">
        <v>-2</v>
      </c>
      <c r="N47" s="153">
        <f>(J46*J47+K46*K47+L46*L47+M46*M47)/N46</f>
        <v>3.8280373831775703</v>
      </c>
      <c r="O47" s="154">
        <f>(C47*C46+D47*D46+E47*E46+F47*F46+G47*G46+H47*H46+J47*J46+K47*K46+L47*L46+M47*M46)/O46</f>
        <v>3.5208178438661712</v>
      </c>
      <c r="P47" s="161">
        <f>(I47*I46+N47*N46)/P46</f>
        <v>3.1702702702702705</v>
      </c>
    </row>
    <row r="48" spans="2:17" ht="20.100000000000001" customHeight="1">
      <c r="B48" s="149" t="s">
        <v>212</v>
      </c>
      <c r="C48" s="13">
        <f t="shared" ref="C48:H48" si="16">C46*(13-C47)</f>
        <v>548.69999999999993</v>
      </c>
      <c r="D48" s="12">
        <f t="shared" si="16"/>
        <v>385.70000000000005</v>
      </c>
      <c r="E48" s="12">
        <f t="shared" si="16"/>
        <v>372</v>
      </c>
      <c r="F48" s="12">
        <f t="shared" si="16"/>
        <v>162</v>
      </c>
      <c r="G48" s="12">
        <f t="shared" si="16"/>
        <v>96.1</v>
      </c>
      <c r="H48" s="12">
        <f t="shared" si="16"/>
        <v>4.0000000000000036</v>
      </c>
      <c r="I48" s="155">
        <f>SUM(C48:G48)</f>
        <v>1564.5</v>
      </c>
      <c r="J48" s="12">
        <f>J46*(13-J47)</f>
        <v>49.500000000000014</v>
      </c>
      <c r="K48" s="12">
        <f>K46*(13-K47)</f>
        <v>151.9</v>
      </c>
      <c r="L48" s="12">
        <f>L46*(13-L47)</f>
        <v>315</v>
      </c>
      <c r="M48" s="12">
        <f>M46*(13-M47)</f>
        <v>465</v>
      </c>
      <c r="N48" s="155">
        <f>SUM(J48:M48)</f>
        <v>981.40000000000009</v>
      </c>
      <c r="O48" s="156">
        <f>O46*(13-O47)</f>
        <v>2549.9</v>
      </c>
      <c r="P48" s="162">
        <f>P46*(13-P47)</f>
        <v>2545.9</v>
      </c>
      <c r="Q48" s="28"/>
    </row>
    <row r="49" spans="2:17" ht="20.100000000000001" customHeight="1">
      <c r="B49" s="149" t="s">
        <v>213</v>
      </c>
      <c r="C49" s="13">
        <f t="shared" ref="C49:H49" si="17">C46*(17-C47)</f>
        <v>672.69999999999993</v>
      </c>
      <c r="D49" s="12">
        <f t="shared" si="17"/>
        <v>501.70000000000005</v>
      </c>
      <c r="E49" s="12">
        <f t="shared" si="17"/>
        <v>496</v>
      </c>
      <c r="F49" s="12">
        <f t="shared" si="17"/>
        <v>282</v>
      </c>
      <c r="G49" s="12">
        <f t="shared" si="17"/>
        <v>220.1</v>
      </c>
      <c r="H49" s="12">
        <f t="shared" si="17"/>
        <v>44</v>
      </c>
      <c r="I49" s="155">
        <f>SUM(C49:G49)</f>
        <v>2172.5</v>
      </c>
      <c r="J49" s="12">
        <f>J46*(17-J47)</f>
        <v>109.50000000000001</v>
      </c>
      <c r="K49" s="12">
        <f>K46*(17-K47)</f>
        <v>275.90000000000003</v>
      </c>
      <c r="L49" s="12">
        <f>L46*(17-L47)</f>
        <v>435</v>
      </c>
      <c r="M49" s="12">
        <f>M46*(17-M47)</f>
        <v>589</v>
      </c>
      <c r="N49" s="155">
        <f>SUM(J49:M49)</f>
        <v>1409.4</v>
      </c>
      <c r="O49" s="156">
        <f>O46*(17-O47)</f>
        <v>3625.9</v>
      </c>
      <c r="P49" s="162">
        <f>P46*(17-P47)</f>
        <v>3581.9</v>
      </c>
      <c r="Q49" s="28"/>
    </row>
    <row r="50" spans="2:17" ht="20.100000000000001" customHeight="1">
      <c r="B50" s="149" t="s">
        <v>214</v>
      </c>
      <c r="C50" s="17">
        <f t="shared" ref="C50:H50" si="18">C46*(18-C47)</f>
        <v>703.69999999999993</v>
      </c>
      <c r="D50" s="16">
        <f t="shared" si="18"/>
        <v>530.70000000000005</v>
      </c>
      <c r="E50" s="16">
        <f t="shared" si="18"/>
        <v>527</v>
      </c>
      <c r="F50" s="16">
        <f t="shared" si="18"/>
        <v>312</v>
      </c>
      <c r="G50" s="16">
        <f t="shared" si="18"/>
        <v>251.1</v>
      </c>
      <c r="H50" s="16">
        <f t="shared" si="18"/>
        <v>54</v>
      </c>
      <c r="I50" s="155">
        <f>SUM(C50:G50)</f>
        <v>2324.5</v>
      </c>
      <c r="J50" s="16">
        <f>J46*(18-J47)</f>
        <v>124.50000000000001</v>
      </c>
      <c r="K50" s="16">
        <f>K46*(18-K47)</f>
        <v>306.90000000000003</v>
      </c>
      <c r="L50" s="16">
        <f>L46*(18-L47)</f>
        <v>465</v>
      </c>
      <c r="M50" s="16">
        <f>M46*(18-M47)</f>
        <v>620</v>
      </c>
      <c r="N50" s="155">
        <f>SUM(J50:M50)</f>
        <v>1516.4</v>
      </c>
      <c r="O50" s="157">
        <f>O46*(18-O47)</f>
        <v>3894.9</v>
      </c>
      <c r="P50" s="163">
        <f>P46*(18-P47)</f>
        <v>3840.9</v>
      </c>
      <c r="Q50" s="28"/>
    </row>
    <row r="51" spans="2:17" ht="20.100000000000001" customHeight="1" thickBot="1">
      <c r="B51" s="347" t="s">
        <v>215</v>
      </c>
      <c r="C51" s="21">
        <f t="shared" ref="C51:H51" si="19">C46*(19-C47)</f>
        <v>734.69999999999993</v>
      </c>
      <c r="D51" s="20">
        <f t="shared" si="19"/>
        <v>559.70000000000005</v>
      </c>
      <c r="E51" s="20">
        <f t="shared" si="19"/>
        <v>558</v>
      </c>
      <c r="F51" s="20">
        <f t="shared" si="19"/>
        <v>342</v>
      </c>
      <c r="G51" s="20">
        <f t="shared" si="19"/>
        <v>282.09999999999997</v>
      </c>
      <c r="H51" s="20">
        <f t="shared" si="19"/>
        <v>64</v>
      </c>
      <c r="I51" s="164">
        <f>SUM(C51:G51)</f>
        <v>2476.5</v>
      </c>
      <c r="J51" s="20">
        <f>J46*(19-J47)</f>
        <v>139.5</v>
      </c>
      <c r="K51" s="20">
        <f>K46*(19-K47)</f>
        <v>337.90000000000003</v>
      </c>
      <c r="L51" s="20">
        <f>L46*(19-L47)</f>
        <v>495</v>
      </c>
      <c r="M51" s="20">
        <f>M46*(19-M47)</f>
        <v>651</v>
      </c>
      <c r="N51" s="164">
        <f>SUM(J51:M51)</f>
        <v>1623.4</v>
      </c>
      <c r="O51" s="165">
        <f>O46*(19-O47)</f>
        <v>4163.8999999999996</v>
      </c>
      <c r="P51" s="166">
        <f>P46*(19-P47)</f>
        <v>4099.8999999999996</v>
      </c>
      <c r="Q51" s="28"/>
    </row>
    <row r="52" spans="2:17" ht="15.75" thickBot="1">
      <c r="B52" s="1"/>
      <c r="C52" s="1"/>
      <c r="D52" s="2"/>
      <c r="E52" s="2"/>
      <c r="F52" s="2"/>
      <c r="G52" s="1"/>
      <c r="H52" s="3"/>
      <c r="I52" s="2"/>
      <c r="J52" s="3"/>
      <c r="K52" s="2"/>
      <c r="L52" s="2"/>
      <c r="M52" s="1"/>
      <c r="N52" s="2"/>
      <c r="O52" s="1"/>
    </row>
    <row r="53" spans="2:17" s="29" customFormat="1" ht="24" thickBot="1">
      <c r="B53" s="473" t="s">
        <v>343</v>
      </c>
      <c r="C53" s="474"/>
      <c r="D53" s="474"/>
      <c r="E53" s="474"/>
      <c r="F53" s="474"/>
      <c r="G53" s="474"/>
      <c r="H53" s="474"/>
      <c r="I53" s="474"/>
      <c r="J53" s="474"/>
      <c r="K53" s="474"/>
      <c r="L53" s="470" t="s">
        <v>222</v>
      </c>
      <c r="M53" s="471"/>
      <c r="N53" s="471"/>
      <c r="O53" s="471"/>
      <c r="P53" s="472"/>
    </row>
    <row r="54" spans="2:17"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7" ht="16.5" thickBot="1">
      <c r="B55" s="466"/>
      <c r="C55" s="462"/>
      <c r="D55" s="462"/>
      <c r="E55" s="462"/>
      <c r="F55" s="462"/>
      <c r="G55" s="462"/>
      <c r="H55" s="462"/>
      <c r="I55" s="462"/>
      <c r="J55" s="462"/>
      <c r="K55" s="462"/>
      <c r="L55" s="462"/>
      <c r="M55" s="462"/>
      <c r="N55" s="462"/>
      <c r="O55" s="145" t="s">
        <v>209</v>
      </c>
      <c r="P55" s="30" t="s">
        <v>210</v>
      </c>
    </row>
    <row r="56" spans="2:17" s="29" customFormat="1" ht="24.75" customHeight="1">
      <c r="B56" s="148" t="s">
        <v>211</v>
      </c>
      <c r="C56" s="146">
        <v>31</v>
      </c>
      <c r="D56" s="8">
        <v>28</v>
      </c>
      <c r="E56" s="8">
        <v>31</v>
      </c>
      <c r="F56" s="8">
        <v>30</v>
      </c>
      <c r="G56" s="8">
        <v>15</v>
      </c>
      <c r="H56" s="8">
        <v>5</v>
      </c>
      <c r="I56" s="168">
        <f>SUM(C56:G56)</f>
        <v>135</v>
      </c>
      <c r="J56" s="8">
        <v>15</v>
      </c>
      <c r="K56" s="8">
        <v>31</v>
      </c>
      <c r="L56" s="8">
        <v>30</v>
      </c>
      <c r="M56" s="8">
        <v>31</v>
      </c>
      <c r="N56" s="168">
        <f>SUM(J56:M56)</f>
        <v>107</v>
      </c>
      <c r="O56" s="167">
        <f>SUM(C56:H56,J56:M56)</f>
        <v>247</v>
      </c>
      <c r="P56" s="169">
        <f>I56+N56</f>
        <v>242</v>
      </c>
    </row>
    <row r="57" spans="2:17" s="29" customFormat="1" ht="21" customHeight="1">
      <c r="B57" s="149" t="s">
        <v>485</v>
      </c>
      <c r="C57" s="147">
        <v>-1.8</v>
      </c>
      <c r="D57" s="10">
        <v>-4.9000000000000004</v>
      </c>
      <c r="E57" s="10">
        <v>0.2</v>
      </c>
      <c r="F57" s="10">
        <v>8.1999999999999993</v>
      </c>
      <c r="G57" s="10">
        <v>7.8</v>
      </c>
      <c r="H57" s="10">
        <v>8.8000000000000007</v>
      </c>
      <c r="I57" s="153">
        <f>(C56*C57+D56*D57+E56*E57+F56*F57+G56*G57)/I56</f>
        <v>1.3051851851851848</v>
      </c>
      <c r="J57" s="10">
        <v>10</v>
      </c>
      <c r="K57" s="95">
        <v>8.5</v>
      </c>
      <c r="L57" s="95">
        <v>0.8</v>
      </c>
      <c r="M57" s="95">
        <v>-1.9</v>
      </c>
      <c r="N57" s="153">
        <f>(J56*J57+K56*K57+L56*L57+M56*M57)/N56</f>
        <v>3.538317757009346</v>
      </c>
      <c r="O57" s="154">
        <f>(C57*C56+D57*D56+E57*E56+F57*F56+G57*G56+H57*H56+J57*J56+K57*K56+L57*L56+M57*M56)/O56</f>
        <v>2.4242914979757084</v>
      </c>
      <c r="P57" s="161">
        <f>(I57*I56+N57*N56)/P56</f>
        <v>2.292561983471074</v>
      </c>
    </row>
    <row r="58" spans="2:17" s="29" customFormat="1" ht="21" customHeight="1">
      <c r="B58" s="149" t="s">
        <v>212</v>
      </c>
      <c r="C58" s="13">
        <f t="shared" ref="C58:H58" si="20">C56*(13-C57)</f>
        <v>458.8</v>
      </c>
      <c r="D58" s="12">
        <f t="shared" si="20"/>
        <v>501.19999999999993</v>
      </c>
      <c r="E58" s="12">
        <f t="shared" si="20"/>
        <v>396.8</v>
      </c>
      <c r="F58" s="12">
        <f t="shared" si="20"/>
        <v>144.00000000000003</v>
      </c>
      <c r="G58" s="12">
        <f t="shared" si="20"/>
        <v>78</v>
      </c>
      <c r="H58" s="12">
        <f t="shared" si="20"/>
        <v>20.999999999999996</v>
      </c>
      <c r="I58" s="155">
        <f>SUM(C58:G58)</f>
        <v>1578.8</v>
      </c>
      <c r="J58" s="12">
        <f>J56*(13-J57)</f>
        <v>45</v>
      </c>
      <c r="K58" s="12">
        <f>K56*(13-K57)</f>
        <v>139.5</v>
      </c>
      <c r="L58" s="12">
        <f>L56*(13-L57)</f>
        <v>366</v>
      </c>
      <c r="M58" s="12">
        <f>M56*(13-M57)</f>
        <v>461.90000000000003</v>
      </c>
      <c r="N58" s="155">
        <f>SUM(J58:M58)</f>
        <v>1012.4000000000001</v>
      </c>
      <c r="O58" s="156">
        <f>O56*(13-O57)</f>
        <v>2612.1999999999998</v>
      </c>
      <c r="P58" s="162">
        <f>P56*(13-P57)</f>
        <v>2591.1999999999998</v>
      </c>
    </row>
    <row r="59" spans="2:17" s="29" customFormat="1" ht="21" customHeight="1">
      <c r="B59" s="149" t="s">
        <v>213</v>
      </c>
      <c r="C59" s="13">
        <f t="shared" ref="C59:H59" si="21">C56*(17-C57)</f>
        <v>582.80000000000007</v>
      </c>
      <c r="D59" s="12">
        <f t="shared" si="21"/>
        <v>613.19999999999993</v>
      </c>
      <c r="E59" s="12">
        <f t="shared" si="21"/>
        <v>520.80000000000007</v>
      </c>
      <c r="F59" s="12">
        <f t="shared" si="21"/>
        <v>264</v>
      </c>
      <c r="G59" s="12">
        <f t="shared" si="21"/>
        <v>138</v>
      </c>
      <c r="H59" s="12">
        <f t="shared" si="21"/>
        <v>41</v>
      </c>
      <c r="I59" s="155">
        <f>SUM(C59:G59)</f>
        <v>2118.8000000000002</v>
      </c>
      <c r="J59" s="12">
        <f>J56*(17-J57)</f>
        <v>105</v>
      </c>
      <c r="K59" s="12">
        <f>K56*(17-K57)</f>
        <v>263.5</v>
      </c>
      <c r="L59" s="12">
        <f>L56*(17-L57)</f>
        <v>486</v>
      </c>
      <c r="M59" s="12">
        <f>M56*(17-M57)</f>
        <v>585.9</v>
      </c>
      <c r="N59" s="155">
        <f>SUM(J59:M59)</f>
        <v>1440.4</v>
      </c>
      <c r="O59" s="156">
        <f>O56*(17-O57)</f>
        <v>3600.2</v>
      </c>
      <c r="P59" s="162">
        <f>P56*(17-P57)</f>
        <v>3559.2</v>
      </c>
    </row>
    <row r="60" spans="2:17" ht="19.5">
      <c r="B60" s="149" t="s">
        <v>214</v>
      </c>
      <c r="C60" s="17">
        <f t="shared" ref="C60:H60" si="22">C56*(18-C57)</f>
        <v>613.80000000000007</v>
      </c>
      <c r="D60" s="16">
        <f t="shared" si="22"/>
        <v>641.19999999999993</v>
      </c>
      <c r="E60" s="16">
        <f t="shared" si="22"/>
        <v>551.80000000000007</v>
      </c>
      <c r="F60" s="16">
        <f t="shared" si="22"/>
        <v>294</v>
      </c>
      <c r="G60" s="16">
        <f t="shared" si="22"/>
        <v>153</v>
      </c>
      <c r="H60" s="16">
        <f t="shared" si="22"/>
        <v>46</v>
      </c>
      <c r="I60" s="155">
        <f>SUM(C60:G60)</f>
        <v>2253.8000000000002</v>
      </c>
      <c r="J60" s="16">
        <f>J56*(18-J57)</f>
        <v>120</v>
      </c>
      <c r="K60" s="16">
        <f>K56*(18-K57)</f>
        <v>294.5</v>
      </c>
      <c r="L60" s="16">
        <f>L56*(18-L57)</f>
        <v>516</v>
      </c>
      <c r="M60" s="16">
        <f>M56*(18-M57)</f>
        <v>616.9</v>
      </c>
      <c r="N60" s="155">
        <f>SUM(J60:M60)</f>
        <v>1547.4</v>
      </c>
      <c r="O60" s="157">
        <f>O56*(18-O57)</f>
        <v>3847.2</v>
      </c>
      <c r="P60" s="163">
        <f>P56*(18-P57)</f>
        <v>3801.2</v>
      </c>
    </row>
    <row r="61" spans="2:17" ht="20.25" thickBot="1">
      <c r="B61" s="347" t="s">
        <v>215</v>
      </c>
      <c r="C61" s="21">
        <f t="shared" ref="C61:H61" si="23">C56*(19-C57)</f>
        <v>644.80000000000007</v>
      </c>
      <c r="D61" s="20">
        <f t="shared" si="23"/>
        <v>669.19999999999993</v>
      </c>
      <c r="E61" s="20">
        <f t="shared" si="23"/>
        <v>582.80000000000007</v>
      </c>
      <c r="F61" s="20">
        <f t="shared" si="23"/>
        <v>324</v>
      </c>
      <c r="G61" s="20">
        <f t="shared" si="23"/>
        <v>168</v>
      </c>
      <c r="H61" s="20">
        <f t="shared" si="23"/>
        <v>51</v>
      </c>
      <c r="I61" s="164">
        <f>SUM(C61:G61)</f>
        <v>2388.8000000000002</v>
      </c>
      <c r="J61" s="20">
        <f>J56*(19-J57)</f>
        <v>135</v>
      </c>
      <c r="K61" s="20">
        <f>K56*(19-K57)</f>
        <v>325.5</v>
      </c>
      <c r="L61" s="20">
        <f>L56*(19-L57)</f>
        <v>546</v>
      </c>
      <c r="M61" s="20">
        <f>M56*(19-M57)</f>
        <v>647.9</v>
      </c>
      <c r="N61" s="164">
        <f>SUM(J61:M61)</f>
        <v>1654.4</v>
      </c>
      <c r="O61" s="165">
        <f>O56*(19-O57)</f>
        <v>4094.2</v>
      </c>
      <c r="P61" s="166">
        <f>P56*(19-P57)</f>
        <v>4043.2</v>
      </c>
    </row>
    <row r="62" spans="2:17" ht="15.75" thickBot="1">
      <c r="B62" s="1"/>
      <c r="C62" s="1"/>
      <c r="D62" s="2"/>
      <c r="E62" s="2"/>
      <c r="F62" s="2"/>
      <c r="G62" s="1"/>
      <c r="H62" s="3"/>
      <c r="I62" s="2"/>
      <c r="J62" s="3"/>
      <c r="K62" s="2"/>
      <c r="L62" s="2"/>
      <c r="M62" s="1"/>
      <c r="N62" s="2"/>
      <c r="O62" s="1"/>
    </row>
    <row r="63" spans="2:17" ht="24" thickBot="1">
      <c r="B63" s="473" t="s">
        <v>343</v>
      </c>
      <c r="C63" s="474"/>
      <c r="D63" s="474"/>
      <c r="E63" s="474"/>
      <c r="F63" s="474"/>
      <c r="G63" s="474"/>
      <c r="H63" s="474"/>
      <c r="I63" s="474"/>
      <c r="J63" s="474"/>
      <c r="K63" s="474"/>
      <c r="L63" s="470" t="s">
        <v>223</v>
      </c>
      <c r="M63" s="471"/>
      <c r="N63" s="471"/>
      <c r="O63" s="471"/>
      <c r="P63" s="472"/>
    </row>
    <row r="64" spans="2:17"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c r="B66" s="148" t="s">
        <v>211</v>
      </c>
      <c r="C66" s="146">
        <v>31</v>
      </c>
      <c r="D66" s="8">
        <v>28</v>
      </c>
      <c r="E66" s="8">
        <v>31</v>
      </c>
      <c r="F66" s="8">
        <v>30</v>
      </c>
      <c r="G66" s="8">
        <v>26</v>
      </c>
      <c r="H66" s="8">
        <v>10</v>
      </c>
      <c r="I66" s="168">
        <f>SUM(C66:G66)</f>
        <v>146</v>
      </c>
      <c r="J66" s="8">
        <v>5</v>
      </c>
      <c r="K66" s="8">
        <v>31</v>
      </c>
      <c r="L66" s="8">
        <v>30</v>
      </c>
      <c r="M66" s="8">
        <v>31</v>
      </c>
      <c r="N66" s="168">
        <f>SUM(J66:M66)</f>
        <v>97</v>
      </c>
      <c r="O66" s="167">
        <f>SUM(C66:H66,J66:M66)</f>
        <v>253</v>
      </c>
      <c r="P66" s="169">
        <f>I66+N66</f>
        <v>243</v>
      </c>
    </row>
    <row r="67" spans="2:16" ht="19.5">
      <c r="B67" s="149" t="s">
        <v>485</v>
      </c>
      <c r="C67" s="147">
        <v>-6.1</v>
      </c>
      <c r="D67" s="10">
        <v>-4.0999999999999996</v>
      </c>
      <c r="E67" s="10">
        <v>-0.9</v>
      </c>
      <c r="F67" s="10">
        <v>7</v>
      </c>
      <c r="G67" s="10">
        <v>11.5</v>
      </c>
      <c r="H67" s="10">
        <v>9.6</v>
      </c>
      <c r="I67" s="153">
        <f>(C66*C67+D66*D67+E66*E67+F66*F67+G66*G67)/I66</f>
        <v>1.2136986301369865</v>
      </c>
      <c r="J67" s="10">
        <v>12.9</v>
      </c>
      <c r="K67" s="95">
        <v>9.1999999999999993</v>
      </c>
      <c r="L67" s="95">
        <v>4.7</v>
      </c>
      <c r="M67" s="95">
        <v>1.3</v>
      </c>
      <c r="N67" s="153">
        <f>(J66*J67+K66*K67+L66*L67+M66*M67)/N66</f>
        <v>5.4742268041237114</v>
      </c>
      <c r="O67" s="154">
        <f>(C67*C66+D67*D66+E67*E66+F67*F66+G67*G66+H67*H66+J67*J66+K67*K66+L67*L66+M67*M66)/O66</f>
        <v>3.1786561264822137</v>
      </c>
      <c r="P67" s="161">
        <f>(I67*I66+N67*N66)/P66</f>
        <v>2.9144032921810701</v>
      </c>
    </row>
    <row r="68" spans="2:16" ht="19.5">
      <c r="B68" s="149" t="s">
        <v>212</v>
      </c>
      <c r="C68" s="13">
        <f t="shared" ref="C68:H68" si="24">C66*(13-C67)</f>
        <v>592.1</v>
      </c>
      <c r="D68" s="12">
        <f t="shared" si="24"/>
        <v>478.80000000000007</v>
      </c>
      <c r="E68" s="12">
        <f t="shared" si="24"/>
        <v>430.90000000000003</v>
      </c>
      <c r="F68" s="12">
        <f t="shared" si="24"/>
        <v>180</v>
      </c>
      <c r="G68" s="12">
        <f t="shared" si="24"/>
        <v>39</v>
      </c>
      <c r="H68" s="12">
        <f t="shared" si="24"/>
        <v>34</v>
      </c>
      <c r="I68" s="155">
        <f>SUM(C68:G68)</f>
        <v>1720.8000000000002</v>
      </c>
      <c r="J68" s="12">
        <f>J66*(13-J67)</f>
        <v>0.49999999999999822</v>
      </c>
      <c r="K68" s="12">
        <f>K66*(13-K67)</f>
        <v>117.80000000000003</v>
      </c>
      <c r="L68" s="12">
        <f>L66*(13-L67)</f>
        <v>249.00000000000003</v>
      </c>
      <c r="M68" s="12">
        <f>M66*(13-M67)</f>
        <v>362.7</v>
      </c>
      <c r="N68" s="155">
        <f>SUM(J68:M68)</f>
        <v>730</v>
      </c>
      <c r="O68" s="156">
        <f>O66*(13-O67)</f>
        <v>2484.8000000000002</v>
      </c>
      <c r="P68" s="162">
        <f>P66*(13-P67)</f>
        <v>2450.7999999999997</v>
      </c>
    </row>
    <row r="69" spans="2:16" ht="19.5">
      <c r="B69" s="149" t="s">
        <v>213</v>
      </c>
      <c r="C69" s="13">
        <f t="shared" ref="C69:H69" si="25">C66*(17-C67)</f>
        <v>716.1</v>
      </c>
      <c r="D69" s="12">
        <f t="shared" si="25"/>
        <v>590.80000000000007</v>
      </c>
      <c r="E69" s="12">
        <f t="shared" si="25"/>
        <v>554.9</v>
      </c>
      <c r="F69" s="12">
        <f t="shared" si="25"/>
        <v>300</v>
      </c>
      <c r="G69" s="12">
        <f t="shared" si="25"/>
        <v>143</v>
      </c>
      <c r="H69" s="12">
        <f t="shared" si="25"/>
        <v>74</v>
      </c>
      <c r="I69" s="155">
        <f>SUM(C69:G69)</f>
        <v>2304.8000000000002</v>
      </c>
      <c r="J69" s="12">
        <f>J66*(17-J67)</f>
        <v>20.5</v>
      </c>
      <c r="K69" s="12">
        <f>K66*(17-K67)</f>
        <v>241.8</v>
      </c>
      <c r="L69" s="12">
        <f>L66*(17-L67)</f>
        <v>369</v>
      </c>
      <c r="M69" s="12">
        <f>M66*(17-M67)</f>
        <v>486.7</v>
      </c>
      <c r="N69" s="155">
        <f>SUM(J69:M69)</f>
        <v>1118</v>
      </c>
      <c r="O69" s="156">
        <f>O66*(17-O67)</f>
        <v>3496.8</v>
      </c>
      <c r="P69" s="162">
        <f>P66*(17-P67)</f>
        <v>3422.7999999999997</v>
      </c>
    </row>
    <row r="70" spans="2:16" ht="19.5">
      <c r="B70" s="149" t="s">
        <v>214</v>
      </c>
      <c r="C70" s="17">
        <f t="shared" ref="C70:H70" si="26">C66*(18-C67)</f>
        <v>747.1</v>
      </c>
      <c r="D70" s="16">
        <f t="shared" si="26"/>
        <v>618.80000000000007</v>
      </c>
      <c r="E70" s="16">
        <f t="shared" si="26"/>
        <v>585.9</v>
      </c>
      <c r="F70" s="16">
        <f t="shared" si="26"/>
        <v>330</v>
      </c>
      <c r="G70" s="16">
        <f t="shared" si="26"/>
        <v>169</v>
      </c>
      <c r="H70" s="16">
        <f t="shared" si="26"/>
        <v>84</v>
      </c>
      <c r="I70" s="155">
        <f>SUM(C70:G70)</f>
        <v>2450.8000000000002</v>
      </c>
      <c r="J70" s="16">
        <f>J66*(18-J67)</f>
        <v>25.5</v>
      </c>
      <c r="K70" s="16">
        <f>K66*(18-K67)</f>
        <v>272.8</v>
      </c>
      <c r="L70" s="16">
        <f>L66*(18-L67)</f>
        <v>399</v>
      </c>
      <c r="M70" s="16">
        <f>M66*(18-M67)</f>
        <v>517.69999999999993</v>
      </c>
      <c r="N70" s="155">
        <f>SUM(J70:M70)</f>
        <v>1215</v>
      </c>
      <c r="O70" s="157">
        <f>O66*(18-O67)</f>
        <v>3749.8</v>
      </c>
      <c r="P70" s="163">
        <f>P66*(18-P67)</f>
        <v>3665.7999999999997</v>
      </c>
    </row>
    <row r="71" spans="2:16" ht="20.25" thickBot="1">
      <c r="B71" s="347" t="s">
        <v>215</v>
      </c>
      <c r="C71" s="21">
        <f t="shared" ref="C71:H71" si="27">C66*(19-C67)</f>
        <v>778.1</v>
      </c>
      <c r="D71" s="20">
        <f t="shared" si="27"/>
        <v>646.80000000000007</v>
      </c>
      <c r="E71" s="20">
        <f t="shared" si="27"/>
        <v>616.9</v>
      </c>
      <c r="F71" s="20">
        <f t="shared" si="27"/>
        <v>360</v>
      </c>
      <c r="G71" s="20">
        <f t="shared" si="27"/>
        <v>195</v>
      </c>
      <c r="H71" s="20">
        <f t="shared" si="27"/>
        <v>94</v>
      </c>
      <c r="I71" s="164">
        <f>SUM(C71:G71)</f>
        <v>2596.8000000000002</v>
      </c>
      <c r="J71" s="20">
        <f>J66*(19-J67)</f>
        <v>30.5</v>
      </c>
      <c r="K71" s="20">
        <f>K66*(19-K67)</f>
        <v>303.8</v>
      </c>
      <c r="L71" s="20">
        <f>L66*(19-L67)</f>
        <v>429</v>
      </c>
      <c r="M71" s="20">
        <f>M66*(19-M67)</f>
        <v>548.69999999999993</v>
      </c>
      <c r="N71" s="164">
        <f>SUM(J71:M71)</f>
        <v>1312</v>
      </c>
      <c r="O71" s="165">
        <f>O66*(19-O67)</f>
        <v>4002.8</v>
      </c>
      <c r="P71" s="166">
        <f>P66*(19-P67)</f>
        <v>3908.7999999999997</v>
      </c>
    </row>
    <row r="72" spans="2:16" ht="15.75" thickBot="1">
      <c r="B72" s="1"/>
      <c r="C72" s="1"/>
      <c r="D72" s="2"/>
      <c r="E72" s="2"/>
      <c r="F72" s="2"/>
      <c r="G72" s="1"/>
      <c r="H72" s="3"/>
      <c r="I72" s="2"/>
      <c r="J72" s="3"/>
      <c r="K72" s="2"/>
      <c r="L72" s="2"/>
      <c r="M72" s="1"/>
      <c r="N72" s="2"/>
      <c r="O72" s="1"/>
    </row>
    <row r="73" spans="2:16" ht="24" thickBot="1">
      <c r="B73" s="473" t="s">
        <v>343</v>
      </c>
      <c r="C73" s="474"/>
      <c r="D73" s="474"/>
      <c r="E73" s="474"/>
      <c r="F73" s="474"/>
      <c r="G73" s="474"/>
      <c r="H73" s="474"/>
      <c r="I73" s="474"/>
      <c r="J73" s="474"/>
      <c r="K73" s="474"/>
      <c r="L73" s="470" t="s">
        <v>224</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c r="B76" s="148" t="s">
        <v>211</v>
      </c>
      <c r="C76" s="146">
        <v>31</v>
      </c>
      <c r="D76" s="8">
        <v>28</v>
      </c>
      <c r="E76" s="8">
        <v>31</v>
      </c>
      <c r="F76" s="8">
        <v>30</v>
      </c>
      <c r="G76" s="8">
        <v>15</v>
      </c>
      <c r="H76" s="8">
        <v>5</v>
      </c>
      <c r="I76" s="168">
        <f>SUM(C76:G76)</f>
        <v>135</v>
      </c>
      <c r="J76" s="8">
        <v>5</v>
      </c>
      <c r="K76" s="8">
        <v>31</v>
      </c>
      <c r="L76" s="8">
        <v>30</v>
      </c>
      <c r="M76" s="8">
        <v>31</v>
      </c>
      <c r="N76" s="168">
        <f>SUM(J76:M76)</f>
        <v>97</v>
      </c>
      <c r="O76" s="167">
        <f>SUM(C76:H76,J76:M76)</f>
        <v>237</v>
      </c>
      <c r="P76" s="169">
        <f>I76+N76</f>
        <v>232</v>
      </c>
    </row>
    <row r="77" spans="2:16" ht="19.5">
      <c r="B77" s="149" t="s">
        <v>485</v>
      </c>
      <c r="C77" s="147">
        <v>2.2999999999999998</v>
      </c>
      <c r="D77" s="10">
        <v>1.8</v>
      </c>
      <c r="E77" s="10">
        <v>4</v>
      </c>
      <c r="F77" s="10">
        <v>9.5</v>
      </c>
      <c r="G77" s="10">
        <v>10.3</v>
      </c>
      <c r="H77" s="10">
        <v>12.6</v>
      </c>
      <c r="I77" s="153">
        <f>(C76*C77+D76*D77+E76*E77+F76*F77+G76*G77)/I76</f>
        <v>5.0755555555555558</v>
      </c>
      <c r="J77" s="10">
        <v>12.3</v>
      </c>
      <c r="K77" s="95">
        <v>6</v>
      </c>
      <c r="L77" s="95">
        <v>0</v>
      </c>
      <c r="M77" s="95">
        <v>-2.2000000000000002</v>
      </c>
      <c r="N77" s="153">
        <f>(J76*J77+K76*K77+L76*L77+M76*M77)/N76</f>
        <v>1.8484536082474228</v>
      </c>
      <c r="O77" s="154">
        <f>(C77*C76+D77*D76+E77*E76+F77*F76+G77*G76+H77*H76+J77*J76+K77*K76+L77*L76+M77*M76)/O76</f>
        <v>3.9135021097046412</v>
      </c>
      <c r="P77" s="161">
        <f>(I77*I76+N77*N76)/P76</f>
        <v>3.7262931034482758</v>
      </c>
    </row>
    <row r="78" spans="2:16" ht="19.5">
      <c r="B78" s="149" t="s">
        <v>212</v>
      </c>
      <c r="C78" s="13">
        <f t="shared" ref="C78:H78" si="28">C76*(13-C77)</f>
        <v>331.7</v>
      </c>
      <c r="D78" s="12">
        <f t="shared" si="28"/>
        <v>313.59999999999997</v>
      </c>
      <c r="E78" s="12">
        <f t="shared" si="28"/>
        <v>279</v>
      </c>
      <c r="F78" s="12">
        <f t="shared" si="28"/>
        <v>105</v>
      </c>
      <c r="G78" s="12">
        <f t="shared" si="28"/>
        <v>40.499999999999986</v>
      </c>
      <c r="H78" s="12">
        <f t="shared" si="28"/>
        <v>2.0000000000000018</v>
      </c>
      <c r="I78" s="155">
        <f>SUM(C78:G78)</f>
        <v>1069.8</v>
      </c>
      <c r="J78" s="12">
        <f>J76*(13-J77)</f>
        <v>3.4999999999999964</v>
      </c>
      <c r="K78" s="12">
        <f>K76*(13-K77)</f>
        <v>217</v>
      </c>
      <c r="L78" s="12">
        <f>L76*(13-L77)</f>
        <v>390</v>
      </c>
      <c r="M78" s="12">
        <f>M76*(13-M77)</f>
        <v>471.2</v>
      </c>
      <c r="N78" s="155">
        <f>SUM(J78:M78)</f>
        <v>1081.7</v>
      </c>
      <c r="O78" s="156">
        <f>O76*(13-O77)</f>
        <v>2153.5</v>
      </c>
      <c r="P78" s="162">
        <f>P76*(13-P77)</f>
        <v>2151.5</v>
      </c>
    </row>
    <row r="79" spans="2:16" ht="19.5">
      <c r="B79" s="149" t="s">
        <v>213</v>
      </c>
      <c r="C79" s="13">
        <f t="shared" ref="C79:H79" si="29">C76*(17-C77)</f>
        <v>455.7</v>
      </c>
      <c r="D79" s="12">
        <f t="shared" si="29"/>
        <v>425.59999999999997</v>
      </c>
      <c r="E79" s="12">
        <f t="shared" si="29"/>
        <v>403</v>
      </c>
      <c r="F79" s="12">
        <f t="shared" si="29"/>
        <v>225</v>
      </c>
      <c r="G79" s="12">
        <f t="shared" si="29"/>
        <v>100.49999999999999</v>
      </c>
      <c r="H79" s="12">
        <f t="shared" si="29"/>
        <v>22</v>
      </c>
      <c r="I79" s="155">
        <f>SUM(C79:G79)</f>
        <v>1609.8</v>
      </c>
      <c r="J79" s="12">
        <f>J76*(17-J77)</f>
        <v>23.499999999999996</v>
      </c>
      <c r="K79" s="12">
        <f>K76*(17-K77)</f>
        <v>341</v>
      </c>
      <c r="L79" s="12">
        <f>L76*(17-L77)</f>
        <v>510</v>
      </c>
      <c r="M79" s="12">
        <f>M76*(17-M77)</f>
        <v>595.19999999999993</v>
      </c>
      <c r="N79" s="155">
        <f>SUM(J79:M79)</f>
        <v>1469.6999999999998</v>
      </c>
      <c r="O79" s="156">
        <f>O76*(17-O77)</f>
        <v>3101.5</v>
      </c>
      <c r="P79" s="162">
        <f>P76*(17-P77)</f>
        <v>3079.5</v>
      </c>
    </row>
    <row r="80" spans="2:16" ht="19.5">
      <c r="B80" s="149" t="s">
        <v>214</v>
      </c>
      <c r="C80" s="17">
        <f t="shared" ref="C80:H80" si="30">C76*(18-C77)</f>
        <v>486.7</v>
      </c>
      <c r="D80" s="16">
        <f t="shared" si="30"/>
        <v>453.59999999999997</v>
      </c>
      <c r="E80" s="16">
        <f t="shared" si="30"/>
        <v>434</v>
      </c>
      <c r="F80" s="16">
        <f t="shared" si="30"/>
        <v>255</v>
      </c>
      <c r="G80" s="16">
        <f t="shared" si="30"/>
        <v>115.49999999999999</v>
      </c>
      <c r="H80" s="16">
        <f t="shared" si="30"/>
        <v>27</v>
      </c>
      <c r="I80" s="155">
        <f>SUM(C80:G80)</f>
        <v>1744.8</v>
      </c>
      <c r="J80" s="16">
        <f>J76*(18-J77)</f>
        <v>28.499999999999996</v>
      </c>
      <c r="K80" s="16">
        <f>K76*(18-K77)</f>
        <v>372</v>
      </c>
      <c r="L80" s="16">
        <f>L76*(18-L77)</f>
        <v>540</v>
      </c>
      <c r="M80" s="16">
        <f>M76*(18-M77)</f>
        <v>626.19999999999993</v>
      </c>
      <c r="N80" s="155">
        <f>SUM(J80:M80)</f>
        <v>1566.6999999999998</v>
      </c>
      <c r="O80" s="157">
        <f>O76*(18-O77)</f>
        <v>3338.5</v>
      </c>
      <c r="P80" s="163">
        <f>P76*(18-P77)</f>
        <v>3311.5</v>
      </c>
    </row>
    <row r="81" spans="2:16" ht="20.25" thickBot="1">
      <c r="B81" s="347" t="s">
        <v>215</v>
      </c>
      <c r="C81" s="21">
        <f t="shared" ref="C81:H81" si="31">C76*(19-C77)</f>
        <v>517.69999999999993</v>
      </c>
      <c r="D81" s="20">
        <f t="shared" si="31"/>
        <v>481.59999999999997</v>
      </c>
      <c r="E81" s="20">
        <f t="shared" si="31"/>
        <v>465</v>
      </c>
      <c r="F81" s="20">
        <f t="shared" si="31"/>
        <v>285</v>
      </c>
      <c r="G81" s="20">
        <f t="shared" si="31"/>
        <v>130.5</v>
      </c>
      <c r="H81" s="20">
        <f t="shared" si="31"/>
        <v>32</v>
      </c>
      <c r="I81" s="164">
        <f>SUM(C81:G81)</f>
        <v>1879.8</v>
      </c>
      <c r="J81" s="20">
        <f>J76*(19-J77)</f>
        <v>33.5</v>
      </c>
      <c r="K81" s="20">
        <f>K76*(19-K77)</f>
        <v>403</v>
      </c>
      <c r="L81" s="20">
        <f>L76*(19-L77)</f>
        <v>570</v>
      </c>
      <c r="M81" s="20">
        <f>M76*(19-M77)</f>
        <v>657.19999999999993</v>
      </c>
      <c r="N81" s="164">
        <f>SUM(J81:M81)</f>
        <v>1663.6999999999998</v>
      </c>
      <c r="O81" s="165">
        <f>O76*(19-O77)</f>
        <v>3575.5</v>
      </c>
      <c r="P81" s="166">
        <f>P76*(19-P77)</f>
        <v>3543.5</v>
      </c>
    </row>
    <row r="82" spans="2:16" ht="15.75" thickBot="1">
      <c r="B82" s="1"/>
      <c r="C82" s="1"/>
      <c r="D82" s="2"/>
      <c r="E82" s="2"/>
      <c r="F82" s="2"/>
      <c r="G82" s="1"/>
      <c r="H82" s="3"/>
      <c r="I82" s="2"/>
      <c r="J82" s="3"/>
      <c r="K82" s="2"/>
      <c r="L82" s="2"/>
      <c r="M82" s="1"/>
      <c r="N82" s="2"/>
      <c r="O82" s="1"/>
    </row>
    <row r="83" spans="2:16" ht="24" thickBot="1">
      <c r="B83" s="473" t="s">
        <v>343</v>
      </c>
      <c r="C83" s="474"/>
      <c r="D83" s="474"/>
      <c r="E83" s="474"/>
      <c r="F83" s="474"/>
      <c r="G83" s="474"/>
      <c r="H83" s="474"/>
      <c r="I83" s="474"/>
      <c r="J83" s="474"/>
      <c r="K83" s="474"/>
      <c r="L83" s="470" t="s">
        <v>225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c r="B86" s="148" t="s">
        <v>211</v>
      </c>
      <c r="C86" s="146">
        <v>31</v>
      </c>
      <c r="D86" s="8">
        <v>28</v>
      </c>
      <c r="E86" s="8">
        <v>31</v>
      </c>
      <c r="F86" s="8">
        <v>30</v>
      </c>
      <c r="G86" s="8">
        <v>15</v>
      </c>
      <c r="H86" s="8">
        <v>5</v>
      </c>
      <c r="I86" s="168">
        <f>SUM(C86:G86)</f>
        <v>135</v>
      </c>
      <c r="J86" s="8">
        <v>20</v>
      </c>
      <c r="K86" s="8">
        <v>31</v>
      </c>
      <c r="L86" s="8">
        <v>30</v>
      </c>
      <c r="M86" s="8">
        <v>31</v>
      </c>
      <c r="N86" s="168">
        <f>SUM(J86:M86)</f>
        <v>112</v>
      </c>
      <c r="O86" s="167">
        <f>SUM(C86:H86,J86:M86)</f>
        <v>252</v>
      </c>
      <c r="P86" s="169">
        <f>I86+N86</f>
        <v>247</v>
      </c>
    </row>
    <row r="87" spans="2:16" ht="19.5">
      <c r="B87" s="149" t="s">
        <v>485</v>
      </c>
      <c r="C87" s="147">
        <v>0.1</v>
      </c>
      <c r="D87" s="10">
        <v>1.3</v>
      </c>
      <c r="E87" s="10">
        <v>2</v>
      </c>
      <c r="F87" s="10">
        <v>7</v>
      </c>
      <c r="G87" s="10">
        <v>10.3</v>
      </c>
      <c r="H87" s="10">
        <v>12.3</v>
      </c>
      <c r="I87" s="153">
        <f>(C86*C87+D86*D87+E86*E87+F86*F87+G86*G87)/I86</f>
        <v>3.4518518518518517</v>
      </c>
      <c r="J87" s="10">
        <v>8.1</v>
      </c>
      <c r="K87" s="95">
        <v>7.3</v>
      </c>
      <c r="L87" s="95">
        <v>3.6</v>
      </c>
      <c r="M87" s="95">
        <v>-0.5</v>
      </c>
      <c r="N87" s="153">
        <f>(J86*J87+K86*K87+L86*L87+M86*M87)/N86</f>
        <v>4.2928571428571427</v>
      </c>
      <c r="O87" s="154">
        <f>(C87*C86+D87*D86+E87*E86+F87*F86+G87*G86+H87*H86+J87*J86+K87*K86+L87*L86+M87*M86)/O86</f>
        <v>4.0011904761904757</v>
      </c>
      <c r="P87" s="161">
        <f>(I87*I86+N87*N86)/P86</f>
        <v>3.8331983805668015</v>
      </c>
    </row>
    <row r="88" spans="2:16" ht="19.5">
      <c r="B88" s="149" t="s">
        <v>212</v>
      </c>
      <c r="C88" s="13">
        <f t="shared" ref="C88:H88" si="32">C86*(13-C87)</f>
        <v>399.90000000000003</v>
      </c>
      <c r="D88" s="12">
        <f t="shared" si="32"/>
        <v>327.59999999999997</v>
      </c>
      <c r="E88" s="12">
        <f t="shared" si="32"/>
        <v>341</v>
      </c>
      <c r="F88" s="12">
        <f t="shared" si="32"/>
        <v>180</v>
      </c>
      <c r="G88" s="12">
        <f t="shared" si="32"/>
        <v>40.499999999999986</v>
      </c>
      <c r="H88" s="12">
        <f t="shared" si="32"/>
        <v>3.4999999999999964</v>
      </c>
      <c r="I88" s="155">
        <f>SUM(C88:G88)</f>
        <v>1289</v>
      </c>
      <c r="J88" s="12">
        <f>J86*(13-J87)</f>
        <v>98</v>
      </c>
      <c r="K88" s="12">
        <f>K86*(13-K87)</f>
        <v>176.70000000000002</v>
      </c>
      <c r="L88" s="12">
        <f>L86*(13-L87)</f>
        <v>282</v>
      </c>
      <c r="M88" s="12">
        <f>M86*(13-M87)</f>
        <v>418.5</v>
      </c>
      <c r="N88" s="155">
        <f>SUM(J88:M88)</f>
        <v>975.2</v>
      </c>
      <c r="O88" s="156">
        <f>O86*(13-O87)</f>
        <v>2267.6999999999998</v>
      </c>
      <c r="P88" s="162">
        <f>P86*(13-P87)</f>
        <v>2264.1999999999998</v>
      </c>
    </row>
    <row r="89" spans="2:16" ht="19.5">
      <c r="B89" s="149" t="s">
        <v>213</v>
      </c>
      <c r="C89" s="13">
        <f t="shared" ref="C89:H89" si="33">C86*(17-C87)</f>
        <v>523.9</v>
      </c>
      <c r="D89" s="12">
        <f t="shared" si="33"/>
        <v>439.59999999999997</v>
      </c>
      <c r="E89" s="12">
        <f t="shared" si="33"/>
        <v>465</v>
      </c>
      <c r="F89" s="12">
        <f t="shared" si="33"/>
        <v>300</v>
      </c>
      <c r="G89" s="12">
        <f t="shared" si="33"/>
        <v>100.49999999999999</v>
      </c>
      <c r="H89" s="12">
        <f t="shared" si="33"/>
        <v>23.499999999999996</v>
      </c>
      <c r="I89" s="155">
        <f>SUM(C89:G89)</f>
        <v>1829</v>
      </c>
      <c r="J89" s="12">
        <f>J86*(17-J87)</f>
        <v>178</v>
      </c>
      <c r="K89" s="12">
        <f>K86*(17-K87)</f>
        <v>300.7</v>
      </c>
      <c r="L89" s="12">
        <f>L86*(17-L87)</f>
        <v>402</v>
      </c>
      <c r="M89" s="12">
        <f>M86*(17-M87)</f>
        <v>542.5</v>
      </c>
      <c r="N89" s="155">
        <f>SUM(J89:M89)</f>
        <v>1423.2</v>
      </c>
      <c r="O89" s="156">
        <f>O86*(17-O87)</f>
        <v>3275.7</v>
      </c>
      <c r="P89" s="162">
        <f>P86*(17-P87)</f>
        <v>3252.2</v>
      </c>
    </row>
    <row r="90" spans="2:16" ht="19.5">
      <c r="B90" s="149" t="s">
        <v>214</v>
      </c>
      <c r="C90" s="17">
        <f t="shared" ref="C90:H90" si="34">C86*(18-C87)</f>
        <v>554.9</v>
      </c>
      <c r="D90" s="16">
        <f t="shared" si="34"/>
        <v>467.59999999999997</v>
      </c>
      <c r="E90" s="16">
        <f t="shared" si="34"/>
        <v>496</v>
      </c>
      <c r="F90" s="16">
        <f t="shared" si="34"/>
        <v>330</v>
      </c>
      <c r="G90" s="16">
        <f t="shared" si="34"/>
        <v>115.49999999999999</v>
      </c>
      <c r="H90" s="16">
        <f t="shared" si="34"/>
        <v>28.499999999999996</v>
      </c>
      <c r="I90" s="155">
        <f>SUM(C90:G90)</f>
        <v>1964</v>
      </c>
      <c r="J90" s="16">
        <f>J86*(18-J87)</f>
        <v>198</v>
      </c>
      <c r="K90" s="16">
        <f>K86*(18-K87)</f>
        <v>331.7</v>
      </c>
      <c r="L90" s="16">
        <f>L86*(18-L87)</f>
        <v>432</v>
      </c>
      <c r="M90" s="16">
        <f>M86*(18-M87)</f>
        <v>573.5</v>
      </c>
      <c r="N90" s="155">
        <f>SUM(J90:M90)</f>
        <v>1535.2</v>
      </c>
      <c r="O90" s="157">
        <f>O86*(18-O87)</f>
        <v>3527.7</v>
      </c>
      <c r="P90" s="163">
        <f>P86*(18-P87)</f>
        <v>3499.2</v>
      </c>
    </row>
    <row r="91" spans="2:16" ht="20.25" thickBot="1">
      <c r="B91" s="347" t="s">
        <v>215</v>
      </c>
      <c r="C91" s="21">
        <f t="shared" ref="C91:H91" si="35">C86*(19-C87)</f>
        <v>585.9</v>
      </c>
      <c r="D91" s="20">
        <f t="shared" si="35"/>
        <v>495.59999999999997</v>
      </c>
      <c r="E91" s="20">
        <f t="shared" si="35"/>
        <v>527</v>
      </c>
      <c r="F91" s="20">
        <f t="shared" si="35"/>
        <v>360</v>
      </c>
      <c r="G91" s="20">
        <f t="shared" si="35"/>
        <v>130.5</v>
      </c>
      <c r="H91" s="20">
        <f t="shared" si="35"/>
        <v>33.5</v>
      </c>
      <c r="I91" s="164">
        <f>SUM(C91:G91)</f>
        <v>2099</v>
      </c>
      <c r="J91" s="20">
        <f>J86*(19-J87)</f>
        <v>218</v>
      </c>
      <c r="K91" s="20">
        <f>K86*(19-K87)</f>
        <v>362.7</v>
      </c>
      <c r="L91" s="20">
        <f>L86*(19-L87)</f>
        <v>462</v>
      </c>
      <c r="M91" s="20">
        <f>M86*(19-M87)</f>
        <v>604.5</v>
      </c>
      <c r="N91" s="164">
        <f>SUM(J91:M91)</f>
        <v>1647.2</v>
      </c>
      <c r="O91" s="165">
        <f>O86*(19-O87)</f>
        <v>3779.7</v>
      </c>
      <c r="P91" s="166">
        <f>P86*(19-P87)</f>
        <v>3746.2</v>
      </c>
    </row>
    <row r="92" spans="2:16" ht="15.75" thickBot="1">
      <c r="B92" s="1"/>
      <c r="C92" s="1"/>
      <c r="D92" s="2"/>
      <c r="E92" s="2"/>
      <c r="F92" s="2"/>
      <c r="G92" s="1"/>
      <c r="H92" s="3"/>
      <c r="I92" s="2"/>
      <c r="J92" s="3"/>
      <c r="K92" s="2"/>
      <c r="L92" s="2"/>
      <c r="M92" s="1"/>
      <c r="N92" s="2"/>
      <c r="O92" s="1"/>
    </row>
    <row r="93" spans="2:16" ht="24" thickBot="1">
      <c r="B93" s="473" t="s">
        <v>343</v>
      </c>
      <c r="C93" s="474"/>
      <c r="D93" s="474"/>
      <c r="E93" s="474"/>
      <c r="F93" s="474"/>
      <c r="G93" s="474"/>
      <c r="H93" s="474"/>
      <c r="I93" s="474"/>
      <c r="J93" s="474"/>
      <c r="K93" s="474"/>
      <c r="L93" s="470" t="s">
        <v>226</v>
      </c>
      <c r="M93" s="471"/>
      <c r="N93" s="471"/>
      <c r="O93" s="471"/>
      <c r="P93" s="472"/>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16.5" thickBot="1">
      <c r="B95" s="466"/>
      <c r="C95" s="462"/>
      <c r="D95" s="462"/>
      <c r="E95" s="462"/>
      <c r="F95" s="462"/>
      <c r="G95" s="462"/>
      <c r="H95" s="462"/>
      <c r="I95" s="462"/>
      <c r="J95" s="462"/>
      <c r="K95" s="462"/>
      <c r="L95" s="462"/>
      <c r="M95" s="462"/>
      <c r="N95" s="462"/>
      <c r="O95" s="145" t="s">
        <v>209</v>
      </c>
      <c r="P95" s="30" t="s">
        <v>210</v>
      </c>
    </row>
    <row r="96" spans="2:16">
      <c r="B96" s="148" t="s">
        <v>211</v>
      </c>
      <c r="C96" s="146">
        <v>31</v>
      </c>
      <c r="D96" s="8">
        <v>28</v>
      </c>
      <c r="E96" s="8">
        <v>31</v>
      </c>
      <c r="F96" s="8">
        <v>30</v>
      </c>
      <c r="G96" s="8">
        <v>21</v>
      </c>
      <c r="H96" s="8">
        <v>10</v>
      </c>
      <c r="I96" s="168">
        <f>SUM(C96:G96)</f>
        <v>141</v>
      </c>
      <c r="J96" s="8">
        <v>15</v>
      </c>
      <c r="K96" s="8">
        <v>31</v>
      </c>
      <c r="L96" s="8">
        <v>30</v>
      </c>
      <c r="M96" s="8">
        <v>31</v>
      </c>
      <c r="N96" s="168">
        <f>SUM(J96:M96)</f>
        <v>107</v>
      </c>
      <c r="O96" s="167">
        <f>SUM(C96:H96,J96:M96)</f>
        <v>258</v>
      </c>
      <c r="P96" s="169">
        <f>I96+N96</f>
        <v>248</v>
      </c>
    </row>
    <row r="97" spans="2:16" ht="19.5">
      <c r="B97" s="149" t="s">
        <v>485</v>
      </c>
      <c r="C97" s="147">
        <v>-4.7</v>
      </c>
      <c r="D97" s="10">
        <v>-2.1</v>
      </c>
      <c r="E97" s="10">
        <v>1.9</v>
      </c>
      <c r="F97" s="10">
        <v>11.3</v>
      </c>
      <c r="G97" s="10">
        <v>10.7</v>
      </c>
      <c r="H97" s="10">
        <v>11.3</v>
      </c>
      <c r="I97" s="153">
        <f>(C96*C97+D96*D97+E96*E97+F96*F97+G96*G97)/I96</f>
        <v>2.9652482269503544</v>
      </c>
      <c r="J97" s="10">
        <v>12.4</v>
      </c>
      <c r="K97" s="95">
        <v>6.1</v>
      </c>
      <c r="L97" s="95">
        <v>4.5</v>
      </c>
      <c r="M97" s="95">
        <v>-1.7</v>
      </c>
      <c r="N97" s="153">
        <f>(J96*J97+K96*K97+L96*L97+M96*M97)/N96</f>
        <v>4.2747663551401871</v>
      </c>
      <c r="O97" s="154">
        <f>(C97*C96+D97*D96+E97*E96+F97*F96+G97*G96+H97*H96+J97*J96+K97*K96+L97*L96+M97*M96)/O96</f>
        <v>3.8313953488372086</v>
      </c>
      <c r="P97" s="161">
        <f>(I97*I96+N97*N96)/P96</f>
        <v>3.530241935483871</v>
      </c>
    </row>
    <row r="98" spans="2:16" ht="19.5">
      <c r="B98" s="149" t="s">
        <v>212</v>
      </c>
      <c r="C98" s="13">
        <f t="shared" ref="C98:H98" si="36">C96*(13-C97)</f>
        <v>548.69999999999993</v>
      </c>
      <c r="D98" s="12">
        <f t="shared" si="36"/>
        <v>422.8</v>
      </c>
      <c r="E98" s="12">
        <f t="shared" si="36"/>
        <v>344.09999999999997</v>
      </c>
      <c r="F98" s="12">
        <f t="shared" si="36"/>
        <v>50.999999999999979</v>
      </c>
      <c r="G98" s="12">
        <f t="shared" si="36"/>
        <v>48.300000000000011</v>
      </c>
      <c r="H98" s="12">
        <f t="shared" si="36"/>
        <v>16.999999999999993</v>
      </c>
      <c r="I98" s="155">
        <f>SUM(C98:G98)</f>
        <v>1414.8999999999999</v>
      </c>
      <c r="J98" s="12">
        <f>J96*(13-J97)</f>
        <v>8.9999999999999947</v>
      </c>
      <c r="K98" s="12">
        <f>K96*(13-K97)</f>
        <v>213.9</v>
      </c>
      <c r="L98" s="12">
        <f>L96*(13-L97)</f>
        <v>255</v>
      </c>
      <c r="M98" s="12">
        <f>M96*(13-M97)</f>
        <v>455.7</v>
      </c>
      <c r="N98" s="155">
        <f>SUM(J98:M98)</f>
        <v>933.59999999999991</v>
      </c>
      <c r="O98" s="156">
        <f>O96*(13-O97)</f>
        <v>2365.5</v>
      </c>
      <c r="P98" s="162">
        <f>P96*(13-P97)</f>
        <v>2348.5</v>
      </c>
    </row>
    <row r="99" spans="2:16" ht="19.5">
      <c r="B99" s="149" t="s">
        <v>213</v>
      </c>
      <c r="C99" s="13">
        <f t="shared" ref="C99:H99" si="37">C96*(17-C97)</f>
        <v>672.69999999999993</v>
      </c>
      <c r="D99" s="12">
        <f t="shared" si="37"/>
        <v>534.80000000000007</v>
      </c>
      <c r="E99" s="12">
        <f t="shared" si="37"/>
        <v>468.09999999999997</v>
      </c>
      <c r="F99" s="12">
        <f t="shared" si="37"/>
        <v>170.99999999999997</v>
      </c>
      <c r="G99" s="12">
        <f t="shared" si="37"/>
        <v>132.30000000000001</v>
      </c>
      <c r="H99" s="12">
        <f t="shared" si="37"/>
        <v>56.999999999999993</v>
      </c>
      <c r="I99" s="155">
        <f>SUM(C99:G99)</f>
        <v>1978.8999999999999</v>
      </c>
      <c r="J99" s="12">
        <f>J96*(17-J97)</f>
        <v>69</v>
      </c>
      <c r="K99" s="12">
        <f>K96*(17-K97)</f>
        <v>337.90000000000003</v>
      </c>
      <c r="L99" s="12">
        <f>L96*(17-L97)</f>
        <v>375</v>
      </c>
      <c r="M99" s="12">
        <f>M96*(17-M97)</f>
        <v>579.69999999999993</v>
      </c>
      <c r="N99" s="155">
        <f>SUM(J99:M99)</f>
        <v>1361.6</v>
      </c>
      <c r="O99" s="156">
        <f>O96*(17-O97)</f>
        <v>3397.5</v>
      </c>
      <c r="P99" s="162">
        <f>P96*(17-P97)</f>
        <v>3340.5</v>
      </c>
    </row>
    <row r="100" spans="2:16" ht="19.5">
      <c r="B100" s="149" t="s">
        <v>214</v>
      </c>
      <c r="C100" s="17">
        <f t="shared" ref="C100:H100" si="38">C96*(18-C97)</f>
        <v>703.69999999999993</v>
      </c>
      <c r="D100" s="16">
        <f t="shared" si="38"/>
        <v>562.80000000000007</v>
      </c>
      <c r="E100" s="16">
        <f t="shared" si="38"/>
        <v>499.1</v>
      </c>
      <c r="F100" s="16">
        <f t="shared" si="38"/>
        <v>200.99999999999997</v>
      </c>
      <c r="G100" s="16">
        <f t="shared" si="38"/>
        <v>153.30000000000001</v>
      </c>
      <c r="H100" s="16">
        <f t="shared" si="38"/>
        <v>67</v>
      </c>
      <c r="I100" s="155">
        <f>SUM(C100:G100)</f>
        <v>2119.9</v>
      </c>
      <c r="J100" s="16">
        <f>J96*(18-J97)</f>
        <v>84</v>
      </c>
      <c r="K100" s="16">
        <f>K96*(18-K97)</f>
        <v>368.90000000000003</v>
      </c>
      <c r="L100" s="16">
        <f>L96*(18-L97)</f>
        <v>405</v>
      </c>
      <c r="M100" s="16">
        <f>M96*(18-M97)</f>
        <v>610.69999999999993</v>
      </c>
      <c r="N100" s="155">
        <f>SUM(J100:M100)</f>
        <v>1468.6</v>
      </c>
      <c r="O100" s="157">
        <f>O96*(18-O97)</f>
        <v>3655.5</v>
      </c>
      <c r="P100" s="163">
        <f>P96*(18-P97)</f>
        <v>3588.5</v>
      </c>
    </row>
    <row r="101" spans="2:16" ht="20.25" thickBot="1">
      <c r="B101" s="347" t="s">
        <v>215</v>
      </c>
      <c r="C101" s="21">
        <f t="shared" ref="C101:H101" si="39">C96*(19-C97)</f>
        <v>734.69999999999993</v>
      </c>
      <c r="D101" s="20">
        <f t="shared" si="39"/>
        <v>590.80000000000007</v>
      </c>
      <c r="E101" s="20">
        <f t="shared" si="39"/>
        <v>530.1</v>
      </c>
      <c r="F101" s="20">
        <f t="shared" si="39"/>
        <v>230.99999999999997</v>
      </c>
      <c r="G101" s="20">
        <f t="shared" si="39"/>
        <v>174.3</v>
      </c>
      <c r="H101" s="20">
        <f t="shared" si="39"/>
        <v>77</v>
      </c>
      <c r="I101" s="164">
        <f>SUM(C101:G101)</f>
        <v>2260.9</v>
      </c>
      <c r="J101" s="20">
        <f>J96*(19-J97)</f>
        <v>99</v>
      </c>
      <c r="K101" s="20">
        <f>K96*(19-K97)</f>
        <v>399.90000000000003</v>
      </c>
      <c r="L101" s="20">
        <f>L96*(19-L97)</f>
        <v>435</v>
      </c>
      <c r="M101" s="20">
        <f>M96*(19-M97)</f>
        <v>641.69999999999993</v>
      </c>
      <c r="N101" s="164">
        <f>SUM(J101:M101)</f>
        <v>1575.6</v>
      </c>
      <c r="O101" s="165">
        <f>O96*(19-O97)</f>
        <v>3913.5</v>
      </c>
      <c r="P101" s="166">
        <f>P96*(19-P97)</f>
        <v>3836.5</v>
      </c>
    </row>
    <row r="102" spans="2:16" ht="15.75" thickBot="1">
      <c r="B102" s="1"/>
      <c r="C102" s="1"/>
      <c r="D102" s="2"/>
      <c r="E102" s="2"/>
      <c r="F102" s="2"/>
      <c r="G102" s="1"/>
      <c r="H102" s="3"/>
      <c r="I102" s="2"/>
      <c r="J102" s="3"/>
      <c r="K102" s="2"/>
      <c r="L102" s="2"/>
      <c r="M102" s="1"/>
      <c r="N102" s="2"/>
      <c r="O102" s="1"/>
    </row>
    <row r="103" spans="2:16" ht="24" thickBot="1">
      <c r="B103" s="473" t="s">
        <v>343</v>
      </c>
      <c r="C103" s="474"/>
      <c r="D103" s="474"/>
      <c r="E103" s="474"/>
      <c r="F103" s="474"/>
      <c r="G103" s="474"/>
      <c r="H103" s="474"/>
      <c r="I103" s="474"/>
      <c r="J103" s="474"/>
      <c r="K103" s="474"/>
      <c r="L103" s="470" t="s">
        <v>227</v>
      </c>
      <c r="M103" s="471"/>
      <c r="N103" s="471"/>
      <c r="O103" s="471"/>
      <c r="P103" s="472"/>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16.5" thickBot="1">
      <c r="B105" s="466"/>
      <c r="C105" s="462"/>
      <c r="D105" s="462"/>
      <c r="E105" s="462"/>
      <c r="F105" s="462"/>
      <c r="G105" s="462"/>
      <c r="H105" s="462"/>
      <c r="I105" s="462"/>
      <c r="J105" s="462"/>
      <c r="K105" s="462"/>
      <c r="L105" s="462"/>
      <c r="M105" s="462"/>
      <c r="N105" s="462"/>
      <c r="O105" s="145" t="s">
        <v>209</v>
      </c>
      <c r="P105" s="30" t="s">
        <v>210</v>
      </c>
    </row>
    <row r="106" spans="2:16">
      <c r="B106" s="148" t="s">
        <v>211</v>
      </c>
      <c r="C106" s="146">
        <v>31</v>
      </c>
      <c r="D106" s="8">
        <v>28</v>
      </c>
      <c r="E106" s="8">
        <v>31</v>
      </c>
      <c r="F106" s="8">
        <v>25</v>
      </c>
      <c r="G106" s="8">
        <v>26</v>
      </c>
      <c r="H106" s="8">
        <v>10</v>
      </c>
      <c r="I106" s="168">
        <f>SUM(C106:G106)</f>
        <v>141</v>
      </c>
      <c r="J106" s="8">
        <v>30</v>
      </c>
      <c r="K106" s="8">
        <v>31</v>
      </c>
      <c r="L106" s="8">
        <v>30</v>
      </c>
      <c r="M106" s="8">
        <v>31</v>
      </c>
      <c r="N106" s="168">
        <f>SUM(J106:M106)</f>
        <v>122</v>
      </c>
      <c r="O106" s="167">
        <f>SUM(C106:H106,J106:M106)</f>
        <v>273</v>
      </c>
      <c r="P106" s="169">
        <f>I106+N106</f>
        <v>263</v>
      </c>
    </row>
    <row r="107" spans="2:16" ht="19.5">
      <c r="B107" s="149" t="s">
        <v>485</v>
      </c>
      <c r="C107" s="147">
        <v>-5.4</v>
      </c>
      <c r="D107" s="10">
        <v>-2.4</v>
      </c>
      <c r="E107" s="10">
        <v>1.1000000000000001</v>
      </c>
      <c r="F107" s="10">
        <v>7</v>
      </c>
      <c r="G107" s="10">
        <v>10.3</v>
      </c>
      <c r="H107" s="10">
        <v>12.1</v>
      </c>
      <c r="I107" s="153">
        <f>(C106*C107+D106*D107+E106*E107+F106*F107+G106*G107)/I106</f>
        <v>1.7184397163120566</v>
      </c>
      <c r="J107" s="10">
        <v>10.199999999999999</v>
      </c>
      <c r="K107" s="95">
        <v>4.9000000000000004</v>
      </c>
      <c r="L107" s="95">
        <v>4.0999999999999996</v>
      </c>
      <c r="M107" s="95">
        <v>-5.5</v>
      </c>
      <c r="N107" s="153">
        <f>(J106*J107+K106*K107+L106*L107+M106*M107)/N106</f>
        <v>3.3639344262295081</v>
      </c>
      <c r="O107" s="154">
        <f>(C107*C106+D107*D106+E107*E106+F107*F106+G107*G106+H107*H106+J107*J106+K107*K106+L107*L106+M107*M106)/O106</f>
        <v>2.8340659340659338</v>
      </c>
      <c r="P107" s="161">
        <f>(I107*I106+N107*N106)/P106</f>
        <v>2.4817490494296575</v>
      </c>
    </row>
    <row r="108" spans="2:16" ht="19.5">
      <c r="B108" s="149" t="s">
        <v>212</v>
      </c>
      <c r="C108" s="13">
        <f t="shared" ref="C108:H108" si="40">C106*(13-C107)</f>
        <v>570.4</v>
      </c>
      <c r="D108" s="12">
        <f t="shared" si="40"/>
        <v>431.2</v>
      </c>
      <c r="E108" s="12">
        <f t="shared" si="40"/>
        <v>368.90000000000003</v>
      </c>
      <c r="F108" s="12">
        <f t="shared" si="40"/>
        <v>150</v>
      </c>
      <c r="G108" s="12">
        <f t="shared" si="40"/>
        <v>70.199999999999989</v>
      </c>
      <c r="H108" s="12">
        <f t="shared" si="40"/>
        <v>9.0000000000000036</v>
      </c>
      <c r="I108" s="155">
        <f>SUM(C108:G108)</f>
        <v>1590.7</v>
      </c>
      <c r="J108" s="12">
        <f>J106*(13-J107)</f>
        <v>84.000000000000028</v>
      </c>
      <c r="K108" s="12">
        <f>K106*(13-K107)</f>
        <v>251.1</v>
      </c>
      <c r="L108" s="12">
        <f>L106*(13-L107)</f>
        <v>267</v>
      </c>
      <c r="M108" s="12">
        <f>M106*(13-M107)</f>
        <v>573.5</v>
      </c>
      <c r="N108" s="155">
        <f>SUM(J108:M108)</f>
        <v>1175.5999999999999</v>
      </c>
      <c r="O108" s="156">
        <f>O106*(13-O107)</f>
        <v>2775.3</v>
      </c>
      <c r="P108" s="162">
        <f>P106*(13-P107)</f>
        <v>2766.3</v>
      </c>
    </row>
    <row r="109" spans="2:16" ht="19.5">
      <c r="B109" s="149" t="s">
        <v>213</v>
      </c>
      <c r="C109" s="13">
        <f t="shared" ref="C109:H109" si="41">C106*(17-C107)</f>
        <v>694.4</v>
      </c>
      <c r="D109" s="12">
        <f t="shared" si="41"/>
        <v>543.19999999999993</v>
      </c>
      <c r="E109" s="12">
        <f t="shared" si="41"/>
        <v>492.90000000000003</v>
      </c>
      <c r="F109" s="12">
        <f t="shared" si="41"/>
        <v>250</v>
      </c>
      <c r="G109" s="12">
        <f t="shared" si="41"/>
        <v>174.2</v>
      </c>
      <c r="H109" s="12">
        <f t="shared" si="41"/>
        <v>49</v>
      </c>
      <c r="I109" s="155">
        <f>SUM(C109:G109)</f>
        <v>2154.6999999999998</v>
      </c>
      <c r="J109" s="12">
        <f>J106*(17-J107)</f>
        <v>204.00000000000003</v>
      </c>
      <c r="K109" s="12">
        <f>K106*(17-K107)</f>
        <v>375.09999999999997</v>
      </c>
      <c r="L109" s="12">
        <f>L106*(17-L107)</f>
        <v>387</v>
      </c>
      <c r="M109" s="12">
        <f>M106*(17-M107)</f>
        <v>697.5</v>
      </c>
      <c r="N109" s="155">
        <f>SUM(J109:M109)</f>
        <v>1663.6</v>
      </c>
      <c r="O109" s="156">
        <f>O106*(17-O107)</f>
        <v>3867.3</v>
      </c>
      <c r="P109" s="162">
        <f>P106*(17-P107)</f>
        <v>3818.3</v>
      </c>
    </row>
    <row r="110" spans="2:16" ht="19.5">
      <c r="B110" s="149" t="s">
        <v>214</v>
      </c>
      <c r="C110" s="17">
        <f t="shared" ref="C110:H110" si="42">C106*(18-C107)</f>
        <v>725.4</v>
      </c>
      <c r="D110" s="16">
        <f t="shared" si="42"/>
        <v>571.19999999999993</v>
      </c>
      <c r="E110" s="16">
        <f t="shared" si="42"/>
        <v>523.9</v>
      </c>
      <c r="F110" s="16">
        <f t="shared" si="42"/>
        <v>275</v>
      </c>
      <c r="G110" s="16">
        <f t="shared" si="42"/>
        <v>200.2</v>
      </c>
      <c r="H110" s="16">
        <f t="shared" si="42"/>
        <v>59</v>
      </c>
      <c r="I110" s="155">
        <f>SUM(C110:G110)</f>
        <v>2295.6999999999998</v>
      </c>
      <c r="J110" s="16">
        <f>J106*(18-J107)</f>
        <v>234.00000000000003</v>
      </c>
      <c r="K110" s="16">
        <f>K106*(18-K107)</f>
        <v>406.09999999999997</v>
      </c>
      <c r="L110" s="16">
        <f>L106*(18-L107)</f>
        <v>417</v>
      </c>
      <c r="M110" s="16">
        <f>M106*(18-M107)</f>
        <v>728.5</v>
      </c>
      <c r="N110" s="155">
        <f>SUM(J110:M110)</f>
        <v>1785.6</v>
      </c>
      <c r="O110" s="157">
        <f>O106*(18-O107)</f>
        <v>4140.3</v>
      </c>
      <c r="P110" s="163">
        <f>P106*(18-P107)</f>
        <v>4081.3</v>
      </c>
    </row>
    <row r="111" spans="2:16" ht="20.25" thickBot="1">
      <c r="B111" s="347" t="s">
        <v>215</v>
      </c>
      <c r="C111" s="21">
        <f t="shared" ref="C111:H111" si="43">C106*(19-C107)</f>
        <v>756.4</v>
      </c>
      <c r="D111" s="20">
        <f t="shared" si="43"/>
        <v>599.19999999999993</v>
      </c>
      <c r="E111" s="20">
        <f t="shared" si="43"/>
        <v>554.9</v>
      </c>
      <c r="F111" s="20">
        <f t="shared" si="43"/>
        <v>300</v>
      </c>
      <c r="G111" s="20">
        <f t="shared" si="43"/>
        <v>226.2</v>
      </c>
      <c r="H111" s="20">
        <f t="shared" si="43"/>
        <v>69</v>
      </c>
      <c r="I111" s="164">
        <f>SUM(C111:G111)</f>
        <v>2436.6999999999998</v>
      </c>
      <c r="J111" s="20">
        <f>J106*(19-J107)</f>
        <v>264</v>
      </c>
      <c r="K111" s="20">
        <f>K106*(19-K107)</f>
        <v>437.09999999999997</v>
      </c>
      <c r="L111" s="20">
        <f>L106*(19-L107)</f>
        <v>447</v>
      </c>
      <c r="M111" s="20">
        <f>M106*(19-M107)</f>
        <v>759.5</v>
      </c>
      <c r="N111" s="164">
        <f>SUM(J111:M111)</f>
        <v>1907.6</v>
      </c>
      <c r="O111" s="165">
        <f>O106*(19-O107)</f>
        <v>4413.3</v>
      </c>
      <c r="P111" s="166">
        <f>P106*(19-P107)</f>
        <v>4344.2999999999993</v>
      </c>
    </row>
    <row r="112" spans="2:16" ht="15.75" thickBot="1">
      <c r="B112" s="1"/>
      <c r="C112" s="1"/>
      <c r="D112" s="2"/>
      <c r="E112" s="2"/>
      <c r="F112" s="2"/>
      <c r="G112" s="1"/>
      <c r="H112" s="3"/>
      <c r="I112" s="2"/>
      <c r="J112" s="3"/>
      <c r="K112" s="2"/>
      <c r="L112" s="2"/>
      <c r="M112" s="1"/>
      <c r="N112" s="2"/>
      <c r="O112" s="1"/>
    </row>
    <row r="113" spans="2:16" ht="24" thickBot="1">
      <c r="B113" s="473" t="s">
        <v>343</v>
      </c>
      <c r="C113" s="474"/>
      <c r="D113" s="474"/>
      <c r="E113" s="474"/>
      <c r="F113" s="474"/>
      <c r="G113" s="474"/>
      <c r="H113" s="474"/>
      <c r="I113" s="474"/>
      <c r="J113" s="474"/>
      <c r="K113" s="474"/>
      <c r="L113" s="470" t="s">
        <v>228</v>
      </c>
      <c r="M113" s="471"/>
      <c r="N113" s="471"/>
      <c r="O113" s="471"/>
      <c r="P113" s="472"/>
    </row>
    <row r="114" spans="2:16" ht="15.75">
      <c r="B114" s="465" t="s">
        <v>195</v>
      </c>
      <c r="C114" s="461" t="s">
        <v>196</v>
      </c>
      <c r="D114" s="461" t="s">
        <v>197</v>
      </c>
      <c r="E114" s="461" t="s">
        <v>198</v>
      </c>
      <c r="F114" s="461" t="s">
        <v>199</v>
      </c>
      <c r="G114" s="461" t="s">
        <v>200</v>
      </c>
      <c r="H114" s="461" t="s">
        <v>201</v>
      </c>
      <c r="I114" s="467" t="s">
        <v>202</v>
      </c>
      <c r="J114" s="461" t="s">
        <v>203</v>
      </c>
      <c r="K114" s="461" t="s">
        <v>204</v>
      </c>
      <c r="L114" s="461" t="s">
        <v>205</v>
      </c>
      <c r="M114" s="461" t="s">
        <v>206</v>
      </c>
      <c r="N114" s="467" t="s">
        <v>207</v>
      </c>
      <c r="O114" s="456" t="s">
        <v>208</v>
      </c>
      <c r="P114" s="457"/>
    </row>
    <row r="115" spans="2:16" ht="16.5" thickBot="1">
      <c r="B115" s="466"/>
      <c r="C115" s="462"/>
      <c r="D115" s="462"/>
      <c r="E115" s="462"/>
      <c r="F115" s="462"/>
      <c r="G115" s="462"/>
      <c r="H115" s="462"/>
      <c r="I115" s="462"/>
      <c r="J115" s="462"/>
      <c r="K115" s="462"/>
      <c r="L115" s="462"/>
      <c r="M115" s="462"/>
      <c r="N115" s="462"/>
      <c r="O115" s="145" t="s">
        <v>209</v>
      </c>
      <c r="P115" s="30" t="s">
        <v>210</v>
      </c>
    </row>
    <row r="116" spans="2:16">
      <c r="B116" s="148" t="s">
        <v>211</v>
      </c>
      <c r="C116" s="146">
        <v>31</v>
      </c>
      <c r="D116" s="8">
        <v>28</v>
      </c>
      <c r="E116" s="8">
        <v>31</v>
      </c>
      <c r="F116" s="8">
        <v>25</v>
      </c>
      <c r="G116" s="8">
        <v>15</v>
      </c>
      <c r="H116" s="8">
        <v>0</v>
      </c>
      <c r="I116" s="168">
        <f>SUM(C116:G116)</f>
        <v>130</v>
      </c>
      <c r="J116" s="8">
        <v>10</v>
      </c>
      <c r="K116" s="8">
        <v>26</v>
      </c>
      <c r="L116" s="8">
        <v>30</v>
      </c>
      <c r="M116" s="8">
        <v>31</v>
      </c>
      <c r="N116" s="168">
        <f>SUM(J116:M116)</f>
        <v>97</v>
      </c>
      <c r="O116" s="167">
        <f>SUM(C116:H116,J116:M116)</f>
        <v>227</v>
      </c>
      <c r="P116" s="169">
        <f>I116+N116</f>
        <v>227</v>
      </c>
    </row>
    <row r="117" spans="2:16" ht="19.5">
      <c r="B117" s="149" t="s">
        <v>485</v>
      </c>
      <c r="C117" s="147">
        <v>-1.8</v>
      </c>
      <c r="D117" s="10">
        <v>-3</v>
      </c>
      <c r="E117" s="10">
        <v>3.1</v>
      </c>
      <c r="F117" s="10">
        <v>9.5</v>
      </c>
      <c r="G117" s="10">
        <v>9.6</v>
      </c>
      <c r="H117" s="10">
        <v>0</v>
      </c>
      <c r="I117" s="153">
        <f>(C116*C117+D116*D117+E116*E117+F116*F117+G116*G117)/I116</f>
        <v>2.5984615384615384</v>
      </c>
      <c r="J117" s="10">
        <v>11.7</v>
      </c>
      <c r="K117" s="95">
        <v>5.4</v>
      </c>
      <c r="L117" s="95">
        <v>1.7</v>
      </c>
      <c r="M117" s="95">
        <v>0.8</v>
      </c>
      <c r="N117" s="153">
        <f>(J116*J117+K116*K117+L116*L117+M116*M117)/N116</f>
        <v>3.4350515463917524</v>
      </c>
      <c r="O117" s="154">
        <f>(C117*C116+D117*D116+E117*E116+F117*F116+G117*G116+H117*H116+J117*J116+K117*K116+L117*L116+M117*M116)/O116</f>
        <v>2.9559471365638768</v>
      </c>
      <c r="P117" s="161">
        <f>(I117*I116+N117*N116)/P116</f>
        <v>2.9559471365638768</v>
      </c>
    </row>
    <row r="118" spans="2:16" ht="19.5">
      <c r="B118" s="149" t="s">
        <v>212</v>
      </c>
      <c r="C118" s="13">
        <f t="shared" ref="C118:H118" si="44">C116*(13-C117)</f>
        <v>458.8</v>
      </c>
      <c r="D118" s="12">
        <f t="shared" si="44"/>
        <v>448</v>
      </c>
      <c r="E118" s="12">
        <f t="shared" si="44"/>
        <v>306.90000000000003</v>
      </c>
      <c r="F118" s="12">
        <f t="shared" si="44"/>
        <v>87.5</v>
      </c>
      <c r="G118" s="12">
        <f t="shared" si="44"/>
        <v>51.000000000000007</v>
      </c>
      <c r="H118" s="12">
        <f t="shared" si="44"/>
        <v>0</v>
      </c>
      <c r="I118" s="155">
        <f>SUM(C118:G118)</f>
        <v>1352.2</v>
      </c>
      <c r="J118" s="12">
        <f>J116*(13-J117)</f>
        <v>13.000000000000007</v>
      </c>
      <c r="K118" s="12">
        <f>K116*(13-K117)</f>
        <v>197.6</v>
      </c>
      <c r="L118" s="12">
        <f>L116*(13-L117)</f>
        <v>339</v>
      </c>
      <c r="M118" s="12">
        <f>M116*(13-M117)</f>
        <v>378.2</v>
      </c>
      <c r="N118" s="155">
        <f>SUM(J118:M118)</f>
        <v>927.8</v>
      </c>
      <c r="O118" s="156">
        <f>O116*(13-O117)</f>
        <v>2280</v>
      </c>
      <c r="P118" s="162">
        <f>P116*(13-P117)</f>
        <v>2280</v>
      </c>
    </row>
    <row r="119" spans="2:16" ht="19.5">
      <c r="B119" s="149" t="s">
        <v>213</v>
      </c>
      <c r="C119" s="13">
        <f t="shared" ref="C119:H119" si="45">C116*(17-C117)</f>
        <v>582.80000000000007</v>
      </c>
      <c r="D119" s="12">
        <f t="shared" si="45"/>
        <v>560</v>
      </c>
      <c r="E119" s="12">
        <f t="shared" si="45"/>
        <v>430.90000000000003</v>
      </c>
      <c r="F119" s="12">
        <f t="shared" si="45"/>
        <v>187.5</v>
      </c>
      <c r="G119" s="12">
        <f t="shared" si="45"/>
        <v>111</v>
      </c>
      <c r="H119" s="12">
        <f t="shared" si="45"/>
        <v>0</v>
      </c>
      <c r="I119" s="155">
        <f>SUM(C119:G119)</f>
        <v>1872.2000000000003</v>
      </c>
      <c r="J119" s="12">
        <f>J116*(17-J117)</f>
        <v>53.000000000000007</v>
      </c>
      <c r="K119" s="12">
        <f>K116*(17-K117)</f>
        <v>301.59999999999997</v>
      </c>
      <c r="L119" s="12">
        <f>L116*(17-L117)</f>
        <v>459</v>
      </c>
      <c r="M119" s="12">
        <f>M116*(17-M117)</f>
        <v>502.2</v>
      </c>
      <c r="N119" s="155">
        <f>SUM(J119:M119)</f>
        <v>1315.8</v>
      </c>
      <c r="O119" s="156">
        <f>O116*(17-O117)</f>
        <v>3188</v>
      </c>
      <c r="P119" s="162">
        <f>P116*(17-P117)</f>
        <v>3188</v>
      </c>
    </row>
    <row r="120" spans="2:16" ht="19.5">
      <c r="B120" s="149" t="s">
        <v>214</v>
      </c>
      <c r="C120" s="17">
        <f t="shared" ref="C120:H120" si="46">C116*(18-C117)</f>
        <v>613.80000000000007</v>
      </c>
      <c r="D120" s="16">
        <f t="shared" si="46"/>
        <v>588</v>
      </c>
      <c r="E120" s="16">
        <f t="shared" si="46"/>
        <v>461.90000000000003</v>
      </c>
      <c r="F120" s="16">
        <f t="shared" si="46"/>
        <v>212.5</v>
      </c>
      <c r="G120" s="16">
        <f t="shared" si="46"/>
        <v>126</v>
      </c>
      <c r="H120" s="16">
        <f t="shared" si="46"/>
        <v>0</v>
      </c>
      <c r="I120" s="155">
        <f>SUM(C120:G120)</f>
        <v>2002.2000000000003</v>
      </c>
      <c r="J120" s="16">
        <f>J116*(18-J117)</f>
        <v>63.000000000000007</v>
      </c>
      <c r="K120" s="16">
        <f>K116*(18-K117)</f>
        <v>327.59999999999997</v>
      </c>
      <c r="L120" s="16">
        <f>L116*(18-L117)</f>
        <v>489</v>
      </c>
      <c r="M120" s="16">
        <f>M116*(18-M117)</f>
        <v>533.19999999999993</v>
      </c>
      <c r="N120" s="155">
        <f>SUM(J120:M120)</f>
        <v>1412.7999999999997</v>
      </c>
      <c r="O120" s="157">
        <f>O116*(18-O117)</f>
        <v>3415</v>
      </c>
      <c r="P120" s="163">
        <f>P116*(18-P117)</f>
        <v>3415</v>
      </c>
    </row>
    <row r="121" spans="2:16" ht="20.25" thickBot="1">
      <c r="B121" s="347" t="s">
        <v>215</v>
      </c>
      <c r="C121" s="21">
        <f t="shared" ref="C121:H121" si="47">C116*(19-C117)</f>
        <v>644.80000000000007</v>
      </c>
      <c r="D121" s="20">
        <f t="shared" si="47"/>
        <v>616</v>
      </c>
      <c r="E121" s="20">
        <f t="shared" si="47"/>
        <v>492.90000000000003</v>
      </c>
      <c r="F121" s="20">
        <f t="shared" si="47"/>
        <v>237.5</v>
      </c>
      <c r="G121" s="20">
        <f t="shared" si="47"/>
        <v>141</v>
      </c>
      <c r="H121" s="20">
        <f t="shared" si="47"/>
        <v>0</v>
      </c>
      <c r="I121" s="164">
        <f>SUM(C121:G121)</f>
        <v>2132.2000000000003</v>
      </c>
      <c r="J121" s="20">
        <f>J116*(19-J117)</f>
        <v>73</v>
      </c>
      <c r="K121" s="20">
        <f>K116*(19-K117)</f>
        <v>353.59999999999997</v>
      </c>
      <c r="L121" s="20">
        <f>L116*(19-L117)</f>
        <v>519</v>
      </c>
      <c r="M121" s="20">
        <f>M116*(19-M117)</f>
        <v>564.19999999999993</v>
      </c>
      <c r="N121" s="164">
        <f>SUM(J121:M121)</f>
        <v>1509.7999999999997</v>
      </c>
      <c r="O121" s="165">
        <f>O116*(19-O117)</f>
        <v>3641.9999999999995</v>
      </c>
      <c r="P121" s="166">
        <f>P116*(19-P117)</f>
        <v>3641.9999999999995</v>
      </c>
    </row>
    <row r="122" spans="2:16" ht="15.75" thickBot="1">
      <c r="B122" s="1"/>
      <c r="C122" s="1"/>
      <c r="D122" s="2"/>
      <c r="E122" s="2"/>
      <c r="F122" s="2"/>
      <c r="G122" s="1"/>
      <c r="H122" s="3"/>
      <c r="I122" s="2"/>
      <c r="J122" s="3"/>
      <c r="K122" s="2"/>
      <c r="L122" s="2"/>
      <c r="M122" s="1"/>
      <c r="N122" s="2"/>
      <c r="O122" s="1"/>
    </row>
    <row r="123" spans="2:16" ht="24" thickBot="1">
      <c r="B123" s="473" t="s">
        <v>343</v>
      </c>
      <c r="C123" s="474"/>
      <c r="D123" s="474"/>
      <c r="E123" s="474"/>
      <c r="F123" s="474"/>
      <c r="G123" s="474"/>
      <c r="H123" s="474"/>
      <c r="I123" s="474"/>
      <c r="J123" s="474"/>
      <c r="K123" s="474"/>
      <c r="L123" s="470" t="s">
        <v>229</v>
      </c>
      <c r="M123" s="471"/>
      <c r="N123" s="471"/>
      <c r="O123" s="471"/>
      <c r="P123" s="472"/>
    </row>
    <row r="124" spans="2:16" ht="15.75">
      <c r="B124" s="465" t="s">
        <v>195</v>
      </c>
      <c r="C124" s="461" t="s">
        <v>196</v>
      </c>
      <c r="D124" s="461" t="s">
        <v>197</v>
      </c>
      <c r="E124" s="461" t="s">
        <v>198</v>
      </c>
      <c r="F124" s="461" t="s">
        <v>199</v>
      </c>
      <c r="G124" s="461" t="s">
        <v>200</v>
      </c>
      <c r="H124" s="461" t="s">
        <v>201</v>
      </c>
      <c r="I124" s="467" t="s">
        <v>202</v>
      </c>
      <c r="J124" s="461" t="s">
        <v>203</v>
      </c>
      <c r="K124" s="461" t="s">
        <v>204</v>
      </c>
      <c r="L124" s="461" t="s">
        <v>205</v>
      </c>
      <c r="M124" s="461" t="s">
        <v>206</v>
      </c>
      <c r="N124" s="467" t="s">
        <v>207</v>
      </c>
      <c r="O124" s="456" t="s">
        <v>208</v>
      </c>
      <c r="P124" s="457"/>
    </row>
    <row r="125" spans="2:16" ht="16.5" thickBot="1">
      <c r="B125" s="466"/>
      <c r="C125" s="462"/>
      <c r="D125" s="462"/>
      <c r="E125" s="462"/>
      <c r="F125" s="462"/>
      <c r="G125" s="462"/>
      <c r="H125" s="462"/>
      <c r="I125" s="462"/>
      <c r="J125" s="462"/>
      <c r="K125" s="462"/>
      <c r="L125" s="462"/>
      <c r="M125" s="462"/>
      <c r="N125" s="462"/>
      <c r="O125" s="145" t="s">
        <v>209</v>
      </c>
      <c r="P125" s="30" t="s">
        <v>210</v>
      </c>
    </row>
    <row r="126" spans="2:16">
      <c r="B126" s="148" t="s">
        <v>211</v>
      </c>
      <c r="C126" s="146">
        <v>31</v>
      </c>
      <c r="D126" s="8">
        <v>28</v>
      </c>
      <c r="E126" s="8">
        <v>31</v>
      </c>
      <c r="F126" s="8">
        <v>25</v>
      </c>
      <c r="G126" s="8">
        <v>15</v>
      </c>
      <c r="H126" s="8">
        <v>5</v>
      </c>
      <c r="I126" s="168">
        <f>SUM(C126:G126)</f>
        <v>130</v>
      </c>
      <c r="J126" s="8">
        <v>20</v>
      </c>
      <c r="K126" s="8">
        <v>31</v>
      </c>
      <c r="L126" s="8">
        <v>30</v>
      </c>
      <c r="M126" s="8">
        <v>31</v>
      </c>
      <c r="N126" s="168">
        <f>SUM(J126:M126)</f>
        <v>112</v>
      </c>
      <c r="O126" s="167">
        <f>SUM(C126:H126,J126:M126)</f>
        <v>247</v>
      </c>
      <c r="P126" s="169">
        <f>I126+N126</f>
        <v>242</v>
      </c>
    </row>
    <row r="127" spans="2:16" ht="19.5">
      <c r="B127" s="149" t="s">
        <v>485</v>
      </c>
      <c r="C127" s="147">
        <v>1.3</v>
      </c>
      <c r="D127" s="10">
        <v>6.5</v>
      </c>
      <c r="E127" s="10">
        <v>4.4000000000000004</v>
      </c>
      <c r="F127" s="10">
        <v>5.0999999999999996</v>
      </c>
      <c r="G127" s="10">
        <v>11.2</v>
      </c>
      <c r="H127" s="10">
        <v>12</v>
      </c>
      <c r="I127" s="153">
        <f>(C126*C127+D126*D127+E126*E127+F126*F127+G126*G127)/I126</f>
        <v>5.0323076923076924</v>
      </c>
      <c r="J127" s="10">
        <v>11</v>
      </c>
      <c r="K127" s="95">
        <v>8.1</v>
      </c>
      <c r="L127" s="95">
        <v>4</v>
      </c>
      <c r="M127" s="95">
        <v>1.9</v>
      </c>
      <c r="N127" s="153">
        <f>(J126*J127+K126*K127+L126*L127+M126*M127)/N126</f>
        <v>5.8035714285714288</v>
      </c>
      <c r="O127" s="154">
        <f>(C127*C126+D127*D126+E127*E126+F127*F126+G127*G126+H127*H126+J127*J126+K127*K126+L127*L126+M127*M126)/O126</f>
        <v>5.523076923076923</v>
      </c>
      <c r="P127" s="161">
        <f>(I127*I126+N127*N126)/P126</f>
        <v>5.3892561983471072</v>
      </c>
    </row>
    <row r="128" spans="2:16" ht="19.5">
      <c r="B128" s="149" t="s">
        <v>212</v>
      </c>
      <c r="C128" s="13">
        <f t="shared" ref="C128:H128" si="48">C126*(13-C127)</f>
        <v>362.7</v>
      </c>
      <c r="D128" s="12">
        <f t="shared" si="48"/>
        <v>182</v>
      </c>
      <c r="E128" s="12">
        <f t="shared" si="48"/>
        <v>266.59999999999997</v>
      </c>
      <c r="F128" s="12">
        <f t="shared" si="48"/>
        <v>197.5</v>
      </c>
      <c r="G128" s="12">
        <f t="shared" si="48"/>
        <v>27.000000000000011</v>
      </c>
      <c r="H128" s="12">
        <f t="shared" si="48"/>
        <v>5</v>
      </c>
      <c r="I128" s="155">
        <f>SUM(C128:G128)</f>
        <v>1035.8</v>
      </c>
      <c r="J128" s="12">
        <f>J126*(13-J127)</f>
        <v>40</v>
      </c>
      <c r="K128" s="12">
        <f>K126*(13-K127)</f>
        <v>151.9</v>
      </c>
      <c r="L128" s="12">
        <f>L126*(13-L127)</f>
        <v>270</v>
      </c>
      <c r="M128" s="12">
        <f>M126*(13-M127)</f>
        <v>344.09999999999997</v>
      </c>
      <c r="N128" s="155">
        <f>SUM(J128:M128)</f>
        <v>806</v>
      </c>
      <c r="O128" s="156">
        <f>O126*(13-O127)</f>
        <v>1846.8</v>
      </c>
      <c r="P128" s="162">
        <f>P126*(13-P127)</f>
        <v>1841.8</v>
      </c>
    </row>
    <row r="129" spans="2:16" ht="19.5">
      <c r="B129" s="149" t="s">
        <v>213</v>
      </c>
      <c r="C129" s="13">
        <f t="shared" ref="C129:H129" si="49">C126*(17-C127)</f>
        <v>486.7</v>
      </c>
      <c r="D129" s="12">
        <f t="shared" si="49"/>
        <v>294</v>
      </c>
      <c r="E129" s="12">
        <f t="shared" si="49"/>
        <v>390.59999999999997</v>
      </c>
      <c r="F129" s="12">
        <f t="shared" si="49"/>
        <v>297.5</v>
      </c>
      <c r="G129" s="12">
        <f t="shared" si="49"/>
        <v>87.000000000000014</v>
      </c>
      <c r="H129" s="12">
        <f t="shared" si="49"/>
        <v>25</v>
      </c>
      <c r="I129" s="155">
        <f>SUM(C129:G129)</f>
        <v>1555.8</v>
      </c>
      <c r="J129" s="12">
        <f>J126*(17-J127)</f>
        <v>120</v>
      </c>
      <c r="K129" s="12">
        <f>K126*(17-K127)</f>
        <v>275.90000000000003</v>
      </c>
      <c r="L129" s="12">
        <f>L126*(17-L127)</f>
        <v>390</v>
      </c>
      <c r="M129" s="12">
        <f>M126*(17-M127)</f>
        <v>468.09999999999997</v>
      </c>
      <c r="N129" s="155">
        <f>SUM(J129:M129)</f>
        <v>1254</v>
      </c>
      <c r="O129" s="156">
        <f>O126*(17-O127)</f>
        <v>2834.8</v>
      </c>
      <c r="P129" s="162">
        <f>P126*(17-P127)</f>
        <v>2809.8</v>
      </c>
    </row>
    <row r="130" spans="2:16" ht="19.5">
      <c r="B130" s="149" t="s">
        <v>214</v>
      </c>
      <c r="C130" s="17">
        <f t="shared" ref="C130:H130" si="50">C126*(18-C127)</f>
        <v>517.69999999999993</v>
      </c>
      <c r="D130" s="16">
        <f t="shared" si="50"/>
        <v>322</v>
      </c>
      <c r="E130" s="16">
        <f t="shared" si="50"/>
        <v>421.59999999999997</v>
      </c>
      <c r="F130" s="16">
        <f t="shared" si="50"/>
        <v>322.5</v>
      </c>
      <c r="G130" s="16">
        <f t="shared" si="50"/>
        <v>102.00000000000001</v>
      </c>
      <c r="H130" s="16">
        <f t="shared" si="50"/>
        <v>30</v>
      </c>
      <c r="I130" s="155">
        <f>SUM(C130:G130)</f>
        <v>1685.8</v>
      </c>
      <c r="J130" s="16">
        <f>J126*(18-J127)</f>
        <v>140</v>
      </c>
      <c r="K130" s="16">
        <f>K126*(18-K127)</f>
        <v>306.90000000000003</v>
      </c>
      <c r="L130" s="16">
        <f>L126*(18-L127)</f>
        <v>420</v>
      </c>
      <c r="M130" s="16">
        <f>M126*(18-M127)</f>
        <v>499.1</v>
      </c>
      <c r="N130" s="155">
        <f>SUM(J130:M130)</f>
        <v>1366</v>
      </c>
      <c r="O130" s="157">
        <f>O126*(18-O127)</f>
        <v>3081.8</v>
      </c>
      <c r="P130" s="163">
        <f>P126*(18-P127)</f>
        <v>3051.8</v>
      </c>
    </row>
    <row r="131" spans="2:16" ht="20.25" thickBot="1">
      <c r="B131" s="347" t="s">
        <v>215</v>
      </c>
      <c r="C131" s="21">
        <f t="shared" ref="C131:H131" si="51">C126*(19-C127)</f>
        <v>548.69999999999993</v>
      </c>
      <c r="D131" s="20">
        <f t="shared" si="51"/>
        <v>350</v>
      </c>
      <c r="E131" s="20">
        <f t="shared" si="51"/>
        <v>452.59999999999997</v>
      </c>
      <c r="F131" s="20">
        <f t="shared" si="51"/>
        <v>347.5</v>
      </c>
      <c r="G131" s="20">
        <f t="shared" si="51"/>
        <v>117.00000000000001</v>
      </c>
      <c r="H131" s="20">
        <f t="shared" si="51"/>
        <v>35</v>
      </c>
      <c r="I131" s="164">
        <f>SUM(C131:G131)</f>
        <v>1815.8</v>
      </c>
      <c r="J131" s="20">
        <f>J126*(19-J127)</f>
        <v>160</v>
      </c>
      <c r="K131" s="20">
        <f>K126*(19-K127)</f>
        <v>337.90000000000003</v>
      </c>
      <c r="L131" s="20">
        <f>L126*(19-L127)</f>
        <v>450</v>
      </c>
      <c r="M131" s="20">
        <f>M126*(19-M127)</f>
        <v>530.1</v>
      </c>
      <c r="N131" s="164">
        <f>SUM(J131:M131)</f>
        <v>1478</v>
      </c>
      <c r="O131" s="165">
        <f>O126*(19-O127)</f>
        <v>3328.8</v>
      </c>
      <c r="P131" s="166">
        <f>P126*(19-P127)</f>
        <v>3293.8</v>
      </c>
    </row>
    <row r="132" spans="2:16" ht="15.75" thickBot="1"/>
    <row r="133" spans="2:16" ht="24" thickBot="1">
      <c r="B133" s="473" t="s">
        <v>343</v>
      </c>
      <c r="C133" s="474"/>
      <c r="D133" s="474"/>
      <c r="E133" s="474"/>
      <c r="F133" s="474"/>
      <c r="G133" s="474"/>
      <c r="H133" s="474"/>
      <c r="I133" s="474"/>
      <c r="J133" s="474"/>
      <c r="K133" s="474"/>
      <c r="L133" s="470" t="s">
        <v>230</v>
      </c>
      <c r="M133" s="471"/>
      <c r="N133" s="471"/>
      <c r="O133" s="471"/>
      <c r="P133" s="472"/>
    </row>
    <row r="134" spans="2:16" ht="15.75">
      <c r="B134" s="465" t="s">
        <v>195</v>
      </c>
      <c r="C134" s="461" t="s">
        <v>196</v>
      </c>
      <c r="D134" s="461" t="s">
        <v>197</v>
      </c>
      <c r="E134" s="461" t="s">
        <v>198</v>
      </c>
      <c r="F134" s="461" t="s">
        <v>199</v>
      </c>
      <c r="G134" s="461" t="s">
        <v>200</v>
      </c>
      <c r="H134" s="461" t="s">
        <v>201</v>
      </c>
      <c r="I134" s="467" t="s">
        <v>202</v>
      </c>
      <c r="J134" s="461" t="s">
        <v>203</v>
      </c>
      <c r="K134" s="461" t="s">
        <v>204</v>
      </c>
      <c r="L134" s="461" t="s">
        <v>205</v>
      </c>
      <c r="M134" s="461" t="s">
        <v>206</v>
      </c>
      <c r="N134" s="467" t="s">
        <v>207</v>
      </c>
      <c r="O134" s="456" t="s">
        <v>208</v>
      </c>
      <c r="P134" s="457"/>
    </row>
    <row r="135" spans="2:16" ht="16.5" thickBot="1">
      <c r="B135" s="466"/>
      <c r="C135" s="462"/>
      <c r="D135" s="462"/>
      <c r="E135" s="462"/>
      <c r="F135" s="462"/>
      <c r="G135" s="462"/>
      <c r="H135" s="462"/>
      <c r="I135" s="462"/>
      <c r="J135" s="462"/>
      <c r="K135" s="462"/>
      <c r="L135" s="462"/>
      <c r="M135" s="462"/>
      <c r="N135" s="462"/>
      <c r="O135" s="145" t="s">
        <v>209</v>
      </c>
      <c r="P135" s="30" t="s">
        <v>210</v>
      </c>
    </row>
    <row r="136" spans="2:16">
      <c r="B136" s="148" t="s">
        <v>211</v>
      </c>
      <c r="C136" s="146">
        <v>31</v>
      </c>
      <c r="D136" s="8">
        <v>28</v>
      </c>
      <c r="E136" s="8">
        <v>31</v>
      </c>
      <c r="F136" s="8">
        <v>30</v>
      </c>
      <c r="G136" s="8">
        <v>21</v>
      </c>
      <c r="H136" s="8">
        <v>10</v>
      </c>
      <c r="I136" s="168">
        <f>SUM(C136:G136)</f>
        <v>141</v>
      </c>
      <c r="J136" s="8">
        <v>20</v>
      </c>
      <c r="K136" s="8">
        <v>31</v>
      </c>
      <c r="L136" s="8">
        <v>30</v>
      </c>
      <c r="M136" s="8">
        <v>31</v>
      </c>
      <c r="N136" s="168">
        <f>SUM(J136:M136)</f>
        <v>112</v>
      </c>
      <c r="O136" s="167">
        <f>SUM(C136:H136,J136:M136)</f>
        <v>263</v>
      </c>
      <c r="P136" s="169">
        <f>I136+N136</f>
        <v>253</v>
      </c>
    </row>
    <row r="137" spans="2:16" ht="19.5">
      <c r="B137" s="149" t="s">
        <v>485</v>
      </c>
      <c r="C137" s="147">
        <v>2.4</v>
      </c>
      <c r="D137" s="10">
        <v>2.2999999999999998</v>
      </c>
      <c r="E137" s="10">
        <v>1.4</v>
      </c>
      <c r="F137" s="10">
        <v>7.1</v>
      </c>
      <c r="G137" s="10">
        <v>9.5</v>
      </c>
      <c r="H137" s="10">
        <v>10</v>
      </c>
      <c r="I137" s="153">
        <f>(C136*C137+D136*D137+E136*E137+F136*F137+G136*G137)/I136</f>
        <v>4.2177304964539006</v>
      </c>
      <c r="J137" s="10">
        <v>9.4</v>
      </c>
      <c r="K137" s="95">
        <v>8.1</v>
      </c>
      <c r="L137" s="95">
        <v>2.9</v>
      </c>
      <c r="M137" s="95">
        <v>0.2</v>
      </c>
      <c r="N137" s="153">
        <f>(J136*J137+K136*K137+L136*L137+M136*M137)/N136</f>
        <v>4.7526785714285724</v>
      </c>
      <c r="O137" s="154">
        <f>(C137*C136+D137*D136+E137*E136+F137*F136+G137*G136+H137*H136+J137*J136+K137*K136+L137*L136+M137*M136)/O136</f>
        <v>4.665399239543726</v>
      </c>
      <c r="P137" s="161">
        <f>(I137*I136+N137*N136)/P136</f>
        <v>4.4545454545454541</v>
      </c>
    </row>
    <row r="138" spans="2:16" ht="19.5">
      <c r="B138" s="149" t="s">
        <v>212</v>
      </c>
      <c r="C138" s="13">
        <f t="shared" ref="C138:H138" si="52">C136*(13-C137)</f>
        <v>328.59999999999997</v>
      </c>
      <c r="D138" s="12">
        <f t="shared" si="52"/>
        <v>299.59999999999997</v>
      </c>
      <c r="E138" s="12">
        <f t="shared" si="52"/>
        <v>359.59999999999997</v>
      </c>
      <c r="F138" s="12">
        <f t="shared" si="52"/>
        <v>177</v>
      </c>
      <c r="G138" s="12">
        <f t="shared" si="52"/>
        <v>73.5</v>
      </c>
      <c r="H138" s="12">
        <f t="shared" si="52"/>
        <v>30</v>
      </c>
      <c r="I138" s="155">
        <f>SUM(C138:G138)</f>
        <v>1238.3</v>
      </c>
      <c r="J138" s="12">
        <f>J136*(13-J137)</f>
        <v>72</v>
      </c>
      <c r="K138" s="12">
        <f>K136</f>
        <v>31</v>
      </c>
      <c r="L138" s="12">
        <f>L136*(13-L137)</f>
        <v>303</v>
      </c>
      <c r="M138" s="12">
        <f>M136*(13-M137)</f>
        <v>396.8</v>
      </c>
      <c r="N138" s="155">
        <f>SUM(J138:M138)</f>
        <v>802.8</v>
      </c>
      <c r="O138" s="156">
        <f>O136*(13-O137)</f>
        <v>2192</v>
      </c>
      <c r="P138" s="162">
        <f>P136*(13-P137)</f>
        <v>2162.0000000000005</v>
      </c>
    </row>
    <row r="139" spans="2:16" ht="19.5">
      <c r="B139" s="149" t="s">
        <v>213</v>
      </c>
      <c r="C139" s="13">
        <f t="shared" ref="C139:H139" si="53">C136*(17-C137)</f>
        <v>452.59999999999997</v>
      </c>
      <c r="D139" s="12">
        <f t="shared" si="53"/>
        <v>411.59999999999997</v>
      </c>
      <c r="E139" s="12">
        <f t="shared" si="53"/>
        <v>483.59999999999997</v>
      </c>
      <c r="F139" s="12">
        <f t="shared" si="53"/>
        <v>297</v>
      </c>
      <c r="G139" s="12">
        <f t="shared" si="53"/>
        <v>157.5</v>
      </c>
      <c r="H139" s="12">
        <f t="shared" si="53"/>
        <v>70</v>
      </c>
      <c r="I139" s="155">
        <f>SUM(C139:G139)</f>
        <v>1802.3</v>
      </c>
      <c r="J139" s="12">
        <f>J136*(17-J137)</f>
        <v>152</v>
      </c>
      <c r="K139" s="12">
        <f>K136*(17-K137)</f>
        <v>275.90000000000003</v>
      </c>
      <c r="L139" s="12">
        <f>L136*(17-L137)</f>
        <v>423</v>
      </c>
      <c r="M139" s="12">
        <f>M136*(17-M137)</f>
        <v>520.80000000000007</v>
      </c>
      <c r="N139" s="155">
        <f>SUM(J139:M139)</f>
        <v>1371.7000000000003</v>
      </c>
      <c r="O139" s="156">
        <f>O136*(17-O137)</f>
        <v>3244</v>
      </c>
      <c r="P139" s="162">
        <f>P136*(17-P137)</f>
        <v>3174.0000000000005</v>
      </c>
    </row>
    <row r="140" spans="2:16" ht="19.5">
      <c r="B140" s="149" t="s">
        <v>214</v>
      </c>
      <c r="C140" s="17">
        <f t="shared" ref="C140:H140" si="54">C136*(18-C137)</f>
        <v>483.59999999999997</v>
      </c>
      <c r="D140" s="16">
        <f t="shared" si="54"/>
        <v>439.59999999999997</v>
      </c>
      <c r="E140" s="16">
        <f t="shared" si="54"/>
        <v>514.6</v>
      </c>
      <c r="F140" s="16">
        <f t="shared" si="54"/>
        <v>327</v>
      </c>
      <c r="G140" s="16">
        <f t="shared" si="54"/>
        <v>178.5</v>
      </c>
      <c r="H140" s="16">
        <f t="shared" si="54"/>
        <v>80</v>
      </c>
      <c r="I140" s="155">
        <f>SUM(C140:G140)</f>
        <v>1943.3</v>
      </c>
      <c r="J140" s="16">
        <f>J136*(18-J137)</f>
        <v>172</v>
      </c>
      <c r="K140" s="16">
        <f>K136*(18-K137)</f>
        <v>306.90000000000003</v>
      </c>
      <c r="L140" s="16">
        <f>L136*(18-L137)</f>
        <v>453</v>
      </c>
      <c r="M140" s="16">
        <f>M136*(18-M137)</f>
        <v>551.80000000000007</v>
      </c>
      <c r="N140" s="155">
        <f>SUM(J140:M140)</f>
        <v>1483.7000000000003</v>
      </c>
      <c r="O140" s="157">
        <f>O136*(18-O137)</f>
        <v>3507</v>
      </c>
      <c r="P140" s="163">
        <f>P136*(18-P137)</f>
        <v>3427.0000000000005</v>
      </c>
    </row>
    <row r="141" spans="2:16" ht="20.25" thickBot="1">
      <c r="B141" s="347" t="s">
        <v>215</v>
      </c>
      <c r="C141" s="21">
        <f t="shared" ref="C141:H141" si="55">C136*(19-C137)</f>
        <v>514.6</v>
      </c>
      <c r="D141" s="20">
        <f t="shared" si="55"/>
        <v>467.59999999999997</v>
      </c>
      <c r="E141" s="20">
        <f t="shared" si="55"/>
        <v>545.6</v>
      </c>
      <c r="F141" s="20">
        <f t="shared" si="55"/>
        <v>357</v>
      </c>
      <c r="G141" s="20">
        <f t="shared" si="55"/>
        <v>199.5</v>
      </c>
      <c r="H141" s="20">
        <f t="shared" si="55"/>
        <v>90</v>
      </c>
      <c r="I141" s="164">
        <f>SUM(C141:G141)</f>
        <v>2084.3000000000002</v>
      </c>
      <c r="J141" s="20">
        <f>J136*(19-J137)</f>
        <v>192</v>
      </c>
      <c r="K141" s="20">
        <f>K136*(19-K137)</f>
        <v>337.90000000000003</v>
      </c>
      <c r="L141" s="20">
        <f>L136*(19-L137)</f>
        <v>483.00000000000006</v>
      </c>
      <c r="M141" s="20">
        <f>M136*(19-M137)</f>
        <v>582.80000000000007</v>
      </c>
      <c r="N141" s="164">
        <f>SUM(J141:M141)</f>
        <v>1595.7000000000003</v>
      </c>
      <c r="O141" s="165">
        <f>O136*(19-O137)</f>
        <v>3770</v>
      </c>
      <c r="P141" s="166">
        <f>P136*(19-P137)</f>
        <v>3680.0000000000005</v>
      </c>
    </row>
    <row r="142" spans="2:16" ht="15.75" thickBot="1">
      <c r="B142" s="1"/>
      <c r="C142" s="1"/>
      <c r="D142" s="2"/>
      <c r="E142" s="2"/>
      <c r="F142" s="2"/>
      <c r="G142" s="1"/>
      <c r="H142" s="3"/>
      <c r="I142" s="2"/>
      <c r="J142" s="3"/>
      <c r="K142" s="2"/>
      <c r="L142" s="2"/>
      <c r="M142" s="1"/>
      <c r="N142" s="2"/>
      <c r="O142" s="1"/>
    </row>
    <row r="143" spans="2:16" ht="24" thickBot="1">
      <c r="B143" s="473" t="s">
        <v>343</v>
      </c>
      <c r="C143" s="474"/>
      <c r="D143" s="474"/>
      <c r="E143" s="474"/>
      <c r="F143" s="474"/>
      <c r="G143" s="474"/>
      <c r="H143" s="474"/>
      <c r="I143" s="474"/>
      <c r="J143" s="474"/>
      <c r="K143" s="474"/>
      <c r="L143" s="470" t="s">
        <v>231</v>
      </c>
      <c r="M143" s="471"/>
      <c r="N143" s="471"/>
      <c r="O143" s="471"/>
      <c r="P143" s="472"/>
    </row>
    <row r="144" spans="2:16" ht="15.75">
      <c r="B144" s="465" t="s">
        <v>195</v>
      </c>
      <c r="C144" s="461" t="s">
        <v>196</v>
      </c>
      <c r="D144" s="461" t="s">
        <v>197</v>
      </c>
      <c r="E144" s="461" t="s">
        <v>198</v>
      </c>
      <c r="F144" s="461" t="s">
        <v>199</v>
      </c>
      <c r="G144" s="461" t="s">
        <v>200</v>
      </c>
      <c r="H144" s="461" t="s">
        <v>201</v>
      </c>
      <c r="I144" s="467" t="s">
        <v>202</v>
      </c>
      <c r="J144" s="461" t="s">
        <v>203</v>
      </c>
      <c r="K144" s="461" t="s">
        <v>204</v>
      </c>
      <c r="L144" s="461" t="s">
        <v>205</v>
      </c>
      <c r="M144" s="461" t="s">
        <v>206</v>
      </c>
      <c r="N144" s="467" t="s">
        <v>207</v>
      </c>
      <c r="O144" s="456" t="s">
        <v>208</v>
      </c>
      <c r="P144" s="457"/>
    </row>
    <row r="145" spans="2:16" ht="16.5" thickBot="1">
      <c r="B145" s="466"/>
      <c r="C145" s="462"/>
      <c r="D145" s="462"/>
      <c r="E145" s="462"/>
      <c r="F145" s="462"/>
      <c r="G145" s="462"/>
      <c r="H145" s="462"/>
      <c r="I145" s="462"/>
      <c r="J145" s="462"/>
      <c r="K145" s="462"/>
      <c r="L145" s="462"/>
      <c r="M145" s="462"/>
      <c r="N145" s="462"/>
      <c r="O145" s="145" t="s">
        <v>209</v>
      </c>
      <c r="P145" s="30" t="s">
        <v>210</v>
      </c>
    </row>
    <row r="146" spans="2:16">
      <c r="B146" s="148" t="s">
        <v>211</v>
      </c>
      <c r="C146" s="146">
        <v>31</v>
      </c>
      <c r="D146" s="8">
        <v>28</v>
      </c>
      <c r="E146" s="8">
        <v>31</v>
      </c>
      <c r="F146" s="8">
        <v>30</v>
      </c>
      <c r="G146" s="8">
        <v>26</v>
      </c>
      <c r="H146" s="8">
        <v>5</v>
      </c>
      <c r="I146" s="168">
        <f>SUM(C146:G146)</f>
        <v>146</v>
      </c>
      <c r="J146" s="8">
        <v>13</v>
      </c>
      <c r="K146" s="8">
        <v>28</v>
      </c>
      <c r="L146" s="8">
        <v>31</v>
      </c>
      <c r="M146" s="8">
        <v>31</v>
      </c>
      <c r="N146" s="168">
        <f>SUM(J146:M146)</f>
        <v>103</v>
      </c>
      <c r="O146" s="167">
        <f>SUM(C146:H146,J146:M146)</f>
        <v>254</v>
      </c>
      <c r="P146" s="169">
        <f>I146+N146</f>
        <v>249</v>
      </c>
    </row>
    <row r="147" spans="2:16" ht="19.5">
      <c r="B147" s="149" t="s">
        <v>485</v>
      </c>
      <c r="C147" s="147">
        <v>-0.4</v>
      </c>
      <c r="D147" s="10">
        <v>0.6</v>
      </c>
      <c r="E147" s="10">
        <v>5.3</v>
      </c>
      <c r="F147" s="10">
        <v>8.6</v>
      </c>
      <c r="G147" s="10">
        <v>9.6999999999999993</v>
      </c>
      <c r="H147" s="10">
        <v>13</v>
      </c>
      <c r="I147" s="153">
        <f>(C146*C147+D146*D147+E146*E147+F146*F147+G146*G147)/I146</f>
        <v>4.6499999999999995</v>
      </c>
      <c r="J147" s="10">
        <v>13.02</v>
      </c>
      <c r="K147" s="95">
        <v>9.1258064516129007</v>
      </c>
      <c r="L147" s="95">
        <v>4.97</v>
      </c>
      <c r="M147" s="95">
        <v>0.73225806451612896</v>
      </c>
      <c r="N147" s="153">
        <f>(J146*J147+K146*K147+L146*L147+M146*M147)/N146</f>
        <v>5.840316316943313</v>
      </c>
      <c r="O147" s="154">
        <f>(C147*C146+D147*D146+E147*E146+F147*F146+G147*G146+H147*H146+J147*J146+K147*K146+L147*L146+M147*M146)/O146</f>
        <v>5.2970574041148071</v>
      </c>
      <c r="P147" s="161">
        <f>(I147*I146+N147*N146)/P146</f>
        <v>5.1423798419484381</v>
      </c>
    </row>
    <row r="148" spans="2:16" ht="19.5">
      <c r="B148" s="149" t="s">
        <v>212</v>
      </c>
      <c r="C148" s="13">
        <f t="shared" ref="C148:H148" si="56">C146*(13-C147)</f>
        <v>415.40000000000003</v>
      </c>
      <c r="D148" s="12">
        <f t="shared" si="56"/>
        <v>347.2</v>
      </c>
      <c r="E148" s="12">
        <f t="shared" si="56"/>
        <v>238.70000000000002</v>
      </c>
      <c r="F148" s="12">
        <f t="shared" si="56"/>
        <v>132</v>
      </c>
      <c r="G148" s="12">
        <f t="shared" si="56"/>
        <v>85.800000000000011</v>
      </c>
      <c r="H148" s="12">
        <f t="shared" si="56"/>
        <v>0</v>
      </c>
      <c r="I148" s="155">
        <f>SUM(C148:G148)</f>
        <v>1219.1000000000001</v>
      </c>
      <c r="J148" s="12">
        <f>J146*(13-J147)</f>
        <v>-0.25999999999999446</v>
      </c>
      <c r="K148" s="12">
        <f>K146*(13-K147)</f>
        <v>108.47741935483879</v>
      </c>
      <c r="L148" s="12">
        <f>L146*(13-L147)</f>
        <v>248.93000000000004</v>
      </c>
      <c r="M148" s="12">
        <f>M146*(13-M147)</f>
        <v>380.3</v>
      </c>
      <c r="N148" s="155">
        <f>SUM(J148:M148)</f>
        <v>737.44741935483876</v>
      </c>
      <c r="O148" s="156">
        <f>O146*(13-O147)</f>
        <v>1956.5474193548389</v>
      </c>
      <c r="P148" s="162">
        <f>P146*(13-P147)</f>
        <v>1956.5474193548389</v>
      </c>
    </row>
    <row r="149" spans="2:16" ht="19.5">
      <c r="B149" s="149" t="s">
        <v>213</v>
      </c>
      <c r="C149" s="13">
        <f t="shared" ref="C149:H149" si="57">C146*(17-C147)</f>
        <v>539.4</v>
      </c>
      <c r="D149" s="12">
        <f t="shared" si="57"/>
        <v>459.19999999999993</v>
      </c>
      <c r="E149" s="12">
        <f t="shared" si="57"/>
        <v>362.7</v>
      </c>
      <c r="F149" s="12">
        <f t="shared" si="57"/>
        <v>252</v>
      </c>
      <c r="G149" s="12">
        <f t="shared" si="57"/>
        <v>189.8</v>
      </c>
      <c r="H149" s="12">
        <f t="shared" si="57"/>
        <v>20</v>
      </c>
      <c r="I149" s="155">
        <f>SUM(C149:G149)</f>
        <v>1803.1</v>
      </c>
      <c r="J149" s="12">
        <f>J146*(17-J147)</f>
        <v>51.740000000000009</v>
      </c>
      <c r="K149" s="12">
        <f>K146*(17-K147)</f>
        <v>220.47741935483879</v>
      </c>
      <c r="L149" s="12">
        <f>L146*(17-L147)</f>
        <v>372.93000000000006</v>
      </c>
      <c r="M149" s="12">
        <f>M146*(17-M147)</f>
        <v>504.30000000000007</v>
      </c>
      <c r="N149" s="155">
        <f>SUM(J149:M149)</f>
        <v>1149.447419354839</v>
      </c>
      <c r="O149" s="156">
        <f>O146*(17-O147)</f>
        <v>2972.5474193548393</v>
      </c>
      <c r="P149" s="162">
        <f>P146*(17-P147)</f>
        <v>2952.5474193548389</v>
      </c>
    </row>
    <row r="150" spans="2:16" ht="19.5">
      <c r="B150" s="149" t="s">
        <v>214</v>
      </c>
      <c r="C150" s="17">
        <f t="shared" ref="C150:H150" si="58">C146*(18-C147)</f>
        <v>570.4</v>
      </c>
      <c r="D150" s="16">
        <f t="shared" si="58"/>
        <v>487.19999999999993</v>
      </c>
      <c r="E150" s="16">
        <f t="shared" si="58"/>
        <v>393.7</v>
      </c>
      <c r="F150" s="16">
        <f t="shared" si="58"/>
        <v>282</v>
      </c>
      <c r="G150" s="16">
        <f t="shared" si="58"/>
        <v>215.8</v>
      </c>
      <c r="H150" s="16">
        <f t="shared" si="58"/>
        <v>25</v>
      </c>
      <c r="I150" s="155">
        <f>SUM(C150:G150)</f>
        <v>1949.1</v>
      </c>
      <c r="J150" s="16">
        <f>J146*(18-J147)</f>
        <v>64.740000000000009</v>
      </c>
      <c r="K150" s="16">
        <f>K146*(18-K147)</f>
        <v>248.47741935483879</v>
      </c>
      <c r="L150" s="16">
        <f>L146*(18-L147)</f>
        <v>403.93000000000006</v>
      </c>
      <c r="M150" s="16">
        <f>M146*(18-M147)</f>
        <v>535.30000000000007</v>
      </c>
      <c r="N150" s="155">
        <f>SUM(J150:M150)</f>
        <v>1252.447419354839</v>
      </c>
      <c r="O150" s="157">
        <f>O146*(18-O147)</f>
        <v>3226.5474193548393</v>
      </c>
      <c r="P150" s="163">
        <f>P146*(18-P147)</f>
        <v>3201.5474193548389</v>
      </c>
    </row>
    <row r="151" spans="2:16" ht="20.25" thickBot="1">
      <c r="B151" s="347" t="s">
        <v>215</v>
      </c>
      <c r="C151" s="21">
        <f t="shared" ref="C151:H151" si="59">C146*(19-C147)</f>
        <v>601.4</v>
      </c>
      <c r="D151" s="20">
        <f t="shared" si="59"/>
        <v>515.19999999999993</v>
      </c>
      <c r="E151" s="20">
        <f t="shared" si="59"/>
        <v>424.7</v>
      </c>
      <c r="F151" s="20">
        <f t="shared" si="59"/>
        <v>312</v>
      </c>
      <c r="G151" s="20">
        <f t="shared" si="59"/>
        <v>241.8</v>
      </c>
      <c r="H151" s="20">
        <f t="shared" si="59"/>
        <v>30</v>
      </c>
      <c r="I151" s="164">
        <f>SUM(C151:G151)</f>
        <v>2095.1</v>
      </c>
      <c r="J151" s="20">
        <f>J146*(19-J147)</f>
        <v>77.740000000000009</v>
      </c>
      <c r="K151" s="20">
        <f>K146*(19-K147)</f>
        <v>276.47741935483879</v>
      </c>
      <c r="L151" s="20">
        <f>L146*(19-L147)</f>
        <v>434.93000000000006</v>
      </c>
      <c r="M151" s="20">
        <f>M146*(19-M147)</f>
        <v>566.30000000000007</v>
      </c>
      <c r="N151" s="164">
        <f>SUM(J151:M151)</f>
        <v>1355.447419354839</v>
      </c>
      <c r="O151" s="165">
        <f>O146*(19-O147)</f>
        <v>3480.5474193548393</v>
      </c>
      <c r="P151" s="166">
        <f>P146*(19-P147)</f>
        <v>3450.5474193548389</v>
      </c>
    </row>
    <row r="152" spans="2:16" ht="15.75" thickBot="1">
      <c r="B152" s="24"/>
      <c r="C152" s="25"/>
      <c r="D152" s="25"/>
      <c r="E152" s="25"/>
      <c r="F152" s="25"/>
      <c r="G152" s="25"/>
      <c r="H152" s="25"/>
      <c r="I152" s="26"/>
      <c r="J152" s="25"/>
      <c r="K152" s="25"/>
      <c r="L152" s="25"/>
      <c r="M152" s="25"/>
      <c r="N152" s="26"/>
      <c r="O152" s="27"/>
      <c r="P152" s="27"/>
    </row>
    <row r="153" spans="2:16" ht="24" thickBot="1">
      <c r="B153" s="473" t="s">
        <v>343</v>
      </c>
      <c r="C153" s="474"/>
      <c r="D153" s="474"/>
      <c r="E153" s="474"/>
      <c r="F153" s="474"/>
      <c r="G153" s="474"/>
      <c r="H153" s="474"/>
      <c r="I153" s="474"/>
      <c r="J153" s="474"/>
      <c r="K153" s="474"/>
      <c r="L153" s="470" t="s">
        <v>145</v>
      </c>
      <c r="M153" s="471"/>
      <c r="N153" s="471"/>
      <c r="O153" s="471"/>
      <c r="P153" s="472"/>
    </row>
    <row r="154" spans="2:16" ht="15.75">
      <c r="B154" s="465" t="s">
        <v>195</v>
      </c>
      <c r="C154" s="461" t="s">
        <v>196</v>
      </c>
      <c r="D154" s="461" t="s">
        <v>197</v>
      </c>
      <c r="E154" s="461" t="s">
        <v>198</v>
      </c>
      <c r="F154" s="461" t="s">
        <v>199</v>
      </c>
      <c r="G154" s="461" t="s">
        <v>200</v>
      </c>
      <c r="H154" s="461" t="s">
        <v>201</v>
      </c>
      <c r="I154" s="467" t="s">
        <v>202</v>
      </c>
      <c r="J154" s="461" t="s">
        <v>203</v>
      </c>
      <c r="K154" s="461" t="s">
        <v>204</v>
      </c>
      <c r="L154" s="461" t="s">
        <v>205</v>
      </c>
      <c r="M154" s="461" t="s">
        <v>206</v>
      </c>
      <c r="N154" s="467" t="s">
        <v>207</v>
      </c>
      <c r="O154" s="456" t="s">
        <v>208</v>
      </c>
      <c r="P154" s="457"/>
    </row>
    <row r="155" spans="2:16" ht="16.5" thickBot="1">
      <c r="B155" s="466"/>
      <c r="C155" s="462"/>
      <c r="D155" s="462"/>
      <c r="E155" s="462"/>
      <c r="F155" s="462"/>
      <c r="G155" s="462"/>
      <c r="H155" s="462"/>
      <c r="I155" s="462"/>
      <c r="J155" s="462"/>
      <c r="K155" s="462"/>
      <c r="L155" s="462"/>
      <c r="M155" s="462"/>
      <c r="N155" s="462"/>
      <c r="O155" s="145" t="s">
        <v>209</v>
      </c>
      <c r="P155" s="30" t="s">
        <v>210</v>
      </c>
    </row>
    <row r="156" spans="2:16">
      <c r="B156" s="148" t="s">
        <v>211</v>
      </c>
      <c r="C156" s="146">
        <v>31</v>
      </c>
      <c r="D156" s="8">
        <v>31</v>
      </c>
      <c r="E156" s="8">
        <v>31</v>
      </c>
      <c r="F156" s="8">
        <v>28</v>
      </c>
      <c r="G156" s="8">
        <v>21</v>
      </c>
      <c r="H156" s="8">
        <v>11</v>
      </c>
      <c r="I156" s="168">
        <f>SUM(C156:G156)</f>
        <v>142</v>
      </c>
      <c r="J156" s="8"/>
      <c r="K156" s="8"/>
      <c r="L156" s="8"/>
      <c r="M156" s="8"/>
      <c r="N156" s="168">
        <f>SUM(J156:M156)</f>
        <v>0</v>
      </c>
      <c r="O156" s="167">
        <f>SUM(C156:H156,J156:M156)</f>
        <v>153</v>
      </c>
      <c r="P156" s="169">
        <f>I156+N156</f>
        <v>142</v>
      </c>
    </row>
    <row r="157" spans="2:16" ht="19.5">
      <c r="B157" s="149" t="s">
        <v>485</v>
      </c>
      <c r="C157" s="147">
        <v>5.1612903225806514E-2</v>
      </c>
      <c r="D157" s="10">
        <v>-1.1785714285714288</v>
      </c>
      <c r="E157" s="10">
        <v>2.9967741935483874</v>
      </c>
      <c r="F157" s="10">
        <v>6.7733333333333317</v>
      </c>
      <c r="G157" s="10">
        <v>11.312903225806449</v>
      </c>
      <c r="H157" s="10">
        <v>15.226666666666663</v>
      </c>
      <c r="I157" s="153">
        <f>(C156*C157+D156*D157+E156*E157+F156*F157+G156*G157)/I156</f>
        <v>3.4168210337292568</v>
      </c>
      <c r="J157" s="10"/>
      <c r="K157" s="95"/>
      <c r="L157" s="95"/>
      <c r="M157" s="95"/>
      <c r="N157" s="153"/>
      <c r="O157" s="154">
        <f>(C157*C156+D157*D156+E157*E156+F157*F156+G157*G156+H157*H156+J157*J156+K157*K156+L157*L156+M157*M156)/O156</f>
        <v>4.2658949027639723</v>
      </c>
      <c r="P157" s="161">
        <f>(I157*I156+N157*N156)/P156</f>
        <v>3.4168210337292568</v>
      </c>
    </row>
    <row r="158" spans="2:16" ht="19.5">
      <c r="B158" s="149" t="s">
        <v>212</v>
      </c>
      <c r="C158" s="13">
        <f t="shared" ref="C158:H158" si="60">C156*(13-C157)</f>
        <v>401.40000000000003</v>
      </c>
      <c r="D158" s="12">
        <f t="shared" si="60"/>
        <v>439.53571428571428</v>
      </c>
      <c r="E158" s="12">
        <f t="shared" si="60"/>
        <v>310.10000000000002</v>
      </c>
      <c r="F158" s="12">
        <f t="shared" si="60"/>
        <v>174.34666666666672</v>
      </c>
      <c r="G158" s="12">
        <f t="shared" si="60"/>
        <v>35.429032258064559</v>
      </c>
      <c r="H158" s="12">
        <f t="shared" si="60"/>
        <v>-24.493333333333293</v>
      </c>
      <c r="I158" s="155">
        <f>SUM(C158:G158)</f>
        <v>1360.8114132104456</v>
      </c>
      <c r="J158" s="12">
        <f>J156*(13-J157)</f>
        <v>0</v>
      </c>
      <c r="K158" s="12">
        <f>K156*(13-K157)</f>
        <v>0</v>
      </c>
      <c r="L158" s="12">
        <f>L156*(13-L157)</f>
        <v>0</v>
      </c>
      <c r="M158" s="12">
        <f>M156*(13-M157)</f>
        <v>0</v>
      </c>
      <c r="N158" s="155">
        <f>SUM(J158:M158)</f>
        <v>0</v>
      </c>
      <c r="O158" s="156">
        <f>O156*(13-O157)</f>
        <v>1336.3180798771123</v>
      </c>
      <c r="P158" s="162">
        <f>P156*(13-P157)</f>
        <v>1360.8114132104456</v>
      </c>
    </row>
    <row r="159" spans="2:16" ht="19.5">
      <c r="B159" s="149" t="s">
        <v>213</v>
      </c>
      <c r="C159" s="13">
        <f t="shared" ref="C159:H159" si="61">C156*(17-C157)</f>
        <v>525.4</v>
      </c>
      <c r="D159" s="12">
        <f t="shared" si="61"/>
        <v>563.53571428571433</v>
      </c>
      <c r="E159" s="12">
        <f t="shared" si="61"/>
        <v>434.1</v>
      </c>
      <c r="F159" s="12">
        <f t="shared" si="61"/>
        <v>286.34666666666669</v>
      </c>
      <c r="G159" s="12">
        <f t="shared" si="61"/>
        <v>119.42903225806457</v>
      </c>
      <c r="H159" s="12">
        <f t="shared" si="61"/>
        <v>19.506666666666707</v>
      </c>
      <c r="I159" s="155">
        <f>SUM(C159:G159)</f>
        <v>1928.8114132104456</v>
      </c>
      <c r="J159" s="12">
        <f>J156*(17-J157)</f>
        <v>0</v>
      </c>
      <c r="K159" s="12">
        <f>K156*(17-K157)</f>
        <v>0</v>
      </c>
      <c r="L159" s="12">
        <f>L156*(17-L157)</f>
        <v>0</v>
      </c>
      <c r="M159" s="12">
        <f>M156*(17-M157)</f>
        <v>0</v>
      </c>
      <c r="N159" s="155">
        <f>SUM(J159:M159)</f>
        <v>0</v>
      </c>
      <c r="O159" s="156">
        <f>O156*(17-O157)</f>
        <v>1948.3180798771123</v>
      </c>
      <c r="P159" s="162">
        <f>P156*(17-P157)</f>
        <v>1928.8114132104456</v>
      </c>
    </row>
    <row r="160" spans="2:16" ht="19.5">
      <c r="B160" s="149" t="s">
        <v>214</v>
      </c>
      <c r="C160" s="17">
        <f t="shared" ref="C160:H160" si="62">C156*(18-C157)</f>
        <v>556.4</v>
      </c>
      <c r="D160" s="16">
        <f t="shared" si="62"/>
        <v>594.53571428571433</v>
      </c>
      <c r="E160" s="16">
        <f t="shared" si="62"/>
        <v>465.1</v>
      </c>
      <c r="F160" s="16">
        <f t="shared" si="62"/>
        <v>314.34666666666669</v>
      </c>
      <c r="G160" s="16">
        <f t="shared" si="62"/>
        <v>140.42903225806455</v>
      </c>
      <c r="H160" s="16">
        <f t="shared" si="62"/>
        <v>30.506666666666707</v>
      </c>
      <c r="I160" s="155">
        <f>SUM(C160:G160)</f>
        <v>2070.8114132104456</v>
      </c>
      <c r="J160" s="16">
        <f>J156*(18-J157)</f>
        <v>0</v>
      </c>
      <c r="K160" s="16">
        <f>K156*(18-K157)</f>
        <v>0</v>
      </c>
      <c r="L160" s="16">
        <f>L156*(18-L157)</f>
        <v>0</v>
      </c>
      <c r="M160" s="16">
        <f>M156*(18-M157)</f>
        <v>0</v>
      </c>
      <c r="N160" s="155">
        <f>SUM(J160:M160)</f>
        <v>0</v>
      </c>
      <c r="O160" s="157">
        <f>O156*(18-O157)</f>
        <v>2101.3180798771123</v>
      </c>
      <c r="P160" s="163">
        <f>P156*(18-P157)</f>
        <v>2070.8114132104456</v>
      </c>
    </row>
    <row r="161" spans="2:16" ht="20.25" thickBot="1">
      <c r="B161" s="347" t="s">
        <v>215</v>
      </c>
      <c r="C161" s="21">
        <f t="shared" ref="C161:H161" si="63">C156*(19-C157)</f>
        <v>587.4</v>
      </c>
      <c r="D161" s="20">
        <f t="shared" si="63"/>
        <v>625.53571428571433</v>
      </c>
      <c r="E161" s="20">
        <f t="shared" si="63"/>
        <v>496.1</v>
      </c>
      <c r="F161" s="20">
        <f t="shared" si="63"/>
        <v>342.34666666666669</v>
      </c>
      <c r="G161" s="20">
        <f t="shared" si="63"/>
        <v>161.42903225806455</v>
      </c>
      <c r="H161" s="20">
        <f t="shared" si="63"/>
        <v>41.506666666666703</v>
      </c>
      <c r="I161" s="164">
        <f>SUM(C161:G161)</f>
        <v>2212.8114132104456</v>
      </c>
      <c r="J161" s="20">
        <f>J156*(19-J157)</f>
        <v>0</v>
      </c>
      <c r="K161" s="20">
        <f>K156*(19-K157)</f>
        <v>0</v>
      </c>
      <c r="L161" s="20">
        <f>L156*(19-L157)</f>
        <v>0</v>
      </c>
      <c r="M161" s="20">
        <f>M156*(19-M157)</f>
        <v>0</v>
      </c>
      <c r="N161" s="164">
        <f>SUM(J161:M161)</f>
        <v>0</v>
      </c>
      <c r="O161" s="165">
        <f>O156*(19-O157)</f>
        <v>2254.3180798771123</v>
      </c>
      <c r="P161" s="166">
        <f>P156*(19-P157)</f>
        <v>2212.8114132104456</v>
      </c>
    </row>
    <row r="162" spans="2:16" ht="15.75" thickBot="1"/>
    <row r="163" spans="2:16" ht="24" thickBot="1">
      <c r="B163" s="463" t="s">
        <v>344</v>
      </c>
      <c r="C163" s="464"/>
      <c r="D163" s="464"/>
      <c r="E163" s="464"/>
      <c r="F163" s="464"/>
      <c r="G163" s="464"/>
      <c r="H163" s="464"/>
      <c r="I163" s="464"/>
      <c r="J163" s="464"/>
      <c r="K163" s="464"/>
      <c r="L163" s="468" t="s">
        <v>233</v>
      </c>
      <c r="M163" s="468"/>
      <c r="N163" s="468"/>
      <c r="O163" s="468"/>
      <c r="P163" s="469"/>
    </row>
    <row r="164" spans="2:16" ht="15.75">
      <c r="B164" s="465" t="s">
        <v>195</v>
      </c>
      <c r="C164" s="461" t="s">
        <v>196</v>
      </c>
      <c r="D164" s="461" t="s">
        <v>197</v>
      </c>
      <c r="E164" s="461" t="s">
        <v>198</v>
      </c>
      <c r="F164" s="461" t="s">
        <v>199</v>
      </c>
      <c r="G164" s="461" t="s">
        <v>200</v>
      </c>
      <c r="H164" s="461" t="s">
        <v>201</v>
      </c>
      <c r="I164" s="467" t="s">
        <v>202</v>
      </c>
      <c r="J164" s="461" t="s">
        <v>203</v>
      </c>
      <c r="K164" s="461" t="s">
        <v>204</v>
      </c>
      <c r="L164" s="461" t="s">
        <v>205</v>
      </c>
      <c r="M164" s="461" t="s">
        <v>206</v>
      </c>
      <c r="N164" s="467" t="s">
        <v>207</v>
      </c>
      <c r="O164" s="456" t="s">
        <v>208</v>
      </c>
      <c r="P164" s="457"/>
    </row>
    <row r="165" spans="2:16" ht="16.5" thickBot="1">
      <c r="B165" s="466"/>
      <c r="C165" s="462"/>
      <c r="D165" s="462"/>
      <c r="E165" s="462"/>
      <c r="F165" s="462"/>
      <c r="G165" s="462"/>
      <c r="H165" s="462"/>
      <c r="I165" s="462"/>
      <c r="J165" s="462"/>
      <c r="K165" s="462"/>
      <c r="L165" s="462"/>
      <c r="M165" s="462"/>
      <c r="N165" s="462"/>
      <c r="O165" s="145" t="s">
        <v>234</v>
      </c>
      <c r="P165" s="30" t="s">
        <v>235</v>
      </c>
    </row>
    <row r="166" spans="2:16">
      <c r="B166" s="148" t="s">
        <v>211</v>
      </c>
      <c r="C166" s="146">
        <v>31</v>
      </c>
      <c r="D166" s="8">
        <v>28</v>
      </c>
      <c r="E166" s="8">
        <v>31</v>
      </c>
      <c r="F166" s="8">
        <v>30</v>
      </c>
      <c r="G166" s="8">
        <v>31</v>
      </c>
      <c r="H166" s="8">
        <v>5</v>
      </c>
      <c r="I166" s="168">
        <f>SUM(C166:H166)</f>
        <v>156</v>
      </c>
      <c r="J166" s="8">
        <v>20</v>
      </c>
      <c r="K166" s="8">
        <v>31</v>
      </c>
      <c r="L166" s="8">
        <v>30</v>
      </c>
      <c r="M166" s="8">
        <v>31</v>
      </c>
      <c r="N166" s="168">
        <f>SUM(J166:M166)</f>
        <v>112</v>
      </c>
      <c r="O166" s="167">
        <f>SUM(C166:H166,J166:M166)</f>
        <v>268</v>
      </c>
      <c r="P166" s="169">
        <f>I166+N166</f>
        <v>268</v>
      </c>
    </row>
    <row r="167" spans="2:16" ht="19.5">
      <c r="B167" s="149" t="s">
        <v>485</v>
      </c>
      <c r="C167" s="147">
        <v>-4.2</v>
      </c>
      <c r="D167" s="10">
        <v>-3.2</v>
      </c>
      <c r="E167" s="10">
        <v>0.5</v>
      </c>
      <c r="F167" s="10">
        <v>5.6</v>
      </c>
      <c r="G167" s="10">
        <v>10.6</v>
      </c>
      <c r="H167" s="10">
        <v>12.4</v>
      </c>
      <c r="I167" s="153">
        <f>(C166*C167+D166*D167+E166*E167+F166*F167+G166*G167)/I166</f>
        <v>1.8737179487179485</v>
      </c>
      <c r="J167" s="10">
        <v>12</v>
      </c>
      <c r="K167" s="95">
        <v>6.9</v>
      </c>
      <c r="L167" s="95">
        <v>1.6</v>
      </c>
      <c r="M167" s="95">
        <v>-2.2000000000000002</v>
      </c>
      <c r="N167" s="153">
        <f>(J166*J167+K166*K167+L166*L167+M166*M167)/N166</f>
        <v>3.8723214285714285</v>
      </c>
      <c r="O167" s="154">
        <f>(C167*C166+D167*D166+E167*E166+F167*F166+G167*G166+H167*H166+J167*J166+K167*K166+L167*L166+M167*M166)/O166</f>
        <v>2.940298507462686</v>
      </c>
      <c r="P167" s="161">
        <f>(I167*I166+N167*N166)/P166</f>
        <v>2.7089552238805972</v>
      </c>
    </row>
    <row r="168" spans="2:16" ht="19.5">
      <c r="B168" s="149" t="s">
        <v>212</v>
      </c>
      <c r="C168" s="13">
        <f t="shared" ref="C168:H168" si="64">C166*(13-C167)</f>
        <v>533.19999999999993</v>
      </c>
      <c r="D168" s="12">
        <f t="shared" si="64"/>
        <v>453.59999999999997</v>
      </c>
      <c r="E168" s="12">
        <f t="shared" si="64"/>
        <v>387.5</v>
      </c>
      <c r="F168" s="12">
        <f t="shared" si="64"/>
        <v>222</v>
      </c>
      <c r="G168" s="12">
        <f t="shared" si="64"/>
        <v>74.400000000000006</v>
      </c>
      <c r="H168" s="12">
        <f t="shared" si="64"/>
        <v>2.9999999999999982</v>
      </c>
      <c r="I168" s="155">
        <f>SUM(C168:G168)</f>
        <v>1670.7</v>
      </c>
      <c r="J168" s="12">
        <f>J166*(13-J167)</f>
        <v>20</v>
      </c>
      <c r="K168" s="12">
        <f>K166*(13-K167)</f>
        <v>189.1</v>
      </c>
      <c r="L168" s="12">
        <f>L166*(13-L167)</f>
        <v>342</v>
      </c>
      <c r="M168" s="12">
        <f>M166*(13-M167)</f>
        <v>471.2</v>
      </c>
      <c r="N168" s="155">
        <f>SUM(J168:M168)</f>
        <v>1022.3</v>
      </c>
      <c r="O168" s="156">
        <f>O166*(13-O167)</f>
        <v>2696.0000000000005</v>
      </c>
      <c r="P168" s="162">
        <f>P166*(13-P167)</f>
        <v>2758</v>
      </c>
    </row>
    <row r="169" spans="2:16" ht="19.5">
      <c r="B169" s="149" t="s">
        <v>213</v>
      </c>
      <c r="C169" s="13">
        <f t="shared" ref="C169:H169" si="65">C166*(17-C167)</f>
        <v>657.19999999999993</v>
      </c>
      <c r="D169" s="12">
        <f t="shared" si="65"/>
        <v>565.6</v>
      </c>
      <c r="E169" s="12">
        <f t="shared" si="65"/>
        <v>511.5</v>
      </c>
      <c r="F169" s="12">
        <f t="shared" si="65"/>
        <v>342</v>
      </c>
      <c r="G169" s="12">
        <f t="shared" si="65"/>
        <v>198.4</v>
      </c>
      <c r="H169" s="12">
        <f t="shared" si="65"/>
        <v>23</v>
      </c>
      <c r="I169" s="155">
        <f>SUM(C169:G169)</f>
        <v>2274.7000000000003</v>
      </c>
      <c r="J169" s="12">
        <f>J166*(17-J167)</f>
        <v>100</v>
      </c>
      <c r="K169" s="12">
        <f>K166*(17-K167)</f>
        <v>313.09999999999997</v>
      </c>
      <c r="L169" s="12">
        <f>L166*(17-L167)</f>
        <v>462</v>
      </c>
      <c r="M169" s="12">
        <f>M166*(17-M167)</f>
        <v>595.19999999999993</v>
      </c>
      <c r="N169" s="155">
        <f>SUM(J169:M169)</f>
        <v>1470.2999999999997</v>
      </c>
      <c r="O169" s="156">
        <f>O166*(17-O167)</f>
        <v>3768.0000000000005</v>
      </c>
      <c r="P169" s="162">
        <f>P166*(17-P167)</f>
        <v>3830</v>
      </c>
    </row>
    <row r="170" spans="2:16" ht="19.5">
      <c r="B170" s="149" t="s">
        <v>214</v>
      </c>
      <c r="C170" s="17">
        <f t="shared" ref="C170:H170" si="66">C166*(18-C167)</f>
        <v>688.19999999999993</v>
      </c>
      <c r="D170" s="16">
        <f t="shared" si="66"/>
        <v>593.6</v>
      </c>
      <c r="E170" s="16">
        <f t="shared" si="66"/>
        <v>542.5</v>
      </c>
      <c r="F170" s="16">
        <f t="shared" si="66"/>
        <v>372</v>
      </c>
      <c r="G170" s="16">
        <f t="shared" si="66"/>
        <v>229.4</v>
      </c>
      <c r="H170" s="16">
        <f t="shared" si="66"/>
        <v>28</v>
      </c>
      <c r="I170" s="155">
        <f>SUM(C170:G170)</f>
        <v>2425.7000000000003</v>
      </c>
      <c r="J170" s="16">
        <f>J166*(18-J167)</f>
        <v>120</v>
      </c>
      <c r="K170" s="16">
        <f>K166*(18-K167)</f>
        <v>344.09999999999997</v>
      </c>
      <c r="L170" s="16">
        <f>L166*(18-L167)</f>
        <v>491.99999999999994</v>
      </c>
      <c r="M170" s="16">
        <f>M166*(18-M167)</f>
        <v>626.19999999999993</v>
      </c>
      <c r="N170" s="155">
        <f>SUM(J170:M170)</f>
        <v>1582.2999999999997</v>
      </c>
      <c r="O170" s="157">
        <f>O166*(18-O167)</f>
        <v>4036.0000000000005</v>
      </c>
      <c r="P170" s="163">
        <f>P166*(18-P167)</f>
        <v>4098</v>
      </c>
    </row>
    <row r="171" spans="2:16" ht="20.25" thickBot="1">
      <c r="B171" s="347" t="s">
        <v>215</v>
      </c>
      <c r="C171" s="21">
        <f t="shared" ref="C171:H171" si="67">C166*(19-C167)</f>
        <v>719.19999999999993</v>
      </c>
      <c r="D171" s="20">
        <f t="shared" si="67"/>
        <v>621.6</v>
      </c>
      <c r="E171" s="20">
        <f t="shared" si="67"/>
        <v>573.5</v>
      </c>
      <c r="F171" s="20">
        <f t="shared" si="67"/>
        <v>402</v>
      </c>
      <c r="G171" s="20">
        <f t="shared" si="67"/>
        <v>260.40000000000003</v>
      </c>
      <c r="H171" s="20">
        <f t="shared" si="67"/>
        <v>33</v>
      </c>
      <c r="I171" s="164">
        <f>SUM(C171:G171)</f>
        <v>2576.7000000000003</v>
      </c>
      <c r="J171" s="20">
        <f>J166*(19-J167)</f>
        <v>140</v>
      </c>
      <c r="K171" s="20">
        <f>K166*(19-K167)</f>
        <v>375.09999999999997</v>
      </c>
      <c r="L171" s="20">
        <f>L166*(19-L167)</f>
        <v>522</v>
      </c>
      <c r="M171" s="20">
        <f>M166*(19-M167)</f>
        <v>657.19999999999993</v>
      </c>
      <c r="N171" s="164">
        <f>SUM(J171:M171)</f>
        <v>1694.2999999999997</v>
      </c>
      <c r="O171" s="165">
        <f>O166*(19-O167)</f>
        <v>4304</v>
      </c>
      <c r="P171" s="166">
        <f>P166*(19-P167)</f>
        <v>4366</v>
      </c>
    </row>
    <row r="172" spans="2:16" ht="15.75" thickBot="1">
      <c r="J172" s="28"/>
    </row>
    <row r="173" spans="2:16" ht="24" thickBot="1">
      <c r="B173" s="170" t="s">
        <v>236</v>
      </c>
      <c r="C173" s="458" t="s">
        <v>237</v>
      </c>
      <c r="D173" s="458"/>
      <c r="E173" s="458"/>
      <c r="F173" s="458"/>
      <c r="G173" s="458"/>
      <c r="H173" s="458"/>
      <c r="I173" s="458"/>
      <c r="J173" s="458"/>
      <c r="K173" s="458"/>
      <c r="L173" s="458"/>
      <c r="M173" s="459"/>
      <c r="N173" s="459"/>
      <c r="O173" s="459"/>
      <c r="P173" s="460"/>
    </row>
    <row r="174" spans="2:16" ht="15.75">
      <c r="B174" s="465" t="s">
        <v>195</v>
      </c>
      <c r="C174" s="461" t="s">
        <v>196</v>
      </c>
      <c r="D174" s="461" t="s">
        <v>197</v>
      </c>
      <c r="E174" s="461" t="s">
        <v>198</v>
      </c>
      <c r="F174" s="461" t="s">
        <v>199</v>
      </c>
      <c r="G174" s="461" t="s">
        <v>200</v>
      </c>
      <c r="H174" s="461" t="s">
        <v>201</v>
      </c>
      <c r="I174" s="467" t="s">
        <v>202</v>
      </c>
      <c r="J174" s="461" t="s">
        <v>203</v>
      </c>
      <c r="K174" s="461" t="s">
        <v>204</v>
      </c>
      <c r="L174" s="461" t="s">
        <v>205</v>
      </c>
      <c r="M174" s="461" t="s">
        <v>206</v>
      </c>
      <c r="N174" s="467" t="s">
        <v>207</v>
      </c>
      <c r="O174" s="456" t="s">
        <v>208</v>
      </c>
      <c r="P174" s="457"/>
    </row>
    <row r="175" spans="2:16" ht="16.5" thickBot="1">
      <c r="B175" s="466"/>
      <c r="C175" s="462"/>
      <c r="D175" s="462"/>
      <c r="E175" s="462"/>
      <c r="F175" s="462"/>
      <c r="G175" s="462"/>
      <c r="H175" s="462"/>
      <c r="I175" s="462"/>
      <c r="J175" s="462"/>
      <c r="K175" s="462"/>
      <c r="L175" s="462"/>
      <c r="M175" s="462"/>
      <c r="N175" s="462"/>
      <c r="O175" s="145" t="s">
        <v>234</v>
      </c>
      <c r="P175" s="30" t="s">
        <v>235</v>
      </c>
    </row>
    <row r="176" spans="2:16" ht="15.75">
      <c r="B176" s="174">
        <v>2000</v>
      </c>
      <c r="C176" s="173">
        <f t="shared" ref="C176:P176" si="68">C11/C$171</f>
        <v>0.95258620689655182</v>
      </c>
      <c r="D176" s="172">
        <f t="shared" si="68"/>
        <v>0.77477477477477474</v>
      </c>
      <c r="E176" s="172">
        <f t="shared" si="68"/>
        <v>0.85945945945945956</v>
      </c>
      <c r="F176" s="172">
        <f t="shared" si="68"/>
        <v>0.58507462686567158</v>
      </c>
      <c r="G176" s="172">
        <f t="shared" si="68"/>
        <v>0.22006629476918096</v>
      </c>
      <c r="H176" s="172">
        <f t="shared" si="68"/>
        <v>0.18787878787878787</v>
      </c>
      <c r="I176" s="172">
        <f t="shared" si="68"/>
        <v>0.75759896889738609</v>
      </c>
      <c r="J176" s="172">
        <f t="shared" si="68"/>
        <v>0.95928571428571441</v>
      </c>
      <c r="K176" s="172">
        <f t="shared" si="68"/>
        <v>0.49133564382831246</v>
      </c>
      <c r="L176" s="172">
        <f t="shared" si="68"/>
        <v>0.7931034482758621</v>
      </c>
      <c r="M176" s="172">
        <f t="shared" si="68"/>
        <v>0.86792452830188682</v>
      </c>
      <c r="N176" s="172">
        <f t="shared" si="68"/>
        <v>0.76904916484683949</v>
      </c>
      <c r="O176" s="360">
        <f t="shared" si="68"/>
        <v>0.75773821170025435</v>
      </c>
      <c r="P176" s="358">
        <f t="shared" si="68"/>
        <v>0.74555777901005371</v>
      </c>
    </row>
    <row r="177" spans="2:16" ht="15.75">
      <c r="B177" s="175">
        <v>2001</v>
      </c>
      <c r="C177" s="34">
        <f t="shared" ref="C177:P177" si="69">C21/C$171</f>
        <v>0.89655172413793116</v>
      </c>
      <c r="D177" s="33">
        <f t="shared" si="69"/>
        <v>0.82882882882882869</v>
      </c>
      <c r="E177" s="33">
        <f t="shared" si="69"/>
        <v>0.82162162162162156</v>
      </c>
      <c r="F177" s="33">
        <f t="shared" si="69"/>
        <v>0.93283582089552242</v>
      </c>
      <c r="G177" s="33">
        <f t="shared" si="69"/>
        <v>0.39823348694316429</v>
      </c>
      <c r="H177" s="33">
        <f t="shared" si="69"/>
        <v>2.9272727272727277</v>
      </c>
      <c r="I177" s="33">
        <f t="shared" si="69"/>
        <v>0.81883804866689947</v>
      </c>
      <c r="J177" s="33">
        <f t="shared" si="69"/>
        <v>1.1671428571428573</v>
      </c>
      <c r="K177" s="33">
        <f t="shared" si="69"/>
        <v>0.6169021594241535</v>
      </c>
      <c r="L177" s="33">
        <f t="shared" si="69"/>
        <v>1.0273946360153257</v>
      </c>
      <c r="M177" s="33">
        <f t="shared" si="69"/>
        <v>1.0664942178940962</v>
      </c>
      <c r="N177" s="33">
        <f t="shared" si="69"/>
        <v>0.9632296523638082</v>
      </c>
      <c r="O177" s="171">
        <f t="shared" si="69"/>
        <v>0.8918447955390334</v>
      </c>
      <c r="P177" s="35">
        <f t="shared" si="69"/>
        <v>0.85705451213925787</v>
      </c>
    </row>
    <row r="178" spans="2:16" ht="15.75">
      <c r="B178" s="175">
        <v>2002</v>
      </c>
      <c r="C178" s="34">
        <f t="shared" ref="C178:P178" si="70">C31/C$171</f>
        <v>0.89655172413793116</v>
      </c>
      <c r="D178" s="33">
        <f t="shared" si="70"/>
        <v>0.73423423423423428</v>
      </c>
      <c r="E178" s="33">
        <f t="shared" si="70"/>
        <v>0.85945945945945956</v>
      </c>
      <c r="F178" s="33">
        <f t="shared" si="70"/>
        <v>1.1218905472636815</v>
      </c>
      <c r="G178" s="33">
        <f t="shared" si="70"/>
        <v>0.13824884792626727</v>
      </c>
      <c r="H178" s="33">
        <f t="shared" si="70"/>
        <v>0</v>
      </c>
      <c r="I178" s="33">
        <f t="shared" si="70"/>
        <v>0.80766096169519153</v>
      </c>
      <c r="J178" s="33">
        <f t="shared" si="70"/>
        <v>1.4750000000000001</v>
      </c>
      <c r="K178" s="33">
        <f t="shared" si="70"/>
        <v>1.0903758997600641</v>
      </c>
      <c r="L178" s="33">
        <f t="shared" si="70"/>
        <v>0.85057471264367812</v>
      </c>
      <c r="M178" s="33">
        <f t="shared" si="70"/>
        <v>1.0471698113207548</v>
      </c>
      <c r="N178" s="33">
        <f t="shared" si="70"/>
        <v>1.0315174408310217</v>
      </c>
      <c r="O178" s="171">
        <f t="shared" si="70"/>
        <v>0.8895910780669144</v>
      </c>
      <c r="P178" s="35">
        <f t="shared" si="70"/>
        <v>0.87695831424644977</v>
      </c>
    </row>
    <row r="179" spans="2:16">
      <c r="B179" s="175">
        <v>2003</v>
      </c>
      <c r="C179" s="34">
        <f t="shared" ref="C179:P179" si="71">C41/C$171</f>
        <v>0.95258620689655182</v>
      </c>
      <c r="D179" s="33">
        <f t="shared" si="71"/>
        <v>1.0855855855855856</v>
      </c>
      <c r="E179" s="33">
        <f t="shared" si="71"/>
        <v>0.85945945945945956</v>
      </c>
      <c r="F179" s="33">
        <f t="shared" si="71"/>
        <v>0.87935323383084574</v>
      </c>
      <c r="G179" s="33">
        <f t="shared" si="71"/>
        <v>0.29185867895545309</v>
      </c>
      <c r="H179" s="33">
        <f t="shared" si="71"/>
        <v>0</v>
      </c>
      <c r="I179" s="33">
        <f t="shared" si="71"/>
        <v>0.88574533317809601</v>
      </c>
      <c r="J179" s="33">
        <f t="shared" si="71"/>
        <v>1.1571428571428573</v>
      </c>
      <c r="K179" s="33">
        <f t="shared" si="71"/>
        <v>1.2314049586776861</v>
      </c>
      <c r="L179" s="33">
        <f t="shared" si="71"/>
        <v>0.86206896551724133</v>
      </c>
      <c r="M179" s="33">
        <f t="shared" si="71"/>
        <v>0.97641509433962259</v>
      </c>
      <c r="N179" s="33">
        <f t="shared" si="71"/>
        <v>1.0125715634775425</v>
      </c>
      <c r="O179" s="33">
        <f t="shared" si="71"/>
        <v>0.9288801115241635</v>
      </c>
      <c r="P179" s="35">
        <f t="shared" si="71"/>
        <v>0.91568941823179106</v>
      </c>
    </row>
    <row r="180" spans="2:16">
      <c r="B180" s="175">
        <v>2004</v>
      </c>
      <c r="C180" s="34">
        <f>C51/C$171</f>
        <v>1.021551724137931</v>
      </c>
      <c r="D180" s="33">
        <f t="shared" ref="D180:P180" si="72">D51/D$171</f>
        <v>0.90041827541827546</v>
      </c>
      <c r="E180" s="33">
        <f t="shared" si="72"/>
        <v>0.97297297297297303</v>
      </c>
      <c r="F180" s="33">
        <f t="shared" si="72"/>
        <v>0.85074626865671643</v>
      </c>
      <c r="G180" s="33">
        <f t="shared" si="72"/>
        <v>1.083333333333333</v>
      </c>
      <c r="H180" s="33">
        <f t="shared" si="72"/>
        <v>1.9393939393939394</v>
      </c>
      <c r="I180" s="33">
        <f t="shared" si="72"/>
        <v>0.96111305157759919</v>
      </c>
      <c r="J180" s="33">
        <f t="shared" si="72"/>
        <v>0.99642857142857144</v>
      </c>
      <c r="K180" s="33">
        <f t="shared" si="72"/>
        <v>0.90082644628099195</v>
      </c>
      <c r="L180" s="33">
        <f t="shared" si="72"/>
        <v>0.94827586206896552</v>
      </c>
      <c r="M180" s="33">
        <f t="shared" si="72"/>
        <v>0.99056603773584917</v>
      </c>
      <c r="N180" s="33">
        <f t="shared" si="72"/>
        <v>0.95815380983296961</v>
      </c>
      <c r="O180" s="33">
        <f t="shared" si="72"/>
        <v>0.96744888475836421</v>
      </c>
      <c r="P180" s="35">
        <f t="shared" si="72"/>
        <v>0.93905176362803477</v>
      </c>
    </row>
    <row r="181" spans="2:16">
      <c r="B181" s="175">
        <f>B180+1</f>
        <v>2005</v>
      </c>
      <c r="C181" s="34">
        <f>C61/C$171</f>
        <v>0.89655172413793116</v>
      </c>
      <c r="D181" s="33">
        <f t="shared" ref="D181:P181" si="73">D61/D$171</f>
        <v>1.0765765765765765</v>
      </c>
      <c r="E181" s="33">
        <f t="shared" si="73"/>
        <v>1.0162162162162163</v>
      </c>
      <c r="F181" s="33">
        <f t="shared" si="73"/>
        <v>0.80597014925373134</v>
      </c>
      <c r="G181" s="33">
        <f t="shared" si="73"/>
        <v>0.64516129032258052</v>
      </c>
      <c r="H181" s="33">
        <f t="shared" si="73"/>
        <v>1.5454545454545454</v>
      </c>
      <c r="I181" s="33">
        <f t="shared" si="73"/>
        <v>0.9270772693755579</v>
      </c>
      <c r="J181" s="33">
        <f t="shared" si="73"/>
        <v>0.9642857142857143</v>
      </c>
      <c r="K181" s="33">
        <f t="shared" si="73"/>
        <v>0.86776859504132242</v>
      </c>
      <c r="L181" s="33">
        <f t="shared" si="73"/>
        <v>1.0459770114942528</v>
      </c>
      <c r="M181" s="33">
        <f t="shared" si="73"/>
        <v>0.98584905660377364</v>
      </c>
      <c r="N181" s="33">
        <f t="shared" si="73"/>
        <v>0.97645045151389975</v>
      </c>
      <c r="O181" s="33">
        <f t="shared" si="73"/>
        <v>0.95125464684014871</v>
      </c>
      <c r="P181" s="35">
        <f t="shared" si="73"/>
        <v>0.92606504809894641</v>
      </c>
    </row>
    <row r="182" spans="2:16">
      <c r="B182" s="175">
        <f t="shared" ref="B182:B189" si="74">B181+1</f>
        <v>2006</v>
      </c>
      <c r="C182" s="34">
        <f>C71/C$171</f>
        <v>1.0818965517241381</v>
      </c>
      <c r="D182" s="33">
        <f t="shared" ref="D182:P182" si="75">D71/D$171</f>
        <v>1.0405405405405406</v>
      </c>
      <c r="E182" s="33">
        <f t="shared" si="75"/>
        <v>1.0756756756756756</v>
      </c>
      <c r="F182" s="33">
        <f t="shared" si="75"/>
        <v>0.89552238805970152</v>
      </c>
      <c r="G182" s="33">
        <f t="shared" si="75"/>
        <v>0.74884792626728103</v>
      </c>
      <c r="H182" s="33">
        <f t="shared" si="75"/>
        <v>2.8484848484848486</v>
      </c>
      <c r="I182" s="33">
        <f t="shared" si="75"/>
        <v>1.0078006752823379</v>
      </c>
      <c r="J182" s="33">
        <f t="shared" si="75"/>
        <v>0.21785714285714286</v>
      </c>
      <c r="K182" s="33">
        <f t="shared" si="75"/>
        <v>0.8099173553719009</v>
      </c>
      <c r="L182" s="33">
        <f t="shared" si="75"/>
        <v>0.82183908045977017</v>
      </c>
      <c r="M182" s="33">
        <f t="shared" si="75"/>
        <v>0.83490566037735847</v>
      </c>
      <c r="N182" s="33">
        <f t="shared" si="75"/>
        <v>0.77436109307678702</v>
      </c>
      <c r="O182" s="33">
        <f t="shared" si="75"/>
        <v>0.93001858736059484</v>
      </c>
      <c r="P182" s="35">
        <f t="shared" si="75"/>
        <v>0.89528172240036641</v>
      </c>
    </row>
    <row r="183" spans="2:16">
      <c r="B183" s="175">
        <f t="shared" si="74"/>
        <v>2007</v>
      </c>
      <c r="C183" s="34">
        <f>C81/C$171</f>
        <v>0.71982758620689657</v>
      </c>
      <c r="D183" s="33">
        <f t="shared" ref="D183:P183" si="76">D81/D$171</f>
        <v>0.77477477477477474</v>
      </c>
      <c r="E183" s="33">
        <f t="shared" si="76"/>
        <v>0.81081081081081086</v>
      </c>
      <c r="F183" s="33">
        <f t="shared" si="76"/>
        <v>0.70895522388059706</v>
      </c>
      <c r="G183" s="33">
        <f t="shared" si="76"/>
        <v>0.50115207373271886</v>
      </c>
      <c r="H183" s="33">
        <f t="shared" si="76"/>
        <v>0.96969696969696972</v>
      </c>
      <c r="I183" s="33">
        <f t="shared" si="76"/>
        <v>0.72953778088252408</v>
      </c>
      <c r="J183" s="33">
        <f t="shared" si="76"/>
        <v>0.2392857142857143</v>
      </c>
      <c r="K183" s="33">
        <f t="shared" si="76"/>
        <v>1.0743801652892564</v>
      </c>
      <c r="L183" s="33">
        <f t="shared" si="76"/>
        <v>1.0919540229885059</v>
      </c>
      <c r="M183" s="33">
        <f t="shared" si="76"/>
        <v>1</v>
      </c>
      <c r="N183" s="33">
        <f t="shared" si="76"/>
        <v>0.98193944401817868</v>
      </c>
      <c r="O183" s="33">
        <f t="shared" si="76"/>
        <v>0.83073884758364314</v>
      </c>
      <c r="P183" s="35">
        <f t="shared" si="76"/>
        <v>0.81161245991754472</v>
      </c>
    </row>
    <row r="184" spans="2:16">
      <c r="B184" s="175">
        <f t="shared" si="74"/>
        <v>2008</v>
      </c>
      <c r="C184" s="34">
        <f>C91/C$171</f>
        <v>0.81465517241379315</v>
      </c>
      <c r="D184" s="33">
        <f t="shared" ref="D184:P184" si="77">D91/D$171</f>
        <v>0.79729729729729726</v>
      </c>
      <c r="E184" s="33">
        <f t="shared" si="77"/>
        <v>0.91891891891891897</v>
      </c>
      <c r="F184" s="33">
        <f t="shared" si="77"/>
        <v>0.89552238805970152</v>
      </c>
      <c r="G184" s="33">
        <f t="shared" si="77"/>
        <v>0.50115207373271886</v>
      </c>
      <c r="H184" s="33">
        <f t="shared" si="77"/>
        <v>1.0151515151515151</v>
      </c>
      <c r="I184" s="33">
        <f t="shared" si="77"/>
        <v>0.81460783172274609</v>
      </c>
      <c r="J184" s="33">
        <f t="shared" si="77"/>
        <v>1.5571428571428572</v>
      </c>
      <c r="K184" s="33">
        <f t="shared" si="77"/>
        <v>0.96694214876033069</v>
      </c>
      <c r="L184" s="33">
        <f t="shared" si="77"/>
        <v>0.88505747126436785</v>
      </c>
      <c r="M184" s="33">
        <f t="shared" si="77"/>
        <v>0.91981132075471705</v>
      </c>
      <c r="N184" s="33">
        <f t="shared" si="77"/>
        <v>0.97220090892994171</v>
      </c>
      <c r="O184" s="33">
        <f t="shared" si="77"/>
        <v>0.87818308550185864</v>
      </c>
      <c r="P184" s="35">
        <f t="shared" si="77"/>
        <v>0.85803939532753093</v>
      </c>
    </row>
    <row r="185" spans="2:16">
      <c r="B185" s="175">
        <f t="shared" si="74"/>
        <v>2009</v>
      </c>
      <c r="C185" s="34">
        <f>C101/C$171</f>
        <v>1.021551724137931</v>
      </c>
      <c r="D185" s="33">
        <f t="shared" ref="D185:P185" si="78">D101/D$171</f>
        <v>0.95045045045045051</v>
      </c>
      <c r="E185" s="33">
        <f t="shared" si="78"/>
        <v>0.92432432432432432</v>
      </c>
      <c r="F185" s="33">
        <f t="shared" si="78"/>
        <v>0.57462686567164167</v>
      </c>
      <c r="G185" s="33">
        <f t="shared" si="78"/>
        <v>0.66935483870967738</v>
      </c>
      <c r="H185" s="33">
        <f t="shared" si="78"/>
        <v>2.3333333333333335</v>
      </c>
      <c r="I185" s="33">
        <f t="shared" si="78"/>
        <v>0.87744013660884068</v>
      </c>
      <c r="J185" s="33">
        <f t="shared" si="78"/>
        <v>0.70714285714285718</v>
      </c>
      <c r="K185" s="33">
        <f t="shared" si="78"/>
        <v>1.0661157024793391</v>
      </c>
      <c r="L185" s="33">
        <f t="shared" si="78"/>
        <v>0.83333333333333337</v>
      </c>
      <c r="M185" s="33">
        <f t="shared" si="78"/>
        <v>0.97641509433962259</v>
      </c>
      <c r="N185" s="33">
        <f t="shared" si="78"/>
        <v>0.92994156878947065</v>
      </c>
      <c r="O185" s="33">
        <f t="shared" si="78"/>
        <v>0.90927044609665431</v>
      </c>
      <c r="P185" s="35">
        <f t="shared" si="78"/>
        <v>0.87872194228126432</v>
      </c>
    </row>
    <row r="186" spans="2:16">
      <c r="B186" s="175">
        <f t="shared" si="74"/>
        <v>2010</v>
      </c>
      <c r="C186" s="34">
        <f>C111/C$171</f>
        <v>1.0517241379310345</v>
      </c>
      <c r="D186" s="33">
        <f t="shared" ref="D186:P186" si="79">D111/D$171</f>
        <v>0.96396396396396378</v>
      </c>
      <c r="E186" s="33">
        <f t="shared" si="79"/>
        <v>0.96756756756756757</v>
      </c>
      <c r="F186" s="33">
        <f t="shared" si="79"/>
        <v>0.74626865671641796</v>
      </c>
      <c r="G186" s="33">
        <f t="shared" si="79"/>
        <v>0.86866359447004593</v>
      </c>
      <c r="H186" s="33">
        <f t="shared" si="79"/>
        <v>2.0909090909090908</v>
      </c>
      <c r="I186" s="33">
        <f t="shared" si="79"/>
        <v>0.94566693833197479</v>
      </c>
      <c r="J186" s="33">
        <f t="shared" si="79"/>
        <v>1.8857142857142857</v>
      </c>
      <c r="K186" s="33">
        <f t="shared" si="79"/>
        <v>1.1652892561983472</v>
      </c>
      <c r="L186" s="33">
        <f t="shared" si="79"/>
        <v>0.85632183908045978</v>
      </c>
      <c r="M186" s="33">
        <f t="shared" si="79"/>
        <v>1.1556603773584906</v>
      </c>
      <c r="N186" s="33">
        <f t="shared" si="79"/>
        <v>1.1258926990497551</v>
      </c>
      <c r="O186" s="33">
        <f t="shared" si="79"/>
        <v>1.0253949814126395</v>
      </c>
      <c r="P186" s="35">
        <f t="shared" si="79"/>
        <v>0.99502977553824989</v>
      </c>
    </row>
    <row r="187" spans="2:16">
      <c r="B187" s="175">
        <f t="shared" si="74"/>
        <v>2011</v>
      </c>
      <c r="C187" s="34">
        <f>C121/C$171</f>
        <v>0.89655172413793116</v>
      </c>
      <c r="D187" s="33">
        <f t="shared" ref="D187:P187" si="80">D121/D$171</f>
        <v>0.99099099099099097</v>
      </c>
      <c r="E187" s="33">
        <f t="shared" si="80"/>
        <v>0.85945945945945956</v>
      </c>
      <c r="F187" s="33">
        <f t="shared" si="80"/>
        <v>0.59079601990049746</v>
      </c>
      <c r="G187" s="33">
        <f t="shared" si="80"/>
        <v>0.54147465437788012</v>
      </c>
      <c r="H187" s="33">
        <f t="shared" si="80"/>
        <v>0</v>
      </c>
      <c r="I187" s="33">
        <f t="shared" si="80"/>
        <v>0.82749252920402061</v>
      </c>
      <c r="J187" s="33">
        <f t="shared" si="80"/>
        <v>0.52142857142857146</v>
      </c>
      <c r="K187" s="33">
        <f t="shared" si="80"/>
        <v>0.94268195147960543</v>
      </c>
      <c r="L187" s="33">
        <f t="shared" si="80"/>
        <v>0.99425287356321834</v>
      </c>
      <c r="M187" s="33">
        <f t="shared" si="80"/>
        <v>0.85849056603773588</v>
      </c>
      <c r="N187" s="33">
        <f t="shared" si="80"/>
        <v>0.89110547128607687</v>
      </c>
      <c r="O187" s="33">
        <f t="shared" si="80"/>
        <v>0.84618959107806679</v>
      </c>
      <c r="P187" s="35">
        <f t="shared" si="80"/>
        <v>0.83417315620705446</v>
      </c>
    </row>
    <row r="188" spans="2:16">
      <c r="B188" s="175">
        <f t="shared" si="74"/>
        <v>2012</v>
      </c>
      <c r="C188" s="34">
        <f>C131/C$171</f>
        <v>0.76293103448275856</v>
      </c>
      <c r="D188" s="33">
        <f t="shared" ref="D188:P188" si="81">D131/D$171</f>
        <v>0.56306306306306309</v>
      </c>
      <c r="E188" s="33">
        <f t="shared" si="81"/>
        <v>0.78918918918918912</v>
      </c>
      <c r="F188" s="33">
        <f t="shared" si="81"/>
        <v>0.86442786069651745</v>
      </c>
      <c r="G188" s="33">
        <f t="shared" si="81"/>
        <v>0.44930875576036866</v>
      </c>
      <c r="H188" s="33">
        <f t="shared" si="81"/>
        <v>1.0606060606060606</v>
      </c>
      <c r="I188" s="33">
        <f t="shared" si="81"/>
        <v>0.70469980983428404</v>
      </c>
      <c r="J188" s="33">
        <f t="shared" si="81"/>
        <v>1.1428571428571428</v>
      </c>
      <c r="K188" s="33">
        <f t="shared" si="81"/>
        <v>0.90082644628099195</v>
      </c>
      <c r="L188" s="33">
        <f t="shared" si="81"/>
        <v>0.86206896551724133</v>
      </c>
      <c r="M188" s="33">
        <f t="shared" si="81"/>
        <v>0.80660377358490576</v>
      </c>
      <c r="N188" s="33">
        <f t="shared" si="81"/>
        <v>0.87233665820692929</v>
      </c>
      <c r="O188" s="33">
        <f t="shared" si="81"/>
        <v>0.77342007434944238</v>
      </c>
      <c r="P188" s="35">
        <f t="shared" si="81"/>
        <v>0.75442052221713241</v>
      </c>
    </row>
    <row r="189" spans="2:16">
      <c r="B189" s="175">
        <f t="shared" si="74"/>
        <v>2013</v>
      </c>
      <c r="C189" s="34">
        <f>C141/C$171</f>
        <v>0.7155172413793105</v>
      </c>
      <c r="D189" s="33">
        <f t="shared" ref="D189:P189" si="82">D141/D$171</f>
        <v>0.75225225225225212</v>
      </c>
      <c r="E189" s="33">
        <f t="shared" si="82"/>
        <v>0.9513513513513514</v>
      </c>
      <c r="F189" s="33">
        <f t="shared" si="82"/>
        <v>0.88805970149253732</v>
      </c>
      <c r="G189" s="33">
        <f t="shared" si="82"/>
        <v>0.76612903225806439</v>
      </c>
      <c r="H189" s="33">
        <f t="shared" si="82"/>
        <v>2.7272727272727271</v>
      </c>
      <c r="I189" s="33">
        <f t="shared" si="82"/>
        <v>0.80890286024760349</v>
      </c>
      <c r="J189" s="33">
        <f t="shared" si="82"/>
        <v>1.3714285714285714</v>
      </c>
      <c r="K189" s="33">
        <f t="shared" si="82"/>
        <v>0.90082644628099195</v>
      </c>
      <c r="L189" s="33">
        <f t="shared" si="82"/>
        <v>0.92528735632183923</v>
      </c>
      <c r="M189" s="33">
        <f t="shared" si="82"/>
        <v>0.88679245283018893</v>
      </c>
      <c r="N189" s="33">
        <f t="shared" si="82"/>
        <v>0.94180487516968692</v>
      </c>
      <c r="O189" s="33">
        <f t="shared" si="82"/>
        <v>0.87592936802973975</v>
      </c>
      <c r="P189" s="35">
        <f t="shared" si="82"/>
        <v>0.84287677508016501</v>
      </c>
    </row>
    <row r="190" spans="2:16">
      <c r="B190" s="175">
        <f>B189+1</f>
        <v>2014</v>
      </c>
      <c r="C190" s="34">
        <f>C151/C$171</f>
        <v>0.8362068965517242</v>
      </c>
      <c r="D190" s="33">
        <f t="shared" ref="D190:P190" si="83">D151/D$171</f>
        <v>0.82882882882882869</v>
      </c>
      <c r="E190" s="33">
        <f t="shared" si="83"/>
        <v>0.74054054054054053</v>
      </c>
      <c r="F190" s="33">
        <f t="shared" si="83"/>
        <v>0.77611940298507465</v>
      </c>
      <c r="G190" s="33">
        <f t="shared" si="83"/>
        <v>0.92857142857142849</v>
      </c>
      <c r="H190" s="33">
        <f t="shared" si="83"/>
        <v>0.90909090909090906</v>
      </c>
      <c r="I190" s="33">
        <f t="shared" si="83"/>
        <v>0.8130942678619939</v>
      </c>
      <c r="J190" s="33">
        <f t="shared" si="83"/>
        <v>0.55528571428571438</v>
      </c>
      <c r="K190" s="33">
        <f t="shared" si="83"/>
        <v>0.73707656452902914</v>
      </c>
      <c r="L190" s="33">
        <f t="shared" si="83"/>
        <v>0.8331992337164752</v>
      </c>
      <c r="M190" s="33">
        <f t="shared" si="83"/>
        <v>0.86168594035301294</v>
      </c>
      <c r="N190" s="33">
        <f t="shared" si="83"/>
        <v>0.8000043790089354</v>
      </c>
      <c r="O190" s="33">
        <f t="shared" si="83"/>
        <v>0.80867737438541809</v>
      </c>
      <c r="P190" s="35">
        <f t="shared" si="83"/>
        <v>0.79032235899103043</v>
      </c>
    </row>
    <row r="191" spans="2:16" ht="15.75" thickBot="1">
      <c r="B191" s="176">
        <f>B190+1</f>
        <v>2015</v>
      </c>
      <c r="C191" s="37">
        <f>C161/C$171</f>
        <v>0.81674082313681873</v>
      </c>
      <c r="D191" s="36">
        <f t="shared" ref="D191:O191" si="84">D161/D$171</f>
        <v>1.0063315866887297</v>
      </c>
      <c r="E191" s="36">
        <f t="shared" si="84"/>
        <v>0.86503923278116834</v>
      </c>
      <c r="F191" s="36">
        <f t="shared" si="84"/>
        <v>0.85160862354892208</v>
      </c>
      <c r="G191" s="36">
        <f t="shared" si="84"/>
        <v>0.6199271592091572</v>
      </c>
      <c r="H191" s="36">
        <f t="shared" si="84"/>
        <v>1.257777777777779</v>
      </c>
      <c r="I191" s="36">
        <f t="shared" si="84"/>
        <v>0.85877727838337614</v>
      </c>
      <c r="J191" s="36">
        <f t="shared" si="84"/>
        <v>0</v>
      </c>
      <c r="K191" s="36">
        <f t="shared" si="84"/>
        <v>0</v>
      </c>
      <c r="L191" s="36">
        <f t="shared" si="84"/>
        <v>0</v>
      </c>
      <c r="M191" s="36">
        <f t="shared" si="84"/>
        <v>0</v>
      </c>
      <c r="N191" s="36">
        <f t="shared" si="84"/>
        <v>0</v>
      </c>
      <c r="O191" s="36">
        <f t="shared" si="84"/>
        <v>0.52377278807553729</v>
      </c>
      <c r="P191" s="38"/>
    </row>
    <row r="192" spans="2:16" ht="15.75" thickBot="1"/>
    <row r="193" spans="2:16" ht="18.75" thickBot="1">
      <c r="B193" s="181" t="s">
        <v>236</v>
      </c>
      <c r="C193" s="478" t="s">
        <v>29</v>
      </c>
      <c r="D193" s="479"/>
      <c r="E193" s="479"/>
      <c r="F193" s="479"/>
      <c r="G193" s="479"/>
      <c r="H193" s="479"/>
      <c r="I193" s="479"/>
      <c r="J193" s="479"/>
      <c r="K193" s="479"/>
      <c r="L193" s="479"/>
      <c r="M193" s="480"/>
      <c r="N193" s="480"/>
      <c r="O193" s="480"/>
      <c r="P193" s="481"/>
    </row>
    <row r="194" spans="2:16" ht="15.75">
      <c r="B194" s="475" t="s">
        <v>195</v>
      </c>
      <c r="C194" s="456" t="s">
        <v>196</v>
      </c>
      <c r="D194" s="456" t="s">
        <v>197</v>
      </c>
      <c r="E194" s="456" t="s">
        <v>198</v>
      </c>
      <c r="F194" s="456" t="s">
        <v>199</v>
      </c>
      <c r="G194" s="456" t="s">
        <v>200</v>
      </c>
      <c r="H194" s="456" t="s">
        <v>201</v>
      </c>
      <c r="I194" s="467" t="s">
        <v>202</v>
      </c>
      <c r="J194" s="456" t="s">
        <v>203</v>
      </c>
      <c r="K194" s="456" t="s">
        <v>204</v>
      </c>
      <c r="L194" s="456" t="s">
        <v>205</v>
      </c>
      <c r="M194" s="456" t="s">
        <v>206</v>
      </c>
      <c r="N194" s="467" t="s">
        <v>207</v>
      </c>
      <c r="O194" s="456" t="s">
        <v>208</v>
      </c>
      <c r="P194" s="457"/>
    </row>
    <row r="195" spans="2:16" ht="16.5" thickBot="1">
      <c r="B195" s="476"/>
      <c r="C195" s="477"/>
      <c r="D195" s="477"/>
      <c r="E195" s="477"/>
      <c r="F195" s="477"/>
      <c r="G195" s="477"/>
      <c r="H195" s="477"/>
      <c r="I195" s="477"/>
      <c r="J195" s="477"/>
      <c r="K195" s="477"/>
      <c r="L195" s="477"/>
      <c r="M195" s="477"/>
      <c r="N195" s="477"/>
      <c r="O195" s="183" t="s">
        <v>234</v>
      </c>
      <c r="P195" s="30" t="s">
        <v>235</v>
      </c>
    </row>
    <row r="196" spans="2:16">
      <c r="B196" s="174">
        <v>2000</v>
      </c>
      <c r="C196" s="184">
        <f t="shared" ref="C196:P196" si="85">C7/C$167</f>
        <v>0.73809523809523814</v>
      </c>
      <c r="D196" s="182">
        <f t="shared" si="85"/>
        <v>-0.5625</v>
      </c>
      <c r="E196" s="182">
        <f t="shared" si="85"/>
        <v>6.2</v>
      </c>
      <c r="F196" s="182">
        <f t="shared" si="85"/>
        <v>1.392857142857143</v>
      </c>
      <c r="G196" s="182">
        <f t="shared" si="85"/>
        <v>1.1166832174776566</v>
      </c>
      <c r="H196" s="182">
        <f t="shared" si="85"/>
        <v>1.282258064516129</v>
      </c>
      <c r="I196" s="182">
        <f t="shared" si="85"/>
        <v>1.3853494293984949</v>
      </c>
      <c r="J196" s="182">
        <f t="shared" si="85"/>
        <v>0.92499999999999993</v>
      </c>
      <c r="K196" s="182">
        <f t="shared" si="85"/>
        <v>1.3478260869565217</v>
      </c>
      <c r="L196" s="182">
        <f t="shared" si="85"/>
        <v>3.25</v>
      </c>
      <c r="M196" s="182">
        <f t="shared" si="85"/>
        <v>-0.27272727272727271</v>
      </c>
      <c r="N196" s="182">
        <f t="shared" si="85"/>
        <v>1.4376415832123017</v>
      </c>
      <c r="O196" s="182">
        <f t="shared" si="85"/>
        <v>1.3739707392637515</v>
      </c>
      <c r="P196" s="357">
        <f t="shared" si="85"/>
        <v>1.4507689870528784</v>
      </c>
    </row>
    <row r="197" spans="2:16">
      <c r="B197" s="175">
        <v>2001</v>
      </c>
      <c r="C197" s="87">
        <f t="shared" ref="C197:P197" si="86">C17/C$167</f>
        <v>0.42857142857142855</v>
      </c>
      <c r="D197" s="85">
        <f t="shared" si="86"/>
        <v>-0.18749999999999997</v>
      </c>
      <c r="E197" s="85">
        <f t="shared" si="86"/>
        <v>7.6</v>
      </c>
      <c r="F197" s="85">
        <f t="shared" si="86"/>
        <v>1.1607142857142858</v>
      </c>
      <c r="G197" s="85">
        <f t="shared" si="86"/>
        <v>1.2169811320754718</v>
      </c>
      <c r="H197" s="85">
        <f t="shared" si="86"/>
        <v>0.97580645161290314</v>
      </c>
      <c r="I197" s="85">
        <f t="shared" si="86"/>
        <v>1.9209241580118419</v>
      </c>
      <c r="J197" s="85">
        <f t="shared" si="86"/>
        <v>0.90249999999999997</v>
      </c>
      <c r="K197" s="85">
        <f t="shared" si="86"/>
        <v>1.6718092566619918</v>
      </c>
      <c r="L197" s="85">
        <f t="shared" si="86"/>
        <v>0.70208333333333339</v>
      </c>
      <c r="M197" s="85">
        <f t="shared" si="86"/>
        <v>1.6407624633431082</v>
      </c>
      <c r="N197" s="85">
        <f t="shared" si="86"/>
        <v>1.1436476827299979</v>
      </c>
      <c r="O197" s="85">
        <f t="shared" si="86"/>
        <v>1.4981278106965707</v>
      </c>
      <c r="P197" s="88">
        <f t="shared" si="86"/>
        <v>1.4663546748979388</v>
      </c>
    </row>
    <row r="198" spans="2:16">
      <c r="B198" s="175">
        <v>2002</v>
      </c>
      <c r="C198" s="87">
        <f t="shared" ref="C198:P198" si="87">C27/C$167</f>
        <v>0.42857142857142855</v>
      </c>
      <c r="D198" s="85">
        <f t="shared" si="87"/>
        <v>-0.84375</v>
      </c>
      <c r="E198" s="85">
        <f t="shared" si="87"/>
        <v>6.2</v>
      </c>
      <c r="F198" s="85">
        <f t="shared" si="87"/>
        <v>0.70833333333333337</v>
      </c>
      <c r="G198" s="85">
        <f t="shared" si="87"/>
        <v>1.2264150943396226</v>
      </c>
      <c r="H198" s="85">
        <f t="shared" si="87"/>
        <v>0</v>
      </c>
      <c r="I198" s="85">
        <f t="shared" si="87"/>
        <v>1.325350667122819</v>
      </c>
      <c r="J198" s="85">
        <f t="shared" si="87"/>
        <v>0.72291666666666676</v>
      </c>
      <c r="K198" s="85">
        <f t="shared" si="87"/>
        <v>0.84151472650771386</v>
      </c>
      <c r="L198" s="85">
        <f t="shared" si="87"/>
        <v>2.625</v>
      </c>
      <c r="M198" s="85">
        <f t="shared" si="87"/>
        <v>1.4545454545454546</v>
      </c>
      <c r="N198" s="85">
        <f t="shared" si="87"/>
        <v>0.87687341480285919</v>
      </c>
      <c r="O198" s="85">
        <f t="shared" si="87"/>
        <v>0.99058141022906643</v>
      </c>
      <c r="P198" s="88">
        <f t="shared" si="87"/>
        <v>1.075176516887747</v>
      </c>
    </row>
    <row r="199" spans="2:16">
      <c r="B199" s="175">
        <v>2003</v>
      </c>
      <c r="C199" s="87">
        <f t="shared" ref="C199:P199" si="88">C37/C$167</f>
        <v>0.73809523809523814</v>
      </c>
      <c r="D199" s="85">
        <f t="shared" si="88"/>
        <v>1.5937499999999998</v>
      </c>
      <c r="E199" s="85">
        <f t="shared" si="88"/>
        <v>6.2</v>
      </c>
      <c r="F199" s="85">
        <f t="shared" si="88"/>
        <v>0.86785714285714299</v>
      </c>
      <c r="G199" s="85">
        <f t="shared" si="88"/>
        <v>1.0754716981132075</v>
      </c>
      <c r="H199" s="85">
        <f t="shared" si="88"/>
        <v>0</v>
      </c>
      <c r="I199" s="85">
        <f t="shared" si="88"/>
        <v>0.39579062606910737</v>
      </c>
      <c r="J199" s="85">
        <f t="shared" si="88"/>
        <v>0.90833333333333333</v>
      </c>
      <c r="K199" s="85">
        <f t="shared" si="88"/>
        <v>0.5942028985507245</v>
      </c>
      <c r="L199" s="85">
        <f t="shared" si="88"/>
        <v>2.5</v>
      </c>
      <c r="M199" s="85">
        <f t="shared" si="88"/>
        <v>0.7727272727272726</v>
      </c>
      <c r="N199" s="85">
        <f t="shared" si="88"/>
        <v>0.9508877103988933</v>
      </c>
      <c r="O199" s="85">
        <f t="shared" si="88"/>
        <v>0.72483240163636009</v>
      </c>
      <c r="P199" s="88">
        <f t="shared" si="88"/>
        <v>0.78673268937940988</v>
      </c>
    </row>
    <row r="200" spans="2:16">
      <c r="B200" s="175">
        <v>2004</v>
      </c>
      <c r="C200" s="87">
        <f t="shared" ref="C200:P200" si="89">C47/C$167</f>
        <v>1.1190476190476191</v>
      </c>
      <c r="D200" s="85">
        <f t="shared" si="89"/>
        <v>9.3749999999999986E-2</v>
      </c>
      <c r="E200" s="85">
        <f t="shared" si="89"/>
        <v>2</v>
      </c>
      <c r="F200" s="85">
        <f t="shared" si="89"/>
        <v>1.3571428571428572</v>
      </c>
      <c r="G200" s="85">
        <f t="shared" si="89"/>
        <v>0.93396226415094341</v>
      </c>
      <c r="H200" s="85">
        <f t="shared" si="89"/>
        <v>1.0161290322580645</v>
      </c>
      <c r="I200" s="85">
        <f t="shared" si="89"/>
        <v>1.4448475790914168</v>
      </c>
      <c r="J200" s="85">
        <f t="shared" si="89"/>
        <v>0.80833333333333324</v>
      </c>
      <c r="K200" s="85">
        <f t="shared" si="89"/>
        <v>1.1739130434782608</v>
      </c>
      <c r="L200" s="85">
        <f t="shared" si="89"/>
        <v>1.5625</v>
      </c>
      <c r="M200" s="85">
        <f t="shared" si="89"/>
        <v>0.90909090909090906</v>
      </c>
      <c r="N200" s="85">
        <f t="shared" si="89"/>
        <v>0.98856395415238152</v>
      </c>
      <c r="O200" s="85">
        <f t="shared" si="89"/>
        <v>1.1974355103504239</v>
      </c>
      <c r="P200" s="88">
        <f t="shared" si="89"/>
        <v>1.1702926066562431</v>
      </c>
    </row>
    <row r="201" spans="2:16">
      <c r="B201" s="175">
        <f>B200+1</f>
        <v>2005</v>
      </c>
      <c r="C201" s="87">
        <f t="shared" ref="C201:P201" si="90">C57/C$167</f>
        <v>0.42857142857142855</v>
      </c>
      <c r="D201" s="85">
        <f t="shared" si="90"/>
        <v>1.53125</v>
      </c>
      <c r="E201" s="85">
        <f t="shared" si="90"/>
        <v>0.4</v>
      </c>
      <c r="F201" s="85">
        <f t="shared" si="90"/>
        <v>1.4642857142857142</v>
      </c>
      <c r="G201" s="85">
        <f t="shared" si="90"/>
        <v>0.73584905660377364</v>
      </c>
      <c r="H201" s="85">
        <f t="shared" si="90"/>
        <v>0.70967741935483875</v>
      </c>
      <c r="I201" s="85">
        <f t="shared" si="90"/>
        <v>0.69657505606872683</v>
      </c>
      <c r="J201" s="85">
        <f t="shared" si="90"/>
        <v>0.83333333333333337</v>
      </c>
      <c r="K201" s="85">
        <f t="shared" si="90"/>
        <v>1.2318840579710144</v>
      </c>
      <c r="L201" s="85">
        <f t="shared" si="90"/>
        <v>0.5</v>
      </c>
      <c r="M201" s="85">
        <f t="shared" si="90"/>
        <v>0.86363636363636354</v>
      </c>
      <c r="N201" s="85">
        <f t="shared" si="90"/>
        <v>0.91374588145041913</v>
      </c>
      <c r="O201" s="85">
        <f t="shared" si="90"/>
        <v>0.82450523027600253</v>
      </c>
      <c r="P201" s="88">
        <f t="shared" si="90"/>
        <v>0.84629009858160853</v>
      </c>
    </row>
    <row r="202" spans="2:16">
      <c r="B202" s="175">
        <f t="shared" ref="B202:B210" si="91">B201+1</f>
        <v>2006</v>
      </c>
      <c r="C202" s="87">
        <f t="shared" ref="C202:P202" si="92">C67/C$167</f>
        <v>1.4523809523809523</v>
      </c>
      <c r="D202" s="85">
        <f t="shared" si="92"/>
        <v>1.2812499999999998</v>
      </c>
      <c r="E202" s="85">
        <f t="shared" si="92"/>
        <v>-1.8</v>
      </c>
      <c r="F202" s="85">
        <f t="shared" si="92"/>
        <v>1.25</v>
      </c>
      <c r="G202" s="85">
        <f t="shared" si="92"/>
        <v>1.0849056603773586</v>
      </c>
      <c r="H202" s="85">
        <f t="shared" si="92"/>
        <v>0.77419354838709675</v>
      </c>
      <c r="I202" s="85">
        <f t="shared" si="92"/>
        <v>0.64774884126366716</v>
      </c>
      <c r="J202" s="85">
        <f t="shared" si="92"/>
        <v>1.075</v>
      </c>
      <c r="K202" s="85">
        <f t="shared" si="92"/>
        <v>1.3333333333333333</v>
      </c>
      <c r="L202" s="85">
        <f t="shared" si="92"/>
        <v>2.9375</v>
      </c>
      <c r="M202" s="85">
        <f t="shared" si="92"/>
        <v>-0.59090909090909083</v>
      </c>
      <c r="N202" s="85">
        <f t="shared" si="92"/>
        <v>1.4136808901587634</v>
      </c>
      <c r="O202" s="85">
        <f t="shared" si="92"/>
        <v>1.0810657892096871</v>
      </c>
      <c r="P202" s="88">
        <f t="shared" si="92"/>
        <v>1.0758403337527918</v>
      </c>
    </row>
    <row r="203" spans="2:16">
      <c r="B203" s="175">
        <f t="shared" si="91"/>
        <v>2007</v>
      </c>
      <c r="C203" s="87">
        <f t="shared" ref="C203:P203" si="93">C77/C$167</f>
        <v>-0.54761904761904756</v>
      </c>
      <c r="D203" s="85">
        <f t="shared" si="93"/>
        <v>-0.5625</v>
      </c>
      <c r="E203" s="85">
        <f t="shared" si="93"/>
        <v>8</v>
      </c>
      <c r="F203" s="85">
        <f t="shared" si="93"/>
        <v>1.6964285714285716</v>
      </c>
      <c r="G203" s="85">
        <f t="shared" si="93"/>
        <v>0.97169811320754729</v>
      </c>
      <c r="H203" s="85">
        <f t="shared" si="93"/>
        <v>1.0161290322580645</v>
      </c>
      <c r="I203" s="85">
        <f t="shared" si="93"/>
        <v>2.7088151442581827</v>
      </c>
      <c r="J203" s="85">
        <f t="shared" si="93"/>
        <v>1.0250000000000001</v>
      </c>
      <c r="K203" s="85">
        <f t="shared" si="93"/>
        <v>0.86956521739130432</v>
      </c>
      <c r="L203" s="85">
        <f t="shared" si="93"/>
        <v>0</v>
      </c>
      <c r="M203" s="85">
        <f t="shared" si="93"/>
        <v>1</v>
      </c>
      <c r="N203" s="85">
        <f t="shared" si="93"/>
        <v>0.4773502516110476</v>
      </c>
      <c r="O203" s="85">
        <f t="shared" si="93"/>
        <v>1.3309880271584316</v>
      </c>
      <c r="P203" s="88">
        <f t="shared" si="93"/>
        <v>1.3755462144960577</v>
      </c>
    </row>
    <row r="204" spans="2:16">
      <c r="B204" s="175">
        <f t="shared" si="91"/>
        <v>2008</v>
      </c>
      <c r="C204" s="87">
        <f t="shared" ref="C204:P204" si="94">C87/C$167</f>
        <v>-2.3809523809523808E-2</v>
      </c>
      <c r="D204" s="85">
        <f t="shared" si="94"/>
        <v>-0.40625</v>
      </c>
      <c r="E204" s="85">
        <f t="shared" si="94"/>
        <v>4</v>
      </c>
      <c r="F204" s="85">
        <f t="shared" si="94"/>
        <v>1.25</v>
      </c>
      <c r="G204" s="85">
        <f t="shared" si="94"/>
        <v>0.97169811320754729</v>
      </c>
      <c r="H204" s="85">
        <f t="shared" si="94"/>
        <v>0.99193548387096775</v>
      </c>
      <c r="I204" s="85">
        <f t="shared" si="94"/>
        <v>1.8422473106017412</v>
      </c>
      <c r="J204" s="85">
        <f t="shared" si="94"/>
        <v>0.67499999999999993</v>
      </c>
      <c r="K204" s="85">
        <f t="shared" si="94"/>
        <v>1.0579710144927534</v>
      </c>
      <c r="L204" s="85">
        <f t="shared" si="94"/>
        <v>2.25</v>
      </c>
      <c r="M204" s="85">
        <f t="shared" si="94"/>
        <v>0.22727272727272727</v>
      </c>
      <c r="N204" s="85">
        <f t="shared" si="94"/>
        <v>1.1086004150334332</v>
      </c>
      <c r="O204" s="85">
        <f t="shared" si="94"/>
        <v>1.3608109741358474</v>
      </c>
      <c r="P204" s="88">
        <f t="shared" si="94"/>
        <v>1.4150098705122627</v>
      </c>
    </row>
    <row r="205" spans="2:16">
      <c r="B205" s="175">
        <f t="shared" si="91"/>
        <v>2009</v>
      </c>
      <c r="C205" s="87">
        <f t="shared" ref="C205:P205" si="95">C97/C$167</f>
        <v>1.1190476190476191</v>
      </c>
      <c r="D205" s="85">
        <f t="shared" si="95"/>
        <v>0.65625</v>
      </c>
      <c r="E205" s="85">
        <f t="shared" si="95"/>
        <v>3.8</v>
      </c>
      <c r="F205" s="85">
        <f t="shared" si="95"/>
        <v>2.0178571428571432</v>
      </c>
      <c r="G205" s="85">
        <f t="shared" si="95"/>
        <v>1.0094339622641508</v>
      </c>
      <c r="H205" s="85">
        <f t="shared" si="95"/>
        <v>0.91129032258064524</v>
      </c>
      <c r="I205" s="85">
        <f t="shared" si="95"/>
        <v>1.5825478050094264</v>
      </c>
      <c r="J205" s="85">
        <f t="shared" si="95"/>
        <v>1.0333333333333334</v>
      </c>
      <c r="K205" s="85">
        <f t="shared" si="95"/>
        <v>0.88405797101449268</v>
      </c>
      <c r="L205" s="85">
        <f t="shared" si="95"/>
        <v>2.8125</v>
      </c>
      <c r="M205" s="85">
        <f t="shared" si="95"/>
        <v>0.7727272727272726</v>
      </c>
      <c r="N205" s="85">
        <f t="shared" si="95"/>
        <v>1.1039285952863753</v>
      </c>
      <c r="O205" s="85">
        <f t="shared" si="95"/>
        <v>1.3030633927517412</v>
      </c>
      <c r="P205" s="88">
        <f t="shared" si="95"/>
        <v>1.3031747089664978</v>
      </c>
    </row>
    <row r="206" spans="2:16">
      <c r="B206" s="175">
        <f t="shared" si="91"/>
        <v>2010</v>
      </c>
      <c r="C206" s="87">
        <f t="shared" ref="C206:P206" si="96">C107/C$167</f>
        <v>1.2857142857142858</v>
      </c>
      <c r="D206" s="85">
        <f t="shared" si="96"/>
        <v>0.74999999999999989</v>
      </c>
      <c r="E206" s="85">
        <f t="shared" si="96"/>
        <v>2.2000000000000002</v>
      </c>
      <c r="F206" s="85">
        <f t="shared" si="96"/>
        <v>1.25</v>
      </c>
      <c r="G206" s="85">
        <f t="shared" si="96"/>
        <v>0.97169811320754729</v>
      </c>
      <c r="H206" s="85">
        <f t="shared" si="96"/>
        <v>0.97580645161290314</v>
      </c>
      <c r="I206" s="85">
        <f t="shared" si="96"/>
        <v>0.91712827829175803</v>
      </c>
      <c r="J206" s="85">
        <f t="shared" si="96"/>
        <v>0.85</v>
      </c>
      <c r="K206" s="85">
        <f t="shared" si="96"/>
        <v>0.71014492753623193</v>
      </c>
      <c r="L206" s="85">
        <f t="shared" si="96"/>
        <v>2.5624999999999996</v>
      </c>
      <c r="M206" s="85">
        <f t="shared" si="96"/>
        <v>2.5</v>
      </c>
      <c r="N206" s="85">
        <f t="shared" si="96"/>
        <v>0.86871260257713834</v>
      </c>
      <c r="O206" s="85">
        <f t="shared" si="96"/>
        <v>0.96387014001227211</v>
      </c>
      <c r="P206" s="88">
        <f t="shared" si="96"/>
        <v>0.91612774827430876</v>
      </c>
    </row>
    <row r="207" spans="2:16">
      <c r="B207" s="175">
        <f t="shared" si="91"/>
        <v>2011</v>
      </c>
      <c r="C207" s="87">
        <f t="shared" ref="C207:P207" si="97">C117/C$167</f>
        <v>0.42857142857142855</v>
      </c>
      <c r="D207" s="85">
        <f t="shared" si="97"/>
        <v>0.9375</v>
      </c>
      <c r="E207" s="85">
        <f t="shared" si="97"/>
        <v>6.2</v>
      </c>
      <c r="F207" s="85">
        <f t="shared" si="97"/>
        <v>1.6964285714285716</v>
      </c>
      <c r="G207" s="85">
        <f t="shared" si="97"/>
        <v>0.90566037735849059</v>
      </c>
      <c r="H207" s="85">
        <f t="shared" si="97"/>
        <v>0</v>
      </c>
      <c r="I207" s="85">
        <f t="shared" si="97"/>
        <v>1.386794389326035</v>
      </c>
      <c r="J207" s="85">
        <f t="shared" si="97"/>
        <v>0.97499999999999998</v>
      </c>
      <c r="K207" s="85">
        <f t="shared" si="97"/>
        <v>0.78260869565217395</v>
      </c>
      <c r="L207" s="85">
        <f t="shared" si="97"/>
        <v>1.0625</v>
      </c>
      <c r="M207" s="85">
        <f t="shared" si="97"/>
        <v>-0.36363636363636365</v>
      </c>
      <c r="N207" s="85">
        <f t="shared" si="97"/>
        <v>0.88707810282655353</v>
      </c>
      <c r="O207" s="85">
        <f t="shared" si="97"/>
        <v>1.0053221225877147</v>
      </c>
      <c r="P207" s="88">
        <f t="shared" si="97"/>
        <v>1.0911760779602189</v>
      </c>
    </row>
    <row r="208" spans="2:16">
      <c r="B208" s="175">
        <f t="shared" si="91"/>
        <v>2012</v>
      </c>
      <c r="C208" s="87">
        <f t="shared" ref="C208:P208" si="98">C127/C$167</f>
        <v>-0.30952380952380953</v>
      </c>
      <c r="D208" s="85">
        <f t="shared" si="98"/>
        <v>-2.03125</v>
      </c>
      <c r="E208" s="85">
        <f t="shared" si="98"/>
        <v>8.8000000000000007</v>
      </c>
      <c r="F208" s="85">
        <f t="shared" si="98"/>
        <v>0.9107142857142857</v>
      </c>
      <c r="G208" s="85">
        <f t="shared" si="98"/>
        <v>1.0566037735849056</v>
      </c>
      <c r="H208" s="85">
        <f t="shared" si="98"/>
        <v>0.96774193548387089</v>
      </c>
      <c r="I208" s="85">
        <f t="shared" si="98"/>
        <v>2.6857338351009239</v>
      </c>
      <c r="J208" s="85">
        <f t="shared" si="98"/>
        <v>0.91666666666666663</v>
      </c>
      <c r="K208" s="85">
        <f t="shared" si="98"/>
        <v>1.1739130434782608</v>
      </c>
      <c r="L208" s="85">
        <f t="shared" si="98"/>
        <v>2.5</v>
      </c>
      <c r="M208" s="85">
        <f t="shared" si="98"/>
        <v>-0.86363636363636354</v>
      </c>
      <c r="N208" s="85">
        <f t="shared" si="98"/>
        <v>1.4987318422872955</v>
      </c>
      <c r="O208" s="85">
        <f t="shared" si="98"/>
        <v>1.8784068723155021</v>
      </c>
      <c r="P208" s="88">
        <f t="shared" si="98"/>
        <v>1.9894223982879127</v>
      </c>
    </row>
    <row r="209" spans="2:16">
      <c r="B209" s="175">
        <f t="shared" si="91"/>
        <v>2013</v>
      </c>
      <c r="C209" s="87">
        <f t="shared" ref="C209:P209" si="99">C137/C$167</f>
        <v>-0.5714285714285714</v>
      </c>
      <c r="D209" s="85">
        <f t="shared" si="99"/>
        <v>-0.71874999999999989</v>
      </c>
      <c r="E209" s="85">
        <f t="shared" si="99"/>
        <v>2.8</v>
      </c>
      <c r="F209" s="85">
        <f t="shared" si="99"/>
        <v>1.2678571428571428</v>
      </c>
      <c r="G209" s="85">
        <f t="shared" si="99"/>
        <v>0.89622641509433965</v>
      </c>
      <c r="H209" s="85">
        <f t="shared" si="99"/>
        <v>0.80645161290322576</v>
      </c>
      <c r="I209" s="85">
        <f t="shared" si="99"/>
        <v>2.2509954069340012</v>
      </c>
      <c r="J209" s="85">
        <f t="shared" si="99"/>
        <v>0.78333333333333333</v>
      </c>
      <c r="K209" s="85">
        <f t="shared" si="99"/>
        <v>1.1739130434782608</v>
      </c>
      <c r="L209" s="85">
        <f t="shared" si="99"/>
        <v>1.8124999999999998</v>
      </c>
      <c r="M209" s="85">
        <f t="shared" si="99"/>
        <v>-9.0909090909090912E-2</v>
      </c>
      <c r="N209" s="89">
        <f t="shared" si="99"/>
        <v>1.227346091768504</v>
      </c>
      <c r="O209" s="85">
        <f t="shared" si="99"/>
        <v>1.5867093860377142</v>
      </c>
      <c r="P209" s="88">
        <f t="shared" si="99"/>
        <v>1.6443776609065863</v>
      </c>
    </row>
    <row r="210" spans="2:16">
      <c r="B210" s="175">
        <f t="shared" si="91"/>
        <v>2014</v>
      </c>
      <c r="C210" s="87">
        <f t="shared" ref="C210:P210" si="100">C147/C$167</f>
        <v>9.5238095238095233E-2</v>
      </c>
      <c r="D210" s="85">
        <f t="shared" si="100"/>
        <v>-0.18749999999999997</v>
      </c>
      <c r="E210" s="85">
        <f t="shared" si="100"/>
        <v>10.6</v>
      </c>
      <c r="F210" s="85">
        <f t="shared" si="100"/>
        <v>1.5357142857142858</v>
      </c>
      <c r="G210" s="85">
        <f t="shared" si="100"/>
        <v>0.91509433962264153</v>
      </c>
      <c r="H210" s="85">
        <f t="shared" si="100"/>
        <v>1.0483870967741935</v>
      </c>
      <c r="I210" s="85">
        <f t="shared" si="100"/>
        <v>2.4816968867601781</v>
      </c>
      <c r="J210" s="85">
        <f t="shared" si="100"/>
        <v>1.085</v>
      </c>
      <c r="K210" s="85">
        <f t="shared" si="100"/>
        <v>1.3225806451612898</v>
      </c>
      <c r="L210" s="85">
        <f t="shared" si="100"/>
        <v>3.1062499999999997</v>
      </c>
      <c r="M210" s="85">
        <f t="shared" si="100"/>
        <v>-0.33284457478005858</v>
      </c>
      <c r="N210" s="85">
        <f t="shared" si="100"/>
        <v>1.5082209534186097</v>
      </c>
      <c r="O210" s="85">
        <f t="shared" si="100"/>
        <v>1.8015372897243256</v>
      </c>
      <c r="P210" s="88">
        <f t="shared" si="100"/>
        <v>1.8982889774685694</v>
      </c>
    </row>
    <row r="211" spans="2:16" ht="15.75" thickBot="1">
      <c r="B211" s="176">
        <f>B210+1</f>
        <v>2015</v>
      </c>
      <c r="C211" s="93">
        <f>C157/C$167</f>
        <v>-1.2288786482334883E-2</v>
      </c>
      <c r="D211" s="91">
        <f>D157/D$167</f>
        <v>0.36830357142857151</v>
      </c>
      <c r="E211" s="91">
        <f t="shared" ref="E211:O211" si="101">E157/E$167</f>
        <v>5.9935483870967747</v>
      </c>
      <c r="F211" s="91">
        <f t="shared" si="101"/>
        <v>1.2095238095238092</v>
      </c>
      <c r="G211" s="91">
        <f t="shared" si="101"/>
        <v>1.0672550213024952</v>
      </c>
      <c r="H211" s="91">
        <f t="shared" si="101"/>
        <v>1.2279569892473114</v>
      </c>
      <c r="I211" s="91">
        <f t="shared" si="101"/>
        <v>1.8235514240908797</v>
      </c>
      <c r="J211" s="91">
        <f t="shared" si="101"/>
        <v>0</v>
      </c>
      <c r="K211" s="91">
        <f t="shared" si="101"/>
        <v>0</v>
      </c>
      <c r="L211" s="91">
        <f t="shared" si="101"/>
        <v>0</v>
      </c>
      <c r="M211" s="91">
        <f t="shared" si="101"/>
        <v>0</v>
      </c>
      <c r="N211" s="91"/>
      <c r="O211" s="91">
        <f t="shared" si="101"/>
        <v>1.4508373527166813</v>
      </c>
      <c r="P211" s="94"/>
    </row>
  </sheetData>
  <customSheetViews>
    <customSheetView guid="{6DA84043-8308-458F-9378-22AB3DF247A3}" scale="80" showPageBreaks="1" fitToPage="1" printArea="1" view="pageBreakPreview" topLeftCell="B175">
      <selection activeCell="B196" activeCellId="1" sqref="B194:P195 B196:B211"/>
      <pageMargins left="0.98425196850393704" right="0.98425196850393704" top="0.98425196850393704" bottom="0.98425196850393704" header="0.51181102362204722" footer="0.51181102362204722"/>
      <printOptions horizontalCentered="1" verticalCentered="1"/>
      <pageSetup paperSize="9" scale="18" orientation="portrait" r:id="rId1"/>
      <headerFooter alignWithMargins="0"/>
    </customSheetView>
  </customSheetViews>
  <mergeCells count="303">
    <mergeCell ref="F4:F5"/>
    <mergeCell ref="G4:G5"/>
    <mergeCell ref="N4:N5"/>
    <mergeCell ref="O4:P4"/>
    <mergeCell ref="L14:L15"/>
    <mergeCell ref="M14:M15"/>
    <mergeCell ref="B3:K3"/>
    <mergeCell ref="L3:P3"/>
    <mergeCell ref="B4:B5"/>
    <mergeCell ref="C4:C5"/>
    <mergeCell ref="D4:D5"/>
    <mergeCell ref="E4:E5"/>
    <mergeCell ref="H4:H5"/>
    <mergeCell ref="I4:I5"/>
    <mergeCell ref="L4:L5"/>
    <mergeCell ref="M4:M5"/>
    <mergeCell ref="J4:J5"/>
    <mergeCell ref="K4:K5"/>
    <mergeCell ref="L13:P13"/>
    <mergeCell ref="N14:N15"/>
    <mergeCell ref="O14:P14"/>
    <mergeCell ref="J14:J15"/>
    <mergeCell ref="K14:K15"/>
    <mergeCell ref="B13:K13"/>
    <mergeCell ref="I14:I15"/>
    <mergeCell ref="H14:H15"/>
    <mergeCell ref="L23:P23"/>
    <mergeCell ref="B24:B25"/>
    <mergeCell ref="C24:C25"/>
    <mergeCell ref="D24:D25"/>
    <mergeCell ref="E24:E25"/>
    <mergeCell ref="F24:F25"/>
    <mergeCell ref="G24:G25"/>
    <mergeCell ref="H24:H25"/>
    <mergeCell ref="I24:I25"/>
    <mergeCell ref="B14:B15"/>
    <mergeCell ref="C14:C15"/>
    <mergeCell ref="D14:D15"/>
    <mergeCell ref="E14:E15"/>
    <mergeCell ref="F14:F15"/>
    <mergeCell ref="G14:G15"/>
    <mergeCell ref="B33:K33"/>
    <mergeCell ref="B23:K23"/>
    <mergeCell ref="J24:J25"/>
    <mergeCell ref="K24:K25"/>
    <mergeCell ref="O24:P24"/>
    <mergeCell ref="L24:L25"/>
    <mergeCell ref="M24:M25"/>
    <mergeCell ref="N24:N25"/>
    <mergeCell ref="L33:P33"/>
    <mergeCell ref="B34:B35"/>
    <mergeCell ref="C34:C35"/>
    <mergeCell ref="D34:D35"/>
    <mergeCell ref="E34:E35"/>
    <mergeCell ref="F34:F35"/>
    <mergeCell ref="O34:P34"/>
    <mergeCell ref="L34:L35"/>
    <mergeCell ref="H34:H35"/>
    <mergeCell ref="I34:I35"/>
    <mergeCell ref="G34:G35"/>
    <mergeCell ref="M34:M35"/>
    <mergeCell ref="N34:N35"/>
    <mergeCell ref="J34:J35"/>
    <mergeCell ref="K34:K35"/>
    <mergeCell ref="B43:K43"/>
    <mergeCell ref="L43:P43"/>
    <mergeCell ref="B44:B45"/>
    <mergeCell ref="C44:C45"/>
    <mergeCell ref="D44:D45"/>
    <mergeCell ref="E44:E45"/>
    <mergeCell ref="F44:F45"/>
    <mergeCell ref="G44:G45"/>
    <mergeCell ref="J44:J45"/>
    <mergeCell ref="K44:K45"/>
    <mergeCell ref="H44:H45"/>
    <mergeCell ref="I44:I45"/>
    <mergeCell ref="L44:L45"/>
    <mergeCell ref="M44:M45"/>
    <mergeCell ref="N44:N45"/>
    <mergeCell ref="L53:P53"/>
    <mergeCell ref="N54:N55"/>
    <mergeCell ref="N64:N65"/>
    <mergeCell ref="O64:P64"/>
    <mergeCell ref="O44:P44"/>
    <mergeCell ref="B53:K53"/>
    <mergeCell ref="B54:B55"/>
    <mergeCell ref="C54:C55"/>
    <mergeCell ref="D54:D55"/>
    <mergeCell ref="E54:E55"/>
    <mergeCell ref="F54:F55"/>
    <mergeCell ref="K54:K55"/>
    <mergeCell ref="I54:I55"/>
    <mergeCell ref="L54:L55"/>
    <mergeCell ref="M54:M55"/>
    <mergeCell ref="B63:K63"/>
    <mergeCell ref="L63:P63"/>
    <mergeCell ref="G54:G55"/>
    <mergeCell ref="H54:H55"/>
    <mergeCell ref="O54:P54"/>
    <mergeCell ref="J54:J55"/>
    <mergeCell ref="E64:E65"/>
    <mergeCell ref="G74:G75"/>
    <mergeCell ref="O84:P84"/>
    <mergeCell ref="B83:K83"/>
    <mergeCell ref="B84:B85"/>
    <mergeCell ref="B64:B65"/>
    <mergeCell ref="C64:C65"/>
    <mergeCell ref="C74:C75"/>
    <mergeCell ref="D74:D75"/>
    <mergeCell ref="E74:E75"/>
    <mergeCell ref="J74:J75"/>
    <mergeCell ref="K74:K75"/>
    <mergeCell ref="C84:C85"/>
    <mergeCell ref="D84:D85"/>
    <mergeCell ref="E84:E85"/>
    <mergeCell ref="F84:F85"/>
    <mergeCell ref="F74:F75"/>
    <mergeCell ref="I74:I75"/>
    <mergeCell ref="J64:J65"/>
    <mergeCell ref="K64:K65"/>
    <mergeCell ref="D64:D65"/>
    <mergeCell ref="B74:B75"/>
    <mergeCell ref="B73:K73"/>
    <mergeCell ref="G84:G85"/>
    <mergeCell ref="N84:N85"/>
    <mergeCell ref="K84:K85"/>
    <mergeCell ref="J84:J85"/>
    <mergeCell ref="H84:H85"/>
    <mergeCell ref="I84:I85"/>
    <mergeCell ref="L84:L85"/>
    <mergeCell ref="M84:M85"/>
    <mergeCell ref="J94:J95"/>
    <mergeCell ref="H94:H95"/>
    <mergeCell ref="I94:I95"/>
    <mergeCell ref="B104:B105"/>
    <mergeCell ref="K94:K95"/>
    <mergeCell ref="F94:F95"/>
    <mergeCell ref="G94:G95"/>
    <mergeCell ref="F104:F105"/>
    <mergeCell ref="G104:G105"/>
    <mergeCell ref="C104:C105"/>
    <mergeCell ref="D104:D105"/>
    <mergeCell ref="B94:B95"/>
    <mergeCell ref="C94:C95"/>
    <mergeCell ref="D94:D95"/>
    <mergeCell ref="E94:E95"/>
    <mergeCell ref="H114:H115"/>
    <mergeCell ref="K104:K105"/>
    <mergeCell ref="L104:L105"/>
    <mergeCell ref="M104:M105"/>
    <mergeCell ref="F64:F65"/>
    <mergeCell ref="G64:G65"/>
    <mergeCell ref="H64:H65"/>
    <mergeCell ref="I64:I65"/>
    <mergeCell ref="L103:P103"/>
    <mergeCell ref="N74:N75"/>
    <mergeCell ref="L83:P83"/>
    <mergeCell ref="M74:M75"/>
    <mergeCell ref="O74:P74"/>
    <mergeCell ref="L74:L75"/>
    <mergeCell ref="L64:L65"/>
    <mergeCell ref="M64:M65"/>
    <mergeCell ref="L73:P73"/>
    <mergeCell ref="H74:H75"/>
    <mergeCell ref="B93:K93"/>
    <mergeCell ref="L94:L95"/>
    <mergeCell ref="L93:P93"/>
    <mergeCell ref="M94:M95"/>
    <mergeCell ref="N94:N95"/>
    <mergeCell ref="O94:P94"/>
    <mergeCell ref="N124:N125"/>
    <mergeCell ref="O124:P124"/>
    <mergeCell ref="L124:L125"/>
    <mergeCell ref="I124:I125"/>
    <mergeCell ref="O104:P104"/>
    <mergeCell ref="B103:K103"/>
    <mergeCell ref="O114:P114"/>
    <mergeCell ref="H104:H105"/>
    <mergeCell ref="I104:I105"/>
    <mergeCell ref="J114:J115"/>
    <mergeCell ref="K114:K115"/>
    <mergeCell ref="B113:K113"/>
    <mergeCell ref="I114:I115"/>
    <mergeCell ref="L114:L115"/>
    <mergeCell ref="N104:N105"/>
    <mergeCell ref="B114:B115"/>
    <mergeCell ref="E104:E105"/>
    <mergeCell ref="M114:M115"/>
    <mergeCell ref="N114:N115"/>
    <mergeCell ref="G114:G115"/>
    <mergeCell ref="F114:F115"/>
    <mergeCell ref="C114:C115"/>
    <mergeCell ref="D114:D115"/>
    <mergeCell ref="E114:E115"/>
    <mergeCell ref="C124:C125"/>
    <mergeCell ref="D124:D125"/>
    <mergeCell ref="E124:E125"/>
    <mergeCell ref="J124:J125"/>
    <mergeCell ref="K124:K125"/>
    <mergeCell ref="F124:F125"/>
    <mergeCell ref="G124:G125"/>
    <mergeCell ref="M124:M125"/>
    <mergeCell ref="H124:H125"/>
    <mergeCell ref="K154:K155"/>
    <mergeCell ref="F154:F155"/>
    <mergeCell ref="G154:G155"/>
    <mergeCell ref="L113:P113"/>
    <mergeCell ref="J104:J105"/>
    <mergeCell ref="F144:F145"/>
    <mergeCell ref="L133:P133"/>
    <mergeCell ref="H134:H135"/>
    <mergeCell ref="I134:I135"/>
    <mergeCell ref="F134:F135"/>
    <mergeCell ref="J134:J135"/>
    <mergeCell ref="K134:K135"/>
    <mergeCell ref="B133:K133"/>
    <mergeCell ref="N144:N145"/>
    <mergeCell ref="O144:P144"/>
    <mergeCell ref="G134:G135"/>
    <mergeCell ref="H144:H145"/>
    <mergeCell ref="I144:I145"/>
    <mergeCell ref="G144:G145"/>
    <mergeCell ref="L134:L135"/>
    <mergeCell ref="M134:M135"/>
    <mergeCell ref="B123:K123"/>
    <mergeCell ref="L123:P123"/>
    <mergeCell ref="B124:B125"/>
    <mergeCell ref="B143:K143"/>
    <mergeCell ref="L143:P143"/>
    <mergeCell ref="N134:N135"/>
    <mergeCell ref="O134:P134"/>
    <mergeCell ref="B134:B135"/>
    <mergeCell ref="C134:C135"/>
    <mergeCell ref="D134:D135"/>
    <mergeCell ref="J144:J145"/>
    <mergeCell ref="K144:K145"/>
    <mergeCell ref="L144:L145"/>
    <mergeCell ref="M144:M145"/>
    <mergeCell ref="B144:B145"/>
    <mergeCell ref="C144:C145"/>
    <mergeCell ref="D144:D145"/>
    <mergeCell ref="E144:E145"/>
    <mergeCell ref="E134:E135"/>
    <mergeCell ref="L163:P163"/>
    <mergeCell ref="J154:J155"/>
    <mergeCell ref="B153:K153"/>
    <mergeCell ref="G164:G165"/>
    <mergeCell ref="L164:L165"/>
    <mergeCell ref="I164:I165"/>
    <mergeCell ref="D164:D165"/>
    <mergeCell ref="O154:P154"/>
    <mergeCell ref="J164:J165"/>
    <mergeCell ref="L154:L155"/>
    <mergeCell ref="M154:M155"/>
    <mergeCell ref="H154:H155"/>
    <mergeCell ref="I154:I155"/>
    <mergeCell ref="K164:K165"/>
    <mergeCell ref="B163:K163"/>
    <mergeCell ref="H164:H165"/>
    <mergeCell ref="B164:B165"/>
    <mergeCell ref="C164:C165"/>
    <mergeCell ref="N154:N155"/>
    <mergeCell ref="L153:P153"/>
    <mergeCell ref="B154:B155"/>
    <mergeCell ref="C154:C155"/>
    <mergeCell ref="D154:D155"/>
    <mergeCell ref="E154:E155"/>
    <mergeCell ref="B174:B175"/>
    <mergeCell ref="C174:C175"/>
    <mergeCell ref="D174:D175"/>
    <mergeCell ref="E174:E175"/>
    <mergeCell ref="E164:E165"/>
    <mergeCell ref="F164:F165"/>
    <mergeCell ref="N174:N175"/>
    <mergeCell ref="O174:P174"/>
    <mergeCell ref="F174:F175"/>
    <mergeCell ref="G174:G175"/>
    <mergeCell ref="H174:H175"/>
    <mergeCell ref="I174:I175"/>
    <mergeCell ref="J174:J175"/>
    <mergeCell ref="K174:K175"/>
    <mergeCell ref="M173:P173"/>
    <mergeCell ref="M174:M175"/>
    <mergeCell ref="C173:L173"/>
    <mergeCell ref="L174:L175"/>
    <mergeCell ref="M164:M165"/>
    <mergeCell ref="N164:N165"/>
    <mergeCell ref="O164:P164"/>
    <mergeCell ref="C193:P193"/>
    <mergeCell ref="B194:B195"/>
    <mergeCell ref="C194:C195"/>
    <mergeCell ref="D194:D195"/>
    <mergeCell ref="E194:E195"/>
    <mergeCell ref="F194:F195"/>
    <mergeCell ref="G194:G195"/>
    <mergeCell ref="H194:H195"/>
    <mergeCell ref="I194:I195"/>
    <mergeCell ref="N194:N195"/>
    <mergeCell ref="O194:P194"/>
    <mergeCell ref="J194:J195"/>
    <mergeCell ref="K194:K195"/>
    <mergeCell ref="L194:L195"/>
    <mergeCell ref="M194:M195"/>
  </mergeCells>
  <phoneticPr fontId="26" type="noConversion"/>
  <printOptions horizontalCentered="1" verticalCentered="1"/>
  <pageMargins left="0.98425196850393704" right="0.98425196850393704" top="0.98425196850393704" bottom="0.98425196850393704" header="0.51181102362204722" footer="0.51181102362204722"/>
  <pageSetup paperSize="9" scale="18" orientation="portrait" r:id="rId2"/>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211"/>
  <sheetViews>
    <sheetView zoomScale="70" zoomScaleNormal="70" zoomScaleSheetLayoutView="80" workbookViewId="0">
      <selection activeCell="A11" sqref="A11:B11"/>
    </sheetView>
  </sheetViews>
  <sheetFormatPr defaultColWidth="9.140625" defaultRowHeight="15"/>
  <cols>
    <col min="1" max="1" width="9.140625" style="4"/>
    <col min="2" max="2" width="10.7109375" style="4" customWidth="1"/>
    <col min="3" max="7" width="9" style="4" customWidth="1"/>
    <col min="8" max="8" width="11.42578125" style="4" customWidth="1"/>
    <col min="9" max="9" width="9.7109375" style="4" customWidth="1"/>
    <col min="10" max="13" width="9" style="4" customWidth="1"/>
    <col min="14" max="14" width="9.7109375" style="4" customWidth="1"/>
    <col min="15" max="15" width="10.7109375" style="4" customWidth="1"/>
    <col min="16" max="16" width="14.5703125" style="4" customWidth="1"/>
    <col min="17" max="16384" width="9.140625" style="4"/>
  </cols>
  <sheetData>
    <row r="1" spans="2:17" ht="15.95" customHeight="1">
      <c r="B1" s="1"/>
      <c r="C1" s="1"/>
      <c r="D1" s="2"/>
      <c r="E1" s="2"/>
      <c r="F1" s="2"/>
      <c r="G1" s="2"/>
      <c r="H1" s="3"/>
      <c r="I1" s="3"/>
      <c r="J1" s="2"/>
      <c r="K1" s="2"/>
      <c r="L1" s="2"/>
      <c r="M1" s="2"/>
      <c r="N1" s="1"/>
      <c r="O1" s="1"/>
    </row>
    <row r="2" spans="2:17" ht="15.95" customHeight="1" thickBot="1"/>
    <row r="3" spans="2:17" ht="39.950000000000003" customHeight="1" thickBot="1">
      <c r="B3" s="473" t="s">
        <v>345</v>
      </c>
      <c r="C3" s="474"/>
      <c r="D3" s="474"/>
      <c r="E3" s="474"/>
      <c r="F3" s="474"/>
      <c r="G3" s="474"/>
      <c r="H3" s="474"/>
      <c r="I3" s="474"/>
      <c r="J3" s="474"/>
      <c r="K3" s="474"/>
      <c r="L3" s="470" t="s">
        <v>346</v>
      </c>
      <c r="M3" s="471"/>
      <c r="N3" s="471"/>
      <c r="O3" s="471"/>
      <c r="P3" s="472"/>
    </row>
    <row r="4" spans="2:17" ht="20.100000000000001" customHeight="1">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347</v>
      </c>
      <c r="P4" s="457"/>
    </row>
    <row r="5" spans="2:17" ht="20.100000000000001" customHeight="1" thickBot="1">
      <c r="B5" s="466"/>
      <c r="C5" s="462"/>
      <c r="D5" s="462"/>
      <c r="E5" s="462"/>
      <c r="F5" s="462"/>
      <c r="G5" s="462"/>
      <c r="H5" s="462"/>
      <c r="I5" s="462"/>
      <c r="J5" s="462"/>
      <c r="K5" s="462"/>
      <c r="L5" s="462"/>
      <c r="M5" s="462"/>
      <c r="N5" s="462"/>
      <c r="O5" s="145" t="s">
        <v>209</v>
      </c>
      <c r="P5" s="30" t="s">
        <v>210</v>
      </c>
    </row>
    <row r="6" spans="2:17" ht="20.100000000000001" customHeight="1">
      <c r="B6" s="148" t="s">
        <v>211</v>
      </c>
      <c r="C6" s="146">
        <v>31</v>
      </c>
      <c r="D6" s="8">
        <v>29</v>
      </c>
      <c r="E6" s="8">
        <v>31</v>
      </c>
      <c r="F6" s="8">
        <v>22</v>
      </c>
      <c r="G6" s="8">
        <v>7</v>
      </c>
      <c r="H6" s="8">
        <v>3</v>
      </c>
      <c r="I6" s="168">
        <f>SUM(C6:G6)</f>
        <v>120</v>
      </c>
      <c r="J6" s="8">
        <v>16</v>
      </c>
      <c r="K6" s="8">
        <v>24</v>
      </c>
      <c r="L6" s="8">
        <v>30</v>
      </c>
      <c r="M6" s="8">
        <v>31</v>
      </c>
      <c r="N6" s="168">
        <f>SUM(J6:M6)</f>
        <v>101</v>
      </c>
      <c r="O6" s="167">
        <f>SUM(C6:H6,J6:M6)</f>
        <v>224</v>
      </c>
      <c r="P6" s="169">
        <f>I6+N6</f>
        <v>221</v>
      </c>
    </row>
    <row r="7" spans="2:17" ht="20.100000000000001" customHeight="1">
      <c r="B7" s="149" t="s">
        <v>485</v>
      </c>
      <c r="C7" s="147">
        <v>-2.3903225806451611</v>
      </c>
      <c r="D7" s="10">
        <v>2.5724137931034492</v>
      </c>
      <c r="E7" s="10">
        <v>4.193548387096774</v>
      </c>
      <c r="F7" s="10">
        <v>8.8090909090909104</v>
      </c>
      <c r="G7" s="10">
        <v>12.571428571428571</v>
      </c>
      <c r="H7" s="10">
        <v>17.633333333333333</v>
      </c>
      <c r="I7" s="153">
        <f>(C6*C7+D6*D7+E6*E7+F6*F7+G6*G7)/I6</f>
        <v>3.435833333333334</v>
      </c>
      <c r="J7" s="10">
        <v>11.5875</v>
      </c>
      <c r="K7" s="95">
        <v>9.0875000000000004</v>
      </c>
      <c r="L7" s="95">
        <v>4.4433333333333334</v>
      </c>
      <c r="M7" s="95">
        <v>0.20967741935483913</v>
      </c>
      <c r="N7" s="153">
        <f>(J6*J7+K6*K7+L6*L7+M6*M7)/N6</f>
        <v>5.3792079207920791</v>
      </c>
      <c r="O7" s="154">
        <f>(C7*C6+D7*D6+E7*E6+F7*F6+G7*G6+H7*H6+J7*J6+K7*K6+L7*L6+M7*M6)/O6</f>
        <v>4.5022321428571432</v>
      </c>
      <c r="P7" s="161">
        <f>(I7*I6+N7*N6)/P6</f>
        <v>4.3239819004524884</v>
      </c>
    </row>
    <row r="8" spans="2:17" ht="20.100000000000001" customHeight="1">
      <c r="B8" s="149" t="s">
        <v>212</v>
      </c>
      <c r="C8" s="13">
        <f t="shared" ref="C8:H8" si="0">C6*(13-C7)</f>
        <v>477.1</v>
      </c>
      <c r="D8" s="12">
        <f t="shared" si="0"/>
        <v>302.39999999999998</v>
      </c>
      <c r="E8" s="12">
        <f t="shared" si="0"/>
        <v>273</v>
      </c>
      <c r="F8" s="12">
        <f t="shared" si="0"/>
        <v>92.199999999999974</v>
      </c>
      <c r="G8" s="12">
        <f t="shared" si="0"/>
        <v>3.0000000000000018</v>
      </c>
      <c r="H8" s="12">
        <f t="shared" si="0"/>
        <v>-13.899999999999999</v>
      </c>
      <c r="I8" s="155">
        <f>SUM(C8:G8)</f>
        <v>1147.7</v>
      </c>
      <c r="J8" s="12">
        <f>J6*(13-J7)</f>
        <v>22.599999999999994</v>
      </c>
      <c r="K8" s="12">
        <f>K6*(13-K7)</f>
        <v>93.899999999999991</v>
      </c>
      <c r="L8" s="12">
        <f>L6*(13-L7)</f>
        <v>256.7</v>
      </c>
      <c r="M8" s="12">
        <f>M6*(13-M7)</f>
        <v>396.49999999999994</v>
      </c>
      <c r="N8" s="155">
        <f>SUM(J8:M8)</f>
        <v>769.69999999999993</v>
      </c>
      <c r="O8" s="156">
        <f>O6*(13-O7)</f>
        <v>1903.5</v>
      </c>
      <c r="P8" s="162">
        <f>P6*(13-P7)</f>
        <v>1917.4000000000003</v>
      </c>
    </row>
    <row r="9" spans="2:17" ht="20.100000000000001" customHeight="1">
      <c r="B9" s="149" t="s">
        <v>213</v>
      </c>
      <c r="C9" s="13">
        <f t="shared" ref="C9:H9" si="1">C6*(17-C7)</f>
        <v>601.1</v>
      </c>
      <c r="D9" s="12">
        <f t="shared" si="1"/>
        <v>418.4</v>
      </c>
      <c r="E9" s="12">
        <f t="shared" si="1"/>
        <v>397</v>
      </c>
      <c r="F9" s="12">
        <f t="shared" si="1"/>
        <v>180.19999999999996</v>
      </c>
      <c r="G9" s="12">
        <f t="shared" si="1"/>
        <v>31</v>
      </c>
      <c r="H9" s="12">
        <f t="shared" si="1"/>
        <v>-1.8999999999999986</v>
      </c>
      <c r="I9" s="155">
        <f>SUM(C9:G9)</f>
        <v>1627.7</v>
      </c>
      <c r="J9" s="12">
        <f>J6*(17-J7)</f>
        <v>86.6</v>
      </c>
      <c r="K9" s="12">
        <f>K6*(17-K7)</f>
        <v>189.89999999999998</v>
      </c>
      <c r="L9" s="12">
        <f>L6*(17-L7)</f>
        <v>376.7</v>
      </c>
      <c r="M9" s="12">
        <f>M6*(17-M7)</f>
        <v>520.5</v>
      </c>
      <c r="N9" s="155">
        <f>SUM(J9:M9)</f>
        <v>1173.7</v>
      </c>
      <c r="O9" s="156">
        <f>O6*(17-O7)</f>
        <v>2799.5</v>
      </c>
      <c r="P9" s="162">
        <f>P6*(17-P7)</f>
        <v>2801.4</v>
      </c>
    </row>
    <row r="10" spans="2:17" ht="20.100000000000001" customHeight="1">
      <c r="B10" s="149" t="s">
        <v>214</v>
      </c>
      <c r="C10" s="17">
        <f t="shared" ref="C10:H10" si="2">C6*(18-C7)</f>
        <v>632.1</v>
      </c>
      <c r="D10" s="16">
        <f t="shared" si="2"/>
        <v>447.4</v>
      </c>
      <c r="E10" s="16">
        <f t="shared" si="2"/>
        <v>428</v>
      </c>
      <c r="F10" s="16">
        <f t="shared" si="2"/>
        <v>202.19999999999996</v>
      </c>
      <c r="G10" s="16">
        <f t="shared" si="2"/>
        <v>38</v>
      </c>
      <c r="H10" s="16">
        <f t="shared" si="2"/>
        <v>1.1000000000000014</v>
      </c>
      <c r="I10" s="155">
        <f>SUM(C10:G10)</f>
        <v>1747.7</v>
      </c>
      <c r="J10" s="16">
        <f>J6*(18-J7)</f>
        <v>102.6</v>
      </c>
      <c r="K10" s="16">
        <f>K6*(18-K7)</f>
        <v>213.89999999999998</v>
      </c>
      <c r="L10" s="16">
        <f>L6*(18-L7)</f>
        <v>406.7</v>
      </c>
      <c r="M10" s="16">
        <f>M6*(18-M7)</f>
        <v>551.5</v>
      </c>
      <c r="N10" s="155">
        <f>SUM(J10:M10)</f>
        <v>1274.7</v>
      </c>
      <c r="O10" s="157">
        <f>O6*(18-O7)</f>
        <v>3023.5</v>
      </c>
      <c r="P10" s="163">
        <f>P6*(18-P7)</f>
        <v>3022.4</v>
      </c>
    </row>
    <row r="11" spans="2:17" ht="20.100000000000001" customHeight="1" thickBot="1">
      <c r="B11" s="347" t="s">
        <v>215</v>
      </c>
      <c r="C11" s="21">
        <f t="shared" ref="C11:H11" si="3">C6*(19-C7)</f>
        <v>663.1</v>
      </c>
      <c r="D11" s="20">
        <f t="shared" si="3"/>
        <v>476.39999999999992</v>
      </c>
      <c r="E11" s="20">
        <f t="shared" si="3"/>
        <v>459</v>
      </c>
      <c r="F11" s="20">
        <f t="shared" si="3"/>
        <v>224.19999999999996</v>
      </c>
      <c r="G11" s="20">
        <f t="shared" si="3"/>
        <v>45</v>
      </c>
      <c r="H11" s="20">
        <f t="shared" si="3"/>
        <v>4.1000000000000014</v>
      </c>
      <c r="I11" s="164">
        <f>SUM(C11:G11)</f>
        <v>1867.7</v>
      </c>
      <c r="J11" s="20">
        <f>J6*(19-J7)</f>
        <v>118.6</v>
      </c>
      <c r="K11" s="20">
        <f>K6*(19-K7)</f>
        <v>237.89999999999998</v>
      </c>
      <c r="L11" s="20">
        <f>L6*(19-L7)</f>
        <v>436.7</v>
      </c>
      <c r="M11" s="20">
        <f>M6*(19-M7)</f>
        <v>582.5</v>
      </c>
      <c r="N11" s="164">
        <f>SUM(J11:M11)</f>
        <v>1375.7</v>
      </c>
      <c r="O11" s="165">
        <f>O6*(19-O7)</f>
        <v>3247.5</v>
      </c>
      <c r="P11" s="166">
        <f>P6*(19-P7)</f>
        <v>3243.4</v>
      </c>
    </row>
    <row r="12" spans="2:17" ht="15.95" customHeight="1" thickBot="1">
      <c r="B12" s="1"/>
      <c r="C12" s="1"/>
      <c r="D12" s="2"/>
      <c r="E12" s="2"/>
      <c r="F12" s="2"/>
      <c r="G12" s="1"/>
      <c r="H12" s="2"/>
      <c r="I12" s="1"/>
      <c r="J12" s="2"/>
      <c r="K12" s="1"/>
      <c r="L12" s="2"/>
      <c r="M12" s="1"/>
      <c r="N12" s="2"/>
      <c r="O12" s="1"/>
      <c r="P12" s="1"/>
    </row>
    <row r="13" spans="2:17" ht="39.950000000000003" customHeight="1" thickBot="1">
      <c r="B13" s="473" t="s">
        <v>345</v>
      </c>
      <c r="C13" s="474"/>
      <c r="D13" s="474"/>
      <c r="E13" s="474"/>
      <c r="F13" s="474"/>
      <c r="G13" s="474"/>
      <c r="H13" s="474"/>
      <c r="I13" s="474"/>
      <c r="J13" s="474"/>
      <c r="K13" s="474"/>
      <c r="L13" s="470" t="s">
        <v>348</v>
      </c>
      <c r="M13" s="471"/>
      <c r="N13" s="471"/>
      <c r="O13" s="471"/>
      <c r="P13" s="472"/>
    </row>
    <row r="14" spans="2:17" ht="20.100000000000001" customHeight="1">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347</v>
      </c>
      <c r="P14" s="457"/>
    </row>
    <row r="15" spans="2:17" ht="20.100000000000001" customHeight="1" thickBot="1">
      <c r="B15" s="466"/>
      <c r="C15" s="462"/>
      <c r="D15" s="462"/>
      <c r="E15" s="462"/>
      <c r="F15" s="462"/>
      <c r="G15" s="462"/>
      <c r="H15" s="462"/>
      <c r="I15" s="462"/>
      <c r="J15" s="462"/>
      <c r="K15" s="462"/>
      <c r="L15" s="462"/>
      <c r="M15" s="462"/>
      <c r="N15" s="462"/>
      <c r="O15" s="145" t="s">
        <v>209</v>
      </c>
      <c r="P15" s="30" t="s">
        <v>210</v>
      </c>
      <c r="Q15" s="1"/>
    </row>
    <row r="16" spans="2:17" ht="20.100000000000001" customHeight="1">
      <c r="B16" s="148" t="s">
        <v>211</v>
      </c>
      <c r="C16" s="146">
        <v>31</v>
      </c>
      <c r="D16" s="8">
        <v>28</v>
      </c>
      <c r="E16" s="8">
        <v>31</v>
      </c>
      <c r="F16" s="8">
        <v>30</v>
      </c>
      <c r="G16" s="8">
        <v>14</v>
      </c>
      <c r="H16" s="8">
        <v>12</v>
      </c>
      <c r="I16" s="168">
        <f>SUM(C16:G16)</f>
        <v>134</v>
      </c>
      <c r="J16" s="8">
        <v>24</v>
      </c>
      <c r="K16" s="8">
        <v>21</v>
      </c>
      <c r="L16" s="8">
        <v>30</v>
      </c>
      <c r="M16" s="8">
        <v>31</v>
      </c>
      <c r="N16" s="168">
        <f>SUM(J16:M16)</f>
        <v>106</v>
      </c>
      <c r="O16" s="167">
        <f>SUM(C16:H16,J16:M16)</f>
        <v>252</v>
      </c>
      <c r="P16" s="169">
        <f>I16+N16</f>
        <v>240</v>
      </c>
      <c r="Q16" s="1"/>
    </row>
    <row r="17" spans="2:17" ht="20.100000000000001" customHeight="1">
      <c r="B17" s="149" t="s">
        <v>485</v>
      </c>
      <c r="C17" s="147">
        <v>-2.3870967741935485</v>
      </c>
      <c r="D17" s="10">
        <v>0.75000000000000056</v>
      </c>
      <c r="E17" s="10">
        <v>4.1548387096774189</v>
      </c>
      <c r="F17" s="10">
        <v>6.9433333333333342</v>
      </c>
      <c r="G17" s="10">
        <v>13.035714285714288</v>
      </c>
      <c r="H17" s="10">
        <v>11.783333333333333</v>
      </c>
      <c r="I17" s="153">
        <f>(C16*C17+D16*D17+E16*E17+F16*F17+G16*G17)/I16</f>
        <v>3.482089552238806</v>
      </c>
      <c r="J17" s="10">
        <v>11.08</v>
      </c>
      <c r="K17" s="95">
        <v>11.167741935483871</v>
      </c>
      <c r="L17" s="95">
        <v>1.8233333333333328</v>
      </c>
      <c r="M17" s="95">
        <v>-2.6064516129032254</v>
      </c>
      <c r="N17" s="153">
        <f>(J16*J17+K16*K17+L16*L17+M16*M17)/N16</f>
        <v>4.4749300060864279</v>
      </c>
      <c r="O17" s="154">
        <f>(C17*C16+D17*D16+E17*E16+F17*F16+G17*G16+H17*H16+J17*J16+K17*K16+L17*L16+M17*M16)/O16</f>
        <v>4.2950102406554027</v>
      </c>
      <c r="P17" s="161">
        <f>(I17*I16+N17*N16)/P16</f>
        <v>3.9205940860215054</v>
      </c>
      <c r="Q17" s="1"/>
    </row>
    <row r="18" spans="2:17" ht="20.100000000000001" customHeight="1">
      <c r="B18" s="149" t="s">
        <v>212</v>
      </c>
      <c r="C18" s="13">
        <f t="shared" ref="C18:H18" si="4">C16*(13-C17)</f>
        <v>477</v>
      </c>
      <c r="D18" s="12">
        <f t="shared" si="4"/>
        <v>343</v>
      </c>
      <c r="E18" s="12">
        <f t="shared" si="4"/>
        <v>274.2</v>
      </c>
      <c r="F18" s="12">
        <f t="shared" si="4"/>
        <v>181.69999999999996</v>
      </c>
      <c r="G18" s="12">
        <f t="shared" si="4"/>
        <v>-0.50000000000003553</v>
      </c>
      <c r="H18" s="12">
        <f t="shared" si="4"/>
        <v>14.600000000000001</v>
      </c>
      <c r="I18" s="155">
        <f>SUM(C18:G18)</f>
        <v>1275.4000000000001</v>
      </c>
      <c r="J18" s="12">
        <f>J16*(13-J17)</f>
        <v>46.08</v>
      </c>
      <c r="K18" s="12">
        <f>K16*(13-K17)</f>
        <v>38.477419354838702</v>
      </c>
      <c r="L18" s="12">
        <f>L16*(13-L17)</f>
        <v>335.3</v>
      </c>
      <c r="M18" s="12">
        <f>M16*(13-M17)</f>
        <v>483.79999999999995</v>
      </c>
      <c r="N18" s="155">
        <f>SUM(J18:M18)</f>
        <v>903.65741935483868</v>
      </c>
      <c r="O18" s="156">
        <f>O16*(13-O17)</f>
        <v>2193.6574193548386</v>
      </c>
      <c r="P18" s="162">
        <f>P16*(13-P17)</f>
        <v>2179.0574193548387</v>
      </c>
      <c r="Q18" s="1"/>
    </row>
    <row r="19" spans="2:17" ht="20.100000000000001" customHeight="1">
      <c r="B19" s="149" t="s">
        <v>213</v>
      </c>
      <c r="C19" s="13">
        <f t="shared" ref="C19:H19" si="5">C16*(17-C17)</f>
        <v>601</v>
      </c>
      <c r="D19" s="12">
        <f t="shared" si="5"/>
        <v>455</v>
      </c>
      <c r="E19" s="12">
        <f t="shared" si="5"/>
        <v>398.2</v>
      </c>
      <c r="F19" s="12">
        <f t="shared" si="5"/>
        <v>301.69999999999993</v>
      </c>
      <c r="G19" s="12">
        <f t="shared" si="5"/>
        <v>55.499999999999964</v>
      </c>
      <c r="H19" s="12">
        <f t="shared" si="5"/>
        <v>62.6</v>
      </c>
      <c r="I19" s="155">
        <f>SUM(C19:G19)</f>
        <v>1811.4</v>
      </c>
      <c r="J19" s="12">
        <f>J16*(17-J17)</f>
        <v>142.07999999999998</v>
      </c>
      <c r="K19" s="12">
        <f>K16*(17-K17)</f>
        <v>122.4774193548387</v>
      </c>
      <c r="L19" s="12">
        <f>L16*(17-L17)</f>
        <v>455.3</v>
      </c>
      <c r="M19" s="12">
        <f>M16*(17-M17)</f>
        <v>607.79999999999995</v>
      </c>
      <c r="N19" s="155">
        <f>SUM(J19:M19)</f>
        <v>1327.6574193548386</v>
      </c>
      <c r="O19" s="156">
        <f>O16*(17-O17)</f>
        <v>3201.6574193548386</v>
      </c>
      <c r="P19" s="162">
        <f>P16*(17-P17)</f>
        <v>3139.0574193548387</v>
      </c>
      <c r="Q19" s="1"/>
    </row>
    <row r="20" spans="2:17" ht="20.100000000000001" customHeight="1">
      <c r="B20" s="149" t="s">
        <v>214</v>
      </c>
      <c r="C20" s="17">
        <f t="shared" ref="C20:H20" si="6">C16*(18-C17)</f>
        <v>632</v>
      </c>
      <c r="D20" s="16">
        <f t="shared" si="6"/>
        <v>483</v>
      </c>
      <c r="E20" s="16">
        <f t="shared" si="6"/>
        <v>429.2</v>
      </c>
      <c r="F20" s="16">
        <f t="shared" si="6"/>
        <v>331.69999999999993</v>
      </c>
      <c r="G20" s="16">
        <f t="shared" si="6"/>
        <v>69.499999999999972</v>
      </c>
      <c r="H20" s="16">
        <f t="shared" si="6"/>
        <v>74.599999999999994</v>
      </c>
      <c r="I20" s="155">
        <f>SUM(C20:G20)</f>
        <v>1945.4</v>
      </c>
      <c r="J20" s="16">
        <f>J16*(18-J17)</f>
        <v>166.07999999999998</v>
      </c>
      <c r="K20" s="16">
        <f>K16*(18-K17)</f>
        <v>143.4774193548387</v>
      </c>
      <c r="L20" s="16">
        <f>L16*(18-L17)</f>
        <v>485.29999999999995</v>
      </c>
      <c r="M20" s="16">
        <f>M16*(18-M17)</f>
        <v>638.79999999999995</v>
      </c>
      <c r="N20" s="155">
        <f>SUM(J20:M20)</f>
        <v>1433.6574193548386</v>
      </c>
      <c r="O20" s="157">
        <f>O16*(18-O17)</f>
        <v>3453.6574193548386</v>
      </c>
      <c r="P20" s="163">
        <f>P16*(18-P17)</f>
        <v>3379.0574193548387</v>
      </c>
      <c r="Q20" s="1"/>
    </row>
    <row r="21" spans="2:17" ht="20.100000000000001" customHeight="1" thickBot="1">
      <c r="B21" s="347" t="s">
        <v>215</v>
      </c>
      <c r="C21" s="21">
        <f t="shared" ref="C21:H21" si="7">C16*(19-C17)</f>
        <v>663</v>
      </c>
      <c r="D21" s="20">
        <f t="shared" si="7"/>
        <v>511</v>
      </c>
      <c r="E21" s="20">
        <f t="shared" si="7"/>
        <v>460.2</v>
      </c>
      <c r="F21" s="20">
        <f t="shared" si="7"/>
        <v>361.69999999999993</v>
      </c>
      <c r="G21" s="20">
        <f t="shared" si="7"/>
        <v>83.499999999999972</v>
      </c>
      <c r="H21" s="20">
        <f t="shared" si="7"/>
        <v>86.6</v>
      </c>
      <c r="I21" s="164">
        <f>SUM(C21:G21)</f>
        <v>2079.4</v>
      </c>
      <c r="J21" s="20">
        <f>J16*(19-J17)</f>
        <v>190.07999999999998</v>
      </c>
      <c r="K21" s="20">
        <f>K16*(19-K17)</f>
        <v>164.4774193548387</v>
      </c>
      <c r="L21" s="20">
        <f>L16*(19-L17)</f>
        <v>515.29999999999995</v>
      </c>
      <c r="M21" s="20">
        <f>M16*(19-M17)</f>
        <v>669.8</v>
      </c>
      <c r="N21" s="164">
        <f>SUM(J21:M21)</f>
        <v>1539.6574193548386</v>
      </c>
      <c r="O21" s="165">
        <f>O16*(19-O17)</f>
        <v>3705.6574193548386</v>
      </c>
      <c r="P21" s="166">
        <f>P16*(19-P17)</f>
        <v>3619.0574193548387</v>
      </c>
      <c r="Q21" s="1"/>
    </row>
    <row r="22" spans="2:17" ht="15.95" customHeight="1" thickBot="1">
      <c r="B22" s="1"/>
      <c r="C22" s="1"/>
      <c r="D22" s="2"/>
      <c r="E22" s="2"/>
      <c r="F22" s="2"/>
      <c r="G22" s="1"/>
      <c r="H22" s="3"/>
      <c r="I22" s="1"/>
      <c r="J22" s="3"/>
      <c r="K22" s="1"/>
      <c r="L22" s="2"/>
      <c r="M22" s="1"/>
      <c r="N22" s="2"/>
      <c r="O22" s="1"/>
      <c r="P22" s="1"/>
    </row>
    <row r="23" spans="2:17" ht="39.6" customHeight="1" thickBot="1">
      <c r="B23" s="473" t="s">
        <v>345</v>
      </c>
      <c r="C23" s="474"/>
      <c r="D23" s="474"/>
      <c r="E23" s="474"/>
      <c r="F23" s="474"/>
      <c r="G23" s="474"/>
      <c r="H23" s="474"/>
      <c r="I23" s="474"/>
      <c r="J23" s="474"/>
      <c r="K23" s="474"/>
      <c r="L23" s="470" t="s">
        <v>349</v>
      </c>
      <c r="M23" s="471"/>
      <c r="N23" s="471"/>
      <c r="O23" s="471"/>
      <c r="P23" s="472"/>
    </row>
    <row r="24" spans="2:17" ht="15.95" customHeight="1">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347</v>
      </c>
      <c r="P24" s="457"/>
    </row>
    <row r="25" spans="2:17" ht="15.95" customHeight="1" thickBot="1">
      <c r="B25" s="466"/>
      <c r="C25" s="462"/>
      <c r="D25" s="462"/>
      <c r="E25" s="462"/>
      <c r="F25" s="462"/>
      <c r="G25" s="462"/>
      <c r="H25" s="462"/>
      <c r="I25" s="462"/>
      <c r="J25" s="462"/>
      <c r="K25" s="462"/>
      <c r="L25" s="462"/>
      <c r="M25" s="462"/>
      <c r="N25" s="462"/>
      <c r="O25" s="145" t="s">
        <v>209</v>
      </c>
      <c r="P25" s="30" t="s">
        <v>210</v>
      </c>
    </row>
    <row r="26" spans="2:17" ht="19.149999999999999" customHeight="1">
      <c r="B26" s="148" t="s">
        <v>211</v>
      </c>
      <c r="C26" s="146">
        <v>31</v>
      </c>
      <c r="D26" s="8">
        <v>28</v>
      </c>
      <c r="E26" s="8">
        <v>31</v>
      </c>
      <c r="F26" s="8">
        <v>30</v>
      </c>
      <c r="G26" s="8">
        <v>0</v>
      </c>
      <c r="H26" s="8">
        <v>0</v>
      </c>
      <c r="I26" s="168">
        <f>SUM(C26:G26)</f>
        <v>120</v>
      </c>
      <c r="J26" s="8">
        <v>20</v>
      </c>
      <c r="K26" s="8">
        <v>31</v>
      </c>
      <c r="L26" s="8">
        <v>30</v>
      </c>
      <c r="M26" s="8">
        <v>31</v>
      </c>
      <c r="N26" s="168">
        <f>SUM(J26:M26)</f>
        <v>112</v>
      </c>
      <c r="O26" s="167">
        <f>SUM(C26:H26,J26:M26)</f>
        <v>232</v>
      </c>
      <c r="P26" s="169">
        <f>I26+N26</f>
        <v>232</v>
      </c>
    </row>
    <row r="27" spans="2:17" ht="19.149999999999999" customHeight="1">
      <c r="B27" s="149" t="s">
        <v>485</v>
      </c>
      <c r="C27" s="147">
        <v>-1</v>
      </c>
      <c r="D27" s="10">
        <v>4.0999999999999996</v>
      </c>
      <c r="E27" s="10">
        <v>3.9</v>
      </c>
      <c r="F27" s="10">
        <v>7.5</v>
      </c>
      <c r="G27" s="10">
        <v>0</v>
      </c>
      <c r="H27" s="10">
        <v>0</v>
      </c>
      <c r="I27" s="153">
        <f>(C26*C27+D26*D27+E26*E27+F26*F27+G26*G27)/I26</f>
        <v>3.5808333333333331</v>
      </c>
      <c r="J27" s="10">
        <v>7.6</v>
      </c>
      <c r="K27" s="95">
        <v>6.838709677419355</v>
      </c>
      <c r="L27" s="95">
        <v>4.2</v>
      </c>
      <c r="M27" s="95">
        <v>-1.7</v>
      </c>
      <c r="N27" s="153">
        <f>(J26*J27+K26*K27+L26*L27+M26*M27)/N26</f>
        <v>3.9044642857142859</v>
      </c>
      <c r="O27" s="154">
        <f>(C27*C26+D27*D26+E27*E26+F27*F26+G27*G26+H27*H26+J27*J26+K27*K26+L27*L26+M27*M26)/O26</f>
        <v>3.7370689655172415</v>
      </c>
      <c r="P27" s="161">
        <f>(I27*I26+N27*N26)/P26</f>
        <v>3.7370689655172415</v>
      </c>
    </row>
    <row r="28" spans="2:17" ht="19.149999999999999" customHeight="1">
      <c r="B28" s="149" t="s">
        <v>212</v>
      </c>
      <c r="C28" s="13">
        <f t="shared" ref="C28:H28" si="8">C26*(13-C27)</f>
        <v>434</v>
      </c>
      <c r="D28" s="12">
        <f t="shared" si="8"/>
        <v>249.20000000000002</v>
      </c>
      <c r="E28" s="12">
        <f t="shared" si="8"/>
        <v>282.09999999999997</v>
      </c>
      <c r="F28" s="12">
        <f t="shared" si="8"/>
        <v>165</v>
      </c>
      <c r="G28" s="12">
        <f t="shared" si="8"/>
        <v>0</v>
      </c>
      <c r="H28" s="12">
        <f t="shared" si="8"/>
        <v>0</v>
      </c>
      <c r="I28" s="155">
        <f>SUM(C28:G28)</f>
        <v>1130.3</v>
      </c>
      <c r="J28" s="12">
        <f>J26*(13-J27)</f>
        <v>108</v>
      </c>
      <c r="K28" s="12">
        <f>K26*(13-K27)</f>
        <v>191</v>
      </c>
      <c r="L28" s="12">
        <f>L26*(13-L27)</f>
        <v>264</v>
      </c>
      <c r="M28" s="12">
        <f>M26*(13-M27)</f>
        <v>455.7</v>
      </c>
      <c r="N28" s="155">
        <f>SUM(J28:M28)</f>
        <v>1018.7</v>
      </c>
      <c r="O28" s="156">
        <f>O26*(13-O27)</f>
        <v>2149</v>
      </c>
      <c r="P28" s="162">
        <f>P26*(13-P27)</f>
        <v>2149</v>
      </c>
    </row>
    <row r="29" spans="2:17" ht="19.149999999999999" customHeight="1">
      <c r="B29" s="149" t="s">
        <v>213</v>
      </c>
      <c r="C29" s="13">
        <f t="shared" ref="C29:H29" si="9">C26*(17-C27)</f>
        <v>558</v>
      </c>
      <c r="D29" s="12">
        <f t="shared" si="9"/>
        <v>361.2</v>
      </c>
      <c r="E29" s="12">
        <f t="shared" si="9"/>
        <v>406.09999999999997</v>
      </c>
      <c r="F29" s="12">
        <f t="shared" si="9"/>
        <v>285</v>
      </c>
      <c r="G29" s="12">
        <f t="shared" si="9"/>
        <v>0</v>
      </c>
      <c r="H29" s="12">
        <f t="shared" si="9"/>
        <v>0</v>
      </c>
      <c r="I29" s="155">
        <f>SUM(C29:G29)</f>
        <v>1610.3</v>
      </c>
      <c r="J29" s="12">
        <f>J26*(17-J27)</f>
        <v>188</v>
      </c>
      <c r="K29" s="12">
        <f>K26*(17-K27)</f>
        <v>314.99999999999994</v>
      </c>
      <c r="L29" s="12">
        <f>L26*(17-L27)</f>
        <v>384</v>
      </c>
      <c r="M29" s="12">
        <f>M26*(17-M27)</f>
        <v>579.69999999999993</v>
      </c>
      <c r="N29" s="155">
        <f>SUM(J29:M29)</f>
        <v>1466.6999999999998</v>
      </c>
      <c r="O29" s="156">
        <f>O26*(17-O27)</f>
        <v>3077</v>
      </c>
      <c r="P29" s="162">
        <f>P26*(17-P27)</f>
        <v>3077</v>
      </c>
    </row>
    <row r="30" spans="2:17" ht="19.149999999999999" customHeight="1">
      <c r="B30" s="149" t="s">
        <v>214</v>
      </c>
      <c r="C30" s="17">
        <f t="shared" ref="C30:H30" si="10">C26*(18-C27)</f>
        <v>589</v>
      </c>
      <c r="D30" s="16">
        <f t="shared" si="10"/>
        <v>389.2</v>
      </c>
      <c r="E30" s="16">
        <f t="shared" si="10"/>
        <v>437.09999999999997</v>
      </c>
      <c r="F30" s="16">
        <f t="shared" si="10"/>
        <v>315</v>
      </c>
      <c r="G30" s="16">
        <f t="shared" si="10"/>
        <v>0</v>
      </c>
      <c r="H30" s="16">
        <f t="shared" si="10"/>
        <v>0</v>
      </c>
      <c r="I30" s="155">
        <f>SUM(C30:G30)</f>
        <v>1730.3</v>
      </c>
      <c r="J30" s="16">
        <f>J26*(18-J27)</f>
        <v>208</v>
      </c>
      <c r="K30" s="16">
        <f>K26*(18-K27)</f>
        <v>345.99999999999994</v>
      </c>
      <c r="L30" s="16">
        <f>L26*(18-L27)</f>
        <v>414</v>
      </c>
      <c r="M30" s="16">
        <f>M26*(18-M27)</f>
        <v>610.69999999999993</v>
      </c>
      <c r="N30" s="155">
        <f>SUM(J30:M30)</f>
        <v>1578.6999999999998</v>
      </c>
      <c r="O30" s="157">
        <f>O26*(18-O27)</f>
        <v>3309</v>
      </c>
      <c r="P30" s="163">
        <f>P26*(18-P27)</f>
        <v>3309</v>
      </c>
    </row>
    <row r="31" spans="2:17" ht="19.149999999999999" customHeight="1" thickBot="1">
      <c r="B31" s="347" t="s">
        <v>215</v>
      </c>
      <c r="C31" s="21">
        <f t="shared" ref="C31:H31" si="11">C26*(19-C27)</f>
        <v>620</v>
      </c>
      <c r="D31" s="20">
        <f t="shared" si="11"/>
        <v>417.2</v>
      </c>
      <c r="E31" s="20">
        <f t="shared" si="11"/>
        <v>468.09999999999997</v>
      </c>
      <c r="F31" s="20">
        <f t="shared" si="11"/>
        <v>345</v>
      </c>
      <c r="G31" s="20">
        <f t="shared" si="11"/>
        <v>0</v>
      </c>
      <c r="H31" s="20">
        <f t="shared" si="11"/>
        <v>0</v>
      </c>
      <c r="I31" s="164">
        <f>SUM(C31:G31)</f>
        <v>1850.3</v>
      </c>
      <c r="J31" s="20">
        <f>J26*(19-J27)</f>
        <v>228</v>
      </c>
      <c r="K31" s="20">
        <f>K26*(19-K27)</f>
        <v>376.99999999999994</v>
      </c>
      <c r="L31" s="20">
        <f>L26*(19-L27)</f>
        <v>444</v>
      </c>
      <c r="M31" s="20">
        <f>M26*(19-M27)</f>
        <v>641.69999999999993</v>
      </c>
      <c r="N31" s="164">
        <f>SUM(J31:M31)</f>
        <v>1690.6999999999998</v>
      </c>
      <c r="O31" s="165">
        <f>O26*(19-O27)</f>
        <v>3541</v>
      </c>
      <c r="P31" s="166">
        <f>P26*(19-P27)</f>
        <v>3541</v>
      </c>
    </row>
    <row r="32" spans="2:17" ht="15.95" customHeight="1" thickBot="1">
      <c r="B32" s="1"/>
      <c r="C32" s="1"/>
      <c r="D32" s="2"/>
      <c r="E32" s="2"/>
      <c r="F32" s="2"/>
      <c r="G32" s="1"/>
      <c r="H32" s="3"/>
      <c r="I32" s="1"/>
      <c r="J32" s="3"/>
      <c r="K32" s="1"/>
      <c r="L32" s="2"/>
      <c r="M32" s="1"/>
      <c r="N32" s="2"/>
      <c r="O32" s="1"/>
      <c r="P32" s="1"/>
    </row>
    <row r="33" spans="2:17" ht="39.6" customHeight="1" thickBot="1">
      <c r="B33" s="473" t="s">
        <v>345</v>
      </c>
      <c r="C33" s="474"/>
      <c r="D33" s="474"/>
      <c r="E33" s="474"/>
      <c r="F33" s="474"/>
      <c r="G33" s="474"/>
      <c r="H33" s="474"/>
      <c r="I33" s="474"/>
      <c r="J33" s="474"/>
      <c r="K33" s="474"/>
      <c r="L33" s="470" t="s">
        <v>350</v>
      </c>
      <c r="M33" s="471"/>
      <c r="N33" s="471"/>
      <c r="O33" s="471"/>
      <c r="P33" s="472"/>
    </row>
    <row r="34" spans="2:17" ht="15.95" customHeight="1">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347</v>
      </c>
      <c r="P34" s="457"/>
    </row>
    <row r="35" spans="2:17" ht="15.95" customHeight="1" thickBot="1">
      <c r="B35" s="466"/>
      <c r="C35" s="462"/>
      <c r="D35" s="462"/>
      <c r="E35" s="462"/>
      <c r="F35" s="462"/>
      <c r="G35" s="462"/>
      <c r="H35" s="462"/>
      <c r="I35" s="462"/>
      <c r="J35" s="462"/>
      <c r="K35" s="462"/>
      <c r="L35" s="462"/>
      <c r="M35" s="462"/>
      <c r="N35" s="462"/>
      <c r="O35" s="145" t="s">
        <v>209</v>
      </c>
      <c r="P35" s="30" t="s">
        <v>210</v>
      </c>
    </row>
    <row r="36" spans="2:17" ht="19.149999999999999" customHeight="1">
      <c r="B36" s="148" t="s">
        <v>211</v>
      </c>
      <c r="C36" s="146">
        <v>31</v>
      </c>
      <c r="D36" s="8">
        <v>28</v>
      </c>
      <c r="E36" s="8">
        <v>31</v>
      </c>
      <c r="F36" s="8">
        <v>25</v>
      </c>
      <c r="G36" s="8">
        <v>5</v>
      </c>
      <c r="H36" s="8">
        <v>0</v>
      </c>
      <c r="I36" s="168">
        <f>SUM(C36:G36)</f>
        <v>120</v>
      </c>
      <c r="J36" s="8">
        <v>15</v>
      </c>
      <c r="K36" s="8">
        <v>31</v>
      </c>
      <c r="L36" s="8">
        <v>30</v>
      </c>
      <c r="M36" s="8">
        <v>31</v>
      </c>
      <c r="N36" s="168">
        <f>SUM(J36:M36)</f>
        <v>107</v>
      </c>
      <c r="O36" s="167">
        <f>SUM(C36:H36,J36:M36)</f>
        <v>227</v>
      </c>
      <c r="P36" s="169">
        <f>I36+N36</f>
        <v>227</v>
      </c>
    </row>
    <row r="37" spans="2:17" ht="19.149999999999999" customHeight="1">
      <c r="B37" s="149" t="s">
        <v>485</v>
      </c>
      <c r="C37" s="147">
        <v>-1.9</v>
      </c>
      <c r="D37" s="10">
        <v>-4.8</v>
      </c>
      <c r="E37" s="10">
        <v>3.7</v>
      </c>
      <c r="F37" s="10">
        <v>5.78</v>
      </c>
      <c r="G37" s="10">
        <v>11.2</v>
      </c>
      <c r="H37" s="10">
        <v>17.776666666666664</v>
      </c>
      <c r="I37" s="153">
        <f>(C36*C37+D36*D37+E36*E37+F36*F37+G36*G37)/I36</f>
        <v>1.0158333333333334</v>
      </c>
      <c r="J37" s="10">
        <v>11.3</v>
      </c>
      <c r="K37" s="95">
        <v>4.8</v>
      </c>
      <c r="L37" s="95">
        <v>4</v>
      </c>
      <c r="M37" s="95">
        <v>-1.2</v>
      </c>
      <c r="N37" s="153">
        <f>(J36*J37+K36*K37+L36*L37+M36*M37)/N36</f>
        <v>3.7485981308411214</v>
      </c>
      <c r="O37" s="154">
        <f>(C37*C36+D37*D36+E37*E36+F37*F36+G37*G36+H37*H36+J37*J36+K37*K36+L37*L36+M37*M36)/O36</f>
        <v>2.3039647577092506</v>
      </c>
      <c r="P37" s="161">
        <f>(I37*I36+N37*N36)/P36</f>
        <v>2.303964757709251</v>
      </c>
    </row>
    <row r="38" spans="2:17" ht="19.149999999999999" customHeight="1">
      <c r="B38" s="149" t="s">
        <v>212</v>
      </c>
      <c r="C38" s="13">
        <f t="shared" ref="C38:H38" si="12">C36*(13-C37)</f>
        <v>461.90000000000003</v>
      </c>
      <c r="D38" s="12">
        <f t="shared" si="12"/>
        <v>498.40000000000003</v>
      </c>
      <c r="E38" s="12">
        <f t="shared" si="12"/>
        <v>288.3</v>
      </c>
      <c r="F38" s="12">
        <f t="shared" si="12"/>
        <v>180.5</v>
      </c>
      <c r="G38" s="12">
        <f t="shared" si="12"/>
        <v>9.0000000000000036</v>
      </c>
      <c r="H38" s="12">
        <f t="shared" si="12"/>
        <v>0</v>
      </c>
      <c r="I38" s="155">
        <f>SUM(C38:G38)</f>
        <v>1438.1000000000001</v>
      </c>
      <c r="J38" s="12">
        <f>J36*(13-J37)</f>
        <v>25.499999999999989</v>
      </c>
      <c r="K38" s="12">
        <f>K36*(13-K37)</f>
        <v>254.2</v>
      </c>
      <c r="L38" s="12">
        <f>L36*(13-L37)</f>
        <v>270</v>
      </c>
      <c r="M38" s="12">
        <f>M36*(13-M37)</f>
        <v>440.2</v>
      </c>
      <c r="N38" s="155">
        <f>SUM(J38:M38)</f>
        <v>989.90000000000009</v>
      </c>
      <c r="O38" s="156">
        <f>O36*(13-O37)</f>
        <v>2428</v>
      </c>
      <c r="P38" s="162">
        <f>P36*(13-P37)</f>
        <v>2428</v>
      </c>
    </row>
    <row r="39" spans="2:17" ht="19.149999999999999" customHeight="1">
      <c r="B39" s="149" t="s">
        <v>213</v>
      </c>
      <c r="C39" s="13">
        <f t="shared" ref="C39:H39" si="13">C36*(17-C37)</f>
        <v>585.9</v>
      </c>
      <c r="D39" s="12">
        <f t="shared" si="13"/>
        <v>610.4</v>
      </c>
      <c r="E39" s="12">
        <f t="shared" si="13"/>
        <v>412.3</v>
      </c>
      <c r="F39" s="12">
        <f t="shared" si="13"/>
        <v>280.5</v>
      </c>
      <c r="G39" s="12">
        <f t="shared" si="13"/>
        <v>29.000000000000004</v>
      </c>
      <c r="H39" s="12">
        <f t="shared" si="13"/>
        <v>0</v>
      </c>
      <c r="I39" s="155">
        <f>SUM(C39:G39)</f>
        <v>1918.1</v>
      </c>
      <c r="J39" s="12">
        <f>J36*(17-J37)</f>
        <v>85.499999999999986</v>
      </c>
      <c r="K39" s="12">
        <f>K36*(17-K37)</f>
        <v>378.2</v>
      </c>
      <c r="L39" s="12">
        <f>L36*(17-L37)</f>
        <v>390</v>
      </c>
      <c r="M39" s="12">
        <f>M36*(17-M37)</f>
        <v>564.19999999999993</v>
      </c>
      <c r="N39" s="155">
        <f>SUM(J39:M39)</f>
        <v>1417.9</v>
      </c>
      <c r="O39" s="156">
        <f>O36*(17-O37)</f>
        <v>3336</v>
      </c>
      <c r="P39" s="162">
        <f>P36*(17-P37)</f>
        <v>3336</v>
      </c>
    </row>
    <row r="40" spans="2:17" ht="19.149999999999999" customHeight="1">
      <c r="B40" s="149" t="s">
        <v>214</v>
      </c>
      <c r="C40" s="17">
        <f t="shared" ref="C40:H40" si="14">C36*(18-C37)</f>
        <v>616.9</v>
      </c>
      <c r="D40" s="16">
        <f t="shared" si="14"/>
        <v>638.4</v>
      </c>
      <c r="E40" s="16">
        <f t="shared" si="14"/>
        <v>443.3</v>
      </c>
      <c r="F40" s="16">
        <f t="shared" si="14"/>
        <v>305.5</v>
      </c>
      <c r="G40" s="16">
        <f t="shared" si="14"/>
        <v>34</v>
      </c>
      <c r="H40" s="16">
        <f t="shared" si="14"/>
        <v>0</v>
      </c>
      <c r="I40" s="155">
        <f>SUM(C40:G40)</f>
        <v>2038.1</v>
      </c>
      <c r="J40" s="16">
        <f>J36*(18-J37)</f>
        <v>100.49999999999999</v>
      </c>
      <c r="K40" s="16">
        <f>K36*(18-K37)</f>
        <v>409.2</v>
      </c>
      <c r="L40" s="16">
        <f>L36*(18-L37)</f>
        <v>420</v>
      </c>
      <c r="M40" s="16">
        <f>M36*(18-M37)</f>
        <v>595.19999999999993</v>
      </c>
      <c r="N40" s="155">
        <f>SUM(J40:M40)</f>
        <v>1524.9</v>
      </c>
      <c r="O40" s="157">
        <f>O36*(18-O37)</f>
        <v>3563</v>
      </c>
      <c r="P40" s="163">
        <f>P36*(18-P37)</f>
        <v>3563</v>
      </c>
    </row>
    <row r="41" spans="2:17" ht="19.149999999999999" customHeight="1" thickBot="1">
      <c r="B41" s="347" t="s">
        <v>215</v>
      </c>
      <c r="C41" s="21">
        <f t="shared" ref="C41:H41" si="15">C36*(19-C37)</f>
        <v>647.9</v>
      </c>
      <c r="D41" s="20">
        <f t="shared" si="15"/>
        <v>666.4</v>
      </c>
      <c r="E41" s="20">
        <f t="shared" si="15"/>
        <v>474.3</v>
      </c>
      <c r="F41" s="20">
        <f t="shared" si="15"/>
        <v>330.5</v>
      </c>
      <c r="G41" s="20">
        <f t="shared" si="15"/>
        <v>39</v>
      </c>
      <c r="H41" s="20">
        <f t="shared" si="15"/>
        <v>0</v>
      </c>
      <c r="I41" s="164">
        <f>SUM(C41:G41)</f>
        <v>2158.1</v>
      </c>
      <c r="J41" s="20">
        <f>J36*(19-J37)</f>
        <v>115.49999999999999</v>
      </c>
      <c r="K41" s="20">
        <f>K36*(19-K37)</f>
        <v>440.2</v>
      </c>
      <c r="L41" s="20">
        <f>L36*(19-L37)</f>
        <v>450</v>
      </c>
      <c r="M41" s="20">
        <f>M36*(19-M37)</f>
        <v>626.19999999999993</v>
      </c>
      <c r="N41" s="164">
        <f>SUM(J41:M41)</f>
        <v>1631.8999999999999</v>
      </c>
      <c r="O41" s="165">
        <f>O36*(19-O37)</f>
        <v>3789.9999999999995</v>
      </c>
      <c r="P41" s="166">
        <f>P36*(19-P37)</f>
        <v>3789.9999999999995</v>
      </c>
    </row>
    <row r="42" spans="2:17" ht="15.95" customHeight="1" thickBot="1">
      <c r="B42" s="1"/>
      <c r="C42" s="1"/>
      <c r="D42" s="2"/>
      <c r="E42" s="2"/>
      <c r="F42" s="2"/>
      <c r="G42" s="1"/>
      <c r="H42" s="3"/>
      <c r="I42" s="2"/>
      <c r="J42" s="3"/>
      <c r="K42" s="2"/>
      <c r="L42" s="2"/>
      <c r="M42" s="1"/>
      <c r="N42" s="2"/>
      <c r="O42" s="1"/>
    </row>
    <row r="43" spans="2:17" ht="39.950000000000003" customHeight="1" thickBot="1">
      <c r="B43" s="473" t="s">
        <v>351</v>
      </c>
      <c r="C43" s="474"/>
      <c r="D43" s="474"/>
      <c r="E43" s="474"/>
      <c r="F43" s="474"/>
      <c r="G43" s="474"/>
      <c r="H43" s="474"/>
      <c r="I43" s="474"/>
      <c r="J43" s="474"/>
      <c r="K43" s="474"/>
      <c r="L43" s="470" t="s">
        <v>221</v>
      </c>
      <c r="M43" s="471"/>
      <c r="N43" s="471"/>
      <c r="O43" s="471"/>
      <c r="P43" s="472"/>
    </row>
    <row r="44" spans="2:17" ht="20.100000000000001" customHeight="1">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7" ht="20.100000000000001" customHeight="1" thickBot="1">
      <c r="B45" s="466"/>
      <c r="C45" s="462"/>
      <c r="D45" s="462"/>
      <c r="E45" s="462"/>
      <c r="F45" s="462"/>
      <c r="G45" s="462"/>
      <c r="H45" s="462"/>
      <c r="I45" s="462"/>
      <c r="J45" s="462"/>
      <c r="K45" s="462"/>
      <c r="L45" s="462"/>
      <c r="M45" s="462"/>
      <c r="N45" s="462"/>
      <c r="O45" s="145" t="s">
        <v>209</v>
      </c>
      <c r="P45" s="30" t="s">
        <v>210</v>
      </c>
    </row>
    <row r="46" spans="2:17" ht="20.100000000000001" customHeight="1">
      <c r="B46" s="148" t="s">
        <v>211</v>
      </c>
      <c r="C46" s="146">
        <v>31</v>
      </c>
      <c r="D46" s="8">
        <v>29</v>
      </c>
      <c r="E46" s="8">
        <v>31</v>
      </c>
      <c r="F46" s="8">
        <v>30</v>
      </c>
      <c r="G46" s="8">
        <v>21</v>
      </c>
      <c r="H46" s="8">
        <v>5</v>
      </c>
      <c r="I46" s="168">
        <f>SUM(C46:G46)</f>
        <v>142</v>
      </c>
      <c r="J46" s="8">
        <v>15</v>
      </c>
      <c r="K46" s="8">
        <v>31</v>
      </c>
      <c r="L46" s="8">
        <v>30</v>
      </c>
      <c r="M46" s="8">
        <v>31</v>
      </c>
      <c r="N46" s="168">
        <f>SUM(J46:M46)</f>
        <v>107</v>
      </c>
      <c r="O46" s="167">
        <f>SUM(C46:H46,J46:M46)</f>
        <v>254</v>
      </c>
      <c r="P46" s="169">
        <f>I46+N46</f>
        <v>249</v>
      </c>
    </row>
    <row r="47" spans="2:17" ht="20.100000000000001" customHeight="1">
      <c r="B47" s="149" t="s">
        <v>485</v>
      </c>
      <c r="C47" s="147">
        <v>-3.2</v>
      </c>
      <c r="D47" s="10">
        <v>1.5</v>
      </c>
      <c r="E47" s="10">
        <v>2.2999999999999998</v>
      </c>
      <c r="F47" s="10">
        <v>8.4</v>
      </c>
      <c r="G47" s="10">
        <v>10.6</v>
      </c>
      <c r="H47" s="10">
        <v>12.9</v>
      </c>
      <c r="I47" s="153">
        <f>(C46*C47+D46*D47+E46*E47+F46*F47+G46*G47)/I46</f>
        <v>3.4521126760563385</v>
      </c>
      <c r="J47" s="10">
        <v>11.3</v>
      </c>
      <c r="K47" s="95">
        <v>4.8</v>
      </c>
      <c r="L47" s="95">
        <v>4</v>
      </c>
      <c r="M47" s="95">
        <v>-1.2</v>
      </c>
      <c r="N47" s="153">
        <f>(J46*J47+K46*K47+L46*L47+M46*M47)/N46</f>
        <v>3.7485981308411214</v>
      </c>
      <c r="O47" s="154">
        <f>(C47*C46+D47*D46+E47*E46+F47*F46+G47*G46+H47*H46+J47*J46+K47*K46+L47*L46+M47*M46)/O46</f>
        <v>3.7629921259842516</v>
      </c>
      <c r="P47" s="161">
        <f>(I47*I46+N47*N46)/P46</f>
        <v>3.5795180722891566</v>
      </c>
    </row>
    <row r="48" spans="2:17" ht="20.100000000000001" customHeight="1">
      <c r="B48" s="149" t="s">
        <v>212</v>
      </c>
      <c r="C48" s="13">
        <f t="shared" ref="C48:H48" si="16">C46*(13-C47)</f>
        <v>502.2</v>
      </c>
      <c r="D48" s="12">
        <f t="shared" si="16"/>
        <v>333.5</v>
      </c>
      <c r="E48" s="12">
        <f t="shared" si="16"/>
        <v>331.7</v>
      </c>
      <c r="F48" s="12">
        <f t="shared" si="16"/>
        <v>138</v>
      </c>
      <c r="G48" s="12">
        <f t="shared" si="16"/>
        <v>50.400000000000006</v>
      </c>
      <c r="H48" s="12">
        <f t="shared" si="16"/>
        <v>0.49999999999999822</v>
      </c>
      <c r="I48" s="155">
        <f>SUM(C48:G48)</f>
        <v>1355.8000000000002</v>
      </c>
      <c r="J48" s="12">
        <f>J46*(13-J47)</f>
        <v>25.499999999999989</v>
      </c>
      <c r="K48" s="12">
        <f>K46*(13-K47)</f>
        <v>254.2</v>
      </c>
      <c r="L48" s="12">
        <f>L46*(13-L47)</f>
        <v>270</v>
      </c>
      <c r="M48" s="12">
        <f>M46*(13-M47)</f>
        <v>440.2</v>
      </c>
      <c r="N48" s="155">
        <f>SUM(J48:M48)</f>
        <v>989.90000000000009</v>
      </c>
      <c r="O48" s="156">
        <f>O46*(13-O47)</f>
        <v>2346.2000000000003</v>
      </c>
      <c r="P48" s="162">
        <f>P46*(13-P47)</f>
        <v>2345.7000000000003</v>
      </c>
      <c r="Q48" s="28"/>
    </row>
    <row r="49" spans="2:17" ht="20.100000000000001" customHeight="1">
      <c r="B49" s="149" t="s">
        <v>213</v>
      </c>
      <c r="C49" s="13">
        <f t="shared" ref="C49:H49" si="17">C46*(17-C47)</f>
        <v>626.19999999999993</v>
      </c>
      <c r="D49" s="12">
        <f t="shared" si="17"/>
        <v>449.5</v>
      </c>
      <c r="E49" s="12">
        <f t="shared" si="17"/>
        <v>455.7</v>
      </c>
      <c r="F49" s="12">
        <f t="shared" si="17"/>
        <v>258</v>
      </c>
      <c r="G49" s="12">
        <f t="shared" si="17"/>
        <v>134.4</v>
      </c>
      <c r="H49" s="12">
        <f t="shared" si="17"/>
        <v>20.5</v>
      </c>
      <c r="I49" s="155">
        <f>SUM(C49:G49)</f>
        <v>1923.8</v>
      </c>
      <c r="J49" s="12">
        <f>J46*(17-J47)</f>
        <v>85.499999999999986</v>
      </c>
      <c r="K49" s="12">
        <f>K46*(17-K47)</f>
        <v>378.2</v>
      </c>
      <c r="L49" s="12">
        <f>L46*(17-L47)</f>
        <v>390</v>
      </c>
      <c r="M49" s="12">
        <f>M46*(17-M47)</f>
        <v>564.19999999999993</v>
      </c>
      <c r="N49" s="155">
        <f>SUM(J49:M49)</f>
        <v>1417.9</v>
      </c>
      <c r="O49" s="156">
        <f>O46*(17-O47)</f>
        <v>3362.2000000000003</v>
      </c>
      <c r="P49" s="162">
        <f>P46*(17-P47)</f>
        <v>3341.7000000000003</v>
      </c>
      <c r="Q49" s="28"/>
    </row>
    <row r="50" spans="2:17" ht="20.100000000000001" customHeight="1">
      <c r="B50" s="149" t="s">
        <v>214</v>
      </c>
      <c r="C50" s="17">
        <f t="shared" ref="C50:H50" si="18">C46*(18-C47)</f>
        <v>657.19999999999993</v>
      </c>
      <c r="D50" s="16">
        <f t="shared" si="18"/>
        <v>478.5</v>
      </c>
      <c r="E50" s="16">
        <f t="shared" si="18"/>
        <v>486.7</v>
      </c>
      <c r="F50" s="16">
        <f t="shared" si="18"/>
        <v>288</v>
      </c>
      <c r="G50" s="16">
        <f t="shared" si="18"/>
        <v>155.4</v>
      </c>
      <c r="H50" s="16">
        <f t="shared" si="18"/>
        <v>25.5</v>
      </c>
      <c r="I50" s="155">
        <f>SUM(C50:G50)</f>
        <v>2065.7999999999997</v>
      </c>
      <c r="J50" s="16">
        <f>J46*(18-J47)</f>
        <v>100.49999999999999</v>
      </c>
      <c r="K50" s="16">
        <f>K46*(18-K47)</f>
        <v>409.2</v>
      </c>
      <c r="L50" s="16">
        <f>L46*(18-L47)</f>
        <v>420</v>
      </c>
      <c r="M50" s="16">
        <f>M46*(18-M47)</f>
        <v>595.19999999999993</v>
      </c>
      <c r="N50" s="155">
        <f>SUM(J50:M50)</f>
        <v>1524.9</v>
      </c>
      <c r="O50" s="157">
        <f>O46*(18-O47)</f>
        <v>3616.2000000000003</v>
      </c>
      <c r="P50" s="163">
        <f>P46*(18-P47)</f>
        <v>3590.7000000000003</v>
      </c>
      <c r="Q50" s="28"/>
    </row>
    <row r="51" spans="2:17" ht="20.100000000000001" customHeight="1" thickBot="1">
      <c r="B51" s="347" t="s">
        <v>215</v>
      </c>
      <c r="C51" s="21">
        <f t="shared" ref="C51:H51" si="19">C46*(19-C47)</f>
        <v>688.19999999999993</v>
      </c>
      <c r="D51" s="20">
        <f t="shared" si="19"/>
        <v>507.5</v>
      </c>
      <c r="E51" s="20">
        <f t="shared" si="19"/>
        <v>517.69999999999993</v>
      </c>
      <c r="F51" s="20">
        <f t="shared" si="19"/>
        <v>318</v>
      </c>
      <c r="G51" s="20">
        <f t="shared" si="19"/>
        <v>176.4</v>
      </c>
      <c r="H51" s="20">
        <f t="shared" si="19"/>
        <v>30.5</v>
      </c>
      <c r="I51" s="164">
        <f>SUM(C51:G51)</f>
        <v>2207.7999999999997</v>
      </c>
      <c r="J51" s="20">
        <f>J46*(19-J47)</f>
        <v>115.49999999999999</v>
      </c>
      <c r="K51" s="20">
        <f>K46*(19-K47)</f>
        <v>440.2</v>
      </c>
      <c r="L51" s="20">
        <f>L46*(19-L47)</f>
        <v>450</v>
      </c>
      <c r="M51" s="20">
        <f>M46*(19-M47)</f>
        <v>626.19999999999993</v>
      </c>
      <c r="N51" s="164">
        <f>SUM(J51:M51)</f>
        <v>1631.8999999999999</v>
      </c>
      <c r="O51" s="165">
        <f>O46*(19-O47)</f>
        <v>3870.2000000000003</v>
      </c>
      <c r="P51" s="166">
        <f>P46*(19-P47)</f>
        <v>3839.7000000000003</v>
      </c>
      <c r="Q51" s="28"/>
    </row>
    <row r="52" spans="2:17" ht="15.75" thickBot="1">
      <c r="B52" s="1"/>
      <c r="C52" s="1"/>
      <c r="D52" s="2"/>
      <c r="E52" s="2"/>
      <c r="F52" s="2"/>
      <c r="G52" s="1"/>
      <c r="H52" s="3"/>
      <c r="I52" s="2"/>
      <c r="J52" s="3"/>
      <c r="K52" s="2"/>
      <c r="L52" s="2"/>
      <c r="M52" s="1"/>
      <c r="N52" s="2"/>
      <c r="O52" s="1"/>
    </row>
    <row r="53" spans="2:17" s="29" customFormat="1" ht="24" thickBot="1">
      <c r="B53" s="473" t="s">
        <v>351</v>
      </c>
      <c r="C53" s="474"/>
      <c r="D53" s="474"/>
      <c r="E53" s="474"/>
      <c r="F53" s="474"/>
      <c r="G53" s="474"/>
      <c r="H53" s="474"/>
      <c r="I53" s="474"/>
      <c r="J53" s="474"/>
      <c r="K53" s="474"/>
      <c r="L53" s="470" t="s">
        <v>222</v>
      </c>
      <c r="M53" s="471"/>
      <c r="N53" s="471"/>
      <c r="O53" s="471"/>
      <c r="P53" s="472"/>
    </row>
    <row r="54" spans="2:17"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7" ht="16.5" thickBot="1">
      <c r="B55" s="466"/>
      <c r="C55" s="462"/>
      <c r="D55" s="462"/>
      <c r="E55" s="462"/>
      <c r="F55" s="462"/>
      <c r="G55" s="462"/>
      <c r="H55" s="462"/>
      <c r="I55" s="462"/>
      <c r="J55" s="462"/>
      <c r="K55" s="462"/>
      <c r="L55" s="462"/>
      <c r="M55" s="462"/>
      <c r="N55" s="462"/>
      <c r="O55" s="145" t="s">
        <v>209</v>
      </c>
      <c r="P55" s="30" t="s">
        <v>210</v>
      </c>
    </row>
    <row r="56" spans="2:17" s="29" customFormat="1" ht="24.75" customHeight="1">
      <c r="B56" s="148" t="s">
        <v>211</v>
      </c>
      <c r="C56" s="146">
        <v>31</v>
      </c>
      <c r="D56" s="8">
        <v>29</v>
      </c>
      <c r="E56" s="8">
        <v>31</v>
      </c>
      <c r="F56" s="8">
        <v>30</v>
      </c>
      <c r="G56" s="8">
        <v>21</v>
      </c>
      <c r="H56" s="8">
        <v>5</v>
      </c>
      <c r="I56" s="168">
        <f>SUM(C56:G56)</f>
        <v>142</v>
      </c>
      <c r="J56" s="8">
        <v>15</v>
      </c>
      <c r="K56" s="8">
        <v>31</v>
      </c>
      <c r="L56" s="8">
        <v>30</v>
      </c>
      <c r="M56" s="8">
        <v>31</v>
      </c>
      <c r="N56" s="168">
        <f>SUM(J56:M56)</f>
        <v>107</v>
      </c>
      <c r="O56" s="167">
        <f>SUM(C56:H56,J56:M56)</f>
        <v>254</v>
      </c>
      <c r="P56" s="169">
        <f>I56+N56</f>
        <v>249</v>
      </c>
    </row>
    <row r="57" spans="2:17" s="29" customFormat="1" ht="21" customHeight="1">
      <c r="B57" s="149" t="s">
        <v>485</v>
      </c>
      <c r="C57" s="147">
        <v>-3.2</v>
      </c>
      <c r="D57" s="10">
        <v>1.5</v>
      </c>
      <c r="E57" s="10">
        <v>2.2999999999999998</v>
      </c>
      <c r="F57" s="10">
        <v>8.4</v>
      </c>
      <c r="G57" s="10">
        <v>10.6</v>
      </c>
      <c r="H57" s="10">
        <v>12.9</v>
      </c>
      <c r="I57" s="153">
        <f>(C56*C57+D56*D57+E56*E57+F56*F57+G56*G57)/I56</f>
        <v>3.4521126760563385</v>
      </c>
      <c r="J57" s="10">
        <v>10.7</v>
      </c>
      <c r="K57" s="95">
        <v>8.6</v>
      </c>
      <c r="L57" s="95">
        <v>1.8</v>
      </c>
      <c r="M57" s="95">
        <v>-1.2</v>
      </c>
      <c r="N57" s="153">
        <f>(J56*J57+K56*K57+L56*L57+M56*M57)/N56</f>
        <v>4.1485981308411217</v>
      </c>
      <c r="O57" s="154">
        <f>(C57*C56+D57*D56+E57*E56+F57*F56+G57*G56+H57*H56+J57*J56+K57*K56+L57*L56+M57*M56)/O56</f>
        <v>3.9314960629921258</v>
      </c>
      <c r="P57" s="161">
        <f>(I57*I56+N57*N56)/P56</f>
        <v>3.7514056224899606</v>
      </c>
    </row>
    <row r="58" spans="2:17" s="29" customFormat="1" ht="21" customHeight="1">
      <c r="B58" s="149" t="s">
        <v>212</v>
      </c>
      <c r="C58" s="13">
        <f t="shared" ref="C58:H58" si="20">C56*(13-C57)</f>
        <v>502.2</v>
      </c>
      <c r="D58" s="12">
        <f t="shared" si="20"/>
        <v>333.5</v>
      </c>
      <c r="E58" s="12">
        <f t="shared" si="20"/>
        <v>331.7</v>
      </c>
      <c r="F58" s="12">
        <f t="shared" si="20"/>
        <v>138</v>
      </c>
      <c r="G58" s="12">
        <f t="shared" si="20"/>
        <v>50.400000000000006</v>
      </c>
      <c r="H58" s="12">
        <f t="shared" si="20"/>
        <v>0.49999999999999822</v>
      </c>
      <c r="I58" s="155">
        <f>SUM(C58:G58)</f>
        <v>1355.8000000000002</v>
      </c>
      <c r="J58" s="12">
        <f>J56*(13-J57)</f>
        <v>34.500000000000014</v>
      </c>
      <c r="K58" s="12">
        <f>K56*(13-K57)</f>
        <v>136.4</v>
      </c>
      <c r="L58" s="12">
        <f>L56*(13-L57)</f>
        <v>336</v>
      </c>
      <c r="M58" s="12">
        <f>M56*(13-M57)</f>
        <v>440.2</v>
      </c>
      <c r="N58" s="155">
        <f>SUM(J58:M58)</f>
        <v>947.1</v>
      </c>
      <c r="O58" s="156">
        <f>O56*(13-O57)</f>
        <v>2303.4</v>
      </c>
      <c r="P58" s="162">
        <f>P56*(13-P57)</f>
        <v>2302.9</v>
      </c>
    </row>
    <row r="59" spans="2:17" s="29" customFormat="1" ht="21" customHeight="1">
      <c r="B59" s="149" t="s">
        <v>213</v>
      </c>
      <c r="C59" s="13">
        <f t="shared" ref="C59:H59" si="21">C56*(17-C57)</f>
        <v>626.19999999999993</v>
      </c>
      <c r="D59" s="12">
        <f t="shared" si="21"/>
        <v>449.5</v>
      </c>
      <c r="E59" s="12">
        <f t="shared" si="21"/>
        <v>455.7</v>
      </c>
      <c r="F59" s="12">
        <f t="shared" si="21"/>
        <v>258</v>
      </c>
      <c r="G59" s="12">
        <f t="shared" si="21"/>
        <v>134.4</v>
      </c>
      <c r="H59" s="12">
        <f t="shared" si="21"/>
        <v>20.5</v>
      </c>
      <c r="I59" s="155">
        <f>SUM(C59:G59)</f>
        <v>1923.8</v>
      </c>
      <c r="J59" s="12">
        <f>J56*(17-J57)</f>
        <v>94.500000000000014</v>
      </c>
      <c r="K59" s="12">
        <f>K56*(17-K57)</f>
        <v>260.40000000000003</v>
      </c>
      <c r="L59" s="12">
        <f>L56*(17-L57)</f>
        <v>456</v>
      </c>
      <c r="M59" s="12">
        <f>M56*(17-M57)</f>
        <v>564.19999999999993</v>
      </c>
      <c r="N59" s="155">
        <f>SUM(J59:M59)</f>
        <v>1375.1</v>
      </c>
      <c r="O59" s="156">
        <f>O56*(17-O57)</f>
        <v>3319.4</v>
      </c>
      <c r="P59" s="162">
        <f>P56*(17-P57)</f>
        <v>3298.9</v>
      </c>
    </row>
    <row r="60" spans="2:17" ht="19.5">
      <c r="B60" s="149" t="s">
        <v>214</v>
      </c>
      <c r="C60" s="17">
        <f t="shared" ref="C60:H60" si="22">C56*(18-C57)</f>
        <v>657.19999999999993</v>
      </c>
      <c r="D60" s="16">
        <f t="shared" si="22"/>
        <v>478.5</v>
      </c>
      <c r="E60" s="16">
        <f t="shared" si="22"/>
        <v>486.7</v>
      </c>
      <c r="F60" s="16">
        <f t="shared" si="22"/>
        <v>288</v>
      </c>
      <c r="G60" s="16">
        <f t="shared" si="22"/>
        <v>155.4</v>
      </c>
      <c r="H60" s="16">
        <f t="shared" si="22"/>
        <v>25.5</v>
      </c>
      <c r="I60" s="155">
        <f>SUM(C60:G60)</f>
        <v>2065.7999999999997</v>
      </c>
      <c r="J60" s="16">
        <f>J56*(18-J57)</f>
        <v>109.50000000000001</v>
      </c>
      <c r="K60" s="16">
        <f>K56*(18-K57)</f>
        <v>291.40000000000003</v>
      </c>
      <c r="L60" s="16">
        <f>L56*(18-L57)</f>
        <v>486</v>
      </c>
      <c r="M60" s="16">
        <f>M56*(18-M57)</f>
        <v>595.19999999999993</v>
      </c>
      <c r="N60" s="155">
        <f>SUM(J60:M60)</f>
        <v>1482.1</v>
      </c>
      <c r="O60" s="157">
        <f>O56*(18-O57)</f>
        <v>3573.4</v>
      </c>
      <c r="P60" s="163">
        <f>P56*(18-P57)</f>
        <v>3547.9</v>
      </c>
    </row>
    <row r="61" spans="2:17" ht="20.25" thickBot="1">
      <c r="B61" s="347" t="s">
        <v>215</v>
      </c>
      <c r="C61" s="21">
        <f t="shared" ref="C61:H61" si="23">C56*(19-C57)</f>
        <v>688.19999999999993</v>
      </c>
      <c r="D61" s="20">
        <f t="shared" si="23"/>
        <v>507.5</v>
      </c>
      <c r="E61" s="20">
        <f t="shared" si="23"/>
        <v>517.69999999999993</v>
      </c>
      <c r="F61" s="20">
        <f t="shared" si="23"/>
        <v>318</v>
      </c>
      <c r="G61" s="20">
        <f t="shared" si="23"/>
        <v>176.4</v>
      </c>
      <c r="H61" s="20">
        <f t="shared" si="23"/>
        <v>30.5</v>
      </c>
      <c r="I61" s="164">
        <f>SUM(C61:G61)</f>
        <v>2207.7999999999997</v>
      </c>
      <c r="J61" s="20">
        <f>J56*(19-J57)</f>
        <v>124.50000000000001</v>
      </c>
      <c r="K61" s="20">
        <f>K56*(19-K57)</f>
        <v>322.40000000000003</v>
      </c>
      <c r="L61" s="20">
        <f>L56*(19-L57)</f>
        <v>516</v>
      </c>
      <c r="M61" s="20">
        <f>M56*(19-M57)</f>
        <v>626.19999999999993</v>
      </c>
      <c r="N61" s="164">
        <f>SUM(J61:M61)</f>
        <v>1589.1</v>
      </c>
      <c r="O61" s="165">
        <f>O56*(19-O57)</f>
        <v>3827.4</v>
      </c>
      <c r="P61" s="166">
        <f>P56*(19-P57)</f>
        <v>3796.9</v>
      </c>
    </row>
    <row r="62" spans="2:17" ht="15.75" thickBot="1">
      <c r="B62" s="1"/>
      <c r="C62" s="1"/>
      <c r="D62" s="2"/>
      <c r="E62" s="2"/>
      <c r="F62" s="2"/>
      <c r="G62" s="1"/>
      <c r="H62" s="3"/>
      <c r="I62" s="2"/>
      <c r="J62" s="3"/>
      <c r="K62" s="2"/>
      <c r="L62" s="2"/>
      <c r="M62" s="1"/>
      <c r="N62" s="2"/>
      <c r="O62" s="1"/>
    </row>
    <row r="63" spans="2:17" ht="24" thickBot="1">
      <c r="B63" s="473" t="s">
        <v>351</v>
      </c>
      <c r="C63" s="474"/>
      <c r="D63" s="474"/>
      <c r="E63" s="474"/>
      <c r="F63" s="474"/>
      <c r="G63" s="474"/>
      <c r="H63" s="474"/>
      <c r="I63" s="474"/>
      <c r="J63" s="474"/>
      <c r="K63" s="474"/>
      <c r="L63" s="470" t="s">
        <v>223</v>
      </c>
      <c r="M63" s="471"/>
      <c r="N63" s="471"/>
      <c r="O63" s="471"/>
      <c r="P63" s="472"/>
    </row>
    <row r="64" spans="2:17"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c r="B66" s="148" t="s">
        <v>211</v>
      </c>
      <c r="C66" s="146">
        <v>31</v>
      </c>
      <c r="D66" s="8">
        <v>28</v>
      </c>
      <c r="E66" s="8">
        <v>31</v>
      </c>
      <c r="F66" s="8">
        <v>30</v>
      </c>
      <c r="G66" s="8">
        <v>16</v>
      </c>
      <c r="H66" s="8">
        <v>10</v>
      </c>
      <c r="I66" s="168">
        <f>SUM(C66:G66)</f>
        <v>136</v>
      </c>
      <c r="J66" s="8">
        <v>0</v>
      </c>
      <c r="K66" s="8">
        <v>31</v>
      </c>
      <c r="L66" s="8">
        <v>30</v>
      </c>
      <c r="M66" s="8">
        <v>31</v>
      </c>
      <c r="N66" s="168">
        <f>SUM(J66:M66)</f>
        <v>92</v>
      </c>
      <c r="O66" s="167">
        <f>SUM(C66:H66,J66:M66)</f>
        <v>238</v>
      </c>
      <c r="P66" s="169">
        <f>I66+N66</f>
        <v>228</v>
      </c>
    </row>
    <row r="67" spans="2:16" ht="19.5">
      <c r="B67" s="149" t="s">
        <v>485</v>
      </c>
      <c r="C67" s="147">
        <v>-5.8</v>
      </c>
      <c r="D67" s="10">
        <v>-2.5</v>
      </c>
      <c r="E67" s="10">
        <v>1</v>
      </c>
      <c r="F67" s="10">
        <v>7.9</v>
      </c>
      <c r="G67" s="10">
        <v>11.6</v>
      </c>
      <c r="H67" s="10">
        <v>11.1</v>
      </c>
      <c r="I67" s="153">
        <f>(C66*C67+D66*D67+E66*E67+F66*F67+G66*G67)/I66</f>
        <v>1.4985294117647059</v>
      </c>
      <c r="J67" s="10"/>
      <c r="K67" s="95">
        <v>9.6999999999999993</v>
      </c>
      <c r="L67" s="95">
        <v>5.7</v>
      </c>
      <c r="M67" s="95">
        <v>2.1</v>
      </c>
      <c r="N67" s="153">
        <f>(J66*J67+K66*K67+L66*L67+M66*M67)/N66</f>
        <v>5.8347826086956518</v>
      </c>
      <c r="O67" s="154">
        <f>(C67*C66+D67*D66+E67*E66+F67*F66+G67*G66+H67*H66+J67*J66+K67*K66+L67*L66+M67*M66)/O66</f>
        <v>3.5781512605042018</v>
      </c>
      <c r="P67" s="161">
        <f>(I67*I66+N67*N66)/P66</f>
        <v>3.2482456140350875</v>
      </c>
    </row>
    <row r="68" spans="2:16" ht="19.5">
      <c r="B68" s="149" t="s">
        <v>212</v>
      </c>
      <c r="C68" s="13">
        <f t="shared" ref="C68:H68" si="24">C66*(13-C67)</f>
        <v>582.80000000000007</v>
      </c>
      <c r="D68" s="12">
        <f t="shared" si="24"/>
        <v>434</v>
      </c>
      <c r="E68" s="12">
        <f t="shared" si="24"/>
        <v>372</v>
      </c>
      <c r="F68" s="12">
        <f t="shared" si="24"/>
        <v>153</v>
      </c>
      <c r="G68" s="12">
        <f t="shared" si="24"/>
        <v>22.400000000000006</v>
      </c>
      <c r="H68" s="12">
        <f t="shared" si="24"/>
        <v>19.000000000000004</v>
      </c>
      <c r="I68" s="155">
        <f>SUM(C68:G68)</f>
        <v>1564.2000000000003</v>
      </c>
      <c r="J68" s="12">
        <f>J66*(13-J67)</f>
        <v>0</v>
      </c>
      <c r="K68" s="12">
        <f>K66*(13-K67)</f>
        <v>102.30000000000003</v>
      </c>
      <c r="L68" s="12">
        <f>L66*(13-L67)</f>
        <v>219</v>
      </c>
      <c r="M68" s="12">
        <f>M66*(13-M67)</f>
        <v>337.90000000000003</v>
      </c>
      <c r="N68" s="155">
        <f>SUM(J68:M68)</f>
        <v>659.2</v>
      </c>
      <c r="O68" s="156">
        <f>O66*(13-O67)</f>
        <v>2242.4</v>
      </c>
      <c r="P68" s="162">
        <f>P66*(13-P67)</f>
        <v>2223.3999999999996</v>
      </c>
    </row>
    <row r="69" spans="2:16" ht="19.5">
      <c r="B69" s="149" t="s">
        <v>213</v>
      </c>
      <c r="C69" s="13">
        <f t="shared" ref="C69:H69" si="25">C66*(17-C67)</f>
        <v>706.80000000000007</v>
      </c>
      <c r="D69" s="12">
        <f t="shared" si="25"/>
        <v>546</v>
      </c>
      <c r="E69" s="12">
        <f t="shared" si="25"/>
        <v>496</v>
      </c>
      <c r="F69" s="12">
        <f t="shared" si="25"/>
        <v>273</v>
      </c>
      <c r="G69" s="12">
        <f t="shared" si="25"/>
        <v>86.4</v>
      </c>
      <c r="H69" s="12">
        <f t="shared" si="25"/>
        <v>59</v>
      </c>
      <c r="I69" s="155">
        <f>SUM(C69:G69)</f>
        <v>2108.2000000000003</v>
      </c>
      <c r="J69" s="12">
        <f>J66*(17-J67)</f>
        <v>0</v>
      </c>
      <c r="K69" s="12">
        <f>K66*(17-K67)</f>
        <v>226.3</v>
      </c>
      <c r="L69" s="12">
        <f>L66*(17-L67)</f>
        <v>339</v>
      </c>
      <c r="M69" s="12">
        <f>M66*(17-M67)</f>
        <v>461.90000000000003</v>
      </c>
      <c r="N69" s="155">
        <f>SUM(J69:M69)</f>
        <v>1027.2</v>
      </c>
      <c r="O69" s="156">
        <f>O66*(17-O67)</f>
        <v>3194.4</v>
      </c>
      <c r="P69" s="162">
        <f>P66*(17-P67)</f>
        <v>3135.3999999999996</v>
      </c>
    </row>
    <row r="70" spans="2:16" ht="19.5">
      <c r="B70" s="149" t="s">
        <v>214</v>
      </c>
      <c r="C70" s="17">
        <f t="shared" ref="C70:H70" si="26">C66*(18-C67)</f>
        <v>737.80000000000007</v>
      </c>
      <c r="D70" s="16">
        <f t="shared" si="26"/>
        <v>574</v>
      </c>
      <c r="E70" s="16">
        <f t="shared" si="26"/>
        <v>527</v>
      </c>
      <c r="F70" s="16">
        <f t="shared" si="26"/>
        <v>303</v>
      </c>
      <c r="G70" s="16">
        <f t="shared" si="26"/>
        <v>102.4</v>
      </c>
      <c r="H70" s="16">
        <f t="shared" si="26"/>
        <v>69</v>
      </c>
      <c r="I70" s="155">
        <f>SUM(C70:G70)</f>
        <v>2244.2000000000003</v>
      </c>
      <c r="J70" s="16">
        <f>J66*(18-J67)</f>
        <v>0</v>
      </c>
      <c r="K70" s="16">
        <f>K66*(18-K67)</f>
        <v>257.3</v>
      </c>
      <c r="L70" s="16">
        <f>L66*(18-L67)</f>
        <v>369</v>
      </c>
      <c r="M70" s="16">
        <f>M66*(18-M67)</f>
        <v>492.90000000000003</v>
      </c>
      <c r="N70" s="155">
        <f>SUM(J70:M70)</f>
        <v>1119.2</v>
      </c>
      <c r="O70" s="157">
        <f>O66*(18-O67)</f>
        <v>3432.4</v>
      </c>
      <c r="P70" s="163">
        <f>P66*(18-P67)</f>
        <v>3363.3999999999996</v>
      </c>
    </row>
    <row r="71" spans="2:16" ht="20.25" thickBot="1">
      <c r="B71" s="347" t="s">
        <v>215</v>
      </c>
      <c r="C71" s="21">
        <f t="shared" ref="C71:H71" si="27">C66*(19-C67)</f>
        <v>768.80000000000007</v>
      </c>
      <c r="D71" s="20">
        <f t="shared" si="27"/>
        <v>602</v>
      </c>
      <c r="E71" s="20">
        <f t="shared" si="27"/>
        <v>558</v>
      </c>
      <c r="F71" s="20">
        <f t="shared" si="27"/>
        <v>333</v>
      </c>
      <c r="G71" s="20">
        <f t="shared" si="27"/>
        <v>118.4</v>
      </c>
      <c r="H71" s="20">
        <f t="shared" si="27"/>
        <v>79</v>
      </c>
      <c r="I71" s="164">
        <f>SUM(C71:G71)</f>
        <v>2380.2000000000003</v>
      </c>
      <c r="J71" s="20">
        <f>J66*(19-J67)</f>
        <v>0</v>
      </c>
      <c r="K71" s="20">
        <f>K66*(19-K67)</f>
        <v>288.3</v>
      </c>
      <c r="L71" s="20">
        <f>L66*(19-L67)</f>
        <v>399</v>
      </c>
      <c r="M71" s="20">
        <f>M66*(19-M67)</f>
        <v>523.9</v>
      </c>
      <c r="N71" s="164">
        <f>SUM(J71:M71)</f>
        <v>1211.1999999999998</v>
      </c>
      <c r="O71" s="165">
        <f>O66*(19-O67)</f>
        <v>3670.4</v>
      </c>
      <c r="P71" s="166">
        <f>P66*(19-P67)</f>
        <v>3591.3999999999996</v>
      </c>
    </row>
    <row r="72" spans="2:16" ht="15.75" thickBot="1">
      <c r="B72" s="1"/>
      <c r="C72" s="1"/>
      <c r="D72" s="2"/>
      <c r="E72" s="2"/>
      <c r="F72" s="2"/>
      <c r="G72" s="1"/>
      <c r="H72" s="3"/>
      <c r="I72" s="2"/>
      <c r="J72" s="3"/>
      <c r="K72" s="2"/>
      <c r="L72" s="2"/>
      <c r="M72" s="1"/>
      <c r="N72" s="2"/>
      <c r="O72" s="1"/>
    </row>
    <row r="73" spans="2:16" ht="24" thickBot="1">
      <c r="B73" s="473" t="s">
        <v>351</v>
      </c>
      <c r="C73" s="474"/>
      <c r="D73" s="474"/>
      <c r="E73" s="474"/>
      <c r="F73" s="474"/>
      <c r="G73" s="474"/>
      <c r="H73" s="474"/>
      <c r="I73" s="474"/>
      <c r="J73" s="474"/>
      <c r="K73" s="474"/>
      <c r="L73" s="470" t="s">
        <v>224</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c r="B76" s="148" t="s">
        <v>211</v>
      </c>
      <c r="C76" s="146">
        <v>31</v>
      </c>
      <c r="D76" s="8">
        <v>28</v>
      </c>
      <c r="E76" s="8">
        <v>31</v>
      </c>
      <c r="F76" s="8">
        <v>25</v>
      </c>
      <c r="G76" s="8">
        <v>15</v>
      </c>
      <c r="H76" s="8">
        <v>0</v>
      </c>
      <c r="I76" s="168">
        <f>SUM(C76:G76)</f>
        <v>130</v>
      </c>
      <c r="J76" s="8">
        <v>0</v>
      </c>
      <c r="K76" s="8">
        <v>26</v>
      </c>
      <c r="L76" s="8">
        <v>30</v>
      </c>
      <c r="M76" s="8">
        <v>31</v>
      </c>
      <c r="N76" s="168">
        <f>SUM(J76:M76)</f>
        <v>87</v>
      </c>
      <c r="O76" s="167">
        <f>SUM(C76:H76,J76:M76)</f>
        <v>217</v>
      </c>
      <c r="P76" s="169">
        <f>I76+N76</f>
        <v>217</v>
      </c>
    </row>
    <row r="77" spans="2:16" ht="19.5">
      <c r="B77" s="149" t="s">
        <v>485</v>
      </c>
      <c r="C77" s="147">
        <v>3.9</v>
      </c>
      <c r="D77" s="10">
        <v>3.6</v>
      </c>
      <c r="E77" s="10">
        <v>5</v>
      </c>
      <c r="F77" s="10">
        <v>9.8000000000000007</v>
      </c>
      <c r="G77" s="10">
        <v>11.7</v>
      </c>
      <c r="H77" s="10"/>
      <c r="I77" s="153">
        <f>(C76*C77+D76*D77+E76*E77+F76*F77+G76*G77)/I76</f>
        <v>6.1323076923076929</v>
      </c>
      <c r="J77" s="10"/>
      <c r="K77" s="95">
        <v>6.1</v>
      </c>
      <c r="L77" s="95">
        <v>1.6</v>
      </c>
      <c r="M77" s="95">
        <v>-0.5</v>
      </c>
      <c r="N77" s="153">
        <f>(J76*J77+K76*K77+L76*L77+M76*M77)/N76</f>
        <v>2.1965517241379309</v>
      </c>
      <c r="O77" s="154">
        <f>(C77*C76+D77*D76+E77*E76+F77*F76+G77*G76+H77*H76+J77*J76+K77*K76+L77*L76+M77*M76)/O76</f>
        <v>4.5543778801843322</v>
      </c>
      <c r="P77" s="161">
        <f>(I77*I76+N77*N76)/P76</f>
        <v>4.5543778801843322</v>
      </c>
    </row>
    <row r="78" spans="2:16" ht="19.5">
      <c r="B78" s="149" t="s">
        <v>212</v>
      </c>
      <c r="C78" s="13">
        <f t="shared" ref="C78:H78" si="28">C76*(13-C77)</f>
        <v>282.09999999999997</v>
      </c>
      <c r="D78" s="12">
        <f t="shared" si="28"/>
        <v>263.2</v>
      </c>
      <c r="E78" s="12">
        <f t="shared" si="28"/>
        <v>248</v>
      </c>
      <c r="F78" s="12">
        <f t="shared" si="28"/>
        <v>79.999999999999986</v>
      </c>
      <c r="G78" s="12">
        <f t="shared" si="28"/>
        <v>19.500000000000011</v>
      </c>
      <c r="H78" s="12">
        <f t="shared" si="28"/>
        <v>0</v>
      </c>
      <c r="I78" s="155">
        <f>SUM(C78:G78)</f>
        <v>892.8</v>
      </c>
      <c r="J78" s="12">
        <f>J76*(13-J77)</f>
        <v>0</v>
      </c>
      <c r="K78" s="12">
        <f>K76*(13-K77)</f>
        <v>179.4</v>
      </c>
      <c r="L78" s="12">
        <f>L76*(13-L77)</f>
        <v>342</v>
      </c>
      <c r="M78" s="12">
        <f>M76*(13-M77)</f>
        <v>418.5</v>
      </c>
      <c r="N78" s="155">
        <f>SUM(J78:M78)</f>
        <v>939.9</v>
      </c>
      <c r="O78" s="156">
        <f>O76*(13-O77)</f>
        <v>1832.6999999999998</v>
      </c>
      <c r="P78" s="162">
        <f>P76*(13-P77)</f>
        <v>1832.6999999999998</v>
      </c>
    </row>
    <row r="79" spans="2:16" ht="19.5">
      <c r="B79" s="149" t="s">
        <v>213</v>
      </c>
      <c r="C79" s="13">
        <f t="shared" ref="C79:H79" si="29">C76*(17-C77)</f>
        <v>406.09999999999997</v>
      </c>
      <c r="D79" s="12">
        <f t="shared" si="29"/>
        <v>375.2</v>
      </c>
      <c r="E79" s="12">
        <f t="shared" si="29"/>
        <v>372</v>
      </c>
      <c r="F79" s="12">
        <f t="shared" si="29"/>
        <v>179.99999999999997</v>
      </c>
      <c r="G79" s="12">
        <f t="shared" si="29"/>
        <v>79.500000000000014</v>
      </c>
      <c r="H79" s="12">
        <f t="shared" si="29"/>
        <v>0</v>
      </c>
      <c r="I79" s="155">
        <f>SUM(C79:G79)</f>
        <v>1412.8</v>
      </c>
      <c r="J79" s="12">
        <f>J76*(17-J77)</f>
        <v>0</v>
      </c>
      <c r="K79" s="12">
        <f>K76*(17-K77)</f>
        <v>283.40000000000003</v>
      </c>
      <c r="L79" s="12">
        <f>L76*(17-L77)</f>
        <v>462</v>
      </c>
      <c r="M79" s="12">
        <f>M76*(17-M77)</f>
        <v>542.5</v>
      </c>
      <c r="N79" s="155">
        <f>SUM(J79:M79)</f>
        <v>1287.9000000000001</v>
      </c>
      <c r="O79" s="156">
        <f>O76*(17-O77)</f>
        <v>2700.7</v>
      </c>
      <c r="P79" s="162">
        <f>P76*(17-P77)</f>
        <v>2700.7</v>
      </c>
    </row>
    <row r="80" spans="2:16" ht="19.5">
      <c r="B80" s="149" t="s">
        <v>214</v>
      </c>
      <c r="C80" s="17">
        <f t="shared" ref="C80:H80" si="30">C76*(18-C77)</f>
        <v>437.09999999999997</v>
      </c>
      <c r="D80" s="16">
        <f t="shared" si="30"/>
        <v>403.2</v>
      </c>
      <c r="E80" s="16">
        <f t="shared" si="30"/>
        <v>403</v>
      </c>
      <c r="F80" s="16">
        <f t="shared" si="30"/>
        <v>204.99999999999997</v>
      </c>
      <c r="G80" s="16">
        <f t="shared" si="30"/>
        <v>94.500000000000014</v>
      </c>
      <c r="H80" s="16">
        <f t="shared" si="30"/>
        <v>0</v>
      </c>
      <c r="I80" s="155">
        <f>SUM(C80:G80)</f>
        <v>1542.8</v>
      </c>
      <c r="J80" s="16">
        <f>J76*(18-J77)</f>
        <v>0</v>
      </c>
      <c r="K80" s="16">
        <f>K76*(18-K77)</f>
        <v>309.40000000000003</v>
      </c>
      <c r="L80" s="16">
        <f>L76*(18-L77)</f>
        <v>491.99999999999994</v>
      </c>
      <c r="M80" s="16">
        <f>M76*(18-M77)</f>
        <v>573.5</v>
      </c>
      <c r="N80" s="155">
        <f>SUM(J80:M80)</f>
        <v>1374.9</v>
      </c>
      <c r="O80" s="157">
        <f>O76*(18-O77)</f>
        <v>2917.7</v>
      </c>
      <c r="P80" s="163">
        <f>P76*(18-P77)</f>
        <v>2917.7</v>
      </c>
    </row>
    <row r="81" spans="2:16" ht="20.25" thickBot="1">
      <c r="B81" s="347" t="s">
        <v>215</v>
      </c>
      <c r="C81" s="21">
        <f t="shared" ref="C81:H81" si="31">C76*(19-C77)</f>
        <v>468.09999999999997</v>
      </c>
      <c r="D81" s="20">
        <f t="shared" si="31"/>
        <v>431.2</v>
      </c>
      <c r="E81" s="20">
        <f t="shared" si="31"/>
        <v>434</v>
      </c>
      <c r="F81" s="20">
        <f t="shared" si="31"/>
        <v>229.99999999999997</v>
      </c>
      <c r="G81" s="20">
        <f t="shared" si="31"/>
        <v>109.50000000000001</v>
      </c>
      <c r="H81" s="20">
        <f t="shared" si="31"/>
        <v>0</v>
      </c>
      <c r="I81" s="164">
        <f>SUM(C81:G81)</f>
        <v>1672.8</v>
      </c>
      <c r="J81" s="20">
        <f>J76*(19-J77)</f>
        <v>0</v>
      </c>
      <c r="K81" s="20">
        <f>K76*(19-K77)</f>
        <v>335.40000000000003</v>
      </c>
      <c r="L81" s="20">
        <f>L76*(19-L77)</f>
        <v>522</v>
      </c>
      <c r="M81" s="20">
        <f>M76*(19-M77)</f>
        <v>604.5</v>
      </c>
      <c r="N81" s="164">
        <f>SUM(J81:M81)</f>
        <v>1461.9</v>
      </c>
      <c r="O81" s="165">
        <f>O76*(19-O77)</f>
        <v>3134.7</v>
      </c>
      <c r="P81" s="166">
        <f>P76*(19-P77)</f>
        <v>3134.7</v>
      </c>
    </row>
    <row r="82" spans="2:16" ht="15.75" thickBot="1">
      <c r="B82" s="1"/>
      <c r="C82" s="1"/>
      <c r="D82" s="2"/>
      <c r="E82" s="2"/>
      <c r="F82" s="2"/>
      <c r="G82" s="1"/>
      <c r="H82" s="3"/>
      <c r="I82" s="2"/>
      <c r="J82" s="3"/>
      <c r="K82" s="2"/>
      <c r="L82" s="2"/>
      <c r="M82" s="1"/>
      <c r="N82" s="2"/>
      <c r="O82" s="1"/>
    </row>
    <row r="83" spans="2:16" ht="24" thickBot="1">
      <c r="B83" s="473" t="s">
        <v>351</v>
      </c>
      <c r="C83" s="474"/>
      <c r="D83" s="474"/>
      <c r="E83" s="474"/>
      <c r="F83" s="474"/>
      <c r="G83" s="474"/>
      <c r="H83" s="474"/>
      <c r="I83" s="474"/>
      <c r="J83" s="474"/>
      <c r="K83" s="474"/>
      <c r="L83" s="470" t="s">
        <v>225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c r="B86" s="148" t="s">
        <v>211</v>
      </c>
      <c r="C86" s="146">
        <v>31</v>
      </c>
      <c r="D86" s="8">
        <v>28</v>
      </c>
      <c r="E86" s="8">
        <v>31</v>
      </c>
      <c r="F86" s="8">
        <v>30</v>
      </c>
      <c r="G86" s="8">
        <v>15</v>
      </c>
      <c r="H86" s="8">
        <v>0</v>
      </c>
      <c r="I86" s="168">
        <f>SUM(C86:G86)</f>
        <v>135</v>
      </c>
      <c r="J86" s="8">
        <v>20</v>
      </c>
      <c r="K86" s="8">
        <v>31</v>
      </c>
      <c r="L86" s="8">
        <v>30</v>
      </c>
      <c r="M86" s="8">
        <v>31</v>
      </c>
      <c r="N86" s="168">
        <f>SUM(J86:M86)</f>
        <v>112</v>
      </c>
      <c r="O86" s="167">
        <f>SUM(C86:H86,J86:M86)</f>
        <v>247</v>
      </c>
      <c r="P86" s="169">
        <f>I86+N86</f>
        <v>247</v>
      </c>
    </row>
    <row r="87" spans="2:16" ht="19.5">
      <c r="B87" s="149" t="s">
        <v>485</v>
      </c>
      <c r="C87" s="147">
        <v>1.7</v>
      </c>
      <c r="D87" s="10">
        <v>2.4</v>
      </c>
      <c r="E87" s="10">
        <v>3.3</v>
      </c>
      <c r="F87" s="10">
        <v>8.1</v>
      </c>
      <c r="G87" s="10">
        <v>11.7</v>
      </c>
      <c r="H87" s="10"/>
      <c r="I87" s="153">
        <f>(C86*C87+D86*D87+E86*E87+F86*F87+G86*G87)/I86</f>
        <v>4.7459259259259259</v>
      </c>
      <c r="J87" s="10">
        <v>9.3000000000000007</v>
      </c>
      <c r="K87" s="95">
        <v>8</v>
      </c>
      <c r="L87" s="95">
        <v>4.2</v>
      </c>
      <c r="M87" s="95">
        <v>0.6</v>
      </c>
      <c r="N87" s="153">
        <f>(J86*J87+K86*K87+L86*L87+M86*M87)/N86</f>
        <v>5.1660714285714286</v>
      </c>
      <c r="O87" s="154">
        <f>(C87*C86+D87*D86+E87*E86+F87*F86+G87*G86+H87*H86+J87*J86+K87*K86+L87*L86+M87*M86)/O86</f>
        <v>4.9364372469635622</v>
      </c>
      <c r="P87" s="161">
        <f>(I87*I86+N87*N86)/P86</f>
        <v>4.9364372469635631</v>
      </c>
    </row>
    <row r="88" spans="2:16" ht="19.5">
      <c r="B88" s="149" t="s">
        <v>212</v>
      </c>
      <c r="C88" s="13">
        <f t="shared" ref="C88:H88" si="32">C86*(13-C87)</f>
        <v>350.3</v>
      </c>
      <c r="D88" s="12">
        <f t="shared" si="32"/>
        <v>296.8</v>
      </c>
      <c r="E88" s="12">
        <f t="shared" si="32"/>
        <v>300.7</v>
      </c>
      <c r="F88" s="12">
        <f t="shared" si="32"/>
        <v>147</v>
      </c>
      <c r="G88" s="12">
        <f t="shared" si="32"/>
        <v>19.500000000000011</v>
      </c>
      <c r="H88" s="12">
        <f t="shared" si="32"/>
        <v>0</v>
      </c>
      <c r="I88" s="155">
        <f>SUM(C88:G88)</f>
        <v>1114.3</v>
      </c>
      <c r="J88" s="12">
        <f>J86*(13-J87)</f>
        <v>73.999999999999986</v>
      </c>
      <c r="K88" s="12">
        <f>K86*(13-K87)</f>
        <v>155</v>
      </c>
      <c r="L88" s="12">
        <f>L86*(13-L87)</f>
        <v>264</v>
      </c>
      <c r="M88" s="12">
        <f>M86*(13-M87)</f>
        <v>384.40000000000003</v>
      </c>
      <c r="N88" s="155">
        <f>SUM(J88:M88)</f>
        <v>877.40000000000009</v>
      </c>
      <c r="O88" s="156">
        <f>O86*(13-O87)</f>
        <v>1991.7</v>
      </c>
      <c r="P88" s="162">
        <f>P86*(13-P87)</f>
        <v>1991.6999999999996</v>
      </c>
    </row>
    <row r="89" spans="2:16" ht="19.5">
      <c r="B89" s="149" t="s">
        <v>213</v>
      </c>
      <c r="C89" s="13">
        <f t="shared" ref="C89:H89" si="33">C86*(17-C87)</f>
        <v>474.3</v>
      </c>
      <c r="D89" s="12">
        <f t="shared" si="33"/>
        <v>408.8</v>
      </c>
      <c r="E89" s="12">
        <f t="shared" si="33"/>
        <v>424.7</v>
      </c>
      <c r="F89" s="12">
        <f t="shared" si="33"/>
        <v>267</v>
      </c>
      <c r="G89" s="12">
        <f t="shared" si="33"/>
        <v>79.500000000000014</v>
      </c>
      <c r="H89" s="12">
        <f t="shared" si="33"/>
        <v>0</v>
      </c>
      <c r="I89" s="155">
        <f>SUM(C89:G89)</f>
        <v>1654.3</v>
      </c>
      <c r="J89" s="12">
        <f>J86*(17-J87)</f>
        <v>154</v>
      </c>
      <c r="K89" s="12">
        <f>K86*(17-K87)</f>
        <v>279</v>
      </c>
      <c r="L89" s="12">
        <f>L86*(17-L87)</f>
        <v>384</v>
      </c>
      <c r="M89" s="12">
        <f>M86*(17-M87)</f>
        <v>508.4</v>
      </c>
      <c r="N89" s="155">
        <f>SUM(J89:M89)</f>
        <v>1325.4</v>
      </c>
      <c r="O89" s="156">
        <f>O86*(17-O87)</f>
        <v>2979.7000000000003</v>
      </c>
      <c r="P89" s="162">
        <f>P86*(17-P87)</f>
        <v>2979.7</v>
      </c>
    </row>
    <row r="90" spans="2:16" ht="19.5">
      <c r="B90" s="149" t="s">
        <v>214</v>
      </c>
      <c r="C90" s="17">
        <f t="shared" ref="C90:H90" si="34">C86*(18-C87)</f>
        <v>505.3</v>
      </c>
      <c r="D90" s="16">
        <f t="shared" si="34"/>
        <v>436.8</v>
      </c>
      <c r="E90" s="16">
        <f t="shared" si="34"/>
        <v>455.7</v>
      </c>
      <c r="F90" s="16">
        <f t="shared" si="34"/>
        <v>297</v>
      </c>
      <c r="G90" s="16">
        <f t="shared" si="34"/>
        <v>94.500000000000014</v>
      </c>
      <c r="H90" s="16">
        <f t="shared" si="34"/>
        <v>0</v>
      </c>
      <c r="I90" s="155">
        <f>SUM(C90:G90)</f>
        <v>1789.3</v>
      </c>
      <c r="J90" s="16">
        <f>J86*(18-J87)</f>
        <v>174</v>
      </c>
      <c r="K90" s="16">
        <f>K86*(18-K87)</f>
        <v>310</v>
      </c>
      <c r="L90" s="16">
        <f>L86*(18-L87)</f>
        <v>414</v>
      </c>
      <c r="M90" s="16">
        <f>M86*(18-M87)</f>
        <v>539.4</v>
      </c>
      <c r="N90" s="155">
        <f>SUM(J90:M90)</f>
        <v>1437.4</v>
      </c>
      <c r="O90" s="157">
        <f>O86*(18-O87)</f>
        <v>3226.7000000000003</v>
      </c>
      <c r="P90" s="163">
        <f>P86*(18-P87)</f>
        <v>3226.7</v>
      </c>
    </row>
    <row r="91" spans="2:16" ht="20.25" thickBot="1">
      <c r="B91" s="347" t="s">
        <v>215</v>
      </c>
      <c r="C91" s="21">
        <f t="shared" ref="C91:H91" si="35">C86*(19-C87)</f>
        <v>536.30000000000007</v>
      </c>
      <c r="D91" s="20">
        <f t="shared" si="35"/>
        <v>464.80000000000007</v>
      </c>
      <c r="E91" s="20">
        <f t="shared" si="35"/>
        <v>486.7</v>
      </c>
      <c r="F91" s="20">
        <f t="shared" si="35"/>
        <v>327</v>
      </c>
      <c r="G91" s="20">
        <f t="shared" si="35"/>
        <v>109.50000000000001</v>
      </c>
      <c r="H91" s="20">
        <f t="shared" si="35"/>
        <v>0</v>
      </c>
      <c r="I91" s="164">
        <f>SUM(C91:G91)</f>
        <v>1924.3000000000002</v>
      </c>
      <c r="J91" s="20">
        <f>J86*(19-J87)</f>
        <v>194</v>
      </c>
      <c r="K91" s="20">
        <f>K86*(19-K87)</f>
        <v>341</v>
      </c>
      <c r="L91" s="20">
        <f>L86*(19-L87)</f>
        <v>444</v>
      </c>
      <c r="M91" s="20">
        <f>M86*(19-M87)</f>
        <v>570.4</v>
      </c>
      <c r="N91" s="164">
        <f>SUM(J91:M91)</f>
        <v>1549.4</v>
      </c>
      <c r="O91" s="165">
        <f>O86*(19-O87)</f>
        <v>3473.7000000000003</v>
      </c>
      <c r="P91" s="166">
        <f>P86*(19-P87)</f>
        <v>3473.7</v>
      </c>
    </row>
    <row r="92" spans="2:16" ht="15.75" thickBot="1">
      <c r="B92" s="1"/>
      <c r="C92" s="1"/>
      <c r="D92" s="2"/>
      <c r="E92" s="2"/>
      <c r="F92" s="2"/>
      <c r="G92" s="1"/>
      <c r="H92" s="3"/>
      <c r="I92" s="2"/>
      <c r="J92" s="3"/>
      <c r="K92" s="2"/>
      <c r="L92" s="2"/>
      <c r="M92" s="1"/>
      <c r="N92" s="2"/>
      <c r="O92" s="1"/>
    </row>
    <row r="93" spans="2:16" ht="24" thickBot="1">
      <c r="B93" s="473" t="s">
        <v>351</v>
      </c>
      <c r="C93" s="474"/>
      <c r="D93" s="474"/>
      <c r="E93" s="474"/>
      <c r="F93" s="474"/>
      <c r="G93" s="474"/>
      <c r="H93" s="474"/>
      <c r="I93" s="474"/>
      <c r="J93" s="474"/>
      <c r="K93" s="474"/>
      <c r="L93" s="470" t="s">
        <v>226</v>
      </c>
      <c r="M93" s="471"/>
      <c r="N93" s="471"/>
      <c r="O93" s="471"/>
      <c r="P93" s="472"/>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16.5" thickBot="1">
      <c r="B95" s="466"/>
      <c r="C95" s="462"/>
      <c r="D95" s="462"/>
      <c r="E95" s="462"/>
      <c r="F95" s="462"/>
      <c r="G95" s="462"/>
      <c r="H95" s="462"/>
      <c r="I95" s="462"/>
      <c r="J95" s="462"/>
      <c r="K95" s="462"/>
      <c r="L95" s="462"/>
      <c r="M95" s="462"/>
      <c r="N95" s="462"/>
      <c r="O95" s="145" t="s">
        <v>209</v>
      </c>
      <c r="P95" s="30" t="s">
        <v>210</v>
      </c>
    </row>
    <row r="96" spans="2:16">
      <c r="B96" s="148" t="s">
        <v>211</v>
      </c>
      <c r="C96" s="146">
        <v>31</v>
      </c>
      <c r="D96" s="8">
        <v>28</v>
      </c>
      <c r="E96" s="8">
        <v>31</v>
      </c>
      <c r="F96" s="8">
        <v>25</v>
      </c>
      <c r="G96" s="8">
        <v>16</v>
      </c>
      <c r="H96" s="8">
        <v>5</v>
      </c>
      <c r="I96" s="168">
        <f>SUM(C96:G96)</f>
        <v>131</v>
      </c>
      <c r="J96" s="8">
        <v>5</v>
      </c>
      <c r="K96" s="8">
        <v>26</v>
      </c>
      <c r="L96" s="8">
        <v>30</v>
      </c>
      <c r="M96" s="8">
        <v>31</v>
      </c>
      <c r="N96" s="168">
        <f>SUM(J96:M96)</f>
        <v>92</v>
      </c>
      <c r="O96" s="167">
        <f>SUM(C96:H96,J96:M96)</f>
        <v>228</v>
      </c>
      <c r="P96" s="169">
        <f>I96+N96</f>
        <v>223</v>
      </c>
    </row>
    <row r="97" spans="2:16" ht="19.5">
      <c r="B97" s="149" t="s">
        <v>485</v>
      </c>
      <c r="C97" s="147">
        <v>-3.8</v>
      </c>
      <c r="D97" s="10">
        <v>-0.5</v>
      </c>
      <c r="E97" s="10">
        <v>3.8</v>
      </c>
      <c r="F97" s="10">
        <v>11.5</v>
      </c>
      <c r="G97" s="10">
        <v>11.3</v>
      </c>
      <c r="H97" s="10">
        <v>12.4</v>
      </c>
      <c r="I97" s="153">
        <f>(C96*C97+D96*D97+E96*E97+F96*F97+G96*G97)/I96</f>
        <v>3.4679389312977098</v>
      </c>
      <c r="J97" s="10">
        <v>12.7</v>
      </c>
      <c r="K97" s="95">
        <v>6.5</v>
      </c>
      <c r="L97" s="95">
        <v>5.8</v>
      </c>
      <c r="M97" s="95">
        <v>-0.8</v>
      </c>
      <c r="N97" s="153">
        <f>(J96*J97+K96*K97+L96*L97+M96*M97)/N96</f>
        <v>4.1489130434782604</v>
      </c>
      <c r="O97" s="154">
        <f>(C97*C96+D97*D96+E97*E96+F97*F96+G97*G96+H97*H96+J97*J96+K97*K96+L97*L96+M97*M96)/O96</f>
        <v>3.9385964912280702</v>
      </c>
      <c r="P97" s="161">
        <f>(I97*I96+N97*N96)/P96</f>
        <v>3.7488789237668163</v>
      </c>
    </row>
    <row r="98" spans="2:16" ht="19.5">
      <c r="B98" s="149" t="s">
        <v>212</v>
      </c>
      <c r="C98" s="13">
        <f t="shared" ref="C98:H98" si="36">C96*(13-C97)</f>
        <v>520.80000000000007</v>
      </c>
      <c r="D98" s="12">
        <f t="shared" si="36"/>
        <v>378</v>
      </c>
      <c r="E98" s="12">
        <f t="shared" si="36"/>
        <v>285.2</v>
      </c>
      <c r="F98" s="12">
        <f t="shared" si="36"/>
        <v>37.5</v>
      </c>
      <c r="G98" s="12">
        <f t="shared" si="36"/>
        <v>27.199999999999989</v>
      </c>
      <c r="H98" s="12">
        <f t="shared" si="36"/>
        <v>2.9999999999999982</v>
      </c>
      <c r="I98" s="155">
        <f>SUM(C98:G98)</f>
        <v>1248.7</v>
      </c>
      <c r="J98" s="12">
        <f>J96*(13-J97)</f>
        <v>1.5000000000000036</v>
      </c>
      <c r="K98" s="12">
        <f>K96*(13-K97)</f>
        <v>169</v>
      </c>
      <c r="L98" s="12">
        <f>L96*(13-L97)</f>
        <v>216</v>
      </c>
      <c r="M98" s="12">
        <f>M96*(13-M97)</f>
        <v>427.8</v>
      </c>
      <c r="N98" s="155">
        <f>SUM(J98:M98)</f>
        <v>814.3</v>
      </c>
      <c r="O98" s="156">
        <f>O96*(13-O97)</f>
        <v>2066</v>
      </c>
      <c r="P98" s="162">
        <f>P96*(13-P97)</f>
        <v>2062.9999999999995</v>
      </c>
    </row>
    <row r="99" spans="2:16" ht="19.5">
      <c r="B99" s="149" t="s">
        <v>213</v>
      </c>
      <c r="C99" s="13">
        <f t="shared" ref="C99:H99" si="37">C96*(17-C97)</f>
        <v>644.80000000000007</v>
      </c>
      <c r="D99" s="12">
        <f t="shared" si="37"/>
        <v>490</v>
      </c>
      <c r="E99" s="12">
        <f t="shared" si="37"/>
        <v>409.2</v>
      </c>
      <c r="F99" s="12">
        <f t="shared" si="37"/>
        <v>137.5</v>
      </c>
      <c r="G99" s="12">
        <f t="shared" si="37"/>
        <v>91.199999999999989</v>
      </c>
      <c r="H99" s="12">
        <f t="shared" si="37"/>
        <v>23</v>
      </c>
      <c r="I99" s="155">
        <f>SUM(C99:G99)</f>
        <v>1772.7000000000003</v>
      </c>
      <c r="J99" s="12">
        <f>J96*(17-J97)</f>
        <v>21.500000000000004</v>
      </c>
      <c r="K99" s="12">
        <f>K96*(17-K97)</f>
        <v>273</v>
      </c>
      <c r="L99" s="12">
        <f>L96*(17-L97)</f>
        <v>336</v>
      </c>
      <c r="M99" s="12">
        <f>M96*(17-M97)</f>
        <v>551.80000000000007</v>
      </c>
      <c r="N99" s="155">
        <f>SUM(J99:M99)</f>
        <v>1182.3000000000002</v>
      </c>
      <c r="O99" s="156">
        <f>O96*(17-O97)</f>
        <v>2978</v>
      </c>
      <c r="P99" s="162">
        <f>P96*(17-P97)</f>
        <v>2954.9999999999995</v>
      </c>
    </row>
    <row r="100" spans="2:16" ht="19.5">
      <c r="B100" s="149" t="s">
        <v>214</v>
      </c>
      <c r="C100" s="17">
        <f t="shared" ref="C100:H100" si="38">C96*(18-C97)</f>
        <v>675.80000000000007</v>
      </c>
      <c r="D100" s="16">
        <f t="shared" si="38"/>
        <v>518</v>
      </c>
      <c r="E100" s="16">
        <f t="shared" si="38"/>
        <v>440.2</v>
      </c>
      <c r="F100" s="16">
        <f t="shared" si="38"/>
        <v>162.5</v>
      </c>
      <c r="G100" s="16">
        <f t="shared" si="38"/>
        <v>107.19999999999999</v>
      </c>
      <c r="H100" s="16">
        <f t="shared" si="38"/>
        <v>28</v>
      </c>
      <c r="I100" s="155">
        <f>SUM(C100:G100)</f>
        <v>1903.7000000000003</v>
      </c>
      <c r="J100" s="16">
        <f>J96*(18-J97)</f>
        <v>26.500000000000004</v>
      </c>
      <c r="K100" s="16">
        <f>K96*(18-K97)</f>
        <v>299</v>
      </c>
      <c r="L100" s="16">
        <f>L96*(18-L97)</f>
        <v>366</v>
      </c>
      <c r="M100" s="16">
        <f>M96*(18-M97)</f>
        <v>582.80000000000007</v>
      </c>
      <c r="N100" s="155">
        <f>SUM(J100:M100)</f>
        <v>1274.3000000000002</v>
      </c>
      <c r="O100" s="157">
        <f>O96*(18-O97)</f>
        <v>3206</v>
      </c>
      <c r="P100" s="163">
        <f>P96*(18-P97)</f>
        <v>3177.9999999999995</v>
      </c>
    </row>
    <row r="101" spans="2:16" ht="20.25" thickBot="1">
      <c r="B101" s="347" t="s">
        <v>215</v>
      </c>
      <c r="C101" s="21">
        <f t="shared" ref="C101:H101" si="39">C96*(19-C97)</f>
        <v>706.80000000000007</v>
      </c>
      <c r="D101" s="20">
        <f t="shared" si="39"/>
        <v>546</v>
      </c>
      <c r="E101" s="20">
        <f t="shared" si="39"/>
        <v>471.2</v>
      </c>
      <c r="F101" s="20">
        <f t="shared" si="39"/>
        <v>187.5</v>
      </c>
      <c r="G101" s="20">
        <f t="shared" si="39"/>
        <v>123.19999999999999</v>
      </c>
      <c r="H101" s="20">
        <f t="shared" si="39"/>
        <v>33</v>
      </c>
      <c r="I101" s="164">
        <f>SUM(C101:G101)</f>
        <v>2034.7000000000003</v>
      </c>
      <c r="J101" s="20">
        <f>J96*(19-J97)</f>
        <v>31.500000000000004</v>
      </c>
      <c r="K101" s="20">
        <f>K96*(19-K97)</f>
        <v>325</v>
      </c>
      <c r="L101" s="20">
        <f>L96*(19-L97)</f>
        <v>396</v>
      </c>
      <c r="M101" s="20">
        <f>M96*(19-M97)</f>
        <v>613.80000000000007</v>
      </c>
      <c r="N101" s="164">
        <f>SUM(J101:M101)</f>
        <v>1366.3000000000002</v>
      </c>
      <c r="O101" s="165">
        <f>O96*(19-O97)</f>
        <v>3434</v>
      </c>
      <c r="P101" s="166">
        <f>P96*(19-P97)</f>
        <v>3400.9999999999995</v>
      </c>
    </row>
    <row r="102" spans="2:16" ht="15.75" thickBot="1">
      <c r="B102" s="1"/>
      <c r="C102" s="1"/>
      <c r="D102" s="2"/>
      <c r="E102" s="2"/>
      <c r="F102" s="2"/>
      <c r="G102" s="1"/>
      <c r="H102" s="3"/>
      <c r="I102" s="2"/>
      <c r="J102" s="3"/>
      <c r="K102" s="2"/>
      <c r="L102" s="2"/>
      <c r="M102" s="1"/>
      <c r="N102" s="2"/>
      <c r="O102" s="1"/>
    </row>
    <row r="103" spans="2:16" ht="24" thickBot="1">
      <c r="B103" s="473" t="s">
        <v>351</v>
      </c>
      <c r="C103" s="474"/>
      <c r="D103" s="474"/>
      <c r="E103" s="474"/>
      <c r="F103" s="474"/>
      <c r="G103" s="474"/>
      <c r="H103" s="474"/>
      <c r="I103" s="474"/>
      <c r="J103" s="474"/>
      <c r="K103" s="474"/>
      <c r="L103" s="470" t="s">
        <v>227</v>
      </c>
      <c r="M103" s="471"/>
      <c r="N103" s="471"/>
      <c r="O103" s="471"/>
      <c r="P103" s="472"/>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16.5" thickBot="1">
      <c r="B105" s="466"/>
      <c r="C105" s="462"/>
      <c r="D105" s="462"/>
      <c r="E105" s="462"/>
      <c r="F105" s="462"/>
      <c r="G105" s="462"/>
      <c r="H105" s="462"/>
      <c r="I105" s="462"/>
      <c r="J105" s="462"/>
      <c r="K105" s="462"/>
      <c r="L105" s="462"/>
      <c r="M105" s="462"/>
      <c r="N105" s="462"/>
      <c r="O105" s="145" t="s">
        <v>209</v>
      </c>
      <c r="P105" s="30" t="s">
        <v>210</v>
      </c>
    </row>
    <row r="106" spans="2:16">
      <c r="B106" s="148" t="s">
        <v>211</v>
      </c>
      <c r="C106" s="146">
        <v>31</v>
      </c>
      <c r="D106" s="8">
        <v>28</v>
      </c>
      <c r="E106" s="8">
        <v>31</v>
      </c>
      <c r="F106" s="8">
        <v>25</v>
      </c>
      <c r="G106" s="8">
        <v>20</v>
      </c>
      <c r="H106" s="8">
        <v>0</v>
      </c>
      <c r="I106" s="168">
        <f>SUM(C106:G106)</f>
        <v>135</v>
      </c>
      <c r="J106" s="8">
        <v>30</v>
      </c>
      <c r="K106" s="8">
        <v>31</v>
      </c>
      <c r="L106" s="8">
        <v>30</v>
      </c>
      <c r="M106" s="8">
        <v>31</v>
      </c>
      <c r="N106" s="168">
        <f>SUM(J106:M106)</f>
        <v>122</v>
      </c>
      <c r="O106" s="167">
        <f>SUM(C106:H106,J106:M106)</f>
        <v>257</v>
      </c>
      <c r="P106" s="169">
        <f>I106+N106</f>
        <v>257</v>
      </c>
    </row>
    <row r="107" spans="2:16" ht="19.5">
      <c r="B107" s="149" t="s">
        <v>485</v>
      </c>
      <c r="C107" s="147">
        <v>-4.3</v>
      </c>
      <c r="D107" s="10">
        <v>-1.3</v>
      </c>
      <c r="E107" s="10">
        <v>2.7</v>
      </c>
      <c r="F107" s="10">
        <v>7.2</v>
      </c>
      <c r="G107" s="10">
        <v>10.4</v>
      </c>
      <c r="H107" s="10">
        <v>0</v>
      </c>
      <c r="I107" s="153">
        <f>(C106*C107+D106*D107+E106*E107+F106*F107+G106*G107)/I106</f>
        <v>2.2370370370370369</v>
      </c>
      <c r="J107" s="10">
        <v>11</v>
      </c>
      <c r="K107" s="95">
        <v>5.9</v>
      </c>
      <c r="L107" s="95">
        <v>4.7</v>
      </c>
      <c r="M107" s="95">
        <v>-4.7</v>
      </c>
      <c r="N107" s="153">
        <f>(J106*J107+K106*K107+L106*L107+M106*M107)/N106</f>
        <v>4.165573770491803</v>
      </c>
      <c r="O107" s="154">
        <f>(C107*C106+D107*D106+E107*E106+F107*F106+G107*G106+H107*H106+J107*J106+K107*K106+L107*L106+M107*M106)/O106</f>
        <v>3.1525291828793773</v>
      </c>
      <c r="P107" s="161">
        <f>(I107*I106+N107*N106)/P106</f>
        <v>3.1525291828793778</v>
      </c>
    </row>
    <row r="108" spans="2:16" ht="19.5">
      <c r="B108" s="149" t="s">
        <v>212</v>
      </c>
      <c r="C108" s="13">
        <f t="shared" ref="C108:H108" si="40">C106*(13-C107)</f>
        <v>536.30000000000007</v>
      </c>
      <c r="D108" s="12">
        <f t="shared" si="40"/>
        <v>400.40000000000003</v>
      </c>
      <c r="E108" s="12">
        <f t="shared" si="40"/>
        <v>319.3</v>
      </c>
      <c r="F108" s="12">
        <f t="shared" si="40"/>
        <v>145</v>
      </c>
      <c r="G108" s="12">
        <f t="shared" si="40"/>
        <v>51.999999999999993</v>
      </c>
      <c r="H108" s="12">
        <f t="shared" si="40"/>
        <v>0</v>
      </c>
      <c r="I108" s="155">
        <f>SUM(C108:G108)</f>
        <v>1453</v>
      </c>
      <c r="J108" s="12">
        <f>J106*(13-J107)</f>
        <v>60</v>
      </c>
      <c r="K108" s="12">
        <f>K106*(13-K107)</f>
        <v>220.1</v>
      </c>
      <c r="L108" s="12">
        <f>L106*(13-L107)</f>
        <v>249.00000000000003</v>
      </c>
      <c r="M108" s="12">
        <f>M106*(13-M107)</f>
        <v>548.69999999999993</v>
      </c>
      <c r="N108" s="155">
        <f>SUM(J108:M108)</f>
        <v>1077.8</v>
      </c>
      <c r="O108" s="156">
        <f>O106*(13-O107)</f>
        <v>2530.8000000000002</v>
      </c>
      <c r="P108" s="162">
        <f>P106*(13-P107)</f>
        <v>2530.8000000000002</v>
      </c>
    </row>
    <row r="109" spans="2:16" ht="19.5">
      <c r="B109" s="149" t="s">
        <v>213</v>
      </c>
      <c r="C109" s="13">
        <f t="shared" ref="C109:H109" si="41">C106*(17-C107)</f>
        <v>660.30000000000007</v>
      </c>
      <c r="D109" s="12">
        <f t="shared" si="41"/>
        <v>512.4</v>
      </c>
      <c r="E109" s="12">
        <f t="shared" si="41"/>
        <v>443.3</v>
      </c>
      <c r="F109" s="12">
        <f t="shared" si="41"/>
        <v>245.00000000000003</v>
      </c>
      <c r="G109" s="12">
        <f t="shared" si="41"/>
        <v>132</v>
      </c>
      <c r="H109" s="12">
        <f t="shared" si="41"/>
        <v>0</v>
      </c>
      <c r="I109" s="155">
        <f>SUM(C109:G109)</f>
        <v>1993</v>
      </c>
      <c r="J109" s="12">
        <f>J106*(17-J107)</f>
        <v>180</v>
      </c>
      <c r="K109" s="12">
        <f>K106*(17-K107)</f>
        <v>344.09999999999997</v>
      </c>
      <c r="L109" s="12">
        <f>L106*(17-L107)</f>
        <v>369</v>
      </c>
      <c r="M109" s="12">
        <f>M106*(17-M107)</f>
        <v>672.69999999999993</v>
      </c>
      <c r="N109" s="155">
        <f>SUM(J109:M109)</f>
        <v>1565.7999999999997</v>
      </c>
      <c r="O109" s="156">
        <f>O106*(17-O107)</f>
        <v>3558.8</v>
      </c>
      <c r="P109" s="162">
        <f>P106*(17-P107)</f>
        <v>3558.8</v>
      </c>
    </row>
    <row r="110" spans="2:16" ht="19.5">
      <c r="B110" s="149" t="s">
        <v>214</v>
      </c>
      <c r="C110" s="17">
        <f t="shared" ref="C110:H110" si="42">C106*(18-C107)</f>
        <v>691.30000000000007</v>
      </c>
      <c r="D110" s="16">
        <f t="shared" si="42"/>
        <v>540.4</v>
      </c>
      <c r="E110" s="16">
        <f t="shared" si="42"/>
        <v>474.3</v>
      </c>
      <c r="F110" s="16">
        <f t="shared" si="42"/>
        <v>270</v>
      </c>
      <c r="G110" s="16">
        <f t="shared" si="42"/>
        <v>152</v>
      </c>
      <c r="H110" s="16">
        <f t="shared" si="42"/>
        <v>0</v>
      </c>
      <c r="I110" s="155">
        <f>SUM(C110:G110)</f>
        <v>2128</v>
      </c>
      <c r="J110" s="16">
        <f>J106*(18-J107)</f>
        <v>210</v>
      </c>
      <c r="K110" s="16">
        <f>K106*(18-K107)</f>
        <v>375.09999999999997</v>
      </c>
      <c r="L110" s="16">
        <f>L106*(18-L107)</f>
        <v>399</v>
      </c>
      <c r="M110" s="16">
        <f>M106*(18-M107)</f>
        <v>703.69999999999993</v>
      </c>
      <c r="N110" s="155">
        <f>SUM(J110:M110)</f>
        <v>1687.7999999999997</v>
      </c>
      <c r="O110" s="157">
        <f>O106*(18-O107)</f>
        <v>3815.8</v>
      </c>
      <c r="P110" s="163">
        <f>P106*(18-P107)</f>
        <v>3815.8</v>
      </c>
    </row>
    <row r="111" spans="2:16" ht="20.25" thickBot="1">
      <c r="B111" s="347" t="s">
        <v>215</v>
      </c>
      <c r="C111" s="21">
        <f t="shared" ref="C111:H111" si="43">C106*(19-C107)</f>
        <v>722.30000000000007</v>
      </c>
      <c r="D111" s="20">
        <f t="shared" si="43"/>
        <v>568.4</v>
      </c>
      <c r="E111" s="20">
        <f t="shared" si="43"/>
        <v>505.3</v>
      </c>
      <c r="F111" s="20">
        <f t="shared" si="43"/>
        <v>295</v>
      </c>
      <c r="G111" s="20">
        <f t="shared" si="43"/>
        <v>172</v>
      </c>
      <c r="H111" s="20">
        <f t="shared" si="43"/>
        <v>0</v>
      </c>
      <c r="I111" s="164">
        <f>SUM(C111:G111)</f>
        <v>2263</v>
      </c>
      <c r="J111" s="20">
        <f>J106*(19-J107)</f>
        <v>240</v>
      </c>
      <c r="K111" s="20">
        <f>K106*(19-K107)</f>
        <v>406.09999999999997</v>
      </c>
      <c r="L111" s="20">
        <f>L106*(19-L107)</f>
        <v>429</v>
      </c>
      <c r="M111" s="20">
        <f>M106*(19-M107)</f>
        <v>734.69999999999993</v>
      </c>
      <c r="N111" s="164">
        <f>SUM(J111:M111)</f>
        <v>1809.7999999999997</v>
      </c>
      <c r="O111" s="165">
        <f>O106*(19-O107)</f>
        <v>4072.8</v>
      </c>
      <c r="P111" s="166">
        <f>P106*(19-P107)</f>
        <v>4072.8</v>
      </c>
    </row>
    <row r="112" spans="2:16" ht="15.75" thickBot="1">
      <c r="B112" s="1"/>
      <c r="C112" s="1"/>
      <c r="D112" s="2"/>
      <c r="E112" s="2"/>
      <c r="F112" s="2"/>
      <c r="G112" s="1"/>
      <c r="H112" s="3"/>
      <c r="I112" s="2"/>
      <c r="J112" s="3"/>
      <c r="K112" s="2"/>
      <c r="L112" s="2"/>
      <c r="M112" s="1"/>
      <c r="N112" s="2"/>
      <c r="O112" s="1"/>
    </row>
    <row r="113" spans="2:16" ht="24" thickBot="1">
      <c r="B113" s="473" t="s">
        <v>351</v>
      </c>
      <c r="C113" s="474"/>
      <c r="D113" s="474"/>
      <c r="E113" s="474"/>
      <c r="F113" s="474"/>
      <c r="G113" s="474"/>
      <c r="H113" s="474"/>
      <c r="I113" s="474"/>
      <c r="J113" s="474"/>
      <c r="K113" s="474"/>
      <c r="L113" s="470" t="s">
        <v>228</v>
      </c>
      <c r="M113" s="471"/>
      <c r="N113" s="471"/>
      <c r="O113" s="471"/>
      <c r="P113" s="472"/>
    </row>
    <row r="114" spans="2:16" ht="15.75">
      <c r="B114" s="465" t="s">
        <v>195</v>
      </c>
      <c r="C114" s="461" t="s">
        <v>196</v>
      </c>
      <c r="D114" s="461" t="s">
        <v>197</v>
      </c>
      <c r="E114" s="461" t="s">
        <v>198</v>
      </c>
      <c r="F114" s="461" t="s">
        <v>199</v>
      </c>
      <c r="G114" s="461" t="s">
        <v>200</v>
      </c>
      <c r="H114" s="461" t="s">
        <v>201</v>
      </c>
      <c r="I114" s="467" t="s">
        <v>202</v>
      </c>
      <c r="J114" s="461" t="s">
        <v>203</v>
      </c>
      <c r="K114" s="461" t="s">
        <v>204</v>
      </c>
      <c r="L114" s="461" t="s">
        <v>205</v>
      </c>
      <c r="M114" s="461" t="s">
        <v>206</v>
      </c>
      <c r="N114" s="467" t="s">
        <v>207</v>
      </c>
      <c r="O114" s="456" t="s">
        <v>208</v>
      </c>
      <c r="P114" s="457"/>
    </row>
    <row r="115" spans="2:16" ht="16.5" thickBot="1">
      <c r="B115" s="466"/>
      <c r="C115" s="462"/>
      <c r="D115" s="462"/>
      <c r="E115" s="462"/>
      <c r="F115" s="462"/>
      <c r="G115" s="462"/>
      <c r="H115" s="462"/>
      <c r="I115" s="462"/>
      <c r="J115" s="462"/>
      <c r="K115" s="462"/>
      <c r="L115" s="462"/>
      <c r="M115" s="462"/>
      <c r="N115" s="462"/>
      <c r="O115" s="145" t="s">
        <v>209</v>
      </c>
      <c r="P115" s="30" t="s">
        <v>210</v>
      </c>
    </row>
    <row r="116" spans="2:16">
      <c r="B116" s="148" t="s">
        <v>211</v>
      </c>
      <c r="C116" s="146">
        <v>31</v>
      </c>
      <c r="D116" s="8">
        <v>28</v>
      </c>
      <c r="E116" s="8">
        <v>31</v>
      </c>
      <c r="F116" s="8">
        <v>25</v>
      </c>
      <c r="G116" s="8">
        <v>15</v>
      </c>
      <c r="H116" s="8">
        <v>0</v>
      </c>
      <c r="I116" s="168">
        <f>SUM(C116:G116)</f>
        <v>130</v>
      </c>
      <c r="J116" s="8">
        <v>10</v>
      </c>
      <c r="K116" s="8">
        <v>26</v>
      </c>
      <c r="L116" s="8">
        <v>30</v>
      </c>
      <c r="M116" s="8">
        <v>31</v>
      </c>
      <c r="N116" s="168">
        <f>SUM(J116:M116)</f>
        <v>97</v>
      </c>
      <c r="O116" s="167">
        <f>SUM(C116:H116,J116:M116)</f>
        <v>227</v>
      </c>
      <c r="P116" s="169">
        <f>I116+N116</f>
        <v>227</v>
      </c>
    </row>
    <row r="117" spans="2:16" ht="19.5">
      <c r="B117" s="149" t="s">
        <v>485</v>
      </c>
      <c r="C117" s="147">
        <v>-6.9</v>
      </c>
      <c r="D117" s="10">
        <v>-1.7</v>
      </c>
      <c r="E117" s="10">
        <v>3.9</v>
      </c>
      <c r="F117" s="10">
        <v>9.9</v>
      </c>
      <c r="G117" s="10">
        <v>10.6</v>
      </c>
      <c r="H117" s="10">
        <v>0</v>
      </c>
      <c r="I117" s="153">
        <f>(C116*C117+D116*D117+E116*E117+F116*F117+G116*G117)/I116</f>
        <v>2.0453846153846151</v>
      </c>
      <c r="J117" s="10">
        <v>12.7</v>
      </c>
      <c r="K117" s="95">
        <v>6.7</v>
      </c>
      <c r="L117" s="95">
        <v>2.2000000000000002</v>
      </c>
      <c r="M117" s="95">
        <v>2.7</v>
      </c>
      <c r="N117" s="153">
        <f>(J116*J117+K116*K117+L116*L117+M116*M117)/N116</f>
        <v>4.648453608247423</v>
      </c>
      <c r="O117" s="154">
        <f>(C117*C116+D117*D116+E117*E116+F117*F116+G117*G116+H117*H116+J117*J116+K117*K116+L117*L116+M117*M116)/O116</f>
        <v>3.1577092511013221</v>
      </c>
      <c r="P117" s="161">
        <f>(I117*I116+N117*N116)/P116</f>
        <v>3.1577092511013212</v>
      </c>
    </row>
    <row r="118" spans="2:16" ht="19.5">
      <c r="B118" s="149" t="s">
        <v>212</v>
      </c>
      <c r="C118" s="13">
        <f t="shared" ref="C118:H118" si="44">C116*(13-C117)</f>
        <v>616.9</v>
      </c>
      <c r="D118" s="12">
        <f t="shared" si="44"/>
        <v>411.59999999999997</v>
      </c>
      <c r="E118" s="12">
        <f t="shared" si="44"/>
        <v>282.09999999999997</v>
      </c>
      <c r="F118" s="12">
        <f t="shared" si="44"/>
        <v>77.499999999999986</v>
      </c>
      <c r="G118" s="12">
        <f t="shared" si="44"/>
        <v>36.000000000000007</v>
      </c>
      <c r="H118" s="12">
        <f t="shared" si="44"/>
        <v>0</v>
      </c>
      <c r="I118" s="155">
        <f>SUM(C118:G118)</f>
        <v>1424.1</v>
      </c>
      <c r="J118" s="12">
        <f>J116*(13-J117)</f>
        <v>3.0000000000000071</v>
      </c>
      <c r="K118" s="12">
        <f>K116*(13-K117)</f>
        <v>163.79999999999998</v>
      </c>
      <c r="L118" s="12">
        <f>L116*(13-L117)</f>
        <v>324</v>
      </c>
      <c r="M118" s="12">
        <f>M116*(13-M117)</f>
        <v>319.3</v>
      </c>
      <c r="N118" s="155">
        <f>SUM(J118:M118)</f>
        <v>810.09999999999991</v>
      </c>
      <c r="O118" s="156">
        <f>O116*(13-O117)</f>
        <v>2234.1999999999998</v>
      </c>
      <c r="P118" s="162">
        <f>P116*(13-P117)</f>
        <v>2234.1999999999998</v>
      </c>
    </row>
    <row r="119" spans="2:16" ht="19.5">
      <c r="B119" s="149" t="s">
        <v>213</v>
      </c>
      <c r="C119" s="13">
        <f t="shared" ref="C119:H119" si="45">C116*(17-C117)</f>
        <v>740.9</v>
      </c>
      <c r="D119" s="12">
        <f t="shared" si="45"/>
        <v>523.6</v>
      </c>
      <c r="E119" s="12">
        <f t="shared" si="45"/>
        <v>406.09999999999997</v>
      </c>
      <c r="F119" s="12">
        <f t="shared" si="45"/>
        <v>177.5</v>
      </c>
      <c r="G119" s="12">
        <f t="shared" si="45"/>
        <v>96</v>
      </c>
      <c r="H119" s="12">
        <f t="shared" si="45"/>
        <v>0</v>
      </c>
      <c r="I119" s="155">
        <f>SUM(C119:G119)</f>
        <v>1944.1</v>
      </c>
      <c r="J119" s="12">
        <f>J116*(17-J117)</f>
        <v>43.000000000000007</v>
      </c>
      <c r="K119" s="12">
        <f>K116*(17-K117)</f>
        <v>267.8</v>
      </c>
      <c r="L119" s="12">
        <f>L116*(17-L117)</f>
        <v>444</v>
      </c>
      <c r="M119" s="12">
        <f>M116*(17-M117)</f>
        <v>443.3</v>
      </c>
      <c r="N119" s="155">
        <f>SUM(J119:M119)</f>
        <v>1198.0999999999999</v>
      </c>
      <c r="O119" s="156">
        <f>O116*(17-O117)</f>
        <v>3142.2</v>
      </c>
      <c r="P119" s="162">
        <f>P116*(17-P117)</f>
        <v>3142.2</v>
      </c>
    </row>
    <row r="120" spans="2:16" ht="19.5">
      <c r="B120" s="149" t="s">
        <v>214</v>
      </c>
      <c r="C120" s="17">
        <f t="shared" ref="C120:H120" si="46">C116*(18-C117)</f>
        <v>771.9</v>
      </c>
      <c r="D120" s="16">
        <f t="shared" si="46"/>
        <v>551.6</v>
      </c>
      <c r="E120" s="16">
        <f t="shared" si="46"/>
        <v>437.09999999999997</v>
      </c>
      <c r="F120" s="16">
        <f t="shared" si="46"/>
        <v>202.5</v>
      </c>
      <c r="G120" s="16">
        <f t="shared" si="46"/>
        <v>111</v>
      </c>
      <c r="H120" s="16">
        <f t="shared" si="46"/>
        <v>0</v>
      </c>
      <c r="I120" s="155">
        <f>SUM(C120:G120)</f>
        <v>2074.1</v>
      </c>
      <c r="J120" s="16">
        <f>J116*(18-J117)</f>
        <v>53.000000000000007</v>
      </c>
      <c r="K120" s="16">
        <f>K116*(18-K117)</f>
        <v>293.8</v>
      </c>
      <c r="L120" s="16">
        <f>L116*(18-L117)</f>
        <v>474</v>
      </c>
      <c r="M120" s="16">
        <f>M116*(18-M117)</f>
        <v>474.3</v>
      </c>
      <c r="N120" s="155">
        <f>SUM(J120:M120)</f>
        <v>1295.0999999999999</v>
      </c>
      <c r="O120" s="157">
        <f>O116*(18-O117)</f>
        <v>3369.2</v>
      </c>
      <c r="P120" s="163">
        <f>P116*(18-P117)</f>
        <v>3369.2</v>
      </c>
    </row>
    <row r="121" spans="2:16" ht="20.25" thickBot="1">
      <c r="B121" s="347" t="s">
        <v>215</v>
      </c>
      <c r="C121" s="21">
        <f t="shared" ref="C121:H121" si="47">C116*(19-C117)</f>
        <v>802.9</v>
      </c>
      <c r="D121" s="20">
        <f t="shared" si="47"/>
        <v>579.6</v>
      </c>
      <c r="E121" s="20">
        <f t="shared" si="47"/>
        <v>468.09999999999997</v>
      </c>
      <c r="F121" s="20">
        <f t="shared" si="47"/>
        <v>227.5</v>
      </c>
      <c r="G121" s="20">
        <f t="shared" si="47"/>
        <v>126</v>
      </c>
      <c r="H121" s="20">
        <f t="shared" si="47"/>
        <v>0</v>
      </c>
      <c r="I121" s="164">
        <f>SUM(C121:G121)</f>
        <v>2204.1</v>
      </c>
      <c r="J121" s="20">
        <f>J116*(19-J117)</f>
        <v>63.000000000000007</v>
      </c>
      <c r="K121" s="20">
        <f>K116*(19-K117)</f>
        <v>319.8</v>
      </c>
      <c r="L121" s="20">
        <f>L116*(19-L117)</f>
        <v>504</v>
      </c>
      <c r="M121" s="20">
        <f>M116*(19-M117)</f>
        <v>505.3</v>
      </c>
      <c r="N121" s="164">
        <f>SUM(J121:M121)</f>
        <v>1392.1</v>
      </c>
      <c r="O121" s="165">
        <f>O116*(19-O117)</f>
        <v>3596.2</v>
      </c>
      <c r="P121" s="166">
        <f>P116*(19-P117)</f>
        <v>3596.2</v>
      </c>
    </row>
    <row r="122" spans="2:16" ht="15.75" thickBot="1">
      <c r="B122" s="1"/>
      <c r="C122" s="1"/>
      <c r="D122" s="2"/>
      <c r="E122" s="2"/>
      <c r="F122" s="2"/>
      <c r="G122" s="1"/>
      <c r="H122" s="3"/>
      <c r="I122" s="2"/>
      <c r="J122" s="3"/>
      <c r="K122" s="2"/>
      <c r="L122" s="2"/>
      <c r="M122" s="1"/>
      <c r="N122" s="2"/>
      <c r="O122" s="1"/>
    </row>
    <row r="123" spans="2:16" ht="24" thickBot="1">
      <c r="B123" s="473" t="s">
        <v>351</v>
      </c>
      <c r="C123" s="474"/>
      <c r="D123" s="474"/>
      <c r="E123" s="474"/>
      <c r="F123" s="474"/>
      <c r="G123" s="474"/>
      <c r="H123" s="474"/>
      <c r="I123" s="474"/>
      <c r="J123" s="474"/>
      <c r="K123" s="474"/>
      <c r="L123" s="470" t="s">
        <v>229</v>
      </c>
      <c r="M123" s="471"/>
      <c r="N123" s="471"/>
      <c r="O123" s="471"/>
      <c r="P123" s="472"/>
    </row>
    <row r="124" spans="2:16" ht="15.75">
      <c r="B124" s="465" t="s">
        <v>195</v>
      </c>
      <c r="C124" s="461" t="s">
        <v>196</v>
      </c>
      <c r="D124" s="461" t="s">
        <v>197</v>
      </c>
      <c r="E124" s="461" t="s">
        <v>198</v>
      </c>
      <c r="F124" s="461" t="s">
        <v>199</v>
      </c>
      <c r="G124" s="461" t="s">
        <v>200</v>
      </c>
      <c r="H124" s="461" t="s">
        <v>201</v>
      </c>
      <c r="I124" s="467" t="s">
        <v>202</v>
      </c>
      <c r="J124" s="461" t="s">
        <v>203</v>
      </c>
      <c r="K124" s="461" t="s">
        <v>204</v>
      </c>
      <c r="L124" s="461" t="s">
        <v>205</v>
      </c>
      <c r="M124" s="461" t="s">
        <v>206</v>
      </c>
      <c r="N124" s="467" t="s">
        <v>207</v>
      </c>
      <c r="O124" s="456" t="s">
        <v>208</v>
      </c>
      <c r="P124" s="457"/>
    </row>
    <row r="125" spans="2:16" ht="16.5" thickBot="1">
      <c r="B125" s="466"/>
      <c r="C125" s="462"/>
      <c r="D125" s="462"/>
      <c r="E125" s="462"/>
      <c r="F125" s="462"/>
      <c r="G125" s="462"/>
      <c r="H125" s="462"/>
      <c r="I125" s="462"/>
      <c r="J125" s="462"/>
      <c r="K125" s="462"/>
      <c r="L125" s="462"/>
      <c r="M125" s="462"/>
      <c r="N125" s="462"/>
      <c r="O125" s="145" t="s">
        <v>209</v>
      </c>
      <c r="P125" s="30" t="s">
        <v>210</v>
      </c>
    </row>
    <row r="126" spans="2:16">
      <c r="B126" s="148" t="s">
        <v>211</v>
      </c>
      <c r="C126" s="146">
        <v>31</v>
      </c>
      <c r="D126" s="8">
        <v>28</v>
      </c>
      <c r="E126" s="8">
        <v>31</v>
      </c>
      <c r="F126" s="8">
        <v>25</v>
      </c>
      <c r="G126" s="8">
        <v>10</v>
      </c>
      <c r="H126" s="8">
        <v>0</v>
      </c>
      <c r="I126" s="168">
        <f>SUM(C126:G126)</f>
        <v>125</v>
      </c>
      <c r="J126" s="8">
        <v>20</v>
      </c>
      <c r="K126" s="8">
        <v>31</v>
      </c>
      <c r="L126" s="8">
        <v>30</v>
      </c>
      <c r="M126" s="8">
        <v>31</v>
      </c>
      <c r="N126" s="168">
        <f>SUM(J126:M126)</f>
        <v>112</v>
      </c>
      <c r="O126" s="167">
        <f>SUM(C126:H126,J126:M126)</f>
        <v>237</v>
      </c>
      <c r="P126" s="169">
        <f>I126+N126</f>
        <v>237</v>
      </c>
    </row>
    <row r="127" spans="2:16" ht="19.5">
      <c r="B127" s="149" t="s">
        <v>485</v>
      </c>
      <c r="C127" s="147">
        <v>1</v>
      </c>
      <c r="D127" s="10">
        <v>4.7</v>
      </c>
      <c r="E127" s="10">
        <v>5.5</v>
      </c>
      <c r="F127" s="10">
        <v>6.4</v>
      </c>
      <c r="G127" s="10">
        <v>11.1</v>
      </c>
      <c r="H127" s="10">
        <v>0</v>
      </c>
      <c r="I127" s="153">
        <f>(C126*C127+D126*D127+E126*E127+F126*F127+G126*G127)/I126</f>
        <v>4.8327999999999998</v>
      </c>
      <c r="J127" s="10">
        <v>11.8</v>
      </c>
      <c r="K127" s="95">
        <v>8.9</v>
      </c>
      <c r="L127" s="95">
        <v>4.4000000000000004</v>
      </c>
      <c r="M127" s="95">
        <v>0.4</v>
      </c>
      <c r="N127" s="153">
        <f>(J126*J127+K126*K127+L126*L127+M126*M127)/N126</f>
        <v>5.8598214285714292</v>
      </c>
      <c r="O127" s="154">
        <f>(C127*C126+D127*D126+E127*E126+F127*F126+G127*G126+H127*H126+J127*J126+K127*K126+L127*L126+M127*M126)/O126</f>
        <v>5.3181434599156123</v>
      </c>
      <c r="P127" s="161">
        <f>(I127*I126+N127*N126)/P126</f>
        <v>5.3181434599156123</v>
      </c>
    </row>
    <row r="128" spans="2:16" ht="19.5">
      <c r="B128" s="149" t="s">
        <v>212</v>
      </c>
      <c r="C128" s="13">
        <f t="shared" ref="C128:H128" si="48">C126*(13-C127)</f>
        <v>372</v>
      </c>
      <c r="D128" s="12">
        <f t="shared" si="48"/>
        <v>232.40000000000003</v>
      </c>
      <c r="E128" s="12">
        <f t="shared" si="48"/>
        <v>232.5</v>
      </c>
      <c r="F128" s="12">
        <f t="shared" si="48"/>
        <v>165</v>
      </c>
      <c r="G128" s="12">
        <f t="shared" si="48"/>
        <v>19.000000000000004</v>
      </c>
      <c r="H128" s="12">
        <f t="shared" si="48"/>
        <v>0</v>
      </c>
      <c r="I128" s="155">
        <f>SUM(C128:G128)</f>
        <v>1020.9000000000001</v>
      </c>
      <c r="J128" s="12">
        <f>J126*(13-J127)</f>
        <v>23.999999999999986</v>
      </c>
      <c r="K128" s="12">
        <f>K126*(13-K127)</f>
        <v>127.1</v>
      </c>
      <c r="L128" s="12">
        <f>L126*(13-L127)</f>
        <v>258</v>
      </c>
      <c r="M128" s="12">
        <f>M126*(13-M127)</f>
        <v>390.59999999999997</v>
      </c>
      <c r="N128" s="155">
        <f>SUM(J128:M128)</f>
        <v>799.69999999999993</v>
      </c>
      <c r="O128" s="156">
        <f>O126*(13-O127)</f>
        <v>1820.6</v>
      </c>
      <c r="P128" s="162">
        <f>P126*(13-P127)</f>
        <v>1820.6</v>
      </c>
    </row>
    <row r="129" spans="2:16" ht="19.5">
      <c r="B129" s="149" t="s">
        <v>213</v>
      </c>
      <c r="C129" s="13">
        <f t="shared" ref="C129:H129" si="49">C126*(17-C127)</f>
        <v>496</v>
      </c>
      <c r="D129" s="12">
        <f t="shared" si="49"/>
        <v>344.40000000000003</v>
      </c>
      <c r="E129" s="12">
        <f t="shared" si="49"/>
        <v>356.5</v>
      </c>
      <c r="F129" s="12">
        <f t="shared" si="49"/>
        <v>265</v>
      </c>
      <c r="G129" s="12">
        <f t="shared" si="49"/>
        <v>59</v>
      </c>
      <c r="H129" s="12">
        <f t="shared" si="49"/>
        <v>0</v>
      </c>
      <c r="I129" s="155">
        <f>SUM(C129:G129)</f>
        <v>1520.9</v>
      </c>
      <c r="J129" s="12">
        <f>J126*(17-J127)</f>
        <v>103.99999999999999</v>
      </c>
      <c r="K129" s="12">
        <f>K126*(17-K127)</f>
        <v>251.1</v>
      </c>
      <c r="L129" s="12">
        <f>L126*(17-L127)</f>
        <v>378</v>
      </c>
      <c r="M129" s="12">
        <f>M126*(17-M127)</f>
        <v>514.6</v>
      </c>
      <c r="N129" s="155">
        <f>SUM(J129:M129)</f>
        <v>1247.6999999999998</v>
      </c>
      <c r="O129" s="156">
        <f>O126*(17-O127)</f>
        <v>2768.6</v>
      </c>
      <c r="P129" s="162">
        <f>P126*(17-P127)</f>
        <v>2768.6</v>
      </c>
    </row>
    <row r="130" spans="2:16" ht="19.5">
      <c r="B130" s="149" t="s">
        <v>214</v>
      </c>
      <c r="C130" s="17">
        <f t="shared" ref="C130:H130" si="50">C126*(18-C127)</f>
        <v>527</v>
      </c>
      <c r="D130" s="16">
        <f t="shared" si="50"/>
        <v>372.40000000000003</v>
      </c>
      <c r="E130" s="16">
        <f t="shared" si="50"/>
        <v>387.5</v>
      </c>
      <c r="F130" s="16">
        <f t="shared" si="50"/>
        <v>290</v>
      </c>
      <c r="G130" s="16">
        <f t="shared" si="50"/>
        <v>69</v>
      </c>
      <c r="H130" s="16">
        <f t="shared" si="50"/>
        <v>0</v>
      </c>
      <c r="I130" s="155">
        <f>SUM(C130:G130)</f>
        <v>1645.9</v>
      </c>
      <c r="J130" s="16">
        <f>J126*(18-J127)</f>
        <v>123.99999999999999</v>
      </c>
      <c r="K130" s="16">
        <f>K126*(18-K127)</f>
        <v>282.09999999999997</v>
      </c>
      <c r="L130" s="16">
        <f>L126*(18-L127)</f>
        <v>408</v>
      </c>
      <c r="M130" s="16">
        <f>M126*(18-M127)</f>
        <v>545.6</v>
      </c>
      <c r="N130" s="155">
        <f>SUM(J130:M130)</f>
        <v>1359.6999999999998</v>
      </c>
      <c r="O130" s="157">
        <f>O126*(18-O127)</f>
        <v>3005.6</v>
      </c>
      <c r="P130" s="163">
        <f>P126*(18-P127)</f>
        <v>3005.6</v>
      </c>
    </row>
    <row r="131" spans="2:16" ht="20.25" thickBot="1">
      <c r="B131" s="347" t="s">
        <v>215</v>
      </c>
      <c r="C131" s="21">
        <f t="shared" ref="C131:H131" si="51">C126*(19-C127)</f>
        <v>558</v>
      </c>
      <c r="D131" s="20">
        <f t="shared" si="51"/>
        <v>400.40000000000003</v>
      </c>
      <c r="E131" s="20">
        <f t="shared" si="51"/>
        <v>418.5</v>
      </c>
      <c r="F131" s="20">
        <f t="shared" si="51"/>
        <v>315</v>
      </c>
      <c r="G131" s="20">
        <f t="shared" si="51"/>
        <v>79</v>
      </c>
      <c r="H131" s="20">
        <f t="shared" si="51"/>
        <v>0</v>
      </c>
      <c r="I131" s="164">
        <f>SUM(C131:G131)</f>
        <v>1770.9</v>
      </c>
      <c r="J131" s="20">
        <f>J126*(19-J127)</f>
        <v>144</v>
      </c>
      <c r="K131" s="20">
        <f>K126*(19-K127)</f>
        <v>313.09999999999997</v>
      </c>
      <c r="L131" s="20">
        <f>L126*(19-L127)</f>
        <v>438</v>
      </c>
      <c r="M131" s="20">
        <f>M126*(19-M127)</f>
        <v>576.6</v>
      </c>
      <c r="N131" s="164">
        <f>SUM(J131:M131)</f>
        <v>1471.6999999999998</v>
      </c>
      <c r="O131" s="165">
        <f>O126*(19-O127)</f>
        <v>3242.6</v>
      </c>
      <c r="P131" s="166">
        <f>P126*(19-P127)</f>
        <v>3242.6</v>
      </c>
    </row>
    <row r="132" spans="2:16" ht="15.75" thickBot="1"/>
    <row r="133" spans="2:16" ht="24" thickBot="1">
      <c r="B133" s="473" t="s">
        <v>351</v>
      </c>
      <c r="C133" s="474"/>
      <c r="D133" s="474"/>
      <c r="E133" s="474"/>
      <c r="F133" s="474"/>
      <c r="G133" s="474"/>
      <c r="H133" s="474"/>
      <c r="I133" s="474"/>
      <c r="J133" s="474"/>
      <c r="K133" s="474"/>
      <c r="L133" s="470" t="s">
        <v>230</v>
      </c>
      <c r="M133" s="471"/>
      <c r="N133" s="471"/>
      <c r="O133" s="471"/>
      <c r="P133" s="472"/>
    </row>
    <row r="134" spans="2:16" ht="15.75">
      <c r="B134" s="465" t="s">
        <v>195</v>
      </c>
      <c r="C134" s="461" t="s">
        <v>196</v>
      </c>
      <c r="D134" s="461" t="s">
        <v>197</v>
      </c>
      <c r="E134" s="461" t="s">
        <v>198</v>
      </c>
      <c r="F134" s="461" t="s">
        <v>199</v>
      </c>
      <c r="G134" s="461" t="s">
        <v>200</v>
      </c>
      <c r="H134" s="461" t="s">
        <v>201</v>
      </c>
      <c r="I134" s="467" t="s">
        <v>202</v>
      </c>
      <c r="J134" s="461" t="s">
        <v>203</v>
      </c>
      <c r="K134" s="461" t="s">
        <v>204</v>
      </c>
      <c r="L134" s="461" t="s">
        <v>205</v>
      </c>
      <c r="M134" s="461" t="s">
        <v>206</v>
      </c>
      <c r="N134" s="467" t="s">
        <v>207</v>
      </c>
      <c r="O134" s="456" t="s">
        <v>208</v>
      </c>
      <c r="P134" s="457"/>
    </row>
    <row r="135" spans="2:16" ht="16.5" thickBot="1">
      <c r="B135" s="466"/>
      <c r="C135" s="462"/>
      <c r="D135" s="462"/>
      <c r="E135" s="462"/>
      <c r="F135" s="462"/>
      <c r="G135" s="462"/>
      <c r="H135" s="462"/>
      <c r="I135" s="462"/>
      <c r="J135" s="462"/>
      <c r="K135" s="462"/>
      <c r="L135" s="462"/>
      <c r="M135" s="462"/>
      <c r="N135" s="462"/>
      <c r="O135" s="145" t="s">
        <v>209</v>
      </c>
      <c r="P135" s="30" t="s">
        <v>210</v>
      </c>
    </row>
    <row r="136" spans="2:16">
      <c r="B136" s="148" t="s">
        <v>211</v>
      </c>
      <c r="C136" s="146">
        <v>31</v>
      </c>
      <c r="D136" s="8">
        <v>28</v>
      </c>
      <c r="E136" s="8">
        <v>31</v>
      </c>
      <c r="F136" s="8">
        <v>25</v>
      </c>
      <c r="G136" s="8">
        <v>21</v>
      </c>
      <c r="H136" s="8">
        <v>0</v>
      </c>
      <c r="I136" s="168">
        <f>SUM(C136:G136)</f>
        <v>136</v>
      </c>
      <c r="J136" s="8">
        <v>20</v>
      </c>
      <c r="K136" s="8">
        <v>31</v>
      </c>
      <c r="L136" s="8">
        <v>30</v>
      </c>
      <c r="M136" s="8">
        <v>31</v>
      </c>
      <c r="N136" s="168">
        <f>SUM(J136:M136)</f>
        <v>112</v>
      </c>
      <c r="O136" s="167">
        <f>SUM(C136:H136,J136:M136)</f>
        <v>248</v>
      </c>
      <c r="P136" s="169">
        <f>I136+N136</f>
        <v>248</v>
      </c>
    </row>
    <row r="137" spans="2:16" ht="19.5">
      <c r="B137" s="149" t="s">
        <v>485</v>
      </c>
      <c r="C137" s="147">
        <v>1</v>
      </c>
      <c r="D137" s="10">
        <v>1.2</v>
      </c>
      <c r="E137" s="10">
        <v>0.1</v>
      </c>
      <c r="F137" s="10">
        <v>7.9</v>
      </c>
      <c r="G137" s="10">
        <v>10.4</v>
      </c>
      <c r="H137" s="10">
        <v>12</v>
      </c>
      <c r="I137" s="153">
        <f>(C136*C137+D136*D137+E136*E137+F136*F137+G136*G137)/I136</f>
        <v>3.5558823529411767</v>
      </c>
      <c r="J137" s="10">
        <v>11.1</v>
      </c>
      <c r="K137" s="95">
        <v>8.9</v>
      </c>
      <c r="L137" s="95">
        <v>4.2</v>
      </c>
      <c r="M137" s="95">
        <v>1.2</v>
      </c>
      <c r="N137" s="153">
        <f>(J136*J137+K136*K137+L136*L137+M136*M137)/N136</f>
        <v>5.9026785714285728</v>
      </c>
      <c r="O137" s="154">
        <f>(C137*C136+D137*D136+E137*E136+F137*F136+G137*G136+H137*H136+J137*J136+K137*K136+L137*L136+M137*M136)/O136</f>
        <v>4.6157258064516133</v>
      </c>
      <c r="P137" s="161">
        <f>(I137*I136+N137*N136)/P136</f>
        <v>4.6157258064516142</v>
      </c>
    </row>
    <row r="138" spans="2:16" ht="19.5">
      <c r="B138" s="149" t="s">
        <v>212</v>
      </c>
      <c r="C138" s="13">
        <f t="shared" ref="C138:H138" si="52">C136*(13-C137)</f>
        <v>372</v>
      </c>
      <c r="D138" s="12">
        <f t="shared" si="52"/>
        <v>330.40000000000003</v>
      </c>
      <c r="E138" s="12">
        <f t="shared" si="52"/>
        <v>399.90000000000003</v>
      </c>
      <c r="F138" s="12">
        <f t="shared" si="52"/>
        <v>127.49999999999999</v>
      </c>
      <c r="G138" s="12">
        <f t="shared" si="52"/>
        <v>54.599999999999994</v>
      </c>
      <c r="H138" s="12">
        <f t="shared" si="52"/>
        <v>0</v>
      </c>
      <c r="I138" s="155">
        <f>SUM(C138:G138)</f>
        <v>1284.4000000000001</v>
      </c>
      <c r="J138" s="12">
        <f>J136*(13-J137)</f>
        <v>38.000000000000007</v>
      </c>
      <c r="K138" s="12">
        <f>K136*(13-K137)</f>
        <v>127.1</v>
      </c>
      <c r="L138" s="12">
        <f>L136*(13-L137)</f>
        <v>264</v>
      </c>
      <c r="M138" s="12">
        <f>M136*(13-M137)</f>
        <v>365.8</v>
      </c>
      <c r="N138" s="155">
        <f>SUM(J138:M138)</f>
        <v>794.90000000000009</v>
      </c>
      <c r="O138" s="156">
        <f>O136*(13-O137)</f>
        <v>2079.2999999999997</v>
      </c>
      <c r="P138" s="162">
        <f>P136*(13-P137)</f>
        <v>2079.2999999999997</v>
      </c>
    </row>
    <row r="139" spans="2:16" ht="19.5">
      <c r="B139" s="149" t="s">
        <v>213</v>
      </c>
      <c r="C139" s="13">
        <f t="shared" ref="C139:H139" si="53">C136*(17-C137)</f>
        <v>496</v>
      </c>
      <c r="D139" s="12">
        <f t="shared" si="53"/>
        <v>442.40000000000003</v>
      </c>
      <c r="E139" s="12">
        <f t="shared" si="53"/>
        <v>523.9</v>
      </c>
      <c r="F139" s="12">
        <f t="shared" si="53"/>
        <v>227.5</v>
      </c>
      <c r="G139" s="12">
        <f t="shared" si="53"/>
        <v>138.6</v>
      </c>
      <c r="H139" s="12">
        <f t="shared" si="53"/>
        <v>0</v>
      </c>
      <c r="I139" s="155">
        <f>SUM(C139:G139)</f>
        <v>1828.4</v>
      </c>
      <c r="J139" s="12">
        <f>J136*(17-J137)</f>
        <v>118</v>
      </c>
      <c r="K139" s="12">
        <f>K136*(17-K137)</f>
        <v>251.1</v>
      </c>
      <c r="L139" s="12">
        <f>L136*(17-L137)</f>
        <v>384</v>
      </c>
      <c r="M139" s="12">
        <f>M136*(17-M137)</f>
        <v>489.8</v>
      </c>
      <c r="N139" s="155">
        <f>SUM(J139:M139)</f>
        <v>1242.9000000000001</v>
      </c>
      <c r="O139" s="156">
        <f>O136*(17-O137)</f>
        <v>3071.2999999999997</v>
      </c>
      <c r="P139" s="162">
        <f>P136*(17-P137)</f>
        <v>3071.2999999999997</v>
      </c>
    </row>
    <row r="140" spans="2:16" ht="19.5">
      <c r="B140" s="149" t="s">
        <v>214</v>
      </c>
      <c r="C140" s="17">
        <f t="shared" ref="C140:H140" si="54">C136*(18-C137)</f>
        <v>527</v>
      </c>
      <c r="D140" s="16">
        <f t="shared" si="54"/>
        <v>470.40000000000003</v>
      </c>
      <c r="E140" s="16">
        <f t="shared" si="54"/>
        <v>554.9</v>
      </c>
      <c r="F140" s="16">
        <f t="shared" si="54"/>
        <v>252.5</v>
      </c>
      <c r="G140" s="16">
        <f t="shared" si="54"/>
        <v>159.6</v>
      </c>
      <c r="H140" s="16">
        <f t="shared" si="54"/>
        <v>0</v>
      </c>
      <c r="I140" s="155">
        <f>SUM(C140:G140)</f>
        <v>1964.4</v>
      </c>
      <c r="J140" s="16">
        <f>J136*(18-J137)</f>
        <v>138</v>
      </c>
      <c r="K140" s="16">
        <f>K136*(18-K137)</f>
        <v>282.09999999999997</v>
      </c>
      <c r="L140" s="16">
        <f>L136*(18-L137)</f>
        <v>414</v>
      </c>
      <c r="M140" s="16">
        <f>M136*(18-M137)</f>
        <v>520.80000000000007</v>
      </c>
      <c r="N140" s="155">
        <f>SUM(J140:M140)</f>
        <v>1354.9</v>
      </c>
      <c r="O140" s="157">
        <f>O136*(18-O137)</f>
        <v>3319.2999999999997</v>
      </c>
      <c r="P140" s="163">
        <f>P136*(18-P137)</f>
        <v>3319.2999999999997</v>
      </c>
    </row>
    <row r="141" spans="2:16" ht="20.25" thickBot="1">
      <c r="B141" s="347" t="s">
        <v>215</v>
      </c>
      <c r="C141" s="21">
        <f t="shared" ref="C141:H141" si="55">C136*(19-C137)</f>
        <v>558</v>
      </c>
      <c r="D141" s="20">
        <f t="shared" si="55"/>
        <v>498.40000000000003</v>
      </c>
      <c r="E141" s="20">
        <f t="shared" si="55"/>
        <v>585.9</v>
      </c>
      <c r="F141" s="20">
        <f t="shared" si="55"/>
        <v>277.5</v>
      </c>
      <c r="G141" s="20">
        <f t="shared" si="55"/>
        <v>180.6</v>
      </c>
      <c r="H141" s="20">
        <f t="shared" si="55"/>
        <v>0</v>
      </c>
      <c r="I141" s="164">
        <f>SUM(C141:G141)</f>
        <v>2100.4</v>
      </c>
      <c r="J141" s="20">
        <f>J136*(19-J137)</f>
        <v>158</v>
      </c>
      <c r="K141" s="20">
        <f>K136*(19-K137)</f>
        <v>313.09999999999997</v>
      </c>
      <c r="L141" s="20">
        <f>L136*(19-L137)</f>
        <v>444</v>
      </c>
      <c r="M141" s="20">
        <f>M136*(19-M137)</f>
        <v>551.80000000000007</v>
      </c>
      <c r="N141" s="164">
        <f>SUM(J141:M141)</f>
        <v>1466.9</v>
      </c>
      <c r="O141" s="165">
        <f>O136*(19-O137)</f>
        <v>3567.2999999999997</v>
      </c>
      <c r="P141" s="166">
        <f>P136*(19-P137)</f>
        <v>3567.2999999999997</v>
      </c>
    </row>
    <row r="142" spans="2:16" ht="15.75" thickBot="1">
      <c r="B142" s="1"/>
      <c r="C142" s="1"/>
      <c r="D142" s="2"/>
      <c r="E142" s="2"/>
      <c r="F142" s="2"/>
      <c r="G142" s="1"/>
      <c r="H142" s="3"/>
      <c r="I142" s="2"/>
      <c r="J142" s="3"/>
      <c r="K142" s="2"/>
      <c r="L142" s="2"/>
      <c r="M142" s="1"/>
      <c r="N142" s="2"/>
      <c r="O142" s="1"/>
    </row>
    <row r="143" spans="2:16" ht="24" thickBot="1">
      <c r="B143" s="473" t="s">
        <v>351</v>
      </c>
      <c r="C143" s="474"/>
      <c r="D143" s="474"/>
      <c r="E143" s="474"/>
      <c r="F143" s="474"/>
      <c r="G143" s="474"/>
      <c r="H143" s="474"/>
      <c r="I143" s="474"/>
      <c r="J143" s="474"/>
      <c r="K143" s="474"/>
      <c r="L143" s="470" t="s">
        <v>231</v>
      </c>
      <c r="M143" s="471"/>
      <c r="N143" s="471"/>
      <c r="O143" s="471"/>
      <c r="P143" s="472"/>
    </row>
    <row r="144" spans="2:16" ht="15.75">
      <c r="B144" s="465" t="s">
        <v>195</v>
      </c>
      <c r="C144" s="461" t="s">
        <v>196</v>
      </c>
      <c r="D144" s="461" t="s">
        <v>197</v>
      </c>
      <c r="E144" s="461" t="s">
        <v>198</v>
      </c>
      <c r="F144" s="461" t="s">
        <v>199</v>
      </c>
      <c r="G144" s="461" t="s">
        <v>200</v>
      </c>
      <c r="H144" s="461" t="s">
        <v>201</v>
      </c>
      <c r="I144" s="467" t="s">
        <v>202</v>
      </c>
      <c r="J144" s="461" t="s">
        <v>203</v>
      </c>
      <c r="K144" s="461" t="s">
        <v>204</v>
      </c>
      <c r="L144" s="461" t="s">
        <v>205</v>
      </c>
      <c r="M144" s="461" t="s">
        <v>206</v>
      </c>
      <c r="N144" s="467" t="s">
        <v>207</v>
      </c>
      <c r="O144" s="456" t="s">
        <v>208</v>
      </c>
      <c r="P144" s="457"/>
    </row>
    <row r="145" spans="2:16" ht="16.5" thickBot="1">
      <c r="B145" s="466"/>
      <c r="C145" s="462"/>
      <c r="D145" s="462"/>
      <c r="E145" s="462"/>
      <c r="F145" s="462"/>
      <c r="G145" s="462"/>
      <c r="H145" s="462"/>
      <c r="I145" s="462"/>
      <c r="J145" s="462"/>
      <c r="K145" s="462"/>
      <c r="L145" s="462"/>
      <c r="M145" s="462"/>
      <c r="N145" s="462"/>
      <c r="O145" s="145" t="s">
        <v>209</v>
      </c>
      <c r="P145" s="30" t="s">
        <v>210</v>
      </c>
    </row>
    <row r="146" spans="2:16">
      <c r="B146" s="148" t="s">
        <v>211</v>
      </c>
      <c r="C146" s="146">
        <v>31</v>
      </c>
      <c r="D146" s="8">
        <v>28</v>
      </c>
      <c r="E146" s="8">
        <v>31</v>
      </c>
      <c r="F146" s="8">
        <v>30</v>
      </c>
      <c r="G146" s="8">
        <v>21</v>
      </c>
      <c r="H146" s="8">
        <v>0</v>
      </c>
      <c r="I146" s="168">
        <f>SUM(C146:G146)</f>
        <v>141</v>
      </c>
      <c r="J146" s="8">
        <v>10</v>
      </c>
      <c r="K146" s="8">
        <v>24</v>
      </c>
      <c r="L146" s="8">
        <v>31</v>
      </c>
      <c r="M146" s="8">
        <v>31</v>
      </c>
      <c r="N146" s="168">
        <f>SUM(J146:M146)</f>
        <v>96</v>
      </c>
      <c r="O146" s="167">
        <f>SUM(C146:H146,J146:M146)</f>
        <v>237</v>
      </c>
      <c r="P146" s="169">
        <f>I146+N146</f>
        <v>237</v>
      </c>
    </row>
    <row r="147" spans="2:16" ht="19.5">
      <c r="B147" s="149" t="s">
        <v>485</v>
      </c>
      <c r="C147" s="147">
        <v>0.9</v>
      </c>
      <c r="D147" s="10">
        <v>1.8</v>
      </c>
      <c r="E147" s="10">
        <v>6</v>
      </c>
      <c r="F147" s="10">
        <v>10</v>
      </c>
      <c r="G147" s="10">
        <v>10.7</v>
      </c>
      <c r="H147" s="10">
        <v>0</v>
      </c>
      <c r="I147" s="153">
        <f>(C146*C147+D146*D147+E146*E147+F146*F147+G146*G147)/I146</f>
        <v>5.5957446808510642</v>
      </c>
      <c r="J147" s="10">
        <v>14.17</v>
      </c>
      <c r="K147" s="95">
        <v>10.441935483870969</v>
      </c>
      <c r="L147" s="95">
        <v>6.0933333333333337</v>
      </c>
      <c r="M147" s="95">
        <v>2.5096774193548392</v>
      </c>
      <c r="N147" s="153">
        <f>(J146*J147+K146*K147+L146*L147+M146*M147)/N146</f>
        <v>6.8645810931899645</v>
      </c>
      <c r="O147" s="154">
        <f>(C147*C146+D147*D146+E147*E146+F147*F146+G147*G146+H147*H146+J147*J146+K147*K146+L147*L146+M147*M146)/O146</f>
        <v>6.1097037339503659</v>
      </c>
      <c r="P147" s="161">
        <f>(I147*I146+N147*N146)/P146</f>
        <v>6.109703733950365</v>
      </c>
    </row>
    <row r="148" spans="2:16" ht="19.5">
      <c r="B148" s="149" t="s">
        <v>212</v>
      </c>
      <c r="C148" s="13">
        <f t="shared" ref="C148:H148" si="56">C146*(13-C147)</f>
        <v>375.09999999999997</v>
      </c>
      <c r="D148" s="12">
        <f t="shared" si="56"/>
        <v>313.59999999999997</v>
      </c>
      <c r="E148" s="12">
        <f t="shared" si="56"/>
        <v>217</v>
      </c>
      <c r="F148" s="12">
        <f t="shared" si="56"/>
        <v>90</v>
      </c>
      <c r="G148" s="12">
        <f t="shared" si="56"/>
        <v>48.300000000000011</v>
      </c>
      <c r="H148" s="12">
        <f t="shared" si="56"/>
        <v>0</v>
      </c>
      <c r="I148" s="155">
        <f>SUM(C148:G148)</f>
        <v>1044</v>
      </c>
      <c r="J148" s="12">
        <f>J146*(13-J147)</f>
        <v>-11.7</v>
      </c>
      <c r="K148" s="12">
        <f>K146*(13-K147)</f>
        <v>61.393548387096743</v>
      </c>
      <c r="L148" s="12">
        <f>L146*(13-L147)</f>
        <v>214.10666666666665</v>
      </c>
      <c r="M148" s="12">
        <f>M146*(13-M147)</f>
        <v>325.2</v>
      </c>
      <c r="N148" s="155">
        <f>SUM(J148:M148)</f>
        <v>589.00021505376344</v>
      </c>
      <c r="O148" s="156">
        <f>O146*(13-O147)</f>
        <v>1633.0002150537632</v>
      </c>
      <c r="P148" s="162">
        <f>P146*(13-P147)</f>
        <v>1633.0002150537634</v>
      </c>
    </row>
    <row r="149" spans="2:16" ht="19.5">
      <c r="B149" s="149" t="s">
        <v>213</v>
      </c>
      <c r="C149" s="13">
        <f t="shared" ref="C149:H149" si="57">C146*(17-C147)</f>
        <v>499.1</v>
      </c>
      <c r="D149" s="12">
        <f t="shared" si="57"/>
        <v>425.59999999999997</v>
      </c>
      <c r="E149" s="12">
        <f t="shared" si="57"/>
        <v>341</v>
      </c>
      <c r="F149" s="12">
        <f t="shared" si="57"/>
        <v>210</v>
      </c>
      <c r="G149" s="12">
        <f t="shared" si="57"/>
        <v>132.30000000000001</v>
      </c>
      <c r="H149" s="12">
        <f t="shared" si="57"/>
        <v>0</v>
      </c>
      <c r="I149" s="155">
        <f>SUM(C149:G149)</f>
        <v>1608</v>
      </c>
      <c r="J149" s="12">
        <f>J146*(17-J147)</f>
        <v>28.3</v>
      </c>
      <c r="K149" s="12">
        <f>K146*(17-K147)</f>
        <v>157.39354838709676</v>
      </c>
      <c r="L149" s="12">
        <f>L146*(17-L147)</f>
        <v>338.10666666666668</v>
      </c>
      <c r="M149" s="12">
        <f>M146*(17-M147)</f>
        <v>449.2</v>
      </c>
      <c r="N149" s="155">
        <f>SUM(J149:M149)</f>
        <v>973.00021505376344</v>
      </c>
      <c r="O149" s="156">
        <f>O146*(17-O147)</f>
        <v>2581.0002150537634</v>
      </c>
      <c r="P149" s="162">
        <f>P146*(17-P147)</f>
        <v>2581.0002150537634</v>
      </c>
    </row>
    <row r="150" spans="2:16" ht="19.5">
      <c r="B150" s="149" t="s">
        <v>214</v>
      </c>
      <c r="C150" s="17">
        <f t="shared" ref="C150:H150" si="58">C146*(18-C147)</f>
        <v>530.1</v>
      </c>
      <c r="D150" s="16">
        <f t="shared" si="58"/>
        <v>453.59999999999997</v>
      </c>
      <c r="E150" s="16">
        <f t="shared" si="58"/>
        <v>372</v>
      </c>
      <c r="F150" s="16">
        <f t="shared" si="58"/>
        <v>240</v>
      </c>
      <c r="G150" s="16">
        <f t="shared" si="58"/>
        <v>153.30000000000001</v>
      </c>
      <c r="H150" s="16">
        <f t="shared" si="58"/>
        <v>0</v>
      </c>
      <c r="I150" s="155">
        <f>SUM(C150:G150)</f>
        <v>1749</v>
      </c>
      <c r="J150" s="16">
        <f>J146*(18-J147)</f>
        <v>38.299999999999997</v>
      </c>
      <c r="K150" s="16">
        <f>K146*(18-K147)</f>
        <v>181.39354838709676</v>
      </c>
      <c r="L150" s="16">
        <f>L146*(18-L147)</f>
        <v>369.10666666666668</v>
      </c>
      <c r="M150" s="16">
        <f>M146*(18-M147)</f>
        <v>480.2</v>
      </c>
      <c r="N150" s="155">
        <f>SUM(J150:M150)</f>
        <v>1069.0002150537634</v>
      </c>
      <c r="O150" s="157">
        <f>O146*(18-O147)</f>
        <v>2818.0002150537634</v>
      </c>
      <c r="P150" s="163">
        <f>P146*(18-P147)</f>
        <v>2818.0002150537634</v>
      </c>
    </row>
    <row r="151" spans="2:16" ht="20.25" thickBot="1">
      <c r="B151" s="347" t="s">
        <v>215</v>
      </c>
      <c r="C151" s="21">
        <f t="shared" ref="C151:H151" si="59">C146*(19-C147)</f>
        <v>561.1</v>
      </c>
      <c r="D151" s="20">
        <f t="shared" si="59"/>
        <v>481.59999999999997</v>
      </c>
      <c r="E151" s="20">
        <f t="shared" si="59"/>
        <v>403</v>
      </c>
      <c r="F151" s="20">
        <f t="shared" si="59"/>
        <v>270</v>
      </c>
      <c r="G151" s="20">
        <f t="shared" si="59"/>
        <v>174.3</v>
      </c>
      <c r="H151" s="20">
        <f t="shared" si="59"/>
        <v>0</v>
      </c>
      <c r="I151" s="164">
        <f>SUM(C151:G151)</f>
        <v>1890</v>
      </c>
      <c r="J151" s="20">
        <f>J146*(19-J147)</f>
        <v>48.3</v>
      </c>
      <c r="K151" s="20">
        <f>K146*(19-K147)</f>
        <v>205.39354838709676</v>
      </c>
      <c r="L151" s="20">
        <f>L146*(19-L147)</f>
        <v>400.10666666666668</v>
      </c>
      <c r="M151" s="20">
        <f>M146*(19-M147)</f>
        <v>511.19999999999993</v>
      </c>
      <c r="N151" s="164">
        <f>SUM(J151:M151)</f>
        <v>1165.0002150537634</v>
      </c>
      <c r="O151" s="165">
        <f>O146*(19-O147)</f>
        <v>3055.0002150537634</v>
      </c>
      <c r="P151" s="166">
        <f>P146*(19-P147)</f>
        <v>3055.0002150537634</v>
      </c>
    </row>
    <row r="152" spans="2:16" ht="15.75" thickBot="1">
      <c r="B152" s="24"/>
      <c r="C152" s="25"/>
      <c r="D152" s="25"/>
      <c r="E152" s="25"/>
      <c r="F152" s="25"/>
      <c r="G152" s="25"/>
      <c r="H152" s="25"/>
      <c r="I152" s="26"/>
      <c r="J152" s="25"/>
      <c r="K152" s="25"/>
      <c r="L152" s="25"/>
      <c r="M152" s="25"/>
      <c r="N152" s="26"/>
      <c r="O152" s="27"/>
      <c r="P152" s="27"/>
    </row>
    <row r="153" spans="2:16" ht="24" thickBot="1">
      <c r="B153" s="473" t="s">
        <v>351</v>
      </c>
      <c r="C153" s="474"/>
      <c r="D153" s="474"/>
      <c r="E153" s="474"/>
      <c r="F153" s="474"/>
      <c r="G153" s="474"/>
      <c r="H153" s="474"/>
      <c r="I153" s="474"/>
      <c r="J153" s="474"/>
      <c r="K153" s="474"/>
      <c r="L153" s="470" t="s">
        <v>145</v>
      </c>
      <c r="M153" s="471"/>
      <c r="N153" s="471"/>
      <c r="O153" s="471"/>
      <c r="P153" s="472"/>
    </row>
    <row r="154" spans="2:16" ht="15.75">
      <c r="B154" s="465" t="s">
        <v>195</v>
      </c>
      <c r="C154" s="461" t="s">
        <v>196</v>
      </c>
      <c r="D154" s="461" t="s">
        <v>197</v>
      </c>
      <c r="E154" s="461" t="s">
        <v>198</v>
      </c>
      <c r="F154" s="461" t="s">
        <v>199</v>
      </c>
      <c r="G154" s="461" t="s">
        <v>200</v>
      </c>
      <c r="H154" s="461" t="s">
        <v>201</v>
      </c>
      <c r="I154" s="467" t="s">
        <v>202</v>
      </c>
      <c r="J154" s="461" t="s">
        <v>203</v>
      </c>
      <c r="K154" s="461" t="s">
        <v>204</v>
      </c>
      <c r="L154" s="461" t="s">
        <v>205</v>
      </c>
      <c r="M154" s="461" t="s">
        <v>206</v>
      </c>
      <c r="N154" s="467" t="s">
        <v>207</v>
      </c>
      <c r="O154" s="456" t="s">
        <v>208</v>
      </c>
      <c r="P154" s="457"/>
    </row>
    <row r="155" spans="2:16" ht="16.5" thickBot="1">
      <c r="B155" s="466"/>
      <c r="C155" s="462"/>
      <c r="D155" s="462"/>
      <c r="E155" s="462"/>
      <c r="F155" s="462"/>
      <c r="G155" s="462"/>
      <c r="H155" s="462"/>
      <c r="I155" s="462"/>
      <c r="J155" s="462"/>
      <c r="K155" s="462"/>
      <c r="L155" s="462"/>
      <c r="M155" s="462"/>
      <c r="N155" s="462"/>
      <c r="O155" s="145" t="s">
        <v>209</v>
      </c>
      <c r="P155" s="30" t="s">
        <v>210</v>
      </c>
    </row>
    <row r="156" spans="2:16">
      <c r="B156" s="148" t="s">
        <v>211</v>
      </c>
      <c r="C156" s="146">
        <v>31</v>
      </c>
      <c r="D156" s="8">
        <v>31</v>
      </c>
      <c r="E156" s="8">
        <v>31</v>
      </c>
      <c r="F156" s="8">
        <v>26</v>
      </c>
      <c r="G156" s="8">
        <v>15</v>
      </c>
      <c r="H156" s="8">
        <v>8</v>
      </c>
      <c r="I156" s="168">
        <f>SUM(C156:G156)</f>
        <v>134</v>
      </c>
      <c r="J156" s="8"/>
      <c r="K156" s="8"/>
      <c r="L156" s="8"/>
      <c r="M156" s="8"/>
      <c r="N156" s="168">
        <f>SUM(J156:M156)</f>
        <v>0</v>
      </c>
      <c r="O156" s="167">
        <f>SUM(C156:H156,J156:M156)</f>
        <v>142</v>
      </c>
      <c r="P156" s="169">
        <f>I156+N156</f>
        <v>134</v>
      </c>
    </row>
    <row r="157" spans="2:16" ht="19.5">
      <c r="B157" s="149" t="s">
        <v>485</v>
      </c>
      <c r="C157" s="147">
        <v>1.7870967741935482</v>
      </c>
      <c r="D157" s="10">
        <v>-0.05</v>
      </c>
      <c r="E157" s="10">
        <v>4.274193548387097</v>
      </c>
      <c r="F157" s="10">
        <v>8.3266666666666662</v>
      </c>
      <c r="G157" s="10">
        <v>13.180645161290327</v>
      </c>
      <c r="H157" s="10">
        <v>16.68333333333333</v>
      </c>
      <c r="I157" s="153">
        <f>(C156*C157+D156*D157+E156*E157+F156*F157+G156*G157)/I156</f>
        <v>4.4817388862140914</v>
      </c>
      <c r="J157" s="10"/>
      <c r="K157" s="95"/>
      <c r="L157" s="95"/>
      <c r="M157" s="95"/>
      <c r="N157" s="153"/>
      <c r="O157" s="154">
        <f>(C157*C156+D157*D156+E157*E156+F157*F156+G157*G156+H157*H156+J157*J156+K157*K156+L157*L156+M157*M156)/O156</f>
        <v>5.1691526578827807</v>
      </c>
      <c r="P157" s="161">
        <f>(I157*I156+N157*N156)/P156</f>
        <v>4.4817388862140914</v>
      </c>
    </row>
    <row r="158" spans="2:16" ht="19.5">
      <c r="B158" s="149" t="s">
        <v>212</v>
      </c>
      <c r="C158" s="13">
        <f t="shared" ref="C158:H158" si="60">C156*(13-C157)</f>
        <v>347.6</v>
      </c>
      <c r="D158" s="12">
        <f t="shared" si="60"/>
        <v>404.55</v>
      </c>
      <c r="E158" s="12">
        <f t="shared" si="60"/>
        <v>270.5</v>
      </c>
      <c r="F158" s="12">
        <f t="shared" si="60"/>
        <v>121.50666666666667</v>
      </c>
      <c r="G158" s="12">
        <f t="shared" si="60"/>
        <v>-2.7096774193549056</v>
      </c>
      <c r="H158" s="12">
        <f t="shared" si="60"/>
        <v>-29.46666666666664</v>
      </c>
      <c r="I158" s="155">
        <f>SUM(C158:G158)</f>
        <v>1141.4469892473119</v>
      </c>
      <c r="J158" s="12">
        <f>J156*(13-J157)</f>
        <v>0</v>
      </c>
      <c r="K158" s="12">
        <f>K156*(13-K157)</f>
        <v>0</v>
      </c>
      <c r="L158" s="12">
        <f>L156*(13-L157)</f>
        <v>0</v>
      </c>
      <c r="M158" s="12">
        <f>M156*(13-M157)</f>
        <v>0</v>
      </c>
      <c r="N158" s="155">
        <f>SUM(J158:M158)</f>
        <v>0</v>
      </c>
      <c r="O158" s="156">
        <f>O156*(13-O157)</f>
        <v>1111.9803225806452</v>
      </c>
      <c r="P158" s="162">
        <f>P156*(13-P157)</f>
        <v>1141.4469892473116</v>
      </c>
    </row>
    <row r="159" spans="2:16" ht="19.5">
      <c r="B159" s="149" t="s">
        <v>213</v>
      </c>
      <c r="C159" s="13">
        <f t="shared" ref="C159:H159" si="61">C156*(17-C157)</f>
        <v>471.6</v>
      </c>
      <c r="D159" s="12">
        <f t="shared" si="61"/>
        <v>528.55000000000007</v>
      </c>
      <c r="E159" s="12">
        <f t="shared" si="61"/>
        <v>394.5</v>
      </c>
      <c r="F159" s="12">
        <f t="shared" si="61"/>
        <v>225.50666666666669</v>
      </c>
      <c r="G159" s="12">
        <f t="shared" si="61"/>
        <v>57.290322580645096</v>
      </c>
      <c r="H159" s="12">
        <f t="shared" si="61"/>
        <v>2.5333333333333599</v>
      </c>
      <c r="I159" s="155">
        <f>SUM(C159:G159)</f>
        <v>1677.4469892473119</v>
      </c>
      <c r="J159" s="12">
        <f>J156*(17-J157)</f>
        <v>0</v>
      </c>
      <c r="K159" s="12">
        <f>K156*(17-K157)</f>
        <v>0</v>
      </c>
      <c r="L159" s="12">
        <f>L156*(17-L157)</f>
        <v>0</v>
      </c>
      <c r="M159" s="12">
        <f>M156*(17-M157)</f>
        <v>0</v>
      </c>
      <c r="N159" s="155">
        <f>SUM(J159:M159)</f>
        <v>0</v>
      </c>
      <c r="O159" s="156">
        <f>O156*(17-O157)</f>
        <v>1679.9803225806452</v>
      </c>
      <c r="P159" s="162">
        <f>P156*(17-P157)</f>
        <v>1677.4469892473116</v>
      </c>
    </row>
    <row r="160" spans="2:16" ht="19.5">
      <c r="B160" s="149" t="s">
        <v>214</v>
      </c>
      <c r="C160" s="17">
        <f t="shared" ref="C160:H160" si="62">C156*(18-C157)</f>
        <v>502.60000000000008</v>
      </c>
      <c r="D160" s="16">
        <f t="shared" si="62"/>
        <v>559.55000000000007</v>
      </c>
      <c r="E160" s="16">
        <f t="shared" si="62"/>
        <v>425.5</v>
      </c>
      <c r="F160" s="16">
        <f t="shared" si="62"/>
        <v>251.50666666666669</v>
      </c>
      <c r="G160" s="16">
        <f t="shared" si="62"/>
        <v>72.290322580645096</v>
      </c>
      <c r="H160" s="16">
        <f t="shared" si="62"/>
        <v>10.53333333333336</v>
      </c>
      <c r="I160" s="155">
        <f>SUM(C160:G160)</f>
        <v>1811.4469892473119</v>
      </c>
      <c r="J160" s="16">
        <f>J156*(18-J157)</f>
        <v>0</v>
      </c>
      <c r="K160" s="16">
        <f>K156*(18-K157)</f>
        <v>0</v>
      </c>
      <c r="L160" s="16">
        <f>L156*(18-L157)</f>
        <v>0</v>
      </c>
      <c r="M160" s="16">
        <f>M156*(18-M157)</f>
        <v>0</v>
      </c>
      <c r="N160" s="155">
        <f>SUM(J160:M160)</f>
        <v>0</v>
      </c>
      <c r="O160" s="157">
        <f>O156*(18-O157)</f>
        <v>1821.9803225806452</v>
      </c>
      <c r="P160" s="163">
        <f>P156*(18-P157)</f>
        <v>1811.4469892473116</v>
      </c>
    </row>
    <row r="161" spans="2:16" ht="20.25" thickBot="1">
      <c r="B161" s="347" t="s">
        <v>215</v>
      </c>
      <c r="C161" s="21">
        <f t="shared" ref="C161:H161" si="63">C156*(19-C157)</f>
        <v>533.6</v>
      </c>
      <c r="D161" s="20">
        <f t="shared" si="63"/>
        <v>590.55000000000007</v>
      </c>
      <c r="E161" s="20">
        <f t="shared" si="63"/>
        <v>456.5</v>
      </c>
      <c r="F161" s="20">
        <f t="shared" si="63"/>
        <v>277.50666666666666</v>
      </c>
      <c r="G161" s="20">
        <f t="shared" si="63"/>
        <v>87.290322580645096</v>
      </c>
      <c r="H161" s="20">
        <f t="shared" si="63"/>
        <v>18.53333333333336</v>
      </c>
      <c r="I161" s="164">
        <f>SUM(C161:G161)</f>
        <v>1945.4469892473119</v>
      </c>
      <c r="J161" s="20">
        <f>J156*(19-J157)</f>
        <v>0</v>
      </c>
      <c r="K161" s="20">
        <f>K156*(19-K157)</f>
        <v>0</v>
      </c>
      <c r="L161" s="20">
        <f>L156*(19-L157)</f>
        <v>0</v>
      </c>
      <c r="M161" s="20">
        <f>M156*(19-M157)</f>
        <v>0</v>
      </c>
      <c r="N161" s="164">
        <f>SUM(J161:M161)</f>
        <v>0</v>
      </c>
      <c r="O161" s="165">
        <f>O156*(19-O157)</f>
        <v>1963.9803225806452</v>
      </c>
      <c r="P161" s="166">
        <f>P156*(19-P157)</f>
        <v>1945.4469892473116</v>
      </c>
    </row>
    <row r="162" spans="2:16" ht="15.75" thickBot="1"/>
    <row r="163" spans="2:16" ht="24" thickBot="1">
      <c r="B163" s="473" t="s">
        <v>352</v>
      </c>
      <c r="C163" s="474"/>
      <c r="D163" s="474"/>
      <c r="E163" s="474"/>
      <c r="F163" s="474"/>
      <c r="G163" s="474"/>
      <c r="H163" s="474"/>
      <c r="I163" s="474"/>
      <c r="J163" s="474"/>
      <c r="K163" s="474"/>
      <c r="L163" s="468" t="s">
        <v>233</v>
      </c>
      <c r="M163" s="468"/>
      <c r="N163" s="468"/>
      <c r="O163" s="468"/>
      <c r="P163" s="469"/>
    </row>
    <row r="164" spans="2:16" ht="15.75">
      <c r="B164" s="465" t="s">
        <v>195</v>
      </c>
      <c r="C164" s="461" t="s">
        <v>196</v>
      </c>
      <c r="D164" s="461" t="s">
        <v>197</v>
      </c>
      <c r="E164" s="461" t="s">
        <v>198</v>
      </c>
      <c r="F164" s="461" t="s">
        <v>199</v>
      </c>
      <c r="G164" s="461" t="s">
        <v>200</v>
      </c>
      <c r="H164" s="461" t="s">
        <v>201</v>
      </c>
      <c r="I164" s="467" t="s">
        <v>202</v>
      </c>
      <c r="J164" s="461" t="s">
        <v>203</v>
      </c>
      <c r="K164" s="461" t="s">
        <v>204</v>
      </c>
      <c r="L164" s="461" t="s">
        <v>205</v>
      </c>
      <c r="M164" s="461" t="s">
        <v>206</v>
      </c>
      <c r="N164" s="467" t="s">
        <v>207</v>
      </c>
      <c r="O164" s="456" t="s">
        <v>347</v>
      </c>
      <c r="P164" s="457"/>
    </row>
    <row r="165" spans="2:16" ht="16.5" thickBot="1">
      <c r="B165" s="466"/>
      <c r="C165" s="462"/>
      <c r="D165" s="462"/>
      <c r="E165" s="462"/>
      <c r="F165" s="462"/>
      <c r="G165" s="462"/>
      <c r="H165" s="462"/>
      <c r="I165" s="462"/>
      <c r="J165" s="462"/>
      <c r="K165" s="462"/>
      <c r="L165" s="462"/>
      <c r="M165" s="462"/>
      <c r="N165" s="462"/>
      <c r="O165" s="145" t="s">
        <v>234</v>
      </c>
      <c r="P165" s="30" t="s">
        <v>235</v>
      </c>
    </row>
    <row r="166" spans="2:16">
      <c r="B166" s="148" t="s">
        <v>211</v>
      </c>
      <c r="C166" s="146">
        <v>31</v>
      </c>
      <c r="D166" s="8">
        <v>28</v>
      </c>
      <c r="E166" s="8">
        <v>31</v>
      </c>
      <c r="F166" s="8">
        <v>30</v>
      </c>
      <c r="G166" s="8">
        <v>17</v>
      </c>
      <c r="H166" s="8"/>
      <c r="I166" s="168">
        <f>SUM(C166:H166)</f>
        <v>137</v>
      </c>
      <c r="J166" s="8">
        <v>18</v>
      </c>
      <c r="K166" s="8">
        <v>31</v>
      </c>
      <c r="L166" s="8">
        <v>30</v>
      </c>
      <c r="M166" s="8">
        <v>31</v>
      </c>
      <c r="N166" s="168">
        <f>SUM(J166:M166)</f>
        <v>110</v>
      </c>
      <c r="O166" s="167">
        <f>SUM(C166:H166,J166:M166)</f>
        <v>247</v>
      </c>
      <c r="P166" s="169">
        <f>I166+N166</f>
        <v>247</v>
      </c>
    </row>
    <row r="167" spans="2:16" ht="19.5">
      <c r="B167" s="149" t="s">
        <v>485</v>
      </c>
      <c r="C167" s="147">
        <v>-2.4</v>
      </c>
      <c r="D167" s="10">
        <v>-1.2</v>
      </c>
      <c r="E167" s="10">
        <v>2.8</v>
      </c>
      <c r="F167" s="10">
        <v>7.3</v>
      </c>
      <c r="G167" s="10">
        <v>12.7</v>
      </c>
      <c r="H167" s="10"/>
      <c r="I167" s="153">
        <f>(C166*C167+D166*D167+E166*E167+F166*F167+G166*G167)/I166</f>
        <v>3.0197080291970804</v>
      </c>
      <c r="J167" s="10">
        <v>12.7</v>
      </c>
      <c r="K167" s="95">
        <v>7.4</v>
      </c>
      <c r="L167" s="95">
        <v>2.6</v>
      </c>
      <c r="M167" s="95">
        <v>-0.9</v>
      </c>
      <c r="N167" s="153">
        <f>(J166*J167+K166*K167+L166*L167+M166*M167)/N166</f>
        <v>4.6190909090909091</v>
      </c>
      <c r="O167" s="154">
        <f>(C167*C166+D167*D166+E167*E166+F167*F166+G167*G166+H167*H166+J167*J166+K167*K166+L167*L166+M167*M166)/O166</f>
        <v>3.7319838056680159</v>
      </c>
      <c r="P167" s="161">
        <f>(I167*I166+N167*N166)/P166</f>
        <v>3.7319838056680159</v>
      </c>
    </row>
    <row r="168" spans="2:16" ht="19.5">
      <c r="B168" s="149" t="s">
        <v>212</v>
      </c>
      <c r="C168" s="13">
        <f t="shared" ref="C168:H168" si="64">C166*(13-C167)</f>
        <v>477.40000000000003</v>
      </c>
      <c r="D168" s="12">
        <f t="shared" si="64"/>
        <v>397.59999999999997</v>
      </c>
      <c r="E168" s="12">
        <f t="shared" si="64"/>
        <v>316.2</v>
      </c>
      <c r="F168" s="12">
        <f t="shared" si="64"/>
        <v>171</v>
      </c>
      <c r="G168" s="12">
        <f t="shared" si="64"/>
        <v>5.1000000000000121</v>
      </c>
      <c r="H168" s="12">
        <f t="shared" si="64"/>
        <v>0</v>
      </c>
      <c r="I168" s="155">
        <f>SUM(C168:G168)</f>
        <v>1367.3</v>
      </c>
      <c r="J168" s="12">
        <f>J166*(13-J167)</f>
        <v>5.4000000000000128</v>
      </c>
      <c r="K168" s="12">
        <f>K166*(13-K167)</f>
        <v>173.6</v>
      </c>
      <c r="L168" s="12">
        <f>L166*(13-L167)</f>
        <v>312</v>
      </c>
      <c r="M168" s="12">
        <f>M166*(13-M167)</f>
        <v>430.90000000000003</v>
      </c>
      <c r="N168" s="155">
        <f>SUM(J168:M168)</f>
        <v>921.90000000000009</v>
      </c>
      <c r="O168" s="156">
        <f>O166*(13-O167)</f>
        <v>2289.2000000000003</v>
      </c>
      <c r="P168" s="162">
        <f>P166*(13-P167)</f>
        <v>2289.2000000000003</v>
      </c>
    </row>
    <row r="169" spans="2:16" ht="19.5">
      <c r="B169" s="149" t="s">
        <v>213</v>
      </c>
      <c r="C169" s="13">
        <f t="shared" ref="C169:H169" si="65">C166*(17-C167)</f>
        <v>601.4</v>
      </c>
      <c r="D169" s="12">
        <f t="shared" si="65"/>
        <v>509.59999999999997</v>
      </c>
      <c r="E169" s="12">
        <f t="shared" si="65"/>
        <v>440.2</v>
      </c>
      <c r="F169" s="12">
        <f t="shared" si="65"/>
        <v>291</v>
      </c>
      <c r="G169" s="12">
        <f t="shared" si="65"/>
        <v>73.100000000000009</v>
      </c>
      <c r="H169" s="12">
        <f t="shared" si="65"/>
        <v>0</v>
      </c>
      <c r="I169" s="155">
        <f>SUM(C169:G169)</f>
        <v>1915.3</v>
      </c>
      <c r="J169" s="12">
        <f>J166*(17-J167)</f>
        <v>77.400000000000006</v>
      </c>
      <c r="K169" s="12">
        <f>K166*(17-K167)</f>
        <v>297.59999999999997</v>
      </c>
      <c r="L169" s="12">
        <f>L166*(17-L167)</f>
        <v>432</v>
      </c>
      <c r="M169" s="12">
        <f>M166*(17-M167)</f>
        <v>554.9</v>
      </c>
      <c r="N169" s="155">
        <f>SUM(J169:M169)</f>
        <v>1361.9</v>
      </c>
      <c r="O169" s="156">
        <f>O166*(17-O167)</f>
        <v>3277.2000000000003</v>
      </c>
      <c r="P169" s="162">
        <f>P166*(17-P167)</f>
        <v>3277.2000000000003</v>
      </c>
    </row>
    <row r="170" spans="2:16" ht="19.5">
      <c r="B170" s="149" t="s">
        <v>214</v>
      </c>
      <c r="C170" s="17">
        <f t="shared" ref="C170:H170" si="66">C166*(18-C167)</f>
        <v>632.4</v>
      </c>
      <c r="D170" s="16">
        <f t="shared" si="66"/>
        <v>537.6</v>
      </c>
      <c r="E170" s="16">
        <f t="shared" si="66"/>
        <v>471.2</v>
      </c>
      <c r="F170" s="16">
        <f t="shared" si="66"/>
        <v>321</v>
      </c>
      <c r="G170" s="16">
        <f t="shared" si="66"/>
        <v>90.100000000000009</v>
      </c>
      <c r="H170" s="16">
        <f t="shared" si="66"/>
        <v>0</v>
      </c>
      <c r="I170" s="155">
        <f>SUM(C170:G170)</f>
        <v>2052.3000000000002</v>
      </c>
      <c r="J170" s="16">
        <f>J166*(18-J167)</f>
        <v>95.4</v>
      </c>
      <c r="K170" s="16">
        <f>K166*(18-K167)</f>
        <v>328.59999999999997</v>
      </c>
      <c r="L170" s="16">
        <f>L166*(18-L167)</f>
        <v>462</v>
      </c>
      <c r="M170" s="16">
        <f>M166*(18-M167)</f>
        <v>585.9</v>
      </c>
      <c r="N170" s="155">
        <f>SUM(J170:M170)</f>
        <v>1471.9</v>
      </c>
      <c r="O170" s="157">
        <f>O166*(18-O167)</f>
        <v>3524.2000000000003</v>
      </c>
      <c r="P170" s="163">
        <f>P166*(18-P167)</f>
        <v>3524.2000000000003</v>
      </c>
    </row>
    <row r="171" spans="2:16" ht="20.25" thickBot="1">
      <c r="B171" s="347" t="s">
        <v>215</v>
      </c>
      <c r="C171" s="21">
        <f t="shared" ref="C171:H171" si="67">C166*(19-C167)</f>
        <v>663.4</v>
      </c>
      <c r="D171" s="20">
        <f t="shared" si="67"/>
        <v>565.6</v>
      </c>
      <c r="E171" s="20">
        <f t="shared" si="67"/>
        <v>502.2</v>
      </c>
      <c r="F171" s="20">
        <f t="shared" si="67"/>
        <v>351</v>
      </c>
      <c r="G171" s="20">
        <f t="shared" si="67"/>
        <v>107.10000000000001</v>
      </c>
      <c r="H171" s="20">
        <f t="shared" si="67"/>
        <v>0</v>
      </c>
      <c r="I171" s="164">
        <f>SUM(C171:G171)</f>
        <v>2189.2999999999997</v>
      </c>
      <c r="J171" s="20">
        <f>J166*(19-J167)</f>
        <v>113.4</v>
      </c>
      <c r="K171" s="20">
        <f>K166*(19-K167)</f>
        <v>359.59999999999997</v>
      </c>
      <c r="L171" s="20">
        <f>L166*(19-L167)</f>
        <v>491.99999999999994</v>
      </c>
      <c r="M171" s="20">
        <f>M166*(19-M167)</f>
        <v>616.9</v>
      </c>
      <c r="N171" s="164">
        <f>SUM(J171:M171)</f>
        <v>1581.9</v>
      </c>
      <c r="O171" s="165">
        <f>O166*(19-O167)</f>
        <v>3771.2000000000003</v>
      </c>
      <c r="P171" s="166">
        <f>P166*(19-P167)</f>
        <v>3771.2000000000003</v>
      </c>
    </row>
    <row r="172" spans="2:16" ht="15.75" thickBot="1">
      <c r="J172" s="28"/>
    </row>
    <row r="173" spans="2:16" ht="24" thickBot="1">
      <c r="B173" s="170" t="s">
        <v>236</v>
      </c>
      <c r="C173" s="458" t="s">
        <v>237</v>
      </c>
      <c r="D173" s="458"/>
      <c r="E173" s="458"/>
      <c r="F173" s="458"/>
      <c r="G173" s="458"/>
      <c r="H173" s="458"/>
      <c r="I173" s="458"/>
      <c r="J173" s="458"/>
      <c r="K173" s="458"/>
      <c r="L173" s="458"/>
      <c r="M173" s="459"/>
      <c r="N173" s="459"/>
      <c r="O173" s="459"/>
      <c r="P173" s="460"/>
    </row>
    <row r="174" spans="2:16" ht="15.75">
      <c r="B174" s="465" t="s">
        <v>195</v>
      </c>
      <c r="C174" s="461" t="s">
        <v>196</v>
      </c>
      <c r="D174" s="461" t="s">
        <v>197</v>
      </c>
      <c r="E174" s="461" t="s">
        <v>198</v>
      </c>
      <c r="F174" s="461" t="s">
        <v>199</v>
      </c>
      <c r="G174" s="461" t="s">
        <v>200</v>
      </c>
      <c r="H174" s="461" t="s">
        <v>201</v>
      </c>
      <c r="I174" s="467" t="s">
        <v>202</v>
      </c>
      <c r="J174" s="461" t="s">
        <v>203</v>
      </c>
      <c r="K174" s="461" t="s">
        <v>204</v>
      </c>
      <c r="L174" s="461" t="s">
        <v>205</v>
      </c>
      <c r="M174" s="461" t="s">
        <v>206</v>
      </c>
      <c r="N174" s="467" t="s">
        <v>207</v>
      </c>
      <c r="O174" s="456" t="s">
        <v>208</v>
      </c>
      <c r="P174" s="457"/>
    </row>
    <row r="175" spans="2:16" ht="16.5" thickBot="1">
      <c r="B175" s="466"/>
      <c r="C175" s="462"/>
      <c r="D175" s="462"/>
      <c r="E175" s="462"/>
      <c r="F175" s="462"/>
      <c r="G175" s="462"/>
      <c r="H175" s="462"/>
      <c r="I175" s="462"/>
      <c r="J175" s="462"/>
      <c r="K175" s="462"/>
      <c r="L175" s="462"/>
      <c r="M175" s="462"/>
      <c r="N175" s="462"/>
      <c r="O175" s="145" t="s">
        <v>234</v>
      </c>
      <c r="P175" s="30" t="s">
        <v>235</v>
      </c>
    </row>
    <row r="176" spans="2:16" ht="15.75">
      <c r="B176" s="174">
        <v>2000</v>
      </c>
      <c r="C176" s="173">
        <f t="shared" ref="C176:P176" si="68">C11/C$171</f>
        <v>0.99954778414229728</v>
      </c>
      <c r="D176" s="172">
        <f t="shared" si="68"/>
        <v>0.84229137199434212</v>
      </c>
      <c r="E176" s="172">
        <f t="shared" si="68"/>
        <v>0.91397849462365588</v>
      </c>
      <c r="F176" s="172">
        <f t="shared" si="68"/>
        <v>0.63874643874643866</v>
      </c>
      <c r="G176" s="172">
        <f t="shared" si="68"/>
        <v>0.42016806722689071</v>
      </c>
      <c r="H176" s="172"/>
      <c r="I176" s="172">
        <f t="shared" si="68"/>
        <v>0.85310373178641585</v>
      </c>
      <c r="J176" s="172">
        <f t="shared" si="68"/>
        <v>1.0458553791887124</v>
      </c>
      <c r="K176" s="172">
        <f t="shared" si="68"/>
        <v>0.66156840934371519</v>
      </c>
      <c r="L176" s="172">
        <f t="shared" si="68"/>
        <v>0.88760162601626025</v>
      </c>
      <c r="M176" s="172">
        <f t="shared" si="68"/>
        <v>0.94423731561030966</v>
      </c>
      <c r="N176" s="172">
        <f t="shared" si="68"/>
        <v>0.86965042038055496</v>
      </c>
      <c r="O176" s="360">
        <f t="shared" si="68"/>
        <v>0.86113173525668218</v>
      </c>
      <c r="P176" s="358">
        <f t="shared" si="68"/>
        <v>0.86004454815443354</v>
      </c>
    </row>
    <row r="177" spans="2:16" ht="15.75">
      <c r="B177" s="175">
        <v>2001</v>
      </c>
      <c r="C177" s="34">
        <f t="shared" ref="C177:P177" si="69">C21/C$171</f>
        <v>0.99939704552306308</v>
      </c>
      <c r="D177" s="33">
        <f t="shared" si="69"/>
        <v>0.90346534653465338</v>
      </c>
      <c r="E177" s="33">
        <f t="shared" si="69"/>
        <v>0.91636798088410987</v>
      </c>
      <c r="F177" s="33">
        <f t="shared" si="69"/>
        <v>1.0304843304843303</v>
      </c>
      <c r="G177" s="33">
        <f t="shared" si="69"/>
        <v>0.77964519140989696</v>
      </c>
      <c r="H177" s="33"/>
      <c r="I177" s="33">
        <f t="shared" si="69"/>
        <v>0.94980130635362914</v>
      </c>
      <c r="J177" s="33">
        <f t="shared" si="69"/>
        <v>1.676190476190476</v>
      </c>
      <c r="K177" s="33">
        <f t="shared" si="69"/>
        <v>0.45738993146506873</v>
      </c>
      <c r="L177" s="33">
        <f t="shared" si="69"/>
        <v>1.0473577235772358</v>
      </c>
      <c r="M177" s="33">
        <f t="shared" si="69"/>
        <v>1.0857513373318204</v>
      </c>
      <c r="N177" s="33">
        <f t="shared" si="69"/>
        <v>0.97329630150757851</v>
      </c>
      <c r="O177" s="171">
        <f t="shared" si="69"/>
        <v>0.98262023211572924</v>
      </c>
      <c r="P177" s="35">
        <f t="shared" si="69"/>
        <v>0.95965671917555118</v>
      </c>
    </row>
    <row r="178" spans="2:16" ht="15.75">
      <c r="B178" s="175">
        <v>2002</v>
      </c>
      <c r="C178" s="34">
        <f t="shared" ref="C178:P178" si="70">C31/C$171</f>
        <v>0.93457943925233644</v>
      </c>
      <c r="D178" s="33">
        <f t="shared" si="70"/>
        <v>0.73762376237623761</v>
      </c>
      <c r="E178" s="33">
        <f t="shared" si="70"/>
        <v>0.93209876543209869</v>
      </c>
      <c r="F178" s="33">
        <f t="shared" si="70"/>
        <v>0.98290598290598286</v>
      </c>
      <c r="G178" s="33">
        <f t="shared" si="70"/>
        <v>0</v>
      </c>
      <c r="H178" s="33"/>
      <c r="I178" s="33">
        <f t="shared" si="70"/>
        <v>0.84515598593157637</v>
      </c>
      <c r="J178" s="33">
        <f t="shared" si="70"/>
        <v>2.0105820105820107</v>
      </c>
      <c r="K178" s="33">
        <f t="shared" si="70"/>
        <v>1.0483870967741935</v>
      </c>
      <c r="L178" s="33">
        <f t="shared" si="70"/>
        <v>0.90243902439024404</v>
      </c>
      <c r="M178" s="33">
        <f t="shared" si="70"/>
        <v>1.0402010050251256</v>
      </c>
      <c r="N178" s="33">
        <f t="shared" si="70"/>
        <v>1.0687780517099688</v>
      </c>
      <c r="O178" s="171">
        <f t="shared" si="70"/>
        <v>0.93895842172252852</v>
      </c>
      <c r="P178" s="35">
        <f t="shared" si="70"/>
        <v>0.93895842172252852</v>
      </c>
    </row>
    <row r="179" spans="2:16">
      <c r="B179" s="175">
        <v>2003</v>
      </c>
      <c r="C179" s="34">
        <f t="shared" ref="C179:P179" si="71">C41/C$171</f>
        <v>0.97663551401869164</v>
      </c>
      <c r="D179" s="33">
        <f t="shared" si="71"/>
        <v>1.1782178217821782</v>
      </c>
      <c r="E179" s="33">
        <f t="shared" si="71"/>
        <v>0.94444444444444453</v>
      </c>
      <c r="F179" s="33">
        <f t="shared" si="71"/>
        <v>0.94159544159544162</v>
      </c>
      <c r="G179" s="33">
        <f t="shared" si="71"/>
        <v>0.36414565826330531</v>
      </c>
      <c r="H179" s="33"/>
      <c r="I179" s="33">
        <f t="shared" si="71"/>
        <v>0.98574886950166729</v>
      </c>
      <c r="J179" s="33">
        <f t="shared" si="71"/>
        <v>1.0185185185185184</v>
      </c>
      <c r="K179" s="33">
        <f t="shared" si="71"/>
        <v>1.2241379310344829</v>
      </c>
      <c r="L179" s="33">
        <f t="shared" si="71"/>
        <v>0.91463414634146356</v>
      </c>
      <c r="M179" s="33">
        <f t="shared" si="71"/>
        <v>1.0150753768844221</v>
      </c>
      <c r="N179" s="33">
        <f t="shared" si="71"/>
        <v>1.0316075605284782</v>
      </c>
      <c r="O179" s="33">
        <f t="shared" si="71"/>
        <v>1.0049851506151886</v>
      </c>
      <c r="P179" s="35">
        <f t="shared" si="71"/>
        <v>1.0049851506151886</v>
      </c>
    </row>
    <row r="180" spans="2:16">
      <c r="B180" s="175">
        <v>2004</v>
      </c>
      <c r="C180" s="34">
        <f>C51/C$171</f>
        <v>1.0373831775700935</v>
      </c>
      <c r="D180" s="33">
        <f t="shared" ref="D180:P180" si="72">D51/D$171</f>
        <v>0.89727722772277219</v>
      </c>
      <c r="E180" s="33">
        <f t="shared" si="72"/>
        <v>1.0308641975308641</v>
      </c>
      <c r="F180" s="33">
        <f t="shared" si="72"/>
        <v>0.90598290598290598</v>
      </c>
      <c r="G180" s="33">
        <f t="shared" si="72"/>
        <v>1.6470588235294117</v>
      </c>
      <c r="H180" s="33"/>
      <c r="I180" s="33">
        <f t="shared" si="72"/>
        <v>1.0084501895583062</v>
      </c>
      <c r="J180" s="33">
        <f t="shared" si="72"/>
        <v>1.0185185185185184</v>
      </c>
      <c r="K180" s="33">
        <f t="shared" si="72"/>
        <v>1.2241379310344829</v>
      </c>
      <c r="L180" s="33">
        <f t="shared" si="72"/>
        <v>0.91463414634146356</v>
      </c>
      <c r="M180" s="33">
        <f t="shared" si="72"/>
        <v>1.0150753768844221</v>
      </c>
      <c r="N180" s="33">
        <f t="shared" si="72"/>
        <v>1.0316075605284782</v>
      </c>
      <c r="O180" s="33">
        <f t="shared" si="72"/>
        <v>1.0262515910055154</v>
      </c>
      <c r="P180" s="35">
        <f t="shared" si="72"/>
        <v>1.0181639796351294</v>
      </c>
    </row>
    <row r="181" spans="2:16">
      <c r="B181" s="175">
        <f>B180+1</f>
        <v>2005</v>
      </c>
      <c r="C181" s="34">
        <f>C61/C$171</f>
        <v>1.0373831775700935</v>
      </c>
      <c r="D181" s="33">
        <f t="shared" ref="D181:P181" si="73">D61/D$171</f>
        <v>0.89727722772277219</v>
      </c>
      <c r="E181" s="33">
        <f t="shared" si="73"/>
        <v>1.0308641975308641</v>
      </c>
      <c r="F181" s="33">
        <f t="shared" si="73"/>
        <v>0.90598290598290598</v>
      </c>
      <c r="G181" s="33">
        <f t="shared" si="73"/>
        <v>1.6470588235294117</v>
      </c>
      <c r="H181" s="33"/>
      <c r="I181" s="33">
        <f t="shared" si="73"/>
        <v>1.0084501895583062</v>
      </c>
      <c r="J181" s="33">
        <f t="shared" si="73"/>
        <v>1.0978835978835979</v>
      </c>
      <c r="K181" s="33">
        <f t="shared" si="73"/>
        <v>0.89655172413793116</v>
      </c>
      <c r="L181" s="33">
        <f t="shared" si="73"/>
        <v>1.0487804878048781</v>
      </c>
      <c r="M181" s="33">
        <f t="shared" si="73"/>
        <v>1.0150753768844221</v>
      </c>
      <c r="N181" s="33">
        <f t="shared" si="73"/>
        <v>1.0045514887161007</v>
      </c>
      <c r="O181" s="33">
        <f t="shared" si="73"/>
        <v>1.0149024183283835</v>
      </c>
      <c r="P181" s="35">
        <f t="shared" si="73"/>
        <v>1.0068148069579974</v>
      </c>
    </row>
    <row r="182" spans="2:16">
      <c r="B182" s="175">
        <f t="shared" ref="B182:B189" si="74">B181+1</f>
        <v>2006</v>
      </c>
      <c r="C182" s="34">
        <f>C71/C$171</f>
        <v>1.1588785046728973</v>
      </c>
      <c r="D182" s="33">
        <f t="shared" ref="D182:P182" si="75">D71/D$171</f>
        <v>1.0643564356435644</v>
      </c>
      <c r="E182" s="33">
        <f t="shared" si="75"/>
        <v>1.1111111111111112</v>
      </c>
      <c r="F182" s="33">
        <f t="shared" si="75"/>
        <v>0.94871794871794868</v>
      </c>
      <c r="G182" s="33">
        <f t="shared" si="75"/>
        <v>1.1055088702147526</v>
      </c>
      <c r="H182" s="33"/>
      <c r="I182" s="33">
        <f t="shared" si="75"/>
        <v>1.0871968209016583</v>
      </c>
      <c r="J182" s="33">
        <f t="shared" si="75"/>
        <v>0</v>
      </c>
      <c r="K182" s="33">
        <f t="shared" si="75"/>
        <v>0.80172413793103459</v>
      </c>
      <c r="L182" s="33">
        <f t="shared" si="75"/>
        <v>0.81097560975609762</v>
      </c>
      <c r="M182" s="33">
        <f t="shared" si="75"/>
        <v>0.84924623115577891</v>
      </c>
      <c r="N182" s="33">
        <f t="shared" si="75"/>
        <v>0.76566154624186089</v>
      </c>
      <c r="O182" s="33">
        <f t="shared" si="75"/>
        <v>0.97327110733983868</v>
      </c>
      <c r="P182" s="35">
        <f t="shared" si="75"/>
        <v>0.95232286805260913</v>
      </c>
    </row>
    <row r="183" spans="2:16">
      <c r="B183" s="175">
        <f t="shared" si="74"/>
        <v>2007</v>
      </c>
      <c r="C183" s="34">
        <f>C81/C$171</f>
        <v>0.70560747663551404</v>
      </c>
      <c r="D183" s="33">
        <f t="shared" ref="D183:P183" si="76">D81/D$171</f>
        <v>0.76237623762376228</v>
      </c>
      <c r="E183" s="33">
        <f t="shared" si="76"/>
        <v>0.86419753086419759</v>
      </c>
      <c r="F183" s="33">
        <f t="shared" si="76"/>
        <v>0.6552706552706552</v>
      </c>
      <c r="G183" s="33">
        <f t="shared" si="76"/>
        <v>1.0224089635854343</v>
      </c>
      <c r="H183" s="33"/>
      <c r="I183" s="33">
        <f t="shared" si="76"/>
        <v>0.76407984287215103</v>
      </c>
      <c r="J183" s="33">
        <f t="shared" si="76"/>
        <v>0</v>
      </c>
      <c r="K183" s="33">
        <f t="shared" si="76"/>
        <v>0.93270300333704137</v>
      </c>
      <c r="L183" s="33">
        <f t="shared" si="76"/>
        <v>1.0609756097560976</v>
      </c>
      <c r="M183" s="33">
        <f t="shared" si="76"/>
        <v>0.97989949748743721</v>
      </c>
      <c r="N183" s="33">
        <f t="shared" si="76"/>
        <v>0.92414185473165178</v>
      </c>
      <c r="O183" s="33">
        <f t="shared" si="76"/>
        <v>0.83122083156554927</v>
      </c>
      <c r="P183" s="35">
        <f t="shared" si="76"/>
        <v>0.83122083156554927</v>
      </c>
    </row>
    <row r="184" spans="2:16">
      <c r="B184" s="175">
        <f t="shared" si="74"/>
        <v>2008</v>
      </c>
      <c r="C184" s="34">
        <f>C91/C$171</f>
        <v>0.80841121495327117</v>
      </c>
      <c r="D184" s="33">
        <f t="shared" ref="D184:P184" si="77">D91/D$171</f>
        <v>0.82178217821782185</v>
      </c>
      <c r="E184" s="33">
        <f t="shared" si="77"/>
        <v>0.96913580246913578</v>
      </c>
      <c r="F184" s="33">
        <f t="shared" si="77"/>
        <v>0.93162393162393164</v>
      </c>
      <c r="G184" s="33">
        <f t="shared" si="77"/>
        <v>1.0224089635854343</v>
      </c>
      <c r="H184" s="33"/>
      <c r="I184" s="33">
        <f t="shared" si="77"/>
        <v>0.87895674416480174</v>
      </c>
      <c r="J184" s="33">
        <f t="shared" si="77"/>
        <v>1.7107583774250441</v>
      </c>
      <c r="K184" s="33">
        <f t="shared" si="77"/>
        <v>0.94827586206896564</v>
      </c>
      <c r="L184" s="33">
        <f t="shared" si="77"/>
        <v>0.90243902439024404</v>
      </c>
      <c r="M184" s="33">
        <f t="shared" si="77"/>
        <v>0.92462311557788945</v>
      </c>
      <c r="N184" s="33">
        <f t="shared" si="77"/>
        <v>0.97945508565648909</v>
      </c>
      <c r="O184" s="33">
        <f t="shared" si="77"/>
        <v>0.92111264319049635</v>
      </c>
      <c r="P184" s="35">
        <f t="shared" si="77"/>
        <v>0.92111264319049624</v>
      </c>
    </row>
    <row r="185" spans="2:16">
      <c r="B185" s="175">
        <f t="shared" si="74"/>
        <v>2009</v>
      </c>
      <c r="C185" s="34">
        <f>C101/C$171</f>
        <v>1.0654205607476637</v>
      </c>
      <c r="D185" s="33">
        <f t="shared" ref="D185:P185" si="78">D101/D$171</f>
        <v>0.96534653465346532</v>
      </c>
      <c r="E185" s="33">
        <f t="shared" si="78"/>
        <v>0.93827160493827155</v>
      </c>
      <c r="F185" s="33">
        <f t="shared" si="78"/>
        <v>0.53418803418803418</v>
      </c>
      <c r="G185" s="33">
        <f t="shared" si="78"/>
        <v>1.1503267973856208</v>
      </c>
      <c r="H185" s="33"/>
      <c r="I185" s="33">
        <f t="shared" si="78"/>
        <v>0.92938382131274866</v>
      </c>
      <c r="J185" s="33">
        <f t="shared" si="78"/>
        <v>0.27777777777777779</v>
      </c>
      <c r="K185" s="33">
        <f t="shared" si="78"/>
        <v>0.90378197997775311</v>
      </c>
      <c r="L185" s="33">
        <f t="shared" si="78"/>
        <v>0.80487804878048785</v>
      </c>
      <c r="M185" s="33">
        <f t="shared" si="78"/>
        <v>0.9949748743718595</v>
      </c>
      <c r="N185" s="33">
        <f t="shared" si="78"/>
        <v>0.8637081990012011</v>
      </c>
      <c r="O185" s="33">
        <f t="shared" si="78"/>
        <v>0.91058549002969869</v>
      </c>
      <c r="P185" s="35">
        <f t="shared" si="78"/>
        <v>0.90183495969452676</v>
      </c>
    </row>
    <row r="186" spans="2:16">
      <c r="B186" s="175">
        <f t="shared" si="74"/>
        <v>2010</v>
      </c>
      <c r="C186" s="34">
        <f>C111/C$171</f>
        <v>1.0887850467289721</v>
      </c>
      <c r="D186" s="33">
        <f t="shared" ref="D186:P186" si="79">D111/D$171</f>
        <v>1.004950495049505</v>
      </c>
      <c r="E186" s="33">
        <f t="shared" si="79"/>
        <v>1.0061728395061729</v>
      </c>
      <c r="F186" s="33">
        <f t="shared" si="79"/>
        <v>0.84045584045584043</v>
      </c>
      <c r="G186" s="33">
        <f t="shared" si="79"/>
        <v>1.6059757236227823</v>
      </c>
      <c r="H186" s="33"/>
      <c r="I186" s="33">
        <f t="shared" si="79"/>
        <v>1.0336637281322798</v>
      </c>
      <c r="J186" s="33">
        <f t="shared" si="79"/>
        <v>2.1164021164021163</v>
      </c>
      <c r="K186" s="33">
        <f t="shared" si="79"/>
        <v>1.1293103448275863</v>
      </c>
      <c r="L186" s="33">
        <f t="shared" si="79"/>
        <v>0.87195121951219523</v>
      </c>
      <c r="M186" s="33">
        <f t="shared" si="79"/>
        <v>1.1909547738693467</v>
      </c>
      <c r="N186" s="33">
        <f t="shared" si="79"/>
        <v>1.1440672608888043</v>
      </c>
      <c r="O186" s="33">
        <f t="shared" si="79"/>
        <v>1.0799745439117523</v>
      </c>
      <c r="P186" s="35">
        <f t="shared" si="79"/>
        <v>1.0799745439117523</v>
      </c>
    </row>
    <row r="187" spans="2:16">
      <c r="B187" s="175">
        <f t="shared" si="74"/>
        <v>2011</v>
      </c>
      <c r="C187" s="34">
        <f>C121/C$171</f>
        <v>1.2102803738317758</v>
      </c>
      <c r="D187" s="33">
        <f t="shared" ref="D187:P187" si="80">D121/D$171</f>
        <v>1.0247524752475248</v>
      </c>
      <c r="E187" s="33">
        <f t="shared" si="80"/>
        <v>0.93209876543209869</v>
      </c>
      <c r="F187" s="33">
        <f t="shared" si="80"/>
        <v>0.64814814814814814</v>
      </c>
      <c r="G187" s="33">
        <f t="shared" si="80"/>
        <v>1.1764705882352939</v>
      </c>
      <c r="H187" s="33"/>
      <c r="I187" s="33">
        <f t="shared" si="80"/>
        <v>1.0067601516466451</v>
      </c>
      <c r="J187" s="33">
        <f t="shared" si="80"/>
        <v>0.55555555555555558</v>
      </c>
      <c r="K187" s="33">
        <f t="shared" si="80"/>
        <v>0.8893214682981091</v>
      </c>
      <c r="L187" s="33">
        <f t="shared" si="80"/>
        <v>1.024390243902439</v>
      </c>
      <c r="M187" s="33">
        <f t="shared" si="80"/>
        <v>0.81909547738693467</v>
      </c>
      <c r="N187" s="33">
        <f t="shared" si="80"/>
        <v>0.88001770023389581</v>
      </c>
      <c r="O187" s="33">
        <f t="shared" si="80"/>
        <v>0.95359567246499777</v>
      </c>
      <c r="P187" s="35">
        <f t="shared" si="80"/>
        <v>0.95359567246499777</v>
      </c>
    </row>
    <row r="188" spans="2:16">
      <c r="B188" s="175">
        <f t="shared" si="74"/>
        <v>2012</v>
      </c>
      <c r="C188" s="34">
        <f>C131/C$171</f>
        <v>0.84112149532710279</v>
      </c>
      <c r="D188" s="33">
        <f t="shared" ref="D188:P188" si="81">D131/D$171</f>
        <v>0.70792079207920799</v>
      </c>
      <c r="E188" s="33">
        <f t="shared" si="81"/>
        <v>0.83333333333333337</v>
      </c>
      <c r="F188" s="33">
        <f t="shared" si="81"/>
        <v>0.89743589743589747</v>
      </c>
      <c r="G188" s="33">
        <f t="shared" si="81"/>
        <v>0.73762838468720815</v>
      </c>
      <c r="H188" s="33"/>
      <c r="I188" s="33">
        <f t="shared" si="81"/>
        <v>0.80888868588133211</v>
      </c>
      <c r="J188" s="33">
        <f t="shared" si="81"/>
        <v>1.2698412698412698</v>
      </c>
      <c r="K188" s="33">
        <f t="shared" si="81"/>
        <v>0.87068965517241381</v>
      </c>
      <c r="L188" s="33">
        <f t="shared" si="81"/>
        <v>0.89024390243902451</v>
      </c>
      <c r="M188" s="33">
        <f t="shared" si="81"/>
        <v>0.9346733668341709</v>
      </c>
      <c r="N188" s="33">
        <f t="shared" si="81"/>
        <v>0.93033693659523342</v>
      </c>
      <c r="O188" s="33">
        <f t="shared" si="81"/>
        <v>0.8598324140857021</v>
      </c>
      <c r="P188" s="35">
        <f t="shared" si="81"/>
        <v>0.8598324140857021</v>
      </c>
    </row>
    <row r="189" spans="2:16">
      <c r="B189" s="175">
        <f t="shared" si="74"/>
        <v>2013</v>
      </c>
      <c r="C189" s="34">
        <f>C141/C$171</f>
        <v>0.84112149532710279</v>
      </c>
      <c r="D189" s="33">
        <f t="shared" ref="D189:P189" si="82">D141/D$171</f>
        <v>0.88118811881188119</v>
      </c>
      <c r="E189" s="33">
        <f t="shared" si="82"/>
        <v>1.1666666666666667</v>
      </c>
      <c r="F189" s="33">
        <f t="shared" si="82"/>
        <v>0.79059829059829057</v>
      </c>
      <c r="G189" s="33">
        <f t="shared" si="82"/>
        <v>1.6862745098039214</v>
      </c>
      <c r="H189" s="33"/>
      <c r="I189" s="33">
        <f t="shared" si="82"/>
        <v>0.95939341341981477</v>
      </c>
      <c r="J189" s="33">
        <f t="shared" si="82"/>
        <v>1.3932980599647267</v>
      </c>
      <c r="K189" s="33">
        <f t="shared" si="82"/>
        <v>0.87068965517241381</v>
      </c>
      <c r="L189" s="33">
        <f t="shared" si="82"/>
        <v>0.90243902439024404</v>
      </c>
      <c r="M189" s="33">
        <f t="shared" si="82"/>
        <v>0.89447236180904532</v>
      </c>
      <c r="N189" s="33">
        <f t="shared" si="82"/>
        <v>0.9273026107844996</v>
      </c>
      <c r="O189" s="33">
        <f t="shared" si="82"/>
        <v>0.94593232923207449</v>
      </c>
      <c r="P189" s="35">
        <f t="shared" si="82"/>
        <v>0.94593232923207449</v>
      </c>
    </row>
    <row r="190" spans="2:16">
      <c r="B190" s="175">
        <f>B189+1</f>
        <v>2014</v>
      </c>
      <c r="C190" s="34">
        <f>C151/C$171</f>
        <v>0.84579439252336452</v>
      </c>
      <c r="D190" s="33">
        <f t="shared" ref="D190:P190" si="83">D151/D$171</f>
        <v>0.85148514851485135</v>
      </c>
      <c r="E190" s="33">
        <f t="shared" si="83"/>
        <v>0.80246913580246915</v>
      </c>
      <c r="F190" s="33">
        <f t="shared" si="83"/>
        <v>0.76923076923076927</v>
      </c>
      <c r="G190" s="33">
        <f t="shared" si="83"/>
        <v>1.6274509803921569</v>
      </c>
      <c r="H190" s="33"/>
      <c r="I190" s="33">
        <f t="shared" si="83"/>
        <v>0.86328963595669861</v>
      </c>
      <c r="J190" s="33">
        <f t="shared" si="83"/>
        <v>0.42592592592592587</v>
      </c>
      <c r="K190" s="33">
        <f t="shared" si="83"/>
        <v>0.5711722702644515</v>
      </c>
      <c r="L190" s="33">
        <f t="shared" si="83"/>
        <v>0.81322493224932257</v>
      </c>
      <c r="M190" s="33">
        <f t="shared" si="83"/>
        <v>0.82865942616307331</v>
      </c>
      <c r="N190" s="33">
        <f t="shared" si="83"/>
        <v>0.73645629626004383</v>
      </c>
      <c r="O190" s="33">
        <f t="shared" si="83"/>
        <v>0.8100870319934671</v>
      </c>
      <c r="P190" s="35">
        <f t="shared" si="83"/>
        <v>0.8100870319934671</v>
      </c>
    </row>
    <row r="191" spans="2:16" ht="15.75" thickBot="1">
      <c r="B191" s="176">
        <f>B190+1</f>
        <v>2015</v>
      </c>
      <c r="C191" s="37">
        <f>C161/C$171</f>
        <v>0.80434127223394636</v>
      </c>
      <c r="D191" s="36">
        <f t="shared" ref="D191:O191" si="84">D161/D$171</f>
        <v>1.0441124469589818</v>
      </c>
      <c r="E191" s="36">
        <f t="shared" si="84"/>
        <v>0.90900039824771006</v>
      </c>
      <c r="F191" s="36">
        <f t="shared" si="84"/>
        <v>0.79061728395061726</v>
      </c>
      <c r="G191" s="36">
        <f t="shared" si="84"/>
        <v>0.81503569169603263</v>
      </c>
      <c r="H191" s="36"/>
      <c r="I191" s="36">
        <f t="shared" si="84"/>
        <v>0.88861599106897737</v>
      </c>
      <c r="J191" s="36">
        <f t="shared" si="84"/>
        <v>0</v>
      </c>
      <c r="K191" s="36">
        <f t="shared" si="84"/>
        <v>0</v>
      </c>
      <c r="L191" s="36">
        <f t="shared" si="84"/>
        <v>0</v>
      </c>
      <c r="M191" s="36">
        <f t="shared" si="84"/>
        <v>0</v>
      </c>
      <c r="N191" s="36">
        <f t="shared" si="84"/>
        <v>0</v>
      </c>
      <c r="O191" s="36">
        <f t="shared" si="84"/>
        <v>0.52078392092189352</v>
      </c>
      <c r="P191" s="38"/>
    </row>
    <row r="192" spans="2:16" ht="15.75" thickBot="1"/>
    <row r="193" spans="2:16" ht="18.75" thickBot="1">
      <c r="B193" s="181" t="s">
        <v>236</v>
      </c>
      <c r="C193" s="478" t="s">
        <v>30</v>
      </c>
      <c r="D193" s="479"/>
      <c r="E193" s="479"/>
      <c r="F193" s="479"/>
      <c r="G193" s="479"/>
      <c r="H193" s="479"/>
      <c r="I193" s="479"/>
      <c r="J193" s="479"/>
      <c r="K193" s="479"/>
      <c r="L193" s="479"/>
      <c r="M193" s="480"/>
      <c r="N193" s="480"/>
      <c r="O193" s="480"/>
      <c r="P193" s="481"/>
    </row>
    <row r="194" spans="2:16" ht="15.75">
      <c r="B194" s="475" t="s">
        <v>195</v>
      </c>
      <c r="C194" s="456" t="s">
        <v>196</v>
      </c>
      <c r="D194" s="456" t="s">
        <v>197</v>
      </c>
      <c r="E194" s="456" t="s">
        <v>198</v>
      </c>
      <c r="F194" s="456" t="s">
        <v>199</v>
      </c>
      <c r="G194" s="456" t="s">
        <v>200</v>
      </c>
      <c r="H194" s="456" t="s">
        <v>201</v>
      </c>
      <c r="I194" s="467" t="s">
        <v>202</v>
      </c>
      <c r="J194" s="456" t="s">
        <v>203</v>
      </c>
      <c r="K194" s="456" t="s">
        <v>204</v>
      </c>
      <c r="L194" s="456" t="s">
        <v>205</v>
      </c>
      <c r="M194" s="456" t="s">
        <v>206</v>
      </c>
      <c r="N194" s="467" t="s">
        <v>207</v>
      </c>
      <c r="O194" s="456" t="s">
        <v>208</v>
      </c>
      <c r="P194" s="457"/>
    </row>
    <row r="195" spans="2:16" ht="16.5" thickBot="1">
      <c r="B195" s="476"/>
      <c r="C195" s="477"/>
      <c r="D195" s="477"/>
      <c r="E195" s="477"/>
      <c r="F195" s="477"/>
      <c r="G195" s="477"/>
      <c r="H195" s="477"/>
      <c r="I195" s="477"/>
      <c r="J195" s="477"/>
      <c r="K195" s="477"/>
      <c r="L195" s="477"/>
      <c r="M195" s="477"/>
      <c r="N195" s="477"/>
      <c r="O195" s="183" t="s">
        <v>234</v>
      </c>
      <c r="P195" s="30" t="s">
        <v>235</v>
      </c>
    </row>
    <row r="196" spans="2:16">
      <c r="B196" s="174">
        <v>2000</v>
      </c>
      <c r="C196" s="184">
        <f t="shared" ref="C196:P196" si="85">C7/C$167</f>
        <v>0.99596774193548387</v>
      </c>
      <c r="D196" s="182">
        <f t="shared" si="85"/>
        <v>-2.1436781609195412</v>
      </c>
      <c r="E196" s="182">
        <f t="shared" si="85"/>
        <v>1.4976958525345623</v>
      </c>
      <c r="F196" s="182">
        <f t="shared" si="85"/>
        <v>1.206724782067248</v>
      </c>
      <c r="G196" s="182">
        <f t="shared" si="85"/>
        <v>0.98987626546681673</v>
      </c>
      <c r="H196" s="182"/>
      <c r="I196" s="182">
        <f t="shared" si="85"/>
        <v>1.1378031584884378</v>
      </c>
      <c r="J196" s="182">
        <f t="shared" si="85"/>
        <v>0.91240157480314965</v>
      </c>
      <c r="K196" s="182">
        <f t="shared" si="85"/>
        <v>1.2280405405405406</v>
      </c>
      <c r="L196" s="182">
        <f t="shared" si="85"/>
        <v>1.7089743589743589</v>
      </c>
      <c r="M196" s="182">
        <f t="shared" si="85"/>
        <v>-0.23297491039426571</v>
      </c>
      <c r="N196" s="182">
        <f t="shared" si="85"/>
        <v>1.1645598726375295</v>
      </c>
      <c r="O196" s="182">
        <f t="shared" si="85"/>
        <v>1.2063911252828319</v>
      </c>
      <c r="P196" s="357">
        <f t="shared" si="85"/>
        <v>1.1586282592880937</v>
      </c>
    </row>
    <row r="197" spans="2:16">
      <c r="B197" s="175">
        <v>2001</v>
      </c>
      <c r="C197" s="87">
        <f t="shared" ref="C197:P197" si="86">C17/C$167</f>
        <v>0.99462365591397861</v>
      </c>
      <c r="D197" s="85">
        <f t="shared" si="86"/>
        <v>-0.62500000000000044</v>
      </c>
      <c r="E197" s="85">
        <f t="shared" si="86"/>
        <v>1.4838709677419355</v>
      </c>
      <c r="F197" s="85">
        <f t="shared" si="86"/>
        <v>0.95114155251141563</v>
      </c>
      <c r="G197" s="85">
        <f t="shared" si="86"/>
        <v>1.0264341957255345</v>
      </c>
      <c r="H197" s="85"/>
      <c r="I197" s="85">
        <f t="shared" si="86"/>
        <v>1.1531212682057443</v>
      </c>
      <c r="J197" s="85">
        <f t="shared" si="86"/>
        <v>0.87244094488188983</v>
      </c>
      <c r="K197" s="85">
        <f t="shared" si="86"/>
        <v>1.5091543156059284</v>
      </c>
      <c r="L197" s="85">
        <f t="shared" si="86"/>
        <v>0.70128205128205101</v>
      </c>
      <c r="M197" s="85">
        <f t="shared" si="86"/>
        <v>2.8960573476702502</v>
      </c>
      <c r="N197" s="85">
        <f t="shared" si="86"/>
        <v>0.96879020009743566</v>
      </c>
      <c r="O197" s="85">
        <f t="shared" si="86"/>
        <v>1.1508651870708229</v>
      </c>
      <c r="P197" s="88">
        <f t="shared" si="86"/>
        <v>1.0505388796347492</v>
      </c>
    </row>
    <row r="198" spans="2:16">
      <c r="B198" s="175">
        <v>2002</v>
      </c>
      <c r="C198" s="87">
        <f t="shared" ref="C198:P198" si="87">C27/C$167</f>
        <v>0.41666666666666669</v>
      </c>
      <c r="D198" s="85">
        <f t="shared" si="87"/>
        <v>-3.4166666666666665</v>
      </c>
      <c r="E198" s="85">
        <f t="shared" si="87"/>
        <v>1.392857142857143</v>
      </c>
      <c r="F198" s="85">
        <f t="shared" si="87"/>
        <v>1.0273972602739727</v>
      </c>
      <c r="G198" s="85">
        <f t="shared" si="87"/>
        <v>0</v>
      </c>
      <c r="H198" s="85"/>
      <c r="I198" s="85">
        <f t="shared" si="87"/>
        <v>1.1858210458464264</v>
      </c>
      <c r="J198" s="85">
        <f t="shared" si="87"/>
        <v>0.59842519685039375</v>
      </c>
      <c r="K198" s="85">
        <f t="shared" si="87"/>
        <v>0.92414995640802089</v>
      </c>
      <c r="L198" s="85">
        <f t="shared" si="87"/>
        <v>1.6153846153846154</v>
      </c>
      <c r="M198" s="85">
        <f t="shared" si="87"/>
        <v>1.8888888888888888</v>
      </c>
      <c r="N198" s="85">
        <f t="shared" si="87"/>
        <v>0.84528846964883186</v>
      </c>
      <c r="O198" s="85">
        <f t="shared" si="87"/>
        <v>1.0013625889376858</v>
      </c>
      <c r="P198" s="88">
        <f t="shared" si="87"/>
        <v>1.0013625889376858</v>
      </c>
    </row>
    <row r="199" spans="2:16">
      <c r="B199" s="175">
        <v>2003</v>
      </c>
      <c r="C199" s="87">
        <f t="shared" ref="C199:P199" si="88">C37/C$167</f>
        <v>0.79166666666666663</v>
      </c>
      <c r="D199" s="85">
        <f t="shared" si="88"/>
        <v>4</v>
      </c>
      <c r="E199" s="85">
        <f t="shared" si="88"/>
        <v>1.3214285714285716</v>
      </c>
      <c r="F199" s="85">
        <f t="shared" si="88"/>
        <v>0.7917808219178083</v>
      </c>
      <c r="G199" s="85">
        <f t="shared" si="88"/>
        <v>0.88188976377952755</v>
      </c>
      <c r="H199" s="85"/>
      <c r="I199" s="85">
        <f t="shared" si="88"/>
        <v>0.33640117637579564</v>
      </c>
      <c r="J199" s="85">
        <f t="shared" si="88"/>
        <v>0.88976377952755914</v>
      </c>
      <c r="K199" s="85">
        <f t="shared" si="88"/>
        <v>0.64864864864864857</v>
      </c>
      <c r="L199" s="85">
        <f t="shared" si="88"/>
        <v>1.5384615384615383</v>
      </c>
      <c r="M199" s="85">
        <f t="shared" si="88"/>
        <v>1.3333333333333333</v>
      </c>
      <c r="N199" s="85">
        <f t="shared" si="88"/>
        <v>0.81154456680284071</v>
      </c>
      <c r="O199" s="85">
        <f t="shared" si="88"/>
        <v>0.61735657968559876</v>
      </c>
      <c r="P199" s="88">
        <f t="shared" si="88"/>
        <v>0.61735657968559887</v>
      </c>
    </row>
    <row r="200" spans="2:16">
      <c r="B200" s="175">
        <v>2004</v>
      </c>
      <c r="C200" s="87">
        <f t="shared" ref="C200:P200" si="89">C47/C$167</f>
        <v>1.3333333333333335</v>
      </c>
      <c r="D200" s="85">
        <f t="shared" si="89"/>
        <v>-1.25</v>
      </c>
      <c r="E200" s="85">
        <f t="shared" si="89"/>
        <v>0.8214285714285714</v>
      </c>
      <c r="F200" s="85">
        <f t="shared" si="89"/>
        <v>1.1506849315068495</v>
      </c>
      <c r="G200" s="85">
        <f t="shared" si="89"/>
        <v>0.83464566929133865</v>
      </c>
      <c r="H200" s="85"/>
      <c r="I200" s="85">
        <f t="shared" si="89"/>
        <v>1.1431941905238538</v>
      </c>
      <c r="J200" s="85">
        <f t="shared" si="89"/>
        <v>0.88976377952755914</v>
      </c>
      <c r="K200" s="85">
        <f t="shared" si="89"/>
        <v>0.64864864864864857</v>
      </c>
      <c r="L200" s="85">
        <f t="shared" si="89"/>
        <v>1.5384615384615383</v>
      </c>
      <c r="M200" s="85">
        <f t="shared" si="89"/>
        <v>1.3333333333333333</v>
      </c>
      <c r="N200" s="85">
        <f t="shared" si="89"/>
        <v>0.81154456680284071</v>
      </c>
      <c r="O200" s="85">
        <f t="shared" si="89"/>
        <v>1.0083088035562056</v>
      </c>
      <c r="P200" s="88">
        <f t="shared" si="89"/>
        <v>0.95914619641508114</v>
      </c>
    </row>
    <row r="201" spans="2:16">
      <c r="B201" s="175">
        <f>B200+1</f>
        <v>2005</v>
      </c>
      <c r="C201" s="87">
        <f t="shared" ref="C201:P201" si="90">C57/C$167</f>
        <v>1.3333333333333335</v>
      </c>
      <c r="D201" s="85">
        <f t="shared" si="90"/>
        <v>-1.25</v>
      </c>
      <c r="E201" s="85">
        <f t="shared" si="90"/>
        <v>0.8214285714285714</v>
      </c>
      <c r="F201" s="85">
        <f t="shared" si="90"/>
        <v>1.1506849315068495</v>
      </c>
      <c r="G201" s="85">
        <f t="shared" si="90"/>
        <v>0.83464566929133865</v>
      </c>
      <c r="H201" s="85"/>
      <c r="I201" s="85">
        <f t="shared" si="90"/>
        <v>1.1431941905238538</v>
      </c>
      <c r="J201" s="85">
        <f t="shared" si="90"/>
        <v>0.84251968503937003</v>
      </c>
      <c r="K201" s="85">
        <f t="shared" si="90"/>
        <v>1.1621621621621621</v>
      </c>
      <c r="L201" s="85">
        <f t="shared" si="90"/>
        <v>0.69230769230769229</v>
      </c>
      <c r="M201" s="85">
        <f t="shared" si="90"/>
        <v>1.3333333333333333</v>
      </c>
      <c r="N201" s="85">
        <f t="shared" si="90"/>
        <v>0.89814169335273253</v>
      </c>
      <c r="O201" s="85">
        <f t="shared" si="90"/>
        <v>1.0534601080050501</v>
      </c>
      <c r="P201" s="88">
        <f t="shared" si="90"/>
        <v>1.0052041535637017</v>
      </c>
    </row>
    <row r="202" spans="2:16">
      <c r="B202" s="175">
        <f t="shared" ref="B202:B210" si="91">B201+1</f>
        <v>2006</v>
      </c>
      <c r="C202" s="87">
        <f t="shared" ref="C202:P202" si="92">C67/C$167</f>
        <v>2.4166666666666665</v>
      </c>
      <c r="D202" s="85">
        <f t="shared" si="92"/>
        <v>2.0833333333333335</v>
      </c>
      <c r="E202" s="85">
        <f t="shared" si="92"/>
        <v>0.35714285714285715</v>
      </c>
      <c r="F202" s="85">
        <f t="shared" si="92"/>
        <v>1.0821917808219179</v>
      </c>
      <c r="G202" s="85">
        <f t="shared" si="92"/>
        <v>0.91338582677165359</v>
      </c>
      <c r="H202" s="85"/>
      <c r="I202" s="85">
        <f t="shared" si="92"/>
        <v>0.49624976894311024</v>
      </c>
      <c r="J202" s="85">
        <f t="shared" si="92"/>
        <v>0</v>
      </c>
      <c r="K202" s="85">
        <f t="shared" si="92"/>
        <v>1.3108108108108107</v>
      </c>
      <c r="L202" s="85">
        <f t="shared" si="92"/>
        <v>2.1923076923076925</v>
      </c>
      <c r="M202" s="85">
        <f t="shared" si="92"/>
        <v>-2.3333333333333335</v>
      </c>
      <c r="N202" s="85">
        <f t="shared" si="92"/>
        <v>1.2631885198908122</v>
      </c>
      <c r="O202" s="85">
        <f t="shared" si="92"/>
        <v>0.95877995372590363</v>
      </c>
      <c r="P202" s="88">
        <f t="shared" si="92"/>
        <v>0.87038041512981845</v>
      </c>
    </row>
    <row r="203" spans="2:16">
      <c r="B203" s="175">
        <f t="shared" si="91"/>
        <v>2007</v>
      </c>
      <c r="C203" s="87">
        <f t="shared" ref="C203:P203" si="93">C77/C$167</f>
        <v>-1.625</v>
      </c>
      <c r="D203" s="85">
        <f t="shared" si="93"/>
        <v>-3</v>
      </c>
      <c r="E203" s="85">
        <f t="shared" si="93"/>
        <v>1.7857142857142858</v>
      </c>
      <c r="F203" s="85">
        <f t="shared" si="93"/>
        <v>1.3424657534246576</v>
      </c>
      <c r="G203" s="85">
        <f t="shared" si="93"/>
        <v>0.92125984251968507</v>
      </c>
      <c r="H203" s="85"/>
      <c r="I203" s="85">
        <f t="shared" si="93"/>
        <v>2.0307617931983417</v>
      </c>
      <c r="J203" s="85">
        <f t="shared" si="93"/>
        <v>0</v>
      </c>
      <c r="K203" s="85">
        <f t="shared" si="93"/>
        <v>0.82432432432432423</v>
      </c>
      <c r="L203" s="85">
        <f t="shared" si="93"/>
        <v>0.61538461538461542</v>
      </c>
      <c r="M203" s="85">
        <f t="shared" si="93"/>
        <v>0.55555555555555558</v>
      </c>
      <c r="N203" s="85">
        <f t="shared" si="93"/>
        <v>0.47553766907138828</v>
      </c>
      <c r="O203" s="85">
        <f t="shared" si="93"/>
        <v>1.220363784340996</v>
      </c>
      <c r="P203" s="88">
        <f t="shared" si="93"/>
        <v>1.220363784340996</v>
      </c>
    </row>
    <row r="204" spans="2:16">
      <c r="B204" s="175">
        <f t="shared" si="91"/>
        <v>2008</v>
      </c>
      <c r="C204" s="87">
        <f t="shared" ref="C204:P204" si="94">C87/C$167</f>
        <v>-0.70833333333333337</v>
      </c>
      <c r="D204" s="85">
        <f t="shared" si="94"/>
        <v>-2</v>
      </c>
      <c r="E204" s="85">
        <f t="shared" si="94"/>
        <v>1.1785714285714286</v>
      </c>
      <c r="F204" s="85">
        <f t="shared" si="94"/>
        <v>1.1095890410958904</v>
      </c>
      <c r="G204" s="85">
        <f t="shared" si="94"/>
        <v>0.92125984251968507</v>
      </c>
      <c r="H204" s="85"/>
      <c r="I204" s="85">
        <f t="shared" si="94"/>
        <v>1.5716505966928978</v>
      </c>
      <c r="J204" s="85">
        <f t="shared" si="94"/>
        <v>0.73228346456692928</v>
      </c>
      <c r="K204" s="85">
        <f t="shared" si="94"/>
        <v>1.0810810810810809</v>
      </c>
      <c r="L204" s="85">
        <f t="shared" si="94"/>
        <v>1.6153846153846154</v>
      </c>
      <c r="M204" s="85">
        <f t="shared" si="94"/>
        <v>-0.66666666666666663</v>
      </c>
      <c r="N204" s="85">
        <f t="shared" si="94"/>
        <v>1.1184173531644501</v>
      </c>
      <c r="O204" s="85">
        <f t="shared" si="94"/>
        <v>1.3227381210674767</v>
      </c>
      <c r="P204" s="88">
        <f t="shared" si="94"/>
        <v>1.3227381210674769</v>
      </c>
    </row>
    <row r="205" spans="2:16">
      <c r="B205" s="175">
        <f t="shared" si="91"/>
        <v>2009</v>
      </c>
      <c r="C205" s="87">
        <f t="shared" ref="C205:P205" si="95">C97/C$167</f>
        <v>1.5833333333333333</v>
      </c>
      <c r="D205" s="85">
        <f t="shared" si="95"/>
        <v>0.41666666666666669</v>
      </c>
      <c r="E205" s="85">
        <f t="shared" si="95"/>
        <v>1.3571428571428572</v>
      </c>
      <c r="F205" s="85">
        <f t="shared" si="95"/>
        <v>1.5753424657534247</v>
      </c>
      <c r="G205" s="85">
        <f t="shared" si="95"/>
        <v>0.88976377952755914</v>
      </c>
      <c r="H205" s="85"/>
      <c r="I205" s="85">
        <f t="shared" si="95"/>
        <v>1.1484351790857776</v>
      </c>
      <c r="J205" s="85">
        <f t="shared" si="95"/>
        <v>1</v>
      </c>
      <c r="K205" s="85">
        <f t="shared" si="95"/>
        <v>0.87837837837837829</v>
      </c>
      <c r="L205" s="85">
        <f t="shared" si="95"/>
        <v>2.2307692307692308</v>
      </c>
      <c r="M205" s="85">
        <f t="shared" si="95"/>
        <v>0.88888888888888895</v>
      </c>
      <c r="N205" s="85">
        <f t="shared" si="95"/>
        <v>0.89820986967645866</v>
      </c>
      <c r="O205" s="85">
        <f t="shared" si="95"/>
        <v>1.055362696174152</v>
      </c>
      <c r="P205" s="88">
        <f t="shared" si="95"/>
        <v>1.0045271145263654</v>
      </c>
    </row>
    <row r="206" spans="2:16">
      <c r="B206" s="175">
        <f t="shared" si="91"/>
        <v>2010</v>
      </c>
      <c r="C206" s="87">
        <f t="shared" ref="C206:P206" si="96">C107/C$167</f>
        <v>1.7916666666666667</v>
      </c>
      <c r="D206" s="85">
        <f t="shared" si="96"/>
        <v>1.0833333333333335</v>
      </c>
      <c r="E206" s="85">
        <f t="shared" si="96"/>
        <v>0.96428571428571441</v>
      </c>
      <c r="F206" s="85">
        <f t="shared" si="96"/>
        <v>0.98630136986301375</v>
      </c>
      <c r="G206" s="85">
        <f t="shared" si="96"/>
        <v>0.81889763779527569</v>
      </c>
      <c r="H206" s="85"/>
      <c r="I206" s="85">
        <f t="shared" si="96"/>
        <v>0.74081236179374921</v>
      </c>
      <c r="J206" s="85">
        <f t="shared" si="96"/>
        <v>0.86614173228346458</v>
      </c>
      <c r="K206" s="85">
        <f t="shared" si="96"/>
        <v>0.79729729729729726</v>
      </c>
      <c r="L206" s="85">
        <f t="shared" si="96"/>
        <v>1.8076923076923077</v>
      </c>
      <c r="M206" s="85">
        <f t="shared" si="96"/>
        <v>5.2222222222222223</v>
      </c>
      <c r="N206" s="85">
        <f t="shared" si="96"/>
        <v>0.90181679739047105</v>
      </c>
      <c r="O206" s="85">
        <f t="shared" si="96"/>
        <v>0.84473281424517932</v>
      </c>
      <c r="P206" s="88">
        <f t="shared" si="96"/>
        <v>0.84473281424517943</v>
      </c>
    </row>
    <row r="207" spans="2:16">
      <c r="B207" s="175">
        <f t="shared" si="91"/>
        <v>2011</v>
      </c>
      <c r="C207" s="87">
        <f t="shared" ref="C207:P207" si="97">C117/C$167</f>
        <v>2.8750000000000004</v>
      </c>
      <c r="D207" s="85">
        <f t="shared" si="97"/>
        <v>1.4166666666666667</v>
      </c>
      <c r="E207" s="85">
        <f t="shared" si="97"/>
        <v>1.392857142857143</v>
      </c>
      <c r="F207" s="85">
        <f t="shared" si="97"/>
        <v>1.3561643835616439</v>
      </c>
      <c r="G207" s="85">
        <f t="shared" si="97"/>
        <v>0.83464566929133865</v>
      </c>
      <c r="H207" s="85"/>
      <c r="I207" s="85">
        <f t="shared" si="97"/>
        <v>0.67734515907104731</v>
      </c>
      <c r="J207" s="85">
        <f t="shared" si="97"/>
        <v>1</v>
      </c>
      <c r="K207" s="85">
        <f t="shared" si="97"/>
        <v>0.90540540540540537</v>
      </c>
      <c r="L207" s="85">
        <f t="shared" si="97"/>
        <v>0.84615384615384615</v>
      </c>
      <c r="M207" s="85">
        <f t="shared" si="97"/>
        <v>-3</v>
      </c>
      <c r="N207" s="85">
        <f t="shared" si="97"/>
        <v>1.0063568134367575</v>
      </c>
      <c r="O207" s="85">
        <f t="shared" si="97"/>
        <v>0.84612083426125695</v>
      </c>
      <c r="P207" s="88">
        <f t="shared" si="97"/>
        <v>0.84612083426125662</v>
      </c>
    </row>
    <row r="208" spans="2:16">
      <c r="B208" s="175">
        <f t="shared" si="91"/>
        <v>2012</v>
      </c>
      <c r="C208" s="87">
        <f t="shared" ref="C208:P208" si="98">C127/C$167</f>
        <v>-0.41666666666666669</v>
      </c>
      <c r="D208" s="85">
        <f t="shared" si="98"/>
        <v>-3.916666666666667</v>
      </c>
      <c r="E208" s="85">
        <f t="shared" si="98"/>
        <v>1.9642857142857144</v>
      </c>
      <c r="F208" s="85">
        <f t="shared" si="98"/>
        <v>0.87671232876712335</v>
      </c>
      <c r="G208" s="85">
        <f t="shared" si="98"/>
        <v>0.87401574803149606</v>
      </c>
      <c r="H208" s="85"/>
      <c r="I208" s="85">
        <f t="shared" si="98"/>
        <v>1.6004196277495768</v>
      </c>
      <c r="J208" s="85">
        <f t="shared" si="98"/>
        <v>0.92913385826771666</v>
      </c>
      <c r="K208" s="85">
        <f t="shared" si="98"/>
        <v>1.2027027027027026</v>
      </c>
      <c r="L208" s="85">
        <f t="shared" si="98"/>
        <v>1.6923076923076923</v>
      </c>
      <c r="M208" s="85">
        <f t="shared" si="98"/>
        <v>-0.44444444444444448</v>
      </c>
      <c r="N208" s="85">
        <f t="shared" si="98"/>
        <v>1.2686092445244188</v>
      </c>
      <c r="O208" s="85">
        <f t="shared" si="98"/>
        <v>1.4250178288122763</v>
      </c>
      <c r="P208" s="88">
        <f t="shared" si="98"/>
        <v>1.4250178288122763</v>
      </c>
    </row>
    <row r="209" spans="2:16">
      <c r="B209" s="175">
        <f t="shared" si="91"/>
        <v>2013</v>
      </c>
      <c r="C209" s="87">
        <f t="shared" ref="C209:P209" si="99">C137/C$167</f>
        <v>-0.41666666666666669</v>
      </c>
      <c r="D209" s="85">
        <f t="shared" si="99"/>
        <v>-1</v>
      </c>
      <c r="E209" s="85">
        <f t="shared" si="99"/>
        <v>3.5714285714285719E-2</v>
      </c>
      <c r="F209" s="85">
        <f t="shared" si="99"/>
        <v>1.0821917808219179</v>
      </c>
      <c r="G209" s="85">
        <f t="shared" si="99"/>
        <v>0.81889763779527569</v>
      </c>
      <c r="H209" s="85"/>
      <c r="I209" s="85">
        <f t="shared" si="99"/>
        <v>1.1775583329778612</v>
      </c>
      <c r="J209" s="85">
        <f t="shared" si="99"/>
        <v>0.87401574803149606</v>
      </c>
      <c r="K209" s="85">
        <f t="shared" si="99"/>
        <v>1.2027027027027026</v>
      </c>
      <c r="L209" s="85">
        <f t="shared" si="99"/>
        <v>1.6153846153846154</v>
      </c>
      <c r="M209" s="85">
        <f t="shared" si="99"/>
        <v>-1.3333333333333333</v>
      </c>
      <c r="N209" s="89">
        <f t="shared" si="99"/>
        <v>1.2778875080833361</v>
      </c>
      <c r="O209" s="85">
        <f t="shared" si="99"/>
        <v>1.2368022067623656</v>
      </c>
      <c r="P209" s="88">
        <f t="shared" si="99"/>
        <v>1.2368022067623659</v>
      </c>
    </row>
    <row r="210" spans="2:16">
      <c r="B210" s="175">
        <f t="shared" si="91"/>
        <v>2014</v>
      </c>
      <c r="C210" s="87">
        <f t="shared" ref="C210:P210" si="100">C147/C$167</f>
        <v>-0.375</v>
      </c>
      <c r="D210" s="85">
        <f t="shared" si="100"/>
        <v>-1.5</v>
      </c>
      <c r="E210" s="85">
        <f t="shared" si="100"/>
        <v>2.1428571428571428</v>
      </c>
      <c r="F210" s="85">
        <f t="shared" si="100"/>
        <v>1.3698630136986301</v>
      </c>
      <c r="G210" s="85">
        <f t="shared" si="100"/>
        <v>0.84251968503937003</v>
      </c>
      <c r="H210" s="85"/>
      <c r="I210" s="85">
        <f t="shared" si="100"/>
        <v>1.8530747432356678</v>
      </c>
      <c r="J210" s="85">
        <f t="shared" si="100"/>
        <v>1.1157480314960631</v>
      </c>
      <c r="K210" s="85">
        <f t="shared" si="100"/>
        <v>1.4110723626852659</v>
      </c>
      <c r="L210" s="85">
        <f t="shared" si="100"/>
        <v>2.3435897435897437</v>
      </c>
      <c r="M210" s="85">
        <f t="shared" si="100"/>
        <v>-2.7885304659498211</v>
      </c>
      <c r="N210" s="85">
        <f t="shared" si="100"/>
        <v>1.4861324940974141</v>
      </c>
      <c r="O210" s="85">
        <f t="shared" si="100"/>
        <v>1.6371195728853769</v>
      </c>
      <c r="P210" s="88">
        <f t="shared" si="100"/>
        <v>1.6371195728853767</v>
      </c>
    </row>
    <row r="211" spans="2:16" ht="15.75" thickBot="1">
      <c r="B211" s="176">
        <f>B210+1</f>
        <v>2015</v>
      </c>
      <c r="C211" s="93">
        <f>C157/C$167</f>
        <v>-0.74462365591397839</v>
      </c>
      <c r="D211" s="91">
        <f>D157/D$167</f>
        <v>4.1666666666666671E-2</v>
      </c>
      <c r="E211" s="91">
        <f t="shared" ref="E211:O211" si="101">E157/E$167</f>
        <v>1.5264976958525347</v>
      </c>
      <c r="F211" s="91">
        <f t="shared" si="101"/>
        <v>1.1406392694063927</v>
      </c>
      <c r="G211" s="91">
        <f t="shared" si="101"/>
        <v>1.0378460756921517</v>
      </c>
      <c r="H211" s="91"/>
      <c r="I211" s="91">
        <f t="shared" si="101"/>
        <v>1.4841629862492882</v>
      </c>
      <c r="J211" s="91">
        <f t="shared" si="101"/>
        <v>0</v>
      </c>
      <c r="K211" s="91">
        <f t="shared" si="101"/>
        <v>0</v>
      </c>
      <c r="L211" s="91">
        <f t="shared" si="101"/>
        <v>0</v>
      </c>
      <c r="M211" s="91">
        <f t="shared" si="101"/>
        <v>0</v>
      </c>
      <c r="N211" s="91"/>
      <c r="O211" s="91">
        <f t="shared" si="101"/>
        <v>1.3850951469918062</v>
      </c>
      <c r="P211" s="94"/>
    </row>
  </sheetData>
  <customSheetViews>
    <customSheetView guid="{6DA84043-8308-458F-9378-22AB3DF247A3}" scale="80" showPageBreaks="1" fitToPage="1" printArea="1" view="pageBreakPreview" topLeftCell="A181">
      <selection activeCell="D200" sqref="D200"/>
      <pageMargins left="0.98425196850393704" right="0.98425196850393704" top="0.98425196850393704" bottom="0.98425196850393704" header="0.51181102362204722" footer="0.51181102362204722"/>
      <printOptions horizontalCentered="1" verticalCentered="1"/>
      <pageSetup paperSize="9" scale="18" orientation="portrait" r:id="rId1"/>
      <headerFooter alignWithMargins="0"/>
    </customSheetView>
  </customSheetViews>
  <mergeCells count="303">
    <mergeCell ref="F4:F5"/>
    <mergeCell ref="G4:G5"/>
    <mergeCell ref="N4:N5"/>
    <mergeCell ref="O4:P4"/>
    <mergeCell ref="L14:L15"/>
    <mergeCell ref="M14:M15"/>
    <mergeCell ref="B3:K3"/>
    <mergeCell ref="L3:P3"/>
    <mergeCell ref="B4:B5"/>
    <mergeCell ref="C4:C5"/>
    <mergeCell ref="D4:D5"/>
    <mergeCell ref="E4:E5"/>
    <mergeCell ref="H4:H5"/>
    <mergeCell ref="I4:I5"/>
    <mergeCell ref="L4:L5"/>
    <mergeCell ref="M4:M5"/>
    <mergeCell ref="J4:J5"/>
    <mergeCell ref="K4:K5"/>
    <mergeCell ref="L13:P13"/>
    <mergeCell ref="N14:N15"/>
    <mergeCell ref="O14:P14"/>
    <mergeCell ref="J14:J15"/>
    <mergeCell ref="K14:K15"/>
    <mergeCell ref="B13:K13"/>
    <mergeCell ref="I14:I15"/>
    <mergeCell ref="H14:H15"/>
    <mergeCell ref="L23:P23"/>
    <mergeCell ref="B24:B25"/>
    <mergeCell ref="C24:C25"/>
    <mergeCell ref="D24:D25"/>
    <mergeCell ref="E24:E25"/>
    <mergeCell ref="F24:F25"/>
    <mergeCell ref="G24:G25"/>
    <mergeCell ref="H24:H25"/>
    <mergeCell ref="I24:I25"/>
    <mergeCell ref="B14:B15"/>
    <mergeCell ref="C14:C15"/>
    <mergeCell ref="D14:D15"/>
    <mergeCell ref="E14:E15"/>
    <mergeCell ref="F14:F15"/>
    <mergeCell ref="G14:G15"/>
    <mergeCell ref="B33:K33"/>
    <mergeCell ref="B23:K23"/>
    <mergeCell ref="J24:J25"/>
    <mergeCell ref="K24:K25"/>
    <mergeCell ref="O24:P24"/>
    <mergeCell ref="L24:L25"/>
    <mergeCell ref="M24:M25"/>
    <mergeCell ref="N24:N25"/>
    <mergeCell ref="L33:P33"/>
    <mergeCell ref="B34:B35"/>
    <mergeCell ref="C34:C35"/>
    <mergeCell ref="D34:D35"/>
    <mergeCell ref="E34:E35"/>
    <mergeCell ref="F34:F35"/>
    <mergeCell ref="O34:P34"/>
    <mergeCell ref="L34:L35"/>
    <mergeCell ref="H34:H35"/>
    <mergeCell ref="I34:I35"/>
    <mergeCell ref="G34:G35"/>
    <mergeCell ref="M34:M35"/>
    <mergeCell ref="N34:N35"/>
    <mergeCell ref="J34:J35"/>
    <mergeCell ref="K34:K35"/>
    <mergeCell ref="B43:K43"/>
    <mergeCell ref="L43:P43"/>
    <mergeCell ref="B44:B45"/>
    <mergeCell ref="C44:C45"/>
    <mergeCell ref="D44:D45"/>
    <mergeCell ref="E44:E45"/>
    <mergeCell ref="F44:F45"/>
    <mergeCell ref="G44:G45"/>
    <mergeCell ref="J44:J45"/>
    <mergeCell ref="K44:K45"/>
    <mergeCell ref="H44:H45"/>
    <mergeCell ref="I44:I45"/>
    <mergeCell ref="L44:L45"/>
    <mergeCell ref="M44:M45"/>
    <mergeCell ref="N44:N45"/>
    <mergeCell ref="L53:P53"/>
    <mergeCell ref="N54:N55"/>
    <mergeCell ref="N64:N65"/>
    <mergeCell ref="O64:P64"/>
    <mergeCell ref="O44:P44"/>
    <mergeCell ref="B53:K53"/>
    <mergeCell ref="B54:B55"/>
    <mergeCell ref="C54:C55"/>
    <mergeCell ref="D54:D55"/>
    <mergeCell ref="E54:E55"/>
    <mergeCell ref="F54:F55"/>
    <mergeCell ref="K54:K55"/>
    <mergeCell ref="I54:I55"/>
    <mergeCell ref="L54:L55"/>
    <mergeCell ref="M54:M55"/>
    <mergeCell ref="B63:K63"/>
    <mergeCell ref="L63:P63"/>
    <mergeCell ref="G54:G55"/>
    <mergeCell ref="H54:H55"/>
    <mergeCell ref="O54:P54"/>
    <mergeCell ref="J54:J55"/>
    <mergeCell ref="E64:E65"/>
    <mergeCell ref="G74:G75"/>
    <mergeCell ref="O84:P84"/>
    <mergeCell ref="B83:K83"/>
    <mergeCell ref="B84:B85"/>
    <mergeCell ref="B64:B65"/>
    <mergeCell ref="C64:C65"/>
    <mergeCell ref="C74:C75"/>
    <mergeCell ref="D74:D75"/>
    <mergeCell ref="E74:E75"/>
    <mergeCell ref="J74:J75"/>
    <mergeCell ref="K74:K75"/>
    <mergeCell ref="C84:C85"/>
    <mergeCell ref="D84:D85"/>
    <mergeCell ref="E84:E85"/>
    <mergeCell ref="F84:F85"/>
    <mergeCell ref="F74:F75"/>
    <mergeCell ref="I74:I75"/>
    <mergeCell ref="J64:J65"/>
    <mergeCell ref="K64:K65"/>
    <mergeCell ref="D64:D65"/>
    <mergeCell ref="B74:B75"/>
    <mergeCell ref="B73:K73"/>
    <mergeCell ref="G84:G85"/>
    <mergeCell ref="N84:N85"/>
    <mergeCell ref="K84:K85"/>
    <mergeCell ref="J84:J85"/>
    <mergeCell ref="H84:H85"/>
    <mergeCell ref="I84:I85"/>
    <mergeCell ref="L84:L85"/>
    <mergeCell ref="M84:M85"/>
    <mergeCell ref="J94:J95"/>
    <mergeCell ref="H94:H95"/>
    <mergeCell ref="I94:I95"/>
    <mergeCell ref="B104:B105"/>
    <mergeCell ref="K94:K95"/>
    <mergeCell ref="F94:F95"/>
    <mergeCell ref="G94:G95"/>
    <mergeCell ref="F104:F105"/>
    <mergeCell ref="G104:G105"/>
    <mergeCell ref="C104:C105"/>
    <mergeCell ref="D104:D105"/>
    <mergeCell ref="B94:B95"/>
    <mergeCell ref="C94:C95"/>
    <mergeCell ref="D94:D95"/>
    <mergeCell ref="E94:E95"/>
    <mergeCell ref="H114:H115"/>
    <mergeCell ref="K104:K105"/>
    <mergeCell ref="L104:L105"/>
    <mergeCell ref="M104:M105"/>
    <mergeCell ref="F64:F65"/>
    <mergeCell ref="G64:G65"/>
    <mergeCell ref="H64:H65"/>
    <mergeCell ref="I64:I65"/>
    <mergeCell ref="L103:P103"/>
    <mergeCell ref="N74:N75"/>
    <mergeCell ref="L83:P83"/>
    <mergeCell ref="M74:M75"/>
    <mergeCell ref="O74:P74"/>
    <mergeCell ref="L74:L75"/>
    <mergeCell ref="L64:L65"/>
    <mergeCell ref="M64:M65"/>
    <mergeCell ref="L73:P73"/>
    <mergeCell ref="H74:H75"/>
    <mergeCell ref="B93:K93"/>
    <mergeCell ref="L94:L95"/>
    <mergeCell ref="L93:P93"/>
    <mergeCell ref="M94:M95"/>
    <mergeCell ref="N94:N95"/>
    <mergeCell ref="O94:P94"/>
    <mergeCell ref="N124:N125"/>
    <mergeCell ref="O124:P124"/>
    <mergeCell ref="L124:L125"/>
    <mergeCell ref="I124:I125"/>
    <mergeCell ref="O104:P104"/>
    <mergeCell ref="B103:K103"/>
    <mergeCell ref="O114:P114"/>
    <mergeCell ref="H104:H105"/>
    <mergeCell ref="I104:I105"/>
    <mergeCell ref="J114:J115"/>
    <mergeCell ref="K114:K115"/>
    <mergeCell ref="B113:K113"/>
    <mergeCell ref="I114:I115"/>
    <mergeCell ref="L114:L115"/>
    <mergeCell ref="N104:N105"/>
    <mergeCell ref="B114:B115"/>
    <mergeCell ref="E104:E105"/>
    <mergeCell ref="M114:M115"/>
    <mergeCell ref="N114:N115"/>
    <mergeCell ref="G114:G115"/>
    <mergeCell ref="F114:F115"/>
    <mergeCell ref="C114:C115"/>
    <mergeCell ref="D114:D115"/>
    <mergeCell ref="E114:E115"/>
    <mergeCell ref="C124:C125"/>
    <mergeCell ref="D124:D125"/>
    <mergeCell ref="E124:E125"/>
    <mergeCell ref="J124:J125"/>
    <mergeCell ref="K124:K125"/>
    <mergeCell ref="F124:F125"/>
    <mergeCell ref="G124:G125"/>
    <mergeCell ref="M124:M125"/>
    <mergeCell ref="H124:H125"/>
    <mergeCell ref="K154:K155"/>
    <mergeCell ref="F154:F155"/>
    <mergeCell ref="G154:G155"/>
    <mergeCell ref="L113:P113"/>
    <mergeCell ref="J104:J105"/>
    <mergeCell ref="F144:F145"/>
    <mergeCell ref="L133:P133"/>
    <mergeCell ref="H134:H135"/>
    <mergeCell ref="I134:I135"/>
    <mergeCell ref="F134:F135"/>
    <mergeCell ref="J134:J135"/>
    <mergeCell ref="K134:K135"/>
    <mergeCell ref="B133:K133"/>
    <mergeCell ref="N144:N145"/>
    <mergeCell ref="O144:P144"/>
    <mergeCell ref="G134:G135"/>
    <mergeCell ref="H144:H145"/>
    <mergeCell ref="I144:I145"/>
    <mergeCell ref="G144:G145"/>
    <mergeCell ref="L134:L135"/>
    <mergeCell ref="M134:M135"/>
    <mergeCell ref="B123:K123"/>
    <mergeCell ref="L123:P123"/>
    <mergeCell ref="B124:B125"/>
    <mergeCell ref="B143:K143"/>
    <mergeCell ref="L143:P143"/>
    <mergeCell ref="N134:N135"/>
    <mergeCell ref="O134:P134"/>
    <mergeCell ref="B134:B135"/>
    <mergeCell ref="C134:C135"/>
    <mergeCell ref="D134:D135"/>
    <mergeCell ref="J144:J145"/>
    <mergeCell ref="K144:K145"/>
    <mergeCell ref="L144:L145"/>
    <mergeCell ref="M144:M145"/>
    <mergeCell ref="B144:B145"/>
    <mergeCell ref="C144:C145"/>
    <mergeCell ref="D144:D145"/>
    <mergeCell ref="E144:E145"/>
    <mergeCell ref="E134:E135"/>
    <mergeCell ref="L163:P163"/>
    <mergeCell ref="J154:J155"/>
    <mergeCell ref="B153:K153"/>
    <mergeCell ref="G164:G165"/>
    <mergeCell ref="L164:L165"/>
    <mergeCell ref="I164:I165"/>
    <mergeCell ref="D164:D165"/>
    <mergeCell ref="O154:P154"/>
    <mergeCell ref="J164:J165"/>
    <mergeCell ref="L154:L155"/>
    <mergeCell ref="M154:M155"/>
    <mergeCell ref="H154:H155"/>
    <mergeCell ref="I154:I155"/>
    <mergeCell ref="K164:K165"/>
    <mergeCell ref="B163:K163"/>
    <mergeCell ref="H164:H165"/>
    <mergeCell ref="B164:B165"/>
    <mergeCell ref="C164:C165"/>
    <mergeCell ref="N154:N155"/>
    <mergeCell ref="L153:P153"/>
    <mergeCell ref="B154:B155"/>
    <mergeCell ref="C154:C155"/>
    <mergeCell ref="D154:D155"/>
    <mergeCell ref="E154:E155"/>
    <mergeCell ref="B174:B175"/>
    <mergeCell ref="C174:C175"/>
    <mergeCell ref="D174:D175"/>
    <mergeCell ref="E174:E175"/>
    <mergeCell ref="E164:E165"/>
    <mergeCell ref="F164:F165"/>
    <mergeCell ref="N174:N175"/>
    <mergeCell ref="O174:P174"/>
    <mergeCell ref="F174:F175"/>
    <mergeCell ref="G174:G175"/>
    <mergeCell ref="H174:H175"/>
    <mergeCell ref="I174:I175"/>
    <mergeCell ref="J174:J175"/>
    <mergeCell ref="K174:K175"/>
    <mergeCell ref="M173:P173"/>
    <mergeCell ref="M174:M175"/>
    <mergeCell ref="C173:L173"/>
    <mergeCell ref="L174:L175"/>
    <mergeCell ref="M164:M165"/>
    <mergeCell ref="N164:N165"/>
    <mergeCell ref="O164:P164"/>
    <mergeCell ref="C193:P193"/>
    <mergeCell ref="B194:B195"/>
    <mergeCell ref="C194:C195"/>
    <mergeCell ref="D194:D195"/>
    <mergeCell ref="E194:E195"/>
    <mergeCell ref="F194:F195"/>
    <mergeCell ref="G194:G195"/>
    <mergeCell ref="H194:H195"/>
    <mergeCell ref="I194:I195"/>
    <mergeCell ref="N194:N195"/>
    <mergeCell ref="O194:P194"/>
    <mergeCell ref="J194:J195"/>
    <mergeCell ref="K194:K195"/>
    <mergeCell ref="L194:L195"/>
    <mergeCell ref="M194:M195"/>
  </mergeCells>
  <phoneticPr fontId="26" type="noConversion"/>
  <printOptions horizontalCentered="1" verticalCentered="1"/>
  <pageMargins left="0.98425196850393704" right="0.98425196850393704" top="0.98425196850393704" bottom="0.98425196850393704" header="0.51181102362204722" footer="0.51181102362204722"/>
  <pageSetup paperSize="9" scale="18" orientation="portrait" r:id="rId2"/>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211"/>
  <sheetViews>
    <sheetView zoomScale="70" zoomScaleNormal="70" zoomScaleSheetLayoutView="90" workbookViewId="0">
      <selection activeCell="A11" sqref="A11:B11"/>
    </sheetView>
  </sheetViews>
  <sheetFormatPr defaultColWidth="9.140625" defaultRowHeight="15"/>
  <cols>
    <col min="1" max="1" width="9.140625" style="29"/>
    <col min="2" max="2" width="10.7109375" style="29" customWidth="1"/>
    <col min="3" max="3" width="11.140625" style="29" customWidth="1"/>
    <col min="4" max="7" width="9" style="29" customWidth="1"/>
    <col min="8" max="8" width="10.42578125" style="29" customWidth="1"/>
    <col min="9" max="9" width="9.7109375" style="29" customWidth="1"/>
    <col min="10" max="13" width="9" style="29" customWidth="1"/>
    <col min="14" max="14" width="9.7109375" style="29" customWidth="1"/>
    <col min="15" max="15" width="10.7109375" style="29" customWidth="1"/>
    <col min="16" max="16" width="13.85546875" style="29" customWidth="1"/>
    <col min="17" max="16384" width="9.140625" style="29"/>
  </cols>
  <sheetData>
    <row r="1" spans="2:17" ht="15.95" customHeight="1">
      <c r="B1" s="24"/>
      <c r="C1" s="24"/>
      <c r="D1" s="53"/>
      <c r="E1" s="53"/>
      <c r="F1" s="53"/>
      <c r="G1" s="53"/>
      <c r="H1" s="3"/>
      <c r="I1" s="3"/>
      <c r="J1" s="53"/>
      <c r="K1" s="53"/>
      <c r="L1" s="53"/>
      <c r="M1" s="53"/>
      <c r="N1" s="24"/>
      <c r="O1" s="24"/>
    </row>
    <row r="2" spans="2:17" ht="15.95" customHeight="1" thickBot="1"/>
    <row r="3" spans="2:17" ht="39.950000000000003" customHeight="1" thickBot="1">
      <c r="B3" s="473" t="s">
        <v>353</v>
      </c>
      <c r="C3" s="474"/>
      <c r="D3" s="474"/>
      <c r="E3" s="474"/>
      <c r="F3" s="474"/>
      <c r="G3" s="474"/>
      <c r="H3" s="474"/>
      <c r="I3" s="474"/>
      <c r="J3" s="474"/>
      <c r="K3" s="474"/>
      <c r="L3" s="470" t="s">
        <v>354</v>
      </c>
      <c r="M3" s="471"/>
      <c r="N3" s="471"/>
      <c r="O3" s="471"/>
      <c r="P3" s="472"/>
    </row>
    <row r="4" spans="2:17" ht="20.100000000000001" customHeight="1">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347</v>
      </c>
      <c r="P4" s="457"/>
    </row>
    <row r="5" spans="2:17" ht="20.100000000000001" customHeight="1" thickBot="1">
      <c r="B5" s="466"/>
      <c r="C5" s="462"/>
      <c r="D5" s="462"/>
      <c r="E5" s="462"/>
      <c r="F5" s="462"/>
      <c r="G5" s="462"/>
      <c r="H5" s="462"/>
      <c r="I5" s="462"/>
      <c r="J5" s="462"/>
      <c r="K5" s="462"/>
      <c r="L5" s="462"/>
      <c r="M5" s="462"/>
      <c r="N5" s="462"/>
      <c r="O5" s="145" t="s">
        <v>209</v>
      </c>
      <c r="P5" s="30" t="s">
        <v>210</v>
      </c>
    </row>
    <row r="6" spans="2:17" ht="20.100000000000001" customHeight="1">
      <c r="B6" s="148" t="s">
        <v>211</v>
      </c>
      <c r="C6" s="146">
        <v>31</v>
      </c>
      <c r="D6" s="8">
        <v>29</v>
      </c>
      <c r="E6" s="8">
        <v>31</v>
      </c>
      <c r="F6" s="8">
        <v>21</v>
      </c>
      <c r="G6" s="8">
        <v>0</v>
      </c>
      <c r="H6" s="8">
        <v>0</v>
      </c>
      <c r="I6" s="168">
        <f>SUM(C6:G6)</f>
        <v>112</v>
      </c>
      <c r="J6" s="8">
        <v>7</v>
      </c>
      <c r="K6" s="8">
        <v>19</v>
      </c>
      <c r="L6" s="8">
        <v>30</v>
      </c>
      <c r="M6" s="8">
        <v>31</v>
      </c>
      <c r="N6" s="168">
        <f>SUM(J6:M6)</f>
        <v>87</v>
      </c>
      <c r="O6" s="167">
        <f>SUM(C6:H6,J6:M6)</f>
        <v>199</v>
      </c>
      <c r="P6" s="169">
        <f>I6+N6</f>
        <v>199</v>
      </c>
    </row>
    <row r="7" spans="2:17" ht="20.100000000000001" customHeight="1">
      <c r="B7" s="149" t="s">
        <v>485</v>
      </c>
      <c r="C7" s="147">
        <v>-0.32580645161290323</v>
      </c>
      <c r="D7" s="10">
        <v>3.9827586206896552</v>
      </c>
      <c r="E7" s="10">
        <v>5.7387096774193553</v>
      </c>
      <c r="F7" s="10">
        <v>9.7857142857142865</v>
      </c>
      <c r="G7" s="10">
        <v>16.680645161290318</v>
      </c>
      <c r="H7" s="10">
        <v>19.61</v>
      </c>
      <c r="I7" s="153">
        <f>(C6*C7+D6*D7+E6*E7+F6*F7+G6*G7)/I6</f>
        <v>4.3642857142857148</v>
      </c>
      <c r="J7" s="10">
        <v>13.042857142857143</v>
      </c>
      <c r="K7" s="95">
        <v>9.8578947368421073</v>
      </c>
      <c r="L7" s="95">
        <v>5.3933333333333353</v>
      </c>
      <c r="M7" s="95">
        <v>1.5806451612903227</v>
      </c>
      <c r="N7" s="153">
        <f>(J6*J7+K6*K7+L6*L7+M6*M7)/N6</f>
        <v>5.6252873563218397</v>
      </c>
      <c r="O7" s="154">
        <f>(C7*C6+D7*D6+E7*E6+F7*F6+G7*G6+H7*H6+J7*J6+K7*K6+L7*L6+M7*M6)/O6</f>
        <v>4.9155778894472366</v>
      </c>
      <c r="P7" s="161">
        <f>(I7*I6+N7*N6)/P6</f>
        <v>4.9155778894472366</v>
      </c>
    </row>
    <row r="8" spans="2:17" ht="20.100000000000001" customHeight="1">
      <c r="B8" s="149" t="s">
        <v>212</v>
      </c>
      <c r="C8" s="13">
        <f t="shared" ref="C8:H8" si="0">C6*(13-C7)</f>
        <v>413.1</v>
      </c>
      <c r="D8" s="12">
        <f t="shared" si="0"/>
        <v>261.5</v>
      </c>
      <c r="E8" s="12">
        <f t="shared" si="0"/>
        <v>225.1</v>
      </c>
      <c r="F8" s="12">
        <f t="shared" si="0"/>
        <v>67.499999999999986</v>
      </c>
      <c r="G8" s="12">
        <f t="shared" si="0"/>
        <v>0</v>
      </c>
      <c r="H8" s="12">
        <f t="shared" si="0"/>
        <v>0</v>
      </c>
      <c r="I8" s="155">
        <f>SUM(C8:G8)</f>
        <v>967.2</v>
      </c>
      <c r="J8" s="12">
        <f>J6*(13-J7)</f>
        <v>-0.29999999999999893</v>
      </c>
      <c r="K8" s="12">
        <f>K6*(13-K7)</f>
        <v>59.69999999999996</v>
      </c>
      <c r="L8" s="12">
        <f>L6*(13-L7)</f>
        <v>228.19999999999993</v>
      </c>
      <c r="M8" s="12">
        <f>M6*(13-M7)</f>
        <v>354</v>
      </c>
      <c r="N8" s="155">
        <f>SUM(J8:M8)</f>
        <v>641.59999999999991</v>
      </c>
      <c r="O8" s="156">
        <f>O6*(13-O7)</f>
        <v>1608.8</v>
      </c>
      <c r="P8" s="162">
        <f>P6*(13-P7)</f>
        <v>1608.8</v>
      </c>
    </row>
    <row r="9" spans="2:17" ht="20.100000000000001" customHeight="1">
      <c r="B9" s="149" t="s">
        <v>213</v>
      </c>
      <c r="C9" s="13">
        <f t="shared" ref="C9:H9" si="1">C6*(17-C7)</f>
        <v>537.09999999999991</v>
      </c>
      <c r="D9" s="12">
        <f t="shared" si="1"/>
        <v>377.5</v>
      </c>
      <c r="E9" s="12">
        <f t="shared" si="1"/>
        <v>349.1</v>
      </c>
      <c r="F9" s="12">
        <f t="shared" si="1"/>
        <v>151.49999999999997</v>
      </c>
      <c r="G9" s="12">
        <f t="shared" si="1"/>
        <v>0</v>
      </c>
      <c r="H9" s="12">
        <f t="shared" si="1"/>
        <v>0</v>
      </c>
      <c r="I9" s="155">
        <f>SUM(C9:G9)</f>
        <v>1415.1999999999998</v>
      </c>
      <c r="J9" s="12">
        <f>J6*(17-J7)</f>
        <v>27.700000000000003</v>
      </c>
      <c r="K9" s="12">
        <f>K6*(17-K7)</f>
        <v>135.69999999999996</v>
      </c>
      <c r="L9" s="12">
        <f>L6*(17-L7)</f>
        <v>348.2</v>
      </c>
      <c r="M9" s="12">
        <f>M6*(17-M7)</f>
        <v>478</v>
      </c>
      <c r="N9" s="155">
        <f>SUM(J9:M9)</f>
        <v>989.59999999999991</v>
      </c>
      <c r="O9" s="156">
        <f>O6*(17-O7)</f>
        <v>2404.7999999999997</v>
      </c>
      <c r="P9" s="162">
        <f>P6*(17-P7)</f>
        <v>2404.7999999999997</v>
      </c>
    </row>
    <row r="10" spans="2:17" ht="20.100000000000001" customHeight="1">
      <c r="B10" s="149" t="s">
        <v>249</v>
      </c>
      <c r="C10" s="17">
        <f t="shared" ref="C10:H10" si="2">C6*(18-C7)</f>
        <v>568.09999999999991</v>
      </c>
      <c r="D10" s="16">
        <f t="shared" si="2"/>
        <v>406.5</v>
      </c>
      <c r="E10" s="16">
        <f t="shared" si="2"/>
        <v>380.1</v>
      </c>
      <c r="F10" s="16">
        <f t="shared" si="2"/>
        <v>172.49999999999997</v>
      </c>
      <c r="G10" s="16">
        <f t="shared" si="2"/>
        <v>0</v>
      </c>
      <c r="H10" s="16">
        <f t="shared" si="2"/>
        <v>0</v>
      </c>
      <c r="I10" s="155">
        <f>SUM(C10:G10)</f>
        <v>1527.1999999999998</v>
      </c>
      <c r="J10" s="16">
        <f>J6*(18-J7)</f>
        <v>34.700000000000003</v>
      </c>
      <c r="K10" s="16">
        <f>K6*(18-K7)</f>
        <v>154.69999999999996</v>
      </c>
      <c r="L10" s="16">
        <f>L6*(18-L7)</f>
        <v>378.2</v>
      </c>
      <c r="M10" s="16">
        <f>M6*(18-M7)</f>
        <v>508.99999999999994</v>
      </c>
      <c r="N10" s="155">
        <f>SUM(J10:M10)</f>
        <v>1076.5999999999999</v>
      </c>
      <c r="O10" s="157">
        <f>O6*(18-O7)</f>
        <v>2603.7999999999997</v>
      </c>
      <c r="P10" s="163">
        <f>P6*(18-P7)</f>
        <v>2603.7999999999997</v>
      </c>
    </row>
    <row r="11" spans="2:17" ht="20.100000000000001" customHeight="1" thickBot="1">
      <c r="B11" s="347" t="s">
        <v>215</v>
      </c>
      <c r="C11" s="21">
        <f t="shared" ref="C11:H11" si="3">C6*(19-C7)</f>
        <v>599.09999999999991</v>
      </c>
      <c r="D11" s="20">
        <f t="shared" si="3"/>
        <v>435.5</v>
      </c>
      <c r="E11" s="20">
        <f t="shared" si="3"/>
        <v>411.1</v>
      </c>
      <c r="F11" s="20">
        <f t="shared" si="3"/>
        <v>193.49999999999997</v>
      </c>
      <c r="G11" s="20">
        <f t="shared" si="3"/>
        <v>0</v>
      </c>
      <c r="H11" s="20">
        <f t="shared" si="3"/>
        <v>0</v>
      </c>
      <c r="I11" s="164">
        <f>SUM(C11:G11)</f>
        <v>1639.1999999999998</v>
      </c>
      <c r="J11" s="20">
        <f>J6*(19-J7)</f>
        <v>41.7</v>
      </c>
      <c r="K11" s="20">
        <f>K6*(19-K7)</f>
        <v>173.69999999999996</v>
      </c>
      <c r="L11" s="20">
        <f>L6*(19-L7)</f>
        <v>408.2</v>
      </c>
      <c r="M11" s="20">
        <f>M6*(19-M7)</f>
        <v>540</v>
      </c>
      <c r="N11" s="164">
        <f>SUM(J11:M11)</f>
        <v>1163.5999999999999</v>
      </c>
      <c r="O11" s="165">
        <f>O6*(19-O7)</f>
        <v>2802.7999999999997</v>
      </c>
      <c r="P11" s="166">
        <f>P6*(19-P7)</f>
        <v>2802.7999999999997</v>
      </c>
    </row>
    <row r="12" spans="2:17" ht="15.95" customHeight="1" thickBot="1">
      <c r="B12" s="24"/>
      <c r="C12" s="24"/>
      <c r="D12" s="53"/>
      <c r="E12" s="53"/>
      <c r="F12" s="53"/>
      <c r="G12" s="24"/>
      <c r="H12" s="53"/>
      <c r="I12" s="24"/>
      <c r="J12" s="53"/>
      <c r="K12" s="24"/>
      <c r="L12" s="53"/>
      <c r="M12" s="24"/>
      <c r="N12" s="53"/>
      <c r="O12" s="24"/>
      <c r="P12" s="24"/>
    </row>
    <row r="13" spans="2:17" ht="39.950000000000003" customHeight="1" thickBot="1">
      <c r="B13" s="473" t="s">
        <v>353</v>
      </c>
      <c r="C13" s="474"/>
      <c r="D13" s="474"/>
      <c r="E13" s="474"/>
      <c r="F13" s="474"/>
      <c r="G13" s="474"/>
      <c r="H13" s="474"/>
      <c r="I13" s="474"/>
      <c r="J13" s="474"/>
      <c r="K13" s="474"/>
      <c r="L13" s="470" t="s">
        <v>355</v>
      </c>
      <c r="M13" s="471"/>
      <c r="N13" s="471"/>
      <c r="O13" s="471"/>
      <c r="P13" s="472"/>
    </row>
    <row r="14" spans="2:17" ht="20.100000000000001" customHeight="1">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347</v>
      </c>
      <c r="P14" s="457"/>
    </row>
    <row r="15" spans="2:17" ht="20.100000000000001" customHeight="1" thickBot="1">
      <c r="B15" s="466"/>
      <c r="C15" s="462"/>
      <c r="D15" s="462"/>
      <c r="E15" s="462"/>
      <c r="F15" s="462"/>
      <c r="G15" s="462"/>
      <c r="H15" s="462"/>
      <c r="I15" s="462"/>
      <c r="J15" s="462"/>
      <c r="K15" s="462"/>
      <c r="L15" s="462"/>
      <c r="M15" s="462"/>
      <c r="N15" s="462"/>
      <c r="O15" s="145" t="s">
        <v>209</v>
      </c>
      <c r="P15" s="30" t="s">
        <v>210</v>
      </c>
      <c r="Q15" s="24"/>
    </row>
    <row r="16" spans="2:17" ht="20.100000000000001" customHeight="1">
      <c r="B16" s="148" t="s">
        <v>211</v>
      </c>
      <c r="C16" s="146">
        <v>31</v>
      </c>
      <c r="D16" s="8">
        <v>28</v>
      </c>
      <c r="E16" s="8">
        <v>31</v>
      </c>
      <c r="F16" s="8">
        <v>30</v>
      </c>
      <c r="G16" s="8">
        <v>3</v>
      </c>
      <c r="H16" s="8">
        <v>11</v>
      </c>
      <c r="I16" s="168">
        <f>SUM(C16:G16)</f>
        <v>123</v>
      </c>
      <c r="J16" s="8">
        <v>24</v>
      </c>
      <c r="K16" s="8">
        <v>21</v>
      </c>
      <c r="L16" s="8">
        <v>30</v>
      </c>
      <c r="M16" s="8">
        <v>31</v>
      </c>
      <c r="N16" s="168">
        <f>SUM(J16:M16)</f>
        <v>106</v>
      </c>
      <c r="O16" s="167">
        <f>SUM(C16:H16,J16:M16)</f>
        <v>240</v>
      </c>
      <c r="P16" s="169">
        <f>I16+N16</f>
        <v>229</v>
      </c>
      <c r="Q16" s="24"/>
    </row>
    <row r="17" spans="2:17" ht="20.100000000000001" customHeight="1">
      <c r="B17" s="149" t="s">
        <v>485</v>
      </c>
      <c r="C17" s="147">
        <v>-0.70967741935483852</v>
      </c>
      <c r="D17" s="10">
        <v>2.3571428571428577</v>
      </c>
      <c r="E17" s="10">
        <v>5.2709677419354835</v>
      </c>
      <c r="F17" s="10">
        <v>8.2533333333333356</v>
      </c>
      <c r="G17" s="10">
        <v>13.233333333333334</v>
      </c>
      <c r="H17" s="10">
        <v>12.990909090909092</v>
      </c>
      <c r="I17" s="153">
        <f>(C16*C17+D16*D17+E16*E17+F16*F17+G16*G17)/I16</f>
        <v>4.0219512195121956</v>
      </c>
      <c r="J17" s="10">
        <v>12.04666666666667</v>
      </c>
      <c r="K17" s="95">
        <v>12.054838709677419</v>
      </c>
      <c r="L17" s="95">
        <v>2.75</v>
      </c>
      <c r="M17" s="95">
        <v>-1.4838709677419353</v>
      </c>
      <c r="N17" s="153">
        <f>(J16*J17+K16*K17+L16*L17+M16*M17)/N16</f>
        <v>5.4601095556908108</v>
      </c>
      <c r="O17" s="154">
        <f>(C17*C16+D17*D16+E17*E16+F17*F16+G17*G16+H17*H16+J17*J16+K17*K16+L17*L16+M17*M16)/O16</f>
        <v>5.0682150537634421</v>
      </c>
      <c r="P17" s="161">
        <f>(I17*I16+N17*N16)/P16</f>
        <v>4.6876489646429071</v>
      </c>
      <c r="Q17" s="24"/>
    </row>
    <row r="18" spans="2:17" ht="20.100000000000001" customHeight="1">
      <c r="B18" s="149" t="s">
        <v>212</v>
      </c>
      <c r="C18" s="13">
        <f t="shared" ref="C18:H18" si="4">C16*(13-C17)</f>
        <v>425</v>
      </c>
      <c r="D18" s="12">
        <f t="shared" si="4"/>
        <v>298</v>
      </c>
      <c r="E18" s="12">
        <f t="shared" si="4"/>
        <v>239.60000000000002</v>
      </c>
      <c r="F18" s="12">
        <f t="shared" si="4"/>
        <v>142.39999999999992</v>
      </c>
      <c r="G18" s="12">
        <f t="shared" si="4"/>
        <v>-0.70000000000000284</v>
      </c>
      <c r="H18" s="12">
        <f t="shared" si="4"/>
        <v>9.999999999998721E-2</v>
      </c>
      <c r="I18" s="155">
        <f>SUM(C18:G18)</f>
        <v>1104.3</v>
      </c>
      <c r="J18" s="12">
        <f>J16*(13-J17)</f>
        <v>22.87999999999991</v>
      </c>
      <c r="K18" s="12">
        <f>K16*(13-K17)</f>
        <v>19.848387096774196</v>
      </c>
      <c r="L18" s="12">
        <f>L16*(13-L17)</f>
        <v>307.5</v>
      </c>
      <c r="M18" s="12">
        <f>M16*(13-M17)</f>
        <v>449</v>
      </c>
      <c r="N18" s="155">
        <f>SUM(J18:M18)</f>
        <v>799.2283870967741</v>
      </c>
      <c r="O18" s="156">
        <f>O16*(13-O17)</f>
        <v>1903.6283870967738</v>
      </c>
      <c r="P18" s="162">
        <f>P16*(13-P17)</f>
        <v>1903.5283870967742</v>
      </c>
      <c r="Q18" s="24"/>
    </row>
    <row r="19" spans="2:17" ht="20.100000000000001" customHeight="1">
      <c r="B19" s="149" t="s">
        <v>213</v>
      </c>
      <c r="C19" s="13">
        <f t="shared" ref="C19:H19" si="5">C16*(17-C17)</f>
        <v>549</v>
      </c>
      <c r="D19" s="12">
        <f t="shared" si="5"/>
        <v>410</v>
      </c>
      <c r="E19" s="12">
        <f t="shared" si="5"/>
        <v>363.6</v>
      </c>
      <c r="F19" s="12">
        <f t="shared" si="5"/>
        <v>262.39999999999992</v>
      </c>
      <c r="G19" s="12">
        <f t="shared" si="5"/>
        <v>11.299999999999997</v>
      </c>
      <c r="H19" s="12">
        <f t="shared" si="5"/>
        <v>44.099999999999987</v>
      </c>
      <c r="I19" s="155">
        <f>SUM(C19:G19)</f>
        <v>1596.2999999999997</v>
      </c>
      <c r="J19" s="12">
        <f>J16*(17-J17)</f>
        <v>118.87999999999991</v>
      </c>
      <c r="K19" s="12">
        <f>K16*(17-K17)</f>
        <v>103.84838709677419</v>
      </c>
      <c r="L19" s="12">
        <f>L16*(17-L17)</f>
        <v>427.5</v>
      </c>
      <c r="M19" s="12">
        <f>M16*(17-M17)</f>
        <v>573</v>
      </c>
      <c r="N19" s="155">
        <f>SUM(J19:M19)</f>
        <v>1223.228387096774</v>
      </c>
      <c r="O19" s="156">
        <f>O16*(17-O17)</f>
        <v>2863.6283870967741</v>
      </c>
      <c r="P19" s="162">
        <f>P16*(17-P17)</f>
        <v>2819.5283870967742</v>
      </c>
      <c r="Q19" s="24"/>
    </row>
    <row r="20" spans="2:17" ht="20.100000000000001" customHeight="1">
      <c r="B20" s="149" t="s">
        <v>249</v>
      </c>
      <c r="C20" s="17">
        <f t="shared" ref="C20:H20" si="6">C16*(18-C17)</f>
        <v>580</v>
      </c>
      <c r="D20" s="16">
        <f t="shared" si="6"/>
        <v>438</v>
      </c>
      <c r="E20" s="16">
        <f t="shared" si="6"/>
        <v>394.6</v>
      </c>
      <c r="F20" s="16">
        <f t="shared" si="6"/>
        <v>292.39999999999992</v>
      </c>
      <c r="G20" s="16">
        <f t="shared" si="6"/>
        <v>14.299999999999997</v>
      </c>
      <c r="H20" s="16">
        <f t="shared" si="6"/>
        <v>55.099999999999987</v>
      </c>
      <c r="I20" s="155">
        <f>SUM(C20:G20)</f>
        <v>1719.2999999999997</v>
      </c>
      <c r="J20" s="16">
        <f>J16*(18-J17)</f>
        <v>142.87999999999991</v>
      </c>
      <c r="K20" s="16">
        <f>K16*(18-K17)</f>
        <v>124.84838709677419</v>
      </c>
      <c r="L20" s="16">
        <f>L16*(18-L17)</f>
        <v>457.5</v>
      </c>
      <c r="M20" s="16">
        <f>M16*(18-M17)</f>
        <v>604</v>
      </c>
      <c r="N20" s="155">
        <f>SUM(J20:M20)</f>
        <v>1329.228387096774</v>
      </c>
      <c r="O20" s="157">
        <f>O16*(18-O17)</f>
        <v>3103.6283870967741</v>
      </c>
      <c r="P20" s="163">
        <f>P16*(18-P17)</f>
        <v>3048.5283870967742</v>
      </c>
      <c r="Q20" s="24"/>
    </row>
    <row r="21" spans="2:17" ht="20.100000000000001" customHeight="1" thickBot="1">
      <c r="B21" s="347" t="s">
        <v>215</v>
      </c>
      <c r="C21" s="21">
        <f t="shared" ref="C21:H21" si="7">C16*(19-C17)</f>
        <v>611</v>
      </c>
      <c r="D21" s="20">
        <f t="shared" si="7"/>
        <v>466</v>
      </c>
      <c r="E21" s="20">
        <f t="shared" si="7"/>
        <v>425.6</v>
      </c>
      <c r="F21" s="20">
        <f t="shared" si="7"/>
        <v>322.39999999999992</v>
      </c>
      <c r="G21" s="20">
        <f t="shared" si="7"/>
        <v>17.299999999999997</v>
      </c>
      <c r="H21" s="20">
        <f t="shared" si="7"/>
        <v>66.099999999999994</v>
      </c>
      <c r="I21" s="164">
        <f>SUM(C21:G21)</f>
        <v>1842.2999999999997</v>
      </c>
      <c r="J21" s="20">
        <f>J16*(19-J17)</f>
        <v>166.87999999999991</v>
      </c>
      <c r="K21" s="20">
        <f>K16*(19-K17)</f>
        <v>145.84838709677419</v>
      </c>
      <c r="L21" s="20">
        <f>L16*(19-L17)</f>
        <v>487.5</v>
      </c>
      <c r="M21" s="20">
        <f>M16*(19-M17)</f>
        <v>635</v>
      </c>
      <c r="N21" s="164">
        <f>SUM(J21:M21)</f>
        <v>1435.228387096774</v>
      </c>
      <c r="O21" s="165">
        <f>O16*(19-O17)</f>
        <v>3343.6283870967741</v>
      </c>
      <c r="P21" s="166">
        <f>P16*(19-P17)</f>
        <v>3277.5283870967742</v>
      </c>
      <c r="Q21" s="24"/>
    </row>
    <row r="22" spans="2:17" ht="15.95" customHeight="1" thickBot="1">
      <c r="B22" s="24"/>
      <c r="C22" s="24"/>
      <c r="D22" s="53"/>
      <c r="E22" s="53"/>
      <c r="F22" s="53"/>
      <c r="G22" s="24"/>
      <c r="H22" s="54"/>
      <c r="I22" s="24"/>
      <c r="J22" s="54"/>
      <c r="K22" s="24"/>
      <c r="L22" s="2"/>
      <c r="M22" s="24"/>
      <c r="N22" s="53"/>
      <c r="O22" s="24"/>
      <c r="P22" s="24"/>
    </row>
    <row r="23" spans="2:17" ht="39.6" customHeight="1" thickBot="1">
      <c r="B23" s="473" t="s">
        <v>356</v>
      </c>
      <c r="C23" s="474"/>
      <c r="D23" s="474"/>
      <c r="E23" s="474"/>
      <c r="F23" s="474"/>
      <c r="G23" s="474"/>
      <c r="H23" s="474"/>
      <c r="I23" s="474"/>
      <c r="J23" s="474"/>
      <c r="K23" s="474"/>
      <c r="L23" s="470" t="s">
        <v>357</v>
      </c>
      <c r="M23" s="471"/>
      <c r="N23" s="471"/>
      <c r="O23" s="471"/>
      <c r="P23" s="472"/>
    </row>
    <row r="24" spans="2:17" ht="15.95" customHeight="1">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347</v>
      </c>
      <c r="P24" s="457"/>
    </row>
    <row r="25" spans="2:17" ht="15.95" customHeight="1" thickBot="1">
      <c r="B25" s="466"/>
      <c r="C25" s="462"/>
      <c r="D25" s="462"/>
      <c r="E25" s="462"/>
      <c r="F25" s="462"/>
      <c r="G25" s="462"/>
      <c r="H25" s="462"/>
      <c r="I25" s="462"/>
      <c r="J25" s="462"/>
      <c r="K25" s="462"/>
      <c r="L25" s="462"/>
      <c r="M25" s="462"/>
      <c r="N25" s="462"/>
      <c r="O25" s="145" t="s">
        <v>209</v>
      </c>
      <c r="P25" s="30" t="s">
        <v>210</v>
      </c>
    </row>
    <row r="26" spans="2:17" ht="19.149999999999999" customHeight="1">
      <c r="B26" s="148" t="s">
        <v>211</v>
      </c>
      <c r="C26" s="146">
        <v>31</v>
      </c>
      <c r="D26" s="8">
        <v>28</v>
      </c>
      <c r="E26" s="8">
        <v>31</v>
      </c>
      <c r="F26" s="8">
        <v>30</v>
      </c>
      <c r="G26" s="8">
        <v>0</v>
      </c>
      <c r="H26" s="8">
        <v>0</v>
      </c>
      <c r="I26" s="168">
        <f>SUM(C26:G26)</f>
        <v>120</v>
      </c>
      <c r="J26" s="8">
        <v>20</v>
      </c>
      <c r="K26" s="8">
        <v>31</v>
      </c>
      <c r="L26" s="8">
        <v>30</v>
      </c>
      <c r="M26" s="8">
        <v>31</v>
      </c>
      <c r="N26" s="168">
        <f>SUM(J26:M26)</f>
        <v>112</v>
      </c>
      <c r="O26" s="167">
        <f>SUM(C26:H26,J26:M26)</f>
        <v>232</v>
      </c>
      <c r="P26" s="169">
        <f>I26+N26</f>
        <v>232</v>
      </c>
    </row>
    <row r="27" spans="2:17" ht="19.149999999999999" customHeight="1">
      <c r="B27" s="149" t="s">
        <v>485</v>
      </c>
      <c r="C27" s="147">
        <v>-1.1000000000000001</v>
      </c>
      <c r="D27" s="10">
        <v>3.5</v>
      </c>
      <c r="E27" s="10">
        <v>3.5</v>
      </c>
      <c r="F27" s="10">
        <v>7.35</v>
      </c>
      <c r="G27" s="10">
        <v>0</v>
      </c>
      <c r="H27" s="10">
        <v>0</v>
      </c>
      <c r="I27" s="153">
        <f>(C26*C27+D26*D27+E26*E27+F26*F27+G26*G27)/I26</f>
        <v>3.2741666666666664</v>
      </c>
      <c r="J27" s="10">
        <v>9.35</v>
      </c>
      <c r="K27" s="95">
        <v>7.032258064516129</v>
      </c>
      <c r="L27" s="95">
        <v>3.8</v>
      </c>
      <c r="M27" s="95">
        <v>-1.4</v>
      </c>
      <c r="N27" s="153">
        <f>(J26*J27+K26*K27+L26*L27+M26*M27)/N26</f>
        <v>4.2464285714285719</v>
      </c>
      <c r="O27" s="154">
        <f>(C27*C26+D27*D26+E27*E26+F27*F26+G27*G26+H27*H26+J27*J26+K27*K26+L27*L26+M27*M26)/O26</f>
        <v>3.7435344827586206</v>
      </c>
      <c r="P27" s="161">
        <f>(I27*I26+N27*N26)/P26</f>
        <v>3.7435344827586206</v>
      </c>
    </row>
    <row r="28" spans="2:17" ht="19.149999999999999" customHeight="1">
      <c r="B28" s="149" t="s">
        <v>212</v>
      </c>
      <c r="C28" s="13">
        <f t="shared" ref="C28:H28" si="8">C26*(13-C27)</f>
        <v>437.09999999999997</v>
      </c>
      <c r="D28" s="12">
        <f t="shared" si="8"/>
        <v>266</v>
      </c>
      <c r="E28" s="12">
        <f t="shared" si="8"/>
        <v>294.5</v>
      </c>
      <c r="F28" s="12">
        <f t="shared" si="8"/>
        <v>169.5</v>
      </c>
      <c r="G28" s="12">
        <f t="shared" si="8"/>
        <v>0</v>
      </c>
      <c r="H28" s="12">
        <f t="shared" si="8"/>
        <v>0</v>
      </c>
      <c r="I28" s="155">
        <f>SUM(C28:G28)</f>
        <v>1167.0999999999999</v>
      </c>
      <c r="J28" s="12">
        <f>J26*(13-J27)</f>
        <v>73</v>
      </c>
      <c r="K28" s="12">
        <f>K26*(13-K27)</f>
        <v>185</v>
      </c>
      <c r="L28" s="12">
        <f>L26*(13-L27)</f>
        <v>276</v>
      </c>
      <c r="M28" s="12">
        <f>M26*(13-M27)</f>
        <v>446.40000000000003</v>
      </c>
      <c r="N28" s="155">
        <f>SUM(J28:M28)</f>
        <v>980.40000000000009</v>
      </c>
      <c r="O28" s="156">
        <f>O26*(13-O27)</f>
        <v>2147.5</v>
      </c>
      <c r="P28" s="162">
        <f>P26*(13-P27)</f>
        <v>2147.5</v>
      </c>
    </row>
    <row r="29" spans="2:17" ht="19.149999999999999" customHeight="1">
      <c r="B29" s="149" t="s">
        <v>213</v>
      </c>
      <c r="C29" s="13">
        <f t="shared" ref="C29:H29" si="9">C26*(17-C27)</f>
        <v>561.1</v>
      </c>
      <c r="D29" s="12">
        <f t="shared" si="9"/>
        <v>378</v>
      </c>
      <c r="E29" s="12">
        <f t="shared" si="9"/>
        <v>418.5</v>
      </c>
      <c r="F29" s="12">
        <f t="shared" si="9"/>
        <v>289.5</v>
      </c>
      <c r="G29" s="12">
        <f t="shared" si="9"/>
        <v>0</v>
      </c>
      <c r="H29" s="12">
        <f t="shared" si="9"/>
        <v>0</v>
      </c>
      <c r="I29" s="155">
        <f>SUM(C29:G29)</f>
        <v>1647.1</v>
      </c>
      <c r="J29" s="12">
        <f>J26*(17-J27)</f>
        <v>153</v>
      </c>
      <c r="K29" s="12">
        <f>K26*(17-K27)</f>
        <v>309</v>
      </c>
      <c r="L29" s="12">
        <f>L26*(17-L27)</f>
        <v>396</v>
      </c>
      <c r="M29" s="12">
        <f>M26*(17-M27)</f>
        <v>570.4</v>
      </c>
      <c r="N29" s="155">
        <f>SUM(J29:M29)</f>
        <v>1428.4</v>
      </c>
      <c r="O29" s="156">
        <f>O26*(17-O27)</f>
        <v>3075.5</v>
      </c>
      <c r="P29" s="162">
        <f>P26*(17-P27)</f>
        <v>3075.5</v>
      </c>
    </row>
    <row r="30" spans="2:17" ht="19.149999999999999" customHeight="1">
      <c r="B30" s="149" t="s">
        <v>249</v>
      </c>
      <c r="C30" s="17">
        <f t="shared" ref="C30:H30" si="10">C26*(18-C27)</f>
        <v>592.1</v>
      </c>
      <c r="D30" s="16">
        <f t="shared" si="10"/>
        <v>406</v>
      </c>
      <c r="E30" s="16">
        <f t="shared" si="10"/>
        <v>449.5</v>
      </c>
      <c r="F30" s="16">
        <f t="shared" si="10"/>
        <v>319.5</v>
      </c>
      <c r="G30" s="16">
        <f t="shared" si="10"/>
        <v>0</v>
      </c>
      <c r="H30" s="16">
        <f t="shared" si="10"/>
        <v>0</v>
      </c>
      <c r="I30" s="155">
        <f>SUM(C30:G30)</f>
        <v>1767.1</v>
      </c>
      <c r="J30" s="16">
        <f>J26*(18-J27)</f>
        <v>173</v>
      </c>
      <c r="K30" s="16">
        <f>K26*(18-K27)</f>
        <v>340</v>
      </c>
      <c r="L30" s="16">
        <f>L26*(18-L27)</f>
        <v>426</v>
      </c>
      <c r="M30" s="16">
        <f>M26*(18-M27)</f>
        <v>601.4</v>
      </c>
      <c r="N30" s="155">
        <f>SUM(J30:M30)</f>
        <v>1540.4</v>
      </c>
      <c r="O30" s="157">
        <f>O26*(18-O27)</f>
        <v>3307.5</v>
      </c>
      <c r="P30" s="163">
        <f>P26*(18-P27)</f>
        <v>3307.5</v>
      </c>
    </row>
    <row r="31" spans="2:17" ht="19.149999999999999" customHeight="1" thickBot="1">
      <c r="B31" s="347" t="s">
        <v>215</v>
      </c>
      <c r="C31" s="21">
        <f t="shared" ref="C31:H31" si="11">C26*(19-C27)</f>
        <v>623.1</v>
      </c>
      <c r="D31" s="20">
        <f t="shared" si="11"/>
        <v>434</v>
      </c>
      <c r="E31" s="20">
        <f t="shared" si="11"/>
        <v>480.5</v>
      </c>
      <c r="F31" s="20">
        <f t="shared" si="11"/>
        <v>349.5</v>
      </c>
      <c r="G31" s="20">
        <f t="shared" si="11"/>
        <v>0</v>
      </c>
      <c r="H31" s="20">
        <f t="shared" si="11"/>
        <v>0</v>
      </c>
      <c r="I31" s="164">
        <f>SUM(C31:G31)</f>
        <v>1887.1</v>
      </c>
      <c r="J31" s="20">
        <f>J26*(19-J27)</f>
        <v>193</v>
      </c>
      <c r="K31" s="20">
        <f>K26*(19-K27)</f>
        <v>371</v>
      </c>
      <c r="L31" s="20">
        <f>L26*(19-L27)</f>
        <v>456</v>
      </c>
      <c r="M31" s="20">
        <f>M26*(19-M27)</f>
        <v>632.4</v>
      </c>
      <c r="N31" s="164">
        <f>SUM(J31:M31)</f>
        <v>1652.4</v>
      </c>
      <c r="O31" s="165">
        <f>O26*(19-O27)</f>
        <v>3539.5</v>
      </c>
      <c r="P31" s="166">
        <f>P26*(19-P27)</f>
        <v>3539.5</v>
      </c>
    </row>
    <row r="32" spans="2:17" ht="15.95" customHeight="1" thickBot="1">
      <c r="B32" s="24"/>
      <c r="C32" s="24"/>
      <c r="D32" s="53"/>
      <c r="E32" s="53"/>
      <c r="F32" s="53"/>
      <c r="G32" s="24"/>
      <c r="H32" s="54"/>
      <c r="I32" s="24"/>
      <c r="J32" s="54"/>
      <c r="K32" s="24"/>
      <c r="L32" s="2"/>
      <c r="M32" s="24"/>
      <c r="N32" s="53"/>
      <c r="O32" s="24"/>
      <c r="P32" s="24"/>
    </row>
    <row r="33" spans="2:17" ht="39.6" customHeight="1" thickBot="1">
      <c r="B33" s="473" t="s">
        <v>356</v>
      </c>
      <c r="C33" s="474"/>
      <c r="D33" s="474"/>
      <c r="E33" s="474"/>
      <c r="F33" s="474"/>
      <c r="G33" s="474"/>
      <c r="H33" s="474"/>
      <c r="I33" s="474"/>
      <c r="J33" s="474"/>
      <c r="K33" s="474"/>
      <c r="L33" s="470" t="s">
        <v>358</v>
      </c>
      <c r="M33" s="471"/>
      <c r="N33" s="471"/>
      <c r="O33" s="471"/>
      <c r="P33" s="472"/>
    </row>
    <row r="34" spans="2:17" ht="15.95" customHeight="1">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347</v>
      </c>
      <c r="P34" s="457"/>
    </row>
    <row r="35" spans="2:17" ht="15.95" customHeight="1" thickBot="1">
      <c r="B35" s="466"/>
      <c r="C35" s="462"/>
      <c r="D35" s="462"/>
      <c r="E35" s="462"/>
      <c r="F35" s="462"/>
      <c r="G35" s="462"/>
      <c r="H35" s="462"/>
      <c r="I35" s="462"/>
      <c r="J35" s="462"/>
      <c r="K35" s="462"/>
      <c r="L35" s="462"/>
      <c r="M35" s="462"/>
      <c r="N35" s="462"/>
      <c r="O35" s="145" t="s">
        <v>209</v>
      </c>
      <c r="P35" s="30" t="s">
        <v>210</v>
      </c>
    </row>
    <row r="36" spans="2:17" ht="19.149999999999999" customHeight="1">
      <c r="B36" s="148" t="s">
        <v>211</v>
      </c>
      <c r="C36" s="146">
        <v>31</v>
      </c>
      <c r="D36" s="8">
        <v>28</v>
      </c>
      <c r="E36" s="8">
        <v>31</v>
      </c>
      <c r="F36" s="8">
        <v>25</v>
      </c>
      <c r="G36" s="8">
        <v>10</v>
      </c>
      <c r="H36" s="8">
        <v>0</v>
      </c>
      <c r="I36" s="168">
        <f>SUM(C36:G36)</f>
        <v>125</v>
      </c>
      <c r="J36" s="8">
        <v>20</v>
      </c>
      <c r="K36" s="8">
        <v>31</v>
      </c>
      <c r="L36" s="8">
        <v>30</v>
      </c>
      <c r="M36" s="8">
        <v>31</v>
      </c>
      <c r="N36" s="168">
        <f>SUM(J36:M36)</f>
        <v>112</v>
      </c>
      <c r="O36" s="167">
        <f>SUM(C36:H36,J36:M36)</f>
        <v>237</v>
      </c>
      <c r="P36" s="169">
        <f>I36+N36</f>
        <v>237</v>
      </c>
    </row>
    <row r="37" spans="2:17" ht="19.149999999999999" customHeight="1">
      <c r="B37" s="149" t="s">
        <v>485</v>
      </c>
      <c r="C37" s="147">
        <v>-1.5</v>
      </c>
      <c r="D37" s="10">
        <v>-4.3</v>
      </c>
      <c r="E37" s="10">
        <v>3.2</v>
      </c>
      <c r="F37" s="10">
        <v>5.34</v>
      </c>
      <c r="G37" s="10">
        <v>11.35</v>
      </c>
      <c r="H37" s="10">
        <v>0</v>
      </c>
      <c r="I37" s="153">
        <f>(C36*C37+D36*D37+E36*E37+F36*F37+G36*G37)/I36</f>
        <v>1.4344000000000001</v>
      </c>
      <c r="J37" s="10">
        <v>11</v>
      </c>
      <c r="K37" s="95">
        <v>4.8</v>
      </c>
      <c r="L37" s="95">
        <v>3.9</v>
      </c>
      <c r="M37" s="95">
        <v>-0.9</v>
      </c>
      <c r="N37" s="153">
        <f>(J36*J37+K36*K37+L36*L37+M36*M37)/N36</f>
        <v>4.0883928571428569</v>
      </c>
      <c r="O37" s="154">
        <f>(C37*C36+D37*D36+E37*E36+F37*F36+G37*G36+H37*H36+J37*J36+K37*K36+L37*L36+M37*M36)/O36</f>
        <v>2.688607594936709</v>
      </c>
      <c r="P37" s="161">
        <f>(I37*I36+N37*N36)/P36</f>
        <v>2.688607594936709</v>
      </c>
    </row>
    <row r="38" spans="2:17" ht="19.149999999999999" customHeight="1">
      <c r="B38" s="149" t="s">
        <v>212</v>
      </c>
      <c r="C38" s="13">
        <f t="shared" ref="C38:H38" si="12">C36*(13-C37)</f>
        <v>449.5</v>
      </c>
      <c r="D38" s="12">
        <f t="shared" si="12"/>
        <v>484.40000000000003</v>
      </c>
      <c r="E38" s="12">
        <f t="shared" si="12"/>
        <v>303.8</v>
      </c>
      <c r="F38" s="12">
        <f t="shared" si="12"/>
        <v>191.5</v>
      </c>
      <c r="G38" s="12">
        <f t="shared" si="12"/>
        <v>16.500000000000004</v>
      </c>
      <c r="H38" s="12">
        <f t="shared" si="12"/>
        <v>0</v>
      </c>
      <c r="I38" s="155">
        <f>SUM(C38:G38)</f>
        <v>1445.7</v>
      </c>
      <c r="J38" s="12">
        <f>J36*(13-J37)</f>
        <v>40</v>
      </c>
      <c r="K38" s="12">
        <f>K36*(13-K37)</f>
        <v>254.2</v>
      </c>
      <c r="L38" s="12">
        <f>L36*(13-L37)</f>
        <v>273</v>
      </c>
      <c r="M38" s="12">
        <f>M36*(13-M37)</f>
        <v>430.90000000000003</v>
      </c>
      <c r="N38" s="155">
        <f>SUM(J38:M38)</f>
        <v>998.10000000000014</v>
      </c>
      <c r="O38" s="156">
        <f>O36*(13-O37)</f>
        <v>2443.8000000000002</v>
      </c>
      <c r="P38" s="162">
        <f>P36*(13-P37)</f>
        <v>2443.8000000000002</v>
      </c>
    </row>
    <row r="39" spans="2:17" ht="19.149999999999999" customHeight="1">
      <c r="B39" s="149" t="s">
        <v>213</v>
      </c>
      <c r="C39" s="13">
        <f t="shared" ref="C39:H39" si="13">C36*(17-C37)</f>
        <v>573.5</v>
      </c>
      <c r="D39" s="12">
        <f t="shared" si="13"/>
        <v>596.4</v>
      </c>
      <c r="E39" s="12">
        <f t="shared" si="13"/>
        <v>427.8</v>
      </c>
      <c r="F39" s="12">
        <f t="shared" si="13"/>
        <v>291.5</v>
      </c>
      <c r="G39" s="12">
        <f t="shared" si="13"/>
        <v>56.5</v>
      </c>
      <c r="H39" s="12">
        <f t="shared" si="13"/>
        <v>0</v>
      </c>
      <c r="I39" s="155">
        <f>SUM(C39:G39)</f>
        <v>1945.7</v>
      </c>
      <c r="J39" s="12">
        <f>J36*(17-J37)</f>
        <v>120</v>
      </c>
      <c r="K39" s="12">
        <f>K36*(17-K37)</f>
        <v>378.2</v>
      </c>
      <c r="L39" s="12">
        <f>L36*(17-L37)</f>
        <v>393</v>
      </c>
      <c r="M39" s="12">
        <f>M36*(17-M37)</f>
        <v>554.9</v>
      </c>
      <c r="N39" s="155">
        <f>SUM(J39:M39)</f>
        <v>1446.1</v>
      </c>
      <c r="O39" s="156">
        <f>O36*(17-O37)</f>
        <v>3391.8</v>
      </c>
      <c r="P39" s="162">
        <f>P36*(17-P37)</f>
        <v>3391.8</v>
      </c>
    </row>
    <row r="40" spans="2:17" ht="19.149999999999999" customHeight="1">
      <c r="B40" s="149" t="s">
        <v>249</v>
      </c>
      <c r="C40" s="17">
        <f t="shared" ref="C40:H40" si="14">C36*(18-C37)</f>
        <v>604.5</v>
      </c>
      <c r="D40" s="16">
        <f t="shared" si="14"/>
        <v>624.4</v>
      </c>
      <c r="E40" s="16">
        <f t="shared" si="14"/>
        <v>458.8</v>
      </c>
      <c r="F40" s="16">
        <f t="shared" si="14"/>
        <v>316.5</v>
      </c>
      <c r="G40" s="16">
        <f t="shared" si="14"/>
        <v>66.5</v>
      </c>
      <c r="H40" s="16">
        <f t="shared" si="14"/>
        <v>0</v>
      </c>
      <c r="I40" s="155">
        <f>SUM(C40:G40)</f>
        <v>2070.6999999999998</v>
      </c>
      <c r="J40" s="16">
        <f>J36*(18-J37)</f>
        <v>140</v>
      </c>
      <c r="K40" s="16">
        <f>K36*(18-K37)</f>
        <v>409.2</v>
      </c>
      <c r="L40" s="16">
        <f>L36*(18-L37)</f>
        <v>423</v>
      </c>
      <c r="M40" s="16">
        <f>M36*(18-M37)</f>
        <v>585.9</v>
      </c>
      <c r="N40" s="155">
        <f>SUM(J40:M40)</f>
        <v>1558.1</v>
      </c>
      <c r="O40" s="157">
        <f>O36*(18-O37)</f>
        <v>3628.8</v>
      </c>
      <c r="P40" s="163">
        <f>P36*(18-P37)</f>
        <v>3628.8</v>
      </c>
    </row>
    <row r="41" spans="2:17" ht="19.149999999999999" customHeight="1" thickBot="1">
      <c r="B41" s="347" t="s">
        <v>215</v>
      </c>
      <c r="C41" s="21">
        <f t="shared" ref="C41:H41" si="15">C36*(19-C37)</f>
        <v>635.5</v>
      </c>
      <c r="D41" s="20">
        <f t="shared" si="15"/>
        <v>652.4</v>
      </c>
      <c r="E41" s="20">
        <f t="shared" si="15"/>
        <v>489.8</v>
      </c>
      <c r="F41" s="20">
        <f t="shared" si="15"/>
        <v>341.5</v>
      </c>
      <c r="G41" s="20">
        <f t="shared" si="15"/>
        <v>76.5</v>
      </c>
      <c r="H41" s="20">
        <f t="shared" si="15"/>
        <v>0</v>
      </c>
      <c r="I41" s="164">
        <f>SUM(C41:G41)</f>
        <v>2195.6999999999998</v>
      </c>
      <c r="J41" s="20">
        <f>J36*(19-J37)</f>
        <v>160</v>
      </c>
      <c r="K41" s="20">
        <f>K36*(19-K37)</f>
        <v>440.2</v>
      </c>
      <c r="L41" s="20">
        <f>L36*(19-L37)</f>
        <v>453</v>
      </c>
      <c r="M41" s="20">
        <f>M36*(19-M37)</f>
        <v>616.9</v>
      </c>
      <c r="N41" s="164">
        <f>SUM(J41:M41)</f>
        <v>1670.1</v>
      </c>
      <c r="O41" s="165">
        <f>O36*(19-O37)</f>
        <v>3865.8</v>
      </c>
      <c r="P41" s="166">
        <f>P36*(19-P37)</f>
        <v>3865.8</v>
      </c>
    </row>
    <row r="42" spans="2:17" ht="15.95" customHeight="1" thickBot="1">
      <c r="B42" s="1"/>
      <c r="C42" s="1"/>
      <c r="D42" s="2"/>
      <c r="E42" s="2"/>
      <c r="F42" s="2"/>
      <c r="G42" s="1"/>
      <c r="H42" s="3"/>
      <c r="I42" s="2"/>
      <c r="J42" s="3"/>
      <c r="K42" s="2"/>
      <c r="L42" s="2"/>
      <c r="M42" s="1"/>
      <c r="N42" s="2"/>
      <c r="O42" s="1"/>
      <c r="P42" s="4"/>
    </row>
    <row r="43" spans="2:17" ht="53.25" customHeight="1" thickBot="1">
      <c r="B43" s="473" t="s">
        <v>359</v>
      </c>
      <c r="C43" s="474"/>
      <c r="D43" s="474"/>
      <c r="E43" s="474"/>
      <c r="F43" s="474"/>
      <c r="G43" s="474"/>
      <c r="H43" s="474"/>
      <c r="I43" s="474"/>
      <c r="J43" s="474"/>
      <c r="K43" s="474"/>
      <c r="L43" s="470" t="s">
        <v>221</v>
      </c>
      <c r="M43" s="471"/>
      <c r="N43" s="471"/>
      <c r="O43" s="471"/>
      <c r="P43" s="472"/>
    </row>
    <row r="44" spans="2:17" ht="20.100000000000001" customHeight="1">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7" ht="20.100000000000001" customHeight="1" thickBot="1">
      <c r="B45" s="466"/>
      <c r="C45" s="462"/>
      <c r="D45" s="462"/>
      <c r="E45" s="462"/>
      <c r="F45" s="462"/>
      <c r="G45" s="462"/>
      <c r="H45" s="462"/>
      <c r="I45" s="462"/>
      <c r="J45" s="462"/>
      <c r="K45" s="462"/>
      <c r="L45" s="462"/>
      <c r="M45" s="462"/>
      <c r="N45" s="462"/>
      <c r="O45" s="145" t="s">
        <v>209</v>
      </c>
      <c r="P45" s="30" t="s">
        <v>210</v>
      </c>
    </row>
    <row r="46" spans="2:17" ht="20.100000000000001" customHeight="1">
      <c r="B46" s="148" t="s">
        <v>211</v>
      </c>
      <c r="C46" s="146">
        <v>31</v>
      </c>
      <c r="D46" s="8">
        <v>29</v>
      </c>
      <c r="E46" s="8">
        <v>31</v>
      </c>
      <c r="F46" s="8">
        <v>25</v>
      </c>
      <c r="G46" s="8">
        <v>21</v>
      </c>
      <c r="H46" s="8">
        <v>0</v>
      </c>
      <c r="I46" s="168">
        <f>SUM(C46:G46)</f>
        <v>137</v>
      </c>
      <c r="J46" s="8">
        <v>20</v>
      </c>
      <c r="K46" s="8">
        <v>31</v>
      </c>
      <c r="L46" s="8">
        <v>30</v>
      </c>
      <c r="M46" s="8">
        <v>31</v>
      </c>
      <c r="N46" s="168">
        <f>SUM(J46:M46)</f>
        <v>112</v>
      </c>
      <c r="O46" s="167">
        <f>SUM(C46:H46,J46:M46)</f>
        <v>249</v>
      </c>
      <c r="P46" s="169">
        <f>I46+N46</f>
        <v>249</v>
      </c>
    </row>
    <row r="47" spans="2:17" ht="20.100000000000001" customHeight="1">
      <c r="B47" s="149" t="s">
        <v>485</v>
      </c>
      <c r="C47" s="147">
        <v>-2.8</v>
      </c>
      <c r="D47" s="10">
        <v>1.6</v>
      </c>
      <c r="E47" s="10">
        <v>2.4</v>
      </c>
      <c r="F47" s="10">
        <v>7.4</v>
      </c>
      <c r="G47" s="10">
        <v>10.5</v>
      </c>
      <c r="H47" s="10">
        <v>0</v>
      </c>
      <c r="I47" s="153">
        <f>(C46*C47+D46*D47+E46*E47+F46*F47+G46*G47)/I46</f>
        <v>3.2080291970802919</v>
      </c>
      <c r="J47" s="10">
        <v>11.1</v>
      </c>
      <c r="K47" s="95">
        <v>8.1999999999999993</v>
      </c>
      <c r="L47" s="95">
        <v>3.1</v>
      </c>
      <c r="M47" s="95">
        <v>-0.7</v>
      </c>
      <c r="N47" s="153">
        <f>(J46*J47+K46*K47+L46*L47+M46*M47)/N46</f>
        <v>4.8883928571428568</v>
      </c>
      <c r="O47" s="154">
        <f>(C47*C46+D47*D46+E47*E46+F47*F46+G47*G46+H47*H46+J47*J46+K47*K46+L47*L46+M47*M46)/O46</f>
        <v>3.963855421686747</v>
      </c>
      <c r="P47" s="161">
        <f>(I47*I46+N47*N46)/P46</f>
        <v>3.963855421686747</v>
      </c>
    </row>
    <row r="48" spans="2:17" ht="20.100000000000001" customHeight="1">
      <c r="B48" s="149" t="s">
        <v>212</v>
      </c>
      <c r="C48" s="13">
        <f t="shared" ref="C48:H48" si="16">C46*(13-C47)</f>
        <v>489.8</v>
      </c>
      <c r="D48" s="12">
        <f t="shared" si="16"/>
        <v>330.6</v>
      </c>
      <c r="E48" s="12">
        <f t="shared" si="16"/>
        <v>328.59999999999997</v>
      </c>
      <c r="F48" s="12">
        <f t="shared" si="16"/>
        <v>140</v>
      </c>
      <c r="G48" s="12">
        <f t="shared" si="16"/>
        <v>52.5</v>
      </c>
      <c r="H48" s="12">
        <f t="shared" si="16"/>
        <v>0</v>
      </c>
      <c r="I48" s="155">
        <f>SUM(C48:G48)</f>
        <v>1341.5</v>
      </c>
      <c r="J48" s="12">
        <f>J46*(13-J47)</f>
        <v>38.000000000000007</v>
      </c>
      <c r="K48" s="12">
        <f>K46*(13-K47)</f>
        <v>148.80000000000001</v>
      </c>
      <c r="L48" s="12">
        <f>L46*(13-L47)</f>
        <v>297</v>
      </c>
      <c r="M48" s="12">
        <f>M46*(13-M47)</f>
        <v>424.7</v>
      </c>
      <c r="N48" s="155">
        <f>SUM(J48:M48)</f>
        <v>908.5</v>
      </c>
      <c r="O48" s="156">
        <f>O46*(13-O47)</f>
        <v>2250</v>
      </c>
      <c r="P48" s="162">
        <f>P46*(13-P47)</f>
        <v>2250</v>
      </c>
      <c r="Q48" s="56"/>
    </row>
    <row r="49" spans="2:17" ht="20.100000000000001" customHeight="1">
      <c r="B49" s="149" t="s">
        <v>213</v>
      </c>
      <c r="C49" s="13">
        <f t="shared" ref="C49:H49" si="17">C46*(17-C47)</f>
        <v>613.80000000000007</v>
      </c>
      <c r="D49" s="12">
        <f t="shared" si="17"/>
        <v>446.6</v>
      </c>
      <c r="E49" s="12">
        <f t="shared" si="17"/>
        <v>452.59999999999997</v>
      </c>
      <c r="F49" s="12">
        <f t="shared" si="17"/>
        <v>240</v>
      </c>
      <c r="G49" s="12">
        <f t="shared" si="17"/>
        <v>136.5</v>
      </c>
      <c r="H49" s="12">
        <f t="shared" si="17"/>
        <v>0</v>
      </c>
      <c r="I49" s="155">
        <f>SUM(C49:G49)</f>
        <v>1889.5</v>
      </c>
      <c r="J49" s="12">
        <f>J46*(17-J47)</f>
        <v>118</v>
      </c>
      <c r="K49" s="12">
        <f>K46*(17-K47)</f>
        <v>272.8</v>
      </c>
      <c r="L49" s="12">
        <f>L46*(17-L47)</f>
        <v>417</v>
      </c>
      <c r="M49" s="12">
        <f>M46*(17-M47)</f>
        <v>548.69999999999993</v>
      </c>
      <c r="N49" s="155">
        <f>SUM(J49:M49)</f>
        <v>1356.5</v>
      </c>
      <c r="O49" s="156">
        <f>O46*(17-O47)</f>
        <v>3246</v>
      </c>
      <c r="P49" s="162">
        <f>P46*(17-P47)</f>
        <v>3246</v>
      </c>
      <c r="Q49" s="56"/>
    </row>
    <row r="50" spans="2:17" ht="20.100000000000001" customHeight="1">
      <c r="B50" s="149" t="s">
        <v>214</v>
      </c>
      <c r="C50" s="17">
        <f t="shared" ref="C50:H50" si="18">C46*(18-C47)</f>
        <v>644.80000000000007</v>
      </c>
      <c r="D50" s="16">
        <f t="shared" si="18"/>
        <v>475.59999999999997</v>
      </c>
      <c r="E50" s="16">
        <f t="shared" si="18"/>
        <v>483.59999999999997</v>
      </c>
      <c r="F50" s="16">
        <f t="shared" si="18"/>
        <v>265</v>
      </c>
      <c r="G50" s="16">
        <f t="shared" si="18"/>
        <v>157.5</v>
      </c>
      <c r="H50" s="16">
        <f t="shared" si="18"/>
        <v>0</v>
      </c>
      <c r="I50" s="155">
        <f>SUM(C50:G50)</f>
        <v>2026.5</v>
      </c>
      <c r="J50" s="16">
        <f>J46*(18-J47)</f>
        <v>138</v>
      </c>
      <c r="K50" s="16">
        <f>K46*(18-K47)</f>
        <v>303.8</v>
      </c>
      <c r="L50" s="16">
        <f>L46*(18-L47)</f>
        <v>447</v>
      </c>
      <c r="M50" s="16">
        <f>M46*(18-M47)</f>
        <v>579.69999999999993</v>
      </c>
      <c r="N50" s="155">
        <f>SUM(J50:M50)</f>
        <v>1468.5</v>
      </c>
      <c r="O50" s="157">
        <f>O46*(18-O47)</f>
        <v>3495</v>
      </c>
      <c r="P50" s="163">
        <f>P46*(18-P47)</f>
        <v>3495</v>
      </c>
      <c r="Q50" s="56"/>
    </row>
    <row r="51" spans="2:17" ht="20.100000000000001" customHeight="1" thickBot="1">
      <c r="B51" s="347" t="s">
        <v>215</v>
      </c>
      <c r="C51" s="21">
        <f t="shared" ref="C51:H51" si="19">C46*(19-C47)</f>
        <v>675.80000000000007</v>
      </c>
      <c r="D51" s="20">
        <f t="shared" si="19"/>
        <v>504.59999999999997</v>
      </c>
      <c r="E51" s="20">
        <f t="shared" si="19"/>
        <v>514.6</v>
      </c>
      <c r="F51" s="20">
        <f t="shared" si="19"/>
        <v>290</v>
      </c>
      <c r="G51" s="20">
        <f t="shared" si="19"/>
        <v>178.5</v>
      </c>
      <c r="H51" s="20">
        <f t="shared" si="19"/>
        <v>0</v>
      </c>
      <c r="I51" s="164">
        <f>SUM(C51:G51)</f>
        <v>2163.5</v>
      </c>
      <c r="J51" s="20">
        <f>J46*(19-J47)</f>
        <v>158</v>
      </c>
      <c r="K51" s="20">
        <f>K46*(19-K47)</f>
        <v>334.8</v>
      </c>
      <c r="L51" s="20">
        <f>L46*(19-L47)</f>
        <v>477</v>
      </c>
      <c r="M51" s="20">
        <f>M46*(19-M47)</f>
        <v>610.69999999999993</v>
      </c>
      <c r="N51" s="164">
        <f>SUM(J51:M51)</f>
        <v>1580.5</v>
      </c>
      <c r="O51" s="165">
        <f>O46*(19-O47)</f>
        <v>3744</v>
      </c>
      <c r="P51" s="166">
        <f>P46*(19-P47)</f>
        <v>3744</v>
      </c>
      <c r="Q51" s="56"/>
    </row>
    <row r="52" spans="2:17" ht="15.75" thickBot="1">
      <c r="B52" s="1"/>
      <c r="C52" s="1"/>
      <c r="D52" s="2"/>
      <c r="E52" s="2"/>
      <c r="F52" s="2"/>
      <c r="G52" s="1"/>
      <c r="H52" s="3"/>
      <c r="I52" s="2"/>
      <c r="J52" s="3"/>
      <c r="K52" s="2"/>
      <c r="L52" s="2"/>
      <c r="M52" s="1"/>
      <c r="N52" s="2"/>
      <c r="O52" s="1"/>
      <c r="P52" s="4"/>
    </row>
    <row r="53" spans="2:17" ht="24" thickBot="1">
      <c r="B53" s="473" t="s">
        <v>359</v>
      </c>
      <c r="C53" s="474"/>
      <c r="D53" s="474"/>
      <c r="E53" s="474"/>
      <c r="F53" s="474"/>
      <c r="G53" s="474"/>
      <c r="H53" s="474"/>
      <c r="I53" s="474"/>
      <c r="J53" s="474"/>
      <c r="K53" s="474"/>
      <c r="L53" s="470" t="s">
        <v>222</v>
      </c>
      <c r="M53" s="471"/>
      <c r="N53" s="471"/>
      <c r="O53" s="471"/>
      <c r="P53" s="472"/>
    </row>
    <row r="54" spans="2:17" s="4" customFormat="1"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7" s="4" customFormat="1" ht="16.5" thickBot="1">
      <c r="B55" s="466"/>
      <c r="C55" s="462"/>
      <c r="D55" s="462"/>
      <c r="E55" s="462"/>
      <c r="F55" s="462"/>
      <c r="G55" s="462"/>
      <c r="H55" s="462"/>
      <c r="I55" s="462"/>
      <c r="J55" s="462"/>
      <c r="K55" s="462"/>
      <c r="L55" s="462"/>
      <c r="M55" s="462"/>
      <c r="N55" s="462"/>
      <c r="O55" s="145" t="s">
        <v>209</v>
      </c>
      <c r="P55" s="30" t="s">
        <v>210</v>
      </c>
    </row>
    <row r="56" spans="2:17" ht="24.75" customHeight="1">
      <c r="B56" s="148" t="s">
        <v>211</v>
      </c>
      <c r="C56" s="146">
        <v>31</v>
      </c>
      <c r="D56" s="8">
        <v>28</v>
      </c>
      <c r="E56" s="8">
        <v>31</v>
      </c>
      <c r="F56" s="8">
        <v>30</v>
      </c>
      <c r="G56" s="8">
        <v>15</v>
      </c>
      <c r="H56" s="8">
        <v>5</v>
      </c>
      <c r="I56" s="168">
        <f>SUM(C56:G56)</f>
        <v>135</v>
      </c>
      <c r="J56" s="8">
        <v>15</v>
      </c>
      <c r="K56" s="8">
        <v>31</v>
      </c>
      <c r="L56" s="8">
        <v>30</v>
      </c>
      <c r="M56" s="8">
        <v>31</v>
      </c>
      <c r="N56" s="168">
        <f>SUM(J56:M56)</f>
        <v>107</v>
      </c>
      <c r="O56" s="167">
        <f>SUM(C56:H56,J56:M56)</f>
        <v>247</v>
      </c>
      <c r="P56" s="169">
        <f>I56+N56</f>
        <v>242</v>
      </c>
    </row>
    <row r="57" spans="2:17" ht="21" customHeight="1">
      <c r="B57" s="149" t="s">
        <v>485</v>
      </c>
      <c r="C57" s="147">
        <v>0.1</v>
      </c>
      <c r="D57" s="10">
        <v>-3.7</v>
      </c>
      <c r="E57" s="10">
        <v>1.3</v>
      </c>
      <c r="F57" s="10">
        <v>8.5</v>
      </c>
      <c r="G57" s="10">
        <v>9.1999999999999993</v>
      </c>
      <c r="H57" s="10">
        <v>10.1</v>
      </c>
      <c r="I57" s="153">
        <f>(C56*C57+D56*D57+E56*E57+F56*F57+G56*G57)/I56</f>
        <v>2.4651851851851849</v>
      </c>
      <c r="J57" s="10">
        <v>10.1</v>
      </c>
      <c r="K57" s="95">
        <v>8.3000000000000007</v>
      </c>
      <c r="L57" s="95">
        <v>2.2000000000000002</v>
      </c>
      <c r="M57" s="95">
        <v>-0.9</v>
      </c>
      <c r="N57" s="153">
        <f>(J56*J57+K56*K57+L56*L57+M56*M57)/N56</f>
        <v>4.1766355140186917</v>
      </c>
      <c r="O57" s="154">
        <f>(C57*C56+D57*D56+E57*E56+F57*F56+G57*G56+H57*H56+J57*J56+K57*K56+L57*L56+M57*M56)/O56</f>
        <v>3.3611336032388661</v>
      </c>
      <c r="P57" s="161">
        <f>(I57*I56+N57*N56)/P56</f>
        <v>3.2219008264462814</v>
      </c>
    </row>
    <row r="58" spans="2:17" ht="21" customHeight="1">
      <c r="B58" s="149" t="s">
        <v>212</v>
      </c>
      <c r="C58" s="13">
        <f t="shared" ref="C58:H58" si="20">C56*(13-C57)</f>
        <v>399.90000000000003</v>
      </c>
      <c r="D58" s="12">
        <f t="shared" si="20"/>
        <v>467.59999999999997</v>
      </c>
      <c r="E58" s="12">
        <f t="shared" si="20"/>
        <v>362.7</v>
      </c>
      <c r="F58" s="12">
        <f t="shared" si="20"/>
        <v>135</v>
      </c>
      <c r="G58" s="12">
        <f t="shared" si="20"/>
        <v>57.000000000000014</v>
      </c>
      <c r="H58" s="12">
        <f t="shared" si="20"/>
        <v>14.500000000000002</v>
      </c>
      <c r="I58" s="155">
        <f>SUM(C58:G58)</f>
        <v>1422.2</v>
      </c>
      <c r="J58" s="12">
        <f>J56*(13-J57)</f>
        <v>43.500000000000007</v>
      </c>
      <c r="K58" s="12">
        <f>K56*(13-K57)</f>
        <v>145.69999999999999</v>
      </c>
      <c r="L58" s="12">
        <f>L56*(13-L57)</f>
        <v>324</v>
      </c>
      <c r="M58" s="12">
        <f>M56*(13-M57)</f>
        <v>430.90000000000003</v>
      </c>
      <c r="N58" s="155">
        <f>SUM(J58:M58)</f>
        <v>944.10000000000014</v>
      </c>
      <c r="O58" s="156">
        <f>O56*(13-O57)</f>
        <v>2380.8000000000002</v>
      </c>
      <c r="P58" s="162">
        <f>P56*(13-P57)</f>
        <v>2366.2999999999997</v>
      </c>
    </row>
    <row r="59" spans="2:17" ht="21" customHeight="1">
      <c r="B59" s="149" t="s">
        <v>213</v>
      </c>
      <c r="C59" s="13">
        <f t="shared" ref="C59:H59" si="21">C56*(17-C57)</f>
        <v>523.9</v>
      </c>
      <c r="D59" s="12">
        <f t="shared" si="21"/>
        <v>579.6</v>
      </c>
      <c r="E59" s="12">
        <f t="shared" si="21"/>
        <v>486.7</v>
      </c>
      <c r="F59" s="12">
        <f t="shared" si="21"/>
        <v>255</v>
      </c>
      <c r="G59" s="12">
        <f t="shared" si="21"/>
        <v>117.00000000000001</v>
      </c>
      <c r="H59" s="12">
        <f t="shared" si="21"/>
        <v>34.5</v>
      </c>
      <c r="I59" s="155">
        <f>SUM(C59:G59)</f>
        <v>1962.2</v>
      </c>
      <c r="J59" s="12">
        <f>J56*(17-J57)</f>
        <v>103.5</v>
      </c>
      <c r="K59" s="12">
        <f>K56*(17-K57)</f>
        <v>269.7</v>
      </c>
      <c r="L59" s="12">
        <f>L56*(17-L57)</f>
        <v>444</v>
      </c>
      <c r="M59" s="12">
        <f>M56*(17-M57)</f>
        <v>554.9</v>
      </c>
      <c r="N59" s="155">
        <f>SUM(J59:M59)</f>
        <v>1372.1</v>
      </c>
      <c r="O59" s="156">
        <f>O56*(17-O57)</f>
        <v>3368.8</v>
      </c>
      <c r="P59" s="162">
        <f>P56*(17-P57)</f>
        <v>3334.2999999999997</v>
      </c>
    </row>
    <row r="60" spans="2:17" ht="19.5">
      <c r="B60" s="149" t="s">
        <v>214</v>
      </c>
      <c r="C60" s="17">
        <f t="shared" ref="C60:H60" si="22">C56*(18-C57)</f>
        <v>554.9</v>
      </c>
      <c r="D60" s="16">
        <f t="shared" si="22"/>
        <v>607.6</v>
      </c>
      <c r="E60" s="16">
        <f t="shared" si="22"/>
        <v>517.69999999999993</v>
      </c>
      <c r="F60" s="16">
        <f t="shared" si="22"/>
        <v>285</v>
      </c>
      <c r="G60" s="16">
        <f t="shared" si="22"/>
        <v>132</v>
      </c>
      <c r="H60" s="16">
        <f t="shared" si="22"/>
        <v>39.5</v>
      </c>
      <c r="I60" s="155">
        <f>SUM(C60:G60)</f>
        <v>2097.1999999999998</v>
      </c>
      <c r="J60" s="16">
        <f>J56*(18-J57)</f>
        <v>118.5</v>
      </c>
      <c r="K60" s="16">
        <f>K56*(18-K57)</f>
        <v>300.7</v>
      </c>
      <c r="L60" s="16">
        <f>L56*(18-L57)</f>
        <v>474</v>
      </c>
      <c r="M60" s="16">
        <f>M56*(18-M57)</f>
        <v>585.9</v>
      </c>
      <c r="N60" s="155">
        <f>SUM(J60:M60)</f>
        <v>1479.1</v>
      </c>
      <c r="O60" s="157">
        <f>O56*(18-O57)</f>
        <v>3615.8</v>
      </c>
      <c r="P60" s="163">
        <f>P56*(18-P57)</f>
        <v>3576.2999999999997</v>
      </c>
    </row>
    <row r="61" spans="2:17" ht="20.25" thickBot="1">
      <c r="B61" s="347" t="s">
        <v>215</v>
      </c>
      <c r="C61" s="21">
        <f t="shared" ref="C61:H61" si="23">C56*(19-C57)</f>
        <v>585.9</v>
      </c>
      <c r="D61" s="20">
        <f t="shared" si="23"/>
        <v>635.6</v>
      </c>
      <c r="E61" s="20">
        <f t="shared" si="23"/>
        <v>548.69999999999993</v>
      </c>
      <c r="F61" s="20">
        <f t="shared" si="23"/>
        <v>315</v>
      </c>
      <c r="G61" s="20">
        <f t="shared" si="23"/>
        <v>147</v>
      </c>
      <c r="H61" s="20">
        <f t="shared" si="23"/>
        <v>44.5</v>
      </c>
      <c r="I61" s="164">
        <f>SUM(C61:G61)</f>
        <v>2232.1999999999998</v>
      </c>
      <c r="J61" s="20">
        <f>J56*(19-J57)</f>
        <v>133.5</v>
      </c>
      <c r="K61" s="20">
        <f>K56*(19-K57)</f>
        <v>331.7</v>
      </c>
      <c r="L61" s="20">
        <f>L56*(19-L57)</f>
        <v>504</v>
      </c>
      <c r="M61" s="20">
        <f>M56*(19-M57)</f>
        <v>616.9</v>
      </c>
      <c r="N61" s="164">
        <f>SUM(J61:M61)</f>
        <v>1586.1</v>
      </c>
      <c r="O61" s="165">
        <f>O56*(19-O57)</f>
        <v>3862.8</v>
      </c>
      <c r="P61" s="166">
        <f>P56*(19-P57)</f>
        <v>3818.2999999999997</v>
      </c>
    </row>
    <row r="62" spans="2:17" ht="15.75" thickBot="1">
      <c r="B62" s="1"/>
      <c r="C62" s="1"/>
      <c r="D62" s="2"/>
      <c r="E62" s="2"/>
      <c r="F62" s="2"/>
      <c r="G62" s="1"/>
      <c r="H62" s="3"/>
      <c r="I62" s="2"/>
      <c r="J62" s="3"/>
      <c r="K62" s="2"/>
      <c r="L62" s="2"/>
      <c r="M62" s="1"/>
      <c r="N62" s="2"/>
      <c r="O62" s="1"/>
      <c r="P62" s="4"/>
    </row>
    <row r="63" spans="2:17" ht="24" thickBot="1">
      <c r="B63" s="473" t="s">
        <v>359</v>
      </c>
      <c r="C63" s="474"/>
      <c r="D63" s="474"/>
      <c r="E63" s="474"/>
      <c r="F63" s="474"/>
      <c r="G63" s="474"/>
      <c r="H63" s="474"/>
      <c r="I63" s="474"/>
      <c r="J63" s="474"/>
      <c r="K63" s="474"/>
      <c r="L63" s="470" t="s">
        <v>223</v>
      </c>
      <c r="M63" s="471"/>
      <c r="N63" s="471"/>
      <c r="O63" s="471"/>
      <c r="P63" s="472"/>
    </row>
    <row r="64" spans="2:17"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c r="B66" s="148" t="s">
        <v>211</v>
      </c>
      <c r="C66" s="146">
        <v>31</v>
      </c>
      <c r="D66" s="8">
        <v>28</v>
      </c>
      <c r="E66" s="8">
        <v>31</v>
      </c>
      <c r="F66" s="8">
        <v>30</v>
      </c>
      <c r="G66" s="8">
        <v>21</v>
      </c>
      <c r="H66" s="8">
        <v>10</v>
      </c>
      <c r="I66" s="168">
        <f>SUM(C66:G66)</f>
        <v>141</v>
      </c>
      <c r="J66" s="8">
        <v>0</v>
      </c>
      <c r="K66" s="8">
        <v>31</v>
      </c>
      <c r="L66" s="8">
        <v>30</v>
      </c>
      <c r="M66" s="8">
        <v>31</v>
      </c>
      <c r="N66" s="168">
        <f>SUM(J66:M66)</f>
        <v>92</v>
      </c>
      <c r="O66" s="167">
        <f>SUM(C66:H66,J66:M66)</f>
        <v>243</v>
      </c>
      <c r="P66" s="169">
        <f>I66+N66</f>
        <v>233</v>
      </c>
    </row>
    <row r="67" spans="2:16" ht="19.5">
      <c r="B67" s="149" t="s">
        <v>485</v>
      </c>
      <c r="C67" s="147">
        <v>-5.3</v>
      </c>
      <c r="D67" s="10">
        <v>-2.4</v>
      </c>
      <c r="E67" s="10">
        <v>0.5</v>
      </c>
      <c r="F67" s="10">
        <v>7.3</v>
      </c>
      <c r="G67" s="10">
        <v>11.8</v>
      </c>
      <c r="H67" s="10">
        <v>11</v>
      </c>
      <c r="I67" s="153">
        <f>(C66*C67+D66*D67+E66*E67+F66*F67+G66*G67)/I66</f>
        <v>1.7787234042553193</v>
      </c>
      <c r="J67" s="10"/>
      <c r="K67" s="95">
        <v>9.1</v>
      </c>
      <c r="L67" s="95">
        <v>5.3</v>
      </c>
      <c r="M67" s="95">
        <v>1.9</v>
      </c>
      <c r="N67" s="153">
        <f>(J66*J67+K66*K67+L66*L67+M66*M67)/N66</f>
        <v>5.4347826086956514</v>
      </c>
      <c r="O67" s="154">
        <f>(C67*C66+D67*D66+E67*E66+F67*F66+G67*G66+H67*H66+J67*J66+K67*K66+L67*L66+M67*M66)/O66</f>
        <v>3.5423868312757198</v>
      </c>
      <c r="P67" s="161">
        <f>(I67*I66+N67*N66)/P66</f>
        <v>3.2223175965665236</v>
      </c>
    </row>
    <row r="68" spans="2:16" ht="19.5">
      <c r="B68" s="149" t="s">
        <v>212</v>
      </c>
      <c r="C68" s="13">
        <f t="shared" ref="C68:H68" si="24">C66*(13-C67)</f>
        <v>567.30000000000007</v>
      </c>
      <c r="D68" s="12">
        <f t="shared" si="24"/>
        <v>431.2</v>
      </c>
      <c r="E68" s="12">
        <f t="shared" si="24"/>
        <v>387.5</v>
      </c>
      <c r="F68" s="12">
        <f t="shared" si="24"/>
        <v>171</v>
      </c>
      <c r="G68" s="12">
        <f t="shared" si="24"/>
        <v>25.199999999999985</v>
      </c>
      <c r="H68" s="12">
        <f t="shared" si="24"/>
        <v>20</v>
      </c>
      <c r="I68" s="155">
        <f>SUM(C68:G68)</f>
        <v>1582.2</v>
      </c>
      <c r="J68" s="12">
        <f>J66*(13-J67)</f>
        <v>0</v>
      </c>
      <c r="K68" s="12">
        <f>K66*(13-K67)</f>
        <v>120.9</v>
      </c>
      <c r="L68" s="12">
        <f>L66*(13-L67)</f>
        <v>231</v>
      </c>
      <c r="M68" s="12">
        <f>M66*(13-M67)</f>
        <v>344.09999999999997</v>
      </c>
      <c r="N68" s="155">
        <f>SUM(J68:M68)</f>
        <v>696</v>
      </c>
      <c r="O68" s="156">
        <f>O66*(13-O67)</f>
        <v>2298.1999999999998</v>
      </c>
      <c r="P68" s="162">
        <f>P66*(13-P67)</f>
        <v>2278.2000000000003</v>
      </c>
    </row>
    <row r="69" spans="2:16" ht="19.5">
      <c r="B69" s="149" t="s">
        <v>213</v>
      </c>
      <c r="C69" s="13">
        <f t="shared" ref="C69:H69" si="25">C66*(17-C67)</f>
        <v>691.30000000000007</v>
      </c>
      <c r="D69" s="12">
        <f t="shared" si="25"/>
        <v>543.19999999999993</v>
      </c>
      <c r="E69" s="12">
        <f t="shared" si="25"/>
        <v>511.5</v>
      </c>
      <c r="F69" s="12">
        <f t="shared" si="25"/>
        <v>291</v>
      </c>
      <c r="G69" s="12">
        <f t="shared" si="25"/>
        <v>109.19999999999999</v>
      </c>
      <c r="H69" s="12">
        <f t="shared" si="25"/>
        <v>60</v>
      </c>
      <c r="I69" s="155">
        <f>SUM(C69:G69)</f>
        <v>2146.1999999999998</v>
      </c>
      <c r="J69" s="12">
        <f>J66*(17-J67)</f>
        <v>0</v>
      </c>
      <c r="K69" s="12">
        <f>K66*(17-K67)</f>
        <v>244.9</v>
      </c>
      <c r="L69" s="12">
        <f>L66*(17-L67)</f>
        <v>351</v>
      </c>
      <c r="M69" s="12">
        <f>M66*(17-M67)</f>
        <v>468.09999999999997</v>
      </c>
      <c r="N69" s="155">
        <f>SUM(J69:M69)</f>
        <v>1064</v>
      </c>
      <c r="O69" s="156">
        <f>O66*(17-O67)</f>
        <v>3270.2</v>
      </c>
      <c r="P69" s="162">
        <f>P66*(17-P67)</f>
        <v>3210.2000000000003</v>
      </c>
    </row>
    <row r="70" spans="2:16" ht="19.5">
      <c r="B70" s="149" t="s">
        <v>214</v>
      </c>
      <c r="C70" s="17">
        <f t="shared" ref="C70:H70" si="26">C66*(18-C67)</f>
        <v>722.30000000000007</v>
      </c>
      <c r="D70" s="16">
        <f t="shared" si="26"/>
        <v>571.19999999999993</v>
      </c>
      <c r="E70" s="16">
        <f t="shared" si="26"/>
        <v>542.5</v>
      </c>
      <c r="F70" s="16">
        <f t="shared" si="26"/>
        <v>321</v>
      </c>
      <c r="G70" s="16">
        <f t="shared" si="26"/>
        <v>130.19999999999999</v>
      </c>
      <c r="H70" s="16">
        <f t="shared" si="26"/>
        <v>70</v>
      </c>
      <c r="I70" s="155">
        <f>SUM(C70:G70)</f>
        <v>2287.1999999999998</v>
      </c>
      <c r="J70" s="16">
        <f>J66*(18-J67)</f>
        <v>0</v>
      </c>
      <c r="K70" s="16">
        <f>K66*(18-K67)</f>
        <v>275.90000000000003</v>
      </c>
      <c r="L70" s="16">
        <f>L66*(18-L67)</f>
        <v>381</v>
      </c>
      <c r="M70" s="16">
        <f>M66*(18-M67)</f>
        <v>499.1</v>
      </c>
      <c r="N70" s="155">
        <f>SUM(J70:M70)</f>
        <v>1156</v>
      </c>
      <c r="O70" s="157">
        <f>O66*(18-O67)</f>
        <v>3513.2</v>
      </c>
      <c r="P70" s="163">
        <f>P66*(18-P67)</f>
        <v>3443.2000000000003</v>
      </c>
    </row>
    <row r="71" spans="2:16" ht="20.25" thickBot="1">
      <c r="B71" s="347" t="s">
        <v>215</v>
      </c>
      <c r="C71" s="21">
        <f t="shared" ref="C71:H71" si="27">C66*(19-C67)</f>
        <v>753.30000000000007</v>
      </c>
      <c r="D71" s="20">
        <f t="shared" si="27"/>
        <v>599.19999999999993</v>
      </c>
      <c r="E71" s="20">
        <f t="shared" si="27"/>
        <v>573.5</v>
      </c>
      <c r="F71" s="20">
        <f t="shared" si="27"/>
        <v>351</v>
      </c>
      <c r="G71" s="20">
        <f t="shared" si="27"/>
        <v>151.19999999999999</v>
      </c>
      <c r="H71" s="20">
        <f t="shared" si="27"/>
        <v>80</v>
      </c>
      <c r="I71" s="164">
        <f>SUM(C71:G71)</f>
        <v>2428.1999999999998</v>
      </c>
      <c r="J71" s="20">
        <f>J66*(19-J67)</f>
        <v>0</v>
      </c>
      <c r="K71" s="20">
        <f>K66*(19-K67)</f>
        <v>306.90000000000003</v>
      </c>
      <c r="L71" s="20">
        <f>L66*(19-L67)</f>
        <v>411</v>
      </c>
      <c r="M71" s="20">
        <f>M66*(19-M67)</f>
        <v>530.1</v>
      </c>
      <c r="N71" s="164">
        <f>SUM(J71:M71)</f>
        <v>1248</v>
      </c>
      <c r="O71" s="165">
        <f>O66*(19-O67)</f>
        <v>3756.2</v>
      </c>
      <c r="P71" s="166">
        <f>P66*(19-P67)</f>
        <v>3676.2000000000003</v>
      </c>
    </row>
    <row r="72" spans="2:16" ht="15.75" thickBot="1">
      <c r="B72" s="1"/>
      <c r="C72" s="1"/>
      <c r="D72" s="2"/>
      <c r="E72" s="2"/>
      <c r="F72" s="2"/>
      <c r="G72" s="1"/>
      <c r="H72" s="3"/>
      <c r="I72" s="2"/>
      <c r="J72" s="3"/>
      <c r="K72" s="2"/>
      <c r="L72" s="2"/>
      <c r="M72" s="1"/>
      <c r="N72" s="2"/>
      <c r="O72" s="1"/>
      <c r="P72" s="4"/>
    </row>
    <row r="73" spans="2:16" ht="24" thickBot="1">
      <c r="B73" s="473" t="s">
        <v>359</v>
      </c>
      <c r="C73" s="474"/>
      <c r="D73" s="474"/>
      <c r="E73" s="474"/>
      <c r="F73" s="474"/>
      <c r="G73" s="474"/>
      <c r="H73" s="474"/>
      <c r="I73" s="474"/>
      <c r="J73" s="474"/>
      <c r="K73" s="474"/>
      <c r="L73" s="470" t="s">
        <v>224</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c r="B76" s="148" t="s">
        <v>211</v>
      </c>
      <c r="C76" s="146">
        <v>31</v>
      </c>
      <c r="D76" s="8">
        <v>28</v>
      </c>
      <c r="E76" s="8">
        <v>31</v>
      </c>
      <c r="F76" s="8">
        <v>30</v>
      </c>
      <c r="G76" s="8">
        <v>15</v>
      </c>
      <c r="H76" s="8">
        <v>0</v>
      </c>
      <c r="I76" s="168">
        <f>SUM(C76:G76)</f>
        <v>135</v>
      </c>
      <c r="J76" s="8">
        <v>5</v>
      </c>
      <c r="K76" s="8">
        <v>31</v>
      </c>
      <c r="L76" s="8">
        <v>30</v>
      </c>
      <c r="M76" s="8">
        <v>31</v>
      </c>
      <c r="N76" s="168">
        <f>SUM(J76:M76)</f>
        <v>97</v>
      </c>
      <c r="O76" s="167">
        <f>SUM(C76:H76,J76:M76)</f>
        <v>232</v>
      </c>
      <c r="P76" s="169">
        <f>I76+N76</f>
        <v>232</v>
      </c>
    </row>
    <row r="77" spans="2:16" ht="19.5">
      <c r="B77" s="149" t="s">
        <v>485</v>
      </c>
      <c r="C77" s="147">
        <v>3.5</v>
      </c>
      <c r="D77" s="10">
        <v>3.2</v>
      </c>
      <c r="E77" s="10">
        <v>4.8</v>
      </c>
      <c r="F77" s="10">
        <v>9.8000000000000007</v>
      </c>
      <c r="G77" s="10">
        <v>12</v>
      </c>
      <c r="H77" s="10">
        <v>0</v>
      </c>
      <c r="I77" s="153">
        <f>(C76*C77+D76*D77+E76*E77+F76*F77+G76*G77)/I76</f>
        <v>6.0807407407407403</v>
      </c>
      <c r="J77" s="10">
        <v>12.8</v>
      </c>
      <c r="K77" s="95">
        <v>6.8</v>
      </c>
      <c r="L77" s="95">
        <v>1.5</v>
      </c>
      <c r="M77" s="95">
        <v>0</v>
      </c>
      <c r="N77" s="153">
        <f>(J76*J77+K76*K77+L76*L77+M76*M77)/N76</f>
        <v>3.2969072164948448</v>
      </c>
      <c r="O77" s="154">
        <f>(C77*C76+D77*D76+E77*E76+F77*F76+G77*G76+H77*H76+J77*J76+K77*K76+L77*L76+M77*M76)/O76</f>
        <v>4.9168103448275868</v>
      </c>
      <c r="P77" s="161">
        <f>(I77*I76+N77*N76)/P76</f>
        <v>4.9168103448275851</v>
      </c>
    </row>
    <row r="78" spans="2:16" ht="19.5">
      <c r="B78" s="149" t="s">
        <v>212</v>
      </c>
      <c r="C78" s="13">
        <f t="shared" ref="C78:H78" si="28">C76*(13-C77)</f>
        <v>294.5</v>
      </c>
      <c r="D78" s="12">
        <f t="shared" si="28"/>
        <v>274.40000000000003</v>
      </c>
      <c r="E78" s="12">
        <f t="shared" si="28"/>
        <v>254.2</v>
      </c>
      <c r="F78" s="12">
        <f t="shared" si="28"/>
        <v>95.999999999999972</v>
      </c>
      <c r="G78" s="12">
        <f t="shared" si="28"/>
        <v>15</v>
      </c>
      <c r="H78" s="12">
        <f t="shared" si="28"/>
        <v>0</v>
      </c>
      <c r="I78" s="155">
        <f>SUM(C78:G78)</f>
        <v>934.10000000000014</v>
      </c>
      <c r="J78" s="12">
        <f>J76*(13-J77)</f>
        <v>0.99999999999999645</v>
      </c>
      <c r="K78" s="12">
        <f>K76*(13-K77)</f>
        <v>192.20000000000002</v>
      </c>
      <c r="L78" s="12">
        <f>L76*(13-L77)</f>
        <v>345</v>
      </c>
      <c r="M78" s="12">
        <f>M76*(13-M77)</f>
        <v>403</v>
      </c>
      <c r="N78" s="155">
        <f>SUM(J78:M78)</f>
        <v>941.2</v>
      </c>
      <c r="O78" s="156">
        <f>O76*(13-O77)</f>
        <v>1875.3</v>
      </c>
      <c r="P78" s="162">
        <f>P76*(13-P77)</f>
        <v>1875.3000000000002</v>
      </c>
    </row>
    <row r="79" spans="2:16" ht="19.5">
      <c r="B79" s="149" t="s">
        <v>213</v>
      </c>
      <c r="C79" s="13">
        <f t="shared" ref="C79:H79" si="29">C76*(17-C77)</f>
        <v>418.5</v>
      </c>
      <c r="D79" s="12">
        <f t="shared" si="29"/>
        <v>386.40000000000003</v>
      </c>
      <c r="E79" s="12">
        <f t="shared" si="29"/>
        <v>378.2</v>
      </c>
      <c r="F79" s="12">
        <f t="shared" si="29"/>
        <v>215.99999999999997</v>
      </c>
      <c r="G79" s="12">
        <f t="shared" si="29"/>
        <v>75</v>
      </c>
      <c r="H79" s="12">
        <f t="shared" si="29"/>
        <v>0</v>
      </c>
      <c r="I79" s="155">
        <f>SUM(C79:G79)</f>
        <v>1474.1000000000001</v>
      </c>
      <c r="J79" s="12">
        <f>J76*(17-J77)</f>
        <v>20.999999999999996</v>
      </c>
      <c r="K79" s="12">
        <f>K76*(17-K77)</f>
        <v>316.2</v>
      </c>
      <c r="L79" s="12">
        <f>L76*(17-L77)</f>
        <v>465</v>
      </c>
      <c r="M79" s="12">
        <f>M76*(17-M77)</f>
        <v>527</v>
      </c>
      <c r="N79" s="155">
        <f>SUM(J79:M79)</f>
        <v>1329.2</v>
      </c>
      <c r="O79" s="156">
        <f>O76*(17-O77)</f>
        <v>2803.2999999999997</v>
      </c>
      <c r="P79" s="162">
        <f>P76*(17-P77)</f>
        <v>2803.3</v>
      </c>
    </row>
    <row r="80" spans="2:16" ht="19.5">
      <c r="B80" s="149" t="s">
        <v>214</v>
      </c>
      <c r="C80" s="17">
        <f t="shared" ref="C80:H80" si="30">C76*(18-C77)</f>
        <v>449.5</v>
      </c>
      <c r="D80" s="16">
        <f t="shared" si="30"/>
        <v>414.40000000000003</v>
      </c>
      <c r="E80" s="16">
        <f t="shared" si="30"/>
        <v>409.2</v>
      </c>
      <c r="F80" s="16">
        <f t="shared" si="30"/>
        <v>245.99999999999997</v>
      </c>
      <c r="G80" s="16">
        <f t="shared" si="30"/>
        <v>90</v>
      </c>
      <c r="H80" s="16">
        <f t="shared" si="30"/>
        <v>0</v>
      </c>
      <c r="I80" s="155">
        <f>SUM(C80:G80)</f>
        <v>1609.1000000000001</v>
      </c>
      <c r="J80" s="16">
        <f>J76*(18-J77)</f>
        <v>25.999999999999996</v>
      </c>
      <c r="K80" s="16">
        <f>K76*(18-K77)</f>
        <v>347.2</v>
      </c>
      <c r="L80" s="16">
        <f>L76*(18-L77)</f>
        <v>495</v>
      </c>
      <c r="M80" s="16">
        <f>M76*(18-M77)</f>
        <v>558</v>
      </c>
      <c r="N80" s="155">
        <f>SUM(J80:M80)</f>
        <v>1426.2</v>
      </c>
      <c r="O80" s="157">
        <f>O76*(18-O77)</f>
        <v>3035.2999999999997</v>
      </c>
      <c r="P80" s="163">
        <f>P76*(18-P77)</f>
        <v>3035.3</v>
      </c>
    </row>
    <row r="81" spans="2:16" ht="20.25" thickBot="1">
      <c r="B81" s="347" t="s">
        <v>215</v>
      </c>
      <c r="C81" s="21">
        <f t="shared" ref="C81:H81" si="31">C76*(19-C77)</f>
        <v>480.5</v>
      </c>
      <c r="D81" s="20">
        <f t="shared" si="31"/>
        <v>442.40000000000003</v>
      </c>
      <c r="E81" s="20">
        <f t="shared" si="31"/>
        <v>440.2</v>
      </c>
      <c r="F81" s="20">
        <f t="shared" si="31"/>
        <v>276</v>
      </c>
      <c r="G81" s="20">
        <f t="shared" si="31"/>
        <v>105</v>
      </c>
      <c r="H81" s="20">
        <f t="shared" si="31"/>
        <v>0</v>
      </c>
      <c r="I81" s="164">
        <f>SUM(C81:G81)</f>
        <v>1744.1000000000001</v>
      </c>
      <c r="J81" s="20">
        <f>J76*(19-J77)</f>
        <v>30.999999999999996</v>
      </c>
      <c r="K81" s="20">
        <f>K76*(19-K77)</f>
        <v>378.2</v>
      </c>
      <c r="L81" s="20">
        <f>L76*(19-L77)</f>
        <v>525</v>
      </c>
      <c r="M81" s="20">
        <f>M76*(19-M77)</f>
        <v>589</v>
      </c>
      <c r="N81" s="164">
        <f>SUM(J81:M81)</f>
        <v>1523.2</v>
      </c>
      <c r="O81" s="165">
        <f>O76*(19-O77)</f>
        <v>3267.2999999999997</v>
      </c>
      <c r="P81" s="166">
        <f>P76*(19-P77)</f>
        <v>3267.3</v>
      </c>
    </row>
    <row r="82" spans="2:16" ht="15.75" thickBot="1">
      <c r="B82" s="1"/>
      <c r="C82" s="1"/>
      <c r="D82" s="2"/>
      <c r="E82" s="2"/>
      <c r="F82" s="2"/>
      <c r="G82" s="1"/>
      <c r="H82" s="3"/>
      <c r="I82" s="2"/>
      <c r="J82" s="3"/>
      <c r="K82" s="2"/>
      <c r="L82" s="2"/>
      <c r="M82" s="1"/>
      <c r="N82" s="2"/>
      <c r="O82" s="1"/>
      <c r="P82" s="4"/>
    </row>
    <row r="83" spans="2:16" ht="24" thickBot="1">
      <c r="B83" s="473" t="s">
        <v>359</v>
      </c>
      <c r="C83" s="474"/>
      <c r="D83" s="474"/>
      <c r="E83" s="474"/>
      <c r="F83" s="474"/>
      <c r="G83" s="474"/>
      <c r="H83" s="474"/>
      <c r="I83" s="474"/>
      <c r="J83" s="474"/>
      <c r="K83" s="474"/>
      <c r="L83" s="470" t="s">
        <v>225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c r="B86" s="148" t="s">
        <v>211</v>
      </c>
      <c r="C86" s="146">
        <v>31</v>
      </c>
      <c r="D86" s="8">
        <v>28</v>
      </c>
      <c r="E86" s="8">
        <v>31</v>
      </c>
      <c r="F86" s="8">
        <v>30</v>
      </c>
      <c r="G86" s="8">
        <v>15</v>
      </c>
      <c r="H86" s="8">
        <v>5</v>
      </c>
      <c r="I86" s="168">
        <f>SUM(C86:G86)</f>
        <v>135</v>
      </c>
      <c r="J86" s="8">
        <v>20</v>
      </c>
      <c r="K86" s="8">
        <v>31</v>
      </c>
      <c r="L86" s="8">
        <v>30</v>
      </c>
      <c r="M86" s="8">
        <v>31</v>
      </c>
      <c r="N86" s="168">
        <f>SUM(J86:M86)</f>
        <v>112</v>
      </c>
      <c r="O86" s="167">
        <f>SUM(C86:H86,J86:M86)</f>
        <v>252</v>
      </c>
      <c r="P86" s="169">
        <f>I86+N86</f>
        <v>247</v>
      </c>
    </row>
    <row r="87" spans="2:16" ht="19.5">
      <c r="B87" s="149" t="s">
        <v>485</v>
      </c>
      <c r="C87" s="147">
        <v>1.6</v>
      </c>
      <c r="D87" s="10">
        <v>2.1</v>
      </c>
      <c r="E87" s="10">
        <v>2.9</v>
      </c>
      <c r="F87" s="10">
        <v>7.5</v>
      </c>
      <c r="G87" s="10">
        <v>12</v>
      </c>
      <c r="H87" s="10">
        <v>12.8</v>
      </c>
      <c r="I87" s="153">
        <f>(C86*C87+D86*D87+E86*E87+F86*F87+G86*G87)/I86</f>
        <v>4.4688888888888885</v>
      </c>
      <c r="J87" s="10">
        <v>9</v>
      </c>
      <c r="K87" s="95">
        <v>7.4</v>
      </c>
      <c r="L87" s="95">
        <v>3.8</v>
      </c>
      <c r="M87" s="95">
        <v>0.6</v>
      </c>
      <c r="N87" s="153">
        <f>(J86*J87+K86*K87+L86*L87+M86*M87)/N86</f>
        <v>4.8392857142857144</v>
      </c>
      <c r="O87" s="154">
        <f>(C87*C86+D87*D86+E87*E86+F87*F86+G87*G86+H87*H86+J87*J86+K87*K86+L87*L86+M87*M86)/O86</f>
        <v>4.7988095238095232</v>
      </c>
      <c r="P87" s="161">
        <f>(I87*I86+N87*N86)/P86</f>
        <v>4.6368421052631579</v>
      </c>
    </row>
    <row r="88" spans="2:16" ht="19.5">
      <c r="B88" s="149" t="s">
        <v>212</v>
      </c>
      <c r="C88" s="13">
        <f t="shared" ref="C88:H88" si="32">C86*(13-C87)</f>
        <v>353.40000000000003</v>
      </c>
      <c r="D88" s="12">
        <f t="shared" si="32"/>
        <v>305.2</v>
      </c>
      <c r="E88" s="12">
        <f t="shared" si="32"/>
        <v>313.09999999999997</v>
      </c>
      <c r="F88" s="12">
        <f t="shared" si="32"/>
        <v>165</v>
      </c>
      <c r="G88" s="12">
        <f t="shared" si="32"/>
        <v>15</v>
      </c>
      <c r="H88" s="12">
        <f t="shared" si="32"/>
        <v>0.99999999999999645</v>
      </c>
      <c r="I88" s="155">
        <f>SUM(C88:G88)</f>
        <v>1151.7</v>
      </c>
      <c r="J88" s="12">
        <f>J86*(13-J87)</f>
        <v>80</v>
      </c>
      <c r="K88" s="12">
        <f>K86*(13-K87)</f>
        <v>173.6</v>
      </c>
      <c r="L88" s="12">
        <f>L86*(13-L87)</f>
        <v>276</v>
      </c>
      <c r="M88" s="12">
        <f>M86*(13-M87)</f>
        <v>384.40000000000003</v>
      </c>
      <c r="N88" s="155">
        <f>SUM(J88:M88)</f>
        <v>914</v>
      </c>
      <c r="O88" s="156">
        <f>O86*(13-O87)</f>
        <v>2066.6999999999998</v>
      </c>
      <c r="P88" s="162">
        <f>P86*(13-P87)</f>
        <v>2065.6999999999998</v>
      </c>
    </row>
    <row r="89" spans="2:16" ht="19.5">
      <c r="B89" s="149" t="s">
        <v>213</v>
      </c>
      <c r="C89" s="13">
        <f t="shared" ref="C89:H89" si="33">C86*(17-C87)</f>
        <v>477.40000000000003</v>
      </c>
      <c r="D89" s="12">
        <f t="shared" si="33"/>
        <v>417.2</v>
      </c>
      <c r="E89" s="12">
        <f t="shared" si="33"/>
        <v>437.09999999999997</v>
      </c>
      <c r="F89" s="12">
        <f t="shared" si="33"/>
        <v>285</v>
      </c>
      <c r="G89" s="12">
        <f t="shared" si="33"/>
        <v>75</v>
      </c>
      <c r="H89" s="12">
        <f t="shared" si="33"/>
        <v>20.999999999999996</v>
      </c>
      <c r="I89" s="155">
        <f>SUM(C89:G89)</f>
        <v>1691.7</v>
      </c>
      <c r="J89" s="12">
        <f>J86*(17-J87)</f>
        <v>160</v>
      </c>
      <c r="K89" s="12">
        <f>K86*(17-K87)</f>
        <v>297.59999999999997</v>
      </c>
      <c r="L89" s="12">
        <f>L86*(17-L87)</f>
        <v>396</v>
      </c>
      <c r="M89" s="12">
        <f>M86*(17-M87)</f>
        <v>508.4</v>
      </c>
      <c r="N89" s="155">
        <f>SUM(J89:M89)</f>
        <v>1362</v>
      </c>
      <c r="O89" s="156">
        <f>O86*(17-O87)</f>
        <v>3074.7</v>
      </c>
      <c r="P89" s="162">
        <f>P86*(17-P87)</f>
        <v>3053.7</v>
      </c>
    </row>
    <row r="90" spans="2:16" ht="19.5">
      <c r="B90" s="149" t="s">
        <v>214</v>
      </c>
      <c r="C90" s="17">
        <f t="shared" ref="C90:H90" si="34">C86*(18-C87)</f>
        <v>508.4</v>
      </c>
      <c r="D90" s="16">
        <f t="shared" si="34"/>
        <v>445.2</v>
      </c>
      <c r="E90" s="16">
        <f t="shared" si="34"/>
        <v>468.09999999999997</v>
      </c>
      <c r="F90" s="16">
        <f t="shared" si="34"/>
        <v>315</v>
      </c>
      <c r="G90" s="16">
        <f t="shared" si="34"/>
        <v>90</v>
      </c>
      <c r="H90" s="16">
        <f t="shared" si="34"/>
        <v>25.999999999999996</v>
      </c>
      <c r="I90" s="155">
        <f>SUM(C90:G90)</f>
        <v>1826.6999999999998</v>
      </c>
      <c r="J90" s="16">
        <f>J86*(18-J87)</f>
        <v>180</v>
      </c>
      <c r="K90" s="16">
        <f>K86*(18-K87)</f>
        <v>328.59999999999997</v>
      </c>
      <c r="L90" s="16">
        <f>L86*(18-L87)</f>
        <v>426</v>
      </c>
      <c r="M90" s="16">
        <f>M86*(18-M87)</f>
        <v>539.4</v>
      </c>
      <c r="N90" s="155">
        <f>SUM(J90:M90)</f>
        <v>1474</v>
      </c>
      <c r="O90" s="157">
        <f>O86*(18-O87)</f>
        <v>3326.7</v>
      </c>
      <c r="P90" s="163">
        <f>P86*(18-P87)</f>
        <v>3300.7</v>
      </c>
    </row>
    <row r="91" spans="2:16" ht="20.25" thickBot="1">
      <c r="B91" s="347" t="s">
        <v>215</v>
      </c>
      <c r="C91" s="21">
        <f t="shared" ref="C91:H91" si="35">C86*(19-C87)</f>
        <v>539.4</v>
      </c>
      <c r="D91" s="20">
        <f t="shared" si="35"/>
        <v>473.19999999999993</v>
      </c>
      <c r="E91" s="20">
        <f t="shared" si="35"/>
        <v>499.1</v>
      </c>
      <c r="F91" s="20">
        <f t="shared" si="35"/>
        <v>345</v>
      </c>
      <c r="G91" s="20">
        <f t="shared" si="35"/>
        <v>105</v>
      </c>
      <c r="H91" s="20">
        <f t="shared" si="35"/>
        <v>30.999999999999996</v>
      </c>
      <c r="I91" s="164">
        <f>SUM(C91:G91)</f>
        <v>1961.6999999999998</v>
      </c>
      <c r="J91" s="20">
        <f>J86*(19-J87)</f>
        <v>200</v>
      </c>
      <c r="K91" s="20">
        <f>K86*(19-K87)</f>
        <v>359.59999999999997</v>
      </c>
      <c r="L91" s="20">
        <f>L86*(19-L87)</f>
        <v>456</v>
      </c>
      <c r="M91" s="20">
        <f>M86*(19-M87)</f>
        <v>570.4</v>
      </c>
      <c r="N91" s="164">
        <f>SUM(J91:M91)</f>
        <v>1586</v>
      </c>
      <c r="O91" s="165">
        <f>O86*(19-O87)</f>
        <v>3578.7</v>
      </c>
      <c r="P91" s="166">
        <f>P86*(19-P87)</f>
        <v>3547.7</v>
      </c>
    </row>
    <row r="92" spans="2:16" ht="15.75" thickBot="1">
      <c r="B92" s="1"/>
      <c r="C92" s="1"/>
      <c r="D92" s="2"/>
      <c r="E92" s="2"/>
      <c r="F92" s="2"/>
      <c r="G92" s="1"/>
      <c r="H92" s="3"/>
      <c r="I92" s="2"/>
      <c r="J92" s="3"/>
      <c r="K92" s="2"/>
      <c r="L92" s="2"/>
      <c r="M92" s="1"/>
      <c r="N92" s="2"/>
      <c r="O92" s="1"/>
      <c r="P92" s="4"/>
    </row>
    <row r="93" spans="2:16" ht="24" thickBot="1">
      <c r="B93" s="473" t="s">
        <v>359</v>
      </c>
      <c r="C93" s="474"/>
      <c r="D93" s="474"/>
      <c r="E93" s="474"/>
      <c r="F93" s="474"/>
      <c r="G93" s="474"/>
      <c r="H93" s="474"/>
      <c r="I93" s="474"/>
      <c r="J93" s="474"/>
      <c r="K93" s="474"/>
      <c r="L93" s="470" t="s">
        <v>226</v>
      </c>
      <c r="M93" s="471"/>
      <c r="N93" s="471"/>
      <c r="O93" s="471"/>
      <c r="P93" s="472"/>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16.5" thickBot="1">
      <c r="B95" s="466"/>
      <c r="C95" s="462"/>
      <c r="D95" s="462"/>
      <c r="E95" s="462"/>
      <c r="F95" s="462"/>
      <c r="G95" s="462"/>
      <c r="H95" s="462"/>
      <c r="I95" s="462"/>
      <c r="J95" s="462"/>
      <c r="K95" s="462"/>
      <c r="L95" s="462"/>
      <c r="M95" s="462"/>
      <c r="N95" s="462"/>
      <c r="O95" s="145" t="s">
        <v>209</v>
      </c>
      <c r="P95" s="30" t="s">
        <v>210</v>
      </c>
    </row>
    <row r="96" spans="2:16">
      <c r="B96" s="148" t="s">
        <v>211</v>
      </c>
      <c r="C96" s="146">
        <v>31</v>
      </c>
      <c r="D96" s="8">
        <v>28</v>
      </c>
      <c r="E96" s="8">
        <v>31</v>
      </c>
      <c r="F96" s="8">
        <v>25</v>
      </c>
      <c r="G96" s="8">
        <v>16</v>
      </c>
      <c r="H96" s="8">
        <v>5</v>
      </c>
      <c r="I96" s="168">
        <f>SUM(C96:G96)</f>
        <v>131</v>
      </c>
      <c r="J96" s="8">
        <v>15</v>
      </c>
      <c r="K96" s="8">
        <v>26</v>
      </c>
      <c r="L96" s="8">
        <v>30</v>
      </c>
      <c r="M96" s="8">
        <v>31</v>
      </c>
      <c r="N96" s="168">
        <f>SUM(J96:M96)</f>
        <v>102</v>
      </c>
      <c r="O96" s="167">
        <f>SUM(C96:H96,J96:M96)</f>
        <v>238</v>
      </c>
      <c r="P96" s="169">
        <f>I96+N96</f>
        <v>233</v>
      </c>
    </row>
    <row r="97" spans="2:16" ht="19.5">
      <c r="B97" s="149" t="s">
        <v>485</v>
      </c>
      <c r="C97" s="147">
        <v>-4.0999999999999996</v>
      </c>
      <c r="D97" s="10">
        <v>-0.2</v>
      </c>
      <c r="E97" s="10">
        <v>3.8</v>
      </c>
      <c r="F97" s="10">
        <v>11.1</v>
      </c>
      <c r="G97" s="10">
        <v>11.3</v>
      </c>
      <c r="H97" s="10">
        <v>12.4</v>
      </c>
      <c r="I97" s="153">
        <f>(C96*C97+D96*D97+E96*E97+F96*F97+G96*G97)/I96</f>
        <v>3.384732824427481</v>
      </c>
      <c r="J97" s="10">
        <v>12.4</v>
      </c>
      <c r="K97" s="95">
        <v>6.1</v>
      </c>
      <c r="L97" s="95">
        <v>5.2</v>
      </c>
      <c r="M97" s="95">
        <v>-1.3</v>
      </c>
      <c r="N97" s="153">
        <f>(J96*J97+K96*K97+L96*L97+M96*M97)/N96</f>
        <v>4.5127450980392156</v>
      </c>
      <c r="O97" s="154">
        <f>(C97*C96+D97*D96+E97*E96+F97*F96+G97*G96+H97*H96+J97*J96+K97*K96+L97*L96+M97*M96)/O96</f>
        <v>4.0575630252100847</v>
      </c>
      <c r="P97" s="161">
        <f>(I97*I96+N97*N96)/P96</f>
        <v>3.878540772532189</v>
      </c>
    </row>
    <row r="98" spans="2:16" ht="19.5">
      <c r="B98" s="149" t="s">
        <v>212</v>
      </c>
      <c r="C98" s="13">
        <f t="shared" ref="C98:H98" si="36">C96*(13-C97)</f>
        <v>530.1</v>
      </c>
      <c r="D98" s="12">
        <f t="shared" si="36"/>
        <v>369.59999999999997</v>
      </c>
      <c r="E98" s="12">
        <f t="shared" si="36"/>
        <v>285.2</v>
      </c>
      <c r="F98" s="12">
        <f t="shared" si="36"/>
        <v>47.500000000000007</v>
      </c>
      <c r="G98" s="12">
        <f t="shared" si="36"/>
        <v>27.199999999999989</v>
      </c>
      <c r="H98" s="12">
        <f t="shared" si="36"/>
        <v>2.9999999999999982</v>
      </c>
      <c r="I98" s="155">
        <f>SUM(C98:G98)</f>
        <v>1259.6000000000001</v>
      </c>
      <c r="J98" s="12">
        <f>J96*(13-J97)</f>
        <v>8.9999999999999947</v>
      </c>
      <c r="K98" s="12">
        <f>K96*(13-K97)</f>
        <v>179.4</v>
      </c>
      <c r="L98" s="12">
        <f>L96*(13-L97)</f>
        <v>234</v>
      </c>
      <c r="M98" s="12">
        <f>M96*(13-M97)</f>
        <v>443.3</v>
      </c>
      <c r="N98" s="155">
        <f>SUM(J98:M98)</f>
        <v>865.7</v>
      </c>
      <c r="O98" s="156">
        <f>O96*(13-O97)</f>
        <v>2128.2999999999997</v>
      </c>
      <c r="P98" s="162">
        <f>P96*(13-P97)</f>
        <v>2125.3000000000002</v>
      </c>
    </row>
    <row r="99" spans="2:16" ht="19.5">
      <c r="B99" s="149" t="s">
        <v>213</v>
      </c>
      <c r="C99" s="13">
        <f t="shared" ref="C99:H99" si="37">C96*(17-C97)</f>
        <v>654.1</v>
      </c>
      <c r="D99" s="12">
        <f t="shared" si="37"/>
        <v>481.59999999999997</v>
      </c>
      <c r="E99" s="12">
        <f t="shared" si="37"/>
        <v>409.2</v>
      </c>
      <c r="F99" s="12">
        <f t="shared" si="37"/>
        <v>147.5</v>
      </c>
      <c r="G99" s="12">
        <f t="shared" si="37"/>
        <v>91.199999999999989</v>
      </c>
      <c r="H99" s="12">
        <f t="shared" si="37"/>
        <v>23</v>
      </c>
      <c r="I99" s="155">
        <f>SUM(C99:G99)</f>
        <v>1783.6000000000001</v>
      </c>
      <c r="J99" s="12">
        <f>J96*(17-J97)</f>
        <v>69</v>
      </c>
      <c r="K99" s="12">
        <f>K96*(17-K97)</f>
        <v>283.40000000000003</v>
      </c>
      <c r="L99" s="12">
        <f>L96*(17-L97)</f>
        <v>354</v>
      </c>
      <c r="M99" s="12">
        <f>M96*(17-M97)</f>
        <v>567.30000000000007</v>
      </c>
      <c r="N99" s="155">
        <f>SUM(J99:M99)</f>
        <v>1273.7000000000003</v>
      </c>
      <c r="O99" s="156">
        <f>O96*(17-O97)</f>
        <v>3080.2999999999997</v>
      </c>
      <c r="P99" s="162">
        <f>P96*(17-P97)</f>
        <v>3057.3</v>
      </c>
    </row>
    <row r="100" spans="2:16" ht="19.5">
      <c r="B100" s="149" t="s">
        <v>214</v>
      </c>
      <c r="C100" s="17">
        <f t="shared" ref="C100:H100" si="38">C96*(18-C97)</f>
        <v>685.1</v>
      </c>
      <c r="D100" s="16">
        <f t="shared" si="38"/>
        <v>509.59999999999997</v>
      </c>
      <c r="E100" s="16">
        <f t="shared" si="38"/>
        <v>440.2</v>
      </c>
      <c r="F100" s="16">
        <f t="shared" si="38"/>
        <v>172.5</v>
      </c>
      <c r="G100" s="16">
        <f t="shared" si="38"/>
        <v>107.19999999999999</v>
      </c>
      <c r="H100" s="16">
        <f t="shared" si="38"/>
        <v>28</v>
      </c>
      <c r="I100" s="155">
        <f>SUM(C100:G100)</f>
        <v>1914.6000000000001</v>
      </c>
      <c r="J100" s="16">
        <f>J96*(18-J97)</f>
        <v>84</v>
      </c>
      <c r="K100" s="16">
        <f>K96*(18-K97)</f>
        <v>309.40000000000003</v>
      </c>
      <c r="L100" s="16">
        <f>L96*(18-L97)</f>
        <v>384</v>
      </c>
      <c r="M100" s="16">
        <f>M96*(18-M97)</f>
        <v>598.30000000000007</v>
      </c>
      <c r="N100" s="155">
        <f>SUM(J100:M100)</f>
        <v>1375.7000000000003</v>
      </c>
      <c r="O100" s="157">
        <f>O96*(18-O97)</f>
        <v>3318.2999999999997</v>
      </c>
      <c r="P100" s="163">
        <f>P96*(18-P97)</f>
        <v>3290.3</v>
      </c>
    </row>
    <row r="101" spans="2:16" ht="20.25" thickBot="1">
      <c r="B101" s="347" t="s">
        <v>215</v>
      </c>
      <c r="C101" s="21">
        <f t="shared" ref="C101:H101" si="39">C96*(19-C97)</f>
        <v>716.1</v>
      </c>
      <c r="D101" s="20">
        <f t="shared" si="39"/>
        <v>537.6</v>
      </c>
      <c r="E101" s="20">
        <f t="shared" si="39"/>
        <v>471.2</v>
      </c>
      <c r="F101" s="20">
        <f t="shared" si="39"/>
        <v>197.5</v>
      </c>
      <c r="G101" s="20">
        <f t="shared" si="39"/>
        <v>123.19999999999999</v>
      </c>
      <c r="H101" s="20">
        <f t="shared" si="39"/>
        <v>33</v>
      </c>
      <c r="I101" s="164">
        <f>SUM(C101:G101)</f>
        <v>2045.6000000000001</v>
      </c>
      <c r="J101" s="20">
        <f>J96*(19-J97)</f>
        <v>99</v>
      </c>
      <c r="K101" s="20">
        <f>K96*(19-K97)</f>
        <v>335.40000000000003</v>
      </c>
      <c r="L101" s="20">
        <f>L96*(19-L97)</f>
        <v>414</v>
      </c>
      <c r="M101" s="20">
        <f>M96*(19-M97)</f>
        <v>629.30000000000007</v>
      </c>
      <c r="N101" s="164">
        <f>SUM(J101:M101)</f>
        <v>1477.7000000000003</v>
      </c>
      <c r="O101" s="165">
        <f>O96*(19-O97)</f>
        <v>3556.2999999999997</v>
      </c>
      <c r="P101" s="166">
        <f>P96*(19-P97)</f>
        <v>3523.3</v>
      </c>
    </row>
    <row r="102" spans="2:16" ht="15.75" thickBot="1">
      <c r="B102" s="1"/>
      <c r="C102" s="1"/>
      <c r="D102" s="2"/>
      <c r="E102" s="2"/>
      <c r="F102" s="2"/>
      <c r="G102" s="1"/>
      <c r="H102" s="3"/>
      <c r="I102" s="2"/>
      <c r="J102" s="3"/>
      <c r="K102" s="2"/>
      <c r="L102" s="2"/>
      <c r="M102" s="1"/>
      <c r="N102" s="2"/>
      <c r="O102" s="1"/>
      <c r="P102" s="4"/>
    </row>
    <row r="103" spans="2:16" ht="24" thickBot="1">
      <c r="B103" s="473" t="s">
        <v>359</v>
      </c>
      <c r="C103" s="474"/>
      <c r="D103" s="474"/>
      <c r="E103" s="474"/>
      <c r="F103" s="474"/>
      <c r="G103" s="474"/>
      <c r="H103" s="474"/>
      <c r="I103" s="474"/>
      <c r="J103" s="474"/>
      <c r="K103" s="474"/>
      <c r="L103" s="470" t="s">
        <v>227</v>
      </c>
      <c r="M103" s="471"/>
      <c r="N103" s="471"/>
      <c r="O103" s="471"/>
      <c r="P103" s="472"/>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16.5" thickBot="1">
      <c r="B105" s="466"/>
      <c r="C105" s="462"/>
      <c r="D105" s="462"/>
      <c r="E105" s="462"/>
      <c r="F105" s="462"/>
      <c r="G105" s="462"/>
      <c r="H105" s="462"/>
      <c r="I105" s="462"/>
      <c r="J105" s="462"/>
      <c r="K105" s="462"/>
      <c r="L105" s="462"/>
      <c r="M105" s="462"/>
      <c r="N105" s="462"/>
      <c r="O105" s="145" t="s">
        <v>209</v>
      </c>
      <c r="P105" s="30" t="s">
        <v>210</v>
      </c>
    </row>
    <row r="106" spans="2:16">
      <c r="B106" s="148" t="s">
        <v>211</v>
      </c>
      <c r="C106" s="146">
        <v>31</v>
      </c>
      <c r="D106" s="8">
        <v>28</v>
      </c>
      <c r="E106" s="8">
        <v>31</v>
      </c>
      <c r="F106" s="8">
        <v>30</v>
      </c>
      <c r="G106" s="8">
        <v>20</v>
      </c>
      <c r="H106" s="8">
        <v>5</v>
      </c>
      <c r="I106" s="168">
        <f>SUM(C106:G106)</f>
        <v>140</v>
      </c>
      <c r="J106" s="8">
        <v>30</v>
      </c>
      <c r="K106" s="8">
        <v>31</v>
      </c>
      <c r="L106" s="8">
        <v>30</v>
      </c>
      <c r="M106" s="8">
        <v>31</v>
      </c>
      <c r="N106" s="168">
        <f>SUM(J106:M106)</f>
        <v>122</v>
      </c>
      <c r="O106" s="167">
        <f>SUM(C106:H106,J106:M106)</f>
        <v>267</v>
      </c>
      <c r="P106" s="169">
        <f>I106+N106</f>
        <v>262</v>
      </c>
    </row>
    <row r="107" spans="2:16" ht="19.5">
      <c r="B107" s="149" t="s">
        <v>485</v>
      </c>
      <c r="C107" s="147">
        <v>-3.9</v>
      </c>
      <c r="D107" s="10">
        <v>-1.6</v>
      </c>
      <c r="E107" s="10">
        <v>2.4</v>
      </c>
      <c r="F107" s="10">
        <v>7.5</v>
      </c>
      <c r="G107" s="10">
        <v>10.1</v>
      </c>
      <c r="H107" s="10">
        <v>13</v>
      </c>
      <c r="I107" s="153">
        <f>(C106*C107+D106*D107+E106*E107+F106*F107+G106*G107)/I106</f>
        <v>2.3978571428571427</v>
      </c>
      <c r="J107" s="10">
        <v>10.5</v>
      </c>
      <c r="K107" s="95">
        <v>5.6</v>
      </c>
      <c r="L107" s="95">
        <v>4.3</v>
      </c>
      <c r="M107" s="95"/>
      <c r="N107" s="153">
        <f>(J106*J107+K106*K107+L106*L107+M106*M107)/N106</f>
        <v>5.0622950819672132</v>
      </c>
      <c r="O107" s="154">
        <f>(C107*C106+D107*D106+E107*E106+F107*F106+G107*G106+H107*H106+J107*J106+K107*K106+L107*L106+M107*M106)/O106</f>
        <v>3.8138576779026221</v>
      </c>
      <c r="P107" s="161">
        <f>(I107*I106+N107*N106)/P106</f>
        <v>3.6385496183206105</v>
      </c>
    </row>
    <row r="108" spans="2:16" ht="19.5">
      <c r="B108" s="149" t="s">
        <v>212</v>
      </c>
      <c r="C108" s="13">
        <f t="shared" ref="C108:H108" si="40">C106*(13-C107)</f>
        <v>523.9</v>
      </c>
      <c r="D108" s="12">
        <f t="shared" si="40"/>
        <v>408.8</v>
      </c>
      <c r="E108" s="12">
        <f t="shared" si="40"/>
        <v>328.59999999999997</v>
      </c>
      <c r="F108" s="12">
        <f t="shared" si="40"/>
        <v>165</v>
      </c>
      <c r="G108" s="12">
        <f t="shared" si="40"/>
        <v>58.000000000000007</v>
      </c>
      <c r="H108" s="12">
        <f t="shared" si="40"/>
        <v>0</v>
      </c>
      <c r="I108" s="155">
        <f>SUM(C108:G108)</f>
        <v>1484.3</v>
      </c>
      <c r="J108" s="12">
        <f>J106*(13-J107)</f>
        <v>75</v>
      </c>
      <c r="K108" s="12">
        <f>K106*(13-K107)</f>
        <v>229.4</v>
      </c>
      <c r="L108" s="12">
        <f>L106*(13-L107)</f>
        <v>261</v>
      </c>
      <c r="M108" s="12">
        <f>M106*(13-M107)</f>
        <v>403</v>
      </c>
      <c r="N108" s="155">
        <f>SUM(J108:M108)</f>
        <v>968.4</v>
      </c>
      <c r="O108" s="156">
        <f>O106*(13-O107)</f>
        <v>2452.6999999999998</v>
      </c>
      <c r="P108" s="162">
        <f>P106*(13-P107)</f>
        <v>2452.7000000000003</v>
      </c>
    </row>
    <row r="109" spans="2:16" ht="19.5">
      <c r="B109" s="149" t="s">
        <v>213</v>
      </c>
      <c r="C109" s="13">
        <f t="shared" ref="C109:H109" si="41">C106*(17-C107)</f>
        <v>647.9</v>
      </c>
      <c r="D109" s="12">
        <f t="shared" si="41"/>
        <v>520.80000000000007</v>
      </c>
      <c r="E109" s="12">
        <f t="shared" si="41"/>
        <v>452.59999999999997</v>
      </c>
      <c r="F109" s="12">
        <f t="shared" si="41"/>
        <v>285</v>
      </c>
      <c r="G109" s="12">
        <f t="shared" si="41"/>
        <v>138</v>
      </c>
      <c r="H109" s="12">
        <f t="shared" si="41"/>
        <v>20</v>
      </c>
      <c r="I109" s="155">
        <f>SUM(C109:G109)</f>
        <v>2044.3</v>
      </c>
      <c r="J109" s="12">
        <f>J106*(17-J107)</f>
        <v>195</v>
      </c>
      <c r="K109" s="12">
        <f>K106*(17-K107)</f>
        <v>353.40000000000003</v>
      </c>
      <c r="L109" s="12">
        <f>L106*(17-L107)</f>
        <v>381</v>
      </c>
      <c r="M109" s="12">
        <f>M106*(17-M107)</f>
        <v>527</v>
      </c>
      <c r="N109" s="155">
        <f>SUM(J109:M109)</f>
        <v>1456.4</v>
      </c>
      <c r="O109" s="156">
        <f>O106*(17-O107)</f>
        <v>3520.7</v>
      </c>
      <c r="P109" s="162">
        <f>P106*(17-P107)</f>
        <v>3500.7000000000003</v>
      </c>
    </row>
    <row r="110" spans="2:16" ht="19.5">
      <c r="B110" s="149" t="s">
        <v>214</v>
      </c>
      <c r="C110" s="17">
        <f t="shared" ref="C110:H110" si="42">C106*(18-C107)</f>
        <v>678.9</v>
      </c>
      <c r="D110" s="16">
        <f t="shared" si="42"/>
        <v>548.80000000000007</v>
      </c>
      <c r="E110" s="16">
        <f t="shared" si="42"/>
        <v>483.59999999999997</v>
      </c>
      <c r="F110" s="16">
        <f t="shared" si="42"/>
        <v>315</v>
      </c>
      <c r="G110" s="16">
        <f t="shared" si="42"/>
        <v>158</v>
      </c>
      <c r="H110" s="16">
        <f t="shared" si="42"/>
        <v>25</v>
      </c>
      <c r="I110" s="155">
        <f>SUM(C110:G110)</f>
        <v>2184.3000000000002</v>
      </c>
      <c r="J110" s="16">
        <f>J106*(18-J107)</f>
        <v>225</v>
      </c>
      <c r="K110" s="16">
        <f>K106*(18-K107)</f>
        <v>384.40000000000003</v>
      </c>
      <c r="L110" s="16">
        <f>L106*(18-L107)</f>
        <v>411</v>
      </c>
      <c r="M110" s="16">
        <f>M106*(18-M107)</f>
        <v>558</v>
      </c>
      <c r="N110" s="155">
        <f>SUM(J110:M110)</f>
        <v>1578.4</v>
      </c>
      <c r="O110" s="157">
        <f>O106*(18-O107)</f>
        <v>3787.7</v>
      </c>
      <c r="P110" s="163">
        <f>P106*(18-P107)</f>
        <v>3762.7000000000003</v>
      </c>
    </row>
    <row r="111" spans="2:16" ht="20.25" thickBot="1">
      <c r="B111" s="347" t="s">
        <v>215</v>
      </c>
      <c r="C111" s="21">
        <f t="shared" ref="C111:H111" si="43">C106*(19-C107)</f>
        <v>709.9</v>
      </c>
      <c r="D111" s="20">
        <f t="shared" si="43"/>
        <v>576.80000000000007</v>
      </c>
      <c r="E111" s="20">
        <f t="shared" si="43"/>
        <v>514.6</v>
      </c>
      <c r="F111" s="20">
        <f t="shared" si="43"/>
        <v>345</v>
      </c>
      <c r="G111" s="20">
        <f t="shared" si="43"/>
        <v>178</v>
      </c>
      <c r="H111" s="20">
        <f t="shared" si="43"/>
        <v>30</v>
      </c>
      <c r="I111" s="164">
        <f>SUM(C111:G111)</f>
        <v>2324.3000000000002</v>
      </c>
      <c r="J111" s="20">
        <f>J106*(19-J107)</f>
        <v>255</v>
      </c>
      <c r="K111" s="20">
        <f>K106*(19-K107)</f>
        <v>415.40000000000003</v>
      </c>
      <c r="L111" s="20">
        <f>L106*(19-L107)</f>
        <v>441</v>
      </c>
      <c r="M111" s="20">
        <f>M106*(19-M107)</f>
        <v>589</v>
      </c>
      <c r="N111" s="164">
        <f>SUM(J111:M111)</f>
        <v>1700.4</v>
      </c>
      <c r="O111" s="165">
        <f>O106*(19-O107)</f>
        <v>4054.7</v>
      </c>
      <c r="P111" s="166">
        <f>P106*(19-P107)</f>
        <v>4024.7000000000003</v>
      </c>
    </row>
    <row r="112" spans="2:16" ht="15.75" thickBot="1">
      <c r="B112" s="1"/>
      <c r="C112" s="1"/>
      <c r="D112" s="2"/>
      <c r="E112" s="2"/>
      <c r="F112" s="2"/>
      <c r="G112" s="1"/>
      <c r="H112" s="3"/>
      <c r="I112" s="2"/>
      <c r="J112" s="3"/>
      <c r="K112" s="2"/>
      <c r="L112" s="2"/>
      <c r="M112" s="1"/>
      <c r="N112" s="2"/>
      <c r="O112" s="1"/>
      <c r="P112" s="4"/>
    </row>
    <row r="113" spans="2:16" ht="24" thickBot="1">
      <c r="B113" s="473" t="s">
        <v>359</v>
      </c>
      <c r="C113" s="474"/>
      <c r="D113" s="474"/>
      <c r="E113" s="474"/>
      <c r="F113" s="474"/>
      <c r="G113" s="474"/>
      <c r="H113" s="474"/>
      <c r="I113" s="474"/>
      <c r="J113" s="474"/>
      <c r="K113" s="474"/>
      <c r="L113" s="470" t="s">
        <v>228</v>
      </c>
      <c r="M113" s="471"/>
      <c r="N113" s="471"/>
      <c r="O113" s="471"/>
      <c r="P113" s="472"/>
    </row>
    <row r="114" spans="2:16" ht="15.75">
      <c r="B114" s="465" t="s">
        <v>195</v>
      </c>
      <c r="C114" s="461" t="s">
        <v>196</v>
      </c>
      <c r="D114" s="461" t="s">
        <v>197</v>
      </c>
      <c r="E114" s="461" t="s">
        <v>198</v>
      </c>
      <c r="F114" s="461" t="s">
        <v>199</v>
      </c>
      <c r="G114" s="461" t="s">
        <v>200</v>
      </c>
      <c r="H114" s="461" t="s">
        <v>201</v>
      </c>
      <c r="I114" s="467" t="s">
        <v>202</v>
      </c>
      <c r="J114" s="461" t="s">
        <v>203</v>
      </c>
      <c r="K114" s="461" t="s">
        <v>204</v>
      </c>
      <c r="L114" s="461" t="s">
        <v>205</v>
      </c>
      <c r="M114" s="461" t="s">
        <v>206</v>
      </c>
      <c r="N114" s="467" t="s">
        <v>207</v>
      </c>
      <c r="O114" s="456" t="s">
        <v>208</v>
      </c>
      <c r="P114" s="457"/>
    </row>
    <row r="115" spans="2:16" ht="16.5" thickBot="1">
      <c r="B115" s="466"/>
      <c r="C115" s="462"/>
      <c r="D115" s="462"/>
      <c r="E115" s="462"/>
      <c r="F115" s="462"/>
      <c r="G115" s="462"/>
      <c r="H115" s="462"/>
      <c r="I115" s="462"/>
      <c r="J115" s="462"/>
      <c r="K115" s="462"/>
      <c r="L115" s="462"/>
      <c r="M115" s="462"/>
      <c r="N115" s="462"/>
      <c r="O115" s="145" t="s">
        <v>209</v>
      </c>
      <c r="P115" s="30" t="s">
        <v>210</v>
      </c>
    </row>
    <row r="116" spans="2:16">
      <c r="B116" s="148" t="s">
        <v>211</v>
      </c>
      <c r="C116" s="146">
        <v>31</v>
      </c>
      <c r="D116" s="8">
        <v>28</v>
      </c>
      <c r="E116" s="8">
        <v>31</v>
      </c>
      <c r="F116" s="8">
        <v>15</v>
      </c>
      <c r="G116" s="8">
        <v>15</v>
      </c>
      <c r="H116" s="8">
        <v>0</v>
      </c>
      <c r="I116" s="168">
        <f>SUM(C116:G116)</f>
        <v>120</v>
      </c>
      <c r="J116" s="8">
        <v>10</v>
      </c>
      <c r="K116" s="8">
        <v>31</v>
      </c>
      <c r="L116" s="8">
        <v>30</v>
      </c>
      <c r="M116" s="8">
        <v>31</v>
      </c>
      <c r="N116" s="168">
        <f>SUM(J116:M116)</f>
        <v>102</v>
      </c>
      <c r="O116" s="167">
        <f>SUM(C116:H116,J116:M116)</f>
        <v>222</v>
      </c>
      <c r="P116" s="169">
        <f>I116+N116</f>
        <v>222</v>
      </c>
    </row>
    <row r="117" spans="2:16" ht="19.5">
      <c r="B117" s="149" t="s">
        <v>485</v>
      </c>
      <c r="C117" s="147">
        <v>-1.5</v>
      </c>
      <c r="D117" s="10">
        <v>-1.6</v>
      </c>
      <c r="E117" s="10">
        <v>3.2</v>
      </c>
      <c r="F117" s="10">
        <v>9.8000000000000007</v>
      </c>
      <c r="G117" s="10">
        <v>10.5</v>
      </c>
      <c r="H117" s="10">
        <v>0</v>
      </c>
      <c r="I117" s="153">
        <f>(C116*C117+D116*D117+E116*E117+F116*F117+G116*G117)/I116</f>
        <v>2.6033333333333331</v>
      </c>
      <c r="J117" s="10">
        <v>12</v>
      </c>
      <c r="K117" s="95">
        <v>7.5</v>
      </c>
      <c r="L117" s="95">
        <v>2.9</v>
      </c>
      <c r="M117" s="95">
        <v>2.8</v>
      </c>
      <c r="N117" s="153">
        <f>(J116*J117+K116*K117+L116*L117+M116*M117)/N116</f>
        <v>5.1598039215686269</v>
      </c>
      <c r="O117" s="154">
        <f>(C117*C116+D117*D116+E117*E116+F117*F116+G117*G116+H117*H116+J117*J116+K117*K116+L117*L116+M117*M116)/O116</f>
        <v>3.7779279279279274</v>
      </c>
      <c r="P117" s="161">
        <f>(I117*I116+N117*N116)/P116</f>
        <v>3.7779279279279274</v>
      </c>
    </row>
    <row r="118" spans="2:16" ht="19.5">
      <c r="B118" s="149" t="s">
        <v>212</v>
      </c>
      <c r="C118" s="13">
        <f t="shared" ref="C118:H118" si="44">C116*(13-C117)</f>
        <v>449.5</v>
      </c>
      <c r="D118" s="12">
        <f t="shared" si="44"/>
        <v>408.8</v>
      </c>
      <c r="E118" s="12">
        <f t="shared" si="44"/>
        <v>303.8</v>
      </c>
      <c r="F118" s="12">
        <f t="shared" si="44"/>
        <v>47.999999999999986</v>
      </c>
      <c r="G118" s="12">
        <f t="shared" si="44"/>
        <v>37.5</v>
      </c>
      <c r="H118" s="12">
        <f t="shared" si="44"/>
        <v>0</v>
      </c>
      <c r="I118" s="155">
        <f>SUM(C118:G118)</f>
        <v>1247.5999999999999</v>
      </c>
      <c r="J118" s="12">
        <f>J116*(13-J117)</f>
        <v>10</v>
      </c>
      <c r="K118" s="12">
        <f>K116*(13-K117)</f>
        <v>170.5</v>
      </c>
      <c r="L118" s="12">
        <f>L116*(13-L117)</f>
        <v>303</v>
      </c>
      <c r="M118" s="12">
        <f>M116*(13-M117)</f>
        <v>316.2</v>
      </c>
      <c r="N118" s="155">
        <f>SUM(J118:M118)</f>
        <v>799.7</v>
      </c>
      <c r="O118" s="156">
        <f>O116*(13-O117)</f>
        <v>2047.3000000000004</v>
      </c>
      <c r="P118" s="162">
        <f>P116*(13-P117)</f>
        <v>2047.3000000000004</v>
      </c>
    </row>
    <row r="119" spans="2:16" ht="19.5">
      <c r="B119" s="149" t="s">
        <v>213</v>
      </c>
      <c r="C119" s="13">
        <f t="shared" ref="C119:H119" si="45">C116*(17-C117)</f>
        <v>573.5</v>
      </c>
      <c r="D119" s="12">
        <f t="shared" si="45"/>
        <v>520.80000000000007</v>
      </c>
      <c r="E119" s="12">
        <f t="shared" si="45"/>
        <v>427.8</v>
      </c>
      <c r="F119" s="12">
        <f t="shared" si="45"/>
        <v>107.99999999999999</v>
      </c>
      <c r="G119" s="12">
        <f t="shared" si="45"/>
        <v>97.5</v>
      </c>
      <c r="H119" s="12">
        <f t="shared" si="45"/>
        <v>0</v>
      </c>
      <c r="I119" s="155">
        <f>SUM(C119:G119)</f>
        <v>1727.6000000000001</v>
      </c>
      <c r="J119" s="12">
        <f>J116*(17-J117)</f>
        <v>50</v>
      </c>
      <c r="K119" s="12">
        <f>K116*(17-K117)</f>
        <v>294.5</v>
      </c>
      <c r="L119" s="12">
        <f>L116*(17-L117)</f>
        <v>423</v>
      </c>
      <c r="M119" s="12">
        <f>M116*(17-M117)</f>
        <v>440.2</v>
      </c>
      <c r="N119" s="155">
        <f>SUM(J119:M119)</f>
        <v>1207.7</v>
      </c>
      <c r="O119" s="156">
        <f>O116*(17-O117)</f>
        <v>2935.3</v>
      </c>
      <c r="P119" s="162">
        <f>P116*(17-P117)</f>
        <v>2935.3</v>
      </c>
    </row>
    <row r="120" spans="2:16" ht="19.5">
      <c r="B120" s="149" t="s">
        <v>214</v>
      </c>
      <c r="C120" s="17">
        <f t="shared" ref="C120:H120" si="46">C116*(18-C117)</f>
        <v>604.5</v>
      </c>
      <c r="D120" s="16">
        <f t="shared" si="46"/>
        <v>548.80000000000007</v>
      </c>
      <c r="E120" s="16">
        <f t="shared" si="46"/>
        <v>458.8</v>
      </c>
      <c r="F120" s="16">
        <f t="shared" si="46"/>
        <v>122.99999999999999</v>
      </c>
      <c r="G120" s="16">
        <f t="shared" si="46"/>
        <v>112.5</v>
      </c>
      <c r="H120" s="16">
        <f t="shared" si="46"/>
        <v>0</v>
      </c>
      <c r="I120" s="155">
        <f>SUM(C120:G120)</f>
        <v>1847.6000000000001</v>
      </c>
      <c r="J120" s="16">
        <f>J116*(18-J117)</f>
        <v>60</v>
      </c>
      <c r="K120" s="16">
        <f>K116*(18-K117)</f>
        <v>325.5</v>
      </c>
      <c r="L120" s="16">
        <f>L116*(18-L117)</f>
        <v>453</v>
      </c>
      <c r="M120" s="16">
        <f>M116*(18-M117)</f>
        <v>471.2</v>
      </c>
      <c r="N120" s="155">
        <f>SUM(J120:M120)</f>
        <v>1309.7</v>
      </c>
      <c r="O120" s="157">
        <f>O116*(18-O117)</f>
        <v>3157.3</v>
      </c>
      <c r="P120" s="163">
        <f>P116*(18-P117)</f>
        <v>3157.3</v>
      </c>
    </row>
    <row r="121" spans="2:16" ht="20.25" thickBot="1">
      <c r="B121" s="347" t="s">
        <v>215</v>
      </c>
      <c r="C121" s="21">
        <f t="shared" ref="C121:H121" si="47">C116*(19-C117)</f>
        <v>635.5</v>
      </c>
      <c r="D121" s="20">
        <f t="shared" si="47"/>
        <v>576.80000000000007</v>
      </c>
      <c r="E121" s="20">
        <f t="shared" si="47"/>
        <v>489.8</v>
      </c>
      <c r="F121" s="20">
        <f t="shared" si="47"/>
        <v>138</v>
      </c>
      <c r="G121" s="20">
        <f t="shared" si="47"/>
        <v>127.5</v>
      </c>
      <c r="H121" s="20">
        <f t="shared" si="47"/>
        <v>0</v>
      </c>
      <c r="I121" s="164">
        <f>SUM(C121:G121)</f>
        <v>1967.6000000000001</v>
      </c>
      <c r="J121" s="20">
        <f>J116*(19-J117)</f>
        <v>70</v>
      </c>
      <c r="K121" s="20">
        <f>K116*(19-K117)</f>
        <v>356.5</v>
      </c>
      <c r="L121" s="20">
        <f>L116*(19-L117)</f>
        <v>483.00000000000006</v>
      </c>
      <c r="M121" s="20">
        <f>M116*(19-M117)</f>
        <v>502.2</v>
      </c>
      <c r="N121" s="164">
        <f>SUM(J121:M121)</f>
        <v>1411.7</v>
      </c>
      <c r="O121" s="165">
        <f>O116*(19-O117)</f>
        <v>3379.3</v>
      </c>
      <c r="P121" s="166">
        <f>P116*(19-P117)</f>
        <v>3379.3</v>
      </c>
    </row>
    <row r="122" spans="2:16" ht="15.75" thickBot="1">
      <c r="B122" s="1"/>
      <c r="C122" s="1"/>
      <c r="D122" s="2"/>
      <c r="E122" s="2"/>
      <c r="F122" s="2"/>
      <c r="G122" s="1"/>
      <c r="H122" s="3"/>
      <c r="I122" s="2"/>
      <c r="J122" s="3"/>
      <c r="K122" s="2"/>
      <c r="L122" s="2"/>
      <c r="M122" s="1"/>
      <c r="N122" s="2"/>
      <c r="O122" s="1"/>
      <c r="P122" s="4"/>
    </row>
    <row r="123" spans="2:16" ht="24" thickBot="1">
      <c r="B123" s="473" t="s">
        <v>359</v>
      </c>
      <c r="C123" s="474"/>
      <c r="D123" s="474"/>
      <c r="E123" s="474"/>
      <c r="F123" s="474"/>
      <c r="G123" s="474"/>
      <c r="H123" s="474"/>
      <c r="I123" s="474"/>
      <c r="J123" s="474"/>
      <c r="K123" s="474"/>
      <c r="L123" s="470" t="s">
        <v>229</v>
      </c>
      <c r="M123" s="471"/>
      <c r="N123" s="471"/>
      <c r="O123" s="471"/>
      <c r="P123" s="472"/>
    </row>
    <row r="124" spans="2:16" ht="15.75">
      <c r="B124" s="465" t="s">
        <v>195</v>
      </c>
      <c r="C124" s="461" t="s">
        <v>196</v>
      </c>
      <c r="D124" s="461" t="s">
        <v>197</v>
      </c>
      <c r="E124" s="461" t="s">
        <v>198</v>
      </c>
      <c r="F124" s="461" t="s">
        <v>199</v>
      </c>
      <c r="G124" s="461" t="s">
        <v>200</v>
      </c>
      <c r="H124" s="461" t="s">
        <v>201</v>
      </c>
      <c r="I124" s="467" t="s">
        <v>202</v>
      </c>
      <c r="J124" s="461" t="s">
        <v>203</v>
      </c>
      <c r="K124" s="461" t="s">
        <v>204</v>
      </c>
      <c r="L124" s="461" t="s">
        <v>205</v>
      </c>
      <c r="M124" s="461" t="s">
        <v>206</v>
      </c>
      <c r="N124" s="467" t="s">
        <v>207</v>
      </c>
      <c r="O124" s="456" t="s">
        <v>208</v>
      </c>
      <c r="P124" s="457"/>
    </row>
    <row r="125" spans="2:16" ht="16.5" thickBot="1">
      <c r="B125" s="466"/>
      <c r="C125" s="462"/>
      <c r="D125" s="462"/>
      <c r="E125" s="462"/>
      <c r="F125" s="462"/>
      <c r="G125" s="462"/>
      <c r="H125" s="462"/>
      <c r="I125" s="462"/>
      <c r="J125" s="462"/>
      <c r="K125" s="462"/>
      <c r="L125" s="462"/>
      <c r="M125" s="462"/>
      <c r="N125" s="462"/>
      <c r="O125" s="145" t="s">
        <v>209</v>
      </c>
      <c r="P125" s="30" t="s">
        <v>210</v>
      </c>
    </row>
    <row r="126" spans="2:16">
      <c r="B126" s="148" t="s">
        <v>211</v>
      </c>
      <c r="C126" s="146">
        <v>31</v>
      </c>
      <c r="D126" s="8">
        <v>28</v>
      </c>
      <c r="E126" s="8">
        <v>31</v>
      </c>
      <c r="F126" s="8">
        <v>25</v>
      </c>
      <c r="G126" s="8">
        <v>10</v>
      </c>
      <c r="H126" s="8">
        <v>5</v>
      </c>
      <c r="I126" s="168">
        <f>SUM(C126:G126)</f>
        <v>125</v>
      </c>
      <c r="J126" s="8">
        <v>20</v>
      </c>
      <c r="K126" s="8">
        <v>31</v>
      </c>
      <c r="L126" s="8">
        <v>30</v>
      </c>
      <c r="M126" s="8">
        <v>31</v>
      </c>
      <c r="N126" s="168">
        <f>SUM(J126:M126)</f>
        <v>112</v>
      </c>
      <c r="O126" s="167">
        <f>SUM(C126:H126,J126:M126)</f>
        <v>242</v>
      </c>
      <c r="P126" s="169">
        <f>I126+N126</f>
        <v>237</v>
      </c>
    </row>
    <row r="127" spans="2:16" ht="19.5">
      <c r="B127" s="149" t="s">
        <v>485</v>
      </c>
      <c r="C127" s="147">
        <v>1</v>
      </c>
      <c r="D127" s="10">
        <v>4.8</v>
      </c>
      <c r="E127" s="10">
        <v>4.9000000000000004</v>
      </c>
      <c r="F127" s="10">
        <v>6.2</v>
      </c>
      <c r="G127" s="10">
        <v>11.3</v>
      </c>
      <c r="H127" s="10">
        <v>13</v>
      </c>
      <c r="I127" s="153">
        <f>(C126*C127+D126*D127+E126*E127+F126*F127+G126*G127)/I126</f>
        <v>4.6823999999999995</v>
      </c>
      <c r="J127" s="10">
        <v>11.3</v>
      </c>
      <c r="K127" s="95">
        <v>7.9</v>
      </c>
      <c r="L127" s="95">
        <v>4.2</v>
      </c>
      <c r="M127" s="95">
        <v>0.8</v>
      </c>
      <c r="N127" s="153">
        <f>(J126*J127+K126*K127+L126*L127+M126*M127)/N126</f>
        <v>5.5508928571428564</v>
      </c>
      <c r="O127" s="154">
        <f>(C127*C126+D127*D126+E127*E126+F127*F126+G127*G126+H127*H126+J127*J126+K127*K126+L127*L126+M127*M126)/O126</f>
        <v>5.2561983471074383</v>
      </c>
      <c r="P127" s="161">
        <f>(I127*I126+N127*N126)/P126</f>
        <v>5.0928270042194095</v>
      </c>
    </row>
    <row r="128" spans="2:16" ht="19.5">
      <c r="B128" s="149" t="s">
        <v>212</v>
      </c>
      <c r="C128" s="13">
        <f t="shared" ref="C128:H128" si="48">C126*(13-C127)</f>
        <v>372</v>
      </c>
      <c r="D128" s="12">
        <f t="shared" si="48"/>
        <v>229.59999999999997</v>
      </c>
      <c r="E128" s="12">
        <f t="shared" si="48"/>
        <v>251.1</v>
      </c>
      <c r="F128" s="12">
        <f t="shared" si="48"/>
        <v>170</v>
      </c>
      <c r="G128" s="12">
        <f t="shared" si="48"/>
        <v>16.999999999999993</v>
      </c>
      <c r="H128" s="12">
        <f t="shared" si="48"/>
        <v>0</v>
      </c>
      <c r="I128" s="155">
        <f>SUM(C128:G128)</f>
        <v>1039.6999999999998</v>
      </c>
      <c r="J128" s="12">
        <f>J126*(13-J127)</f>
        <v>33.999999999999986</v>
      </c>
      <c r="K128" s="12">
        <f>K126*(13-K127)</f>
        <v>158.1</v>
      </c>
      <c r="L128" s="12">
        <f>L126*(13-L127)</f>
        <v>264</v>
      </c>
      <c r="M128" s="12">
        <f>M126*(13-M127)</f>
        <v>378.2</v>
      </c>
      <c r="N128" s="155">
        <f>SUM(J128:M128)</f>
        <v>834.3</v>
      </c>
      <c r="O128" s="156">
        <f>O126*(13-O127)</f>
        <v>1874</v>
      </c>
      <c r="P128" s="162">
        <f>P126*(13-P127)</f>
        <v>1874</v>
      </c>
    </row>
    <row r="129" spans="2:16" ht="19.5">
      <c r="B129" s="149" t="s">
        <v>213</v>
      </c>
      <c r="C129" s="13">
        <f t="shared" ref="C129:H129" si="49">C126*(17-C127)</f>
        <v>496</v>
      </c>
      <c r="D129" s="12">
        <f t="shared" si="49"/>
        <v>341.59999999999997</v>
      </c>
      <c r="E129" s="12">
        <f t="shared" si="49"/>
        <v>375.09999999999997</v>
      </c>
      <c r="F129" s="12">
        <f t="shared" si="49"/>
        <v>270</v>
      </c>
      <c r="G129" s="12">
        <f t="shared" si="49"/>
        <v>56.999999999999993</v>
      </c>
      <c r="H129" s="12">
        <f t="shared" si="49"/>
        <v>20</v>
      </c>
      <c r="I129" s="155">
        <f>SUM(C129:G129)</f>
        <v>1539.6999999999998</v>
      </c>
      <c r="J129" s="12">
        <f>J126*(17-J127)</f>
        <v>113.99999999999999</v>
      </c>
      <c r="K129" s="12">
        <f>K126*(17-K127)</f>
        <v>282.09999999999997</v>
      </c>
      <c r="L129" s="12">
        <f>L126*(17-L127)</f>
        <v>384</v>
      </c>
      <c r="M129" s="12">
        <f>M126*(17-M127)</f>
        <v>502.2</v>
      </c>
      <c r="N129" s="155">
        <f>SUM(J129:M129)</f>
        <v>1282.3</v>
      </c>
      <c r="O129" s="156">
        <f>O126*(17-O127)</f>
        <v>2841.9999999999995</v>
      </c>
      <c r="P129" s="162">
        <f>P126*(17-P127)</f>
        <v>2822</v>
      </c>
    </row>
    <row r="130" spans="2:16" ht="19.5">
      <c r="B130" s="149" t="s">
        <v>214</v>
      </c>
      <c r="C130" s="17">
        <f t="shared" ref="C130:H130" si="50">C126*(18-C127)</f>
        <v>527</v>
      </c>
      <c r="D130" s="16">
        <f t="shared" si="50"/>
        <v>369.59999999999997</v>
      </c>
      <c r="E130" s="16">
        <f t="shared" si="50"/>
        <v>406.09999999999997</v>
      </c>
      <c r="F130" s="16">
        <f t="shared" si="50"/>
        <v>295</v>
      </c>
      <c r="G130" s="16">
        <f t="shared" si="50"/>
        <v>67</v>
      </c>
      <c r="H130" s="16">
        <f t="shared" si="50"/>
        <v>25</v>
      </c>
      <c r="I130" s="155">
        <f>SUM(C130:G130)</f>
        <v>1664.6999999999998</v>
      </c>
      <c r="J130" s="16">
        <f>J126*(18-J127)</f>
        <v>134</v>
      </c>
      <c r="K130" s="16">
        <f>K126*(18-K127)</f>
        <v>313.09999999999997</v>
      </c>
      <c r="L130" s="16">
        <f>L126*(18-L127)</f>
        <v>414</v>
      </c>
      <c r="M130" s="16">
        <f>M126*(18-M127)</f>
        <v>533.19999999999993</v>
      </c>
      <c r="N130" s="155">
        <f>SUM(J130:M130)</f>
        <v>1394.2999999999997</v>
      </c>
      <c r="O130" s="157">
        <f>O126*(18-O127)</f>
        <v>3083.9999999999995</v>
      </c>
      <c r="P130" s="163">
        <f>P126*(18-P127)</f>
        <v>3059</v>
      </c>
    </row>
    <row r="131" spans="2:16" ht="20.25" thickBot="1">
      <c r="B131" s="347" t="s">
        <v>215</v>
      </c>
      <c r="C131" s="21">
        <f t="shared" ref="C131:H131" si="51">C126*(19-C127)</f>
        <v>558</v>
      </c>
      <c r="D131" s="20">
        <f t="shared" si="51"/>
        <v>397.59999999999997</v>
      </c>
      <c r="E131" s="20">
        <f t="shared" si="51"/>
        <v>437.09999999999997</v>
      </c>
      <c r="F131" s="20">
        <f t="shared" si="51"/>
        <v>320</v>
      </c>
      <c r="G131" s="20">
        <f t="shared" si="51"/>
        <v>77</v>
      </c>
      <c r="H131" s="20">
        <f t="shared" si="51"/>
        <v>30</v>
      </c>
      <c r="I131" s="164">
        <f>SUM(C131:G131)</f>
        <v>1789.6999999999998</v>
      </c>
      <c r="J131" s="20">
        <f>J126*(19-J127)</f>
        <v>154</v>
      </c>
      <c r="K131" s="20">
        <f>K126*(19-K127)</f>
        <v>344.09999999999997</v>
      </c>
      <c r="L131" s="20">
        <f>L126*(19-L127)</f>
        <v>444</v>
      </c>
      <c r="M131" s="20">
        <f>M126*(19-M127)</f>
        <v>564.19999999999993</v>
      </c>
      <c r="N131" s="164">
        <f>SUM(J131:M131)</f>
        <v>1506.2999999999997</v>
      </c>
      <c r="O131" s="165">
        <f>O126*(19-O127)</f>
        <v>3325.9999999999995</v>
      </c>
      <c r="P131" s="166">
        <f>P126*(19-P127)</f>
        <v>3296</v>
      </c>
    </row>
    <row r="132" spans="2:16" ht="15.75" thickBot="1">
      <c r="B132" s="4"/>
      <c r="C132" s="4"/>
      <c r="D132" s="4"/>
      <c r="E132" s="4"/>
      <c r="F132" s="4"/>
      <c r="G132" s="4"/>
      <c r="H132" s="4"/>
      <c r="I132" s="4"/>
      <c r="J132" s="4"/>
      <c r="K132" s="4"/>
      <c r="L132" s="4"/>
      <c r="M132" s="4"/>
      <c r="N132" s="4"/>
      <c r="O132" s="4"/>
      <c r="P132" s="4"/>
    </row>
    <row r="133" spans="2:16" ht="24" thickBot="1">
      <c r="B133" s="473" t="s">
        <v>359</v>
      </c>
      <c r="C133" s="474"/>
      <c r="D133" s="474"/>
      <c r="E133" s="474"/>
      <c r="F133" s="474"/>
      <c r="G133" s="474"/>
      <c r="H133" s="474"/>
      <c r="I133" s="474"/>
      <c r="J133" s="474"/>
      <c r="K133" s="474"/>
      <c r="L133" s="470" t="s">
        <v>230</v>
      </c>
      <c r="M133" s="471"/>
      <c r="N133" s="471"/>
      <c r="O133" s="471"/>
      <c r="P133" s="472"/>
    </row>
    <row r="134" spans="2:16" ht="15.75">
      <c r="B134" s="465" t="s">
        <v>195</v>
      </c>
      <c r="C134" s="461" t="s">
        <v>196</v>
      </c>
      <c r="D134" s="461" t="s">
        <v>197</v>
      </c>
      <c r="E134" s="461" t="s">
        <v>198</v>
      </c>
      <c r="F134" s="461" t="s">
        <v>199</v>
      </c>
      <c r="G134" s="461" t="s">
        <v>200</v>
      </c>
      <c r="H134" s="461" t="s">
        <v>201</v>
      </c>
      <c r="I134" s="467" t="s">
        <v>202</v>
      </c>
      <c r="J134" s="461" t="s">
        <v>203</v>
      </c>
      <c r="K134" s="461" t="s">
        <v>204</v>
      </c>
      <c r="L134" s="461" t="s">
        <v>205</v>
      </c>
      <c r="M134" s="461" t="s">
        <v>206</v>
      </c>
      <c r="N134" s="467" t="s">
        <v>207</v>
      </c>
      <c r="O134" s="456" t="s">
        <v>208</v>
      </c>
      <c r="P134" s="457"/>
    </row>
    <row r="135" spans="2:16" ht="16.5" thickBot="1">
      <c r="B135" s="466"/>
      <c r="C135" s="462"/>
      <c r="D135" s="462"/>
      <c r="E135" s="462"/>
      <c r="F135" s="462"/>
      <c r="G135" s="462"/>
      <c r="H135" s="462"/>
      <c r="I135" s="462"/>
      <c r="J135" s="462"/>
      <c r="K135" s="462"/>
      <c r="L135" s="462"/>
      <c r="M135" s="462"/>
      <c r="N135" s="462"/>
      <c r="O135" s="145" t="s">
        <v>209</v>
      </c>
      <c r="P135" s="30" t="s">
        <v>210</v>
      </c>
    </row>
    <row r="136" spans="2:16">
      <c r="B136" s="148" t="s">
        <v>211</v>
      </c>
      <c r="C136" s="146">
        <v>31</v>
      </c>
      <c r="D136" s="8">
        <v>28</v>
      </c>
      <c r="E136" s="8">
        <v>31</v>
      </c>
      <c r="F136" s="8">
        <v>30</v>
      </c>
      <c r="G136" s="8">
        <v>21</v>
      </c>
      <c r="H136" s="8">
        <v>10</v>
      </c>
      <c r="I136" s="168">
        <f>SUM(C136:G136)</f>
        <v>141</v>
      </c>
      <c r="J136" s="8">
        <v>20</v>
      </c>
      <c r="K136" s="8">
        <v>31</v>
      </c>
      <c r="L136" s="8">
        <v>30</v>
      </c>
      <c r="M136" s="8">
        <v>31</v>
      </c>
      <c r="N136" s="168">
        <f>SUM(J136:M136)</f>
        <v>112</v>
      </c>
      <c r="O136" s="167">
        <f>SUM(C136:H136,J136:M136)</f>
        <v>263</v>
      </c>
      <c r="P136" s="169">
        <f>I136+N136</f>
        <v>253</v>
      </c>
    </row>
    <row r="137" spans="2:16" ht="19.5">
      <c r="B137" s="149" t="s">
        <v>485</v>
      </c>
      <c r="C137" s="147">
        <v>0.3</v>
      </c>
      <c r="D137" s="10">
        <v>1.1000000000000001</v>
      </c>
      <c r="E137" s="10">
        <v>0.3</v>
      </c>
      <c r="F137" s="10">
        <v>8.1999999999999993</v>
      </c>
      <c r="G137" s="10">
        <v>10.199999999999999</v>
      </c>
      <c r="H137" s="10">
        <v>12</v>
      </c>
      <c r="I137" s="153">
        <f>(C136*C137+D136*D137+E136*E137+F136*F137+G136*G137)/I136</f>
        <v>3.6141843971631205</v>
      </c>
      <c r="J137" s="10">
        <v>10.9</v>
      </c>
      <c r="K137" s="95">
        <v>7.9</v>
      </c>
      <c r="L137" s="95">
        <v>3.6</v>
      </c>
      <c r="M137" s="95">
        <v>0.7</v>
      </c>
      <c r="N137" s="153">
        <f>(J136*J137+K136*K137+L136*L137+M136*M137)/N136</f>
        <v>5.2910714285714286</v>
      </c>
      <c r="O137" s="154">
        <f>(C137*C136+D137*D136+E137*E136+F137*F136+G137*G136+H137*H136+J137*J136+K137*K136+L137*L136+M137*M136)/O136</f>
        <v>4.6471482889733844</v>
      </c>
      <c r="P137" s="161">
        <f>(I137*I136+N137*N136)/P136</f>
        <v>4.3565217391304349</v>
      </c>
    </row>
    <row r="138" spans="2:16" ht="19.5">
      <c r="B138" s="149" t="s">
        <v>212</v>
      </c>
      <c r="C138" s="13">
        <f t="shared" ref="C138:H138" si="52">C136*(13-C137)</f>
        <v>393.7</v>
      </c>
      <c r="D138" s="12">
        <f t="shared" si="52"/>
        <v>333.2</v>
      </c>
      <c r="E138" s="12">
        <f t="shared" si="52"/>
        <v>393.7</v>
      </c>
      <c r="F138" s="12">
        <f t="shared" si="52"/>
        <v>144.00000000000003</v>
      </c>
      <c r="G138" s="12">
        <f t="shared" si="52"/>
        <v>58.800000000000011</v>
      </c>
      <c r="H138" s="12">
        <f t="shared" si="52"/>
        <v>10</v>
      </c>
      <c r="I138" s="155">
        <f>SUM(C138:G138)</f>
        <v>1323.3999999999999</v>
      </c>
      <c r="J138" s="12">
        <f>J136*(13-J137)</f>
        <v>41.999999999999993</v>
      </c>
      <c r="K138" s="12">
        <f>K136*(13-K137)</f>
        <v>158.1</v>
      </c>
      <c r="L138" s="12">
        <f>L136*(13-L137)</f>
        <v>282</v>
      </c>
      <c r="M138" s="12">
        <f>M136*(13-M137)</f>
        <v>381.3</v>
      </c>
      <c r="N138" s="155">
        <f>SUM(J138:M138)</f>
        <v>863.40000000000009</v>
      </c>
      <c r="O138" s="156">
        <f>O136*(13-O137)</f>
        <v>2196.8000000000002</v>
      </c>
      <c r="P138" s="162">
        <f>P136*(13-P137)</f>
        <v>2186.7999999999997</v>
      </c>
    </row>
    <row r="139" spans="2:16" ht="19.5">
      <c r="B139" s="149" t="s">
        <v>213</v>
      </c>
      <c r="C139" s="13">
        <f t="shared" ref="C139:H139" si="53">C136*(17-C137)</f>
        <v>517.69999999999993</v>
      </c>
      <c r="D139" s="12">
        <f t="shared" si="53"/>
        <v>445.2</v>
      </c>
      <c r="E139" s="12">
        <f t="shared" si="53"/>
        <v>517.69999999999993</v>
      </c>
      <c r="F139" s="12">
        <f t="shared" si="53"/>
        <v>264</v>
      </c>
      <c r="G139" s="12">
        <f t="shared" si="53"/>
        <v>142.80000000000001</v>
      </c>
      <c r="H139" s="12">
        <f t="shared" si="53"/>
        <v>50</v>
      </c>
      <c r="I139" s="155">
        <f>SUM(C139:G139)</f>
        <v>1887.3999999999999</v>
      </c>
      <c r="J139" s="12">
        <f>J136*(17-J137)</f>
        <v>122</v>
      </c>
      <c r="K139" s="12">
        <f>K136*(17-K137)</f>
        <v>282.09999999999997</v>
      </c>
      <c r="L139" s="12">
        <f>L136*(17-L137)</f>
        <v>402</v>
      </c>
      <c r="M139" s="12">
        <f>M136*(17-M137)</f>
        <v>505.3</v>
      </c>
      <c r="N139" s="155">
        <f>SUM(J139:M139)</f>
        <v>1311.3999999999999</v>
      </c>
      <c r="O139" s="156">
        <f>O136*(17-O137)</f>
        <v>3248.8</v>
      </c>
      <c r="P139" s="162">
        <f>P136*(17-P137)</f>
        <v>3198.7999999999997</v>
      </c>
    </row>
    <row r="140" spans="2:16" ht="19.5">
      <c r="B140" s="149" t="s">
        <v>214</v>
      </c>
      <c r="C140" s="17">
        <f t="shared" ref="C140:H140" si="54">C136*(18-C137)</f>
        <v>548.69999999999993</v>
      </c>
      <c r="D140" s="16">
        <f t="shared" si="54"/>
        <v>473.19999999999993</v>
      </c>
      <c r="E140" s="16">
        <f t="shared" si="54"/>
        <v>548.69999999999993</v>
      </c>
      <c r="F140" s="16">
        <f t="shared" si="54"/>
        <v>294</v>
      </c>
      <c r="G140" s="16">
        <f t="shared" si="54"/>
        <v>163.80000000000001</v>
      </c>
      <c r="H140" s="16">
        <f t="shared" si="54"/>
        <v>60</v>
      </c>
      <c r="I140" s="155">
        <f>SUM(C140:G140)</f>
        <v>2028.3999999999999</v>
      </c>
      <c r="J140" s="16">
        <f>J136*(18-J137)</f>
        <v>142</v>
      </c>
      <c r="K140" s="16">
        <f>K136*(18-K137)</f>
        <v>313.09999999999997</v>
      </c>
      <c r="L140" s="16">
        <f>L136*(18-L137)</f>
        <v>432</v>
      </c>
      <c r="M140" s="16">
        <f>M136*(18-M137)</f>
        <v>536.30000000000007</v>
      </c>
      <c r="N140" s="155">
        <f>SUM(J140:M140)</f>
        <v>1423.4</v>
      </c>
      <c r="O140" s="157">
        <f>O136*(18-O137)</f>
        <v>3511.8</v>
      </c>
      <c r="P140" s="163">
        <f>P136*(18-P137)</f>
        <v>3451.7999999999997</v>
      </c>
    </row>
    <row r="141" spans="2:16" ht="20.25" thickBot="1">
      <c r="B141" s="347" t="s">
        <v>215</v>
      </c>
      <c r="C141" s="21">
        <f t="shared" ref="C141:H141" si="55">C136*(19-C137)</f>
        <v>579.69999999999993</v>
      </c>
      <c r="D141" s="20">
        <f t="shared" si="55"/>
        <v>501.19999999999993</v>
      </c>
      <c r="E141" s="20">
        <f t="shared" si="55"/>
        <v>579.69999999999993</v>
      </c>
      <c r="F141" s="20">
        <f t="shared" si="55"/>
        <v>324</v>
      </c>
      <c r="G141" s="20">
        <f t="shared" si="55"/>
        <v>184.8</v>
      </c>
      <c r="H141" s="20">
        <f t="shared" si="55"/>
        <v>70</v>
      </c>
      <c r="I141" s="164">
        <f>SUM(C141:G141)</f>
        <v>2169.4</v>
      </c>
      <c r="J141" s="20">
        <f>J136*(19-J137)</f>
        <v>162</v>
      </c>
      <c r="K141" s="20">
        <f>K136*(19-K137)</f>
        <v>344.09999999999997</v>
      </c>
      <c r="L141" s="20">
        <f>L136*(19-L137)</f>
        <v>462</v>
      </c>
      <c r="M141" s="20">
        <f>M136*(19-M137)</f>
        <v>567.30000000000007</v>
      </c>
      <c r="N141" s="164">
        <f>SUM(J141:M141)</f>
        <v>1535.4</v>
      </c>
      <c r="O141" s="165">
        <f>O136*(19-O137)</f>
        <v>3774.8</v>
      </c>
      <c r="P141" s="166">
        <f>P136*(19-P137)</f>
        <v>3704.7999999999997</v>
      </c>
    </row>
    <row r="142" spans="2:16" ht="15.75" thickBot="1">
      <c r="B142" s="1"/>
      <c r="C142" s="1"/>
      <c r="D142" s="2"/>
      <c r="E142" s="2"/>
      <c r="F142" s="2"/>
      <c r="G142" s="1"/>
      <c r="H142" s="3"/>
      <c r="I142" s="2"/>
      <c r="J142" s="3"/>
      <c r="K142" s="2"/>
      <c r="L142" s="2"/>
      <c r="M142" s="1"/>
      <c r="N142" s="2"/>
      <c r="O142" s="1"/>
      <c r="P142" s="4"/>
    </row>
    <row r="143" spans="2:16" ht="24" thickBot="1">
      <c r="B143" s="473" t="s">
        <v>359</v>
      </c>
      <c r="C143" s="474"/>
      <c r="D143" s="474"/>
      <c r="E143" s="474"/>
      <c r="F143" s="474"/>
      <c r="G143" s="474"/>
      <c r="H143" s="474"/>
      <c r="I143" s="474"/>
      <c r="J143" s="474"/>
      <c r="K143" s="474"/>
      <c r="L143" s="470" t="s">
        <v>231</v>
      </c>
      <c r="M143" s="471"/>
      <c r="N143" s="471"/>
      <c r="O143" s="471"/>
      <c r="P143" s="472"/>
    </row>
    <row r="144" spans="2:16" ht="15.75">
      <c r="B144" s="465" t="s">
        <v>195</v>
      </c>
      <c r="C144" s="461" t="s">
        <v>196</v>
      </c>
      <c r="D144" s="461" t="s">
        <v>197</v>
      </c>
      <c r="E144" s="461" t="s">
        <v>198</v>
      </c>
      <c r="F144" s="461" t="s">
        <v>199</v>
      </c>
      <c r="G144" s="461" t="s">
        <v>200</v>
      </c>
      <c r="H144" s="461" t="s">
        <v>201</v>
      </c>
      <c r="I144" s="467" t="s">
        <v>202</v>
      </c>
      <c r="J144" s="461" t="s">
        <v>203</v>
      </c>
      <c r="K144" s="461" t="s">
        <v>204</v>
      </c>
      <c r="L144" s="461" t="s">
        <v>205</v>
      </c>
      <c r="M144" s="461" t="s">
        <v>206</v>
      </c>
      <c r="N144" s="467" t="s">
        <v>207</v>
      </c>
      <c r="O144" s="456" t="s">
        <v>208</v>
      </c>
      <c r="P144" s="457"/>
    </row>
    <row r="145" spans="2:16" ht="16.5" thickBot="1">
      <c r="B145" s="466"/>
      <c r="C145" s="462"/>
      <c r="D145" s="462"/>
      <c r="E145" s="462"/>
      <c r="F145" s="462"/>
      <c r="G145" s="462"/>
      <c r="H145" s="462"/>
      <c r="I145" s="462"/>
      <c r="J145" s="462"/>
      <c r="K145" s="462"/>
      <c r="L145" s="462"/>
      <c r="M145" s="462"/>
      <c r="N145" s="462"/>
      <c r="O145" s="145" t="s">
        <v>209</v>
      </c>
      <c r="P145" s="30" t="s">
        <v>210</v>
      </c>
    </row>
    <row r="146" spans="2:16">
      <c r="B146" s="148" t="s">
        <v>211</v>
      </c>
      <c r="C146" s="146">
        <v>31</v>
      </c>
      <c r="D146" s="8">
        <v>28</v>
      </c>
      <c r="E146" s="8">
        <v>31</v>
      </c>
      <c r="F146" s="8">
        <v>30</v>
      </c>
      <c r="G146" s="8">
        <v>15</v>
      </c>
      <c r="H146" s="8">
        <v>0</v>
      </c>
      <c r="I146" s="168">
        <f>SUM(C146:G146)</f>
        <v>135</v>
      </c>
      <c r="J146" s="8">
        <v>8</v>
      </c>
      <c r="K146" s="8">
        <v>21</v>
      </c>
      <c r="L146" s="8">
        <v>31</v>
      </c>
      <c r="M146" s="8">
        <v>31</v>
      </c>
      <c r="N146" s="168">
        <f>SUM(J146:M146)</f>
        <v>91</v>
      </c>
      <c r="O146" s="167">
        <f>SUM(C146:H146,J146:M146)</f>
        <v>226</v>
      </c>
      <c r="P146" s="169">
        <f>I146+N146</f>
        <v>226</v>
      </c>
    </row>
    <row r="147" spans="2:16" ht="19.5">
      <c r="B147" s="149" t="s">
        <v>485</v>
      </c>
      <c r="C147" s="147">
        <v>0.3</v>
      </c>
      <c r="D147" s="10">
        <v>1.5</v>
      </c>
      <c r="E147" s="10">
        <v>5.0999999999999996</v>
      </c>
      <c r="F147" s="10">
        <v>9.9</v>
      </c>
      <c r="G147" s="10">
        <v>10</v>
      </c>
      <c r="H147" s="10">
        <v>0</v>
      </c>
      <c r="I147" s="153">
        <f>(C146*C147+D146*D147+E146*E147+F146*F147+G146*G147)/I146</f>
        <v>4.862222222222222</v>
      </c>
      <c r="J147" s="10">
        <v>14.15</v>
      </c>
      <c r="K147" s="95">
        <v>10.3258064516129</v>
      </c>
      <c r="L147" s="95">
        <v>6.1333333333333337</v>
      </c>
      <c r="M147" s="95">
        <v>2.4709677419354841</v>
      </c>
      <c r="N147" s="153">
        <f>(J146*J147+K146*K147+L146*L147+M146*M147)/N146</f>
        <v>6.5579699870022452</v>
      </c>
      <c r="O147" s="154">
        <f>(C147*C146+D147*D146+E147*E146+F147*F146+G147*G146+H147*H146+J147*J146+K147*K146+L147*L146+M147*M146)/O146</f>
        <v>5.5450233133504607</v>
      </c>
      <c r="P147" s="161">
        <f>(I147*I146+N147*N146)/P146</f>
        <v>5.5450233133504607</v>
      </c>
    </row>
    <row r="148" spans="2:16" ht="19.5">
      <c r="B148" s="149" t="s">
        <v>212</v>
      </c>
      <c r="C148" s="13">
        <f t="shared" ref="C148:H148" si="56">C146*(13-C147)</f>
        <v>393.7</v>
      </c>
      <c r="D148" s="12">
        <f t="shared" si="56"/>
        <v>322</v>
      </c>
      <c r="E148" s="12">
        <f t="shared" si="56"/>
        <v>244.9</v>
      </c>
      <c r="F148" s="12">
        <f t="shared" si="56"/>
        <v>92.999999999999986</v>
      </c>
      <c r="G148" s="12">
        <f t="shared" si="56"/>
        <v>45</v>
      </c>
      <c r="H148" s="12">
        <f t="shared" si="56"/>
        <v>0</v>
      </c>
      <c r="I148" s="155">
        <f>SUM(C148:G148)</f>
        <v>1098.5999999999999</v>
      </c>
      <c r="J148" s="12">
        <f>J146*(13-J147)</f>
        <v>-9.2000000000000028</v>
      </c>
      <c r="K148" s="12">
        <f>K146*(13-K147)</f>
        <v>56.158064516129102</v>
      </c>
      <c r="L148" s="12">
        <f>L146*(13-L147)</f>
        <v>212.86666666666665</v>
      </c>
      <c r="M148" s="12">
        <f>M146*(13-M147)</f>
        <v>326.40000000000003</v>
      </c>
      <c r="N148" s="155">
        <f>SUM(J148:M148)</f>
        <v>586.22473118279572</v>
      </c>
      <c r="O148" s="156">
        <f>O146*(13-O147)</f>
        <v>1684.8247311827959</v>
      </c>
      <c r="P148" s="162">
        <f>P146*(13-P147)</f>
        <v>1684.8247311827959</v>
      </c>
    </row>
    <row r="149" spans="2:16" ht="19.5">
      <c r="B149" s="149" t="s">
        <v>213</v>
      </c>
      <c r="C149" s="13">
        <f t="shared" ref="C149:H149" si="57">C146*(17-C147)</f>
        <v>517.69999999999993</v>
      </c>
      <c r="D149" s="12">
        <f t="shared" si="57"/>
        <v>434</v>
      </c>
      <c r="E149" s="12">
        <f t="shared" si="57"/>
        <v>368.90000000000003</v>
      </c>
      <c r="F149" s="12">
        <f t="shared" si="57"/>
        <v>213</v>
      </c>
      <c r="G149" s="12">
        <f t="shared" si="57"/>
        <v>105</v>
      </c>
      <c r="H149" s="12">
        <f t="shared" si="57"/>
        <v>0</v>
      </c>
      <c r="I149" s="155">
        <f>SUM(C149:G149)</f>
        <v>1638.6</v>
      </c>
      <c r="J149" s="12">
        <f>J146*(17-J147)</f>
        <v>22.799999999999997</v>
      </c>
      <c r="K149" s="12">
        <f>K146*(17-K147)</f>
        <v>140.15806451612909</v>
      </c>
      <c r="L149" s="12">
        <f>L146*(17-L147)</f>
        <v>336.86666666666667</v>
      </c>
      <c r="M149" s="12">
        <f>M146*(17-M147)</f>
        <v>450.40000000000003</v>
      </c>
      <c r="N149" s="155">
        <f>SUM(J149:M149)</f>
        <v>950.22473118279572</v>
      </c>
      <c r="O149" s="156">
        <f>O146*(17-O147)</f>
        <v>2588.8247311827959</v>
      </c>
      <c r="P149" s="162">
        <f>P146*(17-P147)</f>
        <v>2588.8247311827959</v>
      </c>
    </row>
    <row r="150" spans="2:16" ht="19.5">
      <c r="B150" s="149" t="s">
        <v>214</v>
      </c>
      <c r="C150" s="17">
        <f t="shared" ref="C150:H150" si="58">C146*(18-C147)</f>
        <v>548.69999999999993</v>
      </c>
      <c r="D150" s="16">
        <f t="shared" si="58"/>
        <v>462</v>
      </c>
      <c r="E150" s="16">
        <f t="shared" si="58"/>
        <v>399.90000000000003</v>
      </c>
      <c r="F150" s="16">
        <f t="shared" si="58"/>
        <v>243</v>
      </c>
      <c r="G150" s="16">
        <f t="shared" si="58"/>
        <v>120</v>
      </c>
      <c r="H150" s="16">
        <f t="shared" si="58"/>
        <v>0</v>
      </c>
      <c r="I150" s="155">
        <f>SUM(C150:G150)</f>
        <v>1773.6</v>
      </c>
      <c r="J150" s="16">
        <f>J146*(18-J147)</f>
        <v>30.799999999999997</v>
      </c>
      <c r="K150" s="16">
        <f>K146*(18-K147)</f>
        <v>161.15806451612909</v>
      </c>
      <c r="L150" s="16">
        <f>L146*(18-L147)</f>
        <v>367.86666666666667</v>
      </c>
      <c r="M150" s="16">
        <f>M146*(18-M147)</f>
        <v>481.40000000000003</v>
      </c>
      <c r="N150" s="155">
        <f>SUM(J150:M150)</f>
        <v>1041.2247311827957</v>
      </c>
      <c r="O150" s="157">
        <f>O146*(18-O147)</f>
        <v>2814.8247311827959</v>
      </c>
      <c r="P150" s="163">
        <f>P146*(18-P147)</f>
        <v>2814.8247311827959</v>
      </c>
    </row>
    <row r="151" spans="2:16" ht="20.25" thickBot="1">
      <c r="B151" s="347" t="s">
        <v>215</v>
      </c>
      <c r="C151" s="21">
        <f t="shared" ref="C151:H151" si="59">C146*(19-C147)</f>
        <v>579.69999999999993</v>
      </c>
      <c r="D151" s="20">
        <f t="shared" si="59"/>
        <v>490</v>
      </c>
      <c r="E151" s="20">
        <f t="shared" si="59"/>
        <v>430.90000000000003</v>
      </c>
      <c r="F151" s="20">
        <f t="shared" si="59"/>
        <v>273</v>
      </c>
      <c r="G151" s="20">
        <f t="shared" si="59"/>
        <v>135</v>
      </c>
      <c r="H151" s="20">
        <f t="shared" si="59"/>
        <v>0</v>
      </c>
      <c r="I151" s="164">
        <f>SUM(C151:G151)</f>
        <v>1908.6</v>
      </c>
      <c r="J151" s="20">
        <f>J146*(19-J147)</f>
        <v>38.799999999999997</v>
      </c>
      <c r="K151" s="20">
        <f>K146*(19-K147)</f>
        <v>182.15806451612909</v>
      </c>
      <c r="L151" s="20">
        <f>L146*(19-L147)</f>
        <v>398.86666666666667</v>
      </c>
      <c r="M151" s="20">
        <f>M146*(19-M147)</f>
        <v>512.4</v>
      </c>
      <c r="N151" s="164">
        <f>SUM(J151:M151)</f>
        <v>1132.2247311827957</v>
      </c>
      <c r="O151" s="165">
        <f>O146*(19-O147)</f>
        <v>3040.8247311827959</v>
      </c>
      <c r="P151" s="166">
        <f>P146*(19-P147)</f>
        <v>3040.8247311827959</v>
      </c>
    </row>
    <row r="152" spans="2:16" ht="15.75" thickBot="1">
      <c r="B152" s="24"/>
      <c r="C152" s="25"/>
      <c r="D152" s="25"/>
      <c r="E152" s="25"/>
      <c r="F152" s="25"/>
      <c r="G152" s="25"/>
      <c r="H152" s="25"/>
      <c r="I152" s="26"/>
      <c r="J152" s="25"/>
      <c r="K152" s="25"/>
      <c r="L152" s="25"/>
      <c r="M152" s="25"/>
      <c r="N152" s="26"/>
      <c r="O152" s="27"/>
      <c r="P152" s="27"/>
    </row>
    <row r="153" spans="2:16" ht="24" thickBot="1">
      <c r="B153" s="473" t="s">
        <v>359</v>
      </c>
      <c r="C153" s="474"/>
      <c r="D153" s="474"/>
      <c r="E153" s="474"/>
      <c r="F153" s="474"/>
      <c r="G153" s="474"/>
      <c r="H153" s="474"/>
      <c r="I153" s="474"/>
      <c r="J153" s="474"/>
      <c r="K153" s="474"/>
      <c r="L153" s="470" t="s">
        <v>145</v>
      </c>
      <c r="M153" s="471"/>
      <c r="N153" s="471"/>
      <c r="O153" s="471"/>
      <c r="P153" s="472"/>
    </row>
    <row r="154" spans="2:16" ht="15.75">
      <c r="B154" s="465" t="s">
        <v>195</v>
      </c>
      <c r="C154" s="461" t="s">
        <v>196</v>
      </c>
      <c r="D154" s="461" t="s">
        <v>197</v>
      </c>
      <c r="E154" s="461" t="s">
        <v>198</v>
      </c>
      <c r="F154" s="461" t="s">
        <v>199</v>
      </c>
      <c r="G154" s="461" t="s">
        <v>200</v>
      </c>
      <c r="H154" s="461" t="s">
        <v>201</v>
      </c>
      <c r="I154" s="467" t="s">
        <v>202</v>
      </c>
      <c r="J154" s="461" t="s">
        <v>203</v>
      </c>
      <c r="K154" s="461" t="s">
        <v>204</v>
      </c>
      <c r="L154" s="461" t="s">
        <v>205</v>
      </c>
      <c r="M154" s="461" t="s">
        <v>206</v>
      </c>
      <c r="N154" s="467" t="s">
        <v>207</v>
      </c>
      <c r="O154" s="456" t="s">
        <v>208</v>
      </c>
      <c r="P154" s="457"/>
    </row>
    <row r="155" spans="2:16" ht="16.5" thickBot="1">
      <c r="B155" s="466"/>
      <c r="C155" s="462"/>
      <c r="D155" s="462"/>
      <c r="E155" s="462"/>
      <c r="F155" s="462"/>
      <c r="G155" s="462"/>
      <c r="H155" s="462"/>
      <c r="I155" s="462"/>
      <c r="J155" s="462"/>
      <c r="K155" s="462"/>
      <c r="L155" s="462"/>
      <c r="M155" s="462"/>
      <c r="N155" s="462"/>
      <c r="O155" s="145" t="s">
        <v>209</v>
      </c>
      <c r="P155" s="30" t="s">
        <v>210</v>
      </c>
    </row>
    <row r="156" spans="2:16">
      <c r="B156" s="148" t="s">
        <v>211</v>
      </c>
      <c r="C156" s="146">
        <v>31</v>
      </c>
      <c r="D156" s="8">
        <v>31</v>
      </c>
      <c r="E156" s="8">
        <v>31</v>
      </c>
      <c r="F156" s="8">
        <v>27</v>
      </c>
      <c r="G156" s="8">
        <v>16</v>
      </c>
      <c r="H156" s="8">
        <v>8</v>
      </c>
      <c r="I156" s="168">
        <f>SUM(C156:G156)</f>
        <v>136</v>
      </c>
      <c r="J156" s="8"/>
      <c r="K156" s="8"/>
      <c r="L156" s="8"/>
      <c r="M156" s="8"/>
      <c r="N156" s="168">
        <f>SUM(J156:M156)</f>
        <v>0</v>
      </c>
      <c r="O156" s="167">
        <f>SUM(C156:H156,J156:M156)</f>
        <v>144</v>
      </c>
      <c r="P156" s="169">
        <f>I156+N156</f>
        <v>136</v>
      </c>
    </row>
    <row r="157" spans="2:16" ht="19.5">
      <c r="B157" s="149" t="s">
        <v>485</v>
      </c>
      <c r="C157" s="147">
        <v>1.6290322580645156</v>
      </c>
      <c r="D157" s="10">
        <v>-0.17499999999999999</v>
      </c>
      <c r="E157" s="10">
        <v>3.9483870967741934</v>
      </c>
      <c r="F157" s="10">
        <v>7.4633333333333329</v>
      </c>
      <c r="G157" s="10">
        <v>12.625806451612906</v>
      </c>
      <c r="H157" s="10">
        <v>16.023333333333333</v>
      </c>
      <c r="I157" s="153">
        <f>(C156*C157+D156*D157+E156*E157+F156*F157+G156*G157)/I156</f>
        <v>4.1985139943074001</v>
      </c>
      <c r="J157" s="10"/>
      <c r="K157" s="95"/>
      <c r="L157" s="95"/>
      <c r="M157" s="95"/>
      <c r="N157" s="153"/>
      <c r="O157" s="154">
        <f>(C157*C156+D157*D156+E157*E156+F157*F156+G157*G156+H157*H156+J157*J156+K157*K156+L157*L156+M157*M156)/O156</f>
        <v>4.8554484020310626</v>
      </c>
      <c r="P157" s="161">
        <f>(I157*I156+N157*N156)/P156</f>
        <v>4.1985139943074001</v>
      </c>
    </row>
    <row r="158" spans="2:16" ht="19.5">
      <c r="B158" s="149" t="s">
        <v>212</v>
      </c>
      <c r="C158" s="13">
        <f t="shared" ref="C158:H158" si="60">C156*(13-C157)</f>
        <v>352.5</v>
      </c>
      <c r="D158" s="12">
        <f t="shared" si="60"/>
        <v>408.42500000000001</v>
      </c>
      <c r="E158" s="12">
        <f t="shared" si="60"/>
        <v>280.59999999999997</v>
      </c>
      <c r="F158" s="12">
        <f t="shared" si="60"/>
        <v>149.49</v>
      </c>
      <c r="G158" s="12">
        <f t="shared" si="60"/>
        <v>5.9870967741935033</v>
      </c>
      <c r="H158" s="12">
        <f t="shared" si="60"/>
        <v>-24.186666666666667</v>
      </c>
      <c r="I158" s="155">
        <f>SUM(C158:G158)</f>
        <v>1197.0020967741934</v>
      </c>
      <c r="J158" s="12">
        <f>J156*(13-J157)</f>
        <v>0</v>
      </c>
      <c r="K158" s="12">
        <f>K156*(13-K157)</f>
        <v>0</v>
      </c>
      <c r="L158" s="12">
        <f>L156*(13-L157)</f>
        <v>0</v>
      </c>
      <c r="M158" s="12">
        <f>M156*(13-M157)</f>
        <v>0</v>
      </c>
      <c r="N158" s="155">
        <f>SUM(J158:M158)</f>
        <v>0</v>
      </c>
      <c r="O158" s="156">
        <f>O156*(13-O157)</f>
        <v>1172.8154301075272</v>
      </c>
      <c r="P158" s="162">
        <f>P156*(13-P157)</f>
        <v>1197.0020967741934</v>
      </c>
    </row>
    <row r="159" spans="2:16" ht="19.5">
      <c r="B159" s="149" t="s">
        <v>213</v>
      </c>
      <c r="C159" s="13">
        <f t="shared" ref="C159:H159" si="61">C156*(17-C157)</f>
        <v>476.5</v>
      </c>
      <c r="D159" s="12">
        <f t="shared" si="61"/>
        <v>532.42500000000007</v>
      </c>
      <c r="E159" s="12">
        <f t="shared" si="61"/>
        <v>404.59999999999997</v>
      </c>
      <c r="F159" s="12">
        <f t="shared" si="61"/>
        <v>257.49</v>
      </c>
      <c r="G159" s="12">
        <f t="shared" si="61"/>
        <v>69.987096774193503</v>
      </c>
      <c r="H159" s="12">
        <f t="shared" si="61"/>
        <v>7.8133333333333326</v>
      </c>
      <c r="I159" s="155">
        <f>SUM(C159:G159)</f>
        <v>1741.0020967741937</v>
      </c>
      <c r="J159" s="12">
        <f>J156*(17-J157)</f>
        <v>0</v>
      </c>
      <c r="K159" s="12">
        <f>K156*(17-K157)</f>
        <v>0</v>
      </c>
      <c r="L159" s="12">
        <f>L156*(17-L157)</f>
        <v>0</v>
      </c>
      <c r="M159" s="12">
        <f>M156*(17-M157)</f>
        <v>0</v>
      </c>
      <c r="N159" s="155">
        <f>SUM(J159:M159)</f>
        <v>0</v>
      </c>
      <c r="O159" s="156">
        <f>O156*(17-O157)</f>
        <v>1748.8154301075272</v>
      </c>
      <c r="P159" s="162">
        <f>P156*(17-P157)</f>
        <v>1741.0020967741934</v>
      </c>
    </row>
    <row r="160" spans="2:16" ht="19.5">
      <c r="B160" s="149" t="s">
        <v>214</v>
      </c>
      <c r="C160" s="17">
        <f t="shared" ref="C160:H160" si="62">C156*(18-C157)</f>
        <v>507.5</v>
      </c>
      <c r="D160" s="16">
        <f t="shared" si="62"/>
        <v>563.42500000000007</v>
      </c>
      <c r="E160" s="16">
        <f t="shared" si="62"/>
        <v>435.59999999999997</v>
      </c>
      <c r="F160" s="16">
        <f t="shared" si="62"/>
        <v>284.49</v>
      </c>
      <c r="G160" s="16">
        <f t="shared" si="62"/>
        <v>85.987096774193503</v>
      </c>
      <c r="H160" s="16">
        <f t="shared" si="62"/>
        <v>15.813333333333333</v>
      </c>
      <c r="I160" s="155">
        <f>SUM(C160:G160)</f>
        <v>1877.0020967741937</v>
      </c>
      <c r="J160" s="16">
        <f>J156*(18-J157)</f>
        <v>0</v>
      </c>
      <c r="K160" s="16">
        <f>K156*(18-K157)</f>
        <v>0</v>
      </c>
      <c r="L160" s="16">
        <f>L156*(18-L157)</f>
        <v>0</v>
      </c>
      <c r="M160" s="16">
        <f>M156*(18-M157)</f>
        <v>0</v>
      </c>
      <c r="N160" s="155">
        <f>SUM(J160:M160)</f>
        <v>0</v>
      </c>
      <c r="O160" s="157">
        <f>O156*(18-O157)</f>
        <v>1892.8154301075272</v>
      </c>
      <c r="P160" s="163">
        <f>P156*(18-P157)</f>
        <v>1877.0020967741934</v>
      </c>
    </row>
    <row r="161" spans="2:16" ht="20.25" thickBot="1">
      <c r="B161" s="347" t="s">
        <v>215</v>
      </c>
      <c r="C161" s="21">
        <f t="shared" ref="C161:H161" si="63">C156*(19-C157)</f>
        <v>538.5</v>
      </c>
      <c r="D161" s="20">
        <f t="shared" si="63"/>
        <v>594.42500000000007</v>
      </c>
      <c r="E161" s="20">
        <f t="shared" si="63"/>
        <v>466.59999999999997</v>
      </c>
      <c r="F161" s="20">
        <f t="shared" si="63"/>
        <v>311.49</v>
      </c>
      <c r="G161" s="20">
        <f t="shared" si="63"/>
        <v>101.9870967741935</v>
      </c>
      <c r="H161" s="20">
        <f t="shared" si="63"/>
        <v>23.813333333333333</v>
      </c>
      <c r="I161" s="164">
        <f>SUM(C161:G161)</f>
        <v>2013.0020967741937</v>
      </c>
      <c r="J161" s="20">
        <f>J156*(19-J157)</f>
        <v>0</v>
      </c>
      <c r="K161" s="20">
        <f>K156*(19-K157)</f>
        <v>0</v>
      </c>
      <c r="L161" s="20">
        <f>L156*(19-L157)</f>
        <v>0</v>
      </c>
      <c r="M161" s="20">
        <f>M156*(19-M157)</f>
        <v>0</v>
      </c>
      <c r="N161" s="164">
        <f>SUM(J161:M161)</f>
        <v>0</v>
      </c>
      <c r="O161" s="165">
        <f>O156*(19-O157)</f>
        <v>2036.8154301075272</v>
      </c>
      <c r="P161" s="166">
        <f>P156*(19-P157)</f>
        <v>2013.0020967741934</v>
      </c>
    </row>
    <row r="162" spans="2:16" ht="15.75" thickBot="1"/>
    <row r="163" spans="2:16" ht="24" thickBot="1">
      <c r="B163" s="463" t="s">
        <v>360</v>
      </c>
      <c r="C163" s="464"/>
      <c r="D163" s="464"/>
      <c r="E163" s="464"/>
      <c r="F163" s="464"/>
      <c r="G163" s="464"/>
      <c r="H163" s="464"/>
      <c r="I163" s="464"/>
      <c r="J163" s="464"/>
      <c r="K163" s="464"/>
      <c r="L163" s="483" t="s">
        <v>253</v>
      </c>
      <c r="M163" s="485"/>
      <c r="N163" s="485"/>
      <c r="O163" s="485" t="s">
        <v>253</v>
      </c>
      <c r="P163" s="486"/>
    </row>
    <row r="164" spans="2:16" ht="15.75">
      <c r="B164" s="465" t="s">
        <v>195</v>
      </c>
      <c r="C164" s="461" t="s">
        <v>196</v>
      </c>
      <c r="D164" s="461" t="s">
        <v>197</v>
      </c>
      <c r="E164" s="461" t="s">
        <v>198</v>
      </c>
      <c r="F164" s="461" t="s">
        <v>199</v>
      </c>
      <c r="G164" s="461" t="s">
        <v>200</v>
      </c>
      <c r="H164" s="461" t="s">
        <v>201</v>
      </c>
      <c r="I164" s="467" t="s">
        <v>202</v>
      </c>
      <c r="J164" s="461" t="s">
        <v>203</v>
      </c>
      <c r="K164" s="461" t="s">
        <v>204</v>
      </c>
      <c r="L164" s="461" t="s">
        <v>205</v>
      </c>
      <c r="M164" s="461" t="s">
        <v>206</v>
      </c>
      <c r="N164" s="467" t="s">
        <v>207</v>
      </c>
      <c r="O164" s="456" t="s">
        <v>347</v>
      </c>
      <c r="P164" s="457"/>
    </row>
    <row r="165" spans="2:16" ht="16.5" thickBot="1">
      <c r="B165" s="466"/>
      <c r="C165" s="462"/>
      <c r="D165" s="462"/>
      <c r="E165" s="462"/>
      <c r="F165" s="462"/>
      <c r="G165" s="462"/>
      <c r="H165" s="462"/>
      <c r="I165" s="462"/>
      <c r="J165" s="462"/>
      <c r="K165" s="462"/>
      <c r="L165" s="462"/>
      <c r="M165" s="462"/>
      <c r="N165" s="462"/>
      <c r="O165" s="145" t="s">
        <v>234</v>
      </c>
      <c r="P165" s="30" t="s">
        <v>235</v>
      </c>
    </row>
    <row r="166" spans="2:16">
      <c r="B166" s="148" t="s">
        <v>211</v>
      </c>
      <c r="C166" s="146">
        <v>31</v>
      </c>
      <c r="D166" s="8">
        <v>28</v>
      </c>
      <c r="E166" s="8">
        <v>31</v>
      </c>
      <c r="F166" s="8">
        <v>30</v>
      </c>
      <c r="G166" s="8">
        <v>15</v>
      </c>
      <c r="H166" s="8"/>
      <c r="I166" s="168">
        <f>SUM(C166:G166)</f>
        <v>135</v>
      </c>
      <c r="J166" s="8">
        <v>15</v>
      </c>
      <c r="K166" s="8">
        <v>31</v>
      </c>
      <c r="L166" s="8">
        <v>30</v>
      </c>
      <c r="M166" s="8">
        <v>31</v>
      </c>
      <c r="N166" s="168">
        <f>SUM(J166:M166)</f>
        <v>107</v>
      </c>
      <c r="O166" s="167">
        <f>SUM(C166:H166,J166:M166)</f>
        <v>242</v>
      </c>
      <c r="P166" s="169">
        <f>I166+N166</f>
        <v>242</v>
      </c>
    </row>
    <row r="167" spans="2:16" ht="19.5">
      <c r="B167" s="149" t="s">
        <v>485</v>
      </c>
      <c r="C167" s="147">
        <v>-2</v>
      </c>
      <c r="D167" s="10">
        <v>-1</v>
      </c>
      <c r="E167" s="10">
        <v>2.9</v>
      </c>
      <c r="F167" s="10">
        <v>7.3</v>
      </c>
      <c r="G167" s="10">
        <v>12.8</v>
      </c>
      <c r="H167" s="10"/>
      <c r="I167" s="153">
        <f>(C166*C167+D166*D167+E166*E167+F166*F167+G166*G167)/I166</f>
        <v>3.0437037037037036</v>
      </c>
      <c r="J167" s="10">
        <v>12.9</v>
      </c>
      <c r="K167" s="95">
        <v>7.7</v>
      </c>
      <c r="L167" s="95">
        <v>2.7</v>
      </c>
      <c r="M167" s="95">
        <v>-0.8</v>
      </c>
      <c r="N167" s="153">
        <f>(J166*J167+K166*K167+L166*L167+M166*M167)/N166</f>
        <v>4.5644859813084118</v>
      </c>
      <c r="O167" s="154">
        <f>(C167*C166+D167*D166+E167*E166+F167*F166+G167*G166+H167*H166+J167*J166+K167*K166+L167*L166+M167*M166)/O166</f>
        <v>3.716115702479339</v>
      </c>
      <c r="P167" s="161">
        <f>(I167*I166+N167*N166)/P166</f>
        <v>3.7161157024793385</v>
      </c>
    </row>
    <row r="168" spans="2:16" ht="19.5">
      <c r="B168" s="149" t="s">
        <v>212</v>
      </c>
      <c r="C168" s="13">
        <f t="shared" ref="C168:H168" si="64">C166*(13-C167)</f>
        <v>465</v>
      </c>
      <c r="D168" s="12">
        <f t="shared" si="64"/>
        <v>392</v>
      </c>
      <c r="E168" s="12">
        <f t="shared" si="64"/>
        <v>313.09999999999997</v>
      </c>
      <c r="F168" s="12">
        <f t="shared" si="64"/>
        <v>171</v>
      </c>
      <c r="G168" s="12">
        <f t="shared" si="64"/>
        <v>2.9999999999999893</v>
      </c>
      <c r="H168" s="12">
        <f t="shared" si="64"/>
        <v>0</v>
      </c>
      <c r="I168" s="155">
        <f>SUM(C168:G168)</f>
        <v>1344.1</v>
      </c>
      <c r="J168" s="12">
        <f>J166*(13-J167)</f>
        <v>1.4999999999999947</v>
      </c>
      <c r="K168" s="12">
        <f>K166*(13-K167)</f>
        <v>164.29999999999998</v>
      </c>
      <c r="L168" s="12">
        <f>L166*(13-L167)</f>
        <v>309</v>
      </c>
      <c r="M168" s="12">
        <f>M166*(13-M167)</f>
        <v>427.8</v>
      </c>
      <c r="N168" s="155">
        <f>SUM(J168:M168)</f>
        <v>902.59999999999991</v>
      </c>
      <c r="O168" s="156">
        <f>O166*(13-O167)</f>
        <v>2246.6999999999998</v>
      </c>
      <c r="P168" s="162">
        <f>P166*(13-P167)</f>
        <v>2246.6999999999998</v>
      </c>
    </row>
    <row r="169" spans="2:16" ht="19.5">
      <c r="B169" s="149" t="s">
        <v>213</v>
      </c>
      <c r="C169" s="13">
        <f t="shared" ref="C169:H169" si="65">C166*(17-C167)</f>
        <v>589</v>
      </c>
      <c r="D169" s="12">
        <f t="shared" si="65"/>
        <v>504</v>
      </c>
      <c r="E169" s="12">
        <f t="shared" si="65"/>
        <v>437.09999999999997</v>
      </c>
      <c r="F169" s="12">
        <f t="shared" si="65"/>
        <v>291</v>
      </c>
      <c r="G169" s="12">
        <f t="shared" si="65"/>
        <v>62.999999999999986</v>
      </c>
      <c r="H169" s="12">
        <f t="shared" si="65"/>
        <v>0</v>
      </c>
      <c r="I169" s="155">
        <f>SUM(C169:G169)</f>
        <v>1884.1</v>
      </c>
      <c r="J169" s="12">
        <f>J166*(17-J167)</f>
        <v>61.499999999999993</v>
      </c>
      <c r="K169" s="12">
        <f>K166*(17-K167)</f>
        <v>288.3</v>
      </c>
      <c r="L169" s="12">
        <f>L166*(17-L167)</f>
        <v>429</v>
      </c>
      <c r="M169" s="12">
        <f>M166*(17-M167)</f>
        <v>551.80000000000007</v>
      </c>
      <c r="N169" s="155">
        <f>SUM(J169:M169)</f>
        <v>1330.6</v>
      </c>
      <c r="O169" s="156">
        <f>O166*(17-O167)</f>
        <v>3214.7</v>
      </c>
      <c r="P169" s="162">
        <f>P166*(17-P167)</f>
        <v>3214.7</v>
      </c>
    </row>
    <row r="170" spans="2:16" ht="19.5">
      <c r="B170" s="149" t="s">
        <v>249</v>
      </c>
      <c r="C170" s="17">
        <f t="shared" ref="C170:H170" si="66">C166*(18-C167)</f>
        <v>620</v>
      </c>
      <c r="D170" s="16">
        <f t="shared" si="66"/>
        <v>532</v>
      </c>
      <c r="E170" s="16">
        <f t="shared" si="66"/>
        <v>468.09999999999997</v>
      </c>
      <c r="F170" s="16">
        <f t="shared" si="66"/>
        <v>321</v>
      </c>
      <c r="G170" s="16">
        <f t="shared" si="66"/>
        <v>77.999999999999986</v>
      </c>
      <c r="H170" s="16">
        <f t="shared" si="66"/>
        <v>0</v>
      </c>
      <c r="I170" s="155">
        <f>SUM(C170:G170)</f>
        <v>2019.1</v>
      </c>
      <c r="J170" s="16">
        <f>J166*(18-J167)</f>
        <v>76.5</v>
      </c>
      <c r="K170" s="16">
        <f>K166*(18-K167)</f>
        <v>319.3</v>
      </c>
      <c r="L170" s="16">
        <f>L166*(18-L167)</f>
        <v>459</v>
      </c>
      <c r="M170" s="16">
        <f>M166*(18-M167)</f>
        <v>582.80000000000007</v>
      </c>
      <c r="N170" s="155">
        <f>SUM(J170:M170)</f>
        <v>1437.6</v>
      </c>
      <c r="O170" s="157">
        <f>O166*(18-O167)</f>
        <v>3456.7</v>
      </c>
      <c r="P170" s="163">
        <f>P166*(18-P167)</f>
        <v>3456.7</v>
      </c>
    </row>
    <row r="171" spans="2:16" ht="20.25" thickBot="1">
      <c r="B171" s="347" t="s">
        <v>215</v>
      </c>
      <c r="C171" s="21">
        <f t="shared" ref="C171:H171" si="67">C166*(19-C167)</f>
        <v>651</v>
      </c>
      <c r="D171" s="20">
        <f t="shared" si="67"/>
        <v>560</v>
      </c>
      <c r="E171" s="20">
        <f t="shared" si="67"/>
        <v>499.1</v>
      </c>
      <c r="F171" s="20">
        <f t="shared" si="67"/>
        <v>351</v>
      </c>
      <c r="G171" s="20">
        <f t="shared" si="67"/>
        <v>92.999999999999986</v>
      </c>
      <c r="H171" s="20">
        <f t="shared" si="67"/>
        <v>0</v>
      </c>
      <c r="I171" s="164">
        <f>SUM(C171:G171)</f>
        <v>2154.1</v>
      </c>
      <c r="J171" s="20">
        <f>J166*(19-J167)</f>
        <v>91.5</v>
      </c>
      <c r="K171" s="20">
        <f>K166*(19-K167)</f>
        <v>350.3</v>
      </c>
      <c r="L171" s="20">
        <f>L166*(19-L167)</f>
        <v>489</v>
      </c>
      <c r="M171" s="20">
        <f>M166*(19-M167)</f>
        <v>613.80000000000007</v>
      </c>
      <c r="N171" s="164">
        <f>SUM(J171:M171)</f>
        <v>1544.6</v>
      </c>
      <c r="O171" s="165">
        <f>O166*(19-O167)</f>
        <v>3698.7</v>
      </c>
      <c r="P171" s="166">
        <f>P166*(19-P167)</f>
        <v>3698.7</v>
      </c>
    </row>
    <row r="172" spans="2:16" ht="15.75" thickBot="1">
      <c r="J172" s="56"/>
    </row>
    <row r="173" spans="2:16" ht="24" thickBot="1">
      <c r="B173" s="170" t="s">
        <v>236</v>
      </c>
      <c r="C173" s="458" t="s">
        <v>237</v>
      </c>
      <c r="D173" s="458"/>
      <c r="E173" s="458"/>
      <c r="F173" s="458"/>
      <c r="G173" s="458"/>
      <c r="H173" s="458"/>
      <c r="I173" s="458"/>
      <c r="J173" s="458"/>
      <c r="K173" s="458"/>
      <c r="L173" s="458"/>
      <c r="M173" s="459"/>
      <c r="N173" s="459"/>
      <c r="O173" s="459"/>
      <c r="P173" s="460"/>
    </row>
    <row r="174" spans="2:16" ht="15.75">
      <c r="B174" s="465" t="s">
        <v>195</v>
      </c>
      <c r="C174" s="461" t="s">
        <v>196</v>
      </c>
      <c r="D174" s="461" t="s">
        <v>197</v>
      </c>
      <c r="E174" s="461" t="s">
        <v>198</v>
      </c>
      <c r="F174" s="461" t="s">
        <v>199</v>
      </c>
      <c r="G174" s="461" t="s">
        <v>200</v>
      </c>
      <c r="H174" s="461" t="s">
        <v>201</v>
      </c>
      <c r="I174" s="467" t="s">
        <v>202</v>
      </c>
      <c r="J174" s="461" t="s">
        <v>203</v>
      </c>
      <c r="K174" s="461" t="s">
        <v>204</v>
      </c>
      <c r="L174" s="461" t="s">
        <v>205</v>
      </c>
      <c r="M174" s="461" t="s">
        <v>206</v>
      </c>
      <c r="N174" s="467" t="s">
        <v>207</v>
      </c>
      <c r="O174" s="456" t="s">
        <v>208</v>
      </c>
      <c r="P174" s="457"/>
    </row>
    <row r="175" spans="2:16" ht="16.5" thickBot="1">
      <c r="B175" s="466"/>
      <c r="C175" s="462"/>
      <c r="D175" s="462"/>
      <c r="E175" s="462"/>
      <c r="F175" s="462"/>
      <c r="G175" s="462"/>
      <c r="H175" s="462"/>
      <c r="I175" s="462"/>
      <c r="J175" s="462"/>
      <c r="K175" s="462"/>
      <c r="L175" s="462"/>
      <c r="M175" s="462"/>
      <c r="N175" s="462"/>
      <c r="O175" s="145" t="s">
        <v>234</v>
      </c>
      <c r="P175" s="30" t="s">
        <v>235</v>
      </c>
    </row>
    <row r="176" spans="2:16" ht="15.75">
      <c r="B176" s="174">
        <v>2000</v>
      </c>
      <c r="C176" s="173">
        <f t="shared" ref="C176:P176" si="68">C11/C$171</f>
        <v>0.9202764976958524</v>
      </c>
      <c r="D176" s="172">
        <f t="shared" si="68"/>
        <v>0.77767857142857144</v>
      </c>
      <c r="E176" s="172">
        <f t="shared" si="68"/>
        <v>0.82368262873171705</v>
      </c>
      <c r="F176" s="172">
        <f t="shared" si="68"/>
        <v>0.55128205128205121</v>
      </c>
      <c r="G176" s="172">
        <f t="shared" si="68"/>
        <v>0</v>
      </c>
      <c r="H176" s="172"/>
      <c r="I176" s="172">
        <f t="shared" si="68"/>
        <v>0.7609674574068056</v>
      </c>
      <c r="J176" s="172">
        <f t="shared" si="68"/>
        <v>0.45573770491803284</v>
      </c>
      <c r="K176" s="172">
        <f t="shared" si="68"/>
        <v>0.49586069083642581</v>
      </c>
      <c r="L176" s="172">
        <f t="shared" si="68"/>
        <v>0.83476482617586911</v>
      </c>
      <c r="M176" s="172">
        <f t="shared" si="68"/>
        <v>0.87976539589442804</v>
      </c>
      <c r="N176" s="172">
        <f t="shared" si="68"/>
        <v>0.75333419655574252</v>
      </c>
      <c r="O176" s="360">
        <f t="shared" si="68"/>
        <v>0.75777976045637652</v>
      </c>
      <c r="P176" s="358">
        <f t="shared" si="68"/>
        <v>0.75777976045637652</v>
      </c>
    </row>
    <row r="177" spans="2:16" ht="15.75">
      <c r="B177" s="175">
        <v>2001</v>
      </c>
      <c r="C177" s="34">
        <f t="shared" ref="C177:P177" si="69">C21/C$171</f>
        <v>0.93855606758832566</v>
      </c>
      <c r="D177" s="33">
        <f t="shared" si="69"/>
        <v>0.83214285714285718</v>
      </c>
      <c r="E177" s="33">
        <f t="shared" si="69"/>
        <v>0.85273492286115005</v>
      </c>
      <c r="F177" s="33">
        <f t="shared" si="69"/>
        <v>0.91851851851851829</v>
      </c>
      <c r="G177" s="33">
        <f t="shared" si="69"/>
        <v>0.18602150537634407</v>
      </c>
      <c r="H177" s="33"/>
      <c r="I177" s="33">
        <f t="shared" si="69"/>
        <v>0.8552527737802329</v>
      </c>
      <c r="J177" s="33">
        <f t="shared" si="69"/>
        <v>1.8238251366120208</v>
      </c>
      <c r="K177" s="33">
        <f t="shared" si="69"/>
        <v>0.41635280358770821</v>
      </c>
      <c r="L177" s="33">
        <f t="shared" si="69"/>
        <v>0.99693251533742333</v>
      </c>
      <c r="M177" s="33">
        <f t="shared" si="69"/>
        <v>1.034538937764744</v>
      </c>
      <c r="N177" s="33">
        <f t="shared" si="69"/>
        <v>0.9291909796042821</v>
      </c>
      <c r="O177" s="171">
        <f t="shared" si="69"/>
        <v>0.90400096982636446</v>
      </c>
      <c r="P177" s="35">
        <f t="shared" si="69"/>
        <v>0.8861298259109347</v>
      </c>
    </row>
    <row r="178" spans="2:16" ht="15.75">
      <c r="B178" s="175">
        <v>2002</v>
      </c>
      <c r="C178" s="34">
        <f t="shared" ref="C178:P178" si="70">C31/C$171</f>
        <v>0.95714285714285718</v>
      </c>
      <c r="D178" s="33">
        <f t="shared" si="70"/>
        <v>0.77500000000000002</v>
      </c>
      <c r="E178" s="33">
        <f t="shared" si="70"/>
        <v>0.96273291925465831</v>
      </c>
      <c r="F178" s="33">
        <f t="shared" si="70"/>
        <v>0.99572649572649574</v>
      </c>
      <c r="G178" s="33">
        <f t="shared" si="70"/>
        <v>0</v>
      </c>
      <c r="H178" s="33"/>
      <c r="I178" s="33">
        <f t="shared" si="70"/>
        <v>0.87605032264054594</v>
      </c>
      <c r="J178" s="33">
        <f t="shared" si="70"/>
        <v>2.1092896174863389</v>
      </c>
      <c r="K178" s="33">
        <f t="shared" si="70"/>
        <v>1.0590922066799886</v>
      </c>
      <c r="L178" s="33">
        <f t="shared" si="70"/>
        <v>0.93251533742331283</v>
      </c>
      <c r="M178" s="33">
        <f t="shared" si="70"/>
        <v>1.0303030303030301</v>
      </c>
      <c r="N178" s="33">
        <f t="shared" si="70"/>
        <v>1.0697915317881654</v>
      </c>
      <c r="O178" s="171">
        <f t="shared" si="70"/>
        <v>0.95695785005542489</v>
      </c>
      <c r="P178" s="35">
        <f t="shared" si="70"/>
        <v>0.95695785005542489</v>
      </c>
    </row>
    <row r="179" spans="2:16">
      <c r="B179" s="175">
        <v>2003</v>
      </c>
      <c r="C179" s="34">
        <f t="shared" ref="C179:P179" si="71">C41/C$171</f>
        <v>0.97619047619047616</v>
      </c>
      <c r="D179" s="33">
        <f t="shared" si="71"/>
        <v>1.165</v>
      </c>
      <c r="E179" s="33">
        <f t="shared" si="71"/>
        <v>0.98136645962732916</v>
      </c>
      <c r="F179" s="33">
        <f t="shared" si="71"/>
        <v>0.97293447293447288</v>
      </c>
      <c r="G179" s="33">
        <f t="shared" si="71"/>
        <v>0.82258064516129048</v>
      </c>
      <c r="H179" s="33"/>
      <c r="I179" s="33">
        <f t="shared" si="71"/>
        <v>1.0193120096560049</v>
      </c>
      <c r="J179" s="33">
        <f t="shared" si="71"/>
        <v>1.7486338797814207</v>
      </c>
      <c r="K179" s="33">
        <f t="shared" si="71"/>
        <v>1.2566371681415929</v>
      </c>
      <c r="L179" s="33">
        <f t="shared" si="71"/>
        <v>0.92638036809815949</v>
      </c>
      <c r="M179" s="33">
        <f t="shared" si="71"/>
        <v>1.005050505050505</v>
      </c>
      <c r="N179" s="33">
        <f t="shared" si="71"/>
        <v>1.0812508092710087</v>
      </c>
      <c r="O179" s="33">
        <f t="shared" si="71"/>
        <v>1.0451780355259956</v>
      </c>
      <c r="P179" s="35">
        <f t="shared" si="71"/>
        <v>1.0451780355259956</v>
      </c>
    </row>
    <row r="180" spans="2:16">
      <c r="B180" s="175">
        <v>2004</v>
      </c>
      <c r="C180" s="34">
        <f>C51/C$171</f>
        <v>1.0380952380952382</v>
      </c>
      <c r="D180" s="33">
        <f t="shared" ref="D180:P180" si="72">D51/D$171</f>
        <v>0.90107142857142852</v>
      </c>
      <c r="E180" s="33">
        <f t="shared" si="72"/>
        <v>1.031055900621118</v>
      </c>
      <c r="F180" s="33">
        <f t="shared" si="72"/>
        <v>0.8262108262108262</v>
      </c>
      <c r="G180" s="33">
        <f t="shared" si="72"/>
        <v>1.9193548387096777</v>
      </c>
      <c r="H180" s="33"/>
      <c r="I180" s="33">
        <f t="shared" si="72"/>
        <v>1.004363771412655</v>
      </c>
      <c r="J180" s="33">
        <f t="shared" si="72"/>
        <v>1.7267759562841529</v>
      </c>
      <c r="K180" s="33">
        <f t="shared" si="72"/>
        <v>0.95575221238938057</v>
      </c>
      <c r="L180" s="33">
        <f t="shared" si="72"/>
        <v>0.97546012269938653</v>
      </c>
      <c r="M180" s="33">
        <f t="shared" si="72"/>
        <v>0.99494949494949469</v>
      </c>
      <c r="N180" s="33">
        <f t="shared" si="72"/>
        <v>1.0232422633691571</v>
      </c>
      <c r="O180" s="33">
        <f t="shared" si="72"/>
        <v>1.0122475464352341</v>
      </c>
      <c r="P180" s="35">
        <f t="shared" si="72"/>
        <v>1.0122475464352341</v>
      </c>
    </row>
    <row r="181" spans="2:16">
      <c r="B181" s="175">
        <f>B180+1</f>
        <v>2005</v>
      </c>
      <c r="C181" s="34">
        <f>C61/C$171</f>
        <v>0.89999999999999991</v>
      </c>
      <c r="D181" s="33">
        <f t="shared" ref="D181:P181" si="73">D61/D$171</f>
        <v>1.135</v>
      </c>
      <c r="E181" s="33">
        <f t="shared" si="73"/>
        <v>1.0993788819875774</v>
      </c>
      <c r="F181" s="33">
        <f t="shared" si="73"/>
        <v>0.89743589743589747</v>
      </c>
      <c r="G181" s="33">
        <f t="shared" si="73"/>
        <v>1.5806451612903227</v>
      </c>
      <c r="H181" s="33"/>
      <c r="I181" s="33">
        <f t="shared" si="73"/>
        <v>1.0362564412051436</v>
      </c>
      <c r="J181" s="33">
        <f t="shared" si="73"/>
        <v>1.459016393442623</v>
      </c>
      <c r="K181" s="33">
        <f t="shared" si="73"/>
        <v>0.94690265486725655</v>
      </c>
      <c r="L181" s="33">
        <f t="shared" si="73"/>
        <v>1.0306748466257669</v>
      </c>
      <c r="M181" s="33">
        <f t="shared" si="73"/>
        <v>1.005050505050505</v>
      </c>
      <c r="N181" s="33">
        <f t="shared" si="73"/>
        <v>1.0268677974880227</v>
      </c>
      <c r="O181" s="33">
        <f t="shared" si="73"/>
        <v>1.0443669397355828</v>
      </c>
      <c r="P181" s="35">
        <f t="shared" si="73"/>
        <v>1.0323356855111254</v>
      </c>
    </row>
    <row r="182" spans="2:16">
      <c r="B182" s="175">
        <f t="shared" ref="B182:B189" si="74">B181+1</f>
        <v>2006</v>
      </c>
      <c r="C182" s="34">
        <f>C71/C$171</f>
        <v>1.1571428571428573</v>
      </c>
      <c r="D182" s="33">
        <f t="shared" ref="D182:P182" si="75">D71/D$171</f>
        <v>1.0699999999999998</v>
      </c>
      <c r="E182" s="33">
        <f t="shared" si="75"/>
        <v>1.1490683229813663</v>
      </c>
      <c r="F182" s="33">
        <f t="shared" si="75"/>
        <v>1</v>
      </c>
      <c r="G182" s="33">
        <f t="shared" si="75"/>
        <v>1.6258064516129034</v>
      </c>
      <c r="H182" s="33"/>
      <c r="I182" s="33">
        <f t="shared" si="75"/>
        <v>1.1272457174690125</v>
      </c>
      <c r="J182" s="33">
        <f t="shared" si="75"/>
        <v>0</v>
      </c>
      <c r="K182" s="33">
        <f t="shared" si="75"/>
        <v>0.87610619469026552</v>
      </c>
      <c r="L182" s="33">
        <f t="shared" si="75"/>
        <v>0.8404907975460123</v>
      </c>
      <c r="M182" s="33">
        <f t="shared" si="75"/>
        <v>0.86363636363636354</v>
      </c>
      <c r="N182" s="33">
        <f t="shared" si="75"/>
        <v>0.80797617506150465</v>
      </c>
      <c r="O182" s="33">
        <f t="shared" si="75"/>
        <v>1.0155460026495795</v>
      </c>
      <c r="P182" s="35">
        <f t="shared" si="75"/>
        <v>0.99391678157190377</v>
      </c>
    </row>
    <row r="183" spans="2:16">
      <c r="B183" s="175">
        <f t="shared" si="74"/>
        <v>2007</v>
      </c>
      <c r="C183" s="34">
        <f>C81/C$171</f>
        <v>0.73809523809523814</v>
      </c>
      <c r="D183" s="33">
        <f t="shared" ref="D183:P183" si="76">D81/D$171</f>
        <v>0.79</v>
      </c>
      <c r="E183" s="33">
        <f t="shared" si="76"/>
        <v>0.88198757763975144</v>
      </c>
      <c r="F183" s="33">
        <f t="shared" si="76"/>
        <v>0.78632478632478631</v>
      </c>
      <c r="G183" s="33">
        <f t="shared" si="76"/>
        <v>1.1290322580645162</v>
      </c>
      <c r="H183" s="33"/>
      <c r="I183" s="33">
        <f t="shared" si="76"/>
        <v>0.8096652894480294</v>
      </c>
      <c r="J183" s="33">
        <f t="shared" si="76"/>
        <v>0.33879781420765026</v>
      </c>
      <c r="K183" s="33">
        <f t="shared" si="76"/>
        <v>1.0796460176991149</v>
      </c>
      <c r="L183" s="33">
        <f t="shared" si="76"/>
        <v>1.0736196319018405</v>
      </c>
      <c r="M183" s="33">
        <f t="shared" si="76"/>
        <v>0.95959595959595945</v>
      </c>
      <c r="N183" s="33">
        <f t="shared" si="76"/>
        <v>0.98614528033147753</v>
      </c>
      <c r="O183" s="33">
        <f t="shared" si="76"/>
        <v>0.88336442533863246</v>
      </c>
      <c r="P183" s="35">
        <f t="shared" si="76"/>
        <v>0.88336442533863258</v>
      </c>
    </row>
    <row r="184" spans="2:16">
      <c r="B184" s="175">
        <f t="shared" si="74"/>
        <v>2008</v>
      </c>
      <c r="C184" s="34">
        <f>C91/C$171</f>
        <v>0.82857142857142851</v>
      </c>
      <c r="D184" s="33">
        <f t="shared" ref="D184:P184" si="77">D91/D$171</f>
        <v>0.84499999999999986</v>
      </c>
      <c r="E184" s="33">
        <f t="shared" si="77"/>
        <v>1</v>
      </c>
      <c r="F184" s="33">
        <f t="shared" si="77"/>
        <v>0.98290598290598286</v>
      </c>
      <c r="G184" s="33">
        <f t="shared" si="77"/>
        <v>1.1290322580645162</v>
      </c>
      <c r="H184" s="33"/>
      <c r="I184" s="33">
        <f t="shared" si="77"/>
        <v>0.91068195534097762</v>
      </c>
      <c r="J184" s="33">
        <f t="shared" si="77"/>
        <v>2.1857923497267762</v>
      </c>
      <c r="K184" s="33">
        <f t="shared" si="77"/>
        <v>1.0265486725663715</v>
      </c>
      <c r="L184" s="33">
        <f t="shared" si="77"/>
        <v>0.93251533742331283</v>
      </c>
      <c r="M184" s="33">
        <f t="shared" si="77"/>
        <v>0.92929292929292917</v>
      </c>
      <c r="N184" s="33">
        <f t="shared" si="77"/>
        <v>1.0268030558073289</v>
      </c>
      <c r="O184" s="33">
        <f t="shared" si="77"/>
        <v>0.96755616838348613</v>
      </c>
      <c r="P184" s="35">
        <f t="shared" si="77"/>
        <v>0.9591748452158867</v>
      </c>
    </row>
    <row r="185" spans="2:16">
      <c r="B185" s="175">
        <f t="shared" si="74"/>
        <v>2009</v>
      </c>
      <c r="C185" s="34">
        <f>C101/C$171</f>
        <v>1.1000000000000001</v>
      </c>
      <c r="D185" s="33">
        <f t="shared" ref="D185:P185" si="78">D101/D$171</f>
        <v>0.96000000000000008</v>
      </c>
      <c r="E185" s="33">
        <f t="shared" si="78"/>
        <v>0.94409937888198747</v>
      </c>
      <c r="F185" s="33">
        <f t="shared" si="78"/>
        <v>0.56267806267806264</v>
      </c>
      <c r="G185" s="33">
        <f t="shared" si="78"/>
        <v>1.3247311827956989</v>
      </c>
      <c r="H185" s="33"/>
      <c r="I185" s="33">
        <f t="shared" si="78"/>
        <v>0.94963093635392981</v>
      </c>
      <c r="J185" s="33">
        <f t="shared" si="78"/>
        <v>1.0819672131147542</v>
      </c>
      <c r="K185" s="33">
        <f t="shared" si="78"/>
        <v>0.95746502997430782</v>
      </c>
      <c r="L185" s="33">
        <f t="shared" si="78"/>
        <v>0.84662576687116564</v>
      </c>
      <c r="M185" s="33">
        <f t="shared" si="78"/>
        <v>1.0252525252525253</v>
      </c>
      <c r="N185" s="33">
        <f t="shared" si="78"/>
        <v>0.9566878156156936</v>
      </c>
      <c r="O185" s="33">
        <f t="shared" si="78"/>
        <v>0.96149998648173685</v>
      </c>
      <c r="P185" s="35">
        <f t="shared" si="78"/>
        <v>0.9525779327871956</v>
      </c>
    </row>
    <row r="186" spans="2:16">
      <c r="B186" s="175">
        <f t="shared" si="74"/>
        <v>2010</v>
      </c>
      <c r="C186" s="34">
        <f>C111/C$171</f>
        <v>1.0904761904761904</v>
      </c>
      <c r="D186" s="33">
        <f t="shared" ref="D186:P186" si="79">D111/D$171</f>
        <v>1.03</v>
      </c>
      <c r="E186" s="33">
        <f t="shared" si="79"/>
        <v>1.031055900621118</v>
      </c>
      <c r="F186" s="33">
        <f t="shared" si="79"/>
        <v>0.98290598290598286</v>
      </c>
      <c r="G186" s="33">
        <f t="shared" si="79"/>
        <v>1.9139784946236562</v>
      </c>
      <c r="H186" s="33"/>
      <c r="I186" s="33">
        <f t="shared" si="79"/>
        <v>1.0790121164291353</v>
      </c>
      <c r="J186" s="33">
        <f t="shared" si="79"/>
        <v>2.7868852459016393</v>
      </c>
      <c r="K186" s="33">
        <f t="shared" si="79"/>
        <v>1.1858407079646018</v>
      </c>
      <c r="L186" s="33">
        <f t="shared" si="79"/>
        <v>0.90184049079754602</v>
      </c>
      <c r="M186" s="33">
        <f t="shared" si="79"/>
        <v>0.95959595959595945</v>
      </c>
      <c r="N186" s="33">
        <f t="shared" si="79"/>
        <v>1.1008675385213</v>
      </c>
      <c r="O186" s="33">
        <f t="shared" si="79"/>
        <v>1.096250033795658</v>
      </c>
      <c r="P186" s="35">
        <f t="shared" si="79"/>
        <v>1.0881390758915297</v>
      </c>
    </row>
    <row r="187" spans="2:16">
      <c r="B187" s="175">
        <f t="shared" si="74"/>
        <v>2011</v>
      </c>
      <c r="C187" s="34">
        <f>C121/C$171</f>
        <v>0.97619047619047616</v>
      </c>
      <c r="D187" s="33">
        <f t="shared" ref="D187:P187" si="80">D121/D$171</f>
        <v>1.03</v>
      </c>
      <c r="E187" s="33">
        <f t="shared" si="80"/>
        <v>0.98136645962732916</v>
      </c>
      <c r="F187" s="33">
        <f t="shared" si="80"/>
        <v>0.39316239316239315</v>
      </c>
      <c r="G187" s="33">
        <f t="shared" si="80"/>
        <v>1.370967741935484</v>
      </c>
      <c r="H187" s="33"/>
      <c r="I187" s="33">
        <f t="shared" si="80"/>
        <v>0.9134209182489208</v>
      </c>
      <c r="J187" s="33">
        <f t="shared" si="80"/>
        <v>0.76502732240437155</v>
      </c>
      <c r="K187" s="33">
        <f t="shared" si="80"/>
        <v>1.0176991150442478</v>
      </c>
      <c r="L187" s="33">
        <f t="shared" si="80"/>
        <v>0.98773006134969332</v>
      </c>
      <c r="M187" s="33">
        <f t="shared" si="80"/>
        <v>0.81818181818181812</v>
      </c>
      <c r="N187" s="33">
        <f t="shared" si="80"/>
        <v>0.91395830635763309</v>
      </c>
      <c r="O187" s="33">
        <f t="shared" si="80"/>
        <v>0.91364533484737886</v>
      </c>
      <c r="P187" s="35">
        <f t="shared" si="80"/>
        <v>0.91364533484737886</v>
      </c>
    </row>
    <row r="188" spans="2:16">
      <c r="B188" s="175">
        <f t="shared" si="74"/>
        <v>2012</v>
      </c>
      <c r="C188" s="34">
        <f>C131/C$171</f>
        <v>0.8571428571428571</v>
      </c>
      <c r="D188" s="33">
        <f t="shared" ref="D188:P188" si="81">D131/D$171</f>
        <v>0.71</v>
      </c>
      <c r="E188" s="33">
        <f t="shared" si="81"/>
        <v>0.87577639751552783</v>
      </c>
      <c r="F188" s="33">
        <f t="shared" si="81"/>
        <v>0.9116809116809117</v>
      </c>
      <c r="G188" s="33">
        <f t="shared" si="81"/>
        <v>0.82795698924731198</v>
      </c>
      <c r="H188" s="33"/>
      <c r="I188" s="33">
        <f t="shared" si="81"/>
        <v>0.83083422310941923</v>
      </c>
      <c r="J188" s="33">
        <f t="shared" si="81"/>
        <v>1.6830601092896176</v>
      </c>
      <c r="K188" s="33">
        <f t="shared" si="81"/>
        <v>0.98230088495575207</v>
      </c>
      <c r="L188" s="33">
        <f t="shared" si="81"/>
        <v>0.90797546012269936</v>
      </c>
      <c r="M188" s="33">
        <f t="shared" si="81"/>
        <v>0.919191919191919</v>
      </c>
      <c r="N188" s="33">
        <f t="shared" si="81"/>
        <v>0.97520393629418611</v>
      </c>
      <c r="O188" s="33">
        <f t="shared" si="81"/>
        <v>0.8992348663043771</v>
      </c>
      <c r="P188" s="35">
        <f t="shared" si="81"/>
        <v>0.8911239084002488</v>
      </c>
    </row>
    <row r="189" spans="2:16">
      <c r="B189" s="175">
        <f t="shared" si="74"/>
        <v>2013</v>
      </c>
      <c r="C189" s="34">
        <f>C141/C$171</f>
        <v>0.89047619047619042</v>
      </c>
      <c r="D189" s="33">
        <f t="shared" ref="D189:P189" si="82">D141/D$171</f>
        <v>0.89499999999999991</v>
      </c>
      <c r="E189" s="33">
        <f t="shared" si="82"/>
        <v>1.1614906832298135</v>
      </c>
      <c r="F189" s="33">
        <f t="shared" si="82"/>
        <v>0.92307692307692313</v>
      </c>
      <c r="G189" s="33">
        <f t="shared" si="82"/>
        <v>1.9870967741935488</v>
      </c>
      <c r="H189" s="33"/>
      <c r="I189" s="33">
        <f t="shared" si="82"/>
        <v>1.007102734320598</v>
      </c>
      <c r="J189" s="33">
        <f t="shared" si="82"/>
        <v>1.7704918032786885</v>
      </c>
      <c r="K189" s="33">
        <f t="shared" si="82"/>
        <v>0.98230088495575207</v>
      </c>
      <c r="L189" s="33">
        <f t="shared" si="82"/>
        <v>0.94478527607361962</v>
      </c>
      <c r="M189" s="33">
        <f t="shared" si="82"/>
        <v>0.9242424242424242</v>
      </c>
      <c r="N189" s="33">
        <f t="shared" si="82"/>
        <v>0.99404376537614925</v>
      </c>
      <c r="O189" s="33">
        <f t="shared" si="82"/>
        <v>1.0205747965501393</v>
      </c>
      <c r="P189" s="35">
        <f t="shared" si="82"/>
        <v>1.0016492281071727</v>
      </c>
    </row>
    <row r="190" spans="2:16">
      <c r="B190" s="175">
        <f>B189+1</f>
        <v>2014</v>
      </c>
      <c r="C190" s="34">
        <f>C151/C$171</f>
        <v>0.89047619047619042</v>
      </c>
      <c r="D190" s="33">
        <f t="shared" ref="D190:P190" si="83">D151/D$171</f>
        <v>0.875</v>
      </c>
      <c r="E190" s="33">
        <f t="shared" si="83"/>
        <v>0.86335403726708082</v>
      </c>
      <c r="F190" s="33">
        <f t="shared" si="83"/>
        <v>0.77777777777777779</v>
      </c>
      <c r="G190" s="33">
        <f t="shared" si="83"/>
        <v>1.4516129032258067</v>
      </c>
      <c r="H190" s="33"/>
      <c r="I190" s="33">
        <f t="shared" si="83"/>
        <v>0.8860312891694907</v>
      </c>
      <c r="J190" s="33">
        <f t="shared" si="83"/>
        <v>0.42404371584699452</v>
      </c>
      <c r="K190" s="33">
        <f t="shared" si="83"/>
        <v>0.52000589356588378</v>
      </c>
      <c r="L190" s="33">
        <f t="shared" si="83"/>
        <v>0.81567825494205859</v>
      </c>
      <c r="M190" s="33">
        <f t="shared" si="83"/>
        <v>0.8347996089931573</v>
      </c>
      <c r="N190" s="33">
        <f t="shared" si="83"/>
        <v>0.73302132020121447</v>
      </c>
      <c r="O190" s="33">
        <f t="shared" si="83"/>
        <v>0.82213337961521504</v>
      </c>
      <c r="P190" s="35">
        <f t="shared" si="83"/>
        <v>0.82213337961521504</v>
      </c>
    </row>
    <row r="191" spans="2:16" ht="15.75" thickBot="1">
      <c r="B191" s="176">
        <f>B190+1</f>
        <v>2015</v>
      </c>
      <c r="C191" s="37">
        <f>C161/C$171</f>
        <v>0.82718894009216593</v>
      </c>
      <c r="D191" s="36">
        <f t="shared" ref="D191:O191" si="84">D161/D$171</f>
        <v>1.0614732142857144</v>
      </c>
      <c r="E191" s="36">
        <f t="shared" si="84"/>
        <v>0.93488278902023636</v>
      </c>
      <c r="F191" s="36">
        <f t="shared" si="84"/>
        <v>0.88743589743589746</v>
      </c>
      <c r="G191" s="36">
        <f t="shared" si="84"/>
        <v>1.0966354491848767</v>
      </c>
      <c r="H191" s="36"/>
      <c r="I191" s="36">
        <f t="shared" si="84"/>
        <v>0.93449797909762489</v>
      </c>
      <c r="J191" s="36">
        <f t="shared" si="84"/>
        <v>0</v>
      </c>
      <c r="K191" s="36">
        <f t="shared" si="84"/>
        <v>0</v>
      </c>
      <c r="L191" s="36">
        <f t="shared" si="84"/>
        <v>0</v>
      </c>
      <c r="M191" s="36">
        <f t="shared" si="84"/>
        <v>0</v>
      </c>
      <c r="N191" s="36">
        <f t="shared" si="84"/>
        <v>0</v>
      </c>
      <c r="O191" s="36">
        <f t="shared" si="84"/>
        <v>0.5506841404027164</v>
      </c>
      <c r="P191" s="38"/>
    </row>
    <row r="192" spans="2:16" ht="15.75" thickBot="1"/>
    <row r="193" spans="2:16" ht="18.75" thickBot="1">
      <c r="B193" s="181" t="s">
        <v>236</v>
      </c>
      <c r="C193" s="478" t="s">
        <v>31</v>
      </c>
      <c r="D193" s="479"/>
      <c r="E193" s="479"/>
      <c r="F193" s="479"/>
      <c r="G193" s="479"/>
      <c r="H193" s="479"/>
      <c r="I193" s="479"/>
      <c r="J193" s="479"/>
      <c r="K193" s="479"/>
      <c r="L193" s="479"/>
      <c r="M193" s="480"/>
      <c r="N193" s="480"/>
      <c r="O193" s="480"/>
      <c r="P193" s="481"/>
    </row>
    <row r="194" spans="2:16" ht="15.75">
      <c r="B194" s="475" t="s">
        <v>195</v>
      </c>
      <c r="C194" s="456" t="s">
        <v>196</v>
      </c>
      <c r="D194" s="456" t="s">
        <v>197</v>
      </c>
      <c r="E194" s="456" t="s">
        <v>198</v>
      </c>
      <c r="F194" s="456" t="s">
        <v>199</v>
      </c>
      <c r="G194" s="456" t="s">
        <v>200</v>
      </c>
      <c r="H194" s="456" t="s">
        <v>201</v>
      </c>
      <c r="I194" s="467" t="s">
        <v>202</v>
      </c>
      <c r="J194" s="456" t="s">
        <v>203</v>
      </c>
      <c r="K194" s="456" t="s">
        <v>204</v>
      </c>
      <c r="L194" s="456" t="s">
        <v>205</v>
      </c>
      <c r="M194" s="456" t="s">
        <v>206</v>
      </c>
      <c r="N194" s="467" t="s">
        <v>207</v>
      </c>
      <c r="O194" s="456" t="s">
        <v>208</v>
      </c>
      <c r="P194" s="457"/>
    </row>
    <row r="195" spans="2:16" ht="16.5" thickBot="1">
      <c r="B195" s="476"/>
      <c r="C195" s="477"/>
      <c r="D195" s="477"/>
      <c r="E195" s="477"/>
      <c r="F195" s="477"/>
      <c r="G195" s="477"/>
      <c r="H195" s="477"/>
      <c r="I195" s="477"/>
      <c r="J195" s="477"/>
      <c r="K195" s="477"/>
      <c r="L195" s="477"/>
      <c r="M195" s="477"/>
      <c r="N195" s="477"/>
      <c r="O195" s="183" t="s">
        <v>234</v>
      </c>
      <c r="P195" s="30" t="s">
        <v>235</v>
      </c>
    </row>
    <row r="196" spans="2:16">
      <c r="B196" s="174">
        <v>2000</v>
      </c>
      <c r="C196" s="184">
        <f t="shared" ref="C196:P196" si="85">C7/C$167</f>
        <v>0.16290322580645161</v>
      </c>
      <c r="D196" s="182">
        <f t="shared" si="85"/>
        <v>-3.9827586206896552</v>
      </c>
      <c r="E196" s="182">
        <f t="shared" si="85"/>
        <v>1.9788654060066744</v>
      </c>
      <c r="F196" s="182">
        <f t="shared" si="85"/>
        <v>1.340508806262231</v>
      </c>
      <c r="G196" s="182">
        <f t="shared" si="85"/>
        <v>1.3031754032258061</v>
      </c>
      <c r="H196" s="182"/>
      <c r="I196" s="182">
        <f t="shared" si="85"/>
        <v>1.4338733789938465</v>
      </c>
      <c r="J196" s="182">
        <f t="shared" si="85"/>
        <v>1.0110741971207087</v>
      </c>
      <c r="K196" s="182">
        <f t="shared" si="85"/>
        <v>1.2802460697197542</v>
      </c>
      <c r="L196" s="182">
        <f t="shared" si="85"/>
        <v>1.9975308641975316</v>
      </c>
      <c r="M196" s="182">
        <f t="shared" si="85"/>
        <v>-1.9758064516129032</v>
      </c>
      <c r="N196" s="182">
        <f t="shared" si="85"/>
        <v>1.2324032496446289</v>
      </c>
      <c r="O196" s="182">
        <f t="shared" si="85"/>
        <v>1.3227731004628391</v>
      </c>
      <c r="P196" s="357">
        <f t="shared" si="85"/>
        <v>1.3227731004628394</v>
      </c>
    </row>
    <row r="197" spans="2:16">
      <c r="B197" s="175">
        <v>2001</v>
      </c>
      <c r="C197" s="87">
        <f t="shared" ref="C197:P197" si="86">C17/C$167</f>
        <v>0.35483870967741926</v>
      </c>
      <c r="D197" s="85">
        <f t="shared" si="86"/>
        <v>-2.3571428571428577</v>
      </c>
      <c r="E197" s="85">
        <f t="shared" si="86"/>
        <v>1.8175750834260289</v>
      </c>
      <c r="F197" s="85">
        <f t="shared" si="86"/>
        <v>1.1305936073059364</v>
      </c>
      <c r="G197" s="85">
        <f t="shared" si="86"/>
        <v>1.0338541666666667</v>
      </c>
      <c r="H197" s="85"/>
      <c r="I197" s="85">
        <f t="shared" si="86"/>
        <v>1.3214003763303637</v>
      </c>
      <c r="J197" s="85">
        <f t="shared" si="86"/>
        <v>0.93385012919896671</v>
      </c>
      <c r="K197" s="85">
        <f t="shared" si="86"/>
        <v>1.5655634687892752</v>
      </c>
      <c r="L197" s="85">
        <f t="shared" si="86"/>
        <v>1.0185185185185184</v>
      </c>
      <c r="M197" s="85">
        <f t="shared" si="86"/>
        <v>1.854838709677419</v>
      </c>
      <c r="N197" s="85">
        <f t="shared" si="86"/>
        <v>1.1962156479502799</v>
      </c>
      <c r="O197" s="85">
        <f t="shared" si="86"/>
        <v>1.3638474847222872</v>
      </c>
      <c r="P197" s="88">
        <f t="shared" si="86"/>
        <v>1.2614378399239226</v>
      </c>
    </row>
    <row r="198" spans="2:16">
      <c r="B198" s="175">
        <v>2002</v>
      </c>
      <c r="C198" s="87">
        <f t="shared" ref="C198:P198" si="87">C27/C$167</f>
        <v>0.55000000000000004</v>
      </c>
      <c r="D198" s="85">
        <f t="shared" si="87"/>
        <v>-3.5</v>
      </c>
      <c r="E198" s="85">
        <f t="shared" si="87"/>
        <v>1.2068965517241379</v>
      </c>
      <c r="F198" s="85">
        <f t="shared" si="87"/>
        <v>1.0068493150684932</v>
      </c>
      <c r="G198" s="85">
        <f t="shared" si="87"/>
        <v>0</v>
      </c>
      <c r="H198" s="85"/>
      <c r="I198" s="85">
        <f t="shared" si="87"/>
        <v>1.0757179362375273</v>
      </c>
      <c r="J198" s="85">
        <f t="shared" si="87"/>
        <v>0.72480620155038755</v>
      </c>
      <c r="K198" s="85">
        <f t="shared" si="87"/>
        <v>0.91328026811897778</v>
      </c>
      <c r="L198" s="85">
        <f t="shared" si="87"/>
        <v>1.4074074074074072</v>
      </c>
      <c r="M198" s="85">
        <f t="shared" si="87"/>
        <v>1.7499999999999998</v>
      </c>
      <c r="N198" s="85">
        <f t="shared" si="87"/>
        <v>0.9303191178191178</v>
      </c>
      <c r="O198" s="85">
        <f t="shared" si="87"/>
        <v>1.0073783440760438</v>
      </c>
      <c r="P198" s="88">
        <f t="shared" si="87"/>
        <v>1.0073783440760438</v>
      </c>
    </row>
    <row r="199" spans="2:16">
      <c r="B199" s="175">
        <v>2003</v>
      </c>
      <c r="C199" s="87">
        <f t="shared" ref="C199:P199" si="88">C37/C$167</f>
        <v>0.75</v>
      </c>
      <c r="D199" s="85">
        <f t="shared" si="88"/>
        <v>4.3</v>
      </c>
      <c r="E199" s="85">
        <f t="shared" si="88"/>
        <v>1.103448275862069</v>
      </c>
      <c r="F199" s="85">
        <f t="shared" si="88"/>
        <v>0.73150684931506849</v>
      </c>
      <c r="G199" s="85">
        <f t="shared" si="88"/>
        <v>0.88671874999999989</v>
      </c>
      <c r="H199" s="85"/>
      <c r="I199" s="85">
        <f t="shared" si="88"/>
        <v>0.47126794840593822</v>
      </c>
      <c r="J199" s="85">
        <f t="shared" si="88"/>
        <v>0.8527131782945736</v>
      </c>
      <c r="K199" s="85">
        <f t="shared" si="88"/>
        <v>0.62337662337662336</v>
      </c>
      <c r="L199" s="85">
        <f t="shared" si="88"/>
        <v>1.4444444444444444</v>
      </c>
      <c r="M199" s="85">
        <f t="shared" si="88"/>
        <v>1.125</v>
      </c>
      <c r="N199" s="85">
        <f t="shared" si="88"/>
        <v>0.89569622382122371</v>
      </c>
      <c r="O199" s="85">
        <f t="shared" si="88"/>
        <v>0.72349943064014632</v>
      </c>
      <c r="P199" s="88">
        <f t="shared" si="88"/>
        <v>0.72349943064014632</v>
      </c>
    </row>
    <row r="200" spans="2:16">
      <c r="B200" s="175">
        <v>2004</v>
      </c>
      <c r="C200" s="87">
        <f t="shared" ref="C200:P200" si="89">C47/C$167</f>
        <v>1.4</v>
      </c>
      <c r="D200" s="85">
        <f t="shared" si="89"/>
        <v>-1.6</v>
      </c>
      <c r="E200" s="85">
        <f t="shared" si="89"/>
        <v>0.82758620689655171</v>
      </c>
      <c r="F200" s="85">
        <f t="shared" si="89"/>
        <v>1.0136986301369864</v>
      </c>
      <c r="G200" s="85">
        <f t="shared" si="89"/>
        <v>0.8203125</v>
      </c>
      <c r="H200" s="85"/>
      <c r="I200" s="85">
        <f t="shared" si="89"/>
        <v>1.0539886629492319</v>
      </c>
      <c r="J200" s="85">
        <f t="shared" si="89"/>
        <v>0.86046511627906974</v>
      </c>
      <c r="K200" s="85">
        <f t="shared" si="89"/>
        <v>1.0649350649350648</v>
      </c>
      <c r="L200" s="85">
        <f t="shared" si="89"/>
        <v>1.1481481481481481</v>
      </c>
      <c r="M200" s="85">
        <f t="shared" si="89"/>
        <v>0.87499999999999989</v>
      </c>
      <c r="N200" s="85">
        <f t="shared" si="89"/>
        <v>1.0709623990873989</v>
      </c>
      <c r="O200" s="85">
        <f t="shared" si="89"/>
        <v>1.0666663094053073</v>
      </c>
      <c r="P200" s="88">
        <f t="shared" si="89"/>
        <v>1.0666663094053073</v>
      </c>
    </row>
    <row r="201" spans="2:16">
      <c r="B201" s="175">
        <f>B200+1</f>
        <v>2005</v>
      </c>
      <c r="C201" s="87">
        <f t="shared" ref="C201:P201" si="90">C57/C$167</f>
        <v>-0.05</v>
      </c>
      <c r="D201" s="85">
        <f t="shared" si="90"/>
        <v>3.7</v>
      </c>
      <c r="E201" s="85">
        <f t="shared" si="90"/>
        <v>0.44827586206896552</v>
      </c>
      <c r="F201" s="85">
        <f t="shared" si="90"/>
        <v>1.1643835616438356</v>
      </c>
      <c r="G201" s="85">
        <f t="shared" si="90"/>
        <v>0.71874999999999989</v>
      </c>
      <c r="H201" s="85"/>
      <c r="I201" s="85">
        <f t="shared" si="90"/>
        <v>0.80992942321732775</v>
      </c>
      <c r="J201" s="85">
        <f t="shared" si="90"/>
        <v>0.78294573643410847</v>
      </c>
      <c r="K201" s="85">
        <f t="shared" si="90"/>
        <v>1.0779220779220779</v>
      </c>
      <c r="L201" s="85">
        <f t="shared" si="90"/>
        <v>0.81481481481481488</v>
      </c>
      <c r="M201" s="85">
        <f t="shared" si="90"/>
        <v>1.125</v>
      </c>
      <c r="N201" s="85">
        <f t="shared" si="90"/>
        <v>0.91502866502866498</v>
      </c>
      <c r="O201" s="85">
        <f t="shared" si="90"/>
        <v>0.90447496050684484</v>
      </c>
      <c r="P201" s="88">
        <f t="shared" si="90"/>
        <v>0.86700767263427125</v>
      </c>
    </row>
    <row r="202" spans="2:16">
      <c r="B202" s="175">
        <f t="shared" ref="B202:B210" si="91">B201+1</f>
        <v>2006</v>
      </c>
      <c r="C202" s="87">
        <f t="shared" ref="C202:P202" si="92">C67/C$167</f>
        <v>2.65</v>
      </c>
      <c r="D202" s="85">
        <f t="shared" si="92"/>
        <v>2.4</v>
      </c>
      <c r="E202" s="85">
        <f t="shared" si="92"/>
        <v>0.17241379310344829</v>
      </c>
      <c r="F202" s="85">
        <f t="shared" si="92"/>
        <v>1</v>
      </c>
      <c r="G202" s="85">
        <f t="shared" si="92"/>
        <v>0.921875</v>
      </c>
      <c r="H202" s="85"/>
      <c r="I202" s="85">
        <f t="shared" si="92"/>
        <v>0.5843944014954201</v>
      </c>
      <c r="J202" s="85">
        <f t="shared" si="92"/>
        <v>0</v>
      </c>
      <c r="K202" s="85">
        <f t="shared" si="92"/>
        <v>1.1818181818181817</v>
      </c>
      <c r="L202" s="85">
        <f t="shared" si="92"/>
        <v>1.9629629629629628</v>
      </c>
      <c r="M202" s="85">
        <f t="shared" si="92"/>
        <v>-2.3749999999999996</v>
      </c>
      <c r="N202" s="85">
        <f t="shared" si="92"/>
        <v>1.1906669515365165</v>
      </c>
      <c r="O202" s="85">
        <f t="shared" si="92"/>
        <v>0.95324987564630737</v>
      </c>
      <c r="P202" s="88">
        <f t="shared" si="92"/>
        <v>0.86711982471822391</v>
      </c>
    </row>
    <row r="203" spans="2:16">
      <c r="B203" s="175">
        <f t="shared" si="91"/>
        <v>2007</v>
      </c>
      <c r="C203" s="87">
        <f t="shared" ref="C203:P203" si="93">C77/C$167</f>
        <v>-1.75</v>
      </c>
      <c r="D203" s="85">
        <f t="shared" si="93"/>
        <v>-3.2</v>
      </c>
      <c r="E203" s="85">
        <f t="shared" si="93"/>
        <v>1.6551724137931034</v>
      </c>
      <c r="F203" s="85">
        <f t="shared" si="93"/>
        <v>1.3424657534246576</v>
      </c>
      <c r="G203" s="85">
        <f t="shared" si="93"/>
        <v>0.9375</v>
      </c>
      <c r="H203" s="85"/>
      <c r="I203" s="85">
        <f t="shared" si="93"/>
        <v>1.9978096860550012</v>
      </c>
      <c r="J203" s="85">
        <f t="shared" si="93"/>
        <v>0.99224806201550386</v>
      </c>
      <c r="K203" s="85">
        <f t="shared" si="93"/>
        <v>0.88311688311688308</v>
      </c>
      <c r="L203" s="85">
        <f t="shared" si="93"/>
        <v>0.55555555555555547</v>
      </c>
      <c r="M203" s="85">
        <f t="shared" si="93"/>
        <v>0</v>
      </c>
      <c r="N203" s="85">
        <f t="shared" si="93"/>
        <v>0.72229539755312933</v>
      </c>
      <c r="O203" s="85">
        <f t="shared" si="93"/>
        <v>1.3231047519718402</v>
      </c>
      <c r="P203" s="88">
        <f t="shared" si="93"/>
        <v>1.32310475197184</v>
      </c>
    </row>
    <row r="204" spans="2:16">
      <c r="B204" s="175">
        <f t="shared" si="91"/>
        <v>2008</v>
      </c>
      <c r="C204" s="87">
        <f t="shared" ref="C204:P204" si="94">C87/C$167</f>
        <v>-0.8</v>
      </c>
      <c r="D204" s="85">
        <f t="shared" si="94"/>
        <v>-2.1</v>
      </c>
      <c r="E204" s="85">
        <f t="shared" si="94"/>
        <v>1</v>
      </c>
      <c r="F204" s="85">
        <f t="shared" si="94"/>
        <v>1.0273972602739727</v>
      </c>
      <c r="G204" s="85">
        <f t="shared" si="94"/>
        <v>0.9375</v>
      </c>
      <c r="H204" s="85"/>
      <c r="I204" s="85">
        <f t="shared" si="94"/>
        <v>1.4682404477975175</v>
      </c>
      <c r="J204" s="85">
        <f t="shared" si="94"/>
        <v>0.69767441860465118</v>
      </c>
      <c r="K204" s="85">
        <f t="shared" si="94"/>
        <v>0.96103896103896103</v>
      </c>
      <c r="L204" s="85">
        <f t="shared" si="94"/>
        <v>1.4074074074074072</v>
      </c>
      <c r="M204" s="85">
        <f t="shared" si="94"/>
        <v>-0.74999999999999989</v>
      </c>
      <c r="N204" s="85">
        <f t="shared" si="94"/>
        <v>1.0602038727038725</v>
      </c>
      <c r="O204" s="85">
        <f t="shared" si="94"/>
        <v>1.2913509449148277</v>
      </c>
      <c r="P204" s="88">
        <f t="shared" si="94"/>
        <v>1.2477658061533241</v>
      </c>
    </row>
    <row r="205" spans="2:16">
      <c r="B205" s="175">
        <f t="shared" si="91"/>
        <v>2009</v>
      </c>
      <c r="C205" s="87">
        <f t="shared" ref="C205:P205" si="95">C97/C$167</f>
        <v>2.0499999999999998</v>
      </c>
      <c r="D205" s="85">
        <f t="shared" si="95"/>
        <v>0.2</v>
      </c>
      <c r="E205" s="85">
        <f t="shared" si="95"/>
        <v>1.3103448275862069</v>
      </c>
      <c r="F205" s="85">
        <f t="shared" si="95"/>
        <v>1.5205479452054795</v>
      </c>
      <c r="G205" s="85">
        <f t="shared" si="95"/>
        <v>0.8828125</v>
      </c>
      <c r="H205" s="85"/>
      <c r="I205" s="85">
        <f t="shared" si="95"/>
        <v>1.1120441258157945</v>
      </c>
      <c r="J205" s="85">
        <f t="shared" si="95"/>
        <v>0.96124031007751942</v>
      </c>
      <c r="K205" s="85">
        <f t="shared" si="95"/>
        <v>0.79220779220779214</v>
      </c>
      <c r="L205" s="85">
        <f t="shared" si="95"/>
        <v>1.9259259259259258</v>
      </c>
      <c r="M205" s="85">
        <f t="shared" si="95"/>
        <v>1.625</v>
      </c>
      <c r="N205" s="85">
        <f t="shared" si="95"/>
        <v>0.988664466605643</v>
      </c>
      <c r="O205" s="85">
        <f t="shared" si="95"/>
        <v>1.0918828556664522</v>
      </c>
      <c r="P205" s="88">
        <f t="shared" si="95"/>
        <v>1.0437082919523961</v>
      </c>
    </row>
    <row r="206" spans="2:16">
      <c r="B206" s="175">
        <f t="shared" si="91"/>
        <v>2010</v>
      </c>
      <c r="C206" s="87">
        <f t="shared" ref="C206:P206" si="96">C107/C$167</f>
        <v>1.95</v>
      </c>
      <c r="D206" s="85">
        <f t="shared" si="96"/>
        <v>1.6</v>
      </c>
      <c r="E206" s="85">
        <f t="shared" si="96"/>
        <v>0.82758620689655171</v>
      </c>
      <c r="F206" s="85">
        <f t="shared" si="96"/>
        <v>1.0273972602739727</v>
      </c>
      <c r="G206" s="85">
        <f t="shared" si="96"/>
        <v>0.78906249999999989</v>
      </c>
      <c r="H206" s="85"/>
      <c r="I206" s="85">
        <f t="shared" si="96"/>
        <v>0.78780899071724086</v>
      </c>
      <c r="J206" s="85">
        <f t="shared" si="96"/>
        <v>0.81395348837209303</v>
      </c>
      <c r="K206" s="85">
        <f t="shared" si="96"/>
        <v>0.72727272727272718</v>
      </c>
      <c r="L206" s="85">
        <f t="shared" si="96"/>
        <v>1.5925925925925923</v>
      </c>
      <c r="M206" s="85">
        <f t="shared" si="96"/>
        <v>0</v>
      </c>
      <c r="N206" s="85">
        <f t="shared" si="96"/>
        <v>1.1090613713564532</v>
      </c>
      <c r="O206" s="85">
        <f t="shared" si="96"/>
        <v>1.0263021884270371</v>
      </c>
      <c r="P206" s="88">
        <f t="shared" si="96"/>
        <v>0.9791271073430311</v>
      </c>
    </row>
    <row r="207" spans="2:16">
      <c r="B207" s="175">
        <f t="shared" si="91"/>
        <v>2011</v>
      </c>
      <c r="C207" s="87">
        <f t="shared" ref="C207:P207" si="97">C117/C$167</f>
        <v>0.75</v>
      </c>
      <c r="D207" s="85">
        <f t="shared" si="97"/>
        <v>1.6</v>
      </c>
      <c r="E207" s="85">
        <f t="shared" si="97"/>
        <v>1.103448275862069</v>
      </c>
      <c r="F207" s="85">
        <f t="shared" si="97"/>
        <v>1.3424657534246576</v>
      </c>
      <c r="G207" s="85">
        <f t="shared" si="97"/>
        <v>0.8203125</v>
      </c>
      <c r="H207" s="85"/>
      <c r="I207" s="85">
        <f t="shared" si="97"/>
        <v>0.8553175955220248</v>
      </c>
      <c r="J207" s="85">
        <f t="shared" si="97"/>
        <v>0.93023255813953487</v>
      </c>
      <c r="K207" s="85">
        <f t="shared" si="97"/>
        <v>0.97402597402597402</v>
      </c>
      <c r="L207" s="85">
        <f t="shared" si="97"/>
        <v>1.074074074074074</v>
      </c>
      <c r="M207" s="85">
        <f t="shared" si="97"/>
        <v>-3.4999999999999996</v>
      </c>
      <c r="N207" s="85">
        <f t="shared" si="97"/>
        <v>1.1304238730709317</v>
      </c>
      <c r="O207" s="85">
        <f t="shared" si="97"/>
        <v>1.0166335578322678</v>
      </c>
      <c r="P207" s="88">
        <f t="shared" si="97"/>
        <v>1.0166335578322678</v>
      </c>
    </row>
    <row r="208" spans="2:16">
      <c r="B208" s="175">
        <f t="shared" si="91"/>
        <v>2012</v>
      </c>
      <c r="C208" s="87">
        <f t="shared" ref="C208:P208" si="98">C127/C$167</f>
        <v>-0.5</v>
      </c>
      <c r="D208" s="85">
        <f t="shared" si="98"/>
        <v>-4.8</v>
      </c>
      <c r="E208" s="85">
        <f t="shared" si="98"/>
        <v>1.6896551724137934</v>
      </c>
      <c r="F208" s="85">
        <f t="shared" si="98"/>
        <v>0.84931506849315075</v>
      </c>
      <c r="G208" s="85">
        <f t="shared" si="98"/>
        <v>0.8828125</v>
      </c>
      <c r="H208" s="85"/>
      <c r="I208" s="85">
        <f t="shared" si="98"/>
        <v>1.5383889024093451</v>
      </c>
      <c r="J208" s="85">
        <f t="shared" si="98"/>
        <v>0.87596899224806202</v>
      </c>
      <c r="K208" s="85">
        <f t="shared" si="98"/>
        <v>1.025974025974026</v>
      </c>
      <c r="L208" s="85">
        <f t="shared" si="98"/>
        <v>1.5555555555555556</v>
      </c>
      <c r="M208" s="85">
        <f t="shared" si="98"/>
        <v>-1</v>
      </c>
      <c r="N208" s="85">
        <f t="shared" si="98"/>
        <v>1.2161047004797001</v>
      </c>
      <c r="O208" s="85">
        <f t="shared" si="98"/>
        <v>1.414433448237518</v>
      </c>
      <c r="P208" s="88">
        <f t="shared" si="98"/>
        <v>1.370470515980315</v>
      </c>
    </row>
    <row r="209" spans="2:16">
      <c r="B209" s="175">
        <f t="shared" si="91"/>
        <v>2013</v>
      </c>
      <c r="C209" s="87">
        <f t="shared" ref="C209:P209" si="99">C137/C$167</f>
        <v>-0.15</v>
      </c>
      <c r="D209" s="85">
        <f t="shared" si="99"/>
        <v>-1.1000000000000001</v>
      </c>
      <c r="E209" s="85">
        <f t="shared" si="99"/>
        <v>0.10344827586206896</v>
      </c>
      <c r="F209" s="85">
        <f t="shared" si="99"/>
        <v>1.1232876712328765</v>
      </c>
      <c r="G209" s="85">
        <f t="shared" si="99"/>
        <v>0.79687499999999989</v>
      </c>
      <c r="H209" s="85"/>
      <c r="I209" s="85">
        <f t="shared" si="99"/>
        <v>1.1874297727355105</v>
      </c>
      <c r="J209" s="85">
        <f t="shared" si="99"/>
        <v>0.84496124031007758</v>
      </c>
      <c r="K209" s="85">
        <f t="shared" si="99"/>
        <v>1.025974025974026</v>
      </c>
      <c r="L209" s="85">
        <f t="shared" si="99"/>
        <v>1.3333333333333333</v>
      </c>
      <c r="M209" s="85">
        <f t="shared" si="99"/>
        <v>-0.87499999999999989</v>
      </c>
      <c r="N209" s="89">
        <f t="shared" si="99"/>
        <v>1.1591823154323153</v>
      </c>
      <c r="O209" s="85">
        <f t="shared" si="99"/>
        <v>1.250539181509573</v>
      </c>
      <c r="P209" s="88">
        <f t="shared" si="99"/>
        <v>1.1723321037135164</v>
      </c>
    </row>
    <row r="210" spans="2:16">
      <c r="B210" s="175">
        <f t="shared" si="91"/>
        <v>2014</v>
      </c>
      <c r="C210" s="87">
        <f t="shared" ref="C210:P210" si="100">C147/C$167</f>
        <v>-0.15</v>
      </c>
      <c r="D210" s="85">
        <f t="shared" si="100"/>
        <v>-1.5</v>
      </c>
      <c r="E210" s="85">
        <f t="shared" si="100"/>
        <v>1.7586206896551724</v>
      </c>
      <c r="F210" s="85">
        <f t="shared" si="100"/>
        <v>1.3561643835616439</v>
      </c>
      <c r="G210" s="85">
        <f t="shared" si="100"/>
        <v>0.78125</v>
      </c>
      <c r="H210" s="85"/>
      <c r="I210" s="85">
        <f t="shared" si="100"/>
        <v>1.5974689705524459</v>
      </c>
      <c r="J210" s="85">
        <f t="shared" si="100"/>
        <v>1.0968992248062015</v>
      </c>
      <c r="K210" s="85">
        <f t="shared" si="100"/>
        <v>1.3410138248847923</v>
      </c>
      <c r="L210" s="85">
        <f t="shared" si="100"/>
        <v>2.2716049382716048</v>
      </c>
      <c r="M210" s="85">
        <f t="shared" si="100"/>
        <v>-3.088709677419355</v>
      </c>
      <c r="N210" s="85">
        <f t="shared" si="100"/>
        <v>1.4367378964153157</v>
      </c>
      <c r="O210" s="85">
        <f t="shared" si="100"/>
        <v>1.4921557231522422</v>
      </c>
      <c r="P210" s="88">
        <f t="shared" si="100"/>
        <v>1.4921557231522424</v>
      </c>
    </row>
    <row r="211" spans="2:16" ht="15.75" thickBot="1">
      <c r="B211" s="176">
        <f>B210+1</f>
        <v>2015</v>
      </c>
      <c r="C211" s="93">
        <f>C157/C$167</f>
        <v>-0.81451612903225779</v>
      </c>
      <c r="D211" s="91">
        <f>D157/D$167</f>
        <v>0.17499999999999999</v>
      </c>
      <c r="E211" s="91">
        <f t="shared" ref="E211:O211" si="101">E157/E$167</f>
        <v>1.3615127919911012</v>
      </c>
      <c r="F211" s="91">
        <f t="shared" si="101"/>
        <v>1.0223744292237442</v>
      </c>
      <c r="G211" s="91">
        <f t="shared" si="101"/>
        <v>0.98639112903225823</v>
      </c>
      <c r="H211" s="91"/>
      <c r="I211" s="91">
        <f t="shared" si="101"/>
        <v>1.379409562500606</v>
      </c>
      <c r="J211" s="91">
        <f t="shared" si="101"/>
        <v>0</v>
      </c>
      <c r="K211" s="91">
        <f t="shared" si="101"/>
        <v>0</v>
      </c>
      <c r="L211" s="91">
        <f t="shared" si="101"/>
        <v>0</v>
      </c>
      <c r="M211" s="91">
        <f t="shared" si="101"/>
        <v>0</v>
      </c>
      <c r="N211" s="91"/>
      <c r="O211" s="91">
        <f t="shared" si="101"/>
        <v>1.3065923643850963</v>
      </c>
      <c r="P211" s="94"/>
    </row>
  </sheetData>
  <customSheetViews>
    <customSheetView guid="{6DA84043-8308-458F-9378-22AB3DF247A3}" scale="90" showPageBreaks="1" fitToPage="1" printArea="1" view="pageBreakPreview" topLeftCell="A178">
      <selection activeCell="B196" activeCellId="1" sqref="B194:P195 B196:B211"/>
      <pageMargins left="0.98425196850393704" right="0.98425196850393704" top="0.98425196850393704" bottom="0.98425196850393704" header="0.51181102362204722" footer="0.51181102362204722"/>
      <printOptions horizontalCentered="1" verticalCentered="1"/>
      <pageSetup paperSize="9" scale="18" orientation="portrait" r:id="rId1"/>
      <headerFooter alignWithMargins="0"/>
    </customSheetView>
  </customSheetViews>
  <mergeCells count="303">
    <mergeCell ref="F4:F5"/>
    <mergeCell ref="G4:G5"/>
    <mergeCell ref="N4:N5"/>
    <mergeCell ref="O4:P4"/>
    <mergeCell ref="L14:L15"/>
    <mergeCell ref="M14:M15"/>
    <mergeCell ref="B3:K3"/>
    <mergeCell ref="L3:P3"/>
    <mergeCell ref="B4:B5"/>
    <mergeCell ref="C4:C5"/>
    <mergeCell ref="D4:D5"/>
    <mergeCell ref="E4:E5"/>
    <mergeCell ref="H4:H5"/>
    <mergeCell ref="I4:I5"/>
    <mergeCell ref="L4:L5"/>
    <mergeCell ref="M4:M5"/>
    <mergeCell ref="J4:J5"/>
    <mergeCell ref="K4:K5"/>
    <mergeCell ref="L13:P13"/>
    <mergeCell ref="N14:N15"/>
    <mergeCell ref="O14:P14"/>
    <mergeCell ref="J14:J15"/>
    <mergeCell ref="K14:K15"/>
    <mergeCell ref="B13:K13"/>
    <mergeCell ref="I14:I15"/>
    <mergeCell ref="H14:H15"/>
    <mergeCell ref="L23:P23"/>
    <mergeCell ref="B24:B25"/>
    <mergeCell ref="C24:C25"/>
    <mergeCell ref="D24:D25"/>
    <mergeCell ref="E24:E25"/>
    <mergeCell ref="F24:F25"/>
    <mergeCell ref="G24:G25"/>
    <mergeCell ref="H24:H25"/>
    <mergeCell ref="I24:I25"/>
    <mergeCell ref="B14:B15"/>
    <mergeCell ref="C14:C15"/>
    <mergeCell ref="D14:D15"/>
    <mergeCell ref="E14:E15"/>
    <mergeCell ref="F14:F15"/>
    <mergeCell ref="G14:G15"/>
    <mergeCell ref="B33:K33"/>
    <mergeCell ref="B23:K23"/>
    <mergeCell ref="J24:J25"/>
    <mergeCell ref="K24:K25"/>
    <mergeCell ref="O24:P24"/>
    <mergeCell ref="L24:L25"/>
    <mergeCell ref="M24:M25"/>
    <mergeCell ref="N24:N25"/>
    <mergeCell ref="L33:P33"/>
    <mergeCell ref="B34:B35"/>
    <mergeCell ref="C34:C35"/>
    <mergeCell ref="D34:D35"/>
    <mergeCell ref="E34:E35"/>
    <mergeCell ref="F34:F35"/>
    <mergeCell ref="O34:P34"/>
    <mergeCell ref="L34:L35"/>
    <mergeCell ref="H34:H35"/>
    <mergeCell ref="I34:I35"/>
    <mergeCell ref="G34:G35"/>
    <mergeCell ref="M34:M35"/>
    <mergeCell ref="N34:N35"/>
    <mergeCell ref="J34:J35"/>
    <mergeCell ref="K34:K35"/>
    <mergeCell ref="B43:K43"/>
    <mergeCell ref="L43:P43"/>
    <mergeCell ref="B44:B45"/>
    <mergeCell ref="C44:C45"/>
    <mergeCell ref="D44:D45"/>
    <mergeCell ref="E44:E45"/>
    <mergeCell ref="F44:F45"/>
    <mergeCell ref="G44:G45"/>
    <mergeCell ref="J44:J45"/>
    <mergeCell ref="K44:K45"/>
    <mergeCell ref="H44:H45"/>
    <mergeCell ref="I44:I45"/>
    <mergeCell ref="L44:L45"/>
    <mergeCell ref="M44:M45"/>
    <mergeCell ref="N44:N45"/>
    <mergeCell ref="L53:P53"/>
    <mergeCell ref="N54:N55"/>
    <mergeCell ref="N64:N65"/>
    <mergeCell ref="O64:P64"/>
    <mergeCell ref="O44:P44"/>
    <mergeCell ref="B53:K53"/>
    <mergeCell ref="B54:B55"/>
    <mergeCell ref="C54:C55"/>
    <mergeCell ref="D54:D55"/>
    <mergeCell ref="E54:E55"/>
    <mergeCell ref="F54:F55"/>
    <mergeCell ref="K54:K55"/>
    <mergeCell ref="I54:I55"/>
    <mergeCell ref="L54:L55"/>
    <mergeCell ref="M54:M55"/>
    <mergeCell ref="B63:K63"/>
    <mergeCell ref="L63:P63"/>
    <mergeCell ref="G54:G55"/>
    <mergeCell ref="H54:H55"/>
    <mergeCell ref="O54:P54"/>
    <mergeCell ref="J54:J55"/>
    <mergeCell ref="E64:E65"/>
    <mergeCell ref="G74:G75"/>
    <mergeCell ref="O84:P84"/>
    <mergeCell ref="B83:K83"/>
    <mergeCell ref="B84:B85"/>
    <mergeCell ref="B64:B65"/>
    <mergeCell ref="C64:C65"/>
    <mergeCell ref="C74:C75"/>
    <mergeCell ref="D74:D75"/>
    <mergeCell ref="E74:E75"/>
    <mergeCell ref="J74:J75"/>
    <mergeCell ref="K74:K75"/>
    <mergeCell ref="C84:C85"/>
    <mergeCell ref="D84:D85"/>
    <mergeCell ref="E84:E85"/>
    <mergeCell ref="F84:F85"/>
    <mergeCell ref="F74:F75"/>
    <mergeCell ref="I74:I75"/>
    <mergeCell ref="J64:J65"/>
    <mergeCell ref="K64:K65"/>
    <mergeCell ref="D64:D65"/>
    <mergeCell ref="B74:B75"/>
    <mergeCell ref="B73:K73"/>
    <mergeCell ref="G84:G85"/>
    <mergeCell ref="N84:N85"/>
    <mergeCell ref="K84:K85"/>
    <mergeCell ref="J84:J85"/>
    <mergeCell ref="H84:H85"/>
    <mergeCell ref="I84:I85"/>
    <mergeCell ref="L84:L85"/>
    <mergeCell ref="M84:M85"/>
    <mergeCell ref="J94:J95"/>
    <mergeCell ref="H94:H95"/>
    <mergeCell ref="I94:I95"/>
    <mergeCell ref="B104:B105"/>
    <mergeCell ref="K94:K95"/>
    <mergeCell ref="F94:F95"/>
    <mergeCell ref="G94:G95"/>
    <mergeCell ref="F104:F105"/>
    <mergeCell ref="G104:G105"/>
    <mergeCell ref="C104:C105"/>
    <mergeCell ref="D104:D105"/>
    <mergeCell ref="B94:B95"/>
    <mergeCell ref="C94:C95"/>
    <mergeCell ref="D94:D95"/>
    <mergeCell ref="E94:E95"/>
    <mergeCell ref="H114:H115"/>
    <mergeCell ref="K104:K105"/>
    <mergeCell ref="L104:L105"/>
    <mergeCell ref="M104:M105"/>
    <mergeCell ref="F64:F65"/>
    <mergeCell ref="G64:G65"/>
    <mergeCell ref="H64:H65"/>
    <mergeCell ref="I64:I65"/>
    <mergeCell ref="L103:P103"/>
    <mergeCell ref="N74:N75"/>
    <mergeCell ref="L83:P83"/>
    <mergeCell ref="M74:M75"/>
    <mergeCell ref="O74:P74"/>
    <mergeCell ref="L74:L75"/>
    <mergeCell ref="L64:L65"/>
    <mergeCell ref="M64:M65"/>
    <mergeCell ref="L73:P73"/>
    <mergeCell ref="H74:H75"/>
    <mergeCell ref="B93:K93"/>
    <mergeCell ref="L94:L95"/>
    <mergeCell ref="L93:P93"/>
    <mergeCell ref="M94:M95"/>
    <mergeCell ref="N94:N95"/>
    <mergeCell ref="O94:P94"/>
    <mergeCell ref="N124:N125"/>
    <mergeCell ref="O124:P124"/>
    <mergeCell ref="L124:L125"/>
    <mergeCell ref="I124:I125"/>
    <mergeCell ref="O104:P104"/>
    <mergeCell ref="B103:K103"/>
    <mergeCell ref="O114:P114"/>
    <mergeCell ref="H104:H105"/>
    <mergeCell ref="I104:I105"/>
    <mergeCell ref="J114:J115"/>
    <mergeCell ref="K114:K115"/>
    <mergeCell ref="B113:K113"/>
    <mergeCell ref="I114:I115"/>
    <mergeCell ref="L114:L115"/>
    <mergeCell ref="N104:N105"/>
    <mergeCell ref="B114:B115"/>
    <mergeCell ref="E104:E105"/>
    <mergeCell ref="M114:M115"/>
    <mergeCell ref="N114:N115"/>
    <mergeCell ref="G114:G115"/>
    <mergeCell ref="F114:F115"/>
    <mergeCell ref="C114:C115"/>
    <mergeCell ref="D114:D115"/>
    <mergeCell ref="E114:E115"/>
    <mergeCell ref="C124:C125"/>
    <mergeCell ref="D124:D125"/>
    <mergeCell ref="E124:E125"/>
    <mergeCell ref="J124:J125"/>
    <mergeCell ref="K124:K125"/>
    <mergeCell ref="F124:F125"/>
    <mergeCell ref="G124:G125"/>
    <mergeCell ref="M124:M125"/>
    <mergeCell ref="H124:H125"/>
    <mergeCell ref="K154:K155"/>
    <mergeCell ref="F154:F155"/>
    <mergeCell ref="G154:G155"/>
    <mergeCell ref="L113:P113"/>
    <mergeCell ref="J104:J105"/>
    <mergeCell ref="F144:F145"/>
    <mergeCell ref="L133:P133"/>
    <mergeCell ref="H134:H135"/>
    <mergeCell ref="I134:I135"/>
    <mergeCell ref="F134:F135"/>
    <mergeCell ref="J134:J135"/>
    <mergeCell ref="K134:K135"/>
    <mergeCell ref="B133:K133"/>
    <mergeCell ref="N144:N145"/>
    <mergeCell ref="O144:P144"/>
    <mergeCell ref="G134:G135"/>
    <mergeCell ref="H144:H145"/>
    <mergeCell ref="I144:I145"/>
    <mergeCell ref="G144:G145"/>
    <mergeCell ref="L134:L135"/>
    <mergeCell ref="M134:M135"/>
    <mergeCell ref="B123:K123"/>
    <mergeCell ref="L123:P123"/>
    <mergeCell ref="B124:B125"/>
    <mergeCell ref="B143:K143"/>
    <mergeCell ref="L143:P143"/>
    <mergeCell ref="N134:N135"/>
    <mergeCell ref="O134:P134"/>
    <mergeCell ref="B134:B135"/>
    <mergeCell ref="C134:C135"/>
    <mergeCell ref="D134:D135"/>
    <mergeCell ref="J144:J145"/>
    <mergeCell ref="K144:K145"/>
    <mergeCell ref="L144:L145"/>
    <mergeCell ref="M144:M145"/>
    <mergeCell ref="B144:B145"/>
    <mergeCell ref="C144:C145"/>
    <mergeCell ref="D144:D145"/>
    <mergeCell ref="E144:E145"/>
    <mergeCell ref="E134:E135"/>
    <mergeCell ref="L163:P163"/>
    <mergeCell ref="J154:J155"/>
    <mergeCell ref="B153:K153"/>
    <mergeCell ref="G164:G165"/>
    <mergeCell ref="L164:L165"/>
    <mergeCell ref="I164:I165"/>
    <mergeCell ref="D164:D165"/>
    <mergeCell ref="O154:P154"/>
    <mergeCell ref="J164:J165"/>
    <mergeCell ref="L154:L155"/>
    <mergeCell ref="M154:M155"/>
    <mergeCell ref="H154:H155"/>
    <mergeCell ref="I154:I155"/>
    <mergeCell ref="K164:K165"/>
    <mergeCell ref="B163:K163"/>
    <mergeCell ref="H164:H165"/>
    <mergeCell ref="B164:B165"/>
    <mergeCell ref="C164:C165"/>
    <mergeCell ref="N154:N155"/>
    <mergeCell ref="L153:P153"/>
    <mergeCell ref="B154:B155"/>
    <mergeCell ref="C154:C155"/>
    <mergeCell ref="D154:D155"/>
    <mergeCell ref="E154:E155"/>
    <mergeCell ref="B174:B175"/>
    <mergeCell ref="C174:C175"/>
    <mergeCell ref="D174:D175"/>
    <mergeCell ref="E174:E175"/>
    <mergeCell ref="E164:E165"/>
    <mergeCell ref="F164:F165"/>
    <mergeCell ref="N174:N175"/>
    <mergeCell ref="O174:P174"/>
    <mergeCell ref="F174:F175"/>
    <mergeCell ref="G174:G175"/>
    <mergeCell ref="H174:H175"/>
    <mergeCell ref="I174:I175"/>
    <mergeCell ref="J174:J175"/>
    <mergeCell ref="K174:K175"/>
    <mergeCell ref="M173:P173"/>
    <mergeCell ref="M174:M175"/>
    <mergeCell ref="C173:L173"/>
    <mergeCell ref="L174:L175"/>
    <mergeCell ref="M164:M165"/>
    <mergeCell ref="N164:N165"/>
    <mergeCell ref="O164:P164"/>
    <mergeCell ref="C193:P193"/>
    <mergeCell ref="B194:B195"/>
    <mergeCell ref="C194:C195"/>
    <mergeCell ref="D194:D195"/>
    <mergeCell ref="E194:E195"/>
    <mergeCell ref="F194:F195"/>
    <mergeCell ref="G194:G195"/>
    <mergeCell ref="H194:H195"/>
    <mergeCell ref="I194:I195"/>
    <mergeCell ref="N194:N195"/>
    <mergeCell ref="O194:P194"/>
    <mergeCell ref="J194:J195"/>
    <mergeCell ref="K194:K195"/>
    <mergeCell ref="L194:L195"/>
    <mergeCell ref="M194:M195"/>
  </mergeCells>
  <phoneticPr fontId="26" type="noConversion"/>
  <printOptions horizontalCentered="1" verticalCentered="1"/>
  <pageMargins left="0.98425196850393704" right="0.98425196850393704" top="0.98425196850393704" bottom="0.98425196850393704" header="0.51181102362204722" footer="0.51181102362204722"/>
  <pageSetup paperSize="9" scale="18" orientation="portrait" r:id="rId2"/>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27"/>
  <sheetViews>
    <sheetView zoomScale="70" zoomScaleNormal="70" zoomScaleSheetLayoutView="73" workbookViewId="0">
      <selection activeCell="A11" sqref="A11:B11"/>
    </sheetView>
  </sheetViews>
  <sheetFormatPr defaultRowHeight="12.75"/>
  <sheetData>
    <row r="2" spans="2:16" ht="13.5" thickBot="1"/>
    <row r="3" spans="2:16" ht="24" thickBot="1">
      <c r="B3" s="473" t="s">
        <v>628</v>
      </c>
      <c r="C3" s="474"/>
      <c r="D3" s="474"/>
      <c r="E3" s="474"/>
      <c r="F3" s="474"/>
      <c r="G3" s="474"/>
      <c r="H3" s="474"/>
      <c r="I3" s="474"/>
      <c r="J3" s="474"/>
      <c r="K3" s="474"/>
      <c r="L3" s="470" t="s">
        <v>224</v>
      </c>
      <c r="M3" s="471"/>
      <c r="N3" s="471"/>
      <c r="O3" s="471"/>
      <c r="P3" s="472"/>
    </row>
    <row r="4" spans="2:16" ht="15.75">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6" ht="16.5" thickBot="1">
      <c r="B5" s="466"/>
      <c r="C5" s="462"/>
      <c r="D5" s="462"/>
      <c r="E5" s="462"/>
      <c r="F5" s="462"/>
      <c r="G5" s="462"/>
      <c r="H5" s="462"/>
      <c r="I5" s="462"/>
      <c r="J5" s="462"/>
      <c r="K5" s="462"/>
      <c r="L5" s="462"/>
      <c r="M5" s="462"/>
      <c r="N5" s="462"/>
      <c r="O5" s="145" t="s">
        <v>209</v>
      </c>
      <c r="P5" s="30" t="s">
        <v>210</v>
      </c>
    </row>
    <row r="6" spans="2:16" ht="15">
      <c r="B6" s="148" t="s">
        <v>211</v>
      </c>
      <c r="C6" s="146">
        <v>31</v>
      </c>
      <c r="D6" s="8">
        <v>28</v>
      </c>
      <c r="E6" s="8">
        <v>31</v>
      </c>
      <c r="F6" s="8">
        <v>20</v>
      </c>
      <c r="G6" s="8">
        <v>15</v>
      </c>
      <c r="H6" s="8">
        <v>0</v>
      </c>
      <c r="I6" s="168">
        <f>SUM(C6:G6)</f>
        <v>125</v>
      </c>
      <c r="J6" s="8">
        <v>5</v>
      </c>
      <c r="K6" s="8">
        <v>26</v>
      </c>
      <c r="L6" s="8">
        <v>30</v>
      </c>
      <c r="M6" s="8">
        <v>31</v>
      </c>
      <c r="N6" s="168">
        <f>SUM(J6:M6)</f>
        <v>92</v>
      </c>
      <c r="O6" s="167">
        <f>SUM(C6:H6,J6:M6)</f>
        <v>217</v>
      </c>
      <c r="P6" s="169">
        <f>I6+N6</f>
        <v>217</v>
      </c>
    </row>
    <row r="7" spans="2:16" ht="19.5">
      <c r="B7" s="149" t="s">
        <v>485</v>
      </c>
      <c r="C7" s="147">
        <v>3.2</v>
      </c>
      <c r="D7" s="10">
        <v>3.2</v>
      </c>
      <c r="E7" s="10">
        <v>5.5</v>
      </c>
      <c r="F7" s="10">
        <v>9.9</v>
      </c>
      <c r="G7" s="10">
        <v>12.1</v>
      </c>
      <c r="H7" s="10"/>
      <c r="I7" s="153">
        <f>(C6*C7+D6*D7+E6*E7+F6*F7+G6*G7)/I6</f>
        <v>5.9103999999999992</v>
      </c>
      <c r="J7" s="10">
        <v>12.7</v>
      </c>
      <c r="K7" s="95">
        <v>6.3</v>
      </c>
      <c r="L7" s="95">
        <v>1.3</v>
      </c>
      <c r="M7" s="95">
        <v>-1</v>
      </c>
      <c r="N7" s="153">
        <f>(J6*J7+K6*K7+L6*L7+M6*M7)/N6</f>
        <v>2.5576086956521733</v>
      </c>
      <c r="O7" s="154">
        <f>(C7*C6+D7*D6+E7*E6+F7*F6+G7*G6+H7*H6+J7*J6+K7*K6+L7*L6+M7*M6)/O6</f>
        <v>4.4889400921658984</v>
      </c>
      <c r="P7" s="161">
        <f>(I7*I6+N7*N6)/P6</f>
        <v>4.4889400921658984</v>
      </c>
    </row>
    <row r="8" spans="2:16" ht="19.5">
      <c r="B8" s="149" t="s">
        <v>212</v>
      </c>
      <c r="C8" s="13">
        <f t="shared" ref="C8:H8" si="0">C6*(13-C7)</f>
        <v>303.8</v>
      </c>
      <c r="D8" s="12">
        <f t="shared" si="0"/>
        <v>274.40000000000003</v>
      </c>
      <c r="E8" s="12">
        <f t="shared" si="0"/>
        <v>232.5</v>
      </c>
      <c r="F8" s="12">
        <f t="shared" si="0"/>
        <v>61.999999999999993</v>
      </c>
      <c r="G8" s="12">
        <f t="shared" si="0"/>
        <v>13.500000000000005</v>
      </c>
      <c r="H8" s="12">
        <f t="shared" si="0"/>
        <v>0</v>
      </c>
      <c r="I8" s="155">
        <f>SUM(C8:G8)</f>
        <v>886.2</v>
      </c>
      <c r="J8" s="12">
        <v>2</v>
      </c>
      <c r="K8" s="12">
        <v>175</v>
      </c>
      <c r="L8" s="12">
        <v>350</v>
      </c>
      <c r="M8" s="12">
        <v>434</v>
      </c>
      <c r="N8" s="155">
        <f>SUM(J8:M8)</f>
        <v>961</v>
      </c>
      <c r="O8" s="156">
        <f>O6*(13-O7)</f>
        <v>1846.9000000000003</v>
      </c>
      <c r="P8" s="162">
        <f>P6*(13-P7)</f>
        <v>1846.9000000000003</v>
      </c>
    </row>
    <row r="9" spans="2:16" ht="19.5">
      <c r="B9" s="149" t="s">
        <v>213</v>
      </c>
      <c r="C9" s="13">
        <f t="shared" ref="C9:H9" si="1">C6*(17-C7)</f>
        <v>427.8</v>
      </c>
      <c r="D9" s="12">
        <f t="shared" si="1"/>
        <v>386.40000000000003</v>
      </c>
      <c r="E9" s="12">
        <f t="shared" si="1"/>
        <v>356.5</v>
      </c>
      <c r="F9" s="12">
        <f t="shared" si="1"/>
        <v>142</v>
      </c>
      <c r="G9" s="12">
        <f t="shared" si="1"/>
        <v>73.5</v>
      </c>
      <c r="H9" s="12">
        <f t="shared" si="1"/>
        <v>0</v>
      </c>
      <c r="I9" s="155">
        <f>SUM(C9:G9)</f>
        <v>1386.2</v>
      </c>
      <c r="J9" s="12">
        <v>22</v>
      </c>
      <c r="K9" s="12">
        <v>279</v>
      </c>
      <c r="L9" s="12">
        <v>470</v>
      </c>
      <c r="M9" s="12">
        <v>558</v>
      </c>
      <c r="N9" s="155">
        <f>SUM(J9:M9)</f>
        <v>1329</v>
      </c>
      <c r="O9" s="156">
        <f>O6*(17-O7)</f>
        <v>2714.9</v>
      </c>
      <c r="P9" s="162">
        <f>P6*(17-P7)</f>
        <v>2714.9</v>
      </c>
    </row>
    <row r="10" spans="2:16" ht="19.5">
      <c r="B10" s="149" t="s">
        <v>214</v>
      </c>
      <c r="C10" s="17">
        <f t="shared" ref="C10:H10" si="2">C6*(18-C7)</f>
        <v>458.8</v>
      </c>
      <c r="D10" s="16">
        <f t="shared" si="2"/>
        <v>414.40000000000003</v>
      </c>
      <c r="E10" s="16">
        <f t="shared" si="2"/>
        <v>387.5</v>
      </c>
      <c r="F10" s="16">
        <f t="shared" si="2"/>
        <v>162</v>
      </c>
      <c r="G10" s="16">
        <f t="shared" si="2"/>
        <v>88.5</v>
      </c>
      <c r="H10" s="16">
        <f t="shared" si="2"/>
        <v>0</v>
      </c>
      <c r="I10" s="155">
        <f>SUM(C10:G10)</f>
        <v>1511.2</v>
      </c>
      <c r="J10" s="16">
        <v>27</v>
      </c>
      <c r="K10" s="16">
        <v>305</v>
      </c>
      <c r="L10" s="16">
        <v>500</v>
      </c>
      <c r="M10" s="16">
        <v>589</v>
      </c>
      <c r="N10" s="155">
        <f>SUM(J10:M10)</f>
        <v>1421</v>
      </c>
      <c r="O10" s="157">
        <f>O6*(18-O7)</f>
        <v>2931.9</v>
      </c>
      <c r="P10" s="163">
        <f>P6*(18-P7)</f>
        <v>2931.9</v>
      </c>
    </row>
    <row r="11" spans="2:16" ht="20.25" thickBot="1">
      <c r="B11" s="347" t="s">
        <v>215</v>
      </c>
      <c r="C11" s="21">
        <f t="shared" ref="C11:H11" si="3">C6*(19-C7)</f>
        <v>489.8</v>
      </c>
      <c r="D11" s="20">
        <f t="shared" si="3"/>
        <v>442.40000000000003</v>
      </c>
      <c r="E11" s="20">
        <f t="shared" si="3"/>
        <v>418.5</v>
      </c>
      <c r="F11" s="20">
        <f t="shared" si="3"/>
        <v>182</v>
      </c>
      <c r="G11" s="20">
        <f t="shared" si="3"/>
        <v>103.5</v>
      </c>
      <c r="H11" s="20">
        <f t="shared" si="3"/>
        <v>0</v>
      </c>
      <c r="I11" s="164">
        <f>SUM(C11:G11)</f>
        <v>1636.2</v>
      </c>
      <c r="J11" s="20">
        <v>32</v>
      </c>
      <c r="K11" s="20">
        <v>331</v>
      </c>
      <c r="L11" s="20">
        <v>530</v>
      </c>
      <c r="M11" s="20">
        <v>620</v>
      </c>
      <c r="N11" s="164">
        <f>SUM(J11:M11)</f>
        <v>1513</v>
      </c>
      <c r="O11" s="165">
        <f>O6*(19-O7)</f>
        <v>3148.9</v>
      </c>
      <c r="P11" s="166">
        <f>P6*(19-P7)</f>
        <v>3148.9</v>
      </c>
    </row>
    <row r="12" spans="2:16" ht="15.75" thickBot="1">
      <c r="B12" s="4"/>
      <c r="C12" s="4"/>
      <c r="D12" s="4"/>
      <c r="E12" s="4"/>
      <c r="F12" s="4"/>
      <c r="G12" s="4"/>
      <c r="H12" s="4"/>
      <c r="I12" s="4"/>
      <c r="J12" s="4"/>
      <c r="K12" s="4"/>
      <c r="L12" s="4"/>
      <c r="M12" s="4"/>
      <c r="N12" s="4"/>
      <c r="O12" s="4"/>
      <c r="P12" s="4"/>
    </row>
    <row r="13" spans="2:16" ht="24" thickBot="1">
      <c r="B13" s="473" t="s">
        <v>629</v>
      </c>
      <c r="C13" s="474"/>
      <c r="D13" s="474"/>
      <c r="E13" s="474"/>
      <c r="F13" s="474"/>
      <c r="G13" s="474"/>
      <c r="H13" s="474"/>
      <c r="I13" s="474"/>
      <c r="J13" s="474"/>
      <c r="K13" s="474"/>
      <c r="L13" s="470" t="s">
        <v>225</v>
      </c>
      <c r="M13" s="471"/>
      <c r="N13" s="471"/>
      <c r="O13" s="471"/>
      <c r="P13" s="472"/>
    </row>
    <row r="14" spans="2:16" ht="15.75">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6" ht="16.5" thickBot="1">
      <c r="B15" s="466"/>
      <c r="C15" s="462"/>
      <c r="D15" s="462"/>
      <c r="E15" s="462"/>
      <c r="F15" s="462"/>
      <c r="G15" s="462"/>
      <c r="H15" s="462"/>
      <c r="I15" s="462"/>
      <c r="J15" s="462"/>
      <c r="K15" s="462"/>
      <c r="L15" s="462"/>
      <c r="M15" s="462"/>
      <c r="N15" s="462"/>
      <c r="O15" s="145" t="s">
        <v>209</v>
      </c>
      <c r="P15" s="30" t="s">
        <v>210</v>
      </c>
    </row>
    <row r="16" spans="2:16" ht="15">
      <c r="B16" s="148" t="s">
        <v>211</v>
      </c>
      <c r="C16" s="146">
        <v>31</v>
      </c>
      <c r="D16" s="8">
        <v>28</v>
      </c>
      <c r="E16" s="8">
        <v>31</v>
      </c>
      <c r="F16" s="8">
        <v>30</v>
      </c>
      <c r="G16" s="8">
        <v>15</v>
      </c>
      <c r="H16" s="8">
        <v>5</v>
      </c>
      <c r="I16" s="168">
        <f>SUM(C16:G16)</f>
        <v>135</v>
      </c>
      <c r="J16" s="8">
        <v>20</v>
      </c>
      <c r="K16" s="8">
        <v>31</v>
      </c>
      <c r="L16" s="8">
        <v>30</v>
      </c>
      <c r="M16" s="8">
        <v>31</v>
      </c>
      <c r="N16" s="168">
        <f>SUM(J16:M16)</f>
        <v>112</v>
      </c>
      <c r="O16" s="167">
        <f>SUM(C16:H16,J16:M16)</f>
        <v>252</v>
      </c>
      <c r="P16" s="169">
        <f>I16+N16</f>
        <v>247</v>
      </c>
    </row>
    <row r="17" spans="2:16" ht="19.5">
      <c r="B17" s="149" t="s">
        <v>485</v>
      </c>
      <c r="C17" s="147">
        <v>1.4</v>
      </c>
      <c r="D17" s="10">
        <v>2.7</v>
      </c>
      <c r="E17" s="10">
        <v>3</v>
      </c>
      <c r="F17" s="10">
        <v>7.5</v>
      </c>
      <c r="G17" s="10">
        <v>12.1</v>
      </c>
      <c r="H17" s="10">
        <v>12.7</v>
      </c>
      <c r="I17" s="153">
        <f>(C16*C17+D16*D17+E16*E17+F16*F17+G16*G17)/I16</f>
        <v>4.5814814814814815</v>
      </c>
      <c r="J17" s="10">
        <v>9.5</v>
      </c>
      <c r="K17" s="95">
        <v>8.1</v>
      </c>
      <c r="L17" s="95">
        <v>3.8</v>
      </c>
      <c r="M17" s="95">
        <v>0.3</v>
      </c>
      <c r="N17" s="153">
        <f>(J16*J17+K16*K17+L16*L17+M16*M17)/N16</f>
        <v>5.0392857142857137</v>
      </c>
      <c r="O17" s="154">
        <f>(C17*C16+D17*D16+E17*E16+F17*F16+G17*G16+H17*H16+J17*J16+K17*K16+L17*L16+M17*M16)/O16</f>
        <v>4.9460317460317453</v>
      </c>
      <c r="P17" s="161">
        <f>(I17*I16+N17*N16)/P16</f>
        <v>4.789068825910932</v>
      </c>
    </row>
    <row r="18" spans="2:16" ht="19.5">
      <c r="B18" s="149" t="s">
        <v>212</v>
      </c>
      <c r="C18" s="13">
        <v>360</v>
      </c>
      <c r="D18" s="12">
        <v>288</v>
      </c>
      <c r="E18" s="12">
        <v>311</v>
      </c>
      <c r="F18" s="12">
        <v>165</v>
      </c>
      <c r="G18" s="12">
        <v>13</v>
      </c>
      <c r="H18" s="12">
        <v>2</v>
      </c>
      <c r="I18" s="155">
        <f>SUM(C18:G18)</f>
        <v>1137</v>
      </c>
      <c r="J18" s="12">
        <v>70</v>
      </c>
      <c r="K18" s="12">
        <v>152</v>
      </c>
      <c r="L18" s="12">
        <v>277</v>
      </c>
      <c r="M18" s="12">
        <v>394</v>
      </c>
      <c r="N18" s="155">
        <f>SUM(J18:M18)</f>
        <v>893</v>
      </c>
      <c r="O18" s="156">
        <f>O16*(13-O17)</f>
        <v>2029.6</v>
      </c>
      <c r="P18" s="162">
        <f>P16*(13-P17)</f>
        <v>2028.1</v>
      </c>
    </row>
    <row r="19" spans="2:16" ht="19.5">
      <c r="B19" s="149" t="s">
        <v>213</v>
      </c>
      <c r="C19" s="13">
        <v>484</v>
      </c>
      <c r="D19" s="12">
        <v>400</v>
      </c>
      <c r="E19" s="12">
        <v>435</v>
      </c>
      <c r="F19" s="12">
        <v>285</v>
      </c>
      <c r="G19" s="12">
        <v>73</v>
      </c>
      <c r="H19" s="12">
        <v>22</v>
      </c>
      <c r="I19" s="155">
        <f>SUM(C19:G19)</f>
        <v>1677</v>
      </c>
      <c r="J19" s="12">
        <v>150</v>
      </c>
      <c r="K19" s="12">
        <v>276</v>
      </c>
      <c r="L19" s="12">
        <v>397</v>
      </c>
      <c r="M19" s="12">
        <v>518</v>
      </c>
      <c r="N19" s="155">
        <f>SUM(J19:M19)</f>
        <v>1341</v>
      </c>
      <c r="O19" s="156">
        <f>O16*(17-O17)</f>
        <v>3037.6</v>
      </c>
      <c r="P19" s="162">
        <f>P16*(17-P17)</f>
        <v>3016.1</v>
      </c>
    </row>
    <row r="20" spans="2:16" ht="19.5">
      <c r="B20" s="149" t="s">
        <v>214</v>
      </c>
      <c r="C20" s="17">
        <v>515</v>
      </c>
      <c r="D20" s="16">
        <v>428</v>
      </c>
      <c r="E20" s="16">
        <v>466</v>
      </c>
      <c r="F20" s="16">
        <v>315</v>
      </c>
      <c r="G20" s="16">
        <v>88</v>
      </c>
      <c r="H20" s="16">
        <v>27</v>
      </c>
      <c r="I20" s="155">
        <f>SUM(C20:G20)</f>
        <v>1812</v>
      </c>
      <c r="J20" s="16">
        <v>170</v>
      </c>
      <c r="K20" s="16">
        <v>307</v>
      </c>
      <c r="L20" s="16">
        <v>427</v>
      </c>
      <c r="M20" s="16">
        <v>549</v>
      </c>
      <c r="N20" s="155">
        <f>SUM(J20:M20)</f>
        <v>1453</v>
      </c>
      <c r="O20" s="157">
        <f>O16*(18-O17)</f>
        <v>3289.6</v>
      </c>
      <c r="P20" s="163">
        <f>P16*(18-P17)</f>
        <v>3263.1</v>
      </c>
    </row>
    <row r="21" spans="2:16" ht="20.25" thickBot="1">
      <c r="B21" s="347" t="s">
        <v>215</v>
      </c>
      <c r="C21" s="21">
        <v>546</v>
      </c>
      <c r="D21" s="20">
        <v>456</v>
      </c>
      <c r="E21" s="20">
        <v>497</v>
      </c>
      <c r="F21" s="20">
        <v>345</v>
      </c>
      <c r="G21" s="20">
        <v>103</v>
      </c>
      <c r="H21" s="20">
        <v>32</v>
      </c>
      <c r="I21" s="164">
        <f>SUM(C21:G21)</f>
        <v>1947</v>
      </c>
      <c r="J21" s="20">
        <v>190</v>
      </c>
      <c r="K21" s="20">
        <v>338</v>
      </c>
      <c r="L21" s="20">
        <v>457</v>
      </c>
      <c r="M21" s="20">
        <v>580</v>
      </c>
      <c r="N21" s="164">
        <f>SUM(J21:M21)</f>
        <v>1565</v>
      </c>
      <c r="O21" s="165">
        <f>O16*(19-O17)</f>
        <v>3541.6</v>
      </c>
      <c r="P21" s="166">
        <f>P16*(19-P17)</f>
        <v>3510.1</v>
      </c>
    </row>
    <row r="22" spans="2:16" ht="15.75" thickBot="1">
      <c r="B22" s="4"/>
      <c r="C22" s="4"/>
      <c r="D22" s="4"/>
      <c r="E22" s="4"/>
      <c r="F22" s="4"/>
      <c r="G22" s="4"/>
      <c r="H22" s="4"/>
      <c r="I22" s="4"/>
      <c r="J22" s="4"/>
      <c r="K22" s="4"/>
      <c r="L22" s="4"/>
      <c r="M22" s="4"/>
      <c r="N22" s="4"/>
      <c r="O22" s="4"/>
      <c r="P22" s="4"/>
    </row>
    <row r="23" spans="2:16" ht="24" thickBot="1">
      <c r="B23" s="473" t="s">
        <v>630</v>
      </c>
      <c r="C23" s="474"/>
      <c r="D23" s="474"/>
      <c r="E23" s="474"/>
      <c r="F23" s="474"/>
      <c r="G23" s="474"/>
      <c r="H23" s="474"/>
      <c r="I23" s="474"/>
      <c r="J23" s="474"/>
      <c r="K23" s="474"/>
      <c r="L23" s="470" t="s">
        <v>226</v>
      </c>
      <c r="M23" s="471"/>
      <c r="N23" s="471"/>
      <c r="O23" s="471"/>
      <c r="P23" s="472"/>
    </row>
    <row r="24" spans="2:16" ht="15.75">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6" ht="16.5" thickBot="1">
      <c r="B25" s="466"/>
      <c r="C25" s="462"/>
      <c r="D25" s="462"/>
      <c r="E25" s="462"/>
      <c r="F25" s="462"/>
      <c r="G25" s="462"/>
      <c r="H25" s="462"/>
      <c r="I25" s="462"/>
      <c r="J25" s="462"/>
      <c r="K25" s="462"/>
      <c r="L25" s="462"/>
      <c r="M25" s="462"/>
      <c r="N25" s="462"/>
      <c r="O25" s="145" t="s">
        <v>209</v>
      </c>
      <c r="P25" s="30" t="s">
        <v>210</v>
      </c>
    </row>
    <row r="26" spans="2:16" ht="15">
      <c r="B26" s="148" t="s">
        <v>211</v>
      </c>
      <c r="C26" s="146">
        <v>31</v>
      </c>
      <c r="D26" s="8">
        <v>28</v>
      </c>
      <c r="E26" s="8">
        <v>31</v>
      </c>
      <c r="F26" s="8">
        <v>15</v>
      </c>
      <c r="G26" s="8">
        <v>16</v>
      </c>
      <c r="H26" s="8">
        <v>5</v>
      </c>
      <c r="I26" s="168">
        <f>SUM(C26:G26)</f>
        <v>121</v>
      </c>
      <c r="J26" s="8">
        <v>0</v>
      </c>
      <c r="K26" s="8">
        <v>26</v>
      </c>
      <c r="L26" s="8">
        <v>30</v>
      </c>
      <c r="M26" s="8">
        <v>31</v>
      </c>
      <c r="N26" s="168">
        <f>SUM(J26:M26)</f>
        <v>87</v>
      </c>
      <c r="O26" s="167">
        <f>SUM(C26:H26,J26:M26)</f>
        <v>213</v>
      </c>
      <c r="P26" s="169">
        <f>I26+N26</f>
        <v>208</v>
      </c>
    </row>
    <row r="27" spans="2:16" ht="19.5">
      <c r="B27" s="149" t="s">
        <v>485</v>
      </c>
      <c r="C27" s="147">
        <v>-4.4000000000000004</v>
      </c>
      <c r="D27" s="10">
        <v>-0.7</v>
      </c>
      <c r="E27" s="10">
        <v>3.5</v>
      </c>
      <c r="F27" s="10">
        <v>11.2</v>
      </c>
      <c r="G27" s="10">
        <v>11.6</v>
      </c>
      <c r="H27" s="10">
        <v>12</v>
      </c>
      <c r="I27" s="153">
        <f>(C26*C27+D26*D27+E26*E27+F26*F27+G26*G27)/I26</f>
        <v>2.5297520661157025</v>
      </c>
      <c r="J27" s="10"/>
      <c r="K27" s="95">
        <v>6.2</v>
      </c>
      <c r="L27" s="95">
        <v>5.4</v>
      </c>
      <c r="M27" s="95">
        <v>-1.3</v>
      </c>
      <c r="N27" s="153">
        <f>(J26*J27+K26*K27+L26*L27+M26*M27)/N26</f>
        <v>3.2517241379310349</v>
      </c>
      <c r="O27" s="154">
        <f>(C27*C26+D27*D26+E27*E26+F27*F26+G27*G26+H27*H26+J27*J26+K27*K26+L27*L26+M27*M26)/O26</f>
        <v>3.0469483568075124</v>
      </c>
      <c r="P27" s="161">
        <f>(I27*I26+N27*N26)/P26</f>
        <v>2.8317307692307692</v>
      </c>
    </row>
    <row r="28" spans="2:16" ht="19.5">
      <c r="B28" s="149" t="s">
        <v>212</v>
      </c>
      <c r="C28" s="13">
        <v>539</v>
      </c>
      <c r="D28" s="12">
        <v>383</v>
      </c>
      <c r="E28" s="12">
        <v>293</v>
      </c>
      <c r="F28" s="12">
        <v>28</v>
      </c>
      <c r="G28" s="12">
        <v>23</v>
      </c>
      <c r="H28" s="12">
        <v>5</v>
      </c>
      <c r="I28" s="155">
        <f>SUM(C28:G28)</f>
        <v>1266</v>
      </c>
      <c r="J28" s="12">
        <v>0</v>
      </c>
      <c r="K28" s="12">
        <v>177</v>
      </c>
      <c r="L28" s="12">
        <v>230</v>
      </c>
      <c r="M28" s="12">
        <v>443</v>
      </c>
      <c r="N28" s="155">
        <f>SUM(J28:M28)</f>
        <v>850</v>
      </c>
      <c r="O28" s="156">
        <f>O26*(13-O27)</f>
        <v>2120</v>
      </c>
      <c r="P28" s="162">
        <f>P26*(13-P27)</f>
        <v>2115</v>
      </c>
    </row>
    <row r="29" spans="2:16" ht="19.5">
      <c r="B29" s="149" t="s">
        <v>213</v>
      </c>
      <c r="C29" s="13">
        <v>663</v>
      </c>
      <c r="D29" s="12">
        <v>495</v>
      </c>
      <c r="E29" s="12">
        <v>417</v>
      </c>
      <c r="F29" s="12">
        <v>88</v>
      </c>
      <c r="G29" s="12">
        <v>87</v>
      </c>
      <c r="H29" s="12">
        <v>25</v>
      </c>
      <c r="I29" s="155">
        <f>SUM(C29:G29)</f>
        <v>1750</v>
      </c>
      <c r="J29" s="12">
        <v>0</v>
      </c>
      <c r="K29" s="12">
        <v>281</v>
      </c>
      <c r="L29" s="12">
        <v>350</v>
      </c>
      <c r="M29" s="12">
        <v>567</v>
      </c>
      <c r="N29" s="155">
        <f>SUM(J29:M29)</f>
        <v>1198</v>
      </c>
      <c r="O29" s="156">
        <f>O26*(17-O27)</f>
        <v>2972</v>
      </c>
      <c r="P29" s="162">
        <f>P26*(17-P27)</f>
        <v>2947</v>
      </c>
    </row>
    <row r="30" spans="2:16" ht="19.5">
      <c r="B30" s="149" t="s">
        <v>214</v>
      </c>
      <c r="C30" s="17">
        <v>694</v>
      </c>
      <c r="D30" s="16">
        <v>523</v>
      </c>
      <c r="E30" s="16">
        <v>448</v>
      </c>
      <c r="F30" s="16">
        <v>103</v>
      </c>
      <c r="G30" s="16">
        <v>103</v>
      </c>
      <c r="H30" s="16">
        <v>30</v>
      </c>
      <c r="I30" s="155">
        <f>SUM(C30:G30)</f>
        <v>1871</v>
      </c>
      <c r="J30" s="16">
        <v>0</v>
      </c>
      <c r="K30" s="16">
        <v>307</v>
      </c>
      <c r="L30" s="16">
        <v>380</v>
      </c>
      <c r="M30" s="16">
        <v>598</v>
      </c>
      <c r="N30" s="155">
        <f>SUM(J30:M30)</f>
        <v>1285</v>
      </c>
      <c r="O30" s="157">
        <f>O26*(18-O27)</f>
        <v>3185</v>
      </c>
      <c r="P30" s="163">
        <f>P26*(18-P27)</f>
        <v>3155</v>
      </c>
    </row>
    <row r="31" spans="2:16" ht="20.25" thickBot="1">
      <c r="B31" s="347" t="s">
        <v>215</v>
      </c>
      <c r="C31" s="21">
        <v>725</v>
      </c>
      <c r="D31" s="20">
        <v>551</v>
      </c>
      <c r="E31" s="20">
        <v>479</v>
      </c>
      <c r="F31" s="20">
        <v>118</v>
      </c>
      <c r="G31" s="20">
        <v>119</v>
      </c>
      <c r="H31" s="20">
        <v>35</v>
      </c>
      <c r="I31" s="164">
        <f>SUM(C31:G31)</f>
        <v>1992</v>
      </c>
      <c r="J31" s="20">
        <v>0</v>
      </c>
      <c r="K31" s="20">
        <v>333</v>
      </c>
      <c r="L31" s="20">
        <v>410</v>
      </c>
      <c r="M31" s="20">
        <v>629</v>
      </c>
      <c r="N31" s="164">
        <f>SUM(J31:M31)</f>
        <v>1372</v>
      </c>
      <c r="O31" s="165">
        <f>O26*(19-O27)</f>
        <v>3398</v>
      </c>
      <c r="P31" s="166">
        <f>P26*(19-P27)</f>
        <v>3363</v>
      </c>
    </row>
    <row r="32" spans="2:16" ht="15.75" thickBot="1">
      <c r="B32" s="4"/>
      <c r="C32" s="4"/>
      <c r="D32" s="4"/>
      <c r="E32" s="4"/>
      <c r="F32" s="4"/>
      <c r="G32" s="4"/>
      <c r="H32" s="4"/>
      <c r="I32" s="4"/>
      <c r="J32" s="4"/>
      <c r="K32" s="4"/>
      <c r="L32" s="4"/>
      <c r="M32" s="4"/>
      <c r="N32" s="4"/>
      <c r="O32" s="4"/>
      <c r="P32" s="4"/>
    </row>
    <row r="33" spans="2:16" ht="24" thickBot="1">
      <c r="B33" s="473" t="s">
        <v>629</v>
      </c>
      <c r="C33" s="474"/>
      <c r="D33" s="474"/>
      <c r="E33" s="474"/>
      <c r="F33" s="474"/>
      <c r="G33" s="474"/>
      <c r="H33" s="474"/>
      <c r="I33" s="474"/>
      <c r="J33" s="474"/>
      <c r="K33" s="474"/>
      <c r="L33" s="470" t="s">
        <v>227</v>
      </c>
      <c r="M33" s="471"/>
      <c r="N33" s="471"/>
      <c r="O33" s="471"/>
      <c r="P33" s="472"/>
    </row>
    <row r="34" spans="2:16" ht="15.75">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6" ht="16.5" thickBot="1">
      <c r="B35" s="466"/>
      <c r="C35" s="462"/>
      <c r="D35" s="462"/>
      <c r="E35" s="462"/>
      <c r="F35" s="462"/>
      <c r="G35" s="462"/>
      <c r="H35" s="462"/>
      <c r="I35" s="462"/>
      <c r="J35" s="462"/>
      <c r="K35" s="462"/>
      <c r="L35" s="462"/>
      <c r="M35" s="462"/>
      <c r="N35" s="462"/>
      <c r="O35" s="145" t="s">
        <v>209</v>
      </c>
      <c r="P35" s="30" t="s">
        <v>210</v>
      </c>
    </row>
    <row r="36" spans="2:16" ht="15">
      <c r="B36" s="148" t="s">
        <v>211</v>
      </c>
      <c r="C36" s="146">
        <v>31</v>
      </c>
      <c r="D36" s="8">
        <v>28</v>
      </c>
      <c r="E36" s="8">
        <v>31</v>
      </c>
      <c r="F36" s="8">
        <v>25</v>
      </c>
      <c r="G36" s="8">
        <v>26</v>
      </c>
      <c r="H36" s="8">
        <v>0</v>
      </c>
      <c r="I36" s="168">
        <f>SUM(C36:G36)</f>
        <v>141</v>
      </c>
      <c r="J36" s="8">
        <v>20</v>
      </c>
      <c r="K36" s="8">
        <v>31</v>
      </c>
      <c r="L36" s="8">
        <v>30</v>
      </c>
      <c r="M36" s="8">
        <v>31</v>
      </c>
      <c r="N36" s="168">
        <f>SUM(J36:M36)</f>
        <v>112</v>
      </c>
      <c r="O36" s="167">
        <f>SUM(C36:H36,J36:M36)</f>
        <v>253</v>
      </c>
      <c r="P36" s="169">
        <f>I36+N36</f>
        <v>253</v>
      </c>
    </row>
    <row r="37" spans="2:16" ht="19.5">
      <c r="B37" s="149" t="s">
        <v>485</v>
      </c>
      <c r="C37" s="147">
        <v>-4.7</v>
      </c>
      <c r="D37" s="10">
        <v>-1.9</v>
      </c>
      <c r="E37" s="10">
        <v>3.1</v>
      </c>
      <c r="F37" s="10">
        <v>7.4</v>
      </c>
      <c r="G37" s="10">
        <v>10.4</v>
      </c>
      <c r="H37" s="10">
        <v>0</v>
      </c>
      <c r="I37" s="153">
        <f>(C36*C37+D36*D37+E36*E37+F36*F37+G36*G37)/I36</f>
        <v>2.5007092198581562</v>
      </c>
      <c r="J37" s="10">
        <v>10.5</v>
      </c>
      <c r="K37" s="95">
        <v>6.3</v>
      </c>
      <c r="L37" s="95">
        <v>4.0999999999999996</v>
      </c>
      <c r="M37" s="95">
        <v>-5.3</v>
      </c>
      <c r="N37" s="153">
        <f>(J36*J37+K36*K37+L36*L37+M36*M37)/N36</f>
        <v>3.25</v>
      </c>
      <c r="O37" s="154">
        <f>(C37*C36+D37*D36+E37*E36+F37*F36+G37*G36+H37*H36+J37*J36+K37*K36+L37*L36+M37*M36)/O36</f>
        <v>2.832411067193676</v>
      </c>
      <c r="P37" s="161">
        <f>(I37*I36+N37*N36)/P36</f>
        <v>2.832411067193676</v>
      </c>
    </row>
    <row r="38" spans="2:16" ht="19.5">
      <c r="B38" s="149" t="s">
        <v>212</v>
      </c>
      <c r="C38" s="13">
        <v>550</v>
      </c>
      <c r="D38" s="12">
        <v>417</v>
      </c>
      <c r="E38" s="12">
        <v>307</v>
      </c>
      <c r="F38" s="12">
        <v>140</v>
      </c>
      <c r="G38" s="12">
        <v>69</v>
      </c>
      <c r="H38" s="12">
        <v>0</v>
      </c>
      <c r="I38" s="155">
        <f>SUM(C38:G38)</f>
        <v>1483</v>
      </c>
      <c r="J38" s="12">
        <v>50</v>
      </c>
      <c r="K38" s="12">
        <v>209</v>
      </c>
      <c r="L38" s="12">
        <v>269</v>
      </c>
      <c r="M38" s="12">
        <v>566</v>
      </c>
      <c r="N38" s="155">
        <f>SUM(J38:M38)</f>
        <v>1094</v>
      </c>
      <c r="O38" s="156">
        <f>O36*(13-O37)</f>
        <v>2572.4</v>
      </c>
      <c r="P38" s="162">
        <f>P36*(13-P37)</f>
        <v>2572.4</v>
      </c>
    </row>
    <row r="39" spans="2:16" ht="19.5">
      <c r="B39" s="149" t="s">
        <v>213</v>
      </c>
      <c r="C39" s="13">
        <v>674</v>
      </c>
      <c r="D39" s="12">
        <v>529</v>
      </c>
      <c r="E39" s="12">
        <v>431</v>
      </c>
      <c r="F39" s="12">
        <v>240</v>
      </c>
      <c r="G39" s="12">
        <v>173</v>
      </c>
      <c r="H39" s="12">
        <f>H36*(17-H37)</f>
        <v>0</v>
      </c>
      <c r="I39" s="155">
        <f>SUM(C39:G39)</f>
        <v>2047</v>
      </c>
      <c r="J39" s="12">
        <v>130</v>
      </c>
      <c r="K39" s="12">
        <v>333</v>
      </c>
      <c r="L39" s="12">
        <v>389</v>
      </c>
      <c r="M39" s="12">
        <v>690</v>
      </c>
      <c r="N39" s="155">
        <f>SUM(J39:M39)</f>
        <v>1542</v>
      </c>
      <c r="O39" s="156">
        <f>O36*(17-O37)</f>
        <v>3584.4</v>
      </c>
      <c r="P39" s="162">
        <f>P36*(17-P37)</f>
        <v>3584.4</v>
      </c>
    </row>
    <row r="40" spans="2:16" ht="19.5">
      <c r="B40" s="149" t="s">
        <v>214</v>
      </c>
      <c r="C40" s="17">
        <v>705</v>
      </c>
      <c r="D40" s="16">
        <v>557</v>
      </c>
      <c r="E40" s="16">
        <v>462</v>
      </c>
      <c r="F40" s="16">
        <v>265</v>
      </c>
      <c r="G40" s="16">
        <v>199</v>
      </c>
      <c r="H40" s="16">
        <f>H36*(18-H37)</f>
        <v>0</v>
      </c>
      <c r="I40" s="155">
        <f>SUM(C40:G40)</f>
        <v>2188</v>
      </c>
      <c r="J40" s="16">
        <v>150</v>
      </c>
      <c r="K40" s="16">
        <v>364</v>
      </c>
      <c r="L40" s="16">
        <v>419</v>
      </c>
      <c r="M40" s="16">
        <v>721</v>
      </c>
      <c r="N40" s="155">
        <f>SUM(J40:M40)</f>
        <v>1654</v>
      </c>
      <c r="O40" s="157">
        <f>O36*(18-O37)</f>
        <v>3837.4</v>
      </c>
      <c r="P40" s="163">
        <f>P36*(18-P37)</f>
        <v>3837.4</v>
      </c>
    </row>
    <row r="41" spans="2:16" ht="20.25" thickBot="1">
      <c r="B41" s="347" t="s">
        <v>215</v>
      </c>
      <c r="C41" s="21">
        <v>736</v>
      </c>
      <c r="D41" s="20">
        <v>585</v>
      </c>
      <c r="E41" s="20">
        <v>493</v>
      </c>
      <c r="F41" s="20">
        <v>290</v>
      </c>
      <c r="G41" s="20">
        <v>225</v>
      </c>
      <c r="H41" s="20">
        <f>H36*(19-H37)</f>
        <v>0</v>
      </c>
      <c r="I41" s="164">
        <f>SUM(C41:G41)</f>
        <v>2329</v>
      </c>
      <c r="J41" s="20">
        <v>170</v>
      </c>
      <c r="K41" s="20">
        <v>395</v>
      </c>
      <c r="L41" s="20">
        <v>449</v>
      </c>
      <c r="M41" s="20">
        <v>752</v>
      </c>
      <c r="N41" s="164">
        <f>SUM(J41:M41)</f>
        <v>1766</v>
      </c>
      <c r="O41" s="165">
        <f>O36*(19-O37)</f>
        <v>4090.4</v>
      </c>
      <c r="P41" s="166">
        <f>P36*(19-P37)</f>
        <v>4090.4</v>
      </c>
    </row>
    <row r="42" spans="2:16" ht="15.75" thickBot="1">
      <c r="B42" s="4"/>
      <c r="C42" s="4"/>
      <c r="D42" s="4"/>
      <c r="E42" s="4"/>
      <c r="F42" s="4"/>
      <c r="G42" s="4"/>
      <c r="H42" s="4"/>
      <c r="I42" s="4"/>
      <c r="J42" s="4"/>
      <c r="K42" s="4"/>
      <c r="L42" s="4"/>
      <c r="M42" s="4"/>
      <c r="N42" s="4"/>
      <c r="O42" s="4"/>
      <c r="P42" s="4"/>
    </row>
    <row r="43" spans="2:16" ht="24" thickBot="1">
      <c r="B43" s="473" t="s">
        <v>629</v>
      </c>
      <c r="C43" s="474"/>
      <c r="D43" s="474"/>
      <c r="E43" s="474"/>
      <c r="F43" s="474"/>
      <c r="G43" s="474"/>
      <c r="H43" s="474"/>
      <c r="I43" s="474"/>
      <c r="J43" s="474"/>
      <c r="K43" s="474"/>
      <c r="L43" s="470" t="s">
        <v>228</v>
      </c>
      <c r="M43" s="471"/>
      <c r="N43" s="471"/>
      <c r="O43" s="471"/>
      <c r="P43" s="472"/>
    </row>
    <row r="44" spans="2:16" ht="15.75">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6" ht="16.5" thickBot="1">
      <c r="B45" s="466"/>
      <c r="C45" s="462"/>
      <c r="D45" s="462"/>
      <c r="E45" s="462"/>
      <c r="F45" s="462"/>
      <c r="G45" s="462"/>
      <c r="H45" s="462"/>
      <c r="I45" s="462"/>
      <c r="J45" s="462"/>
      <c r="K45" s="462"/>
      <c r="L45" s="462"/>
      <c r="M45" s="462"/>
      <c r="N45" s="462"/>
      <c r="O45" s="145" t="s">
        <v>209</v>
      </c>
      <c r="P45" s="30" t="s">
        <v>210</v>
      </c>
    </row>
    <row r="46" spans="2:16" ht="15">
      <c r="B46" s="148" t="s">
        <v>211</v>
      </c>
      <c r="C46" s="146">
        <v>31</v>
      </c>
      <c r="D46" s="8">
        <v>28</v>
      </c>
      <c r="E46" s="8">
        <v>31</v>
      </c>
      <c r="F46" s="8">
        <v>25</v>
      </c>
      <c r="G46" s="8">
        <v>5</v>
      </c>
      <c r="H46" s="8">
        <v>0</v>
      </c>
      <c r="I46" s="168">
        <f>SUM(C46:G46)</f>
        <v>120</v>
      </c>
      <c r="J46" s="8">
        <v>10</v>
      </c>
      <c r="K46" s="8">
        <v>26</v>
      </c>
      <c r="L46" s="8">
        <v>30</v>
      </c>
      <c r="M46" s="8">
        <v>31</v>
      </c>
      <c r="N46" s="168">
        <f>SUM(J46:M46)</f>
        <v>97</v>
      </c>
      <c r="O46" s="167">
        <f>SUM(C46:H46,J46:M46)</f>
        <v>217</v>
      </c>
      <c r="P46" s="169">
        <f>I46+N46</f>
        <v>217</v>
      </c>
    </row>
    <row r="47" spans="2:16" ht="19.5">
      <c r="B47" s="149" t="s">
        <v>485</v>
      </c>
      <c r="C47" s="147">
        <v>-1.1000000000000001</v>
      </c>
      <c r="D47" s="10">
        <v>-1.6</v>
      </c>
      <c r="E47" s="10">
        <v>4.5999999999999996</v>
      </c>
      <c r="F47" s="10">
        <v>10.5</v>
      </c>
      <c r="G47" s="10">
        <v>6.8</v>
      </c>
      <c r="H47" s="10">
        <v>0</v>
      </c>
      <c r="I47" s="153">
        <f>(C46*C47+D46*D47+E46*E47+F46*F47+G46*G47)/I46</f>
        <v>3.0016666666666665</v>
      </c>
      <c r="J47" s="10">
        <v>12.9</v>
      </c>
      <c r="K47" s="95">
        <v>6.7</v>
      </c>
      <c r="L47" s="95">
        <v>2.7</v>
      </c>
      <c r="M47" s="95">
        <v>2.1</v>
      </c>
      <c r="N47" s="153">
        <f>(J46*J47+K46*K47+L46*L47+M46*M47)/N46</f>
        <v>4.6319587628865984</v>
      </c>
      <c r="O47" s="154">
        <f>(C47*C46+D47*D46+E47*E46+F47*F46+G47*G46+H47*H46+J47*J46+K47*K46+L47*L46+M47*M46)/O46</f>
        <v>3.7304147465437789</v>
      </c>
      <c r="P47" s="161">
        <f>(I47*I46+N47*N46)/P46</f>
        <v>3.7304147465437789</v>
      </c>
    </row>
    <row r="48" spans="2:16" ht="19.5">
      <c r="B48" s="149" t="s">
        <v>212</v>
      </c>
      <c r="C48" s="13">
        <v>437</v>
      </c>
      <c r="D48" s="12">
        <v>408</v>
      </c>
      <c r="E48" s="12">
        <v>262</v>
      </c>
      <c r="F48" s="12">
        <v>62</v>
      </c>
      <c r="G48" s="12">
        <v>31</v>
      </c>
      <c r="H48" s="12">
        <f>H46*(13-H47)</f>
        <v>0</v>
      </c>
      <c r="I48" s="155">
        <f>SUM(C48:G48)</f>
        <v>1200</v>
      </c>
      <c r="J48" s="12">
        <v>2</v>
      </c>
      <c r="K48" s="12">
        <v>163</v>
      </c>
      <c r="L48" s="12">
        <v>309</v>
      </c>
      <c r="M48" s="12">
        <v>338</v>
      </c>
      <c r="N48" s="155">
        <f>SUM(J48:M48)</f>
        <v>812</v>
      </c>
      <c r="O48" s="156">
        <f>O46*(13-O47)</f>
        <v>2011.4999999999998</v>
      </c>
      <c r="P48" s="162">
        <f>P46*(13-P47)</f>
        <v>2011.4999999999998</v>
      </c>
    </row>
    <row r="49" spans="2:16" ht="19.5">
      <c r="B49" s="149" t="s">
        <v>213</v>
      </c>
      <c r="C49" s="13">
        <v>561</v>
      </c>
      <c r="D49" s="12">
        <v>520</v>
      </c>
      <c r="E49" s="12">
        <v>386</v>
      </c>
      <c r="F49" s="12">
        <v>162</v>
      </c>
      <c r="G49" s="12">
        <v>51</v>
      </c>
      <c r="H49" s="12">
        <f>H46*(17-H47)</f>
        <v>0</v>
      </c>
      <c r="I49" s="155">
        <f>SUM(C49:G49)</f>
        <v>1680</v>
      </c>
      <c r="J49" s="12">
        <v>42</v>
      </c>
      <c r="K49" s="12">
        <v>267</v>
      </c>
      <c r="L49" s="12">
        <v>429</v>
      </c>
      <c r="M49" s="12">
        <v>462</v>
      </c>
      <c r="N49" s="155">
        <f>SUM(J49:M49)</f>
        <v>1200</v>
      </c>
      <c r="O49" s="156">
        <f>O46*(17-O47)</f>
        <v>2879.5</v>
      </c>
      <c r="P49" s="162">
        <f>P46*(17-P47)</f>
        <v>2879.5</v>
      </c>
    </row>
    <row r="50" spans="2:16" ht="19.5">
      <c r="B50" s="149" t="s">
        <v>214</v>
      </c>
      <c r="C50" s="17">
        <v>592</v>
      </c>
      <c r="D50" s="16">
        <v>548</v>
      </c>
      <c r="E50" s="16">
        <v>417</v>
      </c>
      <c r="F50" s="16">
        <v>187</v>
      </c>
      <c r="G50" s="16">
        <v>56</v>
      </c>
      <c r="H50" s="16">
        <f>H46*(18-H47)</f>
        <v>0</v>
      </c>
      <c r="I50" s="155">
        <f>SUM(C50:G50)</f>
        <v>1800</v>
      </c>
      <c r="J50" s="16">
        <v>52</v>
      </c>
      <c r="K50" s="16">
        <v>293</v>
      </c>
      <c r="L50" s="16">
        <v>459</v>
      </c>
      <c r="M50" s="16">
        <v>493</v>
      </c>
      <c r="N50" s="155">
        <f>SUM(J50:M50)</f>
        <v>1297</v>
      </c>
      <c r="O50" s="157">
        <f>O46*(18-O47)</f>
        <v>3096.5</v>
      </c>
      <c r="P50" s="163">
        <f>P46*(18-P47)</f>
        <v>3096.5</v>
      </c>
    </row>
    <row r="51" spans="2:16" ht="20.25" thickBot="1">
      <c r="B51" s="347" t="s">
        <v>215</v>
      </c>
      <c r="C51" s="21">
        <v>623</v>
      </c>
      <c r="D51" s="20">
        <v>576</v>
      </c>
      <c r="E51" s="20">
        <v>448</v>
      </c>
      <c r="F51" s="20">
        <v>212</v>
      </c>
      <c r="G51" s="20">
        <v>61</v>
      </c>
      <c r="H51" s="20">
        <f>H46*(19-H47)</f>
        <v>0</v>
      </c>
      <c r="I51" s="164">
        <f>SUM(C51:G51)</f>
        <v>1920</v>
      </c>
      <c r="J51" s="20">
        <v>62</v>
      </c>
      <c r="K51" s="20">
        <v>319</v>
      </c>
      <c r="L51" s="20">
        <v>489</v>
      </c>
      <c r="M51" s="20">
        <v>524</v>
      </c>
      <c r="N51" s="164">
        <f>SUM(J51:M51)</f>
        <v>1394</v>
      </c>
      <c r="O51" s="165">
        <f>O46*(19-O47)</f>
        <v>3313.5</v>
      </c>
      <c r="P51" s="166">
        <f>P46*(19-P47)</f>
        <v>3313.5</v>
      </c>
    </row>
    <row r="52" spans="2:16" ht="15.75" thickBot="1">
      <c r="B52" s="4"/>
      <c r="C52" s="4"/>
      <c r="D52" s="4"/>
      <c r="E52" s="4"/>
      <c r="F52" s="4"/>
      <c r="G52" s="4"/>
      <c r="H52" s="4"/>
      <c r="I52" s="4"/>
      <c r="J52" s="4"/>
      <c r="K52" s="4"/>
      <c r="L52" s="4"/>
      <c r="M52" s="4"/>
      <c r="N52" s="4"/>
      <c r="O52" s="4"/>
      <c r="P52" s="4"/>
    </row>
    <row r="53" spans="2:16" ht="24" thickBot="1">
      <c r="B53" s="473" t="s">
        <v>631</v>
      </c>
      <c r="C53" s="474"/>
      <c r="D53" s="474"/>
      <c r="E53" s="474"/>
      <c r="F53" s="474"/>
      <c r="G53" s="474"/>
      <c r="H53" s="474"/>
      <c r="I53" s="474"/>
      <c r="J53" s="474"/>
      <c r="K53" s="474"/>
      <c r="L53" s="470" t="s">
        <v>229</v>
      </c>
      <c r="M53" s="471"/>
      <c r="N53" s="471"/>
      <c r="O53" s="471"/>
      <c r="P53" s="472"/>
    </row>
    <row r="54" spans="2:16"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6" ht="16.5" thickBot="1">
      <c r="B55" s="466"/>
      <c r="C55" s="462"/>
      <c r="D55" s="462"/>
      <c r="E55" s="462"/>
      <c r="F55" s="462"/>
      <c r="G55" s="462"/>
      <c r="H55" s="462"/>
      <c r="I55" s="462"/>
      <c r="J55" s="462"/>
      <c r="K55" s="462"/>
      <c r="L55" s="462"/>
      <c r="M55" s="462"/>
      <c r="N55" s="462"/>
      <c r="O55" s="145" t="s">
        <v>209</v>
      </c>
      <c r="P55" s="30" t="s">
        <v>210</v>
      </c>
    </row>
    <row r="56" spans="2:16" ht="15">
      <c r="B56" s="148" t="s">
        <v>211</v>
      </c>
      <c r="C56" s="146">
        <v>31</v>
      </c>
      <c r="D56" s="8">
        <v>28</v>
      </c>
      <c r="E56" s="8">
        <v>31</v>
      </c>
      <c r="F56" s="8">
        <v>25</v>
      </c>
      <c r="G56" s="8">
        <v>10</v>
      </c>
      <c r="H56" s="8">
        <v>5</v>
      </c>
      <c r="I56" s="168">
        <f>SUM(C56:G56)</f>
        <v>125</v>
      </c>
      <c r="J56" s="8">
        <v>20</v>
      </c>
      <c r="K56" s="8">
        <v>31</v>
      </c>
      <c r="L56" s="8">
        <v>30</v>
      </c>
      <c r="M56" s="8">
        <v>31</v>
      </c>
      <c r="N56" s="168">
        <f>SUM(J56:M56)</f>
        <v>112</v>
      </c>
      <c r="O56" s="167">
        <f>SUM(C56:H56,J56:M56)</f>
        <v>242</v>
      </c>
      <c r="P56" s="169">
        <f>I56+N56</f>
        <v>237</v>
      </c>
    </row>
    <row r="57" spans="2:16" ht="19.5">
      <c r="B57" s="149" t="s">
        <v>485</v>
      </c>
      <c r="C57" s="147">
        <v>0.6</v>
      </c>
      <c r="D57" s="10">
        <v>4.3</v>
      </c>
      <c r="E57" s="10">
        <v>6.4</v>
      </c>
      <c r="F57" s="10">
        <v>6.4</v>
      </c>
      <c r="G57" s="10">
        <v>11.8</v>
      </c>
      <c r="H57" s="10">
        <v>12</v>
      </c>
      <c r="I57" s="153">
        <f>(C56*C57+D56*D57+E56*E57+F56*F57+G56*G57)/I56</f>
        <v>4.9231999999999996</v>
      </c>
      <c r="J57" s="10">
        <v>12.2</v>
      </c>
      <c r="K57" s="95">
        <v>8.8000000000000007</v>
      </c>
      <c r="L57" s="95">
        <v>4.0999999999999996</v>
      </c>
      <c r="M57" s="95">
        <v>0.9</v>
      </c>
      <c r="N57" s="153">
        <f>(J56*J57+K56*K57+L56*L57+M56*M57)/N56</f>
        <v>5.961607142857142</v>
      </c>
      <c r="O57" s="154">
        <f>(C57*C56+D57*D56+E57*E56+F57*F56+G57*G56+H57*H56+J57*J56+K57*K56+L57*L56+M57*M56)/O56</f>
        <v>5.5500000000000007</v>
      </c>
      <c r="P57" s="161">
        <f>(I57*I56+N57*N56)/P56</f>
        <v>5.4139240506329109</v>
      </c>
    </row>
    <row r="58" spans="2:16" ht="19.5">
      <c r="B58" s="149" t="s">
        <v>212</v>
      </c>
      <c r="C58" s="13">
        <v>384</v>
      </c>
      <c r="D58" s="12">
        <v>244</v>
      </c>
      <c r="E58" s="12">
        <v>205</v>
      </c>
      <c r="F58" s="12">
        <v>166</v>
      </c>
      <c r="G58" s="12">
        <v>12</v>
      </c>
      <c r="H58" s="12">
        <v>4</v>
      </c>
      <c r="I58" s="155">
        <f>SUM(C58:G58)</f>
        <v>1011</v>
      </c>
      <c r="J58" s="12">
        <v>15</v>
      </c>
      <c r="K58" s="12">
        <v>131</v>
      </c>
      <c r="L58" s="12">
        <v>267</v>
      </c>
      <c r="M58" s="12">
        <v>375</v>
      </c>
      <c r="N58" s="155">
        <f>SUM(J58:M58)</f>
        <v>788</v>
      </c>
      <c r="O58" s="156">
        <f>O56*(13-O57)</f>
        <v>1802.8999999999999</v>
      </c>
      <c r="P58" s="162">
        <f>P56*(13-P57)</f>
        <v>1797.9</v>
      </c>
    </row>
    <row r="59" spans="2:16" ht="19.5">
      <c r="B59" s="149" t="s">
        <v>213</v>
      </c>
      <c r="C59" s="13">
        <v>508</v>
      </c>
      <c r="D59" s="12">
        <v>356</v>
      </c>
      <c r="E59" s="12">
        <v>329</v>
      </c>
      <c r="F59" s="12">
        <v>266</v>
      </c>
      <c r="G59" s="12">
        <v>52</v>
      </c>
      <c r="H59" s="12">
        <v>24</v>
      </c>
      <c r="I59" s="155">
        <f>SUM(C59:G59)</f>
        <v>1511</v>
      </c>
      <c r="J59" s="12">
        <v>95</v>
      </c>
      <c r="K59" s="12">
        <v>255</v>
      </c>
      <c r="L59" s="12">
        <v>387</v>
      </c>
      <c r="M59" s="12">
        <v>499</v>
      </c>
      <c r="N59" s="155">
        <f>SUM(J59:M59)</f>
        <v>1236</v>
      </c>
      <c r="O59" s="156">
        <f>O56*(17-O57)</f>
        <v>2770.8999999999996</v>
      </c>
      <c r="P59" s="162">
        <f>P56*(17-P57)</f>
        <v>2745.9</v>
      </c>
    </row>
    <row r="60" spans="2:16" ht="19.5">
      <c r="B60" s="149" t="s">
        <v>214</v>
      </c>
      <c r="C60" s="17">
        <v>539</v>
      </c>
      <c r="D60" s="16">
        <v>384</v>
      </c>
      <c r="E60" s="16">
        <v>360</v>
      </c>
      <c r="F60" s="16">
        <v>291</v>
      </c>
      <c r="G60" s="16">
        <v>62</v>
      </c>
      <c r="H60" s="16">
        <v>29</v>
      </c>
      <c r="I60" s="155">
        <f>SUM(C60:G60)</f>
        <v>1636</v>
      </c>
      <c r="J60" s="16">
        <v>115</v>
      </c>
      <c r="K60" s="16">
        <v>286</v>
      </c>
      <c r="L60" s="16">
        <v>417</v>
      </c>
      <c r="M60" s="16">
        <v>530</v>
      </c>
      <c r="N60" s="155">
        <f>SUM(J60:M60)</f>
        <v>1348</v>
      </c>
      <c r="O60" s="157">
        <f>O56*(18-O57)</f>
        <v>3012.8999999999996</v>
      </c>
      <c r="P60" s="163">
        <f>P56*(18-P57)</f>
        <v>2982.9</v>
      </c>
    </row>
    <row r="61" spans="2:16" ht="20.25" thickBot="1">
      <c r="B61" s="347" t="s">
        <v>215</v>
      </c>
      <c r="C61" s="21">
        <v>570</v>
      </c>
      <c r="D61" s="20">
        <v>412</v>
      </c>
      <c r="E61" s="20">
        <v>391</v>
      </c>
      <c r="F61" s="20">
        <v>316</v>
      </c>
      <c r="G61" s="20">
        <v>72</v>
      </c>
      <c r="H61" s="20">
        <v>34</v>
      </c>
      <c r="I61" s="164">
        <f>SUM(C61:G61)</f>
        <v>1761</v>
      </c>
      <c r="J61" s="20">
        <v>135</v>
      </c>
      <c r="K61" s="20">
        <v>317</v>
      </c>
      <c r="L61" s="20">
        <v>447</v>
      </c>
      <c r="M61" s="20">
        <v>561</v>
      </c>
      <c r="N61" s="164">
        <f>SUM(J61:M61)</f>
        <v>1460</v>
      </c>
      <c r="O61" s="165">
        <f>O56*(19-O57)</f>
        <v>3254.8999999999996</v>
      </c>
      <c r="P61" s="166">
        <f>P56*(19-P57)</f>
        <v>3219.9</v>
      </c>
    </row>
    <row r="62" spans="2:16" ht="15.75" thickBot="1">
      <c r="B62" s="4"/>
      <c r="C62" s="4"/>
      <c r="D62" s="4"/>
      <c r="E62" s="4"/>
      <c r="F62" s="4"/>
      <c r="G62" s="4"/>
      <c r="H62" s="4"/>
      <c r="I62" s="4"/>
      <c r="J62" s="4"/>
      <c r="K62" s="4"/>
      <c r="L62" s="4"/>
      <c r="M62" s="4"/>
      <c r="N62" s="4"/>
      <c r="O62" s="4"/>
      <c r="P62" s="4"/>
    </row>
    <row r="63" spans="2:16" ht="24" thickBot="1">
      <c r="B63" s="473" t="s">
        <v>632</v>
      </c>
      <c r="C63" s="474"/>
      <c r="D63" s="474"/>
      <c r="E63" s="474"/>
      <c r="F63" s="474"/>
      <c r="G63" s="474"/>
      <c r="H63" s="474"/>
      <c r="I63" s="474"/>
      <c r="J63" s="474"/>
      <c r="K63" s="474"/>
      <c r="L63" s="470" t="s">
        <v>230</v>
      </c>
      <c r="M63" s="471"/>
      <c r="N63" s="471"/>
      <c r="O63" s="471"/>
      <c r="P63" s="472"/>
    </row>
    <row r="64" spans="2:16"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ht="15.75" thickBot="1">
      <c r="B66" s="394" t="s">
        <v>211</v>
      </c>
      <c r="C66" s="8">
        <v>31</v>
      </c>
      <c r="D66" s="8">
        <v>28</v>
      </c>
      <c r="E66" s="8">
        <v>31</v>
      </c>
      <c r="F66" s="8">
        <v>25</v>
      </c>
      <c r="G66" s="8">
        <v>21</v>
      </c>
      <c r="H66" s="8">
        <v>10</v>
      </c>
      <c r="I66" s="168">
        <f>SUM(C66:G66)</f>
        <v>136</v>
      </c>
      <c r="J66" s="8">
        <v>20</v>
      </c>
      <c r="K66" s="8">
        <v>31</v>
      </c>
      <c r="L66" s="8">
        <v>30</v>
      </c>
      <c r="M66" s="8">
        <v>31</v>
      </c>
      <c r="N66" s="168">
        <f>SUM(J66:M66)</f>
        <v>112</v>
      </c>
      <c r="O66" s="167">
        <f>SUM(C66:H66,J66:M66)</f>
        <v>258</v>
      </c>
      <c r="P66" s="169">
        <f>I66+N66</f>
        <v>248</v>
      </c>
    </row>
    <row r="67" spans="2:16" ht="19.5">
      <c r="B67" s="148" t="s">
        <v>485</v>
      </c>
      <c r="C67" s="147">
        <v>1.1000000000000001</v>
      </c>
      <c r="D67" s="10">
        <v>1.6</v>
      </c>
      <c r="E67" s="10">
        <v>0.8</v>
      </c>
      <c r="F67" s="10">
        <v>7.2</v>
      </c>
      <c r="G67" s="10">
        <v>10</v>
      </c>
      <c r="H67" s="10">
        <v>11</v>
      </c>
      <c r="I67" s="153">
        <f>(C66*C67+D66*D67+E66*E67+F66*F67+G66*G67)/I66</f>
        <v>3.6301470588235292</v>
      </c>
      <c r="J67" s="10">
        <v>10.9</v>
      </c>
      <c r="K67" s="95">
        <v>8.8000000000000007</v>
      </c>
      <c r="L67" s="95">
        <v>3.6</v>
      </c>
      <c r="M67" s="95">
        <v>0.6</v>
      </c>
      <c r="N67" s="153">
        <f>(J66*J67+K66*K67+L66*L67+M66*M67)/N66</f>
        <v>5.5125000000000002</v>
      </c>
      <c r="O67" s="154">
        <f>(C67*C66+D67*D66+E67*E66+F67*F66+G67*G66+H67*H66+J67*J66+K67*K66+L67*L66+M67*M66)/O66</f>
        <v>4.7329457364341083</v>
      </c>
      <c r="P67" s="161">
        <f>(I67*I66+N67*N66)/P66</f>
        <v>4.4802419354838703</v>
      </c>
    </row>
    <row r="68" spans="2:16" ht="19.5">
      <c r="B68" s="149" t="s">
        <v>212</v>
      </c>
      <c r="C68" s="13">
        <v>369</v>
      </c>
      <c r="D68" s="12">
        <v>319</v>
      </c>
      <c r="E68" s="12">
        <v>378</v>
      </c>
      <c r="F68" s="12">
        <v>144</v>
      </c>
      <c r="G68" s="12">
        <v>64</v>
      </c>
      <c r="H68" s="12">
        <v>17</v>
      </c>
      <c r="I68" s="155">
        <f>SUM(C68:G68)</f>
        <v>1274</v>
      </c>
      <c r="J68" s="12">
        <v>43</v>
      </c>
      <c r="K68" s="12">
        <v>131</v>
      </c>
      <c r="L68" s="12">
        <v>282</v>
      </c>
      <c r="M68" s="12">
        <v>384</v>
      </c>
      <c r="N68" s="155">
        <f>SUM(J68:M68)</f>
        <v>840</v>
      </c>
      <c r="O68" s="156">
        <f>O66*(13-O67)</f>
        <v>2132.9</v>
      </c>
      <c r="P68" s="162">
        <f>P66*(13-P67)</f>
        <v>2112.9</v>
      </c>
    </row>
    <row r="69" spans="2:16" ht="19.5">
      <c r="B69" s="149" t="s">
        <v>213</v>
      </c>
      <c r="C69" s="13">
        <v>493</v>
      </c>
      <c r="D69" s="12">
        <v>431</v>
      </c>
      <c r="E69" s="12">
        <v>502</v>
      </c>
      <c r="F69" s="12">
        <v>244</v>
      </c>
      <c r="G69" s="12">
        <v>148</v>
      </c>
      <c r="H69" s="12">
        <v>57</v>
      </c>
      <c r="I69" s="155">
        <f>SUM(C69:G69)</f>
        <v>1818</v>
      </c>
      <c r="J69" s="12">
        <v>123</v>
      </c>
      <c r="K69" s="12">
        <v>255</v>
      </c>
      <c r="L69" s="12">
        <v>402</v>
      </c>
      <c r="M69" s="12">
        <v>508</v>
      </c>
      <c r="N69" s="155">
        <f>SUM(J69:M69)</f>
        <v>1288</v>
      </c>
      <c r="O69" s="156">
        <f>O66*(17-O67)</f>
        <v>3164.9</v>
      </c>
      <c r="P69" s="162">
        <f>P66*(17-P67)</f>
        <v>3104.9</v>
      </c>
    </row>
    <row r="70" spans="2:16" ht="19.5">
      <c r="B70" s="149" t="s">
        <v>214</v>
      </c>
      <c r="C70" s="17">
        <v>524</v>
      </c>
      <c r="D70" s="16">
        <v>459</v>
      </c>
      <c r="E70" s="16">
        <v>533</v>
      </c>
      <c r="F70" s="16">
        <v>269</v>
      </c>
      <c r="G70" s="16">
        <v>169</v>
      </c>
      <c r="H70" s="16">
        <v>67</v>
      </c>
      <c r="I70" s="155">
        <f>SUM(C70:G70)</f>
        <v>1954</v>
      </c>
      <c r="J70" s="16">
        <v>143</v>
      </c>
      <c r="K70" s="16">
        <v>286</v>
      </c>
      <c r="L70" s="16">
        <v>432</v>
      </c>
      <c r="M70" s="16">
        <v>539</v>
      </c>
      <c r="N70" s="155">
        <f>SUM(J70:M70)</f>
        <v>1400</v>
      </c>
      <c r="O70" s="157">
        <f>O66*(18-O67)</f>
        <v>3422.9</v>
      </c>
      <c r="P70" s="163">
        <f>P66*(18-P67)</f>
        <v>3352.9</v>
      </c>
    </row>
    <row r="71" spans="2:16" ht="20.25" thickBot="1">
      <c r="B71" s="347" t="s">
        <v>215</v>
      </c>
      <c r="C71" s="21">
        <v>555</v>
      </c>
      <c r="D71" s="20">
        <v>487</v>
      </c>
      <c r="E71" s="20">
        <v>564</v>
      </c>
      <c r="F71" s="20">
        <v>294</v>
      </c>
      <c r="G71" s="20">
        <v>190</v>
      </c>
      <c r="H71" s="20">
        <v>77</v>
      </c>
      <c r="I71" s="164">
        <f>SUM(C71:G71)</f>
        <v>2090</v>
      </c>
      <c r="J71" s="20">
        <v>163</v>
      </c>
      <c r="K71" s="20">
        <v>317</v>
      </c>
      <c r="L71" s="20">
        <v>462</v>
      </c>
      <c r="M71" s="20">
        <v>570</v>
      </c>
      <c r="N71" s="164">
        <f>SUM(J71:M71)</f>
        <v>1512</v>
      </c>
      <c r="O71" s="165">
        <f>O66*(19-O67)</f>
        <v>3680.9</v>
      </c>
      <c r="P71" s="166">
        <f>P66*(19-P67)</f>
        <v>3600.9</v>
      </c>
    </row>
    <row r="72" spans="2:16" ht="15.75" thickBot="1">
      <c r="B72" s="4"/>
      <c r="C72" s="4"/>
      <c r="D72" s="4"/>
      <c r="E72" s="4"/>
      <c r="F72" s="4"/>
      <c r="G72" s="4"/>
      <c r="H72" s="4"/>
      <c r="I72" s="4"/>
      <c r="J72" s="4"/>
      <c r="K72" s="4"/>
      <c r="L72" s="4"/>
      <c r="M72" s="4"/>
      <c r="N72" s="4"/>
      <c r="O72" s="4"/>
      <c r="P72" s="4"/>
    </row>
    <row r="73" spans="2:16" ht="24" thickBot="1">
      <c r="B73" s="473" t="s">
        <v>629</v>
      </c>
      <c r="C73" s="474"/>
      <c r="D73" s="474"/>
      <c r="E73" s="474"/>
      <c r="F73" s="474"/>
      <c r="G73" s="474"/>
      <c r="H73" s="474"/>
      <c r="I73" s="474"/>
      <c r="J73" s="474"/>
      <c r="K73" s="474"/>
      <c r="L73" s="470" t="s">
        <v>231</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ht="15">
      <c r="B76" s="148" t="s">
        <v>211</v>
      </c>
      <c r="C76" s="146">
        <v>31</v>
      </c>
      <c r="D76" s="8">
        <v>28</v>
      </c>
      <c r="E76" s="8">
        <v>31</v>
      </c>
      <c r="F76" s="8">
        <v>25</v>
      </c>
      <c r="G76" s="8">
        <v>20</v>
      </c>
      <c r="H76" s="8">
        <v>0</v>
      </c>
      <c r="I76" s="168">
        <f>SUM(C76:G76)</f>
        <v>135</v>
      </c>
      <c r="J76" s="8">
        <v>7</v>
      </c>
      <c r="K76" s="8">
        <v>21</v>
      </c>
      <c r="L76" s="8">
        <v>31</v>
      </c>
      <c r="M76" s="8">
        <v>31</v>
      </c>
      <c r="N76" s="168">
        <f>SUM(J76:M76)</f>
        <v>90</v>
      </c>
      <c r="O76" s="167">
        <f>SUM(C76:H76,J76:M76)</f>
        <v>225</v>
      </c>
      <c r="P76" s="169">
        <f>I76+N76</f>
        <v>225</v>
      </c>
    </row>
    <row r="77" spans="2:16" ht="19.5">
      <c r="B77" s="149" t="s">
        <v>485</v>
      </c>
      <c r="C77" s="147">
        <v>0.4</v>
      </c>
      <c r="D77" s="10">
        <v>1.8</v>
      </c>
      <c r="E77" s="10">
        <v>6.6</v>
      </c>
      <c r="F77" s="10">
        <v>10.1</v>
      </c>
      <c r="G77" s="10">
        <v>10.4</v>
      </c>
      <c r="H77" s="10">
        <v>0</v>
      </c>
      <c r="I77" s="153">
        <f>(C76*C77+D76*D77+E76*E77+F76*F77+G76*G77)/I76</f>
        <v>5.3918518518518521</v>
      </c>
      <c r="J77" s="10">
        <v>14.5</v>
      </c>
      <c r="K77" s="95">
        <v>10.438709677419356</v>
      </c>
      <c r="L77" s="95">
        <v>5.7833333333333323</v>
      </c>
      <c r="M77" s="95">
        <v>1.8483870967741935</v>
      </c>
      <c r="N77" s="153">
        <f>(J76*J77+K76*K77+L76*L77+M76*M77)/N76</f>
        <v>6.192180406212664</v>
      </c>
      <c r="O77" s="154">
        <f>(C77*C76+D77*D76+E77*E76+F77*F76+G77*G76+H77*H76+J77*J76+K77*K76+L77*L76+M77*M76)/O76</f>
        <v>5.711983273596176</v>
      </c>
      <c r="P77" s="161">
        <f>(I77*I76+N77*N76)/P76</f>
        <v>5.7119832735961769</v>
      </c>
    </row>
    <row r="78" spans="2:16" ht="19.5">
      <c r="B78" s="149" t="s">
        <v>212</v>
      </c>
      <c r="C78" s="13">
        <v>391</v>
      </c>
      <c r="D78" s="12">
        <v>314</v>
      </c>
      <c r="E78" s="12">
        <v>198</v>
      </c>
      <c r="F78" s="12">
        <v>72</v>
      </c>
      <c r="G78" s="12">
        <v>53</v>
      </c>
      <c r="H78" s="12">
        <v>0</v>
      </c>
      <c r="I78" s="155">
        <f>SUM(C78:G78)</f>
        <v>1028</v>
      </c>
      <c r="J78" s="12">
        <f>J76*(13-J77)</f>
        <v>-10.5</v>
      </c>
      <c r="K78" s="12">
        <f>K76*(13-K77)</f>
        <v>53.787096774193536</v>
      </c>
      <c r="L78" s="12">
        <f>L76*(13-L77)</f>
        <v>223.7166666666667</v>
      </c>
      <c r="M78" s="12">
        <f>M76*(13-M77)</f>
        <v>345.70000000000005</v>
      </c>
      <c r="N78" s="155">
        <f>SUM(J78:M78)</f>
        <v>612.70376344086026</v>
      </c>
      <c r="O78" s="156">
        <f>O76*(13-O77)</f>
        <v>1639.8037634408604</v>
      </c>
      <c r="P78" s="162">
        <f>P76*(13-P77)</f>
        <v>1639.8037634408602</v>
      </c>
    </row>
    <row r="79" spans="2:16" ht="19.5">
      <c r="B79" s="149" t="s">
        <v>213</v>
      </c>
      <c r="C79" s="13">
        <v>515</v>
      </c>
      <c r="D79" s="12">
        <v>426</v>
      </c>
      <c r="E79" s="12">
        <v>322</v>
      </c>
      <c r="F79" s="12">
        <v>172</v>
      </c>
      <c r="G79" s="12">
        <v>133</v>
      </c>
      <c r="H79" s="12">
        <f>H76*(17-H77)</f>
        <v>0</v>
      </c>
      <c r="I79" s="155">
        <f>SUM(C79:G79)</f>
        <v>1568</v>
      </c>
      <c r="J79" s="12">
        <f>J76*(17-J77)</f>
        <v>17.5</v>
      </c>
      <c r="K79" s="12">
        <f>K76*(17-K77)</f>
        <v>137.78709677419354</v>
      </c>
      <c r="L79" s="12">
        <f>L76*(17-L77)</f>
        <v>347.7166666666667</v>
      </c>
      <c r="M79" s="12">
        <f>M76*(17-M77)</f>
        <v>469.70000000000005</v>
      </c>
      <c r="N79" s="155">
        <f>SUM(J79:M79)</f>
        <v>972.70376344086026</v>
      </c>
      <c r="O79" s="156">
        <f>O76*(17-O77)</f>
        <v>2539.8037634408606</v>
      </c>
      <c r="P79" s="162">
        <f>P76*(17-P77)</f>
        <v>2539.8037634408602</v>
      </c>
    </row>
    <row r="80" spans="2:16" ht="19.5">
      <c r="B80" s="149" t="s">
        <v>214</v>
      </c>
      <c r="C80" s="17">
        <v>546</v>
      </c>
      <c r="D80" s="16">
        <v>454</v>
      </c>
      <c r="E80" s="16">
        <v>353</v>
      </c>
      <c r="F80" s="16">
        <v>197</v>
      </c>
      <c r="G80" s="16">
        <v>153</v>
      </c>
      <c r="H80" s="16">
        <f>H76*(18-H77)</f>
        <v>0</v>
      </c>
      <c r="I80" s="155">
        <f>SUM(C80:G80)</f>
        <v>1703</v>
      </c>
      <c r="J80" s="16">
        <f>J76*(18-J77)</f>
        <v>24.5</v>
      </c>
      <c r="K80" s="16">
        <f>K76*(18-K77)</f>
        <v>158.78709677419354</v>
      </c>
      <c r="L80" s="16">
        <f>L76*(18-L77)</f>
        <v>378.7166666666667</v>
      </c>
      <c r="M80" s="16">
        <f>M76*(18-M77)</f>
        <v>500.70000000000005</v>
      </c>
      <c r="N80" s="155">
        <f>SUM(J80:M80)</f>
        <v>1062.7037634408603</v>
      </c>
      <c r="O80" s="157">
        <f>O76*(18-O77)</f>
        <v>2764.8037634408606</v>
      </c>
      <c r="P80" s="163">
        <f>P76*(18-P77)</f>
        <v>2764.8037634408602</v>
      </c>
    </row>
    <row r="81" spans="2:16" ht="20.25" thickBot="1">
      <c r="B81" s="347" t="s">
        <v>215</v>
      </c>
      <c r="C81" s="21">
        <v>577</v>
      </c>
      <c r="D81" s="20">
        <v>482</v>
      </c>
      <c r="E81" s="20">
        <v>384</v>
      </c>
      <c r="F81" s="20">
        <v>222</v>
      </c>
      <c r="G81" s="20">
        <v>173</v>
      </c>
      <c r="H81" s="20">
        <f>H76*(19-H77)</f>
        <v>0</v>
      </c>
      <c r="I81" s="164">
        <f>SUM(C81:G81)</f>
        <v>1838</v>
      </c>
      <c r="J81" s="20">
        <f>J76*(19-J77)</f>
        <v>31.5</v>
      </c>
      <c r="K81" s="20">
        <f>K76*(19-K77)</f>
        <v>179.78709677419354</v>
      </c>
      <c r="L81" s="20">
        <f>L76*(19-L77)</f>
        <v>409.7166666666667</v>
      </c>
      <c r="M81" s="20">
        <f>M76*(19-M77)</f>
        <v>531.70000000000005</v>
      </c>
      <c r="N81" s="164">
        <f>SUM(J81:M81)</f>
        <v>1152.7037634408603</v>
      </c>
      <c r="O81" s="165">
        <f>O76*(19-O77)</f>
        <v>2989.8037634408606</v>
      </c>
      <c r="P81" s="166">
        <f>P76*(19-P77)</f>
        <v>2989.8037634408602</v>
      </c>
    </row>
    <row r="82" spans="2:16" ht="15.75" thickBot="1">
      <c r="B82" s="24"/>
      <c r="C82" s="25"/>
      <c r="D82" s="25"/>
      <c r="E82" s="25"/>
      <c r="F82" s="25"/>
      <c r="G82" s="25"/>
      <c r="H82" s="25"/>
      <c r="I82" s="26"/>
      <c r="J82" s="25"/>
      <c r="K82" s="25"/>
      <c r="L82" s="25"/>
      <c r="M82" s="25"/>
      <c r="N82" s="26"/>
      <c r="O82" s="27"/>
      <c r="P82" s="27"/>
    </row>
    <row r="83" spans="2:16" ht="24" thickBot="1">
      <c r="B83" s="473" t="s">
        <v>633</v>
      </c>
      <c r="C83" s="474"/>
      <c r="D83" s="474"/>
      <c r="E83" s="474"/>
      <c r="F83" s="474"/>
      <c r="G83" s="474"/>
      <c r="H83" s="474"/>
      <c r="I83" s="474"/>
      <c r="J83" s="474"/>
      <c r="K83" s="474"/>
      <c r="L83" s="470" t="s">
        <v>145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ht="15">
      <c r="B86" s="148" t="s">
        <v>211</v>
      </c>
      <c r="C86" s="146">
        <v>31</v>
      </c>
      <c r="D86" s="8">
        <v>31</v>
      </c>
      <c r="E86" s="8">
        <v>31</v>
      </c>
      <c r="F86" s="8">
        <v>25</v>
      </c>
      <c r="G86" s="8">
        <v>15</v>
      </c>
      <c r="H86" s="8">
        <v>8</v>
      </c>
      <c r="I86" s="168">
        <f>SUM(C86:G86)</f>
        <v>133</v>
      </c>
      <c r="J86" s="8"/>
      <c r="K86" s="8"/>
      <c r="L86" s="8"/>
      <c r="M86" s="8"/>
      <c r="N86" s="168">
        <f>SUM(J86:M86)</f>
        <v>0</v>
      </c>
      <c r="O86" s="167">
        <f>SUM(C86:H86,J86:M86)</f>
        <v>141</v>
      </c>
      <c r="P86" s="169">
        <f>I86+N86</f>
        <v>133</v>
      </c>
    </row>
    <row r="87" spans="2:16" ht="19.5">
      <c r="B87" s="149" t="s">
        <v>485</v>
      </c>
      <c r="C87" s="147">
        <v>1.2709677419354843</v>
      </c>
      <c r="D87" s="10">
        <v>-6.0714285714285644E-2</v>
      </c>
      <c r="E87" s="10">
        <v>4.5032258064516135</v>
      </c>
      <c r="F87" s="10">
        <v>8.3033333333333328</v>
      </c>
      <c r="G87" s="10">
        <v>13.19032258064516</v>
      </c>
      <c r="H87" s="10">
        <v>16.243333333333332</v>
      </c>
      <c r="I87" s="153">
        <f>(C86*C87+D86*D87+E86*E87+F86*F87+G86*G87)/I86</f>
        <v>4.3801205201944962</v>
      </c>
      <c r="J87" s="10"/>
      <c r="K87" s="95"/>
      <c r="L87" s="95"/>
      <c r="M87" s="95"/>
      <c r="N87" s="153"/>
      <c r="O87" s="154">
        <f>(C87*C86+D87*D86+E87*E86+F87*F86+G87*G86+H87*H86+J87*J86+K87*K86+L87*L86+M87*M86)/O86</f>
        <v>5.0532106088832238</v>
      </c>
      <c r="P87" s="161">
        <f>(I87*I86+N87*N86)/P86</f>
        <v>4.3801205201944962</v>
      </c>
    </row>
    <row r="88" spans="2:16" ht="19.5">
      <c r="B88" s="149" t="s">
        <v>212</v>
      </c>
      <c r="C88" s="13">
        <f t="shared" ref="C88:H88" si="4">C86*(13-C87)</f>
        <v>363.59999999999997</v>
      </c>
      <c r="D88" s="12">
        <f t="shared" si="4"/>
        <v>404.88214285714281</v>
      </c>
      <c r="E88" s="12">
        <f t="shared" si="4"/>
        <v>263.39999999999998</v>
      </c>
      <c r="F88" s="12">
        <f t="shared" si="4"/>
        <v>117.41666666666669</v>
      </c>
      <c r="G88" s="12">
        <f t="shared" si="4"/>
        <v>-2.8548387096774075</v>
      </c>
      <c r="H88" s="12">
        <f t="shared" si="4"/>
        <v>-25.946666666666658</v>
      </c>
      <c r="I88" s="155">
        <f>SUM(C88:G88)</f>
        <v>1146.4439708141322</v>
      </c>
      <c r="J88" s="12">
        <f>J86*(13-J87)</f>
        <v>0</v>
      </c>
      <c r="K88" s="12">
        <f>K86*(13-K87)</f>
        <v>0</v>
      </c>
      <c r="L88" s="12">
        <f>L86*(13-L87)</f>
        <v>0</v>
      </c>
      <c r="M88" s="12">
        <f>M86*(13-M87)</f>
        <v>0</v>
      </c>
      <c r="N88" s="155">
        <f>SUM(J88:M88)</f>
        <v>0</v>
      </c>
      <c r="O88" s="156">
        <f>O86*(13-O87)</f>
        <v>1120.4973041474655</v>
      </c>
      <c r="P88" s="162">
        <f>P86*(13-P87)</f>
        <v>1146.4439708141322</v>
      </c>
    </row>
    <row r="89" spans="2:16" ht="19.5">
      <c r="B89" s="149" t="s">
        <v>213</v>
      </c>
      <c r="C89" s="13">
        <f t="shared" ref="C89:H89" si="5">C86*(17-C87)</f>
        <v>487.59999999999997</v>
      </c>
      <c r="D89" s="12">
        <f t="shared" si="5"/>
        <v>528.88214285714287</v>
      </c>
      <c r="E89" s="12">
        <f t="shared" si="5"/>
        <v>387.4</v>
      </c>
      <c r="F89" s="12">
        <f t="shared" si="5"/>
        <v>217.41666666666669</v>
      </c>
      <c r="G89" s="12">
        <f t="shared" si="5"/>
        <v>57.145161290322591</v>
      </c>
      <c r="H89" s="12">
        <f t="shared" si="5"/>
        <v>6.0533333333333417</v>
      </c>
      <c r="I89" s="155">
        <f>SUM(C89:G89)</f>
        <v>1678.4439708141322</v>
      </c>
      <c r="J89" s="12">
        <f>J86*(17-J87)</f>
        <v>0</v>
      </c>
      <c r="K89" s="12">
        <f>K86*(17-K87)</f>
        <v>0</v>
      </c>
      <c r="L89" s="12">
        <f>L86*(17-L87)</f>
        <v>0</v>
      </c>
      <c r="M89" s="12">
        <f>M86*(17-M87)</f>
        <v>0</v>
      </c>
      <c r="N89" s="155">
        <f>SUM(J89:M89)</f>
        <v>0</v>
      </c>
      <c r="O89" s="156">
        <f>O86*(17-O87)</f>
        <v>1684.4973041474655</v>
      </c>
      <c r="P89" s="162">
        <f>P86*(17-P87)</f>
        <v>1678.4439708141322</v>
      </c>
    </row>
    <row r="90" spans="2:16" ht="19.5">
      <c r="B90" s="149" t="s">
        <v>214</v>
      </c>
      <c r="C90" s="17">
        <f t="shared" ref="C90:H90" si="6">C86*(18-C87)</f>
        <v>518.59999999999991</v>
      </c>
      <c r="D90" s="16">
        <f t="shared" si="6"/>
        <v>559.88214285714287</v>
      </c>
      <c r="E90" s="16">
        <f t="shared" si="6"/>
        <v>418.4</v>
      </c>
      <c r="F90" s="16">
        <f t="shared" si="6"/>
        <v>242.41666666666669</v>
      </c>
      <c r="G90" s="16">
        <f t="shared" si="6"/>
        <v>72.145161290322591</v>
      </c>
      <c r="H90" s="16">
        <f t="shared" si="6"/>
        <v>14.053333333333342</v>
      </c>
      <c r="I90" s="155">
        <f>SUM(C90:G90)</f>
        <v>1811.4439708141322</v>
      </c>
      <c r="J90" s="16">
        <f>J86*(18-J87)</f>
        <v>0</v>
      </c>
      <c r="K90" s="16">
        <f>K86*(18-K87)</f>
        <v>0</v>
      </c>
      <c r="L90" s="16">
        <f>L86*(18-L87)</f>
        <v>0</v>
      </c>
      <c r="M90" s="16">
        <f>M86*(18-M87)</f>
        <v>0</v>
      </c>
      <c r="N90" s="155">
        <f>SUM(J90:M90)</f>
        <v>0</v>
      </c>
      <c r="O90" s="157">
        <f>O86*(18-O87)</f>
        <v>1825.4973041474655</v>
      </c>
      <c r="P90" s="163">
        <f>P86*(18-P87)</f>
        <v>1811.4439708141322</v>
      </c>
    </row>
    <row r="91" spans="2:16" ht="20.25" thickBot="1">
      <c r="B91" s="347" t="s">
        <v>215</v>
      </c>
      <c r="C91" s="21">
        <f t="shared" ref="C91:H91" si="7">C86*(19-C87)</f>
        <v>549.59999999999991</v>
      </c>
      <c r="D91" s="20">
        <f t="shared" si="7"/>
        <v>590.88214285714287</v>
      </c>
      <c r="E91" s="20">
        <f t="shared" si="7"/>
        <v>449.4</v>
      </c>
      <c r="F91" s="20">
        <f t="shared" si="7"/>
        <v>267.41666666666669</v>
      </c>
      <c r="G91" s="20">
        <f t="shared" si="7"/>
        <v>87.145161290322591</v>
      </c>
      <c r="H91" s="20">
        <f t="shared" si="7"/>
        <v>22.053333333333342</v>
      </c>
      <c r="I91" s="164">
        <f>SUM(C91:G91)</f>
        <v>1944.4439708141322</v>
      </c>
      <c r="J91" s="20">
        <f>J86*(19-J87)</f>
        <v>0</v>
      </c>
      <c r="K91" s="20">
        <f>K86*(19-K87)</f>
        <v>0</v>
      </c>
      <c r="L91" s="20">
        <f>L86*(19-L87)</f>
        <v>0</v>
      </c>
      <c r="M91" s="20">
        <f>M86*(19-M87)</f>
        <v>0</v>
      </c>
      <c r="N91" s="164">
        <f>SUM(J91:M91)</f>
        <v>0</v>
      </c>
      <c r="O91" s="165">
        <f>O86*(19-O87)</f>
        <v>1966.4973041474655</v>
      </c>
      <c r="P91" s="166">
        <f>P86*(19-P87)</f>
        <v>1944.4439708141322</v>
      </c>
    </row>
    <row r="92" spans="2:16" ht="15.75" thickBot="1">
      <c r="B92" s="4"/>
      <c r="C92" s="4"/>
      <c r="D92" s="4"/>
      <c r="E92" s="4"/>
      <c r="F92" s="4"/>
      <c r="G92" s="4"/>
      <c r="H92" s="4"/>
      <c r="I92" s="4"/>
      <c r="J92" s="4"/>
      <c r="K92" s="4"/>
      <c r="L92" s="4"/>
      <c r="M92" s="4"/>
      <c r="N92" s="4"/>
      <c r="O92" s="4"/>
      <c r="P92" s="4"/>
    </row>
    <row r="93" spans="2:16" ht="24" thickBot="1">
      <c r="B93" s="473" t="s">
        <v>632</v>
      </c>
      <c r="C93" s="474"/>
      <c r="D93" s="474"/>
      <c r="E93" s="474"/>
      <c r="F93" s="474"/>
      <c r="G93" s="474"/>
      <c r="H93" s="474"/>
      <c r="I93" s="474"/>
      <c r="J93" s="474"/>
      <c r="K93" s="474"/>
      <c r="L93" s="468" t="s">
        <v>233</v>
      </c>
      <c r="M93" s="468"/>
      <c r="N93" s="468"/>
      <c r="O93" s="468"/>
      <c r="P93" s="469"/>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30.75" thickBot="1">
      <c r="B95" s="466"/>
      <c r="C95" s="462"/>
      <c r="D95" s="462"/>
      <c r="E95" s="462"/>
      <c r="F95" s="462"/>
      <c r="G95" s="462"/>
      <c r="H95" s="462"/>
      <c r="I95" s="462"/>
      <c r="J95" s="462"/>
      <c r="K95" s="462"/>
      <c r="L95" s="462"/>
      <c r="M95" s="462"/>
      <c r="N95" s="462"/>
      <c r="O95" s="145" t="s">
        <v>234</v>
      </c>
      <c r="P95" s="30" t="s">
        <v>235</v>
      </c>
    </row>
    <row r="96" spans="2:16" ht="15">
      <c r="B96" s="148" t="s">
        <v>211</v>
      </c>
      <c r="C96" s="146">
        <v>31</v>
      </c>
      <c r="D96" s="8">
        <v>28</v>
      </c>
      <c r="E96" s="8">
        <v>31</v>
      </c>
      <c r="F96" s="8">
        <v>30</v>
      </c>
      <c r="G96" s="8">
        <v>20</v>
      </c>
      <c r="H96" s="8">
        <v>0</v>
      </c>
      <c r="I96" s="168">
        <f>SUM(C96:H96)</f>
        <v>140</v>
      </c>
      <c r="J96" s="8">
        <v>10</v>
      </c>
      <c r="K96" s="8">
        <v>31</v>
      </c>
      <c r="L96" s="8">
        <v>30</v>
      </c>
      <c r="M96" s="8">
        <v>31</v>
      </c>
      <c r="N96" s="168">
        <f>SUM(J96:M96)</f>
        <v>102</v>
      </c>
      <c r="O96" s="167">
        <f>SUM(C96:H96,J96:M96)</f>
        <v>242</v>
      </c>
      <c r="P96" s="169">
        <f>I96+N96</f>
        <v>242</v>
      </c>
    </row>
    <row r="97" spans="2:16" ht="19.5">
      <c r="B97" s="149" t="s">
        <v>485</v>
      </c>
      <c r="C97" s="147">
        <v>-2.5</v>
      </c>
      <c r="D97" s="10">
        <v>-1.7</v>
      </c>
      <c r="E97" s="10">
        <v>2.1</v>
      </c>
      <c r="F97" s="10">
        <v>7.4</v>
      </c>
      <c r="G97" s="10">
        <v>11.4</v>
      </c>
      <c r="H97" s="10">
        <v>0</v>
      </c>
      <c r="I97" s="153">
        <f>(C96*C97+D96*D97+E96*E97+F96*F97+G96*G97)/I96</f>
        <v>2.7857142857142856</v>
      </c>
      <c r="J97" s="10">
        <v>11.9</v>
      </c>
      <c r="K97" s="95">
        <v>7.9</v>
      </c>
      <c r="L97" s="95">
        <v>3.6</v>
      </c>
      <c r="M97" s="95">
        <v>0.1</v>
      </c>
      <c r="N97" s="153">
        <f>(J96*J97+K96*K97+L96*L97+M96*M97)/N96</f>
        <v>4.6568627450980395</v>
      </c>
      <c r="O97" s="154">
        <f>(C97*C96+D97*D96+E97*E96+F97*F96+G97*G96+H97*H96+J97*J96+K97*K96+L97*L96+M97*M96)/O96</f>
        <v>3.5743801652892562</v>
      </c>
      <c r="P97" s="161">
        <f>(I97*I96+N97*N96)/P96</f>
        <v>3.5743801652892562</v>
      </c>
    </row>
    <row r="98" spans="2:16" ht="19.5">
      <c r="B98" s="149" t="s">
        <v>212</v>
      </c>
      <c r="C98" s="13">
        <f t="shared" ref="C98:H98" si="8">C96*(13-C97)</f>
        <v>480.5</v>
      </c>
      <c r="D98" s="12">
        <f t="shared" si="8"/>
        <v>411.59999999999997</v>
      </c>
      <c r="E98" s="12">
        <f t="shared" si="8"/>
        <v>337.90000000000003</v>
      </c>
      <c r="F98" s="12">
        <f t="shared" si="8"/>
        <v>168</v>
      </c>
      <c r="G98" s="12">
        <f t="shared" si="8"/>
        <v>31.999999999999993</v>
      </c>
      <c r="H98" s="12">
        <f t="shared" si="8"/>
        <v>0</v>
      </c>
      <c r="I98" s="155">
        <f>SUM(C98:G98)</f>
        <v>1430</v>
      </c>
      <c r="J98" s="12">
        <f>J96*(13-J97)</f>
        <v>10.999999999999996</v>
      </c>
      <c r="K98" s="12">
        <f>K96*(13-K97)</f>
        <v>158.1</v>
      </c>
      <c r="L98" s="12">
        <f>L96*(13-L97)</f>
        <v>282</v>
      </c>
      <c r="M98" s="12">
        <f>M96*(13-M97)</f>
        <v>399.90000000000003</v>
      </c>
      <c r="N98" s="155">
        <f>SUM(J98:M98)</f>
        <v>851</v>
      </c>
      <c r="O98" s="156">
        <f>O96*(13-O97)</f>
        <v>2281</v>
      </c>
      <c r="P98" s="162">
        <f>P96*(13-P97)</f>
        <v>2281</v>
      </c>
    </row>
    <row r="99" spans="2:16" ht="19.5">
      <c r="B99" s="149" t="s">
        <v>213</v>
      </c>
      <c r="C99" s="13">
        <f t="shared" ref="C99:H99" si="9">C96*(17-C97)</f>
        <v>604.5</v>
      </c>
      <c r="D99" s="12">
        <f t="shared" si="9"/>
        <v>523.6</v>
      </c>
      <c r="E99" s="12">
        <f t="shared" si="9"/>
        <v>461.90000000000003</v>
      </c>
      <c r="F99" s="12">
        <f t="shared" si="9"/>
        <v>288</v>
      </c>
      <c r="G99" s="12">
        <f t="shared" si="9"/>
        <v>112</v>
      </c>
      <c r="H99" s="12">
        <f t="shared" si="9"/>
        <v>0</v>
      </c>
      <c r="I99" s="155">
        <f>SUM(C99:G99)</f>
        <v>1990</v>
      </c>
      <c r="J99" s="12">
        <f>J96*(17-J97)</f>
        <v>51</v>
      </c>
      <c r="K99" s="12">
        <f>K96*(17-K97)</f>
        <v>282.09999999999997</v>
      </c>
      <c r="L99" s="12">
        <f>L96*(17-L97)</f>
        <v>402</v>
      </c>
      <c r="M99" s="12">
        <f>M96*(17-M97)</f>
        <v>523.9</v>
      </c>
      <c r="N99" s="155">
        <f>SUM(J99:M99)</f>
        <v>1259</v>
      </c>
      <c r="O99" s="156">
        <f>O96*(17-O97)</f>
        <v>3249</v>
      </c>
      <c r="P99" s="162">
        <f>P96*(17-P97)</f>
        <v>3249</v>
      </c>
    </row>
    <row r="100" spans="2:16" ht="19.5">
      <c r="B100" s="149" t="s">
        <v>214</v>
      </c>
      <c r="C100" s="17">
        <f t="shared" ref="C100:H100" si="10">C96*(18-C97)</f>
        <v>635.5</v>
      </c>
      <c r="D100" s="16">
        <f t="shared" si="10"/>
        <v>551.6</v>
      </c>
      <c r="E100" s="16">
        <f t="shared" si="10"/>
        <v>492.90000000000003</v>
      </c>
      <c r="F100" s="16">
        <f t="shared" si="10"/>
        <v>318</v>
      </c>
      <c r="G100" s="16">
        <f t="shared" si="10"/>
        <v>132</v>
      </c>
      <c r="H100" s="16">
        <f t="shared" si="10"/>
        <v>0</v>
      </c>
      <c r="I100" s="155">
        <f>SUM(C100:G100)</f>
        <v>2130</v>
      </c>
      <c r="J100" s="16">
        <f>J96*(18-J97)</f>
        <v>61</v>
      </c>
      <c r="K100" s="16">
        <f>K96*(18-K97)</f>
        <v>313.09999999999997</v>
      </c>
      <c r="L100" s="16">
        <f>L96*(18-L97)</f>
        <v>432</v>
      </c>
      <c r="M100" s="16">
        <f>M96*(18-M97)</f>
        <v>554.9</v>
      </c>
      <c r="N100" s="155">
        <f>SUM(J100:M100)</f>
        <v>1361</v>
      </c>
      <c r="O100" s="157">
        <f>O96*(18-O97)</f>
        <v>3491</v>
      </c>
      <c r="P100" s="163">
        <f>P96*(18-P97)</f>
        <v>3491</v>
      </c>
    </row>
    <row r="101" spans="2:16" ht="20.25" thickBot="1">
      <c r="B101" s="347" t="s">
        <v>215</v>
      </c>
      <c r="C101" s="21">
        <f t="shared" ref="C101:H101" si="11">C96*(19-C97)</f>
        <v>666.5</v>
      </c>
      <c r="D101" s="20">
        <f t="shared" si="11"/>
        <v>579.6</v>
      </c>
      <c r="E101" s="20">
        <f t="shared" si="11"/>
        <v>523.9</v>
      </c>
      <c r="F101" s="20">
        <f t="shared" si="11"/>
        <v>348</v>
      </c>
      <c r="G101" s="20">
        <f t="shared" si="11"/>
        <v>152</v>
      </c>
      <c r="H101" s="20">
        <f t="shared" si="11"/>
        <v>0</v>
      </c>
      <c r="I101" s="164">
        <f>SUM(C101:G101)</f>
        <v>2270</v>
      </c>
      <c r="J101" s="20">
        <f>J96*(19-J97)</f>
        <v>71</v>
      </c>
      <c r="K101" s="20">
        <f>K96*(19-K97)</f>
        <v>344.09999999999997</v>
      </c>
      <c r="L101" s="20">
        <f>L96*(19-L97)</f>
        <v>462</v>
      </c>
      <c r="M101" s="20">
        <f>M96*(19-M97)</f>
        <v>585.9</v>
      </c>
      <c r="N101" s="164">
        <f>SUM(J101:M101)</f>
        <v>1463</v>
      </c>
      <c r="O101" s="165">
        <f>O96*(19-O97)</f>
        <v>3733</v>
      </c>
      <c r="P101" s="166">
        <f>P96*(19-P97)</f>
        <v>3733</v>
      </c>
    </row>
    <row r="102" spans="2:16" ht="15.75" thickBot="1">
      <c r="B102" s="4"/>
      <c r="C102" s="4"/>
      <c r="D102" s="4"/>
      <c r="E102" s="4"/>
      <c r="F102" s="4"/>
      <c r="G102" s="4"/>
      <c r="H102" s="4"/>
      <c r="I102" s="4"/>
      <c r="J102" s="28"/>
      <c r="K102" s="4"/>
      <c r="L102" s="4"/>
      <c r="M102" s="4"/>
      <c r="N102" s="4"/>
      <c r="O102" s="4"/>
      <c r="P102" s="4"/>
    </row>
    <row r="103" spans="2:16" ht="24" thickBot="1">
      <c r="B103" s="170" t="s">
        <v>236</v>
      </c>
      <c r="C103" s="458" t="s">
        <v>237</v>
      </c>
      <c r="D103" s="458"/>
      <c r="E103" s="458"/>
      <c r="F103" s="458"/>
      <c r="G103" s="458"/>
      <c r="H103" s="458"/>
      <c r="I103" s="458"/>
      <c r="J103" s="458"/>
      <c r="K103" s="458"/>
      <c r="L103" s="458"/>
      <c r="M103" s="459"/>
      <c r="N103" s="459"/>
      <c r="O103" s="459"/>
      <c r="P103" s="460"/>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30.75" thickBot="1">
      <c r="B105" s="466"/>
      <c r="C105" s="462"/>
      <c r="D105" s="462"/>
      <c r="E105" s="462"/>
      <c r="F105" s="462"/>
      <c r="G105" s="462"/>
      <c r="H105" s="462"/>
      <c r="I105" s="462"/>
      <c r="J105" s="462"/>
      <c r="K105" s="462"/>
      <c r="L105" s="462"/>
      <c r="M105" s="462"/>
      <c r="N105" s="462"/>
      <c r="O105" s="145" t="s">
        <v>234</v>
      </c>
      <c r="P105" s="30" t="s">
        <v>235</v>
      </c>
    </row>
    <row r="106" spans="2:16" ht="15">
      <c r="B106" s="174">
        <v>2007</v>
      </c>
      <c r="C106" s="173">
        <f>C11/C$101</f>
        <v>0.73488372093023258</v>
      </c>
      <c r="D106" s="172">
        <f t="shared" ref="D106:P106" si="12">D11/D$101</f>
        <v>0.76328502415458943</v>
      </c>
      <c r="E106" s="172">
        <f t="shared" si="12"/>
        <v>0.79881656804733736</v>
      </c>
      <c r="F106" s="172">
        <f t="shared" si="12"/>
        <v>0.52298850574712641</v>
      </c>
      <c r="G106" s="172">
        <f t="shared" si="12"/>
        <v>0.68092105263157898</v>
      </c>
      <c r="H106" s="172"/>
      <c r="I106" s="172">
        <f t="shared" si="12"/>
        <v>0.72079295154185019</v>
      </c>
      <c r="J106" s="172">
        <f t="shared" si="12"/>
        <v>0.45070422535211269</v>
      </c>
      <c r="K106" s="172">
        <f t="shared" si="12"/>
        <v>0.96192967160709109</v>
      </c>
      <c r="L106" s="172">
        <f t="shared" si="12"/>
        <v>1.1471861471861471</v>
      </c>
      <c r="M106" s="172">
        <f t="shared" si="12"/>
        <v>1.0582010582010581</v>
      </c>
      <c r="N106" s="172">
        <f t="shared" si="12"/>
        <v>1.0341763499658236</v>
      </c>
      <c r="O106" s="172">
        <f t="shared" si="12"/>
        <v>0.84353067238146262</v>
      </c>
      <c r="P106" s="358">
        <f t="shared" si="12"/>
        <v>0.84353067238146262</v>
      </c>
    </row>
    <row r="107" spans="2:16" ht="15">
      <c r="B107" s="175">
        <f t="shared" ref="B107:B112" si="13">B106+1</f>
        <v>2008</v>
      </c>
      <c r="C107" s="34">
        <f>C21/C$101</f>
        <v>0.81920480120030004</v>
      </c>
      <c r="D107" s="33">
        <f t="shared" ref="D107:P107" si="14">D21/D$101</f>
        <v>0.78674948240165632</v>
      </c>
      <c r="E107" s="33">
        <f t="shared" si="14"/>
        <v>0.94865432334414967</v>
      </c>
      <c r="F107" s="33">
        <f t="shared" si="14"/>
        <v>0.99137931034482762</v>
      </c>
      <c r="G107" s="33">
        <f t="shared" si="14"/>
        <v>0.67763157894736847</v>
      </c>
      <c r="H107" s="33"/>
      <c r="I107" s="33">
        <f t="shared" si="14"/>
        <v>0.85770925110132157</v>
      </c>
      <c r="J107" s="33">
        <f t="shared" si="14"/>
        <v>2.676056338028169</v>
      </c>
      <c r="K107" s="33">
        <f t="shared" si="14"/>
        <v>0.98227259517582111</v>
      </c>
      <c r="L107" s="33">
        <f t="shared" si="14"/>
        <v>0.98917748917748916</v>
      </c>
      <c r="M107" s="33">
        <f t="shared" si="14"/>
        <v>0.98993002218808679</v>
      </c>
      <c r="N107" s="33">
        <f t="shared" si="14"/>
        <v>1.0697197539302803</v>
      </c>
      <c r="O107" s="33">
        <f t="shared" si="14"/>
        <v>0.94872756496115718</v>
      </c>
      <c r="P107" s="35">
        <f t="shared" si="14"/>
        <v>0.94028931154567374</v>
      </c>
    </row>
    <row r="108" spans="2:16" ht="15">
      <c r="B108" s="175">
        <f t="shared" si="13"/>
        <v>2009</v>
      </c>
      <c r="C108" s="34">
        <f>C31/C$101</f>
        <v>1.0877719429857464</v>
      </c>
      <c r="D108" s="33">
        <f t="shared" ref="D108:P108" si="15">D31/D$101</f>
        <v>0.95065562456866803</v>
      </c>
      <c r="E108" s="33">
        <f t="shared" si="15"/>
        <v>0.91429662149265134</v>
      </c>
      <c r="F108" s="33">
        <f t="shared" si="15"/>
        <v>0.33908045977011492</v>
      </c>
      <c r="G108" s="33">
        <f t="shared" si="15"/>
        <v>0.78289473684210531</v>
      </c>
      <c r="H108" s="33"/>
      <c r="I108" s="33">
        <f t="shared" si="15"/>
        <v>0.87753303964757712</v>
      </c>
      <c r="J108" s="33">
        <f t="shared" si="15"/>
        <v>0</v>
      </c>
      <c r="K108" s="33">
        <f t="shared" si="15"/>
        <v>0.96774193548387111</v>
      </c>
      <c r="L108" s="33">
        <f t="shared" si="15"/>
        <v>0.88744588744588748</v>
      </c>
      <c r="M108" s="33">
        <f t="shared" si="15"/>
        <v>1.0735620413039768</v>
      </c>
      <c r="N108" s="33">
        <f t="shared" si="15"/>
        <v>0.93779904306220097</v>
      </c>
      <c r="O108" s="33">
        <f t="shared" si="15"/>
        <v>0.91025984462898468</v>
      </c>
      <c r="P108" s="35">
        <f t="shared" si="15"/>
        <v>0.90088400750066966</v>
      </c>
    </row>
    <row r="109" spans="2:16" ht="15">
      <c r="B109" s="175">
        <f t="shared" si="13"/>
        <v>2010</v>
      </c>
      <c r="C109" s="34">
        <f>C41/C$101</f>
        <v>1.1042760690172544</v>
      </c>
      <c r="D109" s="33">
        <f t="shared" ref="D109:O109" si="16">D41/D$101</f>
        <v>1.0093167701863353</v>
      </c>
      <c r="E109" s="33">
        <f t="shared" si="16"/>
        <v>0.94101927848826117</v>
      </c>
      <c r="F109" s="33">
        <f t="shared" si="16"/>
        <v>0.83333333333333337</v>
      </c>
      <c r="G109" s="33">
        <f t="shared" si="16"/>
        <v>1.4802631578947369</v>
      </c>
      <c r="H109" s="33"/>
      <c r="I109" s="33">
        <f t="shared" si="16"/>
        <v>1.0259911894273128</v>
      </c>
      <c r="J109" s="33">
        <f t="shared" si="16"/>
        <v>2.3943661971830985</v>
      </c>
      <c r="K109" s="33">
        <f t="shared" si="16"/>
        <v>1.1479221156640513</v>
      </c>
      <c r="L109" s="33">
        <f t="shared" si="16"/>
        <v>0.97186147186147187</v>
      </c>
      <c r="M109" s="33">
        <f t="shared" si="16"/>
        <v>1.2834954770438642</v>
      </c>
      <c r="N109" s="33">
        <f t="shared" si="16"/>
        <v>1.2071086807928912</v>
      </c>
      <c r="O109" s="33">
        <f t="shared" si="16"/>
        <v>1.0957406911331369</v>
      </c>
      <c r="P109" s="35">
        <f>P41/P$101</f>
        <v>1.0957406911331369</v>
      </c>
    </row>
    <row r="110" spans="2:16" ht="15">
      <c r="B110" s="175">
        <f t="shared" si="13"/>
        <v>2011</v>
      </c>
      <c r="C110" s="34">
        <f>C51/C$101</f>
        <v>0.93473368342085517</v>
      </c>
      <c r="D110" s="33">
        <f t="shared" ref="D110:P110" si="17">D51/D$101</f>
        <v>0.99378881987577639</v>
      </c>
      <c r="E110" s="33">
        <f t="shared" si="17"/>
        <v>0.85512502385951517</v>
      </c>
      <c r="F110" s="33">
        <f t="shared" si="17"/>
        <v>0.60919540229885061</v>
      </c>
      <c r="G110" s="33">
        <f t="shared" si="17"/>
        <v>0.40131578947368424</v>
      </c>
      <c r="H110" s="33"/>
      <c r="I110" s="33">
        <f t="shared" si="17"/>
        <v>0.8458149779735683</v>
      </c>
      <c r="J110" s="33">
        <f t="shared" si="17"/>
        <v>0.87323943661971826</v>
      </c>
      <c r="K110" s="33">
        <f t="shared" si="17"/>
        <v>0.92705608834641107</v>
      </c>
      <c r="L110" s="33">
        <f t="shared" si="17"/>
        <v>1.0584415584415585</v>
      </c>
      <c r="M110" s="33">
        <f t="shared" si="17"/>
        <v>0.89435057176992661</v>
      </c>
      <c r="N110" s="33">
        <f t="shared" si="17"/>
        <v>0.95283663704716337</v>
      </c>
      <c r="O110" s="33">
        <f t="shared" si="17"/>
        <v>0.88762389499062422</v>
      </c>
      <c r="P110" s="35">
        <f t="shared" si="17"/>
        <v>0.88762389499062422</v>
      </c>
    </row>
    <row r="111" spans="2:16" ht="15">
      <c r="B111" s="175">
        <f t="shared" si="13"/>
        <v>2012</v>
      </c>
      <c r="C111" s="34">
        <f>C61/C$101</f>
        <v>0.85521380345086273</v>
      </c>
      <c r="D111" s="33">
        <f t="shared" ref="D111:P111" si="18">D61/D$101</f>
        <v>0.7108350586611456</v>
      </c>
      <c r="E111" s="33">
        <f t="shared" si="18"/>
        <v>0.74632563466310364</v>
      </c>
      <c r="F111" s="33">
        <f t="shared" si="18"/>
        <v>0.90804597701149425</v>
      </c>
      <c r="G111" s="33">
        <f t="shared" si="18"/>
        <v>0.47368421052631576</v>
      </c>
      <c r="H111" s="33"/>
      <c r="I111" s="33">
        <f t="shared" si="18"/>
        <v>0.77577092511013213</v>
      </c>
      <c r="J111" s="33">
        <f t="shared" si="18"/>
        <v>1.9014084507042253</v>
      </c>
      <c r="K111" s="33">
        <f t="shared" si="18"/>
        <v>0.92124382446963105</v>
      </c>
      <c r="L111" s="33">
        <f t="shared" si="18"/>
        <v>0.96753246753246758</v>
      </c>
      <c r="M111" s="33">
        <f t="shared" si="18"/>
        <v>0.95750128008192525</v>
      </c>
      <c r="N111" s="33">
        <f t="shared" si="18"/>
        <v>0.99794941900205059</v>
      </c>
      <c r="O111" s="33">
        <f t="shared" si="18"/>
        <v>0.87192606482721657</v>
      </c>
      <c r="P111" s="35">
        <f t="shared" si="18"/>
        <v>0.86255022769890166</v>
      </c>
    </row>
    <row r="112" spans="2:16" ht="15">
      <c r="B112" s="175">
        <f t="shared" si="13"/>
        <v>2013</v>
      </c>
      <c r="C112" s="34">
        <f>C71/C$101</f>
        <v>0.83270817704426103</v>
      </c>
      <c r="D112" s="33">
        <f t="shared" ref="D112:P112" si="19">D71/D$101</f>
        <v>0.84023464458247066</v>
      </c>
      <c r="E112" s="33">
        <f t="shared" si="19"/>
        <v>1.0765413246802826</v>
      </c>
      <c r="F112" s="33">
        <f t="shared" si="19"/>
        <v>0.84482758620689657</v>
      </c>
      <c r="G112" s="33">
        <f t="shared" si="19"/>
        <v>1.25</v>
      </c>
      <c r="H112" s="33"/>
      <c r="I112" s="33">
        <f t="shared" si="19"/>
        <v>0.92070484581497802</v>
      </c>
      <c r="J112" s="33">
        <f t="shared" si="19"/>
        <v>2.295774647887324</v>
      </c>
      <c r="K112" s="33">
        <f t="shared" si="19"/>
        <v>0.92124382446963105</v>
      </c>
      <c r="L112" s="33">
        <f t="shared" si="19"/>
        <v>1</v>
      </c>
      <c r="M112" s="33">
        <f t="shared" si="19"/>
        <v>0.97286226318484392</v>
      </c>
      <c r="N112" s="33">
        <f t="shared" si="19"/>
        <v>1.0334928229665072</v>
      </c>
      <c r="O112" s="33">
        <f t="shared" si="19"/>
        <v>0.98604339673185104</v>
      </c>
      <c r="P112" s="35">
        <f t="shared" si="19"/>
        <v>0.96461291186713105</v>
      </c>
    </row>
    <row r="113" spans="2:16" ht="15">
      <c r="B113" s="175">
        <f>B112+1</f>
        <v>2014</v>
      </c>
      <c r="C113" s="34">
        <f>C81/C$101</f>
        <v>0.86571642910727686</v>
      </c>
      <c r="D113" s="33">
        <f t="shared" ref="D113:P113" si="20">D81/D$101</f>
        <v>0.83160800552104897</v>
      </c>
      <c r="E113" s="33">
        <f t="shared" si="20"/>
        <v>0.73296430616529873</v>
      </c>
      <c r="F113" s="33">
        <f t="shared" si="20"/>
        <v>0.63793103448275867</v>
      </c>
      <c r="G113" s="33">
        <f t="shared" si="20"/>
        <v>1.138157894736842</v>
      </c>
      <c r="H113" s="33"/>
      <c r="I113" s="33">
        <f t="shared" si="20"/>
        <v>0.80969162995594712</v>
      </c>
      <c r="J113" s="33">
        <f t="shared" si="20"/>
        <v>0.44366197183098594</v>
      </c>
      <c r="K113" s="33">
        <f t="shared" si="20"/>
        <v>0.52248502404589814</v>
      </c>
      <c r="L113" s="33">
        <f t="shared" si="20"/>
        <v>0.88683261183261186</v>
      </c>
      <c r="M113" s="33">
        <f t="shared" si="20"/>
        <v>0.90749274620242371</v>
      </c>
      <c r="N113" s="33">
        <f t="shared" si="20"/>
        <v>0.7879041445255367</v>
      </c>
      <c r="O113" s="33">
        <f t="shared" si="20"/>
        <v>0.80091180376128068</v>
      </c>
      <c r="P113" s="35">
        <f t="shared" si="20"/>
        <v>0.80091180376128046</v>
      </c>
    </row>
    <row r="114" spans="2:16" ht="15.75" thickBot="1">
      <c r="B114" s="176">
        <f>B113+1</f>
        <v>2015</v>
      </c>
      <c r="C114" s="37">
        <f>C91/C$101</f>
        <v>0.8246061515378843</v>
      </c>
      <c r="D114" s="36">
        <f t="shared" ref="D114:O114" si="21">D91/D$101</f>
        <v>1.0194653948535937</v>
      </c>
      <c r="E114" s="36">
        <f t="shared" si="21"/>
        <v>0.85779728955907619</v>
      </c>
      <c r="F114" s="36">
        <f t="shared" si="21"/>
        <v>0.76843869731800774</v>
      </c>
      <c r="G114" s="36">
        <f t="shared" si="21"/>
        <v>0.57332342954159599</v>
      </c>
      <c r="H114" s="36"/>
      <c r="I114" s="36">
        <f t="shared" si="21"/>
        <v>0.85658324705468381</v>
      </c>
      <c r="J114" s="36">
        <f t="shared" si="21"/>
        <v>0</v>
      </c>
      <c r="K114" s="36">
        <f t="shared" si="21"/>
        <v>0</v>
      </c>
      <c r="L114" s="36">
        <f t="shared" si="21"/>
        <v>0</v>
      </c>
      <c r="M114" s="36">
        <f t="shared" si="21"/>
        <v>0</v>
      </c>
      <c r="N114" s="36">
        <f t="shared" si="21"/>
        <v>0</v>
      </c>
      <c r="O114" s="36">
        <f t="shared" si="21"/>
        <v>0.52678738391306335</v>
      </c>
      <c r="P114" s="38"/>
    </row>
    <row r="115" spans="2:16" ht="13.5" thickBot="1"/>
    <row r="116" spans="2:16" ht="18.75" thickBot="1">
      <c r="B116" s="181" t="s">
        <v>236</v>
      </c>
      <c r="C116" s="478" t="s">
        <v>61</v>
      </c>
      <c r="D116" s="479"/>
      <c r="E116" s="479"/>
      <c r="F116" s="479"/>
      <c r="G116" s="479"/>
      <c r="H116" s="479"/>
      <c r="I116" s="479"/>
      <c r="J116" s="479"/>
      <c r="K116" s="479"/>
      <c r="L116" s="479"/>
      <c r="M116" s="480"/>
      <c r="N116" s="480"/>
      <c r="O116" s="480"/>
      <c r="P116" s="481"/>
    </row>
    <row r="117" spans="2:16" ht="15.75">
      <c r="B117" s="475" t="s">
        <v>195</v>
      </c>
      <c r="C117" s="456" t="s">
        <v>196</v>
      </c>
      <c r="D117" s="456" t="s">
        <v>197</v>
      </c>
      <c r="E117" s="456" t="s">
        <v>198</v>
      </c>
      <c r="F117" s="456" t="s">
        <v>199</v>
      </c>
      <c r="G117" s="456" t="s">
        <v>200</v>
      </c>
      <c r="H117" s="456" t="s">
        <v>201</v>
      </c>
      <c r="I117" s="467" t="s">
        <v>202</v>
      </c>
      <c r="J117" s="456" t="s">
        <v>203</v>
      </c>
      <c r="K117" s="456" t="s">
        <v>204</v>
      </c>
      <c r="L117" s="456" t="s">
        <v>205</v>
      </c>
      <c r="M117" s="456" t="s">
        <v>206</v>
      </c>
      <c r="N117" s="467" t="s">
        <v>207</v>
      </c>
      <c r="O117" s="456" t="s">
        <v>208</v>
      </c>
      <c r="P117" s="457"/>
    </row>
    <row r="118" spans="2:16" ht="32.25" thickBot="1">
      <c r="B118" s="476"/>
      <c r="C118" s="477"/>
      <c r="D118" s="477"/>
      <c r="E118" s="477"/>
      <c r="F118" s="477"/>
      <c r="G118" s="477"/>
      <c r="H118" s="477"/>
      <c r="I118" s="477"/>
      <c r="J118" s="477"/>
      <c r="K118" s="477"/>
      <c r="L118" s="477"/>
      <c r="M118" s="477"/>
      <c r="N118" s="477"/>
      <c r="O118" s="183" t="s">
        <v>234</v>
      </c>
      <c r="P118" s="30" t="s">
        <v>235</v>
      </c>
    </row>
    <row r="119" spans="2:16" ht="15">
      <c r="B119" s="174">
        <v>2007</v>
      </c>
      <c r="C119" s="184">
        <f>C7/C$97</f>
        <v>-1.28</v>
      </c>
      <c r="D119" s="182">
        <f t="shared" ref="D119:P119" si="22">D7/D$97</f>
        <v>-1.8823529411764708</v>
      </c>
      <c r="E119" s="182">
        <f t="shared" si="22"/>
        <v>2.6190476190476191</v>
      </c>
      <c r="F119" s="182">
        <f t="shared" si="22"/>
        <v>1.3378378378378377</v>
      </c>
      <c r="G119" s="182">
        <f t="shared" si="22"/>
        <v>1.0614035087719298</v>
      </c>
      <c r="H119" s="182"/>
      <c r="I119" s="182">
        <f t="shared" si="22"/>
        <v>2.1216820512820509</v>
      </c>
      <c r="J119" s="182">
        <f t="shared" si="22"/>
        <v>1.0672268907563025</v>
      </c>
      <c r="K119" s="182">
        <f t="shared" si="22"/>
        <v>0.79746835443037967</v>
      </c>
      <c r="L119" s="182">
        <f t="shared" si="22"/>
        <v>0.3611111111111111</v>
      </c>
      <c r="M119" s="182">
        <f t="shared" si="22"/>
        <v>-10</v>
      </c>
      <c r="N119" s="182">
        <f t="shared" si="22"/>
        <v>0.5492128146453088</v>
      </c>
      <c r="O119" s="182">
        <f t="shared" si="22"/>
        <v>1.2558653205828294</v>
      </c>
      <c r="P119" s="357">
        <f t="shared" si="22"/>
        <v>1.2558653205828294</v>
      </c>
    </row>
    <row r="120" spans="2:16" ht="15">
      <c r="B120" s="175">
        <v>2008</v>
      </c>
      <c r="C120" s="87">
        <f>C17/C$97</f>
        <v>-0.55999999999999994</v>
      </c>
      <c r="D120" s="85">
        <f t="shared" ref="D120:P120" si="23">D17/D$97</f>
        <v>-1.5882352941176472</v>
      </c>
      <c r="E120" s="85">
        <f t="shared" si="23"/>
        <v>1.4285714285714286</v>
      </c>
      <c r="F120" s="85">
        <f t="shared" si="23"/>
        <v>1.0135135135135134</v>
      </c>
      <c r="G120" s="85">
        <f t="shared" si="23"/>
        <v>1.0614035087719298</v>
      </c>
      <c r="H120" s="85"/>
      <c r="I120" s="85">
        <f t="shared" si="23"/>
        <v>1.6446343779677113</v>
      </c>
      <c r="J120" s="85">
        <f t="shared" si="23"/>
        <v>0.79831932773109238</v>
      </c>
      <c r="K120" s="85">
        <f t="shared" si="23"/>
        <v>1.0253164556962024</v>
      </c>
      <c r="L120" s="85">
        <f t="shared" si="23"/>
        <v>1.0555555555555556</v>
      </c>
      <c r="M120" s="85">
        <f t="shared" si="23"/>
        <v>2.9999999999999996</v>
      </c>
      <c r="N120" s="85">
        <f t="shared" si="23"/>
        <v>1.0821203007518796</v>
      </c>
      <c r="O120" s="85">
        <f t="shared" si="23"/>
        <v>1.3837452977337368</v>
      </c>
      <c r="P120" s="88">
        <f t="shared" si="23"/>
        <v>1.3398319721045613</v>
      </c>
    </row>
    <row r="121" spans="2:16" ht="15">
      <c r="B121" s="175">
        <v>2009</v>
      </c>
      <c r="C121" s="87">
        <f>C27/C$97</f>
        <v>1.7600000000000002</v>
      </c>
      <c r="D121" s="85">
        <f t="shared" ref="D121:P121" si="24">D27/D$97</f>
        <v>0.41176470588235292</v>
      </c>
      <c r="E121" s="85">
        <f t="shared" si="24"/>
        <v>1.6666666666666665</v>
      </c>
      <c r="F121" s="85">
        <f t="shared" si="24"/>
        <v>1.5135135135135134</v>
      </c>
      <c r="G121" s="85">
        <f t="shared" si="24"/>
        <v>1.0175438596491226</v>
      </c>
      <c r="H121" s="85"/>
      <c r="I121" s="85">
        <f t="shared" si="24"/>
        <v>0.90811612629794447</v>
      </c>
      <c r="J121" s="85">
        <f t="shared" si="24"/>
        <v>0</v>
      </c>
      <c r="K121" s="85">
        <f t="shared" si="24"/>
        <v>0.78481012658227844</v>
      </c>
      <c r="L121" s="85">
        <f t="shared" si="24"/>
        <v>1.5</v>
      </c>
      <c r="M121" s="85">
        <f t="shared" si="24"/>
        <v>-13</v>
      </c>
      <c r="N121" s="85">
        <f t="shared" si="24"/>
        <v>0.69826497277676958</v>
      </c>
      <c r="O121" s="85">
        <f t="shared" si="24"/>
        <v>0.85244104317620584</v>
      </c>
      <c r="P121" s="88">
        <f t="shared" si="24"/>
        <v>0.79222987994664296</v>
      </c>
    </row>
    <row r="122" spans="2:16" ht="15">
      <c r="B122" s="175">
        <v>2010</v>
      </c>
      <c r="C122" s="87">
        <f>C37/C$97</f>
        <v>1.8800000000000001</v>
      </c>
      <c r="D122" s="85">
        <f t="shared" ref="D122:P122" si="25">D37/D$97</f>
        <v>1.1176470588235294</v>
      </c>
      <c r="E122" s="85">
        <f t="shared" si="25"/>
        <v>1.4761904761904763</v>
      </c>
      <c r="F122" s="85">
        <f t="shared" si="25"/>
        <v>1</v>
      </c>
      <c r="G122" s="85">
        <f t="shared" si="25"/>
        <v>0.91228070175438591</v>
      </c>
      <c r="H122" s="85"/>
      <c r="I122" s="85">
        <f t="shared" si="25"/>
        <v>0.89769048917985095</v>
      </c>
      <c r="J122" s="85">
        <f t="shared" si="25"/>
        <v>0.88235294117647056</v>
      </c>
      <c r="K122" s="85">
        <f t="shared" si="25"/>
        <v>0.79746835443037967</v>
      </c>
      <c r="L122" s="85">
        <f t="shared" si="25"/>
        <v>1.1388888888888888</v>
      </c>
      <c r="M122" s="85">
        <f t="shared" si="25"/>
        <v>-52.999999999999993</v>
      </c>
      <c r="N122" s="85">
        <f t="shared" si="25"/>
        <v>0.69789473684210523</v>
      </c>
      <c r="O122" s="85">
        <f t="shared" si="25"/>
        <v>0.7924202060819302</v>
      </c>
      <c r="P122" s="88">
        <f t="shared" si="25"/>
        <v>0.7924202060819302</v>
      </c>
    </row>
    <row r="123" spans="2:16" ht="15">
      <c r="B123" s="175">
        <v>2011</v>
      </c>
      <c r="C123" s="87">
        <f>C47/C$97</f>
        <v>0.44000000000000006</v>
      </c>
      <c r="D123" s="85">
        <f t="shared" ref="D123:O123" si="26">D47/D$97</f>
        <v>0.94117647058823539</v>
      </c>
      <c r="E123" s="85">
        <f t="shared" si="26"/>
        <v>2.1904761904761902</v>
      </c>
      <c r="F123" s="85">
        <f t="shared" si="26"/>
        <v>1.4189189189189189</v>
      </c>
      <c r="G123" s="85">
        <f t="shared" si="26"/>
        <v>0.59649122807017541</v>
      </c>
      <c r="H123" s="85"/>
      <c r="I123" s="85">
        <f t="shared" si="26"/>
        <v>1.0775213675213675</v>
      </c>
      <c r="J123" s="85">
        <f t="shared" si="26"/>
        <v>1.0840336134453781</v>
      </c>
      <c r="K123" s="85">
        <f t="shared" si="26"/>
        <v>0.84810126582278478</v>
      </c>
      <c r="L123" s="85">
        <f t="shared" si="26"/>
        <v>0.75</v>
      </c>
      <c r="M123" s="85">
        <f t="shared" si="26"/>
        <v>21</v>
      </c>
      <c r="N123" s="85">
        <f t="shared" si="26"/>
        <v>0.99465219750406952</v>
      </c>
      <c r="O123" s="85">
        <f t="shared" si="26"/>
        <v>1.0436536053914387</v>
      </c>
      <c r="P123" s="88">
        <f>P47/P$97</f>
        <v>1.0436536053914387</v>
      </c>
    </row>
    <row r="124" spans="2:16" ht="15">
      <c r="B124" s="175">
        <v>2012</v>
      </c>
      <c r="C124" s="87">
        <f>C57/C$97</f>
        <v>-0.24</v>
      </c>
      <c r="D124" s="85">
        <f t="shared" ref="D124:P124" si="27">D57/D$97</f>
        <v>-2.5294117647058822</v>
      </c>
      <c r="E124" s="85">
        <f t="shared" si="27"/>
        <v>3.0476190476190474</v>
      </c>
      <c r="F124" s="85">
        <f t="shared" si="27"/>
        <v>0.86486486486486491</v>
      </c>
      <c r="G124" s="85">
        <f t="shared" si="27"/>
        <v>1.0350877192982457</v>
      </c>
      <c r="H124" s="85"/>
      <c r="I124" s="85">
        <f t="shared" si="27"/>
        <v>1.7673025641025639</v>
      </c>
      <c r="J124" s="85">
        <f t="shared" si="27"/>
        <v>1.0252100840336134</v>
      </c>
      <c r="K124" s="85">
        <f t="shared" si="27"/>
        <v>1.1139240506329113</v>
      </c>
      <c r="L124" s="85">
        <f t="shared" si="27"/>
        <v>1.1388888888888888</v>
      </c>
      <c r="M124" s="85">
        <f t="shared" si="27"/>
        <v>9</v>
      </c>
      <c r="N124" s="85">
        <f t="shared" si="27"/>
        <v>1.2801766917293231</v>
      </c>
      <c r="O124" s="85">
        <f t="shared" si="27"/>
        <v>1.5527167630057805</v>
      </c>
      <c r="P124" s="88">
        <f t="shared" si="27"/>
        <v>1.5146469598302479</v>
      </c>
    </row>
    <row r="125" spans="2:16" ht="15">
      <c r="B125" s="175">
        <v>2013</v>
      </c>
      <c r="C125" s="87">
        <f>C67/C$97</f>
        <v>-0.44000000000000006</v>
      </c>
      <c r="D125" s="85">
        <f t="shared" ref="D125:P125" si="28">D67/D$97</f>
        <v>-0.94117647058823539</v>
      </c>
      <c r="E125" s="85">
        <f t="shared" si="28"/>
        <v>0.38095238095238093</v>
      </c>
      <c r="F125" s="85">
        <f t="shared" si="28"/>
        <v>0.97297297297297292</v>
      </c>
      <c r="G125" s="85">
        <f t="shared" si="28"/>
        <v>0.8771929824561403</v>
      </c>
      <c r="H125" s="85"/>
      <c r="I125" s="85">
        <f t="shared" si="28"/>
        <v>1.3031297134238311</v>
      </c>
      <c r="J125" s="85">
        <f t="shared" si="28"/>
        <v>0.91596638655462181</v>
      </c>
      <c r="K125" s="85">
        <f t="shared" si="28"/>
        <v>1.1139240506329113</v>
      </c>
      <c r="L125" s="85">
        <f t="shared" si="28"/>
        <v>1</v>
      </c>
      <c r="M125" s="85">
        <f t="shared" si="28"/>
        <v>5.9999999999999991</v>
      </c>
      <c r="N125" s="85">
        <f t="shared" si="28"/>
        <v>1.1837368421052632</v>
      </c>
      <c r="O125" s="85">
        <f t="shared" si="28"/>
        <v>1.3241304834879239</v>
      </c>
      <c r="P125" s="88">
        <f t="shared" si="28"/>
        <v>1.2534318478463544</v>
      </c>
    </row>
    <row r="126" spans="2:16" ht="15">
      <c r="B126" s="175">
        <f>B125+1</f>
        <v>2014</v>
      </c>
      <c r="C126" s="87">
        <f>C77/C$97</f>
        <v>-0.16</v>
      </c>
      <c r="D126" s="85">
        <f t="shared" ref="D126:P126" si="29">D77/D$97</f>
        <v>-1.0588235294117647</v>
      </c>
      <c r="E126" s="85">
        <f t="shared" si="29"/>
        <v>3.1428571428571423</v>
      </c>
      <c r="F126" s="85">
        <f t="shared" si="29"/>
        <v>1.3648648648648647</v>
      </c>
      <c r="G126" s="85">
        <f t="shared" si="29"/>
        <v>0.91228070175438591</v>
      </c>
      <c r="H126" s="85"/>
      <c r="I126" s="85">
        <f t="shared" si="29"/>
        <v>1.935536562203229</v>
      </c>
      <c r="J126" s="85">
        <f t="shared" si="29"/>
        <v>1.2184873949579831</v>
      </c>
      <c r="K126" s="85">
        <f t="shared" si="29"/>
        <v>1.3213556553695387</v>
      </c>
      <c r="L126" s="85">
        <f t="shared" si="29"/>
        <v>1.6064814814814812</v>
      </c>
      <c r="M126" s="85">
        <f t="shared" si="29"/>
        <v>18.483870967741936</v>
      </c>
      <c r="N126" s="85">
        <f t="shared" si="29"/>
        <v>1.329689266176193</v>
      </c>
      <c r="O126" s="85">
        <f t="shared" si="29"/>
        <v>1.5980346268326875</v>
      </c>
      <c r="P126" s="88">
        <f t="shared" si="29"/>
        <v>1.5980346268326877</v>
      </c>
    </row>
    <row r="127" spans="2:16" ht="15.75" thickBot="1">
      <c r="B127" s="176">
        <f>B126+1</f>
        <v>2015</v>
      </c>
      <c r="C127" s="93">
        <f>C87/C$97</f>
        <v>-0.50838709677419369</v>
      </c>
      <c r="D127" s="91">
        <f t="shared" ref="D127:O127" si="30">D87/D$97</f>
        <v>3.5714285714285671E-2</v>
      </c>
      <c r="E127" s="91">
        <f t="shared" si="30"/>
        <v>2.1443932411674349</v>
      </c>
      <c r="F127" s="91">
        <f t="shared" si="30"/>
        <v>1.122072072072072</v>
      </c>
      <c r="G127" s="91">
        <f t="shared" si="30"/>
        <v>1.1570458404074702</v>
      </c>
      <c r="H127" s="91"/>
      <c r="I127" s="91">
        <f t="shared" si="30"/>
        <v>1.572350955967255</v>
      </c>
      <c r="J127" s="91">
        <f t="shared" si="30"/>
        <v>0</v>
      </c>
      <c r="K127" s="91">
        <f t="shared" si="30"/>
        <v>0</v>
      </c>
      <c r="L127" s="91">
        <f t="shared" si="30"/>
        <v>0</v>
      </c>
      <c r="M127" s="91">
        <f t="shared" si="30"/>
        <v>0</v>
      </c>
      <c r="N127" s="91"/>
      <c r="O127" s="91">
        <f t="shared" si="30"/>
        <v>1.4137305980921853</v>
      </c>
      <c r="P127" s="94"/>
    </row>
  </sheetData>
  <customSheetViews>
    <customSheetView guid="{6DA84043-8308-458F-9378-22AB3DF247A3}" scale="73" showPageBreaks="1" view="pageBreakPreview" topLeftCell="A94">
      <selection activeCell="B119" activeCellId="1" sqref="B117:P118 B119:B127"/>
      <rowBreaks count="1" manualBreakCount="1">
        <brk id="62" max="16383" man="1"/>
      </rowBreaks>
      <pageMargins left="0.7" right="0.7" top="0.78740157499999996" bottom="0.78740157499999996" header="0.3" footer="0.3"/>
      <pageSetup paperSize="9" scale="60" orientation="portrait" r:id="rId1"/>
    </customSheetView>
  </customSheetViews>
  <mergeCells count="191">
    <mergeCell ref="B3:K3"/>
    <mergeCell ref="L3:P3"/>
    <mergeCell ref="B4:B5"/>
    <mergeCell ref="C4:C5"/>
    <mergeCell ref="D4:D5"/>
    <mergeCell ref="E4:E5"/>
    <mergeCell ref="F4:F5"/>
    <mergeCell ref="I4:I5"/>
    <mergeCell ref="J4:J5"/>
    <mergeCell ref="G4:G5"/>
    <mergeCell ref="O4:P4"/>
    <mergeCell ref="L4:L5"/>
    <mergeCell ref="M4:M5"/>
    <mergeCell ref="L13:P13"/>
    <mergeCell ref="N24:N25"/>
    <mergeCell ref="O24:P24"/>
    <mergeCell ref="M14:M15"/>
    <mergeCell ref="N14:N15"/>
    <mergeCell ref="H4:H5"/>
    <mergeCell ref="J14:J15"/>
    <mergeCell ref="K14:K15"/>
    <mergeCell ref="B13:K13"/>
    <mergeCell ref="K4:K5"/>
    <mergeCell ref="N4:N5"/>
    <mergeCell ref="B14:B15"/>
    <mergeCell ref="B24:B25"/>
    <mergeCell ref="C24:C25"/>
    <mergeCell ref="D24:D25"/>
    <mergeCell ref="E24:E25"/>
    <mergeCell ref="I14:I15"/>
    <mergeCell ref="L14:L15"/>
    <mergeCell ref="B23:K23"/>
    <mergeCell ref="L23:P23"/>
    <mergeCell ref="G14:G15"/>
    <mergeCell ref="H14:H15"/>
    <mergeCell ref="O14:P14"/>
    <mergeCell ref="C14:C15"/>
    <mergeCell ref="D14:D15"/>
    <mergeCell ref="F14:F15"/>
    <mergeCell ref="J24:J25"/>
    <mergeCell ref="E14:E15"/>
    <mergeCell ref="K24:K25"/>
    <mergeCell ref="L24:L25"/>
    <mergeCell ref="M24:M25"/>
    <mergeCell ref="H24:H25"/>
    <mergeCell ref="I24:I25"/>
    <mergeCell ref="F24:F25"/>
    <mergeCell ref="G24:G25"/>
    <mergeCell ref="J34:J35"/>
    <mergeCell ref="K34:K35"/>
    <mergeCell ref="B33:K33"/>
    <mergeCell ref="B43:K43"/>
    <mergeCell ref="N64:N65"/>
    <mergeCell ref="L53:P53"/>
    <mergeCell ref="M34:M35"/>
    <mergeCell ref="N34:N35"/>
    <mergeCell ref="O34:P34"/>
    <mergeCell ref="N44:N45"/>
    <mergeCell ref="L43:P43"/>
    <mergeCell ref="O44:P44"/>
    <mergeCell ref="L44:L45"/>
    <mergeCell ref="M44:M45"/>
    <mergeCell ref="L33:P33"/>
    <mergeCell ref="B34:B35"/>
    <mergeCell ref="C34:C35"/>
    <mergeCell ref="D34:D35"/>
    <mergeCell ref="E34:E35"/>
    <mergeCell ref="F34:F35"/>
    <mergeCell ref="G34:G35"/>
    <mergeCell ref="H34:H35"/>
    <mergeCell ref="I34:I35"/>
    <mergeCell ref="L34:L35"/>
    <mergeCell ref="K44:K45"/>
    <mergeCell ref="H44:H45"/>
    <mergeCell ref="I44:I45"/>
    <mergeCell ref="B44:B45"/>
    <mergeCell ref="C44:C45"/>
    <mergeCell ref="D44:D45"/>
    <mergeCell ref="E44:E45"/>
    <mergeCell ref="F44:F45"/>
    <mergeCell ref="G44:G45"/>
    <mergeCell ref="J44:J45"/>
    <mergeCell ref="L63:P63"/>
    <mergeCell ref="O54:P54"/>
    <mergeCell ref="L54:L55"/>
    <mergeCell ref="M54:M55"/>
    <mergeCell ref="N54:N55"/>
    <mergeCell ref="H84:H85"/>
    <mergeCell ref="N84:N85"/>
    <mergeCell ref="B84:B85"/>
    <mergeCell ref="B64:B65"/>
    <mergeCell ref="C64:C65"/>
    <mergeCell ref="B53:K53"/>
    <mergeCell ref="G54:G55"/>
    <mergeCell ref="H54:H55"/>
    <mergeCell ref="I54:I55"/>
    <mergeCell ref="B54:B55"/>
    <mergeCell ref="C54:C55"/>
    <mergeCell ref="K54:K55"/>
    <mergeCell ref="D64:D65"/>
    <mergeCell ref="E64:E65"/>
    <mergeCell ref="F64:F65"/>
    <mergeCell ref="G64:G65"/>
    <mergeCell ref="D54:D55"/>
    <mergeCell ref="E54:E55"/>
    <mergeCell ref="F54:F55"/>
    <mergeCell ref="J54:J55"/>
    <mergeCell ref="J64:J65"/>
    <mergeCell ref="K64:K65"/>
    <mergeCell ref="B63:K63"/>
    <mergeCell ref="F94:F95"/>
    <mergeCell ref="G94:G95"/>
    <mergeCell ref="H94:H95"/>
    <mergeCell ref="O64:P64"/>
    <mergeCell ref="E84:E85"/>
    <mergeCell ref="L64:L65"/>
    <mergeCell ref="M64:M65"/>
    <mergeCell ref="L73:P73"/>
    <mergeCell ref="L74:L75"/>
    <mergeCell ref="B83:K83"/>
    <mergeCell ref="L83:P83"/>
    <mergeCell ref="O74:P74"/>
    <mergeCell ref="M74:M75"/>
    <mergeCell ref="O84:P84"/>
    <mergeCell ref="C74:C75"/>
    <mergeCell ref="D74:D75"/>
    <mergeCell ref="I74:I75"/>
    <mergeCell ref="G74:G75"/>
    <mergeCell ref="H74:H75"/>
    <mergeCell ref="E74:E75"/>
    <mergeCell ref="F74:F75"/>
    <mergeCell ref="K84:K85"/>
    <mergeCell ref="F84:F85"/>
    <mergeCell ref="G84:G85"/>
    <mergeCell ref="J94:J95"/>
    <mergeCell ref="K94:K95"/>
    <mergeCell ref="N94:N95"/>
    <mergeCell ref="M103:P103"/>
    <mergeCell ref="F104:F105"/>
    <mergeCell ref="G104:G105"/>
    <mergeCell ref="N74:N75"/>
    <mergeCell ref="H64:H65"/>
    <mergeCell ref="I64:I65"/>
    <mergeCell ref="J74:J75"/>
    <mergeCell ref="K74:K75"/>
    <mergeCell ref="B73:K73"/>
    <mergeCell ref="B74:B75"/>
    <mergeCell ref="O94:P94"/>
    <mergeCell ref="H104:H105"/>
    <mergeCell ref="I104:I105"/>
    <mergeCell ref="J104:J105"/>
    <mergeCell ref="K104:K105"/>
    <mergeCell ref="M104:M105"/>
    <mergeCell ref="M94:M95"/>
    <mergeCell ref="L104:L105"/>
    <mergeCell ref="O104:P104"/>
    <mergeCell ref="C103:L103"/>
    <mergeCell ref="E94:E95"/>
    <mergeCell ref="B117:B118"/>
    <mergeCell ref="C117:C118"/>
    <mergeCell ref="D117:D118"/>
    <mergeCell ref="E117:E118"/>
    <mergeCell ref="N117:N118"/>
    <mergeCell ref="C84:C85"/>
    <mergeCell ref="D84:D85"/>
    <mergeCell ref="C116:P116"/>
    <mergeCell ref="B94:B95"/>
    <mergeCell ref="I84:I85"/>
    <mergeCell ref="L84:L85"/>
    <mergeCell ref="M84:M85"/>
    <mergeCell ref="B93:K93"/>
    <mergeCell ref="J84:J85"/>
    <mergeCell ref="I94:I95"/>
    <mergeCell ref="L94:L95"/>
    <mergeCell ref="N104:N105"/>
    <mergeCell ref="L93:P93"/>
    <mergeCell ref="B104:B105"/>
    <mergeCell ref="C104:C105"/>
    <mergeCell ref="D104:D105"/>
    <mergeCell ref="E104:E105"/>
    <mergeCell ref="C94:C95"/>
    <mergeCell ref="D94:D95"/>
    <mergeCell ref="O117:P117"/>
    <mergeCell ref="J117:J118"/>
    <mergeCell ref="K117:K118"/>
    <mergeCell ref="L117:L118"/>
    <mergeCell ref="M117:M118"/>
    <mergeCell ref="F117:F118"/>
    <mergeCell ref="G117:G118"/>
    <mergeCell ref="H117:H118"/>
    <mergeCell ref="I117:I118"/>
  </mergeCells>
  <phoneticPr fontId="26" type="noConversion"/>
  <pageMargins left="0.7" right="0.7" top="0.78740157499999996" bottom="0.78740157499999996" header="0.3" footer="0.3"/>
  <pageSetup paperSize="9" scale="60" orientation="portrait" r:id="rId2"/>
  <rowBreaks count="1" manualBreakCount="1">
    <brk id="62"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27"/>
  <sheetViews>
    <sheetView zoomScale="80" zoomScaleNormal="80" zoomScaleSheetLayoutView="77" workbookViewId="0">
      <selection activeCell="A11" sqref="A11:B11"/>
    </sheetView>
  </sheetViews>
  <sheetFormatPr defaultRowHeight="12.75"/>
  <sheetData>
    <row r="2" spans="2:16" ht="13.5" thickBot="1"/>
    <row r="3" spans="2:16" ht="24" thickBot="1">
      <c r="B3" s="473" t="s">
        <v>634</v>
      </c>
      <c r="C3" s="474"/>
      <c r="D3" s="474"/>
      <c r="E3" s="474"/>
      <c r="F3" s="474"/>
      <c r="G3" s="474"/>
      <c r="H3" s="474"/>
      <c r="I3" s="474"/>
      <c r="J3" s="474"/>
      <c r="K3" s="474"/>
      <c r="L3" s="470" t="s">
        <v>224</v>
      </c>
      <c r="M3" s="471"/>
      <c r="N3" s="471"/>
      <c r="O3" s="471"/>
      <c r="P3" s="472"/>
    </row>
    <row r="4" spans="2:16" ht="15.75">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6" ht="16.5" thickBot="1">
      <c r="B5" s="466"/>
      <c r="C5" s="462"/>
      <c r="D5" s="462"/>
      <c r="E5" s="462"/>
      <c r="F5" s="462"/>
      <c r="G5" s="462"/>
      <c r="H5" s="462"/>
      <c r="I5" s="462"/>
      <c r="J5" s="462"/>
      <c r="K5" s="462"/>
      <c r="L5" s="462"/>
      <c r="M5" s="462"/>
      <c r="N5" s="462"/>
      <c r="O5" s="145" t="s">
        <v>209</v>
      </c>
      <c r="P5" s="30" t="s">
        <v>210</v>
      </c>
    </row>
    <row r="6" spans="2:16" ht="15">
      <c r="B6" s="148" t="s">
        <v>211</v>
      </c>
      <c r="C6" s="146">
        <v>31</v>
      </c>
      <c r="D6" s="8">
        <v>28</v>
      </c>
      <c r="E6" s="8">
        <v>31</v>
      </c>
      <c r="F6" s="8">
        <v>30</v>
      </c>
      <c r="G6" s="8">
        <v>15</v>
      </c>
      <c r="H6" s="8">
        <v>5</v>
      </c>
      <c r="I6" s="168">
        <f>SUM(C6:G6)</f>
        <v>135</v>
      </c>
      <c r="J6" s="8">
        <v>5</v>
      </c>
      <c r="K6" s="8">
        <v>31</v>
      </c>
      <c r="L6" s="8">
        <v>30</v>
      </c>
      <c r="M6" s="8">
        <v>31</v>
      </c>
      <c r="N6" s="168">
        <f>SUM(J6:M6)</f>
        <v>97</v>
      </c>
      <c r="O6" s="167">
        <f>SUM(C6:H6,J6:M6)</f>
        <v>237</v>
      </c>
      <c r="P6" s="169">
        <f>I6+N6</f>
        <v>232</v>
      </c>
    </row>
    <row r="7" spans="2:16" ht="19.5">
      <c r="B7" s="149" t="s">
        <v>485</v>
      </c>
      <c r="C7" s="147">
        <v>1.3</v>
      </c>
      <c r="D7" s="10">
        <v>0.8</v>
      </c>
      <c r="E7" s="10">
        <v>3.7</v>
      </c>
      <c r="F7" s="10">
        <v>9.1999999999999993</v>
      </c>
      <c r="G7" s="10">
        <v>9.9</v>
      </c>
      <c r="H7" s="10">
        <v>12.6</v>
      </c>
      <c r="I7" s="153">
        <f>(C6*C7+D6*D7+E6*E7+F6*F7+G6*G7)/I6</f>
        <v>4.4585185185185185</v>
      </c>
      <c r="J7" s="10">
        <v>11.6</v>
      </c>
      <c r="K7" s="95">
        <v>5.8</v>
      </c>
      <c r="L7" s="95">
        <v>-0.4</v>
      </c>
      <c r="M7" s="95">
        <v>-3.1</v>
      </c>
      <c r="N7" s="153">
        <f>(J6*J7+K6*K7+L6*L7+M6*M7)/N6</f>
        <v>1.3371134020618556</v>
      </c>
      <c r="O7" s="154">
        <f>(C7*C6+D7*D6+E7*E6+F7*F6+G7*G6+H7*H6+J7*J6+K7*K6+L7*L6+M7*M6)/O6</f>
        <v>3.3527426160337548</v>
      </c>
      <c r="P7" s="161">
        <f>(I7*I6+N7*N6)/P6</f>
        <v>3.1534482758620688</v>
      </c>
    </row>
    <row r="8" spans="2:16" ht="19.5">
      <c r="B8" s="149" t="s">
        <v>212</v>
      </c>
      <c r="C8" s="13">
        <f t="shared" ref="C8:H8" si="0">C6*(13-C7)</f>
        <v>362.7</v>
      </c>
      <c r="D8" s="12">
        <f t="shared" si="0"/>
        <v>341.59999999999997</v>
      </c>
      <c r="E8" s="12">
        <f t="shared" si="0"/>
        <v>288.3</v>
      </c>
      <c r="F8" s="12">
        <f t="shared" si="0"/>
        <v>114.00000000000003</v>
      </c>
      <c r="G8" s="12">
        <f t="shared" si="0"/>
        <v>46.499999999999993</v>
      </c>
      <c r="H8" s="12">
        <f t="shared" si="0"/>
        <v>2.0000000000000018</v>
      </c>
      <c r="I8" s="155">
        <f>SUM(C8:G8)</f>
        <v>1153.0999999999999</v>
      </c>
      <c r="J8" s="12">
        <v>7</v>
      </c>
      <c r="K8" s="12">
        <v>223</v>
      </c>
      <c r="L8" s="12">
        <v>403</v>
      </c>
      <c r="M8" s="12">
        <v>498</v>
      </c>
      <c r="N8" s="155">
        <f>SUM(J8:M8)</f>
        <v>1131</v>
      </c>
      <c r="O8" s="156">
        <f>O6*(13-O7)</f>
        <v>2286.4</v>
      </c>
      <c r="P8" s="162">
        <f>P6*(13-P7)</f>
        <v>2284.4</v>
      </c>
    </row>
    <row r="9" spans="2:16" ht="19.5">
      <c r="B9" s="149" t="s">
        <v>213</v>
      </c>
      <c r="C9" s="13">
        <f t="shared" ref="C9:H9" si="1">C6*(17-C7)</f>
        <v>486.7</v>
      </c>
      <c r="D9" s="12">
        <f t="shared" si="1"/>
        <v>453.59999999999997</v>
      </c>
      <c r="E9" s="12">
        <f t="shared" si="1"/>
        <v>412.3</v>
      </c>
      <c r="F9" s="12">
        <f t="shared" si="1"/>
        <v>234.00000000000003</v>
      </c>
      <c r="G9" s="12">
        <f t="shared" si="1"/>
        <v>106.5</v>
      </c>
      <c r="H9" s="12">
        <f t="shared" si="1"/>
        <v>22</v>
      </c>
      <c r="I9" s="155">
        <f>SUM(C9:G9)</f>
        <v>1693.1</v>
      </c>
      <c r="J9" s="12">
        <v>27</v>
      </c>
      <c r="K9" s="12">
        <v>347</v>
      </c>
      <c r="L9" s="12">
        <v>523</v>
      </c>
      <c r="M9" s="12">
        <v>622</v>
      </c>
      <c r="N9" s="155">
        <f>SUM(J9:M9)</f>
        <v>1519</v>
      </c>
      <c r="O9" s="156">
        <f>O6*(17-O7)</f>
        <v>3234.4</v>
      </c>
      <c r="P9" s="162">
        <f>P6*(17-P7)</f>
        <v>3212.4</v>
      </c>
    </row>
    <row r="10" spans="2:16" ht="19.5">
      <c r="B10" s="149" t="s">
        <v>214</v>
      </c>
      <c r="C10" s="17">
        <f t="shared" ref="C10:H10" si="2">C6*(18-C7)</f>
        <v>517.69999999999993</v>
      </c>
      <c r="D10" s="16">
        <f t="shared" si="2"/>
        <v>481.59999999999997</v>
      </c>
      <c r="E10" s="16">
        <f t="shared" si="2"/>
        <v>443.3</v>
      </c>
      <c r="F10" s="16">
        <f t="shared" si="2"/>
        <v>264</v>
      </c>
      <c r="G10" s="16">
        <f t="shared" si="2"/>
        <v>121.5</v>
      </c>
      <c r="H10" s="16">
        <f t="shared" si="2"/>
        <v>27</v>
      </c>
      <c r="I10" s="155">
        <f>SUM(C10:G10)</f>
        <v>1828.1</v>
      </c>
      <c r="J10" s="16">
        <v>32</v>
      </c>
      <c r="K10" s="16">
        <v>378</v>
      </c>
      <c r="L10" s="16">
        <v>553</v>
      </c>
      <c r="M10" s="16">
        <v>653</v>
      </c>
      <c r="N10" s="155">
        <f>SUM(J10:M10)</f>
        <v>1616</v>
      </c>
      <c r="O10" s="157">
        <f>O6*(18-O7)</f>
        <v>3471.4</v>
      </c>
      <c r="P10" s="163">
        <f>P6*(18-P7)</f>
        <v>3444.4</v>
      </c>
    </row>
    <row r="11" spans="2:16" ht="20.25" thickBot="1">
      <c r="B11" s="347" t="s">
        <v>215</v>
      </c>
      <c r="C11" s="21">
        <f t="shared" ref="C11:H11" si="3">C6*(19-C7)</f>
        <v>548.69999999999993</v>
      </c>
      <c r="D11" s="20">
        <f t="shared" si="3"/>
        <v>509.59999999999997</v>
      </c>
      <c r="E11" s="20">
        <f t="shared" si="3"/>
        <v>474.3</v>
      </c>
      <c r="F11" s="20">
        <f t="shared" si="3"/>
        <v>294</v>
      </c>
      <c r="G11" s="20">
        <f t="shared" si="3"/>
        <v>136.5</v>
      </c>
      <c r="H11" s="20">
        <f t="shared" si="3"/>
        <v>32</v>
      </c>
      <c r="I11" s="164">
        <f>SUM(C11:G11)</f>
        <v>1963.1</v>
      </c>
      <c r="J11" s="20">
        <v>37</v>
      </c>
      <c r="K11" s="20">
        <v>409</v>
      </c>
      <c r="L11" s="20">
        <v>583</v>
      </c>
      <c r="M11" s="20">
        <v>684</v>
      </c>
      <c r="N11" s="164">
        <f>SUM(J11:M11)</f>
        <v>1713</v>
      </c>
      <c r="O11" s="165">
        <f>O6*(19-O7)</f>
        <v>3708.4</v>
      </c>
      <c r="P11" s="166">
        <f>P6*(19-P7)</f>
        <v>3676.4</v>
      </c>
    </row>
    <row r="12" spans="2:16" ht="15.75" thickBot="1">
      <c r="B12" s="4"/>
      <c r="C12" s="4"/>
      <c r="D12" s="4"/>
      <c r="E12" s="4"/>
      <c r="F12" s="4"/>
      <c r="G12" s="4"/>
      <c r="H12" s="4"/>
      <c r="I12" s="4"/>
      <c r="J12" s="4"/>
      <c r="K12" s="4"/>
      <c r="L12" s="4"/>
      <c r="M12" s="4"/>
      <c r="N12" s="4"/>
      <c r="O12" s="4"/>
      <c r="P12" s="4"/>
    </row>
    <row r="13" spans="2:16" ht="24" thickBot="1">
      <c r="B13" s="473" t="s">
        <v>635</v>
      </c>
      <c r="C13" s="474"/>
      <c r="D13" s="474"/>
      <c r="E13" s="474"/>
      <c r="F13" s="474"/>
      <c r="G13" s="474"/>
      <c r="H13" s="474"/>
      <c r="I13" s="474"/>
      <c r="J13" s="474"/>
      <c r="K13" s="474"/>
      <c r="L13" s="470" t="s">
        <v>225</v>
      </c>
      <c r="M13" s="471"/>
      <c r="N13" s="471"/>
      <c r="O13" s="471"/>
      <c r="P13" s="472"/>
    </row>
    <row r="14" spans="2:16" ht="15.75">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6" ht="16.5" thickBot="1">
      <c r="B15" s="466"/>
      <c r="C15" s="462"/>
      <c r="D15" s="462"/>
      <c r="E15" s="462"/>
      <c r="F15" s="462"/>
      <c r="G15" s="462"/>
      <c r="H15" s="462"/>
      <c r="I15" s="462"/>
      <c r="J15" s="462"/>
      <c r="K15" s="462"/>
      <c r="L15" s="462"/>
      <c r="M15" s="462"/>
      <c r="N15" s="462"/>
      <c r="O15" s="145" t="s">
        <v>209</v>
      </c>
      <c r="P15" s="30" t="s">
        <v>210</v>
      </c>
    </row>
    <row r="16" spans="2:16" ht="15">
      <c r="B16" s="148" t="s">
        <v>211</v>
      </c>
      <c r="C16" s="146">
        <v>31</v>
      </c>
      <c r="D16" s="8">
        <v>28</v>
      </c>
      <c r="E16" s="8">
        <v>31</v>
      </c>
      <c r="F16" s="8">
        <v>30</v>
      </c>
      <c r="G16" s="8">
        <v>15</v>
      </c>
      <c r="H16" s="8">
        <v>5</v>
      </c>
      <c r="I16" s="168">
        <f>SUM(C16:G16)</f>
        <v>135</v>
      </c>
      <c r="J16" s="8">
        <v>20</v>
      </c>
      <c r="K16" s="8">
        <v>31</v>
      </c>
      <c r="L16" s="8">
        <v>30</v>
      </c>
      <c r="M16" s="8">
        <v>31</v>
      </c>
      <c r="N16" s="168">
        <f>SUM(J16:M16)</f>
        <v>112</v>
      </c>
      <c r="O16" s="167">
        <f>SUM(C16:H16,J16:M16)</f>
        <v>252</v>
      </c>
      <c r="P16" s="169">
        <f>I16+N16</f>
        <v>247</v>
      </c>
    </row>
    <row r="17" spans="2:16" ht="19.5">
      <c r="B17" s="149" t="s">
        <v>485</v>
      </c>
      <c r="C17" s="147">
        <v>-0.6</v>
      </c>
      <c r="D17" s="10">
        <v>0.7</v>
      </c>
      <c r="E17" s="10">
        <v>1.1000000000000001</v>
      </c>
      <c r="F17" s="10">
        <v>6.6</v>
      </c>
      <c r="G17" s="10">
        <v>9.9</v>
      </c>
      <c r="H17" s="10">
        <v>11.6</v>
      </c>
      <c r="I17" s="153">
        <f>(C16*C17+D16*D17+E16*E17+F16*F17+G16*G17)/I16</f>
        <v>2.8266666666666667</v>
      </c>
      <c r="J17" s="10">
        <v>7.5</v>
      </c>
      <c r="K17" s="95">
        <v>7.9</v>
      </c>
      <c r="L17" s="95">
        <v>3.4</v>
      </c>
      <c r="M17" s="95">
        <v>-1</v>
      </c>
      <c r="N17" s="153">
        <f>(J16*J17+K16*K17+L16*L17+M16*M17)/N16</f>
        <v>4.1598214285714281</v>
      </c>
      <c r="O17" s="154">
        <f>(C17*C16+D17*D16+E17*E16+F17*F16+G17*G16+H17*H16+J17*J16+K17*K16+L17*L16+M17*M16)/O16</f>
        <v>3.5932539682539684</v>
      </c>
      <c r="P17" s="161">
        <f>(I17*I16+N17*N16)/P16</f>
        <v>3.431174089068826</v>
      </c>
    </row>
    <row r="18" spans="2:16" ht="19.5">
      <c r="B18" s="149" t="s">
        <v>212</v>
      </c>
      <c r="C18" s="13">
        <v>423</v>
      </c>
      <c r="D18" s="12">
        <v>344</v>
      </c>
      <c r="E18" s="12">
        <v>368</v>
      </c>
      <c r="F18" s="12">
        <v>191</v>
      </c>
      <c r="G18" s="12">
        <v>47</v>
      </c>
      <c r="H18" s="12">
        <v>7</v>
      </c>
      <c r="I18" s="155">
        <f>SUM(C18:G18)</f>
        <v>1373</v>
      </c>
      <c r="J18" s="12">
        <v>111</v>
      </c>
      <c r="K18" s="12">
        <v>158</v>
      </c>
      <c r="L18" s="12">
        <v>288</v>
      </c>
      <c r="M18" s="12">
        <v>434</v>
      </c>
      <c r="N18" s="155">
        <f>SUM(J18:M18)</f>
        <v>991</v>
      </c>
      <c r="O18" s="156">
        <f>O16*(13-O17)</f>
        <v>2370.5</v>
      </c>
      <c r="P18" s="162">
        <f>P16*(13-P17)</f>
        <v>2363.5</v>
      </c>
    </row>
    <row r="19" spans="2:16" ht="19.5">
      <c r="B19" s="149" t="s">
        <v>213</v>
      </c>
      <c r="C19" s="13">
        <v>547</v>
      </c>
      <c r="D19" s="12">
        <v>456</v>
      </c>
      <c r="E19" s="12">
        <v>492</v>
      </c>
      <c r="F19" s="12">
        <v>311</v>
      </c>
      <c r="G19" s="12">
        <v>107</v>
      </c>
      <c r="H19" s="12">
        <v>27</v>
      </c>
      <c r="I19" s="155">
        <f>SUM(C19:G19)</f>
        <v>1913</v>
      </c>
      <c r="J19" s="12">
        <v>191</v>
      </c>
      <c r="K19" s="12">
        <v>282</v>
      </c>
      <c r="L19" s="12">
        <v>408</v>
      </c>
      <c r="M19" s="12">
        <v>558</v>
      </c>
      <c r="N19" s="155">
        <f>SUM(J19:M19)</f>
        <v>1439</v>
      </c>
      <c r="O19" s="156">
        <f>O16*(17-O17)</f>
        <v>3378.5</v>
      </c>
      <c r="P19" s="162">
        <f>P16*(17-P17)</f>
        <v>3351.5</v>
      </c>
    </row>
    <row r="20" spans="2:16" ht="19.5">
      <c r="B20" s="149" t="s">
        <v>214</v>
      </c>
      <c r="C20" s="17">
        <v>578</v>
      </c>
      <c r="D20" s="16">
        <v>484</v>
      </c>
      <c r="E20" s="16">
        <v>523</v>
      </c>
      <c r="F20" s="16">
        <v>341</v>
      </c>
      <c r="G20" s="16">
        <v>122</v>
      </c>
      <c r="H20" s="16">
        <v>32</v>
      </c>
      <c r="I20" s="155">
        <f>SUM(C20:G20)</f>
        <v>2048</v>
      </c>
      <c r="J20" s="16">
        <v>211</v>
      </c>
      <c r="K20" s="16">
        <v>313</v>
      </c>
      <c r="L20" s="16">
        <v>438</v>
      </c>
      <c r="M20" s="16">
        <v>589</v>
      </c>
      <c r="N20" s="155">
        <f>SUM(J20:M20)</f>
        <v>1551</v>
      </c>
      <c r="O20" s="157">
        <f>O16*(18-O17)</f>
        <v>3630.5</v>
      </c>
      <c r="P20" s="163">
        <f>P16*(18-P17)</f>
        <v>3598.5</v>
      </c>
    </row>
    <row r="21" spans="2:16" ht="20.25" thickBot="1">
      <c r="B21" s="347" t="s">
        <v>215</v>
      </c>
      <c r="C21" s="21">
        <v>609</v>
      </c>
      <c r="D21" s="20">
        <v>512</v>
      </c>
      <c r="E21" s="20">
        <v>554</v>
      </c>
      <c r="F21" s="20">
        <v>371</v>
      </c>
      <c r="G21" s="20">
        <v>137</v>
      </c>
      <c r="H21" s="20">
        <v>37</v>
      </c>
      <c r="I21" s="164">
        <f>SUM(C21:G21)</f>
        <v>2183</v>
      </c>
      <c r="J21" s="20">
        <v>231</v>
      </c>
      <c r="K21" s="20">
        <v>344</v>
      </c>
      <c r="L21" s="20">
        <v>468</v>
      </c>
      <c r="M21" s="20">
        <v>620</v>
      </c>
      <c r="N21" s="164">
        <f>SUM(J21:M21)</f>
        <v>1663</v>
      </c>
      <c r="O21" s="165">
        <f>O16*(19-O17)</f>
        <v>3882.5</v>
      </c>
      <c r="P21" s="166">
        <f>P16*(19-P17)</f>
        <v>3845.5</v>
      </c>
    </row>
    <row r="22" spans="2:16" ht="15.75" thickBot="1">
      <c r="B22" s="4"/>
      <c r="C22" s="4"/>
      <c r="D22" s="4"/>
      <c r="E22" s="4"/>
      <c r="F22" s="4"/>
      <c r="G22" s="4"/>
      <c r="H22" s="4"/>
      <c r="I22" s="4"/>
      <c r="J22" s="4"/>
      <c r="K22" s="4"/>
      <c r="L22" s="4"/>
      <c r="M22" s="4"/>
      <c r="N22" s="4"/>
      <c r="O22" s="4"/>
      <c r="P22" s="4"/>
    </row>
    <row r="23" spans="2:16" ht="24" thickBot="1">
      <c r="B23" s="473" t="s">
        <v>636</v>
      </c>
      <c r="C23" s="474"/>
      <c r="D23" s="474"/>
      <c r="E23" s="474"/>
      <c r="F23" s="474"/>
      <c r="G23" s="474"/>
      <c r="H23" s="474"/>
      <c r="I23" s="474"/>
      <c r="J23" s="474"/>
      <c r="K23" s="474"/>
      <c r="L23" s="470" t="s">
        <v>226</v>
      </c>
      <c r="M23" s="471"/>
      <c r="N23" s="471"/>
      <c r="O23" s="471"/>
      <c r="P23" s="472"/>
    </row>
    <row r="24" spans="2:16" ht="15.75">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6" ht="16.5" thickBot="1">
      <c r="B25" s="466"/>
      <c r="C25" s="462"/>
      <c r="D25" s="462"/>
      <c r="E25" s="462"/>
      <c r="F25" s="462"/>
      <c r="G25" s="462"/>
      <c r="H25" s="462"/>
      <c r="I25" s="462"/>
      <c r="J25" s="462"/>
      <c r="K25" s="462"/>
      <c r="L25" s="462"/>
      <c r="M25" s="462"/>
      <c r="N25" s="462"/>
      <c r="O25" s="145" t="s">
        <v>209</v>
      </c>
      <c r="P25" s="30" t="s">
        <v>210</v>
      </c>
    </row>
    <row r="26" spans="2:16" ht="15">
      <c r="B26" s="148" t="s">
        <v>211</v>
      </c>
      <c r="C26" s="146">
        <v>31</v>
      </c>
      <c r="D26" s="8">
        <v>28</v>
      </c>
      <c r="E26" s="8">
        <v>31</v>
      </c>
      <c r="F26" s="8">
        <v>25</v>
      </c>
      <c r="G26" s="8">
        <v>21</v>
      </c>
      <c r="H26" s="8">
        <v>10</v>
      </c>
      <c r="I26" s="168">
        <f>SUM(C26:G26)</f>
        <v>136</v>
      </c>
      <c r="J26" s="8">
        <v>10</v>
      </c>
      <c r="K26" s="8">
        <v>31</v>
      </c>
      <c r="L26" s="8">
        <v>30</v>
      </c>
      <c r="M26" s="8">
        <v>31</v>
      </c>
      <c r="N26" s="168">
        <f>SUM(J26:M26)</f>
        <v>102</v>
      </c>
      <c r="O26" s="167">
        <f>SUM(C26:H26,J26:M26)</f>
        <v>248</v>
      </c>
      <c r="P26" s="169">
        <f>I26+N26</f>
        <v>238</v>
      </c>
    </row>
    <row r="27" spans="2:16" ht="19.5">
      <c r="B27" s="149" t="s">
        <v>485</v>
      </c>
      <c r="C27" s="147">
        <v>-5.2</v>
      </c>
      <c r="D27" s="10">
        <v>-2.9</v>
      </c>
      <c r="E27" s="10">
        <v>1</v>
      </c>
      <c r="F27" s="10">
        <v>10.6</v>
      </c>
      <c r="G27" s="10">
        <v>10.4</v>
      </c>
      <c r="H27" s="10">
        <v>10.6</v>
      </c>
      <c r="I27" s="153">
        <f>(C26*C27+D26*D27+E26*E27+F26*F27+G26*G27)/I26</f>
        <v>2</v>
      </c>
      <c r="J27" s="10">
        <v>12.6</v>
      </c>
      <c r="K27" s="95">
        <v>5.5</v>
      </c>
      <c r="L27" s="95">
        <v>3.9</v>
      </c>
      <c r="M27" s="95">
        <v>-2.6</v>
      </c>
      <c r="N27" s="153">
        <f>(J26*J27+K26*K27+L26*L27+M26*M27)/N26</f>
        <v>3.2637254901960784</v>
      </c>
      <c r="O27" s="154">
        <f>(C27*C26+D27*D26+E27*E26+F27*F26+G27*G26+H27*H26+J27*J26+K27*K26+L27*L26+M27*M26)/O26</f>
        <v>2.8665322580645158</v>
      </c>
      <c r="P27" s="161">
        <f>(I27*I26+N27*N26)/P26</f>
        <v>2.541596638655462</v>
      </c>
    </row>
    <row r="28" spans="2:16" ht="19.5">
      <c r="B28" s="149" t="s">
        <v>212</v>
      </c>
      <c r="C28" s="13">
        <v>564</v>
      </c>
      <c r="D28" s="12">
        <v>446</v>
      </c>
      <c r="E28" s="12">
        <v>373</v>
      </c>
      <c r="F28" s="12">
        <v>61</v>
      </c>
      <c r="G28" s="12">
        <v>55</v>
      </c>
      <c r="H28" s="12">
        <f>H26*(13-H27)</f>
        <v>24.000000000000004</v>
      </c>
      <c r="I28" s="155">
        <f>SUM(C28:G28)</f>
        <v>1499</v>
      </c>
      <c r="J28" s="12">
        <v>4</v>
      </c>
      <c r="K28" s="12">
        <v>234</v>
      </c>
      <c r="L28" s="12">
        <f>L26*(13-L27)</f>
        <v>273</v>
      </c>
      <c r="M28" s="12">
        <v>483</v>
      </c>
      <c r="N28" s="155">
        <f>SUM(J28:M28)</f>
        <v>994</v>
      </c>
      <c r="O28" s="156">
        <f>O26*(13-O27)</f>
        <v>2513.1</v>
      </c>
      <c r="P28" s="162">
        <f>P26*(13-P27)</f>
        <v>2489.1</v>
      </c>
    </row>
    <row r="29" spans="2:16" ht="19.5">
      <c r="B29" s="149" t="s">
        <v>213</v>
      </c>
      <c r="C29" s="13">
        <v>688</v>
      </c>
      <c r="D29" s="12">
        <v>558</v>
      </c>
      <c r="E29" s="12">
        <v>497</v>
      </c>
      <c r="F29" s="12">
        <v>161</v>
      </c>
      <c r="G29" s="12">
        <v>139</v>
      </c>
      <c r="H29" s="12">
        <f>H26*(17-H27)</f>
        <v>64</v>
      </c>
      <c r="I29" s="155">
        <f>SUM(C29:G29)</f>
        <v>2043</v>
      </c>
      <c r="J29" s="12">
        <v>44</v>
      </c>
      <c r="K29" s="12">
        <v>358</v>
      </c>
      <c r="L29" s="12">
        <f>L26*(17-L27)</f>
        <v>393</v>
      </c>
      <c r="M29" s="12">
        <v>607</v>
      </c>
      <c r="N29" s="155">
        <f>SUM(J29:M29)</f>
        <v>1402</v>
      </c>
      <c r="O29" s="156">
        <f>O26*(17-O27)</f>
        <v>3505.1</v>
      </c>
      <c r="P29" s="162">
        <f>P26*(17-P27)</f>
        <v>3441.1</v>
      </c>
    </row>
    <row r="30" spans="2:16" ht="19.5">
      <c r="B30" s="149" t="s">
        <v>214</v>
      </c>
      <c r="C30" s="17">
        <v>719</v>
      </c>
      <c r="D30" s="16">
        <v>586</v>
      </c>
      <c r="E30" s="16">
        <v>528</v>
      </c>
      <c r="F30" s="16">
        <v>186</v>
      </c>
      <c r="G30" s="16">
        <v>160</v>
      </c>
      <c r="H30" s="16">
        <f>H26*(18-H27)</f>
        <v>74</v>
      </c>
      <c r="I30" s="155">
        <f>SUM(C30:G30)</f>
        <v>2179</v>
      </c>
      <c r="J30" s="16">
        <v>54</v>
      </c>
      <c r="K30" s="16">
        <v>389</v>
      </c>
      <c r="L30" s="16">
        <f>L26*(18-L27)</f>
        <v>423</v>
      </c>
      <c r="M30" s="16">
        <v>638</v>
      </c>
      <c r="N30" s="155">
        <f>SUM(J30:M30)</f>
        <v>1504</v>
      </c>
      <c r="O30" s="157">
        <f>O26*(18-O27)</f>
        <v>3753.1</v>
      </c>
      <c r="P30" s="163">
        <f>P26*(18-P27)</f>
        <v>3679.1</v>
      </c>
    </row>
    <row r="31" spans="2:16" ht="20.25" thickBot="1">
      <c r="B31" s="347" t="s">
        <v>215</v>
      </c>
      <c r="C31" s="21">
        <v>750</v>
      </c>
      <c r="D31" s="20">
        <v>614</v>
      </c>
      <c r="E31" s="20">
        <v>559</v>
      </c>
      <c r="F31" s="20">
        <v>211</v>
      </c>
      <c r="G31" s="20">
        <v>181</v>
      </c>
      <c r="H31" s="20">
        <f>H26*(19-H27)</f>
        <v>84</v>
      </c>
      <c r="I31" s="164">
        <f>SUM(C31:G31)</f>
        <v>2315</v>
      </c>
      <c r="J31" s="20">
        <v>64</v>
      </c>
      <c r="K31" s="20">
        <v>420</v>
      </c>
      <c r="L31" s="20">
        <f>L26*(19-L27)</f>
        <v>453</v>
      </c>
      <c r="M31" s="20">
        <v>669</v>
      </c>
      <c r="N31" s="164">
        <f>SUM(J31:M31)</f>
        <v>1606</v>
      </c>
      <c r="O31" s="165">
        <f>O26*(19-O27)</f>
        <v>4001.1</v>
      </c>
      <c r="P31" s="166">
        <f>P26*(19-P27)</f>
        <v>3917.1</v>
      </c>
    </row>
    <row r="32" spans="2:16" ht="15.75" thickBot="1">
      <c r="B32" s="4"/>
      <c r="C32" s="4"/>
      <c r="D32" s="4"/>
      <c r="E32" s="4"/>
      <c r="F32" s="4"/>
      <c r="G32" s="4"/>
      <c r="H32" s="4"/>
      <c r="I32" s="4"/>
      <c r="J32" s="4"/>
      <c r="K32" s="4"/>
      <c r="L32" s="4"/>
      <c r="M32" s="4"/>
      <c r="N32" s="4"/>
      <c r="O32" s="4"/>
      <c r="P32" s="4"/>
    </row>
    <row r="33" spans="2:16" ht="24" thickBot="1">
      <c r="B33" s="473" t="s">
        <v>637</v>
      </c>
      <c r="C33" s="474"/>
      <c r="D33" s="474"/>
      <c r="E33" s="474"/>
      <c r="F33" s="474"/>
      <c r="G33" s="474"/>
      <c r="H33" s="474"/>
      <c r="I33" s="474"/>
      <c r="J33" s="474"/>
      <c r="K33" s="474"/>
      <c r="L33" s="470" t="s">
        <v>227</v>
      </c>
      <c r="M33" s="471"/>
      <c r="N33" s="471"/>
      <c r="O33" s="471"/>
      <c r="P33" s="472"/>
    </row>
    <row r="34" spans="2:16" ht="15.75">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6" ht="16.5" thickBot="1">
      <c r="B35" s="466"/>
      <c r="C35" s="462"/>
      <c r="D35" s="462"/>
      <c r="E35" s="462"/>
      <c r="F35" s="462"/>
      <c r="G35" s="462"/>
      <c r="H35" s="462"/>
      <c r="I35" s="462"/>
      <c r="J35" s="462"/>
      <c r="K35" s="462"/>
      <c r="L35" s="462"/>
      <c r="M35" s="462"/>
      <c r="N35" s="462"/>
      <c r="O35" s="145" t="s">
        <v>209</v>
      </c>
      <c r="P35" s="30" t="s">
        <v>210</v>
      </c>
    </row>
    <row r="36" spans="2:16" ht="15">
      <c r="B36" s="148" t="s">
        <v>211</v>
      </c>
      <c r="C36" s="146">
        <v>31</v>
      </c>
      <c r="D36" s="8">
        <v>28</v>
      </c>
      <c r="E36" s="8">
        <v>31</v>
      </c>
      <c r="F36" s="8">
        <v>30</v>
      </c>
      <c r="G36" s="8">
        <v>31</v>
      </c>
      <c r="H36" s="8">
        <v>15</v>
      </c>
      <c r="I36" s="168">
        <f>SUM(C36:G36)</f>
        <v>151</v>
      </c>
      <c r="J36" s="8">
        <v>25</v>
      </c>
      <c r="K36" s="8">
        <v>31</v>
      </c>
      <c r="L36" s="8">
        <v>30</v>
      </c>
      <c r="M36" s="8">
        <v>31</v>
      </c>
      <c r="N36" s="168">
        <f>SUM(J36:M36)</f>
        <v>117</v>
      </c>
      <c r="O36" s="167">
        <f>SUM(C36:H36,J36:M36)</f>
        <v>283</v>
      </c>
      <c r="P36" s="169">
        <f>I36+N36</f>
        <v>268</v>
      </c>
    </row>
    <row r="37" spans="2:16" ht="19.5">
      <c r="B37" s="149" t="s">
        <v>485</v>
      </c>
      <c r="C37" s="147">
        <v>-6.3</v>
      </c>
      <c r="D37" s="10">
        <v>-3.3</v>
      </c>
      <c r="E37" s="10">
        <v>1.1000000000000001</v>
      </c>
      <c r="F37" s="10">
        <v>6.8</v>
      </c>
      <c r="G37" s="10">
        <v>9.6999999999999993</v>
      </c>
      <c r="H37" s="10">
        <v>11.9</v>
      </c>
      <c r="I37" s="153">
        <f>(C36*C37+D36*D37+E36*E37+F36*F37+G36*G37)/I36</f>
        <v>1.6629139072847681</v>
      </c>
      <c r="J37" s="10">
        <v>9.6999999999999993</v>
      </c>
      <c r="K37" s="95">
        <v>4.9000000000000004</v>
      </c>
      <c r="L37" s="95">
        <v>3.7</v>
      </c>
      <c r="M37" s="95">
        <v>-6</v>
      </c>
      <c r="N37" s="153">
        <f>(J36*J37+K36*K37+L36*L37+M36*M37)/N36</f>
        <v>2.7299145299145295</v>
      </c>
      <c r="O37" s="154">
        <f>(C37*C36+D37*D36+E37*E36+F37*F36+G37*G36+H37*H36+J37*J36+K37*K36+L37*L36+M37*M36)/O36</f>
        <v>2.6466431095406362</v>
      </c>
      <c r="P37" s="161">
        <f>(I37*I36+N37*N36)/P36</f>
        <v>2.1287313432835822</v>
      </c>
    </row>
    <row r="38" spans="2:16" ht="19.5">
      <c r="B38" s="149" t="s">
        <v>212</v>
      </c>
      <c r="C38" s="13">
        <v>597</v>
      </c>
      <c r="D38" s="12">
        <v>457</v>
      </c>
      <c r="E38" s="12">
        <v>370</v>
      </c>
      <c r="F38" s="12">
        <v>187</v>
      </c>
      <c r="G38" s="12">
        <v>101</v>
      </c>
      <c r="H38" s="12">
        <v>17</v>
      </c>
      <c r="I38" s="155">
        <f>SUM(C38:G38)</f>
        <v>1712</v>
      </c>
      <c r="J38" s="12">
        <v>83</v>
      </c>
      <c r="K38" s="12">
        <v>250</v>
      </c>
      <c r="L38" s="12">
        <v>279</v>
      </c>
      <c r="M38" s="12">
        <v>590</v>
      </c>
      <c r="N38" s="155">
        <f>SUM(J38:M38)</f>
        <v>1202</v>
      </c>
      <c r="O38" s="156">
        <f>O36*(13-O37)</f>
        <v>2929.9999999999995</v>
      </c>
      <c r="P38" s="162">
        <f>P36*(13-P37)</f>
        <v>2913.4999999999995</v>
      </c>
    </row>
    <row r="39" spans="2:16" ht="19.5">
      <c r="B39" s="149" t="s">
        <v>213</v>
      </c>
      <c r="C39" s="13">
        <v>721</v>
      </c>
      <c r="D39" s="12">
        <v>569</v>
      </c>
      <c r="E39" s="12">
        <v>494</v>
      </c>
      <c r="F39" s="12">
        <v>307</v>
      </c>
      <c r="G39" s="12">
        <v>225</v>
      </c>
      <c r="H39" s="12">
        <f>H36*(17-H37)</f>
        <v>76.5</v>
      </c>
      <c r="I39" s="155">
        <f>SUM(C39:G39)</f>
        <v>2316</v>
      </c>
      <c r="J39" s="12">
        <v>183</v>
      </c>
      <c r="K39" s="12">
        <v>374</v>
      </c>
      <c r="L39" s="12">
        <v>399</v>
      </c>
      <c r="M39" s="12">
        <v>714</v>
      </c>
      <c r="N39" s="155">
        <f>SUM(J39:M39)</f>
        <v>1670</v>
      </c>
      <c r="O39" s="156">
        <f>O36*(17-O37)</f>
        <v>4061.9999999999995</v>
      </c>
      <c r="P39" s="162">
        <f>P36*(17-P37)</f>
        <v>3985.4999999999995</v>
      </c>
    </row>
    <row r="40" spans="2:16" ht="19.5">
      <c r="B40" s="149" t="s">
        <v>214</v>
      </c>
      <c r="C40" s="17">
        <v>752</v>
      </c>
      <c r="D40" s="16">
        <v>597</v>
      </c>
      <c r="E40" s="16">
        <v>525</v>
      </c>
      <c r="F40" s="16">
        <v>337</v>
      </c>
      <c r="G40" s="16">
        <v>256</v>
      </c>
      <c r="H40" s="16">
        <f>H36*(18-H37)</f>
        <v>91.5</v>
      </c>
      <c r="I40" s="155">
        <f>SUM(C40:G40)</f>
        <v>2467</v>
      </c>
      <c r="J40" s="16">
        <v>208</v>
      </c>
      <c r="K40" s="16">
        <v>405</v>
      </c>
      <c r="L40" s="16">
        <v>429</v>
      </c>
      <c r="M40" s="16">
        <v>745</v>
      </c>
      <c r="N40" s="155">
        <f>SUM(J40:M40)</f>
        <v>1787</v>
      </c>
      <c r="O40" s="157">
        <f>O36*(18-O37)</f>
        <v>4345</v>
      </c>
      <c r="P40" s="163">
        <f>P36*(18-P37)</f>
        <v>4253.5</v>
      </c>
    </row>
    <row r="41" spans="2:16" ht="20.25" thickBot="1">
      <c r="B41" s="347" t="s">
        <v>215</v>
      </c>
      <c r="C41" s="21">
        <v>783</v>
      </c>
      <c r="D41" s="20">
        <v>625</v>
      </c>
      <c r="E41" s="20">
        <v>556</v>
      </c>
      <c r="F41" s="20">
        <v>367</v>
      </c>
      <c r="G41" s="20">
        <v>287</v>
      </c>
      <c r="H41" s="20">
        <f>H36*(19-H37)</f>
        <v>106.5</v>
      </c>
      <c r="I41" s="164">
        <f>SUM(C41:G41)</f>
        <v>2618</v>
      </c>
      <c r="J41" s="20">
        <v>233</v>
      </c>
      <c r="K41" s="20">
        <v>436</v>
      </c>
      <c r="L41" s="20">
        <v>459</v>
      </c>
      <c r="M41" s="20">
        <v>776</v>
      </c>
      <c r="N41" s="164">
        <f>SUM(J41:M41)</f>
        <v>1904</v>
      </c>
      <c r="O41" s="165">
        <f>O36*(19-O37)</f>
        <v>4628</v>
      </c>
      <c r="P41" s="166">
        <f>P36*(19-P37)</f>
        <v>4521.5</v>
      </c>
    </row>
    <row r="42" spans="2:16" ht="15.75" thickBot="1">
      <c r="B42" s="4"/>
      <c r="C42" s="4"/>
      <c r="D42" s="4"/>
      <c r="E42" s="4"/>
      <c r="F42" s="4"/>
      <c r="G42" s="4"/>
      <c r="H42" s="4"/>
      <c r="I42" s="4"/>
      <c r="J42" s="4"/>
      <c r="K42" s="4"/>
      <c r="L42" s="4"/>
      <c r="M42" s="4"/>
      <c r="N42" s="4"/>
      <c r="O42" s="4"/>
      <c r="P42" s="4"/>
    </row>
    <row r="43" spans="2:16" ht="24" thickBot="1">
      <c r="B43" s="473" t="s">
        <v>638</v>
      </c>
      <c r="C43" s="474"/>
      <c r="D43" s="474"/>
      <c r="E43" s="474"/>
      <c r="F43" s="474"/>
      <c r="G43" s="474"/>
      <c r="H43" s="474"/>
      <c r="I43" s="474"/>
      <c r="J43" s="474"/>
      <c r="K43" s="474"/>
      <c r="L43" s="470" t="s">
        <v>228</v>
      </c>
      <c r="M43" s="471"/>
      <c r="N43" s="471"/>
      <c r="O43" s="471"/>
      <c r="P43" s="472"/>
    </row>
    <row r="44" spans="2:16" ht="15.75">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6" ht="16.5" thickBot="1">
      <c r="B45" s="466"/>
      <c r="C45" s="462"/>
      <c r="D45" s="462"/>
      <c r="E45" s="462"/>
      <c r="F45" s="462"/>
      <c r="G45" s="462"/>
      <c r="H45" s="462"/>
      <c r="I45" s="462"/>
      <c r="J45" s="462"/>
      <c r="K45" s="462"/>
      <c r="L45" s="462"/>
      <c r="M45" s="462"/>
      <c r="N45" s="462"/>
      <c r="O45" s="145" t="s">
        <v>209</v>
      </c>
      <c r="P45" s="30" t="s">
        <v>210</v>
      </c>
    </row>
    <row r="46" spans="2:16" ht="15">
      <c r="B46" s="148" t="s">
        <v>211</v>
      </c>
      <c r="C46" s="146">
        <v>31</v>
      </c>
      <c r="D46" s="8">
        <v>28</v>
      </c>
      <c r="E46" s="8">
        <v>31</v>
      </c>
      <c r="F46" s="8">
        <v>25</v>
      </c>
      <c r="G46" s="8">
        <v>15</v>
      </c>
      <c r="H46" s="8">
        <v>0</v>
      </c>
      <c r="I46" s="168">
        <f>SUM(C46:G46)</f>
        <v>130</v>
      </c>
      <c r="J46" s="8">
        <v>15</v>
      </c>
      <c r="K46" s="8">
        <v>26</v>
      </c>
      <c r="L46" s="8">
        <v>30</v>
      </c>
      <c r="M46" s="8">
        <v>31</v>
      </c>
      <c r="N46" s="168">
        <f>SUM(J46:M46)</f>
        <v>102</v>
      </c>
      <c r="O46" s="167">
        <f>SUM(C46:H46,J46:M46)</f>
        <v>232</v>
      </c>
      <c r="P46" s="169">
        <f>I46+N46</f>
        <v>232</v>
      </c>
    </row>
    <row r="47" spans="2:16" ht="19.5">
      <c r="B47" s="149" t="s">
        <v>485</v>
      </c>
      <c r="C47" s="147">
        <v>-2.4</v>
      </c>
      <c r="D47" s="10">
        <v>-3.5</v>
      </c>
      <c r="E47" s="10">
        <v>3.6</v>
      </c>
      <c r="F47" s="10">
        <v>8.5</v>
      </c>
      <c r="G47" s="10">
        <v>9.4</v>
      </c>
      <c r="H47" s="10">
        <v>0</v>
      </c>
      <c r="I47" s="153">
        <f>(C46*C47+D46*D47+E46*E47+F46*F47+G46*G47)/I46</f>
        <v>2.2515384615384617</v>
      </c>
      <c r="J47" s="10">
        <v>12.4</v>
      </c>
      <c r="K47" s="95">
        <v>5.3</v>
      </c>
      <c r="L47" s="95">
        <v>1.6</v>
      </c>
      <c r="M47" s="95">
        <v>0.4</v>
      </c>
      <c r="N47" s="153">
        <f>(J46*J47+K46*K47+L46*L47+M46*M47)/N46</f>
        <v>3.7666666666666662</v>
      </c>
      <c r="O47" s="154">
        <f>(C47*C46+D47*D46+E47*E46+F47*F46+G47*G46+H47*H46+J47*J46+K47*K46+L47*L46+M47*M46)/O46</f>
        <v>2.9176724137931034</v>
      </c>
      <c r="P47" s="161">
        <f>(I47*I46+N47*N46)/P46</f>
        <v>2.9176724137931034</v>
      </c>
    </row>
    <row r="48" spans="2:16" ht="19.5">
      <c r="B48" s="149" t="s">
        <v>212</v>
      </c>
      <c r="C48" s="13">
        <v>479</v>
      </c>
      <c r="D48" s="12">
        <v>462</v>
      </c>
      <c r="E48" s="12">
        <v>292</v>
      </c>
      <c r="F48" s="12">
        <v>113</v>
      </c>
      <c r="G48" s="12">
        <v>54</v>
      </c>
      <c r="H48" s="12">
        <f>H46*(13-H47)</f>
        <v>0</v>
      </c>
      <c r="I48" s="155">
        <f>SUM(C48:G48)</f>
        <v>1400</v>
      </c>
      <c r="J48" s="12">
        <v>9</v>
      </c>
      <c r="K48" s="12">
        <v>201</v>
      </c>
      <c r="L48" s="12">
        <v>342</v>
      </c>
      <c r="M48" s="12">
        <v>391</v>
      </c>
      <c r="N48" s="155">
        <f>SUM(J48:M48)</f>
        <v>943</v>
      </c>
      <c r="O48" s="156">
        <f>O46*(13-O47)</f>
        <v>2339.1000000000004</v>
      </c>
      <c r="P48" s="162">
        <f>P46*(13-P47)</f>
        <v>2339.1000000000004</v>
      </c>
    </row>
    <row r="49" spans="2:16" ht="19.5">
      <c r="B49" s="149" t="s">
        <v>213</v>
      </c>
      <c r="C49" s="13">
        <v>603</v>
      </c>
      <c r="D49" s="12">
        <v>574</v>
      </c>
      <c r="E49" s="12">
        <v>416</v>
      </c>
      <c r="F49" s="12">
        <v>213</v>
      </c>
      <c r="G49" s="12">
        <v>114</v>
      </c>
      <c r="H49" s="12">
        <f>H46*(17-H47)</f>
        <v>0</v>
      </c>
      <c r="I49" s="155">
        <f>SUM(C49:G49)</f>
        <v>1920</v>
      </c>
      <c r="J49" s="12">
        <v>70</v>
      </c>
      <c r="K49" s="12">
        <v>305</v>
      </c>
      <c r="L49" s="12">
        <v>462</v>
      </c>
      <c r="M49" s="12">
        <v>515</v>
      </c>
      <c r="N49" s="155">
        <f>SUM(J49:M49)</f>
        <v>1352</v>
      </c>
      <c r="O49" s="156">
        <f>O46*(17-O47)</f>
        <v>3267.1000000000004</v>
      </c>
      <c r="P49" s="162">
        <f>P46*(17-P47)</f>
        <v>3267.1000000000004</v>
      </c>
    </row>
    <row r="50" spans="2:16" ht="19.5">
      <c r="B50" s="149" t="s">
        <v>214</v>
      </c>
      <c r="C50" s="17">
        <v>634</v>
      </c>
      <c r="D50" s="16">
        <v>602</v>
      </c>
      <c r="E50" s="16">
        <v>447</v>
      </c>
      <c r="F50" s="16">
        <v>238</v>
      </c>
      <c r="G50" s="16">
        <v>129</v>
      </c>
      <c r="H50" s="16">
        <f>H46*(18-H47)</f>
        <v>0</v>
      </c>
      <c r="I50" s="155">
        <f>SUM(C50:G50)</f>
        <v>2050</v>
      </c>
      <c r="J50" s="16">
        <v>85</v>
      </c>
      <c r="K50" s="16">
        <v>331</v>
      </c>
      <c r="L50" s="16">
        <v>492</v>
      </c>
      <c r="M50" s="16">
        <v>546</v>
      </c>
      <c r="N50" s="155">
        <f>SUM(J50:M50)</f>
        <v>1454</v>
      </c>
      <c r="O50" s="157">
        <f>O46*(18-O47)</f>
        <v>3499.1000000000004</v>
      </c>
      <c r="P50" s="163">
        <f>P46*(18-P47)</f>
        <v>3499.1000000000004</v>
      </c>
    </row>
    <row r="51" spans="2:16" ht="20.25" thickBot="1">
      <c r="B51" s="347" t="s">
        <v>215</v>
      </c>
      <c r="C51" s="21">
        <v>665</v>
      </c>
      <c r="D51" s="20">
        <v>630</v>
      </c>
      <c r="E51" s="20">
        <v>478</v>
      </c>
      <c r="F51" s="20">
        <v>263</v>
      </c>
      <c r="G51" s="20">
        <v>144</v>
      </c>
      <c r="H51" s="20">
        <f>H46*(19-H47)</f>
        <v>0</v>
      </c>
      <c r="I51" s="164">
        <f>SUM(C51:G51)</f>
        <v>2180</v>
      </c>
      <c r="J51" s="20">
        <v>100</v>
      </c>
      <c r="K51" s="20">
        <v>357</v>
      </c>
      <c r="L51" s="20">
        <v>522</v>
      </c>
      <c r="M51" s="20">
        <v>577</v>
      </c>
      <c r="N51" s="164">
        <f>SUM(J51:M51)</f>
        <v>1556</v>
      </c>
      <c r="O51" s="165">
        <f>O46*(19-O47)</f>
        <v>3731.1000000000004</v>
      </c>
      <c r="P51" s="166">
        <f>P46*(19-P47)</f>
        <v>3731.1000000000004</v>
      </c>
    </row>
    <row r="52" spans="2:16" ht="15.75" thickBot="1">
      <c r="B52" s="4"/>
      <c r="C52" s="4"/>
      <c r="D52" s="4"/>
      <c r="E52" s="4"/>
      <c r="F52" s="4"/>
      <c r="G52" s="4"/>
      <c r="H52" s="4"/>
      <c r="I52" s="4"/>
      <c r="J52" s="4"/>
      <c r="K52" s="4"/>
      <c r="L52" s="4"/>
      <c r="M52" s="4"/>
      <c r="N52" s="4"/>
      <c r="O52" s="4"/>
      <c r="P52" s="4"/>
    </row>
    <row r="53" spans="2:16" ht="24" thickBot="1">
      <c r="B53" s="473" t="s">
        <v>635</v>
      </c>
      <c r="C53" s="474"/>
      <c r="D53" s="474"/>
      <c r="E53" s="474"/>
      <c r="F53" s="474"/>
      <c r="G53" s="474"/>
      <c r="H53" s="474"/>
      <c r="I53" s="474"/>
      <c r="J53" s="474"/>
      <c r="K53" s="474"/>
      <c r="L53" s="470" t="s">
        <v>229</v>
      </c>
      <c r="M53" s="471"/>
      <c r="N53" s="471"/>
      <c r="O53" s="471"/>
      <c r="P53" s="472"/>
    </row>
    <row r="54" spans="2:16"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6" ht="16.5" thickBot="1">
      <c r="B55" s="466"/>
      <c r="C55" s="462"/>
      <c r="D55" s="462"/>
      <c r="E55" s="462"/>
      <c r="F55" s="462"/>
      <c r="G55" s="462"/>
      <c r="H55" s="462"/>
      <c r="I55" s="462"/>
      <c r="J55" s="462"/>
      <c r="K55" s="462"/>
      <c r="L55" s="462"/>
      <c r="M55" s="462"/>
      <c r="N55" s="462"/>
      <c r="O55" s="145" t="s">
        <v>209</v>
      </c>
      <c r="P55" s="30" t="s">
        <v>210</v>
      </c>
    </row>
    <row r="56" spans="2:16" ht="15">
      <c r="B56" s="148" t="s">
        <v>211</v>
      </c>
      <c r="C56" s="146">
        <v>31</v>
      </c>
      <c r="D56" s="8">
        <v>28</v>
      </c>
      <c r="E56" s="8">
        <v>31</v>
      </c>
      <c r="F56" s="8">
        <v>25</v>
      </c>
      <c r="G56" s="8">
        <v>10</v>
      </c>
      <c r="H56" s="8">
        <v>10</v>
      </c>
      <c r="I56" s="168">
        <f>SUM(C56:G56)</f>
        <v>125</v>
      </c>
      <c r="J56" s="8">
        <v>20</v>
      </c>
      <c r="K56" s="8">
        <v>31</v>
      </c>
      <c r="L56" s="8">
        <v>30</v>
      </c>
      <c r="M56" s="8">
        <v>31</v>
      </c>
      <c r="N56" s="168">
        <f>SUM(J56:M56)</f>
        <v>112</v>
      </c>
      <c r="O56" s="167">
        <f>SUM(C56:H56,J56:M56)</f>
        <v>247</v>
      </c>
      <c r="P56" s="169">
        <f>I56+N56</f>
        <v>237</v>
      </c>
    </row>
    <row r="57" spans="2:16" ht="19.5">
      <c r="B57" s="149" t="s">
        <v>485</v>
      </c>
      <c r="C57" s="147">
        <v>2.4</v>
      </c>
      <c r="D57" s="10">
        <v>7.3</v>
      </c>
      <c r="E57" s="10">
        <v>4.0999999999999996</v>
      </c>
      <c r="F57" s="10">
        <v>4.8</v>
      </c>
      <c r="G57" s="10">
        <v>9.9</v>
      </c>
      <c r="H57" s="10">
        <v>12</v>
      </c>
      <c r="I57" s="153">
        <f>(C56*C57+D56*D57+E56*E57+F56*F57+G56*G57)/I56</f>
        <v>4.9992000000000001</v>
      </c>
      <c r="J57" s="10">
        <v>11.5</v>
      </c>
      <c r="K57" s="95">
        <v>8.5</v>
      </c>
      <c r="L57" s="95">
        <v>3.7</v>
      </c>
      <c r="M57" s="95">
        <v>3.3</v>
      </c>
      <c r="N57" s="153">
        <f>(J56*J57+K56*K57+L56*L57+M56*M57)/N56</f>
        <v>6.3107142857142851</v>
      </c>
      <c r="O57" s="154">
        <f>(C57*C56+D57*D56+E57*E56+F57*F56+G57*G56+H57*H56+J57*J56+K57*K56+L57*L56+M57*M56)/O56</f>
        <v>5.8773279352226719</v>
      </c>
      <c r="P57" s="161">
        <f>(I57*I56+N57*N56)/P56</f>
        <v>5.6189873417721508</v>
      </c>
    </row>
    <row r="58" spans="2:16" ht="19.5">
      <c r="B58" s="149" t="s">
        <v>212</v>
      </c>
      <c r="C58" s="13">
        <v>329</v>
      </c>
      <c r="D58" s="12">
        <v>160</v>
      </c>
      <c r="E58" s="12">
        <v>276</v>
      </c>
      <c r="F58" s="12">
        <v>205</v>
      </c>
      <c r="G58" s="12">
        <v>31</v>
      </c>
      <c r="H58" s="12">
        <v>11</v>
      </c>
      <c r="I58" s="155">
        <f>SUM(C58:G58)</f>
        <v>1001</v>
      </c>
      <c r="J58" s="12">
        <v>31</v>
      </c>
      <c r="K58" s="12">
        <v>139</v>
      </c>
      <c r="L58" s="12">
        <v>279</v>
      </c>
      <c r="M58" s="12">
        <v>301</v>
      </c>
      <c r="N58" s="155">
        <f>SUM(J58:M58)</f>
        <v>750</v>
      </c>
      <c r="O58" s="156">
        <f>O56*(13-O57)</f>
        <v>1759.3</v>
      </c>
      <c r="P58" s="162">
        <f>P56*(13-P57)</f>
        <v>1749.3000000000002</v>
      </c>
    </row>
    <row r="59" spans="2:16" ht="19.5">
      <c r="B59" s="149" t="s">
        <v>213</v>
      </c>
      <c r="C59" s="13">
        <v>453</v>
      </c>
      <c r="D59" s="12">
        <v>272</v>
      </c>
      <c r="E59" s="12">
        <v>400</v>
      </c>
      <c r="F59" s="12">
        <v>305</v>
      </c>
      <c r="G59" s="12">
        <v>71</v>
      </c>
      <c r="H59" s="12">
        <v>51</v>
      </c>
      <c r="I59" s="155">
        <f>SUM(C59:G59)</f>
        <v>1501</v>
      </c>
      <c r="J59" s="12">
        <v>111</v>
      </c>
      <c r="K59" s="12">
        <v>263</v>
      </c>
      <c r="L59" s="12">
        <v>399</v>
      </c>
      <c r="M59" s="12">
        <v>425</v>
      </c>
      <c r="N59" s="155">
        <f>SUM(J59:M59)</f>
        <v>1198</v>
      </c>
      <c r="O59" s="156">
        <f>O56*(17-O57)</f>
        <v>2747.3</v>
      </c>
      <c r="P59" s="162">
        <f>P56*(17-P57)</f>
        <v>2697.3</v>
      </c>
    </row>
    <row r="60" spans="2:16" ht="19.5">
      <c r="B60" s="149" t="s">
        <v>214</v>
      </c>
      <c r="C60" s="17">
        <v>484</v>
      </c>
      <c r="D60" s="16">
        <v>300</v>
      </c>
      <c r="E60" s="16">
        <v>431</v>
      </c>
      <c r="F60" s="16">
        <v>330</v>
      </c>
      <c r="G60" s="16">
        <v>81</v>
      </c>
      <c r="H60" s="16">
        <v>61</v>
      </c>
      <c r="I60" s="155">
        <f>SUM(C60:G60)</f>
        <v>1626</v>
      </c>
      <c r="J60" s="16">
        <v>131</v>
      </c>
      <c r="K60" s="16">
        <v>294</v>
      </c>
      <c r="L60" s="16">
        <v>429</v>
      </c>
      <c r="M60" s="16">
        <v>456</v>
      </c>
      <c r="N60" s="155">
        <f>SUM(J60:M60)</f>
        <v>1310</v>
      </c>
      <c r="O60" s="157">
        <f>O56*(18-O57)</f>
        <v>2994.3</v>
      </c>
      <c r="P60" s="163">
        <f>P56*(18-P57)</f>
        <v>2934.3</v>
      </c>
    </row>
    <row r="61" spans="2:16" ht="20.25" thickBot="1">
      <c r="B61" s="347" t="s">
        <v>215</v>
      </c>
      <c r="C61" s="21">
        <v>515</v>
      </c>
      <c r="D61" s="20">
        <v>328</v>
      </c>
      <c r="E61" s="20">
        <v>462</v>
      </c>
      <c r="F61" s="20">
        <v>355</v>
      </c>
      <c r="G61" s="20">
        <v>91</v>
      </c>
      <c r="H61" s="20">
        <v>71</v>
      </c>
      <c r="I61" s="164">
        <f>SUM(C61:G61)</f>
        <v>1751</v>
      </c>
      <c r="J61" s="20">
        <v>151</v>
      </c>
      <c r="K61" s="20">
        <v>325</v>
      </c>
      <c r="L61" s="20">
        <v>459</v>
      </c>
      <c r="M61" s="20">
        <v>487</v>
      </c>
      <c r="N61" s="164">
        <f>SUM(J61:M61)</f>
        <v>1422</v>
      </c>
      <c r="O61" s="165">
        <f>O56*(19-O57)</f>
        <v>3241.3</v>
      </c>
      <c r="P61" s="166">
        <f>P56*(19-P57)</f>
        <v>3171.3</v>
      </c>
    </row>
    <row r="62" spans="2:16" ht="15.75" thickBot="1">
      <c r="B62" s="4"/>
      <c r="C62" s="4"/>
      <c r="D62" s="4"/>
      <c r="E62" s="4"/>
      <c r="F62" s="4"/>
      <c r="G62" s="4"/>
      <c r="H62" s="4"/>
      <c r="I62" s="4"/>
      <c r="J62" s="4"/>
      <c r="K62" s="4"/>
      <c r="L62" s="4"/>
      <c r="M62" s="4"/>
      <c r="N62" s="4"/>
      <c r="O62" s="4"/>
      <c r="P62" s="4"/>
    </row>
    <row r="63" spans="2:16" ht="24" thickBot="1">
      <c r="B63" s="473" t="s">
        <v>637</v>
      </c>
      <c r="C63" s="474"/>
      <c r="D63" s="474"/>
      <c r="E63" s="474"/>
      <c r="F63" s="474"/>
      <c r="G63" s="474"/>
      <c r="H63" s="474"/>
      <c r="I63" s="474"/>
      <c r="J63" s="474"/>
      <c r="K63" s="474"/>
      <c r="L63" s="470" t="s">
        <v>230</v>
      </c>
      <c r="M63" s="471"/>
      <c r="N63" s="471"/>
      <c r="O63" s="471"/>
      <c r="P63" s="472"/>
    </row>
    <row r="64" spans="2:16"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ht="15">
      <c r="B66" s="148" t="s">
        <v>211</v>
      </c>
      <c r="C66" s="146">
        <v>31</v>
      </c>
      <c r="D66" s="8">
        <v>28</v>
      </c>
      <c r="E66" s="8">
        <v>31</v>
      </c>
      <c r="F66" s="8">
        <v>30</v>
      </c>
      <c r="G66" s="8">
        <v>21</v>
      </c>
      <c r="H66" s="8">
        <v>10</v>
      </c>
      <c r="I66" s="168">
        <f>SUM(C66:G66)</f>
        <v>141</v>
      </c>
      <c r="J66" s="8">
        <v>25</v>
      </c>
      <c r="K66" s="8">
        <v>31</v>
      </c>
      <c r="L66" s="8">
        <v>30</v>
      </c>
      <c r="M66" s="8">
        <v>31</v>
      </c>
      <c r="N66" s="168">
        <f>SUM(J66:M66)</f>
        <v>117</v>
      </c>
      <c r="O66" s="167">
        <f>SUM(C66:H66,J66:M66)</f>
        <v>268</v>
      </c>
      <c r="P66" s="169">
        <f>I66+N66</f>
        <v>258</v>
      </c>
    </row>
    <row r="67" spans="2:16" ht="19.5">
      <c r="B67" s="149" t="s">
        <v>485</v>
      </c>
      <c r="C67" s="147">
        <v>3.6</v>
      </c>
      <c r="D67" s="10">
        <v>3</v>
      </c>
      <c r="E67" s="10">
        <v>2.4</v>
      </c>
      <c r="F67" s="10">
        <v>7</v>
      </c>
      <c r="G67" s="10">
        <v>8.9</v>
      </c>
      <c r="H67" s="10">
        <v>9</v>
      </c>
      <c r="I67" s="153">
        <f>(C66*C67+D66*D67+E66*E67+F66*F67+G66*G67)/I66</f>
        <v>4.7297872340425533</v>
      </c>
      <c r="J67" s="10">
        <v>9.6</v>
      </c>
      <c r="K67" s="95">
        <v>8.5</v>
      </c>
      <c r="L67" s="95">
        <v>2.8</v>
      </c>
      <c r="M67" s="95">
        <v>-0.3</v>
      </c>
      <c r="N67" s="153">
        <f>(J66*J67+K66*K67+L66*L67+M66*M67)/N66</f>
        <v>4.9418803418803421</v>
      </c>
      <c r="O67" s="154">
        <f>(C67*C66+D67*D66+E67*E66+F67*F66+G67*G66+H67*H66+J67*J66+K67*K66+L67*L66+M67*M66)/O66</f>
        <v>4.9817164179104481</v>
      </c>
      <c r="P67" s="161">
        <f>(I67*I66+N67*N66)/P66</f>
        <v>4.825968992248062</v>
      </c>
    </row>
    <row r="68" spans="2:16" ht="19.5">
      <c r="B68" s="149" t="s">
        <v>212</v>
      </c>
      <c r="C68" s="13">
        <v>291</v>
      </c>
      <c r="D68" s="12">
        <v>280</v>
      </c>
      <c r="E68" s="12">
        <v>329</v>
      </c>
      <c r="F68" s="12">
        <v>181</v>
      </c>
      <c r="G68" s="12">
        <v>96</v>
      </c>
      <c r="H68" s="12">
        <v>35</v>
      </c>
      <c r="I68" s="155">
        <f>SUM(C68:G68)</f>
        <v>1177</v>
      </c>
      <c r="J68" s="12">
        <v>84</v>
      </c>
      <c r="K68" s="12">
        <v>139</v>
      </c>
      <c r="L68" s="12">
        <v>306</v>
      </c>
      <c r="M68" s="12">
        <v>412</v>
      </c>
      <c r="N68" s="155">
        <f>SUM(J68:M68)</f>
        <v>941</v>
      </c>
      <c r="O68" s="156">
        <f>O66*(13-O67)</f>
        <v>2148.9</v>
      </c>
      <c r="P68" s="162">
        <f>P66*(13-P67)</f>
        <v>2108.9</v>
      </c>
    </row>
    <row r="69" spans="2:16" ht="19.5">
      <c r="B69" s="149" t="s">
        <v>213</v>
      </c>
      <c r="C69" s="13">
        <v>415</v>
      </c>
      <c r="D69" s="12">
        <v>392</v>
      </c>
      <c r="E69" s="12">
        <v>453</v>
      </c>
      <c r="F69" s="12">
        <v>301</v>
      </c>
      <c r="G69" s="12">
        <v>170</v>
      </c>
      <c r="H69" s="12">
        <v>75</v>
      </c>
      <c r="I69" s="155">
        <f>SUM(C69:G69)</f>
        <v>1731</v>
      </c>
      <c r="J69" s="12">
        <v>184</v>
      </c>
      <c r="K69" s="12">
        <v>263</v>
      </c>
      <c r="L69" s="12">
        <v>426</v>
      </c>
      <c r="M69" s="12">
        <v>536</v>
      </c>
      <c r="N69" s="155">
        <f>SUM(J69:M69)</f>
        <v>1409</v>
      </c>
      <c r="O69" s="156">
        <f>O66*(17-O67)</f>
        <v>3220.9</v>
      </c>
      <c r="P69" s="162">
        <f>P66*(17-P67)</f>
        <v>3140.9</v>
      </c>
    </row>
    <row r="70" spans="2:16" ht="19.5">
      <c r="B70" s="149" t="s">
        <v>214</v>
      </c>
      <c r="C70" s="17">
        <v>446</v>
      </c>
      <c r="D70" s="16">
        <v>420</v>
      </c>
      <c r="E70" s="16">
        <v>484</v>
      </c>
      <c r="F70" s="16">
        <v>331</v>
      </c>
      <c r="G70" s="16">
        <v>191</v>
      </c>
      <c r="H70" s="16">
        <v>85</v>
      </c>
      <c r="I70" s="155">
        <f>SUM(C70:G70)</f>
        <v>1872</v>
      </c>
      <c r="J70" s="16">
        <v>209</v>
      </c>
      <c r="K70" s="16">
        <v>294</v>
      </c>
      <c r="L70" s="16">
        <v>456</v>
      </c>
      <c r="M70" s="16">
        <v>567</v>
      </c>
      <c r="N70" s="155">
        <f>SUM(J70:M70)</f>
        <v>1526</v>
      </c>
      <c r="O70" s="157">
        <f>O66*(18-O67)</f>
        <v>3488.9</v>
      </c>
      <c r="P70" s="163">
        <f>P66*(18-P67)</f>
        <v>3398.9</v>
      </c>
    </row>
    <row r="71" spans="2:16" ht="20.25" thickBot="1">
      <c r="B71" s="347" t="s">
        <v>215</v>
      </c>
      <c r="C71" s="21">
        <v>477</v>
      </c>
      <c r="D71" s="20">
        <v>448</v>
      </c>
      <c r="E71" s="20">
        <v>515</v>
      </c>
      <c r="F71" s="20">
        <v>361</v>
      </c>
      <c r="G71" s="20">
        <v>212</v>
      </c>
      <c r="H71" s="20">
        <v>95</v>
      </c>
      <c r="I71" s="164">
        <f>SUM(C71:G71)</f>
        <v>2013</v>
      </c>
      <c r="J71" s="20">
        <v>234</v>
      </c>
      <c r="K71" s="20">
        <v>325</v>
      </c>
      <c r="L71" s="20">
        <v>486</v>
      </c>
      <c r="M71" s="20">
        <v>598</v>
      </c>
      <c r="N71" s="164">
        <f>SUM(J71:M71)</f>
        <v>1643</v>
      </c>
      <c r="O71" s="165">
        <f>O66*(19-O67)</f>
        <v>3756.9</v>
      </c>
      <c r="P71" s="166">
        <f>P66*(19-P67)</f>
        <v>3656.9</v>
      </c>
    </row>
    <row r="72" spans="2:16" ht="15">
      <c r="B72" s="363"/>
      <c r="C72" s="363"/>
      <c r="D72" s="363"/>
      <c r="E72" s="363"/>
      <c r="F72" s="363"/>
      <c r="G72" s="363"/>
      <c r="H72" s="363"/>
      <c r="I72" s="363"/>
      <c r="J72" s="363"/>
      <c r="K72" s="363"/>
      <c r="L72" s="363"/>
      <c r="M72" s="363"/>
      <c r="N72" s="363"/>
      <c r="O72" s="363"/>
      <c r="P72" s="363"/>
    </row>
    <row r="73" spans="2:16" ht="24" thickBot="1">
      <c r="B73" s="523" t="s">
        <v>639</v>
      </c>
      <c r="C73" s="524"/>
      <c r="D73" s="524"/>
      <c r="E73" s="524"/>
      <c r="F73" s="524"/>
      <c r="G73" s="524"/>
      <c r="H73" s="524"/>
      <c r="I73" s="524"/>
      <c r="J73" s="524"/>
      <c r="K73" s="524"/>
      <c r="L73" s="525" t="s">
        <v>231</v>
      </c>
      <c r="M73" s="526"/>
      <c r="N73" s="526"/>
      <c r="O73" s="526"/>
      <c r="P73" s="527"/>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ht="15">
      <c r="B76" s="148" t="s">
        <v>211</v>
      </c>
      <c r="C76" s="146">
        <v>31</v>
      </c>
      <c r="D76" s="8">
        <v>28</v>
      </c>
      <c r="E76" s="8">
        <v>31</v>
      </c>
      <c r="F76" s="8">
        <v>30</v>
      </c>
      <c r="G76" s="8">
        <v>26</v>
      </c>
      <c r="H76" s="8">
        <v>10</v>
      </c>
      <c r="I76" s="168">
        <f>SUM(C76:G76)</f>
        <v>146</v>
      </c>
      <c r="J76" s="8">
        <v>13</v>
      </c>
      <c r="K76" s="8">
        <v>30</v>
      </c>
      <c r="L76" s="8">
        <v>31</v>
      </c>
      <c r="M76" s="8">
        <v>31</v>
      </c>
      <c r="N76" s="168">
        <f>SUM(J76:M76)</f>
        <v>105</v>
      </c>
      <c r="O76" s="167">
        <f>SUM(C76:H76,J76:M76)</f>
        <v>261</v>
      </c>
      <c r="P76" s="169">
        <f>I76+N76</f>
        <v>251</v>
      </c>
    </row>
    <row r="77" spans="2:16" ht="19.5">
      <c r="B77" s="149" t="s">
        <v>485</v>
      </c>
      <c r="C77" s="147">
        <v>-1.3</v>
      </c>
      <c r="D77" s="10">
        <v>0.7</v>
      </c>
      <c r="E77" s="10">
        <v>5.6</v>
      </c>
      <c r="F77" s="10">
        <v>8.4</v>
      </c>
      <c r="G77" s="10">
        <v>9.3000000000000007</v>
      </c>
      <c r="H77" s="10">
        <v>12</v>
      </c>
      <c r="I77" s="153">
        <f>(C76*C77+D76*D77+E76*E77+F76*F77+G76*G77)/I76</f>
        <v>4.4294520547945204</v>
      </c>
      <c r="J77" s="10">
        <v>12.96</v>
      </c>
      <c r="K77" s="95">
        <v>8.7161290322580633</v>
      </c>
      <c r="L77" s="95">
        <v>4.43</v>
      </c>
      <c r="M77" s="95">
        <v>-0.51290322580645153</v>
      </c>
      <c r="N77" s="153">
        <f>(J76*J77+K76*K77+L76*L77+M76*M77)/N76</f>
        <v>5.2513701996927802</v>
      </c>
      <c r="O77" s="154">
        <f>(C77*C76+D77*D76+E77*E76+F77*F76+G77*G76+H77*H76+J77*J76+K77*K76+L77*L76+M77*M76)/O76</f>
        <v>5.050168087999011</v>
      </c>
      <c r="P77" s="161">
        <f>(I77*I76+N77*N76)/P76</f>
        <v>4.7732823544531549</v>
      </c>
    </row>
    <row r="78" spans="2:16" ht="19.5">
      <c r="B78" s="149" t="s">
        <v>212</v>
      </c>
      <c r="C78" s="13">
        <v>443</v>
      </c>
      <c r="D78" s="12">
        <v>344</v>
      </c>
      <c r="E78" s="12">
        <v>229</v>
      </c>
      <c r="F78" s="12">
        <v>138</v>
      </c>
      <c r="G78" s="12">
        <v>96</v>
      </c>
      <c r="H78" s="12">
        <v>8</v>
      </c>
      <c r="I78" s="155">
        <f>SUM(C78:G78)</f>
        <v>1250</v>
      </c>
      <c r="J78" s="12">
        <f>J76*(13-J77)</f>
        <v>0.51999999999998892</v>
      </c>
      <c r="K78" s="12">
        <f>K76*(13-K77)</f>
        <v>128.51612903225811</v>
      </c>
      <c r="L78" s="12">
        <f>L76*(13-L77)</f>
        <v>265.67</v>
      </c>
      <c r="M78" s="12">
        <f>M76*(13-M77)</f>
        <v>418.90000000000003</v>
      </c>
      <c r="N78" s="155">
        <f>SUM(J78:M78)</f>
        <v>813.6061290322582</v>
      </c>
      <c r="O78" s="156">
        <f>O76*(13-O77)</f>
        <v>2074.9061290322579</v>
      </c>
      <c r="P78" s="162">
        <f>P76*(13-P77)</f>
        <v>2064.9061290322579</v>
      </c>
    </row>
    <row r="79" spans="2:16" ht="19.5">
      <c r="B79" s="149" t="s">
        <v>213</v>
      </c>
      <c r="C79" s="13">
        <v>567</v>
      </c>
      <c r="D79" s="12">
        <v>456</v>
      </c>
      <c r="E79" s="12">
        <v>353</v>
      </c>
      <c r="F79" s="12">
        <v>258</v>
      </c>
      <c r="G79" s="12">
        <v>200</v>
      </c>
      <c r="H79" s="12">
        <v>48</v>
      </c>
      <c r="I79" s="155">
        <f>SUM(C79:G79)</f>
        <v>1834</v>
      </c>
      <c r="J79" s="12">
        <f>J76*(17-J77)</f>
        <v>52.519999999999989</v>
      </c>
      <c r="K79" s="12">
        <f>K76*(17-K77)</f>
        <v>248.51612903225811</v>
      </c>
      <c r="L79" s="12">
        <f>L76*(17-L77)</f>
        <v>389.67</v>
      </c>
      <c r="M79" s="12">
        <f>M76*(17-M77)</f>
        <v>542.9</v>
      </c>
      <c r="N79" s="155">
        <f>SUM(J79:M79)</f>
        <v>1233.6061290322582</v>
      </c>
      <c r="O79" s="156">
        <f>O76*(17-O77)</f>
        <v>3118.9061290322579</v>
      </c>
      <c r="P79" s="162">
        <f>P76*(17-P77)</f>
        <v>3068.9061290322579</v>
      </c>
    </row>
    <row r="80" spans="2:16" ht="19.5">
      <c r="B80" s="149" t="s">
        <v>214</v>
      </c>
      <c r="C80" s="17">
        <v>598</v>
      </c>
      <c r="D80" s="16">
        <v>484</v>
      </c>
      <c r="E80" s="16">
        <v>384</v>
      </c>
      <c r="F80" s="16">
        <v>288</v>
      </c>
      <c r="G80" s="16">
        <v>226</v>
      </c>
      <c r="H80" s="16">
        <v>58</v>
      </c>
      <c r="I80" s="155">
        <f>SUM(C80:G80)</f>
        <v>1980</v>
      </c>
      <c r="J80" s="16">
        <f>J76*(18-J77)</f>
        <v>65.519999999999982</v>
      </c>
      <c r="K80" s="16">
        <f>K76*(18-K77)</f>
        <v>278.51612903225811</v>
      </c>
      <c r="L80" s="16">
        <f>L76*(18-L77)</f>
        <v>420.67</v>
      </c>
      <c r="M80" s="16">
        <f>M76*(18-M77)</f>
        <v>573.9</v>
      </c>
      <c r="N80" s="155">
        <f>SUM(J80:M80)</f>
        <v>1338.6061290322582</v>
      </c>
      <c r="O80" s="157">
        <f>O76*(18-O77)</f>
        <v>3379.9061290322579</v>
      </c>
      <c r="P80" s="163">
        <f>P76*(18-P77)</f>
        <v>3319.9061290322579</v>
      </c>
    </row>
    <row r="81" spans="2:16" ht="20.25" thickBot="1">
      <c r="B81" s="347" t="s">
        <v>215</v>
      </c>
      <c r="C81" s="21">
        <v>629</v>
      </c>
      <c r="D81" s="20">
        <v>512</v>
      </c>
      <c r="E81" s="20">
        <v>415</v>
      </c>
      <c r="F81" s="20">
        <v>318</v>
      </c>
      <c r="G81" s="20">
        <v>252</v>
      </c>
      <c r="H81" s="20">
        <v>68</v>
      </c>
      <c r="I81" s="164">
        <f>SUM(C81:G81)</f>
        <v>2126</v>
      </c>
      <c r="J81" s="20">
        <f>J76*(19-J77)</f>
        <v>78.519999999999982</v>
      </c>
      <c r="K81" s="20">
        <f>K76*(19-K77)</f>
        <v>308.51612903225811</v>
      </c>
      <c r="L81" s="20">
        <f>L76*(19-L77)</f>
        <v>451.67</v>
      </c>
      <c r="M81" s="20">
        <f>M76*(19-M77)</f>
        <v>604.9</v>
      </c>
      <c r="N81" s="164">
        <f>SUM(J81:M81)</f>
        <v>1443.6061290322582</v>
      </c>
      <c r="O81" s="165">
        <f>O76*(19-O77)</f>
        <v>3640.9061290322579</v>
      </c>
      <c r="P81" s="166">
        <f>P76*(19-P77)</f>
        <v>3570.9061290322579</v>
      </c>
    </row>
    <row r="82" spans="2:16" ht="15.75" thickBot="1">
      <c r="B82" s="24"/>
      <c r="C82" s="25"/>
      <c r="D82" s="25"/>
      <c r="E82" s="25"/>
      <c r="F82" s="25"/>
      <c r="G82" s="25"/>
      <c r="H82" s="25"/>
      <c r="I82" s="26"/>
      <c r="J82" s="25"/>
      <c r="K82" s="25"/>
      <c r="L82" s="25"/>
      <c r="M82" s="25"/>
      <c r="N82" s="26"/>
      <c r="O82" s="27"/>
      <c r="P82" s="27"/>
    </row>
    <row r="83" spans="2:16" ht="24" thickBot="1">
      <c r="B83" s="473" t="s">
        <v>640</v>
      </c>
      <c r="C83" s="474"/>
      <c r="D83" s="474"/>
      <c r="E83" s="474"/>
      <c r="F83" s="474"/>
      <c r="G83" s="474"/>
      <c r="H83" s="474"/>
      <c r="I83" s="474"/>
      <c r="J83" s="474"/>
      <c r="K83" s="474"/>
      <c r="L83" s="470" t="s">
        <v>145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ht="15">
      <c r="B86" s="148" t="s">
        <v>211</v>
      </c>
      <c r="C86" s="146">
        <v>31</v>
      </c>
      <c r="D86" s="8">
        <v>31</v>
      </c>
      <c r="E86" s="8">
        <v>31</v>
      </c>
      <c r="F86" s="8">
        <v>28</v>
      </c>
      <c r="G86" s="8">
        <v>25</v>
      </c>
      <c r="H86" s="8">
        <v>11</v>
      </c>
      <c r="I86" s="168">
        <f>SUM(C86:G86)</f>
        <v>146</v>
      </c>
      <c r="J86" s="8"/>
      <c r="K86" s="8"/>
      <c r="L86" s="8"/>
      <c r="M86" s="8"/>
      <c r="N86" s="168">
        <f>SUM(J86:M86)</f>
        <v>0</v>
      </c>
      <c r="O86" s="167">
        <f>SUM(C86:H86,J86:M86)</f>
        <v>157</v>
      </c>
      <c r="P86" s="169">
        <f>I86+N86</f>
        <v>146</v>
      </c>
    </row>
    <row r="87" spans="2:16" ht="19.5">
      <c r="B87" s="149" t="s">
        <v>485</v>
      </c>
      <c r="C87" s="147">
        <v>-1.1129032258064515</v>
      </c>
      <c r="D87" s="10">
        <v>-1.6642857142857144</v>
      </c>
      <c r="E87" s="10">
        <v>2.6709677419354843</v>
      </c>
      <c r="F87" s="10">
        <v>6.44</v>
      </c>
      <c r="G87" s="10">
        <v>10.8</v>
      </c>
      <c r="H87" s="10">
        <v>14.91</v>
      </c>
      <c r="I87" s="153">
        <f>(C86*C87+D86*D87+E86*E87+F86*F87+G86*G87)/I86</f>
        <v>3.061829745596869</v>
      </c>
      <c r="J87" s="10"/>
      <c r="K87" s="95"/>
      <c r="L87" s="95"/>
      <c r="M87" s="95"/>
      <c r="N87" s="153"/>
      <c r="O87" s="154">
        <f>(C87*C86+D87*D86+E87*E86+F87*F86+G87*G86+H87*H86+J87*J86+K87*K86+L87*L86+M87*M86)/O86</f>
        <v>3.8919563239308461</v>
      </c>
      <c r="P87" s="161">
        <f>(I87*I86+N87*N86)/P86</f>
        <v>3.061829745596869</v>
      </c>
    </row>
    <row r="88" spans="2:16" ht="19.5">
      <c r="B88" s="149" t="s">
        <v>212</v>
      </c>
      <c r="C88" s="13">
        <f t="shared" ref="C88:H88" si="4">C86*(13-C87)</f>
        <v>437.5</v>
      </c>
      <c r="D88" s="12">
        <f t="shared" si="4"/>
        <v>454.59285714285716</v>
      </c>
      <c r="E88" s="12">
        <f t="shared" si="4"/>
        <v>320.2</v>
      </c>
      <c r="F88" s="12">
        <f t="shared" si="4"/>
        <v>183.67999999999998</v>
      </c>
      <c r="G88" s="12">
        <f t="shared" si="4"/>
        <v>54.999999999999986</v>
      </c>
      <c r="H88" s="12">
        <f t="shared" si="4"/>
        <v>-21.01</v>
      </c>
      <c r="I88" s="155">
        <f>SUM(C88:G88)</f>
        <v>1450.9728571428573</v>
      </c>
      <c r="J88" s="12">
        <f>J86*(13-J87)</f>
        <v>0</v>
      </c>
      <c r="K88" s="12">
        <f>K86*(13-K87)</f>
        <v>0</v>
      </c>
      <c r="L88" s="12">
        <f>L86*(13-L87)</f>
        <v>0</v>
      </c>
      <c r="M88" s="12">
        <f>M86*(13-M87)</f>
        <v>0</v>
      </c>
      <c r="N88" s="155">
        <f>SUM(J88:M88)</f>
        <v>0</v>
      </c>
      <c r="O88" s="156">
        <f>O86*(13-O87)</f>
        <v>1429.9628571428573</v>
      </c>
      <c r="P88" s="162">
        <f>P86*(13-P87)</f>
        <v>1450.972857142857</v>
      </c>
    </row>
    <row r="89" spans="2:16" ht="19.5">
      <c r="B89" s="149" t="s">
        <v>213</v>
      </c>
      <c r="C89" s="13">
        <f t="shared" ref="C89:H89" si="5">C86*(17-C87)</f>
        <v>561.5</v>
      </c>
      <c r="D89" s="12">
        <f t="shared" si="5"/>
        <v>578.59285714285716</v>
      </c>
      <c r="E89" s="12">
        <f t="shared" si="5"/>
        <v>444.2</v>
      </c>
      <c r="F89" s="12">
        <f t="shared" si="5"/>
        <v>295.67999999999995</v>
      </c>
      <c r="G89" s="12">
        <f t="shared" si="5"/>
        <v>154.99999999999997</v>
      </c>
      <c r="H89" s="12">
        <f t="shared" si="5"/>
        <v>22.99</v>
      </c>
      <c r="I89" s="155">
        <f>SUM(C89:G89)</f>
        <v>2034.9728571428573</v>
      </c>
      <c r="J89" s="12">
        <f>J86*(17-J87)</f>
        <v>0</v>
      </c>
      <c r="K89" s="12">
        <f>K86*(17-K87)</f>
        <v>0</v>
      </c>
      <c r="L89" s="12">
        <f>L86*(17-L87)</f>
        <v>0</v>
      </c>
      <c r="M89" s="12">
        <f>M86*(17-M87)</f>
        <v>0</v>
      </c>
      <c r="N89" s="155">
        <f>SUM(J89:M89)</f>
        <v>0</v>
      </c>
      <c r="O89" s="156">
        <f>O86*(17-O87)</f>
        <v>2057.9628571428575</v>
      </c>
      <c r="P89" s="162">
        <f>P86*(17-P87)</f>
        <v>2034.972857142857</v>
      </c>
    </row>
    <row r="90" spans="2:16" ht="19.5">
      <c r="B90" s="149" t="s">
        <v>214</v>
      </c>
      <c r="C90" s="17">
        <f t="shared" ref="C90:H90" si="6">C86*(18-C87)</f>
        <v>592.5</v>
      </c>
      <c r="D90" s="16">
        <f t="shared" si="6"/>
        <v>609.59285714285716</v>
      </c>
      <c r="E90" s="16">
        <f t="shared" si="6"/>
        <v>475.2</v>
      </c>
      <c r="F90" s="16">
        <f t="shared" si="6"/>
        <v>323.67999999999995</v>
      </c>
      <c r="G90" s="16">
        <f t="shared" si="6"/>
        <v>179.99999999999997</v>
      </c>
      <c r="H90" s="16">
        <f t="shared" si="6"/>
        <v>33.989999999999995</v>
      </c>
      <c r="I90" s="155">
        <f>SUM(C90:G90)</f>
        <v>2180.9728571428573</v>
      </c>
      <c r="J90" s="16">
        <f>J86*(18-J87)</f>
        <v>0</v>
      </c>
      <c r="K90" s="16">
        <f>K86*(18-K87)</f>
        <v>0</v>
      </c>
      <c r="L90" s="16">
        <f>L86*(18-L87)</f>
        <v>0</v>
      </c>
      <c r="M90" s="16">
        <f>M86*(18-M87)</f>
        <v>0</v>
      </c>
      <c r="N90" s="155">
        <f>SUM(J90:M90)</f>
        <v>0</v>
      </c>
      <c r="O90" s="157">
        <f>O86*(18-O87)</f>
        <v>2214.9628571428575</v>
      </c>
      <c r="P90" s="163">
        <f>P86*(18-P87)</f>
        <v>2180.9728571428573</v>
      </c>
    </row>
    <row r="91" spans="2:16" ht="20.25" thickBot="1">
      <c r="B91" s="347" t="s">
        <v>215</v>
      </c>
      <c r="C91" s="21">
        <f t="shared" ref="C91:H91" si="7">C86*(19-C87)</f>
        <v>623.5</v>
      </c>
      <c r="D91" s="20">
        <f t="shared" si="7"/>
        <v>640.59285714285716</v>
      </c>
      <c r="E91" s="20">
        <f t="shared" si="7"/>
        <v>506.2</v>
      </c>
      <c r="F91" s="20">
        <f t="shared" si="7"/>
        <v>351.67999999999995</v>
      </c>
      <c r="G91" s="20">
        <f t="shared" si="7"/>
        <v>204.99999999999997</v>
      </c>
      <c r="H91" s="20">
        <f t="shared" si="7"/>
        <v>44.989999999999995</v>
      </c>
      <c r="I91" s="164">
        <f>SUM(C91:G91)</f>
        <v>2326.9728571428573</v>
      </c>
      <c r="J91" s="20">
        <f>J86*(19-J87)</f>
        <v>0</v>
      </c>
      <c r="K91" s="20">
        <f>K86*(19-K87)</f>
        <v>0</v>
      </c>
      <c r="L91" s="20">
        <f>L86*(19-L87)</f>
        <v>0</v>
      </c>
      <c r="M91" s="20">
        <f>M86*(19-M87)</f>
        <v>0</v>
      </c>
      <c r="N91" s="164">
        <f>SUM(J91:M91)</f>
        <v>0</v>
      </c>
      <c r="O91" s="165">
        <f>O86*(19-O87)</f>
        <v>2371.9628571428575</v>
      </c>
      <c r="P91" s="166">
        <f>P86*(19-P87)</f>
        <v>2326.9728571428573</v>
      </c>
    </row>
    <row r="92" spans="2:16" ht="15.75" thickBot="1">
      <c r="B92" s="4"/>
      <c r="C92" s="4"/>
      <c r="D92" s="4"/>
      <c r="E92" s="4"/>
      <c r="F92" s="4"/>
      <c r="G92" s="4"/>
      <c r="H92" s="4"/>
      <c r="I92" s="4"/>
      <c r="J92" s="4"/>
      <c r="K92" s="4"/>
      <c r="L92" s="4"/>
      <c r="M92" s="4"/>
      <c r="N92" s="4"/>
      <c r="O92" s="4"/>
      <c r="P92" s="4"/>
    </row>
    <row r="93" spans="2:16" ht="24" thickBot="1">
      <c r="B93" s="473" t="s">
        <v>641</v>
      </c>
      <c r="C93" s="474"/>
      <c r="D93" s="474"/>
      <c r="E93" s="474"/>
      <c r="F93" s="474"/>
      <c r="G93" s="474"/>
      <c r="H93" s="474"/>
      <c r="I93" s="474"/>
      <c r="J93" s="474"/>
      <c r="K93" s="474"/>
      <c r="L93" s="468" t="s">
        <v>233</v>
      </c>
      <c r="M93" s="468"/>
      <c r="N93" s="468"/>
      <c r="O93" s="468"/>
      <c r="P93" s="469"/>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30.75" thickBot="1">
      <c r="B95" s="466"/>
      <c r="C95" s="462"/>
      <c r="D95" s="462"/>
      <c r="E95" s="462"/>
      <c r="F95" s="462"/>
      <c r="G95" s="462"/>
      <c r="H95" s="462"/>
      <c r="I95" s="462"/>
      <c r="J95" s="462"/>
      <c r="K95" s="462"/>
      <c r="L95" s="462"/>
      <c r="M95" s="462"/>
      <c r="N95" s="462"/>
      <c r="O95" s="145" t="s">
        <v>234</v>
      </c>
      <c r="P95" s="30" t="s">
        <v>235</v>
      </c>
    </row>
    <row r="96" spans="2:16" ht="15">
      <c r="B96" s="148" t="s">
        <v>211</v>
      </c>
      <c r="C96" s="146">
        <v>31</v>
      </c>
      <c r="D96" s="8">
        <v>28</v>
      </c>
      <c r="E96" s="8">
        <v>31</v>
      </c>
      <c r="F96" s="8">
        <v>30</v>
      </c>
      <c r="G96" s="8">
        <v>31</v>
      </c>
      <c r="H96" s="8">
        <v>5</v>
      </c>
      <c r="I96" s="168">
        <f>SUM(C96:H96)</f>
        <v>156</v>
      </c>
      <c r="J96" s="8">
        <v>25</v>
      </c>
      <c r="K96" s="8">
        <v>31</v>
      </c>
      <c r="L96" s="8">
        <v>30</v>
      </c>
      <c r="M96" s="8">
        <v>31</v>
      </c>
      <c r="N96" s="168">
        <f>SUM(J96:M96)</f>
        <v>117</v>
      </c>
      <c r="O96" s="167">
        <f>SUM(C96:H96,J96:M96)</f>
        <v>273</v>
      </c>
      <c r="P96" s="169">
        <f>I96+N96</f>
        <v>273</v>
      </c>
    </row>
    <row r="97" spans="2:16" ht="19.5">
      <c r="B97" s="149" t="s">
        <v>485</v>
      </c>
      <c r="C97" s="147">
        <v>-4.7</v>
      </c>
      <c r="D97" s="10">
        <v>-3.6</v>
      </c>
      <c r="E97" s="10">
        <v>0.5</v>
      </c>
      <c r="F97" s="10">
        <v>5.5</v>
      </c>
      <c r="G97" s="10">
        <v>10.6</v>
      </c>
      <c r="H97" s="10">
        <v>12.9</v>
      </c>
      <c r="I97" s="153">
        <f>(C96*C97+D96*D97+E96*E97+F96*F97+G96*G97)/I96</f>
        <v>1.6833333333333331</v>
      </c>
      <c r="J97" s="10">
        <v>11.4</v>
      </c>
      <c r="K97" s="95">
        <v>6.5</v>
      </c>
      <c r="L97" s="95">
        <v>1.2</v>
      </c>
      <c r="M97" s="95">
        <v>-2.7</v>
      </c>
      <c r="N97" s="153">
        <f>(J96*J97+K96*K97+L96*L97+M96*M97)/N96</f>
        <v>3.7504273504273504</v>
      </c>
      <c r="O97" s="154">
        <f>(C97*C96+D97*D96+E97*E96+F97*F96+G97*G96+H97*H96+J97*J96+K97*K96+L97*L96+M97*M96)/O96</f>
        <v>2.8054945054945049</v>
      </c>
      <c r="P97" s="161">
        <f>(I97*I96+N97*N96)/P96</f>
        <v>2.569230769230769</v>
      </c>
    </row>
    <row r="98" spans="2:16" ht="19.5">
      <c r="B98" s="149" t="s">
        <v>212</v>
      </c>
      <c r="C98" s="13">
        <f t="shared" ref="C98:H98" si="8">C96*(13-C97)</f>
        <v>548.69999999999993</v>
      </c>
      <c r="D98" s="12">
        <f t="shared" si="8"/>
        <v>464.80000000000007</v>
      </c>
      <c r="E98" s="12">
        <f t="shared" si="8"/>
        <v>387.5</v>
      </c>
      <c r="F98" s="12">
        <f t="shared" si="8"/>
        <v>225</v>
      </c>
      <c r="G98" s="12">
        <f t="shared" si="8"/>
        <v>74.400000000000006</v>
      </c>
      <c r="H98" s="12">
        <f t="shared" si="8"/>
        <v>0.49999999999999822</v>
      </c>
      <c r="I98" s="155">
        <f>SUM(C98:G98)</f>
        <v>1700.4</v>
      </c>
      <c r="J98" s="12">
        <f>J96*(13-J97)</f>
        <v>39.999999999999993</v>
      </c>
      <c r="K98" s="12">
        <f>K96*(13-K97)</f>
        <v>201.5</v>
      </c>
      <c r="L98" s="12">
        <f>L96*(13-L97)</f>
        <v>354</v>
      </c>
      <c r="M98" s="12">
        <f>M96*(13-M97)</f>
        <v>486.7</v>
      </c>
      <c r="N98" s="155">
        <f>SUM(J98:M98)</f>
        <v>1082.2</v>
      </c>
      <c r="O98" s="156">
        <f>O96*(13-O97)</f>
        <v>2783.1000000000004</v>
      </c>
      <c r="P98" s="162">
        <f>P96*(13-P97)</f>
        <v>2847.6</v>
      </c>
    </row>
    <row r="99" spans="2:16" ht="19.5">
      <c r="B99" s="149" t="s">
        <v>213</v>
      </c>
      <c r="C99" s="13">
        <f t="shared" ref="C99:H99" si="9">C96*(17-C97)</f>
        <v>672.69999999999993</v>
      </c>
      <c r="D99" s="12">
        <f t="shared" si="9"/>
        <v>576.80000000000007</v>
      </c>
      <c r="E99" s="12">
        <f t="shared" si="9"/>
        <v>511.5</v>
      </c>
      <c r="F99" s="12">
        <f t="shared" si="9"/>
        <v>345</v>
      </c>
      <c r="G99" s="12">
        <f t="shared" si="9"/>
        <v>198.4</v>
      </c>
      <c r="H99" s="12">
        <f t="shared" si="9"/>
        <v>20.5</v>
      </c>
      <c r="I99" s="155">
        <f>SUM(C99:G99)</f>
        <v>2304.4</v>
      </c>
      <c r="J99" s="12">
        <f>J96*(17-J97)</f>
        <v>140</v>
      </c>
      <c r="K99" s="12">
        <f>K96*(17-K97)</f>
        <v>325.5</v>
      </c>
      <c r="L99" s="12">
        <f>L96*(17-L97)</f>
        <v>474</v>
      </c>
      <c r="M99" s="12">
        <f>M96*(17-M97)</f>
        <v>610.69999999999993</v>
      </c>
      <c r="N99" s="155">
        <f>SUM(J99:M99)</f>
        <v>1550.1999999999998</v>
      </c>
      <c r="O99" s="156">
        <f>O96*(17-O97)</f>
        <v>3875.1000000000004</v>
      </c>
      <c r="P99" s="162">
        <f>P96*(17-P97)</f>
        <v>3939.6</v>
      </c>
    </row>
    <row r="100" spans="2:16" ht="19.5">
      <c r="B100" s="149" t="s">
        <v>214</v>
      </c>
      <c r="C100" s="17">
        <f t="shared" ref="C100:H100" si="10">C96*(18-C97)</f>
        <v>703.69999999999993</v>
      </c>
      <c r="D100" s="16">
        <f t="shared" si="10"/>
        <v>604.80000000000007</v>
      </c>
      <c r="E100" s="16">
        <f t="shared" si="10"/>
        <v>542.5</v>
      </c>
      <c r="F100" s="16">
        <f t="shared" si="10"/>
        <v>375</v>
      </c>
      <c r="G100" s="16">
        <f t="shared" si="10"/>
        <v>229.4</v>
      </c>
      <c r="H100" s="16">
        <f t="shared" si="10"/>
        <v>25.5</v>
      </c>
      <c r="I100" s="155">
        <f>SUM(C100:G100)</f>
        <v>2455.4</v>
      </c>
      <c r="J100" s="16">
        <f>J96*(18-J97)</f>
        <v>165</v>
      </c>
      <c r="K100" s="16">
        <f>K96*(18-K97)</f>
        <v>356.5</v>
      </c>
      <c r="L100" s="16">
        <f>L96*(18-L97)</f>
        <v>504</v>
      </c>
      <c r="M100" s="16">
        <f>M96*(18-M97)</f>
        <v>641.69999999999993</v>
      </c>
      <c r="N100" s="155">
        <f>SUM(J100:M100)</f>
        <v>1667.1999999999998</v>
      </c>
      <c r="O100" s="157">
        <f>O96*(18-O97)</f>
        <v>4148.1000000000004</v>
      </c>
      <c r="P100" s="163">
        <f>P96*(18-P97)</f>
        <v>4212.6000000000004</v>
      </c>
    </row>
    <row r="101" spans="2:16" ht="20.25" thickBot="1">
      <c r="B101" s="347" t="s">
        <v>215</v>
      </c>
      <c r="C101" s="21">
        <f t="shared" ref="C101:H101" si="11">C96*(19-C97)</f>
        <v>734.69999999999993</v>
      </c>
      <c r="D101" s="20">
        <f t="shared" si="11"/>
        <v>632.80000000000007</v>
      </c>
      <c r="E101" s="20">
        <f t="shared" si="11"/>
        <v>573.5</v>
      </c>
      <c r="F101" s="20">
        <f t="shared" si="11"/>
        <v>405</v>
      </c>
      <c r="G101" s="20">
        <f t="shared" si="11"/>
        <v>260.40000000000003</v>
      </c>
      <c r="H101" s="20">
        <f t="shared" si="11"/>
        <v>30.5</v>
      </c>
      <c r="I101" s="164">
        <f>SUM(C101:G101)</f>
        <v>2606.4</v>
      </c>
      <c r="J101" s="20">
        <f>J96*(19-J97)</f>
        <v>190</v>
      </c>
      <c r="K101" s="20">
        <f>K96*(19-K97)</f>
        <v>387.5</v>
      </c>
      <c r="L101" s="20">
        <f>L96*(19-L97)</f>
        <v>534</v>
      </c>
      <c r="M101" s="20">
        <f>M96*(19-M97)</f>
        <v>672.69999999999993</v>
      </c>
      <c r="N101" s="164">
        <f>SUM(J101:M101)</f>
        <v>1784.1999999999998</v>
      </c>
      <c r="O101" s="165">
        <f>O96*(19-O97)</f>
        <v>4421.1000000000004</v>
      </c>
      <c r="P101" s="166">
        <f>P96*(19-P97)</f>
        <v>4485.5999999999995</v>
      </c>
    </row>
    <row r="102" spans="2:16" ht="15.75" thickBot="1">
      <c r="B102" s="4"/>
      <c r="C102" s="4"/>
      <c r="D102" s="4"/>
      <c r="E102" s="4"/>
      <c r="F102" s="4"/>
      <c r="G102" s="4"/>
      <c r="H102" s="4"/>
      <c r="I102" s="4"/>
      <c r="J102" s="28"/>
      <c r="K102" s="4"/>
      <c r="L102" s="4"/>
      <c r="M102" s="4"/>
      <c r="N102" s="4"/>
      <c r="O102" s="4"/>
      <c r="P102" s="4"/>
    </row>
    <row r="103" spans="2:16" ht="24" thickBot="1">
      <c r="B103" s="170" t="s">
        <v>236</v>
      </c>
      <c r="C103" s="458" t="s">
        <v>237</v>
      </c>
      <c r="D103" s="458"/>
      <c r="E103" s="458"/>
      <c r="F103" s="458"/>
      <c r="G103" s="458"/>
      <c r="H103" s="458"/>
      <c r="I103" s="458"/>
      <c r="J103" s="458"/>
      <c r="K103" s="458"/>
      <c r="L103" s="458"/>
      <c r="M103" s="459"/>
      <c r="N103" s="459"/>
      <c r="O103" s="459"/>
      <c r="P103" s="460"/>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30.75" thickBot="1">
      <c r="B105" s="466"/>
      <c r="C105" s="462"/>
      <c r="D105" s="462"/>
      <c r="E105" s="462"/>
      <c r="F105" s="462"/>
      <c r="G105" s="462"/>
      <c r="H105" s="462"/>
      <c r="I105" s="462"/>
      <c r="J105" s="462"/>
      <c r="K105" s="462"/>
      <c r="L105" s="462"/>
      <c r="M105" s="462"/>
      <c r="N105" s="462"/>
      <c r="O105" s="145" t="s">
        <v>234</v>
      </c>
      <c r="P105" s="30" t="s">
        <v>235</v>
      </c>
    </row>
    <row r="106" spans="2:16" ht="15">
      <c r="B106" s="174">
        <v>2007</v>
      </c>
      <c r="C106" s="173">
        <f>C11/C$101</f>
        <v>0.74683544303797467</v>
      </c>
      <c r="D106" s="172">
        <f t="shared" ref="D106:P106" si="12">D11/D$101</f>
        <v>0.80530973451327414</v>
      </c>
      <c r="E106" s="172">
        <f t="shared" si="12"/>
        <v>0.82702702702702702</v>
      </c>
      <c r="F106" s="172">
        <f t="shared" si="12"/>
        <v>0.72592592592592597</v>
      </c>
      <c r="G106" s="172">
        <f t="shared" si="12"/>
        <v>0.52419354838709675</v>
      </c>
      <c r="H106" s="172">
        <f t="shared" si="12"/>
        <v>1.0491803278688525</v>
      </c>
      <c r="I106" s="172">
        <f t="shared" si="12"/>
        <v>0.75318446899938607</v>
      </c>
      <c r="J106" s="172">
        <f t="shared" si="12"/>
        <v>0.19473684210526315</v>
      </c>
      <c r="K106" s="172">
        <f t="shared" si="12"/>
        <v>1.0554838709677419</v>
      </c>
      <c r="L106" s="172">
        <f t="shared" si="12"/>
        <v>1.0917602996254681</v>
      </c>
      <c r="M106" s="172">
        <f t="shared" si="12"/>
        <v>1.0167979782964176</v>
      </c>
      <c r="N106" s="172">
        <f t="shared" si="12"/>
        <v>0.96009415984755087</v>
      </c>
      <c r="O106" s="172">
        <f t="shared" si="12"/>
        <v>0.8387957748071746</v>
      </c>
      <c r="P106" s="358">
        <f t="shared" si="12"/>
        <v>0.81960049937578039</v>
      </c>
    </row>
    <row r="107" spans="2:16" ht="15">
      <c r="B107" s="175">
        <f t="shared" ref="B107:B112" si="13">B106+1</f>
        <v>2008</v>
      </c>
      <c r="C107" s="34">
        <f>C21/C$101</f>
        <v>0.82890975908534104</v>
      </c>
      <c r="D107" s="33">
        <f t="shared" ref="D107:P107" si="14">D21/D$101</f>
        <v>0.80910240202275596</v>
      </c>
      <c r="E107" s="33">
        <f t="shared" si="14"/>
        <v>0.96599825632083691</v>
      </c>
      <c r="F107" s="33">
        <f t="shared" si="14"/>
        <v>0.91604938271604941</v>
      </c>
      <c r="G107" s="33">
        <f t="shared" si="14"/>
        <v>0.52611367127496156</v>
      </c>
      <c r="H107" s="33">
        <f t="shared" si="14"/>
        <v>1.2131147540983607</v>
      </c>
      <c r="I107" s="33">
        <f t="shared" si="14"/>
        <v>0.83755371393492939</v>
      </c>
      <c r="J107" s="33">
        <f t="shared" si="14"/>
        <v>1.2157894736842105</v>
      </c>
      <c r="K107" s="33">
        <f t="shared" si="14"/>
        <v>0.88774193548387093</v>
      </c>
      <c r="L107" s="33">
        <f t="shared" si="14"/>
        <v>0.8764044943820225</v>
      </c>
      <c r="M107" s="33">
        <f t="shared" si="14"/>
        <v>0.92165898617511532</v>
      </c>
      <c r="N107" s="33">
        <f t="shared" si="14"/>
        <v>0.93207039569554995</v>
      </c>
      <c r="O107" s="33">
        <f t="shared" si="14"/>
        <v>0.87817511479043675</v>
      </c>
      <c r="P107" s="35">
        <f t="shared" si="14"/>
        <v>0.85729891207419306</v>
      </c>
    </row>
    <row r="108" spans="2:16" ht="15">
      <c r="B108" s="175">
        <f t="shared" si="13"/>
        <v>2009</v>
      </c>
      <c r="C108" s="34">
        <f>C31/C$101</f>
        <v>1.0208248264597797</v>
      </c>
      <c r="D108" s="33">
        <f t="shared" ref="D108:P108" si="15">D31/D$101</f>
        <v>0.97029077117572682</v>
      </c>
      <c r="E108" s="33">
        <f t="shared" si="15"/>
        <v>0.974716652136007</v>
      </c>
      <c r="F108" s="33">
        <f t="shared" si="15"/>
        <v>0.5209876543209877</v>
      </c>
      <c r="G108" s="33">
        <f t="shared" si="15"/>
        <v>0.69508448540706591</v>
      </c>
      <c r="H108" s="33">
        <f t="shared" si="15"/>
        <v>2.7540983606557377</v>
      </c>
      <c r="I108" s="33">
        <f t="shared" si="15"/>
        <v>0.88819828115408228</v>
      </c>
      <c r="J108" s="33">
        <f t="shared" si="15"/>
        <v>0.33684210526315789</v>
      </c>
      <c r="K108" s="33">
        <f t="shared" si="15"/>
        <v>1.0838709677419356</v>
      </c>
      <c r="L108" s="33">
        <f t="shared" si="15"/>
        <v>0.848314606741573</v>
      </c>
      <c r="M108" s="33">
        <f t="shared" si="15"/>
        <v>0.99449977701798731</v>
      </c>
      <c r="N108" s="33">
        <f t="shared" si="15"/>
        <v>0.90012330456226886</v>
      </c>
      <c r="O108" s="33">
        <f t="shared" si="15"/>
        <v>0.90500101784623732</v>
      </c>
      <c r="P108" s="35">
        <f t="shared" si="15"/>
        <v>0.87326110219368658</v>
      </c>
    </row>
    <row r="109" spans="2:16" ht="15">
      <c r="B109" s="175">
        <f t="shared" si="13"/>
        <v>2010</v>
      </c>
      <c r="C109" s="34">
        <f>C41/C$101</f>
        <v>1.0657411188240098</v>
      </c>
      <c r="D109" s="33">
        <f t="shared" ref="D109:O109" si="16">D41/D$101</f>
        <v>0.98767383059418445</v>
      </c>
      <c r="E109" s="33">
        <f t="shared" si="16"/>
        <v>0.96948561464690497</v>
      </c>
      <c r="F109" s="33">
        <f t="shared" si="16"/>
        <v>0.90617283950617289</v>
      </c>
      <c r="G109" s="33">
        <f t="shared" si="16"/>
        <v>1.1021505376344085</v>
      </c>
      <c r="H109" s="33">
        <f t="shared" si="16"/>
        <v>3.4918032786885247</v>
      </c>
      <c r="I109" s="33">
        <f t="shared" si="16"/>
        <v>1.0044505831798649</v>
      </c>
      <c r="J109" s="33">
        <f t="shared" si="16"/>
        <v>1.2263157894736842</v>
      </c>
      <c r="K109" s="33">
        <f t="shared" si="16"/>
        <v>1.1251612903225807</v>
      </c>
      <c r="L109" s="33">
        <f t="shared" si="16"/>
        <v>0.8595505617977528</v>
      </c>
      <c r="M109" s="33">
        <f t="shared" si="16"/>
        <v>1.1535602794707895</v>
      </c>
      <c r="N109" s="33">
        <f t="shared" si="16"/>
        <v>1.0671449389081942</v>
      </c>
      <c r="O109" s="33">
        <f t="shared" si="16"/>
        <v>1.0467983081133654</v>
      </c>
      <c r="P109" s="35">
        <f>P41/P$101</f>
        <v>1.0080033886213662</v>
      </c>
    </row>
    <row r="110" spans="2:16" ht="15">
      <c r="B110" s="175">
        <f t="shared" si="13"/>
        <v>2011</v>
      </c>
      <c r="C110" s="34">
        <f>C51/C$101</f>
        <v>0.90513134612767121</v>
      </c>
      <c r="D110" s="33">
        <f t="shared" ref="D110:P110" si="17">D51/D$101</f>
        <v>0.99557522123893794</v>
      </c>
      <c r="E110" s="33">
        <f t="shared" si="17"/>
        <v>0.83347863993025284</v>
      </c>
      <c r="F110" s="33">
        <f t="shared" si="17"/>
        <v>0.64938271604938269</v>
      </c>
      <c r="G110" s="33">
        <f t="shared" si="17"/>
        <v>0.55299539170506906</v>
      </c>
      <c r="H110" s="33">
        <f t="shared" si="17"/>
        <v>0</v>
      </c>
      <c r="I110" s="33">
        <f t="shared" si="17"/>
        <v>0.83640270104358494</v>
      </c>
      <c r="J110" s="33">
        <f t="shared" si="17"/>
        <v>0.52631578947368418</v>
      </c>
      <c r="K110" s="33">
        <f t="shared" si="17"/>
        <v>0.92129032258064514</v>
      </c>
      <c r="L110" s="33">
        <f t="shared" si="17"/>
        <v>0.97752808988764039</v>
      </c>
      <c r="M110" s="33">
        <f t="shared" si="17"/>
        <v>0.85773747584361537</v>
      </c>
      <c r="N110" s="33">
        <f t="shared" si="17"/>
        <v>0.87209954041026805</v>
      </c>
      <c r="O110" s="33">
        <f t="shared" si="17"/>
        <v>0.84393024360453284</v>
      </c>
      <c r="P110" s="35">
        <f t="shared" si="17"/>
        <v>0.83179507758159466</v>
      </c>
    </row>
    <row r="111" spans="2:16" ht="15">
      <c r="B111" s="175">
        <f t="shared" si="13"/>
        <v>2012</v>
      </c>
      <c r="C111" s="34">
        <f>C61/C$101</f>
        <v>0.70096638083571527</v>
      </c>
      <c r="D111" s="33">
        <f t="shared" ref="D111:P111" si="18">D61/D$101</f>
        <v>0.51833122629582806</v>
      </c>
      <c r="E111" s="33">
        <f t="shared" si="18"/>
        <v>0.80557977332170883</v>
      </c>
      <c r="F111" s="33">
        <f t="shared" si="18"/>
        <v>0.87654320987654322</v>
      </c>
      <c r="G111" s="33">
        <f t="shared" si="18"/>
        <v>0.34946236559139782</v>
      </c>
      <c r="H111" s="33">
        <f t="shared" si="18"/>
        <v>2.3278688524590163</v>
      </c>
      <c r="I111" s="33">
        <f t="shared" si="18"/>
        <v>0.67180785758133821</v>
      </c>
      <c r="J111" s="33">
        <f t="shared" si="18"/>
        <v>0.79473684210526319</v>
      </c>
      <c r="K111" s="33">
        <f t="shared" si="18"/>
        <v>0.83870967741935487</v>
      </c>
      <c r="L111" s="33">
        <f t="shared" si="18"/>
        <v>0.8595505617977528</v>
      </c>
      <c r="M111" s="33">
        <f t="shared" si="18"/>
        <v>0.72394826817303415</v>
      </c>
      <c r="N111" s="33">
        <f t="shared" si="18"/>
        <v>0.79699585248290561</v>
      </c>
      <c r="O111" s="33">
        <f t="shared" si="18"/>
        <v>0.73314333536902576</v>
      </c>
      <c r="P111" s="35">
        <f t="shared" si="18"/>
        <v>0.70699571963616925</v>
      </c>
    </row>
    <row r="112" spans="2:16" ht="15">
      <c r="B112" s="175">
        <f t="shared" si="13"/>
        <v>2013</v>
      </c>
      <c r="C112" s="34">
        <f>C71/C$101</f>
        <v>0.6492445896284198</v>
      </c>
      <c r="D112" s="33">
        <f t="shared" ref="D112:P112" si="19">D71/D$101</f>
        <v>0.70796460176991138</v>
      </c>
      <c r="E112" s="33">
        <f t="shared" si="19"/>
        <v>0.89799476896251085</v>
      </c>
      <c r="F112" s="33">
        <f t="shared" si="19"/>
        <v>0.89135802469135805</v>
      </c>
      <c r="G112" s="33">
        <f t="shared" si="19"/>
        <v>0.81413210445468498</v>
      </c>
      <c r="H112" s="33">
        <f t="shared" si="19"/>
        <v>3.1147540983606556</v>
      </c>
      <c r="I112" s="33">
        <f t="shared" si="19"/>
        <v>0.77232965009208099</v>
      </c>
      <c r="J112" s="33">
        <f t="shared" si="19"/>
        <v>1.2315789473684211</v>
      </c>
      <c r="K112" s="33">
        <f t="shared" si="19"/>
        <v>0.83870967741935487</v>
      </c>
      <c r="L112" s="33">
        <f t="shared" si="19"/>
        <v>0.9101123595505618</v>
      </c>
      <c r="M112" s="33">
        <f t="shared" si="19"/>
        <v>0.8889549576334177</v>
      </c>
      <c r="N112" s="33">
        <f t="shared" si="19"/>
        <v>0.92086089003474958</v>
      </c>
      <c r="O112" s="33">
        <f t="shared" si="19"/>
        <v>0.8497658953654067</v>
      </c>
      <c r="P112" s="35">
        <f t="shared" si="19"/>
        <v>0.81525325485999656</v>
      </c>
    </row>
    <row r="113" spans="2:16" ht="15">
      <c r="B113" s="175">
        <f>B112+1</f>
        <v>2014</v>
      </c>
      <c r="C113" s="34">
        <f>C81/C$101</f>
        <v>0.85613175445760181</v>
      </c>
      <c r="D113" s="33">
        <f t="shared" ref="D113:P113" si="20">D81/D$101</f>
        <v>0.80910240202275596</v>
      </c>
      <c r="E113" s="33">
        <f t="shared" si="20"/>
        <v>0.72362685265911075</v>
      </c>
      <c r="F113" s="33">
        <f t="shared" si="20"/>
        <v>0.78518518518518521</v>
      </c>
      <c r="G113" s="33">
        <f t="shared" si="20"/>
        <v>0.96774193548387089</v>
      </c>
      <c r="H113" s="33">
        <f t="shared" si="20"/>
        <v>2.2295081967213113</v>
      </c>
      <c r="I113" s="33">
        <f t="shared" si="20"/>
        <v>0.81568446899938607</v>
      </c>
      <c r="J113" s="33">
        <f t="shared" si="20"/>
        <v>0.41326315789473672</v>
      </c>
      <c r="K113" s="33">
        <f t="shared" si="20"/>
        <v>0.79617065556711775</v>
      </c>
      <c r="L113" s="33">
        <f t="shared" si="20"/>
        <v>0.84582397003745324</v>
      </c>
      <c r="M113" s="33">
        <f t="shared" si="20"/>
        <v>0.89921213022149549</v>
      </c>
      <c r="N113" s="33">
        <f t="shared" si="20"/>
        <v>0.80910555376765969</v>
      </c>
      <c r="O113" s="33">
        <f t="shared" si="20"/>
        <v>0.82352946756062018</v>
      </c>
      <c r="P113" s="35">
        <f t="shared" si="20"/>
        <v>0.79608215824689188</v>
      </c>
    </row>
    <row r="114" spans="2:16" ht="15.75" thickBot="1">
      <c r="B114" s="176">
        <f>B113+1</f>
        <v>2015</v>
      </c>
      <c r="C114" s="37">
        <f>C91/C$101</f>
        <v>0.84864570573023013</v>
      </c>
      <c r="D114" s="36">
        <f t="shared" ref="D114:O114" si="21">D91/D$101</f>
        <v>1.0123148817048944</v>
      </c>
      <c r="E114" s="36">
        <f t="shared" si="21"/>
        <v>0.88265039232781162</v>
      </c>
      <c r="F114" s="36">
        <f t="shared" si="21"/>
        <v>0.86834567901234561</v>
      </c>
      <c r="G114" s="36">
        <f t="shared" si="21"/>
        <v>0.78725038402457737</v>
      </c>
      <c r="H114" s="36">
        <f t="shared" si="21"/>
        <v>1.4750819672131146</v>
      </c>
      <c r="I114" s="36">
        <f t="shared" si="21"/>
        <v>0.8927919187933</v>
      </c>
      <c r="J114" s="36">
        <f t="shared" si="21"/>
        <v>0</v>
      </c>
      <c r="K114" s="36">
        <f t="shared" si="21"/>
        <v>0</v>
      </c>
      <c r="L114" s="36">
        <f t="shared" si="21"/>
        <v>0</v>
      </c>
      <c r="M114" s="36">
        <f t="shared" si="21"/>
        <v>0</v>
      </c>
      <c r="N114" s="36">
        <f t="shared" si="21"/>
        <v>0</v>
      </c>
      <c r="O114" s="36">
        <f t="shared" si="21"/>
        <v>0.53650965984548127</v>
      </c>
      <c r="P114" s="38"/>
    </row>
    <row r="115" spans="2:16" ht="13.5" thickBot="1"/>
    <row r="116" spans="2:16" ht="18.75" thickBot="1">
      <c r="B116" s="181" t="s">
        <v>236</v>
      </c>
      <c r="C116" s="478" t="s">
        <v>62</v>
      </c>
      <c r="D116" s="479"/>
      <c r="E116" s="479"/>
      <c r="F116" s="479"/>
      <c r="G116" s="479"/>
      <c r="H116" s="479"/>
      <c r="I116" s="479"/>
      <c r="J116" s="479"/>
      <c r="K116" s="479"/>
      <c r="L116" s="479"/>
      <c r="M116" s="480"/>
      <c r="N116" s="480"/>
      <c r="O116" s="480"/>
      <c r="P116" s="481"/>
    </row>
    <row r="117" spans="2:16" ht="15.75">
      <c r="B117" s="475" t="s">
        <v>195</v>
      </c>
      <c r="C117" s="456" t="s">
        <v>196</v>
      </c>
      <c r="D117" s="456" t="s">
        <v>197</v>
      </c>
      <c r="E117" s="456" t="s">
        <v>198</v>
      </c>
      <c r="F117" s="456" t="s">
        <v>199</v>
      </c>
      <c r="G117" s="456" t="s">
        <v>200</v>
      </c>
      <c r="H117" s="456" t="s">
        <v>201</v>
      </c>
      <c r="I117" s="467" t="s">
        <v>202</v>
      </c>
      <c r="J117" s="456" t="s">
        <v>203</v>
      </c>
      <c r="K117" s="456" t="s">
        <v>204</v>
      </c>
      <c r="L117" s="456" t="s">
        <v>205</v>
      </c>
      <c r="M117" s="456" t="s">
        <v>206</v>
      </c>
      <c r="N117" s="467" t="s">
        <v>207</v>
      </c>
      <c r="O117" s="456" t="s">
        <v>208</v>
      </c>
      <c r="P117" s="457"/>
    </row>
    <row r="118" spans="2:16" ht="32.25" thickBot="1">
      <c r="B118" s="476"/>
      <c r="C118" s="477"/>
      <c r="D118" s="477"/>
      <c r="E118" s="477"/>
      <c r="F118" s="477"/>
      <c r="G118" s="477"/>
      <c r="H118" s="477"/>
      <c r="I118" s="477"/>
      <c r="J118" s="477"/>
      <c r="K118" s="477"/>
      <c r="L118" s="477"/>
      <c r="M118" s="477"/>
      <c r="N118" s="477"/>
      <c r="O118" s="183" t="s">
        <v>234</v>
      </c>
      <c r="P118" s="30" t="s">
        <v>235</v>
      </c>
    </row>
    <row r="119" spans="2:16" ht="15">
      <c r="B119" s="174">
        <v>2007</v>
      </c>
      <c r="C119" s="184">
        <f>C7/C$97</f>
        <v>-0.27659574468085107</v>
      </c>
      <c r="D119" s="182">
        <f t="shared" ref="D119:P119" si="22">D7/D$97</f>
        <v>-0.22222222222222224</v>
      </c>
      <c r="E119" s="182">
        <f t="shared" si="22"/>
        <v>7.4</v>
      </c>
      <c r="F119" s="182">
        <f t="shared" si="22"/>
        <v>1.6727272727272726</v>
      </c>
      <c r="G119" s="182">
        <f t="shared" si="22"/>
        <v>0.93396226415094341</v>
      </c>
      <c r="H119" s="182">
        <f t="shared" si="22"/>
        <v>0.97674418604651159</v>
      </c>
      <c r="I119" s="182">
        <f t="shared" si="22"/>
        <v>2.648624862486249</v>
      </c>
      <c r="J119" s="182">
        <f t="shared" si="22"/>
        <v>1.0175438596491226</v>
      </c>
      <c r="K119" s="182">
        <f t="shared" si="22"/>
        <v>0.89230769230769225</v>
      </c>
      <c r="L119" s="182">
        <f t="shared" si="22"/>
        <v>-0.33333333333333337</v>
      </c>
      <c r="M119" s="182">
        <f t="shared" si="22"/>
        <v>1.1481481481481481</v>
      </c>
      <c r="N119" s="182">
        <f t="shared" si="22"/>
        <v>0.35652294448777827</v>
      </c>
      <c r="O119" s="182">
        <f t="shared" si="22"/>
        <v>1.195062977121315</v>
      </c>
      <c r="P119" s="357">
        <f t="shared" si="22"/>
        <v>1.2273900474912245</v>
      </c>
    </row>
    <row r="120" spans="2:16" ht="15">
      <c r="B120" s="175">
        <v>2008</v>
      </c>
      <c r="C120" s="87">
        <f>C17/C$97</f>
        <v>0.1276595744680851</v>
      </c>
      <c r="D120" s="85">
        <f t="shared" ref="D120:P120" si="23">D17/D$97</f>
        <v>-0.19444444444444442</v>
      </c>
      <c r="E120" s="85">
        <f t="shared" si="23"/>
        <v>2.2000000000000002</v>
      </c>
      <c r="F120" s="85">
        <f t="shared" si="23"/>
        <v>1.2</v>
      </c>
      <c r="G120" s="85">
        <f t="shared" si="23"/>
        <v>0.93396226415094341</v>
      </c>
      <c r="H120" s="85">
        <f t="shared" si="23"/>
        <v>0.89922480620155032</v>
      </c>
      <c r="I120" s="85">
        <f t="shared" si="23"/>
        <v>1.6792079207920794</v>
      </c>
      <c r="J120" s="85">
        <f t="shared" si="23"/>
        <v>0.6578947368421052</v>
      </c>
      <c r="K120" s="85">
        <f t="shared" si="23"/>
        <v>1.2153846153846155</v>
      </c>
      <c r="L120" s="85">
        <f t="shared" si="23"/>
        <v>2.8333333333333335</v>
      </c>
      <c r="M120" s="85">
        <f t="shared" si="23"/>
        <v>0.37037037037037035</v>
      </c>
      <c r="N120" s="85">
        <f t="shared" si="23"/>
        <v>1.1091593143638494</v>
      </c>
      <c r="O120" s="85">
        <f t="shared" si="23"/>
        <v>1.2807916612264443</v>
      </c>
      <c r="P120" s="88">
        <f t="shared" si="23"/>
        <v>1.3354869208950522</v>
      </c>
    </row>
    <row r="121" spans="2:16" ht="15">
      <c r="B121" s="175">
        <v>2009</v>
      </c>
      <c r="C121" s="87">
        <f>C27/C$97</f>
        <v>1.1063829787234043</v>
      </c>
      <c r="D121" s="85">
        <f t="shared" ref="D121:P121" si="24">D27/D$97</f>
        <v>0.80555555555555547</v>
      </c>
      <c r="E121" s="85">
        <f t="shared" si="24"/>
        <v>2</v>
      </c>
      <c r="F121" s="85">
        <f t="shared" si="24"/>
        <v>1.9272727272727272</v>
      </c>
      <c r="G121" s="85">
        <f t="shared" si="24"/>
        <v>0.98113207547169823</v>
      </c>
      <c r="H121" s="85">
        <f t="shared" si="24"/>
        <v>0.82170542635658905</v>
      </c>
      <c r="I121" s="85">
        <f t="shared" si="24"/>
        <v>1.1881188118811883</v>
      </c>
      <c r="J121" s="85">
        <f t="shared" si="24"/>
        <v>1.1052631578947367</v>
      </c>
      <c r="K121" s="85">
        <f t="shared" si="24"/>
        <v>0.84615384615384615</v>
      </c>
      <c r="L121" s="85">
        <f t="shared" si="24"/>
        <v>3.25</v>
      </c>
      <c r="M121" s="85">
        <f t="shared" si="24"/>
        <v>0.96296296296296291</v>
      </c>
      <c r="N121" s="85">
        <f t="shared" si="24"/>
        <v>0.87022762614617399</v>
      </c>
      <c r="O121" s="85">
        <f t="shared" si="24"/>
        <v>1.0217565040496319</v>
      </c>
      <c r="P121" s="88">
        <f t="shared" si="24"/>
        <v>0.98924420067428176</v>
      </c>
    </row>
    <row r="122" spans="2:16" ht="15">
      <c r="B122" s="175">
        <v>2010</v>
      </c>
      <c r="C122" s="87">
        <f>C37/C$97</f>
        <v>1.3404255319148934</v>
      </c>
      <c r="D122" s="85">
        <f t="shared" ref="D122:P122" si="25">D37/D$97</f>
        <v>0.91666666666666663</v>
      </c>
      <c r="E122" s="85">
        <f t="shared" si="25"/>
        <v>2.2000000000000002</v>
      </c>
      <c r="F122" s="85">
        <f t="shared" si="25"/>
        <v>1.2363636363636363</v>
      </c>
      <c r="G122" s="85">
        <f t="shared" si="25"/>
        <v>0.91509433962264153</v>
      </c>
      <c r="H122" s="85">
        <f t="shared" si="25"/>
        <v>0.92248062015503873</v>
      </c>
      <c r="I122" s="85">
        <f t="shared" si="25"/>
        <v>0.98786964789194154</v>
      </c>
      <c r="J122" s="85">
        <f t="shared" si="25"/>
        <v>0.85087719298245601</v>
      </c>
      <c r="K122" s="85">
        <f t="shared" si="25"/>
        <v>0.75384615384615394</v>
      </c>
      <c r="L122" s="85">
        <f t="shared" si="25"/>
        <v>3.0833333333333335</v>
      </c>
      <c r="M122" s="85">
        <f t="shared" si="25"/>
        <v>2.2222222222222219</v>
      </c>
      <c r="N122" s="85">
        <f t="shared" si="25"/>
        <v>0.72789425706472188</v>
      </c>
      <c r="O122" s="85">
        <f t="shared" si="25"/>
        <v>0.94337846834390104</v>
      </c>
      <c r="P122" s="88">
        <f t="shared" si="25"/>
        <v>0.82854812762534646</v>
      </c>
    </row>
    <row r="123" spans="2:16" ht="15">
      <c r="B123" s="175">
        <v>2011</v>
      </c>
      <c r="C123" s="87">
        <f>C47/C$97</f>
        <v>0.51063829787234039</v>
      </c>
      <c r="D123" s="85">
        <f t="shared" ref="D123:O123" si="26">D47/D$97</f>
        <v>0.97222222222222221</v>
      </c>
      <c r="E123" s="85">
        <f t="shared" si="26"/>
        <v>7.2</v>
      </c>
      <c r="F123" s="85">
        <f t="shared" si="26"/>
        <v>1.5454545454545454</v>
      </c>
      <c r="G123" s="85">
        <f t="shared" si="26"/>
        <v>0.8867924528301887</v>
      </c>
      <c r="H123" s="85">
        <f t="shared" si="26"/>
        <v>0</v>
      </c>
      <c r="I123" s="85">
        <f t="shared" si="26"/>
        <v>1.3375476009139378</v>
      </c>
      <c r="J123" s="85">
        <f t="shared" si="26"/>
        <v>1.0877192982456141</v>
      </c>
      <c r="K123" s="85">
        <f t="shared" si="26"/>
        <v>0.81538461538461537</v>
      </c>
      <c r="L123" s="85">
        <f t="shared" si="26"/>
        <v>1.3333333333333335</v>
      </c>
      <c r="M123" s="85">
        <f t="shared" si="26"/>
        <v>-0.14814814814814814</v>
      </c>
      <c r="N123" s="85">
        <f t="shared" si="26"/>
        <v>1.0043299908842296</v>
      </c>
      <c r="O123" s="85">
        <f t="shared" si="26"/>
        <v>1.0399850750300528</v>
      </c>
      <c r="P123" s="88">
        <f>P47/P$97</f>
        <v>1.1356209993805493</v>
      </c>
    </row>
    <row r="124" spans="2:16" ht="15">
      <c r="B124" s="175">
        <v>2012</v>
      </c>
      <c r="C124" s="87">
        <f>C57/C$97</f>
        <v>-0.51063829787234039</v>
      </c>
      <c r="D124" s="85">
        <f t="shared" ref="D124:P124" si="27">D57/D$97</f>
        <v>-2.0277777777777777</v>
      </c>
      <c r="E124" s="85">
        <f t="shared" si="27"/>
        <v>8.1999999999999993</v>
      </c>
      <c r="F124" s="85">
        <f t="shared" si="27"/>
        <v>0.87272727272727268</v>
      </c>
      <c r="G124" s="85">
        <f t="shared" si="27"/>
        <v>0.93396226415094341</v>
      </c>
      <c r="H124" s="85">
        <f t="shared" si="27"/>
        <v>0.93023255813953487</v>
      </c>
      <c r="I124" s="85">
        <f t="shared" si="27"/>
        <v>2.9698217821782182</v>
      </c>
      <c r="J124" s="85">
        <f t="shared" si="27"/>
        <v>1.0087719298245614</v>
      </c>
      <c r="K124" s="85">
        <f t="shared" si="27"/>
        <v>1.3076923076923077</v>
      </c>
      <c r="L124" s="85">
        <f t="shared" si="27"/>
        <v>3.0833333333333335</v>
      </c>
      <c r="M124" s="85">
        <f t="shared" si="27"/>
        <v>-1.2222222222222221</v>
      </c>
      <c r="N124" s="85">
        <f t="shared" si="27"/>
        <v>1.6826653861179839</v>
      </c>
      <c r="O124" s="85">
        <f t="shared" si="27"/>
        <v>2.0949347516853241</v>
      </c>
      <c r="P124" s="88">
        <f t="shared" si="27"/>
        <v>2.1870310012885619</v>
      </c>
    </row>
    <row r="125" spans="2:16" ht="15">
      <c r="B125" s="175">
        <v>2013</v>
      </c>
      <c r="C125" s="87">
        <f>C67/C$97</f>
        <v>-0.76595744680851063</v>
      </c>
      <c r="D125" s="85">
        <f t="shared" ref="D125:P125" si="28">D67/D$97</f>
        <v>-0.83333333333333326</v>
      </c>
      <c r="E125" s="85">
        <f t="shared" si="28"/>
        <v>4.8</v>
      </c>
      <c r="F125" s="85">
        <f t="shared" si="28"/>
        <v>1.2727272727272727</v>
      </c>
      <c r="G125" s="85">
        <f t="shared" si="28"/>
        <v>0.839622641509434</v>
      </c>
      <c r="H125" s="85">
        <f t="shared" si="28"/>
        <v>0.69767441860465118</v>
      </c>
      <c r="I125" s="85">
        <f t="shared" si="28"/>
        <v>2.8097745944807251</v>
      </c>
      <c r="J125" s="85">
        <f t="shared" si="28"/>
        <v>0.84210526315789469</v>
      </c>
      <c r="K125" s="85">
        <f t="shared" si="28"/>
        <v>1.3076923076923077</v>
      </c>
      <c r="L125" s="85">
        <f t="shared" si="28"/>
        <v>2.3333333333333335</v>
      </c>
      <c r="M125" s="85">
        <f t="shared" si="28"/>
        <v>0.1111111111111111</v>
      </c>
      <c r="N125" s="85">
        <f t="shared" si="28"/>
        <v>1.3176845943482225</v>
      </c>
      <c r="O125" s="85">
        <f t="shared" si="28"/>
        <v>1.7756999374455578</v>
      </c>
      <c r="P125" s="88">
        <f t="shared" si="28"/>
        <v>1.8783711646474495</v>
      </c>
    </row>
    <row r="126" spans="2:16" ht="15">
      <c r="B126" s="175">
        <f>B125+1</f>
        <v>2014</v>
      </c>
      <c r="C126" s="87">
        <f>C77/C$97</f>
        <v>0.27659574468085107</v>
      </c>
      <c r="D126" s="85">
        <f t="shared" ref="D126:P126" si="29">D77/D$97</f>
        <v>-0.19444444444444442</v>
      </c>
      <c r="E126" s="85">
        <f t="shared" si="29"/>
        <v>11.2</v>
      </c>
      <c r="F126" s="85">
        <f t="shared" si="29"/>
        <v>1.5272727272727273</v>
      </c>
      <c r="G126" s="85">
        <f t="shared" si="29"/>
        <v>0.87735849056603787</v>
      </c>
      <c r="H126" s="85">
        <f t="shared" si="29"/>
        <v>0.93023255813953487</v>
      </c>
      <c r="I126" s="85">
        <f t="shared" si="29"/>
        <v>2.6313576563135768</v>
      </c>
      <c r="J126" s="85">
        <f t="shared" si="29"/>
        <v>1.1368421052631579</v>
      </c>
      <c r="K126" s="85">
        <f t="shared" si="29"/>
        <v>1.3409429280397021</v>
      </c>
      <c r="L126" s="85">
        <f t="shared" si="29"/>
        <v>3.6916666666666664</v>
      </c>
      <c r="M126" s="85">
        <f t="shared" si="29"/>
        <v>0.18996415770609315</v>
      </c>
      <c r="N126" s="85">
        <f t="shared" si="29"/>
        <v>1.4002058189700439</v>
      </c>
      <c r="O126" s="85">
        <f t="shared" si="29"/>
        <v>1.800099083462241</v>
      </c>
      <c r="P126" s="88">
        <f t="shared" si="29"/>
        <v>1.8578643894578148</v>
      </c>
    </row>
    <row r="127" spans="2:16" ht="15.75" thickBot="1">
      <c r="B127" s="176">
        <f>B126+1</f>
        <v>2015</v>
      </c>
      <c r="C127" s="93">
        <f>C87/C$97</f>
        <v>0.23678792038435137</v>
      </c>
      <c r="D127" s="91">
        <f t="shared" ref="D127:O127" si="30">D87/D$97</f>
        <v>0.46230158730158732</v>
      </c>
      <c r="E127" s="91">
        <f t="shared" si="30"/>
        <v>5.3419354838709685</v>
      </c>
      <c r="F127" s="91">
        <f t="shared" si="30"/>
        <v>1.1709090909090909</v>
      </c>
      <c r="G127" s="91">
        <f t="shared" si="30"/>
        <v>1.0188679245283019</v>
      </c>
      <c r="H127" s="91">
        <f t="shared" si="30"/>
        <v>1.155813953488372</v>
      </c>
      <c r="I127" s="91">
        <f t="shared" si="30"/>
        <v>1.8189087597605165</v>
      </c>
      <c r="J127" s="91">
        <f t="shared" si="30"/>
        <v>0</v>
      </c>
      <c r="K127" s="91">
        <f t="shared" si="30"/>
        <v>0</v>
      </c>
      <c r="L127" s="91">
        <f t="shared" si="30"/>
        <v>0</v>
      </c>
      <c r="M127" s="91">
        <f t="shared" si="30"/>
        <v>0</v>
      </c>
      <c r="N127" s="91"/>
      <c r="O127" s="91">
        <f t="shared" si="30"/>
        <v>1.3872621444485196</v>
      </c>
      <c r="P127" s="94"/>
    </row>
  </sheetData>
  <customSheetViews>
    <customSheetView guid="{6DA84043-8308-458F-9378-22AB3DF247A3}" scale="77" showPageBreaks="1" view="pageBreakPreview" topLeftCell="A100">
      <selection activeCell="M123" sqref="M123"/>
      <rowBreaks count="2" manualBreakCount="2">
        <brk id="62" max="16383" man="1"/>
        <brk id="115" max="16383" man="1"/>
      </rowBreaks>
      <pageMargins left="0.7" right="0.7" top="0.78740157499999996" bottom="0.78740157499999996" header="0.3" footer="0.3"/>
      <pageSetup paperSize="9" scale="60" orientation="portrait" r:id="rId1"/>
    </customSheetView>
  </customSheetViews>
  <mergeCells count="191">
    <mergeCell ref="B3:K3"/>
    <mergeCell ref="L3:P3"/>
    <mergeCell ref="B4:B5"/>
    <mergeCell ref="C4:C5"/>
    <mergeCell ref="D4:D5"/>
    <mergeCell ref="E4:E5"/>
    <mergeCell ref="F4:F5"/>
    <mergeCell ref="I4:I5"/>
    <mergeCell ref="J4:J5"/>
    <mergeCell ref="G4:G5"/>
    <mergeCell ref="O4:P4"/>
    <mergeCell ref="L4:L5"/>
    <mergeCell ref="M4:M5"/>
    <mergeCell ref="L13:P13"/>
    <mergeCell ref="N24:N25"/>
    <mergeCell ref="O24:P24"/>
    <mergeCell ref="M14:M15"/>
    <mergeCell ref="N14:N15"/>
    <mergeCell ref="H4:H5"/>
    <mergeCell ref="J14:J15"/>
    <mergeCell ref="K14:K15"/>
    <mergeCell ref="B13:K13"/>
    <mergeCell ref="K4:K5"/>
    <mergeCell ref="N4:N5"/>
    <mergeCell ref="B14:B15"/>
    <mergeCell ref="B24:B25"/>
    <mergeCell ref="C24:C25"/>
    <mergeCell ref="D24:D25"/>
    <mergeCell ref="E24:E25"/>
    <mergeCell ref="I14:I15"/>
    <mergeCell ref="L14:L15"/>
    <mergeCell ref="B23:K23"/>
    <mergeCell ref="L23:P23"/>
    <mergeCell ref="G14:G15"/>
    <mergeCell ref="H14:H15"/>
    <mergeCell ref="O14:P14"/>
    <mergeCell ref="C14:C15"/>
    <mergeCell ref="D14:D15"/>
    <mergeCell ref="F14:F15"/>
    <mergeCell ref="J24:J25"/>
    <mergeCell ref="E14:E15"/>
    <mergeCell ref="K24:K25"/>
    <mergeCell ref="L24:L25"/>
    <mergeCell ref="M24:M25"/>
    <mergeCell ref="H24:H25"/>
    <mergeCell ref="I24:I25"/>
    <mergeCell ref="F24:F25"/>
    <mergeCell ref="G24:G25"/>
    <mergeCell ref="J34:J35"/>
    <mergeCell ref="K34:K35"/>
    <mergeCell ref="B33:K33"/>
    <mergeCell ref="B43:K43"/>
    <mergeCell ref="N64:N65"/>
    <mergeCell ref="L53:P53"/>
    <mergeCell ref="M34:M35"/>
    <mergeCell ref="N34:N35"/>
    <mergeCell ref="O34:P34"/>
    <mergeCell ref="N44:N45"/>
    <mergeCell ref="L43:P43"/>
    <mergeCell ref="O44:P44"/>
    <mergeCell ref="L44:L45"/>
    <mergeCell ref="M44:M45"/>
    <mergeCell ref="L33:P33"/>
    <mergeCell ref="B34:B35"/>
    <mergeCell ref="C34:C35"/>
    <mergeCell ref="D34:D35"/>
    <mergeCell ref="E34:E35"/>
    <mergeCell ref="F34:F35"/>
    <mergeCell ref="G34:G35"/>
    <mergeCell ref="H34:H35"/>
    <mergeCell ref="I34:I35"/>
    <mergeCell ref="L34:L35"/>
    <mergeCell ref="K44:K45"/>
    <mergeCell ref="H44:H45"/>
    <mergeCell ref="I44:I45"/>
    <mergeCell ref="B44:B45"/>
    <mergeCell ref="C44:C45"/>
    <mergeCell ref="D44:D45"/>
    <mergeCell ref="E44:E45"/>
    <mergeCell ref="F44:F45"/>
    <mergeCell ref="G44:G45"/>
    <mergeCell ref="J44:J45"/>
    <mergeCell ref="L63:P63"/>
    <mergeCell ref="O54:P54"/>
    <mergeCell ref="L54:L55"/>
    <mergeCell ref="M54:M55"/>
    <mergeCell ref="N54:N55"/>
    <mergeCell ref="H84:H85"/>
    <mergeCell ref="N84:N85"/>
    <mergeCell ref="B84:B85"/>
    <mergeCell ref="B64:B65"/>
    <mergeCell ref="C64:C65"/>
    <mergeCell ref="B53:K53"/>
    <mergeCell ref="G54:G55"/>
    <mergeCell ref="H54:H55"/>
    <mergeCell ref="I54:I55"/>
    <mergeCell ref="B54:B55"/>
    <mergeCell ref="C54:C55"/>
    <mergeCell ref="K54:K55"/>
    <mergeCell ref="D64:D65"/>
    <mergeCell ref="E64:E65"/>
    <mergeCell ref="F64:F65"/>
    <mergeCell ref="G64:G65"/>
    <mergeCell ref="D54:D55"/>
    <mergeCell ref="E54:E55"/>
    <mergeCell ref="F54:F55"/>
    <mergeCell ref="J54:J55"/>
    <mergeCell ref="J64:J65"/>
    <mergeCell ref="K64:K65"/>
    <mergeCell ref="B63:K63"/>
    <mergeCell ref="F94:F95"/>
    <mergeCell ref="G94:G95"/>
    <mergeCell ref="H94:H95"/>
    <mergeCell ref="O64:P64"/>
    <mergeCell ref="E84:E85"/>
    <mergeCell ref="L64:L65"/>
    <mergeCell ref="M64:M65"/>
    <mergeCell ref="L73:P73"/>
    <mergeCell ref="L74:L75"/>
    <mergeCell ref="B83:K83"/>
    <mergeCell ref="L83:P83"/>
    <mergeCell ref="O74:P74"/>
    <mergeCell ref="M74:M75"/>
    <mergeCell ref="O84:P84"/>
    <mergeCell ref="C74:C75"/>
    <mergeCell ref="D74:D75"/>
    <mergeCell ref="I74:I75"/>
    <mergeCell ref="G74:G75"/>
    <mergeCell ref="H74:H75"/>
    <mergeCell ref="E74:E75"/>
    <mergeCell ref="F74:F75"/>
    <mergeCell ref="K84:K85"/>
    <mergeCell ref="F84:F85"/>
    <mergeCell ref="G84:G85"/>
    <mergeCell ref="J94:J95"/>
    <mergeCell ref="K94:K95"/>
    <mergeCell ref="N94:N95"/>
    <mergeCell ref="M103:P103"/>
    <mergeCell ref="F104:F105"/>
    <mergeCell ref="G104:G105"/>
    <mergeCell ref="N74:N75"/>
    <mergeCell ref="H64:H65"/>
    <mergeCell ref="I64:I65"/>
    <mergeCell ref="J74:J75"/>
    <mergeCell ref="K74:K75"/>
    <mergeCell ref="B73:K73"/>
    <mergeCell ref="B74:B75"/>
    <mergeCell ref="O94:P94"/>
    <mergeCell ref="H104:H105"/>
    <mergeCell ref="I104:I105"/>
    <mergeCell ref="J104:J105"/>
    <mergeCell ref="K104:K105"/>
    <mergeCell ref="M104:M105"/>
    <mergeCell ref="M94:M95"/>
    <mergeCell ref="L104:L105"/>
    <mergeCell ref="O104:P104"/>
    <mergeCell ref="C103:L103"/>
    <mergeCell ref="E94:E95"/>
    <mergeCell ref="B117:B118"/>
    <mergeCell ref="C117:C118"/>
    <mergeCell ref="D117:D118"/>
    <mergeCell ref="E117:E118"/>
    <mergeCell ref="N117:N118"/>
    <mergeCell ref="C84:C85"/>
    <mergeCell ref="D84:D85"/>
    <mergeCell ref="C116:P116"/>
    <mergeCell ref="B94:B95"/>
    <mergeCell ref="I84:I85"/>
    <mergeCell ref="L84:L85"/>
    <mergeCell ref="M84:M85"/>
    <mergeCell ref="B93:K93"/>
    <mergeCell ref="J84:J85"/>
    <mergeCell ref="I94:I95"/>
    <mergeCell ref="L94:L95"/>
    <mergeCell ref="N104:N105"/>
    <mergeCell ref="L93:P93"/>
    <mergeCell ref="B104:B105"/>
    <mergeCell ref="C104:C105"/>
    <mergeCell ref="D104:D105"/>
    <mergeCell ref="E104:E105"/>
    <mergeCell ref="C94:C95"/>
    <mergeCell ref="D94:D95"/>
    <mergeCell ref="O117:P117"/>
    <mergeCell ref="J117:J118"/>
    <mergeCell ref="K117:K118"/>
    <mergeCell ref="L117:L118"/>
    <mergeCell ref="M117:M118"/>
    <mergeCell ref="F117:F118"/>
    <mergeCell ref="G117:G118"/>
    <mergeCell ref="H117:H118"/>
    <mergeCell ref="I117:I118"/>
  </mergeCells>
  <phoneticPr fontId="26" type="noConversion"/>
  <pageMargins left="0.7" right="0.7" top="0.78740157499999996" bottom="0.78740157499999996" header="0.3" footer="0.3"/>
  <pageSetup paperSize="9" scale="60" orientation="portrait" r:id="rId2"/>
  <rowBreaks count="2" manualBreakCount="2">
    <brk id="62" max="16383" man="1"/>
    <brk id="115"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211"/>
  <sheetViews>
    <sheetView zoomScale="70" zoomScaleNormal="70" zoomScaleSheetLayoutView="84" workbookViewId="0">
      <selection activeCell="A11" sqref="A11:B11"/>
    </sheetView>
  </sheetViews>
  <sheetFormatPr defaultColWidth="9.140625" defaultRowHeight="15"/>
  <cols>
    <col min="1" max="1" width="9.140625" style="29"/>
    <col min="2" max="2" width="10.7109375" style="29" customWidth="1"/>
    <col min="3" max="3" width="11.140625" style="29" customWidth="1"/>
    <col min="4" max="7" width="9" style="29" customWidth="1"/>
    <col min="8" max="8" width="10.42578125" style="29" customWidth="1"/>
    <col min="9" max="9" width="9.7109375" style="29" customWidth="1"/>
    <col min="10" max="13" width="9" style="29" customWidth="1"/>
    <col min="14" max="14" width="9.7109375" style="29" customWidth="1"/>
    <col min="15" max="15" width="10.7109375" style="29" customWidth="1"/>
    <col min="16" max="16" width="13.85546875" style="29" customWidth="1"/>
    <col min="17" max="16384" width="9.140625" style="29"/>
  </cols>
  <sheetData>
    <row r="1" spans="2:17" ht="15.95" customHeight="1">
      <c r="B1" s="24"/>
      <c r="C1" s="24"/>
      <c r="D1" s="53"/>
      <c r="E1" s="53"/>
      <c r="F1" s="53"/>
      <c r="G1" s="53"/>
      <c r="H1" s="3"/>
      <c r="I1" s="3"/>
      <c r="J1" s="53"/>
      <c r="K1" s="53"/>
      <c r="L1" s="53"/>
      <c r="M1" s="53"/>
      <c r="N1" s="24"/>
      <c r="O1" s="24"/>
    </row>
    <row r="2" spans="2:17" ht="15.95" customHeight="1" thickBot="1"/>
    <row r="3" spans="2:17" ht="39.950000000000003" customHeight="1" thickBot="1">
      <c r="B3" s="473" t="s">
        <v>361</v>
      </c>
      <c r="C3" s="474"/>
      <c r="D3" s="474"/>
      <c r="E3" s="474"/>
      <c r="F3" s="474"/>
      <c r="G3" s="474"/>
      <c r="H3" s="474"/>
      <c r="I3" s="474"/>
      <c r="J3" s="474"/>
      <c r="K3" s="474"/>
      <c r="L3" s="470" t="s">
        <v>259</v>
      </c>
      <c r="M3" s="471"/>
      <c r="N3" s="471"/>
      <c r="O3" s="471"/>
      <c r="P3" s="472"/>
    </row>
    <row r="4" spans="2:17" ht="20.100000000000001" customHeight="1">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7" ht="20.100000000000001" customHeight="1" thickBot="1">
      <c r="B5" s="466"/>
      <c r="C5" s="462"/>
      <c r="D5" s="462"/>
      <c r="E5" s="462"/>
      <c r="F5" s="462"/>
      <c r="G5" s="462"/>
      <c r="H5" s="462"/>
      <c r="I5" s="462"/>
      <c r="J5" s="462"/>
      <c r="K5" s="462"/>
      <c r="L5" s="462"/>
      <c r="M5" s="462"/>
      <c r="N5" s="462"/>
      <c r="O5" s="145" t="s">
        <v>209</v>
      </c>
      <c r="P5" s="30" t="s">
        <v>210</v>
      </c>
    </row>
    <row r="6" spans="2:17" ht="20.100000000000001" customHeight="1">
      <c r="B6" s="148" t="s">
        <v>211</v>
      </c>
      <c r="C6" s="146">
        <v>31</v>
      </c>
      <c r="D6" s="8">
        <v>29</v>
      </c>
      <c r="E6" s="8">
        <v>31</v>
      </c>
      <c r="F6" s="8">
        <v>20</v>
      </c>
      <c r="G6" s="8">
        <v>0</v>
      </c>
      <c r="H6" s="8">
        <v>0</v>
      </c>
      <c r="I6" s="168">
        <f>SUM(C6:G6)</f>
        <v>111</v>
      </c>
      <c r="J6" s="8">
        <v>8</v>
      </c>
      <c r="K6" s="8">
        <v>18</v>
      </c>
      <c r="L6" s="8">
        <v>30</v>
      </c>
      <c r="M6" s="8">
        <v>31</v>
      </c>
      <c r="N6" s="168">
        <f>SUM(J6:M6)</f>
        <v>87</v>
      </c>
      <c r="O6" s="167">
        <f>SUM(C6:H6,J6:M6)</f>
        <v>198</v>
      </c>
      <c r="P6" s="169">
        <f>I6+N6</f>
        <v>198</v>
      </c>
    </row>
    <row r="7" spans="2:17" ht="20.100000000000001" customHeight="1">
      <c r="B7" s="149" t="s">
        <v>485</v>
      </c>
      <c r="C7" s="147">
        <v>0.31290322580645147</v>
      </c>
      <c r="D7" s="10">
        <v>4.5344827586206886</v>
      </c>
      <c r="E7" s="10">
        <v>5.4387096774193529</v>
      </c>
      <c r="F7" s="10">
        <v>10.045</v>
      </c>
      <c r="G7" s="10">
        <v>17.14193548387097</v>
      </c>
      <c r="H7" s="10">
        <v>19.686666666666664</v>
      </c>
      <c r="I7" s="153">
        <f>(C6*C7+D6*D7+E6*E7+F6*F7+G6*G7)/I6</f>
        <v>4.6009009009008999</v>
      </c>
      <c r="J7" s="10">
        <v>12.4375</v>
      </c>
      <c r="K7" s="95">
        <v>10.75</v>
      </c>
      <c r="L7" s="95">
        <v>6.5266666666666664</v>
      </c>
      <c r="M7" s="95">
        <v>2.229032258064517</v>
      </c>
      <c r="N7" s="153">
        <f>(J6*J7+K6*K7+L6*L7+M6*M7)/N6</f>
        <v>6.4126436781609195</v>
      </c>
      <c r="O7" s="154">
        <f>(C7*C6+D7*D6+E7*E6+F7*F6+G7*G6+H7*H6+J7*J6+K7*K6+L7*L6+M7*M6)/O6</f>
        <v>5.3969696969696965</v>
      </c>
      <c r="P7" s="161">
        <f>(I7*I6+N7*N6)/P6</f>
        <v>5.3969696969696965</v>
      </c>
    </row>
    <row r="8" spans="2:17" ht="20.100000000000001" customHeight="1">
      <c r="B8" s="149" t="s">
        <v>212</v>
      </c>
      <c r="C8" s="13">
        <f t="shared" ref="C8:H8" si="0">C6*(13-C7)</f>
        <v>393.3</v>
      </c>
      <c r="D8" s="12">
        <f t="shared" si="0"/>
        <v>245.50000000000003</v>
      </c>
      <c r="E8" s="12">
        <f t="shared" si="0"/>
        <v>234.40000000000006</v>
      </c>
      <c r="F8" s="12">
        <f t="shared" si="0"/>
        <v>59.1</v>
      </c>
      <c r="G8" s="12">
        <f t="shared" si="0"/>
        <v>0</v>
      </c>
      <c r="H8" s="12">
        <f t="shared" si="0"/>
        <v>0</v>
      </c>
      <c r="I8" s="155">
        <f>SUM(C8:G8)</f>
        <v>932.30000000000018</v>
      </c>
      <c r="J8" s="12">
        <f>J6*(13-J7)</f>
        <v>4.5</v>
      </c>
      <c r="K8" s="12">
        <f>K6*(13-K7)</f>
        <v>40.5</v>
      </c>
      <c r="L8" s="12">
        <f>L6*(13-L7)</f>
        <v>194.20000000000002</v>
      </c>
      <c r="M8" s="12">
        <f>M6*(13-M7)</f>
        <v>333.9</v>
      </c>
      <c r="N8" s="155">
        <f>SUM(J8:M8)</f>
        <v>573.1</v>
      </c>
      <c r="O8" s="156">
        <f>O6*(13-O7)</f>
        <v>1505.4</v>
      </c>
      <c r="P8" s="162">
        <f>P6*(13-P7)</f>
        <v>1505.4</v>
      </c>
    </row>
    <row r="9" spans="2:17" ht="20.100000000000001" customHeight="1">
      <c r="B9" s="149" t="s">
        <v>213</v>
      </c>
      <c r="C9" s="13">
        <f t="shared" ref="C9:H9" si="1">C6*(17-C7)</f>
        <v>517.29999999999995</v>
      </c>
      <c r="D9" s="12">
        <f t="shared" si="1"/>
        <v>361.50000000000006</v>
      </c>
      <c r="E9" s="12">
        <f t="shared" si="1"/>
        <v>358.40000000000003</v>
      </c>
      <c r="F9" s="12">
        <f t="shared" si="1"/>
        <v>139.1</v>
      </c>
      <c r="G9" s="12">
        <f t="shared" si="1"/>
        <v>0</v>
      </c>
      <c r="H9" s="12">
        <f t="shared" si="1"/>
        <v>0</v>
      </c>
      <c r="I9" s="155">
        <f>SUM(C9:G9)</f>
        <v>1376.3</v>
      </c>
      <c r="J9" s="12">
        <f>J6*(17-J7)</f>
        <v>36.5</v>
      </c>
      <c r="K9" s="12">
        <f>K6*(17-K7)</f>
        <v>112.5</v>
      </c>
      <c r="L9" s="12">
        <f>L6*(17-L7)</f>
        <v>314.2</v>
      </c>
      <c r="M9" s="12">
        <f>M6*(17-M7)</f>
        <v>457.9</v>
      </c>
      <c r="N9" s="155">
        <f>SUM(J9:M9)</f>
        <v>921.09999999999991</v>
      </c>
      <c r="O9" s="156">
        <f>O6*(17-O7)</f>
        <v>2297.4</v>
      </c>
      <c r="P9" s="162">
        <f>P6*(17-P7)</f>
        <v>2297.4</v>
      </c>
    </row>
    <row r="10" spans="2:17" ht="20.100000000000001" customHeight="1">
      <c r="B10" s="149" t="s">
        <v>249</v>
      </c>
      <c r="C10" s="17">
        <f t="shared" ref="C10:H10" si="2">C6*(18-C7)</f>
        <v>548.29999999999995</v>
      </c>
      <c r="D10" s="16">
        <f t="shared" si="2"/>
        <v>390.50000000000006</v>
      </c>
      <c r="E10" s="16">
        <f t="shared" si="2"/>
        <v>389.40000000000003</v>
      </c>
      <c r="F10" s="16">
        <f t="shared" si="2"/>
        <v>159.1</v>
      </c>
      <c r="G10" s="16">
        <f t="shared" si="2"/>
        <v>0</v>
      </c>
      <c r="H10" s="16">
        <f t="shared" si="2"/>
        <v>0</v>
      </c>
      <c r="I10" s="155">
        <f>SUM(C10:G10)</f>
        <v>1487.3</v>
      </c>
      <c r="J10" s="16">
        <f>J6*(18-J7)</f>
        <v>44.5</v>
      </c>
      <c r="K10" s="16">
        <f>K6*(18-K7)</f>
        <v>130.5</v>
      </c>
      <c r="L10" s="16">
        <f>L6*(18-L7)</f>
        <v>344.2</v>
      </c>
      <c r="M10" s="16">
        <f>M6*(18-M7)</f>
        <v>488.9</v>
      </c>
      <c r="N10" s="155">
        <f>SUM(J10:M10)</f>
        <v>1008.1</v>
      </c>
      <c r="O10" s="157">
        <f>O6*(18-O7)</f>
        <v>2495.4</v>
      </c>
      <c r="P10" s="163">
        <f>P6*(18-P7)</f>
        <v>2495.4</v>
      </c>
    </row>
    <row r="11" spans="2:17" ht="20.100000000000001" customHeight="1" thickBot="1">
      <c r="B11" s="347" t="s">
        <v>215</v>
      </c>
      <c r="C11" s="21">
        <f t="shared" ref="C11:H11" si="3">C6*(19-C7)</f>
        <v>579.29999999999995</v>
      </c>
      <c r="D11" s="20">
        <f t="shared" si="3"/>
        <v>419.50000000000006</v>
      </c>
      <c r="E11" s="20">
        <f t="shared" si="3"/>
        <v>420.40000000000003</v>
      </c>
      <c r="F11" s="20">
        <f t="shared" si="3"/>
        <v>179.1</v>
      </c>
      <c r="G11" s="20">
        <f t="shared" si="3"/>
        <v>0</v>
      </c>
      <c r="H11" s="20">
        <f t="shared" si="3"/>
        <v>0</v>
      </c>
      <c r="I11" s="164">
        <f>SUM(C11:G11)</f>
        <v>1598.3</v>
      </c>
      <c r="J11" s="20">
        <f>J6*(19-J7)</f>
        <v>52.5</v>
      </c>
      <c r="K11" s="20">
        <f>K6*(19-K7)</f>
        <v>148.5</v>
      </c>
      <c r="L11" s="20">
        <f>L6*(19-L7)</f>
        <v>374.2</v>
      </c>
      <c r="M11" s="20">
        <f>M6*(19-M7)</f>
        <v>519.9</v>
      </c>
      <c r="N11" s="164">
        <f>SUM(J11:M11)</f>
        <v>1095.0999999999999</v>
      </c>
      <c r="O11" s="165">
        <f>O6*(19-O7)</f>
        <v>2693.4</v>
      </c>
      <c r="P11" s="166">
        <f>P6*(19-P7)</f>
        <v>2693.4</v>
      </c>
    </row>
    <row r="12" spans="2:17" ht="15.95" customHeight="1" thickBot="1">
      <c r="B12" s="24"/>
      <c r="C12" s="24"/>
      <c r="D12" s="53"/>
      <c r="E12" s="53"/>
      <c r="F12" s="53"/>
      <c r="G12" s="24"/>
      <c r="H12" s="53"/>
      <c r="I12" s="24"/>
      <c r="J12" s="53"/>
      <c r="K12" s="24"/>
      <c r="L12" s="53"/>
      <c r="M12" s="24"/>
      <c r="N12" s="53"/>
      <c r="O12" s="24"/>
      <c r="P12" s="24"/>
    </row>
    <row r="13" spans="2:17" ht="39.950000000000003" customHeight="1" thickBot="1">
      <c r="B13" s="473" t="s">
        <v>362</v>
      </c>
      <c r="C13" s="474"/>
      <c r="D13" s="474"/>
      <c r="E13" s="474"/>
      <c r="F13" s="474"/>
      <c r="G13" s="474"/>
      <c r="H13" s="474"/>
      <c r="I13" s="474"/>
      <c r="J13" s="474"/>
      <c r="K13" s="474"/>
      <c r="L13" s="470" t="s">
        <v>363</v>
      </c>
      <c r="M13" s="471"/>
      <c r="N13" s="471"/>
      <c r="O13" s="471"/>
      <c r="P13" s="472"/>
    </row>
    <row r="14" spans="2:17" ht="20.100000000000001" customHeight="1">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7" ht="20.100000000000001" customHeight="1" thickBot="1">
      <c r="B15" s="466"/>
      <c r="C15" s="462"/>
      <c r="D15" s="462"/>
      <c r="E15" s="462"/>
      <c r="F15" s="462"/>
      <c r="G15" s="462"/>
      <c r="H15" s="462"/>
      <c r="I15" s="462"/>
      <c r="J15" s="462"/>
      <c r="K15" s="462"/>
      <c r="L15" s="462"/>
      <c r="M15" s="462"/>
      <c r="N15" s="462"/>
      <c r="O15" s="145" t="s">
        <v>209</v>
      </c>
      <c r="P15" s="30" t="s">
        <v>210</v>
      </c>
      <c r="Q15" s="24"/>
    </row>
    <row r="16" spans="2:17" ht="20.100000000000001" customHeight="1">
      <c r="B16" s="148" t="s">
        <v>211</v>
      </c>
      <c r="C16" s="146">
        <v>31</v>
      </c>
      <c r="D16" s="8">
        <v>28</v>
      </c>
      <c r="E16" s="8">
        <v>31</v>
      </c>
      <c r="F16" s="8">
        <v>30</v>
      </c>
      <c r="G16" s="8">
        <v>4</v>
      </c>
      <c r="H16" s="8">
        <v>0</v>
      </c>
      <c r="I16" s="168">
        <f>SUM(C16:G16)</f>
        <v>124</v>
      </c>
      <c r="J16" s="8">
        <v>20</v>
      </c>
      <c r="K16" s="8">
        <v>17</v>
      </c>
      <c r="L16" s="8">
        <v>30</v>
      </c>
      <c r="M16" s="8">
        <v>31</v>
      </c>
      <c r="N16" s="168">
        <f>SUM(J16:M16)</f>
        <v>98</v>
      </c>
      <c r="O16" s="167">
        <f>SUM(C16:H16,J16:M16)</f>
        <v>222</v>
      </c>
      <c r="P16" s="169">
        <f>I16+N16</f>
        <v>222</v>
      </c>
      <c r="Q16" s="24"/>
    </row>
    <row r="17" spans="2:17" ht="20.100000000000001" customHeight="1">
      <c r="B17" s="149" t="s">
        <v>485</v>
      </c>
      <c r="C17" s="147">
        <v>0.13225806451612918</v>
      </c>
      <c r="D17" s="10">
        <v>2.6241379310344821</v>
      </c>
      <c r="E17" s="10">
        <v>5.2</v>
      </c>
      <c r="F17" s="10">
        <v>8.6733333333333302</v>
      </c>
      <c r="G17" s="10">
        <v>13.9</v>
      </c>
      <c r="H17" s="10">
        <v>16.090333333333334</v>
      </c>
      <c r="I17" s="153">
        <f>(C16*C17+D16*D17+E16*E17+F16*F17+G16*G17)/I16</f>
        <v>4.4723859844271407</v>
      </c>
      <c r="J17" s="10">
        <v>12.8</v>
      </c>
      <c r="K17" s="95">
        <v>13</v>
      </c>
      <c r="L17" s="95">
        <v>3.5</v>
      </c>
      <c r="M17" s="95">
        <v>-1</v>
      </c>
      <c r="N17" s="153">
        <f>(J16*J17+K16*K17+L16*L17+M16*M17)/N16</f>
        <v>5.6224489795918364</v>
      </c>
      <c r="O17" s="154">
        <f>(C17*C16+D17*D16+E17*E16+F17*F16+G17*G16+H17*H16+J17*J16+K17*K16+L17*L16+M17*M16)/O16</f>
        <v>4.9800714507611046</v>
      </c>
      <c r="P17" s="161">
        <f>(I17*I16+N17*N16)/P16</f>
        <v>4.9800714507611046</v>
      </c>
      <c r="Q17" s="24"/>
    </row>
    <row r="18" spans="2:17" ht="20.100000000000001" customHeight="1">
      <c r="B18" s="149" t="s">
        <v>212</v>
      </c>
      <c r="C18" s="13">
        <f t="shared" ref="C18:H18" si="4">C16*(13-C17)</f>
        <v>398.9</v>
      </c>
      <c r="D18" s="12">
        <f t="shared" si="4"/>
        <v>290.52413793103449</v>
      </c>
      <c r="E18" s="12">
        <f t="shared" si="4"/>
        <v>241.79999999999998</v>
      </c>
      <c r="F18" s="12">
        <f t="shared" si="4"/>
        <v>129.8000000000001</v>
      </c>
      <c r="G18" s="12">
        <f t="shared" si="4"/>
        <v>-3.6000000000000014</v>
      </c>
      <c r="H18" s="12">
        <f t="shared" si="4"/>
        <v>0</v>
      </c>
      <c r="I18" s="155">
        <f>SUM(C18:G18)</f>
        <v>1057.4241379310347</v>
      </c>
      <c r="J18" s="12">
        <f>J16*(13-J17)</f>
        <v>3.9999999999999858</v>
      </c>
      <c r="K18" s="12">
        <f>K16*(13-K17)</f>
        <v>0</v>
      </c>
      <c r="L18" s="12">
        <f>L16*(13-L17)</f>
        <v>285</v>
      </c>
      <c r="M18" s="12">
        <f>M16*(13-M17)</f>
        <v>434</v>
      </c>
      <c r="N18" s="155">
        <f>SUM(J18:M18)</f>
        <v>723</v>
      </c>
      <c r="O18" s="156">
        <f>O16*(13-O17)</f>
        <v>1780.4241379310347</v>
      </c>
      <c r="P18" s="162">
        <f>P16*(13-P17)</f>
        <v>1780.4241379310347</v>
      </c>
      <c r="Q18" s="24"/>
    </row>
    <row r="19" spans="2:17" ht="20.100000000000001" customHeight="1">
      <c r="B19" s="149" t="s">
        <v>213</v>
      </c>
      <c r="C19" s="13">
        <f t="shared" ref="C19:H19" si="5">C16*(17-C17)</f>
        <v>522.9</v>
      </c>
      <c r="D19" s="12">
        <f t="shared" si="5"/>
        <v>402.52413793103449</v>
      </c>
      <c r="E19" s="12">
        <f t="shared" si="5"/>
        <v>365.8</v>
      </c>
      <c r="F19" s="12">
        <f t="shared" si="5"/>
        <v>249.8000000000001</v>
      </c>
      <c r="G19" s="12">
        <f t="shared" si="5"/>
        <v>12.399999999999999</v>
      </c>
      <c r="H19" s="12">
        <f t="shared" si="5"/>
        <v>0</v>
      </c>
      <c r="I19" s="155">
        <f>SUM(C19:G19)</f>
        <v>1553.4241379310347</v>
      </c>
      <c r="J19" s="12">
        <f>J16*(17-J17)</f>
        <v>83.999999999999986</v>
      </c>
      <c r="K19" s="12">
        <f>K16*(17-K17)</f>
        <v>68</v>
      </c>
      <c r="L19" s="12">
        <f>L16*(17-L17)</f>
        <v>405</v>
      </c>
      <c r="M19" s="12">
        <f>M16*(17-M17)</f>
        <v>558</v>
      </c>
      <c r="N19" s="155">
        <f>SUM(J19:M19)</f>
        <v>1115</v>
      </c>
      <c r="O19" s="156">
        <f>O16*(17-O17)</f>
        <v>2668.4241379310347</v>
      </c>
      <c r="P19" s="162">
        <f>P16*(17-P17)</f>
        <v>2668.4241379310347</v>
      </c>
      <c r="Q19" s="24"/>
    </row>
    <row r="20" spans="2:17" ht="20.100000000000001" customHeight="1">
      <c r="B20" s="149" t="s">
        <v>249</v>
      </c>
      <c r="C20" s="17">
        <f t="shared" ref="C20:H20" si="6">C16*(18-C17)</f>
        <v>553.9</v>
      </c>
      <c r="D20" s="16">
        <f t="shared" si="6"/>
        <v>430.52413793103449</v>
      </c>
      <c r="E20" s="16">
        <f t="shared" si="6"/>
        <v>396.8</v>
      </c>
      <c r="F20" s="16">
        <f t="shared" si="6"/>
        <v>279.80000000000007</v>
      </c>
      <c r="G20" s="16">
        <f t="shared" si="6"/>
        <v>16.399999999999999</v>
      </c>
      <c r="H20" s="16">
        <f t="shared" si="6"/>
        <v>0</v>
      </c>
      <c r="I20" s="155">
        <f>SUM(C20:G20)</f>
        <v>1677.4241379310347</v>
      </c>
      <c r="J20" s="16">
        <f>J16*(18-J17)</f>
        <v>103.99999999999999</v>
      </c>
      <c r="K20" s="16">
        <f>K16*(18-K17)</f>
        <v>85</v>
      </c>
      <c r="L20" s="16">
        <f>L16*(18-L17)</f>
        <v>435</v>
      </c>
      <c r="M20" s="16">
        <f>M16*(18-M17)</f>
        <v>589</v>
      </c>
      <c r="N20" s="155">
        <f>SUM(J20:M20)</f>
        <v>1213</v>
      </c>
      <c r="O20" s="157">
        <f>O16*(18-O17)</f>
        <v>2890.4241379310347</v>
      </c>
      <c r="P20" s="163">
        <f>P16*(18-P17)</f>
        <v>2890.4241379310347</v>
      </c>
      <c r="Q20" s="24"/>
    </row>
    <row r="21" spans="2:17" ht="20.100000000000001" customHeight="1" thickBot="1">
      <c r="B21" s="347" t="s">
        <v>215</v>
      </c>
      <c r="C21" s="21">
        <f t="shared" ref="C21:H21" si="7">C16*(19-C17)</f>
        <v>584.9</v>
      </c>
      <c r="D21" s="20">
        <f t="shared" si="7"/>
        <v>458.52413793103449</v>
      </c>
      <c r="E21" s="20">
        <f t="shared" si="7"/>
        <v>427.8</v>
      </c>
      <c r="F21" s="20">
        <f t="shared" si="7"/>
        <v>309.80000000000007</v>
      </c>
      <c r="G21" s="20">
        <f t="shared" si="7"/>
        <v>20.399999999999999</v>
      </c>
      <c r="H21" s="20">
        <f t="shared" si="7"/>
        <v>0</v>
      </c>
      <c r="I21" s="164">
        <f>SUM(C21:G21)</f>
        <v>1801.4241379310347</v>
      </c>
      <c r="J21" s="20">
        <f>J16*(19-J17)</f>
        <v>123.99999999999999</v>
      </c>
      <c r="K21" s="20">
        <f>K16*(19-K17)</f>
        <v>102</v>
      </c>
      <c r="L21" s="20">
        <f>L16*(19-L17)</f>
        <v>465</v>
      </c>
      <c r="M21" s="20">
        <f>M16*(19-M17)</f>
        <v>620</v>
      </c>
      <c r="N21" s="164">
        <f>SUM(J21:M21)</f>
        <v>1311</v>
      </c>
      <c r="O21" s="165">
        <f>O16*(19-O17)</f>
        <v>3112.4241379310347</v>
      </c>
      <c r="P21" s="166">
        <f>P16*(19-P17)</f>
        <v>3112.4241379310347</v>
      </c>
      <c r="Q21" s="24"/>
    </row>
    <row r="22" spans="2:17" ht="15.95" customHeight="1" thickBot="1">
      <c r="B22" s="24"/>
      <c r="C22" s="24"/>
      <c r="D22" s="53"/>
      <c r="E22" s="53"/>
      <c r="F22" s="53"/>
      <c r="G22" s="24"/>
      <c r="H22" s="54"/>
      <c r="I22" s="24"/>
      <c r="J22" s="54"/>
      <c r="K22" s="24"/>
      <c r="L22" s="2"/>
      <c r="M22" s="24"/>
      <c r="N22" s="53"/>
      <c r="O22" s="24"/>
      <c r="P22" s="24"/>
    </row>
    <row r="23" spans="2:17" ht="39.6" customHeight="1" thickBot="1">
      <c r="B23" s="473" t="s">
        <v>362</v>
      </c>
      <c r="C23" s="474"/>
      <c r="D23" s="474"/>
      <c r="E23" s="474"/>
      <c r="F23" s="474"/>
      <c r="G23" s="474"/>
      <c r="H23" s="474"/>
      <c r="I23" s="474"/>
      <c r="J23" s="474"/>
      <c r="K23" s="474"/>
      <c r="L23" s="470" t="s">
        <v>364</v>
      </c>
      <c r="M23" s="471"/>
      <c r="N23" s="471"/>
      <c r="O23" s="471"/>
      <c r="P23" s="472"/>
    </row>
    <row r="24" spans="2:17" ht="15.95" customHeight="1">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7" ht="15.95" customHeight="1" thickBot="1">
      <c r="B25" s="466"/>
      <c r="C25" s="462"/>
      <c r="D25" s="462"/>
      <c r="E25" s="462"/>
      <c r="F25" s="462"/>
      <c r="G25" s="462"/>
      <c r="H25" s="462"/>
      <c r="I25" s="462"/>
      <c r="J25" s="462"/>
      <c r="K25" s="462"/>
      <c r="L25" s="462"/>
      <c r="M25" s="462"/>
      <c r="N25" s="462"/>
      <c r="O25" s="145" t="s">
        <v>209</v>
      </c>
      <c r="P25" s="30" t="s">
        <v>210</v>
      </c>
    </row>
    <row r="26" spans="2:17" ht="19.149999999999999" customHeight="1">
      <c r="B26" s="148" t="s">
        <v>211</v>
      </c>
      <c r="C26" s="146">
        <v>31</v>
      </c>
      <c r="D26" s="8">
        <v>28</v>
      </c>
      <c r="E26" s="8">
        <v>31</v>
      </c>
      <c r="F26" s="8">
        <v>30</v>
      </c>
      <c r="G26" s="8">
        <v>0</v>
      </c>
      <c r="H26" s="8">
        <v>0</v>
      </c>
      <c r="I26" s="168">
        <f>SUM(C26:G26)</f>
        <v>120</v>
      </c>
      <c r="J26" s="8">
        <v>8</v>
      </c>
      <c r="K26" s="8">
        <v>31</v>
      </c>
      <c r="L26" s="8">
        <v>30</v>
      </c>
      <c r="M26" s="8">
        <v>31</v>
      </c>
      <c r="N26" s="168">
        <f>SUM(J26:M26)</f>
        <v>100</v>
      </c>
      <c r="O26" s="167">
        <f>SUM(C26:H26,J26:M26)</f>
        <v>220</v>
      </c>
      <c r="P26" s="169">
        <f>I26+N26</f>
        <v>220</v>
      </c>
    </row>
    <row r="27" spans="2:17" ht="19.149999999999999" customHeight="1">
      <c r="B27" s="149" t="s">
        <v>485</v>
      </c>
      <c r="C27" s="147">
        <v>1.1000000000000001</v>
      </c>
      <c r="D27" s="10">
        <v>5.6</v>
      </c>
      <c r="E27" s="10">
        <v>6.2</v>
      </c>
      <c r="F27" s="10">
        <v>9.6</v>
      </c>
      <c r="G27" s="10">
        <v>0</v>
      </c>
      <c r="H27" s="10">
        <v>0</v>
      </c>
      <c r="I27" s="153">
        <f>(C26*C27+D26*D27+E26*E27+F26*F27+G26*G27)/I26</f>
        <v>5.5925000000000002</v>
      </c>
      <c r="J27" s="10">
        <v>9.6999999999999993</v>
      </c>
      <c r="K27" s="95">
        <v>9</v>
      </c>
      <c r="L27" s="95">
        <v>5.8</v>
      </c>
      <c r="M27" s="95">
        <v>-0.7</v>
      </c>
      <c r="N27" s="153">
        <f>(J26*J27+K26*K27+L26*L27+M26*M27)/N26</f>
        <v>5.0890000000000004</v>
      </c>
      <c r="O27" s="154">
        <f>(C27*C26+D27*D26+E27*E26+F27*F26+G27*G26+H27*H26+J27*J26+K27*K26+L27*L26+M27*M26)/O26</f>
        <v>5.3636363636363633</v>
      </c>
      <c r="P27" s="161">
        <f>(I27*I26+N27*N26)/P26</f>
        <v>5.3636363636363633</v>
      </c>
    </row>
    <row r="28" spans="2:17" ht="19.149999999999999" customHeight="1">
      <c r="B28" s="149" t="s">
        <v>212</v>
      </c>
      <c r="C28" s="13">
        <f t="shared" ref="C28:H28" si="8">C26*(13-C27)</f>
        <v>368.90000000000003</v>
      </c>
      <c r="D28" s="12">
        <f t="shared" si="8"/>
        <v>207.20000000000002</v>
      </c>
      <c r="E28" s="12">
        <f t="shared" si="8"/>
        <v>210.79999999999998</v>
      </c>
      <c r="F28" s="12">
        <f t="shared" si="8"/>
        <v>102.00000000000001</v>
      </c>
      <c r="G28" s="12">
        <f t="shared" si="8"/>
        <v>0</v>
      </c>
      <c r="H28" s="12">
        <f t="shared" si="8"/>
        <v>0</v>
      </c>
      <c r="I28" s="155">
        <f>SUM(C28:G28)</f>
        <v>888.9</v>
      </c>
      <c r="J28" s="12">
        <f>J26*(13-J27)</f>
        <v>26.400000000000006</v>
      </c>
      <c r="K28" s="12">
        <f>K26*(13-K27)</f>
        <v>124</v>
      </c>
      <c r="L28" s="12">
        <f>L26*(13-L27)</f>
        <v>216</v>
      </c>
      <c r="M28" s="12">
        <f>M26*(13-M27)</f>
        <v>424.7</v>
      </c>
      <c r="N28" s="155">
        <f>SUM(J28:M28)</f>
        <v>791.09999999999991</v>
      </c>
      <c r="O28" s="156">
        <f>O26*(13-O27)</f>
        <v>1680</v>
      </c>
      <c r="P28" s="162">
        <f>P26*(13-P27)</f>
        <v>1680</v>
      </c>
    </row>
    <row r="29" spans="2:17" ht="19.149999999999999" customHeight="1">
      <c r="B29" s="149" t="s">
        <v>213</v>
      </c>
      <c r="C29" s="13">
        <f t="shared" ref="C29:H29" si="9">C26*(17-C27)</f>
        <v>492.90000000000003</v>
      </c>
      <c r="D29" s="12">
        <f t="shared" si="9"/>
        <v>319.2</v>
      </c>
      <c r="E29" s="12">
        <f t="shared" si="9"/>
        <v>334.8</v>
      </c>
      <c r="F29" s="12">
        <f t="shared" si="9"/>
        <v>222</v>
      </c>
      <c r="G29" s="12">
        <f t="shared" si="9"/>
        <v>0</v>
      </c>
      <c r="H29" s="12">
        <f t="shared" si="9"/>
        <v>0</v>
      </c>
      <c r="I29" s="155">
        <f>SUM(C29:G29)</f>
        <v>1368.9</v>
      </c>
      <c r="J29" s="12">
        <f>J26*(17-J27)</f>
        <v>58.400000000000006</v>
      </c>
      <c r="K29" s="12">
        <f>K26*(17-K27)</f>
        <v>248</v>
      </c>
      <c r="L29" s="12">
        <f>L26*(17-L27)</f>
        <v>336</v>
      </c>
      <c r="M29" s="12">
        <f>M26*(17-M27)</f>
        <v>548.69999999999993</v>
      </c>
      <c r="N29" s="155">
        <f>SUM(J29:M29)</f>
        <v>1191.0999999999999</v>
      </c>
      <c r="O29" s="156">
        <f>O26*(17-O27)</f>
        <v>2560</v>
      </c>
      <c r="P29" s="162">
        <f>P26*(17-P27)</f>
        <v>2560</v>
      </c>
    </row>
    <row r="30" spans="2:17" ht="19.149999999999999" customHeight="1">
      <c r="B30" s="149" t="s">
        <v>249</v>
      </c>
      <c r="C30" s="17">
        <f t="shared" ref="C30:H30" si="10">C26*(18-C27)</f>
        <v>523.9</v>
      </c>
      <c r="D30" s="16">
        <f t="shared" si="10"/>
        <v>347.2</v>
      </c>
      <c r="E30" s="16">
        <f t="shared" si="10"/>
        <v>365.8</v>
      </c>
      <c r="F30" s="16">
        <f t="shared" si="10"/>
        <v>252</v>
      </c>
      <c r="G30" s="16">
        <f t="shared" si="10"/>
        <v>0</v>
      </c>
      <c r="H30" s="16">
        <f t="shared" si="10"/>
        <v>0</v>
      </c>
      <c r="I30" s="155">
        <f>SUM(C30:G30)</f>
        <v>1488.8999999999999</v>
      </c>
      <c r="J30" s="16">
        <f>J26*(18-J27)</f>
        <v>66.400000000000006</v>
      </c>
      <c r="K30" s="16">
        <f>K26*(18-K27)</f>
        <v>279</v>
      </c>
      <c r="L30" s="16">
        <f>L26*(18-L27)</f>
        <v>366</v>
      </c>
      <c r="M30" s="16">
        <f>M26*(18-M27)</f>
        <v>579.69999999999993</v>
      </c>
      <c r="N30" s="155">
        <f>SUM(J30:M30)</f>
        <v>1291.0999999999999</v>
      </c>
      <c r="O30" s="157">
        <f>O26*(18-O27)</f>
        <v>2780</v>
      </c>
      <c r="P30" s="163">
        <f>P26*(18-P27)</f>
        <v>2780</v>
      </c>
    </row>
    <row r="31" spans="2:17" ht="19.149999999999999" customHeight="1" thickBot="1">
      <c r="B31" s="347" t="s">
        <v>215</v>
      </c>
      <c r="C31" s="21">
        <f t="shared" ref="C31:H31" si="11">C26*(19-C27)</f>
        <v>554.9</v>
      </c>
      <c r="D31" s="20">
        <f t="shared" si="11"/>
        <v>375.2</v>
      </c>
      <c r="E31" s="20">
        <f t="shared" si="11"/>
        <v>396.8</v>
      </c>
      <c r="F31" s="20">
        <f t="shared" si="11"/>
        <v>282</v>
      </c>
      <c r="G31" s="20">
        <f t="shared" si="11"/>
        <v>0</v>
      </c>
      <c r="H31" s="20">
        <f t="shared" si="11"/>
        <v>0</v>
      </c>
      <c r="I31" s="164">
        <f>SUM(C31:G31)</f>
        <v>1608.8999999999999</v>
      </c>
      <c r="J31" s="20">
        <f>J26*(19-J27)</f>
        <v>74.400000000000006</v>
      </c>
      <c r="K31" s="20">
        <f>K26*(19-K27)</f>
        <v>310</v>
      </c>
      <c r="L31" s="20">
        <f>L26*(19-L27)</f>
        <v>396</v>
      </c>
      <c r="M31" s="20">
        <f>M26*(19-M27)</f>
        <v>610.69999999999993</v>
      </c>
      <c r="N31" s="164">
        <f>SUM(J31:M31)</f>
        <v>1391.1</v>
      </c>
      <c r="O31" s="165">
        <f>O26*(19-O27)</f>
        <v>3000</v>
      </c>
      <c r="P31" s="166">
        <f>P26*(19-P27)</f>
        <v>3000</v>
      </c>
    </row>
    <row r="32" spans="2:17" ht="15.95" customHeight="1" thickBot="1">
      <c r="B32" s="24"/>
      <c r="C32" s="24"/>
      <c r="D32" s="53"/>
      <c r="E32" s="53"/>
      <c r="F32" s="53"/>
      <c r="G32" s="24"/>
      <c r="H32" s="54"/>
      <c r="I32" s="24"/>
      <c r="J32" s="54"/>
      <c r="K32" s="24"/>
      <c r="L32" s="2"/>
      <c r="M32" s="24"/>
      <c r="N32" s="53"/>
      <c r="O32" s="24"/>
      <c r="P32" s="24"/>
    </row>
    <row r="33" spans="2:17" ht="39.6" customHeight="1" thickBot="1">
      <c r="B33" s="473" t="s">
        <v>362</v>
      </c>
      <c r="C33" s="474"/>
      <c r="D33" s="474"/>
      <c r="E33" s="474"/>
      <c r="F33" s="474"/>
      <c r="G33" s="474"/>
      <c r="H33" s="474"/>
      <c r="I33" s="474"/>
      <c r="J33" s="474"/>
      <c r="K33" s="474"/>
      <c r="L33" s="470" t="s">
        <v>365</v>
      </c>
      <c r="M33" s="471"/>
      <c r="N33" s="471"/>
      <c r="O33" s="471"/>
      <c r="P33" s="472"/>
    </row>
    <row r="34" spans="2:17" ht="15.95" customHeight="1">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7" ht="15.95" customHeight="1" thickBot="1">
      <c r="B35" s="466"/>
      <c r="C35" s="462"/>
      <c r="D35" s="462"/>
      <c r="E35" s="462"/>
      <c r="F35" s="462"/>
      <c r="G35" s="462"/>
      <c r="H35" s="462"/>
      <c r="I35" s="462"/>
      <c r="J35" s="462"/>
      <c r="K35" s="462"/>
      <c r="L35" s="462"/>
      <c r="M35" s="462"/>
      <c r="N35" s="462"/>
      <c r="O35" s="145" t="s">
        <v>209</v>
      </c>
      <c r="P35" s="30" t="s">
        <v>210</v>
      </c>
    </row>
    <row r="36" spans="2:17" ht="19.149999999999999" customHeight="1">
      <c r="B36" s="148" t="s">
        <v>211</v>
      </c>
      <c r="C36" s="146">
        <v>31</v>
      </c>
      <c r="D36" s="8">
        <v>28</v>
      </c>
      <c r="E36" s="8">
        <v>31</v>
      </c>
      <c r="F36" s="8">
        <v>20</v>
      </c>
      <c r="G36" s="8">
        <v>0</v>
      </c>
      <c r="H36" s="8">
        <v>0</v>
      </c>
      <c r="I36" s="168">
        <f>SUM(C36:G36)</f>
        <v>110</v>
      </c>
      <c r="J36" s="8">
        <v>2</v>
      </c>
      <c r="K36" s="8">
        <v>23</v>
      </c>
      <c r="L36" s="8">
        <v>30</v>
      </c>
      <c r="M36" s="8">
        <v>31</v>
      </c>
      <c r="N36" s="168">
        <f>SUM(J36:M36)</f>
        <v>86</v>
      </c>
      <c r="O36" s="167">
        <f>SUM(C36:H36,J36:M36)</f>
        <v>196</v>
      </c>
      <c r="P36" s="169">
        <f>I36+N36</f>
        <v>196</v>
      </c>
    </row>
    <row r="37" spans="2:17" ht="19.149999999999999" customHeight="1">
      <c r="B37" s="149" t="s">
        <v>485</v>
      </c>
      <c r="C37" s="147">
        <v>0</v>
      </c>
      <c r="D37" s="10">
        <v>-1.5</v>
      </c>
      <c r="E37" s="10">
        <v>6.4</v>
      </c>
      <c r="F37" s="10">
        <v>5.9</v>
      </c>
      <c r="G37" s="10">
        <v>0</v>
      </c>
      <c r="H37" s="10">
        <v>0</v>
      </c>
      <c r="I37" s="153">
        <f>(C36*C37+D36*D37+E36*E37+F36*F37+G36*G37)/I36</f>
        <v>2.4945454545454542</v>
      </c>
      <c r="J37" s="10">
        <v>14.1</v>
      </c>
      <c r="K37" s="95">
        <v>7.2</v>
      </c>
      <c r="L37" s="95">
        <v>6.1</v>
      </c>
      <c r="M37" s="95">
        <v>1.6</v>
      </c>
      <c r="N37" s="153">
        <f>(J36*J37+K36*K37+L36*L37+M36*M37)/N36</f>
        <v>4.9581395348837205</v>
      </c>
      <c r="O37" s="154">
        <f>(C37*C36+D37*D36+E37*E36+F37*F36+G37*G36+H37*H36+J37*J36+K37*K36+L37*L36+M37*M36)/O36</f>
        <v>3.5755102040816324</v>
      </c>
      <c r="P37" s="161">
        <f>(I37*I36+N37*N36)/P36</f>
        <v>3.5755102040816324</v>
      </c>
    </row>
    <row r="38" spans="2:17" ht="19.149999999999999" customHeight="1">
      <c r="B38" s="149" t="s">
        <v>212</v>
      </c>
      <c r="C38" s="13">
        <f t="shared" ref="C38:H38" si="12">C36*(13-C37)</f>
        <v>403</v>
      </c>
      <c r="D38" s="12">
        <f t="shared" si="12"/>
        <v>406</v>
      </c>
      <c r="E38" s="12">
        <f t="shared" si="12"/>
        <v>204.6</v>
      </c>
      <c r="F38" s="12">
        <f t="shared" si="12"/>
        <v>142</v>
      </c>
      <c r="G38" s="12">
        <f t="shared" si="12"/>
        <v>0</v>
      </c>
      <c r="H38" s="12">
        <f t="shared" si="12"/>
        <v>0</v>
      </c>
      <c r="I38" s="155">
        <f>SUM(C38:G38)</f>
        <v>1155.5999999999999</v>
      </c>
      <c r="J38" s="12">
        <f>J36*(13-J37)</f>
        <v>-2.1999999999999993</v>
      </c>
      <c r="K38" s="12">
        <f>K36*(13-K37)</f>
        <v>133.4</v>
      </c>
      <c r="L38" s="12">
        <f>L36*(13-L37)</f>
        <v>207</v>
      </c>
      <c r="M38" s="12">
        <f>M36*(13-M37)</f>
        <v>353.40000000000003</v>
      </c>
      <c r="N38" s="155">
        <f>SUM(J38:M38)</f>
        <v>691.60000000000014</v>
      </c>
      <c r="O38" s="156">
        <f>O36*(13-O37)</f>
        <v>1847.2</v>
      </c>
      <c r="P38" s="162">
        <f>P36*(13-P37)</f>
        <v>1847.2</v>
      </c>
    </row>
    <row r="39" spans="2:17" ht="19.149999999999999" customHeight="1">
      <c r="B39" s="149" t="s">
        <v>213</v>
      </c>
      <c r="C39" s="13">
        <f t="shared" ref="C39:H39" si="13">C36*(17-C37)</f>
        <v>527</v>
      </c>
      <c r="D39" s="12">
        <f t="shared" si="13"/>
        <v>518</v>
      </c>
      <c r="E39" s="12">
        <f t="shared" si="13"/>
        <v>328.59999999999997</v>
      </c>
      <c r="F39" s="12">
        <f t="shared" si="13"/>
        <v>222</v>
      </c>
      <c r="G39" s="12">
        <f t="shared" si="13"/>
        <v>0</v>
      </c>
      <c r="H39" s="12">
        <f t="shared" si="13"/>
        <v>0</v>
      </c>
      <c r="I39" s="155">
        <f>SUM(C39:G39)</f>
        <v>1595.6</v>
      </c>
      <c r="J39" s="12">
        <f>J36*(17-J37)</f>
        <v>5.8000000000000007</v>
      </c>
      <c r="K39" s="12">
        <f>K36*(17-K37)</f>
        <v>225.4</v>
      </c>
      <c r="L39" s="12">
        <f>L36*(17-L37)</f>
        <v>327</v>
      </c>
      <c r="M39" s="12">
        <f>M36*(17-M37)</f>
        <v>477.40000000000003</v>
      </c>
      <c r="N39" s="155">
        <f>SUM(J39:M39)</f>
        <v>1035.6000000000001</v>
      </c>
      <c r="O39" s="156">
        <f>O36*(17-O37)</f>
        <v>2631.2</v>
      </c>
      <c r="P39" s="162">
        <f>P36*(17-P37)</f>
        <v>2631.2</v>
      </c>
    </row>
    <row r="40" spans="2:17" ht="19.149999999999999" customHeight="1">
      <c r="B40" s="149" t="s">
        <v>249</v>
      </c>
      <c r="C40" s="17">
        <f t="shared" ref="C40:H40" si="14">C36*(18-C37)</f>
        <v>558</v>
      </c>
      <c r="D40" s="16">
        <f t="shared" si="14"/>
        <v>546</v>
      </c>
      <c r="E40" s="16">
        <f t="shared" si="14"/>
        <v>359.59999999999997</v>
      </c>
      <c r="F40" s="16">
        <f t="shared" si="14"/>
        <v>242</v>
      </c>
      <c r="G40" s="16">
        <f t="shared" si="14"/>
        <v>0</v>
      </c>
      <c r="H40" s="16">
        <f t="shared" si="14"/>
        <v>0</v>
      </c>
      <c r="I40" s="155">
        <f>SUM(C40:G40)</f>
        <v>1705.6</v>
      </c>
      <c r="J40" s="16">
        <f>J36*(18-J37)</f>
        <v>7.8000000000000007</v>
      </c>
      <c r="K40" s="16">
        <f>K36*(18-K37)</f>
        <v>248.4</v>
      </c>
      <c r="L40" s="16">
        <f>L36*(18-L37)</f>
        <v>357</v>
      </c>
      <c r="M40" s="16">
        <f>M36*(18-M37)</f>
        <v>508.4</v>
      </c>
      <c r="N40" s="155">
        <f>SUM(J40:M40)</f>
        <v>1121.5999999999999</v>
      </c>
      <c r="O40" s="157">
        <f>O36*(18-O37)</f>
        <v>2827.2</v>
      </c>
      <c r="P40" s="163">
        <f>P36*(18-P37)</f>
        <v>2827.2</v>
      </c>
    </row>
    <row r="41" spans="2:17" ht="19.149999999999999" customHeight="1" thickBot="1">
      <c r="B41" s="347" t="s">
        <v>215</v>
      </c>
      <c r="C41" s="21">
        <f t="shared" ref="C41:H41" si="15">C36*(19-C37)</f>
        <v>589</v>
      </c>
      <c r="D41" s="20">
        <f t="shared" si="15"/>
        <v>574</v>
      </c>
      <c r="E41" s="20">
        <f t="shared" si="15"/>
        <v>390.59999999999997</v>
      </c>
      <c r="F41" s="20">
        <f t="shared" si="15"/>
        <v>262</v>
      </c>
      <c r="G41" s="20">
        <f t="shared" si="15"/>
        <v>0</v>
      </c>
      <c r="H41" s="20">
        <f t="shared" si="15"/>
        <v>0</v>
      </c>
      <c r="I41" s="164">
        <f>SUM(C41:G41)</f>
        <v>1815.6</v>
      </c>
      <c r="J41" s="20">
        <f>J36*(19-J37)</f>
        <v>9.8000000000000007</v>
      </c>
      <c r="K41" s="20">
        <f>K36*(19-K37)</f>
        <v>271.40000000000003</v>
      </c>
      <c r="L41" s="20">
        <f>L36*(19-L37)</f>
        <v>387</v>
      </c>
      <c r="M41" s="20">
        <f>M36*(19-M37)</f>
        <v>539.4</v>
      </c>
      <c r="N41" s="164">
        <f>SUM(J41:M41)</f>
        <v>1207.5999999999999</v>
      </c>
      <c r="O41" s="165">
        <f>O36*(19-O37)</f>
        <v>3023.2</v>
      </c>
      <c r="P41" s="166">
        <f>P36*(19-P37)</f>
        <v>3023.2</v>
      </c>
    </row>
    <row r="42" spans="2:17" ht="15.95" customHeight="1" thickBot="1">
      <c r="B42" s="1"/>
      <c r="C42" s="1"/>
      <c r="D42" s="2"/>
      <c r="E42" s="2"/>
      <c r="F42" s="2"/>
      <c r="G42" s="1"/>
      <c r="H42" s="3"/>
      <c r="I42" s="2"/>
      <c r="J42" s="3"/>
      <c r="K42" s="2"/>
      <c r="L42" s="2"/>
      <c r="M42" s="1"/>
      <c r="N42" s="2"/>
      <c r="O42" s="1"/>
      <c r="P42" s="4"/>
    </row>
    <row r="43" spans="2:17" ht="53.25" customHeight="1" thickBot="1">
      <c r="B43" s="473" t="s">
        <v>366</v>
      </c>
      <c r="C43" s="474"/>
      <c r="D43" s="474"/>
      <c r="E43" s="474"/>
      <c r="F43" s="474"/>
      <c r="G43" s="474"/>
      <c r="H43" s="474"/>
      <c r="I43" s="474"/>
      <c r="J43" s="474"/>
      <c r="K43" s="474"/>
      <c r="L43" s="470" t="s">
        <v>221</v>
      </c>
      <c r="M43" s="471"/>
      <c r="N43" s="471"/>
      <c r="O43" s="471"/>
      <c r="P43" s="472"/>
    </row>
    <row r="44" spans="2:17" ht="20.100000000000001" customHeight="1">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7" ht="20.100000000000001" customHeight="1" thickBot="1">
      <c r="B45" s="466"/>
      <c r="C45" s="462"/>
      <c r="D45" s="462"/>
      <c r="E45" s="462"/>
      <c r="F45" s="462"/>
      <c r="G45" s="462"/>
      <c r="H45" s="462"/>
      <c r="I45" s="462"/>
      <c r="J45" s="462"/>
      <c r="K45" s="462"/>
      <c r="L45" s="462"/>
      <c r="M45" s="462"/>
      <c r="N45" s="462"/>
      <c r="O45" s="145" t="s">
        <v>209</v>
      </c>
      <c r="P45" s="30" t="s">
        <v>210</v>
      </c>
    </row>
    <row r="46" spans="2:17" ht="20.100000000000001" customHeight="1">
      <c r="B46" s="148" t="s">
        <v>211</v>
      </c>
      <c r="C46" s="146">
        <v>31</v>
      </c>
      <c r="D46" s="8">
        <v>28</v>
      </c>
      <c r="E46" s="8">
        <v>31</v>
      </c>
      <c r="F46" s="8">
        <v>26</v>
      </c>
      <c r="G46" s="8">
        <v>11</v>
      </c>
      <c r="H46" s="8">
        <v>0</v>
      </c>
      <c r="I46" s="168">
        <f>SUM(C46:G46)</f>
        <v>127</v>
      </c>
      <c r="J46" s="8">
        <v>6</v>
      </c>
      <c r="K46" s="8">
        <v>22</v>
      </c>
      <c r="L46" s="8">
        <v>30</v>
      </c>
      <c r="M46" s="8">
        <v>31</v>
      </c>
      <c r="N46" s="168">
        <f>SUM(J46:M46)</f>
        <v>89</v>
      </c>
      <c r="O46" s="167">
        <f>SUM(C46:H46,J46:M46)</f>
        <v>216</v>
      </c>
      <c r="P46" s="169">
        <f>I46+N46</f>
        <v>216</v>
      </c>
    </row>
    <row r="47" spans="2:17" ht="20.100000000000001" customHeight="1">
      <c r="B47" s="149" t="s">
        <v>485</v>
      </c>
      <c r="C47" s="147">
        <v>-1.8</v>
      </c>
      <c r="D47" s="10">
        <v>3.3</v>
      </c>
      <c r="E47" s="10">
        <v>4</v>
      </c>
      <c r="F47" s="10">
        <v>10.5</v>
      </c>
      <c r="G47" s="10">
        <v>12.6</v>
      </c>
      <c r="H47" s="10">
        <v>0</v>
      </c>
      <c r="I47" s="153">
        <f>(C46*C47+D46*D47+E46*E47+F46*F47+G46*G47)/I46</f>
        <v>4.5055118110236227</v>
      </c>
      <c r="J47" s="10">
        <v>12.4</v>
      </c>
      <c r="K47" s="95">
        <v>10.6</v>
      </c>
      <c r="L47" s="95">
        <v>5.4</v>
      </c>
      <c r="M47" s="95">
        <v>1.4</v>
      </c>
      <c r="N47" s="153">
        <f>(J46*J47+K46*K47+L46*L47+M46*M47)/N46</f>
        <v>5.7640449438202248</v>
      </c>
      <c r="O47" s="154">
        <f>(C47*C46+D47*D46+E47*E46+F47*F46+G47*G46+H47*H46+J47*J46+K47*K46+L47*L46+M47*M46)/O46</f>
        <v>5.0240740740740746</v>
      </c>
      <c r="P47" s="161">
        <f>(I47*I46+N47*N46)/P46</f>
        <v>5.0240740740740746</v>
      </c>
    </row>
    <row r="48" spans="2:17" ht="20.100000000000001" customHeight="1">
      <c r="B48" s="149" t="s">
        <v>212</v>
      </c>
      <c r="C48" s="13">
        <f t="shared" ref="C48:H48" si="16">C46*(13-C47)</f>
        <v>458.8</v>
      </c>
      <c r="D48" s="12">
        <f t="shared" si="16"/>
        <v>271.59999999999997</v>
      </c>
      <c r="E48" s="12">
        <f t="shared" si="16"/>
        <v>279</v>
      </c>
      <c r="F48" s="12">
        <f t="shared" si="16"/>
        <v>65</v>
      </c>
      <c r="G48" s="12">
        <f t="shared" si="16"/>
        <v>4.4000000000000039</v>
      </c>
      <c r="H48" s="12">
        <f t="shared" si="16"/>
        <v>0</v>
      </c>
      <c r="I48" s="155">
        <f>SUM(C48:G48)</f>
        <v>1078.8000000000002</v>
      </c>
      <c r="J48" s="12">
        <f>J46*(13-J47)</f>
        <v>3.5999999999999979</v>
      </c>
      <c r="K48" s="12">
        <f>K46*(13-K47)</f>
        <v>52.800000000000011</v>
      </c>
      <c r="L48" s="12">
        <f>L46*(13-L47)</f>
        <v>228</v>
      </c>
      <c r="M48" s="12">
        <f>M46*(13-M47)</f>
        <v>359.59999999999997</v>
      </c>
      <c r="N48" s="155">
        <f>SUM(J48:M48)</f>
        <v>644</v>
      </c>
      <c r="O48" s="156">
        <f>O46*(13-O47)</f>
        <v>1722.8</v>
      </c>
      <c r="P48" s="162">
        <f>P46*(13-P47)</f>
        <v>1722.8</v>
      </c>
      <c r="Q48" s="56"/>
    </row>
    <row r="49" spans="2:17" ht="20.100000000000001" customHeight="1">
      <c r="B49" s="149" t="s">
        <v>213</v>
      </c>
      <c r="C49" s="13">
        <f t="shared" ref="C49:H49" si="17">C46*(17-C47)</f>
        <v>582.80000000000007</v>
      </c>
      <c r="D49" s="12">
        <f t="shared" si="17"/>
        <v>383.59999999999997</v>
      </c>
      <c r="E49" s="12">
        <f t="shared" si="17"/>
        <v>403</v>
      </c>
      <c r="F49" s="12">
        <f t="shared" si="17"/>
        <v>169</v>
      </c>
      <c r="G49" s="12">
        <f t="shared" si="17"/>
        <v>48.400000000000006</v>
      </c>
      <c r="H49" s="12">
        <f t="shared" si="17"/>
        <v>0</v>
      </c>
      <c r="I49" s="155">
        <f>SUM(C49:G49)</f>
        <v>1586.8000000000002</v>
      </c>
      <c r="J49" s="12">
        <f>J46*(17-J47)</f>
        <v>27.599999999999998</v>
      </c>
      <c r="K49" s="12">
        <f>K46*(17-K47)</f>
        <v>140.80000000000001</v>
      </c>
      <c r="L49" s="12">
        <f>L46*(17-L47)</f>
        <v>348</v>
      </c>
      <c r="M49" s="12">
        <f>M46*(17-M47)</f>
        <v>483.59999999999997</v>
      </c>
      <c r="N49" s="155">
        <f>SUM(J49:M49)</f>
        <v>1000</v>
      </c>
      <c r="O49" s="156">
        <f>O46*(17-O47)</f>
        <v>2586.7999999999997</v>
      </c>
      <c r="P49" s="162">
        <f>P46*(17-P47)</f>
        <v>2586.7999999999997</v>
      </c>
      <c r="Q49" s="56"/>
    </row>
    <row r="50" spans="2:17" ht="20.100000000000001" customHeight="1">
      <c r="B50" s="149" t="s">
        <v>214</v>
      </c>
      <c r="C50" s="17">
        <f t="shared" ref="C50:H50" si="18">C46*(18-C47)</f>
        <v>613.80000000000007</v>
      </c>
      <c r="D50" s="16">
        <f t="shared" si="18"/>
        <v>411.59999999999997</v>
      </c>
      <c r="E50" s="16">
        <f t="shared" si="18"/>
        <v>434</v>
      </c>
      <c r="F50" s="16">
        <f t="shared" si="18"/>
        <v>195</v>
      </c>
      <c r="G50" s="16">
        <f t="shared" si="18"/>
        <v>59.400000000000006</v>
      </c>
      <c r="H50" s="16">
        <f t="shared" si="18"/>
        <v>0</v>
      </c>
      <c r="I50" s="155">
        <f>SUM(C50:G50)</f>
        <v>1713.8000000000002</v>
      </c>
      <c r="J50" s="16">
        <f>J46*(18-J47)</f>
        <v>33.599999999999994</v>
      </c>
      <c r="K50" s="16">
        <f>K46*(18-K47)</f>
        <v>162.80000000000001</v>
      </c>
      <c r="L50" s="16">
        <f>L46*(18-L47)</f>
        <v>378</v>
      </c>
      <c r="M50" s="16">
        <f>M46*(18-M47)</f>
        <v>514.6</v>
      </c>
      <c r="N50" s="155">
        <f>SUM(J50:M50)</f>
        <v>1089</v>
      </c>
      <c r="O50" s="157">
        <f>O46*(18-O47)</f>
        <v>2802.7999999999997</v>
      </c>
      <c r="P50" s="163">
        <f>P46*(18-P47)</f>
        <v>2802.7999999999997</v>
      </c>
      <c r="Q50" s="56"/>
    </row>
    <row r="51" spans="2:17" ht="20.100000000000001" customHeight="1" thickBot="1">
      <c r="B51" s="347" t="s">
        <v>215</v>
      </c>
      <c r="C51" s="21">
        <f t="shared" ref="C51:H51" si="19">C46*(19-C47)</f>
        <v>644.80000000000007</v>
      </c>
      <c r="D51" s="20">
        <f t="shared" si="19"/>
        <v>439.59999999999997</v>
      </c>
      <c r="E51" s="20">
        <f t="shared" si="19"/>
        <v>465</v>
      </c>
      <c r="F51" s="20">
        <f t="shared" si="19"/>
        <v>221</v>
      </c>
      <c r="G51" s="20">
        <f t="shared" si="19"/>
        <v>70.400000000000006</v>
      </c>
      <c r="H51" s="20">
        <f t="shared" si="19"/>
        <v>0</v>
      </c>
      <c r="I51" s="164">
        <f>SUM(C51:G51)</f>
        <v>1840.8000000000002</v>
      </c>
      <c r="J51" s="20">
        <f>J46*(19-J47)</f>
        <v>39.599999999999994</v>
      </c>
      <c r="K51" s="20">
        <f>K46*(19-K47)</f>
        <v>184.8</v>
      </c>
      <c r="L51" s="20">
        <f>L46*(19-L47)</f>
        <v>408</v>
      </c>
      <c r="M51" s="20">
        <f>M46*(19-M47)</f>
        <v>545.6</v>
      </c>
      <c r="N51" s="164">
        <f>SUM(J51:M51)</f>
        <v>1178</v>
      </c>
      <c r="O51" s="165">
        <f>O46*(19-O47)</f>
        <v>3018.7999999999997</v>
      </c>
      <c r="P51" s="166">
        <f>P46*(19-P47)</f>
        <v>3018.7999999999997</v>
      </c>
      <c r="Q51" s="56"/>
    </row>
    <row r="52" spans="2:17" ht="15.75" thickBot="1">
      <c r="B52" s="1"/>
      <c r="C52" s="1"/>
      <c r="D52" s="2"/>
      <c r="E52" s="2"/>
      <c r="F52" s="2"/>
      <c r="G52" s="1"/>
      <c r="H52" s="3"/>
      <c r="I52" s="2"/>
      <c r="J52" s="3"/>
      <c r="K52" s="2"/>
      <c r="L52" s="2"/>
      <c r="M52" s="1"/>
      <c r="N52" s="2"/>
      <c r="O52" s="1"/>
      <c r="P52" s="4"/>
    </row>
    <row r="53" spans="2:17" ht="24" thickBot="1">
      <c r="B53" s="473" t="s">
        <v>366</v>
      </c>
      <c r="C53" s="474"/>
      <c r="D53" s="474"/>
      <c r="E53" s="474"/>
      <c r="F53" s="474"/>
      <c r="G53" s="474"/>
      <c r="H53" s="474"/>
      <c r="I53" s="474"/>
      <c r="J53" s="474"/>
      <c r="K53" s="474"/>
      <c r="L53" s="470" t="s">
        <v>222</v>
      </c>
      <c r="M53" s="471"/>
      <c r="N53" s="471"/>
      <c r="O53" s="471"/>
      <c r="P53" s="472"/>
    </row>
    <row r="54" spans="2:17" s="4" customFormat="1"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7" s="4" customFormat="1" ht="16.5" thickBot="1">
      <c r="B55" s="466"/>
      <c r="C55" s="462"/>
      <c r="D55" s="462"/>
      <c r="E55" s="462"/>
      <c r="F55" s="462"/>
      <c r="G55" s="462"/>
      <c r="H55" s="462"/>
      <c r="I55" s="462"/>
      <c r="J55" s="462"/>
      <c r="K55" s="462"/>
      <c r="L55" s="462"/>
      <c r="M55" s="462"/>
      <c r="N55" s="462"/>
      <c r="O55" s="145" t="s">
        <v>209</v>
      </c>
      <c r="P55" s="30" t="s">
        <v>210</v>
      </c>
    </row>
    <row r="56" spans="2:17" ht="24.75" customHeight="1">
      <c r="B56" s="148" t="s">
        <v>211</v>
      </c>
      <c r="C56" s="146">
        <v>31</v>
      </c>
      <c r="D56" s="8">
        <v>28</v>
      </c>
      <c r="E56" s="8">
        <v>31</v>
      </c>
      <c r="F56" s="8">
        <v>20</v>
      </c>
      <c r="G56" s="8">
        <v>12</v>
      </c>
      <c r="H56" s="8">
        <v>3</v>
      </c>
      <c r="I56" s="168">
        <f>SUM(C56:G56)</f>
        <v>122</v>
      </c>
      <c r="J56" s="8">
        <v>5</v>
      </c>
      <c r="K56" s="8">
        <v>17</v>
      </c>
      <c r="L56" s="8">
        <v>30</v>
      </c>
      <c r="M56" s="8">
        <v>31</v>
      </c>
      <c r="N56" s="168">
        <f>SUM(J56:M56)</f>
        <v>83</v>
      </c>
      <c r="O56" s="167">
        <f>SUM(C56:H56,J56:M56)</f>
        <v>208</v>
      </c>
      <c r="P56" s="169">
        <f>I56+N56</f>
        <v>205</v>
      </c>
    </row>
    <row r="57" spans="2:17" ht="21" customHeight="1">
      <c r="B57" s="149" t="s">
        <v>485</v>
      </c>
      <c r="C57" s="147">
        <v>2.4</v>
      </c>
      <c r="D57" s="10">
        <v>-1.1000000000000001</v>
      </c>
      <c r="E57" s="10">
        <v>4.0999999999999996</v>
      </c>
      <c r="F57" s="10">
        <v>11.9</v>
      </c>
      <c r="G57" s="10">
        <v>11.9</v>
      </c>
      <c r="H57" s="10">
        <v>13.4</v>
      </c>
      <c r="I57" s="153">
        <f>(C56*C57+D56*D57+E56*E57+F56*F57+G56*G57)/I56</f>
        <v>4.5204918032786887</v>
      </c>
      <c r="J57" s="10">
        <v>13.3</v>
      </c>
      <c r="K57" s="95">
        <v>10.3</v>
      </c>
      <c r="L57" s="95">
        <v>4.0999999999999996</v>
      </c>
      <c r="M57" s="95">
        <v>1.1000000000000001</v>
      </c>
      <c r="N57" s="153">
        <f>(J56*J57+K56*K57+L56*L57+M56*M57)/N56</f>
        <v>4.8036144578313262</v>
      </c>
      <c r="O57" s="154">
        <f>(C57*C56+D57*D56+E57*E56+F57*F56+G57*G56+H57*H56+J57*J56+K57*K56+L57*L56+M57*M56)/O56</f>
        <v>4.7615384615384624</v>
      </c>
      <c r="P57" s="161">
        <f>(I57*I56+N57*N56)/P56</f>
        <v>4.6351219512195128</v>
      </c>
    </row>
    <row r="58" spans="2:17" ht="21" customHeight="1">
      <c r="B58" s="149" t="s">
        <v>212</v>
      </c>
      <c r="C58" s="13">
        <f t="shared" ref="C58:H58" si="20">C56*(13-C57)</f>
        <v>328.59999999999997</v>
      </c>
      <c r="D58" s="12">
        <f t="shared" si="20"/>
        <v>394.8</v>
      </c>
      <c r="E58" s="12">
        <f t="shared" si="20"/>
        <v>275.90000000000003</v>
      </c>
      <c r="F58" s="12">
        <f t="shared" si="20"/>
        <v>21.999999999999993</v>
      </c>
      <c r="G58" s="12">
        <f t="shared" si="20"/>
        <v>13.199999999999996</v>
      </c>
      <c r="H58" s="12">
        <f t="shared" si="20"/>
        <v>-1.2000000000000011</v>
      </c>
      <c r="I58" s="155">
        <f>SUM(C58:G58)</f>
        <v>1034.5</v>
      </c>
      <c r="J58" s="12">
        <f>J56*(13-J57)</f>
        <v>-1.5000000000000036</v>
      </c>
      <c r="K58" s="12">
        <f>K56*(13-K57)</f>
        <v>45.899999999999991</v>
      </c>
      <c r="L58" s="12">
        <f>L56*(13-L57)</f>
        <v>267</v>
      </c>
      <c r="M58" s="12">
        <f>M56*(13-M57)</f>
        <v>368.90000000000003</v>
      </c>
      <c r="N58" s="155">
        <f>SUM(J58:M58)</f>
        <v>680.3</v>
      </c>
      <c r="O58" s="156">
        <f>O56*(13-O57)</f>
        <v>1713.6</v>
      </c>
      <c r="P58" s="162">
        <f>P56*(13-P57)</f>
        <v>1714.7999999999997</v>
      </c>
    </row>
    <row r="59" spans="2:17" ht="21" customHeight="1">
      <c r="B59" s="149" t="s">
        <v>213</v>
      </c>
      <c r="C59" s="13">
        <f t="shared" ref="C59:H59" si="21">C56*(17-C57)</f>
        <v>452.59999999999997</v>
      </c>
      <c r="D59" s="12">
        <f t="shared" si="21"/>
        <v>506.80000000000007</v>
      </c>
      <c r="E59" s="12">
        <f t="shared" si="21"/>
        <v>399.90000000000003</v>
      </c>
      <c r="F59" s="12">
        <f t="shared" si="21"/>
        <v>102</v>
      </c>
      <c r="G59" s="12">
        <f t="shared" si="21"/>
        <v>61.199999999999996</v>
      </c>
      <c r="H59" s="12">
        <f t="shared" si="21"/>
        <v>10.799999999999999</v>
      </c>
      <c r="I59" s="155">
        <f>SUM(C59:G59)</f>
        <v>1522.5000000000002</v>
      </c>
      <c r="J59" s="12">
        <f>J56*(17-J57)</f>
        <v>18.499999999999996</v>
      </c>
      <c r="K59" s="12">
        <f>K56*(17-K57)</f>
        <v>113.89999999999999</v>
      </c>
      <c r="L59" s="12">
        <f>L56*(17-L57)</f>
        <v>387</v>
      </c>
      <c r="M59" s="12">
        <f>M56*(17-M57)</f>
        <v>492.90000000000003</v>
      </c>
      <c r="N59" s="155">
        <f>SUM(J59:M59)</f>
        <v>1012.3</v>
      </c>
      <c r="O59" s="156">
        <f>O56*(17-O57)</f>
        <v>2545.6</v>
      </c>
      <c r="P59" s="162">
        <f>P56*(17-P57)</f>
        <v>2534.7999999999997</v>
      </c>
    </row>
    <row r="60" spans="2:17" ht="19.5">
      <c r="B60" s="149" t="s">
        <v>214</v>
      </c>
      <c r="C60" s="17">
        <f t="shared" ref="C60:H60" si="22">C56*(18-C57)</f>
        <v>483.59999999999997</v>
      </c>
      <c r="D60" s="16">
        <f t="shared" si="22"/>
        <v>534.80000000000007</v>
      </c>
      <c r="E60" s="16">
        <f t="shared" si="22"/>
        <v>430.90000000000003</v>
      </c>
      <c r="F60" s="16">
        <f t="shared" si="22"/>
        <v>122</v>
      </c>
      <c r="G60" s="16">
        <f t="shared" si="22"/>
        <v>73.199999999999989</v>
      </c>
      <c r="H60" s="16">
        <f t="shared" si="22"/>
        <v>13.799999999999999</v>
      </c>
      <c r="I60" s="155">
        <f>SUM(C60:G60)</f>
        <v>1644.5000000000002</v>
      </c>
      <c r="J60" s="16">
        <f>J56*(18-J57)</f>
        <v>23.499999999999996</v>
      </c>
      <c r="K60" s="16">
        <f>K56*(18-K57)</f>
        <v>130.89999999999998</v>
      </c>
      <c r="L60" s="16">
        <f>L56*(18-L57)</f>
        <v>417</v>
      </c>
      <c r="M60" s="16">
        <f>M56*(18-M57)</f>
        <v>523.9</v>
      </c>
      <c r="N60" s="155">
        <f>SUM(J60:M60)</f>
        <v>1095.3</v>
      </c>
      <c r="O60" s="157">
        <f>O56*(18-O57)</f>
        <v>2753.6</v>
      </c>
      <c r="P60" s="163">
        <f>P56*(18-P57)</f>
        <v>2739.7999999999997</v>
      </c>
    </row>
    <row r="61" spans="2:17" ht="20.25" thickBot="1">
      <c r="B61" s="347" t="s">
        <v>215</v>
      </c>
      <c r="C61" s="21">
        <f t="shared" ref="C61:H61" si="23">C56*(19-C57)</f>
        <v>514.6</v>
      </c>
      <c r="D61" s="20">
        <f t="shared" si="23"/>
        <v>562.80000000000007</v>
      </c>
      <c r="E61" s="20">
        <f t="shared" si="23"/>
        <v>461.90000000000003</v>
      </c>
      <c r="F61" s="20">
        <f t="shared" si="23"/>
        <v>142</v>
      </c>
      <c r="G61" s="20">
        <f t="shared" si="23"/>
        <v>85.199999999999989</v>
      </c>
      <c r="H61" s="20">
        <f t="shared" si="23"/>
        <v>16.799999999999997</v>
      </c>
      <c r="I61" s="164">
        <f>SUM(C61:G61)</f>
        <v>1766.5000000000002</v>
      </c>
      <c r="J61" s="20">
        <f>J56*(19-J57)</f>
        <v>28.499999999999996</v>
      </c>
      <c r="K61" s="20">
        <f>K56*(19-K57)</f>
        <v>147.89999999999998</v>
      </c>
      <c r="L61" s="20">
        <f>L56*(19-L57)</f>
        <v>447</v>
      </c>
      <c r="M61" s="20">
        <f>M56*(19-M57)</f>
        <v>554.9</v>
      </c>
      <c r="N61" s="164">
        <f>SUM(J61:M61)</f>
        <v>1178.3</v>
      </c>
      <c r="O61" s="165">
        <f>O56*(19-O57)</f>
        <v>2961.6</v>
      </c>
      <c r="P61" s="166">
        <f>P56*(19-P57)</f>
        <v>2944.7999999999997</v>
      </c>
    </row>
    <row r="62" spans="2:17" ht="15.75" thickBot="1">
      <c r="B62" s="1"/>
      <c r="C62" s="1"/>
      <c r="D62" s="2"/>
      <c r="E62" s="2"/>
      <c r="F62" s="2"/>
      <c r="G62" s="1"/>
      <c r="H62" s="3"/>
      <c r="I62" s="2"/>
      <c r="J62" s="3"/>
      <c r="K62" s="2"/>
      <c r="L62" s="2"/>
      <c r="M62" s="1"/>
      <c r="N62" s="2"/>
      <c r="O62" s="1"/>
      <c r="P62" s="4"/>
    </row>
    <row r="63" spans="2:17" ht="24" thickBot="1">
      <c r="B63" s="473" t="s">
        <v>366</v>
      </c>
      <c r="C63" s="474"/>
      <c r="D63" s="474"/>
      <c r="E63" s="474"/>
      <c r="F63" s="474"/>
      <c r="G63" s="474"/>
      <c r="H63" s="474"/>
      <c r="I63" s="474"/>
      <c r="J63" s="474"/>
      <c r="K63" s="474"/>
      <c r="L63" s="470" t="s">
        <v>223</v>
      </c>
      <c r="M63" s="471"/>
      <c r="N63" s="471"/>
      <c r="O63" s="471"/>
      <c r="P63" s="472"/>
    </row>
    <row r="64" spans="2:17"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c r="B66" s="148" t="s">
        <v>211</v>
      </c>
      <c r="C66" s="146">
        <v>31</v>
      </c>
      <c r="D66" s="8">
        <v>28</v>
      </c>
      <c r="E66" s="8">
        <v>31</v>
      </c>
      <c r="F66" s="8">
        <v>22</v>
      </c>
      <c r="G66" s="8">
        <v>4</v>
      </c>
      <c r="H66" s="8">
        <v>8</v>
      </c>
      <c r="I66" s="168">
        <f>SUM(C66:G66)</f>
        <v>116</v>
      </c>
      <c r="J66" s="8">
        <v>0</v>
      </c>
      <c r="K66" s="8">
        <v>15</v>
      </c>
      <c r="L66" s="8">
        <v>30</v>
      </c>
      <c r="M66" s="8">
        <v>31</v>
      </c>
      <c r="N66" s="168">
        <f>SUM(J66:M66)</f>
        <v>76</v>
      </c>
      <c r="O66" s="167">
        <f>SUM(C66:H66,J66:M66)</f>
        <v>200</v>
      </c>
      <c r="P66" s="169">
        <f>I66+N66</f>
        <v>192</v>
      </c>
    </row>
    <row r="67" spans="2:16" ht="19.5">
      <c r="B67" s="149" t="s">
        <v>485</v>
      </c>
      <c r="C67" s="147">
        <v>-3.7</v>
      </c>
      <c r="D67" s="10">
        <v>-0.2</v>
      </c>
      <c r="E67" s="10">
        <v>2.8</v>
      </c>
      <c r="F67" s="10">
        <v>9.1</v>
      </c>
      <c r="G67" s="10">
        <v>12.7</v>
      </c>
      <c r="H67" s="10">
        <v>12.5</v>
      </c>
      <c r="I67" s="153">
        <f>(C66*C67+D66*D67+E66*E67+F66*F67+G66*G67)/I66</f>
        <v>1.875</v>
      </c>
      <c r="J67" s="10"/>
      <c r="K67" s="95">
        <v>11.2</v>
      </c>
      <c r="L67" s="95">
        <v>7.5</v>
      </c>
      <c r="M67" s="95">
        <v>3.9</v>
      </c>
      <c r="N67" s="153">
        <f>(J66*J67+K66*K67+L66*L67+M66*M67)/N66</f>
        <v>6.7618421052631579</v>
      </c>
      <c r="O67" s="154">
        <f>(C67*C66+D67*D66+E67*E66+F67*F66+G67*G66+H67*H66+J67*J66+K67*K66+L67*L66+M67*M66)/O66</f>
        <v>4.157</v>
      </c>
      <c r="P67" s="161">
        <f>(I67*I66+N67*N66)/P66</f>
        <v>3.8093749999999997</v>
      </c>
    </row>
    <row r="68" spans="2:16" ht="19.5">
      <c r="B68" s="149" t="s">
        <v>212</v>
      </c>
      <c r="C68" s="13">
        <f t="shared" ref="C68:H68" si="24">C66*(13-C67)</f>
        <v>517.69999999999993</v>
      </c>
      <c r="D68" s="12">
        <f t="shared" si="24"/>
        <v>369.59999999999997</v>
      </c>
      <c r="E68" s="12">
        <f t="shared" si="24"/>
        <v>316.2</v>
      </c>
      <c r="F68" s="12">
        <f t="shared" si="24"/>
        <v>85.800000000000011</v>
      </c>
      <c r="G68" s="12">
        <f t="shared" si="24"/>
        <v>1.2000000000000028</v>
      </c>
      <c r="H68" s="12">
        <f t="shared" si="24"/>
        <v>4</v>
      </c>
      <c r="I68" s="155">
        <f>SUM(C68:G68)</f>
        <v>1290.5</v>
      </c>
      <c r="J68" s="12">
        <f>J66*(13-J67)</f>
        <v>0</v>
      </c>
      <c r="K68" s="12">
        <f>K66*(13-K67)</f>
        <v>27.000000000000011</v>
      </c>
      <c r="L68" s="12">
        <f>L66*(13-L67)</f>
        <v>165</v>
      </c>
      <c r="M68" s="12">
        <f>M66*(13-M67)</f>
        <v>282.09999999999997</v>
      </c>
      <c r="N68" s="155">
        <f>SUM(J68:M68)</f>
        <v>474.09999999999997</v>
      </c>
      <c r="O68" s="156">
        <f>O66*(13-O67)</f>
        <v>1768.6</v>
      </c>
      <c r="P68" s="162">
        <f>P66*(13-P67)</f>
        <v>1764.6000000000001</v>
      </c>
    </row>
    <row r="69" spans="2:16" ht="19.5">
      <c r="B69" s="149" t="s">
        <v>213</v>
      </c>
      <c r="C69" s="13">
        <f t="shared" ref="C69:H69" si="25">C66*(17-C67)</f>
        <v>641.69999999999993</v>
      </c>
      <c r="D69" s="12">
        <f t="shared" si="25"/>
        <v>481.59999999999997</v>
      </c>
      <c r="E69" s="12">
        <f t="shared" si="25"/>
        <v>440.2</v>
      </c>
      <c r="F69" s="12">
        <f t="shared" si="25"/>
        <v>173.8</v>
      </c>
      <c r="G69" s="12">
        <f t="shared" si="25"/>
        <v>17.200000000000003</v>
      </c>
      <c r="H69" s="12">
        <f t="shared" si="25"/>
        <v>36</v>
      </c>
      <c r="I69" s="155">
        <f>SUM(C69:G69)</f>
        <v>1754.5</v>
      </c>
      <c r="J69" s="12">
        <f>J66*(17-J67)</f>
        <v>0</v>
      </c>
      <c r="K69" s="12">
        <f>K66*(17-K67)</f>
        <v>87.000000000000014</v>
      </c>
      <c r="L69" s="12">
        <f>L66*(17-L67)</f>
        <v>285</v>
      </c>
      <c r="M69" s="12">
        <f>M66*(17-M67)</f>
        <v>406.09999999999997</v>
      </c>
      <c r="N69" s="155">
        <f>SUM(J69:M69)</f>
        <v>778.09999999999991</v>
      </c>
      <c r="O69" s="156">
        <f>O66*(17-O67)</f>
        <v>2568.6</v>
      </c>
      <c r="P69" s="162">
        <f>P66*(17-P67)</f>
        <v>2532.6000000000004</v>
      </c>
    </row>
    <row r="70" spans="2:16" ht="19.5">
      <c r="B70" s="149" t="s">
        <v>214</v>
      </c>
      <c r="C70" s="17">
        <f t="shared" ref="C70:H70" si="26">C66*(18-C67)</f>
        <v>672.69999999999993</v>
      </c>
      <c r="D70" s="16">
        <f t="shared" si="26"/>
        <v>509.59999999999997</v>
      </c>
      <c r="E70" s="16">
        <f t="shared" si="26"/>
        <v>471.2</v>
      </c>
      <c r="F70" s="16">
        <f t="shared" si="26"/>
        <v>195.8</v>
      </c>
      <c r="G70" s="16">
        <f t="shared" si="26"/>
        <v>21.200000000000003</v>
      </c>
      <c r="H70" s="16">
        <f t="shared" si="26"/>
        <v>44</v>
      </c>
      <c r="I70" s="155">
        <f>SUM(C70:G70)</f>
        <v>1870.5</v>
      </c>
      <c r="J70" s="16">
        <f>J66*(18-J67)</f>
        <v>0</v>
      </c>
      <c r="K70" s="16">
        <f>K66*(18-K67)</f>
        <v>102.00000000000001</v>
      </c>
      <c r="L70" s="16">
        <f>L66*(18-L67)</f>
        <v>315</v>
      </c>
      <c r="M70" s="16">
        <f>M66*(18-M67)</f>
        <v>437.09999999999997</v>
      </c>
      <c r="N70" s="155">
        <f>SUM(J70:M70)</f>
        <v>854.09999999999991</v>
      </c>
      <c r="O70" s="157">
        <f>O66*(18-O67)</f>
        <v>2768.6</v>
      </c>
      <c r="P70" s="163">
        <f>P66*(18-P67)</f>
        <v>2724.6000000000004</v>
      </c>
    </row>
    <row r="71" spans="2:16" ht="20.25" thickBot="1">
      <c r="B71" s="347" t="s">
        <v>215</v>
      </c>
      <c r="C71" s="21">
        <f t="shared" ref="C71:H71" si="27">C66*(19-C67)</f>
        <v>703.69999999999993</v>
      </c>
      <c r="D71" s="20">
        <f t="shared" si="27"/>
        <v>537.6</v>
      </c>
      <c r="E71" s="20">
        <f t="shared" si="27"/>
        <v>502.2</v>
      </c>
      <c r="F71" s="20">
        <f t="shared" si="27"/>
        <v>217.8</v>
      </c>
      <c r="G71" s="20">
        <f t="shared" si="27"/>
        <v>25.200000000000003</v>
      </c>
      <c r="H71" s="20">
        <f t="shared" si="27"/>
        <v>52</v>
      </c>
      <c r="I71" s="164">
        <f>SUM(C71:G71)</f>
        <v>1986.5</v>
      </c>
      <c r="J71" s="20">
        <f>J66*(19-J67)</f>
        <v>0</v>
      </c>
      <c r="K71" s="20">
        <f>K66*(19-K67)</f>
        <v>117.00000000000001</v>
      </c>
      <c r="L71" s="20">
        <f>L66*(19-L67)</f>
        <v>345</v>
      </c>
      <c r="M71" s="20">
        <f>M66*(19-M67)</f>
        <v>468.09999999999997</v>
      </c>
      <c r="N71" s="164">
        <f>SUM(J71:M71)</f>
        <v>930.09999999999991</v>
      </c>
      <c r="O71" s="165">
        <f>O66*(19-O67)</f>
        <v>2968.6</v>
      </c>
      <c r="P71" s="166">
        <f>P66*(19-P67)</f>
        <v>2916.6000000000004</v>
      </c>
    </row>
    <row r="72" spans="2:16" ht="15.75" thickBot="1">
      <c r="B72" s="1"/>
      <c r="C72" s="1"/>
      <c r="D72" s="2"/>
      <c r="E72" s="2"/>
      <c r="F72" s="2"/>
      <c r="G72" s="1"/>
      <c r="H72" s="3"/>
      <c r="I72" s="2"/>
      <c r="J72" s="3"/>
      <c r="K72" s="2"/>
      <c r="L72" s="2"/>
      <c r="M72" s="1"/>
      <c r="N72" s="2"/>
      <c r="O72" s="1"/>
      <c r="P72" s="4"/>
    </row>
    <row r="73" spans="2:16" ht="24" thickBot="1">
      <c r="B73" s="473" t="s">
        <v>366</v>
      </c>
      <c r="C73" s="474"/>
      <c r="D73" s="474"/>
      <c r="E73" s="474"/>
      <c r="F73" s="474"/>
      <c r="G73" s="474"/>
      <c r="H73" s="474"/>
      <c r="I73" s="474"/>
      <c r="J73" s="474"/>
      <c r="K73" s="474"/>
      <c r="L73" s="470" t="s">
        <v>224</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c r="B76" s="148" t="s">
        <v>211</v>
      </c>
      <c r="C76" s="146">
        <v>31</v>
      </c>
      <c r="D76" s="8">
        <v>28</v>
      </c>
      <c r="E76" s="8">
        <v>31</v>
      </c>
      <c r="F76" s="8">
        <v>14</v>
      </c>
      <c r="G76" s="8">
        <v>6</v>
      </c>
      <c r="H76" s="8">
        <v>0</v>
      </c>
      <c r="I76" s="168">
        <f>SUM(C76:G76)</f>
        <v>110</v>
      </c>
      <c r="J76" s="8">
        <v>16</v>
      </c>
      <c r="K76" s="8">
        <v>27</v>
      </c>
      <c r="L76" s="8">
        <v>30</v>
      </c>
      <c r="M76" s="8">
        <v>31</v>
      </c>
      <c r="N76" s="168">
        <f>SUM(J76:M76)</f>
        <v>104</v>
      </c>
      <c r="O76" s="167">
        <f>SUM(C76:H76,J76:M76)</f>
        <v>214</v>
      </c>
      <c r="P76" s="169">
        <f>I76+N76</f>
        <v>214</v>
      </c>
    </row>
    <row r="77" spans="2:16" ht="19.5">
      <c r="B77" s="149" t="s">
        <v>485</v>
      </c>
      <c r="C77" s="147">
        <v>4.9000000000000004</v>
      </c>
      <c r="D77" s="10">
        <v>4.4000000000000004</v>
      </c>
      <c r="E77" s="10">
        <v>7.4</v>
      </c>
      <c r="F77" s="10">
        <v>10.3</v>
      </c>
      <c r="G77" s="10">
        <v>12.9</v>
      </c>
      <c r="H77" s="10">
        <v>0</v>
      </c>
      <c r="I77" s="153">
        <f>(C76*C77+D76*D77+E76*E77+F76*F77+G76*G77)/I76</f>
        <v>6.6009090909090915</v>
      </c>
      <c r="J77" s="10">
        <v>12.5</v>
      </c>
      <c r="K77" s="95">
        <v>8.3000000000000007</v>
      </c>
      <c r="L77" s="95">
        <v>2.8</v>
      </c>
      <c r="M77" s="95">
        <v>0.9</v>
      </c>
      <c r="N77" s="153">
        <f>(J76*J77+K76*K77+L76*L77+M76*M77)/N76</f>
        <v>5.1538461538461542</v>
      </c>
      <c r="O77" s="154">
        <f>(C77*C76+D77*D76+E77*E76+F77*F76+G77*G76+H77*H76+J77*J76+K77*K76+L77*L76+M77*M76)/O76</f>
        <v>5.8976635514018696</v>
      </c>
      <c r="P77" s="161">
        <f>(I77*I76+N77*N76)/P76</f>
        <v>5.8976635514018687</v>
      </c>
    </row>
    <row r="78" spans="2:16" ht="19.5">
      <c r="B78" s="149" t="s">
        <v>212</v>
      </c>
      <c r="C78" s="13">
        <f t="shared" ref="C78:H78" si="28">C76*(13-C77)</f>
        <v>251.1</v>
      </c>
      <c r="D78" s="12">
        <f t="shared" si="28"/>
        <v>240.79999999999998</v>
      </c>
      <c r="E78" s="12">
        <f t="shared" si="28"/>
        <v>173.6</v>
      </c>
      <c r="F78" s="12">
        <f t="shared" si="28"/>
        <v>37.79999999999999</v>
      </c>
      <c r="G78" s="12">
        <f t="shared" si="28"/>
        <v>0.59999999999999787</v>
      </c>
      <c r="H78" s="12">
        <f t="shared" si="28"/>
        <v>0</v>
      </c>
      <c r="I78" s="155">
        <f>SUM(C78:G78)</f>
        <v>703.9</v>
      </c>
      <c r="J78" s="12">
        <f>J76*(13-J77)</f>
        <v>8</v>
      </c>
      <c r="K78" s="12">
        <f>K76*(13-K77)</f>
        <v>126.89999999999998</v>
      </c>
      <c r="L78" s="12">
        <f>L76*(13-L77)</f>
        <v>306</v>
      </c>
      <c r="M78" s="12">
        <f>M76*(13-M77)</f>
        <v>375.09999999999997</v>
      </c>
      <c r="N78" s="155">
        <f>SUM(J78:M78)</f>
        <v>816</v>
      </c>
      <c r="O78" s="156">
        <f>O76*(13-O77)</f>
        <v>1519.8999999999999</v>
      </c>
      <c r="P78" s="162">
        <f>P76*(13-P77)</f>
        <v>1519.9</v>
      </c>
    </row>
    <row r="79" spans="2:16" ht="19.5">
      <c r="B79" s="149" t="s">
        <v>213</v>
      </c>
      <c r="C79" s="13">
        <f t="shared" ref="C79:H79" si="29">C76*(17-C77)</f>
        <v>375.09999999999997</v>
      </c>
      <c r="D79" s="12">
        <f t="shared" si="29"/>
        <v>352.8</v>
      </c>
      <c r="E79" s="12">
        <f t="shared" si="29"/>
        <v>297.59999999999997</v>
      </c>
      <c r="F79" s="12">
        <f t="shared" si="29"/>
        <v>93.799999999999983</v>
      </c>
      <c r="G79" s="12">
        <f t="shared" si="29"/>
        <v>24.599999999999998</v>
      </c>
      <c r="H79" s="12">
        <f t="shared" si="29"/>
        <v>0</v>
      </c>
      <c r="I79" s="155">
        <f>SUM(C79:G79)</f>
        <v>1143.8999999999999</v>
      </c>
      <c r="J79" s="12">
        <f>J76*(17-J77)</f>
        <v>72</v>
      </c>
      <c r="K79" s="12">
        <f>K76*(17-K77)</f>
        <v>234.89999999999998</v>
      </c>
      <c r="L79" s="12">
        <f>L76*(17-L77)</f>
        <v>426</v>
      </c>
      <c r="M79" s="12">
        <f>M76*(17-M77)</f>
        <v>499.1</v>
      </c>
      <c r="N79" s="155">
        <f>SUM(J79:M79)</f>
        <v>1232</v>
      </c>
      <c r="O79" s="156">
        <f>O76*(17-O77)</f>
        <v>2375.9</v>
      </c>
      <c r="P79" s="162">
        <f>P76*(17-P77)</f>
        <v>2375.9</v>
      </c>
    </row>
    <row r="80" spans="2:16" ht="19.5">
      <c r="B80" s="149" t="s">
        <v>214</v>
      </c>
      <c r="C80" s="17">
        <f t="shared" ref="C80:H80" si="30">C76*(18-C77)</f>
        <v>406.09999999999997</v>
      </c>
      <c r="D80" s="16">
        <f t="shared" si="30"/>
        <v>380.8</v>
      </c>
      <c r="E80" s="16">
        <f t="shared" si="30"/>
        <v>328.59999999999997</v>
      </c>
      <c r="F80" s="16">
        <f t="shared" si="30"/>
        <v>107.79999999999998</v>
      </c>
      <c r="G80" s="16">
        <f t="shared" si="30"/>
        <v>30.599999999999998</v>
      </c>
      <c r="H80" s="16">
        <f t="shared" si="30"/>
        <v>0</v>
      </c>
      <c r="I80" s="155">
        <f>SUM(C80:G80)</f>
        <v>1253.8999999999999</v>
      </c>
      <c r="J80" s="16">
        <f>J76*(18-J77)</f>
        <v>88</v>
      </c>
      <c r="K80" s="16">
        <f>K76*(18-K77)</f>
        <v>261.89999999999998</v>
      </c>
      <c r="L80" s="16">
        <f>L76*(18-L77)</f>
        <v>456</v>
      </c>
      <c r="M80" s="16">
        <f>M76*(18-M77)</f>
        <v>530.1</v>
      </c>
      <c r="N80" s="155">
        <f>SUM(J80:M80)</f>
        <v>1336</v>
      </c>
      <c r="O80" s="157">
        <f>O76*(18-O77)</f>
        <v>2589.9</v>
      </c>
      <c r="P80" s="163">
        <f>P76*(18-P77)</f>
        <v>2589.9</v>
      </c>
    </row>
    <row r="81" spans="2:16" ht="20.25" thickBot="1">
      <c r="B81" s="347" t="s">
        <v>215</v>
      </c>
      <c r="C81" s="21">
        <f t="shared" ref="C81:H81" si="31">C76*(19-C77)</f>
        <v>437.09999999999997</v>
      </c>
      <c r="D81" s="20">
        <f t="shared" si="31"/>
        <v>408.8</v>
      </c>
      <c r="E81" s="20">
        <f t="shared" si="31"/>
        <v>359.59999999999997</v>
      </c>
      <c r="F81" s="20">
        <f t="shared" si="31"/>
        <v>121.79999999999998</v>
      </c>
      <c r="G81" s="20">
        <f t="shared" si="31"/>
        <v>36.599999999999994</v>
      </c>
      <c r="H81" s="20">
        <f t="shared" si="31"/>
        <v>0</v>
      </c>
      <c r="I81" s="164">
        <f>SUM(C81:G81)</f>
        <v>1363.8999999999999</v>
      </c>
      <c r="J81" s="20">
        <f>J76*(19-J77)</f>
        <v>104</v>
      </c>
      <c r="K81" s="20">
        <f>K76*(19-K77)</f>
        <v>288.89999999999998</v>
      </c>
      <c r="L81" s="20">
        <f>L76*(19-L77)</f>
        <v>486</v>
      </c>
      <c r="M81" s="20">
        <f>M76*(19-M77)</f>
        <v>561.1</v>
      </c>
      <c r="N81" s="164">
        <f>SUM(J81:M81)</f>
        <v>1440</v>
      </c>
      <c r="O81" s="165">
        <f>O76*(19-O77)</f>
        <v>2803.9</v>
      </c>
      <c r="P81" s="166">
        <f>P76*(19-P77)</f>
        <v>2803.9</v>
      </c>
    </row>
    <row r="82" spans="2:16" ht="15.75" thickBot="1">
      <c r="B82" s="1"/>
      <c r="C82" s="1"/>
      <c r="D82" s="2"/>
      <c r="E82" s="2"/>
      <c r="F82" s="2"/>
      <c r="G82" s="1"/>
      <c r="H82" s="3"/>
      <c r="I82" s="2"/>
      <c r="J82" s="3"/>
      <c r="K82" s="2"/>
      <c r="L82" s="2"/>
      <c r="M82" s="1"/>
      <c r="N82" s="2"/>
      <c r="O82" s="1"/>
      <c r="P82" s="4"/>
    </row>
    <row r="83" spans="2:16" ht="24" thickBot="1">
      <c r="B83" s="473" t="s">
        <v>366</v>
      </c>
      <c r="C83" s="474"/>
      <c r="D83" s="474"/>
      <c r="E83" s="474"/>
      <c r="F83" s="474"/>
      <c r="G83" s="474"/>
      <c r="H83" s="474"/>
      <c r="I83" s="474"/>
      <c r="J83" s="474"/>
      <c r="K83" s="474"/>
      <c r="L83" s="470" t="s">
        <v>225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c r="B86" s="148" t="s">
        <v>211</v>
      </c>
      <c r="C86" s="146">
        <v>31</v>
      </c>
      <c r="D86" s="8">
        <v>28</v>
      </c>
      <c r="E86" s="8">
        <v>31</v>
      </c>
      <c r="F86" s="8">
        <v>27</v>
      </c>
      <c r="G86" s="8">
        <v>11</v>
      </c>
      <c r="H86" s="8">
        <v>0</v>
      </c>
      <c r="I86" s="168">
        <f>SUM(C86:G86)</f>
        <v>128</v>
      </c>
      <c r="J86" s="8">
        <v>17</v>
      </c>
      <c r="K86" s="8">
        <v>27</v>
      </c>
      <c r="L86" s="8">
        <v>30</v>
      </c>
      <c r="M86" s="8">
        <v>31</v>
      </c>
      <c r="N86" s="168">
        <f>SUM(J86:M86)</f>
        <v>105</v>
      </c>
      <c r="O86" s="167">
        <f>SUM(C86:H86,J86:M86)</f>
        <v>233</v>
      </c>
      <c r="P86" s="169">
        <f>I86+N86</f>
        <v>233</v>
      </c>
    </row>
    <row r="87" spans="2:16" ht="19.5">
      <c r="B87" s="149" t="s">
        <v>485</v>
      </c>
      <c r="C87" s="147">
        <v>3.1</v>
      </c>
      <c r="D87" s="10">
        <v>4.4000000000000004</v>
      </c>
      <c r="E87" s="10">
        <v>5.5</v>
      </c>
      <c r="F87" s="10">
        <v>9.9</v>
      </c>
      <c r="G87" s="10">
        <v>12.8</v>
      </c>
      <c r="H87" s="10"/>
      <c r="I87" s="153">
        <f>(C86*C87+D86*D87+E86*E87+F86*F87+G86*G87)/I86</f>
        <v>6.2335937500000007</v>
      </c>
      <c r="J87" s="10">
        <v>11.1</v>
      </c>
      <c r="K87" s="95">
        <v>10.1</v>
      </c>
      <c r="L87" s="95">
        <v>5.9</v>
      </c>
      <c r="M87" s="95">
        <v>2.7</v>
      </c>
      <c r="N87" s="153">
        <f>(J86*J87+K86*K87+L86*L87+M86*M87)/N86</f>
        <v>6.8771428571428572</v>
      </c>
      <c r="O87" s="154">
        <f>(C87*C86+D87*D86+E87*E86+F87*F86+G87*G86+H87*H86+J87*J86+K87*K86+L87*L86+M87*M86)/O86</f>
        <v>6.5236051502145935</v>
      </c>
      <c r="P87" s="161">
        <f>(I87*I86+N87*N86)/P86</f>
        <v>6.5236051502145926</v>
      </c>
    </row>
    <row r="88" spans="2:16" ht="19.5">
      <c r="B88" s="149" t="s">
        <v>212</v>
      </c>
      <c r="C88" s="13">
        <f t="shared" ref="C88:H88" si="32">C86*(13-C87)</f>
        <v>306.90000000000003</v>
      </c>
      <c r="D88" s="12">
        <f t="shared" si="32"/>
        <v>240.79999999999998</v>
      </c>
      <c r="E88" s="12">
        <f t="shared" si="32"/>
        <v>232.5</v>
      </c>
      <c r="F88" s="12">
        <f t="shared" si="32"/>
        <v>83.699999999999989</v>
      </c>
      <c r="G88" s="12">
        <f t="shared" si="32"/>
        <v>2.1999999999999922</v>
      </c>
      <c r="H88" s="12">
        <f t="shared" si="32"/>
        <v>0</v>
      </c>
      <c r="I88" s="155">
        <f>SUM(C88:G88)</f>
        <v>866.10000000000014</v>
      </c>
      <c r="J88" s="12">
        <f>J86*(13-J87)</f>
        <v>32.300000000000004</v>
      </c>
      <c r="K88" s="12">
        <f>K86*(13-K87)</f>
        <v>78.300000000000011</v>
      </c>
      <c r="L88" s="12">
        <f>L86*(13-L87)</f>
        <v>213</v>
      </c>
      <c r="M88" s="12">
        <f>M86*(13-M87)</f>
        <v>319.3</v>
      </c>
      <c r="N88" s="155">
        <f>SUM(J88:M88)</f>
        <v>642.90000000000009</v>
      </c>
      <c r="O88" s="156">
        <f>O86*(13-O87)</f>
        <v>1508.9999999999998</v>
      </c>
      <c r="P88" s="162">
        <f>P86*(13-P87)</f>
        <v>1509</v>
      </c>
    </row>
    <row r="89" spans="2:16" ht="19.5">
      <c r="B89" s="149" t="s">
        <v>213</v>
      </c>
      <c r="C89" s="13">
        <f t="shared" ref="C89:H89" si="33">C86*(17-C87)</f>
        <v>430.90000000000003</v>
      </c>
      <c r="D89" s="12">
        <f t="shared" si="33"/>
        <v>352.8</v>
      </c>
      <c r="E89" s="12">
        <f t="shared" si="33"/>
        <v>356.5</v>
      </c>
      <c r="F89" s="12">
        <f t="shared" si="33"/>
        <v>191.7</v>
      </c>
      <c r="G89" s="12">
        <f t="shared" si="33"/>
        <v>46.199999999999989</v>
      </c>
      <c r="H89" s="12">
        <f t="shared" si="33"/>
        <v>0</v>
      </c>
      <c r="I89" s="155">
        <f>SUM(C89:G89)</f>
        <v>1378.1000000000001</v>
      </c>
      <c r="J89" s="12">
        <f>J86*(17-J87)</f>
        <v>100.30000000000001</v>
      </c>
      <c r="K89" s="12">
        <f>K86*(17-K87)</f>
        <v>186.3</v>
      </c>
      <c r="L89" s="12">
        <f>L86*(17-L87)</f>
        <v>333</v>
      </c>
      <c r="M89" s="12">
        <f>M86*(17-M87)</f>
        <v>443.3</v>
      </c>
      <c r="N89" s="155">
        <f>SUM(J89:M89)</f>
        <v>1062.9000000000001</v>
      </c>
      <c r="O89" s="156">
        <f>O86*(17-O87)</f>
        <v>2441</v>
      </c>
      <c r="P89" s="162">
        <f>P86*(17-P87)</f>
        <v>2441</v>
      </c>
    </row>
    <row r="90" spans="2:16" ht="19.5">
      <c r="B90" s="149" t="s">
        <v>214</v>
      </c>
      <c r="C90" s="17">
        <f t="shared" ref="C90:H90" si="34">C86*(18-C87)</f>
        <v>461.90000000000003</v>
      </c>
      <c r="D90" s="16">
        <f t="shared" si="34"/>
        <v>380.8</v>
      </c>
      <c r="E90" s="16">
        <f t="shared" si="34"/>
        <v>387.5</v>
      </c>
      <c r="F90" s="16">
        <f t="shared" si="34"/>
        <v>218.7</v>
      </c>
      <c r="G90" s="16">
        <f t="shared" si="34"/>
        <v>57.199999999999989</v>
      </c>
      <c r="H90" s="16">
        <f t="shared" si="34"/>
        <v>0</v>
      </c>
      <c r="I90" s="155">
        <f>SUM(C90:G90)</f>
        <v>1506.1000000000001</v>
      </c>
      <c r="J90" s="16">
        <f>J86*(18-J87)</f>
        <v>117.30000000000001</v>
      </c>
      <c r="K90" s="16">
        <f>K86*(18-K87)</f>
        <v>213.3</v>
      </c>
      <c r="L90" s="16">
        <f>L86*(18-L87)</f>
        <v>363</v>
      </c>
      <c r="M90" s="16">
        <f>M86*(18-M87)</f>
        <v>474.3</v>
      </c>
      <c r="N90" s="155">
        <f>SUM(J90:M90)</f>
        <v>1167.9000000000001</v>
      </c>
      <c r="O90" s="157">
        <f>O86*(18-O87)</f>
        <v>2674</v>
      </c>
      <c r="P90" s="163">
        <f>P86*(18-P87)</f>
        <v>2674</v>
      </c>
    </row>
    <row r="91" spans="2:16" ht="20.25" thickBot="1">
      <c r="B91" s="347" t="s">
        <v>215</v>
      </c>
      <c r="C91" s="21">
        <f t="shared" ref="C91:H91" si="35">C86*(19-C87)</f>
        <v>492.90000000000003</v>
      </c>
      <c r="D91" s="20">
        <f t="shared" si="35"/>
        <v>408.8</v>
      </c>
      <c r="E91" s="20">
        <f t="shared" si="35"/>
        <v>418.5</v>
      </c>
      <c r="F91" s="20">
        <f t="shared" si="35"/>
        <v>245.7</v>
      </c>
      <c r="G91" s="20">
        <f t="shared" si="35"/>
        <v>68.199999999999989</v>
      </c>
      <c r="H91" s="20">
        <f t="shared" si="35"/>
        <v>0</v>
      </c>
      <c r="I91" s="164">
        <f>SUM(C91:G91)</f>
        <v>1634.1000000000001</v>
      </c>
      <c r="J91" s="20">
        <f>J86*(19-J87)</f>
        <v>134.30000000000001</v>
      </c>
      <c r="K91" s="20">
        <f>K86*(19-K87)</f>
        <v>240.3</v>
      </c>
      <c r="L91" s="20">
        <f>L86*(19-L87)</f>
        <v>393</v>
      </c>
      <c r="M91" s="20">
        <f>M86*(19-M87)</f>
        <v>505.3</v>
      </c>
      <c r="N91" s="164">
        <f>SUM(J91:M91)</f>
        <v>1272.9000000000001</v>
      </c>
      <c r="O91" s="165">
        <f>O86*(19-O87)</f>
        <v>2907</v>
      </c>
      <c r="P91" s="166">
        <f>P86*(19-P87)</f>
        <v>2907</v>
      </c>
    </row>
    <row r="92" spans="2:16" ht="15.75" thickBot="1">
      <c r="B92" s="1"/>
      <c r="C92" s="1"/>
      <c r="D92" s="2"/>
      <c r="E92" s="2"/>
      <c r="F92" s="2"/>
      <c r="G92" s="1"/>
      <c r="H92" s="3"/>
      <c r="I92" s="2"/>
      <c r="J92" s="3"/>
      <c r="K92" s="2"/>
      <c r="L92" s="2"/>
      <c r="M92" s="1"/>
      <c r="N92" s="2"/>
      <c r="O92" s="1"/>
      <c r="P92" s="4"/>
    </row>
    <row r="93" spans="2:16" ht="24" thickBot="1">
      <c r="B93" s="473" t="s">
        <v>366</v>
      </c>
      <c r="C93" s="474"/>
      <c r="D93" s="474"/>
      <c r="E93" s="474"/>
      <c r="F93" s="474"/>
      <c r="G93" s="474"/>
      <c r="H93" s="474"/>
      <c r="I93" s="474"/>
      <c r="J93" s="474"/>
      <c r="K93" s="474"/>
      <c r="L93" s="470" t="s">
        <v>226</v>
      </c>
      <c r="M93" s="471"/>
      <c r="N93" s="471"/>
      <c r="O93" s="471"/>
      <c r="P93" s="472"/>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16.5" thickBot="1">
      <c r="B95" s="531"/>
      <c r="C95" s="511"/>
      <c r="D95" s="511"/>
      <c r="E95" s="511"/>
      <c r="F95" s="511"/>
      <c r="G95" s="511"/>
      <c r="H95" s="511"/>
      <c r="I95" s="511"/>
      <c r="J95" s="511"/>
      <c r="K95" s="511"/>
      <c r="L95" s="511"/>
      <c r="M95" s="511"/>
      <c r="N95" s="511"/>
      <c r="O95" s="352" t="s">
        <v>209</v>
      </c>
      <c r="P95" s="355" t="s">
        <v>210</v>
      </c>
    </row>
    <row r="96" spans="2:16">
      <c r="B96" s="148" t="s">
        <v>211</v>
      </c>
      <c r="C96" s="361">
        <v>31</v>
      </c>
      <c r="D96" s="353">
        <v>28</v>
      </c>
      <c r="E96" s="353">
        <v>31</v>
      </c>
      <c r="F96" s="353">
        <v>9</v>
      </c>
      <c r="G96" s="353">
        <v>3</v>
      </c>
      <c r="H96" s="353">
        <v>5</v>
      </c>
      <c r="I96" s="354">
        <f>SUM(C96:G96)</f>
        <v>102</v>
      </c>
      <c r="J96" s="353">
        <v>0</v>
      </c>
      <c r="K96" s="353">
        <v>26</v>
      </c>
      <c r="L96" s="353">
        <v>30</v>
      </c>
      <c r="M96" s="353">
        <v>31</v>
      </c>
      <c r="N96" s="354">
        <f>SUM(J96:M96)</f>
        <v>87</v>
      </c>
      <c r="O96" s="135">
        <f>SUM(C96:H96,J96:M96)</f>
        <v>194</v>
      </c>
      <c r="P96" s="356">
        <f>I96+N96</f>
        <v>189</v>
      </c>
    </row>
    <row r="97" spans="2:16" ht="19.5">
      <c r="B97" s="149" t="s">
        <v>485</v>
      </c>
      <c r="C97" s="147">
        <v>-2.1</v>
      </c>
      <c r="D97" s="10">
        <v>1.2</v>
      </c>
      <c r="E97" s="10">
        <v>5.5</v>
      </c>
      <c r="F97" s="10">
        <v>14.1</v>
      </c>
      <c r="G97" s="10">
        <v>13.7</v>
      </c>
      <c r="H97" s="10">
        <v>15.1</v>
      </c>
      <c r="I97" s="153">
        <f>(C96*C97+D96*D97+E96*E97+F96*F97+G96*G97)/I96</f>
        <v>3.0098039215686274</v>
      </c>
      <c r="J97" s="10">
        <v>0</v>
      </c>
      <c r="K97" s="95">
        <v>8.1999999999999993</v>
      </c>
      <c r="L97" s="95">
        <v>7.8</v>
      </c>
      <c r="M97" s="95">
        <v>0.5</v>
      </c>
      <c r="N97" s="153">
        <f>(J96*J97+K96*K97+L96*L97+M96*M97)/N96</f>
        <v>5.3183908045977013</v>
      </c>
      <c r="O97" s="154">
        <f>(C97*C96+D97*D96+E97*E96+F97*F96+G97*G96+H97*H96+J97*J96+K97*K96+L97*L96+M97*M96)/O96</f>
        <v>4.3567010309278356</v>
      </c>
      <c r="P97" s="161">
        <f>(I97*I96+N97*N96)/P96</f>
        <v>4.0724867724867728</v>
      </c>
    </row>
    <row r="98" spans="2:16" ht="19.5">
      <c r="B98" s="149" t="s">
        <v>212</v>
      </c>
      <c r="C98" s="13">
        <f t="shared" ref="C98:H98" si="36">C96*(13-C97)</f>
        <v>468.09999999999997</v>
      </c>
      <c r="D98" s="12">
        <f t="shared" si="36"/>
        <v>330.40000000000003</v>
      </c>
      <c r="E98" s="12">
        <f t="shared" si="36"/>
        <v>232.5</v>
      </c>
      <c r="F98" s="12">
        <f t="shared" si="36"/>
        <v>-9.8999999999999968</v>
      </c>
      <c r="G98" s="12">
        <f t="shared" si="36"/>
        <v>-2.0999999999999979</v>
      </c>
      <c r="H98" s="12">
        <f t="shared" si="36"/>
        <v>-10.499999999999998</v>
      </c>
      <c r="I98" s="155">
        <f>SUM(C98:G98)</f>
        <v>1019</v>
      </c>
      <c r="J98" s="12">
        <f>J96*(13-J97)</f>
        <v>0</v>
      </c>
      <c r="K98" s="12">
        <f>K96*(13-K97)</f>
        <v>124.80000000000001</v>
      </c>
      <c r="L98" s="12">
        <f>L96*(13-L97)</f>
        <v>156</v>
      </c>
      <c r="M98" s="12">
        <f>M96*(13-M97)</f>
        <v>387.5</v>
      </c>
      <c r="N98" s="155">
        <f>SUM(J98:M98)</f>
        <v>668.3</v>
      </c>
      <c r="O98" s="156">
        <f>O96*(13-O97)</f>
        <v>1676.8</v>
      </c>
      <c r="P98" s="162">
        <f>P96*(13-P97)</f>
        <v>1687.3</v>
      </c>
    </row>
    <row r="99" spans="2:16" ht="19.5">
      <c r="B99" s="149" t="s">
        <v>213</v>
      </c>
      <c r="C99" s="13">
        <f t="shared" ref="C99:H99" si="37">C96*(17-C97)</f>
        <v>592.1</v>
      </c>
      <c r="D99" s="12">
        <f t="shared" si="37"/>
        <v>442.40000000000003</v>
      </c>
      <c r="E99" s="12">
        <f t="shared" si="37"/>
        <v>356.5</v>
      </c>
      <c r="F99" s="12">
        <f t="shared" si="37"/>
        <v>26.1</v>
      </c>
      <c r="G99" s="12">
        <f t="shared" si="37"/>
        <v>9.9000000000000021</v>
      </c>
      <c r="H99" s="12">
        <f t="shared" si="37"/>
        <v>9.5000000000000018</v>
      </c>
      <c r="I99" s="155">
        <f>SUM(C99:G99)</f>
        <v>1427</v>
      </c>
      <c r="J99" s="12">
        <f>J96*(17-J97)</f>
        <v>0</v>
      </c>
      <c r="K99" s="12">
        <f>K96*(17-K97)</f>
        <v>228.8</v>
      </c>
      <c r="L99" s="12">
        <f>L96*(17-L97)</f>
        <v>276</v>
      </c>
      <c r="M99" s="12">
        <f>M96*(17-M97)</f>
        <v>511.5</v>
      </c>
      <c r="N99" s="155">
        <f>SUM(J99:M99)</f>
        <v>1016.3</v>
      </c>
      <c r="O99" s="156">
        <f>O96*(17-O97)</f>
        <v>2452.7999999999997</v>
      </c>
      <c r="P99" s="162">
        <f>P96*(17-P97)</f>
        <v>2443.2999999999997</v>
      </c>
    </row>
    <row r="100" spans="2:16" ht="19.5">
      <c r="B100" s="149" t="s">
        <v>214</v>
      </c>
      <c r="C100" s="17">
        <f t="shared" ref="C100:H100" si="38">C96*(18-C97)</f>
        <v>623.1</v>
      </c>
      <c r="D100" s="16">
        <f t="shared" si="38"/>
        <v>470.40000000000003</v>
      </c>
      <c r="E100" s="16">
        <f t="shared" si="38"/>
        <v>387.5</v>
      </c>
      <c r="F100" s="16">
        <f t="shared" si="38"/>
        <v>35.1</v>
      </c>
      <c r="G100" s="16">
        <f t="shared" si="38"/>
        <v>12.900000000000002</v>
      </c>
      <c r="H100" s="16">
        <f t="shared" si="38"/>
        <v>14.500000000000002</v>
      </c>
      <c r="I100" s="155">
        <f>SUM(C100:G100)</f>
        <v>1529</v>
      </c>
      <c r="J100" s="16">
        <f>J96*(18-J97)</f>
        <v>0</v>
      </c>
      <c r="K100" s="16">
        <f>K96*(18-K97)</f>
        <v>254.8</v>
      </c>
      <c r="L100" s="16">
        <f>L96*(18-L97)</f>
        <v>306</v>
      </c>
      <c r="M100" s="16">
        <f>M96*(18-M97)</f>
        <v>542.5</v>
      </c>
      <c r="N100" s="155">
        <f>SUM(J100:M100)</f>
        <v>1103.3</v>
      </c>
      <c r="O100" s="157">
        <f>O96*(18-O97)</f>
        <v>2646.7999999999997</v>
      </c>
      <c r="P100" s="163">
        <f>P96*(18-P97)</f>
        <v>2632.2999999999997</v>
      </c>
    </row>
    <row r="101" spans="2:16" ht="20.25" thickBot="1">
      <c r="B101" s="347" t="s">
        <v>215</v>
      </c>
      <c r="C101" s="21">
        <f t="shared" ref="C101:H101" si="39">C96*(19-C97)</f>
        <v>654.1</v>
      </c>
      <c r="D101" s="20">
        <f t="shared" si="39"/>
        <v>498.40000000000003</v>
      </c>
      <c r="E101" s="20">
        <f t="shared" si="39"/>
        <v>418.5</v>
      </c>
      <c r="F101" s="20">
        <f t="shared" si="39"/>
        <v>44.1</v>
      </c>
      <c r="G101" s="20">
        <f t="shared" si="39"/>
        <v>15.900000000000002</v>
      </c>
      <c r="H101" s="20">
        <f t="shared" si="39"/>
        <v>19.5</v>
      </c>
      <c r="I101" s="164">
        <f>SUM(C101:G101)</f>
        <v>1631</v>
      </c>
      <c r="J101" s="20">
        <f>J96*(19-J97)</f>
        <v>0</v>
      </c>
      <c r="K101" s="20">
        <f>K96*(19-K97)</f>
        <v>280.8</v>
      </c>
      <c r="L101" s="20">
        <f>L96*(19-L97)</f>
        <v>336</v>
      </c>
      <c r="M101" s="20">
        <f>M96*(19-M97)</f>
        <v>573.5</v>
      </c>
      <c r="N101" s="164">
        <f>SUM(J101:M101)</f>
        <v>1190.3</v>
      </c>
      <c r="O101" s="165">
        <f>O96*(19-O97)</f>
        <v>2840.7999999999997</v>
      </c>
      <c r="P101" s="166">
        <f>P96*(19-P97)</f>
        <v>2821.2999999999997</v>
      </c>
    </row>
    <row r="102" spans="2:16" ht="15.75" thickBot="1">
      <c r="B102" s="1"/>
      <c r="C102" s="1"/>
      <c r="D102" s="2"/>
      <c r="E102" s="2"/>
      <c r="F102" s="2"/>
      <c r="G102" s="1"/>
      <c r="H102" s="3"/>
      <c r="I102" s="2"/>
      <c r="J102" s="3"/>
      <c r="K102" s="2"/>
      <c r="L102" s="2"/>
      <c r="M102" s="1"/>
      <c r="N102" s="2"/>
      <c r="O102" s="1"/>
      <c r="P102" s="4"/>
    </row>
    <row r="103" spans="2:16" ht="24" thickBot="1">
      <c r="B103" s="473" t="s">
        <v>366</v>
      </c>
      <c r="C103" s="474"/>
      <c r="D103" s="474"/>
      <c r="E103" s="474"/>
      <c r="F103" s="474"/>
      <c r="G103" s="474"/>
      <c r="H103" s="474"/>
      <c r="I103" s="474"/>
      <c r="J103" s="474"/>
      <c r="K103" s="474"/>
      <c r="L103" s="470" t="s">
        <v>227</v>
      </c>
      <c r="M103" s="471"/>
      <c r="N103" s="471"/>
      <c r="O103" s="471"/>
      <c r="P103" s="472"/>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16.5" thickBot="1">
      <c r="B105" s="466"/>
      <c r="C105" s="462"/>
      <c r="D105" s="462"/>
      <c r="E105" s="462"/>
      <c r="F105" s="462"/>
      <c r="G105" s="462"/>
      <c r="H105" s="462"/>
      <c r="I105" s="462"/>
      <c r="J105" s="462"/>
      <c r="K105" s="462"/>
      <c r="L105" s="462"/>
      <c r="M105" s="462"/>
      <c r="N105" s="462"/>
      <c r="O105" s="145" t="s">
        <v>209</v>
      </c>
      <c r="P105" s="30" t="s">
        <v>210</v>
      </c>
    </row>
    <row r="106" spans="2:16">
      <c r="B106" s="148" t="s">
        <v>211</v>
      </c>
      <c r="C106" s="146">
        <v>31</v>
      </c>
      <c r="D106" s="8">
        <v>28</v>
      </c>
      <c r="E106" s="8">
        <v>31</v>
      </c>
      <c r="F106" s="8">
        <v>26</v>
      </c>
      <c r="G106" s="8">
        <v>17</v>
      </c>
      <c r="H106" s="8">
        <v>3</v>
      </c>
      <c r="I106" s="168">
        <f>SUM(C106:G106)</f>
        <v>133</v>
      </c>
      <c r="J106" s="8">
        <v>6</v>
      </c>
      <c r="K106" s="8">
        <v>28</v>
      </c>
      <c r="L106" s="8">
        <v>30</v>
      </c>
      <c r="M106" s="8">
        <v>31</v>
      </c>
      <c r="N106" s="168">
        <f>SUM(J106:M106)</f>
        <v>95</v>
      </c>
      <c r="O106" s="167">
        <f>SUM(C106:H106,J106:M106)</f>
        <v>231</v>
      </c>
      <c r="P106" s="169">
        <f>I106+N106</f>
        <v>228</v>
      </c>
    </row>
    <row r="107" spans="2:16" ht="19.5">
      <c r="B107" s="149" t="s">
        <v>485</v>
      </c>
      <c r="C107" s="147">
        <v>-3.2</v>
      </c>
      <c r="D107" s="10">
        <v>0.2</v>
      </c>
      <c r="E107" s="10">
        <v>5.2</v>
      </c>
      <c r="F107" s="10">
        <v>9.8000000000000007</v>
      </c>
      <c r="G107" s="10">
        <v>12.3</v>
      </c>
      <c r="H107" s="10">
        <v>17.3</v>
      </c>
      <c r="I107" s="153">
        <f>(C106*C107+D106*D107+E106*E107+F106*F107+G106*G107)/I106</f>
        <v>3.9962406015037595</v>
      </c>
      <c r="J107" s="10">
        <v>13.5</v>
      </c>
      <c r="K107" s="95">
        <v>8.4</v>
      </c>
      <c r="L107" s="95">
        <v>6.6</v>
      </c>
      <c r="M107" s="95">
        <v>-3.6</v>
      </c>
      <c r="N107" s="153">
        <f>(J106*J107+K106*K107+L106*L107+M106*M107)/N106</f>
        <v>4.2378947368421054</v>
      </c>
      <c r="O107" s="154">
        <f>(C107*C106+D107*D106+E107*E106+F107*F106+G107*G106+H107*H106+J107*J106+K107*K106+L107*L106+M107*M106)/O106</f>
        <v>4.2683982683982675</v>
      </c>
      <c r="P107" s="161">
        <f>(I107*I106+N107*N106)/P106</f>
        <v>4.0969298245614034</v>
      </c>
    </row>
    <row r="108" spans="2:16" ht="19.5">
      <c r="B108" s="149" t="s">
        <v>212</v>
      </c>
      <c r="C108" s="13">
        <f t="shared" ref="C108:H108" si="40">C106*(13-C107)</f>
        <v>502.2</v>
      </c>
      <c r="D108" s="12">
        <f t="shared" si="40"/>
        <v>358.40000000000003</v>
      </c>
      <c r="E108" s="12">
        <f t="shared" si="40"/>
        <v>241.79999999999998</v>
      </c>
      <c r="F108" s="12">
        <f t="shared" si="40"/>
        <v>83.199999999999989</v>
      </c>
      <c r="G108" s="12">
        <f t="shared" si="40"/>
        <v>11.899999999999988</v>
      </c>
      <c r="H108" s="12">
        <f t="shared" si="40"/>
        <v>-12.900000000000002</v>
      </c>
      <c r="I108" s="155">
        <f>SUM(C108:G108)</f>
        <v>1197.5000000000002</v>
      </c>
      <c r="J108" s="12">
        <f>J106*(13-J107)</f>
        <v>-3</v>
      </c>
      <c r="K108" s="12">
        <f>K106*(13-K107)</f>
        <v>128.79999999999998</v>
      </c>
      <c r="L108" s="12">
        <f>L106*(13-L107)</f>
        <v>192</v>
      </c>
      <c r="M108" s="12">
        <f>M106*(13-M107)</f>
        <v>514.6</v>
      </c>
      <c r="N108" s="155">
        <f>SUM(J108:M108)</f>
        <v>832.4</v>
      </c>
      <c r="O108" s="156">
        <f>O106*(13-O107)</f>
        <v>2017</v>
      </c>
      <c r="P108" s="162">
        <f>P106*(13-P107)</f>
        <v>2029.9</v>
      </c>
    </row>
    <row r="109" spans="2:16" ht="19.5">
      <c r="B109" s="149" t="s">
        <v>213</v>
      </c>
      <c r="C109" s="13">
        <f t="shared" ref="C109:H109" si="41">C106*(17-C107)</f>
        <v>626.19999999999993</v>
      </c>
      <c r="D109" s="12">
        <f t="shared" si="41"/>
        <v>470.40000000000003</v>
      </c>
      <c r="E109" s="12">
        <f t="shared" si="41"/>
        <v>365.8</v>
      </c>
      <c r="F109" s="12">
        <f t="shared" si="41"/>
        <v>187.2</v>
      </c>
      <c r="G109" s="12">
        <f t="shared" si="41"/>
        <v>79.899999999999991</v>
      </c>
      <c r="H109" s="12">
        <f t="shared" si="41"/>
        <v>-0.90000000000000213</v>
      </c>
      <c r="I109" s="155">
        <f>SUM(C109:G109)</f>
        <v>1729.5</v>
      </c>
      <c r="J109" s="12">
        <f>J106*(17-J107)</f>
        <v>21</v>
      </c>
      <c r="K109" s="12">
        <f>K106*(17-K107)</f>
        <v>240.79999999999998</v>
      </c>
      <c r="L109" s="12">
        <f>L106*(17-L107)</f>
        <v>312</v>
      </c>
      <c r="M109" s="12">
        <f>M106*(17-M107)</f>
        <v>638.6</v>
      </c>
      <c r="N109" s="155">
        <f>SUM(J109:M109)</f>
        <v>1212.4000000000001</v>
      </c>
      <c r="O109" s="156">
        <f>O106*(17-O107)</f>
        <v>2941</v>
      </c>
      <c r="P109" s="162">
        <f>P106*(17-P107)</f>
        <v>2941.9</v>
      </c>
    </row>
    <row r="110" spans="2:16" ht="19.5">
      <c r="B110" s="149" t="s">
        <v>214</v>
      </c>
      <c r="C110" s="17">
        <f t="shared" ref="C110:H110" si="42">C106*(18-C107)</f>
        <v>657.19999999999993</v>
      </c>
      <c r="D110" s="16">
        <f t="shared" si="42"/>
        <v>498.40000000000003</v>
      </c>
      <c r="E110" s="16">
        <f t="shared" si="42"/>
        <v>396.8</v>
      </c>
      <c r="F110" s="16">
        <f t="shared" si="42"/>
        <v>213.2</v>
      </c>
      <c r="G110" s="16">
        <f t="shared" si="42"/>
        <v>96.899999999999991</v>
      </c>
      <c r="H110" s="16">
        <f t="shared" si="42"/>
        <v>2.0999999999999979</v>
      </c>
      <c r="I110" s="155">
        <f>SUM(C110:G110)</f>
        <v>1862.5</v>
      </c>
      <c r="J110" s="16">
        <f>J106*(18-J107)</f>
        <v>27</v>
      </c>
      <c r="K110" s="16">
        <f>K106*(18-K107)</f>
        <v>268.8</v>
      </c>
      <c r="L110" s="16">
        <f>L106*(18-L107)</f>
        <v>342</v>
      </c>
      <c r="M110" s="16">
        <f>M106*(18-M107)</f>
        <v>669.6</v>
      </c>
      <c r="N110" s="155">
        <f>SUM(J110:M110)</f>
        <v>1307.4000000000001</v>
      </c>
      <c r="O110" s="157">
        <f>O106*(18-O107)</f>
        <v>3172</v>
      </c>
      <c r="P110" s="163">
        <f>P106*(18-P107)</f>
        <v>3169.9</v>
      </c>
    </row>
    <row r="111" spans="2:16" ht="20.25" thickBot="1">
      <c r="B111" s="347" t="s">
        <v>215</v>
      </c>
      <c r="C111" s="21">
        <f t="shared" ref="C111:H111" si="43">C106*(19-C107)</f>
        <v>688.19999999999993</v>
      </c>
      <c r="D111" s="20">
        <f t="shared" si="43"/>
        <v>526.4</v>
      </c>
      <c r="E111" s="20">
        <f t="shared" si="43"/>
        <v>427.8</v>
      </c>
      <c r="F111" s="20">
        <f t="shared" si="43"/>
        <v>239.2</v>
      </c>
      <c r="G111" s="20">
        <f t="shared" si="43"/>
        <v>113.89999999999999</v>
      </c>
      <c r="H111" s="20">
        <f t="shared" si="43"/>
        <v>5.0999999999999979</v>
      </c>
      <c r="I111" s="164">
        <f>SUM(C111:G111)</f>
        <v>1995.5</v>
      </c>
      <c r="J111" s="20">
        <f>J106*(19-J107)</f>
        <v>33</v>
      </c>
      <c r="K111" s="20">
        <f>K106*(19-K107)</f>
        <v>296.8</v>
      </c>
      <c r="L111" s="20">
        <f>L106*(19-L107)</f>
        <v>372</v>
      </c>
      <c r="M111" s="20">
        <f>M106*(19-M107)</f>
        <v>700.6</v>
      </c>
      <c r="N111" s="164">
        <f>SUM(J111:M111)</f>
        <v>1402.4</v>
      </c>
      <c r="O111" s="165">
        <f>O106*(19-O107)</f>
        <v>3403</v>
      </c>
      <c r="P111" s="166">
        <f>P106*(19-P107)</f>
        <v>3397.9</v>
      </c>
    </row>
    <row r="112" spans="2:16" ht="15.75" thickBot="1">
      <c r="B112" s="1"/>
      <c r="C112" s="1"/>
      <c r="D112" s="2"/>
      <c r="E112" s="2"/>
      <c r="F112" s="2"/>
      <c r="G112" s="1"/>
      <c r="H112" s="3"/>
      <c r="I112" s="2"/>
      <c r="J112" s="3"/>
      <c r="K112" s="2"/>
      <c r="L112" s="2"/>
      <c r="M112" s="1"/>
      <c r="N112" s="2"/>
      <c r="O112" s="1"/>
      <c r="P112" s="4"/>
    </row>
    <row r="113" spans="2:16" ht="24" thickBot="1">
      <c r="B113" s="473" t="s">
        <v>366</v>
      </c>
      <c r="C113" s="474"/>
      <c r="D113" s="474"/>
      <c r="E113" s="474"/>
      <c r="F113" s="474"/>
      <c r="G113" s="474"/>
      <c r="H113" s="474"/>
      <c r="I113" s="474"/>
      <c r="J113" s="474"/>
      <c r="K113" s="474"/>
      <c r="L113" s="470" t="s">
        <v>228</v>
      </c>
      <c r="M113" s="471"/>
      <c r="N113" s="471"/>
      <c r="O113" s="471"/>
      <c r="P113" s="472"/>
    </row>
    <row r="114" spans="2:16" ht="15.75">
      <c r="B114" s="465" t="s">
        <v>195</v>
      </c>
      <c r="C114" s="461" t="s">
        <v>196</v>
      </c>
      <c r="D114" s="461" t="s">
        <v>197</v>
      </c>
      <c r="E114" s="461" t="s">
        <v>198</v>
      </c>
      <c r="F114" s="461" t="s">
        <v>199</v>
      </c>
      <c r="G114" s="461" t="s">
        <v>200</v>
      </c>
      <c r="H114" s="461" t="s">
        <v>201</v>
      </c>
      <c r="I114" s="467" t="s">
        <v>202</v>
      </c>
      <c r="J114" s="461" t="s">
        <v>203</v>
      </c>
      <c r="K114" s="461" t="s">
        <v>204</v>
      </c>
      <c r="L114" s="461" t="s">
        <v>205</v>
      </c>
      <c r="M114" s="461" t="s">
        <v>206</v>
      </c>
      <c r="N114" s="467" t="s">
        <v>207</v>
      </c>
      <c r="O114" s="456" t="s">
        <v>208</v>
      </c>
      <c r="P114" s="457"/>
    </row>
    <row r="115" spans="2:16" ht="16.5" thickBot="1">
      <c r="B115" s="466"/>
      <c r="C115" s="462"/>
      <c r="D115" s="462"/>
      <c r="E115" s="462"/>
      <c r="F115" s="462"/>
      <c r="G115" s="462"/>
      <c r="H115" s="462"/>
      <c r="I115" s="462"/>
      <c r="J115" s="462"/>
      <c r="K115" s="462"/>
      <c r="L115" s="462"/>
      <c r="M115" s="462"/>
      <c r="N115" s="462"/>
      <c r="O115" s="145" t="s">
        <v>209</v>
      </c>
      <c r="P115" s="30" t="s">
        <v>210</v>
      </c>
    </row>
    <row r="116" spans="2:16">
      <c r="B116" s="148" t="s">
        <v>211</v>
      </c>
      <c r="C116" s="146">
        <v>31</v>
      </c>
      <c r="D116" s="8">
        <v>28</v>
      </c>
      <c r="E116" s="8">
        <v>31</v>
      </c>
      <c r="F116" s="8">
        <v>8</v>
      </c>
      <c r="G116" s="8">
        <v>3</v>
      </c>
      <c r="H116" s="8">
        <v>0</v>
      </c>
      <c r="I116" s="168">
        <f>SUM(C116:G116)</f>
        <v>101</v>
      </c>
      <c r="J116" s="8">
        <v>0</v>
      </c>
      <c r="K116" s="8">
        <v>22</v>
      </c>
      <c r="L116" s="8">
        <v>30</v>
      </c>
      <c r="M116" s="8">
        <v>31</v>
      </c>
      <c r="N116" s="168">
        <f>SUM(J116:M116)</f>
        <v>83</v>
      </c>
      <c r="O116" s="167">
        <f>SUM(C116:H116,J116:M116)</f>
        <v>184</v>
      </c>
      <c r="P116" s="169">
        <f>I116+N116</f>
        <v>184</v>
      </c>
    </row>
    <row r="117" spans="2:16" ht="19.5">
      <c r="B117" s="149" t="s">
        <v>485</v>
      </c>
      <c r="C117" s="147">
        <v>1.2</v>
      </c>
      <c r="D117" s="10">
        <v>0.5</v>
      </c>
      <c r="E117" s="10">
        <v>7.2</v>
      </c>
      <c r="F117" s="10">
        <v>13.5</v>
      </c>
      <c r="G117" s="10">
        <v>16.2</v>
      </c>
      <c r="H117" s="10">
        <v>19.5</v>
      </c>
      <c r="I117" s="153">
        <f>(C116*C117+D116*D117+E116*E117+F116*F117+G116*G117)/I116</f>
        <v>4.2673267326732676</v>
      </c>
      <c r="J117" s="10">
        <v>0</v>
      </c>
      <c r="K117" s="95">
        <v>8.5</v>
      </c>
      <c r="L117" s="95">
        <v>4.4000000000000004</v>
      </c>
      <c r="M117" s="95">
        <v>4.5999999999999996</v>
      </c>
      <c r="N117" s="153">
        <f>(J116*J117+K116*K117+L116*L117+M116*M117)/N116</f>
        <v>5.5614457831325304</v>
      </c>
      <c r="O117" s="154">
        <f>(C117*C116+D117*D116+E117*E116+F117*F116+G117*G116+H117*H116+J117*J116+K117*K116+L117*L116+M117*M116)/O116</f>
        <v>4.8510869565217396</v>
      </c>
      <c r="P117" s="161">
        <f>(I117*I116+N117*N116)/P116</f>
        <v>4.8510869565217396</v>
      </c>
    </row>
    <row r="118" spans="2:16" ht="19.5">
      <c r="B118" s="149" t="s">
        <v>212</v>
      </c>
      <c r="C118" s="13">
        <f t="shared" ref="C118:H118" si="44">C116*(13-C117)</f>
        <v>365.8</v>
      </c>
      <c r="D118" s="12">
        <f t="shared" si="44"/>
        <v>350</v>
      </c>
      <c r="E118" s="12">
        <f t="shared" si="44"/>
        <v>179.79999999999998</v>
      </c>
      <c r="F118" s="12">
        <f t="shared" si="44"/>
        <v>-4</v>
      </c>
      <c r="G118" s="12">
        <f t="shared" si="44"/>
        <v>-9.5999999999999979</v>
      </c>
      <c r="H118" s="12">
        <f t="shared" si="44"/>
        <v>0</v>
      </c>
      <c r="I118" s="155">
        <f>SUM(C118:G118)</f>
        <v>881.99999999999989</v>
      </c>
      <c r="J118" s="12">
        <f>J116*(13-J117)</f>
        <v>0</v>
      </c>
      <c r="K118" s="12">
        <f>K116*(13-K117)</f>
        <v>99</v>
      </c>
      <c r="L118" s="12">
        <f>L116*(13-L117)</f>
        <v>258</v>
      </c>
      <c r="M118" s="12">
        <f>M116*(13-M117)</f>
        <v>260.40000000000003</v>
      </c>
      <c r="N118" s="155">
        <f>SUM(J118:M118)</f>
        <v>617.40000000000009</v>
      </c>
      <c r="O118" s="156">
        <f>O116*(13-O117)</f>
        <v>1499.3999999999996</v>
      </c>
      <c r="P118" s="162">
        <f>P116*(13-P117)</f>
        <v>1499.3999999999996</v>
      </c>
    </row>
    <row r="119" spans="2:16" ht="19.5">
      <c r="B119" s="149" t="s">
        <v>213</v>
      </c>
      <c r="C119" s="13">
        <f t="shared" ref="C119:H119" si="45">C116*(17-C117)</f>
        <v>489.8</v>
      </c>
      <c r="D119" s="12">
        <f t="shared" si="45"/>
        <v>462</v>
      </c>
      <c r="E119" s="12">
        <f t="shared" si="45"/>
        <v>303.8</v>
      </c>
      <c r="F119" s="12">
        <f t="shared" si="45"/>
        <v>28</v>
      </c>
      <c r="G119" s="12">
        <f t="shared" si="45"/>
        <v>2.4000000000000021</v>
      </c>
      <c r="H119" s="12">
        <f t="shared" si="45"/>
        <v>0</v>
      </c>
      <c r="I119" s="155">
        <f>SUM(C119:G119)</f>
        <v>1286</v>
      </c>
      <c r="J119" s="12">
        <f>J116*(17-J117)</f>
        <v>0</v>
      </c>
      <c r="K119" s="12">
        <f>K116*(17-K117)</f>
        <v>187</v>
      </c>
      <c r="L119" s="12">
        <f>L116*(17-L117)</f>
        <v>378</v>
      </c>
      <c r="M119" s="12">
        <f>M116*(17-M117)</f>
        <v>384.40000000000003</v>
      </c>
      <c r="N119" s="155">
        <f>SUM(J119:M119)</f>
        <v>949.40000000000009</v>
      </c>
      <c r="O119" s="156">
        <f>O116*(17-O117)</f>
        <v>2235.3999999999996</v>
      </c>
      <c r="P119" s="162">
        <f>P116*(17-P117)</f>
        <v>2235.3999999999996</v>
      </c>
    </row>
    <row r="120" spans="2:16" ht="19.5">
      <c r="B120" s="149" t="s">
        <v>214</v>
      </c>
      <c r="C120" s="17">
        <f t="shared" ref="C120:H120" si="46">C116*(18-C117)</f>
        <v>520.80000000000007</v>
      </c>
      <c r="D120" s="16">
        <f t="shared" si="46"/>
        <v>490</v>
      </c>
      <c r="E120" s="16">
        <f t="shared" si="46"/>
        <v>334.8</v>
      </c>
      <c r="F120" s="16">
        <f t="shared" si="46"/>
        <v>36</v>
      </c>
      <c r="G120" s="16">
        <f t="shared" si="46"/>
        <v>5.4000000000000021</v>
      </c>
      <c r="H120" s="16">
        <f t="shared" si="46"/>
        <v>0</v>
      </c>
      <c r="I120" s="155">
        <f>SUM(C120:G120)</f>
        <v>1387.0000000000002</v>
      </c>
      <c r="J120" s="16">
        <f>J116*(18-J117)</f>
        <v>0</v>
      </c>
      <c r="K120" s="16">
        <f>K116*(18-K117)</f>
        <v>209</v>
      </c>
      <c r="L120" s="16">
        <f>L116*(18-L117)</f>
        <v>408</v>
      </c>
      <c r="M120" s="16">
        <f>M116*(18-M117)</f>
        <v>415.40000000000003</v>
      </c>
      <c r="N120" s="155">
        <f>SUM(J120:M120)</f>
        <v>1032.4000000000001</v>
      </c>
      <c r="O120" s="157">
        <f>O116*(18-O117)</f>
        <v>2419.3999999999996</v>
      </c>
      <c r="P120" s="163">
        <f>P116*(18-P117)</f>
        <v>2419.3999999999996</v>
      </c>
    </row>
    <row r="121" spans="2:16" ht="20.25" thickBot="1">
      <c r="B121" s="347" t="s">
        <v>215</v>
      </c>
      <c r="C121" s="21">
        <f t="shared" ref="C121:H121" si="47">C116*(19-C117)</f>
        <v>551.80000000000007</v>
      </c>
      <c r="D121" s="20">
        <f t="shared" si="47"/>
        <v>518</v>
      </c>
      <c r="E121" s="20">
        <f t="shared" si="47"/>
        <v>365.8</v>
      </c>
      <c r="F121" s="20">
        <f t="shared" si="47"/>
        <v>44</v>
      </c>
      <c r="G121" s="20">
        <f t="shared" si="47"/>
        <v>8.4000000000000021</v>
      </c>
      <c r="H121" s="20">
        <f t="shared" si="47"/>
        <v>0</v>
      </c>
      <c r="I121" s="164">
        <f>SUM(C121:G121)</f>
        <v>1488.0000000000002</v>
      </c>
      <c r="J121" s="20">
        <f>J116*(19-J117)</f>
        <v>0</v>
      </c>
      <c r="K121" s="20">
        <f>K116*(19-K117)</f>
        <v>231</v>
      </c>
      <c r="L121" s="20">
        <f>L116*(19-L117)</f>
        <v>438</v>
      </c>
      <c r="M121" s="20">
        <f>M116*(19-M117)</f>
        <v>446.40000000000003</v>
      </c>
      <c r="N121" s="164">
        <f>SUM(J121:M121)</f>
        <v>1115.4000000000001</v>
      </c>
      <c r="O121" s="165">
        <f>O116*(19-O117)</f>
        <v>2603.3999999999996</v>
      </c>
      <c r="P121" s="166">
        <f>P116*(19-P117)</f>
        <v>2603.3999999999996</v>
      </c>
    </row>
    <row r="122" spans="2:16" ht="15.75" thickBot="1">
      <c r="B122" s="1"/>
      <c r="C122" s="1"/>
      <c r="D122" s="2"/>
      <c r="E122" s="2"/>
      <c r="F122" s="2"/>
      <c r="G122" s="1"/>
      <c r="H122" s="3"/>
      <c r="I122" s="2"/>
      <c r="J122" s="3"/>
      <c r="K122" s="2"/>
      <c r="L122" s="2"/>
      <c r="M122" s="1"/>
      <c r="N122" s="2"/>
      <c r="O122" s="1"/>
      <c r="P122" s="4"/>
    </row>
    <row r="123" spans="2:16" ht="24" thickBot="1">
      <c r="B123" s="473" t="s">
        <v>366</v>
      </c>
      <c r="C123" s="474"/>
      <c r="D123" s="474"/>
      <c r="E123" s="474"/>
      <c r="F123" s="474"/>
      <c r="G123" s="474"/>
      <c r="H123" s="474"/>
      <c r="I123" s="474"/>
      <c r="J123" s="474"/>
      <c r="K123" s="474"/>
      <c r="L123" s="470" t="s">
        <v>229</v>
      </c>
      <c r="M123" s="471"/>
      <c r="N123" s="471"/>
      <c r="O123" s="471"/>
      <c r="P123" s="472"/>
    </row>
    <row r="124" spans="2:16" ht="15.75">
      <c r="B124" s="465" t="s">
        <v>195</v>
      </c>
      <c r="C124" s="461" t="s">
        <v>196</v>
      </c>
      <c r="D124" s="461" t="s">
        <v>197</v>
      </c>
      <c r="E124" s="461" t="s">
        <v>198</v>
      </c>
      <c r="F124" s="461" t="s">
        <v>199</v>
      </c>
      <c r="G124" s="461" t="s">
        <v>200</v>
      </c>
      <c r="H124" s="461" t="s">
        <v>201</v>
      </c>
      <c r="I124" s="467" t="s">
        <v>202</v>
      </c>
      <c r="J124" s="461" t="s">
        <v>203</v>
      </c>
      <c r="K124" s="461" t="s">
        <v>204</v>
      </c>
      <c r="L124" s="461" t="s">
        <v>205</v>
      </c>
      <c r="M124" s="461" t="s">
        <v>206</v>
      </c>
      <c r="N124" s="467" t="s">
        <v>207</v>
      </c>
      <c r="O124" s="456" t="s">
        <v>208</v>
      </c>
      <c r="P124" s="457"/>
    </row>
    <row r="125" spans="2:16" ht="16.5" thickBot="1">
      <c r="B125" s="466"/>
      <c r="C125" s="462"/>
      <c r="D125" s="462"/>
      <c r="E125" s="462"/>
      <c r="F125" s="462"/>
      <c r="G125" s="462"/>
      <c r="H125" s="462"/>
      <c r="I125" s="462"/>
      <c r="J125" s="462"/>
      <c r="K125" s="462"/>
      <c r="L125" s="462"/>
      <c r="M125" s="462"/>
      <c r="N125" s="462"/>
      <c r="O125" s="145" t="s">
        <v>209</v>
      </c>
      <c r="P125" s="30" t="s">
        <v>210</v>
      </c>
    </row>
    <row r="126" spans="2:16">
      <c r="B126" s="148" t="s">
        <v>211</v>
      </c>
      <c r="C126" s="146">
        <v>31</v>
      </c>
      <c r="D126" s="8">
        <v>28</v>
      </c>
      <c r="E126" s="8">
        <v>31</v>
      </c>
      <c r="F126" s="8">
        <v>25</v>
      </c>
      <c r="G126" s="8">
        <v>0</v>
      </c>
      <c r="H126" s="8">
        <v>0</v>
      </c>
      <c r="I126" s="168">
        <f>SUM(C126:G126)</f>
        <v>115</v>
      </c>
      <c r="J126" s="8">
        <v>0</v>
      </c>
      <c r="K126" s="8">
        <v>20</v>
      </c>
      <c r="L126" s="8">
        <v>30</v>
      </c>
      <c r="M126" s="8">
        <v>31</v>
      </c>
      <c r="N126" s="168">
        <f>SUM(J126:M126)</f>
        <v>81</v>
      </c>
      <c r="O126" s="167">
        <f>SUM(C126:H126,J126:M126)</f>
        <v>196</v>
      </c>
      <c r="P126" s="169">
        <f>I126+N126</f>
        <v>196</v>
      </c>
    </row>
    <row r="127" spans="2:16" ht="19.5">
      <c r="B127" s="149" t="s">
        <v>485</v>
      </c>
      <c r="C127" s="147">
        <v>2.7</v>
      </c>
      <c r="D127" s="10">
        <v>2.4</v>
      </c>
      <c r="E127" s="10">
        <v>8.5</v>
      </c>
      <c r="F127" s="10">
        <v>8.8000000000000007</v>
      </c>
      <c r="G127" s="10">
        <v>0</v>
      </c>
      <c r="H127" s="10">
        <v>0</v>
      </c>
      <c r="I127" s="153">
        <f>(C126*C127+D126*D127+E126*E127+F126*F127+G126*G127)/I126</f>
        <v>5.5165217391304342</v>
      </c>
      <c r="J127" s="10">
        <v>0</v>
      </c>
      <c r="K127" s="95">
        <v>9.6</v>
      </c>
      <c r="L127" s="95">
        <v>6.5</v>
      </c>
      <c r="M127" s="95">
        <v>1.4</v>
      </c>
      <c r="N127" s="153">
        <f>(J126*J127+K126*K127+L126*L127+M126*M127)/N126</f>
        <v>5.3135802469135802</v>
      </c>
      <c r="O127" s="154">
        <f>(C127*C126+D127*D126+E127*E126+F127*F126+G127*G126+H127*H126+J127*J126+K127*K126+L127*L126+M127*M126)/O126</f>
        <v>5.4326530612244897</v>
      </c>
      <c r="P127" s="161">
        <f>(I127*I126+N127*N126)/P126</f>
        <v>5.4326530612244897</v>
      </c>
    </row>
    <row r="128" spans="2:16" ht="19.5">
      <c r="B128" s="149" t="s">
        <v>212</v>
      </c>
      <c r="C128" s="13">
        <f t="shared" ref="C128:H128" si="48">C126*(13-C127)</f>
        <v>319.3</v>
      </c>
      <c r="D128" s="12">
        <f t="shared" si="48"/>
        <v>296.8</v>
      </c>
      <c r="E128" s="12">
        <f t="shared" si="48"/>
        <v>139.5</v>
      </c>
      <c r="F128" s="12">
        <f t="shared" si="48"/>
        <v>104.99999999999999</v>
      </c>
      <c r="G128" s="12">
        <f t="shared" si="48"/>
        <v>0</v>
      </c>
      <c r="H128" s="12">
        <f t="shared" si="48"/>
        <v>0</v>
      </c>
      <c r="I128" s="155">
        <f>SUM(C128:G128)</f>
        <v>860.6</v>
      </c>
      <c r="J128" s="12">
        <f>J126*(13-J127)</f>
        <v>0</v>
      </c>
      <c r="K128" s="12">
        <f>K126*(13-K127)</f>
        <v>68</v>
      </c>
      <c r="L128" s="12">
        <f>L126*(13-L127)</f>
        <v>195</v>
      </c>
      <c r="M128" s="12">
        <f>M126*(13-M127)</f>
        <v>359.59999999999997</v>
      </c>
      <c r="N128" s="155">
        <f>SUM(J128:M128)</f>
        <v>622.59999999999991</v>
      </c>
      <c r="O128" s="156">
        <f>O126*(13-O127)</f>
        <v>1483.2</v>
      </c>
      <c r="P128" s="162">
        <f>P126*(13-P127)</f>
        <v>1483.2</v>
      </c>
    </row>
    <row r="129" spans="2:16" ht="19.5">
      <c r="B129" s="149" t="s">
        <v>213</v>
      </c>
      <c r="C129" s="13">
        <f t="shared" ref="C129:H129" si="49">C126*(17-C127)</f>
        <v>443.3</v>
      </c>
      <c r="D129" s="12">
        <f t="shared" si="49"/>
        <v>408.8</v>
      </c>
      <c r="E129" s="12">
        <f t="shared" si="49"/>
        <v>263.5</v>
      </c>
      <c r="F129" s="12">
        <f t="shared" si="49"/>
        <v>204.99999999999997</v>
      </c>
      <c r="G129" s="12">
        <f t="shared" si="49"/>
        <v>0</v>
      </c>
      <c r="H129" s="12">
        <f t="shared" si="49"/>
        <v>0</v>
      </c>
      <c r="I129" s="155">
        <f>SUM(C129:G129)</f>
        <v>1320.6</v>
      </c>
      <c r="J129" s="12">
        <f>J126*(17-J127)</f>
        <v>0</v>
      </c>
      <c r="K129" s="12">
        <f>K126*(17-K127)</f>
        <v>148</v>
      </c>
      <c r="L129" s="12">
        <f>L126*(17-L127)</f>
        <v>315</v>
      </c>
      <c r="M129" s="12">
        <f>M126*(17-M127)</f>
        <v>483.59999999999997</v>
      </c>
      <c r="N129" s="155">
        <f>SUM(J129:M129)</f>
        <v>946.59999999999991</v>
      </c>
      <c r="O129" s="156">
        <f>O126*(17-O127)</f>
        <v>2267.2000000000003</v>
      </c>
      <c r="P129" s="162">
        <f>P126*(17-P127)</f>
        <v>2267.2000000000003</v>
      </c>
    </row>
    <row r="130" spans="2:16" ht="19.5">
      <c r="B130" s="149" t="s">
        <v>214</v>
      </c>
      <c r="C130" s="17">
        <f t="shared" ref="C130:H130" si="50">C126*(18-C127)</f>
        <v>474.3</v>
      </c>
      <c r="D130" s="16">
        <f t="shared" si="50"/>
        <v>436.8</v>
      </c>
      <c r="E130" s="16">
        <f t="shared" si="50"/>
        <v>294.5</v>
      </c>
      <c r="F130" s="16">
        <f t="shared" si="50"/>
        <v>229.99999999999997</v>
      </c>
      <c r="G130" s="16">
        <f t="shared" si="50"/>
        <v>0</v>
      </c>
      <c r="H130" s="16">
        <f t="shared" si="50"/>
        <v>0</v>
      </c>
      <c r="I130" s="155">
        <f>SUM(C130:G130)</f>
        <v>1435.6</v>
      </c>
      <c r="J130" s="16">
        <f>J126*(18-J127)</f>
        <v>0</v>
      </c>
      <c r="K130" s="16">
        <f>K126*(18-K127)</f>
        <v>168</v>
      </c>
      <c r="L130" s="16">
        <f>L126*(18-L127)</f>
        <v>345</v>
      </c>
      <c r="M130" s="16">
        <f>M126*(18-M127)</f>
        <v>514.6</v>
      </c>
      <c r="N130" s="155">
        <f>SUM(J130:M130)</f>
        <v>1027.5999999999999</v>
      </c>
      <c r="O130" s="157">
        <f>O126*(18-O127)</f>
        <v>2463.2000000000003</v>
      </c>
      <c r="P130" s="163">
        <f>P126*(18-P127)</f>
        <v>2463.2000000000003</v>
      </c>
    </row>
    <row r="131" spans="2:16" ht="20.25" thickBot="1">
      <c r="B131" s="347" t="s">
        <v>215</v>
      </c>
      <c r="C131" s="21">
        <f t="shared" ref="C131:H131" si="51">C126*(19-C127)</f>
        <v>505.3</v>
      </c>
      <c r="D131" s="20">
        <f t="shared" si="51"/>
        <v>464.80000000000007</v>
      </c>
      <c r="E131" s="20">
        <f t="shared" si="51"/>
        <v>325.5</v>
      </c>
      <c r="F131" s="20">
        <f t="shared" si="51"/>
        <v>254.99999999999997</v>
      </c>
      <c r="G131" s="20">
        <f t="shared" si="51"/>
        <v>0</v>
      </c>
      <c r="H131" s="20">
        <f t="shared" si="51"/>
        <v>0</v>
      </c>
      <c r="I131" s="164">
        <f>SUM(C131:G131)</f>
        <v>1550.6000000000001</v>
      </c>
      <c r="J131" s="20">
        <f>J126*(19-J127)</f>
        <v>0</v>
      </c>
      <c r="K131" s="20">
        <f>K126*(19-K127)</f>
        <v>188</v>
      </c>
      <c r="L131" s="20">
        <f>L126*(19-L127)</f>
        <v>375</v>
      </c>
      <c r="M131" s="20">
        <f>M126*(19-M127)</f>
        <v>545.6</v>
      </c>
      <c r="N131" s="164">
        <f>SUM(J131:M131)</f>
        <v>1108.5999999999999</v>
      </c>
      <c r="O131" s="165">
        <f>O126*(19-O127)</f>
        <v>2659.2000000000003</v>
      </c>
      <c r="P131" s="166">
        <f>P126*(19-P127)</f>
        <v>2659.2000000000003</v>
      </c>
    </row>
    <row r="132" spans="2:16" ht="15.75" thickBot="1">
      <c r="B132" s="4"/>
      <c r="C132" s="4"/>
      <c r="D132" s="4"/>
      <c r="E132" s="4"/>
      <c r="F132" s="4"/>
      <c r="G132" s="4"/>
      <c r="H132" s="4"/>
      <c r="I132" s="4"/>
      <c r="J132" s="4"/>
      <c r="K132" s="4"/>
      <c r="L132" s="4"/>
      <c r="M132" s="4"/>
      <c r="N132" s="4"/>
      <c r="O132" s="4"/>
      <c r="P132" s="4"/>
    </row>
    <row r="133" spans="2:16" ht="24" thickBot="1">
      <c r="B133" s="473" t="s">
        <v>366</v>
      </c>
      <c r="C133" s="474"/>
      <c r="D133" s="474"/>
      <c r="E133" s="474"/>
      <c r="F133" s="474"/>
      <c r="G133" s="474"/>
      <c r="H133" s="474"/>
      <c r="I133" s="474"/>
      <c r="J133" s="474"/>
      <c r="K133" s="474"/>
      <c r="L133" s="470" t="s">
        <v>230</v>
      </c>
      <c r="M133" s="471"/>
      <c r="N133" s="471"/>
      <c r="O133" s="471"/>
      <c r="P133" s="472"/>
    </row>
    <row r="134" spans="2:16" ht="15.75">
      <c r="B134" s="465" t="s">
        <v>195</v>
      </c>
      <c r="C134" s="461" t="s">
        <v>196</v>
      </c>
      <c r="D134" s="461" t="s">
        <v>197</v>
      </c>
      <c r="E134" s="461" t="s">
        <v>198</v>
      </c>
      <c r="F134" s="461" t="s">
        <v>199</v>
      </c>
      <c r="G134" s="461" t="s">
        <v>200</v>
      </c>
      <c r="H134" s="461" t="s">
        <v>201</v>
      </c>
      <c r="I134" s="467" t="s">
        <v>202</v>
      </c>
      <c r="J134" s="461" t="s">
        <v>203</v>
      </c>
      <c r="K134" s="461" t="s">
        <v>204</v>
      </c>
      <c r="L134" s="461" t="s">
        <v>205</v>
      </c>
      <c r="M134" s="461" t="s">
        <v>206</v>
      </c>
      <c r="N134" s="467" t="s">
        <v>207</v>
      </c>
      <c r="O134" s="456" t="s">
        <v>208</v>
      </c>
      <c r="P134" s="457"/>
    </row>
    <row r="135" spans="2:16" ht="16.5" thickBot="1">
      <c r="B135" s="466"/>
      <c r="C135" s="462"/>
      <c r="D135" s="462"/>
      <c r="E135" s="462"/>
      <c r="F135" s="462"/>
      <c r="G135" s="462"/>
      <c r="H135" s="462"/>
      <c r="I135" s="462"/>
      <c r="J135" s="462"/>
      <c r="K135" s="462"/>
      <c r="L135" s="462"/>
      <c r="M135" s="462"/>
      <c r="N135" s="462"/>
      <c r="O135" s="145" t="s">
        <v>209</v>
      </c>
      <c r="P135" s="30" t="s">
        <v>210</v>
      </c>
    </row>
    <row r="136" spans="2:16">
      <c r="B136" s="148" t="s">
        <v>211</v>
      </c>
      <c r="C136" s="146">
        <v>31</v>
      </c>
      <c r="D136" s="8">
        <v>28</v>
      </c>
      <c r="E136" s="8">
        <v>31</v>
      </c>
      <c r="F136" s="8">
        <v>15</v>
      </c>
      <c r="G136" s="8">
        <v>16</v>
      </c>
      <c r="H136" s="8">
        <v>5</v>
      </c>
      <c r="I136" s="168">
        <f>SUM(C136:G136)</f>
        <v>121</v>
      </c>
      <c r="J136" s="8">
        <v>10</v>
      </c>
      <c r="K136" s="8">
        <v>20</v>
      </c>
      <c r="L136" s="8">
        <v>30</v>
      </c>
      <c r="M136" s="8">
        <v>31</v>
      </c>
      <c r="N136" s="168">
        <f>SUM(J136:M136)</f>
        <v>91</v>
      </c>
      <c r="O136" s="167">
        <f>SUM(C136:H136,J136:M136)</f>
        <v>217</v>
      </c>
      <c r="P136" s="169">
        <f>I136+N136</f>
        <v>212</v>
      </c>
    </row>
    <row r="137" spans="2:16" ht="19.5">
      <c r="B137" s="149" t="s">
        <v>485</v>
      </c>
      <c r="C137" s="147">
        <v>0.7</v>
      </c>
      <c r="D137" s="10">
        <v>1</v>
      </c>
      <c r="E137" s="10">
        <v>1.5</v>
      </c>
      <c r="F137" s="10">
        <v>6.7</v>
      </c>
      <c r="G137" s="10">
        <v>11.6</v>
      </c>
      <c r="H137" s="10">
        <v>12.3</v>
      </c>
      <c r="I137" s="153">
        <f>(C136*C137+D136*D137+E136*E137+F136*F137+G136*G137)/I136</f>
        <v>3.1595041322314046</v>
      </c>
      <c r="J137" s="10">
        <v>10.5</v>
      </c>
      <c r="K137" s="95">
        <v>9.6</v>
      </c>
      <c r="L137" s="95">
        <v>6.2</v>
      </c>
      <c r="M137" s="95">
        <v>3.3</v>
      </c>
      <c r="N137" s="153">
        <f>(J136*J137+K136*K137+L136*L137+M136*M137)/N136</f>
        <v>6.4318681318681312</v>
      </c>
      <c r="O137" s="154">
        <f>(C137*C136+D137*D136+E137*E136+F137*F136+G137*G136+H137*H136+J137*J136+K137*K136+L137*L136+M137*M136)/O136</f>
        <v>4.742396313364055</v>
      </c>
      <c r="P137" s="161">
        <f>(I137*I136+N137*N136)/P136</f>
        <v>4.5641509433962257</v>
      </c>
    </row>
    <row r="138" spans="2:16" ht="19.5">
      <c r="B138" s="149" t="s">
        <v>212</v>
      </c>
      <c r="C138" s="13">
        <f t="shared" ref="C138:H138" si="52">C136*(13-C137)</f>
        <v>381.3</v>
      </c>
      <c r="D138" s="12">
        <f t="shared" si="52"/>
        <v>336</v>
      </c>
      <c r="E138" s="12">
        <f t="shared" si="52"/>
        <v>356.5</v>
      </c>
      <c r="F138" s="12">
        <f t="shared" si="52"/>
        <v>94.5</v>
      </c>
      <c r="G138" s="12">
        <f t="shared" si="52"/>
        <v>22.400000000000006</v>
      </c>
      <c r="H138" s="12">
        <f t="shared" si="52"/>
        <v>3.4999999999999964</v>
      </c>
      <c r="I138" s="155">
        <f>SUM(C138:G138)</f>
        <v>1190.7</v>
      </c>
      <c r="J138" s="12">
        <f>J136*(13-J137)</f>
        <v>25</v>
      </c>
      <c r="K138" s="12">
        <f>K136*(13-K137)</f>
        <v>68</v>
      </c>
      <c r="L138" s="12">
        <f>L136*(13-L137)</f>
        <v>204</v>
      </c>
      <c r="M138" s="12">
        <f>M136*(13-M137)</f>
        <v>300.7</v>
      </c>
      <c r="N138" s="155">
        <f>SUM(J138:M138)</f>
        <v>597.70000000000005</v>
      </c>
      <c r="O138" s="156">
        <f>O136*(13-O137)</f>
        <v>1791.9000000000003</v>
      </c>
      <c r="P138" s="162">
        <f>P136*(13-P137)</f>
        <v>1788.4000000000003</v>
      </c>
    </row>
    <row r="139" spans="2:16" ht="19.5">
      <c r="B139" s="149" t="s">
        <v>213</v>
      </c>
      <c r="C139" s="13">
        <f t="shared" ref="C139:H139" si="53">C136*(17-C137)</f>
        <v>505.3</v>
      </c>
      <c r="D139" s="12">
        <f t="shared" si="53"/>
        <v>448</v>
      </c>
      <c r="E139" s="12">
        <f t="shared" si="53"/>
        <v>480.5</v>
      </c>
      <c r="F139" s="12">
        <f t="shared" si="53"/>
        <v>154.5</v>
      </c>
      <c r="G139" s="12">
        <f t="shared" si="53"/>
        <v>86.4</v>
      </c>
      <c r="H139" s="12">
        <f t="shared" si="53"/>
        <v>23.499999999999996</v>
      </c>
      <c r="I139" s="155">
        <f>SUM(C139:G139)</f>
        <v>1674.7</v>
      </c>
      <c r="J139" s="12">
        <f>J136*(17-J137)</f>
        <v>65</v>
      </c>
      <c r="K139" s="12">
        <f>K136*(17-K137)</f>
        <v>148</v>
      </c>
      <c r="L139" s="12">
        <f>L136*(17-L137)</f>
        <v>324</v>
      </c>
      <c r="M139" s="12">
        <f>M136*(17-M137)</f>
        <v>424.7</v>
      </c>
      <c r="N139" s="155">
        <f>SUM(J139:M139)</f>
        <v>961.7</v>
      </c>
      <c r="O139" s="156">
        <f>O136*(17-O137)</f>
        <v>2659.9</v>
      </c>
      <c r="P139" s="162">
        <f>P136*(17-P137)</f>
        <v>2636.4000000000005</v>
      </c>
    </row>
    <row r="140" spans="2:16" ht="19.5">
      <c r="B140" s="149" t="s">
        <v>214</v>
      </c>
      <c r="C140" s="17">
        <f t="shared" ref="C140:H140" si="54">C136*(18-C137)</f>
        <v>536.30000000000007</v>
      </c>
      <c r="D140" s="16">
        <f t="shared" si="54"/>
        <v>476</v>
      </c>
      <c r="E140" s="16">
        <f t="shared" si="54"/>
        <v>511.5</v>
      </c>
      <c r="F140" s="16">
        <f t="shared" si="54"/>
        <v>169.5</v>
      </c>
      <c r="G140" s="16">
        <f t="shared" si="54"/>
        <v>102.4</v>
      </c>
      <c r="H140" s="16">
        <f t="shared" si="54"/>
        <v>28.499999999999996</v>
      </c>
      <c r="I140" s="155">
        <f>SUM(C140:G140)</f>
        <v>1795.7000000000003</v>
      </c>
      <c r="J140" s="16">
        <f>J136*(18-J137)</f>
        <v>75</v>
      </c>
      <c r="K140" s="16">
        <f>K136*(18-K137)</f>
        <v>168</v>
      </c>
      <c r="L140" s="16">
        <f>L136*(18-L137)</f>
        <v>354</v>
      </c>
      <c r="M140" s="16">
        <f>M136*(18-M137)</f>
        <v>455.7</v>
      </c>
      <c r="N140" s="155">
        <f>SUM(J140:M140)</f>
        <v>1052.7</v>
      </c>
      <c r="O140" s="157">
        <f>O136*(18-O137)</f>
        <v>2876.9</v>
      </c>
      <c r="P140" s="163">
        <f>P136*(18-P137)</f>
        <v>2848.4000000000005</v>
      </c>
    </row>
    <row r="141" spans="2:16" ht="20.25" thickBot="1">
      <c r="B141" s="347" t="s">
        <v>215</v>
      </c>
      <c r="C141" s="21">
        <f t="shared" ref="C141:H141" si="55">C136*(19-C137)</f>
        <v>567.30000000000007</v>
      </c>
      <c r="D141" s="20">
        <f t="shared" si="55"/>
        <v>504</v>
      </c>
      <c r="E141" s="20">
        <f t="shared" si="55"/>
        <v>542.5</v>
      </c>
      <c r="F141" s="20">
        <f t="shared" si="55"/>
        <v>184.5</v>
      </c>
      <c r="G141" s="20">
        <f t="shared" si="55"/>
        <v>118.4</v>
      </c>
      <c r="H141" s="20">
        <f t="shared" si="55"/>
        <v>33.5</v>
      </c>
      <c r="I141" s="164">
        <f>SUM(C141:G141)</f>
        <v>1916.7000000000003</v>
      </c>
      <c r="J141" s="20">
        <f>J136*(19-J137)</f>
        <v>85</v>
      </c>
      <c r="K141" s="20">
        <f>K136*(19-K137)</f>
        <v>188</v>
      </c>
      <c r="L141" s="20">
        <f>L136*(19-L137)</f>
        <v>384</v>
      </c>
      <c r="M141" s="20">
        <f>M136*(19-M137)</f>
        <v>486.7</v>
      </c>
      <c r="N141" s="164">
        <f>SUM(J141:M141)</f>
        <v>1143.7</v>
      </c>
      <c r="O141" s="165">
        <f>O136*(19-O137)</f>
        <v>3093.9</v>
      </c>
      <c r="P141" s="166">
        <f>P136*(19-P137)</f>
        <v>3060.4000000000005</v>
      </c>
    </row>
    <row r="142" spans="2:16" ht="15.75" thickBot="1">
      <c r="B142" s="1"/>
      <c r="C142" s="1"/>
      <c r="D142" s="2"/>
      <c r="E142" s="2"/>
      <c r="F142" s="2"/>
      <c r="G142" s="1"/>
      <c r="H142" s="3"/>
      <c r="I142" s="2"/>
      <c r="J142" s="3"/>
      <c r="K142" s="2"/>
      <c r="L142" s="2"/>
      <c r="M142" s="1"/>
      <c r="N142" s="2"/>
      <c r="O142" s="1"/>
      <c r="P142" s="4"/>
    </row>
    <row r="143" spans="2:16" ht="24" thickBot="1">
      <c r="B143" s="473" t="s">
        <v>366</v>
      </c>
      <c r="C143" s="474"/>
      <c r="D143" s="474"/>
      <c r="E143" s="474"/>
      <c r="F143" s="474"/>
      <c r="G143" s="474"/>
      <c r="H143" s="474"/>
      <c r="I143" s="474"/>
      <c r="J143" s="474"/>
      <c r="K143" s="474"/>
      <c r="L143" s="470" t="s">
        <v>231</v>
      </c>
      <c r="M143" s="471"/>
      <c r="N143" s="471"/>
      <c r="O143" s="471"/>
      <c r="P143" s="472"/>
    </row>
    <row r="144" spans="2:16" ht="15.75">
      <c r="B144" s="465" t="s">
        <v>195</v>
      </c>
      <c r="C144" s="461" t="s">
        <v>196</v>
      </c>
      <c r="D144" s="461" t="s">
        <v>197</v>
      </c>
      <c r="E144" s="461" t="s">
        <v>198</v>
      </c>
      <c r="F144" s="461" t="s">
        <v>199</v>
      </c>
      <c r="G144" s="461" t="s">
        <v>200</v>
      </c>
      <c r="H144" s="461" t="s">
        <v>201</v>
      </c>
      <c r="I144" s="467" t="s">
        <v>202</v>
      </c>
      <c r="J144" s="461" t="s">
        <v>203</v>
      </c>
      <c r="K144" s="461" t="s">
        <v>204</v>
      </c>
      <c r="L144" s="461" t="s">
        <v>205</v>
      </c>
      <c r="M144" s="461" t="s">
        <v>206</v>
      </c>
      <c r="N144" s="467" t="s">
        <v>207</v>
      </c>
      <c r="O144" s="456" t="s">
        <v>208</v>
      </c>
      <c r="P144" s="457"/>
    </row>
    <row r="145" spans="2:16" ht="16.5" thickBot="1">
      <c r="B145" s="466"/>
      <c r="C145" s="462"/>
      <c r="D145" s="462"/>
      <c r="E145" s="462"/>
      <c r="F145" s="462"/>
      <c r="G145" s="462"/>
      <c r="H145" s="462"/>
      <c r="I145" s="462"/>
      <c r="J145" s="462"/>
      <c r="K145" s="462"/>
      <c r="L145" s="462"/>
      <c r="M145" s="462"/>
      <c r="N145" s="462"/>
      <c r="O145" s="145" t="s">
        <v>209</v>
      </c>
      <c r="P145" s="30" t="s">
        <v>210</v>
      </c>
    </row>
    <row r="146" spans="2:16">
      <c r="B146" s="148" t="s">
        <v>211</v>
      </c>
      <c r="C146" s="146">
        <v>31</v>
      </c>
      <c r="D146" s="8">
        <v>28</v>
      </c>
      <c r="E146" s="8">
        <v>31</v>
      </c>
      <c r="F146" s="8">
        <v>15</v>
      </c>
      <c r="G146" s="8">
        <v>10</v>
      </c>
      <c r="H146" s="8">
        <v>0</v>
      </c>
      <c r="I146" s="168">
        <f>SUM(C146:G146)</f>
        <v>115</v>
      </c>
      <c r="J146" s="8">
        <v>5</v>
      </c>
      <c r="K146" s="8">
        <v>17</v>
      </c>
      <c r="L146" s="8">
        <v>31</v>
      </c>
      <c r="M146" s="8">
        <v>31</v>
      </c>
      <c r="N146" s="168">
        <f>SUM(J146:M146)</f>
        <v>84</v>
      </c>
      <c r="O146" s="167">
        <f>SUM(C146:H146,J146:M146)</f>
        <v>199</v>
      </c>
      <c r="P146" s="169">
        <f>I146+N146</f>
        <v>199</v>
      </c>
    </row>
    <row r="147" spans="2:16" ht="19.5">
      <c r="B147" s="149" t="s">
        <v>485</v>
      </c>
      <c r="C147" s="147">
        <v>2.4</v>
      </c>
      <c r="D147" s="10">
        <v>4.5999999999999996</v>
      </c>
      <c r="E147" s="10">
        <v>8.6999999999999993</v>
      </c>
      <c r="F147" s="10">
        <v>10.199999999999999</v>
      </c>
      <c r="G147" s="10">
        <v>10.1</v>
      </c>
      <c r="H147" s="10">
        <v>0</v>
      </c>
      <c r="I147" s="153">
        <f>(C146*C147+D146*D147+E146*E147+F146*F147+G146*G147)/I146</f>
        <v>6.3208695652173912</v>
      </c>
      <c r="J147" s="10">
        <v>15.83333333333333</v>
      </c>
      <c r="K147" s="95">
        <v>11.535483870967745</v>
      </c>
      <c r="L147" s="95">
        <v>7.0166666666666666</v>
      </c>
      <c r="M147" s="95">
        <v>3.2645161290322577</v>
      </c>
      <c r="N147" s="153">
        <f>(J146*J147+K146*K147+L146*L147+M146*M147)/N146</f>
        <v>7.0712685611879165</v>
      </c>
      <c r="O147" s="154">
        <f>(C147*C146+D147*D146+E147*E146+F147*F146+G147*G146+H147*H146+J147*J146+K147*K146+L147*L146+M147*M146)/O146</f>
        <v>6.6376209001999245</v>
      </c>
      <c r="P147" s="161">
        <f>(I147*I146+N147*N146)/P146</f>
        <v>6.6376209001999236</v>
      </c>
    </row>
    <row r="148" spans="2:16" ht="19.5">
      <c r="B148" s="149" t="s">
        <v>212</v>
      </c>
      <c r="C148" s="13">
        <f t="shared" ref="C148:H148" si="56">C146*(13-C147)</f>
        <v>328.59999999999997</v>
      </c>
      <c r="D148" s="12">
        <f t="shared" si="56"/>
        <v>235.20000000000002</v>
      </c>
      <c r="E148" s="12">
        <f t="shared" si="56"/>
        <v>133.30000000000001</v>
      </c>
      <c r="F148" s="12">
        <f t="shared" si="56"/>
        <v>42.000000000000014</v>
      </c>
      <c r="G148" s="12">
        <f t="shared" si="56"/>
        <v>29.000000000000004</v>
      </c>
      <c r="H148" s="12">
        <f t="shared" si="56"/>
        <v>0</v>
      </c>
      <c r="I148" s="155">
        <f>SUM(C148:G148)</f>
        <v>768.09999999999991</v>
      </c>
      <c r="J148" s="12">
        <f>J146*(13-J147)</f>
        <v>-14.166666666666652</v>
      </c>
      <c r="K148" s="12">
        <f>K146*(13-K147)</f>
        <v>24.896774193548332</v>
      </c>
      <c r="L148" s="12">
        <f>L146*(13-L147)</f>
        <v>185.48333333333335</v>
      </c>
      <c r="M148" s="12">
        <f>M146*(13-M147)</f>
        <v>301.8</v>
      </c>
      <c r="N148" s="155">
        <f>SUM(J148:M148)</f>
        <v>498.01344086021504</v>
      </c>
      <c r="O148" s="156">
        <f>O146*(13-O147)</f>
        <v>1266.113440860215</v>
      </c>
      <c r="P148" s="162">
        <f>P146*(13-P147)</f>
        <v>1266.1134408602152</v>
      </c>
    </row>
    <row r="149" spans="2:16" ht="19.5">
      <c r="B149" s="149" t="s">
        <v>213</v>
      </c>
      <c r="C149" s="13">
        <f t="shared" ref="C149:H149" si="57">C146*(17-C147)</f>
        <v>452.59999999999997</v>
      </c>
      <c r="D149" s="12">
        <f t="shared" si="57"/>
        <v>347.2</v>
      </c>
      <c r="E149" s="12">
        <f t="shared" si="57"/>
        <v>257.3</v>
      </c>
      <c r="F149" s="12">
        <f t="shared" si="57"/>
        <v>102.00000000000001</v>
      </c>
      <c r="G149" s="12">
        <f t="shared" si="57"/>
        <v>69</v>
      </c>
      <c r="H149" s="12">
        <f t="shared" si="57"/>
        <v>0</v>
      </c>
      <c r="I149" s="155">
        <f>SUM(C149:G149)</f>
        <v>1228.0999999999999</v>
      </c>
      <c r="J149" s="12">
        <f>J146*(17-J147)</f>
        <v>5.8333333333333481</v>
      </c>
      <c r="K149" s="12">
        <f>K146*(17-K147)</f>
        <v>92.896774193548339</v>
      </c>
      <c r="L149" s="12">
        <f>L146*(17-L147)</f>
        <v>309.48333333333335</v>
      </c>
      <c r="M149" s="12">
        <f>M146*(17-M147)</f>
        <v>425.8</v>
      </c>
      <c r="N149" s="155">
        <f>SUM(J149:M149)</f>
        <v>834.01344086021504</v>
      </c>
      <c r="O149" s="156">
        <f>O146*(17-O147)</f>
        <v>2062.1134408602152</v>
      </c>
      <c r="P149" s="162">
        <f>P146*(17-P147)</f>
        <v>2062.1134408602152</v>
      </c>
    </row>
    <row r="150" spans="2:16" ht="19.5">
      <c r="B150" s="149" t="s">
        <v>214</v>
      </c>
      <c r="C150" s="17">
        <f t="shared" ref="C150:H150" si="58">C146*(18-C147)</f>
        <v>483.59999999999997</v>
      </c>
      <c r="D150" s="16">
        <f t="shared" si="58"/>
        <v>375.2</v>
      </c>
      <c r="E150" s="16">
        <f t="shared" si="58"/>
        <v>288.3</v>
      </c>
      <c r="F150" s="16">
        <f t="shared" si="58"/>
        <v>117.00000000000001</v>
      </c>
      <c r="G150" s="16">
        <f t="shared" si="58"/>
        <v>79</v>
      </c>
      <c r="H150" s="16">
        <f t="shared" si="58"/>
        <v>0</v>
      </c>
      <c r="I150" s="155">
        <f>SUM(C150:G150)</f>
        <v>1343.1</v>
      </c>
      <c r="J150" s="16">
        <f>J146*(18-J147)</f>
        <v>10.833333333333348</v>
      </c>
      <c r="K150" s="16">
        <f>K146*(18-K147)</f>
        <v>109.89677419354834</v>
      </c>
      <c r="L150" s="16">
        <f>L146*(18-L147)</f>
        <v>340.48333333333335</v>
      </c>
      <c r="M150" s="16">
        <f>M146*(18-M147)</f>
        <v>456.8</v>
      </c>
      <c r="N150" s="155">
        <f>SUM(J150:M150)</f>
        <v>918.01344086021504</v>
      </c>
      <c r="O150" s="157">
        <f>O146*(18-O147)</f>
        <v>2261.1134408602152</v>
      </c>
      <c r="P150" s="163">
        <f>P146*(18-P147)</f>
        <v>2261.1134408602152</v>
      </c>
    </row>
    <row r="151" spans="2:16" ht="20.25" thickBot="1">
      <c r="B151" s="347" t="s">
        <v>215</v>
      </c>
      <c r="C151" s="21">
        <f t="shared" ref="C151:H151" si="59">C146*(19-C147)</f>
        <v>514.6</v>
      </c>
      <c r="D151" s="20">
        <f t="shared" si="59"/>
        <v>403.2</v>
      </c>
      <c r="E151" s="20">
        <f t="shared" si="59"/>
        <v>319.3</v>
      </c>
      <c r="F151" s="20">
        <f t="shared" si="59"/>
        <v>132</v>
      </c>
      <c r="G151" s="20">
        <f t="shared" si="59"/>
        <v>89</v>
      </c>
      <c r="H151" s="20">
        <f t="shared" si="59"/>
        <v>0</v>
      </c>
      <c r="I151" s="164">
        <f>SUM(C151:G151)</f>
        <v>1458.1</v>
      </c>
      <c r="J151" s="20">
        <f>J146*(19-J147)</f>
        <v>15.833333333333348</v>
      </c>
      <c r="K151" s="20">
        <f>K146*(19-K147)</f>
        <v>126.89677419354834</v>
      </c>
      <c r="L151" s="20">
        <f>L146*(19-L147)</f>
        <v>371.48333333333335</v>
      </c>
      <c r="M151" s="20">
        <f>M146*(19-M147)</f>
        <v>487.8</v>
      </c>
      <c r="N151" s="164">
        <f>SUM(J151:M151)</f>
        <v>1002.013440860215</v>
      </c>
      <c r="O151" s="165">
        <f>O146*(19-O147)</f>
        <v>2460.1134408602152</v>
      </c>
      <c r="P151" s="166">
        <f>P146*(19-P147)</f>
        <v>2460.1134408602152</v>
      </c>
    </row>
    <row r="152" spans="2:16" ht="15.75" thickBot="1">
      <c r="B152" s="24"/>
      <c r="C152" s="25"/>
      <c r="D152" s="25"/>
      <c r="E152" s="25"/>
      <c r="F152" s="25"/>
      <c r="G152" s="25"/>
      <c r="H152" s="25"/>
      <c r="I152" s="26"/>
      <c r="J152" s="25"/>
      <c r="K152" s="25"/>
      <c r="L152" s="25"/>
      <c r="M152" s="25"/>
      <c r="N152" s="26"/>
      <c r="O152" s="27"/>
      <c r="P152" s="27"/>
    </row>
    <row r="153" spans="2:16" ht="24" thickBot="1">
      <c r="B153" s="473" t="s">
        <v>366</v>
      </c>
      <c r="C153" s="474"/>
      <c r="D153" s="474"/>
      <c r="E153" s="474"/>
      <c r="F153" s="474"/>
      <c r="G153" s="474"/>
      <c r="H153" s="474"/>
      <c r="I153" s="474"/>
      <c r="J153" s="474"/>
      <c r="K153" s="474"/>
      <c r="L153" s="470" t="s">
        <v>145</v>
      </c>
      <c r="M153" s="471"/>
      <c r="N153" s="471"/>
      <c r="O153" s="471"/>
      <c r="P153" s="472"/>
    </row>
    <row r="154" spans="2:16" ht="15.75">
      <c r="B154" s="465" t="s">
        <v>195</v>
      </c>
      <c r="C154" s="461" t="s">
        <v>196</v>
      </c>
      <c r="D154" s="461" t="s">
        <v>197</v>
      </c>
      <c r="E154" s="461" t="s">
        <v>198</v>
      </c>
      <c r="F154" s="461" t="s">
        <v>199</v>
      </c>
      <c r="G154" s="461" t="s">
        <v>200</v>
      </c>
      <c r="H154" s="461" t="s">
        <v>201</v>
      </c>
      <c r="I154" s="467" t="s">
        <v>202</v>
      </c>
      <c r="J154" s="461" t="s">
        <v>203</v>
      </c>
      <c r="K154" s="461" t="s">
        <v>204</v>
      </c>
      <c r="L154" s="461" t="s">
        <v>205</v>
      </c>
      <c r="M154" s="461" t="s">
        <v>206</v>
      </c>
      <c r="N154" s="467" t="s">
        <v>207</v>
      </c>
      <c r="O154" s="456" t="s">
        <v>208</v>
      </c>
      <c r="P154" s="457"/>
    </row>
    <row r="155" spans="2:16" ht="16.5" thickBot="1">
      <c r="B155" s="466"/>
      <c r="C155" s="462"/>
      <c r="D155" s="462"/>
      <c r="E155" s="462"/>
      <c r="F155" s="462"/>
      <c r="G155" s="462"/>
      <c r="H155" s="462"/>
      <c r="I155" s="462"/>
      <c r="J155" s="462"/>
      <c r="K155" s="462"/>
      <c r="L155" s="462"/>
      <c r="M155" s="462"/>
      <c r="N155" s="462"/>
      <c r="O155" s="145" t="s">
        <v>209</v>
      </c>
      <c r="P155" s="30" t="s">
        <v>210</v>
      </c>
    </row>
    <row r="156" spans="2:16">
      <c r="B156" s="148" t="s">
        <v>211</v>
      </c>
      <c r="C156" s="146">
        <v>31</v>
      </c>
      <c r="D156" s="8">
        <v>31</v>
      </c>
      <c r="E156" s="8">
        <v>31</v>
      </c>
      <c r="F156" s="8">
        <v>23</v>
      </c>
      <c r="G156" s="8">
        <v>8</v>
      </c>
      <c r="H156" s="8">
        <v>5</v>
      </c>
      <c r="I156" s="168">
        <f>SUM(C156:G156)</f>
        <v>124</v>
      </c>
      <c r="J156" s="8"/>
      <c r="K156" s="8"/>
      <c r="L156" s="8"/>
      <c r="M156" s="8"/>
      <c r="N156" s="168">
        <f>SUM(J156:M156)</f>
        <v>0</v>
      </c>
      <c r="O156" s="167">
        <f>SUM(C156:H156,J156:M156)</f>
        <v>129</v>
      </c>
      <c r="P156" s="169">
        <f>I156+N156</f>
        <v>124</v>
      </c>
    </row>
    <row r="157" spans="2:16" ht="19.5">
      <c r="B157" s="149" t="s">
        <v>485</v>
      </c>
      <c r="C157" s="147">
        <v>2.8806451612903232</v>
      </c>
      <c r="D157" s="10">
        <v>1.7749999999999999</v>
      </c>
      <c r="E157" s="10">
        <v>6.161290322580645</v>
      </c>
      <c r="F157" s="10">
        <v>9.6766666666666694</v>
      </c>
      <c r="G157" s="10">
        <v>14.638709677419358</v>
      </c>
      <c r="H157" s="10">
        <v>17.600000000000001</v>
      </c>
      <c r="I157" s="153">
        <f>(C156*C157+D156*D157+E156*E157+F156*F157+G156*G157)/I156</f>
        <v>5.4435323447797446</v>
      </c>
      <c r="J157" s="10"/>
      <c r="K157" s="95"/>
      <c r="L157" s="95"/>
      <c r="M157" s="95"/>
      <c r="N157" s="153"/>
      <c r="O157" s="154">
        <f>(C157*C156+D157*D156+E157*E156+F157*F156+G157*G156+H157*H156+J157*J156+K157*K156+L157*L156+M157*M156)/O156</f>
        <v>5.9147132616487461</v>
      </c>
      <c r="P157" s="161">
        <f>(I157*I156+N157*N156)/P156</f>
        <v>5.4435323447797446</v>
      </c>
    </row>
    <row r="158" spans="2:16" ht="19.5">
      <c r="B158" s="149" t="s">
        <v>212</v>
      </c>
      <c r="C158" s="13">
        <f t="shared" ref="C158:H158" si="60">C156*(13-C157)</f>
        <v>313.7</v>
      </c>
      <c r="D158" s="12">
        <f t="shared" si="60"/>
        <v>347.97499999999997</v>
      </c>
      <c r="E158" s="12">
        <f t="shared" si="60"/>
        <v>212</v>
      </c>
      <c r="F158" s="12">
        <f t="shared" si="60"/>
        <v>76.436666666666611</v>
      </c>
      <c r="G158" s="12">
        <f t="shared" si="60"/>
        <v>-13.109677419354867</v>
      </c>
      <c r="H158" s="12">
        <f t="shared" si="60"/>
        <v>-23.000000000000007</v>
      </c>
      <c r="I158" s="155">
        <f>SUM(C158:G158)</f>
        <v>937.00198924731171</v>
      </c>
      <c r="J158" s="12">
        <f>J156*(13-J157)</f>
        <v>0</v>
      </c>
      <c r="K158" s="12">
        <f>K156*(13-K157)</f>
        <v>0</v>
      </c>
      <c r="L158" s="12">
        <f>L156*(13-L157)</f>
        <v>0</v>
      </c>
      <c r="M158" s="12">
        <f>M156*(13-M157)</f>
        <v>0</v>
      </c>
      <c r="N158" s="155">
        <f>SUM(J158:M158)</f>
        <v>0</v>
      </c>
      <c r="O158" s="156">
        <f>O156*(13-O157)</f>
        <v>914.00198924731171</v>
      </c>
      <c r="P158" s="162">
        <f>P156*(13-P157)</f>
        <v>937.00198924731171</v>
      </c>
    </row>
    <row r="159" spans="2:16" ht="19.5">
      <c r="B159" s="149" t="s">
        <v>213</v>
      </c>
      <c r="C159" s="13">
        <f t="shared" ref="C159:H159" si="61">C156*(17-C157)</f>
        <v>437.7</v>
      </c>
      <c r="D159" s="12">
        <f t="shared" si="61"/>
        <v>471.97499999999997</v>
      </c>
      <c r="E159" s="12">
        <f t="shared" si="61"/>
        <v>336.00000000000006</v>
      </c>
      <c r="F159" s="12">
        <f t="shared" si="61"/>
        <v>168.43666666666661</v>
      </c>
      <c r="G159" s="12">
        <f t="shared" si="61"/>
        <v>18.890322580645133</v>
      </c>
      <c r="H159" s="12">
        <f t="shared" si="61"/>
        <v>-3.0000000000000071</v>
      </c>
      <c r="I159" s="155">
        <f>SUM(C159:G159)</f>
        <v>1433.0019892473117</v>
      </c>
      <c r="J159" s="12">
        <f>J156*(17-J157)</f>
        <v>0</v>
      </c>
      <c r="K159" s="12">
        <f>K156*(17-K157)</f>
        <v>0</v>
      </c>
      <c r="L159" s="12">
        <f>L156*(17-L157)</f>
        <v>0</v>
      </c>
      <c r="M159" s="12">
        <f>M156*(17-M157)</f>
        <v>0</v>
      </c>
      <c r="N159" s="155">
        <f>SUM(J159:M159)</f>
        <v>0</v>
      </c>
      <c r="O159" s="156">
        <f>O156*(17-O157)</f>
        <v>1430.0019892473117</v>
      </c>
      <c r="P159" s="162">
        <f>P156*(17-P157)</f>
        <v>1433.0019892473117</v>
      </c>
    </row>
    <row r="160" spans="2:16" ht="19.5">
      <c r="B160" s="149" t="s">
        <v>214</v>
      </c>
      <c r="C160" s="17">
        <f t="shared" ref="C160:H160" si="62">C156*(18-C157)</f>
        <v>468.7</v>
      </c>
      <c r="D160" s="16">
        <f t="shared" si="62"/>
        <v>502.97500000000002</v>
      </c>
      <c r="E160" s="16">
        <f t="shared" si="62"/>
        <v>367.00000000000006</v>
      </c>
      <c r="F160" s="16">
        <f t="shared" si="62"/>
        <v>191.43666666666661</v>
      </c>
      <c r="G160" s="16">
        <f t="shared" si="62"/>
        <v>26.890322580645133</v>
      </c>
      <c r="H160" s="16">
        <f t="shared" si="62"/>
        <v>1.9999999999999929</v>
      </c>
      <c r="I160" s="155">
        <f>SUM(C160:G160)</f>
        <v>1557.0019892473117</v>
      </c>
      <c r="J160" s="16">
        <f>J156*(18-J157)</f>
        <v>0</v>
      </c>
      <c r="K160" s="16">
        <f>K156*(18-K157)</f>
        <v>0</v>
      </c>
      <c r="L160" s="16">
        <f>L156*(18-L157)</f>
        <v>0</v>
      </c>
      <c r="M160" s="16">
        <f>M156*(18-M157)</f>
        <v>0</v>
      </c>
      <c r="N160" s="155">
        <f>SUM(J160:M160)</f>
        <v>0</v>
      </c>
      <c r="O160" s="157">
        <f>O156*(18-O157)</f>
        <v>1559.0019892473117</v>
      </c>
      <c r="P160" s="163">
        <f>P156*(18-P157)</f>
        <v>1557.0019892473117</v>
      </c>
    </row>
    <row r="161" spans="2:16" ht="20.25" thickBot="1">
      <c r="B161" s="347" t="s">
        <v>215</v>
      </c>
      <c r="C161" s="21">
        <f t="shared" ref="C161:H161" si="63">C156*(19-C157)</f>
        <v>499.69999999999993</v>
      </c>
      <c r="D161" s="20">
        <f t="shared" si="63"/>
        <v>533.97500000000002</v>
      </c>
      <c r="E161" s="20">
        <f t="shared" si="63"/>
        <v>398.00000000000006</v>
      </c>
      <c r="F161" s="20">
        <f t="shared" si="63"/>
        <v>214.43666666666661</v>
      </c>
      <c r="G161" s="20">
        <f t="shared" si="63"/>
        <v>34.890322580645133</v>
      </c>
      <c r="H161" s="20">
        <f t="shared" si="63"/>
        <v>6.9999999999999929</v>
      </c>
      <c r="I161" s="164">
        <f>SUM(C161:G161)</f>
        <v>1681.0019892473117</v>
      </c>
      <c r="J161" s="20">
        <f>J156*(19-J157)</f>
        <v>0</v>
      </c>
      <c r="K161" s="20">
        <f>K156*(19-K157)</f>
        <v>0</v>
      </c>
      <c r="L161" s="20">
        <f>L156*(19-L157)</f>
        <v>0</v>
      </c>
      <c r="M161" s="20">
        <f>M156*(19-M157)</f>
        <v>0</v>
      </c>
      <c r="N161" s="164">
        <f>SUM(J161:M161)</f>
        <v>0</v>
      </c>
      <c r="O161" s="165">
        <f>O156*(19-O157)</f>
        <v>1688.0019892473117</v>
      </c>
      <c r="P161" s="166">
        <f>P156*(19-P157)</f>
        <v>1681.0019892473117</v>
      </c>
    </row>
    <row r="162" spans="2:16" ht="15.75" thickBot="1"/>
    <row r="163" spans="2:16" ht="24" thickBot="1">
      <c r="B163" s="463" t="s">
        <v>367</v>
      </c>
      <c r="C163" s="464"/>
      <c r="D163" s="464"/>
      <c r="E163" s="464"/>
      <c r="F163" s="464"/>
      <c r="G163" s="464"/>
      <c r="H163" s="464"/>
      <c r="I163" s="464"/>
      <c r="J163" s="464"/>
      <c r="K163" s="464"/>
      <c r="L163" s="483"/>
      <c r="M163" s="485"/>
      <c r="N163" s="485"/>
      <c r="O163" s="485" t="s">
        <v>253</v>
      </c>
      <c r="P163" s="486"/>
    </row>
    <row r="164" spans="2:16" ht="15.75">
      <c r="B164" s="465" t="s">
        <v>195</v>
      </c>
      <c r="C164" s="461" t="s">
        <v>196</v>
      </c>
      <c r="D164" s="461" t="s">
        <v>197</v>
      </c>
      <c r="E164" s="461" t="s">
        <v>198</v>
      </c>
      <c r="F164" s="461" t="s">
        <v>199</v>
      </c>
      <c r="G164" s="461" t="s">
        <v>200</v>
      </c>
      <c r="H164" s="461" t="s">
        <v>201</v>
      </c>
      <c r="I164" s="467" t="s">
        <v>202</v>
      </c>
      <c r="J164" s="461" t="s">
        <v>203</v>
      </c>
      <c r="K164" s="461" t="s">
        <v>204</v>
      </c>
      <c r="L164" s="461" t="s">
        <v>205</v>
      </c>
      <c r="M164" s="461" t="s">
        <v>206</v>
      </c>
      <c r="N164" s="467" t="s">
        <v>207</v>
      </c>
      <c r="O164" s="456" t="s">
        <v>208</v>
      </c>
      <c r="P164" s="457"/>
    </row>
    <row r="165" spans="2:16" ht="16.5" thickBot="1">
      <c r="B165" s="466"/>
      <c r="C165" s="462"/>
      <c r="D165" s="462"/>
      <c r="E165" s="462"/>
      <c r="F165" s="462"/>
      <c r="G165" s="462"/>
      <c r="H165" s="462"/>
      <c r="I165" s="462"/>
      <c r="J165" s="462"/>
      <c r="K165" s="462"/>
      <c r="L165" s="462"/>
      <c r="M165" s="462"/>
      <c r="N165" s="462"/>
      <c r="O165" s="145" t="s">
        <v>234</v>
      </c>
      <c r="P165" s="30" t="s">
        <v>235</v>
      </c>
    </row>
    <row r="166" spans="2:16">
      <c r="B166" s="148" t="s">
        <v>211</v>
      </c>
      <c r="C166" s="146">
        <v>31</v>
      </c>
      <c r="D166" s="8">
        <v>28</v>
      </c>
      <c r="E166" s="8">
        <v>31</v>
      </c>
      <c r="F166" s="8">
        <v>30</v>
      </c>
      <c r="G166" s="8">
        <v>6</v>
      </c>
      <c r="H166" s="8">
        <v>0</v>
      </c>
      <c r="I166" s="168">
        <f>SUM(C166:G166)</f>
        <v>126</v>
      </c>
      <c r="J166" s="8">
        <v>7</v>
      </c>
      <c r="K166" s="8">
        <v>31</v>
      </c>
      <c r="L166" s="8">
        <v>30</v>
      </c>
      <c r="M166" s="8">
        <v>31</v>
      </c>
      <c r="N166" s="168">
        <f>SUM(J166:M166)</f>
        <v>99</v>
      </c>
      <c r="O166" s="167">
        <f>SUM(C166:H166,J166:M166)</f>
        <v>225</v>
      </c>
      <c r="P166" s="169">
        <f>I166+N166</f>
        <v>225</v>
      </c>
    </row>
    <row r="167" spans="2:16" ht="19.5">
      <c r="B167" s="149" t="s">
        <v>485</v>
      </c>
      <c r="C167" s="147">
        <v>-0.9</v>
      </c>
      <c r="D167" s="10">
        <v>0.2</v>
      </c>
      <c r="E167" s="10">
        <v>4.3</v>
      </c>
      <c r="F167" s="10">
        <v>8.8000000000000007</v>
      </c>
      <c r="G167" s="10">
        <v>14.1</v>
      </c>
      <c r="H167" s="10">
        <v>0</v>
      </c>
      <c r="I167" s="153">
        <f>(C166*C167+D166*D167+E166*E167+F166*F167+G166*G167)/I166</f>
        <v>3.647619047619048</v>
      </c>
      <c r="J167" s="10">
        <v>14.6</v>
      </c>
      <c r="K167" s="95">
        <v>9</v>
      </c>
      <c r="L167" s="95">
        <v>3.8</v>
      </c>
      <c r="M167" s="95">
        <v>0.3</v>
      </c>
      <c r="N167" s="153">
        <f>(J166*J167+K166*K167+L166*L167+M166*M167)/N166</f>
        <v>5.095959595959596</v>
      </c>
      <c r="O167" s="154">
        <f>(C167*C166+D167*D166+E167*E166+F167*F166+G167*G166+H167*H166+J167*J166+K167*K166+L167*L166+M167*M166)/O166</f>
        <v>4.2848888888888892</v>
      </c>
      <c r="P167" s="161">
        <f>(I167*I166+N167*N166)/P166</f>
        <v>4.2848888888888892</v>
      </c>
    </row>
    <row r="168" spans="2:16" ht="19.5">
      <c r="B168" s="149" t="s">
        <v>212</v>
      </c>
      <c r="C168" s="13">
        <f t="shared" ref="C168:H168" si="64">C166*(13-C167)</f>
        <v>430.90000000000003</v>
      </c>
      <c r="D168" s="12">
        <f t="shared" si="64"/>
        <v>358.40000000000003</v>
      </c>
      <c r="E168" s="12">
        <f t="shared" si="64"/>
        <v>269.7</v>
      </c>
      <c r="F168" s="12">
        <f t="shared" si="64"/>
        <v>125.99999999999997</v>
      </c>
      <c r="G168" s="12">
        <f t="shared" si="64"/>
        <v>-6.5999999999999979</v>
      </c>
      <c r="H168" s="12">
        <f t="shared" si="64"/>
        <v>0</v>
      </c>
      <c r="I168" s="155">
        <f>SUM(C168:G168)</f>
        <v>1178.4000000000001</v>
      </c>
      <c r="J168" s="12">
        <f>J166*(13-J167)</f>
        <v>-11.199999999999998</v>
      </c>
      <c r="K168" s="12">
        <f>K166*(13-K167)</f>
        <v>124</v>
      </c>
      <c r="L168" s="12">
        <f>L166*(13-L167)</f>
        <v>276</v>
      </c>
      <c r="M168" s="12">
        <f>M166*(13-M167)</f>
        <v>393.7</v>
      </c>
      <c r="N168" s="155">
        <f>SUM(J168:M168)</f>
        <v>782.5</v>
      </c>
      <c r="O168" s="156">
        <f>O166*(13-O167)</f>
        <v>1960.8999999999996</v>
      </c>
      <c r="P168" s="162">
        <f>P166*(13-P167)</f>
        <v>1960.8999999999996</v>
      </c>
    </row>
    <row r="169" spans="2:16" ht="19.5">
      <c r="B169" s="149" t="s">
        <v>213</v>
      </c>
      <c r="C169" s="13">
        <f t="shared" ref="C169:H169" si="65">C166*(17-C167)</f>
        <v>554.9</v>
      </c>
      <c r="D169" s="12">
        <f t="shared" si="65"/>
        <v>470.40000000000003</v>
      </c>
      <c r="E169" s="12">
        <f t="shared" si="65"/>
        <v>393.7</v>
      </c>
      <c r="F169" s="12">
        <f t="shared" si="65"/>
        <v>245.99999999999997</v>
      </c>
      <c r="G169" s="12">
        <f t="shared" si="65"/>
        <v>17.400000000000002</v>
      </c>
      <c r="H169" s="12">
        <f t="shared" si="65"/>
        <v>0</v>
      </c>
      <c r="I169" s="155">
        <f>SUM(C169:G169)</f>
        <v>1682.4</v>
      </c>
      <c r="J169" s="12">
        <f>J166*(17-J167)</f>
        <v>16.800000000000004</v>
      </c>
      <c r="K169" s="12">
        <f>K166*(17-K167)</f>
        <v>248</v>
      </c>
      <c r="L169" s="12">
        <f>L166*(17-L167)</f>
        <v>396</v>
      </c>
      <c r="M169" s="12">
        <f>M166*(17-M167)</f>
        <v>517.69999999999993</v>
      </c>
      <c r="N169" s="155">
        <f>SUM(J169:M169)</f>
        <v>1178.5</v>
      </c>
      <c r="O169" s="156">
        <f>O166*(17-O167)</f>
        <v>2860.8999999999996</v>
      </c>
      <c r="P169" s="162">
        <f>P166*(17-P167)</f>
        <v>2860.8999999999996</v>
      </c>
    </row>
    <row r="170" spans="2:16" ht="19.5">
      <c r="B170" s="149" t="s">
        <v>249</v>
      </c>
      <c r="C170" s="17">
        <f t="shared" ref="C170:H170" si="66">C166*(18-C167)</f>
        <v>585.9</v>
      </c>
      <c r="D170" s="16">
        <f t="shared" si="66"/>
        <v>498.40000000000003</v>
      </c>
      <c r="E170" s="16">
        <f t="shared" si="66"/>
        <v>424.7</v>
      </c>
      <c r="F170" s="16">
        <f t="shared" si="66"/>
        <v>276</v>
      </c>
      <c r="G170" s="16">
        <f t="shared" si="66"/>
        <v>23.400000000000002</v>
      </c>
      <c r="H170" s="16">
        <f t="shared" si="66"/>
        <v>0</v>
      </c>
      <c r="I170" s="155">
        <f>SUM(C170:G170)</f>
        <v>1808.4</v>
      </c>
      <c r="J170" s="16">
        <f>J166*(18-J167)</f>
        <v>23.800000000000004</v>
      </c>
      <c r="K170" s="16">
        <f>K166*(18-K167)</f>
        <v>279</v>
      </c>
      <c r="L170" s="16">
        <f>L166*(18-L167)</f>
        <v>426</v>
      </c>
      <c r="M170" s="16">
        <f>M166*(18-M167)</f>
        <v>548.69999999999993</v>
      </c>
      <c r="N170" s="155">
        <f>SUM(J170:M170)</f>
        <v>1277.5</v>
      </c>
      <c r="O170" s="157">
        <f>O166*(18-O167)</f>
        <v>3085.8999999999996</v>
      </c>
      <c r="P170" s="163">
        <f>P166*(18-P167)</f>
        <v>3085.8999999999996</v>
      </c>
    </row>
    <row r="171" spans="2:16" ht="20.25" thickBot="1">
      <c r="B171" s="347" t="s">
        <v>215</v>
      </c>
      <c r="C171" s="21">
        <f t="shared" ref="C171:H171" si="67">C166*(19-C167)</f>
        <v>616.9</v>
      </c>
      <c r="D171" s="20">
        <f t="shared" si="67"/>
        <v>526.4</v>
      </c>
      <c r="E171" s="20">
        <f t="shared" si="67"/>
        <v>455.7</v>
      </c>
      <c r="F171" s="20">
        <f t="shared" si="67"/>
        <v>306</v>
      </c>
      <c r="G171" s="20">
        <f t="shared" si="67"/>
        <v>29.400000000000002</v>
      </c>
      <c r="H171" s="20">
        <f t="shared" si="67"/>
        <v>0</v>
      </c>
      <c r="I171" s="164">
        <f>SUM(C171:G171)</f>
        <v>1934.4</v>
      </c>
      <c r="J171" s="20">
        <f>J166*(19-J167)</f>
        <v>30.800000000000004</v>
      </c>
      <c r="K171" s="20">
        <f>K166*(19-K167)</f>
        <v>310</v>
      </c>
      <c r="L171" s="20">
        <f>L166*(19-L167)</f>
        <v>456</v>
      </c>
      <c r="M171" s="20">
        <f>M166*(19-M167)</f>
        <v>579.69999999999993</v>
      </c>
      <c r="N171" s="164">
        <f>SUM(J171:M171)</f>
        <v>1376.5</v>
      </c>
      <c r="O171" s="165">
        <f>O166*(19-O167)</f>
        <v>3310.8999999999996</v>
      </c>
      <c r="P171" s="166">
        <f>P166*(19-P167)</f>
        <v>3310.8999999999996</v>
      </c>
    </row>
    <row r="172" spans="2:16" ht="15.75" thickBot="1">
      <c r="J172" s="56"/>
    </row>
    <row r="173" spans="2:16" ht="24" thickBot="1">
      <c r="B173" s="170" t="s">
        <v>236</v>
      </c>
      <c r="C173" s="458" t="s">
        <v>237</v>
      </c>
      <c r="D173" s="458"/>
      <c r="E173" s="458"/>
      <c r="F173" s="458"/>
      <c r="G173" s="458"/>
      <c r="H173" s="458"/>
      <c r="I173" s="458"/>
      <c r="J173" s="458"/>
      <c r="K173" s="458"/>
      <c r="L173" s="458"/>
      <c r="M173" s="459"/>
      <c r="N173" s="459"/>
      <c r="O173" s="459"/>
      <c r="P173" s="460"/>
    </row>
    <row r="174" spans="2:16" ht="15.75">
      <c r="B174" s="465" t="s">
        <v>195</v>
      </c>
      <c r="C174" s="461" t="s">
        <v>196</v>
      </c>
      <c r="D174" s="461" t="s">
        <v>197</v>
      </c>
      <c r="E174" s="461" t="s">
        <v>198</v>
      </c>
      <c r="F174" s="461" t="s">
        <v>199</v>
      </c>
      <c r="G174" s="461" t="s">
        <v>200</v>
      </c>
      <c r="H174" s="461" t="s">
        <v>201</v>
      </c>
      <c r="I174" s="467" t="s">
        <v>202</v>
      </c>
      <c r="J174" s="461" t="s">
        <v>203</v>
      </c>
      <c r="K174" s="461" t="s">
        <v>204</v>
      </c>
      <c r="L174" s="461" t="s">
        <v>205</v>
      </c>
      <c r="M174" s="461" t="s">
        <v>206</v>
      </c>
      <c r="N174" s="467" t="s">
        <v>207</v>
      </c>
      <c r="O174" s="456" t="s">
        <v>208</v>
      </c>
      <c r="P174" s="457"/>
    </row>
    <row r="175" spans="2:16" ht="16.5" thickBot="1">
      <c r="B175" s="466"/>
      <c r="C175" s="462"/>
      <c r="D175" s="462"/>
      <c r="E175" s="462"/>
      <c r="F175" s="462"/>
      <c r="G175" s="462"/>
      <c r="H175" s="462"/>
      <c r="I175" s="462"/>
      <c r="J175" s="462"/>
      <c r="K175" s="462"/>
      <c r="L175" s="462"/>
      <c r="M175" s="462"/>
      <c r="N175" s="462"/>
      <c r="O175" s="145" t="s">
        <v>234</v>
      </c>
      <c r="P175" s="30" t="s">
        <v>235</v>
      </c>
    </row>
    <row r="176" spans="2:16" ht="15.75">
      <c r="B176" s="174">
        <v>2000</v>
      </c>
      <c r="C176" s="173">
        <f t="shared" ref="C176:P176" si="68">C11/C$171</f>
        <v>0.93905008915545463</v>
      </c>
      <c r="D176" s="172">
        <f t="shared" si="68"/>
        <v>0.79692249240121593</v>
      </c>
      <c r="E176" s="172">
        <f t="shared" si="68"/>
        <v>0.92253675663813928</v>
      </c>
      <c r="F176" s="172">
        <f t="shared" si="68"/>
        <v>0.58529411764705885</v>
      </c>
      <c r="G176" s="172">
        <f t="shared" si="68"/>
        <v>0</v>
      </c>
      <c r="H176" s="172"/>
      <c r="I176" s="172">
        <f t="shared" si="68"/>
        <v>0.82625103391232413</v>
      </c>
      <c r="J176" s="172">
        <f t="shared" si="68"/>
        <v>1.7045454545454544</v>
      </c>
      <c r="K176" s="172">
        <f t="shared" si="68"/>
        <v>0.4790322580645161</v>
      </c>
      <c r="L176" s="172">
        <f t="shared" si="68"/>
        <v>0.82061403508771924</v>
      </c>
      <c r="M176" s="172">
        <f t="shared" si="68"/>
        <v>0.89684319475590835</v>
      </c>
      <c r="N176" s="172">
        <f t="shared" si="68"/>
        <v>0.7955684707591717</v>
      </c>
      <c r="O176" s="360">
        <f t="shared" si="68"/>
        <v>0.81349482013953922</v>
      </c>
      <c r="P176" s="358">
        <f t="shared" si="68"/>
        <v>0.81349482013953922</v>
      </c>
    </row>
    <row r="177" spans="2:16" ht="15.75">
      <c r="B177" s="175">
        <v>2001</v>
      </c>
      <c r="C177" s="34">
        <f t="shared" ref="C177:P177" si="69">C21/C$171</f>
        <v>0.94812773545145079</v>
      </c>
      <c r="D177" s="33">
        <f t="shared" si="69"/>
        <v>0.8710564930300807</v>
      </c>
      <c r="E177" s="33">
        <f t="shared" si="69"/>
        <v>0.93877551020408168</v>
      </c>
      <c r="F177" s="33">
        <f t="shared" si="69"/>
        <v>1.0124183006535949</v>
      </c>
      <c r="G177" s="33">
        <f t="shared" si="69"/>
        <v>0.69387755102040805</v>
      </c>
      <c r="H177" s="33"/>
      <c r="I177" s="33">
        <f t="shared" si="69"/>
        <v>0.93125730869056789</v>
      </c>
      <c r="J177" s="33">
        <f t="shared" si="69"/>
        <v>4.0259740259740253</v>
      </c>
      <c r="K177" s="33">
        <f t="shared" si="69"/>
        <v>0.32903225806451614</v>
      </c>
      <c r="L177" s="33">
        <f t="shared" si="69"/>
        <v>1.0197368421052631</v>
      </c>
      <c r="M177" s="33">
        <f t="shared" si="69"/>
        <v>1.0695187165775402</v>
      </c>
      <c r="N177" s="33">
        <f t="shared" si="69"/>
        <v>0.95241554667635309</v>
      </c>
      <c r="O177" s="171">
        <f t="shared" si="69"/>
        <v>0.94005380347670875</v>
      </c>
      <c r="P177" s="35">
        <f t="shared" si="69"/>
        <v>0.94005380347670875</v>
      </c>
    </row>
    <row r="178" spans="2:16" ht="15.75">
      <c r="B178" s="175">
        <v>2002</v>
      </c>
      <c r="C178" s="34">
        <f t="shared" ref="C178:P178" si="70">C31/C$171</f>
        <v>0.89949748743718594</v>
      </c>
      <c r="D178" s="33">
        <f t="shared" si="70"/>
        <v>0.71276595744680848</v>
      </c>
      <c r="E178" s="33">
        <f t="shared" si="70"/>
        <v>0.87074829931972797</v>
      </c>
      <c r="F178" s="33">
        <f t="shared" si="70"/>
        <v>0.92156862745098034</v>
      </c>
      <c r="G178" s="33">
        <f t="shared" si="70"/>
        <v>0</v>
      </c>
      <c r="H178" s="33"/>
      <c r="I178" s="33">
        <f t="shared" si="70"/>
        <v>0.83173076923076916</v>
      </c>
      <c r="J178" s="33">
        <f t="shared" si="70"/>
        <v>2.4155844155844153</v>
      </c>
      <c r="K178" s="33">
        <f t="shared" si="70"/>
        <v>1</v>
      </c>
      <c r="L178" s="33">
        <f t="shared" si="70"/>
        <v>0.86842105263157898</v>
      </c>
      <c r="M178" s="33">
        <f t="shared" si="70"/>
        <v>1.053475935828877</v>
      </c>
      <c r="N178" s="33">
        <f t="shared" si="70"/>
        <v>1.010606610969851</v>
      </c>
      <c r="O178" s="171">
        <f t="shared" si="70"/>
        <v>0.90609803980790726</v>
      </c>
      <c r="P178" s="35">
        <f t="shared" si="70"/>
        <v>0.90609803980790726</v>
      </c>
    </row>
    <row r="179" spans="2:16">
      <c r="B179" s="175">
        <v>2003</v>
      </c>
      <c r="C179" s="34">
        <f t="shared" ref="C179:P179" si="71">C41/C$171</f>
        <v>0.95477386934673369</v>
      </c>
      <c r="D179" s="33">
        <f t="shared" si="71"/>
        <v>1.0904255319148937</v>
      </c>
      <c r="E179" s="33">
        <f t="shared" si="71"/>
        <v>0.8571428571428571</v>
      </c>
      <c r="F179" s="33">
        <f t="shared" si="71"/>
        <v>0.85620915032679734</v>
      </c>
      <c r="G179" s="33">
        <f t="shared" si="71"/>
        <v>0</v>
      </c>
      <c r="H179" s="33"/>
      <c r="I179" s="33">
        <f t="shared" si="71"/>
        <v>0.93858560794044654</v>
      </c>
      <c r="J179" s="33">
        <f t="shared" si="71"/>
        <v>0.31818181818181818</v>
      </c>
      <c r="K179" s="33">
        <f t="shared" si="71"/>
        <v>0.87548387096774205</v>
      </c>
      <c r="L179" s="33">
        <f t="shared" si="71"/>
        <v>0.84868421052631582</v>
      </c>
      <c r="M179" s="33">
        <f t="shared" si="71"/>
        <v>0.93048128342245995</v>
      </c>
      <c r="N179" s="33">
        <f t="shared" si="71"/>
        <v>0.87729749364329812</v>
      </c>
      <c r="O179" s="33">
        <f t="shared" si="71"/>
        <v>0.91310519798242173</v>
      </c>
      <c r="P179" s="35">
        <f t="shared" si="71"/>
        <v>0.91310519798242173</v>
      </c>
    </row>
    <row r="180" spans="2:16">
      <c r="B180" s="175">
        <v>2004</v>
      </c>
      <c r="C180" s="34">
        <f>C51/C$171</f>
        <v>1.0452261306532664</v>
      </c>
      <c r="D180" s="33">
        <f t="shared" ref="D180:P180" si="72">D51/D$171</f>
        <v>0.83510638297872342</v>
      </c>
      <c r="E180" s="33">
        <f t="shared" si="72"/>
        <v>1.0204081632653061</v>
      </c>
      <c r="F180" s="33">
        <f t="shared" si="72"/>
        <v>0.72222222222222221</v>
      </c>
      <c r="G180" s="33">
        <f t="shared" si="72"/>
        <v>2.3945578231292517</v>
      </c>
      <c r="H180" s="33"/>
      <c r="I180" s="33">
        <f t="shared" si="72"/>
        <v>0.95161290322580649</v>
      </c>
      <c r="J180" s="33">
        <f t="shared" si="72"/>
        <v>1.2857142857142854</v>
      </c>
      <c r="K180" s="33">
        <f t="shared" si="72"/>
        <v>0.59612903225806457</v>
      </c>
      <c r="L180" s="33">
        <f t="shared" si="72"/>
        <v>0.89473684210526316</v>
      </c>
      <c r="M180" s="33">
        <f t="shared" si="72"/>
        <v>0.94117647058823539</v>
      </c>
      <c r="N180" s="33">
        <f t="shared" si="72"/>
        <v>0.8557936796222303</v>
      </c>
      <c r="O180" s="33">
        <f t="shared" si="72"/>
        <v>0.91177625419070341</v>
      </c>
      <c r="P180" s="35">
        <f t="shared" si="72"/>
        <v>0.91177625419070341</v>
      </c>
    </row>
    <row r="181" spans="2:16">
      <c r="B181" s="175">
        <f>B180+1</f>
        <v>2005</v>
      </c>
      <c r="C181" s="34">
        <f>C61/C$171</f>
        <v>0.83417085427135684</v>
      </c>
      <c r="D181" s="33">
        <f t="shared" ref="D181:P181" si="73">D61/D$171</f>
        <v>1.0691489361702129</v>
      </c>
      <c r="E181" s="33">
        <f t="shared" si="73"/>
        <v>1.0136054421768708</v>
      </c>
      <c r="F181" s="33">
        <f t="shared" si="73"/>
        <v>0.46405228758169936</v>
      </c>
      <c r="G181" s="33">
        <f t="shared" si="73"/>
        <v>2.8979591836734686</v>
      </c>
      <c r="H181" s="33"/>
      <c r="I181" s="33">
        <f t="shared" si="73"/>
        <v>0.91320306038047983</v>
      </c>
      <c r="J181" s="33">
        <f t="shared" si="73"/>
        <v>0.92532467532467511</v>
      </c>
      <c r="K181" s="33">
        <f t="shared" si="73"/>
        <v>0.47709677419354829</v>
      </c>
      <c r="L181" s="33">
        <f t="shared" si="73"/>
        <v>0.98026315789473684</v>
      </c>
      <c r="M181" s="33">
        <f t="shared" si="73"/>
        <v>0.95721925133689845</v>
      </c>
      <c r="N181" s="33">
        <f t="shared" si="73"/>
        <v>0.85601162368325456</v>
      </c>
      <c r="O181" s="33">
        <f t="shared" si="73"/>
        <v>0.89449998489836613</v>
      </c>
      <c r="P181" s="35">
        <f t="shared" si="73"/>
        <v>0.88942583587544177</v>
      </c>
    </row>
    <row r="182" spans="2:16">
      <c r="B182" s="175">
        <f t="shared" ref="B182:B189" si="74">B181+1</f>
        <v>2006</v>
      </c>
      <c r="C182" s="34">
        <f>C71/C$171</f>
        <v>1.1407035175879396</v>
      </c>
      <c r="D182" s="33">
        <f t="shared" ref="D182:P182" si="75">D71/D$171</f>
        <v>1.021276595744681</v>
      </c>
      <c r="E182" s="33">
        <f t="shared" si="75"/>
        <v>1.1020408163265307</v>
      </c>
      <c r="F182" s="33">
        <f t="shared" si="75"/>
        <v>0.71176470588235297</v>
      </c>
      <c r="G182" s="33">
        <f t="shared" si="75"/>
        <v>0.85714285714285721</v>
      </c>
      <c r="H182" s="33"/>
      <c r="I182" s="33">
        <f t="shared" si="75"/>
        <v>1.0269334160463193</v>
      </c>
      <c r="J182" s="33">
        <f t="shared" si="75"/>
        <v>0</v>
      </c>
      <c r="K182" s="33">
        <f t="shared" si="75"/>
        <v>0.3774193548387097</v>
      </c>
      <c r="L182" s="33">
        <f t="shared" si="75"/>
        <v>0.75657894736842102</v>
      </c>
      <c r="M182" s="33">
        <f t="shared" si="75"/>
        <v>0.80748663101604279</v>
      </c>
      <c r="N182" s="33">
        <f t="shared" si="75"/>
        <v>0.6756992371957864</v>
      </c>
      <c r="O182" s="33">
        <f t="shared" si="75"/>
        <v>0.89661421365791782</v>
      </c>
      <c r="P182" s="35">
        <f t="shared" si="75"/>
        <v>0.88090851430124761</v>
      </c>
    </row>
    <row r="183" spans="2:16">
      <c r="B183" s="175">
        <f t="shared" si="74"/>
        <v>2007</v>
      </c>
      <c r="C183" s="34">
        <f>C81/C$171</f>
        <v>0.70854271356783916</v>
      </c>
      <c r="D183" s="33">
        <f t="shared" ref="D183:P183" si="76">D81/D$171</f>
        <v>0.77659574468085113</v>
      </c>
      <c r="E183" s="33">
        <f t="shared" si="76"/>
        <v>0.78911564625850339</v>
      </c>
      <c r="F183" s="33">
        <f t="shared" si="76"/>
        <v>0.39803921568627443</v>
      </c>
      <c r="G183" s="33">
        <f t="shared" si="76"/>
        <v>1.2448979591836731</v>
      </c>
      <c r="H183" s="33"/>
      <c r="I183" s="33">
        <f t="shared" si="76"/>
        <v>0.7050765095119933</v>
      </c>
      <c r="J183" s="33">
        <f t="shared" si="76"/>
        <v>3.376623376623376</v>
      </c>
      <c r="K183" s="33">
        <f t="shared" si="76"/>
        <v>0.9319354838709677</v>
      </c>
      <c r="L183" s="33">
        <f t="shared" si="76"/>
        <v>1.0657894736842106</v>
      </c>
      <c r="M183" s="33">
        <f t="shared" si="76"/>
        <v>0.967914438502674</v>
      </c>
      <c r="N183" s="33">
        <f t="shared" si="76"/>
        <v>1.046131492916818</v>
      </c>
      <c r="O183" s="33">
        <f t="shared" si="76"/>
        <v>0.84686943127246384</v>
      </c>
      <c r="P183" s="35">
        <f t="shared" si="76"/>
        <v>0.84686943127246384</v>
      </c>
    </row>
    <row r="184" spans="2:16">
      <c r="B184" s="175">
        <f t="shared" si="74"/>
        <v>2008</v>
      </c>
      <c r="C184" s="34">
        <f>C91/C$171</f>
        <v>0.79899497487437199</v>
      </c>
      <c r="D184" s="33">
        <f t="shared" ref="D184:P184" si="77">D91/D$171</f>
        <v>0.77659574468085113</v>
      </c>
      <c r="E184" s="33">
        <f t="shared" si="77"/>
        <v>0.91836734693877553</v>
      </c>
      <c r="F184" s="33">
        <f t="shared" si="77"/>
        <v>0.80294117647058816</v>
      </c>
      <c r="G184" s="33">
        <f t="shared" si="77"/>
        <v>2.3197278911564618</v>
      </c>
      <c r="H184" s="33"/>
      <c r="I184" s="33">
        <f t="shared" si="77"/>
        <v>0.84475806451612911</v>
      </c>
      <c r="J184" s="33">
        <f t="shared" si="77"/>
        <v>4.3603896103896105</v>
      </c>
      <c r="K184" s="33">
        <f t="shared" si="77"/>
        <v>0.77516129032258063</v>
      </c>
      <c r="L184" s="33">
        <f t="shared" si="77"/>
        <v>0.86184210526315785</v>
      </c>
      <c r="M184" s="33">
        <f t="shared" si="77"/>
        <v>0.87165775401069534</v>
      </c>
      <c r="N184" s="33">
        <f t="shared" si="77"/>
        <v>0.92473665092626234</v>
      </c>
      <c r="O184" s="33">
        <f t="shared" si="77"/>
        <v>0.87800900057386222</v>
      </c>
      <c r="P184" s="35">
        <f t="shared" si="77"/>
        <v>0.87800900057386222</v>
      </c>
    </row>
    <row r="185" spans="2:16">
      <c r="B185" s="175">
        <f t="shared" si="74"/>
        <v>2009</v>
      </c>
      <c r="C185" s="34">
        <f>C101/C$171</f>
        <v>1.0603015075376885</v>
      </c>
      <c r="D185" s="33">
        <f t="shared" ref="D185:P185" si="78">D101/D$171</f>
        <v>0.94680851063829796</v>
      </c>
      <c r="E185" s="33">
        <f t="shared" si="78"/>
        <v>0.91836734693877553</v>
      </c>
      <c r="F185" s="33">
        <f t="shared" si="78"/>
        <v>0.14411764705882354</v>
      </c>
      <c r="G185" s="33">
        <f t="shared" si="78"/>
        <v>0.54081632653061229</v>
      </c>
      <c r="H185" s="33"/>
      <c r="I185" s="33">
        <f t="shared" si="78"/>
        <v>0.84315550041356491</v>
      </c>
      <c r="J185" s="33">
        <f t="shared" si="78"/>
        <v>0</v>
      </c>
      <c r="K185" s="33">
        <f t="shared" si="78"/>
        <v>0.9058064516129033</v>
      </c>
      <c r="L185" s="33">
        <f t="shared" si="78"/>
        <v>0.73684210526315785</v>
      </c>
      <c r="M185" s="33">
        <f t="shared" si="78"/>
        <v>0.98930481283422467</v>
      </c>
      <c r="N185" s="33">
        <f t="shared" si="78"/>
        <v>0.86472938612422812</v>
      </c>
      <c r="O185" s="33">
        <f t="shared" si="78"/>
        <v>0.85801443716210091</v>
      </c>
      <c r="P185" s="35">
        <f t="shared" si="78"/>
        <v>0.85212479990334955</v>
      </c>
    </row>
    <row r="186" spans="2:16">
      <c r="B186" s="175">
        <f t="shared" si="74"/>
        <v>2010</v>
      </c>
      <c r="C186" s="34">
        <f>C111/C$171</f>
        <v>1.1155778894472361</v>
      </c>
      <c r="D186" s="33">
        <f t="shared" ref="D186:P186" si="79">D111/D$171</f>
        <v>1</v>
      </c>
      <c r="E186" s="33">
        <f t="shared" si="79"/>
        <v>0.93877551020408168</v>
      </c>
      <c r="F186" s="33">
        <f t="shared" si="79"/>
        <v>0.78169934640522876</v>
      </c>
      <c r="G186" s="33">
        <f t="shared" si="79"/>
        <v>3.8741496598639449</v>
      </c>
      <c r="H186" s="33"/>
      <c r="I186" s="33">
        <f t="shared" si="79"/>
        <v>1.0315860215053763</v>
      </c>
      <c r="J186" s="33">
        <f t="shared" si="79"/>
        <v>1.0714285714285712</v>
      </c>
      <c r="K186" s="33">
        <f t="shared" si="79"/>
        <v>0.95741935483870977</v>
      </c>
      <c r="L186" s="33">
        <f t="shared" si="79"/>
        <v>0.81578947368421051</v>
      </c>
      <c r="M186" s="33">
        <f t="shared" si="79"/>
        <v>1.2085561497326205</v>
      </c>
      <c r="N186" s="33">
        <f t="shared" si="79"/>
        <v>1.0188158372684346</v>
      </c>
      <c r="O186" s="33">
        <f t="shared" si="79"/>
        <v>1.0278172098221028</v>
      </c>
      <c r="P186" s="35">
        <f t="shared" si="79"/>
        <v>1.0262768431544294</v>
      </c>
    </row>
    <row r="187" spans="2:16">
      <c r="B187" s="175">
        <f t="shared" si="74"/>
        <v>2011</v>
      </c>
      <c r="C187" s="34">
        <f>C121/C$171</f>
        <v>0.89447236180904532</v>
      </c>
      <c r="D187" s="33">
        <f t="shared" ref="D187:P187" si="80">D121/D$171</f>
        <v>0.98404255319148937</v>
      </c>
      <c r="E187" s="33">
        <f t="shared" si="80"/>
        <v>0.80272108843537415</v>
      </c>
      <c r="F187" s="33">
        <f t="shared" si="80"/>
        <v>0.1437908496732026</v>
      </c>
      <c r="G187" s="33">
        <f t="shared" si="80"/>
        <v>0.28571428571428575</v>
      </c>
      <c r="H187" s="33"/>
      <c r="I187" s="33">
        <f t="shared" si="80"/>
        <v>0.76923076923076927</v>
      </c>
      <c r="J187" s="33">
        <f t="shared" si="80"/>
        <v>0</v>
      </c>
      <c r="K187" s="33">
        <f t="shared" si="80"/>
        <v>0.74516129032258061</v>
      </c>
      <c r="L187" s="33">
        <f t="shared" si="80"/>
        <v>0.96052631578947367</v>
      </c>
      <c r="M187" s="33">
        <f t="shared" si="80"/>
        <v>0.77005347593582907</v>
      </c>
      <c r="N187" s="33">
        <f t="shared" si="80"/>
        <v>0.81031601888848537</v>
      </c>
      <c r="O187" s="33">
        <f t="shared" si="80"/>
        <v>0.78631187894530186</v>
      </c>
      <c r="P187" s="35">
        <f t="shared" si="80"/>
        <v>0.78631187894530186</v>
      </c>
    </row>
    <row r="188" spans="2:16">
      <c r="B188" s="175">
        <f t="shared" si="74"/>
        <v>2012</v>
      </c>
      <c r="C188" s="34">
        <f>C131/C$171</f>
        <v>0.81909547738693467</v>
      </c>
      <c r="D188" s="33">
        <f t="shared" ref="D188:P188" si="81">D131/D$171</f>
        <v>0.88297872340425554</v>
      </c>
      <c r="E188" s="33">
        <f t="shared" si="81"/>
        <v>0.7142857142857143</v>
      </c>
      <c r="F188" s="33">
        <f t="shared" si="81"/>
        <v>0.83333333333333326</v>
      </c>
      <c r="G188" s="33">
        <f t="shared" si="81"/>
        <v>0</v>
      </c>
      <c r="H188" s="33"/>
      <c r="I188" s="33">
        <f t="shared" si="81"/>
        <v>0.80159222497932181</v>
      </c>
      <c r="J188" s="33">
        <f t="shared" si="81"/>
        <v>0</v>
      </c>
      <c r="K188" s="33">
        <f t="shared" si="81"/>
        <v>0.6064516129032258</v>
      </c>
      <c r="L188" s="33">
        <f t="shared" si="81"/>
        <v>0.82236842105263153</v>
      </c>
      <c r="M188" s="33">
        <f t="shared" si="81"/>
        <v>0.94117647058823539</v>
      </c>
      <c r="N188" s="33">
        <f t="shared" si="81"/>
        <v>0.80537595350526692</v>
      </c>
      <c r="O188" s="33">
        <f t="shared" si="81"/>
        <v>0.80316530248572915</v>
      </c>
      <c r="P188" s="35">
        <f t="shared" si="81"/>
        <v>0.80316530248572915</v>
      </c>
    </row>
    <row r="189" spans="2:16">
      <c r="B189" s="175">
        <f t="shared" si="74"/>
        <v>2013</v>
      </c>
      <c r="C189" s="34">
        <f>C141/C$171</f>
        <v>0.91959798994974884</v>
      </c>
      <c r="D189" s="33">
        <f t="shared" ref="D189:P189" si="82">D141/D$171</f>
        <v>0.95744680851063835</v>
      </c>
      <c r="E189" s="33">
        <f t="shared" si="82"/>
        <v>1.1904761904761905</v>
      </c>
      <c r="F189" s="33">
        <f t="shared" si="82"/>
        <v>0.6029411764705882</v>
      </c>
      <c r="G189" s="33">
        <f t="shared" si="82"/>
        <v>4.0272108843537415</v>
      </c>
      <c r="H189" s="33"/>
      <c r="I189" s="33">
        <f t="shared" si="82"/>
        <v>0.99084987593052121</v>
      </c>
      <c r="J189" s="33">
        <f t="shared" si="82"/>
        <v>2.7597402597402594</v>
      </c>
      <c r="K189" s="33">
        <f t="shared" si="82"/>
        <v>0.6064516129032258</v>
      </c>
      <c r="L189" s="33">
        <f t="shared" si="82"/>
        <v>0.84210526315789469</v>
      </c>
      <c r="M189" s="33">
        <f t="shared" si="82"/>
        <v>0.83957219251336901</v>
      </c>
      <c r="N189" s="33">
        <f t="shared" si="82"/>
        <v>0.83087540864511444</v>
      </c>
      <c r="O189" s="33">
        <f t="shared" si="82"/>
        <v>0.93445890845389479</v>
      </c>
      <c r="P189" s="35">
        <f t="shared" si="82"/>
        <v>0.92434081367604004</v>
      </c>
    </row>
    <row r="190" spans="2:16">
      <c r="B190" s="175">
        <f>B189+1</f>
        <v>2014</v>
      </c>
      <c r="C190" s="34">
        <f>C151/C$171</f>
        <v>0.83417085427135684</v>
      </c>
      <c r="D190" s="33">
        <f t="shared" ref="D190:P190" si="83">D151/D$171</f>
        <v>0.76595744680851063</v>
      </c>
      <c r="E190" s="33">
        <f t="shared" si="83"/>
        <v>0.70068027210884354</v>
      </c>
      <c r="F190" s="33">
        <f t="shared" si="83"/>
        <v>0.43137254901960786</v>
      </c>
      <c r="G190" s="33">
        <f t="shared" si="83"/>
        <v>3.0272108843537411</v>
      </c>
      <c r="H190" s="33"/>
      <c r="I190" s="33">
        <f t="shared" si="83"/>
        <v>0.75377377998345729</v>
      </c>
      <c r="J190" s="33">
        <f t="shared" si="83"/>
        <v>0.51406926406926445</v>
      </c>
      <c r="K190" s="33">
        <f t="shared" si="83"/>
        <v>0.40934443288241401</v>
      </c>
      <c r="L190" s="33">
        <f t="shared" si="83"/>
        <v>0.81465643274853805</v>
      </c>
      <c r="M190" s="33">
        <f t="shared" si="83"/>
        <v>0.84146972572020018</v>
      </c>
      <c r="N190" s="33">
        <f t="shared" si="83"/>
        <v>0.72794292834014895</v>
      </c>
      <c r="O190" s="33">
        <f t="shared" si="83"/>
        <v>0.74303465548950898</v>
      </c>
      <c r="P190" s="35">
        <f t="shared" si="83"/>
        <v>0.74303465548950898</v>
      </c>
    </row>
    <row r="191" spans="2:16" ht="15.75" thickBot="1">
      <c r="B191" s="176">
        <f>B190+1</f>
        <v>2015</v>
      </c>
      <c r="C191" s="37">
        <f>C161/C$171</f>
        <v>0.8100178310909385</v>
      </c>
      <c r="D191" s="36">
        <f t="shared" ref="D191:O191" si="84">D161/D$171</f>
        <v>1.0143901975683891</v>
      </c>
      <c r="E191" s="36">
        <f t="shared" si="84"/>
        <v>0.87338161070879983</v>
      </c>
      <c r="F191" s="36">
        <f t="shared" si="84"/>
        <v>0.70077342047930269</v>
      </c>
      <c r="G191" s="36">
        <f t="shared" si="84"/>
        <v>1.1867456660083378</v>
      </c>
      <c r="H191" s="36"/>
      <c r="I191" s="36">
        <f t="shared" si="84"/>
        <v>0.86900433687309331</v>
      </c>
      <c r="J191" s="36">
        <f t="shared" si="84"/>
        <v>0</v>
      </c>
      <c r="K191" s="36">
        <f t="shared" si="84"/>
        <v>0</v>
      </c>
      <c r="L191" s="36">
        <f t="shared" si="84"/>
        <v>0</v>
      </c>
      <c r="M191" s="36">
        <f t="shared" si="84"/>
        <v>0</v>
      </c>
      <c r="N191" s="36">
        <f t="shared" si="84"/>
        <v>0</v>
      </c>
      <c r="O191" s="36">
        <f t="shared" si="84"/>
        <v>0.50983176454961243</v>
      </c>
      <c r="P191" s="38"/>
    </row>
    <row r="192" spans="2:16" ht="15.75" thickBot="1"/>
    <row r="193" spans="2:16" ht="18.75" thickBot="1">
      <c r="B193" s="181" t="s">
        <v>236</v>
      </c>
      <c r="C193" s="478" t="s">
        <v>32</v>
      </c>
      <c r="D193" s="479"/>
      <c r="E193" s="479"/>
      <c r="F193" s="479"/>
      <c r="G193" s="479"/>
      <c r="H193" s="479"/>
      <c r="I193" s="479"/>
      <c r="J193" s="479"/>
      <c r="K193" s="479"/>
      <c r="L193" s="479"/>
      <c r="M193" s="480"/>
      <c r="N193" s="480"/>
      <c r="O193" s="480"/>
      <c r="P193" s="481"/>
    </row>
    <row r="194" spans="2:16" ht="15.75">
      <c r="B194" s="475" t="s">
        <v>195</v>
      </c>
      <c r="C194" s="456" t="s">
        <v>196</v>
      </c>
      <c r="D194" s="456" t="s">
        <v>197</v>
      </c>
      <c r="E194" s="456" t="s">
        <v>198</v>
      </c>
      <c r="F194" s="456" t="s">
        <v>199</v>
      </c>
      <c r="G194" s="456" t="s">
        <v>200</v>
      </c>
      <c r="H194" s="456" t="s">
        <v>201</v>
      </c>
      <c r="I194" s="467" t="s">
        <v>202</v>
      </c>
      <c r="J194" s="456" t="s">
        <v>203</v>
      </c>
      <c r="K194" s="456" t="s">
        <v>204</v>
      </c>
      <c r="L194" s="456" t="s">
        <v>205</v>
      </c>
      <c r="M194" s="456" t="s">
        <v>206</v>
      </c>
      <c r="N194" s="467" t="s">
        <v>207</v>
      </c>
      <c r="O194" s="456" t="s">
        <v>208</v>
      </c>
      <c r="P194" s="457"/>
    </row>
    <row r="195" spans="2:16" ht="16.5" thickBot="1">
      <c r="B195" s="476"/>
      <c r="C195" s="477"/>
      <c r="D195" s="477"/>
      <c r="E195" s="477"/>
      <c r="F195" s="477"/>
      <c r="G195" s="477"/>
      <c r="H195" s="477"/>
      <c r="I195" s="477"/>
      <c r="J195" s="477"/>
      <c r="K195" s="477"/>
      <c r="L195" s="477"/>
      <c r="M195" s="477"/>
      <c r="N195" s="477"/>
      <c r="O195" s="183" t="s">
        <v>234</v>
      </c>
      <c r="P195" s="30" t="s">
        <v>235</v>
      </c>
    </row>
    <row r="196" spans="2:16">
      <c r="B196" s="174">
        <v>2000</v>
      </c>
      <c r="C196" s="184">
        <f t="shared" ref="C196:P196" si="85">C7/C$167</f>
        <v>-0.34767025089605719</v>
      </c>
      <c r="D196" s="182">
        <f t="shared" si="85"/>
        <v>22.672413793103441</v>
      </c>
      <c r="E196" s="182">
        <f t="shared" si="85"/>
        <v>1.2648162040510122</v>
      </c>
      <c r="F196" s="182">
        <f t="shared" si="85"/>
        <v>1.1414772727272726</v>
      </c>
      <c r="G196" s="182">
        <f t="shared" si="85"/>
        <v>1.2157401052390759</v>
      </c>
      <c r="H196" s="182"/>
      <c r="I196" s="182">
        <f t="shared" si="85"/>
        <v>1.2613435890198288</v>
      </c>
      <c r="J196" s="182">
        <f t="shared" si="85"/>
        <v>0.85188356164383561</v>
      </c>
      <c r="K196" s="182">
        <f t="shared" si="85"/>
        <v>1.1944444444444444</v>
      </c>
      <c r="L196" s="182">
        <f t="shared" si="85"/>
        <v>1.7175438596491228</v>
      </c>
      <c r="M196" s="182">
        <f t="shared" si="85"/>
        <v>7.4301075268817236</v>
      </c>
      <c r="N196" s="182">
        <f t="shared" si="85"/>
        <v>1.2583780458630942</v>
      </c>
      <c r="O196" s="182">
        <f t="shared" si="85"/>
        <v>1.2595355065015887</v>
      </c>
      <c r="P196" s="357">
        <f t="shared" si="85"/>
        <v>1.2595355065015887</v>
      </c>
    </row>
    <row r="197" spans="2:16">
      <c r="B197" s="175">
        <v>2001</v>
      </c>
      <c r="C197" s="87">
        <f t="shared" ref="C197:P197" si="86">C17/C$167</f>
        <v>-0.14695340501792131</v>
      </c>
      <c r="D197" s="85">
        <f t="shared" si="86"/>
        <v>13.120689655172409</v>
      </c>
      <c r="E197" s="85">
        <f t="shared" si="86"/>
        <v>1.2093023255813955</v>
      </c>
      <c r="F197" s="85">
        <f t="shared" si="86"/>
        <v>0.98560606060606015</v>
      </c>
      <c r="G197" s="85">
        <f t="shared" si="86"/>
        <v>0.98581560283687952</v>
      </c>
      <c r="H197" s="85"/>
      <c r="I197" s="85">
        <f t="shared" si="86"/>
        <v>1.2261110401171011</v>
      </c>
      <c r="J197" s="85">
        <f t="shared" si="86"/>
        <v>0.87671232876712335</v>
      </c>
      <c r="K197" s="85">
        <f t="shared" si="86"/>
        <v>1.4444444444444444</v>
      </c>
      <c r="L197" s="85">
        <f t="shared" si="86"/>
        <v>0.92105263157894746</v>
      </c>
      <c r="M197" s="85">
        <f t="shared" si="86"/>
        <v>-3.3333333333333335</v>
      </c>
      <c r="N197" s="85">
        <f t="shared" si="86"/>
        <v>1.1033150623976051</v>
      </c>
      <c r="O197" s="85">
        <f t="shared" si="86"/>
        <v>1.1622405107574405</v>
      </c>
      <c r="P197" s="88">
        <f t="shared" si="86"/>
        <v>1.1622405107574405</v>
      </c>
    </row>
    <row r="198" spans="2:16">
      <c r="B198" s="175">
        <v>2002</v>
      </c>
      <c r="C198" s="87">
        <f t="shared" ref="C198:P198" si="87">C27/C$167</f>
        <v>-1.2222222222222223</v>
      </c>
      <c r="D198" s="85">
        <f t="shared" si="87"/>
        <v>27.999999999999996</v>
      </c>
      <c r="E198" s="85">
        <f t="shared" si="87"/>
        <v>1.4418604651162792</v>
      </c>
      <c r="F198" s="85">
        <f t="shared" si="87"/>
        <v>1.0909090909090908</v>
      </c>
      <c r="G198" s="85">
        <f t="shared" si="87"/>
        <v>0</v>
      </c>
      <c r="H198" s="85"/>
      <c r="I198" s="85">
        <f t="shared" si="87"/>
        <v>1.5331919060052219</v>
      </c>
      <c r="J198" s="85">
        <f t="shared" si="87"/>
        <v>0.66438356164383561</v>
      </c>
      <c r="K198" s="85">
        <f t="shared" si="87"/>
        <v>1</v>
      </c>
      <c r="L198" s="85">
        <f t="shared" si="87"/>
        <v>1.5263157894736843</v>
      </c>
      <c r="M198" s="85">
        <f t="shared" si="87"/>
        <v>-2.3333333333333335</v>
      </c>
      <c r="N198" s="85">
        <f t="shared" si="87"/>
        <v>0.99863429137760162</v>
      </c>
      <c r="O198" s="85">
        <f t="shared" si="87"/>
        <v>1.251756230492876</v>
      </c>
      <c r="P198" s="88">
        <f t="shared" si="87"/>
        <v>1.251756230492876</v>
      </c>
    </row>
    <row r="199" spans="2:16">
      <c r="B199" s="175">
        <v>2003</v>
      </c>
      <c r="C199" s="87">
        <f t="shared" ref="C199:P199" si="88">C37/C$167</f>
        <v>0</v>
      </c>
      <c r="D199" s="85">
        <f t="shared" si="88"/>
        <v>-7.5</v>
      </c>
      <c r="E199" s="85">
        <f t="shared" si="88"/>
        <v>1.488372093023256</v>
      </c>
      <c r="F199" s="85">
        <f t="shared" si="88"/>
        <v>0.67045454545454541</v>
      </c>
      <c r="G199" s="85">
        <f t="shared" si="88"/>
        <v>0</v>
      </c>
      <c r="H199" s="85"/>
      <c r="I199" s="85">
        <f t="shared" si="88"/>
        <v>0.68388321860906698</v>
      </c>
      <c r="J199" s="85">
        <f t="shared" si="88"/>
        <v>0.96575342465753422</v>
      </c>
      <c r="K199" s="85">
        <f t="shared" si="88"/>
        <v>0.8</v>
      </c>
      <c r="L199" s="85">
        <f t="shared" si="88"/>
        <v>1.6052631578947367</v>
      </c>
      <c r="M199" s="85">
        <f t="shared" si="88"/>
        <v>5.3333333333333339</v>
      </c>
      <c r="N199" s="85">
        <f t="shared" si="88"/>
        <v>0.97295503261345551</v>
      </c>
      <c r="O199" s="85">
        <f t="shared" si="88"/>
        <v>0.8344464224856003</v>
      </c>
      <c r="P199" s="88">
        <f t="shared" si="88"/>
        <v>0.8344464224856003</v>
      </c>
    </row>
    <row r="200" spans="2:16">
      <c r="B200" s="175">
        <v>2004</v>
      </c>
      <c r="C200" s="87">
        <f t="shared" ref="C200:P200" si="89">C47/C$167</f>
        <v>2</v>
      </c>
      <c r="D200" s="85">
        <f t="shared" si="89"/>
        <v>16.499999999999996</v>
      </c>
      <c r="E200" s="85">
        <f t="shared" si="89"/>
        <v>0.93023255813953487</v>
      </c>
      <c r="F200" s="85">
        <f t="shared" si="89"/>
        <v>1.1931818181818181</v>
      </c>
      <c r="G200" s="85">
        <f t="shared" si="89"/>
        <v>0.8936170212765957</v>
      </c>
      <c r="H200" s="85"/>
      <c r="I200" s="85">
        <f t="shared" si="89"/>
        <v>1.2351925330482516</v>
      </c>
      <c r="J200" s="85">
        <f t="shared" si="89"/>
        <v>0.84931506849315075</v>
      </c>
      <c r="K200" s="85">
        <f t="shared" si="89"/>
        <v>1.1777777777777778</v>
      </c>
      <c r="L200" s="85">
        <f t="shared" si="89"/>
        <v>1.4210526315789476</v>
      </c>
      <c r="M200" s="85">
        <f t="shared" si="89"/>
        <v>4.666666666666667</v>
      </c>
      <c r="N200" s="85">
        <f t="shared" si="89"/>
        <v>1.1311009899667042</v>
      </c>
      <c r="O200" s="85">
        <f t="shared" si="89"/>
        <v>1.172509767313211</v>
      </c>
      <c r="P200" s="88">
        <f t="shared" si="89"/>
        <v>1.172509767313211</v>
      </c>
    </row>
    <row r="201" spans="2:16">
      <c r="B201" s="175">
        <f>B200+1</f>
        <v>2005</v>
      </c>
      <c r="C201" s="87">
        <f t="shared" ref="C201:P201" si="90">C57/C$167</f>
        <v>-2.6666666666666665</v>
      </c>
      <c r="D201" s="85">
        <f t="shared" si="90"/>
        <v>-5.5</v>
      </c>
      <c r="E201" s="85">
        <f t="shared" si="90"/>
        <v>0.95348837209302317</v>
      </c>
      <c r="F201" s="85">
        <f t="shared" si="90"/>
        <v>1.3522727272727273</v>
      </c>
      <c r="G201" s="85">
        <f t="shared" si="90"/>
        <v>0.84397163120567376</v>
      </c>
      <c r="H201" s="85"/>
      <c r="I201" s="85">
        <f t="shared" si="90"/>
        <v>1.2392993194367161</v>
      </c>
      <c r="J201" s="85">
        <f t="shared" si="90"/>
        <v>0.91095890410958913</v>
      </c>
      <c r="K201" s="85">
        <f t="shared" si="90"/>
        <v>1.1444444444444446</v>
      </c>
      <c r="L201" s="85">
        <f t="shared" si="90"/>
        <v>1.0789473684210527</v>
      </c>
      <c r="M201" s="85">
        <f t="shared" si="90"/>
        <v>3.666666666666667</v>
      </c>
      <c r="N201" s="85">
        <f t="shared" si="90"/>
        <v>0.94263197487671213</v>
      </c>
      <c r="O201" s="85">
        <f t="shared" si="90"/>
        <v>1.1112396575522809</v>
      </c>
      <c r="P201" s="88">
        <f t="shared" si="90"/>
        <v>1.0817367897773988</v>
      </c>
    </row>
    <row r="202" spans="2:16">
      <c r="B202" s="175">
        <f t="shared" ref="B202:B210" si="91">B201+1</f>
        <v>2006</v>
      </c>
      <c r="C202" s="87">
        <f t="shared" ref="C202:P202" si="92">C67/C$167</f>
        <v>4.1111111111111116</v>
      </c>
      <c r="D202" s="85">
        <f t="shared" si="92"/>
        <v>-1</v>
      </c>
      <c r="E202" s="85">
        <f t="shared" si="92"/>
        <v>0.65116279069767435</v>
      </c>
      <c r="F202" s="85">
        <f t="shared" si="92"/>
        <v>1.0340909090909089</v>
      </c>
      <c r="G202" s="85">
        <f t="shared" si="92"/>
        <v>0.900709219858156</v>
      </c>
      <c r="H202" s="85"/>
      <c r="I202" s="85">
        <f t="shared" si="92"/>
        <v>0.51403394255874668</v>
      </c>
      <c r="J202" s="85">
        <f t="shared" si="92"/>
        <v>0</v>
      </c>
      <c r="K202" s="85">
        <f t="shared" si="92"/>
        <v>1.2444444444444445</v>
      </c>
      <c r="L202" s="85">
        <f t="shared" si="92"/>
        <v>1.9736842105263159</v>
      </c>
      <c r="M202" s="85">
        <f t="shared" si="92"/>
        <v>13</v>
      </c>
      <c r="N202" s="85">
        <f t="shared" si="92"/>
        <v>1.3269026133222055</v>
      </c>
      <c r="O202" s="85">
        <f t="shared" si="92"/>
        <v>0.97015351104657188</v>
      </c>
      <c r="P202" s="88">
        <f t="shared" si="92"/>
        <v>0.88902538637070827</v>
      </c>
    </row>
    <row r="203" spans="2:16">
      <c r="B203" s="175">
        <f t="shared" si="91"/>
        <v>2007</v>
      </c>
      <c r="C203" s="87">
        <f t="shared" ref="C203:P203" si="93">C77/C$167</f>
        <v>-5.4444444444444446</v>
      </c>
      <c r="D203" s="85">
        <f t="shared" si="93"/>
        <v>22</v>
      </c>
      <c r="E203" s="85">
        <f t="shared" si="93"/>
        <v>1.7209302325581397</v>
      </c>
      <c r="F203" s="85">
        <f t="shared" si="93"/>
        <v>1.1704545454545454</v>
      </c>
      <c r="G203" s="85">
        <f t="shared" si="93"/>
        <v>0.91489361702127669</v>
      </c>
      <c r="H203" s="85"/>
      <c r="I203" s="85">
        <f t="shared" si="93"/>
        <v>1.8096487063849989</v>
      </c>
      <c r="J203" s="85">
        <f t="shared" si="93"/>
        <v>0.85616438356164382</v>
      </c>
      <c r="K203" s="85">
        <f t="shared" si="93"/>
        <v>0.92222222222222228</v>
      </c>
      <c r="L203" s="85">
        <f t="shared" si="93"/>
        <v>0.73684210526315785</v>
      </c>
      <c r="M203" s="85">
        <f t="shared" si="93"/>
        <v>3</v>
      </c>
      <c r="N203" s="85">
        <f t="shared" si="93"/>
        <v>1.011359304719067</v>
      </c>
      <c r="O203" s="85">
        <f t="shared" si="93"/>
        <v>1.3763865771864128</v>
      </c>
      <c r="P203" s="88">
        <f t="shared" si="93"/>
        <v>1.3763865771864126</v>
      </c>
    </row>
    <row r="204" spans="2:16">
      <c r="B204" s="175">
        <f t="shared" si="91"/>
        <v>2008</v>
      </c>
      <c r="C204" s="87">
        <f t="shared" ref="C204:P204" si="94">C87/C$167</f>
        <v>-3.4444444444444446</v>
      </c>
      <c r="D204" s="85">
        <f t="shared" si="94"/>
        <v>22</v>
      </c>
      <c r="E204" s="85">
        <f t="shared" si="94"/>
        <v>1.2790697674418605</v>
      </c>
      <c r="F204" s="85">
        <f t="shared" si="94"/>
        <v>1.125</v>
      </c>
      <c r="G204" s="85">
        <f t="shared" si="94"/>
        <v>0.9078014184397164</v>
      </c>
      <c r="H204" s="85"/>
      <c r="I204" s="85">
        <f t="shared" si="94"/>
        <v>1.7089486781984335</v>
      </c>
      <c r="J204" s="85">
        <f t="shared" si="94"/>
        <v>0.76027397260273977</v>
      </c>
      <c r="K204" s="85">
        <f t="shared" si="94"/>
        <v>1.1222222222222222</v>
      </c>
      <c r="L204" s="85">
        <f t="shared" si="94"/>
        <v>1.5526315789473686</v>
      </c>
      <c r="M204" s="85">
        <f t="shared" si="94"/>
        <v>9.0000000000000018</v>
      </c>
      <c r="N204" s="85">
        <f t="shared" si="94"/>
        <v>1.3495285289537025</v>
      </c>
      <c r="O204" s="85">
        <f t="shared" si="94"/>
        <v>1.5224677510613873</v>
      </c>
      <c r="P204" s="88">
        <f t="shared" si="94"/>
        <v>1.5224677510613871</v>
      </c>
    </row>
    <row r="205" spans="2:16">
      <c r="B205" s="175">
        <f t="shared" si="91"/>
        <v>2009</v>
      </c>
      <c r="C205" s="87">
        <f t="shared" ref="C205:P205" si="95">C97/C$167</f>
        <v>2.3333333333333335</v>
      </c>
      <c r="D205" s="85">
        <f t="shared" si="95"/>
        <v>5.9999999999999991</v>
      </c>
      <c r="E205" s="85">
        <f t="shared" si="95"/>
        <v>1.2790697674418605</v>
      </c>
      <c r="F205" s="85">
        <f t="shared" si="95"/>
        <v>1.6022727272727271</v>
      </c>
      <c r="G205" s="85">
        <f t="shared" si="95"/>
        <v>0.97163120567375882</v>
      </c>
      <c r="H205" s="85"/>
      <c r="I205" s="85">
        <f t="shared" si="95"/>
        <v>0.82514206727077244</v>
      </c>
      <c r="J205" s="85">
        <f t="shared" si="95"/>
        <v>0</v>
      </c>
      <c r="K205" s="85">
        <f t="shared" si="95"/>
        <v>0.91111111111111098</v>
      </c>
      <c r="L205" s="85">
        <f t="shared" si="95"/>
        <v>2.0526315789473686</v>
      </c>
      <c r="M205" s="85">
        <f t="shared" si="95"/>
        <v>1.6666666666666667</v>
      </c>
      <c r="N205" s="85">
        <f t="shared" si="95"/>
        <v>1.0436485424284885</v>
      </c>
      <c r="O205" s="85">
        <f t="shared" si="95"/>
        <v>1.0167593942109354</v>
      </c>
      <c r="P205" s="88">
        <f t="shared" si="95"/>
        <v>0.95042995935019581</v>
      </c>
    </row>
    <row r="206" spans="2:16">
      <c r="B206" s="175">
        <f t="shared" si="91"/>
        <v>2010</v>
      </c>
      <c r="C206" s="87">
        <f t="shared" ref="C206:P206" si="96">C107/C$167</f>
        <v>3.5555555555555558</v>
      </c>
      <c r="D206" s="85">
        <f t="shared" si="96"/>
        <v>1</v>
      </c>
      <c r="E206" s="85">
        <f t="shared" si="96"/>
        <v>1.2093023255813955</v>
      </c>
      <c r="F206" s="85">
        <f t="shared" si="96"/>
        <v>1.1136363636363635</v>
      </c>
      <c r="G206" s="85">
        <f t="shared" si="96"/>
        <v>0.87234042553191493</v>
      </c>
      <c r="H206" s="85"/>
      <c r="I206" s="85">
        <f t="shared" si="96"/>
        <v>1.0955750996289679</v>
      </c>
      <c r="J206" s="85">
        <f t="shared" si="96"/>
        <v>0.92465753424657537</v>
      </c>
      <c r="K206" s="85">
        <f t="shared" si="96"/>
        <v>0.93333333333333335</v>
      </c>
      <c r="L206" s="85">
        <f t="shared" si="96"/>
        <v>1.736842105263158</v>
      </c>
      <c r="M206" s="85">
        <f t="shared" si="96"/>
        <v>-12</v>
      </c>
      <c r="N206" s="85">
        <f t="shared" si="96"/>
        <v>0.83161859057952114</v>
      </c>
      <c r="O206" s="85">
        <f t="shared" si="96"/>
        <v>0.9961514473494556</v>
      </c>
      <c r="P206" s="88">
        <f t="shared" si="96"/>
        <v>0.9561344368077126</v>
      </c>
    </row>
    <row r="207" spans="2:16">
      <c r="B207" s="175">
        <f t="shared" si="91"/>
        <v>2011</v>
      </c>
      <c r="C207" s="87">
        <f t="shared" ref="C207:P207" si="97">C117/C$167</f>
        <v>-1.3333333333333333</v>
      </c>
      <c r="D207" s="85">
        <f t="shared" si="97"/>
        <v>2.5</v>
      </c>
      <c r="E207" s="85">
        <f t="shared" si="97"/>
        <v>1.6744186046511629</v>
      </c>
      <c r="F207" s="85">
        <f t="shared" si="97"/>
        <v>1.5340909090909089</v>
      </c>
      <c r="G207" s="85">
        <f t="shared" si="97"/>
        <v>1.1489361702127658</v>
      </c>
      <c r="H207" s="85"/>
      <c r="I207" s="85">
        <f t="shared" si="97"/>
        <v>1.1698937517772665</v>
      </c>
      <c r="J207" s="85">
        <f t="shared" si="97"/>
        <v>0</v>
      </c>
      <c r="K207" s="85">
        <f t="shared" si="97"/>
        <v>0.94444444444444442</v>
      </c>
      <c r="L207" s="85">
        <f t="shared" si="97"/>
        <v>1.1578947368421053</v>
      </c>
      <c r="M207" s="85">
        <f t="shared" si="97"/>
        <v>15.333333333333332</v>
      </c>
      <c r="N207" s="85">
        <f t="shared" si="97"/>
        <v>1.0913441675522706</v>
      </c>
      <c r="O207" s="85">
        <f t="shared" si="97"/>
        <v>1.1321383313114732</v>
      </c>
      <c r="P207" s="88">
        <f t="shared" si="97"/>
        <v>1.1321383313114732</v>
      </c>
    </row>
    <row r="208" spans="2:16">
      <c r="B208" s="175">
        <f t="shared" si="91"/>
        <v>2012</v>
      </c>
      <c r="C208" s="87">
        <f t="shared" ref="C208:P208" si="98">C127/C$167</f>
        <v>-3</v>
      </c>
      <c r="D208" s="85">
        <f t="shared" si="98"/>
        <v>11.999999999999998</v>
      </c>
      <c r="E208" s="85">
        <f t="shared" si="98"/>
        <v>1.9767441860465118</v>
      </c>
      <c r="F208" s="85">
        <f t="shared" si="98"/>
        <v>1</v>
      </c>
      <c r="G208" s="85">
        <f t="shared" si="98"/>
        <v>0</v>
      </c>
      <c r="H208" s="85"/>
      <c r="I208" s="85">
        <f t="shared" si="98"/>
        <v>1.5123623566806672</v>
      </c>
      <c r="J208" s="85">
        <f t="shared" si="98"/>
        <v>0</v>
      </c>
      <c r="K208" s="85">
        <f t="shared" si="98"/>
        <v>1.0666666666666667</v>
      </c>
      <c r="L208" s="85">
        <f t="shared" si="98"/>
        <v>1.7105263157894737</v>
      </c>
      <c r="M208" s="85">
        <f t="shared" si="98"/>
        <v>4.666666666666667</v>
      </c>
      <c r="N208" s="85">
        <f t="shared" si="98"/>
        <v>1.0427045479572734</v>
      </c>
      <c r="O208" s="85">
        <f t="shared" si="98"/>
        <v>1.2678632286853129</v>
      </c>
      <c r="P208" s="88">
        <f t="shared" si="98"/>
        <v>1.2678632286853129</v>
      </c>
    </row>
    <row r="209" spans="2:16">
      <c r="B209" s="175">
        <f t="shared" si="91"/>
        <v>2013</v>
      </c>
      <c r="C209" s="87">
        <f t="shared" ref="C209:P209" si="99">C137/C$167</f>
        <v>-0.77777777777777768</v>
      </c>
      <c r="D209" s="85">
        <f t="shared" si="99"/>
        <v>5</v>
      </c>
      <c r="E209" s="85">
        <f t="shared" si="99"/>
        <v>0.34883720930232559</v>
      </c>
      <c r="F209" s="85">
        <f t="shared" si="99"/>
        <v>0.76136363636363635</v>
      </c>
      <c r="G209" s="85">
        <f t="shared" si="99"/>
        <v>0.82269503546099287</v>
      </c>
      <c r="H209" s="85"/>
      <c r="I209" s="85">
        <f t="shared" si="99"/>
        <v>0.86618259499816563</v>
      </c>
      <c r="J209" s="85">
        <f t="shared" si="99"/>
        <v>0.71917808219178081</v>
      </c>
      <c r="K209" s="85">
        <f t="shared" si="99"/>
        <v>1.0666666666666667</v>
      </c>
      <c r="L209" s="85">
        <f t="shared" si="99"/>
        <v>1.6315789473684212</v>
      </c>
      <c r="M209" s="85">
        <f t="shared" si="99"/>
        <v>11</v>
      </c>
      <c r="N209" s="89">
        <f t="shared" si="99"/>
        <v>1.2621505352922597</v>
      </c>
      <c r="O209" s="85">
        <f t="shared" si="99"/>
        <v>1.106772295930829</v>
      </c>
      <c r="P209" s="88">
        <f t="shared" si="99"/>
        <v>1.065173698023183</v>
      </c>
    </row>
    <row r="210" spans="2:16">
      <c r="B210" s="175">
        <f t="shared" si="91"/>
        <v>2014</v>
      </c>
      <c r="C210" s="87">
        <f t="shared" ref="C210:P210" si="100">C147/C$167</f>
        <v>-2.6666666666666665</v>
      </c>
      <c r="D210" s="85">
        <f t="shared" si="100"/>
        <v>22.999999999999996</v>
      </c>
      <c r="E210" s="85">
        <f t="shared" si="100"/>
        <v>2.0232558139534884</v>
      </c>
      <c r="F210" s="85">
        <f t="shared" si="100"/>
        <v>1.1590909090909089</v>
      </c>
      <c r="G210" s="85">
        <f t="shared" si="100"/>
        <v>0.71631205673758869</v>
      </c>
      <c r="H210" s="85"/>
      <c r="I210" s="85">
        <f t="shared" si="100"/>
        <v>1.7328754682710861</v>
      </c>
      <c r="J210" s="85">
        <f t="shared" si="100"/>
        <v>1.0844748858447486</v>
      </c>
      <c r="K210" s="85">
        <f t="shared" si="100"/>
        <v>1.2817204301075273</v>
      </c>
      <c r="L210" s="85">
        <f t="shared" si="100"/>
        <v>1.8464912280701755</v>
      </c>
      <c r="M210" s="85">
        <f t="shared" si="100"/>
        <v>10.881720430107526</v>
      </c>
      <c r="N210" s="85">
        <f t="shared" si="100"/>
        <v>1.3876225719674999</v>
      </c>
      <c r="O210" s="85">
        <f t="shared" si="100"/>
        <v>1.5490765507156756</v>
      </c>
      <c r="P210" s="88">
        <f t="shared" si="100"/>
        <v>1.5490765507156754</v>
      </c>
    </row>
    <row r="211" spans="2:16" ht="15.75" thickBot="1">
      <c r="B211" s="176">
        <f>B210+1</f>
        <v>2015</v>
      </c>
      <c r="C211" s="93">
        <f>C157/C$167</f>
        <v>-3.2007168458781368</v>
      </c>
      <c r="D211" s="91">
        <f>D157/D$167</f>
        <v>8.8749999999999982</v>
      </c>
      <c r="E211" s="91">
        <f t="shared" ref="E211:O211" si="101">E157/E$167</f>
        <v>1.4328582145536384</v>
      </c>
      <c r="F211" s="91">
        <f t="shared" si="101"/>
        <v>1.0996212121212123</v>
      </c>
      <c r="G211" s="91">
        <f t="shared" si="101"/>
        <v>1.0382063601006637</v>
      </c>
      <c r="H211" s="91"/>
      <c r="I211" s="91">
        <f t="shared" si="101"/>
        <v>1.4923522094043684</v>
      </c>
      <c r="J211" s="91">
        <f t="shared" si="101"/>
        <v>0</v>
      </c>
      <c r="K211" s="91">
        <f t="shared" si="101"/>
        <v>0</v>
      </c>
      <c r="L211" s="91">
        <f t="shared" si="101"/>
        <v>0</v>
      </c>
      <c r="M211" s="91">
        <f t="shared" si="101"/>
        <v>0</v>
      </c>
      <c r="N211" s="91"/>
      <c r="O211" s="91">
        <f t="shared" si="101"/>
        <v>1.3803656092427836</v>
      </c>
      <c r="P211" s="94"/>
    </row>
  </sheetData>
  <customSheetViews>
    <customSheetView guid="{6DA84043-8308-458F-9378-22AB3DF247A3}" scale="84" showPageBreaks="1" fitToPage="1" view="pageBreakPreview" topLeftCell="A184">
      <selection activeCell="C193" sqref="C193:P193"/>
      <pageMargins left="0.98425196850393704" right="0.98425196850393704" top="0.98425196850393704" bottom="0.98425196850393704" header="0.51181102362204722" footer="0.51181102362204722"/>
      <printOptions horizontalCentered="1" verticalCentered="1"/>
      <pageSetup paperSize="9" scale="18" orientation="portrait" r:id="rId1"/>
      <headerFooter alignWithMargins="0"/>
    </customSheetView>
  </customSheetViews>
  <mergeCells count="303">
    <mergeCell ref="F4:F5"/>
    <mergeCell ref="G4:G5"/>
    <mergeCell ref="N4:N5"/>
    <mergeCell ref="O4:P4"/>
    <mergeCell ref="L14:L15"/>
    <mergeCell ref="M14:M15"/>
    <mergeCell ref="B3:K3"/>
    <mergeCell ref="L3:P3"/>
    <mergeCell ref="B4:B5"/>
    <mergeCell ref="C4:C5"/>
    <mergeCell ref="D4:D5"/>
    <mergeCell ref="E4:E5"/>
    <mergeCell ref="H4:H5"/>
    <mergeCell ref="I4:I5"/>
    <mergeCell ref="L4:L5"/>
    <mergeCell ref="M4:M5"/>
    <mergeCell ref="J4:J5"/>
    <mergeCell ref="K4:K5"/>
    <mergeCell ref="L13:P13"/>
    <mergeCell ref="N14:N15"/>
    <mergeCell ref="O14:P14"/>
    <mergeCell ref="J14:J15"/>
    <mergeCell ref="K14:K15"/>
    <mergeCell ref="B13:K13"/>
    <mergeCell ref="I14:I15"/>
    <mergeCell ref="H14:H15"/>
    <mergeCell ref="L23:P23"/>
    <mergeCell ref="B24:B25"/>
    <mergeCell ref="C24:C25"/>
    <mergeCell ref="D24:D25"/>
    <mergeCell ref="E24:E25"/>
    <mergeCell ref="F24:F25"/>
    <mergeCell ref="G24:G25"/>
    <mergeCell ref="H24:H25"/>
    <mergeCell ref="I24:I25"/>
    <mergeCell ref="B14:B15"/>
    <mergeCell ref="C14:C15"/>
    <mergeCell ref="D14:D15"/>
    <mergeCell ref="E14:E15"/>
    <mergeCell ref="F14:F15"/>
    <mergeCell ref="G14:G15"/>
    <mergeCell ref="B33:K33"/>
    <mergeCell ref="B23:K23"/>
    <mergeCell ref="J24:J25"/>
    <mergeCell ref="K24:K25"/>
    <mergeCell ref="O24:P24"/>
    <mergeCell ref="L24:L25"/>
    <mergeCell ref="M24:M25"/>
    <mergeCell ref="N24:N25"/>
    <mergeCell ref="L33:P33"/>
    <mergeCell ref="B34:B35"/>
    <mergeCell ref="C34:C35"/>
    <mergeCell ref="D34:D35"/>
    <mergeCell ref="E34:E35"/>
    <mergeCell ref="F34:F35"/>
    <mergeCell ref="O34:P34"/>
    <mergeCell ref="L34:L35"/>
    <mergeCell ref="H34:H35"/>
    <mergeCell ref="I34:I35"/>
    <mergeCell ref="G34:G35"/>
    <mergeCell ref="M34:M35"/>
    <mergeCell ref="N34:N35"/>
    <mergeCell ref="J34:J35"/>
    <mergeCell ref="K34:K35"/>
    <mergeCell ref="B43:K43"/>
    <mergeCell ref="L43:P43"/>
    <mergeCell ref="B44:B45"/>
    <mergeCell ref="C44:C45"/>
    <mergeCell ref="D44:D45"/>
    <mergeCell ref="E44:E45"/>
    <mergeCell ref="F44:F45"/>
    <mergeCell ref="G44:G45"/>
    <mergeCell ref="J44:J45"/>
    <mergeCell ref="K44:K45"/>
    <mergeCell ref="H44:H45"/>
    <mergeCell ref="I44:I45"/>
    <mergeCell ref="L44:L45"/>
    <mergeCell ref="M44:M45"/>
    <mergeCell ref="N44:N45"/>
    <mergeCell ref="L53:P53"/>
    <mergeCell ref="N54:N55"/>
    <mergeCell ref="N64:N65"/>
    <mergeCell ref="O64:P64"/>
    <mergeCell ref="O44:P44"/>
    <mergeCell ref="B53:K53"/>
    <mergeCell ref="B54:B55"/>
    <mergeCell ref="C54:C55"/>
    <mergeCell ref="D54:D55"/>
    <mergeCell ref="E54:E55"/>
    <mergeCell ref="F54:F55"/>
    <mergeCell ref="K54:K55"/>
    <mergeCell ref="I54:I55"/>
    <mergeCell ref="L54:L55"/>
    <mergeCell ref="M54:M55"/>
    <mergeCell ref="B63:K63"/>
    <mergeCell ref="L63:P63"/>
    <mergeCell ref="G54:G55"/>
    <mergeCell ref="H54:H55"/>
    <mergeCell ref="O54:P54"/>
    <mergeCell ref="J54:J55"/>
    <mergeCell ref="E64:E65"/>
    <mergeCell ref="G74:G75"/>
    <mergeCell ref="O84:P84"/>
    <mergeCell ref="B83:K83"/>
    <mergeCell ref="B84:B85"/>
    <mergeCell ref="B64:B65"/>
    <mergeCell ref="C64:C65"/>
    <mergeCell ref="C74:C75"/>
    <mergeCell ref="D74:D75"/>
    <mergeCell ref="E74:E75"/>
    <mergeCell ref="J74:J75"/>
    <mergeCell ref="K74:K75"/>
    <mergeCell ref="C84:C85"/>
    <mergeCell ref="D84:D85"/>
    <mergeCell ref="E84:E85"/>
    <mergeCell ref="F84:F85"/>
    <mergeCell ref="F74:F75"/>
    <mergeCell ref="I74:I75"/>
    <mergeCell ref="J64:J65"/>
    <mergeCell ref="K64:K65"/>
    <mergeCell ref="D64:D65"/>
    <mergeCell ref="B74:B75"/>
    <mergeCell ref="B73:K73"/>
    <mergeCell ref="G84:G85"/>
    <mergeCell ref="N84:N85"/>
    <mergeCell ref="K84:K85"/>
    <mergeCell ref="J84:J85"/>
    <mergeCell ref="H84:H85"/>
    <mergeCell ref="I84:I85"/>
    <mergeCell ref="L84:L85"/>
    <mergeCell ref="M84:M85"/>
    <mergeCell ref="J94:J95"/>
    <mergeCell ref="H94:H95"/>
    <mergeCell ref="I94:I95"/>
    <mergeCell ref="B104:B105"/>
    <mergeCell ref="K94:K95"/>
    <mergeCell ref="F94:F95"/>
    <mergeCell ref="G94:G95"/>
    <mergeCell ref="F104:F105"/>
    <mergeCell ref="G104:G105"/>
    <mergeCell ref="C104:C105"/>
    <mergeCell ref="D104:D105"/>
    <mergeCell ref="B94:B95"/>
    <mergeCell ref="C94:C95"/>
    <mergeCell ref="D94:D95"/>
    <mergeCell ref="E94:E95"/>
    <mergeCell ref="H114:H115"/>
    <mergeCell ref="K104:K105"/>
    <mergeCell ref="L104:L105"/>
    <mergeCell ref="M104:M105"/>
    <mergeCell ref="F64:F65"/>
    <mergeCell ref="G64:G65"/>
    <mergeCell ref="H64:H65"/>
    <mergeCell ref="I64:I65"/>
    <mergeCell ref="L103:P103"/>
    <mergeCell ref="N74:N75"/>
    <mergeCell ref="L83:P83"/>
    <mergeCell ref="M74:M75"/>
    <mergeCell ref="O74:P74"/>
    <mergeCell ref="L74:L75"/>
    <mergeCell ref="L64:L65"/>
    <mergeCell ref="M64:M65"/>
    <mergeCell ref="L73:P73"/>
    <mergeCell ref="H74:H75"/>
    <mergeCell ref="B93:K93"/>
    <mergeCell ref="L94:L95"/>
    <mergeCell ref="L93:P93"/>
    <mergeCell ref="M94:M95"/>
    <mergeCell ref="N94:N95"/>
    <mergeCell ref="O94:P94"/>
    <mergeCell ref="N124:N125"/>
    <mergeCell ref="O124:P124"/>
    <mergeCell ref="L124:L125"/>
    <mergeCell ref="I124:I125"/>
    <mergeCell ref="O104:P104"/>
    <mergeCell ref="B103:K103"/>
    <mergeCell ref="O114:P114"/>
    <mergeCell ref="H104:H105"/>
    <mergeCell ref="I104:I105"/>
    <mergeCell ref="J114:J115"/>
    <mergeCell ref="K114:K115"/>
    <mergeCell ref="B113:K113"/>
    <mergeCell ref="I114:I115"/>
    <mergeCell ref="L114:L115"/>
    <mergeCell ref="N104:N105"/>
    <mergeCell ref="B114:B115"/>
    <mergeCell ref="E104:E105"/>
    <mergeCell ref="M114:M115"/>
    <mergeCell ref="N114:N115"/>
    <mergeCell ref="G114:G115"/>
    <mergeCell ref="F114:F115"/>
    <mergeCell ref="C114:C115"/>
    <mergeCell ref="D114:D115"/>
    <mergeCell ref="E114:E115"/>
    <mergeCell ref="C124:C125"/>
    <mergeCell ref="D124:D125"/>
    <mergeCell ref="E124:E125"/>
    <mergeCell ref="J124:J125"/>
    <mergeCell ref="K124:K125"/>
    <mergeCell ref="F124:F125"/>
    <mergeCell ref="G124:G125"/>
    <mergeCell ref="M124:M125"/>
    <mergeCell ref="H124:H125"/>
    <mergeCell ref="K154:K155"/>
    <mergeCell ref="F154:F155"/>
    <mergeCell ref="G154:G155"/>
    <mergeCell ref="L113:P113"/>
    <mergeCell ref="J104:J105"/>
    <mergeCell ref="F144:F145"/>
    <mergeCell ref="L133:P133"/>
    <mergeCell ref="H134:H135"/>
    <mergeCell ref="I134:I135"/>
    <mergeCell ref="F134:F135"/>
    <mergeCell ref="J134:J135"/>
    <mergeCell ref="K134:K135"/>
    <mergeCell ref="B133:K133"/>
    <mergeCell ref="N144:N145"/>
    <mergeCell ref="O144:P144"/>
    <mergeCell ref="G134:G135"/>
    <mergeCell ref="H144:H145"/>
    <mergeCell ref="I144:I145"/>
    <mergeCell ref="G144:G145"/>
    <mergeCell ref="L134:L135"/>
    <mergeCell ref="M134:M135"/>
    <mergeCell ref="B123:K123"/>
    <mergeCell ref="L123:P123"/>
    <mergeCell ref="B124:B125"/>
    <mergeCell ref="B143:K143"/>
    <mergeCell ref="L143:P143"/>
    <mergeCell ref="N134:N135"/>
    <mergeCell ref="O134:P134"/>
    <mergeCell ref="B134:B135"/>
    <mergeCell ref="C134:C135"/>
    <mergeCell ref="D134:D135"/>
    <mergeCell ref="J144:J145"/>
    <mergeCell ref="K144:K145"/>
    <mergeCell ref="L144:L145"/>
    <mergeCell ref="M144:M145"/>
    <mergeCell ref="B144:B145"/>
    <mergeCell ref="C144:C145"/>
    <mergeCell ref="D144:D145"/>
    <mergeCell ref="E144:E145"/>
    <mergeCell ref="E134:E135"/>
    <mergeCell ref="L163:P163"/>
    <mergeCell ref="J154:J155"/>
    <mergeCell ref="B153:K153"/>
    <mergeCell ref="G164:G165"/>
    <mergeCell ref="L164:L165"/>
    <mergeCell ref="I164:I165"/>
    <mergeCell ref="D164:D165"/>
    <mergeCell ref="O154:P154"/>
    <mergeCell ref="J164:J165"/>
    <mergeCell ref="L154:L155"/>
    <mergeCell ref="M154:M155"/>
    <mergeCell ref="H154:H155"/>
    <mergeCell ref="I154:I155"/>
    <mergeCell ref="K164:K165"/>
    <mergeCell ref="B163:K163"/>
    <mergeCell ref="H164:H165"/>
    <mergeCell ref="B164:B165"/>
    <mergeCell ref="C164:C165"/>
    <mergeCell ref="N154:N155"/>
    <mergeCell ref="L153:P153"/>
    <mergeCell ref="B154:B155"/>
    <mergeCell ref="C154:C155"/>
    <mergeCell ref="D154:D155"/>
    <mergeCell ref="E154:E155"/>
    <mergeCell ref="B174:B175"/>
    <mergeCell ref="C174:C175"/>
    <mergeCell ref="D174:D175"/>
    <mergeCell ref="E174:E175"/>
    <mergeCell ref="E164:E165"/>
    <mergeCell ref="F164:F165"/>
    <mergeCell ref="N174:N175"/>
    <mergeCell ref="O174:P174"/>
    <mergeCell ref="F174:F175"/>
    <mergeCell ref="G174:G175"/>
    <mergeCell ref="H174:H175"/>
    <mergeCell ref="I174:I175"/>
    <mergeCell ref="J174:J175"/>
    <mergeCell ref="K174:K175"/>
    <mergeCell ref="M173:P173"/>
    <mergeCell ref="M174:M175"/>
    <mergeCell ref="C173:L173"/>
    <mergeCell ref="L174:L175"/>
    <mergeCell ref="M164:M165"/>
    <mergeCell ref="N164:N165"/>
    <mergeCell ref="O164:P164"/>
    <mergeCell ref="C193:P193"/>
    <mergeCell ref="B194:B195"/>
    <mergeCell ref="C194:C195"/>
    <mergeCell ref="D194:D195"/>
    <mergeCell ref="E194:E195"/>
    <mergeCell ref="F194:F195"/>
    <mergeCell ref="G194:G195"/>
    <mergeCell ref="H194:H195"/>
    <mergeCell ref="I194:I195"/>
    <mergeCell ref="N194:N195"/>
    <mergeCell ref="O194:P194"/>
    <mergeCell ref="J194:J195"/>
    <mergeCell ref="K194:K195"/>
    <mergeCell ref="L194:L195"/>
    <mergeCell ref="M194:M195"/>
  </mergeCells>
  <phoneticPr fontId="26" type="noConversion"/>
  <printOptions horizontalCentered="1" verticalCentered="1"/>
  <pageMargins left="0.98425196850393704" right="0.98425196850393704" top="0.98425196850393704" bottom="0.98425196850393704" header="0.51181102362204722" footer="0.51181102362204722"/>
  <pageSetup paperSize="9" scale="18" orientation="portrait" r:id="rId2"/>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27"/>
  <sheetViews>
    <sheetView zoomScale="70" zoomScaleNormal="70" zoomScaleSheetLayoutView="100" workbookViewId="0">
      <selection activeCell="A11" sqref="A11:B11"/>
    </sheetView>
  </sheetViews>
  <sheetFormatPr defaultRowHeight="12.75"/>
  <sheetData>
    <row r="2" spans="2:16" ht="13.5" thickBot="1"/>
    <row r="3" spans="2:16" ht="24" thickBot="1">
      <c r="B3" s="473" t="s">
        <v>642</v>
      </c>
      <c r="C3" s="474"/>
      <c r="D3" s="474"/>
      <c r="E3" s="474"/>
      <c r="F3" s="474"/>
      <c r="G3" s="474"/>
      <c r="H3" s="474"/>
      <c r="I3" s="474"/>
      <c r="J3" s="474"/>
      <c r="K3" s="474"/>
      <c r="L3" s="470" t="s">
        <v>224</v>
      </c>
      <c r="M3" s="471"/>
      <c r="N3" s="471"/>
      <c r="O3" s="471"/>
      <c r="P3" s="472"/>
    </row>
    <row r="4" spans="2:16" ht="15.75">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6" ht="16.5" thickBot="1">
      <c r="B5" s="466"/>
      <c r="C5" s="462"/>
      <c r="D5" s="462"/>
      <c r="E5" s="462"/>
      <c r="F5" s="462"/>
      <c r="G5" s="462"/>
      <c r="H5" s="462"/>
      <c r="I5" s="462"/>
      <c r="J5" s="462"/>
      <c r="K5" s="462"/>
      <c r="L5" s="462"/>
      <c r="M5" s="462"/>
      <c r="N5" s="462"/>
      <c r="O5" s="145" t="s">
        <v>209</v>
      </c>
      <c r="P5" s="30" t="s">
        <v>210</v>
      </c>
    </row>
    <row r="6" spans="2:16" ht="15">
      <c r="B6" s="148" t="s">
        <v>211</v>
      </c>
      <c r="C6" s="146">
        <v>31</v>
      </c>
      <c r="D6" s="8">
        <v>28</v>
      </c>
      <c r="E6" s="8">
        <v>31</v>
      </c>
      <c r="F6" s="8">
        <v>15</v>
      </c>
      <c r="G6" s="8">
        <v>5</v>
      </c>
      <c r="H6" s="8">
        <v>0</v>
      </c>
      <c r="I6" s="168">
        <f>SUM(C6:G6)</f>
        <v>110</v>
      </c>
      <c r="J6" s="8">
        <v>0</v>
      </c>
      <c r="K6" s="8">
        <v>26</v>
      </c>
      <c r="L6" s="8">
        <v>30</v>
      </c>
      <c r="M6" s="8">
        <v>31</v>
      </c>
      <c r="N6" s="168">
        <f>SUM(J6:M6)</f>
        <v>87</v>
      </c>
      <c r="O6" s="167">
        <f>SUM(C6:H6,J6:M6)</f>
        <v>197</v>
      </c>
      <c r="P6" s="169">
        <f>I6+N6</f>
        <v>197</v>
      </c>
    </row>
    <row r="7" spans="2:16" ht="19.5">
      <c r="B7" s="149" t="s">
        <v>485</v>
      </c>
      <c r="C7" s="147">
        <v>5</v>
      </c>
      <c r="D7" s="10">
        <v>4.5</v>
      </c>
      <c r="E7" s="10">
        <v>6.6</v>
      </c>
      <c r="F7" s="10">
        <v>10.199999999999999</v>
      </c>
      <c r="G7" s="10">
        <v>12</v>
      </c>
      <c r="H7" s="10"/>
      <c r="I7" s="153">
        <f>(C6*C7+D6*D7+E6*E7+F6*F7+G6*G7)/I6</f>
        <v>6.3509090909090915</v>
      </c>
      <c r="J7" s="10"/>
      <c r="K7" s="95">
        <v>7.6</v>
      </c>
      <c r="L7" s="95">
        <v>2.6</v>
      </c>
      <c r="M7" s="95">
        <v>0.8</v>
      </c>
      <c r="N7" s="153">
        <f>(J6*J7+K6*K7+L6*L7+M6*M7)/N6</f>
        <v>3.4528735632183913</v>
      </c>
      <c r="O7" s="154">
        <f>(C7*C6+D7*D6+E7*E6+F7*F6+G7*G6+H7*H6+J7*J6+K7*K6+L7*L6+M7*M6)/O6</f>
        <v>5.0710659898477157</v>
      </c>
      <c r="P7" s="161">
        <f>(I7*I6+N7*N6)/P6</f>
        <v>5.0710659898477157</v>
      </c>
    </row>
    <row r="8" spans="2:16" ht="19.5">
      <c r="B8" s="149" t="s">
        <v>212</v>
      </c>
      <c r="C8" s="13">
        <f t="shared" ref="C8:H8" si="0">C6*(13-C7)</f>
        <v>248</v>
      </c>
      <c r="D8" s="12">
        <f t="shared" si="0"/>
        <v>238</v>
      </c>
      <c r="E8" s="12">
        <f t="shared" si="0"/>
        <v>198.4</v>
      </c>
      <c r="F8" s="12">
        <f t="shared" si="0"/>
        <v>42.000000000000014</v>
      </c>
      <c r="G8" s="12">
        <f t="shared" si="0"/>
        <v>5</v>
      </c>
      <c r="H8" s="12">
        <f t="shared" si="0"/>
        <v>0</v>
      </c>
      <c r="I8" s="155">
        <f>SUM(C8:G8)</f>
        <v>731.4</v>
      </c>
      <c r="J8" s="12">
        <f>J6*(13-J7)</f>
        <v>0</v>
      </c>
      <c r="K8" s="12">
        <v>141</v>
      </c>
      <c r="L8" s="12">
        <v>311</v>
      </c>
      <c r="M8" s="12">
        <v>379</v>
      </c>
      <c r="N8" s="155">
        <f>SUM(J8:M8)</f>
        <v>831</v>
      </c>
      <c r="O8" s="156">
        <f>O6*(13-O7)</f>
        <v>1562</v>
      </c>
      <c r="P8" s="162">
        <f>P6*(13-P7)</f>
        <v>1562</v>
      </c>
    </row>
    <row r="9" spans="2:16" ht="19.5">
      <c r="B9" s="149" t="s">
        <v>213</v>
      </c>
      <c r="C9" s="13">
        <f t="shared" ref="C9:H9" si="1">C6*(17-C7)</f>
        <v>372</v>
      </c>
      <c r="D9" s="12">
        <f t="shared" si="1"/>
        <v>350</v>
      </c>
      <c r="E9" s="12">
        <f t="shared" si="1"/>
        <v>322.40000000000003</v>
      </c>
      <c r="F9" s="12">
        <f t="shared" si="1"/>
        <v>102.00000000000001</v>
      </c>
      <c r="G9" s="12">
        <f t="shared" si="1"/>
        <v>25</v>
      </c>
      <c r="H9" s="12">
        <f t="shared" si="1"/>
        <v>0</v>
      </c>
      <c r="I9" s="155">
        <f>SUM(C9:G9)</f>
        <v>1171.4000000000001</v>
      </c>
      <c r="J9" s="12">
        <f>J6*(17-J7)</f>
        <v>0</v>
      </c>
      <c r="K9" s="12">
        <v>245</v>
      </c>
      <c r="L9" s="12">
        <v>431</v>
      </c>
      <c r="M9" s="12">
        <v>503</v>
      </c>
      <c r="N9" s="155">
        <f>SUM(J9:M9)</f>
        <v>1179</v>
      </c>
      <c r="O9" s="156">
        <f>O6*(17-O7)</f>
        <v>2350</v>
      </c>
      <c r="P9" s="162">
        <f>P6*(17-P7)</f>
        <v>2350</v>
      </c>
    </row>
    <row r="10" spans="2:16" ht="19.5">
      <c r="B10" s="149" t="s">
        <v>214</v>
      </c>
      <c r="C10" s="17">
        <f t="shared" ref="C10:H10" si="2">C6*(18-C7)</f>
        <v>403</v>
      </c>
      <c r="D10" s="16">
        <f t="shared" si="2"/>
        <v>378</v>
      </c>
      <c r="E10" s="16">
        <f t="shared" si="2"/>
        <v>353.40000000000003</v>
      </c>
      <c r="F10" s="16">
        <f t="shared" si="2"/>
        <v>117.00000000000001</v>
      </c>
      <c r="G10" s="16">
        <f t="shared" si="2"/>
        <v>30</v>
      </c>
      <c r="H10" s="16">
        <f t="shared" si="2"/>
        <v>0</v>
      </c>
      <c r="I10" s="155">
        <f>SUM(C10:G10)</f>
        <v>1281.4000000000001</v>
      </c>
      <c r="J10" s="16">
        <f>J6*(18-J7)</f>
        <v>0</v>
      </c>
      <c r="K10" s="16">
        <v>271</v>
      </c>
      <c r="L10" s="16">
        <v>461</v>
      </c>
      <c r="M10" s="16">
        <v>534</v>
      </c>
      <c r="N10" s="155">
        <f>SUM(J10:M10)</f>
        <v>1266</v>
      </c>
      <c r="O10" s="157">
        <f>O6*(18-O7)</f>
        <v>2547</v>
      </c>
      <c r="P10" s="163">
        <f>P6*(18-P7)</f>
        <v>2547</v>
      </c>
    </row>
    <row r="11" spans="2:16" ht="20.25" thickBot="1">
      <c r="B11" s="347" t="s">
        <v>215</v>
      </c>
      <c r="C11" s="21">
        <f t="shared" ref="C11:H11" si="3">C6*(19-C7)</f>
        <v>434</v>
      </c>
      <c r="D11" s="20">
        <f t="shared" si="3"/>
        <v>406</v>
      </c>
      <c r="E11" s="20">
        <f t="shared" si="3"/>
        <v>384.40000000000003</v>
      </c>
      <c r="F11" s="20">
        <f t="shared" si="3"/>
        <v>132</v>
      </c>
      <c r="G11" s="20">
        <f t="shared" si="3"/>
        <v>35</v>
      </c>
      <c r="H11" s="20">
        <f t="shared" si="3"/>
        <v>0</v>
      </c>
      <c r="I11" s="164">
        <f>SUM(C11:G11)</f>
        <v>1391.4</v>
      </c>
      <c r="J11" s="20">
        <f>J6*(19-J7)</f>
        <v>0</v>
      </c>
      <c r="K11" s="20">
        <v>297</v>
      </c>
      <c r="L11" s="20">
        <v>491</v>
      </c>
      <c r="M11" s="20">
        <v>565</v>
      </c>
      <c r="N11" s="164">
        <f>SUM(J11:M11)</f>
        <v>1353</v>
      </c>
      <c r="O11" s="165">
        <f>O6*(19-O7)</f>
        <v>2744</v>
      </c>
      <c r="P11" s="166">
        <f>P6*(19-P7)</f>
        <v>2744</v>
      </c>
    </row>
    <row r="12" spans="2:16" ht="15.75" thickBot="1">
      <c r="B12" s="4"/>
      <c r="C12" s="4"/>
      <c r="D12" s="4"/>
      <c r="E12" s="4"/>
      <c r="F12" s="4"/>
      <c r="G12" s="4"/>
      <c r="H12" s="4"/>
      <c r="I12" s="4"/>
      <c r="J12" s="4"/>
      <c r="K12" s="4"/>
      <c r="L12" s="4"/>
      <c r="M12" s="4"/>
      <c r="N12" s="4"/>
      <c r="O12" s="4"/>
      <c r="P12" s="4"/>
    </row>
    <row r="13" spans="2:16" ht="24" thickBot="1">
      <c r="B13" s="473" t="s">
        <v>643</v>
      </c>
      <c r="C13" s="474"/>
      <c r="D13" s="474"/>
      <c r="E13" s="474"/>
      <c r="F13" s="474"/>
      <c r="G13" s="474"/>
      <c r="H13" s="474"/>
      <c r="I13" s="474"/>
      <c r="J13" s="474"/>
      <c r="K13" s="474"/>
      <c r="L13" s="470" t="s">
        <v>225</v>
      </c>
      <c r="M13" s="471"/>
      <c r="N13" s="471"/>
      <c r="O13" s="471"/>
      <c r="P13" s="472"/>
    </row>
    <row r="14" spans="2:16" ht="15.75">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6" ht="16.5" thickBot="1">
      <c r="B15" s="466"/>
      <c r="C15" s="462"/>
      <c r="D15" s="462"/>
      <c r="E15" s="462"/>
      <c r="F15" s="462"/>
      <c r="G15" s="462"/>
      <c r="H15" s="462"/>
      <c r="I15" s="462"/>
      <c r="J15" s="462"/>
      <c r="K15" s="462"/>
      <c r="L15" s="462"/>
      <c r="M15" s="462"/>
      <c r="N15" s="462"/>
      <c r="O15" s="145" t="s">
        <v>209</v>
      </c>
      <c r="P15" s="30" t="s">
        <v>210</v>
      </c>
    </row>
    <row r="16" spans="2:16" ht="15">
      <c r="B16" s="148" t="s">
        <v>211</v>
      </c>
      <c r="C16" s="146">
        <v>31</v>
      </c>
      <c r="D16" s="8">
        <v>28</v>
      </c>
      <c r="E16" s="8">
        <v>31</v>
      </c>
      <c r="F16" s="8">
        <v>30</v>
      </c>
      <c r="G16" s="8">
        <v>5</v>
      </c>
      <c r="H16" s="8">
        <v>0</v>
      </c>
      <c r="I16" s="168">
        <f>SUM(C16:G16)</f>
        <v>125</v>
      </c>
      <c r="J16" s="8">
        <v>15</v>
      </c>
      <c r="K16" s="8">
        <v>31</v>
      </c>
      <c r="L16" s="8">
        <v>30</v>
      </c>
      <c r="M16" s="8">
        <v>31</v>
      </c>
      <c r="N16" s="168">
        <f>SUM(J16:M16)</f>
        <v>107</v>
      </c>
      <c r="O16" s="167">
        <f>SUM(C16:H16,J16:M16)</f>
        <v>232</v>
      </c>
      <c r="P16" s="169">
        <f>I16+N16</f>
        <v>232</v>
      </c>
    </row>
    <row r="17" spans="2:16" ht="19.5">
      <c r="B17" s="149" t="s">
        <v>485</v>
      </c>
      <c r="C17" s="147">
        <v>2.7</v>
      </c>
      <c r="D17" s="10">
        <v>4</v>
      </c>
      <c r="E17" s="10">
        <v>4.5</v>
      </c>
      <c r="F17" s="10">
        <v>8.8000000000000007</v>
      </c>
      <c r="G17" s="10">
        <v>12</v>
      </c>
      <c r="H17" s="10">
        <v>0</v>
      </c>
      <c r="I17" s="153">
        <f>(C16*C17+D16*D17+E16*E17+F16*F17+G16*G17)/I16</f>
        <v>5.2736000000000001</v>
      </c>
      <c r="J17" s="10">
        <v>10</v>
      </c>
      <c r="K17" s="95">
        <v>9.1</v>
      </c>
      <c r="L17" s="95">
        <v>5.0999999999999996</v>
      </c>
      <c r="M17" s="95">
        <v>1.5</v>
      </c>
      <c r="N17" s="153">
        <f>(J16*J17+K16*K17+L16*L17+M16*M17)/N16</f>
        <v>5.9028037383177558</v>
      </c>
      <c r="O17" s="154">
        <f>(C17*C16+D17*D16+E17*E16+F17*F16+G17*G16+H17*H16+J17*J16+K17*K16+L17*L16+M17*M16)/O16</f>
        <v>5.5637931034482753</v>
      </c>
      <c r="P17" s="161">
        <f>(I17*I16+N17*N16)/P16</f>
        <v>5.5637931034482753</v>
      </c>
    </row>
    <row r="18" spans="2:16" ht="19.5">
      <c r="B18" s="149" t="s">
        <v>212</v>
      </c>
      <c r="C18" s="13">
        <v>321</v>
      </c>
      <c r="D18" s="12">
        <v>252</v>
      </c>
      <c r="E18" s="12">
        <v>264</v>
      </c>
      <c r="F18" s="12">
        <v>127</v>
      </c>
      <c r="G18" s="12">
        <v>5</v>
      </c>
      <c r="H18" s="12">
        <v>0</v>
      </c>
      <c r="I18" s="155">
        <f>SUM(C18:G18)</f>
        <v>969</v>
      </c>
      <c r="J18" s="12">
        <v>45</v>
      </c>
      <c r="K18" s="12">
        <v>120</v>
      </c>
      <c r="L18" s="12">
        <v>237</v>
      </c>
      <c r="M18" s="12">
        <v>355</v>
      </c>
      <c r="N18" s="155">
        <f>SUM(J18:M18)</f>
        <v>757</v>
      </c>
      <c r="O18" s="156">
        <f>O16*(13-O17)</f>
        <v>1725.2</v>
      </c>
      <c r="P18" s="162">
        <f>P16*(13-P17)</f>
        <v>1725.2</v>
      </c>
    </row>
    <row r="19" spans="2:16" ht="19.5">
      <c r="B19" s="149" t="s">
        <v>213</v>
      </c>
      <c r="C19" s="13">
        <v>445</v>
      </c>
      <c r="D19" s="12">
        <v>364</v>
      </c>
      <c r="E19" s="12">
        <v>388</v>
      </c>
      <c r="F19" s="12">
        <v>247</v>
      </c>
      <c r="G19" s="12">
        <f>G16*(17-G17)</f>
        <v>25</v>
      </c>
      <c r="H19" s="12">
        <f>H16*(17-H17)</f>
        <v>0</v>
      </c>
      <c r="I19" s="155">
        <f>SUM(C19:G19)</f>
        <v>1469</v>
      </c>
      <c r="J19" s="12">
        <v>105</v>
      </c>
      <c r="K19" s="12">
        <v>244</v>
      </c>
      <c r="L19" s="12">
        <v>357</v>
      </c>
      <c r="M19" s="12">
        <v>479</v>
      </c>
      <c r="N19" s="155">
        <f>SUM(J19:M19)</f>
        <v>1185</v>
      </c>
      <c r="O19" s="156">
        <f>O16*(17-O17)</f>
        <v>2653.2</v>
      </c>
      <c r="P19" s="162">
        <f>P16*(17-P17)</f>
        <v>2653.2</v>
      </c>
    </row>
    <row r="20" spans="2:16" ht="19.5">
      <c r="B20" s="149" t="s">
        <v>214</v>
      </c>
      <c r="C20" s="17">
        <v>476</v>
      </c>
      <c r="D20" s="16">
        <v>392</v>
      </c>
      <c r="E20" s="16">
        <v>419</v>
      </c>
      <c r="F20" s="16">
        <v>277</v>
      </c>
      <c r="G20" s="16">
        <v>30</v>
      </c>
      <c r="H20" s="16">
        <v>0</v>
      </c>
      <c r="I20" s="155">
        <f>SUM(C20:G20)</f>
        <v>1594</v>
      </c>
      <c r="J20" s="16">
        <v>120</v>
      </c>
      <c r="K20" s="16">
        <v>275</v>
      </c>
      <c r="L20" s="16">
        <v>387</v>
      </c>
      <c r="M20" s="16">
        <v>510</v>
      </c>
      <c r="N20" s="155">
        <f>SUM(J20:M20)</f>
        <v>1292</v>
      </c>
      <c r="O20" s="157">
        <f>O16*(18-O17)</f>
        <v>2885.2</v>
      </c>
      <c r="P20" s="163">
        <f>P16*(18-P17)</f>
        <v>2885.2</v>
      </c>
    </row>
    <row r="21" spans="2:16" ht="20.25" thickBot="1">
      <c r="B21" s="347" t="s">
        <v>215</v>
      </c>
      <c r="C21" s="21">
        <v>507</v>
      </c>
      <c r="D21" s="20">
        <v>420</v>
      </c>
      <c r="E21" s="20">
        <v>450</v>
      </c>
      <c r="F21" s="20">
        <v>307</v>
      </c>
      <c r="G21" s="20">
        <v>35</v>
      </c>
      <c r="H21" s="20">
        <f>H16*(19-H17)</f>
        <v>0</v>
      </c>
      <c r="I21" s="164">
        <f>SUM(C21:G21)</f>
        <v>1719</v>
      </c>
      <c r="J21" s="20">
        <v>135</v>
      </c>
      <c r="K21" s="20">
        <v>306</v>
      </c>
      <c r="L21" s="20">
        <v>417</v>
      </c>
      <c r="M21" s="20">
        <v>541</v>
      </c>
      <c r="N21" s="164">
        <f>SUM(J21:M21)</f>
        <v>1399</v>
      </c>
      <c r="O21" s="165">
        <f>O16*(19-O17)</f>
        <v>3117.2</v>
      </c>
      <c r="P21" s="166">
        <f>P16*(19-P17)</f>
        <v>3117.2</v>
      </c>
    </row>
    <row r="22" spans="2:16" ht="15.75" thickBot="1">
      <c r="B22" s="4"/>
      <c r="C22" s="4"/>
      <c r="D22" s="4"/>
      <c r="E22" s="4"/>
      <c r="F22" s="4"/>
      <c r="G22" s="4"/>
      <c r="H22" s="4"/>
      <c r="I22" s="4"/>
      <c r="J22" s="4"/>
      <c r="K22" s="4"/>
      <c r="L22" s="4"/>
      <c r="M22" s="4"/>
      <c r="N22" s="4"/>
      <c r="O22" s="4"/>
      <c r="P22" s="4"/>
    </row>
    <row r="23" spans="2:16" ht="24" thickBot="1">
      <c r="B23" s="473" t="s">
        <v>644</v>
      </c>
      <c r="C23" s="474"/>
      <c r="D23" s="474"/>
      <c r="E23" s="474"/>
      <c r="F23" s="474"/>
      <c r="G23" s="474"/>
      <c r="H23" s="474"/>
      <c r="I23" s="474"/>
      <c r="J23" s="474"/>
      <c r="K23" s="474"/>
      <c r="L23" s="470" t="s">
        <v>226</v>
      </c>
      <c r="M23" s="471"/>
      <c r="N23" s="471"/>
      <c r="O23" s="471"/>
      <c r="P23" s="472"/>
    </row>
    <row r="24" spans="2:16" ht="15.75">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6" ht="16.5" thickBot="1">
      <c r="B25" s="466"/>
      <c r="C25" s="462"/>
      <c r="D25" s="462"/>
      <c r="E25" s="462"/>
      <c r="F25" s="462"/>
      <c r="G25" s="462"/>
      <c r="H25" s="462"/>
      <c r="I25" s="462"/>
      <c r="J25" s="462"/>
      <c r="K25" s="462"/>
      <c r="L25" s="462"/>
      <c r="M25" s="462"/>
      <c r="N25" s="462"/>
      <c r="O25" s="145" t="s">
        <v>209</v>
      </c>
      <c r="P25" s="30" t="s">
        <v>210</v>
      </c>
    </row>
    <row r="26" spans="2:16" ht="15">
      <c r="B26" s="148" t="s">
        <v>211</v>
      </c>
      <c r="C26" s="146">
        <v>31</v>
      </c>
      <c r="D26" s="8">
        <v>28</v>
      </c>
      <c r="E26" s="8">
        <v>31</v>
      </c>
      <c r="F26" s="8">
        <v>15</v>
      </c>
      <c r="G26" s="8">
        <v>16</v>
      </c>
      <c r="H26" s="8">
        <v>5</v>
      </c>
      <c r="I26" s="168">
        <f>SUM(C26:G26)</f>
        <v>121</v>
      </c>
      <c r="J26" s="8">
        <v>0</v>
      </c>
      <c r="K26" s="8">
        <v>26</v>
      </c>
      <c r="L26" s="8">
        <v>30</v>
      </c>
      <c r="M26" s="8">
        <v>31</v>
      </c>
      <c r="N26" s="168">
        <f>SUM(J26:M26)</f>
        <v>87</v>
      </c>
      <c r="O26" s="167">
        <f>SUM(C26:H26,J26:M26)</f>
        <v>213</v>
      </c>
      <c r="P26" s="169">
        <f>I26+N26</f>
        <v>208</v>
      </c>
    </row>
    <row r="27" spans="2:16" ht="19.5">
      <c r="B27" s="149" t="s">
        <v>485</v>
      </c>
      <c r="C27" s="147">
        <v>-3.7</v>
      </c>
      <c r="D27" s="10">
        <v>0.5</v>
      </c>
      <c r="E27" s="10">
        <v>4.7</v>
      </c>
      <c r="F27" s="10">
        <v>11.8</v>
      </c>
      <c r="G27" s="10">
        <v>12.2</v>
      </c>
      <c r="H27" s="10">
        <v>12.7</v>
      </c>
      <c r="I27" s="153">
        <f>(C26*C27+D26*D27+E26*E27+F26*F27+G26*G27)/I26</f>
        <v>3.4479338842975205</v>
      </c>
      <c r="J27" s="10"/>
      <c r="K27" s="95">
        <v>7.3</v>
      </c>
      <c r="L27" s="95">
        <v>6.9</v>
      </c>
      <c r="M27" s="95">
        <v>-0.4</v>
      </c>
      <c r="N27" s="153">
        <f>(J26*J27+K26*K27+L26*L27+M26*M27)/N26</f>
        <v>4.4183908045977009</v>
      </c>
      <c r="O27" s="154">
        <f>(C27*C26+D27*D26+E27*E26+F27*F26+G27*G26+H27*H26+J27*J26+K27*K26+L27*L26+M27*M26)/O26</f>
        <v>4.0615023474178402</v>
      </c>
      <c r="P27" s="161">
        <f>(I27*I26+N27*N26)/P26</f>
        <v>3.8538461538461535</v>
      </c>
    </row>
    <row r="28" spans="2:16" ht="19.5">
      <c r="B28" s="149" t="s">
        <v>212</v>
      </c>
      <c r="C28" s="13">
        <v>517</v>
      </c>
      <c r="D28" s="12">
        <v>351</v>
      </c>
      <c r="E28" s="12">
        <v>268</v>
      </c>
      <c r="F28" s="12">
        <v>19</v>
      </c>
      <c r="G28" s="12">
        <v>13</v>
      </c>
      <c r="H28" s="12">
        <v>2</v>
      </c>
      <c r="I28" s="155">
        <f>SUM(C28:G28)</f>
        <v>1168</v>
      </c>
      <c r="J28" s="12">
        <v>0</v>
      </c>
      <c r="K28" s="12">
        <v>147</v>
      </c>
      <c r="L28" s="12">
        <v>183</v>
      </c>
      <c r="M28" s="12">
        <v>416</v>
      </c>
      <c r="N28" s="155">
        <f>SUM(J28:M28)</f>
        <v>746</v>
      </c>
      <c r="O28" s="156">
        <f>O26*(13-O27)</f>
        <v>1903.9000000000003</v>
      </c>
      <c r="P28" s="162">
        <f>P26*(13-P27)</f>
        <v>1902.4000000000003</v>
      </c>
    </row>
    <row r="29" spans="2:16" ht="19.5">
      <c r="B29" s="149" t="s">
        <v>213</v>
      </c>
      <c r="C29" s="13">
        <v>641</v>
      </c>
      <c r="D29" s="12">
        <v>463</v>
      </c>
      <c r="E29" s="12">
        <v>382</v>
      </c>
      <c r="F29" s="12">
        <v>79</v>
      </c>
      <c r="G29" s="12">
        <v>77</v>
      </c>
      <c r="H29" s="12">
        <v>22</v>
      </c>
      <c r="I29" s="155">
        <f>SUM(C29:G29)</f>
        <v>1642</v>
      </c>
      <c r="J29" s="12">
        <v>0</v>
      </c>
      <c r="K29" s="12">
        <v>251</v>
      </c>
      <c r="L29" s="12">
        <v>303</v>
      </c>
      <c r="M29" s="12">
        <v>540</v>
      </c>
      <c r="N29" s="155">
        <f>SUM(J29:M29)</f>
        <v>1094</v>
      </c>
      <c r="O29" s="156">
        <f>O26*(17-O27)</f>
        <v>2755.9</v>
      </c>
      <c r="P29" s="162">
        <f>P26*(17-P27)</f>
        <v>2734.4</v>
      </c>
    </row>
    <row r="30" spans="2:16" ht="19.5">
      <c r="B30" s="149" t="s">
        <v>214</v>
      </c>
      <c r="C30" s="17">
        <v>672</v>
      </c>
      <c r="D30" s="16">
        <v>491</v>
      </c>
      <c r="E30" s="16">
        <v>413</v>
      </c>
      <c r="F30" s="16">
        <v>94</v>
      </c>
      <c r="G30" s="16">
        <v>93</v>
      </c>
      <c r="H30" s="16">
        <v>27</v>
      </c>
      <c r="I30" s="155">
        <f>SUM(C30:G30)</f>
        <v>1763</v>
      </c>
      <c r="J30" s="16">
        <v>0</v>
      </c>
      <c r="K30" s="16">
        <v>277</v>
      </c>
      <c r="L30" s="16">
        <v>333</v>
      </c>
      <c r="M30" s="16">
        <v>571</v>
      </c>
      <c r="N30" s="155">
        <f>SUM(J30:M30)</f>
        <v>1181</v>
      </c>
      <c r="O30" s="157">
        <f>O26*(18-O27)</f>
        <v>2968.9</v>
      </c>
      <c r="P30" s="163">
        <f>P26*(18-P27)</f>
        <v>2942.4</v>
      </c>
    </row>
    <row r="31" spans="2:16" ht="20.25" thickBot="1">
      <c r="B31" s="347" t="s">
        <v>215</v>
      </c>
      <c r="C31" s="21">
        <v>703</v>
      </c>
      <c r="D31" s="20">
        <v>519</v>
      </c>
      <c r="E31" s="20">
        <v>444</v>
      </c>
      <c r="F31" s="20">
        <v>109</v>
      </c>
      <c r="G31" s="20">
        <v>109</v>
      </c>
      <c r="H31" s="20">
        <v>32</v>
      </c>
      <c r="I31" s="164">
        <f>SUM(C31:G31)</f>
        <v>1884</v>
      </c>
      <c r="J31" s="20">
        <v>0</v>
      </c>
      <c r="K31" s="20">
        <v>303</v>
      </c>
      <c r="L31" s="20">
        <v>363</v>
      </c>
      <c r="M31" s="20">
        <v>602</v>
      </c>
      <c r="N31" s="164">
        <f>SUM(J31:M31)</f>
        <v>1268</v>
      </c>
      <c r="O31" s="165">
        <f>O26*(19-O27)</f>
        <v>3181.9</v>
      </c>
      <c r="P31" s="166">
        <f>P26*(19-P27)</f>
        <v>3150.4</v>
      </c>
    </row>
    <row r="32" spans="2:16" ht="15.75" thickBot="1">
      <c r="B32" s="4"/>
      <c r="C32" s="4"/>
      <c r="D32" s="4"/>
      <c r="E32" s="4"/>
      <c r="F32" s="4"/>
      <c r="G32" s="4"/>
      <c r="H32" s="4"/>
      <c r="I32" s="4"/>
      <c r="J32" s="4"/>
      <c r="K32" s="4"/>
      <c r="L32" s="4"/>
      <c r="M32" s="4"/>
      <c r="N32" s="4"/>
      <c r="O32" s="4"/>
      <c r="P32" s="4"/>
    </row>
    <row r="33" spans="2:16" ht="24" thickBot="1">
      <c r="B33" s="473" t="s">
        <v>644</v>
      </c>
      <c r="C33" s="474"/>
      <c r="D33" s="474"/>
      <c r="E33" s="474"/>
      <c r="F33" s="474"/>
      <c r="G33" s="474"/>
      <c r="H33" s="474"/>
      <c r="I33" s="474"/>
      <c r="J33" s="474"/>
      <c r="K33" s="474"/>
      <c r="L33" s="470" t="s">
        <v>227</v>
      </c>
      <c r="M33" s="471"/>
      <c r="N33" s="471"/>
      <c r="O33" s="471"/>
      <c r="P33" s="472"/>
    </row>
    <row r="34" spans="2:16" ht="15.75">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6" ht="16.5" thickBot="1">
      <c r="B35" s="466"/>
      <c r="C35" s="462"/>
      <c r="D35" s="462"/>
      <c r="E35" s="462"/>
      <c r="F35" s="462"/>
      <c r="G35" s="462"/>
      <c r="H35" s="462"/>
      <c r="I35" s="462"/>
      <c r="J35" s="462"/>
      <c r="K35" s="462"/>
      <c r="L35" s="462"/>
      <c r="M35" s="462"/>
      <c r="N35" s="462"/>
      <c r="O35" s="145" t="s">
        <v>209</v>
      </c>
      <c r="P35" s="30" t="s">
        <v>210</v>
      </c>
    </row>
    <row r="36" spans="2:16" ht="15">
      <c r="B36" s="148" t="s">
        <v>211</v>
      </c>
      <c r="C36" s="146">
        <v>31</v>
      </c>
      <c r="D36" s="8">
        <v>28</v>
      </c>
      <c r="E36" s="8">
        <v>31</v>
      </c>
      <c r="F36" s="8">
        <v>25</v>
      </c>
      <c r="G36" s="8">
        <v>20</v>
      </c>
      <c r="H36" s="8">
        <v>0</v>
      </c>
      <c r="I36" s="168">
        <f>SUM(C36:G36)</f>
        <v>135</v>
      </c>
      <c r="J36" s="8">
        <v>15</v>
      </c>
      <c r="K36" s="8">
        <v>31</v>
      </c>
      <c r="L36" s="8">
        <v>30</v>
      </c>
      <c r="M36" s="8">
        <v>31</v>
      </c>
      <c r="N36" s="168">
        <f>SUM(J36:M36)</f>
        <v>107</v>
      </c>
      <c r="O36" s="167">
        <f>SUM(C36:H36,J36:M36)</f>
        <v>242</v>
      </c>
      <c r="P36" s="169">
        <f>I36+N36</f>
        <v>242</v>
      </c>
    </row>
    <row r="37" spans="2:16" ht="19.5">
      <c r="B37" s="149" t="s">
        <v>485</v>
      </c>
      <c r="C37" s="147">
        <v>-4.3</v>
      </c>
      <c r="D37" s="10">
        <v>-0.6</v>
      </c>
      <c r="E37" s="10">
        <v>4.2</v>
      </c>
      <c r="F37" s="10">
        <v>8.6</v>
      </c>
      <c r="G37" s="10">
        <v>11.2</v>
      </c>
      <c r="H37" s="10">
        <v>0</v>
      </c>
      <c r="I37" s="153">
        <f>(C36*C37+D36*D37+E36*E37+F36*F37+G36*G37)/I36</f>
        <v>3.1044444444444448</v>
      </c>
      <c r="J37" s="10">
        <v>11</v>
      </c>
      <c r="K37" s="95">
        <v>7.1</v>
      </c>
      <c r="L37" s="95">
        <v>5.5</v>
      </c>
      <c r="M37" s="95">
        <v>-4.9000000000000004</v>
      </c>
      <c r="N37" s="153">
        <f>(J36*J37+K36*K37+L36*L37+M36*M37)/N36</f>
        <v>3.721495327102804</v>
      </c>
      <c r="O37" s="154">
        <f>(C37*C36+D37*D36+E37*E36+F37*F36+G37*G36+H37*H36+J37*J36+K37*K36+L37*L36+M37*M36)/O36</f>
        <v>3.3772727272727274</v>
      </c>
      <c r="P37" s="161">
        <f>(I37*I36+N37*N36)/P36</f>
        <v>3.3772727272727274</v>
      </c>
    </row>
    <row r="38" spans="2:16" ht="19.5">
      <c r="B38" s="149" t="s">
        <v>212</v>
      </c>
      <c r="C38" s="13">
        <v>537</v>
      </c>
      <c r="D38" s="12">
        <v>379</v>
      </c>
      <c r="E38" s="12">
        <v>273</v>
      </c>
      <c r="F38" s="12">
        <v>111</v>
      </c>
      <c r="G38" s="12">
        <v>36</v>
      </c>
      <c r="H38" s="12">
        <v>0</v>
      </c>
      <c r="I38" s="155">
        <f>SUM(C38:G38)</f>
        <v>1336</v>
      </c>
      <c r="J38" s="12">
        <v>30</v>
      </c>
      <c r="K38" s="12">
        <v>183</v>
      </c>
      <c r="L38" s="12">
        <v>226</v>
      </c>
      <c r="M38" s="12">
        <v>554</v>
      </c>
      <c r="N38" s="155">
        <f>SUM(J38:M38)</f>
        <v>993</v>
      </c>
      <c r="O38" s="156">
        <f>O36*(13-O37)</f>
        <v>2328.7000000000003</v>
      </c>
      <c r="P38" s="162">
        <f>P36*(13-P37)</f>
        <v>2328.7000000000003</v>
      </c>
    </row>
    <row r="39" spans="2:16" ht="19.5">
      <c r="B39" s="149" t="s">
        <v>213</v>
      </c>
      <c r="C39" s="13">
        <v>661</v>
      </c>
      <c r="D39" s="12">
        <v>491</v>
      </c>
      <c r="E39" s="12">
        <v>397</v>
      </c>
      <c r="F39" s="12">
        <v>211</v>
      </c>
      <c r="G39" s="12">
        <v>116</v>
      </c>
      <c r="H39" s="12">
        <f>H36*(17-H37)</f>
        <v>0</v>
      </c>
      <c r="I39" s="155">
        <f>SUM(C39:G39)</f>
        <v>1876</v>
      </c>
      <c r="J39" s="12">
        <v>90</v>
      </c>
      <c r="K39" s="12">
        <v>307</v>
      </c>
      <c r="L39" s="12">
        <v>346</v>
      </c>
      <c r="M39" s="12">
        <v>678</v>
      </c>
      <c r="N39" s="155">
        <f>SUM(J39:M39)</f>
        <v>1421</v>
      </c>
      <c r="O39" s="156">
        <f>O36*(17-O37)</f>
        <v>3296.7000000000003</v>
      </c>
      <c r="P39" s="162">
        <f>P36*(17-P37)</f>
        <v>3296.7000000000003</v>
      </c>
    </row>
    <row r="40" spans="2:16" ht="19.5">
      <c r="B40" s="149" t="s">
        <v>214</v>
      </c>
      <c r="C40" s="17">
        <v>692</v>
      </c>
      <c r="D40" s="16">
        <v>519</v>
      </c>
      <c r="E40" s="16">
        <v>428</v>
      </c>
      <c r="F40" s="16">
        <v>236</v>
      </c>
      <c r="G40" s="16">
        <v>136</v>
      </c>
      <c r="H40" s="16">
        <f>H36*(18-H37)</f>
        <v>0</v>
      </c>
      <c r="I40" s="155">
        <f>SUM(C40:G40)</f>
        <v>2011</v>
      </c>
      <c r="J40" s="16">
        <v>105</v>
      </c>
      <c r="K40" s="16">
        <v>338</v>
      </c>
      <c r="L40" s="16">
        <v>376</v>
      </c>
      <c r="M40" s="16">
        <v>709</v>
      </c>
      <c r="N40" s="155">
        <f>SUM(J40:M40)</f>
        <v>1528</v>
      </c>
      <c r="O40" s="157">
        <f>O36*(18-O37)</f>
        <v>3538.7000000000003</v>
      </c>
      <c r="P40" s="163">
        <f>P36*(18-P37)</f>
        <v>3538.7000000000003</v>
      </c>
    </row>
    <row r="41" spans="2:16" ht="20.25" thickBot="1">
      <c r="B41" s="347" t="s">
        <v>215</v>
      </c>
      <c r="C41" s="21">
        <v>723</v>
      </c>
      <c r="D41" s="20">
        <v>547</v>
      </c>
      <c r="E41" s="20">
        <v>459</v>
      </c>
      <c r="F41" s="20">
        <v>261</v>
      </c>
      <c r="G41" s="20">
        <v>156</v>
      </c>
      <c r="H41" s="20">
        <f>H36*(19-H37)</f>
        <v>0</v>
      </c>
      <c r="I41" s="164">
        <f>SUM(C41:G41)</f>
        <v>2146</v>
      </c>
      <c r="J41" s="20">
        <v>120</v>
      </c>
      <c r="K41" s="20">
        <v>369</v>
      </c>
      <c r="L41" s="20">
        <v>406</v>
      </c>
      <c r="M41" s="20">
        <v>740</v>
      </c>
      <c r="N41" s="164">
        <f>SUM(J41:M41)</f>
        <v>1635</v>
      </c>
      <c r="O41" s="165">
        <f>O36*(19-O37)</f>
        <v>3780.7000000000003</v>
      </c>
      <c r="P41" s="166">
        <f>P36*(19-P37)</f>
        <v>3780.7000000000003</v>
      </c>
    </row>
    <row r="42" spans="2:16" ht="15.75" thickBot="1">
      <c r="B42" s="4"/>
      <c r="C42" s="4"/>
      <c r="D42" s="4"/>
      <c r="E42" s="4"/>
      <c r="F42" s="4"/>
      <c r="G42" s="4"/>
      <c r="H42" s="4"/>
      <c r="I42" s="4"/>
      <c r="J42" s="4"/>
      <c r="K42" s="4"/>
      <c r="L42" s="4"/>
      <c r="M42" s="4"/>
      <c r="N42" s="4"/>
      <c r="O42" s="4"/>
      <c r="P42" s="4"/>
    </row>
    <row r="43" spans="2:16" ht="24" thickBot="1">
      <c r="B43" s="473" t="s">
        <v>645</v>
      </c>
      <c r="C43" s="474"/>
      <c r="D43" s="474"/>
      <c r="E43" s="474"/>
      <c r="F43" s="474"/>
      <c r="G43" s="474"/>
      <c r="H43" s="474"/>
      <c r="I43" s="474"/>
      <c r="J43" s="474"/>
      <c r="K43" s="474"/>
      <c r="L43" s="470" t="s">
        <v>228</v>
      </c>
      <c r="M43" s="471"/>
      <c r="N43" s="471"/>
      <c r="O43" s="471"/>
      <c r="P43" s="472"/>
    </row>
    <row r="44" spans="2:16" ht="15.75">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6" ht="16.5" thickBot="1">
      <c r="B45" s="466"/>
      <c r="C45" s="462"/>
      <c r="D45" s="462"/>
      <c r="E45" s="462"/>
      <c r="F45" s="462"/>
      <c r="G45" s="462"/>
      <c r="H45" s="462"/>
      <c r="I45" s="462"/>
      <c r="J45" s="462"/>
      <c r="K45" s="462"/>
      <c r="L45" s="462"/>
      <c r="M45" s="462"/>
      <c r="N45" s="462"/>
      <c r="O45" s="145" t="s">
        <v>209</v>
      </c>
      <c r="P45" s="30" t="s">
        <v>210</v>
      </c>
    </row>
    <row r="46" spans="2:16" ht="15">
      <c r="B46" s="148" t="s">
        <v>211</v>
      </c>
      <c r="C46" s="146">
        <v>31</v>
      </c>
      <c r="D46" s="8">
        <v>28</v>
      </c>
      <c r="E46" s="8">
        <v>31</v>
      </c>
      <c r="F46" s="8">
        <v>30</v>
      </c>
      <c r="G46" s="8">
        <v>5</v>
      </c>
      <c r="H46" s="8">
        <v>0</v>
      </c>
      <c r="I46" s="168">
        <f>SUM(C46:G46)</f>
        <v>125</v>
      </c>
      <c r="J46" s="8">
        <v>0</v>
      </c>
      <c r="K46" s="8">
        <v>26</v>
      </c>
      <c r="L46" s="8">
        <v>30</v>
      </c>
      <c r="M46" s="8">
        <v>31</v>
      </c>
      <c r="N46" s="168">
        <f>SUM(J46:M46)</f>
        <v>87</v>
      </c>
      <c r="O46" s="167">
        <f>SUM(C46:H46,J46:M46)</f>
        <v>212</v>
      </c>
      <c r="P46" s="169">
        <f>I46+N46</f>
        <v>212</v>
      </c>
    </row>
    <row r="47" spans="2:16" ht="19.5">
      <c r="B47" s="149" t="s">
        <v>485</v>
      </c>
      <c r="C47" s="147">
        <v>-0.2</v>
      </c>
      <c r="D47" s="10">
        <v>-0.9</v>
      </c>
      <c r="E47" s="10">
        <v>5.2</v>
      </c>
      <c r="F47" s="10">
        <v>11.3</v>
      </c>
      <c r="G47" s="10">
        <v>7.5</v>
      </c>
      <c r="H47" s="10">
        <v>0</v>
      </c>
      <c r="I47" s="153">
        <f>(C46*C47+D46*D47+E46*E47+F46*F47+G46*G47)/I46</f>
        <v>4.0503999999999998</v>
      </c>
      <c r="J47" s="10">
        <v>0</v>
      </c>
      <c r="K47" s="95">
        <v>7.7</v>
      </c>
      <c r="L47" s="95">
        <v>3.1</v>
      </c>
      <c r="M47" s="95">
        <v>3.8</v>
      </c>
      <c r="N47" s="153">
        <f>(J46*J47+K46*K47+L46*L47+M46*M47)/N46</f>
        <v>4.7241379310344831</v>
      </c>
      <c r="O47" s="154">
        <f>(C47*C46+D47*D46+E47*E46+F47*F46+G47*G46+H47*H46+J47*J46+K47*K46+L47*L46+M47*M46)/O46</f>
        <v>4.3268867924528296</v>
      </c>
      <c r="P47" s="161">
        <f>(I47*I46+N47*N46)/P46</f>
        <v>4.3268867924528296</v>
      </c>
    </row>
    <row r="48" spans="2:16" ht="19.5">
      <c r="B48" s="149" t="s">
        <v>212</v>
      </c>
      <c r="C48" s="13">
        <v>409</v>
      </c>
      <c r="D48" s="12">
        <v>390</v>
      </c>
      <c r="E48" s="12">
        <v>241</v>
      </c>
      <c r="F48" s="12">
        <v>53</v>
      </c>
      <c r="G48" s="12">
        <v>28</v>
      </c>
      <c r="H48" s="12">
        <f>H46*(13-H47)</f>
        <v>0</v>
      </c>
      <c r="I48" s="155">
        <f>SUM(C48:G48)</f>
        <v>1121</v>
      </c>
      <c r="J48" s="12">
        <v>0</v>
      </c>
      <c r="K48" s="12">
        <v>137</v>
      </c>
      <c r="L48" s="12">
        <v>298</v>
      </c>
      <c r="M48" s="12">
        <v>286</v>
      </c>
      <c r="N48" s="155">
        <f>SUM(J48:M48)</f>
        <v>721</v>
      </c>
      <c r="O48" s="156">
        <f>O46*(13-O47)</f>
        <v>1838.7000000000003</v>
      </c>
      <c r="P48" s="162">
        <f>P46*(13-P47)</f>
        <v>1838.7000000000003</v>
      </c>
    </row>
    <row r="49" spans="2:16" ht="19.5">
      <c r="B49" s="149" t="s">
        <v>213</v>
      </c>
      <c r="C49" s="13">
        <v>533</v>
      </c>
      <c r="D49" s="12">
        <v>502</v>
      </c>
      <c r="E49" s="12">
        <v>365</v>
      </c>
      <c r="F49" s="12">
        <v>173</v>
      </c>
      <c r="G49" s="12">
        <v>48</v>
      </c>
      <c r="H49" s="12">
        <f>H46*(17-H47)</f>
        <v>0</v>
      </c>
      <c r="I49" s="155">
        <f>SUM(C49:G49)</f>
        <v>1621</v>
      </c>
      <c r="J49" s="12">
        <v>0</v>
      </c>
      <c r="K49" s="12">
        <v>241</v>
      </c>
      <c r="L49" s="12">
        <v>418</v>
      </c>
      <c r="M49" s="12">
        <v>410</v>
      </c>
      <c r="N49" s="155">
        <f>SUM(J49:M49)</f>
        <v>1069</v>
      </c>
      <c r="O49" s="156">
        <f>O46*(17-O47)</f>
        <v>2686.7000000000003</v>
      </c>
      <c r="P49" s="162">
        <f>P46*(17-P47)</f>
        <v>2686.7000000000003</v>
      </c>
    </row>
    <row r="50" spans="2:16" ht="19.5">
      <c r="B50" s="149" t="s">
        <v>214</v>
      </c>
      <c r="C50" s="17">
        <v>564</v>
      </c>
      <c r="D50" s="16">
        <v>530</v>
      </c>
      <c r="E50" s="16">
        <v>396</v>
      </c>
      <c r="F50" s="16">
        <v>203</v>
      </c>
      <c r="G50" s="16">
        <v>53</v>
      </c>
      <c r="H50" s="16">
        <f>H46*(18-H47)</f>
        <v>0</v>
      </c>
      <c r="I50" s="155">
        <f>SUM(C50:G50)</f>
        <v>1746</v>
      </c>
      <c r="J50" s="16">
        <v>0</v>
      </c>
      <c r="K50" s="16">
        <v>267</v>
      </c>
      <c r="L50" s="16">
        <v>448</v>
      </c>
      <c r="M50" s="16">
        <v>441</v>
      </c>
      <c r="N50" s="155">
        <f>SUM(J50:M50)</f>
        <v>1156</v>
      </c>
      <c r="O50" s="157">
        <f>O46*(18-O47)</f>
        <v>2898.7000000000003</v>
      </c>
      <c r="P50" s="163">
        <f>P46*(18-P47)</f>
        <v>2898.7000000000003</v>
      </c>
    </row>
    <row r="51" spans="2:16" ht="20.25" thickBot="1">
      <c r="B51" s="347" t="s">
        <v>215</v>
      </c>
      <c r="C51" s="21">
        <v>595</v>
      </c>
      <c r="D51" s="20">
        <v>558</v>
      </c>
      <c r="E51" s="20">
        <v>427</v>
      </c>
      <c r="F51" s="20">
        <v>233</v>
      </c>
      <c r="G51" s="20">
        <v>58</v>
      </c>
      <c r="H51" s="20">
        <f>H46*(19-H47)</f>
        <v>0</v>
      </c>
      <c r="I51" s="164">
        <f>SUM(C51:G51)</f>
        <v>1871</v>
      </c>
      <c r="J51" s="20">
        <v>0</v>
      </c>
      <c r="K51" s="20">
        <v>293</v>
      </c>
      <c r="L51" s="20">
        <v>478</v>
      </c>
      <c r="M51" s="20">
        <v>472</v>
      </c>
      <c r="N51" s="164">
        <f>SUM(J51:M51)</f>
        <v>1243</v>
      </c>
      <c r="O51" s="165">
        <f>O46*(19-O47)</f>
        <v>3110.7000000000003</v>
      </c>
      <c r="P51" s="166">
        <f>P46*(19-P47)</f>
        <v>3110.7000000000003</v>
      </c>
    </row>
    <row r="52" spans="2:16" ht="15.75" thickBot="1">
      <c r="B52" s="4"/>
      <c r="C52" s="4"/>
      <c r="D52" s="4"/>
      <c r="E52" s="4"/>
      <c r="F52" s="4"/>
      <c r="G52" s="4"/>
      <c r="H52" s="4"/>
      <c r="I52" s="4"/>
      <c r="J52" s="4"/>
      <c r="K52" s="4"/>
      <c r="L52" s="4"/>
      <c r="M52" s="4"/>
      <c r="N52" s="4"/>
      <c r="O52" s="4"/>
      <c r="P52" s="4"/>
    </row>
    <row r="53" spans="2:16" ht="24" thickBot="1">
      <c r="B53" s="473" t="s">
        <v>644</v>
      </c>
      <c r="C53" s="474"/>
      <c r="D53" s="474"/>
      <c r="E53" s="474"/>
      <c r="F53" s="474"/>
      <c r="G53" s="474"/>
      <c r="H53" s="474"/>
      <c r="I53" s="474"/>
      <c r="J53" s="474"/>
      <c r="K53" s="474"/>
      <c r="L53" s="470" t="s">
        <v>229</v>
      </c>
      <c r="M53" s="471"/>
      <c r="N53" s="471"/>
      <c r="O53" s="471"/>
      <c r="P53" s="472"/>
    </row>
    <row r="54" spans="2:16"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6" ht="16.5" thickBot="1">
      <c r="B55" s="466"/>
      <c r="C55" s="462"/>
      <c r="D55" s="462"/>
      <c r="E55" s="462"/>
      <c r="F55" s="462"/>
      <c r="G55" s="462"/>
      <c r="H55" s="462"/>
      <c r="I55" s="462"/>
      <c r="J55" s="462"/>
      <c r="K55" s="462"/>
      <c r="L55" s="462"/>
      <c r="M55" s="462"/>
      <c r="N55" s="462"/>
      <c r="O55" s="145" t="s">
        <v>209</v>
      </c>
      <c r="P55" s="30" t="s">
        <v>210</v>
      </c>
    </row>
    <row r="56" spans="2:16" ht="15">
      <c r="B56" s="148" t="s">
        <v>211</v>
      </c>
      <c r="C56" s="146">
        <v>31</v>
      </c>
      <c r="D56" s="8">
        <v>28</v>
      </c>
      <c r="E56" s="8">
        <v>31</v>
      </c>
      <c r="F56" s="8">
        <v>25</v>
      </c>
      <c r="G56" s="8">
        <v>10</v>
      </c>
      <c r="H56" s="8">
        <v>0</v>
      </c>
      <c r="I56" s="168">
        <f>SUM(C56:G56)</f>
        <v>125</v>
      </c>
      <c r="J56" s="8">
        <v>5</v>
      </c>
      <c r="K56" s="8">
        <v>26</v>
      </c>
      <c r="L56" s="8">
        <v>30</v>
      </c>
      <c r="M56" s="8">
        <v>31</v>
      </c>
      <c r="N56" s="168">
        <f>SUM(J56:M56)</f>
        <v>92</v>
      </c>
      <c r="O56" s="167">
        <f>SUM(C56:H56,J56:M56)</f>
        <v>217</v>
      </c>
      <c r="P56" s="169">
        <f>I56+N56</f>
        <v>217</v>
      </c>
    </row>
    <row r="57" spans="2:16" ht="19.5">
      <c r="B57" s="149" t="s">
        <v>485</v>
      </c>
      <c r="C57" s="147">
        <v>1.8</v>
      </c>
      <c r="D57" s="10">
        <v>3.4</v>
      </c>
      <c r="E57" s="10">
        <v>7</v>
      </c>
      <c r="F57" s="10">
        <v>7.5</v>
      </c>
      <c r="G57" s="10">
        <v>12.6</v>
      </c>
      <c r="H57" s="10">
        <v>0</v>
      </c>
      <c r="I57" s="153">
        <f>(C56*C57+D56*D57+E56*E57+F56*F57+G56*G57)/I56</f>
        <v>5.452</v>
      </c>
      <c r="J57" s="10">
        <v>12.6</v>
      </c>
      <c r="K57" s="95">
        <v>9.3000000000000007</v>
      </c>
      <c r="L57" s="95">
        <v>5.5</v>
      </c>
      <c r="M57" s="95">
        <v>0.1</v>
      </c>
      <c r="N57" s="153">
        <f>(J56*J57+K56*K57+L56*L57+M56*M57)/N56</f>
        <v>5.1402173913043478</v>
      </c>
      <c r="O57" s="154">
        <f>(C57*C56+D57*D56+E57*E56+F57*F56+G57*G56+H57*H56+J57*J56+K57*K56+L57*L56+M57*M56)/O56</f>
        <v>5.3198156682027644</v>
      </c>
      <c r="P57" s="161">
        <f>(I57*I56+N57*N56)/P56</f>
        <v>5.3198156682027653</v>
      </c>
    </row>
    <row r="58" spans="2:16" ht="19.5">
      <c r="B58" s="149" t="s">
        <v>212</v>
      </c>
      <c r="C58" s="13">
        <v>347</v>
      </c>
      <c r="D58" s="12">
        <v>269</v>
      </c>
      <c r="E58" s="12">
        <v>186</v>
      </c>
      <c r="F58" s="12">
        <v>138</v>
      </c>
      <c r="G58" s="12">
        <v>4</v>
      </c>
      <c r="H58" s="12">
        <v>0</v>
      </c>
      <c r="I58" s="155">
        <f>SUM(C58:G58)</f>
        <v>944</v>
      </c>
      <c r="J58" s="12">
        <v>2</v>
      </c>
      <c r="K58" s="12">
        <v>96</v>
      </c>
      <c r="L58" s="12">
        <v>225</v>
      </c>
      <c r="M58" s="12">
        <v>400</v>
      </c>
      <c r="N58" s="155">
        <f>SUM(J58:M58)</f>
        <v>723</v>
      </c>
      <c r="O58" s="156">
        <f>O56*(13-O57)</f>
        <v>1666.6000000000001</v>
      </c>
      <c r="P58" s="162">
        <f>P56*(13-P57)</f>
        <v>1666.6</v>
      </c>
    </row>
    <row r="59" spans="2:16" ht="19.5">
      <c r="B59" s="149" t="s">
        <v>213</v>
      </c>
      <c r="C59" s="13">
        <v>471</v>
      </c>
      <c r="D59" s="12">
        <v>381</v>
      </c>
      <c r="E59" s="12">
        <v>310</v>
      </c>
      <c r="F59" s="12">
        <v>238</v>
      </c>
      <c r="G59" s="12">
        <v>44</v>
      </c>
      <c r="H59" s="12">
        <v>0</v>
      </c>
      <c r="I59" s="155">
        <f>SUM(C59:G59)</f>
        <v>1444</v>
      </c>
      <c r="J59" s="12">
        <v>22</v>
      </c>
      <c r="K59" s="12">
        <v>200</v>
      </c>
      <c r="L59" s="12">
        <v>345</v>
      </c>
      <c r="M59" s="12">
        <v>524</v>
      </c>
      <c r="N59" s="155">
        <f>SUM(J59:M59)</f>
        <v>1091</v>
      </c>
      <c r="O59" s="156">
        <f>O56*(17-O57)</f>
        <v>2534.6</v>
      </c>
      <c r="P59" s="162">
        <f>P56*(17-P57)</f>
        <v>2534.6</v>
      </c>
    </row>
    <row r="60" spans="2:16" ht="19.5">
      <c r="B60" s="149" t="s">
        <v>214</v>
      </c>
      <c r="C60" s="17">
        <v>502</v>
      </c>
      <c r="D60" s="16">
        <v>409</v>
      </c>
      <c r="E60" s="16">
        <v>341</v>
      </c>
      <c r="F60" s="16">
        <v>263</v>
      </c>
      <c r="G60" s="16">
        <v>54</v>
      </c>
      <c r="H60" s="16">
        <v>0</v>
      </c>
      <c r="I60" s="155">
        <f>SUM(C60:G60)</f>
        <v>1569</v>
      </c>
      <c r="J60" s="16">
        <v>27</v>
      </c>
      <c r="K60" s="16">
        <v>226</v>
      </c>
      <c r="L60" s="16">
        <v>375</v>
      </c>
      <c r="M60" s="16">
        <v>555</v>
      </c>
      <c r="N60" s="155">
        <f>SUM(J60:M60)</f>
        <v>1183</v>
      </c>
      <c r="O60" s="157">
        <f>O56*(18-O57)</f>
        <v>2751.6</v>
      </c>
      <c r="P60" s="163">
        <f>P56*(18-P57)</f>
        <v>2751.6</v>
      </c>
    </row>
    <row r="61" spans="2:16" ht="20.25" thickBot="1">
      <c r="B61" s="347" t="s">
        <v>215</v>
      </c>
      <c r="C61" s="21">
        <v>533</v>
      </c>
      <c r="D61" s="20">
        <v>437</v>
      </c>
      <c r="E61" s="20">
        <v>372</v>
      </c>
      <c r="F61" s="20">
        <v>288</v>
      </c>
      <c r="G61" s="20">
        <v>64</v>
      </c>
      <c r="H61" s="20">
        <v>0</v>
      </c>
      <c r="I61" s="164">
        <f>SUM(C61:G61)</f>
        <v>1694</v>
      </c>
      <c r="J61" s="20">
        <v>32</v>
      </c>
      <c r="K61" s="20">
        <v>252</v>
      </c>
      <c r="L61" s="20">
        <v>405</v>
      </c>
      <c r="M61" s="20">
        <v>586</v>
      </c>
      <c r="N61" s="164">
        <f>SUM(J61:M61)</f>
        <v>1275</v>
      </c>
      <c r="O61" s="165">
        <f>O56*(19-O57)</f>
        <v>2968.6</v>
      </c>
      <c r="P61" s="166">
        <f>P56*(19-P57)</f>
        <v>2968.6</v>
      </c>
    </row>
    <row r="62" spans="2:16" ht="15.75" thickBot="1">
      <c r="B62" s="4"/>
      <c r="C62" s="4"/>
      <c r="D62" s="4"/>
      <c r="E62" s="4"/>
      <c r="F62" s="4"/>
      <c r="G62" s="4"/>
      <c r="H62" s="4"/>
      <c r="I62" s="4"/>
      <c r="J62" s="4"/>
      <c r="K62" s="4"/>
      <c r="L62" s="4"/>
      <c r="M62" s="4"/>
      <c r="N62" s="4"/>
      <c r="O62" s="4"/>
      <c r="P62" s="4"/>
    </row>
    <row r="63" spans="2:16" ht="24" thickBot="1">
      <c r="B63" s="473" t="s">
        <v>645</v>
      </c>
      <c r="C63" s="474"/>
      <c r="D63" s="474"/>
      <c r="E63" s="474"/>
      <c r="F63" s="474"/>
      <c r="G63" s="474"/>
      <c r="H63" s="474"/>
      <c r="I63" s="474"/>
      <c r="J63" s="474"/>
      <c r="K63" s="474"/>
      <c r="L63" s="470" t="s">
        <v>230</v>
      </c>
      <c r="M63" s="471"/>
      <c r="N63" s="471"/>
      <c r="O63" s="471"/>
      <c r="P63" s="472"/>
    </row>
    <row r="64" spans="2:16"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ht="15">
      <c r="B66" s="148" t="s">
        <v>211</v>
      </c>
      <c r="C66" s="146">
        <v>31</v>
      </c>
      <c r="D66" s="8">
        <v>28</v>
      </c>
      <c r="E66" s="8">
        <v>31</v>
      </c>
      <c r="F66" s="8">
        <v>20</v>
      </c>
      <c r="G66" s="8">
        <v>16</v>
      </c>
      <c r="H66" s="8">
        <v>5</v>
      </c>
      <c r="I66" s="168">
        <f>SUM(C66:G66)</f>
        <v>126</v>
      </c>
      <c r="J66" s="8">
        <v>10</v>
      </c>
      <c r="K66" s="8">
        <v>26</v>
      </c>
      <c r="L66" s="8">
        <v>30</v>
      </c>
      <c r="M66" s="8">
        <v>31</v>
      </c>
      <c r="N66" s="168">
        <f>SUM(J66:M66)</f>
        <v>97</v>
      </c>
      <c r="O66" s="167">
        <f>SUM(C66:H66,J66:M66)</f>
        <v>228</v>
      </c>
      <c r="P66" s="169">
        <f>I66+N66</f>
        <v>223</v>
      </c>
    </row>
    <row r="67" spans="2:16" ht="19.5">
      <c r="B67" s="149" t="s">
        <v>485</v>
      </c>
      <c r="C67" s="147">
        <v>0.8</v>
      </c>
      <c r="D67" s="10">
        <v>0.4</v>
      </c>
      <c r="E67" s="10">
        <v>0.1</v>
      </c>
      <c r="F67" s="10">
        <v>7.1</v>
      </c>
      <c r="G67" s="10">
        <v>10.9</v>
      </c>
      <c r="H67" s="10">
        <v>12</v>
      </c>
      <c r="I67" s="153">
        <f>(C66*C67+D66*D67+E66*E67+F66*F67+G66*G67)/I66</f>
        <v>2.8214285714285716</v>
      </c>
      <c r="J67" s="10">
        <v>9.6999999999999993</v>
      </c>
      <c r="K67" s="95">
        <v>9.3000000000000007</v>
      </c>
      <c r="L67" s="95">
        <v>5</v>
      </c>
      <c r="M67" s="95">
        <v>2.1</v>
      </c>
      <c r="N67" s="153">
        <f>(J66*J67+K66*K67+L66*L67+M66*M67)/N66</f>
        <v>5.7103092783505156</v>
      </c>
      <c r="O67" s="154">
        <f>(C67*C66+D67*D66+E67*E66+F67*F66+G67*G66+H67*H66+J67*J66+K67*K66+L67*L66+M67*M66)/O66</f>
        <v>4.2517543859649125</v>
      </c>
      <c r="P67" s="161">
        <f>(I67*I66+N67*N66)/P66</f>
        <v>4.0780269058295966</v>
      </c>
    </row>
    <row r="68" spans="2:16" ht="19.5">
      <c r="B68" s="149" t="s">
        <v>212</v>
      </c>
      <c r="C68" s="13">
        <v>378</v>
      </c>
      <c r="D68" s="12">
        <v>353</v>
      </c>
      <c r="E68" s="12">
        <v>400</v>
      </c>
      <c r="F68" s="12">
        <v>117</v>
      </c>
      <c r="G68" s="12">
        <v>34</v>
      </c>
      <c r="H68" s="12">
        <v>6</v>
      </c>
      <c r="I68" s="155">
        <f>SUM(C68:G68)</f>
        <v>1282</v>
      </c>
      <c r="J68" s="12">
        <v>33</v>
      </c>
      <c r="K68" s="12">
        <v>96</v>
      </c>
      <c r="L68" s="12">
        <v>240</v>
      </c>
      <c r="M68" s="12">
        <f>M66*(13-M67)</f>
        <v>337.90000000000003</v>
      </c>
      <c r="N68" s="155">
        <f>SUM(J68:M68)</f>
        <v>706.90000000000009</v>
      </c>
      <c r="O68" s="156">
        <f>O66*(13-O67)</f>
        <v>1994.6000000000001</v>
      </c>
      <c r="P68" s="162">
        <f>P66*(13-P67)</f>
        <v>1989.6000000000001</v>
      </c>
    </row>
    <row r="69" spans="2:16" ht="19.5">
      <c r="B69" s="149" t="s">
        <v>213</v>
      </c>
      <c r="C69" s="13">
        <v>502</v>
      </c>
      <c r="D69" s="12">
        <v>465</v>
      </c>
      <c r="E69" s="12">
        <v>524</v>
      </c>
      <c r="F69" s="12">
        <v>197</v>
      </c>
      <c r="G69" s="12">
        <v>98</v>
      </c>
      <c r="H69" s="12">
        <v>26</v>
      </c>
      <c r="I69" s="155">
        <f>SUM(C69:G69)</f>
        <v>1786</v>
      </c>
      <c r="J69" s="12">
        <v>73</v>
      </c>
      <c r="K69" s="12">
        <v>200</v>
      </c>
      <c r="L69" s="12">
        <v>360</v>
      </c>
      <c r="M69" s="12">
        <f>M66*(17-M67)</f>
        <v>461.90000000000003</v>
      </c>
      <c r="N69" s="155">
        <f>SUM(J69:M69)</f>
        <v>1094.9000000000001</v>
      </c>
      <c r="O69" s="156">
        <f>O66*(17-O67)</f>
        <v>2906.6000000000004</v>
      </c>
      <c r="P69" s="162">
        <f>P66*(17-P67)</f>
        <v>2881.6000000000004</v>
      </c>
    </row>
    <row r="70" spans="2:16" ht="19.5">
      <c r="B70" s="149" t="s">
        <v>214</v>
      </c>
      <c r="C70" s="17">
        <v>533</v>
      </c>
      <c r="D70" s="16">
        <v>493</v>
      </c>
      <c r="E70" s="16">
        <v>555</v>
      </c>
      <c r="F70" s="16">
        <v>217</v>
      </c>
      <c r="G70" s="16">
        <v>114</v>
      </c>
      <c r="H70" s="16">
        <v>31</v>
      </c>
      <c r="I70" s="155">
        <f>SUM(C70:G70)</f>
        <v>1912</v>
      </c>
      <c r="J70" s="16">
        <v>83</v>
      </c>
      <c r="K70" s="16">
        <v>226</v>
      </c>
      <c r="L70" s="16">
        <v>390</v>
      </c>
      <c r="M70" s="16">
        <f>M66*(18-M67)</f>
        <v>492.90000000000003</v>
      </c>
      <c r="N70" s="155">
        <f>SUM(J70:M70)</f>
        <v>1191.9000000000001</v>
      </c>
      <c r="O70" s="157">
        <f>O66*(18-O67)</f>
        <v>3134.6000000000004</v>
      </c>
      <c r="P70" s="163">
        <f>P66*(18-P67)</f>
        <v>3104.6000000000004</v>
      </c>
    </row>
    <row r="71" spans="2:16" ht="20.25" thickBot="1">
      <c r="B71" s="347" t="s">
        <v>215</v>
      </c>
      <c r="C71" s="21">
        <v>564</v>
      </c>
      <c r="D71" s="20">
        <v>521</v>
      </c>
      <c r="E71" s="20">
        <v>586</v>
      </c>
      <c r="F71" s="20">
        <v>237</v>
      </c>
      <c r="G71" s="20">
        <v>130</v>
      </c>
      <c r="H71" s="20">
        <v>36</v>
      </c>
      <c r="I71" s="164">
        <f>SUM(C71:G71)</f>
        <v>2038</v>
      </c>
      <c r="J71" s="20">
        <v>93</v>
      </c>
      <c r="K71" s="20">
        <v>252</v>
      </c>
      <c r="L71" s="20">
        <f>L66*(19-L67)</f>
        <v>420</v>
      </c>
      <c r="M71" s="20">
        <f>M66*(19-M67)</f>
        <v>523.9</v>
      </c>
      <c r="N71" s="164">
        <f>SUM(J71:M71)</f>
        <v>1288.9000000000001</v>
      </c>
      <c r="O71" s="165">
        <f>O66*(19-O67)</f>
        <v>3362.6000000000004</v>
      </c>
      <c r="P71" s="166">
        <f>P66*(19-P67)</f>
        <v>3327.6000000000004</v>
      </c>
    </row>
    <row r="72" spans="2:16" ht="15.75" thickBot="1">
      <c r="B72" s="4"/>
      <c r="C72" s="4"/>
      <c r="D72" s="4"/>
      <c r="E72" s="4"/>
      <c r="F72" s="4"/>
      <c r="G72" s="4"/>
      <c r="H72" s="4"/>
      <c r="I72" s="4"/>
      <c r="J72" s="4"/>
      <c r="K72" s="4"/>
      <c r="L72" s="4"/>
      <c r="M72" s="4"/>
      <c r="N72" s="4"/>
      <c r="O72" s="4"/>
      <c r="P72" s="4"/>
    </row>
    <row r="73" spans="2:16" ht="24" thickBot="1">
      <c r="B73" s="473" t="s">
        <v>646</v>
      </c>
      <c r="C73" s="474"/>
      <c r="D73" s="474"/>
      <c r="E73" s="474"/>
      <c r="F73" s="474"/>
      <c r="G73" s="474"/>
      <c r="H73" s="474"/>
      <c r="I73" s="474"/>
      <c r="J73" s="474"/>
      <c r="K73" s="474"/>
      <c r="L73" s="470" t="s">
        <v>231</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ht="15">
      <c r="B76" s="148" t="s">
        <v>211</v>
      </c>
      <c r="C76" s="146">
        <v>31</v>
      </c>
      <c r="D76" s="8">
        <v>28</v>
      </c>
      <c r="E76" s="8">
        <v>31</v>
      </c>
      <c r="F76" s="8">
        <v>20</v>
      </c>
      <c r="G76" s="8">
        <v>10</v>
      </c>
      <c r="H76" s="8">
        <v>0</v>
      </c>
      <c r="I76" s="168">
        <f>SUM(C76:G76)</f>
        <v>120</v>
      </c>
      <c r="J76" s="8">
        <v>6</v>
      </c>
      <c r="K76" s="8">
        <v>20</v>
      </c>
      <c r="L76" s="8">
        <v>31</v>
      </c>
      <c r="M76" s="8">
        <v>31</v>
      </c>
      <c r="N76" s="168">
        <f>SUM(J76:M76)</f>
        <v>88</v>
      </c>
      <c r="O76" s="167">
        <f>SUM(C76:H76,J76:M76)</f>
        <v>208</v>
      </c>
      <c r="P76" s="169">
        <f>I76+N76</f>
        <v>208</v>
      </c>
    </row>
    <row r="77" spans="2:16" ht="19.5">
      <c r="B77" s="149" t="s">
        <v>485</v>
      </c>
      <c r="C77" s="147">
        <v>1.1000000000000001</v>
      </c>
      <c r="D77" s="10">
        <v>3.3</v>
      </c>
      <c r="E77" s="10">
        <v>7.8</v>
      </c>
      <c r="F77" s="10">
        <v>10.4</v>
      </c>
      <c r="G77" s="10">
        <v>9.6</v>
      </c>
      <c r="H77" s="10">
        <v>0</v>
      </c>
      <c r="I77" s="153">
        <f>(C76*C77+D76*D77+E76*E77+F76*F77+G76*G77)/I76</f>
        <v>5.6025</v>
      </c>
      <c r="J77" s="10">
        <v>15.3</v>
      </c>
      <c r="K77" s="95">
        <v>10.819354838709678</v>
      </c>
      <c r="L77" s="95">
        <v>6.2</v>
      </c>
      <c r="M77" s="95">
        <v>2.629032258064516</v>
      </c>
      <c r="N77" s="153">
        <f>(J76*J77+K76*K77+L76*L77+M76*M77)/N76</f>
        <v>6.6123533724340184</v>
      </c>
      <c r="O77" s="154">
        <f>(C77*C76+D77*D76+E77*E76+F77*F76+G77*G76+H77*H76+J77*J76+K77*K76+L77*L76+M77*M76)/O76</f>
        <v>6.0297456575682373</v>
      </c>
      <c r="P77" s="161">
        <f>(I77*I76+N77*N76)/P76</f>
        <v>6.0297456575682382</v>
      </c>
    </row>
    <row r="78" spans="2:16" ht="19.5">
      <c r="B78" s="149" t="s">
        <v>212</v>
      </c>
      <c r="C78" s="13">
        <v>369</v>
      </c>
      <c r="D78" s="12">
        <f>D76*(13-D77)</f>
        <v>271.59999999999997</v>
      </c>
      <c r="E78" s="12">
        <f>E76*(13-E77)</f>
        <v>161.20000000000002</v>
      </c>
      <c r="F78" s="12">
        <v>53</v>
      </c>
      <c r="G78" s="12">
        <f>G76*(13-G77)</f>
        <v>34</v>
      </c>
      <c r="H78" s="12">
        <f>H76*(13-H77)</f>
        <v>0</v>
      </c>
      <c r="I78" s="155">
        <f>SUM(C78:G78)</f>
        <v>888.8</v>
      </c>
      <c r="J78" s="12">
        <f>J76*(13-J77)</f>
        <v>-13.800000000000004</v>
      </c>
      <c r="K78" s="12">
        <f>K76*(13-K77)</f>
        <v>43.612903225806434</v>
      </c>
      <c r="L78" s="12">
        <f>L76*(13-L77)</f>
        <v>210.79999999999998</v>
      </c>
      <c r="M78" s="12">
        <f>M76*(13-M77)</f>
        <v>321.5</v>
      </c>
      <c r="N78" s="155">
        <f>SUM(J78:M78)</f>
        <v>562.11290322580635</v>
      </c>
      <c r="O78" s="156">
        <f>O76*(13-O77)</f>
        <v>1449.8129032258066</v>
      </c>
      <c r="P78" s="162">
        <f>P76*(13-P77)</f>
        <v>1449.8129032258064</v>
      </c>
    </row>
    <row r="79" spans="2:16" ht="19.5">
      <c r="B79" s="149" t="s">
        <v>213</v>
      </c>
      <c r="C79" s="13">
        <f t="shared" ref="C79:H79" si="4">C76*(17-C77)</f>
        <v>492.90000000000003</v>
      </c>
      <c r="D79" s="12">
        <f t="shared" si="4"/>
        <v>383.59999999999997</v>
      </c>
      <c r="E79" s="12">
        <f t="shared" si="4"/>
        <v>285.2</v>
      </c>
      <c r="F79" s="12">
        <v>133</v>
      </c>
      <c r="G79" s="12">
        <f t="shared" si="4"/>
        <v>74</v>
      </c>
      <c r="H79" s="12">
        <f t="shared" si="4"/>
        <v>0</v>
      </c>
      <c r="I79" s="155">
        <f>SUM(C79:G79)</f>
        <v>1368.7</v>
      </c>
      <c r="J79" s="12">
        <f>J76*(17-J77)</f>
        <v>10.199999999999996</v>
      </c>
      <c r="K79" s="12">
        <f>K76*(17-K77)</f>
        <v>123.61290322580643</v>
      </c>
      <c r="L79" s="12">
        <f>L76*(17-L77)</f>
        <v>334.8</v>
      </c>
      <c r="M79" s="12">
        <f>M76*(17-M77)</f>
        <v>445.5</v>
      </c>
      <c r="N79" s="155">
        <f>SUM(J79:M79)</f>
        <v>914.11290322580646</v>
      </c>
      <c r="O79" s="156">
        <f>O76*(17-O77)</f>
        <v>2281.8129032258066</v>
      </c>
      <c r="P79" s="162">
        <f>P76*(17-P77)</f>
        <v>2281.8129032258066</v>
      </c>
    </row>
    <row r="80" spans="2:16" ht="19.5">
      <c r="B80" s="149" t="s">
        <v>214</v>
      </c>
      <c r="C80" s="17">
        <f t="shared" ref="C80:H80" si="5">C76*(18-C77)</f>
        <v>523.9</v>
      </c>
      <c r="D80" s="16">
        <f t="shared" si="5"/>
        <v>411.59999999999997</v>
      </c>
      <c r="E80" s="16">
        <f t="shared" si="5"/>
        <v>316.2</v>
      </c>
      <c r="F80" s="16">
        <v>153</v>
      </c>
      <c r="G80" s="16">
        <f t="shared" si="5"/>
        <v>84</v>
      </c>
      <c r="H80" s="16">
        <f t="shared" si="5"/>
        <v>0</v>
      </c>
      <c r="I80" s="155">
        <f>SUM(C80:G80)</f>
        <v>1488.7</v>
      </c>
      <c r="J80" s="16">
        <f>J76*(18-J77)</f>
        <v>16.199999999999996</v>
      </c>
      <c r="K80" s="16">
        <f>K76*(18-K77)</f>
        <v>143.61290322580643</v>
      </c>
      <c r="L80" s="16">
        <f>L76*(18-L77)</f>
        <v>365.8</v>
      </c>
      <c r="M80" s="16">
        <f>M76*(18-M77)</f>
        <v>476.5</v>
      </c>
      <c r="N80" s="155">
        <f>SUM(J80:M80)</f>
        <v>1002.1129032258065</v>
      </c>
      <c r="O80" s="157">
        <f>O76*(18-O77)</f>
        <v>2489.8129032258066</v>
      </c>
      <c r="P80" s="163">
        <f>P76*(18-P77)</f>
        <v>2489.8129032258066</v>
      </c>
    </row>
    <row r="81" spans="2:16" ht="20.25" thickBot="1">
      <c r="B81" s="347" t="s">
        <v>215</v>
      </c>
      <c r="C81" s="21">
        <f t="shared" ref="C81:H81" si="6">C76*(19-C77)</f>
        <v>554.9</v>
      </c>
      <c r="D81" s="20">
        <f t="shared" si="6"/>
        <v>439.59999999999997</v>
      </c>
      <c r="E81" s="20">
        <f t="shared" si="6"/>
        <v>347.2</v>
      </c>
      <c r="F81" s="20">
        <v>173</v>
      </c>
      <c r="G81" s="20">
        <f t="shared" si="6"/>
        <v>94</v>
      </c>
      <c r="H81" s="20">
        <f t="shared" si="6"/>
        <v>0</v>
      </c>
      <c r="I81" s="164">
        <f>SUM(C81:G81)</f>
        <v>1608.7</v>
      </c>
      <c r="J81" s="20">
        <f>J76*(19-J77)</f>
        <v>22.199999999999996</v>
      </c>
      <c r="K81" s="20">
        <f>K76*(19-K77)</f>
        <v>163.61290322580643</v>
      </c>
      <c r="L81" s="20">
        <f>L76*(19-L77)</f>
        <v>396.8</v>
      </c>
      <c r="M81" s="20">
        <f>M76*(19-M77)</f>
        <v>507.5</v>
      </c>
      <c r="N81" s="164">
        <f>SUM(J81:M81)</f>
        <v>1090.1129032258063</v>
      </c>
      <c r="O81" s="165">
        <f>O76*(19-O77)</f>
        <v>2697.8129032258066</v>
      </c>
      <c r="P81" s="166">
        <f>P76*(19-P77)</f>
        <v>2697.8129032258066</v>
      </c>
    </row>
    <row r="82" spans="2:16" ht="15.75" thickBot="1">
      <c r="B82" s="24"/>
      <c r="C82" s="25"/>
      <c r="D82" s="25"/>
      <c r="E82" s="25"/>
      <c r="F82" s="25"/>
      <c r="G82" s="25"/>
      <c r="H82" s="25"/>
      <c r="I82" s="26"/>
      <c r="J82" s="25"/>
      <c r="K82" s="25"/>
      <c r="L82" s="25"/>
      <c r="M82" s="25"/>
      <c r="N82" s="26"/>
      <c r="O82" s="27"/>
      <c r="P82" s="27"/>
    </row>
    <row r="83" spans="2:16" ht="24" thickBot="1">
      <c r="B83" s="473" t="s">
        <v>645</v>
      </c>
      <c r="C83" s="474"/>
      <c r="D83" s="474"/>
      <c r="E83" s="474"/>
      <c r="F83" s="474"/>
      <c r="G83" s="474"/>
      <c r="H83" s="474"/>
      <c r="I83" s="474"/>
      <c r="J83" s="474"/>
      <c r="K83" s="474"/>
      <c r="L83" s="470" t="s">
        <v>145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ht="15">
      <c r="B86" s="148" t="s">
        <v>211</v>
      </c>
      <c r="C86" s="146">
        <v>31</v>
      </c>
      <c r="D86" s="8">
        <v>31</v>
      </c>
      <c r="E86" s="8">
        <v>31</v>
      </c>
      <c r="F86" s="8">
        <v>23</v>
      </c>
      <c r="G86" s="8">
        <v>10</v>
      </c>
      <c r="H86" s="8">
        <v>4</v>
      </c>
      <c r="I86" s="168">
        <f>SUM(C86:G86)</f>
        <v>126</v>
      </c>
      <c r="J86" s="8"/>
      <c r="K86" s="8"/>
      <c r="L86" s="8"/>
      <c r="M86" s="8"/>
      <c r="N86" s="168">
        <f>SUM(J86:M86)</f>
        <v>0</v>
      </c>
      <c r="O86" s="167">
        <f>SUM(C86:H86,J86:M86)</f>
        <v>130</v>
      </c>
      <c r="P86" s="169">
        <f>I86+N86</f>
        <v>126</v>
      </c>
    </row>
    <row r="87" spans="2:16" ht="19.5">
      <c r="B87" s="149" t="s">
        <v>485</v>
      </c>
      <c r="C87" s="147">
        <v>2.2064516129032263</v>
      </c>
      <c r="D87" s="10">
        <v>0.7</v>
      </c>
      <c r="E87" s="10">
        <v>5.1677419354838712</v>
      </c>
      <c r="F87" s="10">
        <v>9.1266666666666669</v>
      </c>
      <c r="G87" s="10">
        <v>13.796774193548387</v>
      </c>
      <c r="H87" s="10">
        <v>17.226666666666667</v>
      </c>
      <c r="I87" s="153">
        <f>(C86*C87+D86*D87+E86*E87+F86*F87+G86*G87)/I86</f>
        <v>4.7474688513398196</v>
      </c>
      <c r="J87" s="10"/>
      <c r="K87" s="95"/>
      <c r="L87" s="95"/>
      <c r="M87" s="95"/>
      <c r="N87" s="153"/>
      <c r="O87" s="154">
        <f>(C87*C86+D87*D86+E87*E86+F87*F86+G87*G86+H87*H86+J87*J86+K87*K86+L87*L86+M87*M86)/O86</f>
        <v>5.1314441687344914</v>
      </c>
      <c r="P87" s="161">
        <f>(I87*I86+N87*N86)/P86</f>
        <v>4.7474688513398196</v>
      </c>
    </row>
    <row r="88" spans="2:16" ht="19.5">
      <c r="B88" s="149" t="s">
        <v>212</v>
      </c>
      <c r="C88" s="13">
        <f t="shared" ref="C88:H88" si="7">C86*(13-C87)</f>
        <v>334.59999999999997</v>
      </c>
      <c r="D88" s="12">
        <f t="shared" si="7"/>
        <v>381.3</v>
      </c>
      <c r="E88" s="12">
        <f t="shared" si="7"/>
        <v>242.79999999999998</v>
      </c>
      <c r="F88" s="12">
        <f t="shared" si="7"/>
        <v>89.086666666666659</v>
      </c>
      <c r="G88" s="12">
        <f t="shared" si="7"/>
        <v>-7.9677419354838719</v>
      </c>
      <c r="H88" s="12">
        <f t="shared" si="7"/>
        <v>-16.906666666666666</v>
      </c>
      <c r="I88" s="155">
        <f>SUM(C88:G88)</f>
        <v>1039.8189247311827</v>
      </c>
      <c r="J88" s="12">
        <f>J86*(13-J87)</f>
        <v>0</v>
      </c>
      <c r="K88" s="12">
        <f>K86*(13-K87)</f>
        <v>0</v>
      </c>
      <c r="L88" s="12">
        <f>L86*(13-L87)</f>
        <v>0</v>
      </c>
      <c r="M88" s="12">
        <f>M86*(13-M87)</f>
        <v>0</v>
      </c>
      <c r="N88" s="155">
        <f>SUM(J88:M88)</f>
        <v>0</v>
      </c>
      <c r="O88" s="156">
        <f>O86*(13-O87)</f>
        <v>1022.9122580645161</v>
      </c>
      <c r="P88" s="162">
        <f>P86*(13-P87)</f>
        <v>1039.8189247311827</v>
      </c>
    </row>
    <row r="89" spans="2:16" ht="19.5">
      <c r="B89" s="149" t="s">
        <v>213</v>
      </c>
      <c r="C89" s="13">
        <f t="shared" ref="C89:H89" si="8">C86*(17-C87)</f>
        <v>458.59999999999997</v>
      </c>
      <c r="D89" s="12">
        <f t="shared" si="8"/>
        <v>505.3</v>
      </c>
      <c r="E89" s="12">
        <f t="shared" si="8"/>
        <v>366.8</v>
      </c>
      <c r="F89" s="12">
        <f t="shared" si="8"/>
        <v>181.08666666666667</v>
      </c>
      <c r="G89" s="12">
        <f t="shared" si="8"/>
        <v>32.032258064516128</v>
      </c>
      <c r="H89" s="12">
        <f t="shared" si="8"/>
        <v>-0.90666666666666629</v>
      </c>
      <c r="I89" s="155">
        <f>SUM(C89:G89)</f>
        <v>1543.8189247311827</v>
      </c>
      <c r="J89" s="12">
        <f>J86*(17-J87)</f>
        <v>0</v>
      </c>
      <c r="K89" s="12">
        <f>K86*(17-K87)</f>
        <v>0</v>
      </c>
      <c r="L89" s="12">
        <f>L86*(17-L87)</f>
        <v>0</v>
      </c>
      <c r="M89" s="12">
        <f>M86*(17-M87)</f>
        <v>0</v>
      </c>
      <c r="N89" s="155">
        <f>SUM(J89:M89)</f>
        <v>0</v>
      </c>
      <c r="O89" s="156">
        <f>O86*(17-O87)</f>
        <v>1542.9122580645162</v>
      </c>
      <c r="P89" s="162">
        <f>P86*(17-P87)</f>
        <v>1543.8189247311827</v>
      </c>
    </row>
    <row r="90" spans="2:16" ht="19.5">
      <c r="B90" s="149" t="s">
        <v>214</v>
      </c>
      <c r="C90" s="17">
        <f t="shared" ref="C90:H90" si="9">C86*(18-C87)</f>
        <v>489.59999999999997</v>
      </c>
      <c r="D90" s="16">
        <f t="shared" si="9"/>
        <v>536.30000000000007</v>
      </c>
      <c r="E90" s="16">
        <f t="shared" si="9"/>
        <v>397.8</v>
      </c>
      <c r="F90" s="16">
        <f t="shared" si="9"/>
        <v>204.08666666666667</v>
      </c>
      <c r="G90" s="16">
        <f t="shared" si="9"/>
        <v>42.032258064516128</v>
      </c>
      <c r="H90" s="16">
        <f t="shared" si="9"/>
        <v>3.0933333333333337</v>
      </c>
      <c r="I90" s="155">
        <f>SUM(C90:G90)</f>
        <v>1669.8189247311827</v>
      </c>
      <c r="J90" s="16">
        <f>J86*(18-J87)</f>
        <v>0</v>
      </c>
      <c r="K90" s="16">
        <f>K86*(18-K87)</f>
        <v>0</v>
      </c>
      <c r="L90" s="16">
        <f>L86*(18-L87)</f>
        <v>0</v>
      </c>
      <c r="M90" s="16">
        <f>M86*(18-M87)</f>
        <v>0</v>
      </c>
      <c r="N90" s="155">
        <f>SUM(J90:M90)</f>
        <v>0</v>
      </c>
      <c r="O90" s="157">
        <f>O86*(18-O87)</f>
        <v>1672.9122580645162</v>
      </c>
      <c r="P90" s="163">
        <f>P86*(18-P87)</f>
        <v>1669.8189247311827</v>
      </c>
    </row>
    <row r="91" spans="2:16" ht="20.25" thickBot="1">
      <c r="B91" s="347" t="s">
        <v>215</v>
      </c>
      <c r="C91" s="21">
        <f t="shared" ref="C91:H91" si="10">C86*(19-C87)</f>
        <v>520.6</v>
      </c>
      <c r="D91" s="20">
        <f t="shared" si="10"/>
        <v>567.30000000000007</v>
      </c>
      <c r="E91" s="20">
        <f t="shared" si="10"/>
        <v>428.8</v>
      </c>
      <c r="F91" s="20">
        <f t="shared" si="10"/>
        <v>227.08666666666667</v>
      </c>
      <c r="G91" s="20">
        <f t="shared" si="10"/>
        <v>52.032258064516128</v>
      </c>
      <c r="H91" s="20">
        <f t="shared" si="10"/>
        <v>7.0933333333333337</v>
      </c>
      <c r="I91" s="164">
        <f>SUM(C91:G91)</f>
        <v>1795.8189247311827</v>
      </c>
      <c r="J91" s="20">
        <f>J86*(19-J87)</f>
        <v>0</v>
      </c>
      <c r="K91" s="20">
        <f>K86*(19-K87)</f>
        <v>0</v>
      </c>
      <c r="L91" s="20">
        <f>L86*(19-L87)</f>
        <v>0</v>
      </c>
      <c r="M91" s="20">
        <f>M86*(19-M87)</f>
        <v>0</v>
      </c>
      <c r="N91" s="164">
        <f>SUM(J91:M91)</f>
        <v>0</v>
      </c>
      <c r="O91" s="165">
        <f>O86*(19-O87)</f>
        <v>1802.9122580645162</v>
      </c>
      <c r="P91" s="166">
        <f>P86*(19-P87)</f>
        <v>1795.8189247311827</v>
      </c>
    </row>
    <row r="92" spans="2:16" ht="15.75" thickBot="1">
      <c r="B92" s="4"/>
      <c r="C92" s="4"/>
      <c r="D92" s="4"/>
      <c r="E92" s="4"/>
      <c r="F92" s="4"/>
      <c r="G92" s="4"/>
      <c r="H92" s="4"/>
      <c r="I92" s="4"/>
      <c r="J92" s="4"/>
      <c r="K92" s="4"/>
      <c r="L92" s="4"/>
      <c r="M92" s="4"/>
      <c r="N92" s="4"/>
      <c r="O92" s="4"/>
      <c r="P92" s="4"/>
    </row>
    <row r="93" spans="2:16" ht="24" thickBot="1">
      <c r="B93" s="473" t="s">
        <v>647</v>
      </c>
      <c r="C93" s="474"/>
      <c r="D93" s="474"/>
      <c r="E93" s="474"/>
      <c r="F93" s="474"/>
      <c r="G93" s="474"/>
      <c r="H93" s="474"/>
      <c r="I93" s="474"/>
      <c r="J93" s="474"/>
      <c r="K93" s="474"/>
      <c r="L93" s="468" t="s">
        <v>233</v>
      </c>
      <c r="M93" s="468"/>
      <c r="N93" s="468"/>
      <c r="O93" s="468"/>
      <c r="P93" s="469"/>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30.75" thickBot="1">
      <c r="B95" s="466"/>
      <c r="C95" s="462"/>
      <c r="D95" s="462"/>
      <c r="E95" s="462"/>
      <c r="F95" s="462"/>
      <c r="G95" s="462"/>
      <c r="H95" s="462"/>
      <c r="I95" s="462"/>
      <c r="J95" s="462"/>
      <c r="K95" s="462"/>
      <c r="L95" s="462"/>
      <c r="M95" s="462"/>
      <c r="N95" s="462"/>
      <c r="O95" s="145" t="s">
        <v>234</v>
      </c>
      <c r="P95" s="30" t="s">
        <v>235</v>
      </c>
    </row>
    <row r="96" spans="2:16" ht="15">
      <c r="B96" s="148" t="s">
        <v>211</v>
      </c>
      <c r="C96" s="146">
        <v>31</v>
      </c>
      <c r="D96" s="8">
        <v>28</v>
      </c>
      <c r="E96" s="8">
        <v>31</v>
      </c>
      <c r="F96" s="8">
        <v>30</v>
      </c>
      <c r="G96" s="8">
        <v>10</v>
      </c>
      <c r="H96" s="8">
        <v>0</v>
      </c>
      <c r="I96" s="168">
        <f>SUM(C96:H96)</f>
        <v>130</v>
      </c>
      <c r="J96" s="8">
        <v>5</v>
      </c>
      <c r="K96" s="8">
        <v>31</v>
      </c>
      <c r="L96" s="8">
        <v>30</v>
      </c>
      <c r="M96" s="8">
        <v>31</v>
      </c>
      <c r="N96" s="168">
        <f>SUM(J96:M96)</f>
        <v>97</v>
      </c>
      <c r="O96" s="167">
        <f>SUM(C96:H96,J96:M96)</f>
        <v>227</v>
      </c>
      <c r="P96" s="169">
        <f>I96+N96</f>
        <v>227</v>
      </c>
    </row>
    <row r="97" spans="2:16" ht="19.5">
      <c r="B97" s="149" t="s">
        <v>485</v>
      </c>
      <c r="C97" s="147">
        <v>-1.1000000000000001</v>
      </c>
      <c r="D97" s="10">
        <v>0.1</v>
      </c>
      <c r="E97" s="10">
        <v>4</v>
      </c>
      <c r="F97" s="10">
        <v>9.1</v>
      </c>
      <c r="G97" s="10">
        <v>12.6</v>
      </c>
      <c r="H97" s="10">
        <v>0</v>
      </c>
      <c r="I97" s="153">
        <f>(C96*C97+D96*D97+E96*E97+F96*F97+G96*G97)/I96</f>
        <v>3.7823076923076924</v>
      </c>
      <c r="J97" s="10">
        <v>11.7</v>
      </c>
      <c r="K97" s="95">
        <v>7.7</v>
      </c>
      <c r="L97" s="95">
        <v>2.9</v>
      </c>
      <c r="M97" s="95">
        <v>-0.9</v>
      </c>
      <c r="N97" s="153">
        <f>(J96*J97+K96*K97+L96*L97+M96*M97)/N96</f>
        <v>3.6731958762886605</v>
      </c>
      <c r="O97" s="154">
        <f>(C97*C96+D97*D96+E97*E96+F97*F96+G97*G96+H97*H96+J97*J96+K97*K96+L97*L96+M97*M96)/O96</f>
        <v>3.7356828193832605</v>
      </c>
      <c r="P97" s="161">
        <f>(I97*I96+N97*N96)/P96</f>
        <v>3.7356828193832601</v>
      </c>
    </row>
    <row r="98" spans="2:16" ht="19.5">
      <c r="B98" s="149" t="s">
        <v>212</v>
      </c>
      <c r="C98" s="13">
        <f t="shared" ref="C98:H98" si="11">C96*(13-C97)</f>
        <v>437.09999999999997</v>
      </c>
      <c r="D98" s="12">
        <f t="shared" si="11"/>
        <v>361.2</v>
      </c>
      <c r="E98" s="12">
        <f t="shared" si="11"/>
        <v>279</v>
      </c>
      <c r="F98" s="12">
        <f t="shared" si="11"/>
        <v>117.00000000000001</v>
      </c>
      <c r="G98" s="12">
        <f t="shared" si="11"/>
        <v>4.0000000000000036</v>
      </c>
      <c r="H98" s="12">
        <f t="shared" si="11"/>
        <v>0</v>
      </c>
      <c r="I98" s="155">
        <f>SUM(C98:G98)</f>
        <v>1198.3</v>
      </c>
      <c r="J98" s="12">
        <f>J96*(13-J97)</f>
        <v>6.5000000000000036</v>
      </c>
      <c r="K98" s="12">
        <f>K96*(13-K97)</f>
        <v>164.29999999999998</v>
      </c>
      <c r="L98" s="12">
        <f>L96*(13-L97)</f>
        <v>303</v>
      </c>
      <c r="M98" s="12">
        <f>M96*(13-M97)</f>
        <v>430.90000000000003</v>
      </c>
      <c r="N98" s="155">
        <f>SUM(J98:M98)</f>
        <v>904.7</v>
      </c>
      <c r="O98" s="156">
        <f>O96*(13-O97)</f>
        <v>2103</v>
      </c>
      <c r="P98" s="162">
        <f>P96*(13-P97)</f>
        <v>2103</v>
      </c>
    </row>
    <row r="99" spans="2:16" ht="19.5">
      <c r="B99" s="149" t="s">
        <v>213</v>
      </c>
      <c r="C99" s="13">
        <f t="shared" ref="C99:H99" si="12">C96*(17-C97)</f>
        <v>561.1</v>
      </c>
      <c r="D99" s="12">
        <f t="shared" si="12"/>
        <v>473.19999999999993</v>
      </c>
      <c r="E99" s="12">
        <f t="shared" si="12"/>
        <v>403</v>
      </c>
      <c r="F99" s="12">
        <f t="shared" si="12"/>
        <v>237</v>
      </c>
      <c r="G99" s="12">
        <f t="shared" si="12"/>
        <v>44</v>
      </c>
      <c r="H99" s="12">
        <f t="shared" si="12"/>
        <v>0</v>
      </c>
      <c r="I99" s="155">
        <f>SUM(C99:G99)</f>
        <v>1718.3</v>
      </c>
      <c r="J99" s="12">
        <f>J96*(17-J97)</f>
        <v>26.500000000000004</v>
      </c>
      <c r="K99" s="12">
        <f>K96*(17-K97)</f>
        <v>288.3</v>
      </c>
      <c r="L99" s="12">
        <f>L96*(17-L97)</f>
        <v>423</v>
      </c>
      <c r="M99" s="12">
        <f>M96*(17-M97)</f>
        <v>554.9</v>
      </c>
      <c r="N99" s="155">
        <f>SUM(J99:M99)</f>
        <v>1292.6999999999998</v>
      </c>
      <c r="O99" s="156">
        <f>O96*(17-O97)</f>
        <v>3011</v>
      </c>
      <c r="P99" s="162">
        <f>P96*(17-P97)</f>
        <v>3011</v>
      </c>
    </row>
    <row r="100" spans="2:16" ht="19.5">
      <c r="B100" s="149" t="s">
        <v>214</v>
      </c>
      <c r="C100" s="17">
        <f t="shared" ref="C100:H100" si="13">C96*(18-C97)</f>
        <v>592.1</v>
      </c>
      <c r="D100" s="16">
        <f t="shared" si="13"/>
        <v>501.19999999999993</v>
      </c>
      <c r="E100" s="16">
        <f t="shared" si="13"/>
        <v>434</v>
      </c>
      <c r="F100" s="16">
        <f t="shared" si="13"/>
        <v>267</v>
      </c>
      <c r="G100" s="16">
        <f t="shared" si="13"/>
        <v>54</v>
      </c>
      <c r="H100" s="16">
        <f t="shared" si="13"/>
        <v>0</v>
      </c>
      <c r="I100" s="155">
        <f>SUM(C100:G100)</f>
        <v>1848.3</v>
      </c>
      <c r="J100" s="16">
        <f>J96*(18-J97)</f>
        <v>31.500000000000004</v>
      </c>
      <c r="K100" s="16">
        <f>K96*(18-K97)</f>
        <v>319.3</v>
      </c>
      <c r="L100" s="16">
        <f>L96*(18-L97)</f>
        <v>453</v>
      </c>
      <c r="M100" s="16">
        <f>M96*(18-M97)</f>
        <v>585.9</v>
      </c>
      <c r="N100" s="155">
        <f>SUM(J100:M100)</f>
        <v>1389.6999999999998</v>
      </c>
      <c r="O100" s="157">
        <f>O96*(18-O97)</f>
        <v>3238</v>
      </c>
      <c r="P100" s="163">
        <f>P96*(18-P97)</f>
        <v>3238</v>
      </c>
    </row>
    <row r="101" spans="2:16" ht="20.25" thickBot="1">
      <c r="B101" s="347" t="s">
        <v>215</v>
      </c>
      <c r="C101" s="21">
        <f t="shared" ref="C101:H101" si="14">C96*(19-C97)</f>
        <v>623.1</v>
      </c>
      <c r="D101" s="20">
        <f t="shared" si="14"/>
        <v>529.19999999999993</v>
      </c>
      <c r="E101" s="20">
        <f t="shared" si="14"/>
        <v>465</v>
      </c>
      <c r="F101" s="20">
        <f t="shared" si="14"/>
        <v>297</v>
      </c>
      <c r="G101" s="20">
        <f t="shared" si="14"/>
        <v>64</v>
      </c>
      <c r="H101" s="20">
        <f t="shared" si="14"/>
        <v>0</v>
      </c>
      <c r="I101" s="164">
        <f>SUM(C101:G101)</f>
        <v>1978.3</v>
      </c>
      <c r="J101" s="20">
        <f>J96*(19-J97)</f>
        <v>36.5</v>
      </c>
      <c r="K101" s="20">
        <f>K96*(19-K97)</f>
        <v>350.3</v>
      </c>
      <c r="L101" s="20">
        <f>L96*(19-L97)</f>
        <v>483.00000000000006</v>
      </c>
      <c r="M101" s="20">
        <f>M96*(19-M97)</f>
        <v>616.9</v>
      </c>
      <c r="N101" s="164">
        <f>SUM(J101:M101)</f>
        <v>1486.7</v>
      </c>
      <c r="O101" s="165">
        <f>O96*(19-O97)</f>
        <v>3465</v>
      </c>
      <c r="P101" s="166">
        <f>P96*(19-P97)</f>
        <v>3465</v>
      </c>
    </row>
    <row r="102" spans="2:16" ht="15.75" thickBot="1">
      <c r="B102" s="4"/>
      <c r="C102" s="4"/>
      <c r="D102" s="4"/>
      <c r="E102" s="4"/>
      <c r="F102" s="4"/>
      <c r="G102" s="4"/>
      <c r="H102" s="4"/>
      <c r="I102" s="4"/>
      <c r="J102" s="28"/>
      <c r="K102" s="4"/>
      <c r="L102" s="4"/>
      <c r="M102" s="4"/>
      <c r="N102" s="4"/>
      <c r="O102" s="4"/>
      <c r="P102" s="4"/>
    </row>
    <row r="103" spans="2:16" ht="24" thickBot="1">
      <c r="B103" s="170" t="s">
        <v>236</v>
      </c>
      <c r="C103" s="458" t="s">
        <v>237</v>
      </c>
      <c r="D103" s="458"/>
      <c r="E103" s="458"/>
      <c r="F103" s="458"/>
      <c r="G103" s="458"/>
      <c r="H103" s="458"/>
      <c r="I103" s="458"/>
      <c r="J103" s="458"/>
      <c r="K103" s="458"/>
      <c r="L103" s="458"/>
      <c r="M103" s="459"/>
      <c r="N103" s="459"/>
      <c r="O103" s="459"/>
      <c r="P103" s="460"/>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30.75" thickBot="1">
      <c r="B105" s="466"/>
      <c r="C105" s="462"/>
      <c r="D105" s="462"/>
      <c r="E105" s="462"/>
      <c r="F105" s="462"/>
      <c r="G105" s="462"/>
      <c r="H105" s="462"/>
      <c r="I105" s="462"/>
      <c r="J105" s="462"/>
      <c r="K105" s="462"/>
      <c r="L105" s="462"/>
      <c r="M105" s="462"/>
      <c r="N105" s="462"/>
      <c r="O105" s="145" t="s">
        <v>234</v>
      </c>
      <c r="P105" s="30" t="s">
        <v>235</v>
      </c>
    </row>
    <row r="106" spans="2:16" ht="15">
      <c r="B106" s="174">
        <v>2007</v>
      </c>
      <c r="C106" s="173">
        <f>C11/C$101</f>
        <v>0.69651741293532332</v>
      </c>
      <c r="D106" s="172">
        <f t="shared" ref="D106:P106" si="15">D11/D$101</f>
        <v>0.76719576719576732</v>
      </c>
      <c r="E106" s="172">
        <f t="shared" si="15"/>
        <v>0.82666666666666677</v>
      </c>
      <c r="F106" s="172">
        <f t="shared" si="15"/>
        <v>0.44444444444444442</v>
      </c>
      <c r="G106" s="172">
        <f t="shared" si="15"/>
        <v>0.546875</v>
      </c>
      <c r="H106" s="172"/>
      <c r="I106" s="172">
        <f t="shared" si="15"/>
        <v>0.70333114290047016</v>
      </c>
      <c r="J106" s="172">
        <f t="shared" si="15"/>
        <v>0</v>
      </c>
      <c r="K106" s="172">
        <f t="shared" si="15"/>
        <v>0.84784470453896654</v>
      </c>
      <c r="L106" s="172">
        <f t="shared" si="15"/>
        <v>1.0165631469979295</v>
      </c>
      <c r="M106" s="172">
        <f t="shared" si="15"/>
        <v>0.91586967093532179</v>
      </c>
      <c r="N106" s="172">
        <f t="shared" si="15"/>
        <v>0.91006928095782602</v>
      </c>
      <c r="O106" s="172">
        <f t="shared" si="15"/>
        <v>0.79191919191919191</v>
      </c>
      <c r="P106" s="358">
        <f t="shared" si="15"/>
        <v>0.79191919191919191</v>
      </c>
    </row>
    <row r="107" spans="2:16" ht="15">
      <c r="B107" s="175">
        <f t="shared" ref="B107:B112" si="16">B106+1</f>
        <v>2008</v>
      </c>
      <c r="C107" s="34">
        <f>C21/C$101</f>
        <v>0.81367356764564269</v>
      </c>
      <c r="D107" s="33">
        <f t="shared" ref="D107:P107" si="17">D21/D$101</f>
        <v>0.79365079365079372</v>
      </c>
      <c r="E107" s="33">
        <f t="shared" si="17"/>
        <v>0.967741935483871</v>
      </c>
      <c r="F107" s="33">
        <f t="shared" si="17"/>
        <v>1.0336700336700337</v>
      </c>
      <c r="G107" s="33">
        <f t="shared" si="17"/>
        <v>0.546875</v>
      </c>
      <c r="H107" s="33"/>
      <c r="I107" s="33">
        <f t="shared" si="17"/>
        <v>0.86892786736086536</v>
      </c>
      <c r="J107" s="33">
        <f t="shared" si="17"/>
        <v>3.6986301369863015</v>
      </c>
      <c r="K107" s="33">
        <f t="shared" si="17"/>
        <v>0.87353696831287464</v>
      </c>
      <c r="L107" s="33">
        <f t="shared" si="17"/>
        <v>0.8633540372670806</v>
      </c>
      <c r="M107" s="33">
        <f t="shared" si="17"/>
        <v>0.87696547252390988</v>
      </c>
      <c r="N107" s="33">
        <f t="shared" si="17"/>
        <v>0.94101029124907509</v>
      </c>
      <c r="O107" s="33">
        <f t="shared" si="17"/>
        <v>0.89962481962481955</v>
      </c>
      <c r="P107" s="35">
        <f t="shared" si="17"/>
        <v>0.89962481962481955</v>
      </c>
    </row>
    <row r="108" spans="2:16" ht="15">
      <c r="B108" s="175">
        <f t="shared" si="16"/>
        <v>2009</v>
      </c>
      <c r="C108" s="34">
        <f>C31/C$101</f>
        <v>1.1282298186486919</v>
      </c>
      <c r="D108" s="33">
        <f t="shared" ref="D108:P108" si="18">D31/D$101</f>
        <v>0.9807256235827666</v>
      </c>
      <c r="E108" s="33">
        <f t="shared" si="18"/>
        <v>0.95483870967741935</v>
      </c>
      <c r="F108" s="33">
        <f t="shared" si="18"/>
        <v>0.367003367003367</v>
      </c>
      <c r="G108" s="33">
        <f t="shared" si="18"/>
        <v>1.703125</v>
      </c>
      <c r="H108" s="33"/>
      <c r="I108" s="33">
        <f t="shared" si="18"/>
        <v>0.95233281099934286</v>
      </c>
      <c r="J108" s="33">
        <f t="shared" si="18"/>
        <v>0</v>
      </c>
      <c r="K108" s="33">
        <f t="shared" si="18"/>
        <v>0.86497288038823861</v>
      </c>
      <c r="L108" s="33">
        <f t="shared" si="18"/>
        <v>0.75155279503105576</v>
      </c>
      <c r="M108" s="33">
        <f t="shared" si="18"/>
        <v>0.97584697681958177</v>
      </c>
      <c r="N108" s="33">
        <f t="shared" si="18"/>
        <v>0.85289567498486574</v>
      </c>
      <c r="O108" s="33">
        <f t="shared" si="18"/>
        <v>0.91829725829725828</v>
      </c>
      <c r="P108" s="35">
        <f t="shared" si="18"/>
        <v>0.90920634920634924</v>
      </c>
    </row>
    <row r="109" spans="2:16" ht="15">
      <c r="B109" s="175">
        <f t="shared" si="16"/>
        <v>2010</v>
      </c>
      <c r="C109" s="34">
        <f>C41/C$101</f>
        <v>1.1603273952816562</v>
      </c>
      <c r="D109" s="33">
        <f t="shared" ref="D109:O109" si="19">D41/D$101</f>
        <v>1.0336356764928194</v>
      </c>
      <c r="E109" s="33">
        <f t="shared" si="19"/>
        <v>0.98709677419354835</v>
      </c>
      <c r="F109" s="33">
        <f t="shared" si="19"/>
        <v>0.87878787878787878</v>
      </c>
      <c r="G109" s="33">
        <f t="shared" si="19"/>
        <v>2.4375</v>
      </c>
      <c r="H109" s="33"/>
      <c r="I109" s="33">
        <f t="shared" si="19"/>
        <v>1.0847697518071071</v>
      </c>
      <c r="J109" s="33">
        <f t="shared" si="19"/>
        <v>3.2876712328767121</v>
      </c>
      <c r="K109" s="33">
        <f t="shared" si="19"/>
        <v>1.0533828147302311</v>
      </c>
      <c r="L109" s="33">
        <f t="shared" si="19"/>
        <v>0.84057971014492738</v>
      </c>
      <c r="M109" s="33">
        <f t="shared" si="19"/>
        <v>1.1995461176852003</v>
      </c>
      <c r="N109" s="33">
        <f t="shared" si="19"/>
        <v>1.0997511266563529</v>
      </c>
      <c r="O109" s="33">
        <f t="shared" si="19"/>
        <v>1.0911111111111111</v>
      </c>
      <c r="P109" s="35">
        <f>P41/P$101</f>
        <v>1.0911111111111111</v>
      </c>
    </row>
    <row r="110" spans="2:16" ht="15">
      <c r="B110" s="175">
        <f t="shared" si="16"/>
        <v>2011</v>
      </c>
      <c r="C110" s="34">
        <f>C51/C$101</f>
        <v>0.9549029048306853</v>
      </c>
      <c r="D110" s="33">
        <f t="shared" ref="D110:P110" si="20">D51/D$101</f>
        <v>1.0544217687074831</v>
      </c>
      <c r="E110" s="33">
        <f t="shared" si="20"/>
        <v>0.91827956989247317</v>
      </c>
      <c r="F110" s="33">
        <f t="shared" si="20"/>
        <v>0.78451178451178449</v>
      </c>
      <c r="G110" s="33">
        <f t="shared" si="20"/>
        <v>0.90625</v>
      </c>
      <c r="H110" s="33"/>
      <c r="I110" s="33">
        <f t="shared" si="20"/>
        <v>0.94576151240964468</v>
      </c>
      <c r="J110" s="33">
        <f t="shared" si="20"/>
        <v>0</v>
      </c>
      <c r="K110" s="33">
        <f t="shared" si="20"/>
        <v>0.83642592063945187</v>
      </c>
      <c r="L110" s="33">
        <f t="shared" si="20"/>
        <v>0.9896480331262939</v>
      </c>
      <c r="M110" s="33">
        <f t="shared" si="20"/>
        <v>0.7651159020911007</v>
      </c>
      <c r="N110" s="33">
        <f t="shared" si="20"/>
        <v>0.83607990852223046</v>
      </c>
      <c r="O110" s="33">
        <f t="shared" si="20"/>
        <v>0.89774891774891785</v>
      </c>
      <c r="P110" s="35">
        <f t="shared" si="20"/>
        <v>0.89774891774891785</v>
      </c>
    </row>
    <row r="111" spans="2:16" ht="15">
      <c r="B111" s="175">
        <f t="shared" si="16"/>
        <v>2012</v>
      </c>
      <c r="C111" s="34">
        <f>C61/C$101</f>
        <v>0.85540041726849625</v>
      </c>
      <c r="D111" s="33">
        <f t="shared" ref="D111:P111" si="21">D61/D$101</f>
        <v>0.82577475434618297</v>
      </c>
      <c r="E111" s="33">
        <f t="shared" si="21"/>
        <v>0.8</v>
      </c>
      <c r="F111" s="33">
        <f t="shared" si="21"/>
        <v>0.96969696969696972</v>
      </c>
      <c r="G111" s="33">
        <f t="shared" si="21"/>
        <v>1</v>
      </c>
      <c r="H111" s="33"/>
      <c r="I111" s="33">
        <f t="shared" si="21"/>
        <v>0.85629075468836879</v>
      </c>
      <c r="J111" s="33">
        <f t="shared" si="21"/>
        <v>0.87671232876712324</v>
      </c>
      <c r="K111" s="33">
        <f t="shared" si="21"/>
        <v>0.71938338566942617</v>
      </c>
      <c r="L111" s="33">
        <f t="shared" si="21"/>
        <v>0.83850931677018625</v>
      </c>
      <c r="M111" s="33">
        <f t="shared" si="21"/>
        <v>0.94991084454530716</v>
      </c>
      <c r="N111" s="33">
        <f t="shared" si="21"/>
        <v>0.85760408959440371</v>
      </c>
      <c r="O111" s="33">
        <f t="shared" si="21"/>
        <v>0.85673881673881669</v>
      </c>
      <c r="P111" s="35">
        <f t="shared" si="21"/>
        <v>0.85673881673881669</v>
      </c>
    </row>
    <row r="112" spans="2:16" ht="15">
      <c r="B112" s="175">
        <f t="shared" si="16"/>
        <v>2013</v>
      </c>
      <c r="C112" s="34">
        <f>C71/C$101</f>
        <v>0.90515166104959077</v>
      </c>
      <c r="D112" s="33">
        <f t="shared" ref="D112:P112" si="22">D71/D$101</f>
        <v>0.9845049130763418</v>
      </c>
      <c r="E112" s="33">
        <f t="shared" si="22"/>
        <v>1.2602150537634409</v>
      </c>
      <c r="F112" s="33">
        <f t="shared" si="22"/>
        <v>0.79797979797979801</v>
      </c>
      <c r="G112" s="33">
        <f t="shared" si="22"/>
        <v>2.03125</v>
      </c>
      <c r="H112" s="33"/>
      <c r="I112" s="33">
        <f t="shared" si="22"/>
        <v>1.0301774250619218</v>
      </c>
      <c r="J112" s="33">
        <f t="shared" si="22"/>
        <v>2.547945205479452</v>
      </c>
      <c r="K112" s="33">
        <f t="shared" si="22"/>
        <v>0.71938338566942617</v>
      </c>
      <c r="L112" s="33">
        <f t="shared" si="22"/>
        <v>0.86956521739130421</v>
      </c>
      <c r="M112" s="33">
        <f t="shared" si="22"/>
        <v>0.84924623115577891</v>
      </c>
      <c r="N112" s="33">
        <f t="shared" si="22"/>
        <v>0.86695365574762906</v>
      </c>
      <c r="O112" s="33">
        <f t="shared" si="22"/>
        <v>0.97044733044733056</v>
      </c>
      <c r="P112" s="35">
        <f t="shared" si="22"/>
        <v>0.9603463203463205</v>
      </c>
    </row>
    <row r="113" spans="2:16" ht="15">
      <c r="B113" s="175">
        <f>B112+1</f>
        <v>2014</v>
      </c>
      <c r="C113" s="34">
        <f>C81/C$101</f>
        <v>0.89054726368159198</v>
      </c>
      <c r="D113" s="33">
        <f t="shared" ref="D113:P113" si="23">D81/D$101</f>
        <v>0.8306878306878307</v>
      </c>
      <c r="E113" s="33">
        <f t="shared" si="23"/>
        <v>0.74666666666666659</v>
      </c>
      <c r="F113" s="33">
        <f t="shared" si="23"/>
        <v>0.5824915824915825</v>
      </c>
      <c r="G113" s="33">
        <f t="shared" si="23"/>
        <v>1.46875</v>
      </c>
      <c r="H113" s="33"/>
      <c r="I113" s="33">
        <f t="shared" si="23"/>
        <v>0.81317292624981052</v>
      </c>
      <c r="J113" s="33">
        <f t="shared" si="23"/>
        <v>0.60821917808219161</v>
      </c>
      <c r="K113" s="33">
        <f t="shared" si="23"/>
        <v>0.46706509627692389</v>
      </c>
      <c r="L113" s="33">
        <f t="shared" si="23"/>
        <v>0.8215320910973084</v>
      </c>
      <c r="M113" s="33">
        <f t="shared" si="23"/>
        <v>0.82266169557464741</v>
      </c>
      <c r="N113" s="33">
        <f t="shared" si="23"/>
        <v>0.7332433599420235</v>
      </c>
      <c r="O113" s="33">
        <f t="shared" si="23"/>
        <v>0.77858958246055021</v>
      </c>
      <c r="P113" s="35">
        <f t="shared" si="23"/>
        <v>0.77858958246055021</v>
      </c>
    </row>
    <row r="114" spans="2:16" ht="15.75" thickBot="1">
      <c r="B114" s="176">
        <f>B113+1</f>
        <v>2015</v>
      </c>
      <c r="C114" s="37">
        <f>C91/C$101</f>
        <v>0.83549991975605842</v>
      </c>
      <c r="D114" s="36">
        <f t="shared" ref="D114:O114" si="24">D91/D$101</f>
        <v>1.071995464852608</v>
      </c>
      <c r="E114" s="36">
        <f t="shared" si="24"/>
        <v>0.92215053763440857</v>
      </c>
      <c r="F114" s="36">
        <f t="shared" si="24"/>
        <v>0.76460157126823791</v>
      </c>
      <c r="G114" s="36">
        <f t="shared" si="24"/>
        <v>0.8130040322580645</v>
      </c>
      <c r="H114" s="36"/>
      <c r="I114" s="36">
        <f t="shared" si="24"/>
        <v>0.90775864364918502</v>
      </c>
      <c r="J114" s="36">
        <f t="shared" si="24"/>
        <v>0</v>
      </c>
      <c r="K114" s="36">
        <f t="shared" si="24"/>
        <v>0</v>
      </c>
      <c r="L114" s="36">
        <f t="shared" si="24"/>
        <v>0</v>
      </c>
      <c r="M114" s="36">
        <f t="shared" si="24"/>
        <v>0</v>
      </c>
      <c r="N114" s="36">
        <f t="shared" si="24"/>
        <v>0</v>
      </c>
      <c r="O114" s="36">
        <f t="shared" si="24"/>
        <v>0.52032099799841736</v>
      </c>
      <c r="P114" s="38"/>
    </row>
    <row r="115" spans="2:16" ht="13.5" thickBot="1"/>
    <row r="116" spans="2:16" ht="18.75" thickBot="1">
      <c r="B116" s="181" t="s">
        <v>236</v>
      </c>
      <c r="C116" s="478" t="s">
        <v>63</v>
      </c>
      <c r="D116" s="479"/>
      <c r="E116" s="479"/>
      <c r="F116" s="479"/>
      <c r="G116" s="479"/>
      <c r="H116" s="479"/>
      <c r="I116" s="479"/>
      <c r="J116" s="479"/>
      <c r="K116" s="479"/>
      <c r="L116" s="479"/>
      <c r="M116" s="480"/>
      <c r="N116" s="480"/>
      <c r="O116" s="480"/>
      <c r="P116" s="481"/>
    </row>
    <row r="117" spans="2:16" ht="15.75">
      <c r="B117" s="475" t="s">
        <v>195</v>
      </c>
      <c r="C117" s="456" t="s">
        <v>196</v>
      </c>
      <c r="D117" s="456" t="s">
        <v>197</v>
      </c>
      <c r="E117" s="456" t="s">
        <v>198</v>
      </c>
      <c r="F117" s="456" t="s">
        <v>199</v>
      </c>
      <c r="G117" s="456" t="s">
        <v>200</v>
      </c>
      <c r="H117" s="456" t="s">
        <v>201</v>
      </c>
      <c r="I117" s="467" t="s">
        <v>202</v>
      </c>
      <c r="J117" s="456" t="s">
        <v>203</v>
      </c>
      <c r="K117" s="456" t="s">
        <v>204</v>
      </c>
      <c r="L117" s="456" t="s">
        <v>205</v>
      </c>
      <c r="M117" s="456" t="s">
        <v>206</v>
      </c>
      <c r="N117" s="467" t="s">
        <v>207</v>
      </c>
      <c r="O117" s="456" t="s">
        <v>208</v>
      </c>
      <c r="P117" s="457"/>
    </row>
    <row r="118" spans="2:16" ht="32.25" thickBot="1">
      <c r="B118" s="476"/>
      <c r="C118" s="477"/>
      <c r="D118" s="477"/>
      <c r="E118" s="477"/>
      <c r="F118" s="477"/>
      <c r="G118" s="477"/>
      <c r="H118" s="477"/>
      <c r="I118" s="477"/>
      <c r="J118" s="477"/>
      <c r="K118" s="477"/>
      <c r="L118" s="477"/>
      <c r="M118" s="477"/>
      <c r="N118" s="477"/>
      <c r="O118" s="183" t="s">
        <v>234</v>
      </c>
      <c r="P118" s="30" t="s">
        <v>235</v>
      </c>
    </row>
    <row r="119" spans="2:16" ht="15">
      <c r="B119" s="174">
        <v>2007</v>
      </c>
      <c r="C119" s="184">
        <f>C7/C$97</f>
        <v>-4.545454545454545</v>
      </c>
      <c r="D119" s="182">
        <f t="shared" ref="D119:P119" si="25">D7/D$97</f>
        <v>45</v>
      </c>
      <c r="E119" s="182">
        <f t="shared" si="25"/>
        <v>1.65</v>
      </c>
      <c r="F119" s="182">
        <f t="shared" si="25"/>
        <v>1.1208791208791209</v>
      </c>
      <c r="G119" s="182">
        <f t="shared" si="25"/>
        <v>0.95238095238095244</v>
      </c>
      <c r="H119" s="182"/>
      <c r="I119" s="182">
        <f t="shared" si="25"/>
        <v>1.6791095827093387</v>
      </c>
      <c r="J119" s="182">
        <f t="shared" si="25"/>
        <v>0</v>
      </c>
      <c r="K119" s="182">
        <f t="shared" si="25"/>
        <v>0.9870129870129869</v>
      </c>
      <c r="L119" s="182">
        <f t="shared" si="25"/>
        <v>0.89655172413793105</v>
      </c>
      <c r="M119" s="182">
        <f t="shared" si="25"/>
        <v>-0.88888888888888895</v>
      </c>
      <c r="N119" s="182">
        <f t="shared" si="25"/>
        <v>0.94001890438446223</v>
      </c>
      <c r="O119" s="182">
        <f t="shared" si="25"/>
        <v>1.3574669571880087</v>
      </c>
      <c r="P119" s="357">
        <f t="shared" si="25"/>
        <v>1.3574669571880087</v>
      </c>
    </row>
    <row r="120" spans="2:16" ht="15">
      <c r="B120" s="175">
        <v>2008</v>
      </c>
      <c r="C120" s="87">
        <f>C17/C$97</f>
        <v>-2.4545454545454546</v>
      </c>
      <c r="D120" s="85">
        <f t="shared" ref="D120:P120" si="26">D17/D$97</f>
        <v>40</v>
      </c>
      <c r="E120" s="85">
        <f t="shared" si="26"/>
        <v>1.125</v>
      </c>
      <c r="F120" s="85">
        <f t="shared" si="26"/>
        <v>0.96703296703296715</v>
      </c>
      <c r="G120" s="85">
        <f t="shared" si="26"/>
        <v>0.95238095238095244</v>
      </c>
      <c r="H120" s="85"/>
      <c r="I120" s="85">
        <f t="shared" si="26"/>
        <v>1.3942810656904616</v>
      </c>
      <c r="J120" s="85">
        <f t="shared" si="26"/>
        <v>0.85470085470085477</v>
      </c>
      <c r="K120" s="85">
        <f t="shared" si="26"/>
        <v>1.1818181818181817</v>
      </c>
      <c r="L120" s="85">
        <f t="shared" si="26"/>
        <v>1.7586206896551724</v>
      </c>
      <c r="M120" s="85">
        <f t="shared" si="26"/>
        <v>-1.6666666666666665</v>
      </c>
      <c r="N120" s="85">
        <f t="shared" si="26"/>
        <v>1.6069940011698631</v>
      </c>
      <c r="O120" s="85">
        <f t="shared" si="26"/>
        <v>1.4893644274560829</v>
      </c>
      <c r="P120" s="88">
        <f t="shared" si="26"/>
        <v>1.4893644274560831</v>
      </c>
    </row>
    <row r="121" spans="2:16" ht="15">
      <c r="B121" s="175">
        <v>2009</v>
      </c>
      <c r="C121" s="87">
        <f>C27/C$97</f>
        <v>3.3636363636363633</v>
      </c>
      <c r="D121" s="85">
        <f t="shared" ref="D121:P121" si="27">D27/D$97</f>
        <v>5</v>
      </c>
      <c r="E121" s="85">
        <f t="shared" si="27"/>
        <v>1.175</v>
      </c>
      <c r="F121" s="85">
        <f t="shared" si="27"/>
        <v>1.2967032967032968</v>
      </c>
      <c r="G121" s="85">
        <f t="shared" si="27"/>
        <v>0.96825396825396826</v>
      </c>
      <c r="H121" s="85"/>
      <c r="I121" s="85">
        <f t="shared" si="27"/>
        <v>0.91159529176058096</v>
      </c>
      <c r="J121" s="85">
        <f t="shared" si="27"/>
        <v>0</v>
      </c>
      <c r="K121" s="85">
        <f t="shared" si="27"/>
        <v>0.94805194805194803</v>
      </c>
      <c r="L121" s="85">
        <f t="shared" si="27"/>
        <v>2.3793103448275863</v>
      </c>
      <c r="M121" s="85">
        <f t="shared" si="27"/>
        <v>0.44444444444444448</v>
      </c>
      <c r="N121" s="85">
        <f t="shared" si="27"/>
        <v>1.2028737245185992</v>
      </c>
      <c r="O121" s="85">
        <f t="shared" si="27"/>
        <v>1.0872181991318981</v>
      </c>
      <c r="P121" s="88">
        <f t="shared" si="27"/>
        <v>1.0316309869375906</v>
      </c>
    </row>
    <row r="122" spans="2:16" ht="15">
      <c r="B122" s="175">
        <v>2010</v>
      </c>
      <c r="C122" s="87">
        <f>C37/C$97</f>
        <v>3.9090909090909087</v>
      </c>
      <c r="D122" s="85">
        <f t="shared" ref="D122:P122" si="28">D37/D$97</f>
        <v>-5.9999999999999991</v>
      </c>
      <c r="E122" s="85">
        <f t="shared" si="28"/>
        <v>1.05</v>
      </c>
      <c r="F122" s="85">
        <f t="shared" si="28"/>
        <v>0.94505494505494503</v>
      </c>
      <c r="G122" s="85">
        <f t="shared" si="28"/>
        <v>0.88888888888888884</v>
      </c>
      <c r="H122" s="85"/>
      <c r="I122" s="85">
        <f t="shared" si="28"/>
        <v>0.82078051205567992</v>
      </c>
      <c r="J122" s="85">
        <f t="shared" si="28"/>
        <v>0.94017094017094027</v>
      </c>
      <c r="K122" s="85">
        <f t="shared" si="28"/>
        <v>0.92207792207792205</v>
      </c>
      <c r="L122" s="85">
        <f t="shared" si="28"/>
        <v>1.896551724137931</v>
      </c>
      <c r="M122" s="85">
        <f t="shared" si="28"/>
        <v>5.4444444444444446</v>
      </c>
      <c r="N122" s="85">
        <f t="shared" si="28"/>
        <v>1.0131491628654838</v>
      </c>
      <c r="O122" s="85">
        <f t="shared" si="28"/>
        <v>0.90405767581475116</v>
      </c>
      <c r="P122" s="88">
        <f t="shared" si="28"/>
        <v>0.90405767581475127</v>
      </c>
    </row>
    <row r="123" spans="2:16" ht="15">
      <c r="B123" s="175">
        <v>2011</v>
      </c>
      <c r="C123" s="87">
        <f>C47/C$97</f>
        <v>0.18181818181818182</v>
      </c>
      <c r="D123" s="85">
        <f t="shared" ref="D123:O123" si="29">D47/D$97</f>
        <v>-9</v>
      </c>
      <c r="E123" s="85">
        <f t="shared" si="29"/>
        <v>1.3</v>
      </c>
      <c r="F123" s="85">
        <f t="shared" si="29"/>
        <v>1.2417582417582418</v>
      </c>
      <c r="G123" s="85">
        <f t="shared" si="29"/>
        <v>0.59523809523809523</v>
      </c>
      <c r="H123" s="85"/>
      <c r="I123" s="85">
        <f t="shared" si="29"/>
        <v>1.0708806182631685</v>
      </c>
      <c r="J123" s="85">
        <f t="shared" si="29"/>
        <v>0</v>
      </c>
      <c r="K123" s="85">
        <f t="shared" si="29"/>
        <v>1</v>
      </c>
      <c r="L123" s="85">
        <f t="shared" si="29"/>
        <v>1.0689655172413794</v>
      </c>
      <c r="M123" s="85">
        <f t="shared" si="29"/>
        <v>-4.2222222222222223</v>
      </c>
      <c r="N123" s="85">
        <f t="shared" si="29"/>
        <v>1.2861110842277428</v>
      </c>
      <c r="O123" s="85">
        <f t="shared" si="29"/>
        <v>1.1582586107155568</v>
      </c>
      <c r="P123" s="88">
        <f>P47/P$97</f>
        <v>1.158258610715557</v>
      </c>
    </row>
    <row r="124" spans="2:16" ht="15">
      <c r="B124" s="175">
        <v>2012</v>
      </c>
      <c r="C124" s="87">
        <f>C57/C$97</f>
        <v>-1.6363636363636362</v>
      </c>
      <c r="D124" s="85">
        <f t="shared" ref="D124:P124" si="30">D57/D$97</f>
        <v>34</v>
      </c>
      <c r="E124" s="85">
        <f t="shared" si="30"/>
        <v>1.75</v>
      </c>
      <c r="F124" s="85">
        <f t="shared" si="30"/>
        <v>0.82417582417582425</v>
      </c>
      <c r="G124" s="85">
        <f t="shared" si="30"/>
        <v>1</v>
      </c>
      <c r="H124" s="85"/>
      <c r="I124" s="85">
        <f t="shared" si="30"/>
        <v>1.4414480374211918</v>
      </c>
      <c r="J124" s="85">
        <f t="shared" si="30"/>
        <v>1.0769230769230769</v>
      </c>
      <c r="K124" s="85">
        <f t="shared" si="30"/>
        <v>1.2077922077922079</v>
      </c>
      <c r="L124" s="85">
        <f t="shared" si="30"/>
        <v>1.896551724137931</v>
      </c>
      <c r="M124" s="85">
        <f t="shared" si="30"/>
        <v>-0.11111111111111112</v>
      </c>
      <c r="N124" s="85">
        <f t="shared" si="30"/>
        <v>1.3993855934788708</v>
      </c>
      <c r="O124" s="85">
        <f t="shared" si="30"/>
        <v>1.4240544300495606</v>
      </c>
      <c r="P124" s="88">
        <f t="shared" si="30"/>
        <v>1.424054430049561</v>
      </c>
    </row>
    <row r="125" spans="2:16" ht="15">
      <c r="B125" s="175">
        <v>2013</v>
      </c>
      <c r="C125" s="87">
        <f>C67/C$97</f>
        <v>-0.72727272727272729</v>
      </c>
      <c r="D125" s="85">
        <f t="shared" ref="D125:P125" si="31">D67/D$97</f>
        <v>4</v>
      </c>
      <c r="E125" s="85">
        <f t="shared" si="31"/>
        <v>2.5000000000000001E-2</v>
      </c>
      <c r="F125" s="85">
        <f t="shared" si="31"/>
        <v>0.78021978021978022</v>
      </c>
      <c r="G125" s="85">
        <f t="shared" si="31"/>
        <v>0.86507936507936511</v>
      </c>
      <c r="H125" s="85"/>
      <c r="I125" s="85">
        <f t="shared" si="31"/>
        <v>0.7459542694442024</v>
      </c>
      <c r="J125" s="85">
        <f t="shared" si="31"/>
        <v>0.829059829059829</v>
      </c>
      <c r="K125" s="85">
        <f t="shared" si="31"/>
        <v>1.2077922077922079</v>
      </c>
      <c r="L125" s="85">
        <f t="shared" si="31"/>
        <v>1.7241379310344829</v>
      </c>
      <c r="M125" s="85">
        <f t="shared" si="31"/>
        <v>-2.3333333333333335</v>
      </c>
      <c r="N125" s="85">
        <f t="shared" si="31"/>
        <v>1.5545888296379453</v>
      </c>
      <c r="O125" s="85">
        <f t="shared" si="31"/>
        <v>1.1381465160542865</v>
      </c>
      <c r="P125" s="88">
        <f t="shared" si="31"/>
        <v>1.0916416363482528</v>
      </c>
    </row>
    <row r="126" spans="2:16" ht="15">
      <c r="B126" s="175">
        <f>B125+1</f>
        <v>2014</v>
      </c>
      <c r="C126" s="87">
        <f>C77/C$97</f>
        <v>-1</v>
      </c>
      <c r="D126" s="85">
        <f t="shared" ref="D126:P126" si="32">D77/D$97</f>
        <v>32.999999999999993</v>
      </c>
      <c r="E126" s="85">
        <f t="shared" si="32"/>
        <v>1.95</v>
      </c>
      <c r="F126" s="85">
        <f t="shared" si="32"/>
        <v>1.142857142857143</v>
      </c>
      <c r="G126" s="85">
        <f t="shared" si="32"/>
        <v>0.76190476190476186</v>
      </c>
      <c r="H126" s="85"/>
      <c r="I126" s="85">
        <f t="shared" si="32"/>
        <v>1.4812385600976206</v>
      </c>
      <c r="J126" s="85">
        <f t="shared" si="32"/>
        <v>1.3076923076923079</v>
      </c>
      <c r="K126" s="85">
        <f t="shared" si="32"/>
        <v>1.4051110180142439</v>
      </c>
      <c r="L126" s="85">
        <f t="shared" si="32"/>
        <v>2.1379310344827589</v>
      </c>
      <c r="M126" s="85">
        <f t="shared" si="32"/>
        <v>-2.9211469534050178</v>
      </c>
      <c r="N126" s="85">
        <f t="shared" si="32"/>
        <v>1.800163561959303</v>
      </c>
      <c r="O126" s="85">
        <f t="shared" si="32"/>
        <v>1.6140946512594219</v>
      </c>
      <c r="P126" s="88">
        <f t="shared" si="32"/>
        <v>1.6140946512594221</v>
      </c>
    </row>
    <row r="127" spans="2:16" ht="15.75" thickBot="1">
      <c r="B127" s="176">
        <f>B126+1</f>
        <v>2015</v>
      </c>
      <c r="C127" s="93">
        <f>C87/C$97</f>
        <v>-2.0058651026392966</v>
      </c>
      <c r="D127" s="91">
        <f t="shared" ref="D127:O127" si="33">D87/D$97</f>
        <v>6.9999999999999991</v>
      </c>
      <c r="E127" s="91">
        <f t="shared" si="33"/>
        <v>1.2919354838709678</v>
      </c>
      <c r="F127" s="91">
        <f t="shared" si="33"/>
        <v>1.0029304029304029</v>
      </c>
      <c r="G127" s="91">
        <f t="shared" si="33"/>
        <v>1.0949820788530467</v>
      </c>
      <c r="H127" s="91"/>
      <c r="I127" s="91">
        <f t="shared" si="33"/>
        <v>1.2551778537201068</v>
      </c>
      <c r="J127" s="91">
        <f t="shared" si="33"/>
        <v>0</v>
      </c>
      <c r="K127" s="91">
        <f t="shared" si="33"/>
        <v>0</v>
      </c>
      <c r="L127" s="91">
        <f t="shared" si="33"/>
        <v>0</v>
      </c>
      <c r="M127" s="91">
        <f t="shared" si="33"/>
        <v>0</v>
      </c>
      <c r="N127" s="91"/>
      <c r="O127" s="91">
        <f t="shared" si="33"/>
        <v>1.3736295121494451</v>
      </c>
      <c r="P127" s="94"/>
    </row>
  </sheetData>
  <customSheetViews>
    <customSheetView guid="{6DA84043-8308-458F-9378-22AB3DF247A3}" showPageBreaks="1" view="pageBreakPreview" topLeftCell="A112">
      <selection activeCell="D126" sqref="D126"/>
      <rowBreaks count="2" manualBreakCount="2">
        <brk id="62" max="16383" man="1"/>
        <brk id="115" max="16383" man="1"/>
      </rowBreaks>
      <pageMargins left="0.7" right="0.7" top="0.78740157499999996" bottom="0.78740157499999996" header="0.3" footer="0.3"/>
      <pageSetup paperSize="9" scale="60" orientation="portrait" r:id="rId1"/>
    </customSheetView>
  </customSheetViews>
  <mergeCells count="191">
    <mergeCell ref="B3:K3"/>
    <mergeCell ref="L3:P3"/>
    <mergeCell ref="B4:B5"/>
    <mergeCell ref="C4:C5"/>
    <mergeCell ref="D4:D5"/>
    <mergeCell ref="E4:E5"/>
    <mergeCell ref="F4:F5"/>
    <mergeCell ref="I4:I5"/>
    <mergeCell ref="J4:J5"/>
    <mergeCell ref="G4:G5"/>
    <mergeCell ref="O4:P4"/>
    <mergeCell ref="L4:L5"/>
    <mergeCell ref="M4:M5"/>
    <mergeCell ref="L13:P13"/>
    <mergeCell ref="N24:N25"/>
    <mergeCell ref="O24:P24"/>
    <mergeCell ref="M14:M15"/>
    <mergeCell ref="N14:N15"/>
    <mergeCell ref="H4:H5"/>
    <mergeCell ref="J14:J15"/>
    <mergeCell ref="K14:K15"/>
    <mergeCell ref="B13:K13"/>
    <mergeCell ref="K4:K5"/>
    <mergeCell ref="N4:N5"/>
    <mergeCell ref="B14:B15"/>
    <mergeCell ref="B24:B25"/>
    <mergeCell ref="C24:C25"/>
    <mergeCell ref="D24:D25"/>
    <mergeCell ref="E24:E25"/>
    <mergeCell ref="I14:I15"/>
    <mergeCell ref="L14:L15"/>
    <mergeCell ref="B23:K23"/>
    <mergeCell ref="L23:P23"/>
    <mergeCell ref="G14:G15"/>
    <mergeCell ref="H14:H15"/>
    <mergeCell ref="O14:P14"/>
    <mergeCell ref="C14:C15"/>
    <mergeCell ref="D14:D15"/>
    <mergeCell ref="F14:F15"/>
    <mergeCell ref="J24:J25"/>
    <mergeCell ref="E14:E15"/>
    <mergeCell ref="K24:K25"/>
    <mergeCell ref="L24:L25"/>
    <mergeCell ref="M24:M25"/>
    <mergeCell ref="H24:H25"/>
    <mergeCell ref="I24:I25"/>
    <mergeCell ref="F24:F25"/>
    <mergeCell ref="G24:G25"/>
    <mergeCell ref="J34:J35"/>
    <mergeCell ref="K34:K35"/>
    <mergeCell ref="B33:K33"/>
    <mergeCell ref="B43:K43"/>
    <mergeCell ref="N64:N65"/>
    <mergeCell ref="L53:P53"/>
    <mergeCell ref="M34:M35"/>
    <mergeCell ref="N34:N35"/>
    <mergeCell ref="O34:P34"/>
    <mergeCell ref="N44:N45"/>
    <mergeCell ref="L43:P43"/>
    <mergeCell ref="O44:P44"/>
    <mergeCell ref="L44:L45"/>
    <mergeCell ref="M44:M45"/>
    <mergeCell ref="L33:P33"/>
    <mergeCell ref="B34:B35"/>
    <mergeCell ref="C34:C35"/>
    <mergeCell ref="D34:D35"/>
    <mergeCell ref="E34:E35"/>
    <mergeCell ref="F34:F35"/>
    <mergeCell ref="G34:G35"/>
    <mergeCell ref="H34:H35"/>
    <mergeCell ref="I34:I35"/>
    <mergeCell ref="L34:L35"/>
    <mergeCell ref="K44:K45"/>
    <mergeCell ref="H44:H45"/>
    <mergeCell ref="I44:I45"/>
    <mergeCell ref="B44:B45"/>
    <mergeCell ref="C44:C45"/>
    <mergeCell ref="D44:D45"/>
    <mergeCell ref="E44:E45"/>
    <mergeCell ref="F44:F45"/>
    <mergeCell ref="G44:G45"/>
    <mergeCell ref="J44:J45"/>
    <mergeCell ref="L63:P63"/>
    <mergeCell ref="O54:P54"/>
    <mergeCell ref="L54:L55"/>
    <mergeCell ref="M54:M55"/>
    <mergeCell ref="N54:N55"/>
    <mergeCell ref="H84:H85"/>
    <mergeCell ref="N84:N85"/>
    <mergeCell ref="B84:B85"/>
    <mergeCell ref="B64:B65"/>
    <mergeCell ref="C64:C65"/>
    <mergeCell ref="B53:K53"/>
    <mergeCell ref="G54:G55"/>
    <mergeCell ref="H54:H55"/>
    <mergeCell ref="I54:I55"/>
    <mergeCell ref="B54:B55"/>
    <mergeCell ref="C54:C55"/>
    <mergeCell ref="K54:K55"/>
    <mergeCell ref="D64:D65"/>
    <mergeCell ref="E64:E65"/>
    <mergeCell ref="F64:F65"/>
    <mergeCell ref="G64:G65"/>
    <mergeCell ref="D54:D55"/>
    <mergeCell ref="E54:E55"/>
    <mergeCell ref="F54:F55"/>
    <mergeCell ref="J54:J55"/>
    <mergeCell ref="J64:J65"/>
    <mergeCell ref="K64:K65"/>
    <mergeCell ref="B63:K63"/>
    <mergeCell ref="F94:F95"/>
    <mergeCell ref="G94:G95"/>
    <mergeCell ref="H94:H95"/>
    <mergeCell ref="O64:P64"/>
    <mergeCell ref="E84:E85"/>
    <mergeCell ref="L64:L65"/>
    <mergeCell ref="M64:M65"/>
    <mergeCell ref="L73:P73"/>
    <mergeCell ref="L74:L75"/>
    <mergeCell ref="B83:K83"/>
    <mergeCell ref="L83:P83"/>
    <mergeCell ref="O74:P74"/>
    <mergeCell ref="M74:M75"/>
    <mergeCell ref="O84:P84"/>
    <mergeCell ref="C74:C75"/>
    <mergeCell ref="D74:D75"/>
    <mergeCell ref="I74:I75"/>
    <mergeCell ref="G74:G75"/>
    <mergeCell ref="H74:H75"/>
    <mergeCell ref="E74:E75"/>
    <mergeCell ref="F74:F75"/>
    <mergeCell ref="K84:K85"/>
    <mergeCell ref="F84:F85"/>
    <mergeCell ref="G84:G85"/>
    <mergeCell ref="J94:J95"/>
    <mergeCell ref="K94:K95"/>
    <mergeCell ref="N94:N95"/>
    <mergeCell ref="M103:P103"/>
    <mergeCell ref="F104:F105"/>
    <mergeCell ref="G104:G105"/>
    <mergeCell ref="N74:N75"/>
    <mergeCell ref="H64:H65"/>
    <mergeCell ref="I64:I65"/>
    <mergeCell ref="J74:J75"/>
    <mergeCell ref="K74:K75"/>
    <mergeCell ref="B73:K73"/>
    <mergeCell ref="B74:B75"/>
    <mergeCell ref="O94:P94"/>
    <mergeCell ref="H104:H105"/>
    <mergeCell ref="I104:I105"/>
    <mergeCell ref="J104:J105"/>
    <mergeCell ref="K104:K105"/>
    <mergeCell ref="M104:M105"/>
    <mergeCell ref="M94:M95"/>
    <mergeCell ref="L104:L105"/>
    <mergeCell ref="O104:P104"/>
    <mergeCell ref="C103:L103"/>
    <mergeCell ref="E94:E95"/>
    <mergeCell ref="B117:B118"/>
    <mergeCell ref="C117:C118"/>
    <mergeCell ref="D117:D118"/>
    <mergeCell ref="E117:E118"/>
    <mergeCell ref="N117:N118"/>
    <mergeCell ref="C84:C85"/>
    <mergeCell ref="D84:D85"/>
    <mergeCell ref="C116:P116"/>
    <mergeCell ref="B94:B95"/>
    <mergeCell ref="I84:I85"/>
    <mergeCell ref="L84:L85"/>
    <mergeCell ref="M84:M85"/>
    <mergeCell ref="B93:K93"/>
    <mergeCell ref="J84:J85"/>
    <mergeCell ref="I94:I95"/>
    <mergeCell ref="L94:L95"/>
    <mergeCell ref="N104:N105"/>
    <mergeCell ref="L93:P93"/>
    <mergeCell ref="B104:B105"/>
    <mergeCell ref="C104:C105"/>
    <mergeCell ref="D104:D105"/>
    <mergeCell ref="E104:E105"/>
    <mergeCell ref="C94:C95"/>
    <mergeCell ref="D94:D95"/>
    <mergeCell ref="O117:P117"/>
    <mergeCell ref="J117:J118"/>
    <mergeCell ref="K117:K118"/>
    <mergeCell ref="L117:L118"/>
    <mergeCell ref="M117:M118"/>
    <mergeCell ref="F117:F118"/>
    <mergeCell ref="G117:G118"/>
    <mergeCell ref="H117:H118"/>
    <mergeCell ref="I117:I118"/>
  </mergeCells>
  <phoneticPr fontId="26" type="noConversion"/>
  <pageMargins left="0.7" right="0.7" top="0.78740157499999996" bottom="0.78740157499999996" header="0.3" footer="0.3"/>
  <pageSetup paperSize="9" scale="60" orientation="portrait" r:id="rId2"/>
  <rowBreaks count="2" manualBreakCount="2">
    <brk id="62" max="16383" man="1"/>
    <brk id="11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5"/>
  <sheetViews>
    <sheetView zoomScaleNormal="100" zoomScaleSheetLayoutView="100" workbookViewId="0">
      <selection activeCell="X14" sqref="X14"/>
    </sheetView>
  </sheetViews>
  <sheetFormatPr defaultRowHeight="12.75"/>
  <cols>
    <col min="1" max="1" width="4.85546875" style="119" customWidth="1"/>
    <col min="2" max="2" width="9.7109375" style="119" customWidth="1"/>
    <col min="3" max="3" width="12.5703125" style="119" customWidth="1"/>
    <col min="4" max="15" width="7.42578125" style="119" customWidth="1"/>
  </cols>
  <sheetData>
    <row r="1" spans="2:15" ht="13.5" thickBot="1"/>
    <row r="2" spans="2:15" ht="15.75" thickBot="1">
      <c r="B2" s="441" t="s">
        <v>1191</v>
      </c>
      <c r="C2" s="442"/>
      <c r="D2" s="442"/>
      <c r="E2" s="442"/>
      <c r="F2" s="442"/>
      <c r="G2" s="442"/>
      <c r="H2" s="442"/>
      <c r="I2" s="442"/>
      <c r="J2" s="442"/>
      <c r="K2" s="442"/>
      <c r="L2" s="442"/>
      <c r="M2" s="442"/>
      <c r="N2" s="442"/>
      <c r="O2" s="443"/>
    </row>
    <row r="3" spans="2:15" ht="26.25" thickBot="1">
      <c r="B3" s="276" t="s">
        <v>1192</v>
      </c>
      <c r="C3" s="277" t="s">
        <v>1190</v>
      </c>
      <c r="D3" s="278" t="s">
        <v>82</v>
      </c>
      <c r="E3" s="278" t="s">
        <v>83</v>
      </c>
      <c r="F3" s="278" t="s">
        <v>84</v>
      </c>
      <c r="G3" s="278" t="s">
        <v>85</v>
      </c>
      <c r="H3" s="278" t="s">
        <v>86</v>
      </c>
      <c r="I3" s="278" t="s">
        <v>87</v>
      </c>
      <c r="J3" s="278" t="s">
        <v>88</v>
      </c>
      <c r="K3" s="278" t="s">
        <v>89</v>
      </c>
      <c r="L3" s="278" t="s">
        <v>90</v>
      </c>
      <c r="M3" s="278" t="s">
        <v>91</v>
      </c>
      <c r="N3" s="278" t="s">
        <v>92</v>
      </c>
      <c r="O3" s="279" t="s">
        <v>93</v>
      </c>
    </row>
    <row r="4" spans="2:15" ht="13.5" thickBot="1">
      <c r="B4" s="283">
        <v>300</v>
      </c>
      <c r="C4" s="142">
        <v>249</v>
      </c>
      <c r="D4" s="142">
        <v>84</v>
      </c>
      <c r="E4" s="142">
        <v>149</v>
      </c>
      <c r="F4" s="142">
        <v>281</v>
      </c>
      <c r="G4" s="142">
        <v>427</v>
      </c>
      <c r="H4" s="142">
        <v>567</v>
      </c>
      <c r="I4" s="142">
        <v>577</v>
      </c>
      <c r="J4" s="142">
        <v>569</v>
      </c>
      <c r="K4" s="142">
        <v>508</v>
      </c>
      <c r="L4" s="142">
        <v>334</v>
      </c>
      <c r="M4" s="142">
        <v>204</v>
      </c>
      <c r="N4" s="142">
        <v>89</v>
      </c>
      <c r="O4" s="143">
        <v>62</v>
      </c>
    </row>
    <row r="5" spans="2:15" ht="13.5" thickBot="1">
      <c r="B5" s="280">
        <v>400</v>
      </c>
      <c r="C5" s="281">
        <v>312</v>
      </c>
      <c r="D5" s="281">
        <v>84</v>
      </c>
      <c r="E5" s="281">
        <v>148</v>
      </c>
      <c r="F5" s="281">
        <v>280</v>
      </c>
      <c r="G5" s="281">
        <v>426</v>
      </c>
      <c r="H5" s="281">
        <v>566</v>
      </c>
      <c r="I5" s="281">
        <v>576</v>
      </c>
      <c r="J5" s="281">
        <v>568</v>
      </c>
      <c r="K5" s="281">
        <v>507</v>
      </c>
      <c r="L5" s="281">
        <v>333</v>
      </c>
      <c r="M5" s="281">
        <v>204</v>
      </c>
      <c r="N5" s="281">
        <v>88</v>
      </c>
      <c r="O5" s="282">
        <v>62</v>
      </c>
    </row>
    <row r="9" spans="2:15" ht="13.5" thickBot="1"/>
    <row r="10" spans="2:15" ht="18.75" customHeight="1" thickBot="1">
      <c r="C10" s="438" t="s">
        <v>1189</v>
      </c>
      <c r="D10" s="439"/>
      <c r="E10" s="439"/>
      <c r="F10" s="439"/>
      <c r="G10" s="439"/>
      <c r="H10" s="439"/>
      <c r="I10" s="439"/>
      <c r="J10" s="439"/>
      <c r="K10" s="439"/>
      <c r="L10" s="439"/>
      <c r="M10" s="439"/>
      <c r="N10" s="439"/>
      <c r="O10" s="440"/>
    </row>
    <row r="11" spans="2:15" ht="15.75" thickBot="1">
      <c r="C11" s="447" t="s">
        <v>1193</v>
      </c>
      <c r="D11" s="448"/>
      <c r="E11" s="448"/>
      <c r="F11" s="448"/>
      <c r="G11" s="448"/>
      <c r="H11" s="448"/>
      <c r="I11" s="448"/>
      <c r="J11" s="448"/>
      <c r="K11" s="448"/>
      <c r="L11" s="448"/>
      <c r="M11" s="448"/>
      <c r="N11" s="448"/>
      <c r="O11" s="449"/>
    </row>
    <row r="12" spans="2:15">
      <c r="C12" s="450" t="s">
        <v>94</v>
      </c>
      <c r="D12" s="452" t="s">
        <v>81</v>
      </c>
      <c r="E12" s="452"/>
      <c r="F12" s="452"/>
      <c r="G12" s="452"/>
      <c r="H12" s="452"/>
      <c r="I12" s="452"/>
      <c r="J12" s="452"/>
      <c r="K12" s="452"/>
      <c r="L12" s="452"/>
      <c r="M12" s="452"/>
      <c r="N12" s="452"/>
      <c r="O12" s="453"/>
    </row>
    <row r="13" spans="2:15" ht="13.5" thickBot="1">
      <c r="C13" s="451"/>
      <c r="D13" s="130" t="s">
        <v>82</v>
      </c>
      <c r="E13" s="130" t="s">
        <v>83</v>
      </c>
      <c r="F13" s="130" t="s">
        <v>84</v>
      </c>
      <c r="G13" s="130" t="s">
        <v>85</v>
      </c>
      <c r="H13" s="130" t="s">
        <v>86</v>
      </c>
      <c r="I13" s="130" t="s">
        <v>87</v>
      </c>
      <c r="J13" s="130" t="s">
        <v>88</v>
      </c>
      <c r="K13" s="130" t="s">
        <v>89</v>
      </c>
      <c r="L13" s="130" t="s">
        <v>90</v>
      </c>
      <c r="M13" s="130" t="s">
        <v>91</v>
      </c>
      <c r="N13" s="130" t="s">
        <v>92</v>
      </c>
      <c r="O13" s="131" t="s">
        <v>93</v>
      </c>
    </row>
    <row r="14" spans="2:15">
      <c r="C14" s="444" t="s">
        <v>95</v>
      </c>
      <c r="D14" s="445"/>
      <c r="E14" s="445"/>
      <c r="F14" s="445"/>
      <c r="G14" s="445"/>
      <c r="H14" s="445"/>
      <c r="I14" s="445"/>
      <c r="J14" s="445"/>
      <c r="K14" s="445"/>
      <c r="L14" s="445"/>
      <c r="M14" s="445"/>
      <c r="N14" s="445"/>
      <c r="O14" s="446"/>
    </row>
    <row r="15" spans="2:15">
      <c r="C15" s="122">
        <v>0</v>
      </c>
      <c r="D15" s="120">
        <v>20.8</v>
      </c>
      <c r="E15" s="120">
        <v>37</v>
      </c>
      <c r="F15" s="120">
        <v>72.2</v>
      </c>
      <c r="G15" s="120">
        <v>113.8</v>
      </c>
      <c r="H15" s="120">
        <v>148.80000000000001</v>
      </c>
      <c r="I15" s="120">
        <v>146.19999999999999</v>
      </c>
      <c r="J15" s="120">
        <v>144.30000000000001</v>
      </c>
      <c r="K15" s="120">
        <v>136.19999999999999</v>
      </c>
      <c r="L15" s="120">
        <v>87.1</v>
      </c>
      <c r="M15" s="120">
        <v>56.5</v>
      </c>
      <c r="N15" s="120">
        <v>25.2</v>
      </c>
      <c r="O15" s="127">
        <v>14.9</v>
      </c>
    </row>
    <row r="16" spans="2:15">
      <c r="C16" s="122">
        <v>15</v>
      </c>
      <c r="D16" s="120">
        <v>27.5</v>
      </c>
      <c r="E16" s="120">
        <v>46.4</v>
      </c>
      <c r="F16" s="120">
        <v>89</v>
      </c>
      <c r="G16" s="120">
        <v>124.6</v>
      </c>
      <c r="H16" s="120">
        <v>155.5</v>
      </c>
      <c r="I16" s="120">
        <v>149.80000000000001</v>
      </c>
      <c r="J16" s="120">
        <v>148.80000000000001</v>
      </c>
      <c r="K16" s="120">
        <v>147.30000000000001</v>
      </c>
      <c r="L16" s="120">
        <v>97.9</v>
      </c>
      <c r="M16" s="120">
        <v>69.900000000000006</v>
      </c>
      <c r="N16" s="120">
        <v>33.799999999999997</v>
      </c>
      <c r="O16" s="127">
        <v>20.8</v>
      </c>
    </row>
    <row r="17" spans="3:15">
      <c r="C17" s="122">
        <v>30</v>
      </c>
      <c r="D17" s="120">
        <v>32</v>
      </c>
      <c r="E17" s="120">
        <v>53.1</v>
      </c>
      <c r="F17" s="120">
        <v>90.8</v>
      </c>
      <c r="G17" s="120">
        <v>128.9</v>
      </c>
      <c r="H17" s="120">
        <v>154.80000000000001</v>
      </c>
      <c r="I17" s="120">
        <v>146.19999999999999</v>
      </c>
      <c r="J17" s="120">
        <v>145.80000000000001</v>
      </c>
      <c r="K17" s="120">
        <v>151.80000000000001</v>
      </c>
      <c r="L17" s="120">
        <v>104.4</v>
      </c>
      <c r="M17" s="120">
        <v>79.599999999999994</v>
      </c>
      <c r="N17" s="120">
        <v>41</v>
      </c>
      <c r="O17" s="127">
        <v>25.3</v>
      </c>
    </row>
    <row r="18" spans="3:15">
      <c r="C18" s="122">
        <v>45</v>
      </c>
      <c r="D18" s="120">
        <v>35.700000000000003</v>
      </c>
      <c r="E18" s="120">
        <v>57.1</v>
      </c>
      <c r="F18" s="120">
        <v>93</v>
      </c>
      <c r="G18" s="120">
        <v>127.4</v>
      </c>
      <c r="H18" s="120">
        <v>147.30000000000001</v>
      </c>
      <c r="I18" s="120">
        <v>136.1</v>
      </c>
      <c r="J18" s="120">
        <v>136.9</v>
      </c>
      <c r="K18" s="120">
        <v>148.1</v>
      </c>
      <c r="L18" s="120">
        <v>105.1</v>
      </c>
      <c r="M18" s="120">
        <v>85.6</v>
      </c>
      <c r="N18" s="120">
        <v>46.1</v>
      </c>
      <c r="O18" s="127">
        <v>29</v>
      </c>
    </row>
    <row r="19" spans="3:15">
      <c r="C19" s="122">
        <v>60</v>
      </c>
      <c r="D19" s="120">
        <v>37.200000000000003</v>
      </c>
      <c r="E19" s="120">
        <v>57.8</v>
      </c>
      <c r="F19" s="120">
        <v>91.5</v>
      </c>
      <c r="G19" s="120">
        <v>118.8</v>
      </c>
      <c r="H19" s="120">
        <v>132.4</v>
      </c>
      <c r="I19" s="120">
        <v>120.2</v>
      </c>
      <c r="J19" s="120">
        <v>121.3</v>
      </c>
      <c r="K19" s="120">
        <v>136.9</v>
      </c>
      <c r="L19" s="120">
        <v>100.8</v>
      </c>
      <c r="M19" s="120">
        <v>86.3</v>
      </c>
      <c r="N19" s="120">
        <v>48.2</v>
      </c>
      <c r="O19" s="127">
        <v>30.5</v>
      </c>
    </row>
    <row r="20" spans="3:15">
      <c r="C20" s="122">
        <v>75</v>
      </c>
      <c r="D20" s="120">
        <v>36.5</v>
      </c>
      <c r="E20" s="120">
        <v>55.8</v>
      </c>
      <c r="F20" s="120">
        <v>84.8</v>
      </c>
      <c r="G20" s="120">
        <v>105.1</v>
      </c>
      <c r="H20" s="120">
        <v>111.6</v>
      </c>
      <c r="I20" s="120">
        <v>99.4</v>
      </c>
      <c r="J20" s="120">
        <v>101.2</v>
      </c>
      <c r="K20" s="120">
        <v>119</v>
      </c>
      <c r="L20" s="120">
        <v>91.4</v>
      </c>
      <c r="M20" s="120">
        <v>82.6</v>
      </c>
      <c r="N20" s="120">
        <v>48.2</v>
      </c>
      <c r="O20" s="127">
        <v>30.5</v>
      </c>
    </row>
    <row r="21" spans="3:15" ht="13.5" thickBot="1">
      <c r="C21" s="124">
        <v>90</v>
      </c>
      <c r="D21" s="128">
        <v>34.200000000000003</v>
      </c>
      <c r="E21" s="128">
        <v>51.1</v>
      </c>
      <c r="F21" s="128">
        <v>74.400000000000006</v>
      </c>
      <c r="G21" s="128">
        <v>84.7</v>
      </c>
      <c r="H21" s="128">
        <v>87</v>
      </c>
      <c r="I21" s="128">
        <v>75.599999999999994</v>
      </c>
      <c r="J21" s="128">
        <v>78.099999999999994</v>
      </c>
      <c r="K21" s="128">
        <v>96</v>
      </c>
      <c r="L21" s="128">
        <v>77.8</v>
      </c>
      <c r="M21" s="128">
        <v>74.400000000000006</v>
      </c>
      <c r="N21" s="128">
        <v>45.4</v>
      </c>
      <c r="O21" s="129">
        <v>29</v>
      </c>
    </row>
    <row r="22" spans="3:15">
      <c r="C22" s="444" t="s">
        <v>96</v>
      </c>
      <c r="D22" s="445"/>
      <c r="E22" s="445"/>
      <c r="F22" s="445"/>
      <c r="G22" s="445"/>
      <c r="H22" s="445"/>
      <c r="I22" s="445"/>
      <c r="J22" s="445"/>
      <c r="K22" s="445"/>
      <c r="L22" s="445"/>
      <c r="M22" s="445"/>
      <c r="N22" s="445"/>
      <c r="O22" s="446"/>
    </row>
    <row r="23" spans="3:15">
      <c r="C23" s="122">
        <v>15</v>
      </c>
      <c r="D23" s="121">
        <v>26.8</v>
      </c>
      <c r="E23" s="121">
        <v>45.7</v>
      </c>
      <c r="F23" s="121">
        <v>82.6</v>
      </c>
      <c r="G23" s="121">
        <v>123.8</v>
      </c>
      <c r="H23" s="121">
        <v>155.5</v>
      </c>
      <c r="I23" s="121">
        <v>149.80000000000001</v>
      </c>
      <c r="J23" s="121">
        <v>148.78</v>
      </c>
      <c r="K23" s="121">
        <v>147.30000000000001</v>
      </c>
      <c r="L23" s="121">
        <v>97.2</v>
      </c>
      <c r="M23" s="121">
        <v>69.2</v>
      </c>
      <c r="N23" s="121">
        <v>33.799999999999997</v>
      </c>
      <c r="O23" s="123">
        <v>20.8</v>
      </c>
    </row>
    <row r="24" spans="3:15">
      <c r="C24" s="122">
        <v>30</v>
      </c>
      <c r="D24" s="121">
        <v>32</v>
      </c>
      <c r="E24" s="121">
        <v>52.4</v>
      </c>
      <c r="F24" s="121">
        <v>90</v>
      </c>
      <c r="G24" s="121">
        <v>128.19999999999999</v>
      </c>
      <c r="H24" s="121">
        <v>154.80000000000001</v>
      </c>
      <c r="I24" s="121">
        <v>146.9</v>
      </c>
      <c r="J24" s="121">
        <v>145.80000000000001</v>
      </c>
      <c r="K24" s="121">
        <v>151</v>
      </c>
      <c r="L24" s="121">
        <v>103</v>
      </c>
      <c r="M24" s="121">
        <v>78.900000000000006</v>
      </c>
      <c r="N24" s="121">
        <v>40.299999999999997</v>
      </c>
      <c r="O24" s="123">
        <v>25.3</v>
      </c>
    </row>
    <row r="25" spans="3:15">
      <c r="C25" s="122">
        <v>45</v>
      </c>
      <c r="D25" s="121">
        <v>35</v>
      </c>
      <c r="E25" s="121">
        <v>55.8</v>
      </c>
      <c r="F25" s="121">
        <v>92.3</v>
      </c>
      <c r="G25" s="121">
        <v>126</v>
      </c>
      <c r="H25" s="121">
        <v>146.6</v>
      </c>
      <c r="I25" s="121">
        <v>136.80000000000001</v>
      </c>
      <c r="J25" s="121">
        <v>136.9</v>
      </c>
      <c r="K25" s="121">
        <v>147.30000000000001</v>
      </c>
      <c r="L25" s="121">
        <v>103.7</v>
      </c>
      <c r="M25" s="121">
        <v>84.1</v>
      </c>
      <c r="N25" s="121">
        <v>44.6</v>
      </c>
      <c r="O25" s="123">
        <v>28.3</v>
      </c>
    </row>
    <row r="26" spans="3:15">
      <c r="C26" s="122">
        <v>60</v>
      </c>
      <c r="D26" s="121">
        <v>36.5</v>
      </c>
      <c r="E26" s="121">
        <v>56.4</v>
      </c>
      <c r="F26" s="121">
        <v>90</v>
      </c>
      <c r="G26" s="121">
        <v>118.1</v>
      </c>
      <c r="H26" s="121">
        <v>132.4</v>
      </c>
      <c r="I26" s="121">
        <v>121.7</v>
      </c>
      <c r="J26" s="121">
        <v>122</v>
      </c>
      <c r="K26" s="121">
        <v>136.19999999999999</v>
      </c>
      <c r="L26" s="121">
        <v>98.6</v>
      </c>
      <c r="M26" s="121">
        <v>84.1</v>
      </c>
      <c r="N26" s="121">
        <v>46.8</v>
      </c>
      <c r="O26" s="123">
        <v>30.5</v>
      </c>
    </row>
    <row r="27" spans="3:15">
      <c r="C27" s="122">
        <v>75</v>
      </c>
      <c r="D27" s="121">
        <v>35.700000000000003</v>
      </c>
      <c r="E27" s="121">
        <v>54.4</v>
      </c>
      <c r="F27" s="121">
        <v>83.3</v>
      </c>
      <c r="G27" s="121">
        <v>104.4</v>
      </c>
      <c r="H27" s="121">
        <v>112.3</v>
      </c>
      <c r="I27" s="121">
        <v>101.5</v>
      </c>
      <c r="J27" s="121">
        <v>101.9</v>
      </c>
      <c r="K27" s="121">
        <v>118.3</v>
      </c>
      <c r="L27" s="121">
        <v>89.3</v>
      </c>
      <c r="M27" s="121">
        <v>80.400000000000006</v>
      </c>
      <c r="N27" s="121">
        <v>46.8</v>
      </c>
      <c r="O27" s="123">
        <v>30.5</v>
      </c>
    </row>
    <row r="28" spans="3:15" ht="13.5" thickBot="1">
      <c r="C28" s="124">
        <v>90</v>
      </c>
      <c r="D28" s="125">
        <v>33.5</v>
      </c>
      <c r="E28" s="125">
        <v>49.7</v>
      </c>
      <c r="F28" s="125">
        <v>72.900000000000006</v>
      </c>
      <c r="G28" s="125">
        <v>86.4</v>
      </c>
      <c r="H28" s="125">
        <v>88.5</v>
      </c>
      <c r="I28" s="125">
        <v>77.8</v>
      </c>
      <c r="J28" s="125">
        <v>79.599999999999994</v>
      </c>
      <c r="K28" s="125">
        <v>96.7</v>
      </c>
      <c r="L28" s="125">
        <v>75.599999999999994</v>
      </c>
      <c r="M28" s="125">
        <v>72.2</v>
      </c>
      <c r="N28" s="125">
        <v>43.2</v>
      </c>
      <c r="O28" s="126">
        <v>29</v>
      </c>
    </row>
    <row r="29" spans="3:15">
      <c r="C29" s="444" t="s">
        <v>97</v>
      </c>
      <c r="D29" s="445"/>
      <c r="E29" s="445"/>
      <c r="F29" s="445"/>
      <c r="G29" s="445"/>
      <c r="H29" s="445"/>
      <c r="I29" s="445"/>
      <c r="J29" s="445"/>
      <c r="K29" s="445"/>
      <c r="L29" s="445"/>
      <c r="M29" s="445"/>
      <c r="N29" s="445"/>
      <c r="O29" s="446"/>
    </row>
    <row r="30" spans="3:15">
      <c r="C30" s="122">
        <v>15</v>
      </c>
      <c r="D30" s="120">
        <v>26</v>
      </c>
      <c r="E30" s="120">
        <v>45</v>
      </c>
      <c r="F30" s="120">
        <v>81.8</v>
      </c>
      <c r="G30" s="120">
        <v>123.1</v>
      </c>
      <c r="H30" s="120">
        <v>154.80000000000001</v>
      </c>
      <c r="I30" s="120">
        <v>149.80000000000001</v>
      </c>
      <c r="J30" s="120">
        <v>148.1</v>
      </c>
      <c r="K30" s="120">
        <v>145.80000000000001</v>
      </c>
      <c r="L30" s="120">
        <v>95.8</v>
      </c>
      <c r="M30" s="120">
        <v>67.7</v>
      </c>
      <c r="N30" s="120">
        <v>32.4</v>
      </c>
      <c r="O30" s="127">
        <v>20.100000000000001</v>
      </c>
    </row>
    <row r="31" spans="3:15">
      <c r="C31" s="122">
        <v>30</v>
      </c>
      <c r="D31" s="120">
        <v>30.5</v>
      </c>
      <c r="E31" s="120">
        <v>50.4</v>
      </c>
      <c r="F31" s="120">
        <v>87.8</v>
      </c>
      <c r="G31" s="120">
        <v>126.7</v>
      </c>
      <c r="H31" s="120">
        <v>153.30000000000001</v>
      </c>
      <c r="I31" s="120">
        <v>146.9</v>
      </c>
      <c r="J31" s="120">
        <v>145.1</v>
      </c>
      <c r="K31" s="120">
        <v>148.80000000000001</v>
      </c>
      <c r="L31" s="120">
        <v>100.1</v>
      </c>
      <c r="M31" s="120">
        <v>75.900000000000006</v>
      </c>
      <c r="N31" s="120">
        <v>38.200000000000003</v>
      </c>
      <c r="O31" s="127">
        <v>23.8</v>
      </c>
    </row>
    <row r="32" spans="3:15">
      <c r="C32" s="122">
        <v>45</v>
      </c>
      <c r="D32" s="120">
        <v>32.700000000000003</v>
      </c>
      <c r="E32" s="120">
        <v>53.1</v>
      </c>
      <c r="F32" s="120">
        <v>89.3</v>
      </c>
      <c r="G32" s="120">
        <v>124.6</v>
      </c>
      <c r="H32" s="120">
        <v>145.80000000000001</v>
      </c>
      <c r="I32" s="120">
        <v>137.5</v>
      </c>
      <c r="J32" s="120">
        <v>136.9</v>
      </c>
      <c r="K32" s="120">
        <v>144.30000000000001</v>
      </c>
      <c r="L32" s="120">
        <v>99.4</v>
      </c>
      <c r="M32" s="120">
        <v>79.599999999999994</v>
      </c>
      <c r="N32" s="120">
        <v>42.5</v>
      </c>
      <c r="O32" s="127">
        <v>26.8</v>
      </c>
    </row>
    <row r="33" spans="3:15">
      <c r="C33" s="122">
        <v>60</v>
      </c>
      <c r="D33" s="120">
        <v>34.200000000000003</v>
      </c>
      <c r="E33" s="120">
        <v>53.1</v>
      </c>
      <c r="F33" s="120">
        <v>86.3</v>
      </c>
      <c r="G33" s="120">
        <v>116.6</v>
      </c>
      <c r="H33" s="120">
        <v>131.69999999999999</v>
      </c>
      <c r="I33" s="120">
        <v>123.1</v>
      </c>
      <c r="J33" s="120">
        <v>122.8</v>
      </c>
      <c r="K33" s="120">
        <v>133.9</v>
      </c>
      <c r="L33" s="120">
        <v>95</v>
      </c>
      <c r="M33" s="120">
        <v>79.599999999999994</v>
      </c>
      <c r="N33" s="120">
        <v>43.9</v>
      </c>
      <c r="O33" s="127">
        <v>28.3</v>
      </c>
    </row>
    <row r="34" spans="3:15">
      <c r="C34" s="122">
        <v>75</v>
      </c>
      <c r="D34" s="120">
        <v>33.5</v>
      </c>
      <c r="E34" s="120">
        <v>51.1</v>
      </c>
      <c r="F34" s="120">
        <v>79.599999999999994</v>
      </c>
      <c r="G34" s="120">
        <v>103.7</v>
      </c>
      <c r="H34" s="120">
        <v>113.1</v>
      </c>
      <c r="I34" s="120">
        <v>104.4</v>
      </c>
      <c r="J34" s="120">
        <v>104.2</v>
      </c>
      <c r="K34" s="120">
        <v>116.8</v>
      </c>
      <c r="L34" s="120">
        <v>85.7</v>
      </c>
      <c r="M34" s="120">
        <v>75.099999999999994</v>
      </c>
      <c r="N34" s="120">
        <v>42.5</v>
      </c>
      <c r="O34" s="127">
        <v>28.3</v>
      </c>
    </row>
    <row r="35" spans="3:15" ht="13.5" thickBot="1">
      <c r="C35" s="124">
        <v>90</v>
      </c>
      <c r="D35" s="128">
        <v>30.5</v>
      </c>
      <c r="E35" s="128">
        <v>45.7</v>
      </c>
      <c r="F35" s="128">
        <v>69.2</v>
      </c>
      <c r="G35" s="128">
        <v>87.1</v>
      </c>
      <c r="H35" s="128">
        <v>90.8</v>
      </c>
      <c r="I35" s="128">
        <v>82.8</v>
      </c>
      <c r="J35" s="128">
        <v>82.6</v>
      </c>
      <c r="K35" s="128">
        <v>96</v>
      </c>
      <c r="L35" s="128">
        <v>72.7</v>
      </c>
      <c r="M35" s="128">
        <v>67</v>
      </c>
      <c r="N35" s="128">
        <v>39.6</v>
      </c>
      <c r="O35" s="129">
        <v>26.8</v>
      </c>
    </row>
    <row r="36" spans="3:15">
      <c r="C36" s="444" t="s">
        <v>98</v>
      </c>
      <c r="D36" s="445"/>
      <c r="E36" s="445"/>
      <c r="F36" s="445"/>
      <c r="G36" s="445"/>
      <c r="H36" s="445"/>
      <c r="I36" s="445"/>
      <c r="J36" s="445"/>
      <c r="K36" s="445"/>
      <c r="L36" s="445"/>
      <c r="M36" s="445"/>
      <c r="N36" s="445"/>
      <c r="O36" s="446"/>
    </row>
    <row r="37" spans="3:15">
      <c r="C37" s="122">
        <v>15</v>
      </c>
      <c r="D37" s="121">
        <v>25.3</v>
      </c>
      <c r="E37" s="121">
        <v>43</v>
      </c>
      <c r="F37" s="121">
        <v>79.599999999999994</v>
      </c>
      <c r="G37" s="121">
        <v>121</v>
      </c>
      <c r="H37" s="121">
        <v>153.30000000000001</v>
      </c>
      <c r="I37" s="121">
        <v>149</v>
      </c>
      <c r="J37" s="121">
        <v>146.6</v>
      </c>
      <c r="K37" s="121">
        <v>143.6</v>
      </c>
      <c r="L37" s="121">
        <v>93.6</v>
      </c>
      <c r="M37" s="121">
        <v>65.5</v>
      </c>
      <c r="N37" s="121">
        <v>31</v>
      </c>
      <c r="O37" s="123">
        <v>19.3</v>
      </c>
    </row>
    <row r="38" spans="3:15">
      <c r="C38" s="122">
        <v>30</v>
      </c>
      <c r="D38" s="121">
        <v>28.3</v>
      </c>
      <c r="E38" s="121">
        <v>47</v>
      </c>
      <c r="F38" s="121">
        <v>84.1</v>
      </c>
      <c r="G38" s="121">
        <v>123.1</v>
      </c>
      <c r="H38" s="121">
        <v>151</v>
      </c>
      <c r="I38" s="121">
        <v>146.19999999999999</v>
      </c>
      <c r="J38" s="121">
        <v>143.6</v>
      </c>
      <c r="K38" s="121">
        <v>145.1</v>
      </c>
      <c r="L38" s="121">
        <v>96.5</v>
      </c>
      <c r="M38" s="121">
        <v>71.400000000000006</v>
      </c>
      <c r="N38" s="121">
        <v>35.299999999999997</v>
      </c>
      <c r="O38" s="123">
        <v>22.3</v>
      </c>
    </row>
    <row r="39" spans="3:15">
      <c r="C39" s="122">
        <v>45</v>
      </c>
      <c r="D39" s="121">
        <v>30.5</v>
      </c>
      <c r="E39" s="121">
        <v>49.1</v>
      </c>
      <c r="F39" s="121">
        <v>84.1</v>
      </c>
      <c r="G39" s="121">
        <v>121</v>
      </c>
      <c r="H39" s="121">
        <v>143.6</v>
      </c>
      <c r="I39" s="121">
        <v>138.19999999999999</v>
      </c>
      <c r="J39" s="121">
        <v>135.4</v>
      </c>
      <c r="K39" s="121">
        <v>139.9</v>
      </c>
      <c r="L39" s="121">
        <v>95</v>
      </c>
      <c r="M39" s="121">
        <v>73.7</v>
      </c>
      <c r="N39" s="121">
        <v>38.200000000000003</v>
      </c>
      <c r="O39" s="123">
        <v>24.6</v>
      </c>
    </row>
    <row r="40" spans="3:15">
      <c r="C40" s="122">
        <v>60</v>
      </c>
      <c r="D40" s="121">
        <v>30.5</v>
      </c>
      <c r="E40" s="121">
        <v>49.1</v>
      </c>
      <c r="F40" s="121">
        <v>81.099999999999994</v>
      </c>
      <c r="G40" s="121">
        <v>113</v>
      </c>
      <c r="H40" s="121">
        <v>130.19999999999999</v>
      </c>
      <c r="I40" s="121">
        <v>124.6</v>
      </c>
      <c r="J40" s="121">
        <v>122</v>
      </c>
      <c r="K40" s="121">
        <v>129.5</v>
      </c>
      <c r="L40" s="121">
        <v>89.3</v>
      </c>
      <c r="M40" s="121">
        <v>72.900000000000006</v>
      </c>
      <c r="N40" s="121">
        <v>38.9</v>
      </c>
      <c r="O40" s="123">
        <v>25.3</v>
      </c>
    </row>
    <row r="41" spans="3:15">
      <c r="C41" s="122">
        <v>75</v>
      </c>
      <c r="D41" s="121">
        <v>29</v>
      </c>
      <c r="E41" s="121">
        <v>45.7</v>
      </c>
      <c r="F41" s="121">
        <v>74.400000000000006</v>
      </c>
      <c r="G41" s="121">
        <v>101.5</v>
      </c>
      <c r="H41" s="121">
        <v>113.1</v>
      </c>
      <c r="I41" s="121">
        <v>107.3</v>
      </c>
      <c r="J41" s="121">
        <v>105.6</v>
      </c>
      <c r="K41" s="121">
        <v>113.8</v>
      </c>
      <c r="L41" s="121">
        <v>80.599999999999994</v>
      </c>
      <c r="M41" s="121">
        <v>68.400000000000006</v>
      </c>
      <c r="N41" s="121">
        <v>37.4</v>
      </c>
      <c r="O41" s="123">
        <v>25.3</v>
      </c>
    </row>
    <row r="42" spans="3:15" ht="13.5" thickBot="1">
      <c r="C42" s="124">
        <v>90</v>
      </c>
      <c r="D42" s="125">
        <v>26.8</v>
      </c>
      <c r="E42" s="125">
        <v>41</v>
      </c>
      <c r="F42" s="125">
        <v>64.7</v>
      </c>
      <c r="G42" s="125">
        <v>86.4</v>
      </c>
      <c r="H42" s="125">
        <v>92.3</v>
      </c>
      <c r="I42" s="125">
        <v>87.8</v>
      </c>
      <c r="J42" s="125">
        <v>85.6</v>
      </c>
      <c r="K42" s="125">
        <v>94.5</v>
      </c>
      <c r="L42" s="125">
        <v>69.099999999999994</v>
      </c>
      <c r="M42" s="125">
        <v>60.3</v>
      </c>
      <c r="N42" s="125">
        <v>33.799999999999997</v>
      </c>
      <c r="O42" s="126">
        <v>23.1</v>
      </c>
    </row>
    <row r="43" spans="3:15">
      <c r="C43" s="444" t="s">
        <v>99</v>
      </c>
      <c r="D43" s="445"/>
      <c r="E43" s="445"/>
      <c r="F43" s="445"/>
      <c r="G43" s="445"/>
      <c r="H43" s="445"/>
      <c r="I43" s="445"/>
      <c r="J43" s="445"/>
      <c r="K43" s="445"/>
      <c r="L43" s="445"/>
      <c r="M43" s="445"/>
      <c r="N43" s="445"/>
      <c r="O43" s="446"/>
    </row>
    <row r="44" spans="3:15">
      <c r="C44" s="122">
        <v>15</v>
      </c>
      <c r="D44" s="121">
        <v>23.8</v>
      </c>
      <c r="E44" s="121">
        <v>41</v>
      </c>
      <c r="F44" s="121">
        <v>77.400000000000006</v>
      </c>
      <c r="G44" s="121">
        <v>118.1</v>
      </c>
      <c r="H44" s="121">
        <v>151</v>
      </c>
      <c r="I44" s="121">
        <v>148.30000000000001</v>
      </c>
      <c r="J44" s="121">
        <v>145.80000000000001</v>
      </c>
      <c r="K44" s="121">
        <v>140.6</v>
      </c>
      <c r="L44" s="121">
        <v>90.7</v>
      </c>
      <c r="M44" s="121">
        <v>62.5</v>
      </c>
      <c r="N44" s="121">
        <v>28.8</v>
      </c>
      <c r="O44" s="123">
        <v>17.899999999999999</v>
      </c>
    </row>
    <row r="45" spans="3:15">
      <c r="C45" s="122">
        <v>30</v>
      </c>
      <c r="D45" s="121">
        <v>24.9</v>
      </c>
      <c r="E45" s="121">
        <v>43.7</v>
      </c>
      <c r="F45" s="121">
        <v>78.900000000000006</v>
      </c>
      <c r="G45" s="121">
        <v>118.8</v>
      </c>
      <c r="H45" s="121">
        <v>148.1</v>
      </c>
      <c r="I45" s="121">
        <v>144.69999999999999</v>
      </c>
      <c r="J45" s="121">
        <v>142.1</v>
      </c>
      <c r="K45" s="121">
        <v>139.9</v>
      </c>
      <c r="L45" s="121">
        <v>91.4</v>
      </c>
      <c r="M45" s="121">
        <v>66.2</v>
      </c>
      <c r="N45" s="121">
        <v>31.7</v>
      </c>
      <c r="O45" s="123">
        <v>20.100000000000001</v>
      </c>
    </row>
    <row r="46" spans="3:15">
      <c r="C46" s="122">
        <v>45</v>
      </c>
      <c r="D46" s="121">
        <v>26.8</v>
      </c>
      <c r="E46" s="121">
        <v>44.4</v>
      </c>
      <c r="F46" s="121">
        <v>78.099999999999994</v>
      </c>
      <c r="G46" s="121">
        <v>115.9</v>
      </c>
      <c r="H46" s="121">
        <v>139.9</v>
      </c>
      <c r="I46" s="121">
        <v>136.80000000000001</v>
      </c>
      <c r="J46" s="121">
        <v>133.19999999999999</v>
      </c>
      <c r="K46" s="121">
        <v>139.9</v>
      </c>
      <c r="L46" s="121">
        <v>89.3</v>
      </c>
      <c r="M46" s="121">
        <v>67</v>
      </c>
      <c r="N46" s="121">
        <v>33.1</v>
      </c>
      <c r="O46" s="123">
        <v>21.6</v>
      </c>
    </row>
    <row r="47" spans="3:15">
      <c r="C47" s="122">
        <v>60</v>
      </c>
      <c r="D47" s="121">
        <v>26.8</v>
      </c>
      <c r="E47" s="121">
        <v>43.7</v>
      </c>
      <c r="F47" s="121">
        <v>74.400000000000006</v>
      </c>
      <c r="G47" s="121">
        <v>108.7</v>
      </c>
      <c r="H47" s="121">
        <v>127.2</v>
      </c>
      <c r="I47" s="121">
        <v>124.6</v>
      </c>
      <c r="J47" s="121">
        <v>121.3</v>
      </c>
      <c r="K47" s="121">
        <v>123.5</v>
      </c>
      <c r="L47" s="121">
        <v>83.5</v>
      </c>
      <c r="M47" s="121">
        <v>64.7</v>
      </c>
      <c r="N47" s="121">
        <v>33.1</v>
      </c>
      <c r="O47" s="123">
        <v>21.6</v>
      </c>
    </row>
    <row r="48" spans="3:15">
      <c r="C48" s="122">
        <v>75</v>
      </c>
      <c r="D48" s="121">
        <v>24.6</v>
      </c>
      <c r="E48" s="121">
        <v>40.299999999999997</v>
      </c>
      <c r="F48" s="121">
        <v>67.7</v>
      </c>
      <c r="G48" s="121">
        <v>97.9</v>
      </c>
      <c r="H48" s="121">
        <v>111.6</v>
      </c>
      <c r="I48" s="121">
        <v>108.7</v>
      </c>
      <c r="J48" s="121">
        <v>104.9</v>
      </c>
      <c r="K48" s="121">
        <v>109.4</v>
      </c>
      <c r="L48" s="121">
        <v>74.900000000000006</v>
      </c>
      <c r="M48" s="121">
        <v>60.3</v>
      </c>
      <c r="N48" s="121">
        <v>33.700000000000003</v>
      </c>
      <c r="O48" s="123">
        <v>20.8</v>
      </c>
    </row>
    <row r="49" spans="3:15" ht="13.5" thickBot="1">
      <c r="C49" s="124">
        <v>90</v>
      </c>
      <c r="D49" s="125">
        <v>22.3</v>
      </c>
      <c r="E49" s="125">
        <v>36.299999999999997</v>
      </c>
      <c r="F49" s="125">
        <v>58.8</v>
      </c>
      <c r="G49" s="125">
        <v>83.5</v>
      </c>
      <c r="H49" s="125">
        <v>93</v>
      </c>
      <c r="I49" s="125">
        <v>90.7</v>
      </c>
      <c r="J49" s="125">
        <v>87</v>
      </c>
      <c r="K49" s="125">
        <v>91.5</v>
      </c>
      <c r="L49" s="125">
        <v>64.099999999999994</v>
      </c>
      <c r="M49" s="125">
        <v>52.8</v>
      </c>
      <c r="N49" s="125">
        <v>28.1</v>
      </c>
      <c r="O49" s="126">
        <v>19.3</v>
      </c>
    </row>
    <row r="50" spans="3:15">
      <c r="C50" s="444" t="s">
        <v>100</v>
      </c>
      <c r="D50" s="445"/>
      <c r="E50" s="445"/>
      <c r="F50" s="445"/>
      <c r="G50" s="445"/>
      <c r="H50" s="445"/>
      <c r="I50" s="445"/>
      <c r="J50" s="445"/>
      <c r="K50" s="445"/>
      <c r="L50" s="445"/>
      <c r="M50" s="445"/>
      <c r="N50" s="445"/>
      <c r="O50" s="446"/>
    </row>
    <row r="51" spans="3:15">
      <c r="C51" s="122">
        <v>15</v>
      </c>
      <c r="D51" s="121">
        <v>22.3</v>
      </c>
      <c r="E51" s="121">
        <v>39</v>
      </c>
      <c r="F51" s="121">
        <v>73.7</v>
      </c>
      <c r="G51" s="121">
        <v>115.2</v>
      </c>
      <c r="H51" s="121">
        <v>148.80000000000001</v>
      </c>
      <c r="I51" s="121">
        <v>146.9</v>
      </c>
      <c r="J51" s="121">
        <v>143.6</v>
      </c>
      <c r="K51" s="121">
        <v>137.6</v>
      </c>
      <c r="L51" s="121">
        <v>87.8</v>
      </c>
      <c r="M51" s="121">
        <v>59.5</v>
      </c>
      <c r="N51" s="121">
        <v>27.4</v>
      </c>
      <c r="O51" s="123">
        <v>16.399999999999999</v>
      </c>
    </row>
    <row r="52" spans="3:15">
      <c r="C52" s="122">
        <v>30</v>
      </c>
      <c r="D52" s="121">
        <v>23.1</v>
      </c>
      <c r="E52" s="121">
        <v>39.6</v>
      </c>
      <c r="F52" s="121">
        <v>73.7</v>
      </c>
      <c r="G52" s="121">
        <v>114.5</v>
      </c>
      <c r="H52" s="121">
        <v>143.6</v>
      </c>
      <c r="I52" s="121">
        <v>142.6</v>
      </c>
      <c r="J52" s="121">
        <v>139.1</v>
      </c>
      <c r="K52" s="121">
        <v>133.9</v>
      </c>
      <c r="L52" s="121">
        <v>86.4</v>
      </c>
      <c r="M52" s="121">
        <v>60.3</v>
      </c>
      <c r="N52" s="121">
        <v>28.1</v>
      </c>
      <c r="O52" s="123">
        <v>17.899999999999999</v>
      </c>
    </row>
    <row r="53" spans="3:15">
      <c r="C53" s="122">
        <v>45</v>
      </c>
      <c r="D53" s="121">
        <v>23.1</v>
      </c>
      <c r="E53" s="121">
        <v>39.6</v>
      </c>
      <c r="F53" s="121">
        <v>71.400000000000006</v>
      </c>
      <c r="G53" s="121">
        <v>110.2</v>
      </c>
      <c r="H53" s="121">
        <v>134.69999999999999</v>
      </c>
      <c r="I53" s="121">
        <v>134.6</v>
      </c>
      <c r="J53" s="121">
        <v>129.5</v>
      </c>
      <c r="K53" s="121">
        <v>127.2</v>
      </c>
      <c r="L53" s="121">
        <v>82.8</v>
      </c>
      <c r="M53" s="121">
        <v>59.5</v>
      </c>
      <c r="N53" s="121">
        <v>28.1</v>
      </c>
      <c r="O53" s="123">
        <v>17.899999999999999</v>
      </c>
    </row>
    <row r="54" spans="3:15">
      <c r="C54" s="122">
        <v>60</v>
      </c>
      <c r="D54" s="121">
        <v>22.3</v>
      </c>
      <c r="E54" s="121">
        <v>37.6</v>
      </c>
      <c r="F54" s="121">
        <v>67</v>
      </c>
      <c r="G54" s="121">
        <v>102.2</v>
      </c>
      <c r="H54" s="121">
        <v>122.8</v>
      </c>
      <c r="I54" s="121">
        <v>122.4</v>
      </c>
      <c r="J54" s="121">
        <v>117.6</v>
      </c>
      <c r="K54" s="121">
        <v>116.1</v>
      </c>
      <c r="L54" s="121">
        <v>77</v>
      </c>
      <c r="M54" s="121">
        <v>56.5</v>
      </c>
      <c r="N54" s="121">
        <v>27.4</v>
      </c>
      <c r="O54" s="123">
        <v>17.899999999999999</v>
      </c>
    </row>
    <row r="55" spans="3:15">
      <c r="C55" s="122">
        <v>75</v>
      </c>
      <c r="D55" s="121">
        <v>20.100000000000001</v>
      </c>
      <c r="E55" s="121">
        <v>34.9</v>
      </c>
      <c r="F55" s="121">
        <v>61</v>
      </c>
      <c r="G55" s="121">
        <v>92.2</v>
      </c>
      <c r="H55" s="121">
        <v>107.1</v>
      </c>
      <c r="I55" s="121">
        <v>108</v>
      </c>
      <c r="J55" s="121">
        <v>102.7</v>
      </c>
      <c r="K55" s="121">
        <v>101.9</v>
      </c>
      <c r="L55" s="121">
        <v>68.400000000000006</v>
      </c>
      <c r="M55" s="121">
        <v>52.1</v>
      </c>
      <c r="N55" s="121">
        <v>25.2</v>
      </c>
      <c r="O55" s="123">
        <v>16.399999999999999</v>
      </c>
    </row>
    <row r="56" spans="3:15" ht="13.5" thickBot="1">
      <c r="C56" s="124">
        <v>90</v>
      </c>
      <c r="D56" s="125">
        <v>17.899999999999999</v>
      </c>
      <c r="E56" s="125">
        <v>30.9</v>
      </c>
      <c r="F56" s="125">
        <v>52.8</v>
      </c>
      <c r="G56" s="125">
        <v>79.2</v>
      </c>
      <c r="H56" s="125">
        <v>90.8</v>
      </c>
      <c r="I56" s="125">
        <v>91.4</v>
      </c>
      <c r="J56" s="125">
        <v>86.3</v>
      </c>
      <c r="K56" s="125">
        <v>87</v>
      </c>
      <c r="L56" s="125">
        <v>59</v>
      </c>
      <c r="M56" s="125">
        <v>45.4</v>
      </c>
      <c r="N56" s="125">
        <v>22.3</v>
      </c>
      <c r="O56" s="126">
        <v>14.9</v>
      </c>
    </row>
    <row r="57" spans="3:15">
      <c r="C57" s="444" t="s">
        <v>101</v>
      </c>
      <c r="D57" s="445"/>
      <c r="E57" s="445"/>
      <c r="F57" s="445"/>
      <c r="G57" s="445"/>
      <c r="H57" s="445"/>
      <c r="I57" s="445"/>
      <c r="J57" s="445"/>
      <c r="K57" s="445"/>
      <c r="L57" s="445"/>
      <c r="M57" s="445"/>
      <c r="N57" s="445"/>
      <c r="O57" s="446"/>
    </row>
    <row r="58" spans="3:15">
      <c r="C58" s="122">
        <v>15</v>
      </c>
      <c r="D58" s="121">
        <v>20.8</v>
      </c>
      <c r="E58" s="121">
        <v>37</v>
      </c>
      <c r="F58" s="121">
        <v>70.7</v>
      </c>
      <c r="G58" s="121">
        <v>112.3</v>
      </c>
      <c r="H58" s="121">
        <v>145.80000000000001</v>
      </c>
      <c r="I58" s="121">
        <v>145.4</v>
      </c>
      <c r="J58" s="121">
        <v>142.1</v>
      </c>
      <c r="K58" s="121">
        <v>133.9</v>
      </c>
      <c r="L58" s="121">
        <v>84.2</v>
      </c>
      <c r="M58" s="121">
        <v>55.8</v>
      </c>
      <c r="N58" s="121">
        <v>24.5</v>
      </c>
      <c r="O58" s="123">
        <v>14.9</v>
      </c>
    </row>
    <row r="59" spans="3:15">
      <c r="C59" s="122">
        <v>30</v>
      </c>
      <c r="D59" s="121">
        <v>20.100000000000001</v>
      </c>
      <c r="E59" s="121">
        <v>35.6</v>
      </c>
      <c r="F59" s="121">
        <v>68.400000000000006</v>
      </c>
      <c r="G59" s="121">
        <v>108</v>
      </c>
      <c r="H59" s="121">
        <v>138.4</v>
      </c>
      <c r="I59" s="121">
        <v>139.69999999999999</v>
      </c>
      <c r="J59" s="121">
        <v>135.4</v>
      </c>
      <c r="K59" s="121">
        <v>127.2</v>
      </c>
      <c r="L59" s="121">
        <v>80.599999999999994</v>
      </c>
      <c r="M59" s="121">
        <v>53.6</v>
      </c>
      <c r="N59" s="121">
        <v>24.5</v>
      </c>
      <c r="O59" s="123">
        <v>14.9</v>
      </c>
    </row>
    <row r="60" spans="3:15">
      <c r="C60" s="122">
        <v>45</v>
      </c>
      <c r="D60" s="121">
        <v>19.3</v>
      </c>
      <c r="E60" s="121">
        <v>34.299999999999997</v>
      </c>
      <c r="F60" s="121">
        <v>64.7</v>
      </c>
      <c r="G60" s="121">
        <v>102.2</v>
      </c>
      <c r="H60" s="121">
        <v>128.69999999999999</v>
      </c>
      <c r="I60" s="121">
        <v>130.30000000000001</v>
      </c>
      <c r="J60" s="121">
        <v>125</v>
      </c>
      <c r="K60" s="121">
        <v>118.3</v>
      </c>
      <c r="L60" s="121">
        <v>75.599999999999994</v>
      </c>
      <c r="M60" s="121">
        <v>51.3</v>
      </c>
      <c r="N60" s="121">
        <v>23</v>
      </c>
      <c r="O60" s="123">
        <v>14.9</v>
      </c>
    </row>
    <row r="61" spans="3:15">
      <c r="C61" s="122">
        <v>60</v>
      </c>
      <c r="D61" s="121">
        <v>17.899999999999999</v>
      </c>
      <c r="E61" s="121">
        <v>32.299999999999997</v>
      </c>
      <c r="F61" s="121">
        <v>59.5</v>
      </c>
      <c r="G61" s="121">
        <v>95</v>
      </c>
      <c r="H61" s="121">
        <v>116.1</v>
      </c>
      <c r="I61" s="121">
        <v>118.8</v>
      </c>
      <c r="J61" s="121">
        <v>113.1</v>
      </c>
      <c r="K61" s="121">
        <v>107.1</v>
      </c>
      <c r="L61" s="121">
        <v>69.099999999999994</v>
      </c>
      <c r="M61" s="121">
        <v>48.4</v>
      </c>
      <c r="N61" s="121">
        <v>21.6</v>
      </c>
      <c r="O61" s="123">
        <v>14.1</v>
      </c>
    </row>
    <row r="62" spans="3:15">
      <c r="C62" s="122">
        <v>75</v>
      </c>
      <c r="D62" s="121">
        <v>16.399999999999999</v>
      </c>
      <c r="E62" s="121">
        <v>28.9</v>
      </c>
      <c r="F62" s="121">
        <v>53.6</v>
      </c>
      <c r="G62" s="121">
        <v>85</v>
      </c>
      <c r="H62" s="121">
        <v>101.9</v>
      </c>
      <c r="I62" s="121">
        <v>105.1</v>
      </c>
      <c r="J62" s="121">
        <v>99</v>
      </c>
      <c r="K62" s="121">
        <v>94.5</v>
      </c>
      <c r="L62" s="121">
        <v>61.9</v>
      </c>
      <c r="M62" s="121">
        <v>43.9</v>
      </c>
      <c r="N62" s="121">
        <v>20.2</v>
      </c>
      <c r="O62" s="123">
        <v>12.6</v>
      </c>
    </row>
    <row r="63" spans="3:15" ht="13.5" thickBot="1">
      <c r="C63" s="124">
        <v>90</v>
      </c>
      <c r="D63" s="125">
        <v>14.1</v>
      </c>
      <c r="E63" s="125">
        <v>25.5</v>
      </c>
      <c r="F63" s="125">
        <v>46.9</v>
      </c>
      <c r="G63" s="125">
        <v>74.2</v>
      </c>
      <c r="H63" s="125">
        <v>87</v>
      </c>
      <c r="I63" s="125">
        <v>90</v>
      </c>
      <c r="J63" s="125">
        <v>84.1</v>
      </c>
      <c r="K63" s="125">
        <v>80.400000000000006</v>
      </c>
      <c r="L63" s="125">
        <v>53.3</v>
      </c>
      <c r="M63" s="125">
        <v>38.700000000000003</v>
      </c>
      <c r="N63" s="125">
        <v>18</v>
      </c>
      <c r="O63" s="126">
        <v>11.2</v>
      </c>
    </row>
    <row r="64" spans="3:15">
      <c r="C64" s="444" t="s">
        <v>102</v>
      </c>
      <c r="D64" s="445"/>
      <c r="E64" s="445"/>
      <c r="F64" s="445"/>
      <c r="G64" s="445"/>
      <c r="H64" s="445"/>
      <c r="I64" s="445"/>
      <c r="J64" s="445"/>
      <c r="K64" s="445"/>
      <c r="L64" s="445"/>
      <c r="M64" s="445"/>
      <c r="N64" s="445"/>
      <c r="O64" s="446"/>
    </row>
    <row r="65" spans="3:15">
      <c r="C65" s="122">
        <v>15</v>
      </c>
      <c r="D65" s="121">
        <v>19.3</v>
      </c>
      <c r="E65" s="121">
        <v>34.299999999999997</v>
      </c>
      <c r="F65" s="121">
        <v>67.7</v>
      </c>
      <c r="G65" s="121">
        <v>108.7</v>
      </c>
      <c r="H65" s="121">
        <v>143.6</v>
      </c>
      <c r="I65" s="121">
        <v>143.30000000000001</v>
      </c>
      <c r="J65" s="121">
        <v>139.9</v>
      </c>
      <c r="K65" s="121">
        <v>130.19999999999999</v>
      </c>
      <c r="L65" s="121">
        <v>81.400000000000006</v>
      </c>
      <c r="M65" s="121">
        <v>52.1</v>
      </c>
      <c r="N65" s="121">
        <v>22.3</v>
      </c>
      <c r="O65" s="123">
        <v>13.4</v>
      </c>
    </row>
    <row r="66" spans="3:15">
      <c r="C66" s="122">
        <v>30</v>
      </c>
      <c r="D66" s="121">
        <v>17.899999999999999</v>
      </c>
      <c r="E66" s="121">
        <v>31.6</v>
      </c>
      <c r="F66" s="121">
        <v>62.5</v>
      </c>
      <c r="G66" s="121">
        <v>101.5</v>
      </c>
      <c r="H66" s="121">
        <v>133.19999999999999</v>
      </c>
      <c r="I66" s="121">
        <v>135.4</v>
      </c>
      <c r="J66" s="121">
        <v>130.9</v>
      </c>
      <c r="K66" s="121">
        <v>120.5</v>
      </c>
      <c r="L66" s="121">
        <v>74.900000000000006</v>
      </c>
      <c r="M66" s="121">
        <v>47.6</v>
      </c>
      <c r="N66" s="121">
        <v>20.9</v>
      </c>
      <c r="O66" s="123">
        <v>12.6</v>
      </c>
    </row>
    <row r="67" spans="3:15">
      <c r="C67" s="122">
        <v>45</v>
      </c>
      <c r="D67" s="121">
        <v>16.399999999999999</v>
      </c>
      <c r="E67" s="121">
        <v>29.6</v>
      </c>
      <c r="F67" s="121">
        <v>57.3</v>
      </c>
      <c r="G67" s="121">
        <v>94.3</v>
      </c>
      <c r="H67" s="121">
        <v>121.3</v>
      </c>
      <c r="I67" s="121">
        <v>124.6</v>
      </c>
      <c r="J67" s="121">
        <v>119</v>
      </c>
      <c r="K67" s="121">
        <v>108.6</v>
      </c>
      <c r="L67" s="121">
        <v>67.7</v>
      </c>
      <c r="M67" s="121">
        <v>43.9</v>
      </c>
      <c r="N67" s="121">
        <v>18.7</v>
      </c>
      <c r="O67" s="123">
        <v>11.9</v>
      </c>
    </row>
    <row r="68" spans="3:15">
      <c r="C68" s="122">
        <v>60</v>
      </c>
      <c r="D68" s="121">
        <v>14.9</v>
      </c>
      <c r="E68" s="121">
        <v>26.9</v>
      </c>
      <c r="F68" s="121">
        <v>52.1</v>
      </c>
      <c r="G68" s="121">
        <v>85.7</v>
      </c>
      <c r="H68" s="121">
        <v>107.9</v>
      </c>
      <c r="I68" s="121">
        <v>113</v>
      </c>
      <c r="J68" s="121">
        <v>106.4</v>
      </c>
      <c r="K68" s="121">
        <v>97.5</v>
      </c>
      <c r="L68" s="121">
        <v>61.2</v>
      </c>
      <c r="M68" s="121">
        <v>40.200000000000003</v>
      </c>
      <c r="N68" s="121">
        <v>17.3</v>
      </c>
      <c r="O68" s="123">
        <v>11.2</v>
      </c>
    </row>
    <row r="69" spans="3:15">
      <c r="C69" s="122">
        <v>75</v>
      </c>
      <c r="D69" s="121">
        <v>13.4</v>
      </c>
      <c r="E69" s="121">
        <v>24.2</v>
      </c>
      <c r="F69" s="121">
        <v>46.9</v>
      </c>
      <c r="G69" s="121">
        <v>76.3</v>
      </c>
      <c r="H69" s="121">
        <v>94.5</v>
      </c>
      <c r="I69" s="121">
        <v>99.4</v>
      </c>
      <c r="J69" s="121">
        <v>93</v>
      </c>
      <c r="K69" s="121">
        <v>84.8</v>
      </c>
      <c r="L69" s="121">
        <v>54.7</v>
      </c>
      <c r="M69" s="121">
        <v>35.700000000000003</v>
      </c>
      <c r="N69" s="121">
        <v>15.8</v>
      </c>
      <c r="O69" s="123">
        <v>9.6999999999999993</v>
      </c>
    </row>
    <row r="70" spans="3:15" ht="13.5" thickBot="1">
      <c r="C70" s="124">
        <v>90</v>
      </c>
      <c r="D70" s="125">
        <v>11.2</v>
      </c>
      <c r="E70" s="125">
        <v>20.8</v>
      </c>
      <c r="F70" s="125">
        <v>40.200000000000003</v>
      </c>
      <c r="G70" s="125">
        <v>66.2</v>
      </c>
      <c r="H70" s="125">
        <v>80.400000000000006</v>
      </c>
      <c r="I70" s="125">
        <v>85.7</v>
      </c>
      <c r="J70" s="125">
        <v>79.599999999999994</v>
      </c>
      <c r="K70" s="125">
        <v>72.900000000000006</v>
      </c>
      <c r="L70" s="125">
        <v>46.8</v>
      </c>
      <c r="M70" s="125">
        <v>32</v>
      </c>
      <c r="N70" s="125">
        <v>13.7</v>
      </c>
      <c r="O70" s="126">
        <v>8.1999999999999993</v>
      </c>
    </row>
    <row r="71" spans="3:15">
      <c r="C71" s="444" t="s">
        <v>103</v>
      </c>
      <c r="D71" s="445"/>
      <c r="E71" s="445"/>
      <c r="F71" s="445"/>
      <c r="G71" s="445"/>
      <c r="H71" s="445"/>
      <c r="I71" s="445"/>
      <c r="J71" s="445"/>
      <c r="K71" s="445"/>
      <c r="L71" s="445"/>
      <c r="M71" s="445"/>
      <c r="N71" s="445"/>
      <c r="O71" s="446"/>
    </row>
    <row r="72" spans="3:15">
      <c r="C72" s="122">
        <v>15</v>
      </c>
      <c r="D72" s="121">
        <v>17.899999999999999</v>
      </c>
      <c r="E72" s="121">
        <v>32.299999999999997</v>
      </c>
      <c r="F72" s="121">
        <v>64.7</v>
      </c>
      <c r="G72" s="121">
        <v>105.1</v>
      </c>
      <c r="H72" s="121">
        <v>140.6</v>
      </c>
      <c r="I72" s="121">
        <v>141.80000000000001</v>
      </c>
      <c r="J72" s="121">
        <v>138.4</v>
      </c>
      <c r="K72" s="121">
        <v>126.5</v>
      </c>
      <c r="L72" s="121">
        <v>78.5</v>
      </c>
      <c r="M72" s="121">
        <v>48.4</v>
      </c>
      <c r="N72" s="121">
        <v>20.2</v>
      </c>
      <c r="O72" s="123">
        <v>12.6</v>
      </c>
    </row>
    <row r="73" spans="3:15">
      <c r="C73" s="122">
        <v>30</v>
      </c>
      <c r="D73" s="121">
        <v>14.9</v>
      </c>
      <c r="E73" s="121">
        <v>27.6</v>
      </c>
      <c r="F73" s="121">
        <v>56.5</v>
      </c>
      <c r="G73" s="121">
        <v>95</v>
      </c>
      <c r="H73" s="121">
        <v>128</v>
      </c>
      <c r="I73" s="121">
        <v>131</v>
      </c>
      <c r="J73" s="121">
        <v>126.5</v>
      </c>
      <c r="K73" s="121">
        <v>113.1</v>
      </c>
      <c r="L73" s="121">
        <v>68.400000000000006</v>
      </c>
      <c r="M73" s="121">
        <v>41.7</v>
      </c>
      <c r="N73" s="121">
        <v>17.3</v>
      </c>
      <c r="O73" s="123">
        <v>10.4</v>
      </c>
    </row>
    <row r="74" spans="3:15">
      <c r="C74" s="122">
        <v>45</v>
      </c>
      <c r="D74" s="121">
        <v>13.4</v>
      </c>
      <c r="E74" s="121">
        <v>24.9</v>
      </c>
      <c r="F74" s="121">
        <v>49.8</v>
      </c>
      <c r="G74" s="121">
        <v>85</v>
      </c>
      <c r="H74" s="121">
        <v>113.1</v>
      </c>
      <c r="I74" s="121">
        <v>118.1</v>
      </c>
      <c r="J74" s="121">
        <v>112.3</v>
      </c>
      <c r="K74" s="121">
        <v>99</v>
      </c>
      <c r="L74" s="121">
        <v>60.5</v>
      </c>
      <c r="M74" s="121">
        <v>36.5</v>
      </c>
      <c r="N74" s="121">
        <v>15.1</v>
      </c>
      <c r="O74" s="123">
        <v>9.6999999999999993</v>
      </c>
    </row>
    <row r="75" spans="3:15">
      <c r="C75" s="122">
        <v>60</v>
      </c>
      <c r="D75" s="121">
        <v>12.6</v>
      </c>
      <c r="E75" s="121">
        <v>22.2</v>
      </c>
      <c r="F75" s="121">
        <v>44.6</v>
      </c>
      <c r="G75" s="121">
        <v>76.3</v>
      </c>
      <c r="H75" s="121">
        <v>99</v>
      </c>
      <c r="I75" s="121">
        <v>104.4</v>
      </c>
      <c r="J75" s="121">
        <v>99</v>
      </c>
      <c r="K75" s="121">
        <v>86.3</v>
      </c>
      <c r="L75" s="121">
        <v>54</v>
      </c>
      <c r="M75" s="121">
        <v>32.700000000000003</v>
      </c>
      <c r="N75" s="121">
        <v>13.7</v>
      </c>
      <c r="O75" s="123">
        <v>8.9</v>
      </c>
    </row>
    <row r="76" spans="3:15">
      <c r="C76" s="122">
        <v>75</v>
      </c>
      <c r="D76" s="121">
        <v>11.2</v>
      </c>
      <c r="E76" s="121">
        <v>19.5</v>
      </c>
      <c r="F76" s="121">
        <v>40.200000000000003</v>
      </c>
      <c r="G76" s="121">
        <v>67.02</v>
      </c>
      <c r="H76" s="121">
        <v>85.6</v>
      </c>
      <c r="I76" s="121">
        <v>92.2</v>
      </c>
      <c r="J76" s="121">
        <v>85.6</v>
      </c>
      <c r="K76" s="121">
        <v>75.099999999999994</v>
      </c>
      <c r="L76" s="121">
        <v>47.5</v>
      </c>
      <c r="M76" s="121">
        <v>29</v>
      </c>
      <c r="N76" s="121">
        <v>12.2</v>
      </c>
      <c r="O76" s="123">
        <v>7.4</v>
      </c>
    </row>
    <row r="77" spans="3:15" ht="13.5" thickBot="1">
      <c r="C77" s="124">
        <v>90</v>
      </c>
      <c r="D77" s="125">
        <v>9.6999999999999993</v>
      </c>
      <c r="E77" s="125">
        <v>16.8</v>
      </c>
      <c r="F77" s="125">
        <v>35</v>
      </c>
      <c r="G77" s="125">
        <v>58.3</v>
      </c>
      <c r="H77" s="125">
        <v>73.7</v>
      </c>
      <c r="I77" s="125">
        <v>79.2</v>
      </c>
      <c r="J77" s="125">
        <v>73.7</v>
      </c>
      <c r="K77" s="125">
        <v>64.7</v>
      </c>
      <c r="L77" s="125">
        <v>41</v>
      </c>
      <c r="M77" s="125">
        <v>26</v>
      </c>
      <c r="N77" s="125">
        <v>10.8</v>
      </c>
      <c r="O77" s="126">
        <v>6.7</v>
      </c>
    </row>
    <row r="78" spans="3:15">
      <c r="C78" s="444" t="s">
        <v>104</v>
      </c>
      <c r="D78" s="445"/>
      <c r="E78" s="445"/>
      <c r="F78" s="445"/>
      <c r="G78" s="445"/>
      <c r="H78" s="445"/>
      <c r="I78" s="445"/>
      <c r="J78" s="445"/>
      <c r="K78" s="445"/>
      <c r="L78" s="445"/>
      <c r="M78" s="445"/>
      <c r="N78" s="445"/>
      <c r="O78" s="446"/>
    </row>
    <row r="79" spans="3:15">
      <c r="C79" s="122">
        <v>15</v>
      </c>
      <c r="D79" s="121">
        <v>16.399999999999999</v>
      </c>
      <c r="E79" s="121">
        <v>30.2</v>
      </c>
      <c r="F79" s="121">
        <v>61.8</v>
      </c>
      <c r="G79" s="121">
        <v>103</v>
      </c>
      <c r="H79" s="121">
        <v>138.4</v>
      </c>
      <c r="I79" s="121">
        <v>139.69999999999999</v>
      </c>
      <c r="J79" s="121">
        <v>136.9</v>
      </c>
      <c r="K79" s="121">
        <v>123.5</v>
      </c>
      <c r="L79" s="121">
        <v>75.599999999999994</v>
      </c>
      <c r="M79" s="121">
        <v>45.4</v>
      </c>
      <c r="N79" s="121">
        <v>18.7</v>
      </c>
      <c r="O79" s="123">
        <v>11.2</v>
      </c>
    </row>
    <row r="80" spans="3:15">
      <c r="C80" s="122">
        <v>30</v>
      </c>
      <c r="D80" s="121">
        <v>13.4</v>
      </c>
      <c r="E80" s="121">
        <v>24.2</v>
      </c>
      <c r="F80" s="121">
        <v>51.3</v>
      </c>
      <c r="G80" s="121">
        <v>88.6</v>
      </c>
      <c r="H80" s="121">
        <v>122.8</v>
      </c>
      <c r="I80" s="121">
        <v>127.4</v>
      </c>
      <c r="J80" s="121">
        <v>122.8</v>
      </c>
      <c r="K80" s="121">
        <v>106.4</v>
      </c>
      <c r="L80" s="121">
        <v>63.4</v>
      </c>
      <c r="M80" s="121">
        <v>36.5</v>
      </c>
      <c r="N80" s="121">
        <v>14.4</v>
      </c>
      <c r="O80" s="123">
        <v>8.9</v>
      </c>
    </row>
    <row r="81" spans="3:15">
      <c r="C81" s="122">
        <v>45</v>
      </c>
      <c r="D81" s="121">
        <v>11.9</v>
      </c>
      <c r="E81" s="121">
        <v>20.8</v>
      </c>
      <c r="F81" s="121">
        <v>43.9</v>
      </c>
      <c r="G81" s="121">
        <v>75.599999999999994</v>
      </c>
      <c r="H81" s="121">
        <v>104.2</v>
      </c>
      <c r="I81" s="121">
        <v>110.2</v>
      </c>
      <c r="J81" s="121">
        <v>104.9</v>
      </c>
      <c r="K81" s="121">
        <v>88.5</v>
      </c>
      <c r="L81" s="121">
        <v>53.3</v>
      </c>
      <c r="M81" s="121">
        <v>30.5</v>
      </c>
      <c r="N81" s="121">
        <v>13</v>
      </c>
      <c r="O81" s="123">
        <v>8.1999999999999993</v>
      </c>
    </row>
    <row r="82" spans="3:15">
      <c r="C82" s="122">
        <v>60</v>
      </c>
      <c r="D82" s="121">
        <v>11.2</v>
      </c>
      <c r="E82" s="121">
        <v>18.100000000000001</v>
      </c>
      <c r="F82" s="121">
        <v>38.700000000000003</v>
      </c>
      <c r="G82" s="121">
        <v>66.2</v>
      </c>
      <c r="H82" s="121">
        <v>88.5</v>
      </c>
      <c r="I82" s="121">
        <v>95</v>
      </c>
      <c r="J82" s="121">
        <v>90</v>
      </c>
      <c r="K82" s="121">
        <v>75.099999999999994</v>
      </c>
      <c r="L82" s="121">
        <v>46.1</v>
      </c>
      <c r="M82" s="121">
        <v>27.5</v>
      </c>
      <c r="N82" s="121">
        <v>11.5</v>
      </c>
      <c r="O82" s="123">
        <v>7.4</v>
      </c>
    </row>
    <row r="83" spans="3:15">
      <c r="C83" s="122">
        <v>75</v>
      </c>
      <c r="D83" s="121">
        <v>9.6999999999999993</v>
      </c>
      <c r="E83" s="121">
        <v>16.100000000000001</v>
      </c>
      <c r="F83" s="121">
        <v>34.200000000000003</v>
      </c>
      <c r="G83" s="121">
        <v>58.3</v>
      </c>
      <c r="H83" s="121">
        <v>75.900000000000006</v>
      </c>
      <c r="I83" s="121">
        <v>82.8</v>
      </c>
      <c r="J83" s="121">
        <v>77.400000000000006</v>
      </c>
      <c r="K83" s="121">
        <v>64.7</v>
      </c>
      <c r="L83" s="121">
        <v>40.299999999999997</v>
      </c>
      <c r="M83" s="121">
        <v>24.6</v>
      </c>
      <c r="N83" s="121">
        <v>10.8</v>
      </c>
      <c r="O83" s="123">
        <v>6.7</v>
      </c>
    </row>
    <row r="84" spans="3:15" ht="13.5" thickBot="1">
      <c r="C84" s="124">
        <v>90</v>
      </c>
      <c r="D84" s="125">
        <v>8.1999999999999993</v>
      </c>
      <c r="E84" s="125">
        <v>14.8</v>
      </c>
      <c r="F84" s="125">
        <v>29.8</v>
      </c>
      <c r="G84" s="125">
        <v>50.4</v>
      </c>
      <c r="H84" s="125">
        <v>65.5</v>
      </c>
      <c r="I84" s="125">
        <v>70.599999999999994</v>
      </c>
      <c r="J84" s="125">
        <v>66.2</v>
      </c>
      <c r="K84" s="125">
        <v>56.5</v>
      </c>
      <c r="L84" s="125">
        <v>35.299999999999997</v>
      </c>
      <c r="M84" s="125">
        <v>21.6</v>
      </c>
      <c r="N84" s="125">
        <v>9.4</v>
      </c>
      <c r="O84" s="126">
        <v>6</v>
      </c>
    </row>
    <row r="85" spans="3:15">
      <c r="C85" s="444" t="s">
        <v>105</v>
      </c>
      <c r="D85" s="445"/>
      <c r="E85" s="445"/>
      <c r="F85" s="445"/>
      <c r="G85" s="445"/>
      <c r="H85" s="445"/>
      <c r="I85" s="445"/>
      <c r="J85" s="445"/>
      <c r="K85" s="445"/>
      <c r="L85" s="445"/>
      <c r="M85" s="445"/>
      <c r="N85" s="445"/>
      <c r="O85" s="446"/>
    </row>
    <row r="86" spans="3:15">
      <c r="C86" s="122">
        <v>15</v>
      </c>
      <c r="D86" s="121">
        <v>14.9</v>
      </c>
      <c r="E86" s="121">
        <v>28.2</v>
      </c>
      <c r="F86" s="121">
        <v>59.5</v>
      </c>
      <c r="G86" s="121">
        <v>100.8</v>
      </c>
      <c r="H86" s="121">
        <v>136.9</v>
      </c>
      <c r="I86" s="121">
        <v>139</v>
      </c>
      <c r="J86" s="121">
        <v>135.4</v>
      </c>
      <c r="K86" s="121">
        <v>121.3</v>
      </c>
      <c r="L86" s="121">
        <v>73.400000000000006</v>
      </c>
      <c r="M86" s="121">
        <v>43.2</v>
      </c>
      <c r="N86" s="121">
        <v>17.3</v>
      </c>
      <c r="O86" s="123">
        <v>10.4</v>
      </c>
    </row>
    <row r="87" spans="3:15">
      <c r="C87" s="122">
        <v>30</v>
      </c>
      <c r="D87" s="121">
        <v>11.9</v>
      </c>
      <c r="E87" s="121">
        <v>20.8</v>
      </c>
      <c r="F87" s="121">
        <v>46.1</v>
      </c>
      <c r="G87" s="121">
        <v>83.5</v>
      </c>
      <c r="H87" s="121">
        <v>119</v>
      </c>
      <c r="I87" s="121">
        <v>124.6</v>
      </c>
      <c r="J87" s="121">
        <v>119.8</v>
      </c>
      <c r="K87" s="121">
        <v>101.2</v>
      </c>
      <c r="L87" s="121">
        <v>58.3</v>
      </c>
      <c r="M87" s="121">
        <v>31.2</v>
      </c>
      <c r="N87" s="121">
        <v>13</v>
      </c>
      <c r="O87" s="123">
        <v>8.9</v>
      </c>
    </row>
    <row r="88" spans="3:15">
      <c r="C88" s="122">
        <v>45</v>
      </c>
      <c r="D88" s="121">
        <v>11.2</v>
      </c>
      <c r="E88" s="121">
        <v>18.100000000000001</v>
      </c>
      <c r="F88" s="121">
        <v>37.9</v>
      </c>
      <c r="G88" s="121">
        <v>66.2</v>
      </c>
      <c r="H88" s="121">
        <v>96</v>
      </c>
      <c r="I88" s="121">
        <v>104.4</v>
      </c>
      <c r="J88" s="121">
        <v>99.7</v>
      </c>
      <c r="K88" s="121">
        <v>79.599999999999994</v>
      </c>
      <c r="L88" s="121">
        <v>46.8</v>
      </c>
      <c r="M88" s="121">
        <v>26</v>
      </c>
      <c r="N88" s="121">
        <v>11.5</v>
      </c>
      <c r="O88" s="123">
        <v>8.1999999999999993</v>
      </c>
    </row>
    <row r="89" spans="3:15">
      <c r="C89" s="122">
        <v>60</v>
      </c>
      <c r="D89" s="121">
        <v>10.4</v>
      </c>
      <c r="E89" s="121">
        <v>16.8</v>
      </c>
      <c r="F89" s="121">
        <v>33.5</v>
      </c>
      <c r="G89" s="121">
        <v>56.2</v>
      </c>
      <c r="H89" s="121">
        <v>78.099999999999994</v>
      </c>
      <c r="I89" s="121">
        <v>85</v>
      </c>
      <c r="J89" s="121">
        <v>80.400000000000006</v>
      </c>
      <c r="K89" s="121">
        <v>64.7</v>
      </c>
      <c r="L89" s="121">
        <v>40.299999999999997</v>
      </c>
      <c r="M89" s="121">
        <v>23.8</v>
      </c>
      <c r="N89" s="121">
        <v>10.8</v>
      </c>
      <c r="O89" s="123">
        <v>7.4</v>
      </c>
    </row>
    <row r="90" spans="3:15">
      <c r="C90" s="122">
        <v>75</v>
      </c>
      <c r="D90" s="121">
        <v>9.6999999999999993</v>
      </c>
      <c r="E90" s="121">
        <v>14.8</v>
      </c>
      <c r="F90" s="121">
        <v>29.8</v>
      </c>
      <c r="G90" s="121">
        <v>49</v>
      </c>
      <c r="H90" s="121">
        <v>66.2</v>
      </c>
      <c r="I90" s="121">
        <v>72</v>
      </c>
      <c r="J90" s="121">
        <v>68.400000000000006</v>
      </c>
      <c r="K90" s="121">
        <v>55.8</v>
      </c>
      <c r="L90" s="121">
        <v>35.299999999999997</v>
      </c>
      <c r="M90" s="121">
        <v>21.6</v>
      </c>
      <c r="N90" s="121">
        <v>10.1</v>
      </c>
      <c r="O90" s="123">
        <v>6.7</v>
      </c>
    </row>
    <row r="91" spans="3:15" ht="13.5" thickBot="1">
      <c r="C91" s="124">
        <v>90</v>
      </c>
      <c r="D91" s="125">
        <v>8.1999999999999993</v>
      </c>
      <c r="E91" s="125">
        <v>13.4</v>
      </c>
      <c r="F91" s="125">
        <v>26.8</v>
      </c>
      <c r="G91" s="125">
        <v>43.9</v>
      </c>
      <c r="H91" s="125">
        <v>58</v>
      </c>
      <c r="I91" s="125">
        <v>61.9</v>
      </c>
      <c r="J91" s="125">
        <v>59.5</v>
      </c>
      <c r="K91" s="125">
        <v>49.1</v>
      </c>
      <c r="L91" s="125">
        <v>31.7</v>
      </c>
      <c r="M91" s="125">
        <v>41.7</v>
      </c>
      <c r="N91" s="125">
        <v>9.4</v>
      </c>
      <c r="O91" s="126">
        <v>6</v>
      </c>
    </row>
    <row r="92" spans="3:15">
      <c r="C92" s="444" t="s">
        <v>106</v>
      </c>
      <c r="D92" s="445"/>
      <c r="E92" s="445"/>
      <c r="F92" s="445"/>
      <c r="G92" s="445"/>
      <c r="H92" s="445"/>
      <c r="I92" s="445"/>
      <c r="J92" s="445"/>
      <c r="K92" s="445"/>
      <c r="L92" s="445"/>
      <c r="M92" s="445"/>
      <c r="N92" s="445"/>
      <c r="O92" s="446"/>
    </row>
    <row r="93" spans="3:15">
      <c r="C93" s="122">
        <v>15</v>
      </c>
      <c r="D93" s="120">
        <v>14.1</v>
      </c>
      <c r="E93" s="120">
        <v>26.9</v>
      </c>
      <c r="F93" s="120">
        <v>58</v>
      </c>
      <c r="G93" s="120">
        <v>99.4</v>
      </c>
      <c r="H93" s="120">
        <v>136.19999999999999</v>
      </c>
      <c r="I93" s="120">
        <v>137.5</v>
      </c>
      <c r="J93" s="120">
        <v>134.69999999999999</v>
      </c>
      <c r="K93" s="120">
        <v>119.8</v>
      </c>
      <c r="L93" s="120">
        <v>72.7</v>
      </c>
      <c r="M93" s="120">
        <v>41.7</v>
      </c>
      <c r="N93" s="120">
        <v>15.8</v>
      </c>
      <c r="O93" s="127">
        <v>9.6999999999999993</v>
      </c>
    </row>
    <row r="94" spans="3:15">
      <c r="C94" s="122">
        <v>30</v>
      </c>
      <c r="D94" s="120">
        <v>11.9</v>
      </c>
      <c r="E94" s="120">
        <v>18.8</v>
      </c>
      <c r="F94" s="120">
        <v>42.4</v>
      </c>
      <c r="G94" s="120">
        <v>79.900000000000006</v>
      </c>
      <c r="H94" s="120">
        <v>117.6</v>
      </c>
      <c r="I94" s="120">
        <v>123.1</v>
      </c>
      <c r="J94" s="120">
        <v>119</v>
      </c>
      <c r="K94" s="120">
        <v>98.2</v>
      </c>
      <c r="L94" s="120">
        <v>55.4</v>
      </c>
      <c r="M94" s="120">
        <v>27.5</v>
      </c>
      <c r="N94" s="120">
        <v>12.2</v>
      </c>
      <c r="O94" s="127">
        <v>8.9</v>
      </c>
    </row>
    <row r="95" spans="3:15">
      <c r="C95" s="122">
        <v>45</v>
      </c>
      <c r="D95" s="120">
        <v>11.2</v>
      </c>
      <c r="E95" s="120">
        <v>17.5</v>
      </c>
      <c r="F95" s="120">
        <v>33.5</v>
      </c>
      <c r="G95" s="120">
        <v>59</v>
      </c>
      <c r="H95" s="120">
        <v>93</v>
      </c>
      <c r="I95" s="120">
        <v>102.2</v>
      </c>
      <c r="J95" s="120">
        <v>97.5</v>
      </c>
      <c r="K95" s="120">
        <v>72.2</v>
      </c>
      <c r="L95" s="120">
        <v>41</v>
      </c>
      <c r="M95" s="120">
        <v>23.8</v>
      </c>
      <c r="N95" s="120">
        <v>11.5</v>
      </c>
      <c r="O95" s="127">
        <v>8.1999999999999993</v>
      </c>
    </row>
    <row r="96" spans="3:15">
      <c r="C96" s="122">
        <v>60</v>
      </c>
      <c r="D96" s="120">
        <v>10.4</v>
      </c>
      <c r="E96" s="120">
        <v>16.100000000000001</v>
      </c>
      <c r="F96" s="120">
        <v>30.5</v>
      </c>
      <c r="G96" s="120">
        <v>47.5</v>
      </c>
      <c r="H96" s="120">
        <v>68.400000000000006</v>
      </c>
      <c r="I96" s="120">
        <v>77</v>
      </c>
      <c r="J96" s="120">
        <v>72.900000000000006</v>
      </c>
      <c r="K96" s="120">
        <v>55.1</v>
      </c>
      <c r="L96" s="120">
        <v>35.299999999999997</v>
      </c>
      <c r="M96" s="120">
        <v>22.3</v>
      </c>
      <c r="N96" s="120">
        <v>10.8</v>
      </c>
      <c r="O96" s="127">
        <v>7.4</v>
      </c>
    </row>
    <row r="97" spans="3:15">
      <c r="C97" s="122">
        <v>75</v>
      </c>
      <c r="D97" s="120">
        <v>9.6999999999999993</v>
      </c>
      <c r="E97" s="120">
        <v>14.8</v>
      </c>
      <c r="F97" s="120">
        <v>27.5</v>
      </c>
      <c r="G97" s="120">
        <v>42.5</v>
      </c>
      <c r="H97" s="120">
        <v>58</v>
      </c>
      <c r="I97" s="120">
        <v>63.4</v>
      </c>
      <c r="J97" s="120">
        <v>61</v>
      </c>
      <c r="K97" s="120">
        <v>48.4</v>
      </c>
      <c r="L97" s="120">
        <v>32.4</v>
      </c>
      <c r="M97" s="120">
        <v>20.8</v>
      </c>
      <c r="N97" s="120">
        <v>10.1</v>
      </c>
      <c r="O97" s="127">
        <v>6.7</v>
      </c>
    </row>
    <row r="98" spans="3:15" ht="13.5" thickBot="1">
      <c r="C98" s="124">
        <v>90</v>
      </c>
      <c r="D98" s="128">
        <v>0.7</v>
      </c>
      <c r="E98" s="128">
        <v>13.4</v>
      </c>
      <c r="F98" s="128">
        <v>25.3</v>
      </c>
      <c r="G98" s="128">
        <v>38.200000000000003</v>
      </c>
      <c r="H98" s="128">
        <v>51.3</v>
      </c>
      <c r="I98" s="128">
        <v>55.4</v>
      </c>
      <c r="J98" s="128">
        <v>53.6</v>
      </c>
      <c r="K98" s="128">
        <v>43.9</v>
      </c>
      <c r="L98" s="128">
        <v>29.5</v>
      </c>
      <c r="M98" s="128">
        <v>19.3</v>
      </c>
      <c r="N98" s="128">
        <v>9.4</v>
      </c>
      <c r="O98" s="129">
        <v>6</v>
      </c>
    </row>
    <row r="99" spans="3:15">
      <c r="C99" s="444" t="s">
        <v>107</v>
      </c>
      <c r="D99" s="445"/>
      <c r="E99" s="445"/>
      <c r="F99" s="445"/>
      <c r="G99" s="445"/>
      <c r="H99" s="445"/>
      <c r="I99" s="445"/>
      <c r="J99" s="445"/>
      <c r="K99" s="445"/>
      <c r="L99" s="445"/>
      <c r="M99" s="445"/>
      <c r="N99" s="445"/>
      <c r="O99" s="446"/>
    </row>
    <row r="100" spans="3:15">
      <c r="C100" s="122">
        <v>15</v>
      </c>
      <c r="D100" s="121">
        <v>14.1</v>
      </c>
      <c r="E100" s="121">
        <v>26.9</v>
      </c>
      <c r="F100" s="121">
        <v>57.3</v>
      </c>
      <c r="G100" s="121">
        <v>98.6</v>
      </c>
      <c r="H100" s="121">
        <v>136.19999999999999</v>
      </c>
      <c r="I100" s="121">
        <v>137.5</v>
      </c>
      <c r="J100" s="121">
        <v>134.69999999999999</v>
      </c>
      <c r="K100" s="121">
        <v>119.8</v>
      </c>
      <c r="L100" s="121">
        <v>72.7</v>
      </c>
      <c r="M100" s="121">
        <v>40.9</v>
      </c>
      <c r="N100" s="121">
        <v>15.8</v>
      </c>
      <c r="O100" s="123">
        <v>9.6999999999999993</v>
      </c>
    </row>
    <row r="101" spans="3:15">
      <c r="C101" s="122">
        <v>30</v>
      </c>
      <c r="D101" s="121">
        <v>11.9</v>
      </c>
      <c r="E101" s="121">
        <v>18.100000000000001</v>
      </c>
      <c r="F101" s="121">
        <v>40.9</v>
      </c>
      <c r="G101" s="121">
        <v>79.2</v>
      </c>
      <c r="H101" s="121">
        <v>116.8</v>
      </c>
      <c r="I101" s="121">
        <v>121.7</v>
      </c>
      <c r="J101" s="121">
        <v>118.3</v>
      </c>
      <c r="K101" s="121">
        <v>97.5</v>
      </c>
      <c r="L101" s="121">
        <v>54.7</v>
      </c>
      <c r="M101" s="121">
        <v>26.8</v>
      </c>
      <c r="N101" s="121">
        <v>12.2</v>
      </c>
      <c r="O101" s="123">
        <v>8.9</v>
      </c>
    </row>
    <row r="102" spans="3:15">
      <c r="C102" s="122">
        <v>45</v>
      </c>
      <c r="D102" s="121">
        <v>11.2</v>
      </c>
      <c r="E102" s="121">
        <v>17.5</v>
      </c>
      <c r="F102" s="121">
        <v>32</v>
      </c>
      <c r="G102" s="121">
        <v>56.9</v>
      </c>
      <c r="H102" s="121">
        <v>92.3</v>
      </c>
      <c r="I102" s="121">
        <v>100.8</v>
      </c>
      <c r="J102" s="121">
        <v>96.7</v>
      </c>
      <c r="K102" s="121">
        <v>71.400000000000006</v>
      </c>
      <c r="L102" s="121">
        <v>38.200000000000003</v>
      </c>
      <c r="M102" s="121">
        <v>23.8</v>
      </c>
      <c r="N102" s="121">
        <v>11.5</v>
      </c>
      <c r="O102" s="123">
        <v>8.1999999999999993</v>
      </c>
    </row>
    <row r="103" spans="3:15">
      <c r="C103" s="122">
        <v>60</v>
      </c>
      <c r="D103" s="121">
        <v>10.4</v>
      </c>
      <c r="E103" s="121">
        <v>16.100000000000001</v>
      </c>
      <c r="F103" s="121">
        <v>29.8</v>
      </c>
      <c r="G103" s="121">
        <v>43.2</v>
      </c>
      <c r="H103" s="121">
        <v>65.5</v>
      </c>
      <c r="I103" s="121">
        <v>74.900000000000006</v>
      </c>
      <c r="J103" s="121">
        <v>71.400000000000006</v>
      </c>
      <c r="K103" s="121">
        <v>50.6</v>
      </c>
      <c r="L103" s="121">
        <v>33.799999999999997</v>
      </c>
      <c r="M103" s="121">
        <v>22.3</v>
      </c>
      <c r="N103" s="121">
        <v>10.8</v>
      </c>
      <c r="O103" s="123">
        <v>7.4</v>
      </c>
    </row>
    <row r="104" spans="3:15">
      <c r="C104" s="122">
        <v>75</v>
      </c>
      <c r="D104" s="121">
        <v>9.6999999999999993</v>
      </c>
      <c r="E104" s="121">
        <v>14.8</v>
      </c>
      <c r="F104" s="121">
        <v>27.5</v>
      </c>
      <c r="G104" s="121">
        <v>39.6</v>
      </c>
      <c r="H104" s="121">
        <v>54.3</v>
      </c>
      <c r="I104" s="121">
        <v>59</v>
      </c>
      <c r="J104" s="121">
        <v>58</v>
      </c>
      <c r="K104" s="121">
        <v>45.4</v>
      </c>
      <c r="L104" s="121">
        <v>31.7</v>
      </c>
      <c r="M104" s="121">
        <v>20.8</v>
      </c>
      <c r="N104" s="121">
        <v>10.1</v>
      </c>
      <c r="O104" s="123">
        <v>6.7</v>
      </c>
    </row>
    <row r="105" spans="3:15" ht="13.5" thickBot="1">
      <c r="C105" s="124">
        <v>90</v>
      </c>
      <c r="D105" s="125">
        <v>8.1999999999999993</v>
      </c>
      <c r="E105" s="125">
        <v>13.4</v>
      </c>
      <c r="F105" s="125">
        <v>25.3</v>
      </c>
      <c r="G105" s="125">
        <v>36</v>
      </c>
      <c r="H105" s="125">
        <v>49.1</v>
      </c>
      <c r="I105" s="125">
        <v>51.8</v>
      </c>
      <c r="J105" s="125">
        <v>51.3</v>
      </c>
      <c r="K105" s="125">
        <v>42.4</v>
      </c>
      <c r="L105" s="125">
        <v>28.8</v>
      </c>
      <c r="M105" s="125">
        <v>18.600000000000001</v>
      </c>
      <c r="N105" s="125">
        <v>9.4</v>
      </c>
      <c r="O105" s="126">
        <v>6</v>
      </c>
    </row>
  </sheetData>
  <customSheetViews>
    <customSheetView guid="{6DA84043-8308-458F-9378-22AB3DF247A3}" showPageBreaks="1" printArea="1" view="pageBreakPreview" topLeftCell="A79">
      <selection activeCell="G17" sqref="G17"/>
      <pageMargins left="0.7" right="0.7" top="0.78740157499999996" bottom="0.78740157499999996" header="0.3" footer="0.3"/>
      <pageSetup paperSize="9" orientation="portrait" horizontalDpi="1200" r:id="rId1"/>
    </customSheetView>
  </customSheetViews>
  <mergeCells count="18">
    <mergeCell ref="C85:O85"/>
    <mergeCell ref="C92:O92"/>
    <mergeCell ref="C99:O99"/>
    <mergeCell ref="C43:O43"/>
    <mergeCell ref="C50:O50"/>
    <mergeCell ref="C57:O57"/>
    <mergeCell ref="C64:O64"/>
    <mergeCell ref="C71:O71"/>
    <mergeCell ref="C78:O78"/>
    <mergeCell ref="C10:O10"/>
    <mergeCell ref="B2:O2"/>
    <mergeCell ref="C36:O36"/>
    <mergeCell ref="C11:O11"/>
    <mergeCell ref="C12:C13"/>
    <mergeCell ref="D12:O12"/>
    <mergeCell ref="C14:O14"/>
    <mergeCell ref="C22:O22"/>
    <mergeCell ref="C29:O29"/>
  </mergeCells>
  <phoneticPr fontId="26" type="noConversion"/>
  <pageMargins left="0.7" right="0.7" top="0.78740157499999996" bottom="0.78740157499999996" header="0.3" footer="0.3"/>
  <pageSetup paperSize="9" orientation="portrait" horizontalDpi="1200"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27"/>
  <sheetViews>
    <sheetView zoomScale="70" zoomScaleNormal="70" zoomScaleSheetLayoutView="100" workbookViewId="0">
      <selection activeCell="A11" sqref="A11:B11"/>
    </sheetView>
  </sheetViews>
  <sheetFormatPr defaultRowHeight="12.75"/>
  <sheetData>
    <row r="2" spans="2:16" ht="13.5" thickBot="1"/>
    <row r="3" spans="2:16" ht="24" thickBot="1">
      <c r="B3" s="473" t="s">
        <v>648</v>
      </c>
      <c r="C3" s="474"/>
      <c r="D3" s="474"/>
      <c r="E3" s="474"/>
      <c r="F3" s="474"/>
      <c r="G3" s="474"/>
      <c r="H3" s="474"/>
      <c r="I3" s="474"/>
      <c r="J3" s="474"/>
      <c r="K3" s="474"/>
      <c r="L3" s="470" t="s">
        <v>224</v>
      </c>
      <c r="M3" s="471"/>
      <c r="N3" s="471"/>
      <c r="O3" s="471"/>
      <c r="P3" s="472"/>
    </row>
    <row r="4" spans="2:16" ht="15.75">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6" ht="16.5" thickBot="1">
      <c r="B5" s="466"/>
      <c r="C5" s="462"/>
      <c r="D5" s="462"/>
      <c r="E5" s="462"/>
      <c r="F5" s="462"/>
      <c r="G5" s="462"/>
      <c r="H5" s="462"/>
      <c r="I5" s="462"/>
      <c r="J5" s="462"/>
      <c r="K5" s="462"/>
      <c r="L5" s="462"/>
      <c r="M5" s="462"/>
      <c r="N5" s="462"/>
      <c r="O5" s="145" t="s">
        <v>209</v>
      </c>
      <c r="P5" s="30" t="s">
        <v>210</v>
      </c>
    </row>
    <row r="6" spans="2:16" ht="15">
      <c r="B6" s="148" t="s">
        <v>211</v>
      </c>
      <c r="C6" s="146">
        <v>31</v>
      </c>
      <c r="D6" s="8">
        <v>28</v>
      </c>
      <c r="E6" s="8">
        <v>31</v>
      </c>
      <c r="F6" s="8">
        <v>15</v>
      </c>
      <c r="G6" s="8">
        <v>5</v>
      </c>
      <c r="H6" s="8">
        <v>0</v>
      </c>
      <c r="I6" s="168">
        <f>SUM(C6:G6)</f>
        <v>110</v>
      </c>
      <c r="J6" s="8">
        <v>0</v>
      </c>
      <c r="K6" s="8">
        <v>26</v>
      </c>
      <c r="L6" s="8">
        <v>30</v>
      </c>
      <c r="M6" s="8">
        <v>31</v>
      </c>
      <c r="N6" s="168">
        <f>SUM(J6:M6)</f>
        <v>87</v>
      </c>
      <c r="O6" s="167">
        <f>SUM(C6:H6,J6:M6)</f>
        <v>197</v>
      </c>
      <c r="P6" s="169">
        <f>I6+N6</f>
        <v>197</v>
      </c>
    </row>
    <row r="7" spans="2:16" ht="19.5">
      <c r="B7" s="149" t="s">
        <v>485</v>
      </c>
      <c r="C7" s="147">
        <v>5</v>
      </c>
      <c r="D7" s="10">
        <v>4.5999999999999996</v>
      </c>
      <c r="E7" s="10">
        <v>6.9</v>
      </c>
      <c r="F7" s="10">
        <v>10.5</v>
      </c>
      <c r="G7" s="10">
        <v>13</v>
      </c>
      <c r="H7" s="10"/>
      <c r="I7" s="153">
        <f>(C6*C7+D6*D7+E6*E7+F6*F7+G6*G7)/I6</f>
        <v>6.5472727272727269</v>
      </c>
      <c r="J7" s="10"/>
      <c r="K7" s="95">
        <v>7.7</v>
      </c>
      <c r="L7" s="95">
        <v>2.6</v>
      </c>
      <c r="M7" s="95">
        <v>0.9</v>
      </c>
      <c r="N7" s="153">
        <f>(J6*J7+K6*K7+L6*L7+M6*M7)/N6</f>
        <v>3.5183908045977015</v>
      </c>
      <c r="O7" s="154">
        <f>(C7*C6+D7*D6+E7*E6+F7*F6+G7*G6+H7*H6+J7*J6+K7*K6+L7*L6+M7*M6)/O6</f>
        <v>5.2096446700507615</v>
      </c>
      <c r="P7" s="161">
        <f>(I7*I6+N7*N6)/P6</f>
        <v>5.2096446700507615</v>
      </c>
    </row>
    <row r="8" spans="2:16" ht="19.5">
      <c r="B8" s="149" t="s">
        <v>212</v>
      </c>
      <c r="C8" s="13">
        <f t="shared" ref="C8:H8" si="0">C6*(13-C7)</f>
        <v>248</v>
      </c>
      <c r="D8" s="12">
        <f t="shared" si="0"/>
        <v>235.20000000000002</v>
      </c>
      <c r="E8" s="12">
        <f t="shared" si="0"/>
        <v>189.1</v>
      </c>
      <c r="F8" s="12">
        <f t="shared" si="0"/>
        <v>37.5</v>
      </c>
      <c r="G8" s="12">
        <f t="shared" si="0"/>
        <v>0</v>
      </c>
      <c r="H8" s="12">
        <f t="shared" si="0"/>
        <v>0</v>
      </c>
      <c r="I8" s="155">
        <f>SUM(C8:G8)</f>
        <v>709.80000000000007</v>
      </c>
      <c r="J8" s="12">
        <f>J6*(13-J7)</f>
        <v>0</v>
      </c>
      <c r="K8" s="12">
        <v>137</v>
      </c>
      <c r="L8" s="12">
        <v>311</v>
      </c>
      <c r="M8" s="12">
        <v>376</v>
      </c>
      <c r="N8" s="155">
        <f>SUM(J8:M8)</f>
        <v>824</v>
      </c>
      <c r="O8" s="156">
        <f>O6*(13-O7)</f>
        <v>1534.7</v>
      </c>
      <c r="P8" s="162">
        <f>P6*(13-P7)</f>
        <v>1534.7</v>
      </c>
    </row>
    <row r="9" spans="2:16" ht="19.5">
      <c r="B9" s="149" t="s">
        <v>213</v>
      </c>
      <c r="C9" s="13">
        <f t="shared" ref="C9:H9" si="1">C6*(17-C7)</f>
        <v>372</v>
      </c>
      <c r="D9" s="12">
        <f t="shared" si="1"/>
        <v>347.2</v>
      </c>
      <c r="E9" s="12">
        <f t="shared" si="1"/>
        <v>313.09999999999997</v>
      </c>
      <c r="F9" s="12">
        <f t="shared" si="1"/>
        <v>97.5</v>
      </c>
      <c r="G9" s="12">
        <f t="shared" si="1"/>
        <v>20</v>
      </c>
      <c r="H9" s="12">
        <f t="shared" si="1"/>
        <v>0</v>
      </c>
      <c r="I9" s="155">
        <f>SUM(C9:G9)</f>
        <v>1149.8</v>
      </c>
      <c r="J9" s="12">
        <f>J6*(17-J7)</f>
        <v>0</v>
      </c>
      <c r="K9" s="12">
        <v>241</v>
      </c>
      <c r="L9" s="12">
        <v>431</v>
      </c>
      <c r="M9" s="12">
        <v>500</v>
      </c>
      <c r="N9" s="155">
        <f>SUM(J9:M9)</f>
        <v>1172</v>
      </c>
      <c r="O9" s="156">
        <f>O6*(17-O7)</f>
        <v>2322.7000000000003</v>
      </c>
      <c r="P9" s="162">
        <f>P6*(17-P7)</f>
        <v>2322.7000000000003</v>
      </c>
    </row>
    <row r="10" spans="2:16" ht="19.5">
      <c r="B10" s="149" t="s">
        <v>214</v>
      </c>
      <c r="C10" s="17">
        <f t="shared" ref="C10:H10" si="2">C6*(18-C7)</f>
        <v>403</v>
      </c>
      <c r="D10" s="16">
        <f t="shared" si="2"/>
        <v>375.2</v>
      </c>
      <c r="E10" s="16">
        <f t="shared" si="2"/>
        <v>344.09999999999997</v>
      </c>
      <c r="F10" s="16">
        <f t="shared" si="2"/>
        <v>112.5</v>
      </c>
      <c r="G10" s="16">
        <f t="shared" si="2"/>
        <v>25</v>
      </c>
      <c r="H10" s="16">
        <f t="shared" si="2"/>
        <v>0</v>
      </c>
      <c r="I10" s="155">
        <f>SUM(C10:G10)</f>
        <v>1259.8</v>
      </c>
      <c r="J10" s="16">
        <f>J6*(18-J7)</f>
        <v>0</v>
      </c>
      <c r="K10" s="16">
        <v>267</v>
      </c>
      <c r="L10" s="16">
        <v>461</v>
      </c>
      <c r="M10" s="16">
        <v>531</v>
      </c>
      <c r="N10" s="155">
        <f>SUM(J10:M10)</f>
        <v>1259</v>
      </c>
      <c r="O10" s="157">
        <f>O6*(18-O7)</f>
        <v>2519.7000000000003</v>
      </c>
      <c r="P10" s="163">
        <f>P6*(18-P7)</f>
        <v>2519.7000000000003</v>
      </c>
    </row>
    <row r="11" spans="2:16" ht="20.25" thickBot="1">
      <c r="B11" s="347" t="s">
        <v>215</v>
      </c>
      <c r="C11" s="21">
        <f t="shared" ref="C11:H11" si="3">C6*(19-C7)</f>
        <v>434</v>
      </c>
      <c r="D11" s="20">
        <f t="shared" si="3"/>
        <v>403.2</v>
      </c>
      <c r="E11" s="20">
        <f t="shared" si="3"/>
        <v>375.09999999999997</v>
      </c>
      <c r="F11" s="20">
        <f t="shared" si="3"/>
        <v>127.5</v>
      </c>
      <c r="G11" s="20">
        <f t="shared" si="3"/>
        <v>30</v>
      </c>
      <c r="H11" s="20">
        <f t="shared" si="3"/>
        <v>0</v>
      </c>
      <c r="I11" s="164">
        <f>SUM(C11:G11)</f>
        <v>1369.8</v>
      </c>
      <c r="J11" s="20">
        <f>J6*(19-J7)</f>
        <v>0</v>
      </c>
      <c r="K11" s="20">
        <v>293</v>
      </c>
      <c r="L11" s="20">
        <v>491</v>
      </c>
      <c r="M11" s="20">
        <v>562</v>
      </c>
      <c r="N11" s="164">
        <f>SUM(J11:M11)</f>
        <v>1346</v>
      </c>
      <c r="O11" s="165">
        <f>O6*(19-O7)</f>
        <v>2716.7000000000003</v>
      </c>
      <c r="P11" s="166">
        <f>P6*(19-P7)</f>
        <v>2716.7000000000003</v>
      </c>
    </row>
    <row r="12" spans="2:16" ht="15.75" thickBot="1">
      <c r="B12" s="4"/>
      <c r="C12" s="4"/>
      <c r="D12" s="4"/>
      <c r="E12" s="4"/>
      <c r="F12" s="4"/>
      <c r="G12" s="4"/>
      <c r="H12" s="4"/>
      <c r="I12" s="4"/>
      <c r="J12" s="4"/>
      <c r="K12" s="4"/>
      <c r="L12" s="4"/>
      <c r="M12" s="4"/>
      <c r="N12" s="4"/>
      <c r="O12" s="4"/>
      <c r="P12" s="4"/>
    </row>
    <row r="13" spans="2:16" ht="24" thickBot="1">
      <c r="B13" s="473" t="s">
        <v>649</v>
      </c>
      <c r="C13" s="474"/>
      <c r="D13" s="474"/>
      <c r="E13" s="474"/>
      <c r="F13" s="474"/>
      <c r="G13" s="474"/>
      <c r="H13" s="474"/>
      <c r="I13" s="474"/>
      <c r="J13" s="474"/>
      <c r="K13" s="474"/>
      <c r="L13" s="470" t="s">
        <v>225</v>
      </c>
      <c r="M13" s="471"/>
      <c r="N13" s="471"/>
      <c r="O13" s="471"/>
      <c r="P13" s="472"/>
    </row>
    <row r="14" spans="2:16" ht="15.75">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6" ht="16.5" thickBot="1">
      <c r="B15" s="466"/>
      <c r="C15" s="462"/>
      <c r="D15" s="462"/>
      <c r="E15" s="462"/>
      <c r="F15" s="462"/>
      <c r="G15" s="462"/>
      <c r="H15" s="462"/>
      <c r="I15" s="462"/>
      <c r="J15" s="462"/>
      <c r="K15" s="462"/>
      <c r="L15" s="462"/>
      <c r="M15" s="462"/>
      <c r="N15" s="462"/>
      <c r="O15" s="145" t="s">
        <v>209</v>
      </c>
      <c r="P15" s="30" t="s">
        <v>210</v>
      </c>
    </row>
    <row r="16" spans="2:16" ht="15">
      <c r="B16" s="148" t="s">
        <v>211</v>
      </c>
      <c r="C16" s="146">
        <v>31</v>
      </c>
      <c r="D16" s="8">
        <v>28</v>
      </c>
      <c r="E16" s="8">
        <v>31</v>
      </c>
      <c r="F16" s="8">
        <v>30</v>
      </c>
      <c r="G16" s="8">
        <v>5</v>
      </c>
      <c r="H16" s="8">
        <v>0</v>
      </c>
      <c r="I16" s="168">
        <f>SUM(C16:G16)</f>
        <v>125</v>
      </c>
      <c r="J16" s="8">
        <v>15</v>
      </c>
      <c r="K16" s="8">
        <v>31</v>
      </c>
      <c r="L16" s="8">
        <v>30</v>
      </c>
      <c r="M16" s="8">
        <v>31</v>
      </c>
      <c r="N16" s="168">
        <f>SUM(J16:M16)</f>
        <v>107</v>
      </c>
      <c r="O16" s="167">
        <f>SUM(C16:H16,J16:M16)</f>
        <v>232</v>
      </c>
      <c r="P16" s="169">
        <f>I16+N16</f>
        <v>232</v>
      </c>
    </row>
    <row r="17" spans="2:16" ht="19.5">
      <c r="B17" s="149" t="s">
        <v>485</v>
      </c>
      <c r="C17" s="147">
        <v>3</v>
      </c>
      <c r="D17" s="10">
        <v>4.3</v>
      </c>
      <c r="E17" s="10">
        <v>4.5999999999999996</v>
      </c>
      <c r="F17" s="10">
        <v>9.1999999999999993</v>
      </c>
      <c r="G17" s="10">
        <v>13</v>
      </c>
      <c r="H17" s="10">
        <v>0</v>
      </c>
      <c r="I17" s="153">
        <f>(C16*C17+D16*D17+E16*E17+F16*F17+G16*G17)/I16</f>
        <v>5.5759999999999996</v>
      </c>
      <c r="J17" s="10">
        <v>10.1</v>
      </c>
      <c r="K17" s="95">
        <v>9.6</v>
      </c>
      <c r="L17" s="95">
        <v>5.2</v>
      </c>
      <c r="M17" s="95">
        <v>1.9</v>
      </c>
      <c r="N17" s="153">
        <f>(J16*J17+K16*K17+L16*L17+M16*M17)/N16</f>
        <v>6.2056074766355129</v>
      </c>
      <c r="O17" s="154">
        <f>(C17*C16+D17*D16+E17*E16+F17*F16+G17*G16+H17*H16+J17*J16+K17*K16+L17*L16+M17*M16)/O16</f>
        <v>5.8663793103448274</v>
      </c>
      <c r="P17" s="161">
        <f>(I17*I16+N17*N16)/P16</f>
        <v>5.8663793103448274</v>
      </c>
    </row>
    <row r="18" spans="2:16" ht="19.5">
      <c r="B18" s="149" t="s">
        <v>212</v>
      </c>
      <c r="C18" s="13">
        <v>311</v>
      </c>
      <c r="D18" s="12">
        <v>243</v>
      </c>
      <c r="E18" s="12">
        <v>260</v>
      </c>
      <c r="F18" s="12">
        <v>114</v>
      </c>
      <c r="G18" s="12">
        <v>0</v>
      </c>
      <c r="H18" s="12">
        <f>H16*(13-H17)</f>
        <v>0</v>
      </c>
      <c r="I18" s="155">
        <f>SUM(C18:G18)</f>
        <v>928</v>
      </c>
      <c r="J18" s="12">
        <v>44</v>
      </c>
      <c r="K18" s="12">
        <v>105</v>
      </c>
      <c r="L18" s="12">
        <v>236</v>
      </c>
      <c r="M18" s="12">
        <v>344</v>
      </c>
      <c r="N18" s="155">
        <f>SUM(J18:M18)</f>
        <v>729</v>
      </c>
      <c r="O18" s="156">
        <f>O16*(13-O17)</f>
        <v>1655</v>
      </c>
      <c r="P18" s="162">
        <f>P16*(13-P17)</f>
        <v>1655</v>
      </c>
    </row>
    <row r="19" spans="2:16" ht="19.5">
      <c r="B19" s="149" t="s">
        <v>213</v>
      </c>
      <c r="C19" s="13">
        <v>435</v>
      </c>
      <c r="D19" s="12">
        <v>355</v>
      </c>
      <c r="E19" s="12">
        <v>384</v>
      </c>
      <c r="F19" s="12">
        <v>234</v>
      </c>
      <c r="G19" s="12">
        <v>20</v>
      </c>
      <c r="H19" s="12">
        <f>H16*(17-H17)</f>
        <v>0</v>
      </c>
      <c r="I19" s="155">
        <f>SUM(C19:G19)</f>
        <v>1428</v>
      </c>
      <c r="J19" s="12">
        <v>104</v>
      </c>
      <c r="K19" s="12">
        <v>229</v>
      </c>
      <c r="L19" s="12">
        <v>356</v>
      </c>
      <c r="M19" s="12">
        <v>468</v>
      </c>
      <c r="N19" s="155">
        <f>SUM(J19:M19)</f>
        <v>1157</v>
      </c>
      <c r="O19" s="156">
        <f>O16*(17-O17)</f>
        <v>2583</v>
      </c>
      <c r="P19" s="162">
        <f>P16*(17-P17)</f>
        <v>2583</v>
      </c>
    </row>
    <row r="20" spans="2:16" ht="19.5">
      <c r="B20" s="149" t="s">
        <v>214</v>
      </c>
      <c r="C20" s="17">
        <v>466</v>
      </c>
      <c r="D20" s="16">
        <v>383</v>
      </c>
      <c r="E20" s="16">
        <v>415</v>
      </c>
      <c r="F20" s="16">
        <v>264</v>
      </c>
      <c r="G20" s="16">
        <v>25</v>
      </c>
      <c r="H20" s="16">
        <v>0</v>
      </c>
      <c r="I20" s="155">
        <f>SUM(C20:G20)</f>
        <v>1553</v>
      </c>
      <c r="J20" s="16">
        <v>119</v>
      </c>
      <c r="K20" s="16">
        <v>260</v>
      </c>
      <c r="L20" s="16">
        <v>386</v>
      </c>
      <c r="M20" s="16">
        <v>499</v>
      </c>
      <c r="N20" s="155">
        <f>SUM(J20:M20)</f>
        <v>1264</v>
      </c>
      <c r="O20" s="157">
        <f>O16*(18-O17)</f>
        <v>2815</v>
      </c>
      <c r="P20" s="163">
        <f>P16*(18-P17)</f>
        <v>2815</v>
      </c>
    </row>
    <row r="21" spans="2:16" ht="20.25" thickBot="1">
      <c r="B21" s="347" t="s">
        <v>215</v>
      </c>
      <c r="C21" s="21">
        <v>497</v>
      </c>
      <c r="D21" s="20">
        <v>411</v>
      </c>
      <c r="E21" s="20">
        <v>446</v>
      </c>
      <c r="F21" s="20">
        <v>294</v>
      </c>
      <c r="G21" s="20">
        <v>30</v>
      </c>
      <c r="H21" s="20">
        <f>H16*(19-H17)</f>
        <v>0</v>
      </c>
      <c r="I21" s="164">
        <f>SUM(C21:G21)</f>
        <v>1678</v>
      </c>
      <c r="J21" s="20">
        <v>134</v>
      </c>
      <c r="K21" s="20">
        <v>291</v>
      </c>
      <c r="L21" s="20">
        <v>416</v>
      </c>
      <c r="M21" s="20">
        <v>530</v>
      </c>
      <c r="N21" s="164">
        <f>SUM(J21:M21)</f>
        <v>1371</v>
      </c>
      <c r="O21" s="165">
        <f>O16*(19-O17)</f>
        <v>3047</v>
      </c>
      <c r="P21" s="166">
        <f>P16*(19-P17)</f>
        <v>3047</v>
      </c>
    </row>
    <row r="22" spans="2:16" ht="15.75" thickBot="1">
      <c r="B22" s="4"/>
      <c r="C22" s="4"/>
      <c r="D22" s="4"/>
      <c r="E22" s="4"/>
      <c r="F22" s="4"/>
      <c r="G22" s="4"/>
      <c r="H22" s="4"/>
      <c r="I22" s="4"/>
      <c r="J22" s="4"/>
      <c r="K22" s="4"/>
      <c r="L22" s="4"/>
      <c r="M22" s="4"/>
      <c r="N22" s="4"/>
      <c r="O22" s="4"/>
      <c r="P22" s="4"/>
    </row>
    <row r="23" spans="2:16" ht="24" thickBot="1">
      <c r="B23" s="473" t="s">
        <v>108</v>
      </c>
      <c r="C23" s="474"/>
      <c r="D23" s="474"/>
      <c r="E23" s="474"/>
      <c r="F23" s="474"/>
      <c r="G23" s="474"/>
      <c r="H23" s="474"/>
      <c r="I23" s="474"/>
      <c r="J23" s="474"/>
      <c r="K23" s="474"/>
      <c r="L23" s="470" t="s">
        <v>226</v>
      </c>
      <c r="M23" s="471"/>
      <c r="N23" s="471"/>
      <c r="O23" s="471"/>
      <c r="P23" s="472"/>
    </row>
    <row r="24" spans="2:16" ht="15.75">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6" ht="16.5" thickBot="1">
      <c r="B25" s="466"/>
      <c r="C25" s="462"/>
      <c r="D25" s="462"/>
      <c r="E25" s="462"/>
      <c r="F25" s="462"/>
      <c r="G25" s="462"/>
      <c r="H25" s="462"/>
      <c r="I25" s="462"/>
      <c r="J25" s="462"/>
      <c r="K25" s="462"/>
      <c r="L25" s="462"/>
      <c r="M25" s="462"/>
      <c r="N25" s="462"/>
      <c r="O25" s="145" t="s">
        <v>209</v>
      </c>
      <c r="P25" s="30" t="s">
        <v>210</v>
      </c>
    </row>
    <row r="26" spans="2:16" ht="15">
      <c r="B26" s="148" t="s">
        <v>211</v>
      </c>
      <c r="C26" s="146">
        <v>31</v>
      </c>
      <c r="D26" s="8">
        <v>28</v>
      </c>
      <c r="E26" s="8">
        <v>31</v>
      </c>
      <c r="F26" s="8">
        <v>15</v>
      </c>
      <c r="G26" s="8">
        <v>10</v>
      </c>
      <c r="H26" s="8">
        <v>0</v>
      </c>
      <c r="I26" s="168">
        <f>SUM(C26:G26)</f>
        <v>115</v>
      </c>
      <c r="J26" s="8">
        <v>0</v>
      </c>
      <c r="K26" s="8">
        <v>26</v>
      </c>
      <c r="L26" s="8">
        <v>30</v>
      </c>
      <c r="M26" s="8">
        <v>31</v>
      </c>
      <c r="N26" s="168">
        <f>SUM(J26:M26)</f>
        <v>87</v>
      </c>
      <c r="O26" s="167">
        <f>SUM(C26:H26,J26:M26)</f>
        <v>202</v>
      </c>
      <c r="P26" s="169">
        <f>I26+N26</f>
        <v>202</v>
      </c>
    </row>
    <row r="27" spans="2:16" ht="19.5">
      <c r="B27" s="149" t="s">
        <v>485</v>
      </c>
      <c r="C27" s="147">
        <v>-3</v>
      </c>
      <c r="D27" s="10">
        <v>0.7</v>
      </c>
      <c r="E27" s="10">
        <v>4.9000000000000004</v>
      </c>
      <c r="F27" s="10">
        <v>12.4</v>
      </c>
      <c r="G27" s="10">
        <v>12.7</v>
      </c>
      <c r="H27" s="10">
        <v>0</v>
      </c>
      <c r="I27" s="153">
        <f>(C26*C27+D26*D27+E26*E27+F26*F27+G26*G27)/I26</f>
        <v>3.4043478260869566</v>
      </c>
      <c r="J27" s="10"/>
      <c r="K27" s="95">
        <v>7.6</v>
      </c>
      <c r="L27" s="95">
        <v>7.3</v>
      </c>
      <c r="M27" s="95">
        <v>0.1</v>
      </c>
      <c r="N27" s="153">
        <f>(J26*J27+K26*K27+L26*L27+M26*M27)/N26</f>
        <v>4.8241379310344836</v>
      </c>
      <c r="O27" s="154">
        <f>(C27*C26+D27*D26+E27*E26+F27*F26+G27*G26+H27*H26+J27*J26+K27*K26+L27*L26+M27*M26)/O26</f>
        <v>4.0158415841584159</v>
      </c>
      <c r="P27" s="161">
        <f>(I27*I26+N27*N26)/P26</f>
        <v>4.0158415841584159</v>
      </c>
    </row>
    <row r="28" spans="2:16" ht="19.5">
      <c r="B28" s="149" t="s">
        <v>212</v>
      </c>
      <c r="C28" s="13">
        <v>495</v>
      </c>
      <c r="D28" s="12">
        <v>345</v>
      </c>
      <c r="E28" s="12">
        <v>250</v>
      </c>
      <c r="F28" s="12">
        <v>9</v>
      </c>
      <c r="G28" s="12">
        <v>3</v>
      </c>
      <c r="H28" s="12">
        <v>0</v>
      </c>
      <c r="I28" s="155">
        <f>SUM(C28:G28)</f>
        <v>1102</v>
      </c>
      <c r="J28" s="12">
        <v>0</v>
      </c>
      <c r="K28" s="12">
        <v>141</v>
      </c>
      <c r="L28" s="12">
        <v>171</v>
      </c>
      <c r="M28" s="12">
        <v>400</v>
      </c>
      <c r="N28" s="155">
        <f>SUM(J28:M28)</f>
        <v>712</v>
      </c>
      <c r="O28" s="156">
        <f>O26*(13-O27)</f>
        <v>1814.8</v>
      </c>
      <c r="P28" s="162">
        <f>P26*(13-P27)</f>
        <v>1814.8</v>
      </c>
    </row>
    <row r="29" spans="2:16" ht="19.5">
      <c r="B29" s="149" t="s">
        <v>213</v>
      </c>
      <c r="C29" s="13">
        <v>619</v>
      </c>
      <c r="D29" s="12">
        <v>457</v>
      </c>
      <c r="E29" s="12">
        <v>374</v>
      </c>
      <c r="F29" s="12">
        <v>69</v>
      </c>
      <c r="G29" s="12">
        <v>43</v>
      </c>
      <c r="H29" s="12">
        <v>0</v>
      </c>
      <c r="I29" s="155">
        <f>SUM(C29:G29)</f>
        <v>1562</v>
      </c>
      <c r="J29" s="12">
        <v>0</v>
      </c>
      <c r="K29" s="12">
        <v>245</v>
      </c>
      <c r="L29" s="12">
        <v>291</v>
      </c>
      <c r="M29" s="12">
        <v>524</v>
      </c>
      <c r="N29" s="155">
        <f>SUM(J29:M29)</f>
        <v>1060</v>
      </c>
      <c r="O29" s="156">
        <f>O26*(17-O27)</f>
        <v>2622.8</v>
      </c>
      <c r="P29" s="162">
        <f>P26*(17-P27)</f>
        <v>2622.8</v>
      </c>
    </row>
    <row r="30" spans="2:16" ht="19.5">
      <c r="B30" s="149" t="s">
        <v>214</v>
      </c>
      <c r="C30" s="17">
        <v>650</v>
      </c>
      <c r="D30" s="16">
        <v>485</v>
      </c>
      <c r="E30" s="16">
        <v>405</v>
      </c>
      <c r="F30" s="16">
        <v>84</v>
      </c>
      <c r="G30" s="16">
        <v>53</v>
      </c>
      <c r="H30" s="16">
        <f>H26*(18-H27)</f>
        <v>0</v>
      </c>
      <c r="I30" s="155">
        <f>SUM(C30:G30)</f>
        <v>1677</v>
      </c>
      <c r="J30" s="16">
        <v>0</v>
      </c>
      <c r="K30" s="16">
        <v>271</v>
      </c>
      <c r="L30" s="16">
        <v>321</v>
      </c>
      <c r="M30" s="16">
        <v>555</v>
      </c>
      <c r="N30" s="155">
        <f>SUM(J30:M30)</f>
        <v>1147</v>
      </c>
      <c r="O30" s="157">
        <f>O26*(18-O27)</f>
        <v>2824.8</v>
      </c>
      <c r="P30" s="163">
        <f>P26*(18-P27)</f>
        <v>2824.8</v>
      </c>
    </row>
    <row r="31" spans="2:16" ht="20.25" thickBot="1">
      <c r="B31" s="347" t="s">
        <v>215</v>
      </c>
      <c r="C31" s="21">
        <v>681</v>
      </c>
      <c r="D31" s="20">
        <v>513</v>
      </c>
      <c r="E31" s="20">
        <v>436</v>
      </c>
      <c r="F31" s="20">
        <v>99</v>
      </c>
      <c r="G31" s="20">
        <v>63</v>
      </c>
      <c r="H31" s="20">
        <f>H26*(19-H27)</f>
        <v>0</v>
      </c>
      <c r="I31" s="164">
        <f>SUM(C31:G31)</f>
        <v>1792</v>
      </c>
      <c r="J31" s="20">
        <v>0</v>
      </c>
      <c r="K31" s="20">
        <v>297</v>
      </c>
      <c r="L31" s="20">
        <v>351</v>
      </c>
      <c r="M31" s="20">
        <v>586</v>
      </c>
      <c r="N31" s="164">
        <f>SUM(J31:M31)</f>
        <v>1234</v>
      </c>
      <c r="O31" s="165">
        <f>O26*(19-O27)</f>
        <v>3026.8</v>
      </c>
      <c r="P31" s="166">
        <f>P26*(19-P27)</f>
        <v>3026.8</v>
      </c>
    </row>
    <row r="32" spans="2:16" ht="15.75" thickBot="1">
      <c r="B32" s="4"/>
      <c r="C32" s="4"/>
      <c r="D32" s="4"/>
      <c r="E32" s="4"/>
      <c r="F32" s="4"/>
      <c r="G32" s="4"/>
      <c r="H32" s="4"/>
      <c r="I32" s="4"/>
      <c r="J32" s="4"/>
      <c r="K32" s="4"/>
      <c r="L32" s="4"/>
      <c r="M32" s="4"/>
      <c r="N32" s="4"/>
      <c r="O32" s="4"/>
      <c r="P32" s="4"/>
    </row>
    <row r="33" spans="2:16" ht="24" thickBot="1">
      <c r="B33" s="473" t="s">
        <v>109</v>
      </c>
      <c r="C33" s="474"/>
      <c r="D33" s="474"/>
      <c r="E33" s="474"/>
      <c r="F33" s="474"/>
      <c r="G33" s="474"/>
      <c r="H33" s="474"/>
      <c r="I33" s="474"/>
      <c r="J33" s="474"/>
      <c r="K33" s="474"/>
      <c r="L33" s="470" t="s">
        <v>227</v>
      </c>
      <c r="M33" s="471"/>
      <c r="N33" s="471"/>
      <c r="O33" s="471"/>
      <c r="P33" s="472"/>
    </row>
    <row r="34" spans="2:16" ht="15.75">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6" ht="16.5" thickBot="1">
      <c r="B35" s="466"/>
      <c r="C35" s="462"/>
      <c r="D35" s="462"/>
      <c r="E35" s="462"/>
      <c r="F35" s="462"/>
      <c r="G35" s="462"/>
      <c r="H35" s="462"/>
      <c r="I35" s="462"/>
      <c r="J35" s="462"/>
      <c r="K35" s="462"/>
      <c r="L35" s="462"/>
      <c r="M35" s="462"/>
      <c r="N35" s="462"/>
      <c r="O35" s="145" t="s">
        <v>209</v>
      </c>
      <c r="P35" s="30" t="s">
        <v>210</v>
      </c>
    </row>
    <row r="36" spans="2:16" ht="15">
      <c r="B36" s="148" t="s">
        <v>211</v>
      </c>
      <c r="C36" s="146">
        <v>31</v>
      </c>
      <c r="D36" s="8">
        <v>28</v>
      </c>
      <c r="E36" s="8">
        <v>31</v>
      </c>
      <c r="F36" s="8">
        <v>25</v>
      </c>
      <c r="G36" s="8">
        <v>20</v>
      </c>
      <c r="H36" s="8">
        <v>0</v>
      </c>
      <c r="I36" s="168">
        <f>SUM(C36:G36)</f>
        <v>135</v>
      </c>
      <c r="J36" s="8">
        <v>15</v>
      </c>
      <c r="K36" s="8">
        <v>31</v>
      </c>
      <c r="L36" s="8">
        <v>30</v>
      </c>
      <c r="M36" s="8">
        <v>31</v>
      </c>
      <c r="N36" s="168">
        <f>SUM(J36:M36)</f>
        <v>107</v>
      </c>
      <c r="O36" s="167">
        <f>SUM(C36:H36,J36:M36)</f>
        <v>242</v>
      </c>
      <c r="P36" s="169">
        <f>I36+N36</f>
        <v>242</v>
      </c>
    </row>
    <row r="37" spans="2:16" ht="19.5">
      <c r="B37" s="149" t="s">
        <v>485</v>
      </c>
      <c r="C37" s="147">
        <v>-3.7</v>
      </c>
      <c r="D37" s="10">
        <v>-0.1</v>
      </c>
      <c r="E37" s="10">
        <v>4.5</v>
      </c>
      <c r="F37" s="10">
        <v>8.8000000000000007</v>
      </c>
      <c r="G37" s="10">
        <v>11.5</v>
      </c>
      <c r="H37" s="10">
        <v>0</v>
      </c>
      <c r="I37" s="153">
        <f>(C36*C37+D36*D37+E36*E37+F36*F37+G36*G37)/I36</f>
        <v>3.4962962962962965</v>
      </c>
      <c r="J37" s="10">
        <v>10.9</v>
      </c>
      <c r="K37" s="95">
        <v>7.4</v>
      </c>
      <c r="L37" s="95">
        <v>5.5</v>
      </c>
      <c r="M37" s="95">
        <v>-4.0999999999999996</v>
      </c>
      <c r="N37" s="153">
        <f>(J36*J37+K36*K37+L36*L37+M36*M37)/N36</f>
        <v>4.0261682242990648</v>
      </c>
      <c r="O37" s="154">
        <f>(C37*C36+D37*D36+E37*E36+F37*F36+G37*G36+H37*H36+J37*J36+K37*K36+L37*L36+M37*M36)/O36</f>
        <v>3.7305785123966944</v>
      </c>
      <c r="P37" s="161">
        <f>(I37*I36+N37*N36)/P36</f>
        <v>3.7305785123966939</v>
      </c>
    </row>
    <row r="38" spans="2:16" ht="19.5">
      <c r="B38" s="149" t="s">
        <v>212</v>
      </c>
      <c r="C38" s="13">
        <v>518</v>
      </c>
      <c r="D38" s="12">
        <v>368</v>
      </c>
      <c r="E38" s="12">
        <v>262</v>
      </c>
      <c r="F38" s="12">
        <v>105</v>
      </c>
      <c r="G38" s="12">
        <v>31</v>
      </c>
      <c r="H38" s="12">
        <v>0</v>
      </c>
      <c r="I38" s="155">
        <f>SUM(C38:G38)</f>
        <v>1284</v>
      </c>
      <c r="J38" s="12">
        <v>32</v>
      </c>
      <c r="K38" s="12">
        <v>174</v>
      </c>
      <c r="L38" s="12">
        <v>225</v>
      </c>
      <c r="M38" s="12">
        <v>530</v>
      </c>
      <c r="N38" s="155">
        <f>SUM(J38:M38)</f>
        <v>961</v>
      </c>
      <c r="O38" s="156">
        <f>O36*(13-O37)</f>
        <v>2243.2000000000003</v>
      </c>
      <c r="P38" s="162">
        <f>P36*(13-P37)</f>
        <v>2243.2000000000003</v>
      </c>
    </row>
    <row r="39" spans="2:16" ht="19.5">
      <c r="B39" s="149" t="s">
        <v>213</v>
      </c>
      <c r="C39" s="13">
        <v>642</v>
      </c>
      <c r="D39" s="12">
        <v>480</v>
      </c>
      <c r="E39" s="12">
        <v>386</v>
      </c>
      <c r="F39" s="12">
        <v>205</v>
      </c>
      <c r="G39" s="12">
        <v>111</v>
      </c>
      <c r="H39" s="12">
        <f>H36*(17-H37)</f>
        <v>0</v>
      </c>
      <c r="I39" s="155">
        <f>SUM(C39:G39)</f>
        <v>1824</v>
      </c>
      <c r="J39" s="12">
        <f>J36*(17-J37)</f>
        <v>91.5</v>
      </c>
      <c r="K39" s="12">
        <v>298</v>
      </c>
      <c r="L39" s="12">
        <v>345</v>
      </c>
      <c r="M39" s="12">
        <v>654</v>
      </c>
      <c r="N39" s="155">
        <f>SUM(J39:M39)</f>
        <v>1388.5</v>
      </c>
      <c r="O39" s="156">
        <f>O36*(17-O37)</f>
        <v>3211.2000000000003</v>
      </c>
      <c r="P39" s="162">
        <f>P36*(17-P37)</f>
        <v>3211.2000000000003</v>
      </c>
    </row>
    <row r="40" spans="2:16" ht="19.5">
      <c r="B40" s="149" t="s">
        <v>214</v>
      </c>
      <c r="C40" s="17">
        <v>673</v>
      </c>
      <c r="D40" s="16">
        <v>508</v>
      </c>
      <c r="E40" s="16">
        <v>417</v>
      </c>
      <c r="F40" s="16">
        <v>230</v>
      </c>
      <c r="G40" s="16">
        <v>131</v>
      </c>
      <c r="H40" s="16">
        <f>H36*(18-H37)</f>
        <v>0</v>
      </c>
      <c r="I40" s="155">
        <f>SUM(C40:G40)</f>
        <v>1959</v>
      </c>
      <c r="J40" s="16">
        <f>J36*(18-J37)</f>
        <v>106.5</v>
      </c>
      <c r="K40" s="16">
        <v>329</v>
      </c>
      <c r="L40" s="16">
        <v>375</v>
      </c>
      <c r="M40" s="16">
        <v>685</v>
      </c>
      <c r="N40" s="155">
        <f>SUM(J40:M40)</f>
        <v>1495.5</v>
      </c>
      <c r="O40" s="157">
        <f>O36*(18-O37)</f>
        <v>3453.2000000000003</v>
      </c>
      <c r="P40" s="163">
        <f>P36*(18-P37)</f>
        <v>3453.2000000000003</v>
      </c>
    </row>
    <row r="41" spans="2:16" ht="20.25" thickBot="1">
      <c r="B41" s="347" t="s">
        <v>215</v>
      </c>
      <c r="C41" s="21">
        <v>704</v>
      </c>
      <c r="D41" s="20">
        <v>536</v>
      </c>
      <c r="E41" s="20">
        <v>448</v>
      </c>
      <c r="F41" s="20">
        <v>255</v>
      </c>
      <c r="G41" s="20">
        <v>151</v>
      </c>
      <c r="H41" s="20">
        <f>H36*(19-H37)</f>
        <v>0</v>
      </c>
      <c r="I41" s="164">
        <f>SUM(C41:G41)</f>
        <v>2094</v>
      </c>
      <c r="J41" s="20">
        <f>J36*(19-J37)</f>
        <v>121.5</v>
      </c>
      <c r="K41" s="20">
        <v>360</v>
      </c>
      <c r="L41" s="20">
        <v>405</v>
      </c>
      <c r="M41" s="20">
        <v>716</v>
      </c>
      <c r="N41" s="164">
        <f>SUM(J41:M41)</f>
        <v>1602.5</v>
      </c>
      <c r="O41" s="165">
        <f>O36*(19-O37)</f>
        <v>3695.2000000000003</v>
      </c>
      <c r="P41" s="166">
        <f>P36*(19-P37)</f>
        <v>3695.2000000000003</v>
      </c>
    </row>
    <row r="42" spans="2:16" ht="15.75" thickBot="1">
      <c r="B42" s="4"/>
      <c r="C42" s="4"/>
      <c r="D42" s="4"/>
      <c r="E42" s="4"/>
      <c r="F42" s="4"/>
      <c r="G42" s="4"/>
      <c r="H42" s="4"/>
      <c r="I42" s="4"/>
      <c r="J42" s="4"/>
      <c r="K42" s="4"/>
      <c r="L42" s="4"/>
      <c r="M42" s="4"/>
      <c r="N42" s="4"/>
      <c r="O42" s="4"/>
      <c r="P42" s="4"/>
    </row>
    <row r="43" spans="2:16" ht="24" thickBot="1">
      <c r="B43" s="473" t="s">
        <v>110</v>
      </c>
      <c r="C43" s="474"/>
      <c r="D43" s="474"/>
      <c r="E43" s="474"/>
      <c r="F43" s="474"/>
      <c r="G43" s="474"/>
      <c r="H43" s="474"/>
      <c r="I43" s="474"/>
      <c r="J43" s="474"/>
      <c r="K43" s="474"/>
      <c r="L43" s="470" t="s">
        <v>228</v>
      </c>
      <c r="M43" s="471"/>
      <c r="N43" s="471"/>
      <c r="O43" s="471"/>
      <c r="P43" s="472"/>
    </row>
    <row r="44" spans="2:16" ht="15.75">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6" ht="16.5" thickBot="1">
      <c r="B45" s="466"/>
      <c r="C45" s="462"/>
      <c r="D45" s="462"/>
      <c r="E45" s="462"/>
      <c r="F45" s="462"/>
      <c r="G45" s="462"/>
      <c r="H45" s="462"/>
      <c r="I45" s="462"/>
      <c r="J45" s="462"/>
      <c r="K45" s="462"/>
      <c r="L45" s="462"/>
      <c r="M45" s="462"/>
      <c r="N45" s="462"/>
      <c r="O45" s="145" t="s">
        <v>209</v>
      </c>
      <c r="P45" s="30" t="s">
        <v>210</v>
      </c>
    </row>
    <row r="46" spans="2:16" ht="15">
      <c r="B46" s="148" t="s">
        <v>211</v>
      </c>
      <c r="C46" s="146">
        <v>31</v>
      </c>
      <c r="D46" s="8">
        <v>28</v>
      </c>
      <c r="E46" s="8">
        <v>31</v>
      </c>
      <c r="F46" s="8">
        <v>25</v>
      </c>
      <c r="G46" s="8">
        <v>5</v>
      </c>
      <c r="H46" s="8">
        <v>0</v>
      </c>
      <c r="I46" s="168">
        <f>SUM(C46:G46)</f>
        <v>120</v>
      </c>
      <c r="J46" s="8">
        <v>0</v>
      </c>
      <c r="K46" s="8">
        <v>26</v>
      </c>
      <c r="L46" s="8">
        <v>30</v>
      </c>
      <c r="M46" s="8">
        <v>31</v>
      </c>
      <c r="N46" s="168">
        <f>SUM(J46:M46)</f>
        <v>87</v>
      </c>
      <c r="O46" s="167">
        <f>SUM(C46:H46,J46:M46)</f>
        <v>207</v>
      </c>
      <c r="P46" s="169">
        <f>I46+N46</f>
        <v>207</v>
      </c>
    </row>
    <row r="47" spans="2:16" ht="19.5">
      <c r="B47" s="149" t="s">
        <v>485</v>
      </c>
      <c r="C47" s="147">
        <v>0.4</v>
      </c>
      <c r="D47" s="10">
        <v>-0.4</v>
      </c>
      <c r="E47" s="10">
        <v>5.6</v>
      </c>
      <c r="F47" s="10">
        <v>11.6</v>
      </c>
      <c r="G47" s="10">
        <v>7.6</v>
      </c>
      <c r="H47" s="10">
        <v>0</v>
      </c>
      <c r="I47" s="153">
        <f>(C46*C47+D46*D47+E46*E47+F46*F47+G46*G47)/I46</f>
        <v>4.1899999999999995</v>
      </c>
      <c r="J47" s="10">
        <v>0</v>
      </c>
      <c r="K47" s="95">
        <v>7.8</v>
      </c>
      <c r="L47" s="95">
        <v>3.5</v>
      </c>
      <c r="M47" s="95">
        <v>3.9</v>
      </c>
      <c r="N47" s="153">
        <f>(J46*J47+K46*K47+L46*L47+M46*M47)/N46</f>
        <v>4.9275862068965512</v>
      </c>
      <c r="O47" s="154">
        <f>(C47*C46+D47*D46+E47*E46+F47*F46+G47*G46+H47*H46+J47*J46+K47*K46+L47*L46+M47*M46)/O46</f>
        <v>4.4999999999999991</v>
      </c>
      <c r="P47" s="161">
        <f>(I47*I46+N47*N46)/P46</f>
        <v>4.4999999999999991</v>
      </c>
    </row>
    <row r="48" spans="2:16" ht="19.5">
      <c r="B48" s="149" t="s">
        <v>212</v>
      </c>
      <c r="C48" s="13">
        <v>390</v>
      </c>
      <c r="D48" s="12">
        <v>376</v>
      </c>
      <c r="E48" s="12">
        <v>230</v>
      </c>
      <c r="F48" s="12">
        <v>36</v>
      </c>
      <c r="G48" s="12">
        <v>27</v>
      </c>
      <c r="H48" s="12">
        <f>H46*(13-H47)</f>
        <v>0</v>
      </c>
      <c r="I48" s="155">
        <f>SUM(C48:G48)</f>
        <v>1059</v>
      </c>
      <c r="J48" s="12">
        <v>0</v>
      </c>
      <c r="K48" s="12">
        <v>134</v>
      </c>
      <c r="L48" s="12">
        <v>286</v>
      </c>
      <c r="M48" s="12">
        <v>283</v>
      </c>
      <c r="N48" s="155">
        <f>SUM(J48:M48)</f>
        <v>703</v>
      </c>
      <c r="O48" s="156">
        <f>O46*(13-O47)</f>
        <v>1759.5</v>
      </c>
      <c r="P48" s="162">
        <f>P46*(13-P47)</f>
        <v>1759.5</v>
      </c>
    </row>
    <row r="49" spans="2:16" ht="19.5">
      <c r="B49" s="149" t="s">
        <v>213</v>
      </c>
      <c r="C49" s="13">
        <v>514</v>
      </c>
      <c r="D49" s="12">
        <v>488</v>
      </c>
      <c r="E49" s="12">
        <v>354</v>
      </c>
      <c r="F49" s="12">
        <v>136</v>
      </c>
      <c r="G49" s="12">
        <v>47</v>
      </c>
      <c r="H49" s="12">
        <f>H46*(17-H47)</f>
        <v>0</v>
      </c>
      <c r="I49" s="155">
        <f>SUM(C49:G49)</f>
        <v>1539</v>
      </c>
      <c r="J49" s="12">
        <v>0</v>
      </c>
      <c r="K49" s="12">
        <v>238</v>
      </c>
      <c r="L49" s="12">
        <v>406</v>
      </c>
      <c r="M49" s="12">
        <v>407</v>
      </c>
      <c r="N49" s="155">
        <f>SUM(J49:M49)</f>
        <v>1051</v>
      </c>
      <c r="O49" s="156">
        <f>O46*(17-O47)</f>
        <v>2587.5</v>
      </c>
      <c r="P49" s="162">
        <f>P46*(17-P47)</f>
        <v>2587.5</v>
      </c>
    </row>
    <row r="50" spans="2:16" ht="19.5">
      <c r="B50" s="149" t="s">
        <v>214</v>
      </c>
      <c r="C50" s="17">
        <v>545</v>
      </c>
      <c r="D50" s="16">
        <v>516</v>
      </c>
      <c r="E50" s="16">
        <v>385</v>
      </c>
      <c r="F50" s="16">
        <v>161</v>
      </c>
      <c r="G50" s="16">
        <v>52</v>
      </c>
      <c r="H50" s="16">
        <f>H46*(18-H47)</f>
        <v>0</v>
      </c>
      <c r="I50" s="155">
        <f>SUM(C50:G50)</f>
        <v>1659</v>
      </c>
      <c r="J50" s="16">
        <v>0</v>
      </c>
      <c r="K50" s="16">
        <v>264</v>
      </c>
      <c r="L50" s="16">
        <v>436</v>
      </c>
      <c r="M50" s="16">
        <v>438</v>
      </c>
      <c r="N50" s="155">
        <f>SUM(J50:M50)</f>
        <v>1138</v>
      </c>
      <c r="O50" s="157">
        <f>O46*(18-O47)</f>
        <v>2794.5</v>
      </c>
      <c r="P50" s="163">
        <f>P46*(18-P47)</f>
        <v>2794.5</v>
      </c>
    </row>
    <row r="51" spans="2:16" ht="20.25" thickBot="1">
      <c r="B51" s="347" t="s">
        <v>215</v>
      </c>
      <c r="C51" s="21">
        <v>576</v>
      </c>
      <c r="D51" s="20">
        <v>544</v>
      </c>
      <c r="E51" s="20">
        <v>416</v>
      </c>
      <c r="F51" s="20">
        <v>186</v>
      </c>
      <c r="G51" s="20">
        <v>57</v>
      </c>
      <c r="H51" s="20">
        <f>H46*(19-H47)</f>
        <v>0</v>
      </c>
      <c r="I51" s="164">
        <f>SUM(C51:G51)</f>
        <v>1779</v>
      </c>
      <c r="J51" s="20">
        <v>0</v>
      </c>
      <c r="K51" s="20">
        <v>290</v>
      </c>
      <c r="L51" s="20">
        <v>466</v>
      </c>
      <c r="M51" s="20">
        <v>469</v>
      </c>
      <c r="N51" s="164">
        <f>SUM(J51:M51)</f>
        <v>1225</v>
      </c>
      <c r="O51" s="165">
        <f>O46*(19-O47)</f>
        <v>3001.5</v>
      </c>
      <c r="P51" s="166">
        <f>P46*(19-P47)</f>
        <v>3001.5</v>
      </c>
    </row>
    <row r="52" spans="2:16" ht="15.75" thickBot="1">
      <c r="B52" s="4"/>
      <c r="C52" s="4"/>
      <c r="D52" s="4"/>
      <c r="E52" s="4"/>
      <c r="F52" s="4"/>
      <c r="G52" s="4"/>
      <c r="H52" s="4"/>
      <c r="I52" s="4"/>
      <c r="J52" s="4"/>
      <c r="K52" s="4"/>
      <c r="L52" s="4"/>
      <c r="M52" s="4"/>
      <c r="N52" s="4"/>
      <c r="O52" s="4"/>
      <c r="P52" s="4"/>
    </row>
    <row r="53" spans="2:16" ht="24" thickBot="1">
      <c r="B53" s="473" t="s">
        <v>111</v>
      </c>
      <c r="C53" s="474"/>
      <c r="D53" s="474"/>
      <c r="E53" s="474"/>
      <c r="F53" s="474"/>
      <c r="G53" s="474"/>
      <c r="H53" s="474"/>
      <c r="I53" s="474"/>
      <c r="J53" s="474"/>
      <c r="K53" s="474"/>
      <c r="L53" s="470" t="s">
        <v>229</v>
      </c>
      <c r="M53" s="471"/>
      <c r="N53" s="471"/>
      <c r="O53" s="471"/>
      <c r="P53" s="472"/>
    </row>
    <row r="54" spans="2:16"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6" ht="16.5" thickBot="1">
      <c r="B55" s="466"/>
      <c r="C55" s="462"/>
      <c r="D55" s="462"/>
      <c r="E55" s="462"/>
      <c r="F55" s="462"/>
      <c r="G55" s="462"/>
      <c r="H55" s="462"/>
      <c r="I55" s="462"/>
      <c r="J55" s="462"/>
      <c r="K55" s="462"/>
      <c r="L55" s="462"/>
      <c r="M55" s="462"/>
      <c r="N55" s="462"/>
      <c r="O55" s="145" t="s">
        <v>209</v>
      </c>
      <c r="P55" s="30" t="s">
        <v>210</v>
      </c>
    </row>
    <row r="56" spans="2:16" ht="15">
      <c r="B56" s="148" t="s">
        <v>211</v>
      </c>
      <c r="C56" s="146">
        <v>31</v>
      </c>
      <c r="D56" s="8">
        <v>28</v>
      </c>
      <c r="E56" s="8">
        <v>31</v>
      </c>
      <c r="F56" s="8">
        <v>25</v>
      </c>
      <c r="G56" s="8">
        <v>5</v>
      </c>
      <c r="H56" s="8">
        <v>0</v>
      </c>
      <c r="I56" s="168">
        <f>SUM(C56:G56)</f>
        <v>120</v>
      </c>
      <c r="J56" s="8">
        <v>5</v>
      </c>
      <c r="K56" s="8">
        <v>26</v>
      </c>
      <c r="L56" s="8">
        <v>30</v>
      </c>
      <c r="M56" s="8">
        <v>31</v>
      </c>
      <c r="N56" s="168">
        <f>SUM(J56:M56)</f>
        <v>92</v>
      </c>
      <c r="O56" s="167">
        <f>SUM(C56:H56,J56:M56)</f>
        <v>212</v>
      </c>
      <c r="P56" s="169">
        <f>I56+N56</f>
        <v>212</v>
      </c>
    </row>
    <row r="57" spans="2:16" ht="19.5">
      <c r="B57" s="149" t="s">
        <v>485</v>
      </c>
      <c r="C57" s="147">
        <v>1.9</v>
      </c>
      <c r="D57" s="10">
        <v>3.4</v>
      </c>
      <c r="E57" s="10">
        <v>7.4</v>
      </c>
      <c r="F57" s="10">
        <v>7.7</v>
      </c>
      <c r="G57" s="10">
        <v>12.5</v>
      </c>
      <c r="H57" s="10">
        <v>0</v>
      </c>
      <c r="I57" s="153">
        <f>(C56*C57+D56*D57+E56*E57+F56*F57+G56*G57)/I56</f>
        <v>5.3208333333333337</v>
      </c>
      <c r="J57" s="10">
        <v>12.5</v>
      </c>
      <c r="K57" s="95">
        <v>9.4</v>
      </c>
      <c r="L57" s="95">
        <v>5.7</v>
      </c>
      <c r="M57" s="95">
        <v>0.5</v>
      </c>
      <c r="N57" s="153">
        <f>(J56*J57+K56*K57+L56*L57+M56*M57)/N56</f>
        <v>5.3630434782608694</v>
      </c>
      <c r="O57" s="154">
        <f>(C57*C56+D57*D56+E57*E56+F57*F56+G57*G56+H57*H56+J57*J56+K57*K56+L57*L56+M57*M56)/O56</f>
        <v>5.339150943396227</v>
      </c>
      <c r="P57" s="161">
        <f>(I57*I56+N57*N56)/P56</f>
        <v>5.339150943396227</v>
      </c>
    </row>
    <row r="58" spans="2:16" ht="19.5">
      <c r="B58" s="149" t="s">
        <v>212</v>
      </c>
      <c r="C58" s="13">
        <v>344</v>
      </c>
      <c r="D58" s="12">
        <v>269</v>
      </c>
      <c r="E58" s="12">
        <v>174</v>
      </c>
      <c r="F58" s="12">
        <v>132</v>
      </c>
      <c r="G58" s="12">
        <v>2</v>
      </c>
      <c r="H58" s="12">
        <v>0</v>
      </c>
      <c r="I58" s="155">
        <f>SUM(C58:G58)</f>
        <v>921</v>
      </c>
      <c r="J58" s="12">
        <v>3</v>
      </c>
      <c r="K58" s="12">
        <v>93</v>
      </c>
      <c r="L58" s="12">
        <v>219</v>
      </c>
      <c r="M58" s="12">
        <v>388</v>
      </c>
      <c r="N58" s="155">
        <f>SUM(J58:M58)</f>
        <v>703</v>
      </c>
      <c r="O58" s="156">
        <f>O56*(13-O57)</f>
        <v>1624.1</v>
      </c>
      <c r="P58" s="162">
        <f>P56*(13-P57)</f>
        <v>1624.1</v>
      </c>
    </row>
    <row r="59" spans="2:16" ht="19.5">
      <c r="B59" s="149" t="s">
        <v>213</v>
      </c>
      <c r="C59" s="13">
        <v>468</v>
      </c>
      <c r="D59" s="12">
        <v>381</v>
      </c>
      <c r="E59" s="12">
        <v>298</v>
      </c>
      <c r="F59" s="12">
        <v>232</v>
      </c>
      <c r="G59" s="12">
        <v>22</v>
      </c>
      <c r="H59" s="12">
        <v>0</v>
      </c>
      <c r="I59" s="155">
        <f>SUM(C59:G59)</f>
        <v>1401</v>
      </c>
      <c r="J59" s="12">
        <v>23</v>
      </c>
      <c r="K59" s="12">
        <v>197</v>
      </c>
      <c r="L59" s="12">
        <v>339</v>
      </c>
      <c r="M59" s="12">
        <v>512</v>
      </c>
      <c r="N59" s="155">
        <f>SUM(J59:M59)</f>
        <v>1071</v>
      </c>
      <c r="O59" s="156">
        <f>O56*(17-O57)</f>
        <v>2472.1</v>
      </c>
      <c r="P59" s="162">
        <f>P56*(17-P57)</f>
        <v>2472.1</v>
      </c>
    </row>
    <row r="60" spans="2:16" ht="19.5">
      <c r="B60" s="149" t="s">
        <v>214</v>
      </c>
      <c r="C60" s="17">
        <f>C56*(18-C57)</f>
        <v>499.1</v>
      </c>
      <c r="D60" s="16">
        <v>409</v>
      </c>
      <c r="E60" s="16">
        <v>329</v>
      </c>
      <c r="F60" s="16">
        <v>257</v>
      </c>
      <c r="G60" s="16">
        <v>27</v>
      </c>
      <c r="H60" s="16">
        <v>0</v>
      </c>
      <c r="I60" s="155">
        <f>SUM(C60:G60)</f>
        <v>1521.1</v>
      </c>
      <c r="J60" s="16">
        <v>28</v>
      </c>
      <c r="K60" s="16">
        <v>223</v>
      </c>
      <c r="L60" s="16">
        <v>369</v>
      </c>
      <c r="M60" s="16">
        <v>543</v>
      </c>
      <c r="N60" s="155">
        <f>SUM(J60:M60)</f>
        <v>1163</v>
      </c>
      <c r="O60" s="157">
        <f>O56*(18-O57)</f>
        <v>2684.1</v>
      </c>
      <c r="P60" s="163">
        <f>P56*(18-P57)</f>
        <v>2684.1</v>
      </c>
    </row>
    <row r="61" spans="2:16" ht="20.25" thickBot="1">
      <c r="B61" s="347" t="s">
        <v>215</v>
      </c>
      <c r="C61" s="21">
        <f>C56*(19-C57)</f>
        <v>530.1</v>
      </c>
      <c r="D61" s="20">
        <v>437</v>
      </c>
      <c r="E61" s="20">
        <v>360</v>
      </c>
      <c r="F61" s="20">
        <v>282</v>
      </c>
      <c r="G61" s="20">
        <v>32</v>
      </c>
      <c r="H61" s="20">
        <v>0</v>
      </c>
      <c r="I61" s="164">
        <f>SUM(C61:G61)</f>
        <v>1641.1</v>
      </c>
      <c r="J61" s="20">
        <v>33</v>
      </c>
      <c r="K61" s="20">
        <v>249</v>
      </c>
      <c r="L61" s="20">
        <v>399</v>
      </c>
      <c r="M61" s="20">
        <v>574</v>
      </c>
      <c r="N61" s="164">
        <f>SUM(J61:M61)</f>
        <v>1255</v>
      </c>
      <c r="O61" s="165">
        <f>O56*(19-O57)</f>
        <v>2896.1</v>
      </c>
      <c r="P61" s="166">
        <f>P56*(19-P57)</f>
        <v>2896.1</v>
      </c>
    </row>
    <row r="62" spans="2:16" ht="15.75" thickBot="1">
      <c r="B62" s="4"/>
      <c r="C62" s="4"/>
      <c r="D62" s="4"/>
      <c r="E62" s="4"/>
      <c r="F62" s="4"/>
      <c r="G62" s="4"/>
      <c r="H62" s="4"/>
      <c r="I62" s="4"/>
      <c r="J62" s="4"/>
      <c r="K62" s="4"/>
      <c r="L62" s="4"/>
      <c r="M62" s="4"/>
      <c r="N62" s="4"/>
      <c r="O62" s="4"/>
      <c r="P62" s="4"/>
    </row>
    <row r="63" spans="2:16" ht="24" thickBot="1">
      <c r="B63" s="473" t="s">
        <v>108</v>
      </c>
      <c r="C63" s="474"/>
      <c r="D63" s="474"/>
      <c r="E63" s="474"/>
      <c r="F63" s="474"/>
      <c r="G63" s="474"/>
      <c r="H63" s="474"/>
      <c r="I63" s="474"/>
      <c r="J63" s="474"/>
      <c r="K63" s="474"/>
      <c r="L63" s="470" t="s">
        <v>230</v>
      </c>
      <c r="M63" s="471"/>
      <c r="N63" s="471"/>
      <c r="O63" s="471"/>
      <c r="P63" s="472"/>
    </row>
    <row r="64" spans="2:16"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ht="15">
      <c r="B66" s="148" t="s">
        <v>211</v>
      </c>
      <c r="C66" s="146">
        <v>31</v>
      </c>
      <c r="D66" s="8">
        <v>28</v>
      </c>
      <c r="E66" s="8">
        <v>31</v>
      </c>
      <c r="F66" s="8">
        <v>20</v>
      </c>
      <c r="G66" s="8">
        <v>16</v>
      </c>
      <c r="H66" s="8">
        <v>5</v>
      </c>
      <c r="I66" s="168">
        <f>SUM(C66:G66)</f>
        <v>126</v>
      </c>
      <c r="J66" s="8">
        <v>10</v>
      </c>
      <c r="K66" s="8">
        <v>26</v>
      </c>
      <c r="L66" s="8">
        <v>30</v>
      </c>
      <c r="M66" s="8">
        <v>31</v>
      </c>
      <c r="N66" s="168">
        <f>SUM(J66:M66)</f>
        <v>97</v>
      </c>
      <c r="O66" s="167">
        <f>SUM(C66:H66,J66:M66)</f>
        <v>228</v>
      </c>
      <c r="P66" s="169">
        <f>I66+N66</f>
        <v>223</v>
      </c>
    </row>
    <row r="67" spans="2:16" ht="19.5">
      <c r="B67" s="149" t="s">
        <v>485</v>
      </c>
      <c r="C67" s="147">
        <v>0.4</v>
      </c>
      <c r="D67" s="10">
        <v>0.1</v>
      </c>
      <c r="E67" s="10">
        <v>0.5</v>
      </c>
      <c r="F67" s="10">
        <v>7.4</v>
      </c>
      <c r="G67" s="10">
        <v>10.8</v>
      </c>
      <c r="H67" s="10">
        <v>12</v>
      </c>
      <c r="I67" s="153">
        <f>(C66*C67+D66*D67+E66*E67+F66*F67+G66*G67)/I66</f>
        <v>2.7896825396825395</v>
      </c>
      <c r="J67" s="10">
        <v>9.9</v>
      </c>
      <c r="K67" s="95">
        <v>9.4</v>
      </c>
      <c r="L67" s="95">
        <v>5.2</v>
      </c>
      <c r="M67" s="95">
        <v>2.2999999999999998</v>
      </c>
      <c r="N67" s="153">
        <f>(J66*J67+K66*K67+L66*L67+M66*M67)/N66</f>
        <v>5.8835051546391748</v>
      </c>
      <c r="O67" s="154">
        <f>(C67*C66+D67*D66+E67*E66+F67*F66+G67*G66+H67*H66+J67*J66+K67*K66+L67*L66+M67*M66)/O66</f>
        <v>4.3078947368421048</v>
      </c>
      <c r="P67" s="161">
        <f>(I67*I66+N67*N66)/P66</f>
        <v>4.1354260089686097</v>
      </c>
    </row>
    <row r="68" spans="2:16" ht="19.5">
      <c r="B68" s="149" t="s">
        <v>212</v>
      </c>
      <c r="C68" s="13">
        <v>391</v>
      </c>
      <c r="D68" s="12">
        <v>361</v>
      </c>
      <c r="E68" s="12">
        <v>388</v>
      </c>
      <c r="F68" s="12">
        <v>111</v>
      </c>
      <c r="G68" s="12">
        <v>36</v>
      </c>
      <c r="H68" s="12">
        <v>7</v>
      </c>
      <c r="I68" s="155">
        <f>SUM(C68:G68)</f>
        <v>1287</v>
      </c>
      <c r="J68" s="12">
        <v>31</v>
      </c>
      <c r="K68" s="12">
        <v>93</v>
      </c>
      <c r="L68" s="12">
        <v>234</v>
      </c>
      <c r="M68" s="12">
        <v>332</v>
      </c>
      <c r="N68" s="155">
        <f>SUM(J68:M68)</f>
        <v>690</v>
      </c>
      <c r="O68" s="156">
        <f>O66*(13-O67)</f>
        <v>1981.8000000000002</v>
      </c>
      <c r="P68" s="162">
        <f>P66*(13-P67)</f>
        <v>1976.8</v>
      </c>
    </row>
    <row r="69" spans="2:16" ht="19.5">
      <c r="B69" s="149" t="s">
        <v>213</v>
      </c>
      <c r="C69" s="13">
        <v>515</v>
      </c>
      <c r="D69" s="12">
        <v>473</v>
      </c>
      <c r="E69" s="12">
        <f>E66*(17-E67)</f>
        <v>511.5</v>
      </c>
      <c r="F69" s="12">
        <v>191</v>
      </c>
      <c r="G69" s="12">
        <v>100</v>
      </c>
      <c r="H69" s="12">
        <v>27</v>
      </c>
      <c r="I69" s="155">
        <f>SUM(C69:G69)</f>
        <v>1790.5</v>
      </c>
      <c r="J69" s="12">
        <v>71</v>
      </c>
      <c r="K69" s="12">
        <v>197</v>
      </c>
      <c r="L69" s="12">
        <v>354</v>
      </c>
      <c r="M69" s="12">
        <v>456</v>
      </c>
      <c r="N69" s="155">
        <f>SUM(J69:M69)</f>
        <v>1078</v>
      </c>
      <c r="O69" s="156">
        <f>O66*(17-O67)</f>
        <v>2893.8</v>
      </c>
      <c r="P69" s="162">
        <f>P66*(17-P67)</f>
        <v>2868.8</v>
      </c>
    </row>
    <row r="70" spans="2:16" ht="19.5">
      <c r="B70" s="149" t="s">
        <v>214</v>
      </c>
      <c r="C70" s="17">
        <v>546</v>
      </c>
      <c r="D70" s="16">
        <v>501</v>
      </c>
      <c r="E70" s="16">
        <f>E66*(18-E67)</f>
        <v>542.5</v>
      </c>
      <c r="F70" s="16">
        <v>211</v>
      </c>
      <c r="G70" s="16">
        <v>116</v>
      </c>
      <c r="H70" s="16">
        <v>32</v>
      </c>
      <c r="I70" s="155">
        <f>SUM(C70:G70)</f>
        <v>1916.5</v>
      </c>
      <c r="J70" s="16">
        <v>81</v>
      </c>
      <c r="K70" s="16">
        <v>223</v>
      </c>
      <c r="L70" s="16">
        <v>384</v>
      </c>
      <c r="M70" s="16">
        <v>487</v>
      </c>
      <c r="N70" s="155">
        <f>SUM(J70:M70)</f>
        <v>1175</v>
      </c>
      <c r="O70" s="157">
        <f>O66*(18-O67)</f>
        <v>3121.8</v>
      </c>
      <c r="P70" s="163">
        <f>P66*(18-P67)</f>
        <v>3091.8</v>
      </c>
    </row>
    <row r="71" spans="2:16" ht="20.25" thickBot="1">
      <c r="B71" s="347" t="s">
        <v>215</v>
      </c>
      <c r="C71" s="21">
        <v>577</v>
      </c>
      <c r="D71" s="20">
        <v>529</v>
      </c>
      <c r="E71" s="20">
        <f>E66*(19-E67)</f>
        <v>573.5</v>
      </c>
      <c r="F71" s="20">
        <v>231</v>
      </c>
      <c r="G71" s="20">
        <v>132</v>
      </c>
      <c r="H71" s="20">
        <v>37</v>
      </c>
      <c r="I71" s="164">
        <f>SUM(C71:G71)</f>
        <v>2042.5</v>
      </c>
      <c r="J71" s="20">
        <v>91</v>
      </c>
      <c r="K71" s="20">
        <v>249</v>
      </c>
      <c r="L71" s="20">
        <v>414</v>
      </c>
      <c r="M71" s="20">
        <v>518</v>
      </c>
      <c r="N71" s="164">
        <f>SUM(J71:M71)</f>
        <v>1272</v>
      </c>
      <c r="O71" s="165">
        <f>O66*(19-O67)</f>
        <v>3349.8</v>
      </c>
      <c r="P71" s="166">
        <f>P66*(19-P67)</f>
        <v>3314.8</v>
      </c>
    </row>
    <row r="72" spans="2:16" ht="15.75" thickBot="1">
      <c r="B72" s="4"/>
      <c r="C72" s="4"/>
      <c r="D72" s="4"/>
      <c r="E72" s="4"/>
      <c r="F72" s="4"/>
      <c r="G72" s="4"/>
      <c r="H72" s="4"/>
      <c r="I72" s="4"/>
      <c r="J72" s="4"/>
      <c r="K72" s="4"/>
      <c r="L72" s="4"/>
      <c r="M72" s="4"/>
      <c r="N72" s="4"/>
      <c r="O72" s="4"/>
      <c r="P72" s="4"/>
    </row>
    <row r="73" spans="2:16" ht="24" thickBot="1">
      <c r="B73" s="473" t="s">
        <v>649</v>
      </c>
      <c r="C73" s="474"/>
      <c r="D73" s="474"/>
      <c r="E73" s="474"/>
      <c r="F73" s="474"/>
      <c r="G73" s="474"/>
      <c r="H73" s="474"/>
      <c r="I73" s="474"/>
      <c r="J73" s="474"/>
      <c r="K73" s="474"/>
      <c r="L73" s="470" t="s">
        <v>231</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ht="15">
      <c r="B76" s="148" t="s">
        <v>211</v>
      </c>
      <c r="C76" s="146">
        <v>31</v>
      </c>
      <c r="D76" s="8">
        <v>28</v>
      </c>
      <c r="E76" s="8">
        <v>31</v>
      </c>
      <c r="F76" s="8">
        <v>15</v>
      </c>
      <c r="G76" s="8">
        <v>10</v>
      </c>
      <c r="H76" s="8">
        <v>0</v>
      </c>
      <c r="I76" s="168">
        <f>SUM(C76:G76)</f>
        <v>115</v>
      </c>
      <c r="J76" s="8">
        <v>5</v>
      </c>
      <c r="K76" s="8">
        <v>18</v>
      </c>
      <c r="L76" s="8">
        <v>31</v>
      </c>
      <c r="M76" s="8">
        <v>31</v>
      </c>
      <c r="N76" s="168">
        <f>SUM(J76:M76)</f>
        <v>85</v>
      </c>
      <c r="O76" s="167">
        <f>SUM(C76:H76,J76:M76)</f>
        <v>200</v>
      </c>
      <c r="P76" s="169">
        <f>I76+N76</f>
        <v>200</v>
      </c>
    </row>
    <row r="77" spans="2:16" ht="19.5">
      <c r="B77" s="149" t="s">
        <v>485</v>
      </c>
      <c r="C77" s="147">
        <v>1.7</v>
      </c>
      <c r="D77" s="10">
        <v>3.6</v>
      </c>
      <c r="E77" s="10">
        <v>8.1</v>
      </c>
      <c r="F77" s="10">
        <v>9.5</v>
      </c>
      <c r="G77" s="10">
        <v>9.8000000000000007</v>
      </c>
      <c r="H77" s="10">
        <v>0</v>
      </c>
      <c r="I77" s="153">
        <f>(C76*C77+D76*D77+E76*E77+F76*F77+G76*G77)/I76</f>
        <v>5.6095652173913049</v>
      </c>
      <c r="J77" s="10">
        <v>15.633333333333328</v>
      </c>
      <c r="K77" s="95">
        <v>11.370967741935482</v>
      </c>
      <c r="L77" s="95">
        <v>6.98</v>
      </c>
      <c r="M77" s="95">
        <v>3.1193548387096777</v>
      </c>
      <c r="N77" s="153">
        <f>(J76*J77+K76*K77+L76*L77+M76*M77)/N76</f>
        <v>7.0108716002530054</v>
      </c>
      <c r="O77" s="154">
        <f>(C77*C76+D77*D76+E77*E76+F77*F76+G77*G76+H77*H76+J77*J76+K77*K76+L77*L76+M77*M76)/O76</f>
        <v>6.2051204301075265</v>
      </c>
      <c r="P77" s="161">
        <f>(I77*I76+N77*N76)/P76</f>
        <v>6.2051204301075265</v>
      </c>
    </row>
    <row r="78" spans="2:16" ht="19.5">
      <c r="B78" s="149" t="s">
        <v>212</v>
      </c>
      <c r="C78" s="13">
        <v>350</v>
      </c>
      <c r="D78" s="12">
        <v>263</v>
      </c>
      <c r="E78" s="12">
        <f>E76*(13-E77)</f>
        <v>151.9</v>
      </c>
      <c r="F78" s="12">
        <v>52</v>
      </c>
      <c r="G78" s="12">
        <v>32</v>
      </c>
      <c r="H78" s="12">
        <f>H76*(13-H77)</f>
        <v>0</v>
      </c>
      <c r="I78" s="155">
        <f>SUM(C78:G78)</f>
        <v>848.9</v>
      </c>
      <c r="J78" s="12">
        <f>J76*(13-J77)</f>
        <v>-13.166666666666638</v>
      </c>
      <c r="K78" s="12">
        <f>K76*(13-K77)</f>
        <v>29.32258064516132</v>
      </c>
      <c r="L78" s="12">
        <f>L76*(13-L77)</f>
        <v>186.61999999999998</v>
      </c>
      <c r="M78" s="12">
        <f>M76*(13-M77)</f>
        <v>306.3</v>
      </c>
      <c r="N78" s="155">
        <f>SUM(J78:M78)</f>
        <v>509.07591397849467</v>
      </c>
      <c r="O78" s="156">
        <f>O76*(13-O77)</f>
        <v>1358.9759139784946</v>
      </c>
      <c r="P78" s="162">
        <f>P76*(13-P77)</f>
        <v>1358.9759139784946</v>
      </c>
    </row>
    <row r="79" spans="2:16" ht="19.5">
      <c r="B79" s="149" t="s">
        <v>213</v>
      </c>
      <c r="C79" s="13">
        <v>474</v>
      </c>
      <c r="D79" s="12">
        <v>375</v>
      </c>
      <c r="E79" s="12">
        <f>E76*(17-E77)</f>
        <v>275.90000000000003</v>
      </c>
      <c r="F79" s="12">
        <v>112</v>
      </c>
      <c r="G79" s="12">
        <v>72</v>
      </c>
      <c r="H79" s="12">
        <f>H76*(17-H77)</f>
        <v>0</v>
      </c>
      <c r="I79" s="155">
        <f>SUM(C79:G79)</f>
        <v>1308.9000000000001</v>
      </c>
      <c r="J79" s="12">
        <f>J76*(17-J77)</f>
        <v>6.8333333333333623</v>
      </c>
      <c r="K79" s="12">
        <f>K76*(17-K77)</f>
        <v>101.32258064516132</v>
      </c>
      <c r="L79" s="12">
        <f>L76*(17-L77)</f>
        <v>310.62</v>
      </c>
      <c r="M79" s="12">
        <f>M76*(17-M77)</f>
        <v>430.3</v>
      </c>
      <c r="N79" s="155">
        <f>SUM(J79:M79)</f>
        <v>849.07591397849478</v>
      </c>
      <c r="O79" s="156">
        <f>O76*(17-O77)</f>
        <v>2158.9759139784946</v>
      </c>
      <c r="P79" s="162">
        <f>P76*(17-P77)</f>
        <v>2158.9759139784946</v>
      </c>
    </row>
    <row r="80" spans="2:16" ht="19.5">
      <c r="B80" s="149" t="s">
        <v>214</v>
      </c>
      <c r="C80" s="17">
        <v>505</v>
      </c>
      <c r="D80" s="16">
        <v>403</v>
      </c>
      <c r="E80" s="16">
        <f>E76*(18-E77)</f>
        <v>306.90000000000003</v>
      </c>
      <c r="F80" s="16">
        <v>127</v>
      </c>
      <c r="G80" s="16">
        <f>G76*(18-G77)</f>
        <v>82</v>
      </c>
      <c r="H80" s="16">
        <f>H76*(18-H77)</f>
        <v>0</v>
      </c>
      <c r="I80" s="155">
        <f>SUM(C80:G80)</f>
        <v>1423.9</v>
      </c>
      <c r="J80" s="16">
        <f>J76*(18-J77)</f>
        <v>11.833333333333362</v>
      </c>
      <c r="K80" s="16">
        <f>K76*(18-K77)</f>
        <v>119.32258064516132</v>
      </c>
      <c r="L80" s="16">
        <f>L76*(18-L77)</f>
        <v>341.62</v>
      </c>
      <c r="M80" s="16">
        <f>M76*(18-M77)</f>
        <v>461.3</v>
      </c>
      <c r="N80" s="155">
        <f>SUM(J80:M80)</f>
        <v>934.07591397849478</v>
      </c>
      <c r="O80" s="157">
        <f>O76*(18-O77)</f>
        <v>2358.9759139784946</v>
      </c>
      <c r="P80" s="163">
        <f>P76*(18-P77)</f>
        <v>2358.9759139784946</v>
      </c>
    </row>
    <row r="81" spans="2:16" ht="20.25" thickBot="1">
      <c r="B81" s="347" t="s">
        <v>215</v>
      </c>
      <c r="C81" s="21">
        <v>536</v>
      </c>
      <c r="D81" s="20">
        <v>431</v>
      </c>
      <c r="E81" s="20">
        <f>E76*(19-E77)</f>
        <v>337.90000000000003</v>
      </c>
      <c r="F81" s="20">
        <v>142</v>
      </c>
      <c r="G81" s="20">
        <f>G76*(19-G77)</f>
        <v>92</v>
      </c>
      <c r="H81" s="20">
        <f>H76*(19-H77)</f>
        <v>0</v>
      </c>
      <c r="I81" s="164">
        <f>SUM(C81:G81)</f>
        <v>1538.9</v>
      </c>
      <c r="J81" s="20">
        <f>J76*(19-J77)</f>
        <v>16.833333333333364</v>
      </c>
      <c r="K81" s="20">
        <f>K76*(19-K77)</f>
        <v>137.32258064516131</v>
      </c>
      <c r="L81" s="20">
        <f>L76*(19-L77)</f>
        <v>372.62</v>
      </c>
      <c r="M81" s="20">
        <f>M76*(19-M77)</f>
        <v>492.3</v>
      </c>
      <c r="N81" s="164">
        <f>SUM(J81:M81)</f>
        <v>1019.0759139784948</v>
      </c>
      <c r="O81" s="165">
        <f>O76*(19-O77)</f>
        <v>2558.9759139784946</v>
      </c>
      <c r="P81" s="166">
        <f>P76*(19-P77)</f>
        <v>2558.9759139784946</v>
      </c>
    </row>
    <row r="82" spans="2:16" ht="15.75" thickBot="1">
      <c r="B82" s="24"/>
      <c r="C82" s="25"/>
      <c r="D82" s="25"/>
      <c r="E82" s="25"/>
      <c r="F82" s="25"/>
      <c r="G82" s="25"/>
      <c r="H82" s="25"/>
      <c r="I82" s="26"/>
      <c r="J82" s="25"/>
      <c r="K82" s="25"/>
      <c r="L82" s="25"/>
      <c r="M82" s="25"/>
      <c r="N82" s="26"/>
      <c r="O82" s="27"/>
      <c r="P82" s="27"/>
    </row>
    <row r="83" spans="2:16" ht="24" thickBot="1">
      <c r="B83" s="473" t="s">
        <v>112</v>
      </c>
      <c r="C83" s="474"/>
      <c r="D83" s="474"/>
      <c r="E83" s="474"/>
      <c r="F83" s="474"/>
      <c r="G83" s="474"/>
      <c r="H83" s="474"/>
      <c r="I83" s="474"/>
      <c r="J83" s="474"/>
      <c r="K83" s="474"/>
      <c r="L83" s="470" t="s">
        <v>145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ht="15">
      <c r="B86" s="148" t="s">
        <v>211</v>
      </c>
      <c r="C86" s="146">
        <v>31</v>
      </c>
      <c r="D86" s="8">
        <v>31</v>
      </c>
      <c r="E86" s="8">
        <v>31</v>
      </c>
      <c r="F86" s="8">
        <v>23</v>
      </c>
      <c r="G86" s="8">
        <v>9</v>
      </c>
      <c r="H86" s="8">
        <v>5</v>
      </c>
      <c r="I86" s="168">
        <f>SUM(C86:G86)</f>
        <v>125</v>
      </c>
      <c r="J86" s="8"/>
      <c r="K86" s="8"/>
      <c r="L86" s="8"/>
      <c r="M86" s="8"/>
      <c r="N86" s="168">
        <f>SUM(J86:M86)</f>
        <v>0</v>
      </c>
      <c r="O86" s="167">
        <f>SUM(C86:H86,J86:M86)</f>
        <v>130</v>
      </c>
      <c r="P86" s="169">
        <f>I86+N86</f>
        <v>125</v>
      </c>
    </row>
    <row r="87" spans="2:16" ht="19.5">
      <c r="B87" s="149" t="s">
        <v>485</v>
      </c>
      <c r="C87" s="147">
        <v>2.6193548387096777</v>
      </c>
      <c r="D87" s="10">
        <v>1.1678571428571429</v>
      </c>
      <c r="E87" s="10">
        <v>5.8451612903225794</v>
      </c>
      <c r="F87" s="10">
        <v>9.4</v>
      </c>
      <c r="G87" s="10">
        <v>14.35806451612903</v>
      </c>
      <c r="H87" s="10">
        <v>17.760000000000002</v>
      </c>
      <c r="I87" s="153">
        <f>(C86*C87+D86*D87+E86*E87+F86*F87+G86*G87)/I86</f>
        <v>5.1522092165898608</v>
      </c>
      <c r="J87" s="10"/>
      <c r="K87" s="95"/>
      <c r="L87" s="95"/>
      <c r="M87" s="95"/>
      <c r="N87" s="153"/>
      <c r="O87" s="154">
        <f>(C87*C86+D87*D86+E87*E86+F87*F86+G87*G86+H87*H86+J87*J86+K87*K86+L87*L86+M87*M86)/O86</f>
        <v>5.6371242467210196</v>
      </c>
      <c r="P87" s="161">
        <f>(I87*I86+N87*N86)/P86</f>
        <v>5.1522092165898608</v>
      </c>
    </row>
    <row r="88" spans="2:16" ht="19.5">
      <c r="B88" s="149" t="s">
        <v>212</v>
      </c>
      <c r="C88" s="13">
        <f t="shared" ref="C88:H88" si="4">C86*(13-C87)</f>
        <v>321.8</v>
      </c>
      <c r="D88" s="12">
        <f t="shared" si="4"/>
        <v>366.79642857142858</v>
      </c>
      <c r="E88" s="12">
        <f t="shared" si="4"/>
        <v>221.80000000000004</v>
      </c>
      <c r="F88" s="12">
        <f t="shared" si="4"/>
        <v>82.8</v>
      </c>
      <c r="G88" s="12">
        <f t="shared" si="4"/>
        <v>-12.222580645161269</v>
      </c>
      <c r="H88" s="12">
        <f t="shared" si="4"/>
        <v>-23.800000000000008</v>
      </c>
      <c r="I88" s="155">
        <f>SUM(C88:G88)</f>
        <v>980.97384792626724</v>
      </c>
      <c r="J88" s="12">
        <f>J86*(13-J87)</f>
        <v>0</v>
      </c>
      <c r="K88" s="12">
        <f>K86*(13-K87)</f>
        <v>0</v>
      </c>
      <c r="L88" s="12">
        <f>L86*(13-L87)</f>
        <v>0</v>
      </c>
      <c r="M88" s="12">
        <f>M86*(13-M87)</f>
        <v>0</v>
      </c>
      <c r="N88" s="155">
        <f>SUM(J88:M88)</f>
        <v>0</v>
      </c>
      <c r="O88" s="156">
        <f>O86*(13-O87)</f>
        <v>957.1738479262674</v>
      </c>
      <c r="P88" s="162">
        <f>P86*(13-P87)</f>
        <v>980.97384792626735</v>
      </c>
    </row>
    <row r="89" spans="2:16" ht="19.5">
      <c r="B89" s="149" t="s">
        <v>213</v>
      </c>
      <c r="C89" s="13">
        <f t="shared" ref="C89:H89" si="5">C86*(17-C87)</f>
        <v>445.8</v>
      </c>
      <c r="D89" s="12">
        <f t="shared" si="5"/>
        <v>490.79642857142858</v>
      </c>
      <c r="E89" s="12">
        <f t="shared" si="5"/>
        <v>345.80000000000007</v>
      </c>
      <c r="F89" s="12">
        <f t="shared" si="5"/>
        <v>174.79999999999998</v>
      </c>
      <c r="G89" s="12">
        <f t="shared" si="5"/>
        <v>23.777419354838731</v>
      </c>
      <c r="H89" s="12">
        <f t="shared" si="5"/>
        <v>-3.8000000000000078</v>
      </c>
      <c r="I89" s="155">
        <f>SUM(C89:G89)</f>
        <v>1480.9738479262674</v>
      </c>
      <c r="J89" s="12">
        <f>J86*(17-J87)</f>
        <v>0</v>
      </c>
      <c r="K89" s="12">
        <f>K86*(17-K87)</f>
        <v>0</v>
      </c>
      <c r="L89" s="12">
        <f>L86*(17-L87)</f>
        <v>0</v>
      </c>
      <c r="M89" s="12">
        <f>M86*(17-M87)</f>
        <v>0</v>
      </c>
      <c r="N89" s="155">
        <f>SUM(J89:M89)</f>
        <v>0</v>
      </c>
      <c r="O89" s="156">
        <f>O86*(17-O87)</f>
        <v>1477.1738479262676</v>
      </c>
      <c r="P89" s="162">
        <f>P86*(17-P87)</f>
        <v>1480.9738479262676</v>
      </c>
    </row>
    <row r="90" spans="2:16" ht="19.5">
      <c r="B90" s="149" t="s">
        <v>214</v>
      </c>
      <c r="C90" s="17">
        <f t="shared" ref="C90:H90" si="6">C86*(18-C87)</f>
        <v>476.8</v>
      </c>
      <c r="D90" s="16">
        <f t="shared" si="6"/>
        <v>521.79642857142858</v>
      </c>
      <c r="E90" s="16">
        <f t="shared" si="6"/>
        <v>376.80000000000007</v>
      </c>
      <c r="F90" s="16">
        <f t="shared" si="6"/>
        <v>197.79999999999998</v>
      </c>
      <c r="G90" s="16">
        <f t="shared" si="6"/>
        <v>32.777419354838727</v>
      </c>
      <c r="H90" s="16">
        <f t="shared" si="6"/>
        <v>1.1999999999999922</v>
      </c>
      <c r="I90" s="155">
        <f>SUM(C90:G90)</f>
        <v>1605.9738479262674</v>
      </c>
      <c r="J90" s="16">
        <f>J86*(18-J87)</f>
        <v>0</v>
      </c>
      <c r="K90" s="16">
        <f>K86*(18-K87)</f>
        <v>0</v>
      </c>
      <c r="L90" s="16">
        <f>L86*(18-L87)</f>
        <v>0</v>
      </c>
      <c r="M90" s="16">
        <f>M86*(18-M87)</f>
        <v>0</v>
      </c>
      <c r="N90" s="155">
        <f>SUM(J90:M90)</f>
        <v>0</v>
      </c>
      <c r="O90" s="157">
        <f>O86*(18-O87)</f>
        <v>1607.1738479262676</v>
      </c>
      <c r="P90" s="163">
        <f>P86*(18-P87)</f>
        <v>1605.9738479262676</v>
      </c>
    </row>
    <row r="91" spans="2:16" ht="20.25" thickBot="1">
      <c r="B91" s="347" t="s">
        <v>215</v>
      </c>
      <c r="C91" s="21">
        <f t="shared" ref="C91:H91" si="7">C86*(19-C87)</f>
        <v>507.79999999999995</v>
      </c>
      <c r="D91" s="20">
        <f t="shared" si="7"/>
        <v>552.79642857142858</v>
      </c>
      <c r="E91" s="20">
        <f t="shared" si="7"/>
        <v>407.80000000000007</v>
      </c>
      <c r="F91" s="20">
        <f t="shared" si="7"/>
        <v>220.79999999999998</v>
      </c>
      <c r="G91" s="20">
        <f t="shared" si="7"/>
        <v>41.777419354838727</v>
      </c>
      <c r="H91" s="20">
        <f t="shared" si="7"/>
        <v>6.1999999999999922</v>
      </c>
      <c r="I91" s="164">
        <f>SUM(C91:G91)</f>
        <v>1730.9738479262674</v>
      </c>
      <c r="J91" s="20">
        <f>J86*(19-J87)</f>
        <v>0</v>
      </c>
      <c r="K91" s="20">
        <f>K86*(19-K87)</f>
        <v>0</v>
      </c>
      <c r="L91" s="20">
        <f>L86*(19-L87)</f>
        <v>0</v>
      </c>
      <c r="M91" s="20">
        <f>M86*(19-M87)</f>
        <v>0</v>
      </c>
      <c r="N91" s="164">
        <f>SUM(J91:M91)</f>
        <v>0</v>
      </c>
      <c r="O91" s="165">
        <f>O86*(19-O87)</f>
        <v>1737.1738479262676</v>
      </c>
      <c r="P91" s="166">
        <f>P86*(19-P87)</f>
        <v>1730.9738479262676</v>
      </c>
    </row>
    <row r="92" spans="2:16" ht="15.75" thickBot="1">
      <c r="B92" s="4"/>
      <c r="C92" s="4"/>
      <c r="D92" s="4"/>
      <c r="E92" s="4"/>
      <c r="F92" s="4"/>
      <c r="G92" s="4"/>
      <c r="H92" s="4"/>
      <c r="I92" s="4"/>
      <c r="J92" s="4"/>
      <c r="K92" s="4"/>
      <c r="L92" s="4"/>
      <c r="M92" s="4"/>
      <c r="N92" s="4"/>
      <c r="O92" s="4"/>
      <c r="P92" s="4"/>
    </row>
    <row r="93" spans="2:16" ht="24" thickBot="1">
      <c r="B93" s="473" t="s">
        <v>111</v>
      </c>
      <c r="C93" s="474"/>
      <c r="D93" s="474"/>
      <c r="E93" s="474"/>
      <c r="F93" s="474"/>
      <c r="G93" s="474"/>
      <c r="H93" s="474"/>
      <c r="I93" s="474"/>
      <c r="J93" s="474"/>
      <c r="K93" s="474"/>
      <c r="L93" s="468" t="s">
        <v>233</v>
      </c>
      <c r="M93" s="468"/>
      <c r="N93" s="468"/>
      <c r="O93" s="468"/>
      <c r="P93" s="469"/>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30.75" thickBot="1">
      <c r="B95" s="466"/>
      <c r="C95" s="462"/>
      <c r="D95" s="462"/>
      <c r="E95" s="462"/>
      <c r="F95" s="462"/>
      <c r="G95" s="462"/>
      <c r="H95" s="462"/>
      <c r="I95" s="462"/>
      <c r="J95" s="462"/>
      <c r="K95" s="462"/>
      <c r="L95" s="462"/>
      <c r="M95" s="462"/>
      <c r="N95" s="462"/>
      <c r="O95" s="145" t="s">
        <v>234</v>
      </c>
      <c r="P95" s="30" t="s">
        <v>235</v>
      </c>
    </row>
    <row r="96" spans="2:16" ht="15">
      <c r="B96" s="148" t="s">
        <v>211</v>
      </c>
      <c r="C96" s="146">
        <v>31</v>
      </c>
      <c r="D96" s="8">
        <v>28</v>
      </c>
      <c r="E96" s="8">
        <v>31</v>
      </c>
      <c r="F96" s="8">
        <v>30</v>
      </c>
      <c r="G96" s="8">
        <v>15</v>
      </c>
      <c r="H96" s="8">
        <v>0</v>
      </c>
      <c r="I96" s="168">
        <f>SUM(C96:H96)</f>
        <v>135</v>
      </c>
      <c r="J96" s="8">
        <v>10</v>
      </c>
      <c r="K96" s="8">
        <v>31</v>
      </c>
      <c r="L96" s="8">
        <v>30</v>
      </c>
      <c r="M96" s="8">
        <v>31</v>
      </c>
      <c r="N96" s="168">
        <f>SUM(J96:M96)</f>
        <v>102</v>
      </c>
      <c r="O96" s="167">
        <f>SUM(C96:H96,J96:M96)</f>
        <v>237</v>
      </c>
      <c r="P96" s="169">
        <f>I96+N96</f>
        <v>237</v>
      </c>
    </row>
    <row r="97" spans="2:16" ht="19.5">
      <c r="B97" s="149" t="s">
        <v>485</v>
      </c>
      <c r="C97" s="147">
        <v>-1.9</v>
      </c>
      <c r="D97" s="10">
        <v>-0.9</v>
      </c>
      <c r="E97" s="10">
        <v>3.2</v>
      </c>
      <c r="F97" s="10">
        <v>8.3000000000000007</v>
      </c>
      <c r="G97" s="10">
        <v>12</v>
      </c>
      <c r="H97" s="10">
        <v>0</v>
      </c>
      <c r="I97" s="153">
        <f>(C96*C97+D96*D97+E96*E97+F96*F97+G96*G97)/I96</f>
        <v>3.2896296296296299</v>
      </c>
      <c r="J97" s="10">
        <v>12.5</v>
      </c>
      <c r="K97" s="95">
        <v>8.6999999999999993</v>
      </c>
      <c r="L97" s="95">
        <v>3.6</v>
      </c>
      <c r="M97" s="95">
        <v>-0.2</v>
      </c>
      <c r="N97" s="153">
        <f>(J96*J97+K96*K97+L96*L97+M96*M97)/N96</f>
        <v>4.867647058823529</v>
      </c>
      <c r="O97" s="154">
        <f>(C97*C96+D97*D96+E97*E96+F97*F96+G97*G96+H97*H96+J97*J96+K97*K96+L97*L96+M97*M96)/O96</f>
        <v>3.9687763713080164</v>
      </c>
      <c r="P97" s="161">
        <f>(I97*I96+N97*N96)/P96</f>
        <v>3.9687763713080164</v>
      </c>
    </row>
    <row r="98" spans="2:16" ht="19.5">
      <c r="B98" s="149" t="s">
        <v>212</v>
      </c>
      <c r="C98" s="13">
        <f t="shared" ref="C98:H98" si="8">C96*(13-C97)</f>
        <v>461.90000000000003</v>
      </c>
      <c r="D98" s="12">
        <f t="shared" si="8"/>
        <v>389.2</v>
      </c>
      <c r="E98" s="12">
        <f t="shared" si="8"/>
        <v>303.8</v>
      </c>
      <c r="F98" s="12">
        <f t="shared" si="8"/>
        <v>140.99999999999997</v>
      </c>
      <c r="G98" s="12">
        <f t="shared" si="8"/>
        <v>15</v>
      </c>
      <c r="H98" s="12">
        <f t="shared" si="8"/>
        <v>0</v>
      </c>
      <c r="I98" s="155">
        <f>SUM(C98:G98)</f>
        <v>1310.9</v>
      </c>
      <c r="J98" s="12">
        <f>J96*(13-J97)</f>
        <v>5</v>
      </c>
      <c r="K98" s="12">
        <f>K96*(13-K97)</f>
        <v>133.30000000000001</v>
      </c>
      <c r="L98" s="12">
        <f>L96*(13-L97)</f>
        <v>282</v>
      </c>
      <c r="M98" s="12">
        <f>M96*(13-M97)</f>
        <v>409.2</v>
      </c>
      <c r="N98" s="155">
        <f>SUM(J98:M98)</f>
        <v>829.5</v>
      </c>
      <c r="O98" s="156">
        <f>O96*(13-O97)</f>
        <v>2140.4</v>
      </c>
      <c r="P98" s="162">
        <f>P96*(13-P97)</f>
        <v>2140.4</v>
      </c>
    </row>
    <row r="99" spans="2:16" ht="19.5">
      <c r="B99" s="149" t="s">
        <v>213</v>
      </c>
      <c r="C99" s="13">
        <f t="shared" ref="C99:H99" si="9">C96*(17-C97)</f>
        <v>585.9</v>
      </c>
      <c r="D99" s="12">
        <f t="shared" si="9"/>
        <v>501.19999999999993</v>
      </c>
      <c r="E99" s="12">
        <f t="shared" si="9"/>
        <v>427.8</v>
      </c>
      <c r="F99" s="12">
        <f t="shared" si="9"/>
        <v>261</v>
      </c>
      <c r="G99" s="12">
        <f t="shared" si="9"/>
        <v>75</v>
      </c>
      <c r="H99" s="12">
        <f t="shared" si="9"/>
        <v>0</v>
      </c>
      <c r="I99" s="155">
        <f>SUM(C99:G99)</f>
        <v>1850.8999999999999</v>
      </c>
      <c r="J99" s="12">
        <f>J96*(17-J97)</f>
        <v>45</v>
      </c>
      <c r="K99" s="12">
        <f>K96*(17-K97)</f>
        <v>257.3</v>
      </c>
      <c r="L99" s="12">
        <f>L96*(17-L97)</f>
        <v>402</v>
      </c>
      <c r="M99" s="12">
        <f>M96*(17-M97)</f>
        <v>533.19999999999993</v>
      </c>
      <c r="N99" s="155">
        <f>SUM(J99:M99)</f>
        <v>1237.5</v>
      </c>
      <c r="O99" s="156">
        <f>O96*(17-O97)</f>
        <v>3088.4</v>
      </c>
      <c r="P99" s="162">
        <f>P96*(17-P97)</f>
        <v>3088.4</v>
      </c>
    </row>
    <row r="100" spans="2:16" ht="19.5">
      <c r="B100" s="149" t="s">
        <v>214</v>
      </c>
      <c r="C100" s="17">
        <f t="shared" ref="C100:H100" si="10">C96*(18-C97)</f>
        <v>616.9</v>
      </c>
      <c r="D100" s="16">
        <f t="shared" si="10"/>
        <v>529.19999999999993</v>
      </c>
      <c r="E100" s="16">
        <f t="shared" si="10"/>
        <v>458.8</v>
      </c>
      <c r="F100" s="16">
        <f t="shared" si="10"/>
        <v>291</v>
      </c>
      <c r="G100" s="16">
        <f t="shared" si="10"/>
        <v>90</v>
      </c>
      <c r="H100" s="16">
        <f t="shared" si="10"/>
        <v>0</v>
      </c>
      <c r="I100" s="155">
        <f>SUM(C100:G100)</f>
        <v>1985.8999999999999</v>
      </c>
      <c r="J100" s="16">
        <f>J96*(18-J97)</f>
        <v>55</v>
      </c>
      <c r="K100" s="16">
        <f>K96*(18-K97)</f>
        <v>288.3</v>
      </c>
      <c r="L100" s="16">
        <f>L96*(18-L97)</f>
        <v>432</v>
      </c>
      <c r="M100" s="16">
        <f>M96*(18-M97)</f>
        <v>564.19999999999993</v>
      </c>
      <c r="N100" s="155">
        <f>SUM(J100:M100)</f>
        <v>1339.5</v>
      </c>
      <c r="O100" s="157">
        <f>O96*(18-O97)</f>
        <v>3325.4</v>
      </c>
      <c r="P100" s="163">
        <f>P96*(18-P97)</f>
        <v>3325.4</v>
      </c>
    </row>
    <row r="101" spans="2:16" ht="20.25" thickBot="1">
      <c r="B101" s="347" t="s">
        <v>215</v>
      </c>
      <c r="C101" s="21">
        <f t="shared" ref="C101:H101" si="11">C96*(19-C97)</f>
        <v>647.9</v>
      </c>
      <c r="D101" s="20">
        <f t="shared" si="11"/>
        <v>557.19999999999993</v>
      </c>
      <c r="E101" s="20">
        <f t="shared" si="11"/>
        <v>489.8</v>
      </c>
      <c r="F101" s="20">
        <f t="shared" si="11"/>
        <v>321</v>
      </c>
      <c r="G101" s="20">
        <f t="shared" si="11"/>
        <v>105</v>
      </c>
      <c r="H101" s="20">
        <f t="shared" si="11"/>
        <v>0</v>
      </c>
      <c r="I101" s="164">
        <f>SUM(C101:G101)</f>
        <v>2120.8999999999996</v>
      </c>
      <c r="J101" s="20">
        <f>J96*(19-J97)</f>
        <v>65</v>
      </c>
      <c r="K101" s="20">
        <f>K96*(19-K97)</f>
        <v>319.3</v>
      </c>
      <c r="L101" s="20">
        <f>L96*(19-L97)</f>
        <v>462</v>
      </c>
      <c r="M101" s="20">
        <f>M96*(19-M97)</f>
        <v>595.19999999999993</v>
      </c>
      <c r="N101" s="164">
        <f>SUM(J101:M101)</f>
        <v>1441.5</v>
      </c>
      <c r="O101" s="165">
        <f>O96*(19-O97)</f>
        <v>3562.4</v>
      </c>
      <c r="P101" s="166">
        <f>P96*(19-P97)</f>
        <v>3562.4</v>
      </c>
    </row>
    <row r="102" spans="2:16" ht="15.75" thickBot="1">
      <c r="B102" s="4"/>
      <c r="C102" s="4"/>
      <c r="D102" s="4"/>
      <c r="E102" s="4"/>
      <c r="F102" s="4"/>
      <c r="G102" s="4"/>
      <c r="H102" s="4"/>
      <c r="I102" s="4"/>
      <c r="J102" s="28"/>
      <c r="K102" s="4"/>
      <c r="L102" s="4"/>
      <c r="M102" s="4"/>
      <c r="N102" s="4"/>
      <c r="O102" s="4"/>
      <c r="P102" s="4"/>
    </row>
    <row r="103" spans="2:16" ht="24" thickBot="1">
      <c r="B103" s="170" t="s">
        <v>236</v>
      </c>
      <c r="C103" s="458" t="s">
        <v>237</v>
      </c>
      <c r="D103" s="458"/>
      <c r="E103" s="458"/>
      <c r="F103" s="458"/>
      <c r="G103" s="458"/>
      <c r="H103" s="458"/>
      <c r="I103" s="458"/>
      <c r="J103" s="458"/>
      <c r="K103" s="458"/>
      <c r="L103" s="458"/>
      <c r="M103" s="459"/>
      <c r="N103" s="459"/>
      <c r="O103" s="459"/>
      <c r="P103" s="460"/>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30.75" thickBot="1">
      <c r="B105" s="466"/>
      <c r="C105" s="462"/>
      <c r="D105" s="462"/>
      <c r="E105" s="462"/>
      <c r="F105" s="462"/>
      <c r="G105" s="462"/>
      <c r="H105" s="462"/>
      <c r="I105" s="462"/>
      <c r="J105" s="462"/>
      <c r="K105" s="462"/>
      <c r="L105" s="462"/>
      <c r="M105" s="462"/>
      <c r="N105" s="462"/>
      <c r="O105" s="145" t="s">
        <v>234</v>
      </c>
      <c r="P105" s="30" t="s">
        <v>235</v>
      </c>
    </row>
    <row r="106" spans="2:16" ht="15">
      <c r="B106" s="174">
        <v>2007</v>
      </c>
      <c r="C106" s="173">
        <f>C11/C$101</f>
        <v>0.66985645933014359</v>
      </c>
      <c r="D106" s="172">
        <f t="shared" ref="D106:P106" si="12">D11/D$101</f>
        <v>0.72361809045226133</v>
      </c>
      <c r="E106" s="172">
        <f t="shared" si="12"/>
        <v>0.76582278481012644</v>
      </c>
      <c r="F106" s="172">
        <f t="shared" si="12"/>
        <v>0.39719626168224298</v>
      </c>
      <c r="G106" s="172">
        <f t="shared" si="12"/>
        <v>0.2857142857142857</v>
      </c>
      <c r="H106" s="172"/>
      <c r="I106" s="172">
        <f t="shared" si="12"/>
        <v>0.64585789051817633</v>
      </c>
      <c r="J106" s="172">
        <f t="shared" si="12"/>
        <v>0</v>
      </c>
      <c r="K106" s="172">
        <f t="shared" si="12"/>
        <v>0.91763232070153455</v>
      </c>
      <c r="L106" s="172">
        <f t="shared" si="12"/>
        <v>1.0627705627705628</v>
      </c>
      <c r="M106" s="172">
        <f t="shared" si="12"/>
        <v>0.94422043010752699</v>
      </c>
      <c r="N106" s="172">
        <f t="shared" si="12"/>
        <v>0.93374956642386409</v>
      </c>
      <c r="O106" s="172">
        <f t="shared" si="12"/>
        <v>0.76260386256456325</v>
      </c>
      <c r="P106" s="358">
        <f t="shared" si="12"/>
        <v>0.76260386256456325</v>
      </c>
    </row>
    <row r="107" spans="2:16" ht="15">
      <c r="B107" s="175">
        <f t="shared" ref="B107:B112" si="13">B106+1</f>
        <v>2008</v>
      </c>
      <c r="C107" s="34">
        <f>C21/C$101</f>
        <v>0.76709368729742244</v>
      </c>
      <c r="D107" s="33">
        <f t="shared" ref="D107:P107" si="14">D21/D$101</f>
        <v>0.73761665470208193</v>
      </c>
      <c r="E107" s="33">
        <f t="shared" si="14"/>
        <v>0.91057574520212325</v>
      </c>
      <c r="F107" s="33">
        <f t="shared" si="14"/>
        <v>0.91588785046728971</v>
      </c>
      <c r="G107" s="33">
        <f t="shared" si="14"/>
        <v>0.2857142857142857</v>
      </c>
      <c r="H107" s="33"/>
      <c r="I107" s="33">
        <f t="shared" si="14"/>
        <v>0.79117355839502113</v>
      </c>
      <c r="J107" s="33">
        <f t="shared" si="14"/>
        <v>2.0615384615384613</v>
      </c>
      <c r="K107" s="33">
        <f t="shared" si="14"/>
        <v>0.91136861885374254</v>
      </c>
      <c r="L107" s="33">
        <f t="shared" si="14"/>
        <v>0.90043290043290047</v>
      </c>
      <c r="M107" s="33">
        <f t="shared" si="14"/>
        <v>0.89045698924731198</v>
      </c>
      <c r="N107" s="33">
        <f t="shared" si="14"/>
        <v>0.95109261186264304</v>
      </c>
      <c r="O107" s="33">
        <f t="shared" si="14"/>
        <v>0.85532225465977996</v>
      </c>
      <c r="P107" s="35">
        <f t="shared" si="14"/>
        <v>0.85532225465977996</v>
      </c>
    </row>
    <row r="108" spans="2:16" ht="15">
      <c r="B108" s="175">
        <f t="shared" si="13"/>
        <v>2009</v>
      </c>
      <c r="C108" s="34">
        <f>C31/C$101</f>
        <v>1.0510881308843958</v>
      </c>
      <c r="D108" s="33">
        <f t="shared" ref="D108:P108" si="15">D31/D$101</f>
        <v>0.92067480258435042</v>
      </c>
      <c r="E108" s="33">
        <f t="shared" si="15"/>
        <v>0.89015924867292773</v>
      </c>
      <c r="F108" s="33">
        <f t="shared" si="15"/>
        <v>0.30841121495327101</v>
      </c>
      <c r="G108" s="33">
        <f t="shared" si="15"/>
        <v>0.6</v>
      </c>
      <c r="H108" s="33"/>
      <c r="I108" s="33">
        <f t="shared" si="15"/>
        <v>0.8449243245791882</v>
      </c>
      <c r="J108" s="33">
        <f t="shared" si="15"/>
        <v>0</v>
      </c>
      <c r="K108" s="33">
        <f t="shared" si="15"/>
        <v>0.93015972439711869</v>
      </c>
      <c r="L108" s="33">
        <f t="shared" si="15"/>
        <v>0.75974025974025972</v>
      </c>
      <c r="M108" s="33">
        <f t="shared" si="15"/>
        <v>0.98454301075268824</v>
      </c>
      <c r="N108" s="33">
        <f t="shared" si="15"/>
        <v>0.85605272285813394</v>
      </c>
      <c r="O108" s="33">
        <f t="shared" si="15"/>
        <v>0.84965192005389623</v>
      </c>
      <c r="P108" s="35">
        <f t="shared" si="15"/>
        <v>0.84965192005389623</v>
      </c>
    </row>
    <row r="109" spans="2:16" ht="15">
      <c r="B109" s="175">
        <f t="shared" si="13"/>
        <v>2010</v>
      </c>
      <c r="C109" s="34">
        <f>C41/C$101</f>
        <v>1.0865874363327674</v>
      </c>
      <c r="D109" s="33">
        <f t="shared" ref="D109:O109" si="16">D41/D$101</f>
        <v>0.96195262024407768</v>
      </c>
      <c r="E109" s="33">
        <f t="shared" si="16"/>
        <v>0.91465904450796243</v>
      </c>
      <c r="F109" s="33">
        <f t="shared" si="16"/>
        <v>0.79439252336448596</v>
      </c>
      <c r="G109" s="33">
        <f t="shared" si="16"/>
        <v>1.4380952380952381</v>
      </c>
      <c r="H109" s="33"/>
      <c r="I109" s="33">
        <f t="shared" si="16"/>
        <v>0.98731670517233272</v>
      </c>
      <c r="J109" s="33">
        <f t="shared" si="16"/>
        <v>1.8692307692307693</v>
      </c>
      <c r="K109" s="33">
        <f t="shared" si="16"/>
        <v>1.127466332602568</v>
      </c>
      <c r="L109" s="33">
        <f t="shared" si="16"/>
        <v>0.87662337662337664</v>
      </c>
      <c r="M109" s="33">
        <f t="shared" si="16"/>
        <v>1.202956989247312</v>
      </c>
      <c r="N109" s="33">
        <f t="shared" si="16"/>
        <v>1.1116892126257372</v>
      </c>
      <c r="O109" s="33">
        <f t="shared" si="16"/>
        <v>1.037278239389176</v>
      </c>
      <c r="P109" s="35">
        <f>P41/P$101</f>
        <v>1.037278239389176</v>
      </c>
    </row>
    <row r="110" spans="2:16" ht="15">
      <c r="B110" s="175">
        <f t="shared" si="13"/>
        <v>2011</v>
      </c>
      <c r="C110" s="34">
        <f>C51/C$101</f>
        <v>0.88902608427226426</v>
      </c>
      <c r="D110" s="33">
        <f t="shared" ref="D110:P110" si="17">D51/D$101</f>
        <v>0.97631012203876533</v>
      </c>
      <c r="E110" s="33">
        <f t="shared" si="17"/>
        <v>0.84932625561453656</v>
      </c>
      <c r="F110" s="33">
        <f t="shared" si="17"/>
        <v>0.57943925233644855</v>
      </c>
      <c r="G110" s="33">
        <f t="shared" si="17"/>
        <v>0.54285714285714282</v>
      </c>
      <c r="H110" s="33"/>
      <c r="I110" s="33">
        <f t="shared" si="17"/>
        <v>0.83879485124239728</v>
      </c>
      <c r="J110" s="33">
        <f t="shared" si="17"/>
        <v>0</v>
      </c>
      <c r="K110" s="33">
        <f t="shared" si="17"/>
        <v>0.90823676792984653</v>
      </c>
      <c r="L110" s="33">
        <f t="shared" si="17"/>
        <v>1.0086580086580086</v>
      </c>
      <c r="M110" s="33">
        <f t="shared" si="17"/>
        <v>0.78797043010752699</v>
      </c>
      <c r="N110" s="33">
        <f t="shared" si="17"/>
        <v>0.84980922650017343</v>
      </c>
      <c r="O110" s="33">
        <f t="shared" si="17"/>
        <v>0.84254996631484391</v>
      </c>
      <c r="P110" s="35">
        <f t="shared" si="17"/>
        <v>0.84254996631484391</v>
      </c>
    </row>
    <row r="111" spans="2:16" ht="15">
      <c r="B111" s="175">
        <f t="shared" si="13"/>
        <v>2012</v>
      </c>
      <c r="C111" s="34">
        <f>C61/C$101</f>
        <v>0.81818181818181823</v>
      </c>
      <c r="D111" s="33">
        <f t="shared" ref="D111:P111" si="18">D61/D$101</f>
        <v>0.78427853553481708</v>
      </c>
      <c r="E111" s="33">
        <f t="shared" si="18"/>
        <v>0.73499387505104119</v>
      </c>
      <c r="F111" s="33">
        <f t="shared" si="18"/>
        <v>0.87850467289719625</v>
      </c>
      <c r="G111" s="33">
        <f t="shared" si="18"/>
        <v>0.30476190476190479</v>
      </c>
      <c r="H111" s="33"/>
      <c r="I111" s="33">
        <f t="shared" si="18"/>
        <v>0.77377528407751439</v>
      </c>
      <c r="J111" s="33">
        <f t="shared" si="18"/>
        <v>0.50769230769230766</v>
      </c>
      <c r="K111" s="33">
        <f t="shared" si="18"/>
        <v>0.77983088005010959</v>
      </c>
      <c r="L111" s="33">
        <f t="shared" si="18"/>
        <v>0.86363636363636365</v>
      </c>
      <c r="M111" s="33">
        <f t="shared" si="18"/>
        <v>0.96438172043010761</v>
      </c>
      <c r="N111" s="33">
        <f t="shared" si="18"/>
        <v>0.87062088102670832</v>
      </c>
      <c r="O111" s="33">
        <f t="shared" si="18"/>
        <v>0.8129631708960251</v>
      </c>
      <c r="P111" s="35">
        <f t="shared" si="18"/>
        <v>0.8129631708960251</v>
      </c>
    </row>
    <row r="112" spans="2:16" ht="15">
      <c r="B112" s="175">
        <f t="shared" si="13"/>
        <v>2013</v>
      </c>
      <c r="C112" s="34">
        <f>C71/C$101</f>
        <v>0.89056953233523695</v>
      </c>
      <c r="D112" s="33">
        <f t="shared" ref="D112:P112" si="19">D71/D$101</f>
        <v>0.94938980617372593</v>
      </c>
      <c r="E112" s="33">
        <f t="shared" si="19"/>
        <v>1.1708860759493671</v>
      </c>
      <c r="F112" s="33">
        <f t="shared" si="19"/>
        <v>0.71962616822429903</v>
      </c>
      <c r="G112" s="33">
        <f t="shared" si="19"/>
        <v>1.2571428571428571</v>
      </c>
      <c r="H112" s="33"/>
      <c r="I112" s="33">
        <f t="shared" si="19"/>
        <v>0.96303456079966065</v>
      </c>
      <c r="J112" s="33">
        <f t="shared" si="19"/>
        <v>1.4</v>
      </c>
      <c r="K112" s="33">
        <f t="shared" si="19"/>
        <v>0.77983088005010959</v>
      </c>
      <c r="L112" s="33">
        <f t="shared" si="19"/>
        <v>0.89610389610389607</v>
      </c>
      <c r="M112" s="33">
        <f t="shared" si="19"/>
        <v>0.87029569892473124</v>
      </c>
      <c r="N112" s="33">
        <f t="shared" si="19"/>
        <v>0.88241415192507799</v>
      </c>
      <c r="O112" s="33">
        <f t="shared" si="19"/>
        <v>0.9403211318212441</v>
      </c>
      <c r="P112" s="35">
        <f t="shared" si="19"/>
        <v>0.93049629463283179</v>
      </c>
    </row>
    <row r="113" spans="2:16" ht="15">
      <c r="B113" s="175">
        <f>B112+1</f>
        <v>2014</v>
      </c>
      <c r="C113" s="34">
        <f>C81/C$101</f>
        <v>0.82728816175335707</v>
      </c>
      <c r="D113" s="33">
        <f t="shared" ref="D113:P113" si="20">D81/D$101</f>
        <v>0.77351040918880121</v>
      </c>
      <c r="E113" s="33">
        <f t="shared" si="20"/>
        <v>0.689873417721519</v>
      </c>
      <c r="F113" s="33">
        <f t="shared" si="20"/>
        <v>0.44236760124610591</v>
      </c>
      <c r="G113" s="33">
        <f t="shared" si="20"/>
        <v>0.87619047619047619</v>
      </c>
      <c r="H113" s="33"/>
      <c r="I113" s="33">
        <f t="shared" si="20"/>
        <v>0.72558819369135763</v>
      </c>
      <c r="J113" s="33">
        <f t="shared" si="20"/>
        <v>0.25897435897435944</v>
      </c>
      <c r="K113" s="33">
        <f t="shared" si="20"/>
        <v>0.43007385106533452</v>
      </c>
      <c r="L113" s="33">
        <f t="shared" si="20"/>
        <v>0.80653679653679655</v>
      </c>
      <c r="M113" s="33">
        <f t="shared" si="20"/>
        <v>0.82711693548387111</v>
      </c>
      <c r="N113" s="33">
        <f t="shared" si="20"/>
        <v>0.70695519526777295</v>
      </c>
      <c r="O113" s="33">
        <f t="shared" si="20"/>
        <v>0.71832919211163671</v>
      </c>
      <c r="P113" s="35">
        <f t="shared" si="20"/>
        <v>0.71832919211163671</v>
      </c>
    </row>
    <row r="114" spans="2:16" ht="15.75" thickBot="1">
      <c r="B114" s="176">
        <f>B113+1</f>
        <v>2015</v>
      </c>
      <c r="C114" s="37">
        <f>C91/C$101</f>
        <v>0.78376292637752731</v>
      </c>
      <c r="D114" s="36">
        <f t="shared" ref="D114:O114" si="21">D91/D$101</f>
        <v>0.99209696441390638</v>
      </c>
      <c r="E114" s="36">
        <f t="shared" si="21"/>
        <v>0.83258472846059628</v>
      </c>
      <c r="F114" s="36">
        <f t="shared" si="21"/>
        <v>0.68785046728971955</v>
      </c>
      <c r="G114" s="36">
        <f t="shared" si="21"/>
        <v>0.39788018433179739</v>
      </c>
      <c r="H114" s="36"/>
      <c r="I114" s="36">
        <f t="shared" si="21"/>
        <v>0.81615061904204234</v>
      </c>
      <c r="J114" s="36">
        <f t="shared" si="21"/>
        <v>0</v>
      </c>
      <c r="K114" s="36">
        <f t="shared" si="21"/>
        <v>0</v>
      </c>
      <c r="L114" s="36">
        <f t="shared" si="21"/>
        <v>0</v>
      </c>
      <c r="M114" s="36">
        <f t="shared" si="21"/>
        <v>0</v>
      </c>
      <c r="N114" s="36">
        <f t="shared" si="21"/>
        <v>0</v>
      </c>
      <c r="O114" s="36">
        <f t="shared" si="21"/>
        <v>0.48764143496695139</v>
      </c>
      <c r="P114" s="38"/>
    </row>
    <row r="115" spans="2:16" ht="13.5" thickBot="1"/>
    <row r="116" spans="2:16" ht="18.75" thickBot="1">
      <c r="B116" s="181" t="s">
        <v>236</v>
      </c>
      <c r="C116" s="478" t="s">
        <v>64</v>
      </c>
      <c r="D116" s="479"/>
      <c r="E116" s="479"/>
      <c r="F116" s="479"/>
      <c r="G116" s="479"/>
      <c r="H116" s="479"/>
      <c r="I116" s="479"/>
      <c r="J116" s="479"/>
      <c r="K116" s="479"/>
      <c r="L116" s="479"/>
      <c r="M116" s="480"/>
      <c r="N116" s="480"/>
      <c r="O116" s="480"/>
      <c r="P116" s="481"/>
    </row>
    <row r="117" spans="2:16" ht="15.75">
      <c r="B117" s="475" t="s">
        <v>195</v>
      </c>
      <c r="C117" s="456" t="s">
        <v>196</v>
      </c>
      <c r="D117" s="456" t="s">
        <v>197</v>
      </c>
      <c r="E117" s="456" t="s">
        <v>198</v>
      </c>
      <c r="F117" s="456" t="s">
        <v>199</v>
      </c>
      <c r="G117" s="456" t="s">
        <v>200</v>
      </c>
      <c r="H117" s="456" t="s">
        <v>201</v>
      </c>
      <c r="I117" s="467" t="s">
        <v>202</v>
      </c>
      <c r="J117" s="456" t="s">
        <v>203</v>
      </c>
      <c r="K117" s="456" t="s">
        <v>204</v>
      </c>
      <c r="L117" s="456" t="s">
        <v>205</v>
      </c>
      <c r="M117" s="456" t="s">
        <v>206</v>
      </c>
      <c r="N117" s="467" t="s">
        <v>207</v>
      </c>
      <c r="O117" s="456" t="s">
        <v>208</v>
      </c>
      <c r="P117" s="457"/>
    </row>
    <row r="118" spans="2:16" ht="32.25" thickBot="1">
      <c r="B118" s="476"/>
      <c r="C118" s="477"/>
      <c r="D118" s="477"/>
      <c r="E118" s="477"/>
      <c r="F118" s="477"/>
      <c r="G118" s="477"/>
      <c r="H118" s="477"/>
      <c r="I118" s="477"/>
      <c r="J118" s="477"/>
      <c r="K118" s="477"/>
      <c r="L118" s="477"/>
      <c r="M118" s="477"/>
      <c r="N118" s="477"/>
      <c r="O118" s="183" t="s">
        <v>234</v>
      </c>
      <c r="P118" s="30" t="s">
        <v>235</v>
      </c>
    </row>
    <row r="119" spans="2:16" ht="15">
      <c r="B119" s="174">
        <v>2007</v>
      </c>
      <c r="C119" s="184">
        <f>C7/C$97</f>
        <v>-2.6315789473684212</v>
      </c>
      <c r="D119" s="182">
        <f t="shared" ref="D119:P119" si="22">D7/D$97</f>
        <v>-5.1111111111111107</v>
      </c>
      <c r="E119" s="182">
        <f t="shared" si="22"/>
        <v>2.15625</v>
      </c>
      <c r="F119" s="182">
        <f t="shared" si="22"/>
        <v>1.2650602409638554</v>
      </c>
      <c r="G119" s="182">
        <f t="shared" si="22"/>
        <v>1.0833333333333333</v>
      </c>
      <c r="H119" s="182"/>
      <c r="I119" s="182">
        <f t="shared" si="22"/>
        <v>1.9902765552394013</v>
      </c>
      <c r="J119" s="182">
        <f t="shared" si="22"/>
        <v>0</v>
      </c>
      <c r="K119" s="182">
        <f t="shared" si="22"/>
        <v>0.88505747126436796</v>
      </c>
      <c r="L119" s="182">
        <f t="shared" si="22"/>
        <v>0.72222222222222221</v>
      </c>
      <c r="M119" s="182">
        <f t="shared" si="22"/>
        <v>-4.5</v>
      </c>
      <c r="N119" s="182">
        <f t="shared" si="22"/>
        <v>0.72281140396569099</v>
      </c>
      <c r="O119" s="182">
        <f t="shared" si="22"/>
        <v>1.3126576512885717</v>
      </c>
      <c r="P119" s="357">
        <f t="shared" si="22"/>
        <v>1.3126576512885717</v>
      </c>
    </row>
    <row r="120" spans="2:16" ht="15">
      <c r="B120" s="175">
        <v>2008</v>
      </c>
      <c r="C120" s="87">
        <f>C17/C$97</f>
        <v>-1.5789473684210527</v>
      </c>
      <c r="D120" s="85">
        <f t="shared" ref="D120:P120" si="23">D17/D$97</f>
        <v>-4.7777777777777777</v>
      </c>
      <c r="E120" s="85">
        <f t="shared" si="23"/>
        <v>1.4374999999999998</v>
      </c>
      <c r="F120" s="85">
        <f t="shared" si="23"/>
        <v>1.1084337349397588</v>
      </c>
      <c r="G120" s="85">
        <f t="shared" si="23"/>
        <v>1.0833333333333333</v>
      </c>
      <c r="H120" s="85"/>
      <c r="I120" s="85">
        <f t="shared" si="23"/>
        <v>1.6950236433235755</v>
      </c>
      <c r="J120" s="85">
        <f t="shared" si="23"/>
        <v>0.80799999999999994</v>
      </c>
      <c r="K120" s="85">
        <f t="shared" si="23"/>
        <v>1.103448275862069</v>
      </c>
      <c r="L120" s="85">
        <f t="shared" si="23"/>
        <v>1.4444444444444444</v>
      </c>
      <c r="M120" s="85">
        <f t="shared" si="23"/>
        <v>-9.4999999999999982</v>
      </c>
      <c r="N120" s="85">
        <f t="shared" si="23"/>
        <v>1.2748680012423412</v>
      </c>
      <c r="O120" s="85">
        <f t="shared" si="23"/>
        <v>1.4781329965465919</v>
      </c>
      <c r="P120" s="88">
        <f t="shared" si="23"/>
        <v>1.4781329965465919</v>
      </c>
    </row>
    <row r="121" spans="2:16" ht="15">
      <c r="B121" s="175">
        <v>2009</v>
      </c>
      <c r="C121" s="87">
        <f>C27/C$97</f>
        <v>1.5789473684210527</v>
      </c>
      <c r="D121" s="85">
        <f t="shared" ref="D121:P121" si="24">D27/D$97</f>
        <v>-0.77777777777777768</v>
      </c>
      <c r="E121" s="85">
        <f t="shared" si="24"/>
        <v>1.53125</v>
      </c>
      <c r="F121" s="85">
        <f t="shared" si="24"/>
        <v>1.4939759036144578</v>
      </c>
      <c r="G121" s="85">
        <f t="shared" si="24"/>
        <v>1.0583333333333333</v>
      </c>
      <c r="H121" s="85"/>
      <c r="I121" s="85">
        <f t="shared" si="24"/>
        <v>1.0348726784997504</v>
      </c>
      <c r="J121" s="85">
        <f t="shared" si="24"/>
        <v>0</v>
      </c>
      <c r="K121" s="85">
        <f t="shared" si="24"/>
        <v>0.87356321839080464</v>
      </c>
      <c r="L121" s="85">
        <f t="shared" si="24"/>
        <v>2.0277777777777777</v>
      </c>
      <c r="M121" s="85">
        <f t="shared" si="24"/>
        <v>-0.5</v>
      </c>
      <c r="N121" s="85">
        <f t="shared" si="24"/>
        <v>0.99106156891342878</v>
      </c>
      <c r="O121" s="85">
        <f t="shared" si="24"/>
        <v>1.0118588724702793</v>
      </c>
      <c r="P121" s="88">
        <f t="shared" si="24"/>
        <v>1.0118588724702793</v>
      </c>
    </row>
    <row r="122" spans="2:16" ht="15">
      <c r="B122" s="175">
        <v>2010</v>
      </c>
      <c r="C122" s="87">
        <f>C37/C$97</f>
        <v>1.9473684210526319</v>
      </c>
      <c r="D122" s="85">
        <f t="shared" ref="D122:P122" si="25">D37/D$97</f>
        <v>0.11111111111111112</v>
      </c>
      <c r="E122" s="85">
        <f t="shared" si="25"/>
        <v>1.40625</v>
      </c>
      <c r="F122" s="85">
        <f t="shared" si="25"/>
        <v>1.0602409638554218</v>
      </c>
      <c r="G122" s="85">
        <f t="shared" si="25"/>
        <v>0.95833333333333337</v>
      </c>
      <c r="H122" s="85"/>
      <c r="I122" s="85">
        <f t="shared" si="25"/>
        <v>1.0628236883584778</v>
      </c>
      <c r="J122" s="85">
        <f t="shared" si="25"/>
        <v>0.872</v>
      </c>
      <c r="K122" s="85">
        <f t="shared" si="25"/>
        <v>0.85057471264367823</v>
      </c>
      <c r="L122" s="85">
        <f t="shared" si="25"/>
        <v>1.5277777777777777</v>
      </c>
      <c r="M122" s="85">
        <f t="shared" si="25"/>
        <v>20.499999999999996</v>
      </c>
      <c r="N122" s="85">
        <f t="shared" si="25"/>
        <v>0.82712821526385627</v>
      </c>
      <c r="O122" s="85">
        <f t="shared" si="25"/>
        <v>0.93998204065279256</v>
      </c>
      <c r="P122" s="88">
        <f t="shared" si="25"/>
        <v>0.93998204065279245</v>
      </c>
    </row>
    <row r="123" spans="2:16" ht="15">
      <c r="B123" s="175">
        <v>2011</v>
      </c>
      <c r="C123" s="87">
        <f>C47/C$97</f>
        <v>-0.2105263157894737</v>
      </c>
      <c r="D123" s="85">
        <f t="shared" ref="D123:O123" si="26">D47/D$97</f>
        <v>0.44444444444444448</v>
      </c>
      <c r="E123" s="85">
        <f t="shared" si="26"/>
        <v>1.7499999999999998</v>
      </c>
      <c r="F123" s="85">
        <f t="shared" si="26"/>
        <v>1.397590361445783</v>
      </c>
      <c r="G123" s="85">
        <f t="shared" si="26"/>
        <v>0.6333333333333333</v>
      </c>
      <c r="H123" s="85"/>
      <c r="I123" s="85">
        <f t="shared" si="26"/>
        <v>1.2736996172033324</v>
      </c>
      <c r="J123" s="85">
        <f t="shared" si="26"/>
        <v>0</v>
      </c>
      <c r="K123" s="85">
        <f t="shared" si="26"/>
        <v>0.89655172413793105</v>
      </c>
      <c r="L123" s="85">
        <f t="shared" si="26"/>
        <v>0.97222222222222221</v>
      </c>
      <c r="M123" s="85">
        <f t="shared" si="26"/>
        <v>-19.5</v>
      </c>
      <c r="N123" s="85">
        <f t="shared" si="26"/>
        <v>1.0123137826856965</v>
      </c>
      <c r="O123" s="85">
        <f t="shared" si="26"/>
        <v>1.1338507335743142</v>
      </c>
      <c r="P123" s="88">
        <f>P47/P$97</f>
        <v>1.1338507335743142</v>
      </c>
    </row>
    <row r="124" spans="2:16" ht="15">
      <c r="B124" s="175">
        <v>2012</v>
      </c>
      <c r="C124" s="87">
        <f>C57/C$97</f>
        <v>-1</v>
      </c>
      <c r="D124" s="85">
        <f t="shared" ref="D124:P124" si="27">D57/D$97</f>
        <v>-3.7777777777777777</v>
      </c>
      <c r="E124" s="85">
        <f t="shared" si="27"/>
        <v>2.3125</v>
      </c>
      <c r="F124" s="85">
        <f t="shared" si="27"/>
        <v>0.92771084337349397</v>
      </c>
      <c r="G124" s="85">
        <f t="shared" si="27"/>
        <v>1.0416666666666667</v>
      </c>
      <c r="H124" s="85"/>
      <c r="I124" s="85">
        <f t="shared" si="27"/>
        <v>1.6174566539067778</v>
      </c>
      <c r="J124" s="85">
        <f t="shared" si="27"/>
        <v>1</v>
      </c>
      <c r="K124" s="85">
        <f t="shared" si="27"/>
        <v>1.0804597701149428</v>
      </c>
      <c r="L124" s="85">
        <f t="shared" si="27"/>
        <v>1.5833333333333333</v>
      </c>
      <c r="M124" s="85">
        <f t="shared" si="27"/>
        <v>-2.5</v>
      </c>
      <c r="N124" s="85">
        <f t="shared" si="27"/>
        <v>1.1017732825430187</v>
      </c>
      <c r="O124" s="85">
        <f t="shared" si="27"/>
        <v>1.3452889364075122</v>
      </c>
      <c r="P124" s="88">
        <f t="shared" si="27"/>
        <v>1.3452889364075122</v>
      </c>
    </row>
    <row r="125" spans="2:16" ht="15">
      <c r="B125" s="175">
        <v>2013</v>
      </c>
      <c r="C125" s="87">
        <f>C67/C$97</f>
        <v>-0.2105263157894737</v>
      </c>
      <c r="D125" s="85">
        <f t="shared" ref="D125:P125" si="28">D67/D$97</f>
        <v>-0.11111111111111112</v>
      </c>
      <c r="E125" s="85">
        <f t="shared" si="28"/>
        <v>0.15625</v>
      </c>
      <c r="F125" s="85">
        <f t="shared" si="28"/>
        <v>0.89156626506024095</v>
      </c>
      <c r="G125" s="85">
        <f t="shared" si="28"/>
        <v>0.9</v>
      </c>
      <c r="H125" s="85"/>
      <c r="I125" s="85">
        <f t="shared" si="28"/>
        <v>0.84802328947791672</v>
      </c>
      <c r="J125" s="85">
        <f t="shared" si="28"/>
        <v>0.79200000000000004</v>
      </c>
      <c r="K125" s="85">
        <f t="shared" si="28"/>
        <v>1.0804597701149428</v>
      </c>
      <c r="L125" s="85">
        <f t="shared" si="28"/>
        <v>1.4444444444444444</v>
      </c>
      <c r="M125" s="85">
        <f t="shared" si="28"/>
        <v>-11.499999999999998</v>
      </c>
      <c r="N125" s="85">
        <f t="shared" si="28"/>
        <v>1.2086959230074439</v>
      </c>
      <c r="O125" s="85">
        <f t="shared" si="28"/>
        <v>1.0854465794509665</v>
      </c>
      <c r="P125" s="88">
        <f t="shared" si="28"/>
        <v>1.0419901808691905</v>
      </c>
    </row>
    <row r="126" spans="2:16" ht="15">
      <c r="B126" s="175">
        <f>B125+1</f>
        <v>2014</v>
      </c>
      <c r="C126" s="87">
        <f>C77/C$97</f>
        <v>-0.89473684210526316</v>
      </c>
      <c r="D126" s="85">
        <f t="shared" ref="D126:P126" si="29">D77/D$97</f>
        <v>-4</v>
      </c>
      <c r="E126" s="85">
        <f t="shared" si="29"/>
        <v>2.5312499999999996</v>
      </c>
      <c r="F126" s="85">
        <f t="shared" si="29"/>
        <v>1.1445783132530118</v>
      </c>
      <c r="G126" s="85">
        <f t="shared" si="29"/>
        <v>0.81666666666666676</v>
      </c>
      <c r="H126" s="85"/>
      <c r="I126" s="85">
        <f t="shared" si="29"/>
        <v>1.7052269856965234</v>
      </c>
      <c r="J126" s="85">
        <f t="shared" si="29"/>
        <v>1.2506666666666661</v>
      </c>
      <c r="K126" s="85">
        <f t="shared" si="29"/>
        <v>1.3070077864293659</v>
      </c>
      <c r="L126" s="85">
        <f t="shared" si="29"/>
        <v>1.9388888888888889</v>
      </c>
      <c r="M126" s="85">
        <f t="shared" si="29"/>
        <v>-15.596774193548388</v>
      </c>
      <c r="N126" s="85">
        <f t="shared" si="29"/>
        <v>1.4402999057921584</v>
      </c>
      <c r="O126" s="85">
        <f t="shared" si="29"/>
        <v>1.5634845225765297</v>
      </c>
      <c r="P126" s="88">
        <f t="shared" si="29"/>
        <v>1.5634845225765297</v>
      </c>
    </row>
    <row r="127" spans="2:16" ht="15.75" thickBot="1">
      <c r="B127" s="176">
        <f>B126+1</f>
        <v>2015</v>
      </c>
      <c r="C127" s="93">
        <f>C87/C$97</f>
        <v>-1.3786078098471988</v>
      </c>
      <c r="D127" s="91">
        <f t="shared" ref="D127:O127" si="30">D87/D$97</f>
        <v>-1.2976190476190477</v>
      </c>
      <c r="E127" s="91">
        <f t="shared" si="30"/>
        <v>1.8266129032258061</v>
      </c>
      <c r="F127" s="91">
        <f t="shared" si="30"/>
        <v>1.1325301204819276</v>
      </c>
      <c r="G127" s="91">
        <f t="shared" si="30"/>
        <v>1.1965053763440858</v>
      </c>
      <c r="H127" s="91"/>
      <c r="I127" s="91">
        <f t="shared" si="30"/>
        <v>1.5661973524873478</v>
      </c>
      <c r="J127" s="91">
        <f t="shared" si="30"/>
        <v>0</v>
      </c>
      <c r="K127" s="91">
        <f t="shared" si="30"/>
        <v>0</v>
      </c>
      <c r="L127" s="91">
        <f t="shared" si="30"/>
        <v>0</v>
      </c>
      <c r="M127" s="91">
        <f t="shared" si="30"/>
        <v>0</v>
      </c>
      <c r="N127" s="91"/>
      <c r="O127" s="91">
        <f t="shared" si="30"/>
        <v>1.4203683249764851</v>
      </c>
      <c r="P127" s="94"/>
    </row>
  </sheetData>
  <customSheetViews>
    <customSheetView guid="{6DA84043-8308-458F-9378-22AB3DF247A3}" showPageBreaks="1" view="pageBreakPreview" topLeftCell="A109">
      <selection activeCell="B119" activeCellId="1" sqref="B117:P118 B119:B127"/>
      <rowBreaks count="1" manualBreakCount="1">
        <brk id="62" max="16383" man="1"/>
      </rowBreaks>
      <pageMargins left="0.7" right="0.7" top="0.78740157499999996" bottom="0.78740157499999996" header="0.3" footer="0.3"/>
      <pageSetup paperSize="9" scale="60" orientation="portrait" r:id="rId1"/>
    </customSheetView>
  </customSheetViews>
  <mergeCells count="191">
    <mergeCell ref="B3:K3"/>
    <mergeCell ref="L3:P3"/>
    <mergeCell ref="B4:B5"/>
    <mergeCell ref="C4:C5"/>
    <mergeCell ref="D4:D5"/>
    <mergeCell ref="E4:E5"/>
    <mergeCell ref="F4:F5"/>
    <mergeCell ref="I4:I5"/>
    <mergeCell ref="J4:J5"/>
    <mergeCell ref="G4:G5"/>
    <mergeCell ref="O4:P4"/>
    <mergeCell ref="L4:L5"/>
    <mergeCell ref="M4:M5"/>
    <mergeCell ref="L13:P13"/>
    <mergeCell ref="N24:N25"/>
    <mergeCell ref="O24:P24"/>
    <mergeCell ref="M14:M15"/>
    <mergeCell ref="N14:N15"/>
    <mergeCell ref="H4:H5"/>
    <mergeCell ref="J14:J15"/>
    <mergeCell ref="K14:K15"/>
    <mergeCell ref="B13:K13"/>
    <mergeCell ref="K4:K5"/>
    <mergeCell ref="N4:N5"/>
    <mergeCell ref="B14:B15"/>
    <mergeCell ref="B24:B25"/>
    <mergeCell ref="C24:C25"/>
    <mergeCell ref="D24:D25"/>
    <mergeCell ref="E24:E25"/>
    <mergeCell ref="I14:I15"/>
    <mergeCell ref="L14:L15"/>
    <mergeCell ref="B23:K23"/>
    <mergeCell ref="L23:P23"/>
    <mergeCell ref="G14:G15"/>
    <mergeCell ref="H14:H15"/>
    <mergeCell ref="O14:P14"/>
    <mergeCell ref="C14:C15"/>
    <mergeCell ref="D14:D15"/>
    <mergeCell ref="F14:F15"/>
    <mergeCell ref="J24:J25"/>
    <mergeCell ref="E14:E15"/>
    <mergeCell ref="K24:K25"/>
    <mergeCell ref="L24:L25"/>
    <mergeCell ref="M24:M25"/>
    <mergeCell ref="H24:H25"/>
    <mergeCell ref="I24:I25"/>
    <mergeCell ref="F24:F25"/>
    <mergeCell ref="G24:G25"/>
    <mergeCell ref="J34:J35"/>
    <mergeCell ref="K34:K35"/>
    <mergeCell ref="B33:K33"/>
    <mergeCell ref="B43:K43"/>
    <mergeCell ref="N64:N65"/>
    <mergeCell ref="L53:P53"/>
    <mergeCell ref="M34:M35"/>
    <mergeCell ref="N34:N35"/>
    <mergeCell ref="O34:P34"/>
    <mergeCell ref="N44:N45"/>
    <mergeCell ref="L43:P43"/>
    <mergeCell ref="O44:P44"/>
    <mergeCell ref="L44:L45"/>
    <mergeCell ref="M44:M45"/>
    <mergeCell ref="L33:P33"/>
    <mergeCell ref="B34:B35"/>
    <mergeCell ref="C34:C35"/>
    <mergeCell ref="D34:D35"/>
    <mergeCell ref="E34:E35"/>
    <mergeCell ref="F34:F35"/>
    <mergeCell ref="G34:G35"/>
    <mergeCell ref="H34:H35"/>
    <mergeCell ref="I34:I35"/>
    <mergeCell ref="L34:L35"/>
    <mergeCell ref="K44:K45"/>
    <mergeCell ref="H44:H45"/>
    <mergeCell ref="I44:I45"/>
    <mergeCell ref="B44:B45"/>
    <mergeCell ref="C44:C45"/>
    <mergeCell ref="D44:D45"/>
    <mergeCell ref="E44:E45"/>
    <mergeCell ref="F44:F45"/>
    <mergeCell ref="G44:G45"/>
    <mergeCell ref="J44:J45"/>
    <mergeCell ref="L63:P63"/>
    <mergeCell ref="O54:P54"/>
    <mergeCell ref="L54:L55"/>
    <mergeCell ref="M54:M55"/>
    <mergeCell ref="N54:N55"/>
    <mergeCell ref="H84:H85"/>
    <mergeCell ref="N84:N85"/>
    <mergeCell ref="B84:B85"/>
    <mergeCell ref="B64:B65"/>
    <mergeCell ref="C64:C65"/>
    <mergeCell ref="B53:K53"/>
    <mergeCell ref="G54:G55"/>
    <mergeCell ref="H54:H55"/>
    <mergeCell ref="I54:I55"/>
    <mergeCell ref="B54:B55"/>
    <mergeCell ref="C54:C55"/>
    <mergeCell ref="K54:K55"/>
    <mergeCell ref="D64:D65"/>
    <mergeCell ref="E64:E65"/>
    <mergeCell ref="F64:F65"/>
    <mergeCell ref="G64:G65"/>
    <mergeCell ref="D54:D55"/>
    <mergeCell ref="E54:E55"/>
    <mergeCell ref="F54:F55"/>
    <mergeCell ref="J54:J55"/>
    <mergeCell ref="J64:J65"/>
    <mergeCell ref="K64:K65"/>
    <mergeCell ref="B63:K63"/>
    <mergeCell ref="F94:F95"/>
    <mergeCell ref="G94:G95"/>
    <mergeCell ref="H94:H95"/>
    <mergeCell ref="O64:P64"/>
    <mergeCell ref="E84:E85"/>
    <mergeCell ref="L64:L65"/>
    <mergeCell ref="M64:M65"/>
    <mergeCell ref="L73:P73"/>
    <mergeCell ref="L74:L75"/>
    <mergeCell ref="B83:K83"/>
    <mergeCell ref="L83:P83"/>
    <mergeCell ref="O74:P74"/>
    <mergeCell ref="M74:M75"/>
    <mergeCell ref="O84:P84"/>
    <mergeCell ref="C74:C75"/>
    <mergeCell ref="D74:D75"/>
    <mergeCell ref="I74:I75"/>
    <mergeCell ref="G74:G75"/>
    <mergeCell ref="H74:H75"/>
    <mergeCell ref="E74:E75"/>
    <mergeCell ref="F74:F75"/>
    <mergeCell ref="K84:K85"/>
    <mergeCell ref="F84:F85"/>
    <mergeCell ref="G84:G85"/>
    <mergeCell ref="J94:J95"/>
    <mergeCell ref="K94:K95"/>
    <mergeCell ref="N94:N95"/>
    <mergeCell ref="M103:P103"/>
    <mergeCell ref="F104:F105"/>
    <mergeCell ref="G104:G105"/>
    <mergeCell ref="N74:N75"/>
    <mergeCell ref="H64:H65"/>
    <mergeCell ref="I64:I65"/>
    <mergeCell ref="J74:J75"/>
    <mergeCell ref="K74:K75"/>
    <mergeCell ref="B73:K73"/>
    <mergeCell ref="B74:B75"/>
    <mergeCell ref="O94:P94"/>
    <mergeCell ref="H104:H105"/>
    <mergeCell ref="I104:I105"/>
    <mergeCell ref="J104:J105"/>
    <mergeCell ref="K104:K105"/>
    <mergeCell ref="M104:M105"/>
    <mergeCell ref="M94:M95"/>
    <mergeCell ref="L104:L105"/>
    <mergeCell ref="O104:P104"/>
    <mergeCell ref="C103:L103"/>
    <mergeCell ref="E94:E95"/>
    <mergeCell ref="B117:B118"/>
    <mergeCell ref="C117:C118"/>
    <mergeCell ref="D117:D118"/>
    <mergeCell ref="E117:E118"/>
    <mergeCell ref="N117:N118"/>
    <mergeCell ref="C84:C85"/>
    <mergeCell ref="D84:D85"/>
    <mergeCell ref="C116:P116"/>
    <mergeCell ref="B94:B95"/>
    <mergeCell ref="I84:I85"/>
    <mergeCell ref="L84:L85"/>
    <mergeCell ref="M84:M85"/>
    <mergeCell ref="B93:K93"/>
    <mergeCell ref="J84:J85"/>
    <mergeCell ref="I94:I95"/>
    <mergeCell ref="L94:L95"/>
    <mergeCell ref="N104:N105"/>
    <mergeCell ref="L93:P93"/>
    <mergeCell ref="B104:B105"/>
    <mergeCell ref="C104:C105"/>
    <mergeCell ref="D104:D105"/>
    <mergeCell ref="E104:E105"/>
    <mergeCell ref="C94:C95"/>
    <mergeCell ref="D94:D95"/>
    <mergeCell ref="O117:P117"/>
    <mergeCell ref="J117:J118"/>
    <mergeCell ref="K117:K118"/>
    <mergeCell ref="L117:L118"/>
    <mergeCell ref="M117:M118"/>
    <mergeCell ref="F117:F118"/>
    <mergeCell ref="G117:G118"/>
    <mergeCell ref="H117:H118"/>
    <mergeCell ref="I117:I118"/>
  </mergeCells>
  <phoneticPr fontId="26" type="noConversion"/>
  <pageMargins left="0.7" right="0.7" top="0.78740157499999996" bottom="0.78740157499999996" header="0.3" footer="0.3"/>
  <pageSetup paperSize="9" scale="60" orientation="portrait" r:id="rId2"/>
  <rowBreaks count="1" manualBreakCount="1">
    <brk id="62"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211"/>
  <sheetViews>
    <sheetView zoomScale="70" zoomScaleNormal="70" zoomScaleSheetLayoutView="86" workbookViewId="0">
      <selection activeCell="A11" sqref="A11:B11"/>
    </sheetView>
  </sheetViews>
  <sheetFormatPr defaultColWidth="9.140625" defaultRowHeight="15"/>
  <cols>
    <col min="1" max="1" width="9.140625" style="4"/>
    <col min="2" max="2" width="10.7109375" style="4" customWidth="1"/>
    <col min="3" max="3" width="8.28515625" style="4" customWidth="1"/>
    <col min="4" max="7" width="9" style="4" customWidth="1"/>
    <col min="8" max="8" width="12.140625" style="4" customWidth="1"/>
    <col min="9" max="9" width="10.28515625" style="4" customWidth="1"/>
    <col min="10" max="10" width="11.42578125" style="4" customWidth="1"/>
    <col min="11" max="11" width="7.5703125" style="4" customWidth="1"/>
    <col min="12" max="13" width="9" style="4" customWidth="1"/>
    <col min="14" max="16" width="13.85546875" style="4" customWidth="1"/>
    <col min="17" max="16384" width="9.140625" style="4"/>
  </cols>
  <sheetData>
    <row r="1" spans="2:17" ht="15.95" customHeight="1">
      <c r="B1" s="1"/>
      <c r="C1" s="1"/>
      <c r="D1" s="2"/>
      <c r="E1" s="2"/>
      <c r="F1" s="2"/>
      <c r="G1" s="2"/>
      <c r="H1" s="3"/>
      <c r="I1" s="3"/>
      <c r="J1" s="2"/>
      <c r="K1" s="2"/>
      <c r="L1" s="2"/>
      <c r="M1" s="2"/>
      <c r="N1" s="1"/>
      <c r="O1" s="1"/>
    </row>
    <row r="2" spans="2:17" ht="15.95" customHeight="1" thickBot="1"/>
    <row r="3" spans="2:17" ht="39.950000000000003" customHeight="1" thickBot="1">
      <c r="B3" s="473" t="s">
        <v>368</v>
      </c>
      <c r="C3" s="474"/>
      <c r="D3" s="474"/>
      <c r="E3" s="474"/>
      <c r="F3" s="474"/>
      <c r="G3" s="474"/>
      <c r="H3" s="474"/>
      <c r="I3" s="474"/>
      <c r="J3" s="474"/>
      <c r="K3" s="474"/>
      <c r="L3" s="470" t="s">
        <v>239</v>
      </c>
      <c r="M3" s="471"/>
      <c r="N3" s="471"/>
      <c r="O3" s="471"/>
      <c r="P3" s="472"/>
    </row>
    <row r="4" spans="2:17" ht="20.100000000000001" customHeight="1">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7" ht="20.100000000000001" customHeight="1" thickBot="1">
      <c r="B5" s="466"/>
      <c r="C5" s="462"/>
      <c r="D5" s="462"/>
      <c r="E5" s="462"/>
      <c r="F5" s="462"/>
      <c r="G5" s="462"/>
      <c r="H5" s="462"/>
      <c r="I5" s="462"/>
      <c r="J5" s="462"/>
      <c r="K5" s="462"/>
      <c r="L5" s="462"/>
      <c r="M5" s="462"/>
      <c r="N5" s="462"/>
      <c r="O5" s="145" t="s">
        <v>209</v>
      </c>
      <c r="P5" s="30" t="s">
        <v>210</v>
      </c>
    </row>
    <row r="6" spans="2:17" ht="21" customHeight="1">
      <c r="B6" s="148" t="s">
        <v>211</v>
      </c>
      <c r="C6" s="146">
        <v>31</v>
      </c>
      <c r="D6" s="8">
        <v>29</v>
      </c>
      <c r="E6" s="8">
        <v>31</v>
      </c>
      <c r="F6" s="8">
        <v>25</v>
      </c>
      <c r="G6" s="8">
        <v>7</v>
      </c>
      <c r="H6" s="8">
        <v>3</v>
      </c>
      <c r="I6" s="168">
        <f>SUM(C6:G6)</f>
        <v>123</v>
      </c>
      <c r="J6" s="8">
        <v>17</v>
      </c>
      <c r="K6" s="8">
        <v>31</v>
      </c>
      <c r="L6" s="8">
        <v>30</v>
      </c>
      <c r="M6" s="8">
        <v>31</v>
      </c>
      <c r="N6" s="168">
        <f>SUM(J6:M6)</f>
        <v>109</v>
      </c>
      <c r="O6" s="167">
        <f>SUM(C6:H6,J6:M6)</f>
        <v>235</v>
      </c>
      <c r="P6" s="169">
        <f>I6+N6</f>
        <v>232</v>
      </c>
    </row>
    <row r="7" spans="2:17" ht="20.100000000000001" customHeight="1">
      <c r="B7" s="149" t="s">
        <v>485</v>
      </c>
      <c r="C7" s="147">
        <v>-2.2000000000000002</v>
      </c>
      <c r="D7" s="10">
        <v>2.7</v>
      </c>
      <c r="E7" s="10">
        <v>3.7</v>
      </c>
      <c r="F7" s="10">
        <v>8.5</v>
      </c>
      <c r="G7" s="10">
        <v>11.9</v>
      </c>
      <c r="H7" s="10">
        <v>16.5</v>
      </c>
      <c r="I7" s="153">
        <f>(C6*C7+D6*D7+E6*E7+F6*F7+G6*G7)/I6</f>
        <v>3.4195121951219516</v>
      </c>
      <c r="J7" s="10">
        <v>11.4</v>
      </c>
      <c r="K7" s="95">
        <v>9.4</v>
      </c>
      <c r="L7" s="95">
        <v>3.9</v>
      </c>
      <c r="M7" s="95">
        <v>0.1</v>
      </c>
      <c r="N7" s="153">
        <f>(J6*J7+K6*K7+L6*L7+M6*M7)/N6</f>
        <v>5.553211009174313</v>
      </c>
      <c r="O7" s="154">
        <f>(C7*C6+D7*D6+E7*E6+F7*F6+G7*G6+H7*H6+J7*J6+K7*K6+L7*L6+M7*M6)/O6</f>
        <v>4.576170212765958</v>
      </c>
      <c r="P7" s="161">
        <f>(I7*I6+N7*N6)/P6</f>
        <v>4.4219827586206897</v>
      </c>
    </row>
    <row r="8" spans="2:17" ht="20.100000000000001" customHeight="1">
      <c r="B8" s="149" t="s">
        <v>212</v>
      </c>
      <c r="C8" s="13">
        <f t="shared" ref="C8:H8" si="0">C6*(13-C7)</f>
        <v>471.2</v>
      </c>
      <c r="D8" s="12">
        <f t="shared" si="0"/>
        <v>298.70000000000005</v>
      </c>
      <c r="E8" s="12">
        <f t="shared" si="0"/>
        <v>288.3</v>
      </c>
      <c r="F8" s="12">
        <f t="shared" si="0"/>
        <v>112.5</v>
      </c>
      <c r="G8" s="12">
        <f t="shared" si="0"/>
        <v>7.6999999999999975</v>
      </c>
      <c r="H8" s="12">
        <f t="shared" si="0"/>
        <v>-10.5</v>
      </c>
      <c r="I8" s="155">
        <f>SUM(C8:G8)</f>
        <v>1178.4000000000001</v>
      </c>
      <c r="J8" s="12">
        <f>J6*(13-J7)</f>
        <v>27.199999999999996</v>
      </c>
      <c r="K8" s="12">
        <f>K6*(13-K7)</f>
        <v>111.6</v>
      </c>
      <c r="L8" s="12">
        <f>L6*(13-L7)</f>
        <v>273</v>
      </c>
      <c r="M8" s="12">
        <f>M6*(13-M7)</f>
        <v>399.90000000000003</v>
      </c>
      <c r="N8" s="155">
        <f>SUM(J8:M8)</f>
        <v>811.7</v>
      </c>
      <c r="O8" s="156">
        <f>O6*(13-O7)</f>
        <v>1979.5999999999997</v>
      </c>
      <c r="P8" s="162">
        <f>P6*(13-P7)</f>
        <v>1990.1</v>
      </c>
    </row>
    <row r="9" spans="2:17" ht="20.100000000000001" customHeight="1">
      <c r="B9" s="149" t="s">
        <v>213</v>
      </c>
      <c r="C9" s="13">
        <f t="shared" ref="C9:H9" si="1">C6*(17-C7)</f>
        <v>595.19999999999993</v>
      </c>
      <c r="D9" s="12">
        <f t="shared" si="1"/>
        <v>414.70000000000005</v>
      </c>
      <c r="E9" s="12">
        <f t="shared" si="1"/>
        <v>412.3</v>
      </c>
      <c r="F9" s="12">
        <f t="shared" si="1"/>
        <v>212.5</v>
      </c>
      <c r="G9" s="12">
        <f t="shared" si="1"/>
        <v>35.699999999999996</v>
      </c>
      <c r="H9" s="12">
        <f t="shared" si="1"/>
        <v>1.5</v>
      </c>
      <c r="I9" s="155">
        <f>SUM(C9:G9)</f>
        <v>1670.4</v>
      </c>
      <c r="J9" s="12">
        <f>J6*(17-J7)</f>
        <v>95.199999999999989</v>
      </c>
      <c r="K9" s="12">
        <f>K6*(17-K7)</f>
        <v>235.6</v>
      </c>
      <c r="L9" s="12">
        <f>L6*(17-L7)</f>
        <v>393</v>
      </c>
      <c r="M9" s="12">
        <f>M6*(17-M7)</f>
        <v>523.9</v>
      </c>
      <c r="N9" s="155">
        <f>SUM(J9:M9)</f>
        <v>1247.6999999999998</v>
      </c>
      <c r="O9" s="156">
        <f>O6*(17-O7)</f>
        <v>2919.5999999999995</v>
      </c>
      <c r="P9" s="162">
        <f>P6*(17-P7)</f>
        <v>2918.1</v>
      </c>
    </row>
    <row r="10" spans="2:17" ht="20.100000000000001" customHeight="1">
      <c r="B10" s="149" t="s">
        <v>214</v>
      </c>
      <c r="C10" s="17">
        <f t="shared" ref="C10:H10" si="2">C6*(18-C7)</f>
        <v>626.19999999999993</v>
      </c>
      <c r="D10" s="16">
        <f t="shared" si="2"/>
        <v>443.70000000000005</v>
      </c>
      <c r="E10" s="16">
        <f t="shared" si="2"/>
        <v>443.3</v>
      </c>
      <c r="F10" s="16">
        <f t="shared" si="2"/>
        <v>237.5</v>
      </c>
      <c r="G10" s="16">
        <f t="shared" si="2"/>
        <v>42.699999999999996</v>
      </c>
      <c r="H10" s="16">
        <f t="shared" si="2"/>
        <v>4.5</v>
      </c>
      <c r="I10" s="155">
        <f>SUM(C10:G10)</f>
        <v>1793.4</v>
      </c>
      <c r="J10" s="16">
        <f>J6*(18-J7)</f>
        <v>112.19999999999999</v>
      </c>
      <c r="K10" s="16">
        <f>K6*(18-K7)</f>
        <v>266.59999999999997</v>
      </c>
      <c r="L10" s="16">
        <f>L6*(18-L7)</f>
        <v>423</v>
      </c>
      <c r="M10" s="16">
        <f>M6*(18-M7)</f>
        <v>554.9</v>
      </c>
      <c r="N10" s="155">
        <f>SUM(J10:M10)</f>
        <v>1356.6999999999998</v>
      </c>
      <c r="O10" s="157">
        <f>O6*(18-O7)</f>
        <v>3154.5999999999995</v>
      </c>
      <c r="P10" s="163">
        <f>P6*(18-P7)</f>
        <v>3150.1</v>
      </c>
    </row>
    <row r="11" spans="2:17" ht="20.100000000000001" customHeight="1" thickBot="1">
      <c r="B11" s="347" t="s">
        <v>215</v>
      </c>
      <c r="C11" s="21">
        <f t="shared" ref="C11:H11" si="3">C6*(19-C7)</f>
        <v>657.19999999999993</v>
      </c>
      <c r="D11" s="20">
        <f t="shared" si="3"/>
        <v>472.70000000000005</v>
      </c>
      <c r="E11" s="20">
        <f t="shared" si="3"/>
        <v>474.3</v>
      </c>
      <c r="F11" s="20">
        <f t="shared" si="3"/>
        <v>262.5</v>
      </c>
      <c r="G11" s="20">
        <f t="shared" si="3"/>
        <v>49.699999999999996</v>
      </c>
      <c r="H11" s="20">
        <f t="shared" si="3"/>
        <v>7.5</v>
      </c>
      <c r="I11" s="164">
        <f>SUM(C11:G11)</f>
        <v>1916.4</v>
      </c>
      <c r="J11" s="20">
        <f>J6*(19-J7)</f>
        <v>129.19999999999999</v>
      </c>
      <c r="K11" s="20">
        <f>K6*(19-K7)</f>
        <v>297.59999999999997</v>
      </c>
      <c r="L11" s="20">
        <f>L6*(19-L7)</f>
        <v>453</v>
      </c>
      <c r="M11" s="20">
        <f>M6*(19-M7)</f>
        <v>585.9</v>
      </c>
      <c r="N11" s="164">
        <f>SUM(J11:M11)</f>
        <v>1465.6999999999998</v>
      </c>
      <c r="O11" s="165">
        <f>O6*(19-O7)</f>
        <v>3389.5999999999995</v>
      </c>
      <c r="P11" s="166">
        <f>P6*(19-P7)</f>
        <v>3382.1</v>
      </c>
    </row>
    <row r="12" spans="2:17" ht="34.5" customHeight="1" thickBot="1">
      <c r="B12" s="1"/>
      <c r="C12" s="1"/>
      <c r="D12" s="2"/>
      <c r="E12" s="2"/>
      <c r="F12" s="2"/>
      <c r="G12" s="1"/>
      <c r="H12" s="2"/>
      <c r="I12" s="1"/>
      <c r="J12" s="2"/>
      <c r="K12" s="1"/>
      <c r="L12" s="2"/>
      <c r="M12" s="1"/>
      <c r="N12" s="2"/>
      <c r="O12" s="1"/>
      <c r="P12" s="1"/>
    </row>
    <row r="13" spans="2:17" ht="39.950000000000003" customHeight="1" thickBot="1">
      <c r="B13" s="473" t="s">
        <v>368</v>
      </c>
      <c r="C13" s="474"/>
      <c r="D13" s="474"/>
      <c r="E13" s="474"/>
      <c r="F13" s="474"/>
      <c r="G13" s="474"/>
      <c r="H13" s="474"/>
      <c r="I13" s="474"/>
      <c r="J13" s="474"/>
      <c r="K13" s="474"/>
      <c r="L13" s="470" t="s">
        <v>240</v>
      </c>
      <c r="M13" s="471"/>
      <c r="N13" s="471"/>
      <c r="O13" s="471"/>
      <c r="P13" s="472"/>
    </row>
    <row r="14" spans="2:17" ht="20.100000000000001" customHeight="1">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7" ht="20.100000000000001" customHeight="1" thickBot="1">
      <c r="B15" s="466"/>
      <c r="C15" s="462"/>
      <c r="D15" s="462"/>
      <c r="E15" s="462"/>
      <c r="F15" s="462"/>
      <c r="G15" s="462"/>
      <c r="H15" s="462"/>
      <c r="I15" s="462"/>
      <c r="J15" s="462"/>
      <c r="K15" s="462"/>
      <c r="L15" s="462"/>
      <c r="M15" s="462"/>
      <c r="N15" s="462"/>
      <c r="O15" s="145" t="s">
        <v>209</v>
      </c>
      <c r="P15" s="30" t="s">
        <v>210</v>
      </c>
      <c r="Q15" s="1"/>
    </row>
    <row r="16" spans="2:17" ht="19.5" customHeight="1">
      <c r="B16" s="148" t="s">
        <v>211</v>
      </c>
      <c r="C16" s="146">
        <v>31</v>
      </c>
      <c r="D16" s="8">
        <v>28</v>
      </c>
      <c r="E16" s="8">
        <v>31</v>
      </c>
      <c r="F16" s="8">
        <v>30</v>
      </c>
      <c r="G16" s="8">
        <v>21</v>
      </c>
      <c r="H16" s="8">
        <v>14</v>
      </c>
      <c r="I16" s="168">
        <f>SUM(C16:G16)</f>
        <v>141</v>
      </c>
      <c r="J16" s="8">
        <v>24</v>
      </c>
      <c r="K16" s="8">
        <v>26</v>
      </c>
      <c r="L16" s="8">
        <v>29</v>
      </c>
      <c r="M16" s="8">
        <v>31</v>
      </c>
      <c r="N16" s="168">
        <f>SUM(J16:M16)</f>
        <v>110</v>
      </c>
      <c r="O16" s="167">
        <f>SUM(C16:H16,J16:M16)</f>
        <v>265</v>
      </c>
      <c r="P16" s="169">
        <f>I16+N16</f>
        <v>251</v>
      </c>
      <c r="Q16" s="1"/>
    </row>
    <row r="17" spans="2:17" ht="20.100000000000001" customHeight="1">
      <c r="B17" s="149" t="s">
        <v>485</v>
      </c>
      <c r="C17" s="147">
        <v>-2.2000000000000002</v>
      </c>
      <c r="D17" s="10">
        <v>0.2</v>
      </c>
      <c r="E17" s="10">
        <v>4</v>
      </c>
      <c r="F17" s="10">
        <v>6.3</v>
      </c>
      <c r="G17" s="10">
        <v>12.2</v>
      </c>
      <c r="H17" s="10">
        <v>11.7</v>
      </c>
      <c r="I17" s="153">
        <f>(C16*C17+D16*D17+E16*E17+F16*F17+G16*G17)/I16</f>
        <v>3.5929078014184399</v>
      </c>
      <c r="J17" s="10">
        <v>10.74666666666667</v>
      </c>
      <c r="K17" s="95">
        <v>10.770967741935481</v>
      </c>
      <c r="L17" s="95">
        <v>1.9433333333333331</v>
      </c>
      <c r="M17" s="95">
        <v>-2.7225806451612908</v>
      </c>
      <c r="N17" s="153">
        <f>(J16*J17+K16*K17+L16*L17+M16*M17)/N16</f>
        <v>4.6356529814271754</v>
      </c>
      <c r="O17" s="154">
        <f>(C17*C16+D17*D16+E17*E16+F17*F16+G17*G16+H17*H16+J17*J16+K17*K16+L17*L16+M17*M16)/O16</f>
        <v>4.454044633799958</v>
      </c>
      <c r="P17" s="161">
        <f>(I17*I16+N17*N16)/P16</f>
        <v>4.0498877607848183</v>
      </c>
      <c r="Q17" s="1"/>
    </row>
    <row r="18" spans="2:17" ht="20.100000000000001" customHeight="1">
      <c r="B18" s="149" t="s">
        <v>212</v>
      </c>
      <c r="C18" s="13">
        <f t="shared" ref="C18:H18" si="4">C16*(13-C17)</f>
        <v>471.2</v>
      </c>
      <c r="D18" s="12">
        <f t="shared" si="4"/>
        <v>358.40000000000003</v>
      </c>
      <c r="E18" s="12">
        <f t="shared" si="4"/>
        <v>279</v>
      </c>
      <c r="F18" s="12">
        <f t="shared" si="4"/>
        <v>201</v>
      </c>
      <c r="G18" s="12">
        <f t="shared" si="4"/>
        <v>16.800000000000015</v>
      </c>
      <c r="H18" s="12">
        <f t="shared" si="4"/>
        <v>18.20000000000001</v>
      </c>
      <c r="I18" s="155">
        <f>SUM(C18:G18)</f>
        <v>1326.3999999999999</v>
      </c>
      <c r="J18" s="12">
        <f>J16*(13-J17)</f>
        <v>54.079999999999927</v>
      </c>
      <c r="K18" s="12">
        <f>K16*(13-K17)</f>
        <v>57.954838709677503</v>
      </c>
      <c r="L18" s="12">
        <f>L16*(13-L17)</f>
        <v>320.64333333333332</v>
      </c>
      <c r="M18" s="12">
        <f>M16*(13-M17)</f>
        <v>487.4</v>
      </c>
      <c r="N18" s="155">
        <f>SUM(J18:M18)</f>
        <v>920.07817204301068</v>
      </c>
      <c r="O18" s="156">
        <f>O16*(13-O17)</f>
        <v>2264.6781720430113</v>
      </c>
      <c r="P18" s="162">
        <f>P16*(13-P17)</f>
        <v>2246.4781720430105</v>
      </c>
      <c r="Q18" s="1"/>
    </row>
    <row r="19" spans="2:17" ht="20.100000000000001" customHeight="1">
      <c r="B19" s="149" t="s">
        <v>213</v>
      </c>
      <c r="C19" s="13">
        <f t="shared" ref="C19:H19" si="5">C16*(17-C17)</f>
        <v>595.19999999999993</v>
      </c>
      <c r="D19" s="12">
        <f t="shared" si="5"/>
        <v>470.40000000000003</v>
      </c>
      <c r="E19" s="12">
        <f t="shared" si="5"/>
        <v>403</v>
      </c>
      <c r="F19" s="12">
        <f t="shared" si="5"/>
        <v>321</v>
      </c>
      <c r="G19" s="12">
        <f t="shared" si="5"/>
        <v>100.80000000000001</v>
      </c>
      <c r="H19" s="12">
        <f t="shared" si="5"/>
        <v>74.200000000000017</v>
      </c>
      <c r="I19" s="155">
        <f>SUM(C19:G19)</f>
        <v>1890.3999999999999</v>
      </c>
      <c r="J19" s="12">
        <f>J16*(17-J17)</f>
        <v>150.07999999999993</v>
      </c>
      <c r="K19" s="12">
        <f>K16*(17-K17)</f>
        <v>161.95483870967749</v>
      </c>
      <c r="L19" s="12">
        <f>L16*(17-L17)</f>
        <v>436.64333333333332</v>
      </c>
      <c r="M19" s="12">
        <f>M16*(17-M17)</f>
        <v>611.4</v>
      </c>
      <c r="N19" s="155">
        <f>SUM(J19:M19)</f>
        <v>1360.0781720430107</v>
      </c>
      <c r="O19" s="156">
        <f>O16*(17-O17)</f>
        <v>3324.6781720430113</v>
      </c>
      <c r="P19" s="162">
        <f>P16*(17-P17)</f>
        <v>3250.4781720430105</v>
      </c>
      <c r="Q19" s="1"/>
    </row>
    <row r="20" spans="2:17" ht="20.100000000000001" customHeight="1">
      <c r="B20" s="149" t="s">
        <v>214</v>
      </c>
      <c r="C20" s="17">
        <f t="shared" ref="C20:H20" si="6">C16*(18-C17)</f>
        <v>626.19999999999993</v>
      </c>
      <c r="D20" s="16">
        <f t="shared" si="6"/>
        <v>498.40000000000003</v>
      </c>
      <c r="E20" s="16">
        <f t="shared" si="6"/>
        <v>434</v>
      </c>
      <c r="F20" s="16">
        <f t="shared" si="6"/>
        <v>351</v>
      </c>
      <c r="G20" s="16">
        <f t="shared" si="6"/>
        <v>121.80000000000001</v>
      </c>
      <c r="H20" s="16">
        <f t="shared" si="6"/>
        <v>88.200000000000017</v>
      </c>
      <c r="I20" s="155">
        <f>SUM(C20:G20)</f>
        <v>2031.3999999999999</v>
      </c>
      <c r="J20" s="16">
        <f>J16*(18-J17)</f>
        <v>174.07999999999993</v>
      </c>
      <c r="K20" s="16">
        <f>K16*(18-K17)</f>
        <v>187.95483870967749</v>
      </c>
      <c r="L20" s="16">
        <f>L16*(18-L17)</f>
        <v>465.64333333333337</v>
      </c>
      <c r="M20" s="16">
        <f>M16*(18-M17)</f>
        <v>642.4</v>
      </c>
      <c r="N20" s="155">
        <f>SUM(J20:M20)</f>
        <v>1470.0781720430109</v>
      </c>
      <c r="O20" s="157">
        <f>O16*(18-O17)</f>
        <v>3589.6781720430113</v>
      </c>
      <c r="P20" s="163">
        <f>P16*(18-P17)</f>
        <v>3501.4781720430105</v>
      </c>
      <c r="Q20" s="1"/>
    </row>
    <row r="21" spans="2:17" ht="20.100000000000001" customHeight="1" thickBot="1">
      <c r="B21" s="347" t="s">
        <v>215</v>
      </c>
      <c r="C21" s="21">
        <f t="shared" ref="C21:H21" si="7">C16*(19-C17)</f>
        <v>657.19999999999993</v>
      </c>
      <c r="D21" s="20">
        <f t="shared" si="7"/>
        <v>526.4</v>
      </c>
      <c r="E21" s="20">
        <f t="shared" si="7"/>
        <v>465</v>
      </c>
      <c r="F21" s="20">
        <f t="shared" si="7"/>
        <v>381</v>
      </c>
      <c r="G21" s="20">
        <f t="shared" si="7"/>
        <v>142.80000000000001</v>
      </c>
      <c r="H21" s="20">
        <f t="shared" si="7"/>
        <v>102.20000000000002</v>
      </c>
      <c r="I21" s="164">
        <f>SUM(C21:G21)</f>
        <v>2172.4</v>
      </c>
      <c r="J21" s="20">
        <f>J16*(19-J17)</f>
        <v>198.07999999999993</v>
      </c>
      <c r="K21" s="20">
        <f>K16*(19-K17)</f>
        <v>213.95483870967749</v>
      </c>
      <c r="L21" s="20">
        <f>L16*(19-L17)</f>
        <v>494.64333333333337</v>
      </c>
      <c r="M21" s="20">
        <f>M16*(19-M17)</f>
        <v>673.4</v>
      </c>
      <c r="N21" s="164">
        <f>SUM(J21:M21)</f>
        <v>1580.0781720430109</v>
      </c>
      <c r="O21" s="165">
        <f>O16*(19-O17)</f>
        <v>3854.6781720430113</v>
      </c>
      <c r="P21" s="166">
        <f>P16*(19-P17)</f>
        <v>3752.4781720430105</v>
      </c>
      <c r="Q21" s="1"/>
    </row>
    <row r="22" spans="2:17" ht="27" customHeight="1" thickBot="1">
      <c r="B22" s="1"/>
      <c r="C22" s="1"/>
      <c r="D22" s="2"/>
      <c r="E22" s="2"/>
      <c r="F22" s="2"/>
      <c r="G22" s="1"/>
      <c r="H22" s="3"/>
      <c r="I22" s="1"/>
      <c r="J22" s="3"/>
      <c r="K22" s="1"/>
      <c r="L22" s="2"/>
      <c r="M22" s="1"/>
      <c r="N22" s="2"/>
      <c r="O22" s="1"/>
      <c r="P22" s="1"/>
    </row>
    <row r="23" spans="2:17" ht="39.6" customHeight="1" thickBot="1">
      <c r="B23" s="473" t="s">
        <v>368</v>
      </c>
      <c r="C23" s="474"/>
      <c r="D23" s="474"/>
      <c r="E23" s="474"/>
      <c r="F23" s="474"/>
      <c r="G23" s="474"/>
      <c r="H23" s="474"/>
      <c r="I23" s="474"/>
      <c r="J23" s="474"/>
      <c r="K23" s="474"/>
      <c r="L23" s="470" t="s">
        <v>218</v>
      </c>
      <c r="M23" s="471"/>
      <c r="N23" s="471"/>
      <c r="O23" s="471"/>
      <c r="P23" s="472"/>
    </row>
    <row r="24" spans="2:17" ht="15.95" customHeight="1">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7" ht="15.95" customHeight="1" thickBot="1">
      <c r="B25" s="466"/>
      <c r="C25" s="462"/>
      <c r="D25" s="462"/>
      <c r="E25" s="462"/>
      <c r="F25" s="462"/>
      <c r="G25" s="462"/>
      <c r="H25" s="462"/>
      <c r="I25" s="462"/>
      <c r="J25" s="462"/>
      <c r="K25" s="462"/>
      <c r="L25" s="462"/>
      <c r="M25" s="462"/>
      <c r="N25" s="462"/>
      <c r="O25" s="145" t="s">
        <v>209</v>
      </c>
      <c r="P25" s="30" t="s">
        <v>210</v>
      </c>
    </row>
    <row r="26" spans="2:17" ht="20.25" customHeight="1">
      <c r="B26" s="148" t="s">
        <v>211</v>
      </c>
      <c r="C26" s="146">
        <v>31</v>
      </c>
      <c r="D26" s="8">
        <v>28</v>
      </c>
      <c r="E26" s="8">
        <v>31</v>
      </c>
      <c r="F26" s="8">
        <v>30</v>
      </c>
      <c r="G26" s="8">
        <v>0</v>
      </c>
      <c r="H26" s="8">
        <v>5</v>
      </c>
      <c r="I26" s="168">
        <f>SUM(C26:G26)</f>
        <v>120</v>
      </c>
      <c r="J26" s="8">
        <v>0</v>
      </c>
      <c r="K26" s="8">
        <v>0</v>
      </c>
      <c r="L26" s="8">
        <v>30</v>
      </c>
      <c r="M26" s="8">
        <v>31</v>
      </c>
      <c r="N26" s="168">
        <f>SUM(J26:M26)</f>
        <v>61</v>
      </c>
      <c r="O26" s="167">
        <f>SUM(C26:H26,J26:M26)</f>
        <v>186</v>
      </c>
      <c r="P26" s="169">
        <f>I26+N26</f>
        <v>181</v>
      </c>
    </row>
    <row r="27" spans="2:17" ht="20.25" customHeight="1">
      <c r="B27" s="149" t="s">
        <v>485</v>
      </c>
      <c r="C27" s="147">
        <v>-1.3</v>
      </c>
      <c r="D27" s="10">
        <v>3.5</v>
      </c>
      <c r="E27" s="10">
        <v>3.5</v>
      </c>
      <c r="F27" s="10">
        <v>6.9833333333333334</v>
      </c>
      <c r="G27" s="10">
        <v>0</v>
      </c>
      <c r="H27" s="10">
        <v>0</v>
      </c>
      <c r="I27" s="153">
        <f>(C26*C27+D26*D27+E26*E27+F26*F27+G26*G27)/I26</f>
        <v>3.1308333333333334</v>
      </c>
      <c r="J27" s="10" t="s">
        <v>320</v>
      </c>
      <c r="K27" s="95" t="s">
        <v>320</v>
      </c>
      <c r="L27" s="95" t="s">
        <v>320</v>
      </c>
      <c r="M27" s="95" t="s">
        <v>320</v>
      </c>
      <c r="N27" s="153"/>
      <c r="O27" s="154"/>
      <c r="P27" s="161">
        <f>(I27*I26+N27*N26)/P26</f>
        <v>2.0756906077348067</v>
      </c>
    </row>
    <row r="28" spans="2:17" ht="20.25" customHeight="1">
      <c r="B28" s="149" t="s">
        <v>212</v>
      </c>
      <c r="C28" s="13">
        <f t="shared" ref="C28:H28" si="8">C26*(13-C27)</f>
        <v>443.3</v>
      </c>
      <c r="D28" s="12">
        <f t="shared" si="8"/>
        <v>266</v>
      </c>
      <c r="E28" s="12">
        <f t="shared" si="8"/>
        <v>294.5</v>
      </c>
      <c r="F28" s="12">
        <f t="shared" si="8"/>
        <v>180.5</v>
      </c>
      <c r="G28" s="12">
        <f t="shared" si="8"/>
        <v>0</v>
      </c>
      <c r="H28" s="12">
        <f t="shared" si="8"/>
        <v>65</v>
      </c>
      <c r="I28" s="155">
        <f>SUM(C28:G28)</f>
        <v>1184.3</v>
      </c>
      <c r="J28" s="12"/>
      <c r="K28" s="12"/>
      <c r="L28" s="12"/>
      <c r="M28" s="12"/>
      <c r="N28" s="155"/>
      <c r="O28" s="156"/>
      <c r="P28" s="162">
        <f>P26*(13-P27)</f>
        <v>1977.3</v>
      </c>
    </row>
    <row r="29" spans="2:17" ht="20.25" customHeight="1">
      <c r="B29" s="149" t="s">
        <v>213</v>
      </c>
      <c r="C29" s="13">
        <f t="shared" ref="C29:H29" si="9">C26*(17-C27)</f>
        <v>567.30000000000007</v>
      </c>
      <c r="D29" s="12">
        <f t="shared" si="9"/>
        <v>378</v>
      </c>
      <c r="E29" s="12">
        <f t="shared" si="9"/>
        <v>418.5</v>
      </c>
      <c r="F29" s="12">
        <f t="shared" si="9"/>
        <v>300.5</v>
      </c>
      <c r="G29" s="12">
        <f t="shared" si="9"/>
        <v>0</v>
      </c>
      <c r="H29" s="12">
        <f t="shared" si="9"/>
        <v>85</v>
      </c>
      <c r="I29" s="155">
        <f>SUM(C29:G29)</f>
        <v>1664.3000000000002</v>
      </c>
      <c r="J29" s="12"/>
      <c r="K29" s="12"/>
      <c r="L29" s="12"/>
      <c r="M29" s="12"/>
      <c r="N29" s="155"/>
      <c r="O29" s="156"/>
      <c r="P29" s="162">
        <f>P26*(17-P27)</f>
        <v>2701.3</v>
      </c>
    </row>
    <row r="30" spans="2:17" ht="20.25" customHeight="1">
      <c r="B30" s="149" t="s">
        <v>214</v>
      </c>
      <c r="C30" s="17">
        <f t="shared" ref="C30:H30" si="10">C26*(18-C27)</f>
        <v>598.30000000000007</v>
      </c>
      <c r="D30" s="16">
        <f t="shared" si="10"/>
        <v>406</v>
      </c>
      <c r="E30" s="16">
        <f t="shared" si="10"/>
        <v>449.5</v>
      </c>
      <c r="F30" s="16">
        <f t="shared" si="10"/>
        <v>330.5</v>
      </c>
      <c r="G30" s="16">
        <f t="shared" si="10"/>
        <v>0</v>
      </c>
      <c r="H30" s="16">
        <f t="shared" si="10"/>
        <v>90</v>
      </c>
      <c r="I30" s="155">
        <f>SUM(C30:G30)</f>
        <v>1784.3000000000002</v>
      </c>
      <c r="J30" s="16"/>
      <c r="K30" s="16"/>
      <c r="L30" s="16"/>
      <c r="M30" s="16"/>
      <c r="N30" s="155"/>
      <c r="O30" s="157"/>
      <c r="P30" s="163">
        <f>P26*(18-P27)</f>
        <v>2882.3</v>
      </c>
    </row>
    <row r="31" spans="2:17" ht="20.25" customHeight="1" thickBot="1">
      <c r="B31" s="347" t="s">
        <v>215</v>
      </c>
      <c r="C31" s="21">
        <f t="shared" ref="C31:H31" si="11">C26*(19-C27)</f>
        <v>629.30000000000007</v>
      </c>
      <c r="D31" s="20">
        <f t="shared" si="11"/>
        <v>434</v>
      </c>
      <c r="E31" s="20">
        <f t="shared" si="11"/>
        <v>480.5</v>
      </c>
      <c r="F31" s="20">
        <f t="shared" si="11"/>
        <v>360.5</v>
      </c>
      <c r="G31" s="20">
        <f t="shared" si="11"/>
        <v>0</v>
      </c>
      <c r="H31" s="20">
        <f t="shared" si="11"/>
        <v>95</v>
      </c>
      <c r="I31" s="164">
        <f>SUM(C31:G31)</f>
        <v>1904.3000000000002</v>
      </c>
      <c r="J31" s="20"/>
      <c r="K31" s="20"/>
      <c r="L31" s="20"/>
      <c r="M31" s="20"/>
      <c r="N31" s="164"/>
      <c r="O31" s="165"/>
      <c r="P31" s="166">
        <f>P26*(19-P27)</f>
        <v>3063.3</v>
      </c>
    </row>
    <row r="32" spans="2:17" ht="30.75" customHeight="1" thickBot="1">
      <c r="B32" s="1"/>
      <c r="C32" s="1"/>
      <c r="D32" s="2"/>
      <c r="E32" s="2"/>
      <c r="F32" s="2"/>
      <c r="G32" s="1"/>
      <c r="H32" s="3"/>
      <c r="I32" s="1"/>
      <c r="J32" s="3"/>
      <c r="K32" s="1"/>
      <c r="L32" s="2"/>
      <c r="M32" s="1"/>
      <c r="N32" s="2"/>
      <c r="O32" s="1"/>
      <c r="P32" s="1"/>
    </row>
    <row r="33" spans="2:17" ht="39.6" customHeight="1" thickBot="1">
      <c r="B33" s="473" t="s">
        <v>368</v>
      </c>
      <c r="C33" s="474"/>
      <c r="D33" s="474"/>
      <c r="E33" s="474"/>
      <c r="F33" s="474"/>
      <c r="G33" s="474"/>
      <c r="H33" s="474"/>
      <c r="I33" s="474"/>
      <c r="J33" s="474"/>
      <c r="K33" s="474"/>
      <c r="L33" s="470" t="s">
        <v>220</v>
      </c>
      <c r="M33" s="471"/>
      <c r="N33" s="471"/>
      <c r="O33" s="471"/>
      <c r="P33" s="472"/>
    </row>
    <row r="34" spans="2:17" ht="15.95" customHeight="1">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7" ht="15.95" customHeight="1" thickBot="1">
      <c r="B35" s="466"/>
      <c r="C35" s="462"/>
      <c r="D35" s="462"/>
      <c r="E35" s="462"/>
      <c r="F35" s="462"/>
      <c r="G35" s="462"/>
      <c r="H35" s="462"/>
      <c r="I35" s="462"/>
      <c r="J35" s="462"/>
      <c r="K35" s="462"/>
      <c r="L35" s="462"/>
      <c r="M35" s="462"/>
      <c r="N35" s="462"/>
      <c r="O35" s="145" t="s">
        <v>209</v>
      </c>
      <c r="P35" s="30" t="s">
        <v>210</v>
      </c>
    </row>
    <row r="36" spans="2:17" ht="21" customHeight="1">
      <c r="B36" s="148" t="s">
        <v>211</v>
      </c>
      <c r="C36" s="146">
        <v>0</v>
      </c>
      <c r="D36" s="8">
        <v>28</v>
      </c>
      <c r="E36" s="8">
        <v>31</v>
      </c>
      <c r="F36" s="8">
        <v>25</v>
      </c>
      <c r="G36" s="8">
        <v>10</v>
      </c>
      <c r="H36" s="8">
        <v>0</v>
      </c>
      <c r="I36" s="168">
        <f>SUM(C36:G36)</f>
        <v>94</v>
      </c>
      <c r="J36" s="8">
        <v>20</v>
      </c>
      <c r="K36" s="8">
        <v>31</v>
      </c>
      <c r="L36" s="8">
        <v>30</v>
      </c>
      <c r="M36" s="8">
        <v>31</v>
      </c>
      <c r="N36" s="168">
        <f>SUM(J36:M36)</f>
        <v>112</v>
      </c>
      <c r="O36" s="167">
        <f>SUM(C36:H36,J36:M36)</f>
        <v>206</v>
      </c>
      <c r="P36" s="169">
        <f>I36+N36</f>
        <v>206</v>
      </c>
    </row>
    <row r="37" spans="2:17" ht="21" customHeight="1">
      <c r="B37" s="149" t="s">
        <v>485</v>
      </c>
      <c r="C37" s="147">
        <v>0</v>
      </c>
      <c r="D37" s="10">
        <v>-5.4</v>
      </c>
      <c r="E37" s="10">
        <v>3.6</v>
      </c>
      <c r="F37" s="10">
        <v>4.84</v>
      </c>
      <c r="G37" s="10">
        <v>6.65</v>
      </c>
      <c r="H37" s="10">
        <v>0</v>
      </c>
      <c r="I37" s="153">
        <f>(C36*C37+D36*D37+E36*E37+F36*F37+G36*G37)/I36</f>
        <v>1.5734042553191487</v>
      </c>
      <c r="J37" s="10">
        <v>11</v>
      </c>
      <c r="K37" s="95">
        <v>4.3</v>
      </c>
      <c r="L37" s="95">
        <v>3.3</v>
      </c>
      <c r="M37" s="95">
        <v>-1.5</v>
      </c>
      <c r="N37" s="153">
        <f>(J36*J37+K36*K37+L36*L37+M36*M37)/N36</f>
        <v>3.6232142857142855</v>
      </c>
      <c r="O37" s="154">
        <f>(C37*C36+D37*D36+E37*E36+F37*F36+G37*G36+H37*H36+J37*J36+K37*K36+L37*L36+M37*M36)/O36</f>
        <v>2.6878640776699028</v>
      </c>
      <c r="P37" s="161">
        <f>(I37*I36+N37*N36)/P36</f>
        <v>2.6878640776699028</v>
      </c>
    </row>
    <row r="38" spans="2:17" ht="21" customHeight="1">
      <c r="B38" s="149" t="s">
        <v>212</v>
      </c>
      <c r="C38" s="13">
        <f t="shared" ref="C38:H38" si="12">C36*(13-C37)</f>
        <v>0</v>
      </c>
      <c r="D38" s="12">
        <f t="shared" si="12"/>
        <v>515.19999999999993</v>
      </c>
      <c r="E38" s="12">
        <f t="shared" si="12"/>
        <v>291.40000000000003</v>
      </c>
      <c r="F38" s="12">
        <f t="shared" si="12"/>
        <v>204</v>
      </c>
      <c r="G38" s="12">
        <f t="shared" si="12"/>
        <v>63.5</v>
      </c>
      <c r="H38" s="12">
        <f t="shared" si="12"/>
        <v>0</v>
      </c>
      <c r="I38" s="155">
        <f>SUM(C38:G38)</f>
        <v>1074.0999999999999</v>
      </c>
      <c r="J38" s="12">
        <f>J36*(13-J37)</f>
        <v>40</v>
      </c>
      <c r="K38" s="12">
        <f>K36*(13-K37)</f>
        <v>269.7</v>
      </c>
      <c r="L38" s="12">
        <f>L36*(13-L37)</f>
        <v>291</v>
      </c>
      <c r="M38" s="12">
        <f>M36*(13-M37)</f>
        <v>449.5</v>
      </c>
      <c r="N38" s="155">
        <f>SUM(J38:M38)</f>
        <v>1050.2</v>
      </c>
      <c r="O38" s="156">
        <f>O36*(13-O37)</f>
        <v>2124.2999999999997</v>
      </c>
      <c r="P38" s="162">
        <f>P36*(13-P37)</f>
        <v>2124.2999999999997</v>
      </c>
    </row>
    <row r="39" spans="2:17" ht="21" customHeight="1">
      <c r="B39" s="149" t="s">
        <v>213</v>
      </c>
      <c r="C39" s="13">
        <f t="shared" ref="C39:H39" si="13">C36*(17-C37)</f>
        <v>0</v>
      </c>
      <c r="D39" s="12">
        <f t="shared" si="13"/>
        <v>627.19999999999993</v>
      </c>
      <c r="E39" s="12">
        <f t="shared" si="13"/>
        <v>415.40000000000003</v>
      </c>
      <c r="F39" s="12">
        <f t="shared" si="13"/>
        <v>304</v>
      </c>
      <c r="G39" s="12">
        <f t="shared" si="13"/>
        <v>103.5</v>
      </c>
      <c r="H39" s="12">
        <f t="shared" si="13"/>
        <v>0</v>
      </c>
      <c r="I39" s="155">
        <f>SUM(C39:G39)</f>
        <v>1450.1</v>
      </c>
      <c r="J39" s="12">
        <f>J36*(17-J37)</f>
        <v>120</v>
      </c>
      <c r="K39" s="12">
        <f>K36*(17-K37)</f>
        <v>393.7</v>
      </c>
      <c r="L39" s="12">
        <f>L36*(17-L37)</f>
        <v>411</v>
      </c>
      <c r="M39" s="12">
        <f>M36*(17-M37)</f>
        <v>573.5</v>
      </c>
      <c r="N39" s="155">
        <f>SUM(J39:M39)</f>
        <v>1498.2</v>
      </c>
      <c r="O39" s="156">
        <f>O36*(17-O37)</f>
        <v>2948.2999999999997</v>
      </c>
      <c r="P39" s="162">
        <f>P36*(17-P37)</f>
        <v>2948.2999999999997</v>
      </c>
    </row>
    <row r="40" spans="2:17" ht="21" customHeight="1">
      <c r="B40" s="149" t="s">
        <v>214</v>
      </c>
      <c r="C40" s="17">
        <f t="shared" ref="C40:H40" si="14">C36*(18-C37)</f>
        <v>0</v>
      </c>
      <c r="D40" s="16">
        <f t="shared" si="14"/>
        <v>655.19999999999993</v>
      </c>
      <c r="E40" s="16">
        <f t="shared" si="14"/>
        <v>446.40000000000003</v>
      </c>
      <c r="F40" s="16">
        <f t="shared" si="14"/>
        <v>329</v>
      </c>
      <c r="G40" s="16">
        <f t="shared" si="14"/>
        <v>113.5</v>
      </c>
      <c r="H40" s="16">
        <f t="shared" si="14"/>
        <v>0</v>
      </c>
      <c r="I40" s="155">
        <f>SUM(C40:G40)</f>
        <v>1544.1</v>
      </c>
      <c r="J40" s="16">
        <f>J36*(18-J37)</f>
        <v>140</v>
      </c>
      <c r="K40" s="16">
        <f>K36*(18-K37)</f>
        <v>424.7</v>
      </c>
      <c r="L40" s="16">
        <f>L36*(18-L37)</f>
        <v>441</v>
      </c>
      <c r="M40" s="16">
        <f>M36*(18-M37)</f>
        <v>604.5</v>
      </c>
      <c r="N40" s="155">
        <f>SUM(J40:M40)</f>
        <v>1610.2</v>
      </c>
      <c r="O40" s="157">
        <f>O36*(18-O37)</f>
        <v>3154.2999999999997</v>
      </c>
      <c r="P40" s="163">
        <f>P36*(18-P37)</f>
        <v>3154.2999999999997</v>
      </c>
    </row>
    <row r="41" spans="2:17" ht="21" customHeight="1" thickBot="1">
      <c r="B41" s="347" t="s">
        <v>215</v>
      </c>
      <c r="C41" s="21">
        <f t="shared" ref="C41:H41" si="15">C36*(19-C37)</f>
        <v>0</v>
      </c>
      <c r="D41" s="20">
        <f t="shared" si="15"/>
        <v>683.19999999999993</v>
      </c>
      <c r="E41" s="20">
        <f t="shared" si="15"/>
        <v>477.40000000000003</v>
      </c>
      <c r="F41" s="20">
        <f t="shared" si="15"/>
        <v>354</v>
      </c>
      <c r="G41" s="20">
        <f t="shared" si="15"/>
        <v>123.5</v>
      </c>
      <c r="H41" s="20">
        <f t="shared" si="15"/>
        <v>0</v>
      </c>
      <c r="I41" s="164">
        <f>SUM(C41:G41)</f>
        <v>1638.1</v>
      </c>
      <c r="J41" s="20">
        <f>J36*(19-J37)</f>
        <v>160</v>
      </c>
      <c r="K41" s="20">
        <f>K36*(19-K37)</f>
        <v>455.7</v>
      </c>
      <c r="L41" s="20">
        <f>L36*(19-L37)</f>
        <v>471</v>
      </c>
      <c r="M41" s="20">
        <f>M36*(19-M37)</f>
        <v>635.5</v>
      </c>
      <c r="N41" s="164">
        <f>SUM(J41:M41)</f>
        <v>1722.2</v>
      </c>
      <c r="O41" s="165">
        <f>O36*(19-O37)</f>
        <v>3360.2999999999997</v>
      </c>
      <c r="P41" s="166">
        <f>P36*(19-P37)</f>
        <v>3360.2999999999997</v>
      </c>
    </row>
    <row r="42" spans="2:17" ht="28.5" customHeight="1" thickBot="1">
      <c r="B42" s="1"/>
      <c r="C42" s="1"/>
      <c r="D42" s="2"/>
      <c r="E42" s="2"/>
      <c r="F42" s="2"/>
      <c r="G42" s="1"/>
      <c r="H42" s="3"/>
      <c r="I42" s="2"/>
      <c r="J42" s="3"/>
      <c r="K42" s="2"/>
      <c r="L42" s="2"/>
      <c r="M42" s="1"/>
      <c r="N42" s="2"/>
      <c r="O42" s="1"/>
    </row>
    <row r="43" spans="2:17" ht="60" customHeight="1" thickBot="1">
      <c r="B43" s="473" t="s">
        <v>369</v>
      </c>
      <c r="C43" s="474"/>
      <c r="D43" s="474"/>
      <c r="E43" s="474"/>
      <c r="F43" s="474"/>
      <c r="G43" s="474"/>
      <c r="H43" s="474"/>
      <c r="I43" s="474"/>
      <c r="J43" s="474"/>
      <c r="K43" s="474"/>
      <c r="L43" s="470" t="s">
        <v>221</v>
      </c>
      <c r="M43" s="471"/>
      <c r="N43" s="471"/>
      <c r="O43" s="471"/>
      <c r="P43" s="472"/>
    </row>
    <row r="44" spans="2:17" ht="20.100000000000001" customHeight="1">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7" ht="20.100000000000001" customHeight="1" thickBot="1">
      <c r="B45" s="466"/>
      <c r="C45" s="462"/>
      <c r="D45" s="462"/>
      <c r="E45" s="462"/>
      <c r="F45" s="462"/>
      <c r="G45" s="462"/>
      <c r="H45" s="462"/>
      <c r="I45" s="462"/>
      <c r="J45" s="462"/>
      <c r="K45" s="462"/>
      <c r="L45" s="462"/>
      <c r="M45" s="462"/>
      <c r="N45" s="462"/>
      <c r="O45" s="145" t="s">
        <v>209</v>
      </c>
      <c r="P45" s="30" t="s">
        <v>210</v>
      </c>
    </row>
    <row r="46" spans="2:17" ht="20.100000000000001" customHeight="1">
      <c r="B46" s="148" t="s">
        <v>211</v>
      </c>
      <c r="C46" s="146">
        <v>31</v>
      </c>
      <c r="D46" s="8">
        <v>29</v>
      </c>
      <c r="E46" s="8">
        <v>31</v>
      </c>
      <c r="F46" s="8">
        <v>30</v>
      </c>
      <c r="G46" s="8">
        <v>26</v>
      </c>
      <c r="H46" s="8">
        <v>5</v>
      </c>
      <c r="I46" s="168">
        <f>SUM(C46:G46)</f>
        <v>147</v>
      </c>
      <c r="J46" s="8">
        <v>20</v>
      </c>
      <c r="K46" s="8">
        <v>31</v>
      </c>
      <c r="L46" s="8">
        <v>30</v>
      </c>
      <c r="M46" s="8">
        <v>31</v>
      </c>
      <c r="N46" s="168">
        <f>SUM(J46:M46)</f>
        <v>112</v>
      </c>
      <c r="O46" s="167">
        <f>SUM(C46:H46,J46:M46)</f>
        <v>264</v>
      </c>
      <c r="P46" s="169">
        <f>I46+N46</f>
        <v>259</v>
      </c>
    </row>
    <row r="47" spans="2:17" ht="20.100000000000001" customHeight="1">
      <c r="B47" s="149" t="s">
        <v>485</v>
      </c>
      <c r="C47" s="147">
        <v>-3.1</v>
      </c>
      <c r="D47" s="10">
        <v>1.2</v>
      </c>
      <c r="E47" s="10">
        <v>1.7</v>
      </c>
      <c r="F47" s="10">
        <v>7.3</v>
      </c>
      <c r="G47" s="10">
        <v>10.5</v>
      </c>
      <c r="H47" s="10">
        <v>12</v>
      </c>
      <c r="I47" s="153">
        <f>(C46*C47+D46*D47+E46*E47+F46*F47+G46*G47)/I46</f>
        <v>3.2884353741496599</v>
      </c>
      <c r="J47" s="10">
        <v>10.9</v>
      </c>
      <c r="K47" s="95">
        <v>8</v>
      </c>
      <c r="L47" s="95">
        <v>3.2</v>
      </c>
      <c r="M47" s="95">
        <v>-1.2</v>
      </c>
      <c r="N47" s="153">
        <f>(J46*J47+K46*K47+L46*L47+M46*M47)/N46</f>
        <v>4.6857142857142851</v>
      </c>
      <c r="O47" s="154">
        <f>(C47*C46+D47*D46+E47*E46+F47*F46+G47*G46+H47*H46+J47*J46+K47*K46+L47*L46+M47*M46)/O46</f>
        <v>4.0462121212121218</v>
      </c>
      <c r="P47" s="161">
        <f>(I47*I46+N47*N46)/P46</f>
        <v>3.8926640926640927</v>
      </c>
    </row>
    <row r="48" spans="2:17" ht="20.100000000000001" customHeight="1">
      <c r="B48" s="149" t="s">
        <v>212</v>
      </c>
      <c r="C48" s="13">
        <f t="shared" ref="C48:H48" si="16">C46*(13-C47)</f>
        <v>499.1</v>
      </c>
      <c r="D48" s="12">
        <f t="shared" si="16"/>
        <v>342.20000000000005</v>
      </c>
      <c r="E48" s="12">
        <f t="shared" si="16"/>
        <v>350.3</v>
      </c>
      <c r="F48" s="12">
        <f t="shared" si="16"/>
        <v>171</v>
      </c>
      <c r="G48" s="12">
        <f t="shared" si="16"/>
        <v>65</v>
      </c>
      <c r="H48" s="12">
        <f t="shared" si="16"/>
        <v>5</v>
      </c>
      <c r="I48" s="155">
        <f>SUM(C48:G48)</f>
        <v>1427.6000000000001</v>
      </c>
      <c r="J48" s="12">
        <f>J46*(13-J47)</f>
        <v>41.999999999999993</v>
      </c>
      <c r="K48" s="12">
        <f>K46*(13-K47)</f>
        <v>155</v>
      </c>
      <c r="L48" s="12">
        <f>L46*(13-L47)</f>
        <v>294</v>
      </c>
      <c r="M48" s="12">
        <f>M46*(13-M47)</f>
        <v>440.2</v>
      </c>
      <c r="N48" s="155">
        <f>SUM(J48:M48)</f>
        <v>931.2</v>
      </c>
      <c r="O48" s="156">
        <f>O46*(13-O47)</f>
        <v>2363.7999999999997</v>
      </c>
      <c r="P48" s="162">
        <f>P46*(13-P47)</f>
        <v>2358.7999999999997</v>
      </c>
      <c r="Q48" s="28"/>
    </row>
    <row r="49" spans="2:17" ht="20.100000000000001" customHeight="1">
      <c r="B49" s="149" t="s">
        <v>213</v>
      </c>
      <c r="C49" s="13">
        <f t="shared" ref="C49:H49" si="17">C46*(17-C47)</f>
        <v>623.1</v>
      </c>
      <c r="D49" s="12">
        <f t="shared" si="17"/>
        <v>458.20000000000005</v>
      </c>
      <c r="E49" s="12">
        <f t="shared" si="17"/>
        <v>474.3</v>
      </c>
      <c r="F49" s="12">
        <f t="shared" si="17"/>
        <v>291</v>
      </c>
      <c r="G49" s="12">
        <f t="shared" si="17"/>
        <v>169</v>
      </c>
      <c r="H49" s="12">
        <f t="shared" si="17"/>
        <v>25</v>
      </c>
      <c r="I49" s="155">
        <f>SUM(C49:G49)</f>
        <v>2015.6000000000001</v>
      </c>
      <c r="J49" s="12">
        <f>J46*(17-J47)</f>
        <v>122</v>
      </c>
      <c r="K49" s="12">
        <f>K46*(17-K47)</f>
        <v>279</v>
      </c>
      <c r="L49" s="12">
        <f>L46*(17-L47)</f>
        <v>414</v>
      </c>
      <c r="M49" s="12">
        <f>M46*(17-M47)</f>
        <v>564.19999999999993</v>
      </c>
      <c r="N49" s="155">
        <f>SUM(J49:M49)</f>
        <v>1379.1999999999998</v>
      </c>
      <c r="O49" s="156">
        <f>O46*(17-O47)</f>
        <v>3419.7999999999997</v>
      </c>
      <c r="P49" s="162">
        <f>P46*(17-P47)</f>
        <v>3394.7999999999997</v>
      </c>
      <c r="Q49" s="28"/>
    </row>
    <row r="50" spans="2:17" ht="20.100000000000001" customHeight="1">
      <c r="B50" s="149" t="s">
        <v>214</v>
      </c>
      <c r="C50" s="17">
        <f t="shared" ref="C50:H50" si="18">C46*(18-C47)</f>
        <v>654.1</v>
      </c>
      <c r="D50" s="16">
        <f t="shared" si="18"/>
        <v>487.20000000000005</v>
      </c>
      <c r="E50" s="16">
        <f t="shared" si="18"/>
        <v>505.3</v>
      </c>
      <c r="F50" s="16">
        <f t="shared" si="18"/>
        <v>321</v>
      </c>
      <c r="G50" s="16">
        <f t="shared" si="18"/>
        <v>195</v>
      </c>
      <c r="H50" s="16">
        <f t="shared" si="18"/>
        <v>30</v>
      </c>
      <c r="I50" s="155">
        <f>SUM(C50:G50)</f>
        <v>2162.6000000000004</v>
      </c>
      <c r="J50" s="16">
        <f>J46*(18-J47)</f>
        <v>142</v>
      </c>
      <c r="K50" s="16">
        <f>K46*(18-K47)</f>
        <v>310</v>
      </c>
      <c r="L50" s="16">
        <f>L46*(18-L47)</f>
        <v>444</v>
      </c>
      <c r="M50" s="16">
        <f>M46*(18-M47)</f>
        <v>595.19999999999993</v>
      </c>
      <c r="N50" s="155">
        <f>SUM(J50:M50)</f>
        <v>1491.1999999999998</v>
      </c>
      <c r="O50" s="157">
        <f>O46*(18-O47)</f>
        <v>3683.7999999999997</v>
      </c>
      <c r="P50" s="163">
        <f>P46*(18-P47)</f>
        <v>3653.7999999999997</v>
      </c>
      <c r="Q50" s="28"/>
    </row>
    <row r="51" spans="2:17" ht="19.5" customHeight="1" thickBot="1">
      <c r="B51" s="347" t="s">
        <v>215</v>
      </c>
      <c r="C51" s="21">
        <f t="shared" ref="C51:H51" si="19">C46*(19-C47)</f>
        <v>685.1</v>
      </c>
      <c r="D51" s="20">
        <f t="shared" si="19"/>
        <v>516.20000000000005</v>
      </c>
      <c r="E51" s="20">
        <f t="shared" si="19"/>
        <v>536.30000000000007</v>
      </c>
      <c r="F51" s="20">
        <f t="shared" si="19"/>
        <v>351</v>
      </c>
      <c r="G51" s="20">
        <f t="shared" si="19"/>
        <v>221</v>
      </c>
      <c r="H51" s="20">
        <f t="shared" si="19"/>
        <v>35</v>
      </c>
      <c r="I51" s="164">
        <f>SUM(C51:G51)</f>
        <v>2309.6000000000004</v>
      </c>
      <c r="J51" s="20">
        <f>J46*(19-J47)</f>
        <v>162</v>
      </c>
      <c r="K51" s="20">
        <f>K46*(19-K47)</f>
        <v>341</v>
      </c>
      <c r="L51" s="20">
        <f>L46*(19-L47)</f>
        <v>474</v>
      </c>
      <c r="M51" s="20">
        <f>M46*(19-M47)</f>
        <v>626.19999999999993</v>
      </c>
      <c r="N51" s="164">
        <f>SUM(J51:M51)</f>
        <v>1603.1999999999998</v>
      </c>
      <c r="O51" s="165">
        <f>O46*(19-O47)</f>
        <v>3947.7999999999997</v>
      </c>
      <c r="P51" s="166">
        <f>P46*(19-P47)</f>
        <v>3912.7999999999997</v>
      </c>
      <c r="Q51" s="28"/>
    </row>
    <row r="52" spans="2:17" ht="15.75" thickBot="1">
      <c r="B52" s="1"/>
      <c r="C52" s="1"/>
      <c r="D52" s="2"/>
      <c r="E52" s="2"/>
      <c r="F52" s="2"/>
      <c r="G52" s="1"/>
      <c r="H52" s="3"/>
      <c r="I52" s="2"/>
      <c r="J52" s="3"/>
      <c r="K52" s="2"/>
      <c r="L52" s="2"/>
      <c r="M52" s="1"/>
      <c r="N52" s="2"/>
      <c r="O52" s="1"/>
    </row>
    <row r="53" spans="2:17" s="29" customFormat="1" ht="24" thickBot="1">
      <c r="B53" s="473" t="s">
        <v>369</v>
      </c>
      <c r="C53" s="474"/>
      <c r="D53" s="474"/>
      <c r="E53" s="474"/>
      <c r="F53" s="474"/>
      <c r="G53" s="474"/>
      <c r="H53" s="474"/>
      <c r="I53" s="474"/>
      <c r="J53" s="474"/>
      <c r="K53" s="474"/>
      <c r="L53" s="470" t="s">
        <v>222</v>
      </c>
      <c r="M53" s="471"/>
      <c r="N53" s="471"/>
      <c r="O53" s="471"/>
      <c r="P53" s="472"/>
    </row>
    <row r="54" spans="2:17"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7" ht="16.5" thickBot="1">
      <c r="B55" s="466"/>
      <c r="C55" s="462"/>
      <c r="D55" s="462"/>
      <c r="E55" s="462"/>
      <c r="F55" s="462"/>
      <c r="G55" s="462"/>
      <c r="H55" s="462"/>
      <c r="I55" s="462"/>
      <c r="J55" s="462"/>
      <c r="K55" s="462"/>
      <c r="L55" s="462"/>
      <c r="M55" s="462"/>
      <c r="N55" s="462"/>
      <c r="O55" s="145" t="s">
        <v>209</v>
      </c>
      <c r="P55" s="30" t="s">
        <v>210</v>
      </c>
    </row>
    <row r="56" spans="2:17" s="29" customFormat="1" ht="19.5" customHeight="1">
      <c r="B56" s="148" t="s">
        <v>211</v>
      </c>
      <c r="C56" s="146">
        <v>31</v>
      </c>
      <c r="D56" s="8">
        <v>28</v>
      </c>
      <c r="E56" s="8">
        <v>31</v>
      </c>
      <c r="F56" s="8">
        <v>30</v>
      </c>
      <c r="G56" s="8">
        <v>15</v>
      </c>
      <c r="H56" s="8">
        <v>5</v>
      </c>
      <c r="I56" s="168">
        <f>SUM(C56:G56)</f>
        <v>135</v>
      </c>
      <c r="J56" s="8">
        <v>15</v>
      </c>
      <c r="K56" s="8">
        <v>31</v>
      </c>
      <c r="L56" s="8">
        <v>30</v>
      </c>
      <c r="M56" s="8">
        <v>31</v>
      </c>
      <c r="N56" s="168">
        <f>SUM(J56:M56)</f>
        <v>107</v>
      </c>
      <c r="O56" s="167">
        <f>SUM(C56:H56,J56:M56)</f>
        <v>247</v>
      </c>
      <c r="P56" s="169">
        <f>I56+N56</f>
        <v>242</v>
      </c>
    </row>
    <row r="57" spans="2:17" s="29" customFormat="1" ht="19.5" customHeight="1">
      <c r="B57" s="149" t="s">
        <v>485</v>
      </c>
      <c r="C57" s="147">
        <v>0</v>
      </c>
      <c r="D57" s="10">
        <v>-4.4000000000000004</v>
      </c>
      <c r="E57" s="10">
        <v>0.6</v>
      </c>
      <c r="F57" s="10">
        <v>8</v>
      </c>
      <c r="G57" s="10">
        <v>8.6999999999999993</v>
      </c>
      <c r="H57" s="10">
        <v>10.1</v>
      </c>
      <c r="I57" s="153">
        <f>(C56*C57+D56*D57+E56*E57+F56*F57+G56*G57)/I56</f>
        <v>1.9696296296296294</v>
      </c>
      <c r="J57" s="10">
        <v>10.4</v>
      </c>
      <c r="K57" s="95">
        <v>7.7</v>
      </c>
      <c r="L57" s="95">
        <v>1.5</v>
      </c>
      <c r="M57" s="95">
        <v>-1.4</v>
      </c>
      <c r="N57" s="153">
        <f>(J56*J57+K56*K57+L56*L57+M56*M57)/N56</f>
        <v>3.70373831775701</v>
      </c>
      <c r="O57" s="154">
        <f>(C57*C56+D57*D56+E57*E56+F57*F56+G57*G56+H57*H56+J57*J56+K57*K56+L57*L56+M57*M56)/O56</f>
        <v>2.8854251012145751</v>
      </c>
      <c r="P57" s="161">
        <f>(I57*I56+N57*N56)/P56</f>
        <v>2.7363636363636363</v>
      </c>
    </row>
    <row r="58" spans="2:17" s="29" customFormat="1" ht="19.5" customHeight="1">
      <c r="B58" s="149" t="s">
        <v>212</v>
      </c>
      <c r="C58" s="13">
        <f t="shared" ref="C58:H58" si="20">C56*(13-C57)</f>
        <v>403</v>
      </c>
      <c r="D58" s="12">
        <f t="shared" si="20"/>
        <v>487.19999999999993</v>
      </c>
      <c r="E58" s="12">
        <f t="shared" si="20"/>
        <v>384.40000000000003</v>
      </c>
      <c r="F58" s="12">
        <f t="shared" si="20"/>
        <v>150</v>
      </c>
      <c r="G58" s="12">
        <f t="shared" si="20"/>
        <v>64.500000000000014</v>
      </c>
      <c r="H58" s="12">
        <f t="shared" si="20"/>
        <v>14.500000000000002</v>
      </c>
      <c r="I58" s="155">
        <f>SUM(C58:G58)</f>
        <v>1489.1</v>
      </c>
      <c r="J58" s="12">
        <f>J56*(13-J57)</f>
        <v>38.999999999999993</v>
      </c>
      <c r="K58" s="12">
        <f>K56*(13-K57)</f>
        <v>164.29999999999998</v>
      </c>
      <c r="L58" s="12">
        <f>L56*(13-L57)</f>
        <v>345</v>
      </c>
      <c r="M58" s="12">
        <f>M56*(13-M57)</f>
        <v>446.40000000000003</v>
      </c>
      <c r="N58" s="155">
        <f>SUM(J58:M58)</f>
        <v>994.7</v>
      </c>
      <c r="O58" s="156">
        <f>O56*(13-O57)</f>
        <v>2498.2999999999997</v>
      </c>
      <c r="P58" s="162">
        <f>P56*(13-P57)</f>
        <v>2483.8000000000002</v>
      </c>
    </row>
    <row r="59" spans="2:17" s="29" customFormat="1" ht="19.5" customHeight="1">
      <c r="B59" s="149" t="s">
        <v>213</v>
      </c>
      <c r="C59" s="13">
        <f t="shared" ref="C59:H59" si="21">C56*(17-C57)</f>
        <v>527</v>
      </c>
      <c r="D59" s="12">
        <f t="shared" si="21"/>
        <v>599.19999999999993</v>
      </c>
      <c r="E59" s="12">
        <f t="shared" si="21"/>
        <v>508.4</v>
      </c>
      <c r="F59" s="12">
        <f t="shared" si="21"/>
        <v>270</v>
      </c>
      <c r="G59" s="12">
        <f t="shared" si="21"/>
        <v>124.50000000000001</v>
      </c>
      <c r="H59" s="12">
        <f t="shared" si="21"/>
        <v>34.5</v>
      </c>
      <c r="I59" s="155">
        <f>SUM(C59:G59)</f>
        <v>2029.1</v>
      </c>
      <c r="J59" s="12">
        <f>J56*(17-J57)</f>
        <v>99</v>
      </c>
      <c r="K59" s="12">
        <f>K56*(17-K57)</f>
        <v>288.3</v>
      </c>
      <c r="L59" s="12">
        <f>L56*(17-L57)</f>
        <v>465</v>
      </c>
      <c r="M59" s="12">
        <f>M56*(17-M57)</f>
        <v>570.4</v>
      </c>
      <c r="N59" s="155">
        <f>SUM(J59:M59)</f>
        <v>1422.6999999999998</v>
      </c>
      <c r="O59" s="156">
        <f>O56*(17-O57)</f>
        <v>3486.2999999999997</v>
      </c>
      <c r="P59" s="162">
        <f>P56*(17-P57)</f>
        <v>3451.8</v>
      </c>
    </row>
    <row r="60" spans="2:17" ht="19.5">
      <c r="B60" s="149" t="s">
        <v>214</v>
      </c>
      <c r="C60" s="17">
        <f t="shared" ref="C60:H60" si="22">C56*(18-C57)</f>
        <v>558</v>
      </c>
      <c r="D60" s="16">
        <f t="shared" si="22"/>
        <v>627.19999999999993</v>
      </c>
      <c r="E60" s="16">
        <f t="shared" si="22"/>
        <v>539.4</v>
      </c>
      <c r="F60" s="16">
        <f t="shared" si="22"/>
        <v>300</v>
      </c>
      <c r="G60" s="16">
        <f t="shared" si="22"/>
        <v>139.5</v>
      </c>
      <c r="H60" s="16">
        <f t="shared" si="22"/>
        <v>39.5</v>
      </c>
      <c r="I60" s="155">
        <f>SUM(C60:G60)</f>
        <v>2164.1</v>
      </c>
      <c r="J60" s="16">
        <f>J56*(18-J57)</f>
        <v>114</v>
      </c>
      <c r="K60" s="16">
        <f>K56*(18-K57)</f>
        <v>319.3</v>
      </c>
      <c r="L60" s="16">
        <f>L56*(18-L57)</f>
        <v>495</v>
      </c>
      <c r="M60" s="16">
        <f>M56*(18-M57)</f>
        <v>601.4</v>
      </c>
      <c r="N60" s="155">
        <f>SUM(J60:M60)</f>
        <v>1529.6999999999998</v>
      </c>
      <c r="O60" s="157">
        <f>O56*(18-O57)</f>
        <v>3733.2999999999997</v>
      </c>
      <c r="P60" s="163">
        <f>P56*(18-P57)</f>
        <v>3693.8</v>
      </c>
    </row>
    <row r="61" spans="2:17" ht="20.25" thickBot="1">
      <c r="B61" s="347" t="s">
        <v>215</v>
      </c>
      <c r="C61" s="21">
        <f t="shared" ref="C61:H61" si="23">C56*(19-C57)</f>
        <v>589</v>
      </c>
      <c r="D61" s="20">
        <f t="shared" si="23"/>
        <v>655.19999999999993</v>
      </c>
      <c r="E61" s="20">
        <f t="shared" si="23"/>
        <v>570.4</v>
      </c>
      <c r="F61" s="20">
        <f t="shared" si="23"/>
        <v>330</v>
      </c>
      <c r="G61" s="20">
        <f t="shared" si="23"/>
        <v>154.5</v>
      </c>
      <c r="H61" s="20">
        <f t="shared" si="23"/>
        <v>44.5</v>
      </c>
      <c r="I61" s="164">
        <f>SUM(C61:G61)</f>
        <v>2299.1</v>
      </c>
      <c r="J61" s="20">
        <f>J56*(19-J57)</f>
        <v>129</v>
      </c>
      <c r="K61" s="20">
        <f>K56*(19-K57)</f>
        <v>350.3</v>
      </c>
      <c r="L61" s="20">
        <f>L56*(19-L57)</f>
        <v>525</v>
      </c>
      <c r="M61" s="20">
        <f>M56*(19-M57)</f>
        <v>632.4</v>
      </c>
      <c r="N61" s="164">
        <f>SUM(J61:M61)</f>
        <v>1636.6999999999998</v>
      </c>
      <c r="O61" s="165">
        <f>O56*(19-O57)</f>
        <v>3980.2999999999997</v>
      </c>
      <c r="P61" s="166">
        <f>P56*(19-P57)</f>
        <v>3935.8000000000006</v>
      </c>
    </row>
    <row r="62" spans="2:17" ht="15.75" thickBot="1">
      <c r="B62" s="1"/>
      <c r="C62" s="1"/>
      <c r="D62" s="2"/>
      <c r="E62" s="2"/>
      <c r="F62" s="2"/>
      <c r="G62" s="1"/>
      <c r="H62" s="3"/>
      <c r="I62" s="2"/>
      <c r="J62" s="3"/>
      <c r="K62" s="2"/>
      <c r="L62" s="2"/>
      <c r="M62" s="1"/>
      <c r="N62" s="2"/>
      <c r="O62" s="1"/>
    </row>
    <row r="63" spans="2:17" ht="24" thickBot="1">
      <c r="B63" s="473" t="s">
        <v>369</v>
      </c>
      <c r="C63" s="474"/>
      <c r="D63" s="474"/>
      <c r="E63" s="474"/>
      <c r="F63" s="474"/>
      <c r="G63" s="474"/>
      <c r="H63" s="474"/>
      <c r="I63" s="474"/>
      <c r="J63" s="474"/>
      <c r="K63" s="474"/>
      <c r="L63" s="470" t="s">
        <v>223</v>
      </c>
      <c r="M63" s="471"/>
      <c r="N63" s="471"/>
      <c r="O63" s="471"/>
      <c r="P63" s="472"/>
    </row>
    <row r="64" spans="2:17"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c r="B66" s="148" t="s">
        <v>211</v>
      </c>
      <c r="C66" s="146">
        <v>31</v>
      </c>
      <c r="D66" s="8">
        <v>28</v>
      </c>
      <c r="E66" s="8">
        <v>31</v>
      </c>
      <c r="F66" s="8">
        <v>30</v>
      </c>
      <c r="G66" s="8">
        <v>21</v>
      </c>
      <c r="H66" s="8">
        <v>10</v>
      </c>
      <c r="I66" s="168">
        <f>SUM(C66:G66)</f>
        <v>141</v>
      </c>
      <c r="J66" s="8">
        <v>5</v>
      </c>
      <c r="K66" s="8">
        <v>31</v>
      </c>
      <c r="L66" s="8">
        <v>30</v>
      </c>
      <c r="M66" s="8">
        <v>31</v>
      </c>
      <c r="N66" s="168">
        <f>SUM(J66:M66)</f>
        <v>97</v>
      </c>
      <c r="O66" s="167">
        <f>SUM(C66:H66,J66:M66)</f>
        <v>248</v>
      </c>
      <c r="P66" s="169">
        <f>I66+N66</f>
        <v>238</v>
      </c>
    </row>
    <row r="67" spans="2:16" ht="19.5">
      <c r="B67" s="149" t="s">
        <v>485</v>
      </c>
      <c r="C67" s="147">
        <v>-6.5</v>
      </c>
      <c r="D67" s="10">
        <v>-2.7</v>
      </c>
      <c r="E67" s="10">
        <v>0.6</v>
      </c>
      <c r="F67" s="10">
        <v>7.6</v>
      </c>
      <c r="G67" s="10">
        <v>11</v>
      </c>
      <c r="H67" s="10">
        <v>10.7</v>
      </c>
      <c r="I67" s="153">
        <f>(C66*C67+D66*D67+E66*E67+F66*F67+G66*G67)/I66</f>
        <v>1.4219858156028369</v>
      </c>
      <c r="J67" s="10">
        <v>12</v>
      </c>
      <c r="K67" s="95">
        <v>9</v>
      </c>
      <c r="L67" s="95">
        <v>4.9000000000000004</v>
      </c>
      <c r="M67" s="95">
        <v>1.8</v>
      </c>
      <c r="N67" s="153">
        <f>(J66*J67+K66*K67+L66*L67+M66*M67)/N66</f>
        <v>5.585567010309278</v>
      </c>
      <c r="O67" s="154">
        <f>(C67*C66+D67*D66+E67*E66+F67*F66+G67*G66+H67*H66+J67*J66+K67*K66+L67*L66+M67*M66)/O66</f>
        <v>3.4245967741935481</v>
      </c>
      <c r="P67" s="161">
        <f>(I67*I66+N67*N66)/P66</f>
        <v>3.1189075630252101</v>
      </c>
    </row>
    <row r="68" spans="2:16" ht="19.5">
      <c r="B68" s="149" t="s">
        <v>212</v>
      </c>
      <c r="C68" s="13">
        <f t="shared" ref="C68:H68" si="24">C66*(13-C67)</f>
        <v>604.5</v>
      </c>
      <c r="D68" s="12">
        <f t="shared" si="24"/>
        <v>439.59999999999997</v>
      </c>
      <c r="E68" s="12">
        <f t="shared" si="24"/>
        <v>384.40000000000003</v>
      </c>
      <c r="F68" s="12">
        <f t="shared" si="24"/>
        <v>162</v>
      </c>
      <c r="G68" s="12">
        <f t="shared" si="24"/>
        <v>42</v>
      </c>
      <c r="H68" s="12">
        <f t="shared" si="24"/>
        <v>23.000000000000007</v>
      </c>
      <c r="I68" s="155">
        <f>SUM(C68:G68)</f>
        <v>1632.5</v>
      </c>
      <c r="J68" s="12">
        <f>J66*(13-J67)</f>
        <v>5</v>
      </c>
      <c r="K68" s="12">
        <f>K66*(13-K67)</f>
        <v>124</v>
      </c>
      <c r="L68" s="12">
        <f>L66*(13-L67)</f>
        <v>243</v>
      </c>
      <c r="M68" s="12">
        <f>M66*(13-M67)</f>
        <v>347.2</v>
      </c>
      <c r="N68" s="155">
        <f>SUM(J68:M68)</f>
        <v>719.2</v>
      </c>
      <c r="O68" s="156">
        <f>O66*(13-O67)</f>
        <v>2374.7000000000003</v>
      </c>
      <c r="P68" s="162">
        <f>P66*(13-P67)</f>
        <v>2351.6999999999998</v>
      </c>
    </row>
    <row r="69" spans="2:16" ht="19.5">
      <c r="B69" s="149" t="s">
        <v>213</v>
      </c>
      <c r="C69" s="13">
        <f t="shared" ref="C69:H69" si="25">C66*(17-C67)</f>
        <v>728.5</v>
      </c>
      <c r="D69" s="12">
        <f t="shared" si="25"/>
        <v>551.6</v>
      </c>
      <c r="E69" s="12">
        <f t="shared" si="25"/>
        <v>508.4</v>
      </c>
      <c r="F69" s="12">
        <f t="shared" si="25"/>
        <v>282</v>
      </c>
      <c r="G69" s="12">
        <f t="shared" si="25"/>
        <v>126</v>
      </c>
      <c r="H69" s="12">
        <f t="shared" si="25"/>
        <v>63.000000000000007</v>
      </c>
      <c r="I69" s="155">
        <f>SUM(C69:G69)</f>
        <v>2196.5</v>
      </c>
      <c r="J69" s="12">
        <f>J66*(17-J67)</f>
        <v>25</v>
      </c>
      <c r="K69" s="12">
        <f>K66*(17-K67)</f>
        <v>248</v>
      </c>
      <c r="L69" s="12">
        <f>L66*(17-L67)</f>
        <v>363</v>
      </c>
      <c r="M69" s="12">
        <f>M66*(17-M67)</f>
        <v>471.2</v>
      </c>
      <c r="N69" s="155">
        <f>SUM(J69:M69)</f>
        <v>1107.2</v>
      </c>
      <c r="O69" s="156">
        <f>O66*(17-O67)</f>
        <v>3366.7000000000003</v>
      </c>
      <c r="P69" s="162">
        <f>P66*(17-P67)</f>
        <v>3303.7</v>
      </c>
    </row>
    <row r="70" spans="2:16" ht="19.5">
      <c r="B70" s="149" t="s">
        <v>214</v>
      </c>
      <c r="C70" s="17">
        <f t="shared" ref="C70:H70" si="26">C66*(18-C67)</f>
        <v>759.5</v>
      </c>
      <c r="D70" s="16">
        <f t="shared" si="26"/>
        <v>579.6</v>
      </c>
      <c r="E70" s="16">
        <f t="shared" si="26"/>
        <v>539.4</v>
      </c>
      <c r="F70" s="16">
        <f t="shared" si="26"/>
        <v>312</v>
      </c>
      <c r="G70" s="16">
        <f t="shared" si="26"/>
        <v>147</v>
      </c>
      <c r="H70" s="16">
        <f t="shared" si="26"/>
        <v>73</v>
      </c>
      <c r="I70" s="155">
        <f>SUM(C70:G70)</f>
        <v>2337.5</v>
      </c>
      <c r="J70" s="16">
        <f>J66*(18-J67)</f>
        <v>30</v>
      </c>
      <c r="K70" s="16">
        <f>K66*(18-K67)</f>
        <v>279</v>
      </c>
      <c r="L70" s="16">
        <f>L66*(18-L67)</f>
        <v>393</v>
      </c>
      <c r="M70" s="16">
        <f>M66*(18-M67)</f>
        <v>502.2</v>
      </c>
      <c r="N70" s="155">
        <f>SUM(J70:M70)</f>
        <v>1204.2</v>
      </c>
      <c r="O70" s="157">
        <f>O66*(18-O67)</f>
        <v>3614.7000000000003</v>
      </c>
      <c r="P70" s="163">
        <f>P66*(18-P67)</f>
        <v>3541.7</v>
      </c>
    </row>
    <row r="71" spans="2:16" ht="20.25" thickBot="1">
      <c r="B71" s="347" t="s">
        <v>215</v>
      </c>
      <c r="C71" s="21">
        <f t="shared" ref="C71:H71" si="27">C66*(19-C67)</f>
        <v>790.5</v>
      </c>
      <c r="D71" s="20">
        <f t="shared" si="27"/>
        <v>607.6</v>
      </c>
      <c r="E71" s="20">
        <f t="shared" si="27"/>
        <v>570.4</v>
      </c>
      <c r="F71" s="20">
        <f t="shared" si="27"/>
        <v>342</v>
      </c>
      <c r="G71" s="20">
        <f t="shared" si="27"/>
        <v>168</v>
      </c>
      <c r="H71" s="20">
        <f t="shared" si="27"/>
        <v>83</v>
      </c>
      <c r="I71" s="164">
        <f>SUM(C71:G71)</f>
        <v>2478.5</v>
      </c>
      <c r="J71" s="20">
        <f>J66*(19-J67)</f>
        <v>35</v>
      </c>
      <c r="K71" s="20">
        <f>K66*(19-K67)</f>
        <v>310</v>
      </c>
      <c r="L71" s="20">
        <f>L66*(19-L67)</f>
        <v>423</v>
      </c>
      <c r="M71" s="20">
        <f>M66*(19-M67)</f>
        <v>533.19999999999993</v>
      </c>
      <c r="N71" s="164">
        <f>SUM(J71:M71)</f>
        <v>1301.1999999999998</v>
      </c>
      <c r="O71" s="165">
        <f>O66*(19-O67)</f>
        <v>3862.7000000000003</v>
      </c>
      <c r="P71" s="166">
        <f>P66*(19-P67)</f>
        <v>3779.7</v>
      </c>
    </row>
    <row r="72" spans="2:16" ht="15.75" thickBot="1">
      <c r="B72" s="1"/>
      <c r="C72" s="1"/>
      <c r="D72" s="2"/>
      <c r="E72" s="2"/>
      <c r="F72" s="2"/>
      <c r="G72" s="1"/>
      <c r="H72" s="3"/>
      <c r="I72" s="2"/>
      <c r="J72" s="3"/>
      <c r="K72" s="2"/>
      <c r="L72" s="2"/>
      <c r="M72" s="1"/>
      <c r="N72" s="2"/>
      <c r="O72" s="1"/>
    </row>
    <row r="73" spans="2:16" ht="24" thickBot="1">
      <c r="B73" s="473" t="s">
        <v>369</v>
      </c>
      <c r="C73" s="474"/>
      <c r="D73" s="474"/>
      <c r="E73" s="474"/>
      <c r="F73" s="474"/>
      <c r="G73" s="474"/>
      <c r="H73" s="474"/>
      <c r="I73" s="474"/>
      <c r="J73" s="474"/>
      <c r="K73" s="474"/>
      <c r="L73" s="470" t="s">
        <v>224</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c r="B76" s="148" t="s">
        <v>211</v>
      </c>
      <c r="C76" s="146">
        <v>31</v>
      </c>
      <c r="D76" s="8">
        <v>28</v>
      </c>
      <c r="E76" s="8">
        <v>31</v>
      </c>
      <c r="F76" s="8">
        <v>30</v>
      </c>
      <c r="G76" s="8">
        <v>15</v>
      </c>
      <c r="H76" s="8">
        <v>0</v>
      </c>
      <c r="I76" s="168">
        <f>SUM(C76:G76)</f>
        <v>135</v>
      </c>
      <c r="J76" s="8">
        <v>5</v>
      </c>
      <c r="K76" s="8">
        <v>31</v>
      </c>
      <c r="L76" s="8">
        <v>30</v>
      </c>
      <c r="M76" s="8">
        <v>31</v>
      </c>
      <c r="N76" s="168">
        <f>SUM(J76:M76)</f>
        <v>97</v>
      </c>
      <c r="O76" s="167">
        <f>SUM(C76:H76,J76:M76)</f>
        <v>232</v>
      </c>
      <c r="P76" s="169">
        <f>I76+N76</f>
        <v>232</v>
      </c>
    </row>
    <row r="77" spans="2:16" ht="19.5">
      <c r="B77" s="149" t="s">
        <v>485</v>
      </c>
      <c r="C77" s="147">
        <v>3.5</v>
      </c>
      <c r="D77" s="10">
        <v>3.4</v>
      </c>
      <c r="E77" s="10">
        <v>4.3</v>
      </c>
      <c r="F77" s="10">
        <v>9.1999999999999993</v>
      </c>
      <c r="G77" s="10">
        <v>10.9</v>
      </c>
      <c r="H77" s="10"/>
      <c r="I77" s="153">
        <f>(C76*C77+D76*D77+E76*E77+F76*F77+G76*G77)/I76</f>
        <v>5.7518518518518515</v>
      </c>
      <c r="J77" s="10">
        <v>12.5</v>
      </c>
      <c r="K77" s="95">
        <v>6.6</v>
      </c>
      <c r="L77" s="95">
        <v>1.1000000000000001</v>
      </c>
      <c r="M77" s="95">
        <v>-1.2</v>
      </c>
      <c r="N77" s="153">
        <f>(J76*J77+K76*K77+L76*L77+M76*M77)/N76</f>
        <v>2.7103092783505156</v>
      </c>
      <c r="O77" s="154">
        <f>(C77*C76+D77*D76+E77*E76+F77*F76+G77*G76+H77*H76+J77*J76+K77*K76+L77*L76+M77*M76)/O76</f>
        <v>4.4801724137931025</v>
      </c>
      <c r="P77" s="161">
        <f>(I77*I76+N77*N76)/P76</f>
        <v>4.4801724137931043</v>
      </c>
    </row>
    <row r="78" spans="2:16" ht="19.5">
      <c r="B78" s="149" t="s">
        <v>212</v>
      </c>
      <c r="C78" s="13">
        <f t="shared" ref="C78:H78" si="28">C76*(13-C77)</f>
        <v>294.5</v>
      </c>
      <c r="D78" s="12">
        <f t="shared" si="28"/>
        <v>268.8</v>
      </c>
      <c r="E78" s="12">
        <f t="shared" si="28"/>
        <v>269.7</v>
      </c>
      <c r="F78" s="12">
        <f t="shared" si="28"/>
        <v>114.00000000000003</v>
      </c>
      <c r="G78" s="12">
        <f t="shared" si="28"/>
        <v>31.499999999999993</v>
      </c>
      <c r="H78" s="12">
        <f t="shared" si="28"/>
        <v>0</v>
      </c>
      <c r="I78" s="155">
        <f>SUM(C78:G78)</f>
        <v>978.5</v>
      </c>
      <c r="J78" s="12">
        <f>J76*(13-J77)</f>
        <v>2.5</v>
      </c>
      <c r="K78" s="12">
        <f>K76*(13-K77)</f>
        <v>198.4</v>
      </c>
      <c r="L78" s="12">
        <f>L76*(13-L77)</f>
        <v>357</v>
      </c>
      <c r="M78" s="12">
        <f>M76*(13-M77)</f>
        <v>440.2</v>
      </c>
      <c r="N78" s="155">
        <f>SUM(J78:M78)</f>
        <v>998.09999999999991</v>
      </c>
      <c r="O78" s="156">
        <f>O76*(13-O77)</f>
        <v>1976.6000000000001</v>
      </c>
      <c r="P78" s="162">
        <f>P76*(13-P77)</f>
        <v>1976.6</v>
      </c>
    </row>
    <row r="79" spans="2:16" ht="19.5">
      <c r="B79" s="149" t="s">
        <v>213</v>
      </c>
      <c r="C79" s="13">
        <f t="shared" ref="C79:H79" si="29">C76*(17-C77)</f>
        <v>418.5</v>
      </c>
      <c r="D79" s="12">
        <f t="shared" si="29"/>
        <v>380.8</v>
      </c>
      <c r="E79" s="12">
        <f t="shared" si="29"/>
        <v>393.7</v>
      </c>
      <c r="F79" s="12">
        <f t="shared" si="29"/>
        <v>234.00000000000003</v>
      </c>
      <c r="G79" s="12">
        <f t="shared" si="29"/>
        <v>91.5</v>
      </c>
      <c r="H79" s="12">
        <f t="shared" si="29"/>
        <v>0</v>
      </c>
      <c r="I79" s="155">
        <f>SUM(C79:G79)</f>
        <v>1518.5</v>
      </c>
      <c r="J79" s="12">
        <f>J76*(17-J77)</f>
        <v>22.5</v>
      </c>
      <c r="K79" s="12">
        <f>K76*(17-K77)</f>
        <v>322.40000000000003</v>
      </c>
      <c r="L79" s="12">
        <f>L76*(17-L77)</f>
        <v>477</v>
      </c>
      <c r="M79" s="12">
        <f>M76*(17-M77)</f>
        <v>564.19999999999993</v>
      </c>
      <c r="N79" s="155">
        <f>SUM(J79:M79)</f>
        <v>1386.1</v>
      </c>
      <c r="O79" s="156">
        <f>O76*(17-O77)</f>
        <v>2904.6000000000004</v>
      </c>
      <c r="P79" s="162">
        <f>P76*(17-P77)</f>
        <v>2904.6</v>
      </c>
    </row>
    <row r="80" spans="2:16" ht="19.5">
      <c r="B80" s="149" t="s">
        <v>214</v>
      </c>
      <c r="C80" s="17">
        <f t="shared" ref="C80:H80" si="30">C76*(18-C77)</f>
        <v>449.5</v>
      </c>
      <c r="D80" s="16">
        <f t="shared" si="30"/>
        <v>408.8</v>
      </c>
      <c r="E80" s="16">
        <f t="shared" si="30"/>
        <v>424.7</v>
      </c>
      <c r="F80" s="16">
        <f t="shared" si="30"/>
        <v>264</v>
      </c>
      <c r="G80" s="16">
        <f t="shared" si="30"/>
        <v>106.5</v>
      </c>
      <c r="H80" s="16">
        <f t="shared" si="30"/>
        <v>0</v>
      </c>
      <c r="I80" s="155">
        <f>SUM(C80:G80)</f>
        <v>1653.5</v>
      </c>
      <c r="J80" s="16">
        <f>J76*(18-J77)</f>
        <v>27.5</v>
      </c>
      <c r="K80" s="16">
        <f>K76*(18-K77)</f>
        <v>353.40000000000003</v>
      </c>
      <c r="L80" s="16">
        <f>L76*(18-L77)</f>
        <v>506.99999999999994</v>
      </c>
      <c r="M80" s="16">
        <f>M76*(18-M77)</f>
        <v>595.19999999999993</v>
      </c>
      <c r="N80" s="155">
        <f>SUM(J80:M80)</f>
        <v>1483.1</v>
      </c>
      <c r="O80" s="157">
        <f>O76*(18-O77)</f>
        <v>3136.6000000000004</v>
      </c>
      <c r="P80" s="163">
        <f>P76*(18-P77)</f>
        <v>3136.6</v>
      </c>
    </row>
    <row r="81" spans="2:16" ht="20.25" thickBot="1">
      <c r="B81" s="347" t="s">
        <v>215</v>
      </c>
      <c r="C81" s="21">
        <f t="shared" ref="C81:H81" si="31">C76*(19-C77)</f>
        <v>480.5</v>
      </c>
      <c r="D81" s="20">
        <f t="shared" si="31"/>
        <v>436.8</v>
      </c>
      <c r="E81" s="20">
        <f t="shared" si="31"/>
        <v>455.7</v>
      </c>
      <c r="F81" s="20">
        <f t="shared" si="31"/>
        <v>294</v>
      </c>
      <c r="G81" s="20">
        <f t="shared" si="31"/>
        <v>121.5</v>
      </c>
      <c r="H81" s="20">
        <f t="shared" si="31"/>
        <v>0</v>
      </c>
      <c r="I81" s="164">
        <f>SUM(C81:G81)</f>
        <v>1788.5</v>
      </c>
      <c r="J81" s="20">
        <f>J76*(19-J77)</f>
        <v>32.5</v>
      </c>
      <c r="K81" s="20">
        <f>K76*(19-K77)</f>
        <v>384.40000000000003</v>
      </c>
      <c r="L81" s="20">
        <f>L76*(19-L77)</f>
        <v>537</v>
      </c>
      <c r="M81" s="20">
        <f>M76*(19-M77)</f>
        <v>626.19999999999993</v>
      </c>
      <c r="N81" s="164">
        <f>SUM(J81:M81)</f>
        <v>1580.1</v>
      </c>
      <c r="O81" s="165">
        <f>O76*(19-O77)</f>
        <v>3368.6000000000004</v>
      </c>
      <c r="P81" s="166">
        <f>P76*(19-P77)</f>
        <v>3368.6</v>
      </c>
    </row>
    <row r="82" spans="2:16" ht="15.75" thickBot="1">
      <c r="B82" s="1"/>
      <c r="C82" s="1"/>
      <c r="D82" s="2"/>
      <c r="E82" s="2"/>
      <c r="F82" s="2"/>
      <c r="G82" s="1"/>
      <c r="H82" s="3"/>
      <c r="I82" s="2"/>
      <c r="J82" s="3"/>
      <c r="K82" s="2"/>
      <c r="L82" s="2"/>
      <c r="M82" s="1"/>
      <c r="N82" s="2"/>
      <c r="O82" s="1"/>
    </row>
    <row r="83" spans="2:16" ht="24" thickBot="1">
      <c r="B83" s="473" t="s">
        <v>369</v>
      </c>
      <c r="C83" s="474"/>
      <c r="D83" s="474"/>
      <c r="E83" s="474"/>
      <c r="F83" s="474"/>
      <c r="G83" s="474"/>
      <c r="H83" s="474"/>
      <c r="I83" s="474"/>
      <c r="J83" s="474"/>
      <c r="K83" s="474"/>
      <c r="L83" s="470" t="s">
        <v>225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c r="B86" s="148" t="s">
        <v>211</v>
      </c>
      <c r="C86" s="146">
        <v>31</v>
      </c>
      <c r="D86" s="8">
        <v>28</v>
      </c>
      <c r="E86" s="8">
        <v>31</v>
      </c>
      <c r="F86" s="8">
        <v>30</v>
      </c>
      <c r="G86" s="8">
        <v>15</v>
      </c>
      <c r="H86" s="8">
        <v>5</v>
      </c>
      <c r="I86" s="168">
        <f>SUM(C86:G86)</f>
        <v>135</v>
      </c>
      <c r="J86" s="8">
        <v>20</v>
      </c>
      <c r="K86" s="8">
        <v>31</v>
      </c>
      <c r="L86" s="8">
        <v>30</v>
      </c>
      <c r="M86" s="8">
        <v>31</v>
      </c>
      <c r="N86" s="168">
        <f>SUM(J86:M86)</f>
        <v>112</v>
      </c>
      <c r="O86" s="167">
        <f>SUM(C86:H86,J86:M86)</f>
        <v>252</v>
      </c>
      <c r="P86" s="169">
        <f>I86+N86</f>
        <v>247</v>
      </c>
    </row>
    <row r="87" spans="2:16" ht="19.5">
      <c r="B87" s="149" t="s">
        <v>485</v>
      </c>
      <c r="C87" s="147">
        <v>1.3</v>
      </c>
      <c r="D87" s="10">
        <v>1.5</v>
      </c>
      <c r="E87" s="10">
        <v>3</v>
      </c>
      <c r="F87" s="10">
        <v>7.4</v>
      </c>
      <c r="G87" s="10">
        <v>10.9</v>
      </c>
      <c r="H87" s="10">
        <v>12.5</v>
      </c>
      <c r="I87" s="153">
        <f>(C86*C87+D86*D87+E86*E87+F86*F87+G86*G87)/I86</f>
        <v>4.1540740740740736</v>
      </c>
      <c r="J87" s="10">
        <v>8.6999999999999993</v>
      </c>
      <c r="K87" s="95">
        <v>7.3</v>
      </c>
      <c r="L87" s="95">
        <v>3.4</v>
      </c>
      <c r="M87" s="95">
        <v>0.1</v>
      </c>
      <c r="N87" s="153">
        <f>(J86*J87+K86*K87+L86*L87+M86*M87)/N86</f>
        <v>4.5125000000000002</v>
      </c>
      <c r="O87" s="154">
        <f>(C87*C86+D87*D86+E87*E86+F87*F86+G87*G86+H87*H86+J87*J86+K87*K86+L87*L86+M87*M86)/O86</f>
        <v>4.4789682539682536</v>
      </c>
      <c r="P87" s="161">
        <f>(I87*I86+N87*N86)/P86</f>
        <v>4.3165991902834007</v>
      </c>
    </row>
    <row r="88" spans="2:16" ht="19.5">
      <c r="B88" s="149" t="s">
        <v>212</v>
      </c>
      <c r="C88" s="13">
        <f t="shared" ref="C88:H88" si="32">C86*(13-C87)</f>
        <v>362.7</v>
      </c>
      <c r="D88" s="12">
        <f t="shared" si="32"/>
        <v>322</v>
      </c>
      <c r="E88" s="12">
        <f t="shared" si="32"/>
        <v>310</v>
      </c>
      <c r="F88" s="12">
        <f t="shared" si="32"/>
        <v>168</v>
      </c>
      <c r="G88" s="12">
        <f t="shared" si="32"/>
        <v>31.499999999999993</v>
      </c>
      <c r="H88" s="12">
        <f t="shared" si="32"/>
        <v>2.5</v>
      </c>
      <c r="I88" s="155">
        <f>SUM(C88:G88)</f>
        <v>1194.2</v>
      </c>
      <c r="J88" s="12">
        <f>J86*(13-J87)</f>
        <v>86.000000000000014</v>
      </c>
      <c r="K88" s="12">
        <f>K86*(13-K87)</f>
        <v>176.70000000000002</v>
      </c>
      <c r="L88" s="12">
        <f>L86*(13-L87)</f>
        <v>288</v>
      </c>
      <c r="M88" s="12">
        <f>M86*(13-M87)</f>
        <v>399.90000000000003</v>
      </c>
      <c r="N88" s="155">
        <f>SUM(J88:M88)</f>
        <v>950.60000000000014</v>
      </c>
      <c r="O88" s="156">
        <f>O86*(13-O87)</f>
        <v>2147.2999999999997</v>
      </c>
      <c r="P88" s="162">
        <f>P86*(13-P87)</f>
        <v>2144.7999999999997</v>
      </c>
    </row>
    <row r="89" spans="2:16" ht="19.5">
      <c r="B89" s="149" t="s">
        <v>213</v>
      </c>
      <c r="C89" s="13">
        <f t="shared" ref="C89:H89" si="33">C86*(17-C87)</f>
        <v>486.7</v>
      </c>
      <c r="D89" s="12">
        <f t="shared" si="33"/>
        <v>434</v>
      </c>
      <c r="E89" s="12">
        <f t="shared" si="33"/>
        <v>434</v>
      </c>
      <c r="F89" s="12">
        <f t="shared" si="33"/>
        <v>288</v>
      </c>
      <c r="G89" s="12">
        <f t="shared" si="33"/>
        <v>91.5</v>
      </c>
      <c r="H89" s="12">
        <f t="shared" si="33"/>
        <v>22.5</v>
      </c>
      <c r="I89" s="155">
        <f>SUM(C89:G89)</f>
        <v>1734.2</v>
      </c>
      <c r="J89" s="12">
        <f>J86*(17-J87)</f>
        <v>166</v>
      </c>
      <c r="K89" s="12">
        <f>K86*(17-K87)</f>
        <v>300.7</v>
      </c>
      <c r="L89" s="12">
        <f>L86*(17-L87)</f>
        <v>408</v>
      </c>
      <c r="M89" s="12">
        <f>M86*(17-M87)</f>
        <v>523.9</v>
      </c>
      <c r="N89" s="155">
        <f>SUM(J89:M89)</f>
        <v>1398.6</v>
      </c>
      <c r="O89" s="156">
        <f>O86*(17-O87)</f>
        <v>3155.2999999999997</v>
      </c>
      <c r="P89" s="162">
        <f>P86*(17-P87)</f>
        <v>3132.7999999999997</v>
      </c>
    </row>
    <row r="90" spans="2:16" ht="19.5">
      <c r="B90" s="149" t="s">
        <v>214</v>
      </c>
      <c r="C90" s="17">
        <f t="shared" ref="C90:H90" si="34">C86*(18-C87)</f>
        <v>517.69999999999993</v>
      </c>
      <c r="D90" s="16">
        <f t="shared" si="34"/>
        <v>462</v>
      </c>
      <c r="E90" s="16">
        <f t="shared" si="34"/>
        <v>465</v>
      </c>
      <c r="F90" s="16">
        <f t="shared" si="34"/>
        <v>318</v>
      </c>
      <c r="G90" s="16">
        <f t="shared" si="34"/>
        <v>106.5</v>
      </c>
      <c r="H90" s="16">
        <f t="shared" si="34"/>
        <v>27.5</v>
      </c>
      <c r="I90" s="155">
        <f>SUM(C90:G90)</f>
        <v>1869.1999999999998</v>
      </c>
      <c r="J90" s="16">
        <f>J86*(18-J87)</f>
        <v>186</v>
      </c>
      <c r="K90" s="16">
        <f>K86*(18-K87)</f>
        <v>331.7</v>
      </c>
      <c r="L90" s="16">
        <f>L86*(18-L87)</f>
        <v>438</v>
      </c>
      <c r="M90" s="16">
        <f>M86*(18-M87)</f>
        <v>554.9</v>
      </c>
      <c r="N90" s="155">
        <f>SUM(J90:M90)</f>
        <v>1510.6</v>
      </c>
      <c r="O90" s="157">
        <f>O86*(18-O87)</f>
        <v>3407.2999999999997</v>
      </c>
      <c r="P90" s="163">
        <f>P86*(18-P87)</f>
        <v>3379.7999999999997</v>
      </c>
    </row>
    <row r="91" spans="2:16" ht="20.25" thickBot="1">
      <c r="B91" s="347" t="s">
        <v>215</v>
      </c>
      <c r="C91" s="21">
        <f t="shared" ref="C91:H91" si="35">C86*(19-C87)</f>
        <v>548.69999999999993</v>
      </c>
      <c r="D91" s="20">
        <f t="shared" si="35"/>
        <v>490</v>
      </c>
      <c r="E91" s="20">
        <f t="shared" si="35"/>
        <v>496</v>
      </c>
      <c r="F91" s="20">
        <f t="shared" si="35"/>
        <v>348</v>
      </c>
      <c r="G91" s="20">
        <f t="shared" si="35"/>
        <v>121.5</v>
      </c>
      <c r="H91" s="20">
        <f t="shared" si="35"/>
        <v>32.5</v>
      </c>
      <c r="I91" s="164">
        <f>SUM(C91:G91)</f>
        <v>2004.1999999999998</v>
      </c>
      <c r="J91" s="20">
        <f>J86*(19-J87)</f>
        <v>206</v>
      </c>
      <c r="K91" s="20">
        <f>K86*(19-K87)</f>
        <v>362.7</v>
      </c>
      <c r="L91" s="20">
        <f>L86*(19-L87)</f>
        <v>468</v>
      </c>
      <c r="M91" s="20">
        <f>M86*(19-M87)</f>
        <v>585.9</v>
      </c>
      <c r="N91" s="164">
        <f>SUM(J91:M91)</f>
        <v>1622.6</v>
      </c>
      <c r="O91" s="165">
        <f>O86*(19-O87)</f>
        <v>3659.2999999999997</v>
      </c>
      <c r="P91" s="166">
        <f>P86*(19-P87)</f>
        <v>3626.7999999999997</v>
      </c>
    </row>
    <row r="92" spans="2:16" ht="15.75" thickBot="1">
      <c r="B92" s="1"/>
      <c r="C92" s="1"/>
      <c r="D92" s="2"/>
      <c r="E92" s="2"/>
      <c r="F92" s="2"/>
      <c r="G92" s="1"/>
      <c r="H92" s="3"/>
      <c r="I92" s="2"/>
      <c r="J92" s="3"/>
      <c r="K92" s="2"/>
      <c r="L92" s="2"/>
      <c r="M92" s="1"/>
      <c r="N92" s="2"/>
      <c r="O92" s="1"/>
    </row>
    <row r="93" spans="2:16" ht="24" thickBot="1">
      <c r="B93" s="473" t="s">
        <v>369</v>
      </c>
      <c r="C93" s="474"/>
      <c r="D93" s="474"/>
      <c r="E93" s="474"/>
      <c r="F93" s="474"/>
      <c r="G93" s="474"/>
      <c r="H93" s="474"/>
      <c r="I93" s="474"/>
      <c r="J93" s="474"/>
      <c r="K93" s="474"/>
      <c r="L93" s="470" t="s">
        <v>226</v>
      </c>
      <c r="M93" s="471"/>
      <c r="N93" s="471"/>
      <c r="O93" s="471"/>
      <c r="P93" s="472"/>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16.5" thickBot="1">
      <c r="B95" s="466"/>
      <c r="C95" s="462"/>
      <c r="D95" s="462"/>
      <c r="E95" s="462"/>
      <c r="F95" s="462"/>
      <c r="G95" s="462"/>
      <c r="H95" s="462"/>
      <c r="I95" s="462"/>
      <c r="J95" s="462"/>
      <c r="K95" s="462"/>
      <c r="L95" s="462"/>
      <c r="M95" s="462"/>
      <c r="N95" s="462"/>
      <c r="O95" s="145" t="s">
        <v>209</v>
      </c>
      <c r="P95" s="30" t="s">
        <v>210</v>
      </c>
    </row>
    <row r="96" spans="2:16">
      <c r="B96" s="148" t="s">
        <v>211</v>
      </c>
      <c r="C96" s="146">
        <v>31</v>
      </c>
      <c r="D96" s="8">
        <v>28</v>
      </c>
      <c r="E96" s="8">
        <v>31</v>
      </c>
      <c r="F96" s="8">
        <v>25</v>
      </c>
      <c r="G96" s="8">
        <v>16</v>
      </c>
      <c r="H96" s="8">
        <v>5</v>
      </c>
      <c r="I96" s="168">
        <f>SUM(C96:G96)</f>
        <v>131</v>
      </c>
      <c r="J96" s="8">
        <v>15</v>
      </c>
      <c r="K96" s="8">
        <v>26</v>
      </c>
      <c r="L96" s="8">
        <v>30</v>
      </c>
      <c r="M96" s="8">
        <v>31</v>
      </c>
      <c r="N96" s="168">
        <f>SUM(J96:M96)</f>
        <v>102</v>
      </c>
      <c r="O96" s="167">
        <f>SUM(C96:H96,J96:M96)</f>
        <v>238</v>
      </c>
      <c r="P96" s="169">
        <f>I96+N96</f>
        <v>233</v>
      </c>
    </row>
    <row r="97" spans="2:16" ht="19.5">
      <c r="B97" s="149" t="s">
        <v>485</v>
      </c>
      <c r="C97" s="147">
        <v>-4.3</v>
      </c>
      <c r="D97" s="10">
        <v>-0.7</v>
      </c>
      <c r="E97" s="10">
        <v>3.4</v>
      </c>
      <c r="F97" s="10">
        <v>9.9</v>
      </c>
      <c r="G97" s="10">
        <v>10.6</v>
      </c>
      <c r="H97" s="10">
        <v>12</v>
      </c>
      <c r="I97" s="153">
        <f>(C96*C97+D96*D97+E96*E97+F96*F97+G96*G97)/I96</f>
        <v>2.8213740458015271</v>
      </c>
      <c r="J97" s="10">
        <v>12.5</v>
      </c>
      <c r="K97" s="95">
        <v>5.9</v>
      </c>
      <c r="L97" s="95">
        <v>4.8</v>
      </c>
      <c r="M97" s="95">
        <v>-1</v>
      </c>
      <c r="N97" s="153">
        <f>(J96*J97+K96*K97+L96*L97+M96*M97)/N96</f>
        <v>4.45</v>
      </c>
      <c r="O97" s="154">
        <f>(C97*C96+D97*D96+E97*E96+F97*F96+G97*G96+H97*H96+J97*J96+K97*K96+L97*L96+M97*M96)/O96</f>
        <v>3.71218487394958</v>
      </c>
      <c r="P97" s="161">
        <f>(I97*I96+N97*N96)/P96</f>
        <v>3.5343347639484977</v>
      </c>
    </row>
    <row r="98" spans="2:16" ht="19.5">
      <c r="B98" s="149" t="s">
        <v>212</v>
      </c>
      <c r="C98" s="13">
        <f t="shared" ref="C98:H98" si="36">C96*(13-C97)</f>
        <v>536.30000000000007</v>
      </c>
      <c r="D98" s="12">
        <f t="shared" si="36"/>
        <v>383.59999999999997</v>
      </c>
      <c r="E98" s="12">
        <f t="shared" si="36"/>
        <v>297.59999999999997</v>
      </c>
      <c r="F98" s="12">
        <f t="shared" si="36"/>
        <v>77.499999999999986</v>
      </c>
      <c r="G98" s="12">
        <f t="shared" si="36"/>
        <v>38.400000000000006</v>
      </c>
      <c r="H98" s="12">
        <f t="shared" si="36"/>
        <v>5</v>
      </c>
      <c r="I98" s="155">
        <f>SUM(C98:G98)</f>
        <v>1333.4</v>
      </c>
      <c r="J98" s="12">
        <f>J96*(13-J97)</f>
        <v>7.5</v>
      </c>
      <c r="K98" s="12">
        <f>K96*(13-K97)</f>
        <v>184.6</v>
      </c>
      <c r="L98" s="12">
        <f>L96*(13-L97)</f>
        <v>245.99999999999997</v>
      </c>
      <c r="M98" s="12">
        <f>M96*(13-M97)</f>
        <v>434</v>
      </c>
      <c r="N98" s="155">
        <f>SUM(J98:M98)</f>
        <v>872.09999999999991</v>
      </c>
      <c r="O98" s="156">
        <f>O96*(13-O97)</f>
        <v>2210.5</v>
      </c>
      <c r="P98" s="162">
        <f>P96*(13-P97)</f>
        <v>2205.5000000000005</v>
      </c>
    </row>
    <row r="99" spans="2:16" ht="19.5">
      <c r="B99" s="149" t="s">
        <v>213</v>
      </c>
      <c r="C99" s="13">
        <f t="shared" ref="C99:H99" si="37">C96*(17-C97)</f>
        <v>660.30000000000007</v>
      </c>
      <c r="D99" s="12">
        <f t="shared" si="37"/>
        <v>495.59999999999997</v>
      </c>
      <c r="E99" s="12">
        <f t="shared" si="37"/>
        <v>421.59999999999997</v>
      </c>
      <c r="F99" s="12">
        <f t="shared" si="37"/>
        <v>177.5</v>
      </c>
      <c r="G99" s="12">
        <f t="shared" si="37"/>
        <v>102.4</v>
      </c>
      <c r="H99" s="12">
        <f t="shared" si="37"/>
        <v>25</v>
      </c>
      <c r="I99" s="155">
        <f>SUM(C99:G99)</f>
        <v>1857.4</v>
      </c>
      <c r="J99" s="12">
        <f>J96*(17-J97)</f>
        <v>67.5</v>
      </c>
      <c r="K99" s="12">
        <f>K96*(17-K97)</f>
        <v>288.59999999999997</v>
      </c>
      <c r="L99" s="12">
        <f>L96*(17-L97)</f>
        <v>366</v>
      </c>
      <c r="M99" s="12">
        <f>M96*(17-M97)</f>
        <v>558</v>
      </c>
      <c r="N99" s="155">
        <f>SUM(J99:M99)</f>
        <v>1280.0999999999999</v>
      </c>
      <c r="O99" s="156">
        <f>O96*(17-O97)</f>
        <v>3162.5</v>
      </c>
      <c r="P99" s="162">
        <f>P96*(17-P97)</f>
        <v>3137.5000000000005</v>
      </c>
    </row>
    <row r="100" spans="2:16" ht="19.5">
      <c r="B100" s="149" t="s">
        <v>214</v>
      </c>
      <c r="C100" s="17">
        <f t="shared" ref="C100:H100" si="38">C96*(18-C97)</f>
        <v>691.30000000000007</v>
      </c>
      <c r="D100" s="16">
        <f t="shared" si="38"/>
        <v>523.6</v>
      </c>
      <c r="E100" s="16">
        <f t="shared" si="38"/>
        <v>452.59999999999997</v>
      </c>
      <c r="F100" s="16">
        <f t="shared" si="38"/>
        <v>202.5</v>
      </c>
      <c r="G100" s="16">
        <f t="shared" si="38"/>
        <v>118.4</v>
      </c>
      <c r="H100" s="16">
        <f t="shared" si="38"/>
        <v>30</v>
      </c>
      <c r="I100" s="155">
        <f>SUM(C100:G100)</f>
        <v>1988.4</v>
      </c>
      <c r="J100" s="16">
        <f>J96*(18-J97)</f>
        <v>82.5</v>
      </c>
      <c r="K100" s="16">
        <f>K96*(18-K97)</f>
        <v>314.59999999999997</v>
      </c>
      <c r="L100" s="16">
        <f>L96*(18-L97)</f>
        <v>396</v>
      </c>
      <c r="M100" s="16">
        <f>M96*(18-M97)</f>
        <v>589</v>
      </c>
      <c r="N100" s="155">
        <f>SUM(J100:M100)</f>
        <v>1382.1</v>
      </c>
      <c r="O100" s="157">
        <f>O96*(18-O97)</f>
        <v>3400.5</v>
      </c>
      <c r="P100" s="163">
        <f>P96*(18-P97)</f>
        <v>3370.5000000000005</v>
      </c>
    </row>
    <row r="101" spans="2:16" ht="20.25" thickBot="1">
      <c r="B101" s="347" t="s">
        <v>215</v>
      </c>
      <c r="C101" s="21">
        <f t="shared" ref="C101:H101" si="39">C96*(19-C97)</f>
        <v>722.30000000000007</v>
      </c>
      <c r="D101" s="20">
        <f t="shared" si="39"/>
        <v>551.6</v>
      </c>
      <c r="E101" s="20">
        <f t="shared" si="39"/>
        <v>483.59999999999997</v>
      </c>
      <c r="F101" s="20">
        <f t="shared" si="39"/>
        <v>227.5</v>
      </c>
      <c r="G101" s="20">
        <f t="shared" si="39"/>
        <v>134.4</v>
      </c>
      <c r="H101" s="20">
        <f t="shared" si="39"/>
        <v>35</v>
      </c>
      <c r="I101" s="164">
        <f>SUM(C101:G101)</f>
        <v>2119.4</v>
      </c>
      <c r="J101" s="20">
        <f>J96*(19-J97)</f>
        <v>97.5</v>
      </c>
      <c r="K101" s="20">
        <f>K96*(19-K97)</f>
        <v>340.59999999999997</v>
      </c>
      <c r="L101" s="20">
        <f>L96*(19-L97)</f>
        <v>426</v>
      </c>
      <c r="M101" s="20">
        <f>M96*(19-M97)</f>
        <v>620</v>
      </c>
      <c r="N101" s="164">
        <f>SUM(J101:M101)</f>
        <v>1484.1</v>
      </c>
      <c r="O101" s="165">
        <f>O96*(19-O97)</f>
        <v>3638.5</v>
      </c>
      <c r="P101" s="166">
        <f>P96*(19-P97)</f>
        <v>3603.5000000000005</v>
      </c>
    </row>
    <row r="102" spans="2:16" ht="15.75" thickBot="1">
      <c r="B102" s="1"/>
      <c r="C102" s="1"/>
      <c r="D102" s="2"/>
      <c r="E102" s="2"/>
      <c r="F102" s="2"/>
      <c r="G102" s="1"/>
      <c r="H102" s="3"/>
      <c r="I102" s="2"/>
      <c r="J102" s="3"/>
      <c r="K102" s="2"/>
      <c r="L102" s="2"/>
      <c r="M102" s="1"/>
      <c r="N102" s="2"/>
      <c r="O102" s="1"/>
    </row>
    <row r="103" spans="2:16" ht="24" thickBot="1">
      <c r="B103" s="473" t="s">
        <v>369</v>
      </c>
      <c r="C103" s="474"/>
      <c r="D103" s="474"/>
      <c r="E103" s="474"/>
      <c r="F103" s="474"/>
      <c r="G103" s="474"/>
      <c r="H103" s="474"/>
      <c r="I103" s="474"/>
      <c r="J103" s="474"/>
      <c r="K103" s="474"/>
      <c r="L103" s="470" t="s">
        <v>227</v>
      </c>
      <c r="M103" s="471"/>
      <c r="N103" s="471"/>
      <c r="O103" s="471"/>
      <c r="P103" s="472"/>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16.5" thickBot="1">
      <c r="B105" s="466"/>
      <c r="C105" s="462"/>
      <c r="D105" s="462"/>
      <c r="E105" s="462"/>
      <c r="F105" s="462"/>
      <c r="G105" s="462"/>
      <c r="H105" s="462"/>
      <c r="I105" s="462"/>
      <c r="J105" s="462"/>
      <c r="K105" s="462"/>
      <c r="L105" s="462"/>
      <c r="M105" s="462"/>
      <c r="N105" s="462"/>
      <c r="O105" s="145" t="s">
        <v>209</v>
      </c>
      <c r="P105" s="30" t="s">
        <v>210</v>
      </c>
    </row>
    <row r="106" spans="2:16">
      <c r="B106" s="148" t="s">
        <v>211</v>
      </c>
      <c r="C106" s="146">
        <v>31</v>
      </c>
      <c r="D106" s="8">
        <v>28</v>
      </c>
      <c r="E106" s="8">
        <v>31</v>
      </c>
      <c r="F106" s="8">
        <v>25</v>
      </c>
      <c r="G106" s="8">
        <v>20</v>
      </c>
      <c r="H106" s="8">
        <v>10</v>
      </c>
      <c r="I106" s="168">
        <f>SUM(C106:G106)</f>
        <v>135</v>
      </c>
      <c r="J106" s="8">
        <v>30</v>
      </c>
      <c r="K106" s="8">
        <v>31</v>
      </c>
      <c r="L106" s="8">
        <v>30</v>
      </c>
      <c r="M106" s="8">
        <v>31</v>
      </c>
      <c r="N106" s="168">
        <f>SUM(J106:M106)</f>
        <v>122</v>
      </c>
      <c r="O106" s="167">
        <f>SUM(C106:H106,J106:M106)</f>
        <v>267</v>
      </c>
      <c r="P106" s="169">
        <f>I106+N106</f>
        <v>257</v>
      </c>
    </row>
    <row r="107" spans="2:16" ht="19.5">
      <c r="B107" s="149" t="s">
        <v>485</v>
      </c>
      <c r="C107" s="147">
        <v>-4.4000000000000004</v>
      </c>
      <c r="D107" s="10">
        <v>-1.7</v>
      </c>
      <c r="E107" s="10">
        <v>0.9</v>
      </c>
      <c r="F107" s="10">
        <v>6.2</v>
      </c>
      <c r="G107" s="10">
        <v>10.3</v>
      </c>
      <c r="H107" s="10">
        <v>12.7</v>
      </c>
      <c r="I107" s="153">
        <f>(C106*C107+D106*D107+E106*E107+F106*F107+G106*G107)/I106</f>
        <v>1.5177777777777779</v>
      </c>
      <c r="J107" s="10">
        <v>10.4</v>
      </c>
      <c r="K107" s="95">
        <v>5.2</v>
      </c>
      <c r="L107" s="95">
        <v>4.2</v>
      </c>
      <c r="M107" s="95">
        <v>-4.8</v>
      </c>
      <c r="N107" s="153">
        <f>(J106*J107+K106*K107+L106*L107+M106*M107)/N106</f>
        <v>3.6918032786885253</v>
      </c>
      <c r="O107" s="154">
        <f>(C107*C106+D107*D106+E107*E106+F107*F106+G107*G106+H107*H106+J107*J106+K107*K106+L107*L106+M107*M106)/O106</f>
        <v>2.9299625468164798</v>
      </c>
      <c r="P107" s="161">
        <f>(I107*I106+N107*N106)/P106</f>
        <v>2.5498054474708174</v>
      </c>
    </row>
    <row r="108" spans="2:16" ht="19.5">
      <c r="B108" s="149" t="s">
        <v>212</v>
      </c>
      <c r="C108" s="13">
        <f t="shared" ref="C108:H108" si="40">C106*(13-C107)</f>
        <v>539.4</v>
      </c>
      <c r="D108" s="12">
        <f t="shared" si="40"/>
        <v>411.59999999999997</v>
      </c>
      <c r="E108" s="12">
        <f t="shared" si="40"/>
        <v>375.09999999999997</v>
      </c>
      <c r="F108" s="12">
        <f t="shared" si="40"/>
        <v>170</v>
      </c>
      <c r="G108" s="12">
        <f t="shared" si="40"/>
        <v>53.999999999999986</v>
      </c>
      <c r="H108" s="12">
        <f t="shared" si="40"/>
        <v>3.0000000000000071</v>
      </c>
      <c r="I108" s="155">
        <f>SUM(C108:G108)</f>
        <v>1550.1</v>
      </c>
      <c r="J108" s="12">
        <f>J106*(13-J107)</f>
        <v>77.999999999999986</v>
      </c>
      <c r="K108" s="12">
        <f>K106*(13-K107)</f>
        <v>241.79999999999998</v>
      </c>
      <c r="L108" s="12">
        <f>L106*(13-L107)</f>
        <v>264</v>
      </c>
      <c r="M108" s="12">
        <f>M106*(13-M107)</f>
        <v>551.80000000000007</v>
      </c>
      <c r="N108" s="155">
        <f>SUM(J108:M108)</f>
        <v>1135.5999999999999</v>
      </c>
      <c r="O108" s="156">
        <f>O106*(13-O107)</f>
        <v>2688.7</v>
      </c>
      <c r="P108" s="162">
        <f>P106*(13-P107)</f>
        <v>2685.7</v>
      </c>
    </row>
    <row r="109" spans="2:16" ht="19.5">
      <c r="B109" s="149" t="s">
        <v>213</v>
      </c>
      <c r="C109" s="13">
        <f t="shared" ref="C109:H109" si="41">C106*(17-C107)</f>
        <v>663.4</v>
      </c>
      <c r="D109" s="12">
        <f t="shared" si="41"/>
        <v>523.6</v>
      </c>
      <c r="E109" s="12">
        <f t="shared" si="41"/>
        <v>499.1</v>
      </c>
      <c r="F109" s="12">
        <f t="shared" si="41"/>
        <v>270</v>
      </c>
      <c r="G109" s="12">
        <f t="shared" si="41"/>
        <v>134</v>
      </c>
      <c r="H109" s="12">
        <f t="shared" si="41"/>
        <v>43.000000000000007</v>
      </c>
      <c r="I109" s="155">
        <f>SUM(C109:G109)</f>
        <v>2090.1</v>
      </c>
      <c r="J109" s="12">
        <f>J106*(17-J107)</f>
        <v>198</v>
      </c>
      <c r="K109" s="12">
        <f>K106*(17-K107)</f>
        <v>365.8</v>
      </c>
      <c r="L109" s="12">
        <f>L106*(17-L107)</f>
        <v>384</v>
      </c>
      <c r="M109" s="12">
        <f>M106*(17-M107)</f>
        <v>675.80000000000007</v>
      </c>
      <c r="N109" s="155">
        <f>SUM(J109:M109)</f>
        <v>1623.6</v>
      </c>
      <c r="O109" s="156">
        <f>O106*(17-O107)</f>
        <v>3756.7</v>
      </c>
      <c r="P109" s="162">
        <f>P106*(17-P107)</f>
        <v>3713.7</v>
      </c>
    </row>
    <row r="110" spans="2:16" ht="19.5">
      <c r="B110" s="149" t="s">
        <v>214</v>
      </c>
      <c r="C110" s="17">
        <f t="shared" ref="C110:H110" si="42">C106*(18-C107)</f>
        <v>694.4</v>
      </c>
      <c r="D110" s="16">
        <f t="shared" si="42"/>
        <v>551.6</v>
      </c>
      <c r="E110" s="16">
        <f t="shared" si="42"/>
        <v>530.1</v>
      </c>
      <c r="F110" s="16">
        <f t="shared" si="42"/>
        <v>295</v>
      </c>
      <c r="G110" s="16">
        <f t="shared" si="42"/>
        <v>154</v>
      </c>
      <c r="H110" s="16">
        <f t="shared" si="42"/>
        <v>53.000000000000007</v>
      </c>
      <c r="I110" s="155">
        <f>SUM(C110:G110)</f>
        <v>2225.1</v>
      </c>
      <c r="J110" s="16">
        <f>J106*(18-J107)</f>
        <v>228</v>
      </c>
      <c r="K110" s="16">
        <f>K106*(18-K107)</f>
        <v>396.8</v>
      </c>
      <c r="L110" s="16">
        <f>L106*(18-L107)</f>
        <v>414</v>
      </c>
      <c r="M110" s="16">
        <f>M106*(18-M107)</f>
        <v>706.80000000000007</v>
      </c>
      <c r="N110" s="155">
        <f>SUM(J110:M110)</f>
        <v>1745.6</v>
      </c>
      <c r="O110" s="157">
        <f>O106*(18-O107)</f>
        <v>4023.7</v>
      </c>
      <c r="P110" s="163">
        <f>P106*(18-P107)</f>
        <v>3970.7</v>
      </c>
    </row>
    <row r="111" spans="2:16" ht="20.25" thickBot="1">
      <c r="B111" s="347" t="s">
        <v>215</v>
      </c>
      <c r="C111" s="21">
        <f t="shared" ref="C111:H111" si="43">C106*(19-C107)</f>
        <v>725.4</v>
      </c>
      <c r="D111" s="20">
        <f t="shared" si="43"/>
        <v>579.6</v>
      </c>
      <c r="E111" s="20">
        <f t="shared" si="43"/>
        <v>561.1</v>
      </c>
      <c r="F111" s="20">
        <f t="shared" si="43"/>
        <v>320</v>
      </c>
      <c r="G111" s="20">
        <f t="shared" si="43"/>
        <v>174</v>
      </c>
      <c r="H111" s="20">
        <f t="shared" si="43"/>
        <v>63.000000000000007</v>
      </c>
      <c r="I111" s="164">
        <f>SUM(C111:G111)</f>
        <v>2360.1</v>
      </c>
      <c r="J111" s="20">
        <f>J106*(19-J107)</f>
        <v>258</v>
      </c>
      <c r="K111" s="20">
        <f>K106*(19-K107)</f>
        <v>427.8</v>
      </c>
      <c r="L111" s="20">
        <f>L106*(19-L107)</f>
        <v>444</v>
      </c>
      <c r="M111" s="20">
        <f>M106*(19-M107)</f>
        <v>737.80000000000007</v>
      </c>
      <c r="N111" s="164">
        <f>SUM(J111:M111)</f>
        <v>1867.6</v>
      </c>
      <c r="O111" s="165">
        <f>O106*(19-O107)</f>
        <v>4290.7</v>
      </c>
      <c r="P111" s="166">
        <f>P106*(19-P107)</f>
        <v>4227.7</v>
      </c>
    </row>
    <row r="112" spans="2:16" ht="15.75" thickBot="1">
      <c r="B112" s="1"/>
      <c r="C112" s="1"/>
      <c r="D112" s="2"/>
      <c r="E112" s="2"/>
      <c r="F112" s="2"/>
      <c r="G112" s="1"/>
      <c r="H112" s="3"/>
      <c r="I112" s="2"/>
      <c r="J112" s="3"/>
      <c r="K112" s="2"/>
      <c r="L112" s="2"/>
      <c r="M112" s="1"/>
      <c r="N112" s="2"/>
      <c r="O112" s="1"/>
    </row>
    <row r="113" spans="2:16" ht="24" thickBot="1">
      <c r="B113" s="473" t="s">
        <v>369</v>
      </c>
      <c r="C113" s="474"/>
      <c r="D113" s="474"/>
      <c r="E113" s="474"/>
      <c r="F113" s="474"/>
      <c r="G113" s="474"/>
      <c r="H113" s="474"/>
      <c r="I113" s="474"/>
      <c r="J113" s="474"/>
      <c r="K113" s="474"/>
      <c r="L113" s="470" t="s">
        <v>228</v>
      </c>
      <c r="M113" s="471"/>
      <c r="N113" s="471"/>
      <c r="O113" s="471"/>
      <c r="P113" s="472"/>
    </row>
    <row r="114" spans="2:16" ht="15.75">
      <c r="B114" s="465" t="s">
        <v>195</v>
      </c>
      <c r="C114" s="461" t="s">
        <v>196</v>
      </c>
      <c r="D114" s="461" t="s">
        <v>197</v>
      </c>
      <c r="E114" s="461" t="s">
        <v>198</v>
      </c>
      <c r="F114" s="461" t="s">
        <v>199</v>
      </c>
      <c r="G114" s="461" t="s">
        <v>200</v>
      </c>
      <c r="H114" s="461" t="s">
        <v>201</v>
      </c>
      <c r="I114" s="467" t="s">
        <v>202</v>
      </c>
      <c r="J114" s="461" t="s">
        <v>203</v>
      </c>
      <c r="K114" s="461" t="s">
        <v>204</v>
      </c>
      <c r="L114" s="461" t="s">
        <v>205</v>
      </c>
      <c r="M114" s="461" t="s">
        <v>206</v>
      </c>
      <c r="N114" s="467" t="s">
        <v>207</v>
      </c>
      <c r="O114" s="456" t="s">
        <v>208</v>
      </c>
      <c r="P114" s="457"/>
    </row>
    <row r="115" spans="2:16" ht="16.5" thickBot="1">
      <c r="B115" s="466"/>
      <c r="C115" s="462"/>
      <c r="D115" s="462"/>
      <c r="E115" s="462"/>
      <c r="F115" s="462"/>
      <c r="G115" s="462"/>
      <c r="H115" s="462"/>
      <c r="I115" s="462"/>
      <c r="J115" s="462"/>
      <c r="K115" s="462"/>
      <c r="L115" s="462"/>
      <c r="M115" s="462"/>
      <c r="N115" s="462"/>
      <c r="O115" s="145" t="s">
        <v>209</v>
      </c>
      <c r="P115" s="30" t="s">
        <v>210</v>
      </c>
    </row>
    <row r="116" spans="2:16">
      <c r="B116" s="148" t="s">
        <v>211</v>
      </c>
      <c r="C116" s="146">
        <v>31</v>
      </c>
      <c r="D116" s="8">
        <v>28</v>
      </c>
      <c r="E116" s="8">
        <v>31</v>
      </c>
      <c r="F116" s="8">
        <v>25</v>
      </c>
      <c r="G116" s="8">
        <v>15</v>
      </c>
      <c r="H116" s="8">
        <v>0</v>
      </c>
      <c r="I116" s="168">
        <f>SUM(C116:G116)</f>
        <v>130</v>
      </c>
      <c r="J116" s="8">
        <v>15</v>
      </c>
      <c r="K116" s="8">
        <v>31</v>
      </c>
      <c r="L116" s="8">
        <v>30</v>
      </c>
      <c r="M116" s="8">
        <v>31</v>
      </c>
      <c r="N116" s="168">
        <f>SUM(J116:M116)</f>
        <v>107</v>
      </c>
      <c r="O116" s="167">
        <f>SUM(C116:H116,J116:M116)</f>
        <v>237</v>
      </c>
      <c r="P116" s="169">
        <f>I116+N116</f>
        <v>237</v>
      </c>
    </row>
    <row r="117" spans="2:16" ht="19.5">
      <c r="B117" s="149" t="s">
        <v>485</v>
      </c>
      <c r="C117" s="147">
        <v>-1.4</v>
      </c>
      <c r="D117" s="10">
        <v>-2.2000000000000002</v>
      </c>
      <c r="E117" s="10">
        <v>2.8</v>
      </c>
      <c r="F117" s="10">
        <v>10</v>
      </c>
      <c r="G117" s="10">
        <v>9.6999999999999993</v>
      </c>
      <c r="H117" s="10">
        <v>0</v>
      </c>
      <c r="I117" s="153">
        <f>(C116*C117+D116*D117+E116*E117+F116*F117+G116*G117)/I116</f>
        <v>2.9023076923076925</v>
      </c>
      <c r="J117" s="10">
        <v>12.2</v>
      </c>
      <c r="K117" s="95">
        <v>7.2</v>
      </c>
      <c r="L117" s="95">
        <v>1.3</v>
      </c>
      <c r="M117" s="95">
        <v>2.4</v>
      </c>
      <c r="N117" s="153">
        <f>(J116*J117+K116*K117+L116*L117+M116*M117)/N116</f>
        <v>4.8560747663551407</v>
      </c>
      <c r="O117" s="154">
        <f>(C117*C116+D117*D116+E117*E116+F117*F116+G117*G116+H117*H116+J117*J116+K117*K116+L117*L116+M117*M116)/O116</f>
        <v>3.7843881856540085</v>
      </c>
      <c r="P117" s="161">
        <f>(I117*I116+N117*N116)/P116</f>
        <v>3.7843881856540089</v>
      </c>
    </row>
    <row r="118" spans="2:16" ht="19.5">
      <c r="B118" s="149" t="s">
        <v>212</v>
      </c>
      <c r="C118" s="13">
        <f t="shared" ref="C118:H118" si="44">C116*(13-C117)</f>
        <v>446.40000000000003</v>
      </c>
      <c r="D118" s="12">
        <f t="shared" si="44"/>
        <v>425.59999999999997</v>
      </c>
      <c r="E118" s="12">
        <f t="shared" si="44"/>
        <v>316.2</v>
      </c>
      <c r="F118" s="12">
        <f t="shared" si="44"/>
        <v>75</v>
      </c>
      <c r="G118" s="12">
        <f t="shared" si="44"/>
        <v>49.500000000000014</v>
      </c>
      <c r="H118" s="12">
        <f t="shared" si="44"/>
        <v>0</v>
      </c>
      <c r="I118" s="155">
        <f>SUM(C118:G118)</f>
        <v>1312.7</v>
      </c>
      <c r="J118" s="12">
        <f>J116*(13-J117)</f>
        <v>12.000000000000011</v>
      </c>
      <c r="K118" s="12">
        <f>K116*(13-K117)</f>
        <v>179.79999999999998</v>
      </c>
      <c r="L118" s="12">
        <f>L116*(13-L117)</f>
        <v>351</v>
      </c>
      <c r="M118" s="12">
        <f>M116*(13-M117)</f>
        <v>328.59999999999997</v>
      </c>
      <c r="N118" s="155">
        <f>SUM(J118:M118)</f>
        <v>871.39999999999986</v>
      </c>
      <c r="O118" s="156">
        <f>O116*(13-O117)</f>
        <v>2184.1</v>
      </c>
      <c r="P118" s="162">
        <f>P116*(13-P117)</f>
        <v>2184.1</v>
      </c>
    </row>
    <row r="119" spans="2:16" ht="19.5">
      <c r="B119" s="149" t="s">
        <v>213</v>
      </c>
      <c r="C119" s="13">
        <f t="shared" ref="C119:H119" si="45">C116*(17-C117)</f>
        <v>570.4</v>
      </c>
      <c r="D119" s="12">
        <f t="shared" si="45"/>
        <v>537.6</v>
      </c>
      <c r="E119" s="12">
        <f t="shared" si="45"/>
        <v>440.2</v>
      </c>
      <c r="F119" s="12">
        <f t="shared" si="45"/>
        <v>175</v>
      </c>
      <c r="G119" s="12">
        <f t="shared" si="45"/>
        <v>109.50000000000001</v>
      </c>
      <c r="H119" s="12">
        <f t="shared" si="45"/>
        <v>0</v>
      </c>
      <c r="I119" s="155">
        <f>SUM(C119:G119)</f>
        <v>1832.7</v>
      </c>
      <c r="J119" s="12">
        <f>J116*(17-J117)</f>
        <v>72.000000000000014</v>
      </c>
      <c r="K119" s="12">
        <f>K116*(17-K117)</f>
        <v>303.8</v>
      </c>
      <c r="L119" s="12">
        <f>L116*(17-L117)</f>
        <v>471</v>
      </c>
      <c r="M119" s="12">
        <f>M116*(17-M117)</f>
        <v>452.59999999999997</v>
      </c>
      <c r="N119" s="155">
        <f>SUM(J119:M119)</f>
        <v>1299.3999999999999</v>
      </c>
      <c r="O119" s="156">
        <f>O116*(17-O117)</f>
        <v>3132.1</v>
      </c>
      <c r="P119" s="162">
        <f>P116*(17-P117)</f>
        <v>3132.1</v>
      </c>
    </row>
    <row r="120" spans="2:16" ht="19.5">
      <c r="B120" s="149" t="s">
        <v>214</v>
      </c>
      <c r="C120" s="17">
        <f t="shared" ref="C120:H120" si="46">C116*(18-C117)</f>
        <v>601.4</v>
      </c>
      <c r="D120" s="16">
        <f t="shared" si="46"/>
        <v>565.6</v>
      </c>
      <c r="E120" s="16">
        <f t="shared" si="46"/>
        <v>471.2</v>
      </c>
      <c r="F120" s="16">
        <f t="shared" si="46"/>
        <v>200</v>
      </c>
      <c r="G120" s="16">
        <f t="shared" si="46"/>
        <v>124.50000000000001</v>
      </c>
      <c r="H120" s="16">
        <f t="shared" si="46"/>
        <v>0</v>
      </c>
      <c r="I120" s="155">
        <f>SUM(C120:G120)</f>
        <v>1962.7</v>
      </c>
      <c r="J120" s="16">
        <f>J116*(18-J117)</f>
        <v>87.000000000000014</v>
      </c>
      <c r="K120" s="16">
        <f>K116*(18-K117)</f>
        <v>334.8</v>
      </c>
      <c r="L120" s="16">
        <f>L116*(18-L117)</f>
        <v>501</v>
      </c>
      <c r="M120" s="16">
        <f>M116*(18-M117)</f>
        <v>483.59999999999997</v>
      </c>
      <c r="N120" s="155">
        <f>SUM(J120:M120)</f>
        <v>1406.3999999999999</v>
      </c>
      <c r="O120" s="157">
        <f>O116*(18-O117)</f>
        <v>3369.1</v>
      </c>
      <c r="P120" s="163">
        <f>P116*(18-P117)</f>
        <v>3369.1</v>
      </c>
    </row>
    <row r="121" spans="2:16" ht="20.25" thickBot="1">
      <c r="B121" s="347" t="s">
        <v>215</v>
      </c>
      <c r="C121" s="21">
        <f t="shared" ref="C121:H121" si="47">C116*(19-C117)</f>
        <v>632.4</v>
      </c>
      <c r="D121" s="20">
        <f t="shared" si="47"/>
        <v>593.6</v>
      </c>
      <c r="E121" s="20">
        <f t="shared" si="47"/>
        <v>502.2</v>
      </c>
      <c r="F121" s="20">
        <f t="shared" si="47"/>
        <v>225</v>
      </c>
      <c r="G121" s="20">
        <f t="shared" si="47"/>
        <v>139.5</v>
      </c>
      <c r="H121" s="20">
        <f t="shared" si="47"/>
        <v>0</v>
      </c>
      <c r="I121" s="164">
        <f>SUM(C121:G121)</f>
        <v>2092.6999999999998</v>
      </c>
      <c r="J121" s="20">
        <f>J116*(19-J117)</f>
        <v>102.00000000000001</v>
      </c>
      <c r="K121" s="20">
        <f>K116*(19-K117)</f>
        <v>365.8</v>
      </c>
      <c r="L121" s="20">
        <f>L116*(19-L117)</f>
        <v>531</v>
      </c>
      <c r="M121" s="20">
        <f>M116*(19-M117)</f>
        <v>514.6</v>
      </c>
      <c r="N121" s="164">
        <f>SUM(J121:M121)</f>
        <v>1513.4</v>
      </c>
      <c r="O121" s="165">
        <f>O116*(19-O117)</f>
        <v>3606.1</v>
      </c>
      <c r="P121" s="166">
        <f>P116*(19-P117)</f>
        <v>3606.1</v>
      </c>
    </row>
    <row r="122" spans="2:16" ht="15.75" thickBot="1">
      <c r="B122" s="1"/>
      <c r="C122" s="1"/>
      <c r="D122" s="2"/>
      <c r="E122" s="2"/>
      <c r="F122" s="2"/>
      <c r="G122" s="1"/>
      <c r="H122" s="3"/>
      <c r="I122" s="2"/>
      <c r="J122" s="3"/>
      <c r="K122" s="2"/>
      <c r="L122" s="2"/>
      <c r="M122" s="1"/>
      <c r="N122" s="2"/>
      <c r="O122" s="1"/>
    </row>
    <row r="123" spans="2:16" ht="24" thickBot="1">
      <c r="B123" s="473" t="s">
        <v>369</v>
      </c>
      <c r="C123" s="474"/>
      <c r="D123" s="474"/>
      <c r="E123" s="474"/>
      <c r="F123" s="474"/>
      <c r="G123" s="474"/>
      <c r="H123" s="474"/>
      <c r="I123" s="474"/>
      <c r="J123" s="474"/>
      <c r="K123" s="474"/>
      <c r="L123" s="470" t="s">
        <v>229</v>
      </c>
      <c r="M123" s="471"/>
      <c r="N123" s="471"/>
      <c r="O123" s="471"/>
      <c r="P123" s="472"/>
    </row>
    <row r="124" spans="2:16" ht="15.75">
      <c r="B124" s="465" t="s">
        <v>195</v>
      </c>
      <c r="C124" s="461" t="s">
        <v>196</v>
      </c>
      <c r="D124" s="461" t="s">
        <v>197</v>
      </c>
      <c r="E124" s="461" t="s">
        <v>198</v>
      </c>
      <c r="F124" s="461" t="s">
        <v>199</v>
      </c>
      <c r="G124" s="461" t="s">
        <v>200</v>
      </c>
      <c r="H124" s="461" t="s">
        <v>201</v>
      </c>
      <c r="I124" s="467" t="s">
        <v>202</v>
      </c>
      <c r="J124" s="461" t="s">
        <v>203</v>
      </c>
      <c r="K124" s="461" t="s">
        <v>204</v>
      </c>
      <c r="L124" s="461" t="s">
        <v>205</v>
      </c>
      <c r="M124" s="461" t="s">
        <v>206</v>
      </c>
      <c r="N124" s="467" t="s">
        <v>207</v>
      </c>
      <c r="O124" s="456" t="s">
        <v>208</v>
      </c>
      <c r="P124" s="457"/>
    </row>
    <row r="125" spans="2:16" ht="16.5" thickBot="1">
      <c r="B125" s="466"/>
      <c r="C125" s="462"/>
      <c r="D125" s="462"/>
      <c r="E125" s="462"/>
      <c r="F125" s="462"/>
      <c r="G125" s="462"/>
      <c r="H125" s="462"/>
      <c r="I125" s="462"/>
      <c r="J125" s="462"/>
      <c r="K125" s="462"/>
      <c r="L125" s="462"/>
      <c r="M125" s="462"/>
      <c r="N125" s="462"/>
      <c r="O125" s="145" t="s">
        <v>209</v>
      </c>
      <c r="P125" s="30" t="s">
        <v>210</v>
      </c>
    </row>
    <row r="126" spans="2:16">
      <c r="B126" s="148" t="s">
        <v>211</v>
      </c>
      <c r="C126" s="146">
        <v>31</v>
      </c>
      <c r="D126" s="8">
        <v>28</v>
      </c>
      <c r="E126" s="8">
        <v>31</v>
      </c>
      <c r="F126" s="8">
        <v>25</v>
      </c>
      <c r="G126" s="8">
        <v>10</v>
      </c>
      <c r="H126" s="8">
        <v>0</v>
      </c>
      <c r="I126" s="168">
        <f>SUM(C126:G126)</f>
        <v>125</v>
      </c>
      <c r="J126" s="8">
        <v>20</v>
      </c>
      <c r="K126" s="8">
        <v>31</v>
      </c>
      <c r="L126" s="8">
        <v>30</v>
      </c>
      <c r="M126" s="8">
        <v>31</v>
      </c>
      <c r="N126" s="168">
        <f>SUM(J126:M126)</f>
        <v>112</v>
      </c>
      <c r="O126" s="167">
        <f>SUM(C126:H126,J126:M126)</f>
        <v>237</v>
      </c>
      <c r="P126" s="169">
        <f>I126+N126</f>
        <v>237</v>
      </c>
    </row>
    <row r="127" spans="2:16" ht="19.5">
      <c r="B127" s="149" t="s">
        <v>485</v>
      </c>
      <c r="C127" s="147">
        <v>0.8</v>
      </c>
      <c r="D127" s="10">
        <v>4.7</v>
      </c>
      <c r="E127" s="10">
        <v>5.0999999999999996</v>
      </c>
      <c r="F127" s="10">
        <v>5.6</v>
      </c>
      <c r="G127" s="10">
        <v>10.5</v>
      </c>
      <c r="H127" s="10">
        <v>0</v>
      </c>
      <c r="I127" s="153">
        <f>(C126*C127+D126*D127+E126*E127+F126*F127+G126*G127)/I126</f>
        <v>4.476</v>
      </c>
      <c r="J127" s="10">
        <v>11.4</v>
      </c>
      <c r="K127" s="95">
        <v>7.7</v>
      </c>
      <c r="L127" s="95">
        <v>3.5</v>
      </c>
      <c r="M127" s="95">
        <v>0</v>
      </c>
      <c r="N127" s="153">
        <f>(J126*J127+K126*K127+L126*L127+M126*M127)/N126</f>
        <v>5.1044642857142861</v>
      </c>
      <c r="O127" s="154">
        <f>(C127*C126+D127*D126+E127*E126+F127*F126+G127*G126+H127*H126+J127*J126+K127*K126+L127*L126+M127*M126)/O126</f>
        <v>4.7729957805907173</v>
      </c>
      <c r="P127" s="161">
        <f>(I127*I126+N127*N126)/P126</f>
        <v>4.7729957805907173</v>
      </c>
    </row>
    <row r="128" spans="2:16" ht="19.5">
      <c r="B128" s="149" t="s">
        <v>212</v>
      </c>
      <c r="C128" s="13">
        <f t="shared" ref="C128:H128" si="48">C126*(13-C127)</f>
        <v>378.2</v>
      </c>
      <c r="D128" s="12">
        <f t="shared" si="48"/>
        <v>232.40000000000003</v>
      </c>
      <c r="E128" s="12">
        <f t="shared" si="48"/>
        <v>244.9</v>
      </c>
      <c r="F128" s="12">
        <f t="shared" si="48"/>
        <v>185</v>
      </c>
      <c r="G128" s="12">
        <f t="shared" si="48"/>
        <v>25</v>
      </c>
      <c r="H128" s="12">
        <f t="shared" si="48"/>
        <v>0</v>
      </c>
      <c r="I128" s="155">
        <f>SUM(C128:G128)</f>
        <v>1065.5</v>
      </c>
      <c r="J128" s="12">
        <f>J126*(13-J127)</f>
        <v>31.999999999999993</v>
      </c>
      <c r="K128" s="12">
        <f>K126*(13-K127)</f>
        <v>164.29999999999998</v>
      </c>
      <c r="L128" s="12">
        <f>L126*(13-L127)</f>
        <v>285</v>
      </c>
      <c r="M128" s="12">
        <f>M126*(13-M127)</f>
        <v>403</v>
      </c>
      <c r="N128" s="155">
        <f>SUM(J128:M128)</f>
        <v>884.3</v>
      </c>
      <c r="O128" s="156">
        <f>O126*(13-O127)</f>
        <v>1949.8</v>
      </c>
      <c r="P128" s="162">
        <f>P126*(13-P127)</f>
        <v>1949.8</v>
      </c>
    </row>
    <row r="129" spans="2:16" ht="19.5">
      <c r="B129" s="149" t="s">
        <v>213</v>
      </c>
      <c r="C129" s="13">
        <f t="shared" ref="C129:H129" si="49">C126*(17-C127)</f>
        <v>502.2</v>
      </c>
      <c r="D129" s="12">
        <f t="shared" si="49"/>
        <v>344.40000000000003</v>
      </c>
      <c r="E129" s="12">
        <f t="shared" si="49"/>
        <v>368.90000000000003</v>
      </c>
      <c r="F129" s="12">
        <f t="shared" si="49"/>
        <v>285</v>
      </c>
      <c r="G129" s="12">
        <f t="shared" si="49"/>
        <v>65</v>
      </c>
      <c r="H129" s="12">
        <f t="shared" si="49"/>
        <v>0</v>
      </c>
      <c r="I129" s="155">
        <f>SUM(C129:G129)</f>
        <v>1565.5</v>
      </c>
      <c r="J129" s="12">
        <f>J126*(17-J127)</f>
        <v>112</v>
      </c>
      <c r="K129" s="12">
        <f>K126*(17-K127)</f>
        <v>288.3</v>
      </c>
      <c r="L129" s="12">
        <f>L126*(17-L127)</f>
        <v>405</v>
      </c>
      <c r="M129" s="12">
        <f>M126*(17-M127)</f>
        <v>527</v>
      </c>
      <c r="N129" s="155">
        <f>SUM(J129:M129)</f>
        <v>1332.3</v>
      </c>
      <c r="O129" s="156">
        <f>O126*(17-O127)</f>
        <v>2897.8</v>
      </c>
      <c r="P129" s="162">
        <f>P126*(17-P127)</f>
        <v>2897.8</v>
      </c>
    </row>
    <row r="130" spans="2:16" ht="19.5">
      <c r="B130" s="149" t="s">
        <v>214</v>
      </c>
      <c r="C130" s="17">
        <f t="shared" ref="C130:H130" si="50">C126*(18-C127)</f>
        <v>533.19999999999993</v>
      </c>
      <c r="D130" s="16">
        <f t="shared" si="50"/>
        <v>372.40000000000003</v>
      </c>
      <c r="E130" s="16">
        <f t="shared" si="50"/>
        <v>399.90000000000003</v>
      </c>
      <c r="F130" s="16">
        <f t="shared" si="50"/>
        <v>310</v>
      </c>
      <c r="G130" s="16">
        <f t="shared" si="50"/>
        <v>75</v>
      </c>
      <c r="H130" s="16">
        <f t="shared" si="50"/>
        <v>0</v>
      </c>
      <c r="I130" s="155">
        <f>SUM(C130:G130)</f>
        <v>1690.5</v>
      </c>
      <c r="J130" s="16">
        <f>J126*(18-J127)</f>
        <v>132</v>
      </c>
      <c r="K130" s="16">
        <f>K126*(18-K127)</f>
        <v>319.3</v>
      </c>
      <c r="L130" s="16">
        <f>L126*(18-L127)</f>
        <v>435</v>
      </c>
      <c r="M130" s="16">
        <f>M126*(18-M127)</f>
        <v>558</v>
      </c>
      <c r="N130" s="155">
        <f>SUM(J130:M130)</f>
        <v>1444.3</v>
      </c>
      <c r="O130" s="157">
        <f>O126*(18-O127)</f>
        <v>3134.8</v>
      </c>
      <c r="P130" s="163">
        <f>P126*(18-P127)</f>
        <v>3134.8</v>
      </c>
    </row>
    <row r="131" spans="2:16" ht="20.25" thickBot="1">
      <c r="B131" s="347" t="s">
        <v>215</v>
      </c>
      <c r="C131" s="21">
        <f t="shared" ref="C131:H131" si="51">C126*(19-C127)</f>
        <v>564.19999999999993</v>
      </c>
      <c r="D131" s="20">
        <f t="shared" si="51"/>
        <v>400.40000000000003</v>
      </c>
      <c r="E131" s="20">
        <f t="shared" si="51"/>
        <v>430.90000000000003</v>
      </c>
      <c r="F131" s="20">
        <f t="shared" si="51"/>
        <v>335</v>
      </c>
      <c r="G131" s="20">
        <f t="shared" si="51"/>
        <v>85</v>
      </c>
      <c r="H131" s="20">
        <f t="shared" si="51"/>
        <v>0</v>
      </c>
      <c r="I131" s="164">
        <f>SUM(C131:G131)</f>
        <v>1815.5</v>
      </c>
      <c r="J131" s="20">
        <f>J126*(19-J127)</f>
        <v>152</v>
      </c>
      <c r="K131" s="20">
        <f>K126*(19-K127)</f>
        <v>350.3</v>
      </c>
      <c r="L131" s="20">
        <f>L126*(19-L127)</f>
        <v>465</v>
      </c>
      <c r="M131" s="20">
        <f>M126*(19-M127)</f>
        <v>589</v>
      </c>
      <c r="N131" s="164">
        <f>SUM(J131:M131)</f>
        <v>1556.3</v>
      </c>
      <c r="O131" s="165">
        <f>O126*(19-O127)</f>
        <v>3371.8</v>
      </c>
      <c r="P131" s="166">
        <f>P126*(19-P127)</f>
        <v>3371.8</v>
      </c>
    </row>
    <row r="132" spans="2:16" ht="15.75" thickBot="1"/>
    <row r="133" spans="2:16" ht="24" thickBot="1">
      <c r="B133" s="473" t="s">
        <v>369</v>
      </c>
      <c r="C133" s="474"/>
      <c r="D133" s="474"/>
      <c r="E133" s="474"/>
      <c r="F133" s="474"/>
      <c r="G133" s="474"/>
      <c r="H133" s="474"/>
      <c r="I133" s="474"/>
      <c r="J133" s="474"/>
      <c r="K133" s="474"/>
      <c r="L133" s="470" t="s">
        <v>230</v>
      </c>
      <c r="M133" s="471"/>
      <c r="N133" s="471"/>
      <c r="O133" s="471"/>
      <c r="P133" s="472"/>
    </row>
    <row r="134" spans="2:16" ht="15.75">
      <c r="B134" s="465" t="s">
        <v>195</v>
      </c>
      <c r="C134" s="461" t="s">
        <v>196</v>
      </c>
      <c r="D134" s="461" t="s">
        <v>197</v>
      </c>
      <c r="E134" s="461" t="s">
        <v>198</v>
      </c>
      <c r="F134" s="461" t="s">
        <v>199</v>
      </c>
      <c r="G134" s="461" t="s">
        <v>200</v>
      </c>
      <c r="H134" s="461" t="s">
        <v>201</v>
      </c>
      <c r="I134" s="467" t="s">
        <v>202</v>
      </c>
      <c r="J134" s="461" t="s">
        <v>203</v>
      </c>
      <c r="K134" s="461" t="s">
        <v>204</v>
      </c>
      <c r="L134" s="461" t="s">
        <v>205</v>
      </c>
      <c r="M134" s="461" t="s">
        <v>206</v>
      </c>
      <c r="N134" s="467" t="s">
        <v>207</v>
      </c>
      <c r="O134" s="456" t="s">
        <v>208</v>
      </c>
      <c r="P134" s="457"/>
    </row>
    <row r="135" spans="2:16" ht="16.5" thickBot="1">
      <c r="B135" s="466"/>
      <c r="C135" s="462"/>
      <c r="D135" s="462"/>
      <c r="E135" s="462"/>
      <c r="F135" s="462"/>
      <c r="G135" s="462"/>
      <c r="H135" s="462"/>
      <c r="I135" s="462"/>
      <c r="J135" s="462"/>
      <c r="K135" s="462"/>
      <c r="L135" s="462"/>
      <c r="M135" s="462"/>
      <c r="N135" s="462"/>
      <c r="O135" s="145" t="s">
        <v>209</v>
      </c>
      <c r="P135" s="30" t="s">
        <v>210</v>
      </c>
    </row>
    <row r="136" spans="2:16">
      <c r="B136" s="148" t="s">
        <v>211</v>
      </c>
      <c r="C136" s="146">
        <v>31</v>
      </c>
      <c r="D136" s="8">
        <v>28</v>
      </c>
      <c r="E136" s="8">
        <v>31</v>
      </c>
      <c r="F136" s="8">
        <v>30</v>
      </c>
      <c r="G136" s="8">
        <v>21</v>
      </c>
      <c r="H136" s="8">
        <v>10</v>
      </c>
      <c r="I136" s="168">
        <f>SUM(C136:G136)</f>
        <v>141</v>
      </c>
      <c r="J136" s="8">
        <v>20</v>
      </c>
      <c r="K136" s="8">
        <v>31</v>
      </c>
      <c r="L136" s="8">
        <v>30</v>
      </c>
      <c r="M136" s="8">
        <v>31</v>
      </c>
      <c r="N136" s="168">
        <f>SUM(J136:M136)</f>
        <v>112</v>
      </c>
      <c r="O136" s="167">
        <f>SUM(C136:H136,J136:M136)</f>
        <v>263</v>
      </c>
      <c r="P136" s="169">
        <f>I136+N136</f>
        <v>253</v>
      </c>
    </row>
    <row r="137" spans="2:16" ht="19.5">
      <c r="B137" s="149" t="s">
        <v>485</v>
      </c>
      <c r="C137" s="147">
        <v>0.8</v>
      </c>
      <c r="D137" s="10">
        <v>1.4</v>
      </c>
      <c r="E137" s="10">
        <v>0.5</v>
      </c>
      <c r="F137" s="10">
        <v>7.8</v>
      </c>
      <c r="G137" s="10">
        <v>10.199999999999999</v>
      </c>
      <c r="H137" s="10">
        <v>11</v>
      </c>
      <c r="I137" s="153">
        <f>(C136*C137+D136*D137+E136*E137+F136*F137+G136*G137)/I136</f>
        <v>3.7425531914893622</v>
      </c>
      <c r="J137" s="10">
        <v>10.7</v>
      </c>
      <c r="K137" s="95">
        <v>7.7</v>
      </c>
      <c r="L137" s="95">
        <v>3.8</v>
      </c>
      <c r="M137" s="95">
        <v>0.1</v>
      </c>
      <c r="N137" s="153">
        <v>0</v>
      </c>
      <c r="O137" s="154">
        <f>(C137*C136+D137*D136+E137*E136+F137*F136+G137*G136+H137*H136+J137*J136+K137*K136+L137*L136+M137*M136)/O136</f>
        <v>4.5912547528517109</v>
      </c>
      <c r="P137" s="161">
        <f>(I137*I136+N137*N136)/P136</f>
        <v>2.0857707509881425</v>
      </c>
    </row>
    <row r="138" spans="2:16" ht="19.5">
      <c r="B138" s="149" t="s">
        <v>212</v>
      </c>
      <c r="C138" s="13">
        <f t="shared" ref="C138:H138" si="52">C136*(13-C137)</f>
        <v>378.2</v>
      </c>
      <c r="D138" s="12">
        <f t="shared" si="52"/>
        <v>324.8</v>
      </c>
      <c r="E138" s="12">
        <f t="shared" si="52"/>
        <v>387.5</v>
      </c>
      <c r="F138" s="12">
        <f t="shared" si="52"/>
        <v>156</v>
      </c>
      <c r="G138" s="12">
        <f t="shared" si="52"/>
        <v>58.800000000000011</v>
      </c>
      <c r="H138" s="12">
        <f t="shared" si="52"/>
        <v>20</v>
      </c>
      <c r="I138" s="155">
        <f>SUM(C138:G138)</f>
        <v>1305.3</v>
      </c>
      <c r="J138" s="12">
        <f>J136*(13-J137)</f>
        <v>46.000000000000014</v>
      </c>
      <c r="K138" s="12">
        <f>K136*(13-K137)</f>
        <v>164.29999999999998</v>
      </c>
      <c r="L138" s="12">
        <f>L136*(13-L137)</f>
        <v>276</v>
      </c>
      <c r="M138" s="12">
        <f>M136*(13-M137)</f>
        <v>399.90000000000003</v>
      </c>
      <c r="N138" s="155">
        <f>SUM(J138:M138)</f>
        <v>886.2</v>
      </c>
      <c r="O138" s="156">
        <f>O136*(13-O137)</f>
        <v>2211.5</v>
      </c>
      <c r="P138" s="162">
        <f>P136*(13-P137)</f>
        <v>2761.2999999999997</v>
      </c>
    </row>
    <row r="139" spans="2:16" ht="19.5">
      <c r="B139" s="149" t="s">
        <v>213</v>
      </c>
      <c r="C139" s="13">
        <f t="shared" ref="C139:H139" si="53">C136*(17-C137)</f>
        <v>502.2</v>
      </c>
      <c r="D139" s="12">
        <f t="shared" si="53"/>
        <v>436.8</v>
      </c>
      <c r="E139" s="12">
        <f t="shared" si="53"/>
        <v>511.5</v>
      </c>
      <c r="F139" s="12">
        <f t="shared" si="53"/>
        <v>276</v>
      </c>
      <c r="G139" s="12">
        <f t="shared" si="53"/>
        <v>142.80000000000001</v>
      </c>
      <c r="H139" s="12">
        <f t="shared" si="53"/>
        <v>60</v>
      </c>
      <c r="I139" s="155">
        <f>SUM(C139:G139)</f>
        <v>1869.3</v>
      </c>
      <c r="J139" s="12">
        <f>J136*(17-J137)</f>
        <v>126.00000000000001</v>
      </c>
      <c r="K139" s="12">
        <f>K136*(17-K137)</f>
        <v>288.3</v>
      </c>
      <c r="L139" s="12">
        <f>L136*(17-L137)</f>
        <v>396</v>
      </c>
      <c r="M139" s="12">
        <f>M136*(17-M137)</f>
        <v>523.9</v>
      </c>
      <c r="N139" s="155">
        <f>SUM(J139:M139)</f>
        <v>1334.1999999999998</v>
      </c>
      <c r="O139" s="156">
        <f>O136*(17-O137)</f>
        <v>3263.5</v>
      </c>
      <c r="P139" s="162">
        <f>P136*(17-P137)</f>
        <v>3773.2999999999997</v>
      </c>
    </row>
    <row r="140" spans="2:16" ht="19.5">
      <c r="B140" s="149" t="s">
        <v>214</v>
      </c>
      <c r="C140" s="17">
        <f t="shared" ref="C140:H140" si="54">C136*(18-C137)</f>
        <v>533.19999999999993</v>
      </c>
      <c r="D140" s="16">
        <f t="shared" si="54"/>
        <v>464.80000000000007</v>
      </c>
      <c r="E140" s="16">
        <f t="shared" si="54"/>
        <v>542.5</v>
      </c>
      <c r="F140" s="16">
        <f t="shared" si="54"/>
        <v>306</v>
      </c>
      <c r="G140" s="16">
        <f t="shared" si="54"/>
        <v>163.80000000000001</v>
      </c>
      <c r="H140" s="16">
        <f t="shared" si="54"/>
        <v>70</v>
      </c>
      <c r="I140" s="155">
        <f>SUM(C140:G140)</f>
        <v>2010.3</v>
      </c>
      <c r="J140" s="16">
        <f>J136*(18-J137)</f>
        <v>146</v>
      </c>
      <c r="K140" s="16">
        <f>K136*(18-K137)</f>
        <v>319.3</v>
      </c>
      <c r="L140" s="16">
        <f>L136*(18-L137)</f>
        <v>426</v>
      </c>
      <c r="M140" s="16">
        <f>M136*(18-M137)</f>
        <v>554.9</v>
      </c>
      <c r="N140" s="155">
        <f>SUM(J140:M140)</f>
        <v>1446.1999999999998</v>
      </c>
      <c r="O140" s="157">
        <f>O136*(18-O137)</f>
        <v>3526.5</v>
      </c>
      <c r="P140" s="163">
        <f>P136*(18-P137)</f>
        <v>4026.2999999999997</v>
      </c>
    </row>
    <row r="141" spans="2:16" ht="20.25" thickBot="1">
      <c r="B141" s="347" t="s">
        <v>215</v>
      </c>
      <c r="C141" s="21">
        <f t="shared" ref="C141:H141" si="55">C136*(19-C137)</f>
        <v>564.19999999999993</v>
      </c>
      <c r="D141" s="20">
        <f t="shared" si="55"/>
        <v>492.80000000000007</v>
      </c>
      <c r="E141" s="20">
        <f t="shared" si="55"/>
        <v>573.5</v>
      </c>
      <c r="F141" s="20">
        <f t="shared" si="55"/>
        <v>336</v>
      </c>
      <c r="G141" s="20">
        <f t="shared" si="55"/>
        <v>184.8</v>
      </c>
      <c r="H141" s="20">
        <f t="shared" si="55"/>
        <v>80</v>
      </c>
      <c r="I141" s="164">
        <f>SUM(C141:G141)</f>
        <v>2151.3000000000002</v>
      </c>
      <c r="J141" s="20">
        <f>J136*(19-J137)</f>
        <v>166</v>
      </c>
      <c r="K141" s="20">
        <f>K136*(19-K137)</f>
        <v>350.3</v>
      </c>
      <c r="L141" s="20">
        <f>L136*(19-L137)</f>
        <v>456</v>
      </c>
      <c r="M141" s="20">
        <f>M136*(19-M137)</f>
        <v>585.9</v>
      </c>
      <c r="N141" s="164">
        <f>SUM(J141:M141)</f>
        <v>1558.1999999999998</v>
      </c>
      <c r="O141" s="165">
        <f>O136*(19-O137)</f>
        <v>3789.5</v>
      </c>
      <c r="P141" s="166">
        <f>P136*(19-P137)</f>
        <v>4279.3</v>
      </c>
    </row>
    <row r="142" spans="2:16" ht="15.75" thickBot="1">
      <c r="B142" s="1"/>
      <c r="C142" s="1"/>
      <c r="D142" s="2"/>
      <c r="E142" s="2"/>
      <c r="F142" s="2"/>
      <c r="G142" s="1"/>
      <c r="H142" s="3"/>
      <c r="I142" s="2"/>
      <c r="J142" s="3"/>
      <c r="K142" s="2"/>
      <c r="L142" s="2"/>
      <c r="M142" s="1"/>
      <c r="N142" s="2"/>
      <c r="O142" s="1"/>
    </row>
    <row r="143" spans="2:16" ht="24" thickBot="1">
      <c r="B143" s="473" t="s">
        <v>369</v>
      </c>
      <c r="C143" s="474"/>
      <c r="D143" s="474"/>
      <c r="E143" s="474"/>
      <c r="F143" s="474"/>
      <c r="G143" s="474"/>
      <c r="H143" s="474"/>
      <c r="I143" s="474"/>
      <c r="J143" s="474"/>
      <c r="K143" s="474"/>
      <c r="L143" s="470" t="s">
        <v>231</v>
      </c>
      <c r="M143" s="471"/>
      <c r="N143" s="471"/>
      <c r="O143" s="471"/>
      <c r="P143" s="472"/>
    </row>
    <row r="144" spans="2:16" ht="15.75">
      <c r="B144" s="465" t="s">
        <v>195</v>
      </c>
      <c r="C144" s="461" t="s">
        <v>196</v>
      </c>
      <c r="D144" s="461" t="s">
        <v>197</v>
      </c>
      <c r="E144" s="461" t="s">
        <v>198</v>
      </c>
      <c r="F144" s="461" t="s">
        <v>199</v>
      </c>
      <c r="G144" s="461" t="s">
        <v>200</v>
      </c>
      <c r="H144" s="461" t="s">
        <v>201</v>
      </c>
      <c r="I144" s="467" t="s">
        <v>202</v>
      </c>
      <c r="J144" s="461" t="s">
        <v>203</v>
      </c>
      <c r="K144" s="461" t="s">
        <v>204</v>
      </c>
      <c r="L144" s="461" t="s">
        <v>205</v>
      </c>
      <c r="M144" s="461" t="s">
        <v>206</v>
      </c>
      <c r="N144" s="467" t="s">
        <v>207</v>
      </c>
      <c r="O144" s="456" t="s">
        <v>208</v>
      </c>
      <c r="P144" s="457"/>
    </row>
    <row r="145" spans="2:16" ht="16.5" thickBot="1">
      <c r="B145" s="466"/>
      <c r="C145" s="462"/>
      <c r="D145" s="462"/>
      <c r="E145" s="462"/>
      <c r="F145" s="462"/>
      <c r="G145" s="462"/>
      <c r="H145" s="462"/>
      <c r="I145" s="462"/>
      <c r="J145" s="462"/>
      <c r="K145" s="462"/>
      <c r="L145" s="462"/>
      <c r="M145" s="462"/>
      <c r="N145" s="462"/>
      <c r="O145" s="145" t="s">
        <v>209</v>
      </c>
      <c r="P145" s="30" t="s">
        <v>210</v>
      </c>
    </row>
    <row r="146" spans="2:16">
      <c r="B146" s="148" t="s">
        <v>211</v>
      </c>
      <c r="C146" s="146">
        <v>31</v>
      </c>
      <c r="D146" s="8">
        <v>28</v>
      </c>
      <c r="E146" s="8">
        <v>31</v>
      </c>
      <c r="F146" s="8">
        <v>30</v>
      </c>
      <c r="G146" s="8">
        <v>21</v>
      </c>
      <c r="H146" s="8">
        <v>0</v>
      </c>
      <c r="I146" s="168">
        <f>SUM(C146:G146)</f>
        <v>141</v>
      </c>
      <c r="J146" s="8">
        <v>12</v>
      </c>
      <c r="K146" s="8">
        <v>24</v>
      </c>
      <c r="L146" s="8">
        <v>31</v>
      </c>
      <c r="M146" s="8">
        <v>31</v>
      </c>
      <c r="N146" s="168">
        <f>SUM(J146:M146)</f>
        <v>98</v>
      </c>
      <c r="O146" s="167">
        <f>SUM(C146:H146,J146:M146)</f>
        <v>239</v>
      </c>
      <c r="P146" s="169">
        <f>I146+N146</f>
        <v>239</v>
      </c>
    </row>
    <row r="147" spans="2:16" ht="19.5">
      <c r="B147" s="149" t="s">
        <v>485</v>
      </c>
      <c r="C147" s="147">
        <v>0.4</v>
      </c>
      <c r="D147" s="10">
        <v>1.3</v>
      </c>
      <c r="E147" s="10">
        <v>5.0999999999999996</v>
      </c>
      <c r="F147" s="10">
        <v>9.1999999999999993</v>
      </c>
      <c r="G147" s="10">
        <v>10.4</v>
      </c>
      <c r="H147" s="10">
        <v>0</v>
      </c>
      <c r="I147" s="153">
        <f>(C146*C147+D146*D147+E146*E147+F146*F147+G146*G147)/I146</f>
        <v>4.973758865248227</v>
      </c>
      <c r="J147" s="10">
        <v>13.573333333333331</v>
      </c>
      <c r="K147" s="95">
        <v>9.9645161290322548</v>
      </c>
      <c r="L147" s="95">
        <v>5.43</v>
      </c>
      <c r="M147" s="95">
        <v>2.1967741935483871</v>
      </c>
      <c r="N147" s="153">
        <f>(J146*J147+K146*K147+L146*L147+M146*M147)/N146</f>
        <v>6.5148815009874914</v>
      </c>
      <c r="O147" s="154">
        <f>(C147*C146+D147*D146+E147*E146+F147*F146+G147*G146+H147*H146+J147*J146+K147*K146+L147*L146+M147*M146)/O146</f>
        <v>5.6056836280199747</v>
      </c>
      <c r="P147" s="161">
        <f>(I147*I146+N147*N146)/P146</f>
        <v>5.6056836280199756</v>
      </c>
    </row>
    <row r="148" spans="2:16" ht="19.5">
      <c r="B148" s="149" t="s">
        <v>212</v>
      </c>
      <c r="C148" s="13">
        <f t="shared" ref="C148:H148" si="56">C146*(13-C147)</f>
        <v>390.59999999999997</v>
      </c>
      <c r="D148" s="12">
        <f t="shared" si="56"/>
        <v>327.59999999999997</v>
      </c>
      <c r="E148" s="12">
        <f t="shared" si="56"/>
        <v>244.9</v>
      </c>
      <c r="F148" s="12">
        <f t="shared" si="56"/>
        <v>114.00000000000003</v>
      </c>
      <c r="G148" s="12">
        <f t="shared" si="56"/>
        <v>54.599999999999994</v>
      </c>
      <c r="H148" s="12">
        <f t="shared" si="56"/>
        <v>0</v>
      </c>
      <c r="I148" s="155">
        <f>SUM(C148:G148)</f>
        <v>1131.6999999999998</v>
      </c>
      <c r="J148" s="12">
        <f>J146*(13-J147)</f>
        <v>-6.879999999999967</v>
      </c>
      <c r="K148" s="12">
        <f>K146*(13-K147)</f>
        <v>72.851612903225885</v>
      </c>
      <c r="L148" s="12">
        <f>L146*(13-L147)</f>
        <v>234.67000000000002</v>
      </c>
      <c r="M148" s="12">
        <f>M146*(13-M147)</f>
        <v>334.9</v>
      </c>
      <c r="N148" s="155">
        <f>SUM(J148:M148)</f>
        <v>635.54161290322588</v>
      </c>
      <c r="O148" s="156">
        <f>O146*(13-O147)</f>
        <v>1767.241612903226</v>
      </c>
      <c r="P148" s="162">
        <f>P146*(13-P147)</f>
        <v>1767.2416129032258</v>
      </c>
    </row>
    <row r="149" spans="2:16" ht="19.5">
      <c r="B149" s="149" t="s">
        <v>213</v>
      </c>
      <c r="C149" s="13">
        <f t="shared" ref="C149:H149" si="57">C146*(17-C147)</f>
        <v>514.6</v>
      </c>
      <c r="D149" s="12">
        <f t="shared" si="57"/>
        <v>439.59999999999997</v>
      </c>
      <c r="E149" s="12">
        <f t="shared" si="57"/>
        <v>368.90000000000003</v>
      </c>
      <c r="F149" s="12">
        <f t="shared" si="57"/>
        <v>234.00000000000003</v>
      </c>
      <c r="G149" s="12">
        <f t="shared" si="57"/>
        <v>138.6</v>
      </c>
      <c r="H149" s="12">
        <f t="shared" si="57"/>
        <v>0</v>
      </c>
      <c r="I149" s="155">
        <f>SUM(C149:G149)</f>
        <v>1695.7</v>
      </c>
      <c r="J149" s="12">
        <f>J146*(17-J147)</f>
        <v>41.120000000000033</v>
      </c>
      <c r="K149" s="12">
        <f>K146*(17-K147)</f>
        <v>168.85161290322588</v>
      </c>
      <c r="L149" s="12">
        <f>L146*(17-L147)</f>
        <v>358.67</v>
      </c>
      <c r="M149" s="12">
        <f>M146*(17-M147)</f>
        <v>458.9</v>
      </c>
      <c r="N149" s="155">
        <f>SUM(J149:M149)</f>
        <v>1027.541612903226</v>
      </c>
      <c r="O149" s="156">
        <f>O146*(17-O147)</f>
        <v>2723.2416129032263</v>
      </c>
      <c r="P149" s="162">
        <f>P146*(17-P147)</f>
        <v>2723.2416129032263</v>
      </c>
    </row>
    <row r="150" spans="2:16" ht="19.5">
      <c r="B150" s="149" t="s">
        <v>214</v>
      </c>
      <c r="C150" s="17">
        <f t="shared" ref="C150:H150" si="58">C146*(18-C147)</f>
        <v>545.6</v>
      </c>
      <c r="D150" s="16">
        <f t="shared" si="58"/>
        <v>467.59999999999997</v>
      </c>
      <c r="E150" s="16">
        <f t="shared" si="58"/>
        <v>399.90000000000003</v>
      </c>
      <c r="F150" s="16">
        <f t="shared" si="58"/>
        <v>264</v>
      </c>
      <c r="G150" s="16">
        <f t="shared" si="58"/>
        <v>159.6</v>
      </c>
      <c r="H150" s="16">
        <f t="shared" si="58"/>
        <v>0</v>
      </c>
      <c r="I150" s="155">
        <f>SUM(C150:G150)</f>
        <v>1836.7</v>
      </c>
      <c r="J150" s="16">
        <f>J146*(18-J147)</f>
        <v>53.120000000000033</v>
      </c>
      <c r="K150" s="16">
        <f>K146*(18-K147)</f>
        <v>192.85161290322588</v>
      </c>
      <c r="L150" s="16">
        <f>L146*(18-L147)</f>
        <v>389.67</v>
      </c>
      <c r="M150" s="16">
        <f>M146*(18-M147)</f>
        <v>489.9</v>
      </c>
      <c r="N150" s="155">
        <f>SUM(J150:M150)</f>
        <v>1125.541612903226</v>
      </c>
      <c r="O150" s="157">
        <f>O146*(18-O147)</f>
        <v>2962.2416129032263</v>
      </c>
      <c r="P150" s="163">
        <f>P146*(18-P147)</f>
        <v>2962.2416129032263</v>
      </c>
    </row>
    <row r="151" spans="2:16" ht="20.25" thickBot="1">
      <c r="B151" s="347" t="s">
        <v>215</v>
      </c>
      <c r="C151" s="21">
        <f t="shared" ref="C151:H151" si="59">C146*(19-C147)</f>
        <v>576.6</v>
      </c>
      <c r="D151" s="20">
        <f t="shared" si="59"/>
        <v>495.59999999999997</v>
      </c>
      <c r="E151" s="20">
        <f t="shared" si="59"/>
        <v>430.90000000000003</v>
      </c>
      <c r="F151" s="20">
        <f t="shared" si="59"/>
        <v>294</v>
      </c>
      <c r="G151" s="20">
        <f t="shared" si="59"/>
        <v>180.6</v>
      </c>
      <c r="H151" s="20">
        <f t="shared" si="59"/>
        <v>0</v>
      </c>
      <c r="I151" s="164">
        <f>SUM(C151:G151)</f>
        <v>1977.7</v>
      </c>
      <c r="J151" s="20">
        <f>J146*(19-J147)</f>
        <v>65.120000000000033</v>
      </c>
      <c r="K151" s="20">
        <f>K146*(19-K147)</f>
        <v>216.85161290322588</v>
      </c>
      <c r="L151" s="20">
        <f>L146*(19-L147)</f>
        <v>420.67</v>
      </c>
      <c r="M151" s="20">
        <f>M146*(19-M147)</f>
        <v>520.90000000000009</v>
      </c>
      <c r="N151" s="164">
        <f>SUM(J151:M151)</f>
        <v>1223.541612903226</v>
      </c>
      <c r="O151" s="165">
        <f>O146*(19-O147)</f>
        <v>3201.2416129032263</v>
      </c>
      <c r="P151" s="166">
        <f>P146*(19-P147)</f>
        <v>3201.2416129032263</v>
      </c>
    </row>
    <row r="152" spans="2:16" ht="15.75" thickBot="1">
      <c r="B152" s="24"/>
      <c r="C152" s="25"/>
      <c r="D152" s="25"/>
      <c r="E152" s="25"/>
      <c r="F152" s="25"/>
      <c r="G152" s="25"/>
      <c r="H152" s="25"/>
      <c r="I152" s="26"/>
      <c r="J152" s="25"/>
      <c r="K152" s="25"/>
      <c r="L152" s="25"/>
      <c r="M152" s="25"/>
      <c r="N152" s="26"/>
      <c r="O152" s="27"/>
      <c r="P152" s="27"/>
    </row>
    <row r="153" spans="2:16" ht="24" thickBot="1">
      <c r="B153" s="473" t="s">
        <v>369</v>
      </c>
      <c r="C153" s="474"/>
      <c r="D153" s="474"/>
      <c r="E153" s="474"/>
      <c r="F153" s="474"/>
      <c r="G153" s="474"/>
      <c r="H153" s="474"/>
      <c r="I153" s="474"/>
      <c r="J153" s="474"/>
      <c r="K153" s="474"/>
      <c r="L153" s="470" t="s">
        <v>145</v>
      </c>
      <c r="M153" s="471"/>
      <c r="N153" s="471"/>
      <c r="O153" s="471"/>
      <c r="P153" s="472"/>
    </row>
    <row r="154" spans="2:16" ht="15.75">
      <c r="B154" s="465" t="s">
        <v>195</v>
      </c>
      <c r="C154" s="461" t="s">
        <v>196</v>
      </c>
      <c r="D154" s="461" t="s">
        <v>197</v>
      </c>
      <c r="E154" s="461" t="s">
        <v>198</v>
      </c>
      <c r="F154" s="461" t="s">
        <v>199</v>
      </c>
      <c r="G154" s="461" t="s">
        <v>200</v>
      </c>
      <c r="H154" s="461" t="s">
        <v>201</v>
      </c>
      <c r="I154" s="467" t="s">
        <v>202</v>
      </c>
      <c r="J154" s="461" t="s">
        <v>203</v>
      </c>
      <c r="K154" s="461" t="s">
        <v>204</v>
      </c>
      <c r="L154" s="461" t="s">
        <v>205</v>
      </c>
      <c r="M154" s="461" t="s">
        <v>206</v>
      </c>
      <c r="N154" s="467" t="s">
        <v>207</v>
      </c>
      <c r="O154" s="456" t="s">
        <v>208</v>
      </c>
      <c r="P154" s="457"/>
    </row>
    <row r="155" spans="2:16" ht="16.5" thickBot="1">
      <c r="B155" s="466"/>
      <c r="C155" s="462"/>
      <c r="D155" s="462"/>
      <c r="E155" s="462"/>
      <c r="F155" s="462"/>
      <c r="G155" s="462"/>
      <c r="H155" s="462"/>
      <c r="I155" s="462"/>
      <c r="J155" s="462"/>
      <c r="K155" s="462"/>
      <c r="L155" s="462"/>
      <c r="M155" s="462"/>
      <c r="N155" s="462"/>
      <c r="O155" s="145" t="s">
        <v>209</v>
      </c>
      <c r="P155" s="30" t="s">
        <v>210</v>
      </c>
    </row>
    <row r="156" spans="2:16">
      <c r="B156" s="148" t="s">
        <v>211</v>
      </c>
      <c r="C156" s="146">
        <v>31</v>
      </c>
      <c r="D156" s="8">
        <v>31</v>
      </c>
      <c r="E156" s="8">
        <v>31</v>
      </c>
      <c r="F156" s="8">
        <v>26</v>
      </c>
      <c r="G156" s="8">
        <v>20</v>
      </c>
      <c r="H156" s="8">
        <v>8</v>
      </c>
      <c r="I156" s="168">
        <f>SUM(C156:G156)</f>
        <v>139</v>
      </c>
      <c r="J156" s="8"/>
      <c r="K156" s="8"/>
      <c r="L156" s="8"/>
      <c r="M156" s="8"/>
      <c r="N156" s="168">
        <f>SUM(J156:M156)</f>
        <v>0</v>
      </c>
      <c r="O156" s="167">
        <f>SUM(C156:H156,J156:M156)</f>
        <v>147</v>
      </c>
      <c r="P156" s="169">
        <f>I156+N156</f>
        <v>139</v>
      </c>
    </row>
    <row r="157" spans="2:16" ht="19.5">
      <c r="B157" s="149" t="s">
        <v>485</v>
      </c>
      <c r="C157" s="147">
        <v>1.5</v>
      </c>
      <c r="D157" s="10">
        <v>-0.46071428571428558</v>
      </c>
      <c r="E157" s="10">
        <v>3.5935483870967748</v>
      </c>
      <c r="F157" s="10">
        <v>7.6166666666666663</v>
      </c>
      <c r="G157" s="10">
        <v>12.493548387096777</v>
      </c>
      <c r="H157" s="10">
        <v>16.326666666666668</v>
      </c>
      <c r="I157" s="153">
        <f>(C156*C157+D156*D157+E156*E157+F156*F157+G156*G157)/I156</f>
        <v>4.2555550950944321</v>
      </c>
      <c r="J157" s="10"/>
      <c r="K157" s="95"/>
      <c r="L157" s="95"/>
      <c r="M157" s="95"/>
      <c r="N157" s="153"/>
      <c r="O157" s="154">
        <f>(C157*C156+D157*D156+E157*E156+F157*F156+G157*G156+H157*H156+J157*J156+K157*K156+L157*L156+M157*M156)/O156</f>
        <v>4.9124863370847578</v>
      </c>
      <c r="P157" s="161"/>
    </row>
    <row r="158" spans="2:16" ht="19.5">
      <c r="B158" s="149" t="s">
        <v>212</v>
      </c>
      <c r="C158" s="13">
        <f t="shared" ref="C158:H158" si="60">C156*(13-C157)</f>
        <v>356.5</v>
      </c>
      <c r="D158" s="12">
        <f t="shared" si="60"/>
        <v>417.28214285714284</v>
      </c>
      <c r="E158" s="12">
        <f t="shared" si="60"/>
        <v>291.60000000000002</v>
      </c>
      <c r="F158" s="12">
        <f t="shared" si="60"/>
        <v>139.96666666666667</v>
      </c>
      <c r="G158" s="12">
        <f t="shared" si="60"/>
        <v>10.12903225806447</v>
      </c>
      <c r="H158" s="12">
        <f t="shared" si="60"/>
        <v>-26.613333333333344</v>
      </c>
      <c r="I158" s="155">
        <f>SUM(C158:G158)</f>
        <v>1215.4778417818738</v>
      </c>
      <c r="J158" s="12">
        <f>J156*(13-J157)</f>
        <v>0</v>
      </c>
      <c r="K158" s="12">
        <f>K156*(13-K157)</f>
        <v>0</v>
      </c>
      <c r="L158" s="12">
        <f>L156*(13-L157)</f>
        <v>0</v>
      </c>
      <c r="M158" s="12">
        <f>M156*(13-M157)</f>
        <v>0</v>
      </c>
      <c r="N158" s="155">
        <f>SUM(J158:M158)</f>
        <v>0</v>
      </c>
      <c r="O158" s="156">
        <f>O156*(13-O157)</f>
        <v>1188.8645084485406</v>
      </c>
      <c r="P158" s="162"/>
    </row>
    <row r="159" spans="2:16" ht="19.5">
      <c r="B159" s="149" t="s">
        <v>213</v>
      </c>
      <c r="C159" s="13">
        <f t="shared" ref="C159:H159" si="61">C156*(17-C157)</f>
        <v>480.5</v>
      </c>
      <c r="D159" s="12">
        <f t="shared" si="61"/>
        <v>541.28214285714284</v>
      </c>
      <c r="E159" s="12">
        <f t="shared" si="61"/>
        <v>415.6</v>
      </c>
      <c r="F159" s="12">
        <f t="shared" si="61"/>
        <v>243.96666666666664</v>
      </c>
      <c r="G159" s="12">
        <f t="shared" si="61"/>
        <v>90.12903225806447</v>
      </c>
      <c r="H159" s="12">
        <f t="shared" si="61"/>
        <v>5.3866666666666561</v>
      </c>
      <c r="I159" s="155">
        <f>SUM(C159:G159)</f>
        <v>1771.4778417818738</v>
      </c>
      <c r="J159" s="12">
        <f>J156*(17-J157)</f>
        <v>0</v>
      </c>
      <c r="K159" s="12">
        <f>K156*(17-K157)</f>
        <v>0</v>
      </c>
      <c r="L159" s="12">
        <f>L156*(17-L157)</f>
        <v>0</v>
      </c>
      <c r="M159" s="12">
        <f>M156*(17-M157)</f>
        <v>0</v>
      </c>
      <c r="N159" s="155">
        <f>SUM(J159:M159)</f>
        <v>0</v>
      </c>
      <c r="O159" s="156">
        <f>O156*(17-O157)</f>
        <v>1776.8645084485406</v>
      </c>
      <c r="P159" s="162"/>
    </row>
    <row r="160" spans="2:16" ht="19.5">
      <c r="B160" s="149" t="s">
        <v>214</v>
      </c>
      <c r="C160" s="17">
        <f t="shared" ref="C160:H160" si="62">C156*(18-C157)</f>
        <v>511.5</v>
      </c>
      <c r="D160" s="16">
        <f t="shared" si="62"/>
        <v>572.28214285714284</v>
      </c>
      <c r="E160" s="16">
        <f t="shared" si="62"/>
        <v>446.6</v>
      </c>
      <c r="F160" s="16">
        <f t="shared" si="62"/>
        <v>269.96666666666664</v>
      </c>
      <c r="G160" s="16">
        <f t="shared" si="62"/>
        <v>110.12903225806447</v>
      </c>
      <c r="H160" s="16">
        <f t="shared" si="62"/>
        <v>13.386666666666656</v>
      </c>
      <c r="I160" s="155">
        <f>SUM(C160:G160)</f>
        <v>1910.4778417818738</v>
      </c>
      <c r="J160" s="16">
        <f>J156*(18-J157)</f>
        <v>0</v>
      </c>
      <c r="K160" s="16">
        <f>K156*(18-K157)</f>
        <v>0</v>
      </c>
      <c r="L160" s="16">
        <f>L156*(18-L157)</f>
        <v>0</v>
      </c>
      <c r="M160" s="16">
        <f>M156*(18-M157)</f>
        <v>0</v>
      </c>
      <c r="N160" s="155">
        <f>SUM(J160:M160)</f>
        <v>0</v>
      </c>
      <c r="O160" s="157">
        <f>O156*(18-O157)</f>
        <v>1923.8645084485406</v>
      </c>
      <c r="P160" s="163"/>
    </row>
    <row r="161" spans="2:16" ht="20.25" thickBot="1">
      <c r="B161" s="347" t="s">
        <v>215</v>
      </c>
      <c r="C161" s="21">
        <f t="shared" ref="C161:H161" si="63">C156*(19-C157)</f>
        <v>542.5</v>
      </c>
      <c r="D161" s="20">
        <f t="shared" si="63"/>
        <v>603.28214285714284</v>
      </c>
      <c r="E161" s="20">
        <f t="shared" si="63"/>
        <v>477.6</v>
      </c>
      <c r="F161" s="20">
        <f t="shared" si="63"/>
        <v>295.96666666666664</v>
      </c>
      <c r="G161" s="20">
        <f t="shared" si="63"/>
        <v>130.12903225806446</v>
      </c>
      <c r="H161" s="20">
        <f t="shared" si="63"/>
        <v>21.386666666666656</v>
      </c>
      <c r="I161" s="164">
        <f>SUM(C161:G161)</f>
        <v>2049.4778417818738</v>
      </c>
      <c r="J161" s="20">
        <f>J156*(19-J157)</f>
        <v>0</v>
      </c>
      <c r="K161" s="20">
        <f>K156*(19-K157)</f>
        <v>0</v>
      </c>
      <c r="L161" s="20">
        <f>L156*(19-L157)</f>
        <v>0</v>
      </c>
      <c r="M161" s="20">
        <f>M156*(19-M157)</f>
        <v>0</v>
      </c>
      <c r="N161" s="164">
        <f>SUM(J161:M161)</f>
        <v>0</v>
      </c>
      <c r="O161" s="165">
        <f>O156*(19-O157)</f>
        <v>2070.8645084485406</v>
      </c>
      <c r="P161" s="166"/>
    </row>
    <row r="162" spans="2:16" ht="15.75" thickBot="1"/>
    <row r="163" spans="2:16" ht="24" thickBot="1">
      <c r="B163" s="463" t="s">
        <v>370</v>
      </c>
      <c r="C163" s="464"/>
      <c r="D163" s="464"/>
      <c r="E163" s="464"/>
      <c r="F163" s="464"/>
      <c r="G163" s="464"/>
      <c r="H163" s="464"/>
      <c r="I163" s="464"/>
      <c r="J163" s="464"/>
      <c r="K163" s="464"/>
      <c r="L163" s="483" t="s">
        <v>253</v>
      </c>
      <c r="M163" s="485"/>
      <c r="N163" s="485"/>
      <c r="O163" s="485" t="s">
        <v>253</v>
      </c>
      <c r="P163" s="486"/>
    </row>
    <row r="164" spans="2:16" ht="15.75">
      <c r="B164" s="465" t="s">
        <v>195</v>
      </c>
      <c r="C164" s="461" t="s">
        <v>196</v>
      </c>
      <c r="D164" s="461" t="s">
        <v>197</v>
      </c>
      <c r="E164" s="461" t="s">
        <v>198</v>
      </c>
      <c r="F164" s="461" t="s">
        <v>199</v>
      </c>
      <c r="G164" s="461" t="s">
        <v>200</v>
      </c>
      <c r="H164" s="461" t="s">
        <v>201</v>
      </c>
      <c r="I164" s="467" t="s">
        <v>202</v>
      </c>
      <c r="J164" s="461" t="s">
        <v>203</v>
      </c>
      <c r="K164" s="461" t="s">
        <v>204</v>
      </c>
      <c r="L164" s="461" t="s">
        <v>205</v>
      </c>
      <c r="M164" s="461" t="s">
        <v>206</v>
      </c>
      <c r="N164" s="467" t="s">
        <v>207</v>
      </c>
      <c r="O164" s="456" t="s">
        <v>208</v>
      </c>
      <c r="P164" s="457"/>
    </row>
    <row r="165" spans="2:16" ht="16.5" thickBot="1">
      <c r="B165" s="466"/>
      <c r="C165" s="462"/>
      <c r="D165" s="462"/>
      <c r="E165" s="462"/>
      <c r="F165" s="462"/>
      <c r="G165" s="462"/>
      <c r="H165" s="462"/>
      <c r="I165" s="462"/>
      <c r="J165" s="462"/>
      <c r="K165" s="462"/>
      <c r="L165" s="462"/>
      <c r="M165" s="462"/>
      <c r="N165" s="462"/>
      <c r="O165" s="145" t="s">
        <v>234</v>
      </c>
      <c r="P165" s="30" t="s">
        <v>235</v>
      </c>
    </row>
    <row r="166" spans="2:16">
      <c r="B166" s="148" t="s">
        <v>211</v>
      </c>
      <c r="C166" s="146">
        <v>31</v>
      </c>
      <c r="D166" s="8">
        <v>28</v>
      </c>
      <c r="E166" s="8">
        <v>31</v>
      </c>
      <c r="F166" s="8">
        <v>30</v>
      </c>
      <c r="G166" s="8">
        <v>27</v>
      </c>
      <c r="H166" s="8"/>
      <c r="I166" s="168">
        <f>SUM(C166:H166)</f>
        <v>147</v>
      </c>
      <c r="J166" s="8">
        <v>28</v>
      </c>
      <c r="K166" s="8">
        <v>31</v>
      </c>
      <c r="L166" s="8">
        <v>30</v>
      </c>
      <c r="M166" s="8">
        <v>31</v>
      </c>
      <c r="N166" s="168">
        <f>SUM(J166:M166)</f>
        <v>120</v>
      </c>
      <c r="O166" s="167">
        <f>SUM(C166:H166,J166:M166)</f>
        <v>267</v>
      </c>
      <c r="P166" s="169">
        <f>I166+N166</f>
        <v>267</v>
      </c>
    </row>
    <row r="167" spans="2:16" ht="19.5">
      <c r="B167" s="149" t="s">
        <v>485</v>
      </c>
      <c r="C167" s="147">
        <v>-2.2999999999999998</v>
      </c>
      <c r="D167" s="10">
        <v>-1.4</v>
      </c>
      <c r="E167" s="10">
        <v>2.4</v>
      </c>
      <c r="F167" s="10">
        <v>6.3</v>
      </c>
      <c r="G167" s="10">
        <v>11.3</v>
      </c>
      <c r="H167" s="10"/>
      <c r="I167" s="153">
        <f>(C166*C167+D166*D167+E166*E167+F166*F167+G166*G167)/I166</f>
        <v>3.1156462585034013</v>
      </c>
      <c r="J167" s="10">
        <v>11.6</v>
      </c>
      <c r="K167" s="95">
        <v>7</v>
      </c>
      <c r="L167" s="95">
        <v>2</v>
      </c>
      <c r="M167" s="95">
        <v>-1.3</v>
      </c>
      <c r="N167" s="153">
        <f>(J166*J167+K166*K167+L166*L167+M166*M167)/N166</f>
        <v>4.6791666666666663</v>
      </c>
      <c r="O167" s="154">
        <f>(C167*C166+D167*D166+E167*E166+F167*F166+G167*G166+H167*H166+J167*J166+K167*K166+L167*L166+M167*M166)/O166</f>
        <v>3.8183520599250937</v>
      </c>
      <c r="P167" s="161">
        <f>(I167*I166+N167*N166)/P166</f>
        <v>3.8183520599250937</v>
      </c>
    </row>
    <row r="168" spans="2:16" ht="19.5">
      <c r="B168" s="149" t="s">
        <v>212</v>
      </c>
      <c r="C168" s="13">
        <f t="shared" ref="C168:H168" si="64">C166*(13-C167)</f>
        <v>474.3</v>
      </c>
      <c r="D168" s="12">
        <f t="shared" si="64"/>
        <v>403.2</v>
      </c>
      <c r="E168" s="12">
        <f t="shared" si="64"/>
        <v>328.59999999999997</v>
      </c>
      <c r="F168" s="12">
        <f t="shared" si="64"/>
        <v>201</v>
      </c>
      <c r="G168" s="12">
        <f t="shared" si="64"/>
        <v>45.899999999999977</v>
      </c>
      <c r="H168" s="12">
        <f t="shared" si="64"/>
        <v>0</v>
      </c>
      <c r="I168" s="155">
        <f>SUM(C168:G168)</f>
        <v>1453</v>
      </c>
      <c r="J168" s="12">
        <f>J166*(13-J167)</f>
        <v>39.20000000000001</v>
      </c>
      <c r="K168" s="12">
        <f>K166*(13-K167)</f>
        <v>186</v>
      </c>
      <c r="L168" s="12">
        <f>L166*(13-L167)</f>
        <v>330</v>
      </c>
      <c r="M168" s="12">
        <f>M166*(13-M167)</f>
        <v>443.3</v>
      </c>
      <c r="N168" s="155">
        <f>SUM(J168:M168)</f>
        <v>998.5</v>
      </c>
      <c r="O168" s="156">
        <f>O166*(13-O167)</f>
        <v>2451.5</v>
      </c>
      <c r="P168" s="162">
        <f>P166*(13-P167)</f>
        <v>2451.5</v>
      </c>
    </row>
    <row r="169" spans="2:16" ht="19.5">
      <c r="B169" s="149" t="s">
        <v>213</v>
      </c>
      <c r="C169" s="13">
        <f t="shared" ref="C169:H169" si="65">C166*(17-C167)</f>
        <v>598.30000000000007</v>
      </c>
      <c r="D169" s="12">
        <f t="shared" si="65"/>
        <v>515.19999999999993</v>
      </c>
      <c r="E169" s="12">
        <f t="shared" si="65"/>
        <v>452.59999999999997</v>
      </c>
      <c r="F169" s="12">
        <f t="shared" si="65"/>
        <v>321</v>
      </c>
      <c r="G169" s="12">
        <f t="shared" si="65"/>
        <v>153.89999999999998</v>
      </c>
      <c r="H169" s="12">
        <f t="shared" si="65"/>
        <v>0</v>
      </c>
      <c r="I169" s="155">
        <f>SUM(C169:G169)</f>
        <v>2041</v>
      </c>
      <c r="J169" s="12">
        <f>J166*(17-J167)</f>
        <v>151.20000000000002</v>
      </c>
      <c r="K169" s="12">
        <f>K166*(17-K167)</f>
        <v>310</v>
      </c>
      <c r="L169" s="12">
        <f>L166*(17-L167)</f>
        <v>450</v>
      </c>
      <c r="M169" s="12">
        <f>M166*(17-M167)</f>
        <v>567.30000000000007</v>
      </c>
      <c r="N169" s="155">
        <f>SUM(J169:M169)</f>
        <v>1478.5</v>
      </c>
      <c r="O169" s="156">
        <f>O166*(17-O167)</f>
        <v>3519.5</v>
      </c>
      <c r="P169" s="162">
        <f>P166*(17-P167)</f>
        <v>3519.5</v>
      </c>
    </row>
    <row r="170" spans="2:16" ht="19.5">
      <c r="B170" s="149" t="s">
        <v>214</v>
      </c>
      <c r="C170" s="17">
        <f t="shared" ref="C170:H170" si="66">C166*(18-C167)</f>
        <v>629.30000000000007</v>
      </c>
      <c r="D170" s="16">
        <f t="shared" si="66"/>
        <v>543.19999999999993</v>
      </c>
      <c r="E170" s="16">
        <f t="shared" si="66"/>
        <v>483.59999999999997</v>
      </c>
      <c r="F170" s="16">
        <f t="shared" si="66"/>
        <v>351</v>
      </c>
      <c r="G170" s="16">
        <f t="shared" si="66"/>
        <v>180.89999999999998</v>
      </c>
      <c r="H170" s="16">
        <f t="shared" si="66"/>
        <v>0</v>
      </c>
      <c r="I170" s="155">
        <f>SUM(C170:G170)</f>
        <v>2188</v>
      </c>
      <c r="J170" s="16">
        <f>J166*(18-J167)</f>
        <v>179.20000000000002</v>
      </c>
      <c r="K170" s="16">
        <f>K166*(18-K167)</f>
        <v>341</v>
      </c>
      <c r="L170" s="16">
        <f>L166*(18-L167)</f>
        <v>480</v>
      </c>
      <c r="M170" s="16">
        <f>M166*(18-M167)</f>
        <v>598.30000000000007</v>
      </c>
      <c r="N170" s="155">
        <f>SUM(J170:M170)</f>
        <v>1598.5</v>
      </c>
      <c r="O170" s="157">
        <f>O166*(18-O167)</f>
        <v>3786.5</v>
      </c>
      <c r="P170" s="163">
        <f>P166*(18-P167)</f>
        <v>3786.5</v>
      </c>
    </row>
    <row r="171" spans="2:16" ht="20.25" thickBot="1">
      <c r="B171" s="347" t="s">
        <v>215</v>
      </c>
      <c r="C171" s="21">
        <f t="shared" ref="C171:H171" si="67">C166*(19-C167)</f>
        <v>660.30000000000007</v>
      </c>
      <c r="D171" s="20">
        <f t="shared" si="67"/>
        <v>571.19999999999993</v>
      </c>
      <c r="E171" s="20">
        <f t="shared" si="67"/>
        <v>514.6</v>
      </c>
      <c r="F171" s="20">
        <f t="shared" si="67"/>
        <v>381</v>
      </c>
      <c r="G171" s="20">
        <f t="shared" si="67"/>
        <v>207.89999999999998</v>
      </c>
      <c r="H171" s="20">
        <f t="shared" si="67"/>
        <v>0</v>
      </c>
      <c r="I171" s="164">
        <f>SUM(C171:G171)</f>
        <v>2335</v>
      </c>
      <c r="J171" s="20">
        <f>J166*(19-J167)</f>
        <v>207.20000000000002</v>
      </c>
      <c r="K171" s="20">
        <f>K166*(19-K167)</f>
        <v>372</v>
      </c>
      <c r="L171" s="20">
        <f>L166*(19-L167)</f>
        <v>510</v>
      </c>
      <c r="M171" s="20">
        <f>M166*(19-M167)</f>
        <v>629.30000000000007</v>
      </c>
      <c r="N171" s="164">
        <f>SUM(J171:M171)</f>
        <v>1718.5</v>
      </c>
      <c r="O171" s="165">
        <f>O166*(19-O167)</f>
        <v>4053.5</v>
      </c>
      <c r="P171" s="166">
        <f>P166*(19-P167)</f>
        <v>4053.5</v>
      </c>
    </row>
    <row r="172" spans="2:16" ht="15.75" thickBot="1">
      <c r="J172" s="28"/>
    </row>
    <row r="173" spans="2:16" ht="24" thickBot="1">
      <c r="B173" s="170" t="s">
        <v>236</v>
      </c>
      <c r="C173" s="458" t="s">
        <v>237</v>
      </c>
      <c r="D173" s="458"/>
      <c r="E173" s="458"/>
      <c r="F173" s="458"/>
      <c r="G173" s="458"/>
      <c r="H173" s="458"/>
      <c r="I173" s="458"/>
      <c r="J173" s="458"/>
      <c r="K173" s="458"/>
      <c r="L173" s="458"/>
      <c r="M173" s="459"/>
      <c r="N173" s="459"/>
      <c r="O173" s="459"/>
      <c r="P173" s="460"/>
    </row>
    <row r="174" spans="2:16" ht="15.75">
      <c r="B174" s="465" t="s">
        <v>195</v>
      </c>
      <c r="C174" s="461" t="s">
        <v>196</v>
      </c>
      <c r="D174" s="461" t="s">
        <v>197</v>
      </c>
      <c r="E174" s="461" t="s">
        <v>198</v>
      </c>
      <c r="F174" s="461" t="s">
        <v>199</v>
      </c>
      <c r="G174" s="461" t="s">
        <v>200</v>
      </c>
      <c r="H174" s="461" t="s">
        <v>201</v>
      </c>
      <c r="I174" s="467" t="s">
        <v>202</v>
      </c>
      <c r="J174" s="461" t="s">
        <v>203</v>
      </c>
      <c r="K174" s="461" t="s">
        <v>204</v>
      </c>
      <c r="L174" s="461" t="s">
        <v>205</v>
      </c>
      <c r="M174" s="461" t="s">
        <v>206</v>
      </c>
      <c r="N174" s="467" t="s">
        <v>207</v>
      </c>
      <c r="O174" s="456" t="s">
        <v>208</v>
      </c>
      <c r="P174" s="457"/>
    </row>
    <row r="175" spans="2:16" ht="16.5" thickBot="1">
      <c r="B175" s="466"/>
      <c r="C175" s="462"/>
      <c r="D175" s="462"/>
      <c r="E175" s="462"/>
      <c r="F175" s="462"/>
      <c r="G175" s="462"/>
      <c r="H175" s="462"/>
      <c r="I175" s="462"/>
      <c r="J175" s="462"/>
      <c r="K175" s="462"/>
      <c r="L175" s="462"/>
      <c r="M175" s="462"/>
      <c r="N175" s="462"/>
      <c r="O175" s="145" t="s">
        <v>234</v>
      </c>
      <c r="P175" s="30" t="s">
        <v>235</v>
      </c>
    </row>
    <row r="176" spans="2:16" ht="15.75">
      <c r="B176" s="174">
        <v>2000</v>
      </c>
      <c r="C176" s="173">
        <f t="shared" ref="C176:P176" si="68">C11/C$171</f>
        <v>0.99530516431924865</v>
      </c>
      <c r="D176" s="172">
        <f t="shared" si="68"/>
        <v>0.82755602240896375</v>
      </c>
      <c r="E176" s="172">
        <f t="shared" si="68"/>
        <v>0.92168674698795183</v>
      </c>
      <c r="F176" s="172">
        <f t="shared" si="68"/>
        <v>0.6889763779527559</v>
      </c>
      <c r="G176" s="172">
        <f t="shared" si="68"/>
        <v>0.23905723905723905</v>
      </c>
      <c r="H176" s="172"/>
      <c r="I176" s="172">
        <f t="shared" si="68"/>
        <v>0.820728051391863</v>
      </c>
      <c r="J176" s="172">
        <f t="shared" si="68"/>
        <v>0.62355212355212342</v>
      </c>
      <c r="K176" s="172">
        <f t="shared" si="68"/>
        <v>0.79999999999999993</v>
      </c>
      <c r="L176" s="172">
        <f t="shared" si="68"/>
        <v>0.88823529411764701</v>
      </c>
      <c r="M176" s="172">
        <f t="shared" si="68"/>
        <v>0.93103448275862055</v>
      </c>
      <c r="N176" s="172">
        <f t="shared" si="68"/>
        <v>0.85289496654058761</v>
      </c>
      <c r="O176" s="360">
        <f t="shared" si="68"/>
        <v>0.83621561613420492</v>
      </c>
      <c r="P176" s="358">
        <f t="shared" si="68"/>
        <v>0.83436536326631305</v>
      </c>
    </row>
    <row r="177" spans="2:16" ht="15.75">
      <c r="B177" s="175">
        <v>2001</v>
      </c>
      <c r="C177" s="34">
        <f t="shared" ref="C177:P177" si="69">C21/C$171</f>
        <v>0.99530516431924865</v>
      </c>
      <c r="D177" s="33">
        <f t="shared" si="69"/>
        <v>0.92156862745098045</v>
      </c>
      <c r="E177" s="33">
        <f t="shared" si="69"/>
        <v>0.90361445783132521</v>
      </c>
      <c r="F177" s="33">
        <f t="shared" si="69"/>
        <v>1</v>
      </c>
      <c r="G177" s="33">
        <f t="shared" si="69"/>
        <v>0.68686868686868696</v>
      </c>
      <c r="H177" s="33"/>
      <c r="I177" s="33">
        <f t="shared" si="69"/>
        <v>0.93036402569593146</v>
      </c>
      <c r="J177" s="33">
        <f t="shared" si="69"/>
        <v>0.95598455598455556</v>
      </c>
      <c r="K177" s="33">
        <f t="shared" si="69"/>
        <v>0.57514741588622986</v>
      </c>
      <c r="L177" s="33">
        <f t="shared" si="69"/>
        <v>0.96988888888888902</v>
      </c>
      <c r="M177" s="33">
        <f t="shared" si="69"/>
        <v>1.0700778642936595</v>
      </c>
      <c r="N177" s="33">
        <f t="shared" si="69"/>
        <v>0.91945194765377414</v>
      </c>
      <c r="O177" s="171">
        <f t="shared" si="69"/>
        <v>0.95095057901640834</v>
      </c>
      <c r="P177" s="35">
        <f t="shared" si="69"/>
        <v>0.92573779993660066</v>
      </c>
    </row>
    <row r="178" spans="2:16" ht="15.75">
      <c r="B178" s="175">
        <v>2002</v>
      </c>
      <c r="C178" s="34">
        <f t="shared" ref="C178:P178" si="70">C31/C$171</f>
        <v>0.95305164319248825</v>
      </c>
      <c r="D178" s="33">
        <f t="shared" si="70"/>
        <v>0.75980392156862753</v>
      </c>
      <c r="E178" s="33">
        <f t="shared" si="70"/>
        <v>0.9337349397590361</v>
      </c>
      <c r="F178" s="33">
        <f t="shared" si="70"/>
        <v>0.9461942257217848</v>
      </c>
      <c r="G178" s="33">
        <f t="shared" si="70"/>
        <v>0</v>
      </c>
      <c r="H178" s="33"/>
      <c r="I178" s="33">
        <f t="shared" si="70"/>
        <v>0.81554603854389729</v>
      </c>
      <c r="J178" s="33">
        <f t="shared" si="70"/>
        <v>0</v>
      </c>
      <c r="K178" s="33">
        <f t="shared" si="70"/>
        <v>0</v>
      </c>
      <c r="L178" s="33">
        <f t="shared" si="70"/>
        <v>0</v>
      </c>
      <c r="M178" s="33">
        <f t="shared" si="70"/>
        <v>0</v>
      </c>
      <c r="N178" s="33">
        <f t="shared" si="70"/>
        <v>0</v>
      </c>
      <c r="O178" s="171">
        <f t="shared" si="70"/>
        <v>0</v>
      </c>
      <c r="P178" s="35">
        <f t="shared" si="70"/>
        <v>0.75571728136178618</v>
      </c>
    </row>
    <row r="179" spans="2:16">
      <c r="B179" s="175">
        <v>2003</v>
      </c>
      <c r="C179" s="34">
        <f t="shared" ref="C179:P179" si="71">C41/C$171</f>
        <v>0</v>
      </c>
      <c r="D179" s="33">
        <f t="shared" si="71"/>
        <v>1.196078431372549</v>
      </c>
      <c r="E179" s="33">
        <f t="shared" si="71"/>
        <v>0.92771084337349397</v>
      </c>
      <c r="F179" s="33">
        <f t="shared" si="71"/>
        <v>0.92913385826771655</v>
      </c>
      <c r="G179" s="33">
        <f t="shared" si="71"/>
        <v>0.59403559403559414</v>
      </c>
      <c r="H179" s="33"/>
      <c r="I179" s="33">
        <f t="shared" si="71"/>
        <v>0.70154175588865098</v>
      </c>
      <c r="J179" s="33">
        <f t="shared" si="71"/>
        <v>0.7722007722007721</v>
      </c>
      <c r="K179" s="33">
        <f t="shared" si="71"/>
        <v>1.2249999999999999</v>
      </c>
      <c r="L179" s="33">
        <f t="shared" si="71"/>
        <v>0.92352941176470593</v>
      </c>
      <c r="M179" s="33">
        <f t="shared" si="71"/>
        <v>1.0098522167487685</v>
      </c>
      <c r="N179" s="33">
        <f t="shared" si="71"/>
        <v>1.0021530404422461</v>
      </c>
      <c r="O179" s="33">
        <f t="shared" si="71"/>
        <v>0.82898729493030709</v>
      </c>
      <c r="P179" s="35">
        <f t="shared" si="71"/>
        <v>0.82898729493030709</v>
      </c>
    </row>
    <row r="180" spans="2:16">
      <c r="B180" s="175">
        <v>2004</v>
      </c>
      <c r="C180" s="34">
        <f>C51/C$171</f>
        <v>1.0375586854460093</v>
      </c>
      <c r="D180" s="33">
        <f t="shared" ref="D180:P180" si="72">D51/D$171</f>
        <v>0.90371148459383777</v>
      </c>
      <c r="E180" s="33">
        <f t="shared" si="72"/>
        <v>1.0421686746987953</v>
      </c>
      <c r="F180" s="33">
        <f t="shared" si="72"/>
        <v>0.92125984251968507</v>
      </c>
      <c r="G180" s="33">
        <f t="shared" si="72"/>
        <v>1.0630110630110632</v>
      </c>
      <c r="H180" s="33"/>
      <c r="I180" s="33">
        <f t="shared" si="72"/>
        <v>0.98912205567451839</v>
      </c>
      <c r="J180" s="33">
        <f t="shared" si="72"/>
        <v>0.78185328185328173</v>
      </c>
      <c r="K180" s="33">
        <f t="shared" si="72"/>
        <v>0.91666666666666663</v>
      </c>
      <c r="L180" s="33">
        <f t="shared" si="72"/>
        <v>0.92941176470588238</v>
      </c>
      <c r="M180" s="33">
        <f t="shared" si="72"/>
        <v>0.99507389162561555</v>
      </c>
      <c r="N180" s="33">
        <f t="shared" si="72"/>
        <v>0.93290660459703223</v>
      </c>
      <c r="O180" s="33">
        <f t="shared" si="72"/>
        <v>0.97392376958184279</v>
      </c>
      <c r="P180" s="35">
        <f t="shared" si="72"/>
        <v>0.96528925619834705</v>
      </c>
    </row>
    <row r="181" spans="2:16">
      <c r="B181" s="175">
        <f>B180+1</f>
        <v>2005</v>
      </c>
      <c r="C181" s="34">
        <f>C61/C$171</f>
        <v>0.89201877934272289</v>
      </c>
      <c r="D181" s="33">
        <f t="shared" ref="D181:P181" si="73">D61/D$171</f>
        <v>1.1470588235294117</v>
      </c>
      <c r="E181" s="33">
        <f t="shared" si="73"/>
        <v>1.1084337349397591</v>
      </c>
      <c r="F181" s="33">
        <f t="shared" si="73"/>
        <v>0.86614173228346458</v>
      </c>
      <c r="G181" s="33">
        <f t="shared" si="73"/>
        <v>0.74314574314574322</v>
      </c>
      <c r="H181" s="33"/>
      <c r="I181" s="33">
        <f t="shared" si="73"/>
        <v>0.98462526766595282</v>
      </c>
      <c r="J181" s="33">
        <f t="shared" si="73"/>
        <v>0.62258687258687251</v>
      </c>
      <c r="K181" s="33">
        <f t="shared" si="73"/>
        <v>0.94166666666666665</v>
      </c>
      <c r="L181" s="33">
        <f t="shared" si="73"/>
        <v>1.0294117647058822</v>
      </c>
      <c r="M181" s="33">
        <f t="shared" si="73"/>
        <v>1.0049261083743841</v>
      </c>
      <c r="N181" s="33">
        <f t="shared" si="73"/>
        <v>0.95240034914169325</v>
      </c>
      <c r="O181" s="33">
        <f t="shared" si="73"/>
        <v>0.98194153200937451</v>
      </c>
      <c r="P181" s="35">
        <f t="shared" si="73"/>
        <v>0.97096336499321589</v>
      </c>
    </row>
    <row r="182" spans="2:16">
      <c r="B182" s="175">
        <f t="shared" ref="B182:B189" si="74">B181+1</f>
        <v>2006</v>
      </c>
      <c r="C182" s="34">
        <f>C71/C$171</f>
        <v>1.1971830985915493</v>
      </c>
      <c r="D182" s="33">
        <f t="shared" ref="D182:P182" si="75">D71/D$171</f>
        <v>1.0637254901960786</v>
      </c>
      <c r="E182" s="33">
        <f t="shared" si="75"/>
        <v>1.1084337349397591</v>
      </c>
      <c r="F182" s="33">
        <f t="shared" si="75"/>
        <v>0.89763779527559051</v>
      </c>
      <c r="G182" s="33">
        <f t="shared" si="75"/>
        <v>0.80808080808080818</v>
      </c>
      <c r="H182" s="33"/>
      <c r="I182" s="33">
        <f t="shared" si="75"/>
        <v>1.0614561027837259</v>
      </c>
      <c r="J182" s="33">
        <f t="shared" si="75"/>
        <v>0.16891891891891891</v>
      </c>
      <c r="K182" s="33">
        <f t="shared" si="75"/>
        <v>0.83333333333333337</v>
      </c>
      <c r="L182" s="33">
        <f t="shared" si="75"/>
        <v>0.8294117647058824</v>
      </c>
      <c r="M182" s="33">
        <f t="shared" si="75"/>
        <v>0.84729064039408852</v>
      </c>
      <c r="N182" s="33">
        <f t="shared" si="75"/>
        <v>0.7571719522839685</v>
      </c>
      <c r="O182" s="33">
        <f t="shared" si="75"/>
        <v>0.95292956704082898</v>
      </c>
      <c r="P182" s="35">
        <f t="shared" si="75"/>
        <v>0.93245343530282465</v>
      </c>
    </row>
    <row r="183" spans="2:16">
      <c r="B183" s="175">
        <f t="shared" si="74"/>
        <v>2007</v>
      </c>
      <c r="C183" s="34">
        <f>C81/C$171</f>
        <v>0.72769953051643188</v>
      </c>
      <c r="D183" s="33">
        <f t="shared" ref="D183:P183" si="76">D81/D$171</f>
        <v>0.76470588235294124</v>
      </c>
      <c r="E183" s="33">
        <f t="shared" si="76"/>
        <v>0.8855421686746987</v>
      </c>
      <c r="F183" s="33">
        <f t="shared" si="76"/>
        <v>0.77165354330708658</v>
      </c>
      <c r="G183" s="33">
        <f t="shared" si="76"/>
        <v>0.5844155844155845</v>
      </c>
      <c r="H183" s="33"/>
      <c r="I183" s="33">
        <f t="shared" si="76"/>
        <v>0.76595289079229123</v>
      </c>
      <c r="J183" s="33">
        <f t="shared" si="76"/>
        <v>0.15685328185328185</v>
      </c>
      <c r="K183" s="33">
        <f t="shared" si="76"/>
        <v>1.0333333333333334</v>
      </c>
      <c r="L183" s="33">
        <f t="shared" si="76"/>
        <v>1.0529411764705883</v>
      </c>
      <c r="M183" s="33">
        <f t="shared" si="76"/>
        <v>0.99507389162561555</v>
      </c>
      <c r="N183" s="33">
        <f t="shared" si="76"/>
        <v>0.91946464940354955</v>
      </c>
      <c r="O183" s="33">
        <f t="shared" si="76"/>
        <v>0.83103490810410763</v>
      </c>
      <c r="P183" s="35">
        <f t="shared" si="76"/>
        <v>0.83103490810410752</v>
      </c>
    </row>
    <row r="184" spans="2:16">
      <c r="B184" s="175">
        <f t="shared" si="74"/>
        <v>2008</v>
      </c>
      <c r="C184" s="34">
        <f>C91/C$171</f>
        <v>0.83098591549295753</v>
      </c>
      <c r="D184" s="33">
        <f t="shared" ref="D184:P184" si="77">D91/D$171</f>
        <v>0.85784313725490202</v>
      </c>
      <c r="E184" s="33">
        <f t="shared" si="77"/>
        <v>0.96385542168674698</v>
      </c>
      <c r="F184" s="33">
        <f t="shared" si="77"/>
        <v>0.91338582677165359</v>
      </c>
      <c r="G184" s="33">
        <f t="shared" si="77"/>
        <v>0.5844155844155845</v>
      </c>
      <c r="H184" s="33"/>
      <c r="I184" s="33">
        <f t="shared" si="77"/>
        <v>0.85832976445396136</v>
      </c>
      <c r="J184" s="33">
        <f t="shared" si="77"/>
        <v>0.99420849420849411</v>
      </c>
      <c r="K184" s="33">
        <f t="shared" si="77"/>
        <v>0.97499999999999998</v>
      </c>
      <c r="L184" s="33">
        <f t="shared" si="77"/>
        <v>0.91764705882352937</v>
      </c>
      <c r="M184" s="33">
        <f t="shared" si="77"/>
        <v>0.93103448275862055</v>
      </c>
      <c r="N184" s="33">
        <f t="shared" si="77"/>
        <v>0.94419551934826884</v>
      </c>
      <c r="O184" s="33">
        <f t="shared" si="77"/>
        <v>0.90275070926359924</v>
      </c>
      <c r="P184" s="35">
        <f t="shared" si="77"/>
        <v>0.89473294683606752</v>
      </c>
    </row>
    <row r="185" spans="2:16">
      <c r="B185" s="175">
        <f t="shared" si="74"/>
        <v>2009</v>
      </c>
      <c r="C185" s="34">
        <f>C101/C$171</f>
        <v>1.0938967136150235</v>
      </c>
      <c r="D185" s="33">
        <f t="shared" ref="D185:P185" si="78">D101/D$171</f>
        <v>0.96568627450980404</v>
      </c>
      <c r="E185" s="33">
        <f t="shared" si="78"/>
        <v>0.93975903614457823</v>
      </c>
      <c r="F185" s="33">
        <f t="shared" si="78"/>
        <v>0.59711286089238846</v>
      </c>
      <c r="G185" s="33">
        <f t="shared" si="78"/>
        <v>0.64646464646464652</v>
      </c>
      <c r="H185" s="33"/>
      <c r="I185" s="33">
        <f t="shared" si="78"/>
        <v>0.90766595289079233</v>
      </c>
      <c r="J185" s="33">
        <f t="shared" si="78"/>
        <v>0.47055984555984554</v>
      </c>
      <c r="K185" s="33">
        <f t="shared" si="78"/>
        <v>0.91559139784946231</v>
      </c>
      <c r="L185" s="33">
        <f t="shared" si="78"/>
        <v>0.83529411764705885</v>
      </c>
      <c r="M185" s="33">
        <f t="shared" si="78"/>
        <v>0.9852216748768472</v>
      </c>
      <c r="N185" s="33">
        <f t="shared" si="78"/>
        <v>0.86360197846959552</v>
      </c>
      <c r="O185" s="33">
        <f t="shared" si="78"/>
        <v>0.897619341309979</v>
      </c>
      <c r="P185" s="35">
        <f t="shared" si="78"/>
        <v>0.88898482792648337</v>
      </c>
    </row>
    <row r="186" spans="2:16">
      <c r="B186" s="175">
        <f t="shared" si="74"/>
        <v>2010</v>
      </c>
      <c r="C186" s="34">
        <f>C111/C$171</f>
        <v>1.0985915492957745</v>
      </c>
      <c r="D186" s="33">
        <f t="shared" ref="D186:P186" si="79">D111/D$171</f>
        <v>1.0147058823529413</v>
      </c>
      <c r="E186" s="33">
        <f t="shared" si="79"/>
        <v>1.0903614457831325</v>
      </c>
      <c r="F186" s="33">
        <f t="shared" si="79"/>
        <v>0.83989501312335957</v>
      </c>
      <c r="G186" s="33">
        <f t="shared" si="79"/>
        <v>0.83694083694083699</v>
      </c>
      <c r="H186" s="33"/>
      <c r="I186" s="33">
        <f t="shared" si="79"/>
        <v>1.0107494646680941</v>
      </c>
      <c r="J186" s="33">
        <f t="shared" si="79"/>
        <v>1.245173745173745</v>
      </c>
      <c r="K186" s="33">
        <f t="shared" si="79"/>
        <v>1.1500000000000001</v>
      </c>
      <c r="L186" s="33">
        <f t="shared" si="79"/>
        <v>0.87058823529411766</v>
      </c>
      <c r="M186" s="33">
        <f t="shared" si="79"/>
        <v>1.1724137931034482</v>
      </c>
      <c r="N186" s="33">
        <f t="shared" si="79"/>
        <v>1.0867617107942973</v>
      </c>
      <c r="O186" s="33">
        <f t="shared" si="79"/>
        <v>1.0585173307018625</v>
      </c>
      <c r="P186" s="35">
        <f t="shared" si="79"/>
        <v>1.0429752066115703</v>
      </c>
    </row>
    <row r="187" spans="2:16">
      <c r="B187" s="175">
        <f t="shared" si="74"/>
        <v>2011</v>
      </c>
      <c r="C187" s="34">
        <f>C121/C$171</f>
        <v>0.95774647887323927</v>
      </c>
      <c r="D187" s="33">
        <f t="shared" ref="D187:P187" si="80">D121/D$171</f>
        <v>1.0392156862745099</v>
      </c>
      <c r="E187" s="33">
        <f t="shared" si="80"/>
        <v>0.97590361445783125</v>
      </c>
      <c r="F187" s="33">
        <f t="shared" si="80"/>
        <v>0.59055118110236215</v>
      </c>
      <c r="G187" s="33">
        <f t="shared" si="80"/>
        <v>0.67099567099567103</v>
      </c>
      <c r="H187" s="33"/>
      <c r="I187" s="33">
        <f t="shared" si="80"/>
        <v>0.89623126338329762</v>
      </c>
      <c r="J187" s="33">
        <f t="shared" si="80"/>
        <v>0.49227799227799229</v>
      </c>
      <c r="K187" s="33">
        <f t="shared" si="80"/>
        <v>0.98333333333333339</v>
      </c>
      <c r="L187" s="33">
        <f t="shared" si="80"/>
        <v>1.0411764705882354</v>
      </c>
      <c r="M187" s="33">
        <f t="shared" si="80"/>
        <v>0.81773399014778325</v>
      </c>
      <c r="N187" s="33">
        <f t="shared" si="80"/>
        <v>0.88065173116089623</v>
      </c>
      <c r="O187" s="33">
        <f t="shared" si="80"/>
        <v>0.88962624892068576</v>
      </c>
      <c r="P187" s="35">
        <f t="shared" si="80"/>
        <v>0.88962624892068576</v>
      </c>
    </row>
    <row r="188" spans="2:16">
      <c r="B188" s="175">
        <f t="shared" si="74"/>
        <v>2012</v>
      </c>
      <c r="C188" s="34">
        <f>C131/C$171</f>
        <v>0.8544600938967134</v>
      </c>
      <c r="D188" s="33">
        <f t="shared" ref="D188:P188" si="81">D131/D$171</f>
        <v>0.70098039215686292</v>
      </c>
      <c r="E188" s="33">
        <f t="shared" si="81"/>
        <v>0.83734939759036142</v>
      </c>
      <c r="F188" s="33">
        <f t="shared" si="81"/>
        <v>0.87926509186351709</v>
      </c>
      <c r="G188" s="33">
        <f t="shared" si="81"/>
        <v>0.40885040885040891</v>
      </c>
      <c r="H188" s="33"/>
      <c r="I188" s="33">
        <f t="shared" si="81"/>
        <v>0.77751605995717343</v>
      </c>
      <c r="J188" s="33">
        <f t="shared" si="81"/>
        <v>0.73359073359073357</v>
      </c>
      <c r="K188" s="33">
        <f t="shared" si="81"/>
        <v>0.94166666666666665</v>
      </c>
      <c r="L188" s="33">
        <f t="shared" si="81"/>
        <v>0.91176470588235292</v>
      </c>
      <c r="M188" s="33">
        <f t="shared" si="81"/>
        <v>0.93596059113300478</v>
      </c>
      <c r="N188" s="33">
        <f t="shared" si="81"/>
        <v>0.90561536223450678</v>
      </c>
      <c r="O188" s="33">
        <f t="shared" si="81"/>
        <v>0.83182434932774152</v>
      </c>
      <c r="P188" s="35">
        <f t="shared" si="81"/>
        <v>0.83182434932774152</v>
      </c>
    </row>
    <row r="189" spans="2:16">
      <c r="B189" s="175">
        <f t="shared" si="74"/>
        <v>2013</v>
      </c>
      <c r="C189" s="34">
        <f>C141/C$171</f>
        <v>0.8544600938967134</v>
      </c>
      <c r="D189" s="33">
        <f t="shared" ref="D189:P189" si="82">D141/D$171</f>
        <v>0.86274509803921595</v>
      </c>
      <c r="E189" s="33">
        <f t="shared" si="82"/>
        <v>1.1144578313253011</v>
      </c>
      <c r="F189" s="33">
        <f t="shared" si="82"/>
        <v>0.88188976377952755</v>
      </c>
      <c r="G189" s="33">
        <f t="shared" si="82"/>
        <v>0.88888888888888906</v>
      </c>
      <c r="H189" s="33"/>
      <c r="I189" s="33">
        <f t="shared" si="82"/>
        <v>0.92132762312633842</v>
      </c>
      <c r="J189" s="33">
        <f t="shared" si="82"/>
        <v>0.80115830115830111</v>
      </c>
      <c r="K189" s="33">
        <f t="shared" si="82"/>
        <v>0.94166666666666665</v>
      </c>
      <c r="L189" s="33">
        <f t="shared" si="82"/>
        <v>0.89411764705882357</v>
      </c>
      <c r="M189" s="33">
        <f t="shared" si="82"/>
        <v>0.93103448275862055</v>
      </c>
      <c r="N189" s="33">
        <f t="shared" si="82"/>
        <v>0.9067209775967412</v>
      </c>
      <c r="O189" s="33">
        <f t="shared" si="82"/>
        <v>0.93487109905020349</v>
      </c>
      <c r="P189" s="35">
        <f t="shared" si="82"/>
        <v>1.0557049463426669</v>
      </c>
    </row>
    <row r="190" spans="2:16">
      <c r="B190" s="175">
        <f>B189+1</f>
        <v>2014</v>
      </c>
      <c r="C190" s="34">
        <f>C151/C$171</f>
        <v>0.87323943661971826</v>
      </c>
      <c r="D190" s="33">
        <f t="shared" ref="D190:P190" si="83">D151/D$171</f>
        <v>0.86764705882352944</v>
      </c>
      <c r="E190" s="33">
        <f t="shared" si="83"/>
        <v>0.83734939759036142</v>
      </c>
      <c r="F190" s="33">
        <f t="shared" si="83"/>
        <v>0.77165354330708658</v>
      </c>
      <c r="G190" s="33">
        <f t="shared" si="83"/>
        <v>0.86868686868686873</v>
      </c>
      <c r="H190" s="33"/>
      <c r="I190" s="33">
        <f t="shared" si="83"/>
        <v>0.84698072805139191</v>
      </c>
      <c r="J190" s="33">
        <f t="shared" si="83"/>
        <v>0.31428571428571445</v>
      </c>
      <c r="K190" s="33">
        <f t="shared" si="83"/>
        <v>0.58293444328824162</v>
      </c>
      <c r="L190" s="33">
        <f t="shared" si="83"/>
        <v>0.82484313725490199</v>
      </c>
      <c r="M190" s="33">
        <f t="shared" si="83"/>
        <v>0.82774511361830616</v>
      </c>
      <c r="N190" s="33">
        <f t="shared" si="83"/>
        <v>0.71198231766262787</v>
      </c>
      <c r="O190" s="33">
        <f t="shared" si="83"/>
        <v>0.78974753001189746</v>
      </c>
      <c r="P190" s="35">
        <f t="shared" si="83"/>
        <v>0.78974753001189746</v>
      </c>
    </row>
    <row r="191" spans="2:16" ht="15.75" thickBot="1">
      <c r="B191" s="176">
        <f>B190+1</f>
        <v>2015</v>
      </c>
      <c r="C191" s="37">
        <f>C161/C$171</f>
        <v>0.82159624413145527</v>
      </c>
      <c r="D191" s="36">
        <f t="shared" ref="D191:P191" si="84">D161/D$171</f>
        <v>1.0561662164865948</v>
      </c>
      <c r="E191" s="36">
        <f t="shared" si="84"/>
        <v>0.92809949475320641</v>
      </c>
      <c r="F191" s="36">
        <f t="shared" si="84"/>
        <v>0.77681539807524047</v>
      </c>
      <c r="G191" s="36">
        <f t="shared" si="84"/>
        <v>0.62592127108256124</v>
      </c>
      <c r="H191" s="36"/>
      <c r="I191" s="36">
        <f t="shared" si="84"/>
        <v>0.87772070311857553</v>
      </c>
      <c r="J191" s="36">
        <f t="shared" si="84"/>
        <v>0</v>
      </c>
      <c r="K191" s="36">
        <f t="shared" si="84"/>
        <v>0</v>
      </c>
      <c r="L191" s="36">
        <f t="shared" si="84"/>
        <v>0</v>
      </c>
      <c r="M191" s="36">
        <f t="shared" si="84"/>
        <v>0</v>
      </c>
      <c r="N191" s="36">
        <f t="shared" si="84"/>
        <v>0</v>
      </c>
      <c r="O191" s="36">
        <f t="shared" si="84"/>
        <v>0.51088306610300738</v>
      </c>
      <c r="P191" s="38">
        <f t="shared" si="84"/>
        <v>0</v>
      </c>
    </row>
    <row r="192" spans="2:16" ht="15.75" thickBot="1"/>
    <row r="193" spans="2:16" ht="18.75" thickBot="1">
      <c r="B193" s="181" t="s">
        <v>236</v>
      </c>
      <c r="C193" s="478" t="s">
        <v>33</v>
      </c>
      <c r="D193" s="479"/>
      <c r="E193" s="479"/>
      <c r="F193" s="479"/>
      <c r="G193" s="479"/>
      <c r="H193" s="479"/>
      <c r="I193" s="479"/>
      <c r="J193" s="479"/>
      <c r="K193" s="479"/>
      <c r="L193" s="479"/>
      <c r="M193" s="480"/>
      <c r="N193" s="480"/>
      <c r="O193" s="480"/>
      <c r="P193" s="481"/>
    </row>
    <row r="194" spans="2:16" ht="15.75">
      <c r="B194" s="475" t="s">
        <v>195</v>
      </c>
      <c r="C194" s="456" t="s">
        <v>196</v>
      </c>
      <c r="D194" s="456" t="s">
        <v>197</v>
      </c>
      <c r="E194" s="456" t="s">
        <v>198</v>
      </c>
      <c r="F194" s="456" t="s">
        <v>199</v>
      </c>
      <c r="G194" s="456" t="s">
        <v>200</v>
      </c>
      <c r="H194" s="456" t="s">
        <v>201</v>
      </c>
      <c r="I194" s="467" t="s">
        <v>202</v>
      </c>
      <c r="J194" s="456" t="s">
        <v>203</v>
      </c>
      <c r="K194" s="456" t="s">
        <v>204</v>
      </c>
      <c r="L194" s="456" t="s">
        <v>205</v>
      </c>
      <c r="M194" s="456" t="s">
        <v>206</v>
      </c>
      <c r="N194" s="467" t="s">
        <v>207</v>
      </c>
      <c r="O194" s="456" t="s">
        <v>208</v>
      </c>
      <c r="P194" s="457"/>
    </row>
    <row r="195" spans="2:16" ht="16.5" thickBot="1">
      <c r="B195" s="476"/>
      <c r="C195" s="477"/>
      <c r="D195" s="477"/>
      <c r="E195" s="477"/>
      <c r="F195" s="477"/>
      <c r="G195" s="477"/>
      <c r="H195" s="477"/>
      <c r="I195" s="477"/>
      <c r="J195" s="477"/>
      <c r="K195" s="477"/>
      <c r="L195" s="477"/>
      <c r="M195" s="477"/>
      <c r="N195" s="477"/>
      <c r="O195" s="183" t="s">
        <v>234</v>
      </c>
      <c r="P195" s="30" t="s">
        <v>235</v>
      </c>
    </row>
    <row r="196" spans="2:16">
      <c r="B196" s="174">
        <v>2000</v>
      </c>
      <c r="C196" s="184">
        <f t="shared" ref="C196:P196" si="85">C7/C$167</f>
        <v>0.95652173913043492</v>
      </c>
      <c r="D196" s="182">
        <f t="shared" si="85"/>
        <v>-1.9285714285714288</v>
      </c>
      <c r="E196" s="182">
        <f t="shared" si="85"/>
        <v>1.5416666666666667</v>
      </c>
      <c r="F196" s="182">
        <f t="shared" si="85"/>
        <v>1.3492063492063493</v>
      </c>
      <c r="G196" s="182">
        <f t="shared" si="85"/>
        <v>1.0530973451327432</v>
      </c>
      <c r="H196" s="182"/>
      <c r="I196" s="182">
        <f t="shared" si="85"/>
        <v>1.097529023325168</v>
      </c>
      <c r="J196" s="182">
        <f t="shared" si="85"/>
        <v>0.98275862068965525</v>
      </c>
      <c r="K196" s="182">
        <f t="shared" si="85"/>
        <v>1.342857142857143</v>
      </c>
      <c r="L196" s="182">
        <f t="shared" si="85"/>
        <v>1.95</v>
      </c>
      <c r="M196" s="182">
        <f t="shared" si="85"/>
        <v>-7.6923076923076927E-2</v>
      </c>
      <c r="N196" s="182">
        <f t="shared" si="85"/>
        <v>1.1867948728422397</v>
      </c>
      <c r="O196" s="182">
        <f t="shared" si="85"/>
        <v>1.1984673337994221</v>
      </c>
      <c r="P196" s="357">
        <f t="shared" si="85"/>
        <v>1.1580867057888418</v>
      </c>
    </row>
    <row r="197" spans="2:16">
      <c r="B197" s="175">
        <v>2001</v>
      </c>
      <c r="C197" s="87">
        <f t="shared" ref="C197:P197" si="86">C17/C$167</f>
        <v>0.95652173913043492</v>
      </c>
      <c r="D197" s="85">
        <f t="shared" si="86"/>
        <v>-0.14285714285714288</v>
      </c>
      <c r="E197" s="85">
        <f t="shared" si="86"/>
        <v>1.6666666666666667</v>
      </c>
      <c r="F197" s="85">
        <f t="shared" si="86"/>
        <v>1</v>
      </c>
      <c r="G197" s="85">
        <f t="shared" si="86"/>
        <v>1.0796460176991149</v>
      </c>
      <c r="H197" s="85"/>
      <c r="I197" s="85">
        <f t="shared" si="86"/>
        <v>1.1531821982718573</v>
      </c>
      <c r="J197" s="85">
        <f t="shared" si="86"/>
        <v>0.92643678160919574</v>
      </c>
      <c r="K197" s="85">
        <f t="shared" si="86"/>
        <v>1.5387096774193545</v>
      </c>
      <c r="L197" s="85">
        <f t="shared" si="86"/>
        <v>0.97166666666666657</v>
      </c>
      <c r="M197" s="85">
        <f t="shared" si="86"/>
        <v>2.0942928039702235</v>
      </c>
      <c r="N197" s="85">
        <f t="shared" si="86"/>
        <v>0.99070054812335018</v>
      </c>
      <c r="O197" s="85">
        <f t="shared" si="86"/>
        <v>1.1664834891854721</v>
      </c>
      <c r="P197" s="88">
        <f t="shared" si="86"/>
        <v>1.060637598950021</v>
      </c>
    </row>
    <row r="198" spans="2:16">
      <c r="B198" s="175">
        <v>2002</v>
      </c>
      <c r="C198" s="87">
        <f t="shared" ref="C198:P198" si="87">C27/C$167</f>
        <v>0.56521739130434789</v>
      </c>
      <c r="D198" s="85">
        <f t="shared" si="87"/>
        <v>-2.5</v>
      </c>
      <c r="E198" s="85">
        <f t="shared" si="87"/>
        <v>1.4583333333333335</v>
      </c>
      <c r="F198" s="85">
        <f t="shared" si="87"/>
        <v>1.1084656084656086</v>
      </c>
      <c r="G198" s="85">
        <f t="shared" si="87"/>
        <v>0</v>
      </c>
      <c r="H198" s="85"/>
      <c r="I198" s="85">
        <f t="shared" si="87"/>
        <v>1.0048744541484718</v>
      </c>
      <c r="J198" s="85"/>
      <c r="K198" s="85"/>
      <c r="L198" s="85"/>
      <c r="M198" s="85"/>
      <c r="N198" s="85">
        <f t="shared" si="87"/>
        <v>0</v>
      </c>
      <c r="O198" s="85">
        <f t="shared" si="87"/>
        <v>0</v>
      </c>
      <c r="P198" s="88">
        <f t="shared" si="87"/>
        <v>0.54360901644452519</v>
      </c>
    </row>
    <row r="199" spans="2:16">
      <c r="B199" s="175">
        <v>2003</v>
      </c>
      <c r="C199" s="87">
        <f t="shared" ref="C199:P199" si="88">C37/C$167</f>
        <v>0</v>
      </c>
      <c r="D199" s="85">
        <f t="shared" si="88"/>
        <v>3.8571428571428577</v>
      </c>
      <c r="E199" s="85">
        <f t="shared" si="88"/>
        <v>1.5</v>
      </c>
      <c r="F199" s="85">
        <f t="shared" si="88"/>
        <v>0.7682539682539683</v>
      </c>
      <c r="G199" s="85">
        <f t="shared" si="88"/>
        <v>0.58849557522123896</v>
      </c>
      <c r="H199" s="85"/>
      <c r="I199" s="85">
        <f t="shared" si="88"/>
        <v>0.50500092910898442</v>
      </c>
      <c r="J199" s="85">
        <f t="shared" si="88"/>
        <v>0.94827586206896552</v>
      </c>
      <c r="K199" s="85">
        <f t="shared" si="88"/>
        <v>0.61428571428571421</v>
      </c>
      <c r="L199" s="85">
        <f t="shared" si="88"/>
        <v>1.65</v>
      </c>
      <c r="M199" s="85">
        <f t="shared" si="88"/>
        <v>1.1538461538461537</v>
      </c>
      <c r="N199" s="85">
        <f t="shared" si="88"/>
        <v>0.77432896578043509</v>
      </c>
      <c r="O199" s="85">
        <f t="shared" si="88"/>
        <v>0.70393301494640903</v>
      </c>
      <c r="P199" s="88">
        <f t="shared" si="88"/>
        <v>0.70393301494640903</v>
      </c>
    </row>
    <row r="200" spans="2:16">
      <c r="B200" s="175">
        <v>2004</v>
      </c>
      <c r="C200" s="87">
        <f t="shared" ref="C200:P200" si="89">C47/C$167</f>
        <v>1.347826086956522</v>
      </c>
      <c r="D200" s="85">
        <f t="shared" si="89"/>
        <v>-0.85714285714285721</v>
      </c>
      <c r="E200" s="85">
        <f t="shared" si="89"/>
        <v>0.70833333333333337</v>
      </c>
      <c r="F200" s="85">
        <f t="shared" si="89"/>
        <v>1.1587301587301588</v>
      </c>
      <c r="G200" s="85">
        <f t="shared" si="89"/>
        <v>0.92920353982300874</v>
      </c>
      <c r="H200" s="85"/>
      <c r="I200" s="85">
        <f t="shared" si="89"/>
        <v>1.0554585152838429</v>
      </c>
      <c r="J200" s="85">
        <f t="shared" si="89"/>
        <v>0.93965517241379315</v>
      </c>
      <c r="K200" s="85">
        <f t="shared" si="89"/>
        <v>1.1428571428571428</v>
      </c>
      <c r="L200" s="85">
        <f t="shared" si="89"/>
        <v>1.6</v>
      </c>
      <c r="M200" s="85">
        <f t="shared" si="89"/>
        <v>0.92307692307692302</v>
      </c>
      <c r="N200" s="85">
        <f t="shared" si="89"/>
        <v>1.0013993130644956</v>
      </c>
      <c r="O200" s="85">
        <f t="shared" si="89"/>
        <v>1.0596749743635474</v>
      </c>
      <c r="P200" s="88">
        <f t="shared" si="89"/>
        <v>1.0194618074951571</v>
      </c>
    </row>
    <row r="201" spans="2:16">
      <c r="B201" s="175">
        <f>B200+1</f>
        <v>2005</v>
      </c>
      <c r="C201" s="87">
        <f t="shared" ref="C201:P201" si="90">C57/C$167</f>
        <v>0</v>
      </c>
      <c r="D201" s="85">
        <f t="shared" si="90"/>
        <v>3.1428571428571432</v>
      </c>
      <c r="E201" s="85">
        <f t="shared" si="90"/>
        <v>0.25</v>
      </c>
      <c r="F201" s="85">
        <f t="shared" si="90"/>
        <v>1.2698412698412698</v>
      </c>
      <c r="G201" s="85">
        <f t="shared" si="90"/>
        <v>0.76991150442477863</v>
      </c>
      <c r="H201" s="85"/>
      <c r="I201" s="85">
        <f t="shared" si="90"/>
        <v>0.63217370208636581</v>
      </c>
      <c r="J201" s="85">
        <f t="shared" si="90"/>
        <v>0.89655172413793105</v>
      </c>
      <c r="K201" s="85">
        <f t="shared" si="90"/>
        <v>1.1000000000000001</v>
      </c>
      <c r="L201" s="85">
        <f t="shared" si="90"/>
        <v>0.75</v>
      </c>
      <c r="M201" s="85">
        <f t="shared" si="90"/>
        <v>1.0769230769230769</v>
      </c>
      <c r="N201" s="85">
        <f t="shared" si="90"/>
        <v>0.79153801982340377</v>
      </c>
      <c r="O201" s="85">
        <f t="shared" si="90"/>
        <v>0.75567288084776019</v>
      </c>
      <c r="P201" s="88">
        <f t="shared" si="90"/>
        <v>0.71663471398635692</v>
      </c>
    </row>
    <row r="202" spans="2:16">
      <c r="B202" s="175">
        <f t="shared" ref="B202:B210" si="91">B201+1</f>
        <v>2006</v>
      </c>
      <c r="C202" s="87">
        <f t="shared" ref="C202:P202" si="92">C67/C$167</f>
        <v>2.8260869565217392</v>
      </c>
      <c r="D202" s="85">
        <f t="shared" si="92"/>
        <v>1.9285714285714288</v>
      </c>
      <c r="E202" s="85">
        <f t="shared" si="92"/>
        <v>0.25</v>
      </c>
      <c r="F202" s="85">
        <f t="shared" si="92"/>
        <v>1.2063492063492063</v>
      </c>
      <c r="G202" s="85">
        <f t="shared" si="92"/>
        <v>0.97345132743362828</v>
      </c>
      <c r="H202" s="85"/>
      <c r="I202" s="85">
        <f t="shared" si="92"/>
        <v>0.45640156090309397</v>
      </c>
      <c r="J202" s="85">
        <f t="shared" si="92"/>
        <v>1.0344827586206897</v>
      </c>
      <c r="K202" s="85">
        <f t="shared" si="92"/>
        <v>1.2857142857142858</v>
      </c>
      <c r="L202" s="85">
        <f t="shared" si="92"/>
        <v>2.4500000000000002</v>
      </c>
      <c r="M202" s="85">
        <f t="shared" si="92"/>
        <v>-1.3846153846153846</v>
      </c>
      <c r="N202" s="85">
        <f t="shared" si="92"/>
        <v>1.193709779585242</v>
      </c>
      <c r="O202" s="85">
        <f t="shared" si="92"/>
        <v>0.89687821354553932</v>
      </c>
      <c r="P202" s="88">
        <f t="shared" si="92"/>
        <v>0.81682032302867202</v>
      </c>
    </row>
    <row r="203" spans="2:16">
      <c r="B203" s="175">
        <f t="shared" si="91"/>
        <v>2007</v>
      </c>
      <c r="C203" s="87">
        <f t="shared" ref="C203:P203" si="93">C77/C$167</f>
        <v>-1.5217391304347827</v>
      </c>
      <c r="D203" s="85">
        <f t="shared" si="93"/>
        <v>-2.4285714285714288</v>
      </c>
      <c r="E203" s="85">
        <f t="shared" si="93"/>
        <v>1.7916666666666667</v>
      </c>
      <c r="F203" s="85">
        <f t="shared" si="93"/>
        <v>1.4603174603174602</v>
      </c>
      <c r="G203" s="85">
        <f t="shared" si="93"/>
        <v>0.96460176991150437</v>
      </c>
      <c r="H203" s="85"/>
      <c r="I203" s="85">
        <f t="shared" si="93"/>
        <v>1.8461183891314896</v>
      </c>
      <c r="J203" s="85">
        <f t="shared" si="93"/>
        <v>1.0775862068965518</v>
      </c>
      <c r="K203" s="85">
        <f t="shared" si="93"/>
        <v>0.94285714285714284</v>
      </c>
      <c r="L203" s="85">
        <f t="shared" si="93"/>
        <v>0.55000000000000004</v>
      </c>
      <c r="M203" s="85">
        <f t="shared" si="93"/>
        <v>0.92307692307692302</v>
      </c>
      <c r="N203" s="85">
        <f t="shared" si="93"/>
        <v>0.57922905325389473</v>
      </c>
      <c r="O203" s="85">
        <f t="shared" si="93"/>
        <v>1.1733261740880416</v>
      </c>
      <c r="P203" s="88">
        <f t="shared" si="93"/>
        <v>1.1733261740880421</v>
      </c>
    </row>
    <row r="204" spans="2:16">
      <c r="B204" s="175">
        <f t="shared" si="91"/>
        <v>2008</v>
      </c>
      <c r="C204" s="87">
        <f t="shared" ref="C204:P204" si="94">C87/C$167</f>
        <v>-0.56521739130434789</v>
      </c>
      <c r="D204" s="85">
        <f t="shared" si="94"/>
        <v>-1.0714285714285714</v>
      </c>
      <c r="E204" s="85">
        <f t="shared" si="94"/>
        <v>1.25</v>
      </c>
      <c r="F204" s="85">
        <f t="shared" si="94"/>
        <v>1.1746031746031746</v>
      </c>
      <c r="G204" s="85">
        <f t="shared" si="94"/>
        <v>0.96460176991150437</v>
      </c>
      <c r="H204" s="85"/>
      <c r="I204" s="85">
        <f t="shared" si="94"/>
        <v>1.3332945172246482</v>
      </c>
      <c r="J204" s="85">
        <f t="shared" si="94"/>
        <v>0.75</v>
      </c>
      <c r="K204" s="85">
        <f t="shared" si="94"/>
        <v>1.0428571428571429</v>
      </c>
      <c r="L204" s="85">
        <f t="shared" si="94"/>
        <v>1.7</v>
      </c>
      <c r="M204" s="85">
        <f t="shared" si="94"/>
        <v>-7.6923076923076927E-2</v>
      </c>
      <c r="N204" s="85">
        <f t="shared" si="94"/>
        <v>0.96438112199465731</v>
      </c>
      <c r="O204" s="85">
        <f t="shared" si="94"/>
        <v>1.1730108129568648</v>
      </c>
      <c r="P204" s="88">
        <f t="shared" si="94"/>
        <v>1.1304874779849612</v>
      </c>
    </row>
    <row r="205" spans="2:16">
      <c r="B205" s="175">
        <f t="shared" si="91"/>
        <v>2009</v>
      </c>
      <c r="C205" s="87">
        <f t="shared" ref="C205:P205" si="95">C97/C$167</f>
        <v>1.8695652173913044</v>
      </c>
      <c r="D205" s="85">
        <f t="shared" si="95"/>
        <v>0.5</v>
      </c>
      <c r="E205" s="85">
        <f t="shared" si="95"/>
        <v>1.4166666666666667</v>
      </c>
      <c r="F205" s="85">
        <f t="shared" si="95"/>
        <v>1.5714285714285716</v>
      </c>
      <c r="G205" s="85">
        <f t="shared" si="95"/>
        <v>0.93805309734513265</v>
      </c>
      <c r="H205" s="85"/>
      <c r="I205" s="85">
        <f t="shared" si="95"/>
        <v>0.90555018500616702</v>
      </c>
      <c r="J205" s="85">
        <f t="shared" si="95"/>
        <v>1.0775862068965518</v>
      </c>
      <c r="K205" s="85">
        <f t="shared" si="95"/>
        <v>0.84285714285714286</v>
      </c>
      <c r="L205" s="85">
        <f t="shared" si="95"/>
        <v>2.4</v>
      </c>
      <c r="M205" s="85">
        <f t="shared" si="95"/>
        <v>0.76923076923076916</v>
      </c>
      <c r="N205" s="85">
        <f t="shared" si="95"/>
        <v>0.95102404274265373</v>
      </c>
      <c r="O205" s="85">
        <f t="shared" si="95"/>
        <v>0.97219554815550546</v>
      </c>
      <c r="P205" s="88">
        <f t="shared" si="95"/>
        <v>0.92561783420720833</v>
      </c>
    </row>
    <row r="206" spans="2:16">
      <c r="B206" s="175">
        <f t="shared" si="91"/>
        <v>2010</v>
      </c>
      <c r="C206" s="87">
        <f t="shared" ref="C206:P206" si="96">C107/C$167</f>
        <v>1.9130434782608698</v>
      </c>
      <c r="D206" s="85">
        <f t="shared" si="96"/>
        <v>1.2142857142857144</v>
      </c>
      <c r="E206" s="85">
        <f t="shared" si="96"/>
        <v>0.375</v>
      </c>
      <c r="F206" s="85">
        <f t="shared" si="96"/>
        <v>0.98412698412698418</v>
      </c>
      <c r="G206" s="85">
        <f t="shared" si="96"/>
        <v>0.91150442477876104</v>
      </c>
      <c r="H206" s="85"/>
      <c r="I206" s="85">
        <f t="shared" si="96"/>
        <v>0.4871470160116449</v>
      </c>
      <c r="J206" s="85">
        <f t="shared" si="96"/>
        <v>0.89655172413793105</v>
      </c>
      <c r="K206" s="85">
        <f t="shared" si="96"/>
        <v>0.74285714285714288</v>
      </c>
      <c r="L206" s="85">
        <f t="shared" si="96"/>
        <v>2.1</v>
      </c>
      <c r="M206" s="85">
        <f t="shared" si="96"/>
        <v>3.6923076923076921</v>
      </c>
      <c r="N206" s="85">
        <f t="shared" si="96"/>
        <v>0.78898734361998768</v>
      </c>
      <c r="O206" s="85">
        <f t="shared" si="96"/>
        <v>0.76733692986758228</v>
      </c>
      <c r="P206" s="88">
        <f t="shared" si="96"/>
        <v>0.66777641439402469</v>
      </c>
    </row>
    <row r="207" spans="2:16">
      <c r="B207" s="175">
        <f t="shared" si="91"/>
        <v>2011</v>
      </c>
      <c r="C207" s="87">
        <f t="shared" ref="C207:P207" si="97">C117/C$167</f>
        <v>0.60869565217391308</v>
      </c>
      <c r="D207" s="85">
        <f t="shared" si="97"/>
        <v>1.5714285714285716</v>
      </c>
      <c r="E207" s="85">
        <f t="shared" si="97"/>
        <v>1.1666666666666667</v>
      </c>
      <c r="F207" s="85">
        <f t="shared" si="97"/>
        <v>1.5873015873015874</v>
      </c>
      <c r="G207" s="85">
        <f t="shared" si="97"/>
        <v>0.85840707964601759</v>
      </c>
      <c r="H207" s="85"/>
      <c r="I207" s="85">
        <f t="shared" si="97"/>
        <v>0.93152670473631183</v>
      </c>
      <c r="J207" s="85">
        <f t="shared" si="97"/>
        <v>1.0517241379310345</v>
      </c>
      <c r="K207" s="85">
        <f t="shared" si="97"/>
        <v>1.0285714285714287</v>
      </c>
      <c r="L207" s="85">
        <f t="shared" si="97"/>
        <v>0.65</v>
      </c>
      <c r="M207" s="85">
        <f t="shared" si="97"/>
        <v>-1.846153846153846</v>
      </c>
      <c r="N207" s="85">
        <f t="shared" si="97"/>
        <v>1.0378076081257648</v>
      </c>
      <c r="O207" s="85">
        <f t="shared" si="97"/>
        <v>0.99110509619384035</v>
      </c>
      <c r="P207" s="88">
        <f t="shared" si="97"/>
        <v>0.99110509619384046</v>
      </c>
    </row>
    <row r="208" spans="2:16">
      <c r="B208" s="175">
        <f t="shared" si="91"/>
        <v>2012</v>
      </c>
      <c r="C208" s="87">
        <f t="shared" ref="C208:P208" si="98">C127/C$167</f>
        <v>-0.34782608695652178</v>
      </c>
      <c r="D208" s="85">
        <f t="shared" si="98"/>
        <v>-3.3571428571428577</v>
      </c>
      <c r="E208" s="85">
        <f t="shared" si="98"/>
        <v>2.125</v>
      </c>
      <c r="F208" s="85">
        <f t="shared" si="98"/>
        <v>0.88888888888888884</v>
      </c>
      <c r="G208" s="85">
        <f t="shared" si="98"/>
        <v>0.92920353982300874</v>
      </c>
      <c r="H208" s="85"/>
      <c r="I208" s="85">
        <f t="shared" si="98"/>
        <v>1.4366200873362447</v>
      </c>
      <c r="J208" s="85">
        <f t="shared" si="98"/>
        <v>0.98275862068965525</v>
      </c>
      <c r="K208" s="85">
        <f t="shared" si="98"/>
        <v>1.1000000000000001</v>
      </c>
      <c r="L208" s="85">
        <f t="shared" si="98"/>
        <v>1.75</v>
      </c>
      <c r="M208" s="85">
        <f t="shared" si="98"/>
        <v>0</v>
      </c>
      <c r="N208" s="85">
        <f t="shared" si="98"/>
        <v>1.0908917440529196</v>
      </c>
      <c r="O208" s="85">
        <f t="shared" si="98"/>
        <v>1.2500145889335179</v>
      </c>
      <c r="P208" s="88">
        <f t="shared" si="98"/>
        <v>1.2500145889335179</v>
      </c>
    </row>
    <row r="209" spans="2:16">
      <c r="B209" s="175">
        <f t="shared" si="91"/>
        <v>2013</v>
      </c>
      <c r="C209" s="87">
        <f t="shared" ref="C209:P209" si="99">C137/C$167</f>
        <v>-0.34782608695652178</v>
      </c>
      <c r="D209" s="85">
        <f t="shared" si="99"/>
        <v>-1</v>
      </c>
      <c r="E209" s="85">
        <f t="shared" si="99"/>
        <v>0.20833333333333334</v>
      </c>
      <c r="F209" s="85">
        <f t="shared" si="99"/>
        <v>1.2380952380952381</v>
      </c>
      <c r="G209" s="85">
        <f t="shared" si="99"/>
        <v>0.90265486725663702</v>
      </c>
      <c r="H209" s="85"/>
      <c r="I209" s="85">
        <f t="shared" si="99"/>
        <v>1.2012124872247516</v>
      </c>
      <c r="J209" s="85">
        <f t="shared" si="99"/>
        <v>0.92241379310344829</v>
      </c>
      <c r="K209" s="85">
        <f t="shared" si="99"/>
        <v>1.1000000000000001</v>
      </c>
      <c r="L209" s="85">
        <f t="shared" si="99"/>
        <v>1.9</v>
      </c>
      <c r="M209" s="85">
        <f t="shared" si="99"/>
        <v>-7.6923076923076927E-2</v>
      </c>
      <c r="N209" s="89">
        <f t="shared" si="99"/>
        <v>0</v>
      </c>
      <c r="O209" s="85">
        <f t="shared" si="99"/>
        <v>1.2024178705359556</v>
      </c>
      <c r="P209" s="88">
        <f t="shared" si="99"/>
        <v>0.54624893625682591</v>
      </c>
    </row>
    <row r="210" spans="2:16">
      <c r="B210" s="175">
        <f t="shared" si="91"/>
        <v>2014</v>
      </c>
      <c r="C210" s="87">
        <f t="shared" ref="C210:P210" si="100">C147/C$167</f>
        <v>-0.17391304347826089</v>
      </c>
      <c r="D210" s="85">
        <f t="shared" si="100"/>
        <v>-0.92857142857142871</v>
      </c>
      <c r="E210" s="85">
        <f t="shared" si="100"/>
        <v>2.125</v>
      </c>
      <c r="F210" s="85">
        <f t="shared" si="100"/>
        <v>1.4603174603174602</v>
      </c>
      <c r="G210" s="85">
        <f t="shared" si="100"/>
        <v>0.92035398230088494</v>
      </c>
      <c r="H210" s="85"/>
      <c r="I210" s="85">
        <f t="shared" si="100"/>
        <v>1.5963811205054352</v>
      </c>
      <c r="J210" s="85">
        <f t="shared" si="100"/>
        <v>1.1701149425287354</v>
      </c>
      <c r="K210" s="85">
        <f t="shared" si="100"/>
        <v>1.423502304147465</v>
      </c>
      <c r="L210" s="85">
        <f t="shared" si="100"/>
        <v>2.7149999999999999</v>
      </c>
      <c r="M210" s="85">
        <f t="shared" si="100"/>
        <v>-1.6898263027295284</v>
      </c>
      <c r="N210" s="85">
        <f t="shared" si="100"/>
        <v>1.3923166164176297</v>
      </c>
      <c r="O210" s="85">
        <f t="shared" si="100"/>
        <v>1.4680897780101356</v>
      </c>
      <c r="P210" s="88">
        <f t="shared" si="100"/>
        <v>1.4680897780101358</v>
      </c>
    </row>
    <row r="211" spans="2:16" ht="15.75" thickBot="1">
      <c r="B211" s="176">
        <f>B210+1</f>
        <v>2015</v>
      </c>
      <c r="C211" s="93">
        <f>C157/C$167</f>
        <v>-0.65217391304347827</v>
      </c>
      <c r="D211" s="91">
        <f>D157/D$167</f>
        <v>0.32908163265306117</v>
      </c>
      <c r="E211" s="91">
        <f t="shared" ref="E211:P211" si="101">E157/E$167</f>
        <v>1.4973118279569895</v>
      </c>
      <c r="F211" s="91">
        <f t="shared" si="101"/>
        <v>1.2089947089947091</v>
      </c>
      <c r="G211" s="91">
        <f t="shared" si="101"/>
        <v>1.1056237510705111</v>
      </c>
      <c r="H211" s="91"/>
      <c r="I211" s="91">
        <f t="shared" si="101"/>
        <v>1.3658659366351125</v>
      </c>
      <c r="J211" s="91">
        <f t="shared" si="101"/>
        <v>0</v>
      </c>
      <c r="K211" s="91">
        <f t="shared" si="101"/>
        <v>0</v>
      </c>
      <c r="L211" s="91">
        <f t="shared" si="101"/>
        <v>0</v>
      </c>
      <c r="M211" s="91">
        <f t="shared" si="101"/>
        <v>0</v>
      </c>
      <c r="N211" s="91">
        <f t="shared" si="101"/>
        <v>0</v>
      </c>
      <c r="O211" s="91">
        <f t="shared" si="101"/>
        <v>1.2865462010805593</v>
      </c>
      <c r="P211" s="94">
        <f t="shared" si="101"/>
        <v>0</v>
      </c>
    </row>
  </sheetData>
  <customSheetViews>
    <customSheetView guid="{6DA84043-8308-458F-9378-22AB3DF247A3}" scale="86" showPageBreaks="1" fitToPage="1" printArea="1" view="pageBreakPreview">
      <selection activeCell="B6" activeCellId="1" sqref="B4:P5 B6:B11"/>
      <pageMargins left="0.98425196850393704" right="0.98425196850393704" top="0.98425196850393704" bottom="0.98425196850393704" header="0.51181102362204722" footer="0.51181102362204722"/>
      <printOptions horizontalCentered="1" verticalCentered="1"/>
      <pageSetup paperSize="9" scale="18" orientation="portrait" r:id="rId1"/>
      <headerFooter alignWithMargins="0"/>
    </customSheetView>
  </customSheetViews>
  <mergeCells count="303">
    <mergeCell ref="F4:F5"/>
    <mergeCell ref="G4:G5"/>
    <mergeCell ref="N4:N5"/>
    <mergeCell ref="O4:P4"/>
    <mergeCell ref="L14:L15"/>
    <mergeCell ref="M14:M15"/>
    <mergeCell ref="B3:K3"/>
    <mergeCell ref="L3:P3"/>
    <mergeCell ref="B4:B5"/>
    <mergeCell ref="C4:C5"/>
    <mergeCell ref="D4:D5"/>
    <mergeCell ref="E4:E5"/>
    <mergeCell ref="H4:H5"/>
    <mergeCell ref="I4:I5"/>
    <mergeCell ref="L4:L5"/>
    <mergeCell ref="M4:M5"/>
    <mergeCell ref="J4:J5"/>
    <mergeCell ref="K4:K5"/>
    <mergeCell ref="L13:P13"/>
    <mergeCell ref="N14:N15"/>
    <mergeCell ref="O14:P14"/>
    <mergeCell ref="J14:J15"/>
    <mergeCell ref="K14:K15"/>
    <mergeCell ref="B13:K13"/>
    <mergeCell ref="I14:I15"/>
    <mergeCell ref="H14:H15"/>
    <mergeCell ref="L23:P23"/>
    <mergeCell ref="B24:B25"/>
    <mergeCell ref="C24:C25"/>
    <mergeCell ref="D24:D25"/>
    <mergeCell ref="E24:E25"/>
    <mergeCell ref="F24:F25"/>
    <mergeCell ref="G24:G25"/>
    <mergeCell ref="H24:H25"/>
    <mergeCell ref="I24:I25"/>
    <mergeCell ref="B14:B15"/>
    <mergeCell ref="C14:C15"/>
    <mergeCell ref="D14:D15"/>
    <mergeCell ref="E14:E15"/>
    <mergeCell ref="F14:F15"/>
    <mergeCell ref="G14:G15"/>
    <mergeCell ref="B33:K33"/>
    <mergeCell ref="B23:K23"/>
    <mergeCell ref="J24:J25"/>
    <mergeCell ref="K24:K25"/>
    <mergeCell ref="O24:P24"/>
    <mergeCell ref="L24:L25"/>
    <mergeCell ref="M24:M25"/>
    <mergeCell ref="N24:N25"/>
    <mergeCell ref="L33:P33"/>
    <mergeCell ref="B34:B35"/>
    <mergeCell ref="C34:C35"/>
    <mergeCell ref="D34:D35"/>
    <mergeCell ref="E34:E35"/>
    <mergeCell ref="F34:F35"/>
    <mergeCell ref="O34:P34"/>
    <mergeCell ref="L34:L35"/>
    <mergeCell ref="H34:H35"/>
    <mergeCell ref="I34:I35"/>
    <mergeCell ref="G34:G35"/>
    <mergeCell ref="M34:M35"/>
    <mergeCell ref="N34:N35"/>
    <mergeCell ref="J34:J35"/>
    <mergeCell ref="K34:K35"/>
    <mergeCell ref="B43:K43"/>
    <mergeCell ref="L43:P43"/>
    <mergeCell ref="B44:B45"/>
    <mergeCell ref="C44:C45"/>
    <mergeCell ref="D44:D45"/>
    <mergeCell ref="E44:E45"/>
    <mergeCell ref="F44:F45"/>
    <mergeCell ref="G44:G45"/>
    <mergeCell ref="J44:J45"/>
    <mergeCell ref="K44:K45"/>
    <mergeCell ref="H44:H45"/>
    <mergeCell ref="I44:I45"/>
    <mergeCell ref="L44:L45"/>
    <mergeCell ref="M44:M45"/>
    <mergeCell ref="N44:N45"/>
    <mergeCell ref="L53:P53"/>
    <mergeCell ref="N54:N55"/>
    <mergeCell ref="N64:N65"/>
    <mergeCell ref="O64:P64"/>
    <mergeCell ref="O44:P44"/>
    <mergeCell ref="B53:K53"/>
    <mergeCell ref="B54:B55"/>
    <mergeCell ref="C54:C55"/>
    <mergeCell ref="D54:D55"/>
    <mergeCell ref="E54:E55"/>
    <mergeCell ref="F54:F55"/>
    <mergeCell ref="K54:K55"/>
    <mergeCell ref="I54:I55"/>
    <mergeCell ref="L54:L55"/>
    <mergeCell ref="M54:M55"/>
    <mergeCell ref="B63:K63"/>
    <mergeCell ref="L63:P63"/>
    <mergeCell ref="G54:G55"/>
    <mergeCell ref="H54:H55"/>
    <mergeCell ref="O54:P54"/>
    <mergeCell ref="J54:J55"/>
    <mergeCell ref="E64:E65"/>
    <mergeCell ref="G74:G75"/>
    <mergeCell ref="O84:P84"/>
    <mergeCell ref="B83:K83"/>
    <mergeCell ref="B84:B85"/>
    <mergeCell ref="B64:B65"/>
    <mergeCell ref="C64:C65"/>
    <mergeCell ref="C74:C75"/>
    <mergeCell ref="D74:D75"/>
    <mergeCell ref="E74:E75"/>
    <mergeCell ref="J74:J75"/>
    <mergeCell ref="K74:K75"/>
    <mergeCell ref="C84:C85"/>
    <mergeCell ref="D84:D85"/>
    <mergeCell ref="E84:E85"/>
    <mergeCell ref="F84:F85"/>
    <mergeCell ref="F74:F75"/>
    <mergeCell ref="I74:I75"/>
    <mergeCell ref="J64:J65"/>
    <mergeCell ref="K64:K65"/>
    <mergeCell ref="D64:D65"/>
    <mergeCell ref="B74:B75"/>
    <mergeCell ref="B73:K73"/>
    <mergeCell ref="G84:G85"/>
    <mergeCell ref="N84:N85"/>
    <mergeCell ref="K84:K85"/>
    <mergeCell ref="J84:J85"/>
    <mergeCell ref="H84:H85"/>
    <mergeCell ref="I84:I85"/>
    <mergeCell ref="L84:L85"/>
    <mergeCell ref="M84:M85"/>
    <mergeCell ref="J94:J95"/>
    <mergeCell ref="H94:H95"/>
    <mergeCell ref="I94:I95"/>
    <mergeCell ref="B104:B105"/>
    <mergeCell ref="K94:K95"/>
    <mergeCell ref="F94:F95"/>
    <mergeCell ref="G94:G95"/>
    <mergeCell ref="F104:F105"/>
    <mergeCell ref="G104:G105"/>
    <mergeCell ref="C104:C105"/>
    <mergeCell ref="D104:D105"/>
    <mergeCell ref="B94:B95"/>
    <mergeCell ref="C94:C95"/>
    <mergeCell ref="D94:D95"/>
    <mergeCell ref="E94:E95"/>
    <mergeCell ref="H114:H115"/>
    <mergeCell ref="K104:K105"/>
    <mergeCell ref="L104:L105"/>
    <mergeCell ref="M104:M105"/>
    <mergeCell ref="F64:F65"/>
    <mergeCell ref="G64:G65"/>
    <mergeCell ref="H64:H65"/>
    <mergeCell ref="I64:I65"/>
    <mergeCell ref="L103:P103"/>
    <mergeCell ref="N74:N75"/>
    <mergeCell ref="L83:P83"/>
    <mergeCell ref="M74:M75"/>
    <mergeCell ref="O74:P74"/>
    <mergeCell ref="L74:L75"/>
    <mergeCell ref="L64:L65"/>
    <mergeCell ref="M64:M65"/>
    <mergeCell ref="L73:P73"/>
    <mergeCell ref="H74:H75"/>
    <mergeCell ref="B93:K93"/>
    <mergeCell ref="L94:L95"/>
    <mergeCell ref="L93:P93"/>
    <mergeCell ref="M94:M95"/>
    <mergeCell ref="N94:N95"/>
    <mergeCell ref="O94:P94"/>
    <mergeCell ref="N124:N125"/>
    <mergeCell ref="O124:P124"/>
    <mergeCell ref="L124:L125"/>
    <mergeCell ref="I124:I125"/>
    <mergeCell ref="O104:P104"/>
    <mergeCell ref="B103:K103"/>
    <mergeCell ref="O114:P114"/>
    <mergeCell ref="H104:H105"/>
    <mergeCell ref="I104:I105"/>
    <mergeCell ref="J114:J115"/>
    <mergeCell ref="K114:K115"/>
    <mergeCell ref="B113:K113"/>
    <mergeCell ref="I114:I115"/>
    <mergeCell ref="L114:L115"/>
    <mergeCell ref="N104:N105"/>
    <mergeCell ref="B114:B115"/>
    <mergeCell ref="E104:E105"/>
    <mergeCell ref="M114:M115"/>
    <mergeCell ref="N114:N115"/>
    <mergeCell ref="G114:G115"/>
    <mergeCell ref="F114:F115"/>
    <mergeCell ref="C114:C115"/>
    <mergeCell ref="D114:D115"/>
    <mergeCell ref="E114:E115"/>
    <mergeCell ref="C124:C125"/>
    <mergeCell ref="D124:D125"/>
    <mergeCell ref="E124:E125"/>
    <mergeCell ref="J124:J125"/>
    <mergeCell ref="K124:K125"/>
    <mergeCell ref="F124:F125"/>
    <mergeCell ref="G124:G125"/>
    <mergeCell ref="M124:M125"/>
    <mergeCell ref="H124:H125"/>
    <mergeCell ref="K154:K155"/>
    <mergeCell ref="F154:F155"/>
    <mergeCell ref="G154:G155"/>
    <mergeCell ref="L113:P113"/>
    <mergeCell ref="J104:J105"/>
    <mergeCell ref="F144:F145"/>
    <mergeCell ref="L133:P133"/>
    <mergeCell ref="H134:H135"/>
    <mergeCell ref="I134:I135"/>
    <mergeCell ref="F134:F135"/>
    <mergeCell ref="J134:J135"/>
    <mergeCell ref="K134:K135"/>
    <mergeCell ref="B133:K133"/>
    <mergeCell ref="N144:N145"/>
    <mergeCell ref="O144:P144"/>
    <mergeCell ref="G134:G135"/>
    <mergeCell ref="H144:H145"/>
    <mergeCell ref="I144:I145"/>
    <mergeCell ref="G144:G145"/>
    <mergeCell ref="L134:L135"/>
    <mergeCell ref="M134:M135"/>
    <mergeCell ref="B123:K123"/>
    <mergeCell ref="L123:P123"/>
    <mergeCell ref="B124:B125"/>
    <mergeCell ref="B143:K143"/>
    <mergeCell ref="L143:P143"/>
    <mergeCell ref="N134:N135"/>
    <mergeCell ref="O134:P134"/>
    <mergeCell ref="B134:B135"/>
    <mergeCell ref="C134:C135"/>
    <mergeCell ref="D134:D135"/>
    <mergeCell ref="J144:J145"/>
    <mergeCell ref="K144:K145"/>
    <mergeCell ref="L144:L145"/>
    <mergeCell ref="M144:M145"/>
    <mergeCell ref="B144:B145"/>
    <mergeCell ref="C144:C145"/>
    <mergeCell ref="D144:D145"/>
    <mergeCell ref="E144:E145"/>
    <mergeCell ref="E134:E135"/>
    <mergeCell ref="L163:P163"/>
    <mergeCell ref="J154:J155"/>
    <mergeCell ref="B153:K153"/>
    <mergeCell ref="G164:G165"/>
    <mergeCell ref="L164:L165"/>
    <mergeCell ref="I164:I165"/>
    <mergeCell ref="D164:D165"/>
    <mergeCell ref="O154:P154"/>
    <mergeCell ref="J164:J165"/>
    <mergeCell ref="L154:L155"/>
    <mergeCell ref="M154:M155"/>
    <mergeCell ref="H154:H155"/>
    <mergeCell ref="I154:I155"/>
    <mergeCell ref="K164:K165"/>
    <mergeCell ref="B163:K163"/>
    <mergeCell ref="H164:H165"/>
    <mergeCell ref="B164:B165"/>
    <mergeCell ref="C164:C165"/>
    <mergeCell ref="N154:N155"/>
    <mergeCell ref="L153:P153"/>
    <mergeCell ref="B154:B155"/>
    <mergeCell ref="C154:C155"/>
    <mergeCell ref="D154:D155"/>
    <mergeCell ref="E154:E155"/>
    <mergeCell ref="B174:B175"/>
    <mergeCell ref="C174:C175"/>
    <mergeCell ref="D174:D175"/>
    <mergeCell ref="E174:E175"/>
    <mergeCell ref="E164:E165"/>
    <mergeCell ref="F164:F165"/>
    <mergeCell ref="N174:N175"/>
    <mergeCell ref="O174:P174"/>
    <mergeCell ref="F174:F175"/>
    <mergeCell ref="G174:G175"/>
    <mergeCell ref="H174:H175"/>
    <mergeCell ref="I174:I175"/>
    <mergeCell ref="J174:J175"/>
    <mergeCell ref="K174:K175"/>
    <mergeCell ref="M173:P173"/>
    <mergeCell ref="M174:M175"/>
    <mergeCell ref="C173:L173"/>
    <mergeCell ref="L174:L175"/>
    <mergeCell ref="M164:M165"/>
    <mergeCell ref="N164:N165"/>
    <mergeCell ref="O164:P164"/>
    <mergeCell ref="C193:P193"/>
    <mergeCell ref="B194:B195"/>
    <mergeCell ref="C194:C195"/>
    <mergeCell ref="D194:D195"/>
    <mergeCell ref="E194:E195"/>
    <mergeCell ref="F194:F195"/>
    <mergeCell ref="G194:G195"/>
    <mergeCell ref="H194:H195"/>
    <mergeCell ref="I194:I195"/>
    <mergeCell ref="N194:N195"/>
    <mergeCell ref="O194:P194"/>
    <mergeCell ref="J194:J195"/>
    <mergeCell ref="K194:K195"/>
    <mergeCell ref="L194:L195"/>
    <mergeCell ref="M194:M195"/>
  </mergeCells>
  <phoneticPr fontId="26" type="noConversion"/>
  <printOptions horizontalCentered="1" verticalCentered="1"/>
  <pageMargins left="0.98425196850393704" right="0.98425196850393704" top="0.98425196850393704" bottom="0.98425196850393704" header="0.51181102362204722" footer="0.51181102362204722"/>
  <pageSetup paperSize="9" scale="18" orientation="portrait" r:id="rId2"/>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211"/>
  <sheetViews>
    <sheetView zoomScale="70" zoomScaleNormal="70" zoomScaleSheetLayoutView="80" workbookViewId="0">
      <selection activeCell="A11" sqref="A11:B11"/>
    </sheetView>
  </sheetViews>
  <sheetFormatPr defaultColWidth="9.140625" defaultRowHeight="15"/>
  <cols>
    <col min="1" max="1" width="9.140625" style="29"/>
    <col min="2" max="2" width="10.7109375" style="29" customWidth="1"/>
    <col min="3" max="3" width="11.140625" style="29" customWidth="1"/>
    <col min="4" max="7" width="9" style="29" customWidth="1"/>
    <col min="8" max="8" width="10.42578125" style="29" customWidth="1"/>
    <col min="9" max="9" width="9.7109375" style="29" customWidth="1"/>
    <col min="10" max="13" width="9" style="29" customWidth="1"/>
    <col min="14" max="14" width="9.7109375" style="29" customWidth="1"/>
    <col min="15" max="16" width="13.140625" style="29" customWidth="1"/>
    <col min="17" max="16384" width="9.140625" style="29"/>
  </cols>
  <sheetData>
    <row r="1" spans="2:17" ht="15.95" customHeight="1">
      <c r="B1" s="24"/>
      <c r="C1" s="24"/>
      <c r="D1" s="53"/>
      <c r="E1" s="53"/>
      <c r="F1" s="53"/>
      <c r="G1" s="53"/>
      <c r="H1" s="3"/>
      <c r="I1" s="3"/>
      <c r="J1" s="53"/>
      <c r="K1" s="53"/>
      <c r="L1" s="53"/>
      <c r="M1" s="53"/>
      <c r="N1" s="24"/>
      <c r="O1" s="24"/>
    </row>
    <row r="2" spans="2:17" ht="15.95" customHeight="1" thickBot="1"/>
    <row r="3" spans="2:17" ht="39.950000000000003" customHeight="1" thickBot="1">
      <c r="B3" s="473" t="s">
        <v>371</v>
      </c>
      <c r="C3" s="474"/>
      <c r="D3" s="474"/>
      <c r="E3" s="474"/>
      <c r="F3" s="474"/>
      <c r="G3" s="474"/>
      <c r="H3" s="474"/>
      <c r="I3" s="474"/>
      <c r="J3" s="474"/>
      <c r="K3" s="474"/>
      <c r="L3" s="470" t="s">
        <v>239</v>
      </c>
      <c r="M3" s="471"/>
      <c r="N3" s="471"/>
      <c r="O3" s="471"/>
      <c r="P3" s="472"/>
    </row>
    <row r="4" spans="2:17" ht="20.100000000000001" customHeight="1">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7" ht="20.100000000000001" customHeight="1" thickBot="1">
      <c r="B5" s="466"/>
      <c r="C5" s="462"/>
      <c r="D5" s="462"/>
      <c r="E5" s="462"/>
      <c r="F5" s="462"/>
      <c r="G5" s="462"/>
      <c r="H5" s="462"/>
      <c r="I5" s="462"/>
      <c r="J5" s="462"/>
      <c r="K5" s="462"/>
      <c r="L5" s="462"/>
      <c r="M5" s="462"/>
      <c r="N5" s="462"/>
      <c r="O5" s="145" t="s">
        <v>209</v>
      </c>
      <c r="P5" s="30" t="s">
        <v>210</v>
      </c>
    </row>
    <row r="6" spans="2:17" ht="20.100000000000001" customHeight="1">
      <c r="B6" s="148" t="s">
        <v>211</v>
      </c>
      <c r="C6" s="146">
        <v>31</v>
      </c>
      <c r="D6" s="8">
        <v>29</v>
      </c>
      <c r="E6" s="8">
        <v>31</v>
      </c>
      <c r="F6" s="8">
        <v>16</v>
      </c>
      <c r="G6" s="8">
        <v>0</v>
      </c>
      <c r="H6" s="8">
        <v>0</v>
      </c>
      <c r="I6" s="168">
        <f>SUM(C6:G6)</f>
        <v>107</v>
      </c>
      <c r="J6" s="8">
        <v>15</v>
      </c>
      <c r="K6" s="8">
        <v>15</v>
      </c>
      <c r="L6" s="8">
        <v>30</v>
      </c>
      <c r="M6" s="8">
        <v>31</v>
      </c>
      <c r="N6" s="168">
        <f>SUM(J6:M6)</f>
        <v>91</v>
      </c>
      <c r="O6" s="167">
        <f>SUM(C6:H6,J6:M6)</f>
        <v>198</v>
      </c>
      <c r="P6" s="169">
        <f>I6+N6</f>
        <v>198</v>
      </c>
    </row>
    <row r="7" spans="2:17" ht="20.100000000000001" customHeight="1">
      <c r="B7" s="149" t="s">
        <v>485</v>
      </c>
      <c r="C7" s="147">
        <v>-2.5483870967741939</v>
      </c>
      <c r="D7" s="10">
        <v>2.7793103448275867</v>
      </c>
      <c r="E7" s="10">
        <v>4.6161290322580646</v>
      </c>
      <c r="F7" s="10">
        <v>9.0500000000000007</v>
      </c>
      <c r="G7" s="10">
        <v>16.319354838709678</v>
      </c>
      <c r="H7" s="10">
        <v>19.296666666666667</v>
      </c>
      <c r="I7" s="153">
        <f>(C6*C7+D6*D7+E6*E7+F6*F7+G6*G7)/I6</f>
        <v>2.7056074766355138</v>
      </c>
      <c r="J7" s="10">
        <v>12.653333333333334</v>
      </c>
      <c r="K7" s="95">
        <v>10.573333333333331</v>
      </c>
      <c r="L7" s="95">
        <v>7.1966666666666645</v>
      </c>
      <c r="M7" s="95">
        <v>1.1387096774193546</v>
      </c>
      <c r="N7" s="153">
        <f>(J6*J7+K6*K7+L6*L7+M6*M7)/N6</f>
        <v>6.5890109890109878</v>
      </c>
      <c r="O7" s="154">
        <f>(C7*C6+D7*D6+E7*E6+F7*F6+G7*G6+H7*H6+J7*J6+K7*K6+L7*L6+M7*M6)/O6</f>
        <v>4.49040404040404</v>
      </c>
      <c r="P7" s="161">
        <f>(I7*I6+N7*N6)/P6</f>
        <v>4.49040404040404</v>
      </c>
    </row>
    <row r="8" spans="2:17" ht="20.100000000000001" customHeight="1">
      <c r="B8" s="149" t="s">
        <v>212</v>
      </c>
      <c r="C8" s="13">
        <f t="shared" ref="C8:H8" si="0">C6*(13-C7)</f>
        <v>482</v>
      </c>
      <c r="D8" s="12">
        <f t="shared" si="0"/>
        <v>296.40000000000003</v>
      </c>
      <c r="E8" s="12">
        <f t="shared" si="0"/>
        <v>259.89999999999998</v>
      </c>
      <c r="F8" s="12">
        <f t="shared" si="0"/>
        <v>63.199999999999989</v>
      </c>
      <c r="G8" s="12">
        <f t="shared" si="0"/>
        <v>0</v>
      </c>
      <c r="H8" s="12">
        <f t="shared" si="0"/>
        <v>0</v>
      </c>
      <c r="I8" s="155">
        <f>SUM(C8:G8)</f>
        <v>1101.5000000000002</v>
      </c>
      <c r="J8" s="12">
        <f>J6*(13-J7)</f>
        <v>5.1999999999999869</v>
      </c>
      <c r="K8" s="12">
        <f>K6*(13-K7)</f>
        <v>36.400000000000041</v>
      </c>
      <c r="L8" s="12">
        <f>L6*(13-L7)</f>
        <v>174.10000000000005</v>
      </c>
      <c r="M8" s="12">
        <f>M6*(13-M7)</f>
        <v>367.7</v>
      </c>
      <c r="N8" s="155">
        <f>SUM(J8:M8)</f>
        <v>583.40000000000009</v>
      </c>
      <c r="O8" s="156">
        <f>O6*(13-O7)</f>
        <v>1684.8999999999999</v>
      </c>
      <c r="P8" s="162">
        <f>P6*(13-P7)</f>
        <v>1684.8999999999999</v>
      </c>
    </row>
    <row r="9" spans="2:17" ht="20.100000000000001" customHeight="1">
      <c r="B9" s="149" t="s">
        <v>213</v>
      </c>
      <c r="C9" s="13">
        <f t="shared" ref="C9:H9" si="1">C6*(17-C7)</f>
        <v>606</v>
      </c>
      <c r="D9" s="12">
        <f t="shared" si="1"/>
        <v>412.40000000000003</v>
      </c>
      <c r="E9" s="12">
        <f t="shared" si="1"/>
        <v>383.9</v>
      </c>
      <c r="F9" s="12">
        <f t="shared" si="1"/>
        <v>127.19999999999999</v>
      </c>
      <c r="G9" s="12">
        <f t="shared" si="1"/>
        <v>0</v>
      </c>
      <c r="H9" s="12">
        <f t="shared" si="1"/>
        <v>0</v>
      </c>
      <c r="I9" s="155">
        <f>SUM(C9:G9)</f>
        <v>1529.5000000000002</v>
      </c>
      <c r="J9" s="12">
        <f>J6*(17-J7)</f>
        <v>65.199999999999989</v>
      </c>
      <c r="K9" s="12">
        <f>K6*(17-K7)</f>
        <v>96.400000000000034</v>
      </c>
      <c r="L9" s="12">
        <f>L6*(17-L7)</f>
        <v>294.10000000000002</v>
      </c>
      <c r="M9" s="12">
        <f>M6*(17-M7)</f>
        <v>491.7</v>
      </c>
      <c r="N9" s="155">
        <f>SUM(J9:M9)</f>
        <v>947.40000000000009</v>
      </c>
      <c r="O9" s="156">
        <f>O6*(17-O7)</f>
        <v>2476.9</v>
      </c>
      <c r="P9" s="162">
        <f>P6*(17-P7)</f>
        <v>2476.9</v>
      </c>
    </row>
    <row r="10" spans="2:17" ht="20.100000000000001" customHeight="1">
      <c r="B10" s="149" t="s">
        <v>249</v>
      </c>
      <c r="C10" s="17">
        <f t="shared" ref="C10:H10" si="2">C6*(18-C7)</f>
        <v>637</v>
      </c>
      <c r="D10" s="16">
        <f t="shared" si="2"/>
        <v>441.40000000000003</v>
      </c>
      <c r="E10" s="16">
        <f t="shared" si="2"/>
        <v>414.9</v>
      </c>
      <c r="F10" s="16">
        <f t="shared" si="2"/>
        <v>143.19999999999999</v>
      </c>
      <c r="G10" s="16">
        <f t="shared" si="2"/>
        <v>0</v>
      </c>
      <c r="H10" s="16">
        <f t="shared" si="2"/>
        <v>0</v>
      </c>
      <c r="I10" s="155">
        <f>SUM(C10:G10)</f>
        <v>1636.5000000000002</v>
      </c>
      <c r="J10" s="16">
        <f>J6*(18-J7)</f>
        <v>80.199999999999989</v>
      </c>
      <c r="K10" s="16">
        <f>K6*(18-K7)</f>
        <v>111.40000000000003</v>
      </c>
      <c r="L10" s="16">
        <f>L6*(18-L7)</f>
        <v>324.10000000000002</v>
      </c>
      <c r="M10" s="16">
        <f>M6*(18-M7)</f>
        <v>522.70000000000005</v>
      </c>
      <c r="N10" s="155">
        <f>SUM(J10:M10)</f>
        <v>1038.4000000000001</v>
      </c>
      <c r="O10" s="157">
        <f>O6*(18-O7)</f>
        <v>2674.9</v>
      </c>
      <c r="P10" s="163">
        <f>P6*(18-P7)</f>
        <v>2674.9</v>
      </c>
    </row>
    <row r="11" spans="2:17" ht="20.100000000000001" customHeight="1" thickBot="1">
      <c r="B11" s="347" t="s">
        <v>215</v>
      </c>
      <c r="C11" s="21">
        <f t="shared" ref="C11:H11" si="3">C6*(19-C7)</f>
        <v>668</v>
      </c>
      <c r="D11" s="20">
        <f t="shared" si="3"/>
        <v>470.40000000000003</v>
      </c>
      <c r="E11" s="20">
        <f t="shared" si="3"/>
        <v>445.9</v>
      </c>
      <c r="F11" s="20">
        <f t="shared" si="3"/>
        <v>159.19999999999999</v>
      </c>
      <c r="G11" s="20">
        <f t="shared" si="3"/>
        <v>0</v>
      </c>
      <c r="H11" s="20">
        <f t="shared" si="3"/>
        <v>0</v>
      </c>
      <c r="I11" s="164">
        <f>SUM(C11:G11)</f>
        <v>1743.5000000000002</v>
      </c>
      <c r="J11" s="20">
        <f>J6*(19-J7)</f>
        <v>95.199999999999989</v>
      </c>
      <c r="K11" s="20">
        <f>K6*(19-K7)</f>
        <v>126.40000000000003</v>
      </c>
      <c r="L11" s="20">
        <f>L6*(19-L7)</f>
        <v>354.1</v>
      </c>
      <c r="M11" s="20">
        <f>M6*(19-M7)</f>
        <v>553.70000000000005</v>
      </c>
      <c r="N11" s="164">
        <f>SUM(J11:M11)</f>
        <v>1129.4000000000001</v>
      </c>
      <c r="O11" s="165">
        <f>O6*(19-O7)</f>
        <v>2872.9</v>
      </c>
      <c r="P11" s="166">
        <f>P6*(19-P7)</f>
        <v>2872.9</v>
      </c>
    </row>
    <row r="12" spans="2:17" ht="15.95" customHeight="1" thickBot="1">
      <c r="B12" s="24"/>
      <c r="C12" s="24"/>
      <c r="D12" s="53"/>
      <c r="E12" s="53"/>
      <c r="F12" s="53"/>
      <c r="G12" s="24"/>
      <c r="H12" s="53"/>
      <c r="I12" s="24"/>
      <c r="J12" s="53"/>
      <c r="K12" s="24"/>
      <c r="L12" s="53"/>
      <c r="M12" s="24"/>
      <c r="N12" s="53"/>
      <c r="O12" s="24"/>
      <c r="P12" s="24"/>
    </row>
    <row r="13" spans="2:17" ht="39.950000000000003" customHeight="1" thickBot="1">
      <c r="B13" s="473" t="s">
        <v>372</v>
      </c>
      <c r="C13" s="474"/>
      <c r="D13" s="474"/>
      <c r="E13" s="474"/>
      <c r="F13" s="474"/>
      <c r="G13" s="474"/>
      <c r="H13" s="474"/>
      <c r="I13" s="474"/>
      <c r="J13" s="474"/>
      <c r="K13" s="474"/>
      <c r="L13" s="470" t="s">
        <v>240</v>
      </c>
      <c r="M13" s="471"/>
      <c r="N13" s="471"/>
      <c r="O13" s="471"/>
      <c r="P13" s="472"/>
    </row>
    <row r="14" spans="2:17" ht="20.100000000000001" customHeight="1">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7" ht="20.100000000000001" customHeight="1" thickBot="1">
      <c r="B15" s="466"/>
      <c r="C15" s="462"/>
      <c r="D15" s="462"/>
      <c r="E15" s="462"/>
      <c r="F15" s="462"/>
      <c r="G15" s="462"/>
      <c r="H15" s="462"/>
      <c r="I15" s="462"/>
      <c r="J15" s="462"/>
      <c r="K15" s="462"/>
      <c r="L15" s="462"/>
      <c r="M15" s="462"/>
      <c r="N15" s="462"/>
      <c r="O15" s="145" t="s">
        <v>209</v>
      </c>
      <c r="P15" s="30" t="s">
        <v>210</v>
      </c>
      <c r="Q15" s="24"/>
    </row>
    <row r="16" spans="2:17" ht="20.100000000000001" customHeight="1">
      <c r="B16" s="148" t="s">
        <v>211</v>
      </c>
      <c r="C16" s="146">
        <v>31</v>
      </c>
      <c r="D16" s="8">
        <v>28</v>
      </c>
      <c r="E16" s="8">
        <v>31</v>
      </c>
      <c r="F16" s="8">
        <v>29</v>
      </c>
      <c r="G16" s="8">
        <v>0</v>
      </c>
      <c r="H16" s="8">
        <v>0</v>
      </c>
      <c r="I16" s="168">
        <f>SUM(C16:G16)</f>
        <v>119</v>
      </c>
      <c r="J16" s="8">
        <v>20</v>
      </c>
      <c r="K16" s="8">
        <v>17</v>
      </c>
      <c r="L16" s="8">
        <v>30</v>
      </c>
      <c r="M16" s="8">
        <v>31</v>
      </c>
      <c r="N16" s="168">
        <f>SUM(J16:M16)</f>
        <v>98</v>
      </c>
      <c r="O16" s="167">
        <f>SUM(C16:H16,J16:M16)</f>
        <v>217</v>
      </c>
      <c r="P16" s="169">
        <f>I16+N16</f>
        <v>217</v>
      </c>
      <c r="Q16" s="24"/>
    </row>
    <row r="17" spans="2:17" ht="20.100000000000001" customHeight="1">
      <c r="B17" s="149" t="s">
        <v>485</v>
      </c>
      <c r="C17" s="147">
        <v>-0.9967741935483877</v>
      </c>
      <c r="D17" s="10">
        <v>1.4035714285714287</v>
      </c>
      <c r="E17" s="10">
        <v>4.596774193548387</v>
      </c>
      <c r="F17" s="10">
        <v>8.0379310344827584</v>
      </c>
      <c r="G17" s="10">
        <v>16.13225806451613</v>
      </c>
      <c r="H17" s="10">
        <v>16.313333333333333</v>
      </c>
      <c r="I17" s="153">
        <f>(C16*C17+D16*D17+E16*E17+F16*F17+G16*G17)/I16</f>
        <v>3.2268907563025211</v>
      </c>
      <c r="J17" s="10">
        <v>13.013333333333334</v>
      </c>
      <c r="K17" s="95">
        <v>12.938709677419356</v>
      </c>
      <c r="L17" s="95">
        <v>3.8633333333333337</v>
      </c>
      <c r="M17" s="95">
        <v>-0.66774193548387084</v>
      </c>
      <c r="N17" s="153">
        <f>(J16*J17+K16*K17+L16*L17+M16*M17)/N16</f>
        <v>5.8716809304366899</v>
      </c>
      <c r="O17" s="154">
        <f>(C17*C16+D17*D16+E17*E16+F17*F16+G17*G16+H17*H16+J17*J16+K17*K16+L17*L16+M17*M16)/O16</f>
        <v>4.421312125266339</v>
      </c>
      <c r="P17" s="161">
        <f>(I17*I16+N17*N16)/P16</f>
        <v>4.421312125266339</v>
      </c>
      <c r="Q17" s="24"/>
    </row>
    <row r="18" spans="2:17" ht="20.100000000000001" customHeight="1">
      <c r="B18" s="149" t="s">
        <v>212</v>
      </c>
      <c r="C18" s="13">
        <f t="shared" ref="C18:H18" si="4">C16*(13-C17)</f>
        <v>433.90000000000003</v>
      </c>
      <c r="D18" s="12">
        <f t="shared" si="4"/>
        <v>324.7</v>
      </c>
      <c r="E18" s="12">
        <f t="shared" si="4"/>
        <v>260.5</v>
      </c>
      <c r="F18" s="12">
        <f t="shared" si="4"/>
        <v>143.9</v>
      </c>
      <c r="G18" s="12">
        <f t="shared" si="4"/>
        <v>0</v>
      </c>
      <c r="H18" s="12">
        <f t="shared" si="4"/>
        <v>0</v>
      </c>
      <c r="I18" s="155">
        <f>SUM(C18:G18)</f>
        <v>1163</v>
      </c>
      <c r="J18" s="12">
        <f>J16*(13-J17)</f>
        <v>-0.26666666666667282</v>
      </c>
      <c r="K18" s="12">
        <f>K16*(13-K17)</f>
        <v>1.0419354838709562</v>
      </c>
      <c r="L18" s="12">
        <f>L16*(13-L17)</f>
        <v>274.10000000000002</v>
      </c>
      <c r="M18" s="12">
        <f>M16*(13-M17)</f>
        <v>423.7</v>
      </c>
      <c r="N18" s="155">
        <f>SUM(J18:M18)</f>
        <v>698.57526881720423</v>
      </c>
      <c r="O18" s="156">
        <f>O16*(13-O17)</f>
        <v>1861.5752688172042</v>
      </c>
      <c r="P18" s="162">
        <f>P16*(13-P17)</f>
        <v>1861.5752688172042</v>
      </c>
      <c r="Q18" s="24"/>
    </row>
    <row r="19" spans="2:17" ht="20.100000000000001" customHeight="1">
      <c r="B19" s="149" t="s">
        <v>213</v>
      </c>
      <c r="C19" s="13">
        <f t="shared" ref="C19:H19" si="5">C16*(17-C17)</f>
        <v>557.9</v>
      </c>
      <c r="D19" s="12">
        <f t="shared" si="5"/>
        <v>436.7</v>
      </c>
      <c r="E19" s="12">
        <f t="shared" si="5"/>
        <v>384.5</v>
      </c>
      <c r="F19" s="12">
        <f t="shared" si="5"/>
        <v>259.90000000000003</v>
      </c>
      <c r="G19" s="12">
        <f t="shared" si="5"/>
        <v>0</v>
      </c>
      <c r="H19" s="12">
        <f t="shared" si="5"/>
        <v>0</v>
      </c>
      <c r="I19" s="155">
        <f>SUM(C19:G19)</f>
        <v>1639</v>
      </c>
      <c r="J19" s="12">
        <f>J16*(17-J17)</f>
        <v>79.73333333333332</v>
      </c>
      <c r="K19" s="12">
        <f>K16*(17-K17)</f>
        <v>69.041935483870958</v>
      </c>
      <c r="L19" s="12">
        <f>L16*(17-L17)</f>
        <v>394.1</v>
      </c>
      <c r="M19" s="12">
        <f>M16*(17-M17)</f>
        <v>547.70000000000005</v>
      </c>
      <c r="N19" s="155">
        <f>SUM(J19:M19)</f>
        <v>1090.5752688172042</v>
      </c>
      <c r="O19" s="156">
        <f>O16*(17-O17)</f>
        <v>2729.5752688172042</v>
      </c>
      <c r="P19" s="162">
        <f>P16*(17-P17)</f>
        <v>2729.5752688172042</v>
      </c>
      <c r="Q19" s="24"/>
    </row>
    <row r="20" spans="2:17" ht="20.100000000000001" customHeight="1">
      <c r="B20" s="149" t="s">
        <v>249</v>
      </c>
      <c r="C20" s="17">
        <f t="shared" ref="C20:H20" si="6">C16*(18-C17)</f>
        <v>588.9</v>
      </c>
      <c r="D20" s="16">
        <f t="shared" si="6"/>
        <v>464.7</v>
      </c>
      <c r="E20" s="16">
        <f t="shared" si="6"/>
        <v>415.5</v>
      </c>
      <c r="F20" s="16">
        <f t="shared" si="6"/>
        <v>288.90000000000003</v>
      </c>
      <c r="G20" s="16">
        <f t="shared" si="6"/>
        <v>0</v>
      </c>
      <c r="H20" s="16">
        <f t="shared" si="6"/>
        <v>0</v>
      </c>
      <c r="I20" s="155">
        <f>SUM(C20:G20)</f>
        <v>1758</v>
      </c>
      <c r="J20" s="16">
        <f>J16*(18-J17)</f>
        <v>99.73333333333332</v>
      </c>
      <c r="K20" s="16">
        <f>K16*(18-K17)</f>
        <v>86.041935483870958</v>
      </c>
      <c r="L20" s="16">
        <f>L16*(18-L17)</f>
        <v>424.1</v>
      </c>
      <c r="M20" s="16">
        <f>M16*(18-M17)</f>
        <v>578.70000000000005</v>
      </c>
      <c r="N20" s="155">
        <f>SUM(J20:M20)</f>
        <v>1188.5752688172042</v>
      </c>
      <c r="O20" s="157">
        <f>O16*(18-O17)</f>
        <v>2946.5752688172042</v>
      </c>
      <c r="P20" s="163">
        <f>P16*(18-P17)</f>
        <v>2946.5752688172042</v>
      </c>
      <c r="Q20" s="24"/>
    </row>
    <row r="21" spans="2:17" ht="20.100000000000001" customHeight="1" thickBot="1">
      <c r="B21" s="347" t="s">
        <v>215</v>
      </c>
      <c r="C21" s="21">
        <f t="shared" ref="C21:H21" si="7">C16*(19-C17)</f>
        <v>619.9</v>
      </c>
      <c r="D21" s="20">
        <f t="shared" si="7"/>
        <v>492.7</v>
      </c>
      <c r="E21" s="20">
        <f t="shared" si="7"/>
        <v>446.5</v>
      </c>
      <c r="F21" s="20">
        <f t="shared" si="7"/>
        <v>317.90000000000003</v>
      </c>
      <c r="G21" s="20">
        <f t="shared" si="7"/>
        <v>0</v>
      </c>
      <c r="H21" s="20">
        <f t="shared" si="7"/>
        <v>0</v>
      </c>
      <c r="I21" s="164">
        <f>SUM(C21:G21)</f>
        <v>1877</v>
      </c>
      <c r="J21" s="20">
        <f>J16*(19-J17)</f>
        <v>119.73333333333332</v>
      </c>
      <c r="K21" s="20">
        <f>K16*(19-K17)</f>
        <v>103.04193548387096</v>
      </c>
      <c r="L21" s="20">
        <f>L16*(19-L17)</f>
        <v>454.1</v>
      </c>
      <c r="M21" s="20">
        <f>M16*(19-M17)</f>
        <v>609.70000000000005</v>
      </c>
      <c r="N21" s="164">
        <f>SUM(J21:M21)</f>
        <v>1286.5752688172042</v>
      </c>
      <c r="O21" s="165">
        <f>O16*(19-O17)</f>
        <v>3163.5752688172042</v>
      </c>
      <c r="P21" s="166">
        <f>P16*(19-P17)</f>
        <v>3163.5752688172042</v>
      </c>
      <c r="Q21" s="24"/>
    </row>
    <row r="22" spans="2:17" ht="15.95" customHeight="1" thickBot="1">
      <c r="B22" s="24"/>
      <c r="C22" s="24"/>
      <c r="D22" s="53"/>
      <c r="E22" s="53"/>
      <c r="F22" s="53"/>
      <c r="G22" s="24"/>
      <c r="H22" s="54"/>
      <c r="I22" s="24"/>
      <c r="J22" s="54"/>
      <c r="K22" s="24"/>
      <c r="L22" s="2"/>
      <c r="M22" s="24"/>
      <c r="N22" s="53"/>
      <c r="O22" s="24"/>
      <c r="P22" s="24"/>
    </row>
    <row r="23" spans="2:17" ht="39.6" customHeight="1" thickBot="1">
      <c r="B23" s="473" t="s">
        <v>373</v>
      </c>
      <c r="C23" s="474"/>
      <c r="D23" s="474"/>
      <c r="E23" s="474"/>
      <c r="F23" s="474"/>
      <c r="G23" s="474"/>
      <c r="H23" s="474"/>
      <c r="I23" s="474"/>
      <c r="J23" s="474"/>
      <c r="K23" s="474"/>
      <c r="L23" s="470" t="s">
        <v>218</v>
      </c>
      <c r="M23" s="471"/>
      <c r="N23" s="471"/>
      <c r="O23" s="471"/>
      <c r="P23" s="472"/>
    </row>
    <row r="24" spans="2:17" ht="15.95" customHeight="1">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7" ht="15.95" customHeight="1" thickBot="1">
      <c r="B25" s="466"/>
      <c r="C25" s="462"/>
      <c r="D25" s="462"/>
      <c r="E25" s="462"/>
      <c r="F25" s="462"/>
      <c r="G25" s="462"/>
      <c r="H25" s="462"/>
      <c r="I25" s="462"/>
      <c r="J25" s="462"/>
      <c r="K25" s="462"/>
      <c r="L25" s="462"/>
      <c r="M25" s="462"/>
      <c r="N25" s="462"/>
      <c r="O25" s="145" t="s">
        <v>209</v>
      </c>
      <c r="P25" s="30" t="s">
        <v>210</v>
      </c>
    </row>
    <row r="26" spans="2:17" ht="19.149999999999999" customHeight="1">
      <c r="B26" s="148" t="s">
        <v>211</v>
      </c>
      <c r="C26" s="146">
        <v>31</v>
      </c>
      <c r="D26" s="8">
        <v>28</v>
      </c>
      <c r="E26" s="8">
        <v>31</v>
      </c>
      <c r="F26" s="8">
        <v>30</v>
      </c>
      <c r="G26" s="8">
        <v>0</v>
      </c>
      <c r="H26" s="8">
        <v>0</v>
      </c>
      <c r="I26" s="168">
        <f>SUM(C26:G26)</f>
        <v>120</v>
      </c>
      <c r="J26" s="8">
        <v>15</v>
      </c>
      <c r="K26" s="8">
        <v>31</v>
      </c>
      <c r="L26" s="8">
        <v>30</v>
      </c>
      <c r="M26" s="8">
        <v>31</v>
      </c>
      <c r="N26" s="168">
        <f>SUM(J26:M26)</f>
        <v>107</v>
      </c>
      <c r="O26" s="167">
        <f>SUM(C26:H26,J26:M26)</f>
        <v>227</v>
      </c>
      <c r="P26" s="169">
        <f>I26+N26</f>
        <v>227</v>
      </c>
    </row>
    <row r="27" spans="2:17" ht="19.149999999999999" customHeight="1">
      <c r="B27" s="149" t="s">
        <v>485</v>
      </c>
      <c r="C27" s="147">
        <v>-0.7</v>
      </c>
      <c r="D27" s="10">
        <v>4.4000000000000004</v>
      </c>
      <c r="E27" s="10">
        <v>6</v>
      </c>
      <c r="F27" s="10">
        <v>7.4668981481481529</v>
      </c>
      <c r="G27" s="10">
        <v>0</v>
      </c>
      <c r="H27" s="10">
        <v>0</v>
      </c>
      <c r="I27" s="153">
        <f>(C26*C27+D26*D27+E26*E27+F26*F27+G26*G27)/I26</f>
        <v>4.2625578703703715</v>
      </c>
      <c r="J27" s="10">
        <v>10.3</v>
      </c>
      <c r="K27" s="95">
        <v>8.0290322580645164</v>
      </c>
      <c r="L27" s="95">
        <v>6.6</v>
      </c>
      <c r="M27" s="95">
        <v>-3.4</v>
      </c>
      <c r="N27" s="153">
        <f>(J26*J27+K26*K27+L26*L27+M26*M27)/N26</f>
        <v>4.6355140186915884</v>
      </c>
      <c r="O27" s="154">
        <f>(C27*C26+D27*D26+E27*E26+F27*F26+G27*G26+H27*H26+J27*J26+K27*K26+L27*L26+M27*M26)/O26</f>
        <v>4.4383565834557022</v>
      </c>
      <c r="P27" s="161">
        <f>(I27*I26+N27*N26)/P26</f>
        <v>4.4383565834557031</v>
      </c>
    </row>
    <row r="28" spans="2:17" ht="19.149999999999999" customHeight="1">
      <c r="B28" s="149" t="s">
        <v>212</v>
      </c>
      <c r="C28" s="13">
        <f t="shared" ref="C28:H28" si="8">C26*(13-C27)</f>
        <v>424.7</v>
      </c>
      <c r="D28" s="12">
        <f t="shared" si="8"/>
        <v>240.79999999999998</v>
      </c>
      <c r="E28" s="12">
        <f t="shared" si="8"/>
        <v>217</v>
      </c>
      <c r="F28" s="12">
        <f t="shared" si="8"/>
        <v>165.9930555555554</v>
      </c>
      <c r="G28" s="12">
        <f t="shared" si="8"/>
        <v>0</v>
      </c>
      <c r="H28" s="12">
        <f t="shared" si="8"/>
        <v>0</v>
      </c>
      <c r="I28" s="155">
        <f>SUM(C28:G28)</f>
        <v>1048.4930555555554</v>
      </c>
      <c r="J28" s="12">
        <f>J26*(13-J27)</f>
        <v>40.499999999999986</v>
      </c>
      <c r="K28" s="12">
        <f>K26*(13-K27)</f>
        <v>154.1</v>
      </c>
      <c r="L28" s="12">
        <f>L26*(13-L27)</f>
        <v>192</v>
      </c>
      <c r="M28" s="12">
        <f>M26*(13-M27)</f>
        <v>508.4</v>
      </c>
      <c r="N28" s="155">
        <f>SUM(J28:M28)</f>
        <v>895</v>
      </c>
      <c r="O28" s="156">
        <f>O26*(13-O27)</f>
        <v>1943.4930555555557</v>
      </c>
      <c r="P28" s="162">
        <f>P26*(13-P27)</f>
        <v>1943.4930555555552</v>
      </c>
    </row>
    <row r="29" spans="2:17" ht="19.149999999999999" customHeight="1">
      <c r="B29" s="149" t="s">
        <v>213</v>
      </c>
      <c r="C29" s="13">
        <f t="shared" ref="C29:H29" si="9">C26*(17-C27)</f>
        <v>548.69999999999993</v>
      </c>
      <c r="D29" s="12">
        <f t="shared" si="9"/>
        <v>352.8</v>
      </c>
      <c r="E29" s="12">
        <f t="shared" si="9"/>
        <v>341</v>
      </c>
      <c r="F29" s="12">
        <f t="shared" si="9"/>
        <v>285.99305555555537</v>
      </c>
      <c r="G29" s="12">
        <f t="shared" si="9"/>
        <v>0</v>
      </c>
      <c r="H29" s="12">
        <f t="shared" si="9"/>
        <v>0</v>
      </c>
      <c r="I29" s="155">
        <f>SUM(C29:G29)</f>
        <v>1528.4930555555554</v>
      </c>
      <c r="J29" s="12">
        <f>J26*(17-J27)</f>
        <v>100.49999999999999</v>
      </c>
      <c r="K29" s="12">
        <f>K26*(17-K27)</f>
        <v>278.09999999999997</v>
      </c>
      <c r="L29" s="12">
        <f>L26*(17-L27)</f>
        <v>312</v>
      </c>
      <c r="M29" s="12">
        <f>M26*(17-M27)</f>
        <v>632.4</v>
      </c>
      <c r="N29" s="155">
        <f>SUM(J29:M29)</f>
        <v>1323</v>
      </c>
      <c r="O29" s="156">
        <f>O26*(17-O27)</f>
        <v>2851.4930555555557</v>
      </c>
      <c r="P29" s="162">
        <f>P26*(17-P27)</f>
        <v>2851.4930555555552</v>
      </c>
    </row>
    <row r="30" spans="2:17" ht="19.149999999999999" customHeight="1">
      <c r="B30" s="149" t="s">
        <v>249</v>
      </c>
      <c r="C30" s="17">
        <f t="shared" ref="C30:H30" si="10">C26*(18-C27)</f>
        <v>579.69999999999993</v>
      </c>
      <c r="D30" s="16">
        <f t="shared" si="10"/>
        <v>380.8</v>
      </c>
      <c r="E30" s="16">
        <f t="shared" si="10"/>
        <v>372</v>
      </c>
      <c r="F30" s="16">
        <f t="shared" si="10"/>
        <v>315.99305555555537</v>
      </c>
      <c r="G30" s="16">
        <f t="shared" si="10"/>
        <v>0</v>
      </c>
      <c r="H30" s="16">
        <f t="shared" si="10"/>
        <v>0</v>
      </c>
      <c r="I30" s="155">
        <f>SUM(C30:G30)</f>
        <v>1648.4930555555554</v>
      </c>
      <c r="J30" s="16">
        <f>J26*(18-J27)</f>
        <v>115.49999999999999</v>
      </c>
      <c r="K30" s="16">
        <f>K26*(18-K27)</f>
        <v>309.09999999999997</v>
      </c>
      <c r="L30" s="16">
        <f>L26*(18-L27)</f>
        <v>342</v>
      </c>
      <c r="M30" s="16">
        <f>M26*(18-M27)</f>
        <v>663.4</v>
      </c>
      <c r="N30" s="155">
        <f>SUM(J30:M30)</f>
        <v>1430</v>
      </c>
      <c r="O30" s="157">
        <f>O26*(18-O27)</f>
        <v>3078.4930555555557</v>
      </c>
      <c r="P30" s="163">
        <f>P26*(18-P27)</f>
        <v>3078.4930555555552</v>
      </c>
    </row>
    <row r="31" spans="2:17" ht="19.149999999999999" customHeight="1" thickBot="1">
      <c r="B31" s="347" t="s">
        <v>215</v>
      </c>
      <c r="C31" s="21">
        <f t="shared" ref="C31:H31" si="11">C26*(19-C27)</f>
        <v>610.69999999999993</v>
      </c>
      <c r="D31" s="20">
        <f t="shared" si="11"/>
        <v>408.8</v>
      </c>
      <c r="E31" s="20">
        <f t="shared" si="11"/>
        <v>403</v>
      </c>
      <c r="F31" s="20">
        <f t="shared" si="11"/>
        <v>345.99305555555537</v>
      </c>
      <c r="G31" s="20">
        <f t="shared" si="11"/>
        <v>0</v>
      </c>
      <c r="H31" s="20">
        <f t="shared" si="11"/>
        <v>0</v>
      </c>
      <c r="I31" s="164">
        <f>SUM(C31:G31)</f>
        <v>1768.4930555555554</v>
      </c>
      <c r="J31" s="20">
        <f>J26*(19-J27)</f>
        <v>130.5</v>
      </c>
      <c r="K31" s="20">
        <f>K26*(19-K27)</f>
        <v>340.09999999999997</v>
      </c>
      <c r="L31" s="20">
        <f>L26*(19-L27)</f>
        <v>372</v>
      </c>
      <c r="M31" s="20">
        <f>M26*(19-M27)</f>
        <v>694.4</v>
      </c>
      <c r="N31" s="164">
        <f>SUM(J31:M31)</f>
        <v>1537</v>
      </c>
      <c r="O31" s="165">
        <f>O26*(19-O27)</f>
        <v>3305.4930555555557</v>
      </c>
      <c r="P31" s="166">
        <f>P26*(19-P27)</f>
        <v>3305.4930555555552</v>
      </c>
    </row>
    <row r="32" spans="2:17" ht="15.95" customHeight="1" thickBot="1">
      <c r="B32" s="24"/>
      <c r="C32" s="24"/>
      <c r="D32" s="53"/>
      <c r="E32" s="53"/>
      <c r="F32" s="53"/>
      <c r="G32" s="24"/>
      <c r="H32" s="54"/>
      <c r="I32" s="24"/>
      <c r="J32" s="54"/>
      <c r="K32" s="24"/>
      <c r="L32" s="2"/>
      <c r="M32" s="24"/>
      <c r="N32" s="53"/>
      <c r="O32" s="24"/>
      <c r="P32" s="24"/>
    </row>
    <row r="33" spans="2:17" ht="39.6" customHeight="1" thickBot="1">
      <c r="B33" s="473" t="s">
        <v>374</v>
      </c>
      <c r="C33" s="474"/>
      <c r="D33" s="474"/>
      <c r="E33" s="474"/>
      <c r="F33" s="474"/>
      <c r="G33" s="474"/>
      <c r="H33" s="474"/>
      <c r="I33" s="474"/>
      <c r="J33" s="474"/>
      <c r="K33" s="474"/>
      <c r="L33" s="470" t="s">
        <v>220</v>
      </c>
      <c r="M33" s="471"/>
      <c r="N33" s="471"/>
      <c r="O33" s="471"/>
      <c r="P33" s="472"/>
    </row>
    <row r="34" spans="2:17" ht="15.95" customHeight="1">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7" ht="15.95" customHeight="1" thickBot="1">
      <c r="B35" s="466"/>
      <c r="C35" s="462"/>
      <c r="D35" s="462"/>
      <c r="E35" s="462"/>
      <c r="F35" s="462"/>
      <c r="G35" s="462"/>
      <c r="H35" s="462"/>
      <c r="I35" s="462"/>
      <c r="J35" s="462"/>
      <c r="K35" s="462"/>
      <c r="L35" s="462"/>
      <c r="M35" s="462"/>
      <c r="N35" s="462"/>
      <c r="O35" s="145" t="s">
        <v>209</v>
      </c>
      <c r="P35" s="30" t="s">
        <v>210</v>
      </c>
    </row>
    <row r="36" spans="2:17" ht="19.149999999999999" customHeight="1">
      <c r="B36" s="148" t="s">
        <v>211</v>
      </c>
      <c r="C36" s="146">
        <v>31</v>
      </c>
      <c r="D36" s="8">
        <v>28</v>
      </c>
      <c r="E36" s="8">
        <v>31</v>
      </c>
      <c r="F36" s="8">
        <v>25</v>
      </c>
      <c r="G36" s="8">
        <v>0</v>
      </c>
      <c r="H36" s="8">
        <v>0</v>
      </c>
      <c r="I36" s="168">
        <f>SUM(C36:G36)</f>
        <v>115</v>
      </c>
      <c r="J36" s="8">
        <v>10</v>
      </c>
      <c r="K36" s="8">
        <v>26</v>
      </c>
      <c r="L36" s="8">
        <v>30</v>
      </c>
      <c r="M36" s="8">
        <v>31</v>
      </c>
      <c r="N36" s="168">
        <f>SUM(J36:M36)</f>
        <v>97</v>
      </c>
      <c r="O36" s="167">
        <f>SUM(C36:H36,J36:M36)</f>
        <v>212</v>
      </c>
      <c r="P36" s="169">
        <f>I36+N36</f>
        <v>212</v>
      </c>
    </row>
    <row r="37" spans="2:17" ht="19.149999999999999" customHeight="1">
      <c r="B37" s="149" t="s">
        <v>485</v>
      </c>
      <c r="C37" s="147">
        <v>-2</v>
      </c>
      <c r="D37" s="10">
        <v>-2.7</v>
      </c>
      <c r="E37" s="10">
        <v>4.3</v>
      </c>
      <c r="F37" s="10">
        <v>7.26</v>
      </c>
      <c r="G37" s="10">
        <v>0</v>
      </c>
      <c r="H37" s="10">
        <v>0</v>
      </c>
      <c r="I37" s="153">
        <f>(C36*C37+D36*D37+E36*E37+F36*F37+G36*G37)/I36</f>
        <v>1.5408695652173909</v>
      </c>
      <c r="J37" s="10">
        <v>12.8</v>
      </c>
      <c r="K37" s="95">
        <v>5.6</v>
      </c>
      <c r="L37" s="95">
        <v>6.2</v>
      </c>
      <c r="M37" s="95">
        <v>0.4</v>
      </c>
      <c r="N37" s="153">
        <f>(J36*J37+K36*K37+L36*L37+M36*M37)/N36</f>
        <v>4.8659793814432986</v>
      </c>
      <c r="O37" s="154">
        <f>(C37*C36+D37*D36+E37*E36+F37*F36+G37*G36+H37*H36+J37*J36+K37*K36+L37*L36+M37*M36)/O36</f>
        <v>3.0622641509433959</v>
      </c>
      <c r="P37" s="161">
        <f>(I37*I36+N37*N36)/P36</f>
        <v>3.0622641509433959</v>
      </c>
    </row>
    <row r="38" spans="2:17" ht="19.149999999999999" customHeight="1">
      <c r="B38" s="149" t="s">
        <v>212</v>
      </c>
      <c r="C38" s="13">
        <f t="shared" ref="C38:H38" si="12">C36*(13-C37)</f>
        <v>465</v>
      </c>
      <c r="D38" s="12">
        <f t="shared" si="12"/>
        <v>439.59999999999997</v>
      </c>
      <c r="E38" s="12">
        <f t="shared" si="12"/>
        <v>269.7</v>
      </c>
      <c r="F38" s="12">
        <f t="shared" si="12"/>
        <v>143.5</v>
      </c>
      <c r="G38" s="12">
        <f t="shared" si="12"/>
        <v>0</v>
      </c>
      <c r="H38" s="12">
        <f t="shared" si="12"/>
        <v>0</v>
      </c>
      <c r="I38" s="155">
        <f>SUM(C38:G38)</f>
        <v>1317.8</v>
      </c>
      <c r="J38" s="12">
        <f>J36*(13-J37)</f>
        <v>1.9999999999999929</v>
      </c>
      <c r="K38" s="12">
        <f>K36*(13-K37)</f>
        <v>192.4</v>
      </c>
      <c r="L38" s="12">
        <f>L36*(13-L37)</f>
        <v>204</v>
      </c>
      <c r="M38" s="12">
        <f>M36*(13-M37)</f>
        <v>390.59999999999997</v>
      </c>
      <c r="N38" s="155">
        <f>SUM(J38:M38)</f>
        <v>789</v>
      </c>
      <c r="O38" s="156">
        <f>O36*(13-O37)</f>
        <v>2106.8000000000002</v>
      </c>
      <c r="P38" s="162">
        <f>P36*(13-P37)</f>
        <v>2106.8000000000002</v>
      </c>
    </row>
    <row r="39" spans="2:17" ht="19.149999999999999" customHeight="1">
      <c r="B39" s="149" t="s">
        <v>213</v>
      </c>
      <c r="C39" s="13">
        <f t="shared" ref="C39:H39" si="13">C36*(17-C37)</f>
        <v>589</v>
      </c>
      <c r="D39" s="12">
        <f t="shared" si="13"/>
        <v>551.6</v>
      </c>
      <c r="E39" s="12">
        <f t="shared" si="13"/>
        <v>393.7</v>
      </c>
      <c r="F39" s="12">
        <f t="shared" si="13"/>
        <v>243.5</v>
      </c>
      <c r="G39" s="12">
        <f t="shared" si="13"/>
        <v>0</v>
      </c>
      <c r="H39" s="12">
        <f t="shared" si="13"/>
        <v>0</v>
      </c>
      <c r="I39" s="155">
        <f>SUM(C39:G39)</f>
        <v>1777.8</v>
      </c>
      <c r="J39" s="12">
        <f>J36*(17-J37)</f>
        <v>41.999999999999993</v>
      </c>
      <c r="K39" s="12">
        <f>K36*(17-K37)</f>
        <v>296.40000000000003</v>
      </c>
      <c r="L39" s="12">
        <f>L36*(17-L37)</f>
        <v>324</v>
      </c>
      <c r="M39" s="12">
        <f>M36*(17-M37)</f>
        <v>514.6</v>
      </c>
      <c r="N39" s="155">
        <f>SUM(J39:M39)</f>
        <v>1177</v>
      </c>
      <c r="O39" s="156">
        <f>O36*(17-O37)</f>
        <v>2954.8</v>
      </c>
      <c r="P39" s="162">
        <f>P36*(17-P37)</f>
        <v>2954.8</v>
      </c>
    </row>
    <row r="40" spans="2:17" ht="19.149999999999999" customHeight="1">
      <c r="B40" s="149" t="s">
        <v>249</v>
      </c>
      <c r="C40" s="17">
        <f t="shared" ref="C40:H40" si="14">C36*(18-C37)</f>
        <v>620</v>
      </c>
      <c r="D40" s="16">
        <f t="shared" si="14"/>
        <v>579.6</v>
      </c>
      <c r="E40" s="16">
        <f t="shared" si="14"/>
        <v>424.7</v>
      </c>
      <c r="F40" s="16">
        <f t="shared" si="14"/>
        <v>268.5</v>
      </c>
      <c r="G40" s="16">
        <f t="shared" si="14"/>
        <v>0</v>
      </c>
      <c r="H40" s="16">
        <f t="shared" si="14"/>
        <v>0</v>
      </c>
      <c r="I40" s="155">
        <f>SUM(C40:G40)</f>
        <v>1892.8</v>
      </c>
      <c r="J40" s="16">
        <f>J36*(18-J37)</f>
        <v>51.999999999999993</v>
      </c>
      <c r="K40" s="16">
        <f>K36*(18-K37)</f>
        <v>322.40000000000003</v>
      </c>
      <c r="L40" s="16">
        <f>L36*(18-L37)</f>
        <v>354</v>
      </c>
      <c r="M40" s="16">
        <f>M36*(18-M37)</f>
        <v>545.6</v>
      </c>
      <c r="N40" s="155">
        <f>SUM(J40:M40)</f>
        <v>1274</v>
      </c>
      <c r="O40" s="157">
        <f>O36*(18-O37)</f>
        <v>3166.8</v>
      </c>
      <c r="P40" s="163">
        <f>P36*(18-P37)</f>
        <v>3166.8</v>
      </c>
    </row>
    <row r="41" spans="2:17" ht="19.149999999999999" customHeight="1" thickBot="1">
      <c r="B41" s="347" t="s">
        <v>215</v>
      </c>
      <c r="C41" s="21">
        <f t="shared" ref="C41:H41" si="15">C36*(19-C37)</f>
        <v>651</v>
      </c>
      <c r="D41" s="20">
        <f t="shared" si="15"/>
        <v>607.6</v>
      </c>
      <c r="E41" s="20">
        <f t="shared" si="15"/>
        <v>455.7</v>
      </c>
      <c r="F41" s="20">
        <f t="shared" si="15"/>
        <v>293.5</v>
      </c>
      <c r="G41" s="20">
        <f t="shared" si="15"/>
        <v>0</v>
      </c>
      <c r="H41" s="20">
        <f t="shared" si="15"/>
        <v>0</v>
      </c>
      <c r="I41" s="164">
        <f>SUM(C41:G41)</f>
        <v>2007.8</v>
      </c>
      <c r="J41" s="20">
        <f>J36*(19-J37)</f>
        <v>61.999999999999993</v>
      </c>
      <c r="K41" s="20">
        <f>K36*(19-K37)</f>
        <v>348.40000000000003</v>
      </c>
      <c r="L41" s="20">
        <f>L36*(19-L37)</f>
        <v>384</v>
      </c>
      <c r="M41" s="20">
        <f>M36*(19-M37)</f>
        <v>576.6</v>
      </c>
      <c r="N41" s="164">
        <f>SUM(J41:M41)</f>
        <v>1371</v>
      </c>
      <c r="O41" s="165">
        <f>O36*(19-O37)</f>
        <v>3378.8</v>
      </c>
      <c r="P41" s="166">
        <f>P36*(19-P37)</f>
        <v>3378.8</v>
      </c>
    </row>
    <row r="42" spans="2:17" ht="15.95" customHeight="1" thickBot="1">
      <c r="B42" s="1"/>
      <c r="C42" s="1"/>
      <c r="D42" s="2"/>
      <c r="E42" s="2"/>
      <c r="F42" s="2"/>
      <c r="G42" s="1"/>
      <c r="H42" s="3"/>
      <c r="I42" s="2"/>
      <c r="J42" s="3"/>
      <c r="K42" s="2"/>
      <c r="L42" s="2"/>
      <c r="M42" s="1"/>
      <c r="N42" s="2"/>
      <c r="O42" s="1"/>
      <c r="P42" s="4"/>
    </row>
    <row r="43" spans="2:17" ht="52.5" customHeight="1" thickBot="1">
      <c r="B43" s="473" t="s">
        <v>375</v>
      </c>
      <c r="C43" s="474"/>
      <c r="D43" s="474"/>
      <c r="E43" s="474"/>
      <c r="F43" s="474"/>
      <c r="G43" s="474"/>
      <c r="H43" s="474"/>
      <c r="I43" s="474"/>
      <c r="J43" s="474"/>
      <c r="K43" s="474"/>
      <c r="L43" s="470" t="s">
        <v>221</v>
      </c>
      <c r="M43" s="471"/>
      <c r="N43" s="471"/>
      <c r="O43" s="471"/>
      <c r="P43" s="472"/>
    </row>
    <row r="44" spans="2:17" ht="20.100000000000001" customHeight="1">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7" ht="20.100000000000001" customHeight="1" thickBot="1">
      <c r="B45" s="466"/>
      <c r="C45" s="462"/>
      <c r="D45" s="462"/>
      <c r="E45" s="462"/>
      <c r="F45" s="462"/>
      <c r="G45" s="462"/>
      <c r="H45" s="462"/>
      <c r="I45" s="462"/>
      <c r="J45" s="462"/>
      <c r="K45" s="462"/>
      <c r="L45" s="462"/>
      <c r="M45" s="462"/>
      <c r="N45" s="462"/>
      <c r="O45" s="145" t="s">
        <v>209</v>
      </c>
      <c r="P45" s="30" t="s">
        <v>210</v>
      </c>
    </row>
    <row r="46" spans="2:17" ht="20.100000000000001" customHeight="1">
      <c r="B46" s="148" t="s">
        <v>211</v>
      </c>
      <c r="C46" s="146">
        <v>31</v>
      </c>
      <c r="D46" s="8">
        <v>29</v>
      </c>
      <c r="E46" s="8">
        <v>31</v>
      </c>
      <c r="F46" s="8">
        <v>25</v>
      </c>
      <c r="G46" s="8">
        <v>15</v>
      </c>
      <c r="H46" s="8">
        <v>0</v>
      </c>
      <c r="I46" s="168">
        <f>SUM(C46:G46)</f>
        <v>131</v>
      </c>
      <c r="J46" s="8">
        <v>10</v>
      </c>
      <c r="K46" s="8">
        <v>25</v>
      </c>
      <c r="L46" s="8">
        <v>30</v>
      </c>
      <c r="M46" s="8">
        <v>31</v>
      </c>
      <c r="N46" s="168">
        <f>SUM(J46:M46)</f>
        <v>96</v>
      </c>
      <c r="O46" s="167">
        <f>SUM(C46:H46,J46:M46)</f>
        <v>227</v>
      </c>
      <c r="P46" s="169">
        <f>I46+N46</f>
        <v>227</v>
      </c>
    </row>
    <row r="47" spans="2:17" ht="20.100000000000001" customHeight="1">
      <c r="B47" s="149" t="s">
        <v>485</v>
      </c>
      <c r="C47" s="147">
        <v>-3.2</v>
      </c>
      <c r="D47" s="10">
        <v>1</v>
      </c>
      <c r="E47" s="10">
        <v>3.7</v>
      </c>
      <c r="F47" s="10">
        <v>10</v>
      </c>
      <c r="G47" s="10">
        <v>11.3</v>
      </c>
      <c r="H47" s="10">
        <v>0</v>
      </c>
      <c r="I47" s="153">
        <f>(C46*C47+D46*D47+E46*E47+F46*F47+G46*G47)/I46</f>
        <v>3.5419847328244276</v>
      </c>
      <c r="J47" s="10">
        <v>11.6</v>
      </c>
      <c r="K47" s="95">
        <v>10.4</v>
      </c>
      <c r="L47" s="95">
        <v>4.5999999999999996</v>
      </c>
      <c r="M47" s="95">
        <v>0.6</v>
      </c>
      <c r="N47" s="153">
        <f>(J46*J47+K46*K47+L46*L47+M46*M47)/N46</f>
        <v>5.5479166666666666</v>
      </c>
      <c r="O47" s="154">
        <f>(C47*C46+D47*D46+E47*E46+F47*F46+G47*G46+H47*H46+J47*J46+K47*K46+L47*L46+M47*M46)/O46</f>
        <v>4.3903083700440533</v>
      </c>
      <c r="P47" s="161">
        <f>(I47*I46+N47*N46)/P46</f>
        <v>4.3903083700440533</v>
      </c>
    </row>
    <row r="48" spans="2:17" ht="20.100000000000001" customHeight="1">
      <c r="B48" s="149" t="s">
        <v>212</v>
      </c>
      <c r="C48" s="13">
        <f t="shared" ref="C48:H48" si="16">C46*(13-C47)</f>
        <v>502.2</v>
      </c>
      <c r="D48" s="12">
        <f t="shared" si="16"/>
        <v>348</v>
      </c>
      <c r="E48" s="12">
        <f t="shared" si="16"/>
        <v>288.3</v>
      </c>
      <c r="F48" s="12">
        <f t="shared" si="16"/>
        <v>75</v>
      </c>
      <c r="G48" s="12">
        <f t="shared" si="16"/>
        <v>25.499999999999989</v>
      </c>
      <c r="H48" s="12">
        <f t="shared" si="16"/>
        <v>0</v>
      </c>
      <c r="I48" s="155">
        <f>SUM(C48:G48)</f>
        <v>1239</v>
      </c>
      <c r="J48" s="12">
        <f>J46*(13-J47)</f>
        <v>14.000000000000004</v>
      </c>
      <c r="K48" s="12">
        <f>K46*(13-K47)</f>
        <v>64.999999999999986</v>
      </c>
      <c r="L48" s="12">
        <f>L46*(13-L47)</f>
        <v>252</v>
      </c>
      <c r="M48" s="12">
        <f>M46*(13-M47)</f>
        <v>384.40000000000003</v>
      </c>
      <c r="N48" s="155">
        <f>SUM(J48:M48)</f>
        <v>715.40000000000009</v>
      </c>
      <c r="O48" s="156">
        <f>O46*(13-O47)</f>
        <v>1954.3999999999999</v>
      </c>
      <c r="P48" s="162">
        <f>P46*(13-P47)</f>
        <v>1954.3999999999999</v>
      </c>
      <c r="Q48" s="56"/>
    </row>
    <row r="49" spans="2:17" ht="20.100000000000001" customHeight="1">
      <c r="B49" s="149" t="s">
        <v>213</v>
      </c>
      <c r="C49" s="13">
        <f t="shared" ref="C49:H49" si="17">C46*(17-C47)</f>
        <v>626.19999999999993</v>
      </c>
      <c r="D49" s="12">
        <f t="shared" si="17"/>
        <v>464</v>
      </c>
      <c r="E49" s="12">
        <f t="shared" si="17"/>
        <v>412.3</v>
      </c>
      <c r="F49" s="12">
        <f t="shared" si="17"/>
        <v>175</v>
      </c>
      <c r="G49" s="12">
        <f t="shared" si="17"/>
        <v>85.499999999999986</v>
      </c>
      <c r="H49" s="12">
        <f t="shared" si="17"/>
        <v>0</v>
      </c>
      <c r="I49" s="155">
        <f>SUM(C49:G49)</f>
        <v>1762.9999999999998</v>
      </c>
      <c r="J49" s="12">
        <f>J46*(17-J47)</f>
        <v>54</v>
      </c>
      <c r="K49" s="12">
        <f>K46*(17-K47)</f>
        <v>165</v>
      </c>
      <c r="L49" s="12">
        <f>L46*(17-L47)</f>
        <v>372</v>
      </c>
      <c r="M49" s="12">
        <f>M46*(17-M47)</f>
        <v>508.4</v>
      </c>
      <c r="N49" s="155">
        <f>SUM(J49:M49)</f>
        <v>1099.4000000000001</v>
      </c>
      <c r="O49" s="156">
        <f>O46*(17-O47)</f>
        <v>2862.4</v>
      </c>
      <c r="P49" s="162">
        <f>P46*(17-P47)</f>
        <v>2862.4</v>
      </c>
      <c r="Q49" s="56"/>
    </row>
    <row r="50" spans="2:17" ht="20.100000000000001" customHeight="1">
      <c r="B50" s="149" t="s">
        <v>214</v>
      </c>
      <c r="C50" s="17">
        <f t="shared" ref="C50:H50" si="18">C46*(18-C47)</f>
        <v>657.19999999999993</v>
      </c>
      <c r="D50" s="16">
        <f t="shared" si="18"/>
        <v>493</v>
      </c>
      <c r="E50" s="16">
        <f t="shared" si="18"/>
        <v>443.3</v>
      </c>
      <c r="F50" s="16">
        <f t="shared" si="18"/>
        <v>200</v>
      </c>
      <c r="G50" s="16">
        <f t="shared" si="18"/>
        <v>100.49999999999999</v>
      </c>
      <c r="H50" s="16">
        <f t="shared" si="18"/>
        <v>0</v>
      </c>
      <c r="I50" s="155">
        <f>SUM(C50:G50)</f>
        <v>1893.9999999999998</v>
      </c>
      <c r="J50" s="16">
        <f>J46*(18-J47)</f>
        <v>64</v>
      </c>
      <c r="K50" s="16">
        <f>K46*(18-K47)</f>
        <v>190</v>
      </c>
      <c r="L50" s="16">
        <f>L46*(18-L47)</f>
        <v>402</v>
      </c>
      <c r="M50" s="16">
        <f>M46*(18-M47)</f>
        <v>539.4</v>
      </c>
      <c r="N50" s="155">
        <f>SUM(J50:M50)</f>
        <v>1195.4000000000001</v>
      </c>
      <c r="O50" s="157">
        <f>O46*(18-O47)</f>
        <v>3089.4</v>
      </c>
      <c r="P50" s="163">
        <f>P46*(18-P47)</f>
        <v>3089.4</v>
      </c>
      <c r="Q50" s="56"/>
    </row>
    <row r="51" spans="2:17" ht="20.100000000000001" customHeight="1" thickBot="1">
      <c r="B51" s="347" t="s">
        <v>215</v>
      </c>
      <c r="C51" s="21">
        <f t="shared" ref="C51:H51" si="19">C46*(19-C47)</f>
        <v>688.19999999999993</v>
      </c>
      <c r="D51" s="20">
        <f t="shared" si="19"/>
        <v>522</v>
      </c>
      <c r="E51" s="20">
        <f t="shared" si="19"/>
        <v>474.3</v>
      </c>
      <c r="F51" s="20">
        <f t="shared" si="19"/>
        <v>225</v>
      </c>
      <c r="G51" s="20">
        <f t="shared" si="19"/>
        <v>115.49999999999999</v>
      </c>
      <c r="H51" s="20">
        <f t="shared" si="19"/>
        <v>0</v>
      </c>
      <c r="I51" s="164">
        <f>SUM(C51:G51)</f>
        <v>2024.9999999999998</v>
      </c>
      <c r="J51" s="20">
        <f>J46*(19-J47)</f>
        <v>74</v>
      </c>
      <c r="K51" s="20">
        <f>K46*(19-K47)</f>
        <v>215</v>
      </c>
      <c r="L51" s="20">
        <f>L46*(19-L47)</f>
        <v>432</v>
      </c>
      <c r="M51" s="20">
        <f>M46*(19-M47)</f>
        <v>570.4</v>
      </c>
      <c r="N51" s="164">
        <f>SUM(J51:M51)</f>
        <v>1291.4000000000001</v>
      </c>
      <c r="O51" s="165">
        <f>O46*(19-O47)</f>
        <v>3316.4</v>
      </c>
      <c r="P51" s="166">
        <f>P46*(19-P47)</f>
        <v>3316.4</v>
      </c>
      <c r="Q51" s="56"/>
    </row>
    <row r="52" spans="2:17" ht="15.75" thickBot="1">
      <c r="B52" s="1"/>
      <c r="C52" s="1"/>
      <c r="D52" s="2"/>
      <c r="E52" s="2"/>
      <c r="F52" s="2"/>
      <c r="G52" s="1"/>
      <c r="H52" s="3"/>
      <c r="I52" s="2"/>
      <c r="J52" s="3"/>
      <c r="K52" s="2"/>
      <c r="L52" s="2"/>
      <c r="M52" s="1"/>
      <c r="N52" s="2"/>
      <c r="O52" s="1"/>
      <c r="P52" s="4"/>
    </row>
    <row r="53" spans="2:17" ht="24" thickBot="1">
      <c r="B53" s="473" t="s">
        <v>375</v>
      </c>
      <c r="C53" s="474"/>
      <c r="D53" s="474"/>
      <c r="E53" s="474"/>
      <c r="F53" s="474"/>
      <c r="G53" s="474"/>
      <c r="H53" s="474"/>
      <c r="I53" s="474"/>
      <c r="J53" s="474"/>
      <c r="K53" s="474"/>
      <c r="L53" s="470" t="s">
        <v>222</v>
      </c>
      <c r="M53" s="471"/>
      <c r="N53" s="471"/>
      <c r="O53" s="471"/>
      <c r="P53" s="472"/>
    </row>
    <row r="54" spans="2:17" s="4" customFormat="1"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7" s="4" customFormat="1" ht="16.5" thickBot="1">
      <c r="B55" s="466"/>
      <c r="C55" s="462"/>
      <c r="D55" s="462"/>
      <c r="E55" s="462"/>
      <c r="F55" s="462"/>
      <c r="G55" s="462"/>
      <c r="H55" s="462"/>
      <c r="I55" s="462"/>
      <c r="J55" s="462"/>
      <c r="K55" s="462"/>
      <c r="L55" s="462"/>
      <c r="M55" s="462"/>
      <c r="N55" s="462"/>
      <c r="O55" s="145" t="s">
        <v>209</v>
      </c>
      <c r="P55" s="30" t="s">
        <v>210</v>
      </c>
    </row>
    <row r="56" spans="2:17" ht="19.5" customHeight="1">
      <c r="B56" s="148" t="s">
        <v>211</v>
      </c>
      <c r="C56" s="146">
        <v>31</v>
      </c>
      <c r="D56" s="8">
        <v>28</v>
      </c>
      <c r="E56" s="8">
        <v>31</v>
      </c>
      <c r="F56" s="8">
        <v>30</v>
      </c>
      <c r="G56" s="8">
        <v>15</v>
      </c>
      <c r="H56" s="8">
        <v>5</v>
      </c>
      <c r="I56" s="168">
        <f>SUM(C56:G56)</f>
        <v>135</v>
      </c>
      <c r="J56" s="8">
        <v>5</v>
      </c>
      <c r="K56" s="8">
        <v>31</v>
      </c>
      <c r="L56" s="8">
        <v>30</v>
      </c>
      <c r="M56" s="8">
        <v>31</v>
      </c>
      <c r="N56" s="168">
        <f>SUM(J56:M56)</f>
        <v>97</v>
      </c>
      <c r="O56" s="167">
        <f>SUM(C56:H56,J56:M56)</f>
        <v>237</v>
      </c>
      <c r="P56" s="169">
        <f>I56+N56</f>
        <v>232</v>
      </c>
    </row>
    <row r="57" spans="2:17" ht="19.5" customHeight="1">
      <c r="B57" s="149" t="s">
        <v>485</v>
      </c>
      <c r="C57" s="147">
        <v>0.5</v>
      </c>
      <c r="D57" s="10">
        <v>-2.6</v>
      </c>
      <c r="E57" s="10">
        <v>1.9</v>
      </c>
      <c r="F57" s="10">
        <v>10.5</v>
      </c>
      <c r="G57" s="10">
        <v>11</v>
      </c>
      <c r="H57" s="10">
        <v>11.9</v>
      </c>
      <c r="I57" s="153">
        <f>(C56*C57+D56*D57+E56*E57+F56*F57+G56*G57)/I56</f>
        <v>3.5674074074074076</v>
      </c>
      <c r="J57" s="10">
        <v>12.8</v>
      </c>
      <c r="K57" s="95">
        <v>10.1</v>
      </c>
      <c r="L57" s="95">
        <v>3.2</v>
      </c>
      <c r="M57" s="95">
        <v>-0.5</v>
      </c>
      <c r="N57" s="153">
        <f>(J56*J57+K56*K57+L56*L57+M56*M57)/N56</f>
        <v>4.7175257731958755</v>
      </c>
      <c r="O57" s="154">
        <f>(C57*C56+D57*D56+E57*E56+F57*F56+G57*G56+H57*H56+J57*J56+K57*K56+L57*L56+M57*M56)/O56</f>
        <v>4.2139240506329116</v>
      </c>
      <c r="P57" s="161">
        <f>(I57*I56+N57*N56)/P56</f>
        <v>4.0482758620689649</v>
      </c>
    </row>
    <row r="58" spans="2:17" ht="19.5" customHeight="1">
      <c r="B58" s="149" t="s">
        <v>212</v>
      </c>
      <c r="C58" s="13">
        <f t="shared" ref="C58:H58" si="20">C56*(13-C57)</f>
        <v>387.5</v>
      </c>
      <c r="D58" s="12">
        <f t="shared" si="20"/>
        <v>436.8</v>
      </c>
      <c r="E58" s="12">
        <f t="shared" si="20"/>
        <v>344.09999999999997</v>
      </c>
      <c r="F58" s="12">
        <f t="shared" si="20"/>
        <v>75</v>
      </c>
      <c r="G58" s="12">
        <f t="shared" si="20"/>
        <v>30</v>
      </c>
      <c r="H58" s="12">
        <f t="shared" si="20"/>
        <v>5.4999999999999982</v>
      </c>
      <c r="I58" s="155">
        <f>SUM(C58:G58)</f>
        <v>1273.3999999999999</v>
      </c>
      <c r="J58" s="12">
        <f>J56*(13-J57)</f>
        <v>0.99999999999999645</v>
      </c>
      <c r="K58" s="12">
        <f>K56*(13-K57)</f>
        <v>89.9</v>
      </c>
      <c r="L58" s="12">
        <f>L56*(13-L57)</f>
        <v>294</v>
      </c>
      <c r="M58" s="12">
        <f>M56*(13-M57)</f>
        <v>418.5</v>
      </c>
      <c r="N58" s="155">
        <f>SUM(J58:M58)</f>
        <v>803.4</v>
      </c>
      <c r="O58" s="156">
        <f>O56*(13-O57)</f>
        <v>2082.2999999999997</v>
      </c>
      <c r="P58" s="162">
        <f>P56*(13-P57)</f>
        <v>2076.7999999999997</v>
      </c>
    </row>
    <row r="59" spans="2:17" ht="19.5" customHeight="1">
      <c r="B59" s="149" t="s">
        <v>213</v>
      </c>
      <c r="C59" s="13">
        <f t="shared" ref="C59:H59" si="21">C56*(17-C57)</f>
        <v>511.5</v>
      </c>
      <c r="D59" s="12">
        <f t="shared" si="21"/>
        <v>548.80000000000007</v>
      </c>
      <c r="E59" s="12">
        <f t="shared" si="21"/>
        <v>468.09999999999997</v>
      </c>
      <c r="F59" s="12">
        <f t="shared" si="21"/>
        <v>195</v>
      </c>
      <c r="G59" s="12">
        <f t="shared" si="21"/>
        <v>90</v>
      </c>
      <c r="H59" s="12">
        <f t="shared" si="21"/>
        <v>25.5</v>
      </c>
      <c r="I59" s="155">
        <f>SUM(C59:G59)</f>
        <v>1813.4</v>
      </c>
      <c r="J59" s="12">
        <f>J56*(17-J57)</f>
        <v>20.999999999999996</v>
      </c>
      <c r="K59" s="12">
        <f>K56*(17-K57)</f>
        <v>213.9</v>
      </c>
      <c r="L59" s="12">
        <f>L56*(17-L57)</f>
        <v>414</v>
      </c>
      <c r="M59" s="12">
        <f>M56*(17-M57)</f>
        <v>542.5</v>
      </c>
      <c r="N59" s="155">
        <f>SUM(J59:M59)</f>
        <v>1191.4000000000001</v>
      </c>
      <c r="O59" s="156">
        <f>O56*(17-O57)</f>
        <v>3030.2999999999997</v>
      </c>
      <c r="P59" s="162">
        <f>P56*(17-P57)</f>
        <v>3004.7999999999997</v>
      </c>
    </row>
    <row r="60" spans="2:17" ht="19.5">
      <c r="B60" s="149" t="s">
        <v>214</v>
      </c>
      <c r="C60" s="17">
        <f t="shared" ref="C60:H60" si="22">C56*(18-C57)</f>
        <v>542.5</v>
      </c>
      <c r="D60" s="16">
        <f t="shared" si="22"/>
        <v>576.80000000000007</v>
      </c>
      <c r="E60" s="16">
        <f t="shared" si="22"/>
        <v>499.1</v>
      </c>
      <c r="F60" s="16">
        <f t="shared" si="22"/>
        <v>225</v>
      </c>
      <c r="G60" s="16">
        <f t="shared" si="22"/>
        <v>105</v>
      </c>
      <c r="H60" s="16">
        <f t="shared" si="22"/>
        <v>30.5</v>
      </c>
      <c r="I60" s="155">
        <f>SUM(C60:G60)</f>
        <v>1948.4</v>
      </c>
      <c r="J60" s="16">
        <f>J56*(18-J57)</f>
        <v>25.999999999999996</v>
      </c>
      <c r="K60" s="16">
        <f>K56*(18-K57)</f>
        <v>244.9</v>
      </c>
      <c r="L60" s="16">
        <f>L56*(18-L57)</f>
        <v>444</v>
      </c>
      <c r="M60" s="16">
        <f>M56*(18-M57)</f>
        <v>573.5</v>
      </c>
      <c r="N60" s="155">
        <f>SUM(J60:M60)</f>
        <v>1288.4000000000001</v>
      </c>
      <c r="O60" s="157">
        <f>O56*(18-O57)</f>
        <v>3267.2999999999997</v>
      </c>
      <c r="P60" s="163">
        <f>P56*(18-P57)</f>
        <v>3236.7999999999997</v>
      </c>
    </row>
    <row r="61" spans="2:17" ht="20.25" thickBot="1">
      <c r="B61" s="347" t="s">
        <v>215</v>
      </c>
      <c r="C61" s="21">
        <f t="shared" ref="C61:H61" si="23">C56*(19-C57)</f>
        <v>573.5</v>
      </c>
      <c r="D61" s="20">
        <f t="shared" si="23"/>
        <v>604.80000000000007</v>
      </c>
      <c r="E61" s="20">
        <f t="shared" si="23"/>
        <v>530.1</v>
      </c>
      <c r="F61" s="20">
        <f t="shared" si="23"/>
        <v>255</v>
      </c>
      <c r="G61" s="20">
        <f t="shared" si="23"/>
        <v>120</v>
      </c>
      <c r="H61" s="20">
        <f t="shared" si="23"/>
        <v>35.5</v>
      </c>
      <c r="I61" s="164">
        <f>SUM(C61:G61)</f>
        <v>2083.4</v>
      </c>
      <c r="J61" s="20">
        <f>J56*(19-J57)</f>
        <v>30.999999999999996</v>
      </c>
      <c r="K61" s="20">
        <f>K56*(19-K57)</f>
        <v>275.90000000000003</v>
      </c>
      <c r="L61" s="20">
        <f>L56*(19-L57)</f>
        <v>474</v>
      </c>
      <c r="M61" s="20">
        <f>M56*(19-M57)</f>
        <v>604.5</v>
      </c>
      <c r="N61" s="164">
        <f>SUM(J61:M61)</f>
        <v>1385.4</v>
      </c>
      <c r="O61" s="165">
        <f>O56*(19-O57)</f>
        <v>3504.2999999999997</v>
      </c>
      <c r="P61" s="166">
        <f>P56*(19-P57)</f>
        <v>3468.7999999999997</v>
      </c>
    </row>
    <row r="62" spans="2:17" ht="15.75" thickBot="1">
      <c r="B62" s="1"/>
      <c r="C62" s="1"/>
      <c r="D62" s="2"/>
      <c r="E62" s="2"/>
      <c r="F62" s="2"/>
      <c r="G62" s="1"/>
      <c r="H62" s="3"/>
      <c r="I62" s="2"/>
      <c r="J62" s="3"/>
      <c r="K62" s="2"/>
      <c r="L62" s="2"/>
      <c r="M62" s="1"/>
      <c r="N62" s="2"/>
      <c r="O62" s="1"/>
      <c r="P62" s="4"/>
    </row>
    <row r="63" spans="2:17" ht="24" thickBot="1">
      <c r="B63" s="473" t="s">
        <v>375</v>
      </c>
      <c r="C63" s="474"/>
      <c r="D63" s="474"/>
      <c r="E63" s="474"/>
      <c r="F63" s="474"/>
      <c r="G63" s="474"/>
      <c r="H63" s="474"/>
      <c r="I63" s="474"/>
      <c r="J63" s="474"/>
      <c r="K63" s="474"/>
      <c r="L63" s="470" t="s">
        <v>223</v>
      </c>
      <c r="M63" s="471"/>
      <c r="N63" s="471"/>
      <c r="O63" s="471"/>
      <c r="P63" s="472"/>
    </row>
    <row r="64" spans="2:17"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c r="B66" s="148" t="s">
        <v>211</v>
      </c>
      <c r="C66" s="146">
        <v>31</v>
      </c>
      <c r="D66" s="8">
        <v>28</v>
      </c>
      <c r="E66" s="8">
        <v>31</v>
      </c>
      <c r="F66" s="8">
        <v>25</v>
      </c>
      <c r="G66" s="8">
        <v>11</v>
      </c>
      <c r="H66" s="8">
        <v>5</v>
      </c>
      <c r="I66" s="168">
        <f>SUM(C66:G66)</f>
        <v>126</v>
      </c>
      <c r="J66" s="8">
        <v>0</v>
      </c>
      <c r="K66" s="8">
        <v>26</v>
      </c>
      <c r="L66" s="8">
        <v>30</v>
      </c>
      <c r="M66" s="8">
        <v>31</v>
      </c>
      <c r="N66" s="168">
        <f>SUM(J66:M66)</f>
        <v>87</v>
      </c>
      <c r="O66" s="167">
        <f>SUM(C66:H66,J66:M66)</f>
        <v>218</v>
      </c>
      <c r="P66" s="169">
        <f>I66+N66</f>
        <v>213</v>
      </c>
    </row>
    <row r="67" spans="2:16" ht="19.5">
      <c r="B67" s="149" t="s">
        <v>485</v>
      </c>
      <c r="C67" s="147">
        <v>-6.7</v>
      </c>
      <c r="D67" s="10">
        <v>-2.5</v>
      </c>
      <c r="E67" s="10">
        <v>1.5</v>
      </c>
      <c r="F67" s="10">
        <v>9.5</v>
      </c>
      <c r="G67" s="10">
        <v>12.3</v>
      </c>
      <c r="H67" s="10">
        <v>11.2</v>
      </c>
      <c r="I67" s="153">
        <f>(C66*C67+D66*D67+E66*E67+F66*F67+G66*G67)/I66</f>
        <v>1.1238095238095236</v>
      </c>
      <c r="J67" s="10"/>
      <c r="K67" s="95">
        <v>10.9</v>
      </c>
      <c r="L67" s="95">
        <v>7</v>
      </c>
      <c r="M67" s="95">
        <v>3.1</v>
      </c>
      <c r="N67" s="153">
        <f>(J66*J67+K66*K67+L66*L67+M66*M67)/N66</f>
        <v>6.7758620689655169</v>
      </c>
      <c r="O67" s="154">
        <f>(C67*C66+D67*D66+E67*E66+F67*F66+G67*G66+H67*H66+J67*J66+K67*K66+L67*L66+M67*M66)/O66</f>
        <v>3.6105504587155965</v>
      </c>
      <c r="P67" s="161">
        <f>(I67*I66+N67*N66)/P66</f>
        <v>3.4323943661971827</v>
      </c>
    </row>
    <row r="68" spans="2:16" ht="19.5">
      <c r="B68" s="149" t="s">
        <v>212</v>
      </c>
      <c r="C68" s="13">
        <f t="shared" ref="C68:H68" si="24">C66*(13-C67)</f>
        <v>610.69999999999993</v>
      </c>
      <c r="D68" s="12">
        <f t="shared" si="24"/>
        <v>434</v>
      </c>
      <c r="E68" s="12">
        <f t="shared" si="24"/>
        <v>356.5</v>
      </c>
      <c r="F68" s="12">
        <f t="shared" si="24"/>
        <v>87.5</v>
      </c>
      <c r="G68" s="12">
        <f t="shared" si="24"/>
        <v>7.6999999999999922</v>
      </c>
      <c r="H68" s="12">
        <f t="shared" si="24"/>
        <v>9.0000000000000036</v>
      </c>
      <c r="I68" s="155">
        <f>SUM(C68:G68)</f>
        <v>1496.3999999999999</v>
      </c>
      <c r="J68" s="12">
        <f>J66*(13-J67)</f>
        <v>0</v>
      </c>
      <c r="K68" s="12">
        <f>K66*(13-K67)</f>
        <v>54.599999999999994</v>
      </c>
      <c r="L68" s="12">
        <f>L66*(13-L67)</f>
        <v>180</v>
      </c>
      <c r="M68" s="12">
        <f>M66*(13-M67)</f>
        <v>306.90000000000003</v>
      </c>
      <c r="N68" s="155">
        <f>SUM(J68:M68)</f>
        <v>541.5</v>
      </c>
      <c r="O68" s="156">
        <f>O66*(13-O67)</f>
        <v>2046.8999999999999</v>
      </c>
      <c r="P68" s="162">
        <f>P66*(13-P67)</f>
        <v>2037.9</v>
      </c>
    </row>
    <row r="69" spans="2:16" ht="19.5">
      <c r="B69" s="149" t="s">
        <v>213</v>
      </c>
      <c r="C69" s="13">
        <f t="shared" ref="C69:H69" si="25">C66*(17-C67)</f>
        <v>734.69999999999993</v>
      </c>
      <c r="D69" s="12">
        <f t="shared" si="25"/>
        <v>546</v>
      </c>
      <c r="E69" s="12">
        <f t="shared" si="25"/>
        <v>480.5</v>
      </c>
      <c r="F69" s="12">
        <f t="shared" si="25"/>
        <v>187.5</v>
      </c>
      <c r="G69" s="12">
        <f t="shared" si="25"/>
        <v>51.699999999999989</v>
      </c>
      <c r="H69" s="12">
        <f t="shared" si="25"/>
        <v>29.000000000000004</v>
      </c>
      <c r="I69" s="155">
        <f>SUM(C69:G69)</f>
        <v>2000.3999999999999</v>
      </c>
      <c r="J69" s="12">
        <f>J66*(17-J67)</f>
        <v>0</v>
      </c>
      <c r="K69" s="12">
        <f>K66*(17-K67)</f>
        <v>158.6</v>
      </c>
      <c r="L69" s="12">
        <f>L66*(17-L67)</f>
        <v>300</v>
      </c>
      <c r="M69" s="12">
        <f>M66*(17-M67)</f>
        <v>430.90000000000003</v>
      </c>
      <c r="N69" s="155">
        <f>SUM(J69:M69)</f>
        <v>889.5</v>
      </c>
      <c r="O69" s="156">
        <f>O66*(17-O67)</f>
        <v>2918.8999999999996</v>
      </c>
      <c r="P69" s="162">
        <f>P66*(17-P67)</f>
        <v>2889.9</v>
      </c>
    </row>
    <row r="70" spans="2:16" ht="19.5">
      <c r="B70" s="149" t="s">
        <v>214</v>
      </c>
      <c r="C70" s="17">
        <f t="shared" ref="C70:H70" si="26">C66*(18-C67)</f>
        <v>765.69999999999993</v>
      </c>
      <c r="D70" s="16">
        <f t="shared" si="26"/>
        <v>574</v>
      </c>
      <c r="E70" s="16">
        <f t="shared" si="26"/>
        <v>511.5</v>
      </c>
      <c r="F70" s="16">
        <f t="shared" si="26"/>
        <v>212.5</v>
      </c>
      <c r="G70" s="16">
        <f t="shared" si="26"/>
        <v>62.699999999999989</v>
      </c>
      <c r="H70" s="16">
        <f t="shared" si="26"/>
        <v>34</v>
      </c>
      <c r="I70" s="155">
        <f>SUM(C70:G70)</f>
        <v>2126.3999999999996</v>
      </c>
      <c r="J70" s="16">
        <f>J66*(18-J67)</f>
        <v>0</v>
      </c>
      <c r="K70" s="16">
        <f>K66*(18-K67)</f>
        <v>184.6</v>
      </c>
      <c r="L70" s="16">
        <f>L66*(18-L67)</f>
        <v>330</v>
      </c>
      <c r="M70" s="16">
        <f>M66*(18-M67)</f>
        <v>461.90000000000003</v>
      </c>
      <c r="N70" s="155">
        <f>SUM(J70:M70)</f>
        <v>976.5</v>
      </c>
      <c r="O70" s="157">
        <f>O66*(18-O67)</f>
        <v>3136.8999999999996</v>
      </c>
      <c r="P70" s="163">
        <f>P66*(18-P67)</f>
        <v>3102.9</v>
      </c>
    </row>
    <row r="71" spans="2:16" ht="20.25" thickBot="1">
      <c r="B71" s="347" t="s">
        <v>215</v>
      </c>
      <c r="C71" s="21">
        <f t="shared" ref="C71:H71" si="27">C66*(19-C67)</f>
        <v>796.69999999999993</v>
      </c>
      <c r="D71" s="20">
        <f t="shared" si="27"/>
        <v>602</v>
      </c>
      <c r="E71" s="20">
        <f t="shared" si="27"/>
        <v>542.5</v>
      </c>
      <c r="F71" s="20">
        <f t="shared" si="27"/>
        <v>237.5</v>
      </c>
      <c r="G71" s="20">
        <f t="shared" si="27"/>
        <v>73.699999999999989</v>
      </c>
      <c r="H71" s="20">
        <f t="shared" si="27"/>
        <v>39</v>
      </c>
      <c r="I71" s="164">
        <f>SUM(C71:G71)</f>
        <v>2252.3999999999996</v>
      </c>
      <c r="J71" s="20">
        <f>J66*(19-J67)</f>
        <v>0</v>
      </c>
      <c r="K71" s="20">
        <f>K66*(19-K67)</f>
        <v>210.6</v>
      </c>
      <c r="L71" s="20">
        <f>L66*(19-L67)</f>
        <v>360</v>
      </c>
      <c r="M71" s="20">
        <f>M66*(19-M67)</f>
        <v>492.90000000000003</v>
      </c>
      <c r="N71" s="164">
        <f>SUM(J71:M71)</f>
        <v>1063.5</v>
      </c>
      <c r="O71" s="165">
        <f>O66*(19-O67)</f>
        <v>3354.8999999999996</v>
      </c>
      <c r="P71" s="166">
        <f>P66*(19-P67)</f>
        <v>3315.9</v>
      </c>
    </row>
    <row r="72" spans="2:16" ht="15.75" thickBot="1">
      <c r="B72" s="1"/>
      <c r="C72" s="1"/>
      <c r="D72" s="2"/>
      <c r="E72" s="2"/>
      <c r="F72" s="2"/>
      <c r="G72" s="1"/>
      <c r="H72" s="3"/>
      <c r="I72" s="2"/>
      <c r="J72" s="3"/>
      <c r="K72" s="2"/>
      <c r="L72" s="2"/>
      <c r="M72" s="1"/>
      <c r="N72" s="2"/>
      <c r="O72" s="1"/>
      <c r="P72" s="4"/>
    </row>
    <row r="73" spans="2:16" ht="24" thickBot="1">
      <c r="B73" s="473" t="s">
        <v>375</v>
      </c>
      <c r="C73" s="474"/>
      <c r="D73" s="474"/>
      <c r="E73" s="474"/>
      <c r="F73" s="474"/>
      <c r="G73" s="474"/>
      <c r="H73" s="474"/>
      <c r="I73" s="474"/>
      <c r="J73" s="474"/>
      <c r="K73" s="474"/>
      <c r="L73" s="470" t="s">
        <v>224</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c r="B76" s="148" t="s">
        <v>211</v>
      </c>
      <c r="C76" s="146">
        <v>31</v>
      </c>
      <c r="D76" s="8">
        <v>28</v>
      </c>
      <c r="E76" s="8">
        <v>31</v>
      </c>
      <c r="F76" s="8">
        <v>20</v>
      </c>
      <c r="G76" s="8">
        <v>5</v>
      </c>
      <c r="H76" s="8">
        <v>0</v>
      </c>
      <c r="I76" s="168">
        <f>SUM(C76:G76)</f>
        <v>115</v>
      </c>
      <c r="J76" s="8">
        <v>0</v>
      </c>
      <c r="K76" s="8">
        <v>26</v>
      </c>
      <c r="L76" s="8">
        <v>30</v>
      </c>
      <c r="M76" s="8">
        <v>31</v>
      </c>
      <c r="N76" s="168">
        <f>SUM(J76:M76)</f>
        <v>87</v>
      </c>
      <c r="O76" s="167">
        <f>SUM(C76:H76,J76:M76)</f>
        <v>202</v>
      </c>
      <c r="P76" s="169">
        <f>I76+N76</f>
        <v>202</v>
      </c>
    </row>
    <row r="77" spans="2:16" ht="19.5">
      <c r="B77" s="149" t="s">
        <v>485</v>
      </c>
      <c r="C77" s="147">
        <v>4.0999999999999996</v>
      </c>
      <c r="D77" s="10">
        <v>4.2</v>
      </c>
      <c r="E77" s="10">
        <v>6.7</v>
      </c>
      <c r="F77" s="10">
        <v>10.4</v>
      </c>
      <c r="G77" s="10">
        <v>10.8</v>
      </c>
      <c r="H77" s="10"/>
      <c r="I77" s="153">
        <f>(C76*C77+D76*D77+E76*E77+F76*F77+G76*G77)/I76</f>
        <v>6.2121739130434781</v>
      </c>
      <c r="J77" s="10"/>
      <c r="K77" s="95">
        <v>7.5</v>
      </c>
      <c r="L77" s="95">
        <v>2.8</v>
      </c>
      <c r="M77" s="95">
        <v>-0.1</v>
      </c>
      <c r="N77" s="153">
        <f>(J76*J77+K76*K77+L76*L77+M76*M77)/N76</f>
        <v>3.1712643678160917</v>
      </c>
      <c r="O77" s="154">
        <f>(C77*C76+D77*D76+E77*E76+F77*F76+G77*G76+H77*H76+J77*J76+K77*K76+L77*L76+M77*M76)/O76</f>
        <v>4.9024752475247526</v>
      </c>
      <c r="P77" s="161">
        <f>(I77*I76+N77*N76)/P76</f>
        <v>4.9024752475247526</v>
      </c>
    </row>
    <row r="78" spans="2:16" ht="19.5">
      <c r="B78" s="149" t="s">
        <v>212</v>
      </c>
      <c r="C78" s="13">
        <f t="shared" ref="C78:H78" si="28">C76*(13-C77)</f>
        <v>275.90000000000003</v>
      </c>
      <c r="D78" s="12">
        <f t="shared" si="28"/>
        <v>246.40000000000003</v>
      </c>
      <c r="E78" s="12">
        <f t="shared" si="28"/>
        <v>195.29999999999998</v>
      </c>
      <c r="F78" s="12">
        <f t="shared" si="28"/>
        <v>51.999999999999993</v>
      </c>
      <c r="G78" s="12">
        <f t="shared" si="28"/>
        <v>10.999999999999996</v>
      </c>
      <c r="H78" s="12">
        <f t="shared" si="28"/>
        <v>0</v>
      </c>
      <c r="I78" s="155">
        <f>SUM(C78:G78)</f>
        <v>780.6</v>
      </c>
      <c r="J78" s="12">
        <f>J76*(13-J77)</f>
        <v>0</v>
      </c>
      <c r="K78" s="12">
        <f>K76*(13-K77)</f>
        <v>143</v>
      </c>
      <c r="L78" s="12">
        <f>L76*(13-L77)</f>
        <v>306</v>
      </c>
      <c r="M78" s="12">
        <f>M76*(13-M77)</f>
        <v>406.09999999999997</v>
      </c>
      <c r="N78" s="155">
        <f>SUM(J78:M78)</f>
        <v>855.09999999999991</v>
      </c>
      <c r="O78" s="156">
        <f>O76*(13-O77)</f>
        <v>1635.7</v>
      </c>
      <c r="P78" s="162">
        <f>P76*(13-P77)</f>
        <v>1635.7</v>
      </c>
    </row>
    <row r="79" spans="2:16" ht="19.5">
      <c r="B79" s="149" t="s">
        <v>213</v>
      </c>
      <c r="C79" s="13">
        <f t="shared" ref="C79:H79" si="29">C76*(17-C77)</f>
        <v>399.90000000000003</v>
      </c>
      <c r="D79" s="12">
        <f t="shared" si="29"/>
        <v>358.40000000000003</v>
      </c>
      <c r="E79" s="12">
        <f t="shared" si="29"/>
        <v>319.3</v>
      </c>
      <c r="F79" s="12">
        <f t="shared" si="29"/>
        <v>132</v>
      </c>
      <c r="G79" s="12">
        <f t="shared" si="29"/>
        <v>30.999999999999996</v>
      </c>
      <c r="H79" s="12">
        <f t="shared" si="29"/>
        <v>0</v>
      </c>
      <c r="I79" s="155">
        <f>SUM(C79:G79)</f>
        <v>1240.6000000000001</v>
      </c>
      <c r="J79" s="12">
        <f>J76*(17-J77)</f>
        <v>0</v>
      </c>
      <c r="K79" s="12">
        <f>K76*(17-K77)</f>
        <v>247</v>
      </c>
      <c r="L79" s="12">
        <f>L76*(17-L77)</f>
        <v>426</v>
      </c>
      <c r="M79" s="12">
        <f>M76*(17-M77)</f>
        <v>530.1</v>
      </c>
      <c r="N79" s="155">
        <f>SUM(J79:M79)</f>
        <v>1203.0999999999999</v>
      </c>
      <c r="O79" s="156">
        <f>O76*(17-O77)</f>
        <v>2443.7000000000003</v>
      </c>
      <c r="P79" s="162">
        <f>P76*(17-P77)</f>
        <v>2443.7000000000003</v>
      </c>
    </row>
    <row r="80" spans="2:16" ht="19.5">
      <c r="B80" s="149" t="s">
        <v>214</v>
      </c>
      <c r="C80" s="17">
        <f t="shared" ref="C80:H80" si="30">C76*(18-C77)</f>
        <v>430.90000000000003</v>
      </c>
      <c r="D80" s="16">
        <f t="shared" si="30"/>
        <v>386.40000000000003</v>
      </c>
      <c r="E80" s="16">
        <f t="shared" si="30"/>
        <v>350.3</v>
      </c>
      <c r="F80" s="16">
        <f t="shared" si="30"/>
        <v>152</v>
      </c>
      <c r="G80" s="16">
        <f t="shared" si="30"/>
        <v>36</v>
      </c>
      <c r="H80" s="16">
        <f t="shared" si="30"/>
        <v>0</v>
      </c>
      <c r="I80" s="155">
        <f>SUM(C80:G80)</f>
        <v>1355.6000000000001</v>
      </c>
      <c r="J80" s="16">
        <f>J76*(18-J77)</f>
        <v>0</v>
      </c>
      <c r="K80" s="16">
        <f>K76*(18-K77)</f>
        <v>273</v>
      </c>
      <c r="L80" s="16">
        <f>L76*(18-L77)</f>
        <v>456</v>
      </c>
      <c r="M80" s="16">
        <f>M76*(18-M77)</f>
        <v>561.1</v>
      </c>
      <c r="N80" s="155">
        <f>SUM(J80:M80)</f>
        <v>1290.0999999999999</v>
      </c>
      <c r="O80" s="157">
        <f>O76*(18-O77)</f>
        <v>2645.7000000000003</v>
      </c>
      <c r="P80" s="163">
        <f>P76*(18-P77)</f>
        <v>2645.7000000000003</v>
      </c>
    </row>
    <row r="81" spans="2:16" ht="20.25" thickBot="1">
      <c r="B81" s="347" t="s">
        <v>215</v>
      </c>
      <c r="C81" s="21">
        <f t="shared" ref="C81:H81" si="31">C76*(19-C77)</f>
        <v>461.90000000000003</v>
      </c>
      <c r="D81" s="20">
        <f t="shared" si="31"/>
        <v>414.40000000000003</v>
      </c>
      <c r="E81" s="20">
        <f t="shared" si="31"/>
        <v>381.3</v>
      </c>
      <c r="F81" s="20">
        <f t="shared" si="31"/>
        <v>172</v>
      </c>
      <c r="G81" s="20">
        <f t="shared" si="31"/>
        <v>41</v>
      </c>
      <c r="H81" s="20">
        <f t="shared" si="31"/>
        <v>0</v>
      </c>
      <c r="I81" s="164">
        <f>SUM(C81:G81)</f>
        <v>1470.6000000000001</v>
      </c>
      <c r="J81" s="20">
        <f>J76*(19-J77)</f>
        <v>0</v>
      </c>
      <c r="K81" s="20">
        <f>K76*(19-K77)</f>
        <v>299</v>
      </c>
      <c r="L81" s="20">
        <f>L76*(19-L77)</f>
        <v>486</v>
      </c>
      <c r="M81" s="20">
        <f>M76*(19-M77)</f>
        <v>592.1</v>
      </c>
      <c r="N81" s="164">
        <f>SUM(J81:M81)</f>
        <v>1377.1</v>
      </c>
      <c r="O81" s="165">
        <f>O76*(19-O77)</f>
        <v>2847.7000000000003</v>
      </c>
      <c r="P81" s="166">
        <f>P76*(19-P77)</f>
        <v>2847.7000000000003</v>
      </c>
    </row>
    <row r="82" spans="2:16" ht="15.75" thickBot="1">
      <c r="B82" s="1"/>
      <c r="C82" s="1"/>
      <c r="D82" s="2"/>
      <c r="E82" s="2"/>
      <c r="F82" s="2"/>
      <c r="G82" s="1"/>
      <c r="H82" s="3"/>
      <c r="I82" s="2"/>
      <c r="J82" s="3"/>
      <c r="K82" s="2"/>
      <c r="L82" s="2"/>
      <c r="M82" s="1"/>
      <c r="N82" s="2"/>
      <c r="O82" s="1"/>
      <c r="P82" s="4"/>
    </row>
    <row r="83" spans="2:16" ht="24" thickBot="1">
      <c r="B83" s="473" t="s">
        <v>375</v>
      </c>
      <c r="C83" s="474"/>
      <c r="D83" s="474"/>
      <c r="E83" s="474"/>
      <c r="F83" s="474"/>
      <c r="G83" s="474"/>
      <c r="H83" s="474"/>
      <c r="I83" s="474"/>
      <c r="J83" s="474"/>
      <c r="K83" s="474"/>
      <c r="L83" s="470" t="s">
        <v>225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c r="B86" s="148" t="s">
        <v>211</v>
      </c>
      <c r="C86" s="146">
        <v>31</v>
      </c>
      <c r="D86" s="8">
        <v>28</v>
      </c>
      <c r="E86" s="8">
        <v>31</v>
      </c>
      <c r="F86" s="8">
        <v>25</v>
      </c>
      <c r="G86" s="8">
        <v>10</v>
      </c>
      <c r="H86" s="8">
        <v>0</v>
      </c>
      <c r="I86" s="168">
        <f>SUM(C86:G86)</f>
        <v>125</v>
      </c>
      <c r="J86" s="8">
        <v>15</v>
      </c>
      <c r="K86" s="8">
        <v>31</v>
      </c>
      <c r="L86" s="8">
        <v>30</v>
      </c>
      <c r="M86" s="8">
        <v>31</v>
      </c>
      <c r="N86" s="168">
        <f>SUM(J86:M86)</f>
        <v>107</v>
      </c>
      <c r="O86" s="167">
        <f>SUM(C86:H86,J86:M86)</f>
        <v>232</v>
      </c>
      <c r="P86" s="169">
        <f>I86+N86</f>
        <v>232</v>
      </c>
    </row>
    <row r="87" spans="2:16" ht="19.5">
      <c r="B87" s="149" t="s">
        <v>485</v>
      </c>
      <c r="C87" s="147">
        <v>2.6</v>
      </c>
      <c r="D87" s="10">
        <v>3.7</v>
      </c>
      <c r="E87" s="10">
        <v>4.9000000000000004</v>
      </c>
      <c r="F87" s="10">
        <v>9.4</v>
      </c>
      <c r="G87" s="10">
        <v>11.7</v>
      </c>
      <c r="H87" s="10"/>
      <c r="I87" s="153">
        <f>(C86*C87+D86*D87+E86*E87+F86*F87+G86*G87)/I86</f>
        <v>5.5048000000000004</v>
      </c>
      <c r="J87" s="10">
        <v>10.4</v>
      </c>
      <c r="K87" s="95">
        <v>10.5</v>
      </c>
      <c r="L87" s="95">
        <v>5.7</v>
      </c>
      <c r="M87" s="95">
        <v>2.5</v>
      </c>
      <c r="N87" s="153">
        <f>(J86*J87+K86*K87+L86*L87+M86*M87)/N86</f>
        <v>6.8224299065420562</v>
      </c>
      <c r="O87" s="154">
        <f>(C87*C86+D87*D86+E87*E86+F87*F86+G87*G86+H87*H86+J87*J86+K87*K86+L87*L86+M87*M86)/O86</f>
        <v>6.1124999999999998</v>
      </c>
      <c r="P87" s="161">
        <f>(I87*I86+N87*N86)/P86</f>
        <v>6.1124999999999998</v>
      </c>
    </row>
    <row r="88" spans="2:16" ht="19.5">
      <c r="B88" s="149" t="s">
        <v>212</v>
      </c>
      <c r="C88" s="13">
        <f t="shared" ref="C88:H88" si="32">C86*(13-C87)</f>
        <v>322.40000000000003</v>
      </c>
      <c r="D88" s="12">
        <f t="shared" si="32"/>
        <v>260.40000000000003</v>
      </c>
      <c r="E88" s="12">
        <f t="shared" si="32"/>
        <v>251.1</v>
      </c>
      <c r="F88" s="12">
        <f t="shared" si="32"/>
        <v>89.999999999999986</v>
      </c>
      <c r="G88" s="12">
        <f t="shared" si="32"/>
        <v>13.000000000000007</v>
      </c>
      <c r="H88" s="12">
        <f t="shared" si="32"/>
        <v>0</v>
      </c>
      <c r="I88" s="155">
        <f>SUM(C88:G88)</f>
        <v>936.90000000000009</v>
      </c>
      <c r="J88" s="12">
        <f>J86*(13-J87)</f>
        <v>38.999999999999993</v>
      </c>
      <c r="K88" s="12">
        <f>K86*(13-K87)</f>
        <v>77.5</v>
      </c>
      <c r="L88" s="12">
        <f>L86*(13-L87)</f>
        <v>219</v>
      </c>
      <c r="M88" s="12">
        <f>M86*(13-M87)</f>
        <v>325.5</v>
      </c>
      <c r="N88" s="155">
        <f>SUM(J88:M88)</f>
        <v>661</v>
      </c>
      <c r="O88" s="156">
        <f>O86*(13-O87)</f>
        <v>1597.9</v>
      </c>
      <c r="P88" s="162">
        <f>P86*(13-P87)</f>
        <v>1597.9</v>
      </c>
    </row>
    <row r="89" spans="2:16" ht="19.5">
      <c r="B89" s="149" t="s">
        <v>213</v>
      </c>
      <c r="C89" s="13">
        <f t="shared" ref="C89:H89" si="33">C86*(17-C87)</f>
        <v>446.40000000000003</v>
      </c>
      <c r="D89" s="12">
        <f t="shared" si="33"/>
        <v>372.40000000000003</v>
      </c>
      <c r="E89" s="12">
        <f t="shared" si="33"/>
        <v>375.09999999999997</v>
      </c>
      <c r="F89" s="12">
        <f t="shared" si="33"/>
        <v>190</v>
      </c>
      <c r="G89" s="12">
        <f t="shared" si="33"/>
        <v>53.000000000000007</v>
      </c>
      <c r="H89" s="12">
        <f t="shared" si="33"/>
        <v>0</v>
      </c>
      <c r="I89" s="155">
        <f>SUM(C89:G89)</f>
        <v>1436.9</v>
      </c>
      <c r="J89" s="12">
        <f>J86*(17-J87)</f>
        <v>99</v>
      </c>
      <c r="K89" s="12">
        <f>K86*(17-K87)</f>
        <v>201.5</v>
      </c>
      <c r="L89" s="12">
        <f>L86*(17-L87)</f>
        <v>339</v>
      </c>
      <c r="M89" s="12">
        <f>M86*(17-M87)</f>
        <v>449.5</v>
      </c>
      <c r="N89" s="155">
        <f>SUM(J89:M89)</f>
        <v>1089</v>
      </c>
      <c r="O89" s="156">
        <f>O86*(17-O87)</f>
        <v>2525.8999999999996</v>
      </c>
      <c r="P89" s="162">
        <f>P86*(17-P87)</f>
        <v>2525.8999999999996</v>
      </c>
    </row>
    <row r="90" spans="2:16" ht="19.5">
      <c r="B90" s="149" t="s">
        <v>214</v>
      </c>
      <c r="C90" s="17">
        <f t="shared" ref="C90:H90" si="34">C86*(18-C87)</f>
        <v>477.40000000000003</v>
      </c>
      <c r="D90" s="16">
        <f t="shared" si="34"/>
        <v>400.40000000000003</v>
      </c>
      <c r="E90" s="16">
        <f t="shared" si="34"/>
        <v>406.09999999999997</v>
      </c>
      <c r="F90" s="16">
        <f t="shared" si="34"/>
        <v>215</v>
      </c>
      <c r="G90" s="16">
        <f t="shared" si="34"/>
        <v>63.000000000000007</v>
      </c>
      <c r="H90" s="16">
        <f t="shared" si="34"/>
        <v>0</v>
      </c>
      <c r="I90" s="155">
        <f>SUM(C90:G90)</f>
        <v>1561.9</v>
      </c>
      <c r="J90" s="16">
        <f>J86*(18-J87)</f>
        <v>114</v>
      </c>
      <c r="K90" s="16">
        <f>K86*(18-K87)</f>
        <v>232.5</v>
      </c>
      <c r="L90" s="16">
        <f>L86*(18-L87)</f>
        <v>369</v>
      </c>
      <c r="M90" s="16">
        <f>M86*(18-M87)</f>
        <v>480.5</v>
      </c>
      <c r="N90" s="155">
        <f>SUM(J90:M90)</f>
        <v>1196</v>
      </c>
      <c r="O90" s="157">
        <f>O86*(18-O87)</f>
        <v>2757.8999999999996</v>
      </c>
      <c r="P90" s="163">
        <f>P86*(18-P87)</f>
        <v>2757.8999999999996</v>
      </c>
    </row>
    <row r="91" spans="2:16" ht="20.25" thickBot="1">
      <c r="B91" s="347" t="s">
        <v>215</v>
      </c>
      <c r="C91" s="21">
        <f t="shared" ref="C91:H91" si="35">C86*(19-C87)</f>
        <v>508.4</v>
      </c>
      <c r="D91" s="20">
        <f t="shared" si="35"/>
        <v>428.40000000000003</v>
      </c>
      <c r="E91" s="20">
        <f t="shared" si="35"/>
        <v>437.09999999999997</v>
      </c>
      <c r="F91" s="20">
        <f t="shared" si="35"/>
        <v>240</v>
      </c>
      <c r="G91" s="20">
        <f t="shared" si="35"/>
        <v>73</v>
      </c>
      <c r="H91" s="20">
        <f t="shared" si="35"/>
        <v>0</v>
      </c>
      <c r="I91" s="164">
        <f>SUM(C91:G91)</f>
        <v>1686.8999999999999</v>
      </c>
      <c r="J91" s="20">
        <f>J86*(19-J87)</f>
        <v>129</v>
      </c>
      <c r="K91" s="20">
        <f>K86*(19-K87)</f>
        <v>263.5</v>
      </c>
      <c r="L91" s="20">
        <f>L86*(19-L87)</f>
        <v>399</v>
      </c>
      <c r="M91" s="20">
        <f>M86*(19-M87)</f>
        <v>511.5</v>
      </c>
      <c r="N91" s="164">
        <f>SUM(J91:M91)</f>
        <v>1303</v>
      </c>
      <c r="O91" s="165">
        <f>O86*(19-O87)</f>
        <v>2989.8999999999996</v>
      </c>
      <c r="P91" s="166">
        <f>P86*(19-P87)</f>
        <v>2989.8999999999996</v>
      </c>
    </row>
    <row r="92" spans="2:16" ht="15.75" thickBot="1">
      <c r="B92" s="1"/>
      <c r="C92" s="1"/>
      <c r="D92" s="2"/>
      <c r="E92" s="2"/>
      <c r="F92" s="2"/>
      <c r="G92" s="1"/>
      <c r="H92" s="3"/>
      <c r="I92" s="2"/>
      <c r="J92" s="3"/>
      <c r="K92" s="2"/>
      <c r="L92" s="2"/>
      <c r="M92" s="1"/>
      <c r="N92" s="2"/>
      <c r="O92" s="1"/>
      <c r="P92" s="4"/>
    </row>
    <row r="93" spans="2:16" ht="24" thickBot="1">
      <c r="B93" s="473" t="s">
        <v>375</v>
      </c>
      <c r="C93" s="474"/>
      <c r="D93" s="474"/>
      <c r="E93" s="474"/>
      <c r="F93" s="474"/>
      <c r="G93" s="474"/>
      <c r="H93" s="474"/>
      <c r="I93" s="474"/>
      <c r="J93" s="474"/>
      <c r="K93" s="474"/>
      <c r="L93" s="470" t="s">
        <v>226</v>
      </c>
      <c r="M93" s="471"/>
      <c r="N93" s="471"/>
      <c r="O93" s="471"/>
      <c r="P93" s="472"/>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16.5" thickBot="1">
      <c r="B95" s="466"/>
      <c r="C95" s="462"/>
      <c r="D95" s="462"/>
      <c r="E95" s="462"/>
      <c r="F95" s="462"/>
      <c r="G95" s="462"/>
      <c r="H95" s="462"/>
      <c r="I95" s="462"/>
      <c r="J95" s="462"/>
      <c r="K95" s="462"/>
      <c r="L95" s="462"/>
      <c r="M95" s="462"/>
      <c r="N95" s="462"/>
      <c r="O95" s="145" t="s">
        <v>209</v>
      </c>
      <c r="P95" s="30" t="s">
        <v>210</v>
      </c>
    </row>
    <row r="96" spans="2:16">
      <c r="B96" s="148" t="s">
        <v>211</v>
      </c>
      <c r="C96" s="146">
        <v>31</v>
      </c>
      <c r="D96" s="8">
        <v>28</v>
      </c>
      <c r="E96" s="8">
        <v>31</v>
      </c>
      <c r="F96" s="8">
        <v>10</v>
      </c>
      <c r="G96" s="8">
        <v>5</v>
      </c>
      <c r="H96" s="8">
        <v>5</v>
      </c>
      <c r="I96" s="168">
        <f>SUM(C96:G96)</f>
        <v>105</v>
      </c>
      <c r="J96" s="8">
        <v>0</v>
      </c>
      <c r="K96" s="8">
        <v>26</v>
      </c>
      <c r="L96" s="8">
        <v>30</v>
      </c>
      <c r="M96" s="8">
        <v>31</v>
      </c>
      <c r="N96" s="168">
        <f>SUM(J96:M96)</f>
        <v>87</v>
      </c>
      <c r="O96" s="167">
        <f>SUM(C96:H96,J96:M96)</f>
        <v>197</v>
      </c>
      <c r="P96" s="169">
        <f>I96+N96</f>
        <v>192</v>
      </c>
    </row>
    <row r="97" spans="2:16" ht="19.5">
      <c r="B97" s="149" t="s">
        <v>485</v>
      </c>
      <c r="C97" s="147">
        <v>-3.3</v>
      </c>
      <c r="D97" s="10">
        <v>0.4</v>
      </c>
      <c r="E97" s="10">
        <v>4.5</v>
      </c>
      <c r="F97" s="10">
        <v>12.3</v>
      </c>
      <c r="G97" s="10">
        <v>12.8</v>
      </c>
      <c r="H97" s="10">
        <v>12.8</v>
      </c>
      <c r="I97" s="153">
        <f>(C96*C97+D96*D97+E96*E97+F96*F97+G96*G97)/I96</f>
        <v>2.2419047619047618</v>
      </c>
      <c r="J97" s="10"/>
      <c r="K97" s="95">
        <v>7.6</v>
      </c>
      <c r="L97" s="95">
        <v>6.3</v>
      </c>
      <c r="M97" s="95">
        <v>0.4</v>
      </c>
      <c r="N97" s="153">
        <f>(J96*J97+K96*K97+L96*L97+M96*M97)/N96</f>
        <v>4.5862068965517242</v>
      </c>
      <c r="O97" s="154">
        <f>(C97*C96+D97*D96+E97*E96+F97*F96+G97*G96+H97*H96+J97*J96+K97*K96+L97*L96+M97*M96)/O96</f>
        <v>3.5451776649746192</v>
      </c>
      <c r="P97" s="161">
        <f>(I97*I96+N97*N96)/P96</f>
        <v>3.3041666666666667</v>
      </c>
    </row>
    <row r="98" spans="2:16" ht="19.5">
      <c r="B98" s="149" t="s">
        <v>212</v>
      </c>
      <c r="C98" s="13">
        <f t="shared" ref="C98:H98" si="36">C96*(13-C97)</f>
        <v>505.3</v>
      </c>
      <c r="D98" s="12">
        <f t="shared" si="36"/>
        <v>352.8</v>
      </c>
      <c r="E98" s="12">
        <f t="shared" si="36"/>
        <v>263.5</v>
      </c>
      <c r="F98" s="12">
        <f t="shared" si="36"/>
        <v>6.9999999999999929</v>
      </c>
      <c r="G98" s="12">
        <f t="shared" si="36"/>
        <v>0.99999999999999645</v>
      </c>
      <c r="H98" s="12">
        <f t="shared" si="36"/>
        <v>0.99999999999999645</v>
      </c>
      <c r="I98" s="155">
        <f>SUM(C98:G98)</f>
        <v>1129.5999999999999</v>
      </c>
      <c r="J98" s="12">
        <f>J96*(13-J97)</f>
        <v>0</v>
      </c>
      <c r="K98" s="12">
        <f>K96*(13-K97)</f>
        <v>140.4</v>
      </c>
      <c r="L98" s="12">
        <f>L96*(13-L97)</f>
        <v>201</v>
      </c>
      <c r="M98" s="12">
        <f>M96*(13-M97)</f>
        <v>390.59999999999997</v>
      </c>
      <c r="N98" s="155">
        <f>SUM(J98:M98)</f>
        <v>732</v>
      </c>
      <c r="O98" s="156">
        <f>O96*(13-O97)</f>
        <v>1862.6</v>
      </c>
      <c r="P98" s="162">
        <f>P96*(13-P97)</f>
        <v>1861.6</v>
      </c>
    </row>
    <row r="99" spans="2:16" ht="19.5">
      <c r="B99" s="149" t="s">
        <v>213</v>
      </c>
      <c r="C99" s="13">
        <f t="shared" ref="C99:H99" si="37">C96*(17-C97)</f>
        <v>629.30000000000007</v>
      </c>
      <c r="D99" s="12">
        <f t="shared" si="37"/>
        <v>464.80000000000007</v>
      </c>
      <c r="E99" s="12">
        <f t="shared" si="37"/>
        <v>387.5</v>
      </c>
      <c r="F99" s="12">
        <f t="shared" si="37"/>
        <v>46.999999999999993</v>
      </c>
      <c r="G99" s="12">
        <f t="shared" si="37"/>
        <v>20.999999999999996</v>
      </c>
      <c r="H99" s="12">
        <f t="shared" si="37"/>
        <v>20.999999999999996</v>
      </c>
      <c r="I99" s="155">
        <f>SUM(C99:G99)</f>
        <v>1549.6000000000001</v>
      </c>
      <c r="J99" s="12">
        <f>J96*(17-J97)</f>
        <v>0</v>
      </c>
      <c r="K99" s="12">
        <f>K96*(17-K97)</f>
        <v>244.4</v>
      </c>
      <c r="L99" s="12">
        <f>L96*(17-L97)</f>
        <v>321</v>
      </c>
      <c r="M99" s="12">
        <f>M96*(17-M97)</f>
        <v>514.6</v>
      </c>
      <c r="N99" s="155">
        <f>SUM(J99:M99)</f>
        <v>1080</v>
      </c>
      <c r="O99" s="156">
        <f>O96*(17-O97)</f>
        <v>2650.6</v>
      </c>
      <c r="P99" s="162">
        <f>P96*(17-P97)</f>
        <v>2629.6</v>
      </c>
    </row>
    <row r="100" spans="2:16" ht="19.5">
      <c r="B100" s="149" t="s">
        <v>214</v>
      </c>
      <c r="C100" s="17">
        <f t="shared" ref="C100:H100" si="38">C96*(18-C97)</f>
        <v>660.30000000000007</v>
      </c>
      <c r="D100" s="16">
        <f t="shared" si="38"/>
        <v>492.80000000000007</v>
      </c>
      <c r="E100" s="16">
        <f t="shared" si="38"/>
        <v>418.5</v>
      </c>
      <c r="F100" s="16">
        <f t="shared" si="38"/>
        <v>56.999999999999993</v>
      </c>
      <c r="G100" s="16">
        <f t="shared" si="38"/>
        <v>25.999999999999996</v>
      </c>
      <c r="H100" s="16">
        <f t="shared" si="38"/>
        <v>25.999999999999996</v>
      </c>
      <c r="I100" s="155">
        <f>SUM(C100:G100)</f>
        <v>1654.6000000000001</v>
      </c>
      <c r="J100" s="16">
        <f>J96*(18-J97)</f>
        <v>0</v>
      </c>
      <c r="K100" s="16">
        <f>K96*(18-K97)</f>
        <v>270.40000000000003</v>
      </c>
      <c r="L100" s="16">
        <f>L96*(18-L97)</f>
        <v>351</v>
      </c>
      <c r="M100" s="16">
        <f>M96*(18-M97)</f>
        <v>545.6</v>
      </c>
      <c r="N100" s="155">
        <f>SUM(J100:M100)</f>
        <v>1167</v>
      </c>
      <c r="O100" s="157">
        <f>O96*(18-O97)</f>
        <v>2847.6</v>
      </c>
      <c r="P100" s="163">
        <f>P96*(18-P97)</f>
        <v>2821.6</v>
      </c>
    </row>
    <row r="101" spans="2:16" ht="20.25" thickBot="1">
      <c r="B101" s="347" t="s">
        <v>215</v>
      </c>
      <c r="C101" s="21">
        <f t="shared" ref="C101:H101" si="39">C96*(19-C97)</f>
        <v>691.30000000000007</v>
      </c>
      <c r="D101" s="20">
        <f t="shared" si="39"/>
        <v>520.80000000000007</v>
      </c>
      <c r="E101" s="20">
        <f t="shared" si="39"/>
        <v>449.5</v>
      </c>
      <c r="F101" s="20">
        <f t="shared" si="39"/>
        <v>67</v>
      </c>
      <c r="G101" s="20">
        <f t="shared" si="39"/>
        <v>30.999999999999996</v>
      </c>
      <c r="H101" s="20">
        <f t="shared" si="39"/>
        <v>30.999999999999996</v>
      </c>
      <c r="I101" s="164">
        <f>SUM(C101:G101)</f>
        <v>1759.6000000000001</v>
      </c>
      <c r="J101" s="20">
        <f>J96*(19-J97)</f>
        <v>0</v>
      </c>
      <c r="K101" s="20">
        <f>K96*(19-K97)</f>
        <v>296.40000000000003</v>
      </c>
      <c r="L101" s="20">
        <f>L96*(19-L97)</f>
        <v>381</v>
      </c>
      <c r="M101" s="20">
        <f>M96*(19-M97)</f>
        <v>576.6</v>
      </c>
      <c r="N101" s="164">
        <f>SUM(J101:M101)</f>
        <v>1254</v>
      </c>
      <c r="O101" s="165">
        <f>O96*(19-O97)</f>
        <v>3044.6</v>
      </c>
      <c r="P101" s="166">
        <f>P96*(19-P97)</f>
        <v>3013.6</v>
      </c>
    </row>
    <row r="102" spans="2:16" ht="15.75" thickBot="1">
      <c r="B102" s="1"/>
      <c r="C102" s="1"/>
      <c r="D102" s="2"/>
      <c r="E102" s="2"/>
      <c r="F102" s="2"/>
      <c r="G102" s="1"/>
      <c r="H102" s="3"/>
      <c r="I102" s="2"/>
      <c r="J102" s="3"/>
      <c r="K102" s="2"/>
      <c r="L102" s="2"/>
      <c r="M102" s="1"/>
      <c r="N102" s="2"/>
      <c r="O102" s="1"/>
      <c r="P102" s="4"/>
    </row>
    <row r="103" spans="2:16" ht="24" thickBot="1">
      <c r="B103" s="473" t="s">
        <v>375</v>
      </c>
      <c r="C103" s="474"/>
      <c r="D103" s="474"/>
      <c r="E103" s="474"/>
      <c r="F103" s="474"/>
      <c r="G103" s="474"/>
      <c r="H103" s="474"/>
      <c r="I103" s="474"/>
      <c r="J103" s="474"/>
      <c r="K103" s="474"/>
      <c r="L103" s="470" t="s">
        <v>227</v>
      </c>
      <c r="M103" s="471"/>
      <c r="N103" s="471"/>
      <c r="O103" s="471"/>
      <c r="P103" s="472"/>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16.5" thickBot="1">
      <c r="B105" s="466"/>
      <c r="C105" s="462"/>
      <c r="D105" s="462"/>
      <c r="E105" s="462"/>
      <c r="F105" s="462"/>
      <c r="G105" s="462"/>
      <c r="H105" s="462"/>
      <c r="I105" s="462"/>
      <c r="J105" s="462"/>
      <c r="K105" s="462"/>
      <c r="L105" s="462"/>
      <c r="M105" s="462"/>
      <c r="N105" s="462"/>
      <c r="O105" s="145" t="s">
        <v>209</v>
      </c>
      <c r="P105" s="30" t="s">
        <v>210</v>
      </c>
    </row>
    <row r="106" spans="2:16">
      <c r="B106" s="148" t="s">
        <v>211</v>
      </c>
      <c r="C106" s="146">
        <v>31</v>
      </c>
      <c r="D106" s="8">
        <v>28</v>
      </c>
      <c r="E106" s="8">
        <v>31</v>
      </c>
      <c r="F106" s="8">
        <v>25</v>
      </c>
      <c r="G106" s="8">
        <v>10</v>
      </c>
      <c r="H106" s="8">
        <v>0</v>
      </c>
      <c r="I106" s="168">
        <f>SUM(C106:G106)</f>
        <v>125</v>
      </c>
      <c r="J106" s="8">
        <v>15</v>
      </c>
      <c r="K106" s="8">
        <v>31</v>
      </c>
      <c r="L106" s="8">
        <v>30</v>
      </c>
      <c r="M106" s="8">
        <v>31</v>
      </c>
      <c r="N106" s="168">
        <f>SUM(J106:M106)</f>
        <v>107</v>
      </c>
      <c r="O106" s="167">
        <f>SUM(C106:H106,J106:M106)</f>
        <v>232</v>
      </c>
      <c r="P106" s="169">
        <f>I106+N106</f>
        <v>232</v>
      </c>
    </row>
    <row r="107" spans="2:16" ht="19.5">
      <c r="B107" s="149" t="s">
        <v>485</v>
      </c>
      <c r="C107" s="147">
        <v>-4.2</v>
      </c>
      <c r="D107" s="10">
        <v>-0.2</v>
      </c>
      <c r="E107" s="10">
        <v>4.8</v>
      </c>
      <c r="F107" s="10">
        <v>8.6</v>
      </c>
      <c r="G107" s="10">
        <v>11</v>
      </c>
      <c r="H107" s="10">
        <v>0</v>
      </c>
      <c r="I107" s="153">
        <f>(C106*C107+D106*D107+E106*E107+F106*F107+G106*G107)/I106</f>
        <v>2.7040000000000002</v>
      </c>
      <c r="J107" s="10">
        <v>11.4</v>
      </c>
      <c r="K107" s="95">
        <v>7.4</v>
      </c>
      <c r="L107" s="95">
        <v>7.1</v>
      </c>
      <c r="M107" s="95">
        <v>-3.6</v>
      </c>
      <c r="N107" s="153">
        <f>(J106*J107+K106*K107+L106*L107+M106*M107)/N106</f>
        <v>4.6897196261682241</v>
      </c>
      <c r="O107" s="154">
        <f>(C107*C106+D107*D106+E107*E106+F107*F106+G107*G106+H107*H106+J107*J106+K107*K106+L107*L106+M107*M106)/O106</f>
        <v>3.6198275862068963</v>
      </c>
      <c r="P107" s="161">
        <f>(I107*I106+N107*N106)/P106</f>
        <v>3.6198275862068963</v>
      </c>
    </row>
    <row r="108" spans="2:16" ht="19.5">
      <c r="B108" s="149" t="s">
        <v>212</v>
      </c>
      <c r="C108" s="13">
        <f t="shared" ref="C108:H108" si="40">C106*(13-C107)</f>
        <v>533.19999999999993</v>
      </c>
      <c r="D108" s="12">
        <f t="shared" si="40"/>
        <v>369.59999999999997</v>
      </c>
      <c r="E108" s="12">
        <f t="shared" si="40"/>
        <v>254.2</v>
      </c>
      <c r="F108" s="12">
        <f t="shared" si="40"/>
        <v>110.00000000000001</v>
      </c>
      <c r="G108" s="12">
        <f t="shared" si="40"/>
        <v>20</v>
      </c>
      <c r="H108" s="12">
        <f t="shared" si="40"/>
        <v>0</v>
      </c>
      <c r="I108" s="155">
        <f>SUM(C108:G108)</f>
        <v>1287</v>
      </c>
      <c r="J108" s="12">
        <f>J106*(13-J107)</f>
        <v>23.999999999999993</v>
      </c>
      <c r="K108" s="12">
        <f>K106*(13-K107)</f>
        <v>173.6</v>
      </c>
      <c r="L108" s="12">
        <f>L106*(13-L107)</f>
        <v>177</v>
      </c>
      <c r="M108" s="12">
        <f>M106*(13-M107)</f>
        <v>514.6</v>
      </c>
      <c r="N108" s="155">
        <f>SUM(J108:M108)</f>
        <v>889.2</v>
      </c>
      <c r="O108" s="156">
        <f>O106*(13-O107)</f>
        <v>2176.2000000000003</v>
      </c>
      <c r="P108" s="162">
        <f>P106*(13-P107)</f>
        <v>2176.2000000000003</v>
      </c>
    </row>
    <row r="109" spans="2:16" ht="19.5">
      <c r="B109" s="149" t="s">
        <v>213</v>
      </c>
      <c r="C109" s="13">
        <f t="shared" ref="C109:H109" si="41">C106*(17-C107)</f>
        <v>657.19999999999993</v>
      </c>
      <c r="D109" s="12">
        <f t="shared" si="41"/>
        <v>481.59999999999997</v>
      </c>
      <c r="E109" s="12">
        <f t="shared" si="41"/>
        <v>378.2</v>
      </c>
      <c r="F109" s="12">
        <f t="shared" si="41"/>
        <v>210</v>
      </c>
      <c r="G109" s="12">
        <f t="shared" si="41"/>
        <v>60</v>
      </c>
      <c r="H109" s="12">
        <f t="shared" si="41"/>
        <v>0</v>
      </c>
      <c r="I109" s="155">
        <f>SUM(C109:G109)</f>
        <v>1787</v>
      </c>
      <c r="J109" s="12">
        <f>J106*(17-J107)</f>
        <v>84</v>
      </c>
      <c r="K109" s="12">
        <f>K106*(17-K107)</f>
        <v>297.59999999999997</v>
      </c>
      <c r="L109" s="12">
        <f>L106*(17-L107)</f>
        <v>297</v>
      </c>
      <c r="M109" s="12">
        <f>M106*(17-M107)</f>
        <v>638.6</v>
      </c>
      <c r="N109" s="155">
        <f>SUM(J109:M109)</f>
        <v>1317.1999999999998</v>
      </c>
      <c r="O109" s="156">
        <f>O106*(17-O107)</f>
        <v>3104.2000000000003</v>
      </c>
      <c r="P109" s="162">
        <f>P106*(17-P107)</f>
        <v>3104.2000000000003</v>
      </c>
    </row>
    <row r="110" spans="2:16" ht="19.5">
      <c r="B110" s="149" t="s">
        <v>214</v>
      </c>
      <c r="C110" s="17">
        <f t="shared" ref="C110:H110" si="42">C106*(18-C107)</f>
        <v>688.19999999999993</v>
      </c>
      <c r="D110" s="16">
        <f t="shared" si="42"/>
        <v>509.59999999999997</v>
      </c>
      <c r="E110" s="16">
        <f t="shared" si="42"/>
        <v>409.2</v>
      </c>
      <c r="F110" s="16">
        <f t="shared" si="42"/>
        <v>235</v>
      </c>
      <c r="G110" s="16">
        <f t="shared" si="42"/>
        <v>70</v>
      </c>
      <c r="H110" s="16">
        <f t="shared" si="42"/>
        <v>0</v>
      </c>
      <c r="I110" s="155">
        <f>SUM(C110:G110)</f>
        <v>1912</v>
      </c>
      <c r="J110" s="16">
        <f>J106*(18-J107)</f>
        <v>99</v>
      </c>
      <c r="K110" s="16">
        <f>K106*(18-K107)</f>
        <v>328.59999999999997</v>
      </c>
      <c r="L110" s="16">
        <f>L106*(18-L107)</f>
        <v>327</v>
      </c>
      <c r="M110" s="16">
        <f>M106*(18-M107)</f>
        <v>669.6</v>
      </c>
      <c r="N110" s="155">
        <f>SUM(J110:M110)</f>
        <v>1424.1999999999998</v>
      </c>
      <c r="O110" s="157">
        <f>O106*(18-O107)</f>
        <v>3336.2000000000003</v>
      </c>
      <c r="P110" s="163">
        <f>P106*(18-P107)</f>
        <v>3336.2000000000003</v>
      </c>
    </row>
    <row r="111" spans="2:16" ht="20.25" thickBot="1">
      <c r="B111" s="347" t="s">
        <v>215</v>
      </c>
      <c r="C111" s="21">
        <f t="shared" ref="C111:H111" si="43">C106*(19-C107)</f>
        <v>719.19999999999993</v>
      </c>
      <c r="D111" s="20">
        <f t="shared" si="43"/>
        <v>537.6</v>
      </c>
      <c r="E111" s="20">
        <f t="shared" si="43"/>
        <v>440.2</v>
      </c>
      <c r="F111" s="20">
        <f t="shared" si="43"/>
        <v>260</v>
      </c>
      <c r="G111" s="20">
        <f t="shared" si="43"/>
        <v>80</v>
      </c>
      <c r="H111" s="20">
        <f t="shared" si="43"/>
        <v>0</v>
      </c>
      <c r="I111" s="164">
        <f>SUM(C111:G111)</f>
        <v>2037</v>
      </c>
      <c r="J111" s="20">
        <f>J106*(19-J107)</f>
        <v>114</v>
      </c>
      <c r="K111" s="20">
        <f>K106*(19-K107)</f>
        <v>359.59999999999997</v>
      </c>
      <c r="L111" s="20">
        <f>L106*(19-L107)</f>
        <v>357</v>
      </c>
      <c r="M111" s="20">
        <f>M106*(19-M107)</f>
        <v>700.6</v>
      </c>
      <c r="N111" s="164">
        <f>SUM(J111:M111)</f>
        <v>1531.1999999999998</v>
      </c>
      <c r="O111" s="165">
        <f>O106*(19-O107)</f>
        <v>3568.2000000000003</v>
      </c>
      <c r="P111" s="166">
        <f>P106*(19-P107)</f>
        <v>3568.2000000000003</v>
      </c>
    </row>
    <row r="112" spans="2:16" ht="15.75" thickBot="1">
      <c r="B112" s="1"/>
      <c r="C112" s="1"/>
      <c r="D112" s="2"/>
      <c r="E112" s="2"/>
      <c r="F112" s="2"/>
      <c r="G112" s="1"/>
      <c r="H112" s="3"/>
      <c r="I112" s="2"/>
      <c r="J112" s="3"/>
      <c r="K112" s="2"/>
      <c r="L112" s="2"/>
      <c r="M112" s="1"/>
      <c r="N112" s="2"/>
      <c r="O112" s="1"/>
      <c r="P112" s="4"/>
    </row>
    <row r="113" spans="2:16" ht="24" thickBot="1">
      <c r="B113" s="473" t="s">
        <v>375</v>
      </c>
      <c r="C113" s="474"/>
      <c r="D113" s="474"/>
      <c r="E113" s="474"/>
      <c r="F113" s="474"/>
      <c r="G113" s="474"/>
      <c r="H113" s="474"/>
      <c r="I113" s="474"/>
      <c r="J113" s="474"/>
      <c r="K113" s="474"/>
      <c r="L113" s="470" t="s">
        <v>228</v>
      </c>
      <c r="M113" s="471"/>
      <c r="N113" s="471"/>
      <c r="O113" s="471"/>
      <c r="P113" s="472"/>
    </row>
    <row r="114" spans="2:16" ht="15.75">
      <c r="B114" s="465" t="s">
        <v>195</v>
      </c>
      <c r="C114" s="461" t="s">
        <v>196</v>
      </c>
      <c r="D114" s="461" t="s">
        <v>197</v>
      </c>
      <c r="E114" s="461" t="s">
        <v>198</v>
      </c>
      <c r="F114" s="461" t="s">
        <v>199</v>
      </c>
      <c r="G114" s="461" t="s">
        <v>200</v>
      </c>
      <c r="H114" s="461" t="s">
        <v>201</v>
      </c>
      <c r="I114" s="467" t="s">
        <v>202</v>
      </c>
      <c r="J114" s="461" t="s">
        <v>203</v>
      </c>
      <c r="K114" s="461" t="s">
        <v>204</v>
      </c>
      <c r="L114" s="461" t="s">
        <v>205</v>
      </c>
      <c r="M114" s="461" t="s">
        <v>206</v>
      </c>
      <c r="N114" s="467" t="s">
        <v>207</v>
      </c>
      <c r="O114" s="456" t="s">
        <v>208</v>
      </c>
      <c r="P114" s="457"/>
    </row>
    <row r="115" spans="2:16" ht="16.5" thickBot="1">
      <c r="B115" s="466"/>
      <c r="C115" s="462"/>
      <c r="D115" s="462"/>
      <c r="E115" s="462"/>
      <c r="F115" s="462"/>
      <c r="G115" s="462"/>
      <c r="H115" s="462"/>
      <c r="I115" s="462"/>
      <c r="J115" s="462"/>
      <c r="K115" s="462"/>
      <c r="L115" s="462"/>
      <c r="M115" s="462"/>
      <c r="N115" s="462"/>
      <c r="O115" s="145" t="s">
        <v>209</v>
      </c>
      <c r="P115" s="30" t="s">
        <v>210</v>
      </c>
    </row>
    <row r="116" spans="2:16">
      <c r="B116" s="148" t="s">
        <v>211</v>
      </c>
      <c r="C116" s="146">
        <v>31</v>
      </c>
      <c r="D116" s="8">
        <v>28</v>
      </c>
      <c r="E116" s="8">
        <v>31</v>
      </c>
      <c r="F116" s="8">
        <v>30</v>
      </c>
      <c r="G116" s="8">
        <v>5</v>
      </c>
      <c r="H116" s="8">
        <v>0</v>
      </c>
      <c r="I116" s="168">
        <f>SUM(C116:G116)</f>
        <v>125</v>
      </c>
      <c r="J116" s="8">
        <v>0</v>
      </c>
      <c r="K116" s="8">
        <v>26</v>
      </c>
      <c r="L116" s="8">
        <v>30</v>
      </c>
      <c r="M116" s="8">
        <v>31</v>
      </c>
      <c r="N116" s="168">
        <f>SUM(J116:M116)</f>
        <v>87</v>
      </c>
      <c r="O116" s="167">
        <f>SUM(C116:H116,J116:M116)</f>
        <v>212</v>
      </c>
      <c r="P116" s="169">
        <f>I116+N116</f>
        <v>212</v>
      </c>
    </row>
    <row r="117" spans="2:16" ht="19.5">
      <c r="B117" s="149" t="s">
        <v>485</v>
      </c>
      <c r="C117" s="147">
        <v>-0.2</v>
      </c>
      <c r="D117" s="10">
        <v>-0.9</v>
      </c>
      <c r="E117" s="10">
        <v>5.3</v>
      </c>
      <c r="F117" s="10">
        <v>10.9</v>
      </c>
      <c r="G117" s="10">
        <v>7.6</v>
      </c>
      <c r="H117" s="10">
        <v>0</v>
      </c>
      <c r="I117" s="153">
        <f>(C116*C117+D116*D117+E116*E117+F116*F117+G116*G117)/I116</f>
        <v>3.9831999999999996</v>
      </c>
      <c r="J117" s="10">
        <v>0</v>
      </c>
      <c r="K117" s="95">
        <v>8.1</v>
      </c>
      <c r="L117" s="95">
        <v>2.9</v>
      </c>
      <c r="M117" s="95">
        <v>2.8</v>
      </c>
      <c r="N117" s="153">
        <f>(J116*J117+K116*K117+L116*L117+M116*M117)/N116</f>
        <v>4.4183908045977018</v>
      </c>
      <c r="O117" s="154">
        <f>(C117*C116+D117*D116+E117*E116+F117*F116+G117*G116+H117*H116+J117*J116+K117*K116+L117*L116+M117*M116)/O116</f>
        <v>4.1617924528301886</v>
      </c>
      <c r="P117" s="161">
        <f>(I117*I116+N117*N116)/P116</f>
        <v>4.1617924528301886</v>
      </c>
    </row>
    <row r="118" spans="2:16" ht="19.5">
      <c r="B118" s="149" t="s">
        <v>212</v>
      </c>
      <c r="C118" s="13">
        <f t="shared" ref="C118:H118" si="44">C116*(13-C117)</f>
        <v>409.2</v>
      </c>
      <c r="D118" s="12">
        <f t="shared" si="44"/>
        <v>389.2</v>
      </c>
      <c r="E118" s="12">
        <f t="shared" si="44"/>
        <v>238.70000000000002</v>
      </c>
      <c r="F118" s="12">
        <f t="shared" si="44"/>
        <v>62.999999999999986</v>
      </c>
      <c r="G118" s="12">
        <f t="shared" si="44"/>
        <v>27</v>
      </c>
      <c r="H118" s="12">
        <f t="shared" si="44"/>
        <v>0</v>
      </c>
      <c r="I118" s="155">
        <f>SUM(C118:G118)</f>
        <v>1127.0999999999999</v>
      </c>
      <c r="J118" s="12">
        <f>J116*(13-J117)</f>
        <v>0</v>
      </c>
      <c r="K118" s="12">
        <f>K116*(13-K117)</f>
        <v>127.4</v>
      </c>
      <c r="L118" s="12">
        <f>L116*(13-L117)</f>
        <v>303</v>
      </c>
      <c r="M118" s="12">
        <f>M116*(13-M117)</f>
        <v>316.2</v>
      </c>
      <c r="N118" s="155">
        <f>SUM(J118:M118)</f>
        <v>746.59999999999991</v>
      </c>
      <c r="O118" s="156">
        <f>O116*(13-O117)</f>
        <v>1873.7000000000003</v>
      </c>
      <c r="P118" s="162">
        <f>P116*(13-P117)</f>
        <v>1873.7000000000003</v>
      </c>
    </row>
    <row r="119" spans="2:16" ht="19.5">
      <c r="B119" s="149" t="s">
        <v>213</v>
      </c>
      <c r="C119" s="13">
        <f t="shared" ref="C119:H119" si="45">C116*(17-C117)</f>
        <v>533.19999999999993</v>
      </c>
      <c r="D119" s="12">
        <f t="shared" si="45"/>
        <v>501.19999999999993</v>
      </c>
      <c r="E119" s="12">
        <f t="shared" si="45"/>
        <v>362.7</v>
      </c>
      <c r="F119" s="12">
        <f t="shared" si="45"/>
        <v>183</v>
      </c>
      <c r="G119" s="12">
        <f t="shared" si="45"/>
        <v>47</v>
      </c>
      <c r="H119" s="12">
        <f t="shared" si="45"/>
        <v>0</v>
      </c>
      <c r="I119" s="155">
        <f>SUM(C119:G119)</f>
        <v>1627.1</v>
      </c>
      <c r="J119" s="12">
        <f>J116*(17-J117)</f>
        <v>0</v>
      </c>
      <c r="K119" s="12">
        <f>K116*(17-K117)</f>
        <v>231.4</v>
      </c>
      <c r="L119" s="12">
        <f>L116*(17-L117)</f>
        <v>423</v>
      </c>
      <c r="M119" s="12">
        <f>M116*(17-M117)</f>
        <v>440.2</v>
      </c>
      <c r="N119" s="155">
        <f>SUM(J119:M119)</f>
        <v>1094.5999999999999</v>
      </c>
      <c r="O119" s="156">
        <f>O116*(17-O117)</f>
        <v>2721.7000000000003</v>
      </c>
      <c r="P119" s="162">
        <f>P116*(17-P117)</f>
        <v>2721.7000000000003</v>
      </c>
    </row>
    <row r="120" spans="2:16" ht="19.5">
      <c r="B120" s="149" t="s">
        <v>214</v>
      </c>
      <c r="C120" s="17">
        <f t="shared" ref="C120:H120" si="46">C116*(18-C117)</f>
        <v>564.19999999999993</v>
      </c>
      <c r="D120" s="16">
        <f t="shared" si="46"/>
        <v>529.19999999999993</v>
      </c>
      <c r="E120" s="16">
        <f t="shared" si="46"/>
        <v>393.7</v>
      </c>
      <c r="F120" s="16">
        <f t="shared" si="46"/>
        <v>213</v>
      </c>
      <c r="G120" s="16">
        <f t="shared" si="46"/>
        <v>52</v>
      </c>
      <c r="H120" s="16">
        <f t="shared" si="46"/>
        <v>0</v>
      </c>
      <c r="I120" s="155">
        <f>SUM(C120:G120)</f>
        <v>1752.1</v>
      </c>
      <c r="J120" s="16">
        <f>J116*(18-J117)</f>
        <v>0</v>
      </c>
      <c r="K120" s="16">
        <f>K116*(18-K117)</f>
        <v>257.40000000000003</v>
      </c>
      <c r="L120" s="16">
        <f>L116*(18-L117)</f>
        <v>453</v>
      </c>
      <c r="M120" s="16">
        <f>M116*(18-M117)</f>
        <v>471.2</v>
      </c>
      <c r="N120" s="155">
        <f>SUM(J120:M120)</f>
        <v>1181.6000000000001</v>
      </c>
      <c r="O120" s="157">
        <f>O116*(18-O117)</f>
        <v>2933.7000000000003</v>
      </c>
      <c r="P120" s="163">
        <f>P116*(18-P117)</f>
        <v>2933.7000000000003</v>
      </c>
    </row>
    <row r="121" spans="2:16" ht="20.25" thickBot="1">
      <c r="B121" s="347" t="s">
        <v>215</v>
      </c>
      <c r="C121" s="21">
        <f t="shared" ref="C121:H121" si="47">C116*(19-C117)</f>
        <v>595.19999999999993</v>
      </c>
      <c r="D121" s="20">
        <f t="shared" si="47"/>
        <v>557.19999999999993</v>
      </c>
      <c r="E121" s="20">
        <f t="shared" si="47"/>
        <v>424.7</v>
      </c>
      <c r="F121" s="20">
        <f t="shared" si="47"/>
        <v>243</v>
      </c>
      <c r="G121" s="20">
        <f t="shared" si="47"/>
        <v>57</v>
      </c>
      <c r="H121" s="20">
        <f t="shared" si="47"/>
        <v>0</v>
      </c>
      <c r="I121" s="164">
        <f>SUM(C121:G121)</f>
        <v>1877.1</v>
      </c>
      <c r="J121" s="20">
        <f>J116*(19-J117)</f>
        <v>0</v>
      </c>
      <c r="K121" s="20">
        <f>K116*(19-K117)</f>
        <v>283.40000000000003</v>
      </c>
      <c r="L121" s="20">
        <f>L116*(19-L117)</f>
        <v>483.00000000000006</v>
      </c>
      <c r="M121" s="20">
        <f>M116*(19-M117)</f>
        <v>502.2</v>
      </c>
      <c r="N121" s="164">
        <f>SUM(J121:M121)</f>
        <v>1268.6000000000001</v>
      </c>
      <c r="O121" s="165">
        <f>O116*(19-O117)</f>
        <v>3145.7000000000003</v>
      </c>
      <c r="P121" s="166">
        <f>P116*(19-P117)</f>
        <v>3145.7000000000003</v>
      </c>
    </row>
    <row r="122" spans="2:16" ht="15.75" thickBot="1">
      <c r="B122" s="1"/>
      <c r="C122" s="1"/>
      <c r="D122" s="2"/>
      <c r="E122" s="2"/>
      <c r="F122" s="2"/>
      <c r="G122" s="1"/>
      <c r="H122" s="3"/>
      <c r="I122" s="2"/>
      <c r="J122" s="3"/>
      <c r="K122" s="2"/>
      <c r="L122" s="2"/>
      <c r="M122" s="1"/>
      <c r="N122" s="2"/>
      <c r="O122" s="1"/>
      <c r="P122" s="4"/>
    </row>
    <row r="123" spans="2:16" ht="24" thickBot="1">
      <c r="B123" s="473" t="s">
        <v>375</v>
      </c>
      <c r="C123" s="474"/>
      <c r="D123" s="474"/>
      <c r="E123" s="474"/>
      <c r="F123" s="474"/>
      <c r="G123" s="474"/>
      <c r="H123" s="474"/>
      <c r="I123" s="474"/>
      <c r="J123" s="474"/>
      <c r="K123" s="474"/>
      <c r="L123" s="470" t="s">
        <v>229</v>
      </c>
      <c r="M123" s="471"/>
      <c r="N123" s="471"/>
      <c r="O123" s="471"/>
      <c r="P123" s="472"/>
    </row>
    <row r="124" spans="2:16" ht="15.75">
      <c r="B124" s="465" t="s">
        <v>195</v>
      </c>
      <c r="C124" s="461" t="s">
        <v>196</v>
      </c>
      <c r="D124" s="461" t="s">
        <v>197</v>
      </c>
      <c r="E124" s="461" t="s">
        <v>198</v>
      </c>
      <c r="F124" s="461" t="s">
        <v>199</v>
      </c>
      <c r="G124" s="461" t="s">
        <v>200</v>
      </c>
      <c r="H124" s="461" t="s">
        <v>201</v>
      </c>
      <c r="I124" s="467" t="s">
        <v>202</v>
      </c>
      <c r="J124" s="461" t="s">
        <v>203</v>
      </c>
      <c r="K124" s="461" t="s">
        <v>204</v>
      </c>
      <c r="L124" s="461" t="s">
        <v>205</v>
      </c>
      <c r="M124" s="461" t="s">
        <v>206</v>
      </c>
      <c r="N124" s="467" t="s">
        <v>207</v>
      </c>
      <c r="O124" s="456" t="s">
        <v>208</v>
      </c>
      <c r="P124" s="457"/>
    </row>
    <row r="125" spans="2:16" ht="16.5" thickBot="1">
      <c r="B125" s="466"/>
      <c r="C125" s="462"/>
      <c r="D125" s="462"/>
      <c r="E125" s="462"/>
      <c r="F125" s="462"/>
      <c r="G125" s="462"/>
      <c r="H125" s="462"/>
      <c r="I125" s="462"/>
      <c r="J125" s="462"/>
      <c r="K125" s="462"/>
      <c r="L125" s="462"/>
      <c r="M125" s="462"/>
      <c r="N125" s="462"/>
      <c r="O125" s="145" t="s">
        <v>209</v>
      </c>
      <c r="P125" s="30" t="s">
        <v>210</v>
      </c>
    </row>
    <row r="126" spans="2:16">
      <c r="B126" s="148" t="s">
        <v>211</v>
      </c>
      <c r="C126" s="146">
        <v>31</v>
      </c>
      <c r="D126" s="8">
        <v>28</v>
      </c>
      <c r="E126" s="8">
        <v>31</v>
      </c>
      <c r="F126" s="8">
        <v>25</v>
      </c>
      <c r="G126" s="8">
        <v>5</v>
      </c>
      <c r="H126" s="8">
        <v>0</v>
      </c>
      <c r="I126" s="168">
        <f>SUM(C126:G126)</f>
        <v>120</v>
      </c>
      <c r="J126" s="8">
        <v>0</v>
      </c>
      <c r="K126" s="8">
        <v>26</v>
      </c>
      <c r="L126" s="8">
        <v>30</v>
      </c>
      <c r="M126" s="8">
        <v>31</v>
      </c>
      <c r="N126" s="168">
        <f>SUM(J126:M126)</f>
        <v>87</v>
      </c>
      <c r="O126" s="167">
        <f>SUM(C126:H126,J126:M126)</f>
        <v>207</v>
      </c>
      <c r="P126" s="169">
        <f>I126+N126</f>
        <v>207</v>
      </c>
    </row>
    <row r="127" spans="2:16" ht="19.5">
      <c r="B127" s="149" t="s">
        <v>485</v>
      </c>
      <c r="C127" s="147">
        <v>0.6</v>
      </c>
      <c r="D127" s="10">
        <v>4.3</v>
      </c>
      <c r="E127" s="10">
        <v>6.6</v>
      </c>
      <c r="F127" s="10">
        <v>8.5</v>
      </c>
      <c r="G127" s="10">
        <v>12.9</v>
      </c>
      <c r="H127" s="10">
        <v>0</v>
      </c>
      <c r="I127" s="153">
        <f>(C126*C127+D126*D127+E126*E127+F126*F127+G126*G127)/I126</f>
        <v>5.1716666666666669</v>
      </c>
      <c r="J127" s="10">
        <v>0</v>
      </c>
      <c r="K127" s="95">
        <v>10.3</v>
      </c>
      <c r="L127" s="95">
        <v>6.9</v>
      </c>
      <c r="M127" s="95">
        <v>1.4</v>
      </c>
      <c r="N127" s="153">
        <f>(J126*J127+K126*K127+L126*L127+M126*M127)/N126</f>
        <v>5.9563218390804602</v>
      </c>
      <c r="O127" s="154">
        <f>(C127*C126+D127*D126+E127*E126+F127*F126+G127*G126+H127*H126+J127*J126+K127*K126+L127*L126+M127*M126)/O126</f>
        <v>5.5014492753623196</v>
      </c>
      <c r="P127" s="161">
        <f>(I127*I126+N127*N126)/P126</f>
        <v>5.5014492753623196</v>
      </c>
    </row>
    <row r="128" spans="2:16" ht="19.5">
      <c r="B128" s="149" t="s">
        <v>212</v>
      </c>
      <c r="C128" s="13">
        <f t="shared" ref="C128:H128" si="48">C126*(13-C127)</f>
        <v>384.40000000000003</v>
      </c>
      <c r="D128" s="12">
        <f t="shared" si="48"/>
        <v>243.59999999999997</v>
      </c>
      <c r="E128" s="12">
        <f t="shared" si="48"/>
        <v>198.4</v>
      </c>
      <c r="F128" s="12">
        <f t="shared" si="48"/>
        <v>112.5</v>
      </c>
      <c r="G128" s="12">
        <f t="shared" si="48"/>
        <v>0.49999999999999822</v>
      </c>
      <c r="H128" s="12">
        <f t="shared" si="48"/>
        <v>0</v>
      </c>
      <c r="I128" s="155">
        <f>SUM(C128:G128)</f>
        <v>939.4</v>
      </c>
      <c r="J128" s="12">
        <f>J126*(13-J127)</f>
        <v>0</v>
      </c>
      <c r="K128" s="12">
        <f>K126*(13-K127)</f>
        <v>70.199999999999989</v>
      </c>
      <c r="L128" s="12">
        <f>L126*(13-L127)</f>
        <v>183</v>
      </c>
      <c r="M128" s="12">
        <f>M126*(13-M127)</f>
        <v>359.59999999999997</v>
      </c>
      <c r="N128" s="155">
        <f>SUM(J128:M128)</f>
        <v>612.79999999999995</v>
      </c>
      <c r="O128" s="156">
        <f>O126*(13-O127)</f>
        <v>1552.1999999999998</v>
      </c>
      <c r="P128" s="162">
        <f>P126*(13-P127)</f>
        <v>1552.1999999999998</v>
      </c>
    </row>
    <row r="129" spans="2:16" ht="19.5">
      <c r="B129" s="149" t="s">
        <v>213</v>
      </c>
      <c r="C129" s="13">
        <f t="shared" ref="C129:H129" si="49">C126*(17-C127)</f>
        <v>508.4</v>
      </c>
      <c r="D129" s="12">
        <f t="shared" si="49"/>
        <v>355.59999999999997</v>
      </c>
      <c r="E129" s="12">
        <f t="shared" si="49"/>
        <v>322.40000000000003</v>
      </c>
      <c r="F129" s="12">
        <f t="shared" si="49"/>
        <v>212.5</v>
      </c>
      <c r="G129" s="12">
        <f t="shared" si="49"/>
        <v>20.5</v>
      </c>
      <c r="H129" s="12">
        <f t="shared" si="49"/>
        <v>0</v>
      </c>
      <c r="I129" s="155">
        <f>SUM(C129:G129)</f>
        <v>1419.4</v>
      </c>
      <c r="J129" s="12">
        <f>J126*(17-J127)</f>
        <v>0</v>
      </c>
      <c r="K129" s="12">
        <f>K126*(17-K127)</f>
        <v>174.2</v>
      </c>
      <c r="L129" s="12">
        <f>L126*(17-L127)</f>
        <v>303</v>
      </c>
      <c r="M129" s="12">
        <f>M126*(17-M127)</f>
        <v>483.59999999999997</v>
      </c>
      <c r="N129" s="155">
        <f>SUM(J129:M129)</f>
        <v>960.8</v>
      </c>
      <c r="O129" s="156">
        <f>O126*(17-O127)</f>
        <v>2380.1999999999998</v>
      </c>
      <c r="P129" s="162">
        <f>P126*(17-P127)</f>
        <v>2380.1999999999998</v>
      </c>
    </row>
    <row r="130" spans="2:16" ht="19.5">
      <c r="B130" s="149" t="s">
        <v>214</v>
      </c>
      <c r="C130" s="17">
        <f t="shared" ref="C130:H130" si="50">C126*(18-C127)</f>
        <v>539.4</v>
      </c>
      <c r="D130" s="16">
        <f t="shared" si="50"/>
        <v>383.59999999999997</v>
      </c>
      <c r="E130" s="16">
        <f t="shared" si="50"/>
        <v>353.40000000000003</v>
      </c>
      <c r="F130" s="16">
        <f t="shared" si="50"/>
        <v>237.5</v>
      </c>
      <c r="G130" s="16">
        <f t="shared" si="50"/>
        <v>25.5</v>
      </c>
      <c r="H130" s="16">
        <f t="shared" si="50"/>
        <v>0</v>
      </c>
      <c r="I130" s="155">
        <f>SUM(C130:G130)</f>
        <v>1539.4</v>
      </c>
      <c r="J130" s="16">
        <f>J126*(18-J127)</f>
        <v>0</v>
      </c>
      <c r="K130" s="16">
        <f>K126*(18-K127)</f>
        <v>200.2</v>
      </c>
      <c r="L130" s="16">
        <f>L126*(18-L127)</f>
        <v>333</v>
      </c>
      <c r="M130" s="16">
        <f>M126*(18-M127)</f>
        <v>514.6</v>
      </c>
      <c r="N130" s="155">
        <f>SUM(J130:M130)</f>
        <v>1047.8000000000002</v>
      </c>
      <c r="O130" s="157">
        <f>O126*(18-O127)</f>
        <v>2587.1999999999998</v>
      </c>
      <c r="P130" s="163">
        <f>P126*(18-P127)</f>
        <v>2587.1999999999998</v>
      </c>
    </row>
    <row r="131" spans="2:16" ht="20.25" thickBot="1">
      <c r="B131" s="347" t="s">
        <v>215</v>
      </c>
      <c r="C131" s="21">
        <f t="shared" ref="C131:H131" si="51">C126*(19-C127)</f>
        <v>570.4</v>
      </c>
      <c r="D131" s="20">
        <f t="shared" si="51"/>
        <v>411.59999999999997</v>
      </c>
      <c r="E131" s="20">
        <f t="shared" si="51"/>
        <v>384.40000000000003</v>
      </c>
      <c r="F131" s="20">
        <f t="shared" si="51"/>
        <v>262.5</v>
      </c>
      <c r="G131" s="20">
        <f t="shared" si="51"/>
        <v>30.5</v>
      </c>
      <c r="H131" s="20">
        <f t="shared" si="51"/>
        <v>0</v>
      </c>
      <c r="I131" s="164">
        <f>SUM(C131:G131)</f>
        <v>1659.4</v>
      </c>
      <c r="J131" s="20">
        <f>J126*(19-J127)</f>
        <v>0</v>
      </c>
      <c r="K131" s="20">
        <f>K126*(19-K127)</f>
        <v>226.2</v>
      </c>
      <c r="L131" s="20">
        <f>L126*(19-L127)</f>
        <v>363</v>
      </c>
      <c r="M131" s="20">
        <f>M126*(19-M127)</f>
        <v>545.6</v>
      </c>
      <c r="N131" s="164">
        <f>SUM(J131:M131)</f>
        <v>1134.8000000000002</v>
      </c>
      <c r="O131" s="165">
        <f>O126*(19-O127)</f>
        <v>2794.2</v>
      </c>
      <c r="P131" s="166">
        <f>P126*(19-P127)</f>
        <v>2794.2</v>
      </c>
    </row>
    <row r="132" spans="2:16" ht="15.75" thickBot="1">
      <c r="B132" s="4"/>
      <c r="C132" s="4"/>
      <c r="D132" s="4"/>
      <c r="E132" s="4"/>
      <c r="F132" s="4"/>
      <c r="G132" s="4"/>
      <c r="H132" s="4"/>
      <c r="I132" s="4"/>
      <c r="J132" s="4"/>
      <c r="K132" s="4"/>
      <c r="L132" s="4"/>
      <c r="M132" s="4"/>
      <c r="N132" s="4"/>
      <c r="O132" s="4"/>
      <c r="P132" s="4"/>
    </row>
    <row r="133" spans="2:16" ht="24" thickBot="1">
      <c r="B133" s="473" t="s">
        <v>375</v>
      </c>
      <c r="C133" s="474"/>
      <c r="D133" s="474"/>
      <c r="E133" s="474"/>
      <c r="F133" s="474"/>
      <c r="G133" s="474"/>
      <c r="H133" s="474"/>
      <c r="I133" s="474"/>
      <c r="J133" s="474"/>
      <c r="K133" s="474"/>
      <c r="L133" s="470" t="s">
        <v>230</v>
      </c>
      <c r="M133" s="471"/>
      <c r="N133" s="471"/>
      <c r="O133" s="471"/>
      <c r="P133" s="472"/>
    </row>
    <row r="134" spans="2:16" ht="15.75">
      <c r="B134" s="465" t="s">
        <v>195</v>
      </c>
      <c r="C134" s="461" t="s">
        <v>196</v>
      </c>
      <c r="D134" s="461" t="s">
        <v>197</v>
      </c>
      <c r="E134" s="461" t="s">
        <v>198</v>
      </c>
      <c r="F134" s="461" t="s">
        <v>199</v>
      </c>
      <c r="G134" s="461" t="s">
        <v>200</v>
      </c>
      <c r="H134" s="461" t="s">
        <v>201</v>
      </c>
      <c r="I134" s="467" t="s">
        <v>202</v>
      </c>
      <c r="J134" s="461" t="s">
        <v>203</v>
      </c>
      <c r="K134" s="461" t="s">
        <v>204</v>
      </c>
      <c r="L134" s="461" t="s">
        <v>205</v>
      </c>
      <c r="M134" s="461" t="s">
        <v>206</v>
      </c>
      <c r="N134" s="467" t="s">
        <v>207</v>
      </c>
      <c r="O134" s="456" t="s">
        <v>208</v>
      </c>
      <c r="P134" s="457"/>
    </row>
    <row r="135" spans="2:16" ht="16.5" thickBot="1">
      <c r="B135" s="466"/>
      <c r="C135" s="462"/>
      <c r="D135" s="462"/>
      <c r="E135" s="462"/>
      <c r="F135" s="462"/>
      <c r="G135" s="462"/>
      <c r="H135" s="462"/>
      <c r="I135" s="462"/>
      <c r="J135" s="462"/>
      <c r="K135" s="462"/>
      <c r="L135" s="462"/>
      <c r="M135" s="462"/>
      <c r="N135" s="462"/>
      <c r="O135" s="145" t="s">
        <v>209</v>
      </c>
      <c r="P135" s="30" t="s">
        <v>210</v>
      </c>
    </row>
    <row r="136" spans="2:16">
      <c r="B136" s="148" t="s">
        <v>211</v>
      </c>
      <c r="C136" s="146">
        <v>31</v>
      </c>
      <c r="D136" s="8">
        <v>28</v>
      </c>
      <c r="E136" s="8">
        <v>31</v>
      </c>
      <c r="F136" s="8">
        <v>15</v>
      </c>
      <c r="G136" s="8">
        <v>16</v>
      </c>
      <c r="H136" s="8">
        <v>5</v>
      </c>
      <c r="I136" s="168">
        <f>SUM(C136:G136)</f>
        <v>121</v>
      </c>
      <c r="J136" s="8">
        <v>10</v>
      </c>
      <c r="K136" s="8">
        <v>26</v>
      </c>
      <c r="L136" s="8">
        <v>30</v>
      </c>
      <c r="M136" s="8">
        <v>31</v>
      </c>
      <c r="N136" s="168">
        <f>SUM(J136:M136)</f>
        <v>97</v>
      </c>
      <c r="O136" s="167">
        <f>SUM(C136:H136,J136:M136)</f>
        <v>223</v>
      </c>
      <c r="P136" s="169">
        <f>I136+N136</f>
        <v>218</v>
      </c>
    </row>
    <row r="137" spans="2:16" ht="19.5">
      <c r="B137" s="149" t="s">
        <v>485</v>
      </c>
      <c r="C137" s="147">
        <v>1.6</v>
      </c>
      <c r="D137" s="10">
        <v>0.2</v>
      </c>
      <c r="E137" s="10">
        <v>1.2</v>
      </c>
      <c r="F137" s="10">
        <v>5</v>
      </c>
      <c r="G137" s="10">
        <v>12.2</v>
      </c>
      <c r="H137" s="10">
        <v>13</v>
      </c>
      <c r="I137" s="153">
        <f>(C136*C137+D136*D137+E136*E137+F136*F137+G136*G137)/I136</f>
        <v>2.9966942148760332</v>
      </c>
      <c r="J137" s="10">
        <v>10.5</v>
      </c>
      <c r="K137" s="95">
        <v>10.3</v>
      </c>
      <c r="L137" s="95">
        <v>5.7</v>
      </c>
      <c r="M137" s="95">
        <v>2.2999999999999998</v>
      </c>
      <c r="N137" s="153">
        <f>(J136*J137+K136*K137+L136*L137+M136*M137)/N136</f>
        <v>6.3412371134020606</v>
      </c>
      <c r="O137" s="154">
        <f>(C137*C136+D137*D136+E137*E136+F137*F136+G137*G136+H137*H136+J137*J136+K137*K136+L137*L136+M137*M136)/O136</f>
        <v>4.6757847533632289</v>
      </c>
      <c r="P137" s="161">
        <f>(I137*I136+N137*N136)/P136</f>
        <v>4.4848623853211009</v>
      </c>
    </row>
    <row r="138" spans="2:16" ht="19.5">
      <c r="B138" s="149" t="s">
        <v>212</v>
      </c>
      <c r="C138" s="13">
        <f t="shared" ref="C138:H138" si="52">C136*(13-C137)</f>
        <v>353.40000000000003</v>
      </c>
      <c r="D138" s="12">
        <f t="shared" si="52"/>
        <v>358.40000000000003</v>
      </c>
      <c r="E138" s="12">
        <f t="shared" si="52"/>
        <v>365.8</v>
      </c>
      <c r="F138" s="12">
        <f t="shared" si="52"/>
        <v>120</v>
      </c>
      <c r="G138" s="12">
        <f t="shared" si="52"/>
        <v>12.800000000000011</v>
      </c>
      <c r="H138" s="12">
        <f t="shared" si="52"/>
        <v>0</v>
      </c>
      <c r="I138" s="155">
        <f>SUM(C138:G138)</f>
        <v>1210.4000000000001</v>
      </c>
      <c r="J138" s="12">
        <f>J136*(13-J137)</f>
        <v>25</v>
      </c>
      <c r="K138" s="12">
        <f>K136*(13-K137)</f>
        <v>70.199999999999989</v>
      </c>
      <c r="L138" s="12">
        <f>L136*(13-L137)</f>
        <v>219</v>
      </c>
      <c r="M138" s="12">
        <f>M136*(13-M137)</f>
        <v>331.7</v>
      </c>
      <c r="N138" s="155">
        <f>SUM(J138:M138)</f>
        <v>645.9</v>
      </c>
      <c r="O138" s="156">
        <f>O136*(13-O137)</f>
        <v>1856.3000000000002</v>
      </c>
      <c r="P138" s="162">
        <f>P136*(13-P137)</f>
        <v>1856.3</v>
      </c>
    </row>
    <row r="139" spans="2:16" ht="19.5">
      <c r="B139" s="149" t="s">
        <v>213</v>
      </c>
      <c r="C139" s="13">
        <f t="shared" ref="C139:H139" si="53">C136*(17-C137)</f>
        <v>477.40000000000003</v>
      </c>
      <c r="D139" s="12">
        <f t="shared" si="53"/>
        <v>470.40000000000003</v>
      </c>
      <c r="E139" s="12">
        <f t="shared" si="53"/>
        <v>489.8</v>
      </c>
      <c r="F139" s="12">
        <f t="shared" si="53"/>
        <v>180</v>
      </c>
      <c r="G139" s="12">
        <f t="shared" si="53"/>
        <v>76.800000000000011</v>
      </c>
      <c r="H139" s="12">
        <f t="shared" si="53"/>
        <v>20</v>
      </c>
      <c r="I139" s="155">
        <f>SUM(C139:G139)</f>
        <v>1694.4</v>
      </c>
      <c r="J139" s="12">
        <f>J136*(17-J137)</f>
        <v>65</v>
      </c>
      <c r="K139" s="12">
        <f>K136*(17-K137)</f>
        <v>174.2</v>
      </c>
      <c r="L139" s="12">
        <f>L136*(17-L137)</f>
        <v>339</v>
      </c>
      <c r="M139" s="12">
        <f>M136*(17-M137)</f>
        <v>455.7</v>
      </c>
      <c r="N139" s="155">
        <f>SUM(J139:M139)</f>
        <v>1033.9000000000001</v>
      </c>
      <c r="O139" s="156">
        <f>O136*(17-O137)</f>
        <v>2748.3</v>
      </c>
      <c r="P139" s="162">
        <f>P136*(17-P137)</f>
        <v>2728.3</v>
      </c>
    </row>
    <row r="140" spans="2:16" ht="19.5">
      <c r="B140" s="149" t="s">
        <v>214</v>
      </c>
      <c r="C140" s="17">
        <f t="shared" ref="C140:H140" si="54">C136*(18-C137)</f>
        <v>508.4</v>
      </c>
      <c r="D140" s="16">
        <f t="shared" si="54"/>
        <v>498.40000000000003</v>
      </c>
      <c r="E140" s="16">
        <f t="shared" si="54"/>
        <v>520.80000000000007</v>
      </c>
      <c r="F140" s="16">
        <f t="shared" si="54"/>
        <v>195</v>
      </c>
      <c r="G140" s="16">
        <f t="shared" si="54"/>
        <v>92.800000000000011</v>
      </c>
      <c r="H140" s="16">
        <f t="shared" si="54"/>
        <v>25</v>
      </c>
      <c r="I140" s="155">
        <f>SUM(C140:G140)</f>
        <v>1815.3999999999999</v>
      </c>
      <c r="J140" s="16">
        <f>J136*(18-J137)</f>
        <v>75</v>
      </c>
      <c r="K140" s="16">
        <f>K136*(18-K137)</f>
        <v>200.2</v>
      </c>
      <c r="L140" s="16">
        <f>L136*(18-L137)</f>
        <v>369</v>
      </c>
      <c r="M140" s="16">
        <f>M136*(18-M137)</f>
        <v>486.7</v>
      </c>
      <c r="N140" s="155">
        <f>SUM(J140:M140)</f>
        <v>1130.9000000000001</v>
      </c>
      <c r="O140" s="157">
        <f>O136*(18-O137)</f>
        <v>2971.3</v>
      </c>
      <c r="P140" s="163">
        <f>P136*(18-P137)</f>
        <v>2946.3</v>
      </c>
    </row>
    <row r="141" spans="2:16" ht="20.25" thickBot="1">
      <c r="B141" s="347" t="s">
        <v>215</v>
      </c>
      <c r="C141" s="21">
        <f t="shared" ref="C141:H141" si="55">C136*(19-C137)</f>
        <v>539.4</v>
      </c>
      <c r="D141" s="20">
        <f t="shared" si="55"/>
        <v>526.4</v>
      </c>
      <c r="E141" s="20">
        <f t="shared" si="55"/>
        <v>551.80000000000007</v>
      </c>
      <c r="F141" s="20">
        <f t="shared" si="55"/>
        <v>210</v>
      </c>
      <c r="G141" s="20">
        <f t="shared" si="55"/>
        <v>108.80000000000001</v>
      </c>
      <c r="H141" s="20">
        <f t="shared" si="55"/>
        <v>30</v>
      </c>
      <c r="I141" s="164">
        <f>SUM(C141:G141)</f>
        <v>1936.3999999999999</v>
      </c>
      <c r="J141" s="20">
        <f>J136*(19-J137)</f>
        <v>85</v>
      </c>
      <c r="K141" s="20">
        <f>K136*(19-K137)</f>
        <v>226.2</v>
      </c>
      <c r="L141" s="20">
        <f>L136*(19-L137)</f>
        <v>399</v>
      </c>
      <c r="M141" s="20">
        <f>M136*(19-M137)</f>
        <v>517.69999999999993</v>
      </c>
      <c r="N141" s="164">
        <f>SUM(J141:M141)</f>
        <v>1227.9000000000001</v>
      </c>
      <c r="O141" s="165">
        <f>O136*(19-O137)</f>
        <v>3194.3</v>
      </c>
      <c r="P141" s="166">
        <f>P136*(19-P137)</f>
        <v>3164.3</v>
      </c>
    </row>
    <row r="142" spans="2:16" ht="15.75" thickBot="1">
      <c r="B142" s="1"/>
      <c r="C142" s="1"/>
      <c r="D142" s="2"/>
      <c r="E142" s="2"/>
      <c r="F142" s="2"/>
      <c r="G142" s="1"/>
      <c r="H142" s="3"/>
      <c r="I142" s="2"/>
      <c r="J142" s="3"/>
      <c r="K142" s="2"/>
      <c r="L142" s="2"/>
      <c r="M142" s="1"/>
      <c r="N142" s="2"/>
      <c r="O142" s="1"/>
      <c r="P142" s="4"/>
    </row>
    <row r="143" spans="2:16" ht="24" thickBot="1">
      <c r="B143" s="473" t="s">
        <v>375</v>
      </c>
      <c r="C143" s="474"/>
      <c r="D143" s="474"/>
      <c r="E143" s="474"/>
      <c r="F143" s="474"/>
      <c r="G143" s="474"/>
      <c r="H143" s="474"/>
      <c r="I143" s="474"/>
      <c r="J143" s="474"/>
      <c r="K143" s="474"/>
      <c r="L143" s="470" t="s">
        <v>231</v>
      </c>
      <c r="M143" s="471"/>
      <c r="N143" s="471"/>
      <c r="O143" s="471"/>
      <c r="P143" s="472"/>
    </row>
    <row r="144" spans="2:16" ht="15.75">
      <c r="B144" s="465" t="s">
        <v>195</v>
      </c>
      <c r="C144" s="461" t="s">
        <v>196</v>
      </c>
      <c r="D144" s="461" t="s">
        <v>197</v>
      </c>
      <c r="E144" s="461" t="s">
        <v>198</v>
      </c>
      <c r="F144" s="461" t="s">
        <v>199</v>
      </c>
      <c r="G144" s="461" t="s">
        <v>200</v>
      </c>
      <c r="H144" s="461" t="s">
        <v>201</v>
      </c>
      <c r="I144" s="467" t="s">
        <v>202</v>
      </c>
      <c r="J144" s="461" t="s">
        <v>203</v>
      </c>
      <c r="K144" s="461" t="s">
        <v>204</v>
      </c>
      <c r="L144" s="461" t="s">
        <v>205</v>
      </c>
      <c r="M144" s="461" t="s">
        <v>206</v>
      </c>
      <c r="N144" s="467" t="s">
        <v>207</v>
      </c>
      <c r="O144" s="456" t="s">
        <v>208</v>
      </c>
      <c r="P144" s="457"/>
    </row>
    <row r="145" spans="2:16" ht="16.5" thickBot="1">
      <c r="B145" s="466"/>
      <c r="C145" s="462"/>
      <c r="D145" s="462"/>
      <c r="E145" s="462"/>
      <c r="F145" s="462"/>
      <c r="G145" s="462"/>
      <c r="H145" s="462"/>
      <c r="I145" s="462"/>
      <c r="J145" s="462"/>
      <c r="K145" s="462"/>
      <c r="L145" s="462"/>
      <c r="M145" s="462"/>
      <c r="N145" s="462"/>
      <c r="O145" s="145" t="s">
        <v>209</v>
      </c>
      <c r="P145" s="30" t="s">
        <v>210</v>
      </c>
    </row>
    <row r="146" spans="2:16">
      <c r="B146" s="148" t="s">
        <v>211</v>
      </c>
      <c r="C146" s="146">
        <v>31</v>
      </c>
      <c r="D146" s="8">
        <v>28</v>
      </c>
      <c r="E146" s="8">
        <v>31</v>
      </c>
      <c r="F146" s="8">
        <v>20</v>
      </c>
      <c r="G146" s="8">
        <v>15</v>
      </c>
      <c r="H146" s="8">
        <v>0</v>
      </c>
      <c r="I146" s="168">
        <f>SUM(C146:G146)</f>
        <v>125</v>
      </c>
      <c r="J146" s="8">
        <v>7</v>
      </c>
      <c r="K146" s="8">
        <v>18</v>
      </c>
      <c r="L146" s="8">
        <v>28</v>
      </c>
      <c r="M146" s="8">
        <v>31</v>
      </c>
      <c r="N146" s="168">
        <f>SUM(J146:M146)</f>
        <v>84</v>
      </c>
      <c r="O146" s="167">
        <f>SUM(C146:H146,J146:M146)</f>
        <v>209</v>
      </c>
      <c r="P146" s="169">
        <f>I146+N146</f>
        <v>209</v>
      </c>
    </row>
    <row r="147" spans="2:16" ht="19.5">
      <c r="B147" s="149" t="s">
        <v>485</v>
      </c>
      <c r="C147" s="147">
        <v>1.3</v>
      </c>
      <c r="D147" s="10">
        <v>3.8</v>
      </c>
      <c r="E147" s="10">
        <v>8.1</v>
      </c>
      <c r="F147" s="10">
        <v>9.8000000000000007</v>
      </c>
      <c r="G147" s="10">
        <v>11.5</v>
      </c>
      <c r="H147" s="10">
        <v>0</v>
      </c>
      <c r="I147" s="153">
        <f>(C146*C147+D146*D147+E146*E147+F146*F147+G146*G147)/I146</f>
        <v>6.1303999999999998</v>
      </c>
      <c r="J147" s="10">
        <v>15.686666666666664</v>
      </c>
      <c r="K147" s="95">
        <v>10.883870967741936</v>
      </c>
      <c r="L147" s="95">
        <v>7.46</v>
      </c>
      <c r="M147" s="95">
        <v>2.225806451612903</v>
      </c>
      <c r="N147" s="153">
        <f>(J146*J147+K146*K147+L146*L147+M146*M147)/N146</f>
        <v>6.9475755248335895</v>
      </c>
      <c r="O147" s="154">
        <f>(C147*C146+D147*D146+E147*E146+F147*F146+G147*G146+H147*H146+J147*J146+K147*K146+L147*L146+M147*M146)/O146</f>
        <v>6.4588341822297686</v>
      </c>
      <c r="P147" s="161">
        <f>(I147*I146+N147*N146)/P146</f>
        <v>6.4588341822297686</v>
      </c>
    </row>
    <row r="148" spans="2:16" ht="19.5">
      <c r="B148" s="149" t="s">
        <v>212</v>
      </c>
      <c r="C148" s="13">
        <f t="shared" ref="C148:H148" si="56">C146*(13-C147)</f>
        <v>362.7</v>
      </c>
      <c r="D148" s="12">
        <f t="shared" si="56"/>
        <v>257.59999999999997</v>
      </c>
      <c r="E148" s="12">
        <f t="shared" si="56"/>
        <v>151.9</v>
      </c>
      <c r="F148" s="12">
        <f t="shared" si="56"/>
        <v>63.999999999999986</v>
      </c>
      <c r="G148" s="12">
        <f t="shared" si="56"/>
        <v>22.5</v>
      </c>
      <c r="H148" s="12">
        <f t="shared" si="56"/>
        <v>0</v>
      </c>
      <c r="I148" s="155">
        <f>SUM(C148:G148)</f>
        <v>858.69999999999993</v>
      </c>
      <c r="J148" s="12">
        <f>J146*(13-J147)</f>
        <v>-18.806666666666647</v>
      </c>
      <c r="K148" s="12">
        <f>K146*(13-K147)</f>
        <v>38.09032258064515</v>
      </c>
      <c r="L148" s="12">
        <f>L146*(13-L147)</f>
        <v>155.12</v>
      </c>
      <c r="M148" s="12">
        <f>M146*(13-M147)</f>
        <v>334</v>
      </c>
      <c r="N148" s="155">
        <f>SUM(J148:M148)</f>
        <v>508.40365591397847</v>
      </c>
      <c r="O148" s="156">
        <f>O146*(13-O147)</f>
        <v>1367.1036559139784</v>
      </c>
      <c r="P148" s="162">
        <f>P146*(13-P147)</f>
        <v>1367.1036559139784</v>
      </c>
    </row>
    <row r="149" spans="2:16" ht="19.5">
      <c r="B149" s="149" t="s">
        <v>213</v>
      </c>
      <c r="C149" s="13">
        <f t="shared" ref="C149:H149" si="57">C146*(17-C147)</f>
        <v>486.7</v>
      </c>
      <c r="D149" s="12">
        <f t="shared" si="57"/>
        <v>369.59999999999997</v>
      </c>
      <c r="E149" s="12">
        <f t="shared" si="57"/>
        <v>275.90000000000003</v>
      </c>
      <c r="F149" s="12">
        <f t="shared" si="57"/>
        <v>144</v>
      </c>
      <c r="G149" s="12">
        <f t="shared" si="57"/>
        <v>82.5</v>
      </c>
      <c r="H149" s="12">
        <f t="shared" si="57"/>
        <v>0</v>
      </c>
      <c r="I149" s="155">
        <f>SUM(C149:G149)</f>
        <v>1358.7</v>
      </c>
      <c r="J149" s="12">
        <f>J146*(17-J147)</f>
        <v>9.1933333333333529</v>
      </c>
      <c r="K149" s="12">
        <f>K146*(17-K147)</f>
        <v>110.09032258064515</v>
      </c>
      <c r="L149" s="12">
        <f>L146*(17-L147)</f>
        <v>267.12</v>
      </c>
      <c r="M149" s="12">
        <f>M146*(17-M147)</f>
        <v>458</v>
      </c>
      <c r="N149" s="155">
        <f>SUM(J149:M149)</f>
        <v>844.40365591397858</v>
      </c>
      <c r="O149" s="156">
        <f>O146*(17-O147)</f>
        <v>2203.1036559139784</v>
      </c>
      <c r="P149" s="162">
        <f>P146*(17-P147)</f>
        <v>2203.1036559139784</v>
      </c>
    </row>
    <row r="150" spans="2:16" ht="19.5">
      <c r="B150" s="149" t="s">
        <v>214</v>
      </c>
      <c r="C150" s="17">
        <f t="shared" ref="C150:H150" si="58">C146*(18-C147)</f>
        <v>517.69999999999993</v>
      </c>
      <c r="D150" s="16">
        <f t="shared" si="58"/>
        <v>397.59999999999997</v>
      </c>
      <c r="E150" s="16">
        <f t="shared" si="58"/>
        <v>306.90000000000003</v>
      </c>
      <c r="F150" s="16">
        <f t="shared" si="58"/>
        <v>164</v>
      </c>
      <c r="G150" s="16">
        <f t="shared" si="58"/>
        <v>97.5</v>
      </c>
      <c r="H150" s="16">
        <f t="shared" si="58"/>
        <v>0</v>
      </c>
      <c r="I150" s="155">
        <f>SUM(C150:G150)</f>
        <v>1483.7</v>
      </c>
      <c r="J150" s="16">
        <f>J146*(18-J147)</f>
        <v>16.193333333333353</v>
      </c>
      <c r="K150" s="16">
        <f>K146*(18-K147)</f>
        <v>128.09032258064514</v>
      </c>
      <c r="L150" s="16">
        <f>L146*(18-L147)</f>
        <v>295.12</v>
      </c>
      <c r="M150" s="16">
        <f>M146*(18-M147)</f>
        <v>489</v>
      </c>
      <c r="N150" s="155">
        <f>SUM(J150:M150)</f>
        <v>928.40365591397847</v>
      </c>
      <c r="O150" s="157">
        <f>O146*(18-O147)</f>
        <v>2412.1036559139784</v>
      </c>
      <c r="P150" s="163">
        <f>P146*(18-P147)</f>
        <v>2412.1036559139784</v>
      </c>
    </row>
    <row r="151" spans="2:16" ht="20.25" thickBot="1">
      <c r="B151" s="347" t="s">
        <v>215</v>
      </c>
      <c r="C151" s="21">
        <f t="shared" ref="C151:H151" si="59">C146*(19-C147)</f>
        <v>548.69999999999993</v>
      </c>
      <c r="D151" s="20">
        <f t="shared" si="59"/>
        <v>425.59999999999997</v>
      </c>
      <c r="E151" s="20">
        <f t="shared" si="59"/>
        <v>337.90000000000003</v>
      </c>
      <c r="F151" s="20">
        <f t="shared" si="59"/>
        <v>184</v>
      </c>
      <c r="G151" s="20">
        <f t="shared" si="59"/>
        <v>112.5</v>
      </c>
      <c r="H151" s="20">
        <f t="shared" si="59"/>
        <v>0</v>
      </c>
      <c r="I151" s="164">
        <f>SUM(C151:G151)</f>
        <v>1608.7</v>
      </c>
      <c r="J151" s="20">
        <f>J146*(19-J147)</f>
        <v>23.193333333333353</v>
      </c>
      <c r="K151" s="20">
        <f>K146*(19-K147)</f>
        <v>146.09032258064514</v>
      </c>
      <c r="L151" s="20">
        <f>L146*(19-L147)</f>
        <v>323.12</v>
      </c>
      <c r="M151" s="20">
        <f>M146*(19-M147)</f>
        <v>520</v>
      </c>
      <c r="N151" s="164">
        <f>SUM(J151:M151)</f>
        <v>1012.4036559139785</v>
      </c>
      <c r="O151" s="165">
        <f>O146*(19-O147)</f>
        <v>2621.1036559139784</v>
      </c>
      <c r="P151" s="166">
        <f>P146*(19-P147)</f>
        <v>2621.1036559139784</v>
      </c>
    </row>
    <row r="152" spans="2:16" ht="15.75" thickBot="1">
      <c r="B152" s="24"/>
      <c r="C152" s="25"/>
      <c r="D152" s="25"/>
      <c r="E152" s="25"/>
      <c r="F152" s="25"/>
      <c r="G152" s="25"/>
      <c r="H152" s="25"/>
      <c r="I152" s="26"/>
      <c r="J152" s="25"/>
      <c r="K152" s="25"/>
      <c r="L152" s="25"/>
      <c r="M152" s="25"/>
      <c r="N152" s="26"/>
      <c r="O152" s="27"/>
      <c r="P152" s="27"/>
    </row>
    <row r="153" spans="2:16" ht="24" thickBot="1">
      <c r="B153" s="473" t="s">
        <v>375</v>
      </c>
      <c r="C153" s="474"/>
      <c r="D153" s="474"/>
      <c r="E153" s="474"/>
      <c r="F153" s="474"/>
      <c r="G153" s="474"/>
      <c r="H153" s="474"/>
      <c r="I153" s="474"/>
      <c r="J153" s="474"/>
      <c r="K153" s="474"/>
      <c r="L153" s="470" t="s">
        <v>145</v>
      </c>
      <c r="M153" s="471"/>
      <c r="N153" s="471"/>
      <c r="O153" s="471"/>
      <c r="P153" s="472"/>
    </row>
    <row r="154" spans="2:16" ht="15.75">
      <c r="B154" s="465" t="s">
        <v>195</v>
      </c>
      <c r="C154" s="461" t="s">
        <v>196</v>
      </c>
      <c r="D154" s="461" t="s">
        <v>197</v>
      </c>
      <c r="E154" s="461" t="s">
        <v>198</v>
      </c>
      <c r="F154" s="461" t="s">
        <v>199</v>
      </c>
      <c r="G154" s="461" t="s">
        <v>200</v>
      </c>
      <c r="H154" s="461" t="s">
        <v>201</v>
      </c>
      <c r="I154" s="467" t="s">
        <v>202</v>
      </c>
      <c r="J154" s="461" t="s">
        <v>203</v>
      </c>
      <c r="K154" s="461" t="s">
        <v>204</v>
      </c>
      <c r="L154" s="461" t="s">
        <v>205</v>
      </c>
      <c r="M154" s="461" t="s">
        <v>206</v>
      </c>
      <c r="N154" s="467" t="s">
        <v>207</v>
      </c>
      <c r="O154" s="456" t="s">
        <v>208</v>
      </c>
      <c r="P154" s="457"/>
    </row>
    <row r="155" spans="2:16" ht="16.5" thickBot="1">
      <c r="B155" s="466"/>
      <c r="C155" s="462"/>
      <c r="D155" s="462"/>
      <c r="E155" s="462"/>
      <c r="F155" s="462"/>
      <c r="G155" s="462"/>
      <c r="H155" s="462"/>
      <c r="I155" s="462"/>
      <c r="J155" s="462"/>
      <c r="K155" s="462"/>
      <c r="L155" s="462"/>
      <c r="M155" s="462"/>
      <c r="N155" s="462"/>
      <c r="O155" s="145" t="s">
        <v>209</v>
      </c>
      <c r="P155" s="30" t="s">
        <v>210</v>
      </c>
    </row>
    <row r="156" spans="2:16">
      <c r="B156" s="148" t="s">
        <v>211</v>
      </c>
      <c r="C156" s="146">
        <v>31</v>
      </c>
      <c r="D156" s="8">
        <v>31</v>
      </c>
      <c r="E156" s="8">
        <v>31</v>
      </c>
      <c r="F156" s="8">
        <v>23</v>
      </c>
      <c r="G156" s="8">
        <v>12</v>
      </c>
      <c r="H156" s="8">
        <v>2</v>
      </c>
      <c r="I156" s="168">
        <f>SUM(C156:G156)</f>
        <v>128</v>
      </c>
      <c r="J156" s="8"/>
      <c r="K156" s="8"/>
      <c r="L156" s="8"/>
      <c r="M156" s="8"/>
      <c r="N156" s="168">
        <f>SUM(J156:M156)</f>
        <v>0</v>
      </c>
      <c r="O156" s="167">
        <f>SUM(C156:H156,J156:M156)</f>
        <v>130</v>
      </c>
      <c r="P156" s="169">
        <f>I156+N156</f>
        <v>128</v>
      </c>
    </row>
    <row r="157" spans="2:16" ht="19.5">
      <c r="B157" s="149" t="s">
        <v>485</v>
      </c>
      <c r="C157" s="147">
        <v>1.6483870967741932</v>
      </c>
      <c r="D157" s="10">
        <v>1.2535714285714283</v>
      </c>
      <c r="E157" s="10">
        <v>5.4870967741935486</v>
      </c>
      <c r="F157" s="10">
        <v>9.6633333333333322</v>
      </c>
      <c r="G157" s="10">
        <v>13.867741935483869</v>
      </c>
      <c r="H157" s="10">
        <v>18.116666666666671</v>
      </c>
      <c r="I157" s="153">
        <f>(C156*C157+D156*D157+E156*E157+F156*F157+G156*G157)/I156</f>
        <v>5.0682053451420881</v>
      </c>
      <c r="J157" s="10"/>
      <c r="K157" s="95"/>
      <c r="L157" s="95"/>
      <c r="M157" s="95"/>
      <c r="N157" s="153"/>
      <c r="O157" s="154">
        <f>(C157*C156+D157*D156+E157*E156+F157*F156+G157*G156+H157*H156+J157*J156+K157*K156+L157*L156+M157*M156)/O156</f>
        <v>5.2689509039347744</v>
      </c>
      <c r="P157" s="161">
        <f>(I157*I156+N157*N156)/P156</f>
        <v>5.0682053451420881</v>
      </c>
    </row>
    <row r="158" spans="2:16" ht="19.5">
      <c r="B158" s="149" t="s">
        <v>212</v>
      </c>
      <c r="C158" s="13">
        <f t="shared" ref="C158:H158" si="60">C156*(13-C157)</f>
        <v>351.9</v>
      </c>
      <c r="D158" s="12">
        <f t="shared" si="60"/>
        <v>364.13928571428573</v>
      </c>
      <c r="E158" s="12">
        <f t="shared" si="60"/>
        <v>232.9</v>
      </c>
      <c r="F158" s="12">
        <f t="shared" si="60"/>
        <v>76.743333333333354</v>
      </c>
      <c r="G158" s="12">
        <f t="shared" si="60"/>
        <v>-10.412903225806424</v>
      </c>
      <c r="H158" s="12">
        <f t="shared" si="60"/>
        <v>-10.233333333333341</v>
      </c>
      <c r="I158" s="155">
        <f>SUM(C158:G158)</f>
        <v>1015.2697158218126</v>
      </c>
      <c r="J158" s="12">
        <f>J156*(13-J157)</f>
        <v>0</v>
      </c>
      <c r="K158" s="12">
        <f>K156*(13-K157)</f>
        <v>0</v>
      </c>
      <c r="L158" s="12">
        <f>L156*(13-L157)</f>
        <v>0</v>
      </c>
      <c r="M158" s="12">
        <f>M156*(13-M157)</f>
        <v>0</v>
      </c>
      <c r="N158" s="155">
        <f>SUM(J158:M158)</f>
        <v>0</v>
      </c>
      <c r="O158" s="156">
        <f>O156*(13-O157)</f>
        <v>1005.0363824884794</v>
      </c>
      <c r="P158" s="162">
        <f>P156*(13-P157)</f>
        <v>1015.2697158218127</v>
      </c>
    </row>
    <row r="159" spans="2:16" ht="19.5">
      <c r="B159" s="149" t="s">
        <v>213</v>
      </c>
      <c r="C159" s="13">
        <f t="shared" ref="C159:H159" si="61">C156*(17-C157)</f>
        <v>475.9</v>
      </c>
      <c r="D159" s="12">
        <f t="shared" si="61"/>
        <v>488.13928571428573</v>
      </c>
      <c r="E159" s="12">
        <f t="shared" si="61"/>
        <v>356.9</v>
      </c>
      <c r="F159" s="12">
        <f t="shared" si="61"/>
        <v>168.74333333333337</v>
      </c>
      <c r="G159" s="12">
        <f t="shared" si="61"/>
        <v>37.587096774193576</v>
      </c>
      <c r="H159" s="12">
        <f t="shared" si="61"/>
        <v>-2.2333333333333414</v>
      </c>
      <c r="I159" s="155">
        <f>SUM(C159:G159)</f>
        <v>1527.2697158218125</v>
      </c>
      <c r="J159" s="12">
        <f>J156*(17-J157)</f>
        <v>0</v>
      </c>
      <c r="K159" s="12">
        <f>K156*(17-K157)</f>
        <v>0</v>
      </c>
      <c r="L159" s="12">
        <f>L156*(17-L157)</f>
        <v>0</v>
      </c>
      <c r="M159" s="12">
        <f>M156*(17-M157)</f>
        <v>0</v>
      </c>
      <c r="N159" s="155">
        <f>SUM(J159:M159)</f>
        <v>0</v>
      </c>
      <c r="O159" s="156">
        <f>O156*(17-O157)</f>
        <v>1525.0363824884794</v>
      </c>
      <c r="P159" s="162">
        <f>P156*(17-P157)</f>
        <v>1527.2697158218127</v>
      </c>
    </row>
    <row r="160" spans="2:16" ht="19.5">
      <c r="B160" s="149" t="s">
        <v>214</v>
      </c>
      <c r="C160" s="17">
        <f t="shared" ref="C160:H160" si="62">C156*(18-C157)</f>
        <v>506.9</v>
      </c>
      <c r="D160" s="16">
        <f t="shared" si="62"/>
        <v>519.13928571428562</v>
      </c>
      <c r="E160" s="16">
        <f t="shared" si="62"/>
        <v>387.9</v>
      </c>
      <c r="F160" s="16">
        <f t="shared" si="62"/>
        <v>191.74333333333337</v>
      </c>
      <c r="G160" s="16">
        <f t="shared" si="62"/>
        <v>49.587096774193576</v>
      </c>
      <c r="H160" s="16">
        <f t="shared" si="62"/>
        <v>-0.23333333333334139</v>
      </c>
      <c r="I160" s="155">
        <f>SUM(C160:G160)</f>
        <v>1655.2697158218125</v>
      </c>
      <c r="J160" s="16">
        <f>J156*(18-J157)</f>
        <v>0</v>
      </c>
      <c r="K160" s="16">
        <f>K156*(18-K157)</f>
        <v>0</v>
      </c>
      <c r="L160" s="16">
        <f>L156*(18-L157)</f>
        <v>0</v>
      </c>
      <c r="M160" s="16">
        <f>M156*(18-M157)</f>
        <v>0</v>
      </c>
      <c r="N160" s="155">
        <f>SUM(J160:M160)</f>
        <v>0</v>
      </c>
      <c r="O160" s="157">
        <f>O156*(18-O157)</f>
        <v>1655.0363824884794</v>
      </c>
      <c r="P160" s="163">
        <f>P156*(18-P157)</f>
        <v>1655.2697158218127</v>
      </c>
    </row>
    <row r="161" spans="2:16" ht="20.25" thickBot="1">
      <c r="B161" s="347" t="s">
        <v>215</v>
      </c>
      <c r="C161" s="21">
        <f t="shared" ref="C161:H161" si="63">C156*(19-C157)</f>
        <v>537.9</v>
      </c>
      <c r="D161" s="20">
        <f t="shared" si="63"/>
        <v>550.13928571428562</v>
      </c>
      <c r="E161" s="20">
        <f t="shared" si="63"/>
        <v>418.9</v>
      </c>
      <c r="F161" s="20">
        <f t="shared" si="63"/>
        <v>214.74333333333337</v>
      </c>
      <c r="G161" s="20">
        <f t="shared" si="63"/>
        <v>61.587096774193576</v>
      </c>
      <c r="H161" s="20">
        <f t="shared" si="63"/>
        <v>1.7666666666666586</v>
      </c>
      <c r="I161" s="164">
        <f>SUM(C161:G161)</f>
        <v>1783.2697158218125</v>
      </c>
      <c r="J161" s="20">
        <f>J156*(19-J157)</f>
        <v>0</v>
      </c>
      <c r="K161" s="20">
        <f>K156*(19-K157)</f>
        <v>0</v>
      </c>
      <c r="L161" s="20">
        <f>L156*(19-L157)</f>
        <v>0</v>
      </c>
      <c r="M161" s="20">
        <f>M156*(19-M157)</f>
        <v>0</v>
      </c>
      <c r="N161" s="164">
        <f>SUM(J161:M161)</f>
        <v>0</v>
      </c>
      <c r="O161" s="165">
        <f>O156*(19-O157)</f>
        <v>1785.0363824884794</v>
      </c>
      <c r="P161" s="166">
        <f>P156*(19-P157)</f>
        <v>1783.2697158218127</v>
      </c>
    </row>
    <row r="162" spans="2:16" ht="15.75" thickBot="1"/>
    <row r="163" spans="2:16" ht="24" thickBot="1">
      <c r="B163" s="463" t="s">
        <v>376</v>
      </c>
      <c r="C163" s="464"/>
      <c r="D163" s="464"/>
      <c r="E163" s="464"/>
      <c r="F163" s="464"/>
      <c r="G163" s="464"/>
      <c r="H163" s="464"/>
      <c r="I163" s="464"/>
      <c r="J163" s="464"/>
      <c r="K163" s="464"/>
      <c r="L163" s="470"/>
      <c r="M163" s="471"/>
      <c r="N163" s="471"/>
      <c r="O163" s="471" t="s">
        <v>253</v>
      </c>
      <c r="P163" s="472"/>
    </row>
    <row r="164" spans="2:16" ht="15.75">
      <c r="B164" s="465" t="s">
        <v>195</v>
      </c>
      <c r="C164" s="461" t="s">
        <v>196</v>
      </c>
      <c r="D164" s="461" t="s">
        <v>197</v>
      </c>
      <c r="E164" s="461" t="s">
        <v>198</v>
      </c>
      <c r="F164" s="461" t="s">
        <v>199</v>
      </c>
      <c r="G164" s="461" t="s">
        <v>200</v>
      </c>
      <c r="H164" s="461" t="s">
        <v>201</v>
      </c>
      <c r="I164" s="467" t="s">
        <v>202</v>
      </c>
      <c r="J164" s="461" t="s">
        <v>203</v>
      </c>
      <c r="K164" s="461" t="s">
        <v>204</v>
      </c>
      <c r="L164" s="461" t="s">
        <v>205</v>
      </c>
      <c r="M164" s="461" t="s">
        <v>206</v>
      </c>
      <c r="N164" s="467" t="s">
        <v>207</v>
      </c>
      <c r="O164" s="456" t="s">
        <v>208</v>
      </c>
      <c r="P164" s="457"/>
    </row>
    <row r="165" spans="2:16" ht="16.5" thickBot="1">
      <c r="B165" s="466"/>
      <c r="C165" s="462"/>
      <c r="D165" s="462"/>
      <c r="E165" s="462"/>
      <c r="F165" s="462"/>
      <c r="G165" s="462"/>
      <c r="H165" s="462"/>
      <c r="I165" s="462"/>
      <c r="J165" s="462"/>
      <c r="K165" s="462"/>
      <c r="L165" s="462"/>
      <c r="M165" s="462"/>
      <c r="N165" s="462"/>
      <c r="O165" s="145" t="s">
        <v>234</v>
      </c>
      <c r="P165" s="30" t="s">
        <v>235</v>
      </c>
    </row>
    <row r="166" spans="2:16">
      <c r="B166" s="148" t="s">
        <v>211</v>
      </c>
      <c r="C166" s="146">
        <v>31</v>
      </c>
      <c r="D166" s="8">
        <v>28</v>
      </c>
      <c r="E166" s="8">
        <v>31</v>
      </c>
      <c r="F166" s="8">
        <v>30</v>
      </c>
      <c r="G166" s="8">
        <v>10</v>
      </c>
      <c r="H166" s="8">
        <v>0</v>
      </c>
      <c r="I166" s="168">
        <f>SUM(C166:G166)</f>
        <v>130</v>
      </c>
      <c r="J166" s="8">
        <v>5</v>
      </c>
      <c r="K166" s="8">
        <v>31</v>
      </c>
      <c r="L166" s="8">
        <v>30</v>
      </c>
      <c r="M166" s="8">
        <v>31</v>
      </c>
      <c r="N166" s="168">
        <f>SUM(J166:M166)</f>
        <v>97</v>
      </c>
      <c r="O166" s="167">
        <f>SUM(C166:H166,J166:M166)</f>
        <v>227</v>
      </c>
      <c r="P166" s="169">
        <f>I166+N166</f>
        <v>227</v>
      </c>
    </row>
    <row r="167" spans="2:16" ht="19.5">
      <c r="B167" s="149" t="s">
        <v>485</v>
      </c>
      <c r="C167" s="147">
        <v>-2.2000000000000002</v>
      </c>
      <c r="D167" s="10">
        <v>-0.69999999999999929</v>
      </c>
      <c r="E167" s="10">
        <v>3.4</v>
      </c>
      <c r="F167" s="10">
        <v>8.9</v>
      </c>
      <c r="G167" s="10">
        <v>14.1</v>
      </c>
      <c r="H167" s="10">
        <v>17.399999999999999</v>
      </c>
      <c r="I167" s="153">
        <f>(C166*C167+D166*D167+E166*E167+F166*F167+G166*G167)/I166</f>
        <v>3.2738461538461539</v>
      </c>
      <c r="J167" s="10">
        <v>14.4</v>
      </c>
      <c r="K167" s="95">
        <v>9</v>
      </c>
      <c r="L167" s="95">
        <v>4.3</v>
      </c>
      <c r="M167" s="95">
        <v>0.2</v>
      </c>
      <c r="N167" s="153">
        <f>(J166*J167+K166*K167+L166*L167+M166*M167)/N166</f>
        <v>5.0123711340206185</v>
      </c>
      <c r="O167" s="154">
        <f>(C167*C166+D167*D166+E167*E166+F167*F166+G167*G166+H167*H166+J167*J166+K167*K166+L167*L166+M167*M166)/O166</f>
        <v>4.0167400881057276</v>
      </c>
      <c r="P167" s="161">
        <f>(I167*I166+N167*N166)/P166</f>
        <v>4.0167400881057267</v>
      </c>
    </row>
    <row r="168" spans="2:16" ht="19.5">
      <c r="B168" s="149" t="s">
        <v>212</v>
      </c>
      <c r="C168" s="13">
        <f t="shared" ref="C168:H168" si="64">C166*(13-C167)</f>
        <v>471.2</v>
      </c>
      <c r="D168" s="12">
        <f t="shared" si="64"/>
        <v>383.59999999999997</v>
      </c>
      <c r="E168" s="12">
        <f t="shared" si="64"/>
        <v>297.59999999999997</v>
      </c>
      <c r="F168" s="12">
        <f t="shared" si="64"/>
        <v>122.99999999999999</v>
      </c>
      <c r="G168" s="12">
        <f t="shared" si="64"/>
        <v>-10.999999999999996</v>
      </c>
      <c r="H168" s="12">
        <f t="shared" si="64"/>
        <v>0</v>
      </c>
      <c r="I168" s="155">
        <f>SUM(C168:G168)</f>
        <v>1264.3999999999999</v>
      </c>
      <c r="J168" s="12">
        <f>J166*(13-J167)</f>
        <v>-7.0000000000000018</v>
      </c>
      <c r="K168" s="12">
        <f>K166*(13-K167)</f>
        <v>124</v>
      </c>
      <c r="L168" s="12">
        <f>L166*(13-L167)</f>
        <v>261</v>
      </c>
      <c r="M168" s="12">
        <f>M166*(13-M167)</f>
        <v>396.8</v>
      </c>
      <c r="N168" s="155">
        <f>SUM(J168:M168)</f>
        <v>774.8</v>
      </c>
      <c r="O168" s="156">
        <f>O166*(13-O167)</f>
        <v>2039.1999999999998</v>
      </c>
      <c r="P168" s="162">
        <f>P166*(13-P167)</f>
        <v>2039.1999999999998</v>
      </c>
    </row>
    <row r="169" spans="2:16" ht="19.5">
      <c r="B169" s="149" t="s">
        <v>213</v>
      </c>
      <c r="C169" s="13">
        <f t="shared" ref="C169:H169" si="65">C166*(17-C167)</f>
        <v>595.19999999999993</v>
      </c>
      <c r="D169" s="12">
        <f t="shared" si="65"/>
        <v>495.59999999999997</v>
      </c>
      <c r="E169" s="12">
        <f t="shared" si="65"/>
        <v>421.59999999999997</v>
      </c>
      <c r="F169" s="12">
        <f t="shared" si="65"/>
        <v>243</v>
      </c>
      <c r="G169" s="12">
        <f t="shared" si="65"/>
        <v>29.000000000000004</v>
      </c>
      <c r="H169" s="12">
        <f t="shared" si="65"/>
        <v>0</v>
      </c>
      <c r="I169" s="155">
        <f>SUM(C169:G169)</f>
        <v>1784.3999999999999</v>
      </c>
      <c r="J169" s="12">
        <f>J166*(17-J167)</f>
        <v>12.999999999999998</v>
      </c>
      <c r="K169" s="12">
        <f>K166*(17-K167)</f>
        <v>248</v>
      </c>
      <c r="L169" s="12">
        <f>L166*(17-L167)</f>
        <v>381</v>
      </c>
      <c r="M169" s="12">
        <f>M166*(17-M167)</f>
        <v>520.80000000000007</v>
      </c>
      <c r="N169" s="155">
        <f>SUM(J169:M169)</f>
        <v>1162.8000000000002</v>
      </c>
      <c r="O169" s="156">
        <f>O166*(17-O167)</f>
        <v>2947.2</v>
      </c>
      <c r="P169" s="162">
        <f>P166*(17-P167)</f>
        <v>2947.2</v>
      </c>
    </row>
    <row r="170" spans="2:16" ht="19.5">
      <c r="B170" s="149" t="s">
        <v>249</v>
      </c>
      <c r="C170" s="17">
        <f t="shared" ref="C170:H170" si="66">C166*(18-C167)</f>
        <v>626.19999999999993</v>
      </c>
      <c r="D170" s="16">
        <f t="shared" si="66"/>
        <v>523.6</v>
      </c>
      <c r="E170" s="16">
        <f t="shared" si="66"/>
        <v>452.59999999999997</v>
      </c>
      <c r="F170" s="16">
        <f t="shared" si="66"/>
        <v>273</v>
      </c>
      <c r="G170" s="16">
        <f t="shared" si="66"/>
        <v>39</v>
      </c>
      <c r="H170" s="16">
        <f t="shared" si="66"/>
        <v>0</v>
      </c>
      <c r="I170" s="155">
        <f>SUM(C170:G170)</f>
        <v>1914.3999999999999</v>
      </c>
      <c r="J170" s="16">
        <f>J166*(18-J167)</f>
        <v>18</v>
      </c>
      <c r="K170" s="16">
        <f>K166*(18-K167)</f>
        <v>279</v>
      </c>
      <c r="L170" s="16">
        <f>L166*(18-L167)</f>
        <v>411</v>
      </c>
      <c r="M170" s="16">
        <f>M166*(18-M167)</f>
        <v>551.80000000000007</v>
      </c>
      <c r="N170" s="155">
        <f>SUM(J170:M170)</f>
        <v>1259.8000000000002</v>
      </c>
      <c r="O170" s="157">
        <f>O166*(18-O167)</f>
        <v>3174.2</v>
      </c>
      <c r="P170" s="163">
        <f>P166*(18-P167)</f>
        <v>3174.2</v>
      </c>
    </row>
    <row r="171" spans="2:16" ht="20.25" thickBot="1">
      <c r="B171" s="347" t="s">
        <v>215</v>
      </c>
      <c r="C171" s="21">
        <f t="shared" ref="C171:H171" si="67">C166*(19-C167)</f>
        <v>657.19999999999993</v>
      </c>
      <c r="D171" s="20">
        <f t="shared" si="67"/>
        <v>551.6</v>
      </c>
      <c r="E171" s="20">
        <f t="shared" si="67"/>
        <v>483.59999999999997</v>
      </c>
      <c r="F171" s="20">
        <f t="shared" si="67"/>
        <v>303</v>
      </c>
      <c r="G171" s="20">
        <f t="shared" si="67"/>
        <v>49</v>
      </c>
      <c r="H171" s="20">
        <f t="shared" si="67"/>
        <v>0</v>
      </c>
      <c r="I171" s="164">
        <f>SUM(C171:G171)</f>
        <v>2044.3999999999999</v>
      </c>
      <c r="J171" s="20">
        <f>J166*(19-J167)</f>
        <v>23</v>
      </c>
      <c r="K171" s="20">
        <f>K166*(19-K167)</f>
        <v>310</v>
      </c>
      <c r="L171" s="20">
        <f>L166*(19-L167)</f>
        <v>441</v>
      </c>
      <c r="M171" s="20">
        <f>M166*(19-M167)</f>
        <v>582.80000000000007</v>
      </c>
      <c r="N171" s="164">
        <f>SUM(J171:M171)</f>
        <v>1356.8000000000002</v>
      </c>
      <c r="O171" s="165">
        <f>O166*(19-O167)</f>
        <v>3401.2</v>
      </c>
      <c r="P171" s="166">
        <f>P166*(19-P167)</f>
        <v>3401.2</v>
      </c>
    </row>
    <row r="172" spans="2:16" ht="15.75" thickBot="1">
      <c r="J172" s="56"/>
    </row>
    <row r="173" spans="2:16" ht="24" thickBot="1">
      <c r="B173" s="170" t="s">
        <v>236</v>
      </c>
      <c r="C173" s="458" t="s">
        <v>237</v>
      </c>
      <c r="D173" s="458"/>
      <c r="E173" s="458"/>
      <c r="F173" s="458"/>
      <c r="G173" s="458"/>
      <c r="H173" s="458"/>
      <c r="I173" s="458"/>
      <c r="J173" s="458"/>
      <c r="K173" s="458"/>
      <c r="L173" s="458"/>
      <c r="M173" s="459"/>
      <c r="N173" s="459"/>
      <c r="O173" s="459"/>
      <c r="P173" s="460"/>
    </row>
    <row r="174" spans="2:16" ht="15.75">
      <c r="B174" s="465" t="s">
        <v>195</v>
      </c>
      <c r="C174" s="461" t="s">
        <v>196</v>
      </c>
      <c r="D174" s="461" t="s">
        <v>197</v>
      </c>
      <c r="E174" s="461" t="s">
        <v>198</v>
      </c>
      <c r="F174" s="461" t="s">
        <v>199</v>
      </c>
      <c r="G174" s="461" t="s">
        <v>200</v>
      </c>
      <c r="H174" s="461" t="s">
        <v>201</v>
      </c>
      <c r="I174" s="467" t="s">
        <v>202</v>
      </c>
      <c r="J174" s="461" t="s">
        <v>203</v>
      </c>
      <c r="K174" s="461" t="s">
        <v>204</v>
      </c>
      <c r="L174" s="461" t="s">
        <v>205</v>
      </c>
      <c r="M174" s="461" t="s">
        <v>206</v>
      </c>
      <c r="N174" s="467" t="s">
        <v>207</v>
      </c>
      <c r="O174" s="456" t="s">
        <v>208</v>
      </c>
      <c r="P174" s="457"/>
    </row>
    <row r="175" spans="2:16" ht="16.5" thickBot="1">
      <c r="B175" s="466"/>
      <c r="C175" s="462"/>
      <c r="D175" s="462"/>
      <c r="E175" s="462"/>
      <c r="F175" s="462"/>
      <c r="G175" s="462"/>
      <c r="H175" s="462"/>
      <c r="I175" s="462"/>
      <c r="J175" s="462"/>
      <c r="K175" s="462"/>
      <c r="L175" s="462"/>
      <c r="M175" s="462"/>
      <c r="N175" s="462"/>
      <c r="O175" s="145" t="s">
        <v>234</v>
      </c>
      <c r="P175" s="30" t="s">
        <v>235</v>
      </c>
    </row>
    <row r="176" spans="2:16" ht="15.75">
      <c r="B176" s="174">
        <v>2000</v>
      </c>
      <c r="C176" s="173">
        <f t="shared" ref="C176:P176" si="68">C11/C$171</f>
        <v>1.0164333536214243</v>
      </c>
      <c r="D176" s="172">
        <f t="shared" si="68"/>
        <v>0.85279187817258884</v>
      </c>
      <c r="E176" s="172">
        <f t="shared" si="68"/>
        <v>0.92204301075268824</v>
      </c>
      <c r="F176" s="172">
        <f t="shared" si="68"/>
        <v>0.5254125412541254</v>
      </c>
      <c r="G176" s="172">
        <f t="shared" si="68"/>
        <v>0</v>
      </c>
      <c r="H176" s="172"/>
      <c r="I176" s="172">
        <f t="shared" si="68"/>
        <v>0.85281745255331654</v>
      </c>
      <c r="J176" s="172">
        <f t="shared" si="68"/>
        <v>4.1391304347826079</v>
      </c>
      <c r="K176" s="172">
        <f t="shared" si="68"/>
        <v>0.40774193548387105</v>
      </c>
      <c r="L176" s="172">
        <f t="shared" si="68"/>
        <v>0.80294784580498868</v>
      </c>
      <c r="M176" s="172">
        <f t="shared" si="68"/>
        <v>0.95006863417982157</v>
      </c>
      <c r="N176" s="172">
        <f t="shared" si="68"/>
        <v>0.8323997641509433</v>
      </c>
      <c r="O176" s="360">
        <f t="shared" si="68"/>
        <v>0.84467246854051514</v>
      </c>
      <c r="P176" s="358">
        <f t="shared" si="68"/>
        <v>0.84467246854051514</v>
      </c>
    </row>
    <row r="177" spans="2:16" ht="15.75">
      <c r="B177" s="175">
        <v>2001</v>
      </c>
      <c r="C177" s="34">
        <f t="shared" ref="C177:P177" si="69">C21/C$171</f>
        <v>0.94324406573341457</v>
      </c>
      <c r="D177" s="33">
        <f t="shared" si="69"/>
        <v>0.89321972443799846</v>
      </c>
      <c r="E177" s="33">
        <f t="shared" si="69"/>
        <v>0.92328370554177008</v>
      </c>
      <c r="F177" s="33">
        <f t="shared" si="69"/>
        <v>1.0491749174917493</v>
      </c>
      <c r="G177" s="33">
        <f t="shared" si="69"/>
        <v>0</v>
      </c>
      <c r="H177" s="33"/>
      <c r="I177" s="33">
        <f t="shared" si="69"/>
        <v>0.91811778516924292</v>
      </c>
      <c r="J177" s="33">
        <f t="shared" si="69"/>
        <v>5.2057971014492752</v>
      </c>
      <c r="K177" s="33">
        <f t="shared" si="69"/>
        <v>0.33239334027055145</v>
      </c>
      <c r="L177" s="33">
        <f t="shared" si="69"/>
        <v>1.0297052154195012</v>
      </c>
      <c r="M177" s="33">
        <f t="shared" si="69"/>
        <v>1.046156485929993</v>
      </c>
      <c r="N177" s="33">
        <f t="shared" si="69"/>
        <v>0.94824238562588747</v>
      </c>
      <c r="O177" s="171">
        <f t="shared" si="69"/>
        <v>0.9301350314057405</v>
      </c>
      <c r="P177" s="35">
        <f t="shared" si="69"/>
        <v>0.9301350314057405</v>
      </c>
    </row>
    <row r="178" spans="2:16" ht="15.75">
      <c r="B178" s="175">
        <v>2002</v>
      </c>
      <c r="C178" s="34">
        <f t="shared" ref="C178:P178" si="70">C31/C$171</f>
        <v>0.92924528301886788</v>
      </c>
      <c r="D178" s="33">
        <f t="shared" si="70"/>
        <v>0.74111675126903553</v>
      </c>
      <c r="E178" s="33">
        <f t="shared" si="70"/>
        <v>0.83333333333333337</v>
      </c>
      <c r="F178" s="33">
        <f t="shared" si="70"/>
        <v>1.1418912724605788</v>
      </c>
      <c r="G178" s="33">
        <f t="shared" si="70"/>
        <v>0</v>
      </c>
      <c r="H178" s="33"/>
      <c r="I178" s="33">
        <f t="shared" si="70"/>
        <v>0.86504258244744447</v>
      </c>
      <c r="J178" s="33">
        <f t="shared" si="70"/>
        <v>5.6739130434782608</v>
      </c>
      <c r="K178" s="33">
        <f t="shared" si="70"/>
        <v>1.0970967741935482</v>
      </c>
      <c r="L178" s="33">
        <f t="shared" si="70"/>
        <v>0.84353741496598644</v>
      </c>
      <c r="M178" s="33">
        <f t="shared" si="70"/>
        <v>1.1914893617021274</v>
      </c>
      <c r="N178" s="33">
        <f t="shared" si="70"/>
        <v>1.1328124999999998</v>
      </c>
      <c r="O178" s="171">
        <f t="shared" si="70"/>
        <v>0.97186083016451719</v>
      </c>
      <c r="P178" s="35">
        <f t="shared" si="70"/>
        <v>0.97186083016451708</v>
      </c>
    </row>
    <row r="179" spans="2:16">
      <c r="B179" s="175">
        <v>2003</v>
      </c>
      <c r="C179" s="34">
        <f t="shared" ref="C179:P179" si="71">C41/C$171</f>
        <v>0.99056603773584917</v>
      </c>
      <c r="D179" s="33">
        <f t="shared" si="71"/>
        <v>1.101522842639594</v>
      </c>
      <c r="E179" s="33">
        <f t="shared" si="71"/>
        <v>0.9423076923076924</v>
      </c>
      <c r="F179" s="33">
        <f t="shared" si="71"/>
        <v>0.96864686468646866</v>
      </c>
      <c r="G179" s="33">
        <f t="shared" si="71"/>
        <v>0</v>
      </c>
      <c r="H179" s="33"/>
      <c r="I179" s="33">
        <f t="shared" si="71"/>
        <v>0.9820974369008022</v>
      </c>
      <c r="J179" s="33">
        <f t="shared" si="71"/>
        <v>2.695652173913043</v>
      </c>
      <c r="K179" s="33">
        <f t="shared" si="71"/>
        <v>1.1238709677419356</v>
      </c>
      <c r="L179" s="33">
        <f t="shared" si="71"/>
        <v>0.87074829931972786</v>
      </c>
      <c r="M179" s="33">
        <f t="shared" si="71"/>
        <v>0.9893617021276595</v>
      </c>
      <c r="N179" s="33">
        <f t="shared" si="71"/>
        <v>1.0104658018867922</v>
      </c>
      <c r="O179" s="33">
        <f t="shared" si="71"/>
        <v>0.99341408914500773</v>
      </c>
      <c r="P179" s="35">
        <f t="shared" si="71"/>
        <v>0.99341408914500773</v>
      </c>
    </row>
    <row r="180" spans="2:16">
      <c r="B180" s="175">
        <v>2004</v>
      </c>
      <c r="C180" s="34">
        <f>C51/C$171</f>
        <v>1.0471698113207548</v>
      </c>
      <c r="D180" s="33">
        <f t="shared" ref="D180:P180" si="72">D51/D$171</f>
        <v>0.94633792603335742</v>
      </c>
      <c r="E180" s="33">
        <f t="shared" si="72"/>
        <v>0.98076923076923084</v>
      </c>
      <c r="F180" s="33">
        <f t="shared" si="72"/>
        <v>0.74257425742574257</v>
      </c>
      <c r="G180" s="33">
        <f t="shared" si="72"/>
        <v>2.3571428571428568</v>
      </c>
      <c r="H180" s="33"/>
      <c r="I180" s="33">
        <f t="shared" si="72"/>
        <v>0.99051066327528858</v>
      </c>
      <c r="J180" s="33">
        <f t="shared" si="72"/>
        <v>3.2173913043478262</v>
      </c>
      <c r="K180" s="33">
        <f t="shared" si="72"/>
        <v>0.69354838709677424</v>
      </c>
      <c r="L180" s="33">
        <f t="shared" si="72"/>
        <v>0.97959183673469385</v>
      </c>
      <c r="M180" s="33">
        <f t="shared" si="72"/>
        <v>0.97872340425531901</v>
      </c>
      <c r="N180" s="33">
        <f t="shared" si="72"/>
        <v>0.95179834905660377</v>
      </c>
      <c r="O180" s="33">
        <f t="shared" si="72"/>
        <v>0.97506762319181473</v>
      </c>
      <c r="P180" s="35">
        <f t="shared" si="72"/>
        <v>0.97506762319181473</v>
      </c>
    </row>
    <row r="181" spans="2:16">
      <c r="B181" s="175">
        <f>B180+1</f>
        <v>2005</v>
      </c>
      <c r="C181" s="34">
        <f>C61/C$171</f>
        <v>0.87264150943396235</v>
      </c>
      <c r="D181" s="33">
        <f t="shared" ref="D181:P181" si="73">D61/D$171</f>
        <v>1.0964467005076144</v>
      </c>
      <c r="E181" s="33">
        <f t="shared" si="73"/>
        <v>1.0961538461538463</v>
      </c>
      <c r="F181" s="33">
        <f t="shared" si="73"/>
        <v>0.84158415841584155</v>
      </c>
      <c r="G181" s="33">
        <f t="shared" si="73"/>
        <v>2.4489795918367347</v>
      </c>
      <c r="H181" s="33"/>
      <c r="I181" s="33">
        <f t="shared" si="73"/>
        <v>1.0190765016630798</v>
      </c>
      <c r="J181" s="33">
        <f t="shared" si="73"/>
        <v>1.3478260869565215</v>
      </c>
      <c r="K181" s="33">
        <f t="shared" si="73"/>
        <v>0.89000000000000012</v>
      </c>
      <c r="L181" s="33">
        <f t="shared" si="73"/>
        <v>1.0748299319727892</v>
      </c>
      <c r="M181" s="33">
        <f t="shared" si="73"/>
        <v>1.0372340425531914</v>
      </c>
      <c r="N181" s="33">
        <f t="shared" si="73"/>
        <v>1.0210790094339621</v>
      </c>
      <c r="O181" s="33">
        <f t="shared" si="73"/>
        <v>1.0303128307656122</v>
      </c>
      <c r="P181" s="35">
        <f t="shared" si="73"/>
        <v>1.0198753381159591</v>
      </c>
    </row>
    <row r="182" spans="2:16">
      <c r="B182" s="175">
        <f t="shared" ref="B182:B189" si="74">B181+1</f>
        <v>2006</v>
      </c>
      <c r="C182" s="34">
        <f>C71/C$171</f>
        <v>1.2122641509433962</v>
      </c>
      <c r="D182" s="33">
        <f t="shared" ref="D182:P182" si="75">D71/D$171</f>
        <v>1.0913705583756346</v>
      </c>
      <c r="E182" s="33">
        <f t="shared" si="75"/>
        <v>1.1217948717948718</v>
      </c>
      <c r="F182" s="33">
        <f t="shared" si="75"/>
        <v>0.78382838283828382</v>
      </c>
      <c r="G182" s="33">
        <f t="shared" si="75"/>
        <v>1.5040816326530611</v>
      </c>
      <c r="H182" s="33"/>
      <c r="I182" s="33">
        <f t="shared" si="75"/>
        <v>1.1017413422030913</v>
      </c>
      <c r="J182" s="33">
        <f t="shared" si="75"/>
        <v>0</v>
      </c>
      <c r="K182" s="33">
        <f t="shared" si="75"/>
        <v>0.67935483870967739</v>
      </c>
      <c r="L182" s="33">
        <f t="shared" si="75"/>
        <v>0.81632653061224492</v>
      </c>
      <c r="M182" s="33">
        <f t="shared" si="75"/>
        <v>0.8457446808510638</v>
      </c>
      <c r="N182" s="33">
        <f t="shared" si="75"/>
        <v>0.78382959905660365</v>
      </c>
      <c r="O182" s="33">
        <f t="shared" si="75"/>
        <v>0.98638715747383277</v>
      </c>
      <c r="P182" s="35">
        <f t="shared" si="75"/>
        <v>0.97492061625308724</v>
      </c>
    </row>
    <row r="183" spans="2:16">
      <c r="B183" s="175">
        <f t="shared" si="74"/>
        <v>2007</v>
      </c>
      <c r="C183" s="34">
        <f>C81/C$171</f>
        <v>0.7028301886792454</v>
      </c>
      <c r="D183" s="33">
        <f t="shared" ref="D183:P183" si="76">D81/D$171</f>
        <v>0.75126903553299496</v>
      </c>
      <c r="E183" s="33">
        <f t="shared" si="76"/>
        <v>0.78846153846153855</v>
      </c>
      <c r="F183" s="33">
        <f t="shared" si="76"/>
        <v>0.56765676567656764</v>
      </c>
      <c r="G183" s="33">
        <f t="shared" si="76"/>
        <v>0.83673469387755106</v>
      </c>
      <c r="H183" s="33"/>
      <c r="I183" s="33">
        <f t="shared" si="76"/>
        <v>0.71933085501858751</v>
      </c>
      <c r="J183" s="33">
        <f t="shared" si="76"/>
        <v>0</v>
      </c>
      <c r="K183" s="33">
        <f t="shared" si="76"/>
        <v>0.96451612903225803</v>
      </c>
      <c r="L183" s="33">
        <f t="shared" si="76"/>
        <v>1.1020408163265305</v>
      </c>
      <c r="M183" s="33">
        <f t="shared" si="76"/>
        <v>1.0159574468085106</v>
      </c>
      <c r="N183" s="33">
        <f t="shared" si="76"/>
        <v>1.0149616745283017</v>
      </c>
      <c r="O183" s="33">
        <f t="shared" si="76"/>
        <v>0.83726331882864879</v>
      </c>
      <c r="P183" s="35">
        <f t="shared" si="76"/>
        <v>0.83726331882864879</v>
      </c>
    </row>
    <row r="184" spans="2:16">
      <c r="B184" s="175">
        <f t="shared" si="74"/>
        <v>2008</v>
      </c>
      <c r="C184" s="34">
        <f>C91/C$171</f>
        <v>0.77358490566037741</v>
      </c>
      <c r="D184" s="33">
        <f t="shared" ref="D184:P184" si="77">D91/D$171</f>
        <v>0.7766497461928934</v>
      </c>
      <c r="E184" s="33">
        <f t="shared" si="77"/>
        <v>0.90384615384615385</v>
      </c>
      <c r="F184" s="33">
        <f t="shared" si="77"/>
        <v>0.79207920792079212</v>
      </c>
      <c r="G184" s="33">
        <f t="shared" si="77"/>
        <v>1.489795918367347</v>
      </c>
      <c r="H184" s="33"/>
      <c r="I184" s="33">
        <f t="shared" si="77"/>
        <v>0.82513206808843664</v>
      </c>
      <c r="J184" s="33">
        <f t="shared" si="77"/>
        <v>5.6086956521739131</v>
      </c>
      <c r="K184" s="33">
        <f t="shared" si="77"/>
        <v>0.85</v>
      </c>
      <c r="L184" s="33">
        <f t="shared" si="77"/>
        <v>0.90476190476190477</v>
      </c>
      <c r="M184" s="33">
        <f t="shared" si="77"/>
        <v>0.87765957446808496</v>
      </c>
      <c r="N184" s="33">
        <f t="shared" si="77"/>
        <v>0.96034787735849048</v>
      </c>
      <c r="O184" s="33">
        <f t="shared" si="77"/>
        <v>0.87907209220275195</v>
      </c>
      <c r="P184" s="35">
        <f t="shared" si="77"/>
        <v>0.87907209220275195</v>
      </c>
    </row>
    <row r="185" spans="2:16">
      <c r="B185" s="175">
        <f t="shared" si="74"/>
        <v>2009</v>
      </c>
      <c r="C185" s="34">
        <f>C101/C$171</f>
        <v>1.0518867924528303</v>
      </c>
      <c r="D185" s="33">
        <f t="shared" ref="D185:P185" si="78">D101/D$171</f>
        <v>0.9441624365482234</v>
      </c>
      <c r="E185" s="33">
        <f t="shared" si="78"/>
        <v>0.92948717948717952</v>
      </c>
      <c r="F185" s="33">
        <f t="shared" si="78"/>
        <v>0.22112211221122113</v>
      </c>
      <c r="G185" s="33">
        <f t="shared" si="78"/>
        <v>0.63265306122448972</v>
      </c>
      <c r="H185" s="33"/>
      <c r="I185" s="33">
        <f t="shared" si="78"/>
        <v>0.8606926237526904</v>
      </c>
      <c r="J185" s="33">
        <f t="shared" si="78"/>
        <v>0</v>
      </c>
      <c r="K185" s="33">
        <f t="shared" si="78"/>
        <v>0.95612903225806467</v>
      </c>
      <c r="L185" s="33">
        <f t="shared" si="78"/>
        <v>0.86394557823129248</v>
      </c>
      <c r="M185" s="33">
        <f t="shared" si="78"/>
        <v>0.9893617021276595</v>
      </c>
      <c r="N185" s="33">
        <f t="shared" si="78"/>
        <v>0.92423349056603765</v>
      </c>
      <c r="O185" s="33">
        <f t="shared" si="78"/>
        <v>0.8951546512995413</v>
      </c>
      <c r="P185" s="35">
        <f t="shared" si="78"/>
        <v>0.88604022109843583</v>
      </c>
    </row>
    <row r="186" spans="2:16">
      <c r="B186" s="175">
        <f t="shared" si="74"/>
        <v>2010</v>
      </c>
      <c r="C186" s="34">
        <f>C111/C$171</f>
        <v>1.0943396226415094</v>
      </c>
      <c r="D186" s="33">
        <f t="shared" ref="D186:P186" si="79">D111/D$171</f>
        <v>0.97461928934010156</v>
      </c>
      <c r="E186" s="33">
        <f t="shared" si="79"/>
        <v>0.91025641025641024</v>
      </c>
      <c r="F186" s="33">
        <f t="shared" si="79"/>
        <v>0.85808580858085803</v>
      </c>
      <c r="G186" s="33">
        <f t="shared" si="79"/>
        <v>1.6326530612244898</v>
      </c>
      <c r="H186" s="33"/>
      <c r="I186" s="33">
        <f t="shared" si="79"/>
        <v>0.99638035609469777</v>
      </c>
      <c r="J186" s="33">
        <f t="shared" si="79"/>
        <v>4.9565217391304346</v>
      </c>
      <c r="K186" s="33">
        <f t="shared" si="79"/>
        <v>1.1599999999999999</v>
      </c>
      <c r="L186" s="33">
        <f t="shared" si="79"/>
        <v>0.80952380952380953</v>
      </c>
      <c r="M186" s="33">
        <f t="shared" si="79"/>
        <v>1.2021276595744679</v>
      </c>
      <c r="N186" s="33">
        <f t="shared" si="79"/>
        <v>1.1285377358490563</v>
      </c>
      <c r="O186" s="33">
        <f t="shared" si="79"/>
        <v>1.0491003175349878</v>
      </c>
      <c r="P186" s="35">
        <f t="shared" si="79"/>
        <v>1.0491003175349878</v>
      </c>
    </row>
    <row r="187" spans="2:16">
      <c r="B187" s="175">
        <f t="shared" si="74"/>
        <v>2011</v>
      </c>
      <c r="C187" s="34">
        <f>C121/C$171</f>
        <v>0.90566037735849059</v>
      </c>
      <c r="D187" s="33">
        <f t="shared" ref="D187:P187" si="80">D121/D$171</f>
        <v>1.0101522842639592</v>
      </c>
      <c r="E187" s="33">
        <f t="shared" si="80"/>
        <v>0.87820512820512819</v>
      </c>
      <c r="F187" s="33">
        <f t="shared" si="80"/>
        <v>0.80198019801980203</v>
      </c>
      <c r="G187" s="33">
        <f t="shared" si="80"/>
        <v>1.1632653061224489</v>
      </c>
      <c r="H187" s="33"/>
      <c r="I187" s="33">
        <f t="shared" si="80"/>
        <v>0.9181666992760712</v>
      </c>
      <c r="J187" s="33">
        <f t="shared" si="80"/>
        <v>0</v>
      </c>
      <c r="K187" s="33">
        <f t="shared" si="80"/>
        <v>0.91419354838709688</v>
      </c>
      <c r="L187" s="33">
        <f t="shared" si="80"/>
        <v>1.0952380952380953</v>
      </c>
      <c r="M187" s="33">
        <f t="shared" si="80"/>
        <v>0.86170212765957432</v>
      </c>
      <c r="N187" s="33">
        <f t="shared" si="80"/>
        <v>0.93499410377358483</v>
      </c>
      <c r="O187" s="33">
        <f t="shared" si="80"/>
        <v>0.92487945431024354</v>
      </c>
      <c r="P187" s="35">
        <f t="shared" si="80"/>
        <v>0.92487945431024354</v>
      </c>
    </row>
    <row r="188" spans="2:16">
      <c r="B188" s="175">
        <f t="shared" si="74"/>
        <v>2012</v>
      </c>
      <c r="C188" s="34">
        <f>C131/C$171</f>
        <v>0.86792452830188682</v>
      </c>
      <c r="D188" s="33">
        <f t="shared" ref="D188:P188" si="81">D131/D$171</f>
        <v>0.74619289340101513</v>
      </c>
      <c r="E188" s="33">
        <f t="shared" si="81"/>
        <v>0.79487179487179505</v>
      </c>
      <c r="F188" s="33">
        <f t="shared" si="81"/>
        <v>0.86633663366336633</v>
      </c>
      <c r="G188" s="33">
        <f t="shared" si="81"/>
        <v>0.62244897959183676</v>
      </c>
      <c r="H188" s="33"/>
      <c r="I188" s="33">
        <f t="shared" si="81"/>
        <v>0.81168068871062427</v>
      </c>
      <c r="J188" s="33">
        <f t="shared" si="81"/>
        <v>0</v>
      </c>
      <c r="K188" s="33">
        <f t="shared" si="81"/>
        <v>0.72967741935483865</v>
      </c>
      <c r="L188" s="33">
        <f t="shared" si="81"/>
        <v>0.8231292517006803</v>
      </c>
      <c r="M188" s="33">
        <f t="shared" si="81"/>
        <v>0.93617021276595735</v>
      </c>
      <c r="N188" s="33">
        <f t="shared" si="81"/>
        <v>0.83637971698113212</v>
      </c>
      <c r="O188" s="33">
        <f t="shared" si="81"/>
        <v>0.8215335763848054</v>
      </c>
      <c r="P188" s="35">
        <f t="shared" si="81"/>
        <v>0.8215335763848054</v>
      </c>
    </row>
    <row r="189" spans="2:16">
      <c r="B189" s="175">
        <f t="shared" si="74"/>
        <v>2013</v>
      </c>
      <c r="C189" s="34">
        <f>C141/C$171</f>
        <v>0.82075471698113212</v>
      </c>
      <c r="D189" s="33">
        <f t="shared" ref="D189:P189" si="82">D141/D$171</f>
        <v>0.95431472081218272</v>
      </c>
      <c r="E189" s="33">
        <f t="shared" si="82"/>
        <v>1.1410256410256412</v>
      </c>
      <c r="F189" s="33">
        <f t="shared" si="82"/>
        <v>0.69306930693069302</v>
      </c>
      <c r="G189" s="33">
        <f t="shared" si="82"/>
        <v>2.2204081632653065</v>
      </c>
      <c r="H189" s="33"/>
      <c r="I189" s="33">
        <f t="shared" si="82"/>
        <v>0.94717276462531796</v>
      </c>
      <c r="J189" s="33">
        <f t="shared" si="82"/>
        <v>3.6956521739130435</v>
      </c>
      <c r="K189" s="33">
        <f t="shared" si="82"/>
        <v>0.72967741935483865</v>
      </c>
      <c r="L189" s="33">
        <f t="shared" si="82"/>
        <v>0.90476190476190477</v>
      </c>
      <c r="M189" s="33">
        <f t="shared" si="82"/>
        <v>0.88829787234042534</v>
      </c>
      <c r="N189" s="33">
        <f t="shared" si="82"/>
        <v>0.90499705188679236</v>
      </c>
      <c r="O189" s="33">
        <f t="shared" si="82"/>
        <v>0.93916852875455736</v>
      </c>
      <c r="P189" s="35">
        <f t="shared" si="82"/>
        <v>0.93034811243090687</v>
      </c>
    </row>
    <row r="190" spans="2:16">
      <c r="B190" s="175">
        <f>B189+1</f>
        <v>2014</v>
      </c>
      <c r="C190" s="34">
        <f>C151/C$171</f>
        <v>0.83490566037735847</v>
      </c>
      <c r="D190" s="33">
        <f t="shared" ref="D190:P190" si="83">D151/D$171</f>
        <v>0.77157360406091358</v>
      </c>
      <c r="E190" s="33">
        <f t="shared" si="83"/>
        <v>0.69871794871794879</v>
      </c>
      <c r="F190" s="33">
        <f t="shared" si="83"/>
        <v>0.60726072607260728</v>
      </c>
      <c r="G190" s="33">
        <f t="shared" si="83"/>
        <v>2.295918367346939</v>
      </c>
      <c r="H190" s="33"/>
      <c r="I190" s="33">
        <f t="shared" si="83"/>
        <v>0.78688123654862074</v>
      </c>
      <c r="J190" s="33">
        <f t="shared" si="83"/>
        <v>1.0084057971014502</v>
      </c>
      <c r="K190" s="33">
        <f t="shared" si="83"/>
        <v>0.47125910509885527</v>
      </c>
      <c r="L190" s="33">
        <f t="shared" si="83"/>
        <v>0.73269841269841274</v>
      </c>
      <c r="M190" s="33">
        <f t="shared" si="83"/>
        <v>0.89224433768016465</v>
      </c>
      <c r="N190" s="33">
        <f t="shared" si="83"/>
        <v>0.74617014734225995</v>
      </c>
      <c r="O190" s="33">
        <f t="shared" si="83"/>
        <v>0.77064084908678654</v>
      </c>
      <c r="P190" s="35">
        <f t="shared" si="83"/>
        <v>0.77064084908678654</v>
      </c>
    </row>
    <row r="191" spans="2:16" ht="15.75" thickBot="1">
      <c r="B191" s="176">
        <f>B190+1</f>
        <v>2015</v>
      </c>
      <c r="C191" s="37">
        <f>C161/C$171</f>
        <v>0.8184723067559343</v>
      </c>
      <c r="D191" s="36">
        <f t="shared" ref="D191:O191" si="84">D161/D$171</f>
        <v>0.99735185952553584</v>
      </c>
      <c r="E191" s="36">
        <f t="shared" si="84"/>
        <v>0.86621174524400335</v>
      </c>
      <c r="F191" s="36">
        <f t="shared" si="84"/>
        <v>0.70872387238723888</v>
      </c>
      <c r="G191" s="36">
        <f t="shared" si="84"/>
        <v>1.2568795260039505</v>
      </c>
      <c r="H191" s="36"/>
      <c r="I191" s="36">
        <f t="shared" si="84"/>
        <v>0.87227045383575263</v>
      </c>
      <c r="J191" s="36">
        <f t="shared" si="84"/>
        <v>0</v>
      </c>
      <c r="K191" s="36">
        <f t="shared" si="84"/>
        <v>0</v>
      </c>
      <c r="L191" s="36">
        <f t="shared" si="84"/>
        <v>0</v>
      </c>
      <c r="M191" s="36">
        <f t="shared" si="84"/>
        <v>0</v>
      </c>
      <c r="N191" s="36">
        <f t="shared" si="84"/>
        <v>0</v>
      </c>
      <c r="O191" s="36">
        <f t="shared" si="84"/>
        <v>0.52482546821371268</v>
      </c>
      <c r="P191" s="38"/>
    </row>
    <row r="192" spans="2:16" ht="15.75" thickBot="1"/>
    <row r="193" spans="2:16" ht="18.75" thickBot="1">
      <c r="B193" s="181" t="s">
        <v>236</v>
      </c>
      <c r="C193" s="478" t="s">
        <v>34</v>
      </c>
      <c r="D193" s="479"/>
      <c r="E193" s="479"/>
      <c r="F193" s="479"/>
      <c r="G193" s="479"/>
      <c r="H193" s="479"/>
      <c r="I193" s="479"/>
      <c r="J193" s="479"/>
      <c r="K193" s="479"/>
      <c r="L193" s="479"/>
      <c r="M193" s="480"/>
      <c r="N193" s="480"/>
      <c r="O193" s="480"/>
      <c r="P193" s="481"/>
    </row>
    <row r="194" spans="2:16" ht="15.75">
      <c r="B194" s="475" t="s">
        <v>195</v>
      </c>
      <c r="C194" s="456" t="s">
        <v>196</v>
      </c>
      <c r="D194" s="456" t="s">
        <v>197</v>
      </c>
      <c r="E194" s="456" t="s">
        <v>198</v>
      </c>
      <c r="F194" s="456" t="s">
        <v>199</v>
      </c>
      <c r="G194" s="456" t="s">
        <v>200</v>
      </c>
      <c r="H194" s="456" t="s">
        <v>201</v>
      </c>
      <c r="I194" s="467" t="s">
        <v>202</v>
      </c>
      <c r="J194" s="456" t="s">
        <v>203</v>
      </c>
      <c r="K194" s="456" t="s">
        <v>204</v>
      </c>
      <c r="L194" s="456" t="s">
        <v>205</v>
      </c>
      <c r="M194" s="456" t="s">
        <v>206</v>
      </c>
      <c r="N194" s="467" t="s">
        <v>207</v>
      </c>
      <c r="O194" s="456" t="s">
        <v>208</v>
      </c>
      <c r="P194" s="457"/>
    </row>
    <row r="195" spans="2:16" ht="16.5" thickBot="1">
      <c r="B195" s="476"/>
      <c r="C195" s="477"/>
      <c r="D195" s="477"/>
      <c r="E195" s="477"/>
      <c r="F195" s="477"/>
      <c r="G195" s="477"/>
      <c r="H195" s="477"/>
      <c r="I195" s="477"/>
      <c r="J195" s="477"/>
      <c r="K195" s="477"/>
      <c r="L195" s="477"/>
      <c r="M195" s="477"/>
      <c r="N195" s="477"/>
      <c r="O195" s="183" t="s">
        <v>234</v>
      </c>
      <c r="P195" s="30" t="s">
        <v>235</v>
      </c>
    </row>
    <row r="196" spans="2:16">
      <c r="B196" s="174">
        <v>2000</v>
      </c>
      <c r="C196" s="184">
        <f t="shared" ref="C196:P196" si="85">C7/C$167</f>
        <v>1.1583577712609971</v>
      </c>
      <c r="D196" s="182">
        <f t="shared" si="85"/>
        <v>-3.9704433497536993</v>
      </c>
      <c r="E196" s="182">
        <f t="shared" si="85"/>
        <v>1.357685009487666</v>
      </c>
      <c r="F196" s="182">
        <f t="shared" si="85"/>
        <v>1.0168539325842696</v>
      </c>
      <c r="G196" s="182">
        <f t="shared" si="85"/>
        <v>1.1574010523907574</v>
      </c>
      <c r="H196" s="182">
        <f t="shared" si="85"/>
        <v>1.1090038314176247</v>
      </c>
      <c r="I196" s="182">
        <f t="shared" si="85"/>
        <v>0.82643085517532144</v>
      </c>
      <c r="J196" s="182">
        <f t="shared" si="85"/>
        <v>0.87870370370370376</v>
      </c>
      <c r="K196" s="182">
        <f t="shared" si="85"/>
        <v>1.1748148148148145</v>
      </c>
      <c r="L196" s="182">
        <f t="shared" si="85"/>
        <v>1.6736434108527127</v>
      </c>
      <c r="M196" s="182">
        <f t="shared" si="85"/>
        <v>5.6935483870967722</v>
      </c>
      <c r="N196" s="182">
        <f t="shared" si="85"/>
        <v>1.3145497036899749</v>
      </c>
      <c r="O196" s="182">
        <f t="shared" si="85"/>
        <v>1.1179224798987901</v>
      </c>
      <c r="P196" s="357">
        <f t="shared" si="85"/>
        <v>1.1179224798987903</v>
      </c>
    </row>
    <row r="197" spans="2:16">
      <c r="B197" s="175">
        <v>2001</v>
      </c>
      <c r="C197" s="87">
        <f t="shared" ref="C197:P197" si="86">C17/C$167</f>
        <v>0.45307917888563076</v>
      </c>
      <c r="D197" s="85">
        <f t="shared" si="86"/>
        <v>-2.0051020408163289</v>
      </c>
      <c r="E197" s="85">
        <f t="shared" si="86"/>
        <v>1.3519924098671727</v>
      </c>
      <c r="F197" s="85">
        <f t="shared" si="86"/>
        <v>0.90313831848120874</v>
      </c>
      <c r="G197" s="85">
        <f t="shared" si="86"/>
        <v>1.1441317776252575</v>
      </c>
      <c r="H197" s="85">
        <f t="shared" si="86"/>
        <v>0.93754789272030659</v>
      </c>
      <c r="I197" s="85">
        <f t="shared" si="86"/>
        <v>0.98565742086308206</v>
      </c>
      <c r="J197" s="85">
        <f t="shared" si="86"/>
        <v>0.90370370370370368</v>
      </c>
      <c r="K197" s="85">
        <f t="shared" si="86"/>
        <v>1.4376344086021506</v>
      </c>
      <c r="L197" s="85">
        <f t="shared" si="86"/>
        <v>0.89844961240310095</v>
      </c>
      <c r="M197" s="85">
        <f t="shared" si="86"/>
        <v>-3.3387096774193541</v>
      </c>
      <c r="N197" s="85">
        <f t="shared" si="86"/>
        <v>1.1714377833244733</v>
      </c>
      <c r="O197" s="85">
        <f t="shared" si="86"/>
        <v>1.10072148764582</v>
      </c>
      <c r="P197" s="88">
        <f t="shared" si="86"/>
        <v>1.1007214876458205</v>
      </c>
    </row>
    <row r="198" spans="2:16">
      <c r="B198" s="175">
        <v>2002</v>
      </c>
      <c r="C198" s="87">
        <f t="shared" ref="C198:P198" si="87">C27/C$167</f>
        <v>0.31818181818181812</v>
      </c>
      <c r="D198" s="85">
        <f t="shared" si="87"/>
        <v>-6.2857142857142927</v>
      </c>
      <c r="E198" s="85">
        <f t="shared" si="87"/>
        <v>1.7647058823529411</v>
      </c>
      <c r="F198" s="85">
        <f t="shared" si="87"/>
        <v>0.83897732001664638</v>
      </c>
      <c r="G198" s="85">
        <f t="shared" si="87"/>
        <v>0</v>
      </c>
      <c r="H198" s="85">
        <f t="shared" si="87"/>
        <v>0</v>
      </c>
      <c r="I198" s="85">
        <f t="shared" si="87"/>
        <v>1.3020031089007245</v>
      </c>
      <c r="J198" s="85">
        <f t="shared" si="87"/>
        <v>0.71527777777777779</v>
      </c>
      <c r="K198" s="85">
        <f t="shared" si="87"/>
        <v>0.89211469534050181</v>
      </c>
      <c r="L198" s="85">
        <f t="shared" si="87"/>
        <v>1.5348837209302326</v>
      </c>
      <c r="M198" s="85">
        <f t="shared" si="87"/>
        <v>-17</v>
      </c>
      <c r="N198" s="85">
        <f t="shared" si="87"/>
        <v>0.92481460265957238</v>
      </c>
      <c r="O198" s="85">
        <f t="shared" si="87"/>
        <v>1.1049648436547974</v>
      </c>
      <c r="P198" s="88">
        <f t="shared" si="87"/>
        <v>1.1049648436547979</v>
      </c>
    </row>
    <row r="199" spans="2:16">
      <c r="B199" s="175">
        <v>2003</v>
      </c>
      <c r="C199" s="87">
        <f t="shared" ref="C199:P199" si="88">C37/C$167</f>
        <v>0.90909090909090906</v>
      </c>
      <c r="D199" s="85">
        <f t="shared" si="88"/>
        <v>3.8571428571428612</v>
      </c>
      <c r="E199" s="85">
        <f t="shared" si="88"/>
        <v>1.2647058823529411</v>
      </c>
      <c r="F199" s="85">
        <f t="shared" si="88"/>
        <v>0.81573033707865161</v>
      </c>
      <c r="G199" s="85">
        <f t="shared" si="88"/>
        <v>0</v>
      </c>
      <c r="H199" s="85">
        <f t="shared" si="88"/>
        <v>0</v>
      </c>
      <c r="I199" s="85">
        <f t="shared" si="88"/>
        <v>0.47066034651847</v>
      </c>
      <c r="J199" s="85">
        <f t="shared" si="88"/>
        <v>0.88888888888888895</v>
      </c>
      <c r="K199" s="85">
        <f t="shared" si="88"/>
        <v>0.62222222222222223</v>
      </c>
      <c r="L199" s="85">
        <f t="shared" si="88"/>
        <v>1.4418604651162792</v>
      </c>
      <c r="M199" s="85">
        <f t="shared" si="88"/>
        <v>2</v>
      </c>
      <c r="N199" s="85">
        <f t="shared" si="88"/>
        <v>0.97079391197038245</v>
      </c>
      <c r="O199" s="85">
        <f t="shared" si="88"/>
        <v>0.76237547956147267</v>
      </c>
      <c r="P199" s="88">
        <f t="shared" si="88"/>
        <v>0.76237547956147278</v>
      </c>
    </row>
    <row r="200" spans="2:16">
      <c r="B200" s="175">
        <v>2004</v>
      </c>
      <c r="C200" s="87">
        <f t="shared" ref="C200:P200" si="89">C47/C$167</f>
        <v>1.4545454545454546</v>
      </c>
      <c r="D200" s="85">
        <f t="shared" si="89"/>
        <v>-1.4285714285714299</v>
      </c>
      <c r="E200" s="85">
        <f t="shared" si="89"/>
        <v>1.0882352941176472</v>
      </c>
      <c r="F200" s="85">
        <f t="shared" si="89"/>
        <v>1.1235955056179774</v>
      </c>
      <c r="G200" s="85">
        <f t="shared" si="89"/>
        <v>0.8014184397163121</v>
      </c>
      <c r="H200" s="85">
        <f t="shared" si="89"/>
        <v>0</v>
      </c>
      <c r="I200" s="85">
        <f t="shared" si="89"/>
        <v>1.081903231360845</v>
      </c>
      <c r="J200" s="85">
        <f t="shared" si="89"/>
        <v>0.80555555555555547</v>
      </c>
      <c r="K200" s="85">
        <f t="shared" si="89"/>
        <v>1.1555555555555557</v>
      </c>
      <c r="L200" s="85">
        <f t="shared" si="89"/>
        <v>1.069767441860465</v>
      </c>
      <c r="M200" s="85">
        <f t="shared" si="89"/>
        <v>2.9999999999999996</v>
      </c>
      <c r="N200" s="85">
        <f t="shared" si="89"/>
        <v>1.1068447483888659</v>
      </c>
      <c r="O200" s="85">
        <f t="shared" si="89"/>
        <v>1.0930028515025223</v>
      </c>
      <c r="P200" s="88">
        <f t="shared" si="89"/>
        <v>1.0930028515025227</v>
      </c>
    </row>
    <row r="201" spans="2:16">
      <c r="B201" s="175">
        <f>B200+1</f>
        <v>2005</v>
      </c>
      <c r="C201" s="87">
        <f t="shared" ref="C201:P201" si="90">C57/C$167</f>
        <v>-0.22727272727272727</v>
      </c>
      <c r="D201" s="85">
        <f t="shared" si="90"/>
        <v>3.714285714285718</v>
      </c>
      <c r="E201" s="85">
        <f t="shared" si="90"/>
        <v>0.55882352941176472</v>
      </c>
      <c r="F201" s="85">
        <f t="shared" si="90"/>
        <v>1.1797752808988764</v>
      </c>
      <c r="G201" s="85">
        <f t="shared" si="90"/>
        <v>0.78014184397163122</v>
      </c>
      <c r="H201" s="85">
        <f t="shared" si="90"/>
        <v>0.6839080459770116</v>
      </c>
      <c r="I201" s="85">
        <f t="shared" si="90"/>
        <v>1.0896686159844056</v>
      </c>
      <c r="J201" s="85">
        <f t="shared" si="90"/>
        <v>0.88888888888888895</v>
      </c>
      <c r="K201" s="85">
        <f t="shared" si="90"/>
        <v>1.1222222222222222</v>
      </c>
      <c r="L201" s="85">
        <f t="shared" si="90"/>
        <v>0.74418604651162801</v>
      </c>
      <c r="M201" s="85">
        <f t="shared" si="90"/>
        <v>-2.5</v>
      </c>
      <c r="N201" s="85">
        <f t="shared" si="90"/>
        <v>0.94117647058823517</v>
      </c>
      <c r="O201" s="85">
        <f t="shared" si="90"/>
        <v>1.0490905456170989</v>
      </c>
      <c r="P201" s="88">
        <f t="shared" si="90"/>
        <v>1.0078510865207886</v>
      </c>
    </row>
    <row r="202" spans="2:16">
      <c r="B202" s="175">
        <f t="shared" ref="B202:B210" si="91">B201+1</f>
        <v>2006</v>
      </c>
      <c r="C202" s="87">
        <f t="shared" ref="C202:P202" si="92">C67/C$167</f>
        <v>3.0454545454545454</v>
      </c>
      <c r="D202" s="85">
        <f t="shared" si="92"/>
        <v>3.5714285714285752</v>
      </c>
      <c r="E202" s="85">
        <f t="shared" si="92"/>
        <v>0.44117647058823528</v>
      </c>
      <c r="F202" s="85">
        <f t="shared" si="92"/>
        <v>1.0674157303370786</v>
      </c>
      <c r="G202" s="85">
        <f t="shared" si="92"/>
        <v>0.87234042553191493</v>
      </c>
      <c r="H202" s="85">
        <f t="shared" si="92"/>
        <v>0.64367816091954022</v>
      </c>
      <c r="I202" s="85">
        <f t="shared" si="92"/>
        <v>0.34326888650196913</v>
      </c>
      <c r="J202" s="85">
        <f t="shared" si="92"/>
        <v>0</v>
      </c>
      <c r="K202" s="85">
        <f t="shared" si="92"/>
        <v>1.2111111111111112</v>
      </c>
      <c r="L202" s="85">
        <f t="shared" si="92"/>
        <v>1.6279069767441861</v>
      </c>
      <c r="M202" s="85">
        <f t="shared" si="92"/>
        <v>15.5</v>
      </c>
      <c r="N202" s="85">
        <f t="shared" si="92"/>
        <v>1.3518276854990849</v>
      </c>
      <c r="O202" s="85">
        <f t="shared" si="92"/>
        <v>0.89887579965830255</v>
      </c>
      <c r="P202" s="88">
        <f t="shared" si="92"/>
        <v>0.85452239649787287</v>
      </c>
    </row>
    <row r="203" spans="2:16">
      <c r="B203" s="175">
        <f t="shared" si="91"/>
        <v>2007</v>
      </c>
      <c r="C203" s="87">
        <f t="shared" ref="C203:P203" si="93">C77/C$167</f>
        <v>-1.8636363636363633</v>
      </c>
      <c r="D203" s="85">
        <f t="shared" si="93"/>
        <v>-6.0000000000000062</v>
      </c>
      <c r="E203" s="85">
        <f t="shared" si="93"/>
        <v>1.9705882352941178</v>
      </c>
      <c r="F203" s="85">
        <f t="shared" si="93"/>
        <v>1.1685393258426966</v>
      </c>
      <c r="G203" s="85">
        <f t="shared" si="93"/>
        <v>0.76595744680851074</v>
      </c>
      <c r="H203" s="85">
        <f t="shared" si="93"/>
        <v>0</v>
      </c>
      <c r="I203" s="85">
        <f t="shared" si="93"/>
        <v>1.8975155279503104</v>
      </c>
      <c r="J203" s="85">
        <f t="shared" si="93"/>
        <v>0</v>
      </c>
      <c r="K203" s="85">
        <f t="shared" si="93"/>
        <v>0.83333333333333337</v>
      </c>
      <c r="L203" s="85">
        <f t="shared" si="93"/>
        <v>0.65116279069767435</v>
      </c>
      <c r="M203" s="85">
        <f t="shared" si="93"/>
        <v>-0.5</v>
      </c>
      <c r="N203" s="85">
        <f t="shared" si="93"/>
        <v>0.6326874612878669</v>
      </c>
      <c r="O203" s="85">
        <f t="shared" si="93"/>
        <v>1.2205109466858068</v>
      </c>
      <c r="P203" s="88">
        <f t="shared" si="93"/>
        <v>1.2205109466858071</v>
      </c>
    </row>
    <row r="204" spans="2:16">
      <c r="B204" s="175">
        <f t="shared" si="91"/>
        <v>2008</v>
      </c>
      <c r="C204" s="87">
        <f t="shared" ref="C204:P204" si="94">C87/C$167</f>
        <v>-1.1818181818181817</v>
      </c>
      <c r="D204" s="85">
        <f t="shared" si="94"/>
        <v>-5.2857142857142909</v>
      </c>
      <c r="E204" s="85">
        <f t="shared" si="94"/>
        <v>1.4411764705882355</v>
      </c>
      <c r="F204" s="85">
        <f t="shared" si="94"/>
        <v>1.0561797752808988</v>
      </c>
      <c r="G204" s="85">
        <f t="shared" si="94"/>
        <v>0.82978723404255317</v>
      </c>
      <c r="H204" s="85">
        <f t="shared" si="94"/>
        <v>0</v>
      </c>
      <c r="I204" s="85">
        <f t="shared" si="94"/>
        <v>1.6814473684210527</v>
      </c>
      <c r="J204" s="85">
        <f t="shared" si="94"/>
        <v>0.72222222222222221</v>
      </c>
      <c r="K204" s="85">
        <f t="shared" si="94"/>
        <v>1.1666666666666667</v>
      </c>
      <c r="L204" s="85">
        <f t="shared" si="94"/>
        <v>1.3255813953488373</v>
      </c>
      <c r="M204" s="85">
        <f t="shared" si="94"/>
        <v>12.5</v>
      </c>
      <c r="N204" s="85">
        <f t="shared" si="94"/>
        <v>1.3611182660110643</v>
      </c>
      <c r="O204" s="85">
        <f t="shared" si="94"/>
        <v>1.5217564158806753</v>
      </c>
      <c r="P204" s="88">
        <f t="shared" si="94"/>
        <v>1.5217564158806756</v>
      </c>
    </row>
    <row r="205" spans="2:16">
      <c r="B205" s="175">
        <f t="shared" si="91"/>
        <v>2009</v>
      </c>
      <c r="C205" s="87">
        <f t="shared" ref="C205:P205" si="95">C97/C$167</f>
        <v>1.4999999999999998</v>
      </c>
      <c r="D205" s="85">
        <f t="shared" si="95"/>
        <v>-0.57142857142857206</v>
      </c>
      <c r="E205" s="85">
        <f t="shared" si="95"/>
        <v>1.3235294117647058</v>
      </c>
      <c r="F205" s="85">
        <f t="shared" si="95"/>
        <v>1.3820224719101124</v>
      </c>
      <c r="G205" s="85">
        <f t="shared" si="95"/>
        <v>0.9078014184397164</v>
      </c>
      <c r="H205" s="85">
        <f t="shared" si="95"/>
        <v>0.73563218390804608</v>
      </c>
      <c r="I205" s="85">
        <f t="shared" si="95"/>
        <v>0.68479233798782668</v>
      </c>
      <c r="J205" s="85">
        <f t="shared" si="95"/>
        <v>0</v>
      </c>
      <c r="K205" s="85">
        <f t="shared" si="95"/>
        <v>0.84444444444444444</v>
      </c>
      <c r="L205" s="85">
        <f t="shared" si="95"/>
        <v>1.4651162790697674</v>
      </c>
      <c r="M205" s="85">
        <f t="shared" si="95"/>
        <v>2</v>
      </c>
      <c r="N205" s="85">
        <f t="shared" si="95"/>
        <v>0.9149775174115945</v>
      </c>
      <c r="O205" s="85">
        <f t="shared" si="95"/>
        <v>0.88260071281995878</v>
      </c>
      <c r="P205" s="88">
        <f t="shared" si="95"/>
        <v>0.82259907143379396</v>
      </c>
    </row>
    <row r="206" spans="2:16">
      <c r="B206" s="175">
        <f t="shared" si="91"/>
        <v>2010</v>
      </c>
      <c r="C206" s="87">
        <f t="shared" ref="C206:P206" si="96">C107/C$167</f>
        <v>1.9090909090909089</v>
      </c>
      <c r="D206" s="85">
        <f t="shared" si="96"/>
        <v>0.28571428571428603</v>
      </c>
      <c r="E206" s="85">
        <f t="shared" si="96"/>
        <v>1.411764705882353</v>
      </c>
      <c r="F206" s="85">
        <f t="shared" si="96"/>
        <v>0.96629213483146059</v>
      </c>
      <c r="G206" s="85">
        <f t="shared" si="96"/>
        <v>0.78014184397163122</v>
      </c>
      <c r="H206" s="85">
        <f t="shared" si="96"/>
        <v>0</v>
      </c>
      <c r="I206" s="85">
        <f t="shared" si="96"/>
        <v>0.8259398496240602</v>
      </c>
      <c r="J206" s="85">
        <f t="shared" si="96"/>
        <v>0.79166666666666663</v>
      </c>
      <c r="K206" s="85">
        <f t="shared" si="96"/>
        <v>0.8222222222222223</v>
      </c>
      <c r="L206" s="85">
        <f t="shared" si="96"/>
        <v>1.6511627906976745</v>
      </c>
      <c r="M206" s="85">
        <f t="shared" si="96"/>
        <v>-18</v>
      </c>
      <c r="N206" s="85">
        <f t="shared" si="96"/>
        <v>0.93562896696486575</v>
      </c>
      <c r="O206" s="85">
        <f t="shared" si="96"/>
        <v>0.90118541573696564</v>
      </c>
      <c r="P206" s="88">
        <f t="shared" si="96"/>
        <v>0.90118541573696587</v>
      </c>
    </row>
    <row r="207" spans="2:16">
      <c r="B207" s="175">
        <f t="shared" si="91"/>
        <v>2011</v>
      </c>
      <c r="C207" s="87">
        <f t="shared" ref="C207:P207" si="97">C117/C$167</f>
        <v>9.0909090909090912E-2</v>
      </c>
      <c r="D207" s="85">
        <f t="shared" si="97"/>
        <v>1.2857142857142871</v>
      </c>
      <c r="E207" s="85">
        <f t="shared" si="97"/>
        <v>1.5588235294117647</v>
      </c>
      <c r="F207" s="85">
        <f t="shared" si="97"/>
        <v>1.2247191011235954</v>
      </c>
      <c r="G207" s="85">
        <f t="shared" si="97"/>
        <v>0.53900709219858156</v>
      </c>
      <c r="H207" s="85">
        <f t="shared" si="97"/>
        <v>0</v>
      </c>
      <c r="I207" s="85">
        <f t="shared" si="97"/>
        <v>1.216672932330827</v>
      </c>
      <c r="J207" s="85">
        <f t="shared" si="97"/>
        <v>0</v>
      </c>
      <c r="K207" s="85">
        <f t="shared" si="97"/>
        <v>0.89999999999999991</v>
      </c>
      <c r="L207" s="85">
        <f t="shared" si="97"/>
        <v>0.67441860465116277</v>
      </c>
      <c r="M207" s="85">
        <f t="shared" si="97"/>
        <v>13.999999999999998</v>
      </c>
      <c r="N207" s="85">
        <f t="shared" si="97"/>
        <v>0.88149713707523047</v>
      </c>
      <c r="O207" s="85">
        <f t="shared" si="97"/>
        <v>1.0361119618254579</v>
      </c>
      <c r="P207" s="88">
        <f t="shared" si="97"/>
        <v>1.0361119618254582</v>
      </c>
    </row>
    <row r="208" spans="2:16">
      <c r="B208" s="175">
        <f t="shared" si="91"/>
        <v>2012</v>
      </c>
      <c r="C208" s="87">
        <f t="shared" ref="C208:P208" si="98">C127/C$167</f>
        <v>-0.27272727272727271</v>
      </c>
      <c r="D208" s="85">
        <f t="shared" si="98"/>
        <v>-6.1428571428571486</v>
      </c>
      <c r="E208" s="85">
        <f t="shared" si="98"/>
        <v>1.9411764705882353</v>
      </c>
      <c r="F208" s="85">
        <f t="shared" si="98"/>
        <v>0.9550561797752809</v>
      </c>
      <c r="G208" s="85">
        <f t="shared" si="98"/>
        <v>0.91489361702127669</v>
      </c>
      <c r="H208" s="85">
        <f t="shared" si="98"/>
        <v>0</v>
      </c>
      <c r="I208" s="85">
        <f t="shared" si="98"/>
        <v>1.5796914160401003</v>
      </c>
      <c r="J208" s="85">
        <f t="shared" si="98"/>
        <v>0</v>
      </c>
      <c r="K208" s="85">
        <f t="shared" si="98"/>
        <v>1.1444444444444446</v>
      </c>
      <c r="L208" s="85">
        <f t="shared" si="98"/>
        <v>1.6046511627906979</v>
      </c>
      <c r="M208" s="85">
        <f t="shared" si="98"/>
        <v>6.9999999999999991</v>
      </c>
      <c r="N208" s="85">
        <f t="shared" si="98"/>
        <v>1.1883241842673893</v>
      </c>
      <c r="O208" s="85">
        <f t="shared" si="98"/>
        <v>1.3696303855091536</v>
      </c>
      <c r="P208" s="88">
        <f t="shared" si="98"/>
        <v>1.3696303855091541</v>
      </c>
    </row>
    <row r="209" spans="2:16">
      <c r="B209" s="175">
        <f t="shared" si="91"/>
        <v>2013</v>
      </c>
      <c r="C209" s="87">
        <f t="shared" ref="C209:P209" si="99">C137/C$167</f>
        <v>-0.72727272727272729</v>
      </c>
      <c r="D209" s="85">
        <f t="shared" si="99"/>
        <v>-0.28571428571428603</v>
      </c>
      <c r="E209" s="85">
        <f t="shared" si="99"/>
        <v>0.35294117647058826</v>
      </c>
      <c r="F209" s="85">
        <f t="shared" si="99"/>
        <v>0.56179775280898869</v>
      </c>
      <c r="G209" s="85">
        <f t="shared" si="99"/>
        <v>0.86524822695035453</v>
      </c>
      <c r="H209" s="85">
        <f t="shared" si="99"/>
        <v>0.74712643678160928</v>
      </c>
      <c r="I209" s="85">
        <f t="shared" si="99"/>
        <v>0.91534362766420185</v>
      </c>
      <c r="J209" s="85">
        <f t="shared" si="99"/>
        <v>0.72916666666666663</v>
      </c>
      <c r="K209" s="85">
        <f t="shared" si="99"/>
        <v>1.1444444444444446</v>
      </c>
      <c r="L209" s="85">
        <f t="shared" si="99"/>
        <v>1.3255813953488373</v>
      </c>
      <c r="M209" s="85">
        <f t="shared" si="99"/>
        <v>11.499999999999998</v>
      </c>
      <c r="N209" s="89">
        <f t="shared" si="99"/>
        <v>1.2651172357054707</v>
      </c>
      <c r="O209" s="85">
        <f t="shared" si="99"/>
        <v>1.1640745108723982</v>
      </c>
      <c r="P209" s="88">
        <f t="shared" si="99"/>
        <v>1.1165428399516231</v>
      </c>
    </row>
    <row r="210" spans="2:16">
      <c r="B210" s="175">
        <f t="shared" si="91"/>
        <v>2014</v>
      </c>
      <c r="C210" s="87">
        <f t="shared" ref="C210:P210" si="100">C147/C$167</f>
        <v>-0.59090909090909083</v>
      </c>
      <c r="D210" s="85">
        <f t="shared" si="100"/>
        <v>-5.4285714285714342</v>
      </c>
      <c r="E210" s="85">
        <f t="shared" si="100"/>
        <v>2.3823529411764706</v>
      </c>
      <c r="F210" s="85">
        <f t="shared" si="100"/>
        <v>1.101123595505618</v>
      </c>
      <c r="G210" s="85">
        <f t="shared" si="100"/>
        <v>0.81560283687943269</v>
      </c>
      <c r="H210" s="85">
        <f t="shared" si="100"/>
        <v>0</v>
      </c>
      <c r="I210" s="85">
        <f t="shared" si="100"/>
        <v>1.8725375939849624</v>
      </c>
      <c r="J210" s="85">
        <f t="shared" si="100"/>
        <v>1.0893518518518517</v>
      </c>
      <c r="K210" s="85">
        <f t="shared" si="100"/>
        <v>1.2093189964157707</v>
      </c>
      <c r="L210" s="85">
        <f t="shared" si="100"/>
        <v>1.7348837209302326</v>
      </c>
      <c r="M210" s="85">
        <f t="shared" si="100"/>
        <v>11.129032258064514</v>
      </c>
      <c r="N210" s="85">
        <f t="shared" si="100"/>
        <v>1.3860856147858045</v>
      </c>
      <c r="O210" s="85">
        <f t="shared" si="100"/>
        <v>1.607979117532526</v>
      </c>
      <c r="P210" s="88">
        <f t="shared" si="100"/>
        <v>1.6079791175325264</v>
      </c>
    </row>
    <row r="211" spans="2:16" ht="15.75" thickBot="1">
      <c r="B211" s="176">
        <f>B210+1</f>
        <v>2015</v>
      </c>
      <c r="C211" s="93">
        <f>C157/C$167</f>
        <v>-0.74926686217008776</v>
      </c>
      <c r="D211" s="91">
        <f>D157/D$167</f>
        <v>-1.7908163265306136</v>
      </c>
      <c r="E211" s="91">
        <f t="shared" ref="E211:O211" si="101">E157/E$167</f>
        <v>1.6138519924098673</v>
      </c>
      <c r="F211" s="91">
        <f t="shared" si="101"/>
        <v>1.0857677902621721</v>
      </c>
      <c r="G211" s="91">
        <f t="shared" si="101"/>
        <v>0.98352779684282754</v>
      </c>
      <c r="H211" s="91">
        <f t="shared" si="101"/>
        <v>1.0411877394636018</v>
      </c>
      <c r="I211" s="91">
        <f t="shared" si="101"/>
        <v>1.5480890386947168</v>
      </c>
      <c r="J211" s="91">
        <f t="shared" si="101"/>
        <v>0</v>
      </c>
      <c r="K211" s="91">
        <f t="shared" si="101"/>
        <v>0</v>
      </c>
      <c r="L211" s="91">
        <f t="shared" si="101"/>
        <v>0</v>
      </c>
      <c r="M211" s="91">
        <f t="shared" si="101"/>
        <v>0</v>
      </c>
      <c r="N211" s="91"/>
      <c r="O211" s="91">
        <f t="shared" si="101"/>
        <v>1.3117480315784094</v>
      </c>
      <c r="P211" s="94"/>
    </row>
  </sheetData>
  <customSheetViews>
    <customSheetView guid="{6DA84043-8308-458F-9378-22AB3DF247A3}" scale="80" showPageBreaks="1" fitToPage="1" printArea="1" view="pageBreakPreview">
      <selection activeCell="B6" activeCellId="1" sqref="B4:P5 B6:B11"/>
      <pageMargins left="0.98425196850393704" right="0.98425196850393704" top="0.98425196850393704" bottom="0.98425196850393704" header="0.51181102362204722" footer="0.51181102362204722"/>
      <printOptions horizontalCentered="1" verticalCentered="1"/>
      <pageSetup paperSize="9" scale="18" orientation="portrait" r:id="rId1"/>
      <headerFooter alignWithMargins="0"/>
    </customSheetView>
  </customSheetViews>
  <mergeCells count="303">
    <mergeCell ref="F4:F5"/>
    <mergeCell ref="G4:G5"/>
    <mergeCell ref="N4:N5"/>
    <mergeCell ref="O4:P4"/>
    <mergeCell ref="L14:L15"/>
    <mergeCell ref="M14:M15"/>
    <mergeCell ref="B3:K3"/>
    <mergeCell ref="L3:P3"/>
    <mergeCell ref="B4:B5"/>
    <mergeCell ref="C4:C5"/>
    <mergeCell ref="D4:D5"/>
    <mergeCell ref="E4:E5"/>
    <mergeCell ref="H4:H5"/>
    <mergeCell ref="I4:I5"/>
    <mergeCell ref="L4:L5"/>
    <mergeCell ref="M4:M5"/>
    <mergeCell ref="J4:J5"/>
    <mergeCell ref="K4:K5"/>
    <mergeCell ref="L13:P13"/>
    <mergeCell ref="N14:N15"/>
    <mergeCell ref="O14:P14"/>
    <mergeCell ref="J14:J15"/>
    <mergeCell ref="K14:K15"/>
    <mergeCell ref="B13:K13"/>
    <mergeCell ref="I14:I15"/>
    <mergeCell ref="H14:H15"/>
    <mergeCell ref="L23:P23"/>
    <mergeCell ref="B24:B25"/>
    <mergeCell ref="C24:C25"/>
    <mergeCell ref="D24:D25"/>
    <mergeCell ref="E24:E25"/>
    <mergeCell ref="F24:F25"/>
    <mergeCell ref="G24:G25"/>
    <mergeCell ref="H24:H25"/>
    <mergeCell ref="I24:I25"/>
    <mergeCell ref="B14:B15"/>
    <mergeCell ref="C14:C15"/>
    <mergeCell ref="D14:D15"/>
    <mergeCell ref="E14:E15"/>
    <mergeCell ref="F14:F15"/>
    <mergeCell ref="G14:G15"/>
    <mergeCell ref="B33:K33"/>
    <mergeCell ref="B23:K23"/>
    <mergeCell ref="J24:J25"/>
    <mergeCell ref="K24:K25"/>
    <mergeCell ref="O24:P24"/>
    <mergeCell ref="L24:L25"/>
    <mergeCell ref="M24:M25"/>
    <mergeCell ref="N24:N25"/>
    <mergeCell ref="L33:P33"/>
    <mergeCell ref="B34:B35"/>
    <mergeCell ref="C34:C35"/>
    <mergeCell ref="D34:D35"/>
    <mergeCell ref="E34:E35"/>
    <mergeCell ref="F34:F35"/>
    <mergeCell ref="O34:P34"/>
    <mergeCell ref="L34:L35"/>
    <mergeCell ref="H34:H35"/>
    <mergeCell ref="I34:I35"/>
    <mergeCell ref="G34:G35"/>
    <mergeCell ref="M34:M35"/>
    <mergeCell ref="N34:N35"/>
    <mergeCell ref="J34:J35"/>
    <mergeCell ref="K34:K35"/>
    <mergeCell ref="B43:K43"/>
    <mergeCell ref="L43:P43"/>
    <mergeCell ref="B44:B45"/>
    <mergeCell ref="C44:C45"/>
    <mergeCell ref="D44:D45"/>
    <mergeCell ref="E44:E45"/>
    <mergeCell ref="F44:F45"/>
    <mergeCell ref="G44:G45"/>
    <mergeCell ref="J44:J45"/>
    <mergeCell ref="K44:K45"/>
    <mergeCell ref="H44:H45"/>
    <mergeCell ref="I44:I45"/>
    <mergeCell ref="L44:L45"/>
    <mergeCell ref="M44:M45"/>
    <mergeCell ref="N44:N45"/>
    <mergeCell ref="L53:P53"/>
    <mergeCell ref="N54:N55"/>
    <mergeCell ref="N64:N65"/>
    <mergeCell ref="O64:P64"/>
    <mergeCell ref="O44:P44"/>
    <mergeCell ref="B53:K53"/>
    <mergeCell ref="B54:B55"/>
    <mergeCell ref="C54:C55"/>
    <mergeCell ref="D54:D55"/>
    <mergeCell ref="E54:E55"/>
    <mergeCell ref="F54:F55"/>
    <mergeCell ref="K54:K55"/>
    <mergeCell ref="I54:I55"/>
    <mergeCell ref="L54:L55"/>
    <mergeCell ref="M54:M55"/>
    <mergeCell ref="B63:K63"/>
    <mergeCell ref="L63:P63"/>
    <mergeCell ref="G54:G55"/>
    <mergeCell ref="H54:H55"/>
    <mergeCell ref="O54:P54"/>
    <mergeCell ref="J54:J55"/>
    <mergeCell ref="E64:E65"/>
    <mergeCell ref="G74:G75"/>
    <mergeCell ref="O84:P84"/>
    <mergeCell ref="B83:K83"/>
    <mergeCell ref="B84:B85"/>
    <mergeCell ref="B64:B65"/>
    <mergeCell ref="C64:C65"/>
    <mergeCell ref="C74:C75"/>
    <mergeCell ref="D74:D75"/>
    <mergeCell ref="E74:E75"/>
    <mergeCell ref="J74:J75"/>
    <mergeCell ref="K74:K75"/>
    <mergeCell ref="C84:C85"/>
    <mergeCell ref="D84:D85"/>
    <mergeCell ref="E84:E85"/>
    <mergeCell ref="F84:F85"/>
    <mergeCell ref="F74:F75"/>
    <mergeCell ref="I74:I75"/>
    <mergeCell ref="J64:J65"/>
    <mergeCell ref="K64:K65"/>
    <mergeCell ref="D64:D65"/>
    <mergeCell ref="B74:B75"/>
    <mergeCell ref="B73:K73"/>
    <mergeCell ref="G84:G85"/>
    <mergeCell ref="N84:N85"/>
    <mergeCell ref="K84:K85"/>
    <mergeCell ref="J84:J85"/>
    <mergeCell ref="H84:H85"/>
    <mergeCell ref="I84:I85"/>
    <mergeCell ref="L84:L85"/>
    <mergeCell ref="M84:M85"/>
    <mergeCell ref="J94:J95"/>
    <mergeCell ref="H94:H95"/>
    <mergeCell ref="I94:I95"/>
    <mergeCell ref="B104:B105"/>
    <mergeCell ref="K94:K95"/>
    <mergeCell ref="F94:F95"/>
    <mergeCell ref="G94:G95"/>
    <mergeCell ref="F104:F105"/>
    <mergeCell ref="G104:G105"/>
    <mergeCell ref="C104:C105"/>
    <mergeCell ref="D104:D105"/>
    <mergeCell ref="B94:B95"/>
    <mergeCell ref="C94:C95"/>
    <mergeCell ref="D94:D95"/>
    <mergeCell ref="E94:E95"/>
    <mergeCell ref="H114:H115"/>
    <mergeCell ref="K104:K105"/>
    <mergeCell ref="L104:L105"/>
    <mergeCell ref="M104:M105"/>
    <mergeCell ref="F64:F65"/>
    <mergeCell ref="G64:G65"/>
    <mergeCell ref="H64:H65"/>
    <mergeCell ref="I64:I65"/>
    <mergeCell ref="L103:P103"/>
    <mergeCell ref="N74:N75"/>
    <mergeCell ref="L83:P83"/>
    <mergeCell ref="M74:M75"/>
    <mergeCell ref="O74:P74"/>
    <mergeCell ref="L74:L75"/>
    <mergeCell ref="L64:L65"/>
    <mergeCell ref="M64:M65"/>
    <mergeCell ref="L73:P73"/>
    <mergeCell ref="H74:H75"/>
    <mergeCell ref="B93:K93"/>
    <mergeCell ref="L94:L95"/>
    <mergeCell ref="L93:P93"/>
    <mergeCell ref="M94:M95"/>
    <mergeCell ref="N94:N95"/>
    <mergeCell ref="O94:P94"/>
    <mergeCell ref="N124:N125"/>
    <mergeCell ref="O124:P124"/>
    <mergeCell ref="L124:L125"/>
    <mergeCell ref="I124:I125"/>
    <mergeCell ref="O104:P104"/>
    <mergeCell ref="B103:K103"/>
    <mergeCell ref="O114:P114"/>
    <mergeCell ref="H104:H105"/>
    <mergeCell ref="I104:I105"/>
    <mergeCell ref="J114:J115"/>
    <mergeCell ref="K114:K115"/>
    <mergeCell ref="B113:K113"/>
    <mergeCell ref="I114:I115"/>
    <mergeCell ref="L114:L115"/>
    <mergeCell ref="N104:N105"/>
    <mergeCell ref="B114:B115"/>
    <mergeCell ref="E104:E105"/>
    <mergeCell ref="M114:M115"/>
    <mergeCell ref="N114:N115"/>
    <mergeCell ref="G114:G115"/>
    <mergeCell ref="F114:F115"/>
    <mergeCell ref="C114:C115"/>
    <mergeCell ref="D114:D115"/>
    <mergeCell ref="E114:E115"/>
    <mergeCell ref="C124:C125"/>
    <mergeCell ref="D124:D125"/>
    <mergeCell ref="E124:E125"/>
    <mergeCell ref="J124:J125"/>
    <mergeCell ref="K124:K125"/>
    <mergeCell ref="F124:F125"/>
    <mergeCell ref="G124:G125"/>
    <mergeCell ref="M124:M125"/>
    <mergeCell ref="H124:H125"/>
    <mergeCell ref="K154:K155"/>
    <mergeCell ref="F154:F155"/>
    <mergeCell ref="G154:G155"/>
    <mergeCell ref="L113:P113"/>
    <mergeCell ref="J104:J105"/>
    <mergeCell ref="F144:F145"/>
    <mergeCell ref="L133:P133"/>
    <mergeCell ref="H134:H135"/>
    <mergeCell ref="I134:I135"/>
    <mergeCell ref="F134:F135"/>
    <mergeCell ref="J134:J135"/>
    <mergeCell ref="K134:K135"/>
    <mergeCell ref="B133:K133"/>
    <mergeCell ref="N144:N145"/>
    <mergeCell ref="O144:P144"/>
    <mergeCell ref="G134:G135"/>
    <mergeCell ref="H144:H145"/>
    <mergeCell ref="I144:I145"/>
    <mergeCell ref="G144:G145"/>
    <mergeCell ref="L134:L135"/>
    <mergeCell ref="M134:M135"/>
    <mergeCell ref="B123:K123"/>
    <mergeCell ref="L123:P123"/>
    <mergeCell ref="B124:B125"/>
    <mergeCell ref="B143:K143"/>
    <mergeCell ref="L143:P143"/>
    <mergeCell ref="N134:N135"/>
    <mergeCell ref="O134:P134"/>
    <mergeCell ref="B134:B135"/>
    <mergeCell ref="C134:C135"/>
    <mergeCell ref="D134:D135"/>
    <mergeCell ref="J144:J145"/>
    <mergeCell ref="K144:K145"/>
    <mergeCell ref="L144:L145"/>
    <mergeCell ref="M144:M145"/>
    <mergeCell ref="B144:B145"/>
    <mergeCell ref="C144:C145"/>
    <mergeCell ref="D144:D145"/>
    <mergeCell ref="E144:E145"/>
    <mergeCell ref="E134:E135"/>
    <mergeCell ref="L163:P163"/>
    <mergeCell ref="J154:J155"/>
    <mergeCell ref="B153:K153"/>
    <mergeCell ref="G164:G165"/>
    <mergeCell ref="L164:L165"/>
    <mergeCell ref="I164:I165"/>
    <mergeCell ref="D164:D165"/>
    <mergeCell ref="O154:P154"/>
    <mergeCell ref="J164:J165"/>
    <mergeCell ref="L154:L155"/>
    <mergeCell ref="M154:M155"/>
    <mergeCell ref="H154:H155"/>
    <mergeCell ref="I154:I155"/>
    <mergeCell ref="K164:K165"/>
    <mergeCell ref="B163:K163"/>
    <mergeCell ref="H164:H165"/>
    <mergeCell ref="B164:B165"/>
    <mergeCell ref="C164:C165"/>
    <mergeCell ref="N154:N155"/>
    <mergeCell ref="L153:P153"/>
    <mergeCell ref="B154:B155"/>
    <mergeCell ref="C154:C155"/>
    <mergeCell ref="D154:D155"/>
    <mergeCell ref="E154:E155"/>
    <mergeCell ref="B174:B175"/>
    <mergeCell ref="C174:C175"/>
    <mergeCell ref="D174:D175"/>
    <mergeCell ref="E174:E175"/>
    <mergeCell ref="E164:E165"/>
    <mergeCell ref="F164:F165"/>
    <mergeCell ref="N174:N175"/>
    <mergeCell ref="O174:P174"/>
    <mergeCell ref="F174:F175"/>
    <mergeCell ref="G174:G175"/>
    <mergeCell ref="H174:H175"/>
    <mergeCell ref="I174:I175"/>
    <mergeCell ref="J174:J175"/>
    <mergeCell ref="K174:K175"/>
    <mergeCell ref="M173:P173"/>
    <mergeCell ref="M174:M175"/>
    <mergeCell ref="C173:L173"/>
    <mergeCell ref="L174:L175"/>
    <mergeCell ref="M164:M165"/>
    <mergeCell ref="N164:N165"/>
    <mergeCell ref="O164:P164"/>
    <mergeCell ref="C193:P193"/>
    <mergeCell ref="B194:B195"/>
    <mergeCell ref="C194:C195"/>
    <mergeCell ref="D194:D195"/>
    <mergeCell ref="E194:E195"/>
    <mergeCell ref="F194:F195"/>
    <mergeCell ref="G194:G195"/>
    <mergeCell ref="H194:H195"/>
    <mergeCell ref="I194:I195"/>
    <mergeCell ref="N194:N195"/>
    <mergeCell ref="O194:P194"/>
    <mergeCell ref="J194:J195"/>
    <mergeCell ref="K194:K195"/>
    <mergeCell ref="L194:L195"/>
    <mergeCell ref="M194:M195"/>
  </mergeCells>
  <phoneticPr fontId="26" type="noConversion"/>
  <printOptions horizontalCentered="1" verticalCentered="1"/>
  <pageMargins left="0.98425196850393704" right="0.98425196850393704" top="0.98425196850393704" bottom="0.98425196850393704" header="0.51181102362204722" footer="0.51181102362204722"/>
  <pageSetup paperSize="9" scale="18" orientation="portrait" r:id="rId2"/>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211"/>
  <sheetViews>
    <sheetView zoomScale="70" zoomScaleNormal="70" zoomScaleSheetLayoutView="89" workbookViewId="0">
      <selection activeCell="A11" sqref="A11:B11"/>
    </sheetView>
  </sheetViews>
  <sheetFormatPr defaultColWidth="9.140625" defaultRowHeight="15"/>
  <cols>
    <col min="1" max="1" width="9.140625" style="4"/>
    <col min="2" max="2" width="10.7109375" style="4" customWidth="1"/>
    <col min="3" max="7" width="9" style="4" customWidth="1"/>
    <col min="8" max="8" width="11.85546875" style="4" customWidth="1"/>
    <col min="9" max="9" width="9.7109375" style="4" customWidth="1"/>
    <col min="10" max="13" width="9" style="4" customWidth="1"/>
    <col min="14" max="14" width="9.7109375" style="4" customWidth="1"/>
    <col min="15" max="16" width="12.140625" style="4" customWidth="1"/>
    <col min="17" max="16384" width="9.140625" style="4"/>
  </cols>
  <sheetData>
    <row r="1" spans="2:17" ht="15.95" customHeight="1">
      <c r="B1" s="1"/>
      <c r="C1" s="1"/>
      <c r="D1" s="2"/>
      <c r="E1" s="2"/>
      <c r="F1" s="2"/>
      <c r="G1" s="2"/>
      <c r="H1" s="3"/>
      <c r="I1" s="3"/>
      <c r="J1" s="2"/>
      <c r="K1" s="2"/>
      <c r="L1" s="2"/>
      <c r="M1" s="2"/>
      <c r="N1" s="1"/>
      <c r="O1" s="1"/>
    </row>
    <row r="2" spans="2:17" ht="15.95" customHeight="1" thickBot="1"/>
    <row r="3" spans="2:17" ht="39.950000000000003" customHeight="1" thickBot="1">
      <c r="B3" s="473" t="s">
        <v>377</v>
      </c>
      <c r="C3" s="474"/>
      <c r="D3" s="474"/>
      <c r="E3" s="474"/>
      <c r="F3" s="474"/>
      <c r="G3" s="474"/>
      <c r="H3" s="474"/>
      <c r="I3" s="474"/>
      <c r="J3" s="474"/>
      <c r="K3" s="474"/>
      <c r="L3" s="470" t="s">
        <v>328</v>
      </c>
      <c r="M3" s="471"/>
      <c r="N3" s="471"/>
      <c r="O3" s="471"/>
      <c r="P3" s="472"/>
    </row>
    <row r="4" spans="2:17" ht="20.100000000000001" customHeight="1">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7" ht="20.100000000000001" customHeight="1" thickBot="1">
      <c r="B5" s="466"/>
      <c r="C5" s="462"/>
      <c r="D5" s="462"/>
      <c r="E5" s="462"/>
      <c r="F5" s="462"/>
      <c r="G5" s="462"/>
      <c r="H5" s="462"/>
      <c r="I5" s="462"/>
      <c r="J5" s="462"/>
      <c r="K5" s="462"/>
      <c r="L5" s="462"/>
      <c r="M5" s="462"/>
      <c r="N5" s="462"/>
      <c r="O5" s="145" t="s">
        <v>209</v>
      </c>
      <c r="P5" s="30" t="s">
        <v>210</v>
      </c>
    </row>
    <row r="6" spans="2:17" ht="20.100000000000001" customHeight="1">
      <c r="B6" s="148" t="s">
        <v>211</v>
      </c>
      <c r="C6" s="146">
        <v>31</v>
      </c>
      <c r="D6" s="8">
        <v>29</v>
      </c>
      <c r="E6" s="8">
        <v>31</v>
      </c>
      <c r="F6" s="8">
        <v>25</v>
      </c>
      <c r="G6" s="8">
        <v>7</v>
      </c>
      <c r="H6" s="8">
        <v>3</v>
      </c>
      <c r="I6" s="168">
        <f>SUM(C6:H6)</f>
        <v>126</v>
      </c>
      <c r="J6" s="8">
        <v>19</v>
      </c>
      <c r="K6" s="8">
        <v>31</v>
      </c>
      <c r="L6" s="8">
        <v>30</v>
      </c>
      <c r="M6" s="8">
        <v>31</v>
      </c>
      <c r="N6" s="168">
        <f>SUM(J6:M6)</f>
        <v>111</v>
      </c>
      <c r="O6" s="167">
        <f>SUM(C6:H6,J6:M6)</f>
        <v>237</v>
      </c>
      <c r="P6" s="169">
        <f>I6+N6</f>
        <v>237</v>
      </c>
    </row>
    <row r="7" spans="2:17" ht="20.100000000000001" customHeight="1">
      <c r="B7" s="149" t="s">
        <v>485</v>
      </c>
      <c r="C7" s="147">
        <v>-2.1774193548387095</v>
      </c>
      <c r="D7" s="10">
        <v>1.9482758620689653</v>
      </c>
      <c r="E7" s="10">
        <v>3.5645161290322576</v>
      </c>
      <c r="F7" s="10">
        <v>8.8040000000000003</v>
      </c>
      <c r="G7" s="10">
        <v>11.428571428571429</v>
      </c>
      <c r="H7" s="10">
        <v>16.533333333333335</v>
      </c>
      <c r="I7" s="153">
        <f>(C6*C7+D6*D7+E6*E7+F6*F7+G6*G7)/I6</f>
        <v>3.1714285714285713</v>
      </c>
      <c r="J7" s="10">
        <v>11.04736842105263</v>
      </c>
      <c r="K7" s="95">
        <v>9.296774193548389</v>
      </c>
      <c r="L7" s="95">
        <v>3.8866666666666672</v>
      </c>
      <c r="M7" s="95">
        <v>0.15161290322580656</v>
      </c>
      <c r="N7" s="153">
        <f>(J6*J7+K6*K7+L6*L7+M6*M7)/N6</f>
        <v>5.5801801801801814</v>
      </c>
      <c r="O7" s="154">
        <f>(C7*C6+D7*D6+E7*E6+F7*F6+G7*G6+H7*H6+J7*J6+K7*K6+L7*L6+M7*M6)/O6</f>
        <v>4.5088607594936709</v>
      </c>
      <c r="P7" s="161">
        <f>(I7*I6+N7*N6)/P6</f>
        <v>4.2995780590717301</v>
      </c>
    </row>
    <row r="8" spans="2:17" ht="20.100000000000001" customHeight="1">
      <c r="B8" s="149" t="s">
        <v>212</v>
      </c>
      <c r="C8" s="13">
        <f t="shared" ref="C8:H8" si="0">C6*(13-C7)</f>
        <v>470.5</v>
      </c>
      <c r="D8" s="12">
        <f t="shared" si="0"/>
        <v>320.50000000000006</v>
      </c>
      <c r="E8" s="12">
        <f t="shared" si="0"/>
        <v>292.5</v>
      </c>
      <c r="F8" s="12">
        <f t="shared" si="0"/>
        <v>104.89999999999999</v>
      </c>
      <c r="G8" s="12">
        <f t="shared" si="0"/>
        <v>10.999999999999998</v>
      </c>
      <c r="H8" s="12">
        <f t="shared" si="0"/>
        <v>-10.600000000000005</v>
      </c>
      <c r="I8" s="155">
        <f>SUM(C8:G8)</f>
        <v>1199.4000000000001</v>
      </c>
      <c r="J8" s="12">
        <f>J6*(13-J7)</f>
        <v>37.100000000000037</v>
      </c>
      <c r="K8" s="12">
        <f>K6*(13-K7)</f>
        <v>114.79999999999994</v>
      </c>
      <c r="L8" s="12">
        <f>L6*(13-L7)</f>
        <v>273.39999999999998</v>
      </c>
      <c r="M8" s="12">
        <f>M6*(13-M7)</f>
        <v>398.29999999999995</v>
      </c>
      <c r="N8" s="155">
        <f>SUM(J8:M8)</f>
        <v>823.59999999999991</v>
      </c>
      <c r="O8" s="156">
        <f>O6*(13-O7)</f>
        <v>2012.3999999999999</v>
      </c>
      <c r="P8" s="162">
        <f>P6*(13-P7)</f>
        <v>2061.9999999999995</v>
      </c>
    </row>
    <row r="9" spans="2:17" ht="20.100000000000001" customHeight="1">
      <c r="B9" s="149" t="s">
        <v>213</v>
      </c>
      <c r="C9" s="13">
        <f>C6*(17-C7)</f>
        <v>594.5</v>
      </c>
      <c r="D9" s="12">
        <f>D6*(17-D7)</f>
        <v>436.50000000000006</v>
      </c>
      <c r="E9" s="12">
        <f>E6*(17-E7)</f>
        <v>416.5</v>
      </c>
      <c r="F9" s="12">
        <f>F6*(17-F7)</f>
        <v>204.9</v>
      </c>
      <c r="G9" s="12" t="s">
        <v>301</v>
      </c>
      <c r="H9" s="12">
        <f>H6*(17-H7)</f>
        <v>1.399999999999995</v>
      </c>
      <c r="I9" s="155">
        <f>SUM(C9:G9)</f>
        <v>1652.4</v>
      </c>
      <c r="J9" s="12">
        <f>J6*(17-J7)</f>
        <v>113.10000000000004</v>
      </c>
      <c r="K9" s="12">
        <f>K6*(17-K7)</f>
        <v>238.79999999999995</v>
      </c>
      <c r="L9" s="12">
        <f>L6*(17-L7)</f>
        <v>393.4</v>
      </c>
      <c r="M9" s="12">
        <f>M6*(17-M7)</f>
        <v>522.29999999999995</v>
      </c>
      <c r="N9" s="155">
        <f>SUM(J9:M9)</f>
        <v>1267.5999999999999</v>
      </c>
      <c r="O9" s="156">
        <f>O6*(17-O7)</f>
        <v>2960.3999999999996</v>
      </c>
      <c r="P9" s="162">
        <f>P6*(17-P7)</f>
        <v>3009.9999999999995</v>
      </c>
    </row>
    <row r="10" spans="2:17" ht="20.100000000000001" customHeight="1">
      <c r="B10" s="149" t="s">
        <v>214</v>
      </c>
      <c r="C10" s="17">
        <f t="shared" ref="C10:H10" si="1">C6*(18-C7)</f>
        <v>625.5</v>
      </c>
      <c r="D10" s="16">
        <f t="shared" si="1"/>
        <v>465.50000000000006</v>
      </c>
      <c r="E10" s="16">
        <f t="shared" si="1"/>
        <v>447.5</v>
      </c>
      <c r="F10" s="16">
        <f t="shared" si="1"/>
        <v>229.9</v>
      </c>
      <c r="G10" s="16">
        <f t="shared" si="1"/>
        <v>46</v>
      </c>
      <c r="H10" s="16">
        <f t="shared" si="1"/>
        <v>4.399999999999995</v>
      </c>
      <c r="I10" s="155">
        <f>SUM(C10:G10)</f>
        <v>1814.4</v>
      </c>
      <c r="J10" s="16">
        <f>J6*(18-J7)</f>
        <v>132.10000000000002</v>
      </c>
      <c r="K10" s="16">
        <f>K6*(18-K7)</f>
        <v>269.79999999999995</v>
      </c>
      <c r="L10" s="16">
        <f>L6*(18-L7)</f>
        <v>423.4</v>
      </c>
      <c r="M10" s="16">
        <f>M6*(18-M7)</f>
        <v>553.29999999999995</v>
      </c>
      <c r="N10" s="155">
        <f>SUM(J10:M10)</f>
        <v>1378.6</v>
      </c>
      <c r="O10" s="157">
        <f>O6*(18-O7)</f>
        <v>3197.3999999999996</v>
      </c>
      <c r="P10" s="163">
        <f>P6*(18-P7)</f>
        <v>3246.9999999999995</v>
      </c>
    </row>
    <row r="11" spans="2:17" ht="20.100000000000001" customHeight="1" thickBot="1">
      <c r="B11" s="347" t="s">
        <v>215</v>
      </c>
      <c r="C11" s="21">
        <f t="shared" ref="C11:H11" si="2">C6*(19-C7)</f>
        <v>656.5</v>
      </c>
      <c r="D11" s="20">
        <f t="shared" si="2"/>
        <v>494.50000000000006</v>
      </c>
      <c r="E11" s="20">
        <f t="shared" si="2"/>
        <v>478.5</v>
      </c>
      <c r="F11" s="20">
        <f t="shared" si="2"/>
        <v>254.9</v>
      </c>
      <c r="G11" s="20">
        <f t="shared" si="2"/>
        <v>53</v>
      </c>
      <c r="H11" s="20">
        <f t="shared" si="2"/>
        <v>7.399999999999995</v>
      </c>
      <c r="I11" s="164">
        <f>SUM(C11:G11)</f>
        <v>1937.4</v>
      </c>
      <c r="J11" s="20">
        <f>J6*(19-J7)</f>
        <v>151.10000000000002</v>
      </c>
      <c r="K11" s="20">
        <f>K6*(19-K7)</f>
        <v>300.79999999999995</v>
      </c>
      <c r="L11" s="20">
        <f>L6*(19-L7)</f>
        <v>453.4</v>
      </c>
      <c r="M11" s="20">
        <f>M6*(19-M7)</f>
        <v>584.29999999999995</v>
      </c>
      <c r="N11" s="164">
        <f>SUM(J11:M11)</f>
        <v>1489.6</v>
      </c>
      <c r="O11" s="165">
        <f>O6*(19-O7)</f>
        <v>3434.3999999999996</v>
      </c>
      <c r="P11" s="166">
        <f>P6*(19-P7)</f>
        <v>3483.9999999999995</v>
      </c>
    </row>
    <row r="12" spans="2:17" ht="15.95" customHeight="1" thickBot="1">
      <c r="B12" s="1"/>
      <c r="C12" s="1"/>
      <c r="D12" s="2"/>
      <c r="E12" s="2"/>
      <c r="F12" s="2"/>
      <c r="G12" s="1"/>
      <c r="H12" s="2"/>
      <c r="I12" s="1"/>
      <c r="J12" s="2"/>
      <c r="K12" s="1"/>
      <c r="L12" s="2"/>
      <c r="M12" s="1"/>
      <c r="N12" s="2"/>
      <c r="O12" s="1"/>
      <c r="P12" s="1"/>
    </row>
    <row r="13" spans="2:17" ht="39.950000000000003" customHeight="1" thickBot="1">
      <c r="B13" s="473" t="s">
        <v>377</v>
      </c>
      <c r="C13" s="474"/>
      <c r="D13" s="474"/>
      <c r="E13" s="474"/>
      <c r="F13" s="474"/>
      <c r="G13" s="474"/>
      <c r="H13" s="474"/>
      <c r="I13" s="474"/>
      <c r="J13" s="474"/>
      <c r="K13" s="474"/>
      <c r="L13" s="470" t="s">
        <v>329</v>
      </c>
      <c r="M13" s="471"/>
      <c r="N13" s="471"/>
      <c r="O13" s="471"/>
      <c r="P13" s="472"/>
    </row>
    <row r="14" spans="2:17" ht="20.100000000000001" customHeight="1">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7" ht="20.100000000000001" customHeight="1" thickBot="1">
      <c r="B15" s="466"/>
      <c r="C15" s="462"/>
      <c r="D15" s="462"/>
      <c r="E15" s="462"/>
      <c r="F15" s="462"/>
      <c r="G15" s="462"/>
      <c r="H15" s="462"/>
      <c r="I15" s="462"/>
      <c r="J15" s="462"/>
      <c r="K15" s="462"/>
      <c r="L15" s="462"/>
      <c r="M15" s="462"/>
      <c r="N15" s="462"/>
      <c r="O15" s="145" t="s">
        <v>209</v>
      </c>
      <c r="P15" s="30" t="s">
        <v>210</v>
      </c>
      <c r="Q15" s="1"/>
    </row>
    <row r="16" spans="2:17" ht="20.100000000000001" customHeight="1">
      <c r="B16" s="148" t="s">
        <v>211</v>
      </c>
      <c r="C16" s="146">
        <v>31</v>
      </c>
      <c r="D16" s="8">
        <v>28</v>
      </c>
      <c r="E16" s="8">
        <v>31</v>
      </c>
      <c r="F16" s="8">
        <v>30</v>
      </c>
      <c r="G16" s="8">
        <v>15</v>
      </c>
      <c r="H16" s="8">
        <v>12</v>
      </c>
      <c r="I16" s="168">
        <f>SUM(C16:G16)</f>
        <v>135</v>
      </c>
      <c r="J16" s="8">
        <v>22</v>
      </c>
      <c r="K16" s="8">
        <v>23</v>
      </c>
      <c r="L16" s="8">
        <v>30</v>
      </c>
      <c r="M16" s="8">
        <v>31</v>
      </c>
      <c r="N16" s="168">
        <f>SUM(J16:M16)</f>
        <v>106</v>
      </c>
      <c r="O16" s="167">
        <f>SUM(C16:H16,J16:M16)</f>
        <v>253</v>
      </c>
      <c r="P16" s="169">
        <f>I16+N16</f>
        <v>241</v>
      </c>
      <c r="Q16" s="1"/>
    </row>
    <row r="17" spans="2:17" ht="20.100000000000001" customHeight="1">
      <c r="B17" s="149" t="s">
        <v>485</v>
      </c>
      <c r="C17" s="147">
        <v>-2.5967741935483879</v>
      </c>
      <c r="D17" s="10">
        <v>0.32142857142857129</v>
      </c>
      <c r="E17" s="10">
        <v>3.4483870967741934</v>
      </c>
      <c r="F17" s="10">
        <v>5.9333333333333345</v>
      </c>
      <c r="G17" s="10">
        <v>12.58</v>
      </c>
      <c r="H17" s="10">
        <v>11.108333333333333</v>
      </c>
      <c r="I17" s="153">
        <f>(C16*C17+D16*D17+E16*E17+F16*F17+G16*G17)/I16</f>
        <v>2.9785185185185181</v>
      </c>
      <c r="J17" s="10">
        <v>10.513333333333332</v>
      </c>
      <c r="K17" s="95">
        <v>10.777419354838708</v>
      </c>
      <c r="L17" s="95">
        <v>1.6833333333333336</v>
      </c>
      <c r="M17" s="95">
        <v>-2.819354838709677</v>
      </c>
      <c r="N17" s="153">
        <f>(J16*J17+K16*K17+L16*L17+M16*M17)/N16</f>
        <v>4.1723960235341853</v>
      </c>
      <c r="O17" s="154">
        <f>(C17*C16+D17*D16+E17*E16+F17*F16+G17*G16+H17*H16+J17*J16+K17*K16+L17*L16+M17*M16)/O16</f>
        <v>3.8643240256704492</v>
      </c>
      <c r="P17" s="161">
        <f>(I17*I16+N17*N16)/P16</f>
        <v>3.5036264667826704</v>
      </c>
      <c r="Q17" s="1"/>
    </row>
    <row r="18" spans="2:17" ht="20.100000000000001" customHeight="1">
      <c r="B18" s="149" t="s">
        <v>212</v>
      </c>
      <c r="C18" s="13">
        <f t="shared" ref="C18:H18" si="3">C16*(13-C17)</f>
        <v>483.5</v>
      </c>
      <c r="D18" s="12">
        <f t="shared" si="3"/>
        <v>355</v>
      </c>
      <c r="E18" s="12">
        <f t="shared" si="3"/>
        <v>296.09999999999997</v>
      </c>
      <c r="F18" s="12">
        <f t="shared" si="3"/>
        <v>211.99999999999997</v>
      </c>
      <c r="G18" s="12">
        <f t="shared" si="3"/>
        <v>6.2999999999999989</v>
      </c>
      <c r="H18" s="12">
        <f t="shared" si="3"/>
        <v>22.70000000000001</v>
      </c>
      <c r="I18" s="155">
        <f>SUM(C18:G18)</f>
        <v>1352.8999999999999</v>
      </c>
      <c r="J18" s="12">
        <f>J16*(13-J17)</f>
        <v>54.706666666666699</v>
      </c>
      <c r="K18" s="12">
        <f>K16*(13-K17)</f>
        <v>51.119354838709718</v>
      </c>
      <c r="L18" s="12">
        <f>L16*(13-L17)</f>
        <v>339.5</v>
      </c>
      <c r="M18" s="12">
        <f>M16*(13-M17)</f>
        <v>490.4</v>
      </c>
      <c r="N18" s="155">
        <f>SUM(J18:M18)</f>
        <v>935.72602150537637</v>
      </c>
      <c r="O18" s="156">
        <f>O16*(13-O17)</f>
        <v>2311.3260215053765</v>
      </c>
      <c r="P18" s="162">
        <f>P16*(13-P17)</f>
        <v>2288.6260215053767</v>
      </c>
      <c r="Q18" s="1"/>
    </row>
    <row r="19" spans="2:17" ht="20.100000000000001" customHeight="1">
      <c r="B19" s="149" t="s">
        <v>213</v>
      </c>
      <c r="C19" s="13">
        <f t="shared" ref="C19:H19" si="4">C16*(17-C17)</f>
        <v>607.5</v>
      </c>
      <c r="D19" s="12">
        <f t="shared" si="4"/>
        <v>466.99999999999994</v>
      </c>
      <c r="E19" s="12">
        <f t="shared" si="4"/>
        <v>420.09999999999997</v>
      </c>
      <c r="F19" s="12">
        <f t="shared" si="4"/>
        <v>332</v>
      </c>
      <c r="G19" s="12">
        <f t="shared" si="4"/>
        <v>66.3</v>
      </c>
      <c r="H19" s="12">
        <f t="shared" si="4"/>
        <v>70.700000000000017</v>
      </c>
      <c r="I19" s="155">
        <f>SUM(C19:G19)</f>
        <v>1892.8999999999999</v>
      </c>
      <c r="J19" s="12">
        <f>J16*(17-J17)</f>
        <v>142.70666666666671</v>
      </c>
      <c r="K19" s="12">
        <f>K16*(17-K17)</f>
        <v>143.11935483870971</v>
      </c>
      <c r="L19" s="12">
        <f>L16*(17-L17)</f>
        <v>459.5</v>
      </c>
      <c r="M19" s="12">
        <f>M16*(17-M17)</f>
        <v>614.4</v>
      </c>
      <c r="N19" s="155">
        <f>SUM(J19:M19)</f>
        <v>1359.7260215053764</v>
      </c>
      <c r="O19" s="156">
        <f>O16*(17-O17)</f>
        <v>3323.3260215053765</v>
      </c>
      <c r="P19" s="162">
        <f>P16*(17-P17)</f>
        <v>3252.6260215053767</v>
      </c>
      <c r="Q19" s="1"/>
    </row>
    <row r="20" spans="2:17" ht="20.100000000000001" customHeight="1">
      <c r="B20" s="149" t="s">
        <v>214</v>
      </c>
      <c r="C20" s="17">
        <f t="shared" ref="C20:H20" si="5">C16*(18-C17)</f>
        <v>638.5</v>
      </c>
      <c r="D20" s="16">
        <f t="shared" si="5"/>
        <v>494.99999999999994</v>
      </c>
      <c r="E20" s="16">
        <f t="shared" si="5"/>
        <v>451.09999999999997</v>
      </c>
      <c r="F20" s="16">
        <f t="shared" si="5"/>
        <v>362</v>
      </c>
      <c r="G20" s="16">
        <f t="shared" si="5"/>
        <v>81.3</v>
      </c>
      <c r="H20" s="16">
        <f t="shared" si="5"/>
        <v>82.700000000000017</v>
      </c>
      <c r="I20" s="155">
        <f>SUM(C20:G20)</f>
        <v>2027.8999999999999</v>
      </c>
      <c r="J20" s="16">
        <f>J16*(18-J17)</f>
        <v>164.70666666666671</v>
      </c>
      <c r="K20" s="16">
        <f>K16*(18-K17)</f>
        <v>166.11935483870971</v>
      </c>
      <c r="L20" s="16">
        <f>L16*(18-L17)</f>
        <v>489.5</v>
      </c>
      <c r="M20" s="16">
        <f>M16*(18-M17)</f>
        <v>645.4</v>
      </c>
      <c r="N20" s="155">
        <f>SUM(J20:M20)</f>
        <v>1465.7260215053764</v>
      </c>
      <c r="O20" s="157">
        <f>O16*(18-O17)</f>
        <v>3576.3260215053765</v>
      </c>
      <c r="P20" s="163">
        <f>P16*(18-P17)</f>
        <v>3493.6260215053767</v>
      </c>
      <c r="Q20" s="1"/>
    </row>
    <row r="21" spans="2:17" ht="20.100000000000001" customHeight="1" thickBot="1">
      <c r="B21" s="347" t="s">
        <v>215</v>
      </c>
      <c r="C21" s="21">
        <f t="shared" ref="C21:H21" si="6">C16*(19-C17)</f>
        <v>669.5</v>
      </c>
      <c r="D21" s="20">
        <f t="shared" si="6"/>
        <v>523</v>
      </c>
      <c r="E21" s="20">
        <f t="shared" si="6"/>
        <v>482.09999999999997</v>
      </c>
      <c r="F21" s="20">
        <f t="shared" si="6"/>
        <v>392</v>
      </c>
      <c r="G21" s="20">
        <f t="shared" si="6"/>
        <v>96.3</v>
      </c>
      <c r="H21" s="20">
        <f t="shared" si="6"/>
        <v>94.700000000000017</v>
      </c>
      <c r="I21" s="164">
        <f>SUM(C21:G21)</f>
        <v>2162.9</v>
      </c>
      <c r="J21" s="20">
        <f>J16*(19-J17)</f>
        <v>186.70666666666671</v>
      </c>
      <c r="K21" s="20">
        <f>K16*(19-K17)</f>
        <v>189.11935483870971</v>
      </c>
      <c r="L21" s="20">
        <f>L16*(19-L17)</f>
        <v>519.5</v>
      </c>
      <c r="M21" s="20">
        <f>M16*(19-M17)</f>
        <v>676.4</v>
      </c>
      <c r="N21" s="164">
        <f>SUM(J21:M21)</f>
        <v>1571.7260215053764</v>
      </c>
      <c r="O21" s="165">
        <f>O16*(19-O17)</f>
        <v>3829.3260215053765</v>
      </c>
      <c r="P21" s="166">
        <f>P16*(19-P17)</f>
        <v>3734.6260215053767</v>
      </c>
      <c r="Q21" s="1"/>
    </row>
    <row r="22" spans="2:17" ht="15.95" customHeight="1" thickBot="1">
      <c r="B22" s="1"/>
      <c r="C22" s="1"/>
      <c r="D22" s="2"/>
      <c r="E22" s="2"/>
      <c r="F22" s="2"/>
      <c r="G22" s="1"/>
      <c r="H22" s="3"/>
      <c r="I22" s="1"/>
      <c r="J22" s="3"/>
      <c r="K22" s="1"/>
      <c r="L22" s="2"/>
      <c r="M22" s="1"/>
      <c r="N22" s="2"/>
      <c r="O22" s="1"/>
      <c r="P22" s="1"/>
    </row>
    <row r="23" spans="2:17" ht="39.6" customHeight="1" thickBot="1">
      <c r="B23" s="473" t="s">
        <v>378</v>
      </c>
      <c r="C23" s="474"/>
      <c r="D23" s="474"/>
      <c r="E23" s="474"/>
      <c r="F23" s="474"/>
      <c r="G23" s="474"/>
      <c r="H23" s="474"/>
      <c r="I23" s="474"/>
      <c r="J23" s="474"/>
      <c r="K23" s="474"/>
      <c r="L23" s="470" t="s">
        <v>330</v>
      </c>
      <c r="M23" s="471"/>
      <c r="N23" s="471"/>
      <c r="O23" s="471"/>
      <c r="P23" s="472"/>
    </row>
    <row r="24" spans="2:17" ht="15.95" customHeight="1">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7" ht="15.95" customHeight="1" thickBot="1">
      <c r="B25" s="466"/>
      <c r="C25" s="462"/>
      <c r="D25" s="462"/>
      <c r="E25" s="462"/>
      <c r="F25" s="462"/>
      <c r="G25" s="462"/>
      <c r="H25" s="462"/>
      <c r="I25" s="462"/>
      <c r="J25" s="462"/>
      <c r="K25" s="462"/>
      <c r="L25" s="462"/>
      <c r="M25" s="462"/>
      <c r="N25" s="462"/>
      <c r="O25" s="145" t="s">
        <v>209</v>
      </c>
      <c r="P25" s="30" t="s">
        <v>210</v>
      </c>
    </row>
    <row r="26" spans="2:17" ht="19.149999999999999" customHeight="1">
      <c r="B26" s="148" t="s">
        <v>211</v>
      </c>
      <c r="C26" s="146">
        <v>31</v>
      </c>
      <c r="D26" s="8">
        <v>28</v>
      </c>
      <c r="E26" s="8">
        <v>31</v>
      </c>
      <c r="F26" s="8">
        <v>30</v>
      </c>
      <c r="G26" s="8">
        <v>6</v>
      </c>
      <c r="H26" s="8">
        <v>0</v>
      </c>
      <c r="I26" s="168">
        <f>SUM(C26:G26)</f>
        <v>126</v>
      </c>
      <c r="J26" s="8">
        <v>20</v>
      </c>
      <c r="K26" s="8">
        <v>31</v>
      </c>
      <c r="L26" s="8">
        <v>30</v>
      </c>
      <c r="M26" s="8">
        <v>31</v>
      </c>
      <c r="N26" s="168">
        <f>SUM(J26:M26)</f>
        <v>112</v>
      </c>
      <c r="O26" s="167">
        <f>SUM(C26:H26,J26:M26)</f>
        <v>238</v>
      </c>
      <c r="P26" s="169">
        <f>I26+N26</f>
        <v>238</v>
      </c>
    </row>
    <row r="27" spans="2:17" ht="19.149999999999999" customHeight="1">
      <c r="B27" s="149" t="s">
        <v>485</v>
      </c>
      <c r="C27" s="147">
        <v>-0.6</v>
      </c>
      <c r="D27" s="10">
        <v>3.6</v>
      </c>
      <c r="E27" s="10">
        <v>3.7</v>
      </c>
      <c r="F27" s="10">
        <v>6.9666666666666668</v>
      </c>
      <c r="G27" s="10">
        <v>12.9</v>
      </c>
      <c r="H27" s="10">
        <v>0</v>
      </c>
      <c r="I27" s="153">
        <f>(C26*C27+D26*D27+E26*E27+F26*F27+G26*G27)/I26</f>
        <v>3.8357142857142854</v>
      </c>
      <c r="J27" s="10">
        <v>9.25</v>
      </c>
      <c r="K27" s="95">
        <v>6.6483870967741936</v>
      </c>
      <c r="L27" s="95">
        <v>3.8</v>
      </c>
      <c r="M27" s="95">
        <v>-1.9</v>
      </c>
      <c r="N27" s="153">
        <f>(J26*J27+K26*K27+L26*L27+M26*M27)/N26</f>
        <v>3.9839285714285717</v>
      </c>
      <c r="O27" s="154">
        <f>(C27*C26+D27*D26+E27*E26+F27*F26+G27*G26+H27*H26+J27*J26+K27*K26+L27*L26+M27*M26)/O26</f>
        <v>3.9054621848739495</v>
      </c>
      <c r="P27" s="161">
        <f>(I27*I26+N27*N26)/P26</f>
        <v>3.9054621848739495</v>
      </c>
    </row>
    <row r="28" spans="2:17" ht="19.149999999999999" customHeight="1">
      <c r="B28" s="149" t="s">
        <v>212</v>
      </c>
      <c r="C28" s="13">
        <f t="shared" ref="C28:H28" si="7">C26*(13-C27)</f>
        <v>421.59999999999997</v>
      </c>
      <c r="D28" s="12">
        <f t="shared" si="7"/>
        <v>263.2</v>
      </c>
      <c r="E28" s="12">
        <f t="shared" si="7"/>
        <v>288.3</v>
      </c>
      <c r="F28" s="12">
        <f t="shared" si="7"/>
        <v>181</v>
      </c>
      <c r="G28" s="12">
        <f t="shared" si="7"/>
        <v>0.59999999999999787</v>
      </c>
      <c r="H28" s="12">
        <f t="shared" si="7"/>
        <v>0</v>
      </c>
      <c r="I28" s="155">
        <f>SUM(C28:G28)</f>
        <v>1154.6999999999998</v>
      </c>
      <c r="J28" s="12">
        <f>J26*(13-J27)</f>
        <v>75</v>
      </c>
      <c r="K28" s="12">
        <f>K26*(13-K27)</f>
        <v>196.9</v>
      </c>
      <c r="L28" s="12">
        <f>L26*(13-L27)</f>
        <v>276</v>
      </c>
      <c r="M28" s="12">
        <f>M26*(13-M27)</f>
        <v>461.90000000000003</v>
      </c>
      <c r="N28" s="155">
        <f>SUM(J28:M28)</f>
        <v>1009.8</v>
      </c>
      <c r="O28" s="156">
        <f>O26*(13-O27)</f>
        <v>2164.5</v>
      </c>
      <c r="P28" s="162">
        <f>P26*(13-P27)</f>
        <v>2164.5</v>
      </c>
    </row>
    <row r="29" spans="2:17" ht="19.149999999999999" customHeight="1">
      <c r="B29" s="149" t="s">
        <v>213</v>
      </c>
      <c r="C29" s="13">
        <f t="shared" ref="C29:H29" si="8">C26*(17-C27)</f>
        <v>545.6</v>
      </c>
      <c r="D29" s="12">
        <f t="shared" si="8"/>
        <v>375.2</v>
      </c>
      <c r="E29" s="12">
        <f t="shared" si="8"/>
        <v>412.3</v>
      </c>
      <c r="F29" s="12">
        <f t="shared" si="8"/>
        <v>301</v>
      </c>
      <c r="G29" s="12">
        <f t="shared" si="8"/>
        <v>24.599999999999998</v>
      </c>
      <c r="H29" s="12">
        <f t="shared" si="8"/>
        <v>0</v>
      </c>
      <c r="I29" s="155">
        <f>SUM(C29:G29)</f>
        <v>1658.6999999999998</v>
      </c>
      <c r="J29" s="12">
        <f>J26*(17-J27)</f>
        <v>155</v>
      </c>
      <c r="K29" s="12">
        <f>K26*(17-K27)</f>
        <v>320.89999999999998</v>
      </c>
      <c r="L29" s="12">
        <f>L26*(17-L27)</f>
        <v>396</v>
      </c>
      <c r="M29" s="12">
        <f>M26*(17-M27)</f>
        <v>585.9</v>
      </c>
      <c r="N29" s="155">
        <f>SUM(J29:M29)</f>
        <v>1457.8</v>
      </c>
      <c r="O29" s="156">
        <f>O26*(17-O27)</f>
        <v>3116.5</v>
      </c>
      <c r="P29" s="162">
        <f>P26*(17-P27)</f>
        <v>3116.5</v>
      </c>
    </row>
    <row r="30" spans="2:17" ht="19.149999999999999" customHeight="1">
      <c r="B30" s="149" t="s">
        <v>214</v>
      </c>
      <c r="C30" s="17">
        <f t="shared" ref="C30:H30" si="9">C26*(18-C27)</f>
        <v>576.6</v>
      </c>
      <c r="D30" s="16">
        <f t="shared" si="9"/>
        <v>403.2</v>
      </c>
      <c r="E30" s="16">
        <f t="shared" si="9"/>
        <v>443.3</v>
      </c>
      <c r="F30" s="16">
        <f t="shared" si="9"/>
        <v>331</v>
      </c>
      <c r="G30" s="16">
        <f t="shared" si="9"/>
        <v>30.599999999999998</v>
      </c>
      <c r="H30" s="16">
        <f t="shared" si="9"/>
        <v>0</v>
      </c>
      <c r="I30" s="155">
        <f>SUM(C30:G30)</f>
        <v>1784.6999999999998</v>
      </c>
      <c r="J30" s="16">
        <f>J26*(18-J27)</f>
        <v>175</v>
      </c>
      <c r="K30" s="16">
        <f>K26*(18-K27)</f>
        <v>351.9</v>
      </c>
      <c r="L30" s="16">
        <f>L26*(18-L27)</f>
        <v>426</v>
      </c>
      <c r="M30" s="16">
        <f>M26*(18-M27)</f>
        <v>616.9</v>
      </c>
      <c r="N30" s="155">
        <f>SUM(J30:M30)</f>
        <v>1569.8</v>
      </c>
      <c r="O30" s="157">
        <f>O26*(18-O27)</f>
        <v>3354.5</v>
      </c>
      <c r="P30" s="163">
        <f>P26*(18-P27)</f>
        <v>3354.5</v>
      </c>
    </row>
    <row r="31" spans="2:17" ht="19.149999999999999" customHeight="1" thickBot="1">
      <c r="B31" s="347" t="s">
        <v>215</v>
      </c>
      <c r="C31" s="21">
        <f t="shared" ref="C31:H31" si="10">C26*(19-C27)</f>
        <v>607.6</v>
      </c>
      <c r="D31" s="20">
        <f t="shared" si="10"/>
        <v>431.2</v>
      </c>
      <c r="E31" s="20">
        <f t="shared" si="10"/>
        <v>474.3</v>
      </c>
      <c r="F31" s="20">
        <f t="shared" si="10"/>
        <v>361</v>
      </c>
      <c r="G31" s="20">
        <f t="shared" si="10"/>
        <v>36.599999999999994</v>
      </c>
      <c r="H31" s="20">
        <f t="shared" si="10"/>
        <v>0</v>
      </c>
      <c r="I31" s="164">
        <f>SUM(C31:G31)</f>
        <v>1910.6999999999998</v>
      </c>
      <c r="J31" s="20">
        <f>J26*(19-J27)</f>
        <v>195</v>
      </c>
      <c r="K31" s="20">
        <f>K26*(19-K27)</f>
        <v>382.9</v>
      </c>
      <c r="L31" s="20">
        <f>L26*(19-L27)</f>
        <v>456</v>
      </c>
      <c r="M31" s="20">
        <f>M26*(19-M27)</f>
        <v>647.9</v>
      </c>
      <c r="N31" s="164">
        <f>SUM(J31:M31)</f>
        <v>1681.8000000000002</v>
      </c>
      <c r="O31" s="165">
        <f>O26*(19-O27)</f>
        <v>3592.5</v>
      </c>
      <c r="P31" s="166">
        <f>P26*(19-P27)</f>
        <v>3592.5</v>
      </c>
    </row>
    <row r="32" spans="2:17" ht="15.95" customHeight="1" thickBot="1">
      <c r="B32" s="1"/>
      <c r="C32" s="1"/>
      <c r="D32" s="2"/>
      <c r="E32" s="2"/>
      <c r="F32" s="2"/>
      <c r="G32" s="1"/>
      <c r="H32" s="3"/>
      <c r="I32" s="1"/>
      <c r="J32" s="3"/>
      <c r="K32" s="1"/>
      <c r="L32" s="2"/>
      <c r="M32" s="1"/>
      <c r="N32" s="2"/>
      <c r="O32" s="1"/>
      <c r="P32" s="1"/>
    </row>
    <row r="33" spans="2:17" ht="39.6" customHeight="1" thickBot="1">
      <c r="B33" s="473" t="s">
        <v>379</v>
      </c>
      <c r="C33" s="474"/>
      <c r="D33" s="474"/>
      <c r="E33" s="474"/>
      <c r="F33" s="474"/>
      <c r="G33" s="474"/>
      <c r="H33" s="474"/>
      <c r="I33" s="474"/>
      <c r="J33" s="474"/>
      <c r="K33" s="474"/>
      <c r="L33" s="470" t="s">
        <v>331</v>
      </c>
      <c r="M33" s="471"/>
      <c r="N33" s="471"/>
      <c r="O33" s="471"/>
      <c r="P33" s="472"/>
    </row>
    <row r="34" spans="2:17" ht="15.95" customHeight="1">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7" ht="15.95" customHeight="1" thickBot="1">
      <c r="B35" s="466"/>
      <c r="C35" s="462"/>
      <c r="D35" s="462"/>
      <c r="E35" s="462"/>
      <c r="F35" s="462"/>
      <c r="G35" s="462"/>
      <c r="H35" s="462"/>
      <c r="I35" s="462"/>
      <c r="J35" s="462"/>
      <c r="K35" s="462"/>
      <c r="L35" s="462"/>
      <c r="M35" s="462"/>
      <c r="N35" s="462"/>
      <c r="O35" s="145" t="s">
        <v>209</v>
      </c>
      <c r="P35" s="30" t="s">
        <v>210</v>
      </c>
    </row>
    <row r="36" spans="2:17" ht="19.149999999999999" customHeight="1">
      <c r="B36" s="148" t="s">
        <v>211</v>
      </c>
      <c r="C36" s="146">
        <v>31</v>
      </c>
      <c r="D36" s="8">
        <v>28</v>
      </c>
      <c r="E36" s="8">
        <v>31</v>
      </c>
      <c r="F36" s="8">
        <v>25</v>
      </c>
      <c r="G36" s="8">
        <v>10</v>
      </c>
      <c r="H36" s="8">
        <v>0</v>
      </c>
      <c r="I36" s="168">
        <f>SUM(C36:G36)</f>
        <v>125</v>
      </c>
      <c r="J36" s="8">
        <v>15</v>
      </c>
      <c r="K36" s="8">
        <v>31</v>
      </c>
      <c r="L36" s="8">
        <v>30</v>
      </c>
      <c r="M36" s="8">
        <v>31</v>
      </c>
      <c r="N36" s="168">
        <f>SUM(J36:M36)</f>
        <v>107</v>
      </c>
      <c r="O36" s="167">
        <f>SUM(C36:H36,J36:M36)</f>
        <v>232</v>
      </c>
      <c r="P36" s="169">
        <f>I36+N36</f>
        <v>232</v>
      </c>
    </row>
    <row r="37" spans="2:17" ht="19.149999999999999" customHeight="1">
      <c r="B37" s="149" t="s">
        <v>485</v>
      </c>
      <c r="C37" s="147">
        <v>-2.2000000000000002</v>
      </c>
      <c r="D37" s="10">
        <v>-4.7</v>
      </c>
      <c r="E37" s="10">
        <v>4.0999999999999996</v>
      </c>
      <c r="F37" s="10">
        <v>5.96</v>
      </c>
      <c r="G37" s="10">
        <v>11.85</v>
      </c>
      <c r="H37" s="10">
        <v>0</v>
      </c>
      <c r="I37" s="153">
        <f>(C36*C37+D36*D37+E36*E37+F36*F37+G36*G37)/I36</f>
        <v>1.5583999999999998</v>
      </c>
      <c r="J37" s="10">
        <v>11.8</v>
      </c>
      <c r="K37" s="95">
        <v>4.9000000000000004</v>
      </c>
      <c r="L37" s="95">
        <v>4</v>
      </c>
      <c r="M37" s="95">
        <v>-1.2</v>
      </c>
      <c r="N37" s="153">
        <f>(J36*J37+K36*K37+L36*L37+M36*M37)/N36</f>
        <v>3.8476635514018689</v>
      </c>
      <c r="O37" s="154">
        <f>(C37*C36+D37*D36+E37*E36+F37*F36+G37*G36+H37*H36+J37*J36+K37*K36+L37*L36+M37*M36)/O36</f>
        <v>2.6142241379310338</v>
      </c>
      <c r="P37" s="161">
        <f>(I37*I36+N37*N36)/P36</f>
        <v>2.6142241379310347</v>
      </c>
    </row>
    <row r="38" spans="2:17" ht="19.149999999999999" customHeight="1">
      <c r="B38" s="149" t="s">
        <v>212</v>
      </c>
      <c r="C38" s="13">
        <f t="shared" ref="C38:H38" si="11">C36*(13-C37)</f>
        <v>471.2</v>
      </c>
      <c r="D38" s="12">
        <f t="shared" si="11"/>
        <v>495.59999999999997</v>
      </c>
      <c r="E38" s="12">
        <f t="shared" si="11"/>
        <v>275.90000000000003</v>
      </c>
      <c r="F38" s="12">
        <f t="shared" si="11"/>
        <v>176</v>
      </c>
      <c r="G38" s="12">
        <f t="shared" si="11"/>
        <v>11.500000000000004</v>
      </c>
      <c r="H38" s="12">
        <f t="shared" si="11"/>
        <v>0</v>
      </c>
      <c r="I38" s="155">
        <f>SUM(C38:G38)</f>
        <v>1430.2</v>
      </c>
      <c r="J38" s="12">
        <f>J36*(13-J37)</f>
        <v>17.999999999999989</v>
      </c>
      <c r="K38" s="12">
        <f>K36*(13-K37)</f>
        <v>251.1</v>
      </c>
      <c r="L38" s="12">
        <f>L36*(13-L37)</f>
        <v>270</v>
      </c>
      <c r="M38" s="12">
        <f>M36*(13-M37)</f>
        <v>440.2</v>
      </c>
      <c r="N38" s="155">
        <f>SUM(J38:M38)</f>
        <v>979.3</v>
      </c>
      <c r="O38" s="156">
        <f>O36*(13-O37)</f>
        <v>2409.5</v>
      </c>
      <c r="P38" s="162">
        <f>P36*(13-P37)</f>
        <v>2409.4999999999995</v>
      </c>
    </row>
    <row r="39" spans="2:17" ht="19.149999999999999" customHeight="1">
      <c r="B39" s="149" t="s">
        <v>213</v>
      </c>
      <c r="C39" s="13">
        <f t="shared" ref="C39:H39" si="12">C36*(17-C37)</f>
        <v>595.19999999999993</v>
      </c>
      <c r="D39" s="12">
        <f t="shared" si="12"/>
        <v>607.6</v>
      </c>
      <c r="E39" s="12">
        <f t="shared" si="12"/>
        <v>399.90000000000003</v>
      </c>
      <c r="F39" s="12">
        <f t="shared" si="12"/>
        <v>276</v>
      </c>
      <c r="G39" s="12">
        <f t="shared" si="12"/>
        <v>51.5</v>
      </c>
      <c r="H39" s="12">
        <f t="shared" si="12"/>
        <v>0</v>
      </c>
      <c r="I39" s="155">
        <f>SUM(C39:G39)</f>
        <v>1930.2</v>
      </c>
      <c r="J39" s="12">
        <f>J36*(17-J37)</f>
        <v>77.999999999999986</v>
      </c>
      <c r="K39" s="12">
        <f>K36*(17-K37)</f>
        <v>375.09999999999997</v>
      </c>
      <c r="L39" s="12">
        <f>L36*(17-L37)</f>
        <v>390</v>
      </c>
      <c r="M39" s="12">
        <f>M36*(17-M37)</f>
        <v>564.19999999999993</v>
      </c>
      <c r="N39" s="155">
        <f>SUM(J39:M39)</f>
        <v>1407.2999999999997</v>
      </c>
      <c r="O39" s="156">
        <f>O36*(17-O37)</f>
        <v>3337.5</v>
      </c>
      <c r="P39" s="162">
        <f>P36*(17-P37)</f>
        <v>3337.4999999999995</v>
      </c>
    </row>
    <row r="40" spans="2:17" ht="19.149999999999999" customHeight="1">
      <c r="B40" s="149" t="s">
        <v>214</v>
      </c>
      <c r="C40" s="17">
        <f t="shared" ref="C40:H40" si="13">C36*(18-C37)</f>
        <v>626.19999999999993</v>
      </c>
      <c r="D40" s="16">
        <f t="shared" si="13"/>
        <v>635.6</v>
      </c>
      <c r="E40" s="16">
        <f t="shared" si="13"/>
        <v>430.90000000000003</v>
      </c>
      <c r="F40" s="16">
        <f t="shared" si="13"/>
        <v>301</v>
      </c>
      <c r="G40" s="16">
        <f t="shared" si="13"/>
        <v>61.5</v>
      </c>
      <c r="H40" s="16">
        <f t="shared" si="13"/>
        <v>0</v>
      </c>
      <c r="I40" s="155">
        <f>SUM(C40:G40)</f>
        <v>2055.1999999999998</v>
      </c>
      <c r="J40" s="16">
        <f>J36*(18-J37)</f>
        <v>92.999999999999986</v>
      </c>
      <c r="K40" s="16">
        <f>K36*(18-K37)</f>
        <v>406.09999999999997</v>
      </c>
      <c r="L40" s="16">
        <f>L36*(18-L37)</f>
        <v>420</v>
      </c>
      <c r="M40" s="16">
        <f>M36*(18-M37)</f>
        <v>595.19999999999993</v>
      </c>
      <c r="N40" s="155">
        <f>SUM(J40:M40)</f>
        <v>1514.2999999999997</v>
      </c>
      <c r="O40" s="157">
        <f>O36*(18-O37)</f>
        <v>3569.5</v>
      </c>
      <c r="P40" s="163">
        <f>P36*(18-P37)</f>
        <v>3569.4999999999995</v>
      </c>
    </row>
    <row r="41" spans="2:17" ht="19.149999999999999" customHeight="1" thickBot="1">
      <c r="B41" s="347" t="s">
        <v>215</v>
      </c>
      <c r="C41" s="21">
        <f t="shared" ref="C41:H41" si="14">C36*(19-C37)</f>
        <v>657.19999999999993</v>
      </c>
      <c r="D41" s="20">
        <f t="shared" si="14"/>
        <v>663.6</v>
      </c>
      <c r="E41" s="20">
        <f t="shared" si="14"/>
        <v>461.90000000000003</v>
      </c>
      <c r="F41" s="20">
        <f t="shared" si="14"/>
        <v>326</v>
      </c>
      <c r="G41" s="20">
        <f t="shared" si="14"/>
        <v>71.5</v>
      </c>
      <c r="H41" s="20">
        <f t="shared" si="14"/>
        <v>0</v>
      </c>
      <c r="I41" s="164">
        <f>SUM(C41:G41)</f>
        <v>2180.1999999999998</v>
      </c>
      <c r="J41" s="20">
        <f>J36*(19-J37)</f>
        <v>107.99999999999999</v>
      </c>
      <c r="K41" s="20">
        <f>K36*(19-K37)</f>
        <v>437.09999999999997</v>
      </c>
      <c r="L41" s="20">
        <f>L36*(19-L37)</f>
        <v>450</v>
      </c>
      <c r="M41" s="20">
        <f>M36*(19-M37)</f>
        <v>626.19999999999993</v>
      </c>
      <c r="N41" s="164">
        <f>SUM(J41:M41)</f>
        <v>1621.2999999999997</v>
      </c>
      <c r="O41" s="165">
        <f>O36*(19-O37)</f>
        <v>3801.5000000000005</v>
      </c>
      <c r="P41" s="166">
        <f>P36*(19-P37)</f>
        <v>3801.4999999999995</v>
      </c>
    </row>
    <row r="42" spans="2:17" ht="15.95" customHeight="1" thickBot="1">
      <c r="B42" s="1"/>
      <c r="C42" s="1"/>
      <c r="D42" s="2"/>
      <c r="E42" s="2"/>
      <c r="F42" s="2"/>
      <c r="G42" s="1"/>
      <c r="H42" s="3"/>
      <c r="I42" s="2"/>
      <c r="J42" s="3"/>
      <c r="K42" s="2"/>
      <c r="L42" s="2"/>
      <c r="M42" s="1"/>
      <c r="N42" s="2"/>
      <c r="O42" s="1"/>
    </row>
    <row r="43" spans="2:17" ht="48.75" customHeight="1" thickBot="1">
      <c r="B43" s="473" t="s">
        <v>380</v>
      </c>
      <c r="C43" s="474"/>
      <c r="D43" s="474"/>
      <c r="E43" s="474"/>
      <c r="F43" s="474"/>
      <c r="G43" s="474"/>
      <c r="H43" s="474"/>
      <c r="I43" s="474"/>
      <c r="J43" s="474"/>
      <c r="K43" s="474"/>
      <c r="L43" s="470" t="s">
        <v>221</v>
      </c>
      <c r="M43" s="471"/>
      <c r="N43" s="471"/>
      <c r="O43" s="471"/>
      <c r="P43" s="472"/>
    </row>
    <row r="44" spans="2:17" ht="20.100000000000001" customHeight="1">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7" ht="20.100000000000001" customHeight="1" thickBot="1">
      <c r="B45" s="466"/>
      <c r="C45" s="462"/>
      <c r="D45" s="462"/>
      <c r="E45" s="462"/>
      <c r="F45" s="462"/>
      <c r="G45" s="462"/>
      <c r="H45" s="462"/>
      <c r="I45" s="462"/>
      <c r="J45" s="462"/>
      <c r="K45" s="462"/>
      <c r="L45" s="462"/>
      <c r="M45" s="462"/>
      <c r="N45" s="462"/>
      <c r="O45" s="145" t="s">
        <v>209</v>
      </c>
      <c r="P45" s="30" t="s">
        <v>210</v>
      </c>
    </row>
    <row r="46" spans="2:17" ht="20.100000000000001" customHeight="1">
      <c r="B46" s="148" t="s">
        <v>211</v>
      </c>
      <c r="C46" s="146">
        <v>31</v>
      </c>
      <c r="D46" s="8">
        <v>29</v>
      </c>
      <c r="E46" s="8">
        <v>31</v>
      </c>
      <c r="F46" s="8">
        <v>30</v>
      </c>
      <c r="G46" s="8">
        <v>21</v>
      </c>
      <c r="H46" s="8">
        <v>5</v>
      </c>
      <c r="I46" s="168">
        <f>SUM(C46:G46)</f>
        <v>142</v>
      </c>
      <c r="J46" s="8">
        <v>15</v>
      </c>
      <c r="K46" s="8">
        <v>31</v>
      </c>
      <c r="L46" s="8">
        <v>30</v>
      </c>
      <c r="M46" s="8">
        <v>31</v>
      </c>
      <c r="N46" s="168">
        <f>SUM(J46:M46)</f>
        <v>107</v>
      </c>
      <c r="O46" s="167">
        <f>SUM(C46:H46,J46:M46)</f>
        <v>254</v>
      </c>
      <c r="P46" s="169">
        <f>I46+N46</f>
        <v>249</v>
      </c>
    </row>
    <row r="47" spans="2:17" ht="20.100000000000001" customHeight="1">
      <c r="B47" s="149" t="s">
        <v>485</v>
      </c>
      <c r="C47" s="147">
        <v>-3.1</v>
      </c>
      <c r="D47" s="10">
        <v>1</v>
      </c>
      <c r="E47" s="10">
        <v>2.2000000000000002</v>
      </c>
      <c r="F47" s="10">
        <v>8.5</v>
      </c>
      <c r="G47" s="10">
        <v>10.199999999999999</v>
      </c>
      <c r="H47" s="10">
        <v>12.5</v>
      </c>
      <c r="I47" s="153">
        <f>(C46*C47+D46*D47+E46*E47+F46*F47+G46*G47)/I46</f>
        <v>3.3119718309859154</v>
      </c>
      <c r="J47" s="10">
        <v>10.7</v>
      </c>
      <c r="K47" s="95">
        <v>8.6999999999999993</v>
      </c>
      <c r="L47" s="95">
        <v>2.9</v>
      </c>
      <c r="M47" s="95">
        <v>-1.3</v>
      </c>
      <c r="N47" s="153">
        <f>(J46*J47+K46*K47+L46*L47+M46*M47)/N46</f>
        <v>4.4570093457943925</v>
      </c>
      <c r="O47" s="154">
        <f>(C47*C46+D47*D46+E47*E46+F47*F46+G47*G46+H47*H46+J47*J46+K47*K46+L47*L46+M47*M46)/O46</f>
        <v>3.9751968503937012</v>
      </c>
      <c r="P47" s="161">
        <f>(I47*I46+N47*N46)/P46</f>
        <v>3.8040160642570284</v>
      </c>
    </row>
    <row r="48" spans="2:17" ht="20.100000000000001" customHeight="1">
      <c r="B48" s="149" t="s">
        <v>212</v>
      </c>
      <c r="C48" s="13">
        <f t="shared" ref="C48:H48" si="15">C46*(13-C47)</f>
        <v>499.1</v>
      </c>
      <c r="D48" s="12">
        <f t="shared" si="15"/>
        <v>348</v>
      </c>
      <c r="E48" s="12">
        <f t="shared" si="15"/>
        <v>334.8</v>
      </c>
      <c r="F48" s="12">
        <f t="shared" si="15"/>
        <v>135</v>
      </c>
      <c r="G48" s="12">
        <f t="shared" si="15"/>
        <v>58.800000000000011</v>
      </c>
      <c r="H48" s="12">
        <f t="shared" si="15"/>
        <v>2.5</v>
      </c>
      <c r="I48" s="155">
        <f>SUM(C48:G48)</f>
        <v>1375.7</v>
      </c>
      <c r="J48" s="12">
        <f>J46*(13-J47)</f>
        <v>34.500000000000014</v>
      </c>
      <c r="K48" s="12">
        <f>K46*(13-K47)</f>
        <v>133.30000000000001</v>
      </c>
      <c r="L48" s="12">
        <f>L46*(13-L47)</f>
        <v>303</v>
      </c>
      <c r="M48" s="12">
        <f>M46*(13-M47)</f>
        <v>443.3</v>
      </c>
      <c r="N48" s="155">
        <f>SUM(J48:M48)</f>
        <v>914.1</v>
      </c>
      <c r="O48" s="156">
        <f>O46*(13-O47)</f>
        <v>2292.3000000000002</v>
      </c>
      <c r="P48" s="162">
        <f>P46*(13-P47)</f>
        <v>2289.7999999999997</v>
      </c>
      <c r="Q48" s="28"/>
    </row>
    <row r="49" spans="2:17" ht="20.100000000000001" customHeight="1">
      <c r="B49" s="149" t="s">
        <v>213</v>
      </c>
      <c r="C49" s="13">
        <f t="shared" ref="C49:H49" si="16">C46*(17-C47)</f>
        <v>623.1</v>
      </c>
      <c r="D49" s="12">
        <f t="shared" si="16"/>
        <v>464</v>
      </c>
      <c r="E49" s="12">
        <f t="shared" si="16"/>
        <v>458.8</v>
      </c>
      <c r="F49" s="12">
        <f t="shared" si="16"/>
        <v>255</v>
      </c>
      <c r="G49" s="12">
        <f t="shared" si="16"/>
        <v>142.80000000000001</v>
      </c>
      <c r="H49" s="12">
        <f t="shared" si="16"/>
        <v>22.5</v>
      </c>
      <c r="I49" s="155">
        <f>SUM(C49:G49)</f>
        <v>1943.6999999999998</v>
      </c>
      <c r="J49" s="12">
        <f>J46*(17-J47)</f>
        <v>94.500000000000014</v>
      </c>
      <c r="K49" s="12">
        <f>K46*(17-K47)</f>
        <v>257.3</v>
      </c>
      <c r="L49" s="12">
        <f>L46*(17-L47)</f>
        <v>423</v>
      </c>
      <c r="M49" s="12">
        <f>M46*(17-M47)</f>
        <v>567.30000000000007</v>
      </c>
      <c r="N49" s="155">
        <f>SUM(J49:M49)</f>
        <v>1342.1</v>
      </c>
      <c r="O49" s="156">
        <f>O46*(17-O47)</f>
        <v>3308.3</v>
      </c>
      <c r="P49" s="162">
        <f>P46*(17-P47)</f>
        <v>3285.7999999999997</v>
      </c>
      <c r="Q49" s="28"/>
    </row>
    <row r="50" spans="2:17" ht="20.100000000000001" customHeight="1">
      <c r="B50" s="149" t="s">
        <v>214</v>
      </c>
      <c r="C50" s="17">
        <f t="shared" ref="C50:H50" si="17">C46*(18-C47)</f>
        <v>654.1</v>
      </c>
      <c r="D50" s="16">
        <f t="shared" si="17"/>
        <v>493</v>
      </c>
      <c r="E50" s="16">
        <f t="shared" si="17"/>
        <v>489.8</v>
      </c>
      <c r="F50" s="16">
        <f t="shared" si="17"/>
        <v>285</v>
      </c>
      <c r="G50" s="16">
        <f t="shared" si="17"/>
        <v>163.80000000000001</v>
      </c>
      <c r="H50" s="16">
        <f t="shared" si="17"/>
        <v>27.5</v>
      </c>
      <c r="I50" s="155">
        <f>SUM(C50:G50)</f>
        <v>2085.6999999999998</v>
      </c>
      <c r="J50" s="16">
        <f>J46*(18-J47)</f>
        <v>109.50000000000001</v>
      </c>
      <c r="K50" s="16">
        <f>K46*(18-K47)</f>
        <v>288.3</v>
      </c>
      <c r="L50" s="16">
        <f>L46*(18-L47)</f>
        <v>453</v>
      </c>
      <c r="M50" s="16">
        <f>M46*(18-M47)</f>
        <v>598.30000000000007</v>
      </c>
      <c r="N50" s="155">
        <f>SUM(J50:M50)</f>
        <v>1449.1</v>
      </c>
      <c r="O50" s="157">
        <f>O46*(18-O47)</f>
        <v>3562.3</v>
      </c>
      <c r="P50" s="163">
        <f>P46*(18-P47)</f>
        <v>3534.7999999999997</v>
      </c>
      <c r="Q50" s="28"/>
    </row>
    <row r="51" spans="2:17" ht="20.100000000000001" customHeight="1" thickBot="1">
      <c r="B51" s="347" t="s">
        <v>215</v>
      </c>
      <c r="C51" s="21">
        <f t="shared" ref="C51:H51" si="18">C46*(19-C47)</f>
        <v>685.1</v>
      </c>
      <c r="D51" s="20">
        <f t="shared" si="18"/>
        <v>522</v>
      </c>
      <c r="E51" s="20">
        <f t="shared" si="18"/>
        <v>520.80000000000007</v>
      </c>
      <c r="F51" s="20">
        <f t="shared" si="18"/>
        <v>315</v>
      </c>
      <c r="G51" s="20">
        <f t="shared" si="18"/>
        <v>184.8</v>
      </c>
      <c r="H51" s="20">
        <f t="shared" si="18"/>
        <v>32.5</v>
      </c>
      <c r="I51" s="164">
        <f>SUM(C51:G51)</f>
        <v>2227.7000000000003</v>
      </c>
      <c r="J51" s="20">
        <f>J46*(19-J47)</f>
        <v>124.50000000000001</v>
      </c>
      <c r="K51" s="20">
        <f>K46*(19-K47)</f>
        <v>319.3</v>
      </c>
      <c r="L51" s="20">
        <f>L46*(19-L47)</f>
        <v>483.00000000000006</v>
      </c>
      <c r="M51" s="20">
        <f>M46*(19-M47)</f>
        <v>629.30000000000007</v>
      </c>
      <c r="N51" s="164">
        <f>SUM(J51:M51)</f>
        <v>1556.1000000000001</v>
      </c>
      <c r="O51" s="165">
        <f>O46*(19-O47)</f>
        <v>3816.3</v>
      </c>
      <c r="P51" s="166">
        <f>P46*(19-P47)</f>
        <v>3783.7999999999997</v>
      </c>
      <c r="Q51" s="28"/>
    </row>
    <row r="52" spans="2:17" ht="15.75" thickBot="1">
      <c r="B52" s="1"/>
      <c r="C52" s="1"/>
      <c r="D52" s="2"/>
      <c r="E52" s="2"/>
      <c r="F52" s="2"/>
      <c r="G52" s="1"/>
      <c r="H52" s="3"/>
      <c r="I52" s="2"/>
      <c r="J52" s="3"/>
      <c r="K52" s="2"/>
      <c r="L52" s="2"/>
      <c r="M52" s="1"/>
      <c r="N52" s="2"/>
      <c r="O52" s="1"/>
    </row>
    <row r="53" spans="2:17" s="29" customFormat="1" ht="24" thickBot="1">
      <c r="B53" s="473" t="s">
        <v>380</v>
      </c>
      <c r="C53" s="474"/>
      <c r="D53" s="474"/>
      <c r="E53" s="474"/>
      <c r="F53" s="474"/>
      <c r="G53" s="474"/>
      <c r="H53" s="474"/>
      <c r="I53" s="474"/>
      <c r="J53" s="474"/>
      <c r="K53" s="474"/>
      <c r="L53" s="470" t="s">
        <v>222</v>
      </c>
      <c r="M53" s="471"/>
      <c r="N53" s="471"/>
      <c r="O53" s="471"/>
      <c r="P53" s="472"/>
    </row>
    <row r="54" spans="2:17"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7" ht="16.5" thickBot="1">
      <c r="B55" s="466"/>
      <c r="C55" s="462"/>
      <c r="D55" s="462"/>
      <c r="E55" s="462"/>
      <c r="F55" s="462"/>
      <c r="G55" s="462"/>
      <c r="H55" s="462"/>
      <c r="I55" s="462"/>
      <c r="J55" s="462"/>
      <c r="K55" s="462"/>
      <c r="L55" s="462"/>
      <c r="M55" s="462"/>
      <c r="N55" s="462"/>
      <c r="O55" s="145" t="s">
        <v>209</v>
      </c>
      <c r="P55" s="30" t="s">
        <v>210</v>
      </c>
    </row>
    <row r="56" spans="2:17" s="29" customFormat="1" ht="19.5" customHeight="1">
      <c r="B56" s="148" t="s">
        <v>211</v>
      </c>
      <c r="C56" s="146">
        <v>31</v>
      </c>
      <c r="D56" s="8">
        <v>28</v>
      </c>
      <c r="E56" s="8">
        <v>31</v>
      </c>
      <c r="F56" s="8">
        <v>30</v>
      </c>
      <c r="G56" s="8">
        <v>15</v>
      </c>
      <c r="H56" s="8">
        <v>5</v>
      </c>
      <c r="I56" s="168">
        <f>SUM(C56:G56)</f>
        <v>135</v>
      </c>
      <c r="J56" s="8">
        <v>15</v>
      </c>
      <c r="K56" s="8">
        <v>31</v>
      </c>
      <c r="L56" s="8">
        <v>30</v>
      </c>
      <c r="M56" s="8">
        <v>31</v>
      </c>
      <c r="N56" s="168">
        <f>SUM(J56:M56)</f>
        <v>107</v>
      </c>
      <c r="O56" s="167">
        <f>SUM(C56:H56,J56:M56)</f>
        <v>247</v>
      </c>
      <c r="P56" s="169">
        <f>I56+N56</f>
        <v>242</v>
      </c>
    </row>
    <row r="57" spans="2:17" s="29" customFormat="1" ht="19.5" customHeight="1">
      <c r="B57" s="149" t="s">
        <v>485</v>
      </c>
      <c r="C57" s="147">
        <v>-0.2</v>
      </c>
      <c r="D57" s="10">
        <v>-4.2</v>
      </c>
      <c r="E57" s="10">
        <v>1.5</v>
      </c>
      <c r="F57" s="10">
        <v>8.9</v>
      </c>
      <c r="G57" s="10">
        <v>8.8000000000000007</v>
      </c>
      <c r="H57" s="10">
        <v>9.8000000000000007</v>
      </c>
      <c r="I57" s="153">
        <f>(C56*C57+D56*D57+E56*E57+F56*F57+G56*G57)/I56</f>
        <v>2.3829629629629627</v>
      </c>
      <c r="J57" s="10">
        <v>10.9</v>
      </c>
      <c r="K57" s="95">
        <v>9</v>
      </c>
      <c r="L57" s="95">
        <v>1.6</v>
      </c>
      <c r="M57" s="95">
        <v>-1.5</v>
      </c>
      <c r="N57" s="153">
        <f>(J56*J57+K56*K57+L56*L57+M56*M57)/N56</f>
        <v>4.1495327102803738</v>
      </c>
      <c r="O57" s="154">
        <f>(C57*C56+D57*D56+E57*E56+F57*F56+G57*G56+H57*H56+J57*J56+K57*K56+L57*L56+M57*M56)/O56</f>
        <v>3.2983805668016197</v>
      </c>
      <c r="P57" s="161">
        <f>(I57*I56+N57*N56)/P56</f>
        <v>3.1640495867768599</v>
      </c>
    </row>
    <row r="58" spans="2:17" s="29" customFormat="1" ht="19.5" customHeight="1">
      <c r="B58" s="149" t="s">
        <v>212</v>
      </c>
      <c r="C58" s="13">
        <f t="shared" ref="C58:H58" si="19">C56*(13-C57)</f>
        <v>409.2</v>
      </c>
      <c r="D58" s="12">
        <f t="shared" si="19"/>
        <v>481.59999999999997</v>
      </c>
      <c r="E58" s="12">
        <f t="shared" si="19"/>
        <v>356.5</v>
      </c>
      <c r="F58" s="12">
        <f t="shared" si="19"/>
        <v>122.99999999999999</v>
      </c>
      <c r="G58" s="12">
        <f t="shared" si="19"/>
        <v>62.999999999999986</v>
      </c>
      <c r="H58" s="12">
        <f t="shared" si="19"/>
        <v>15.999999999999996</v>
      </c>
      <c r="I58" s="155">
        <f>SUM(C58:G58)</f>
        <v>1433.3</v>
      </c>
      <c r="J58" s="12">
        <f>J56*(13-J57)</f>
        <v>31.499999999999993</v>
      </c>
      <c r="K58" s="12">
        <f>K56*(13-K57)</f>
        <v>124</v>
      </c>
      <c r="L58" s="12">
        <f>L56*(13-L57)</f>
        <v>342</v>
      </c>
      <c r="M58" s="12">
        <f>M56*(13-M57)</f>
        <v>449.5</v>
      </c>
      <c r="N58" s="155">
        <f>SUM(J58:M58)</f>
        <v>947</v>
      </c>
      <c r="O58" s="156">
        <f>O56*(13-O57)</f>
        <v>2396.3000000000002</v>
      </c>
      <c r="P58" s="162">
        <f>P56*(13-P57)</f>
        <v>2380.2999999999997</v>
      </c>
    </row>
    <row r="59" spans="2:17" s="29" customFormat="1" ht="19.5" customHeight="1">
      <c r="B59" s="149" t="s">
        <v>213</v>
      </c>
      <c r="C59" s="13">
        <f t="shared" ref="C59:H59" si="20">C56*(17-C57)</f>
        <v>533.19999999999993</v>
      </c>
      <c r="D59" s="12">
        <f t="shared" si="20"/>
        <v>593.6</v>
      </c>
      <c r="E59" s="12">
        <f t="shared" si="20"/>
        <v>480.5</v>
      </c>
      <c r="F59" s="12">
        <f t="shared" si="20"/>
        <v>243</v>
      </c>
      <c r="G59" s="12">
        <f t="shared" si="20"/>
        <v>122.99999999999999</v>
      </c>
      <c r="H59" s="12">
        <f t="shared" si="20"/>
        <v>36</v>
      </c>
      <c r="I59" s="155">
        <f>SUM(C59:G59)</f>
        <v>1973.3</v>
      </c>
      <c r="J59" s="12">
        <f>J56*(17-J57)</f>
        <v>91.5</v>
      </c>
      <c r="K59" s="12">
        <f>K56*(17-K57)</f>
        <v>248</v>
      </c>
      <c r="L59" s="12">
        <f>L56*(17-L57)</f>
        <v>462</v>
      </c>
      <c r="M59" s="12">
        <f>M56*(17-M57)</f>
        <v>573.5</v>
      </c>
      <c r="N59" s="155">
        <f>SUM(J59:M59)</f>
        <v>1375</v>
      </c>
      <c r="O59" s="156">
        <f>O56*(17-O57)</f>
        <v>3384.3</v>
      </c>
      <c r="P59" s="162">
        <f>P56*(17-P57)</f>
        <v>3348.2999999999997</v>
      </c>
    </row>
    <row r="60" spans="2:17" ht="19.5">
      <c r="B60" s="149" t="s">
        <v>214</v>
      </c>
      <c r="C60" s="17">
        <f t="shared" ref="C60:H60" si="21">C56*(18-C57)</f>
        <v>564.19999999999993</v>
      </c>
      <c r="D60" s="16">
        <f t="shared" si="21"/>
        <v>621.6</v>
      </c>
      <c r="E60" s="16">
        <f t="shared" si="21"/>
        <v>511.5</v>
      </c>
      <c r="F60" s="16">
        <f t="shared" si="21"/>
        <v>273</v>
      </c>
      <c r="G60" s="16">
        <f t="shared" si="21"/>
        <v>138</v>
      </c>
      <c r="H60" s="16">
        <f t="shared" si="21"/>
        <v>41</v>
      </c>
      <c r="I60" s="155">
        <f>SUM(C60:G60)</f>
        <v>2108.3000000000002</v>
      </c>
      <c r="J60" s="16">
        <f>J56*(18-J57)</f>
        <v>106.5</v>
      </c>
      <c r="K60" s="16">
        <f>K56*(18-K57)</f>
        <v>279</v>
      </c>
      <c r="L60" s="16">
        <f>L56*(18-L57)</f>
        <v>491.99999999999994</v>
      </c>
      <c r="M60" s="16">
        <f>M56*(18-M57)</f>
        <v>604.5</v>
      </c>
      <c r="N60" s="155">
        <f>SUM(J60:M60)</f>
        <v>1482</v>
      </c>
      <c r="O60" s="157">
        <f>O56*(18-O57)</f>
        <v>3631.3</v>
      </c>
      <c r="P60" s="163">
        <f>P56*(18-P57)</f>
        <v>3590.2999999999997</v>
      </c>
    </row>
    <row r="61" spans="2:17" ht="20.25" thickBot="1">
      <c r="B61" s="347" t="s">
        <v>215</v>
      </c>
      <c r="C61" s="21">
        <f t="shared" ref="C61:H61" si="22">C56*(19-C57)</f>
        <v>595.19999999999993</v>
      </c>
      <c r="D61" s="20">
        <f t="shared" si="22"/>
        <v>649.6</v>
      </c>
      <c r="E61" s="20">
        <f t="shared" si="22"/>
        <v>542.5</v>
      </c>
      <c r="F61" s="20">
        <f t="shared" si="22"/>
        <v>303</v>
      </c>
      <c r="G61" s="20">
        <f t="shared" si="22"/>
        <v>153</v>
      </c>
      <c r="H61" s="20">
        <f t="shared" si="22"/>
        <v>46</v>
      </c>
      <c r="I61" s="164">
        <f>SUM(C61:G61)</f>
        <v>2243.3000000000002</v>
      </c>
      <c r="J61" s="20">
        <f>J56*(19-J57)</f>
        <v>121.5</v>
      </c>
      <c r="K61" s="20">
        <f>K56*(19-K57)</f>
        <v>310</v>
      </c>
      <c r="L61" s="20">
        <f>L56*(19-L57)</f>
        <v>522</v>
      </c>
      <c r="M61" s="20">
        <f>M56*(19-M57)</f>
        <v>635.5</v>
      </c>
      <c r="N61" s="164">
        <f>SUM(J61:M61)</f>
        <v>1589</v>
      </c>
      <c r="O61" s="165">
        <f>O56*(19-O57)</f>
        <v>3878.3</v>
      </c>
      <c r="P61" s="166">
        <f>P56*(19-P57)</f>
        <v>3832.2999999999997</v>
      </c>
    </row>
    <row r="62" spans="2:17" ht="15.75" thickBot="1">
      <c r="B62" s="1"/>
      <c r="C62" s="1"/>
      <c r="D62" s="2"/>
      <c r="E62" s="2"/>
      <c r="F62" s="2"/>
      <c r="G62" s="1"/>
      <c r="H62" s="3"/>
      <c r="I62" s="2"/>
      <c r="J62" s="3"/>
      <c r="K62" s="2"/>
      <c r="L62" s="2"/>
      <c r="M62" s="1"/>
      <c r="N62" s="2"/>
      <c r="O62" s="1"/>
    </row>
    <row r="63" spans="2:17" ht="24" thickBot="1">
      <c r="B63" s="473" t="s">
        <v>380</v>
      </c>
      <c r="C63" s="474"/>
      <c r="D63" s="474"/>
      <c r="E63" s="474"/>
      <c r="F63" s="474"/>
      <c r="G63" s="474"/>
      <c r="H63" s="474"/>
      <c r="I63" s="474"/>
      <c r="J63" s="474"/>
      <c r="K63" s="474"/>
      <c r="L63" s="470" t="s">
        <v>223</v>
      </c>
      <c r="M63" s="471"/>
      <c r="N63" s="471"/>
      <c r="O63" s="471"/>
      <c r="P63" s="472"/>
    </row>
    <row r="64" spans="2:17"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c r="B66" s="148" t="s">
        <v>211</v>
      </c>
      <c r="C66" s="146">
        <v>31</v>
      </c>
      <c r="D66" s="8">
        <v>28</v>
      </c>
      <c r="E66" s="8">
        <v>31</v>
      </c>
      <c r="F66" s="8">
        <v>30</v>
      </c>
      <c r="G66" s="8">
        <v>21</v>
      </c>
      <c r="H66" s="8">
        <v>10</v>
      </c>
      <c r="I66" s="168">
        <f>SUM(C66:G66)</f>
        <v>141</v>
      </c>
      <c r="J66" s="8">
        <v>0</v>
      </c>
      <c r="K66" s="8">
        <v>31</v>
      </c>
      <c r="L66" s="8">
        <v>30</v>
      </c>
      <c r="M66" s="8">
        <v>31</v>
      </c>
      <c r="N66" s="168">
        <f>SUM(J66:M66)</f>
        <v>92</v>
      </c>
      <c r="O66" s="167">
        <f>SUM(C66:H66,J66:M66)</f>
        <v>243</v>
      </c>
      <c r="P66" s="169">
        <f>I66+N66</f>
        <v>233</v>
      </c>
    </row>
    <row r="67" spans="2:16" ht="19.5">
      <c r="B67" s="149" t="s">
        <v>485</v>
      </c>
      <c r="C67" s="147">
        <v>-5.6</v>
      </c>
      <c r="D67" s="10">
        <v>-2.6</v>
      </c>
      <c r="E67" s="10">
        <v>0.5</v>
      </c>
      <c r="F67" s="10">
        <v>7.8</v>
      </c>
      <c r="G67" s="10">
        <v>11.8</v>
      </c>
      <c r="H67" s="10">
        <v>10.7</v>
      </c>
      <c r="I67" s="153">
        <f>(C66*C67+D66*D67+E66*E67+F66*F67+G66*G67)/I66</f>
        <v>1.7794326241134755</v>
      </c>
      <c r="J67" s="10"/>
      <c r="K67" s="95">
        <v>10.199999999999999</v>
      </c>
      <c r="L67" s="95">
        <v>5.0999999999999996</v>
      </c>
      <c r="M67" s="95">
        <v>2</v>
      </c>
      <c r="N67" s="153">
        <f>(J66*J67+K66*K67+L66*L67+M66*M67)/N66</f>
        <v>5.7739130434782613</v>
      </c>
      <c r="O67" s="154">
        <f>(C67*C66+D67*D66+E67*E66+F67*F66+G67*G66+H67*H66+J67*J66+K67*K66+L67*L66+M67*M66)/O66</f>
        <v>3.6588477366255145</v>
      </c>
      <c r="P67" s="161">
        <f>(I67*I66+N67*N66)/P66</f>
        <v>3.3566523605150222</v>
      </c>
    </row>
    <row r="68" spans="2:16" ht="19.5">
      <c r="B68" s="149" t="s">
        <v>212</v>
      </c>
      <c r="C68" s="13">
        <f t="shared" ref="C68:H68" si="23">C66*(13-C67)</f>
        <v>576.6</v>
      </c>
      <c r="D68" s="12">
        <f t="shared" si="23"/>
        <v>436.8</v>
      </c>
      <c r="E68" s="12">
        <f t="shared" si="23"/>
        <v>387.5</v>
      </c>
      <c r="F68" s="12">
        <f t="shared" si="23"/>
        <v>156</v>
      </c>
      <c r="G68" s="12">
        <f t="shared" si="23"/>
        <v>25.199999999999985</v>
      </c>
      <c r="H68" s="12">
        <f t="shared" si="23"/>
        <v>23.000000000000007</v>
      </c>
      <c r="I68" s="155">
        <f>SUM(C68:G68)</f>
        <v>1582.1000000000001</v>
      </c>
      <c r="J68" s="12">
        <f>J66*(13-J67)</f>
        <v>0</v>
      </c>
      <c r="K68" s="12">
        <f>K66*(13-K67)</f>
        <v>86.800000000000026</v>
      </c>
      <c r="L68" s="12">
        <f>L66*(13-L67)</f>
        <v>237</v>
      </c>
      <c r="M68" s="12">
        <f>M66*(13-M67)</f>
        <v>341</v>
      </c>
      <c r="N68" s="155">
        <f>SUM(J68:M68)</f>
        <v>664.8</v>
      </c>
      <c r="O68" s="156">
        <f>O66*(13-O67)</f>
        <v>2269.9</v>
      </c>
      <c r="P68" s="162">
        <f>P66*(13-P67)</f>
        <v>2246.8999999999996</v>
      </c>
    </row>
    <row r="69" spans="2:16" ht="19.5">
      <c r="B69" s="149" t="s">
        <v>213</v>
      </c>
      <c r="C69" s="13">
        <f t="shared" ref="C69:H69" si="24">C66*(17-C67)</f>
        <v>700.6</v>
      </c>
      <c r="D69" s="12">
        <f t="shared" si="24"/>
        <v>548.80000000000007</v>
      </c>
      <c r="E69" s="12">
        <f t="shared" si="24"/>
        <v>511.5</v>
      </c>
      <c r="F69" s="12">
        <f t="shared" si="24"/>
        <v>276</v>
      </c>
      <c r="G69" s="12">
        <f t="shared" si="24"/>
        <v>109.19999999999999</v>
      </c>
      <c r="H69" s="12">
        <f t="shared" si="24"/>
        <v>63.000000000000007</v>
      </c>
      <c r="I69" s="155">
        <f>SUM(C69:G69)</f>
        <v>2146.1</v>
      </c>
      <c r="J69" s="12">
        <f>J66*(17-J67)</f>
        <v>0</v>
      </c>
      <c r="K69" s="12">
        <f>K66*(17-K67)</f>
        <v>210.8</v>
      </c>
      <c r="L69" s="12">
        <f>L66*(17-L67)</f>
        <v>357</v>
      </c>
      <c r="M69" s="12">
        <f>M66*(17-M67)</f>
        <v>465</v>
      </c>
      <c r="N69" s="155">
        <f>SUM(J69:M69)</f>
        <v>1032.8</v>
      </c>
      <c r="O69" s="156">
        <f>O66*(17-O67)</f>
        <v>3241.9</v>
      </c>
      <c r="P69" s="162">
        <f>P66*(17-P67)</f>
        <v>3178.8999999999996</v>
      </c>
    </row>
    <row r="70" spans="2:16" ht="19.5">
      <c r="B70" s="149" t="s">
        <v>214</v>
      </c>
      <c r="C70" s="17">
        <f t="shared" ref="C70:H70" si="25">C66*(18-C67)</f>
        <v>731.6</v>
      </c>
      <c r="D70" s="16">
        <f t="shared" si="25"/>
        <v>576.80000000000007</v>
      </c>
      <c r="E70" s="16">
        <f t="shared" si="25"/>
        <v>542.5</v>
      </c>
      <c r="F70" s="16">
        <f t="shared" si="25"/>
        <v>306</v>
      </c>
      <c r="G70" s="16">
        <f t="shared" si="25"/>
        <v>130.19999999999999</v>
      </c>
      <c r="H70" s="16">
        <f t="shared" si="25"/>
        <v>73</v>
      </c>
      <c r="I70" s="155">
        <f>SUM(C70:G70)</f>
        <v>2287.1</v>
      </c>
      <c r="J70" s="16">
        <f>J66*(18-J67)</f>
        <v>0</v>
      </c>
      <c r="K70" s="16">
        <f>K66*(18-K67)</f>
        <v>241.8</v>
      </c>
      <c r="L70" s="16">
        <f>L66*(18-L67)</f>
        <v>387</v>
      </c>
      <c r="M70" s="16">
        <f>M66*(18-M67)</f>
        <v>496</v>
      </c>
      <c r="N70" s="155">
        <f>SUM(J70:M70)</f>
        <v>1124.8</v>
      </c>
      <c r="O70" s="157">
        <f>O66*(18-O67)</f>
        <v>3484.9</v>
      </c>
      <c r="P70" s="163">
        <f>P66*(18-P67)</f>
        <v>3411.8999999999996</v>
      </c>
    </row>
    <row r="71" spans="2:16" ht="20.25" thickBot="1">
      <c r="B71" s="347" t="s">
        <v>215</v>
      </c>
      <c r="C71" s="21">
        <f t="shared" ref="C71:H71" si="26">C66*(19-C67)</f>
        <v>762.6</v>
      </c>
      <c r="D71" s="20">
        <f t="shared" si="26"/>
        <v>604.80000000000007</v>
      </c>
      <c r="E71" s="20">
        <f t="shared" si="26"/>
        <v>573.5</v>
      </c>
      <c r="F71" s="20">
        <f t="shared" si="26"/>
        <v>336</v>
      </c>
      <c r="G71" s="20">
        <f t="shared" si="26"/>
        <v>151.19999999999999</v>
      </c>
      <c r="H71" s="20">
        <f t="shared" si="26"/>
        <v>83</v>
      </c>
      <c r="I71" s="164">
        <f>SUM(C71:G71)</f>
        <v>2428.1</v>
      </c>
      <c r="J71" s="20">
        <f>J66*(19-J67)</f>
        <v>0</v>
      </c>
      <c r="K71" s="20">
        <f>K66*(19-K67)</f>
        <v>272.8</v>
      </c>
      <c r="L71" s="20">
        <f>L66*(19-L67)</f>
        <v>417</v>
      </c>
      <c r="M71" s="20">
        <f>M66*(19-M67)</f>
        <v>527</v>
      </c>
      <c r="N71" s="164">
        <f>SUM(J71:M71)</f>
        <v>1216.8</v>
      </c>
      <c r="O71" s="165">
        <f>O66*(19-O67)</f>
        <v>3727.9</v>
      </c>
      <c r="P71" s="166">
        <f>P66*(19-P67)</f>
        <v>3644.8999999999996</v>
      </c>
    </row>
    <row r="72" spans="2:16" ht="15.75" thickBot="1">
      <c r="B72" s="1"/>
      <c r="C72" s="1"/>
      <c r="D72" s="2"/>
      <c r="E72" s="2"/>
      <c r="F72" s="2"/>
      <c r="G72" s="1"/>
      <c r="H72" s="3"/>
      <c r="I72" s="2"/>
      <c r="J72" s="3"/>
      <c r="K72" s="2"/>
      <c r="L72" s="2"/>
      <c r="M72" s="1"/>
      <c r="N72" s="2"/>
      <c r="O72" s="1"/>
    </row>
    <row r="73" spans="2:16" ht="24" thickBot="1">
      <c r="B73" s="473" t="s">
        <v>380</v>
      </c>
      <c r="C73" s="474"/>
      <c r="D73" s="474"/>
      <c r="E73" s="474"/>
      <c r="F73" s="474"/>
      <c r="G73" s="474"/>
      <c r="H73" s="474"/>
      <c r="I73" s="474"/>
      <c r="J73" s="474"/>
      <c r="K73" s="474"/>
      <c r="L73" s="470" t="s">
        <v>224</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c r="B76" s="148" t="s">
        <v>211</v>
      </c>
      <c r="C76" s="146">
        <v>31</v>
      </c>
      <c r="D76" s="8">
        <v>28</v>
      </c>
      <c r="E76" s="8">
        <v>31</v>
      </c>
      <c r="F76" s="8">
        <v>20</v>
      </c>
      <c r="G76" s="8">
        <v>15</v>
      </c>
      <c r="H76" s="8">
        <v>0</v>
      </c>
      <c r="I76" s="168">
        <f>SUM(C76:G76)</f>
        <v>125</v>
      </c>
      <c r="J76" s="8">
        <v>0</v>
      </c>
      <c r="K76" s="8">
        <v>26</v>
      </c>
      <c r="L76" s="8">
        <v>30</v>
      </c>
      <c r="M76" s="8">
        <v>31</v>
      </c>
      <c r="N76" s="168">
        <f>SUM(J76:M76)</f>
        <v>87</v>
      </c>
      <c r="O76" s="167">
        <f>SUM(C76:H76,J76:M76)</f>
        <v>212</v>
      </c>
      <c r="P76" s="169">
        <f>I76+N76</f>
        <v>212</v>
      </c>
    </row>
    <row r="77" spans="2:16" ht="19.5">
      <c r="B77" s="149" t="s">
        <v>485</v>
      </c>
      <c r="C77" s="147">
        <v>3.5</v>
      </c>
      <c r="D77" s="10">
        <v>3.2</v>
      </c>
      <c r="E77" s="10">
        <v>5.0999999999999996</v>
      </c>
      <c r="F77" s="10">
        <v>9.6999999999999993</v>
      </c>
      <c r="G77" s="10">
        <v>11.5</v>
      </c>
      <c r="H77" s="10"/>
      <c r="I77" s="153">
        <f>(C76*C77+D76*D77+E76*E77+F76*F77+G76*G77)/I76</f>
        <v>5.7816000000000001</v>
      </c>
      <c r="J77" s="10"/>
      <c r="K77" s="95">
        <v>6.2</v>
      </c>
      <c r="L77" s="95">
        <v>1.2</v>
      </c>
      <c r="M77" s="95">
        <v>-0.6</v>
      </c>
      <c r="N77" s="153">
        <f>(J76*J77+K76*K77+L76*L77+M76*M77)/N76</f>
        <v>2.052873563218391</v>
      </c>
      <c r="O77" s="154">
        <f>(C77*C76+D77*D76+E77*E76+F77*F76+G77*G76+H77*H76+J77*J76+K77*K76+L77*L76+M77*M76)/O76</f>
        <v>4.2514150943396229</v>
      </c>
      <c r="P77" s="161">
        <f>(I77*I76+N77*N76)/P76</f>
        <v>4.2514150943396229</v>
      </c>
    </row>
    <row r="78" spans="2:16" ht="19.5">
      <c r="B78" s="149" t="s">
        <v>212</v>
      </c>
      <c r="C78" s="13">
        <f t="shared" ref="C78:H78" si="27">C76*(13-C77)</f>
        <v>294.5</v>
      </c>
      <c r="D78" s="12">
        <f t="shared" si="27"/>
        <v>274.40000000000003</v>
      </c>
      <c r="E78" s="12">
        <f t="shared" si="27"/>
        <v>244.9</v>
      </c>
      <c r="F78" s="12">
        <f t="shared" si="27"/>
        <v>66.000000000000014</v>
      </c>
      <c r="G78" s="12">
        <f t="shared" si="27"/>
        <v>22.5</v>
      </c>
      <c r="H78" s="12">
        <f t="shared" si="27"/>
        <v>0</v>
      </c>
      <c r="I78" s="155">
        <f>SUM(C78:G78)</f>
        <v>902.30000000000007</v>
      </c>
      <c r="J78" s="12">
        <f>J76*(13-J77)</f>
        <v>0</v>
      </c>
      <c r="K78" s="12">
        <f>K76*(13-K77)</f>
        <v>176.79999999999998</v>
      </c>
      <c r="L78" s="12">
        <f>L76*(13-L77)</f>
        <v>354</v>
      </c>
      <c r="M78" s="12">
        <f>M76*(13-M77)</f>
        <v>421.59999999999997</v>
      </c>
      <c r="N78" s="155">
        <f>SUM(J78:M78)</f>
        <v>952.39999999999986</v>
      </c>
      <c r="O78" s="156">
        <f>O76*(13-O77)</f>
        <v>1854.6999999999998</v>
      </c>
      <c r="P78" s="162">
        <f>P76*(13-P77)</f>
        <v>1854.6999999999998</v>
      </c>
    </row>
    <row r="79" spans="2:16" ht="19.5">
      <c r="B79" s="149" t="s">
        <v>213</v>
      </c>
      <c r="C79" s="13">
        <f t="shared" ref="C79:H79" si="28">C76*(17-C77)</f>
        <v>418.5</v>
      </c>
      <c r="D79" s="12">
        <f t="shared" si="28"/>
        <v>386.40000000000003</v>
      </c>
      <c r="E79" s="12">
        <f t="shared" si="28"/>
        <v>368.90000000000003</v>
      </c>
      <c r="F79" s="12">
        <f t="shared" si="28"/>
        <v>146</v>
      </c>
      <c r="G79" s="12">
        <f t="shared" si="28"/>
        <v>82.5</v>
      </c>
      <c r="H79" s="12">
        <f t="shared" si="28"/>
        <v>0</v>
      </c>
      <c r="I79" s="155">
        <f>SUM(C79:G79)</f>
        <v>1402.3000000000002</v>
      </c>
      <c r="J79" s="12">
        <f>J76*(17-J77)</f>
        <v>0</v>
      </c>
      <c r="K79" s="12">
        <f>K76*(17-K77)</f>
        <v>280.8</v>
      </c>
      <c r="L79" s="12">
        <f>L76*(17-L77)</f>
        <v>474</v>
      </c>
      <c r="M79" s="12">
        <f>M76*(17-M77)</f>
        <v>545.6</v>
      </c>
      <c r="N79" s="155">
        <f>SUM(J79:M79)</f>
        <v>1300.4000000000001</v>
      </c>
      <c r="O79" s="156">
        <f>O76*(17-O77)</f>
        <v>2702.7</v>
      </c>
      <c r="P79" s="162">
        <f>P76*(17-P77)</f>
        <v>2702.7</v>
      </c>
    </row>
    <row r="80" spans="2:16" ht="19.5">
      <c r="B80" s="149" t="s">
        <v>214</v>
      </c>
      <c r="C80" s="17">
        <f t="shared" ref="C80:H80" si="29">C76*(18-C77)</f>
        <v>449.5</v>
      </c>
      <c r="D80" s="16">
        <f t="shared" si="29"/>
        <v>414.40000000000003</v>
      </c>
      <c r="E80" s="16">
        <f t="shared" si="29"/>
        <v>399.90000000000003</v>
      </c>
      <c r="F80" s="16">
        <f t="shared" si="29"/>
        <v>166</v>
      </c>
      <c r="G80" s="16">
        <f t="shared" si="29"/>
        <v>97.5</v>
      </c>
      <c r="H80" s="16">
        <f t="shared" si="29"/>
        <v>0</v>
      </c>
      <c r="I80" s="155">
        <f>SUM(C80:G80)</f>
        <v>1527.3000000000002</v>
      </c>
      <c r="J80" s="16">
        <f>J76*(18-J77)</f>
        <v>0</v>
      </c>
      <c r="K80" s="16">
        <f>K76*(18-K77)</f>
        <v>306.8</v>
      </c>
      <c r="L80" s="16">
        <f>L76*(18-L77)</f>
        <v>504</v>
      </c>
      <c r="M80" s="16">
        <f>M76*(18-M77)</f>
        <v>576.6</v>
      </c>
      <c r="N80" s="155">
        <f>SUM(J80:M80)</f>
        <v>1387.4</v>
      </c>
      <c r="O80" s="157">
        <f>O76*(18-O77)</f>
        <v>2914.7</v>
      </c>
      <c r="P80" s="163">
        <f>P76*(18-P77)</f>
        <v>2914.7</v>
      </c>
    </row>
    <row r="81" spans="2:16" ht="20.25" thickBot="1">
      <c r="B81" s="347" t="s">
        <v>215</v>
      </c>
      <c r="C81" s="21">
        <f t="shared" ref="C81:H81" si="30">C76*(19-C77)</f>
        <v>480.5</v>
      </c>
      <c r="D81" s="20">
        <f t="shared" si="30"/>
        <v>442.40000000000003</v>
      </c>
      <c r="E81" s="20">
        <f t="shared" si="30"/>
        <v>430.90000000000003</v>
      </c>
      <c r="F81" s="20">
        <f t="shared" si="30"/>
        <v>186</v>
      </c>
      <c r="G81" s="20">
        <f t="shared" si="30"/>
        <v>112.5</v>
      </c>
      <c r="H81" s="20">
        <f t="shared" si="30"/>
        <v>0</v>
      </c>
      <c r="I81" s="164">
        <f>SUM(C81:G81)</f>
        <v>1652.3000000000002</v>
      </c>
      <c r="J81" s="20">
        <f>J76*(19-J77)</f>
        <v>0</v>
      </c>
      <c r="K81" s="20">
        <f>K76*(19-K77)</f>
        <v>332.8</v>
      </c>
      <c r="L81" s="20">
        <f>L76*(19-L77)</f>
        <v>534</v>
      </c>
      <c r="M81" s="20">
        <f>M76*(19-M77)</f>
        <v>607.6</v>
      </c>
      <c r="N81" s="164">
        <f>SUM(J81:M81)</f>
        <v>1474.4</v>
      </c>
      <c r="O81" s="165">
        <f>O76*(19-O77)</f>
        <v>3126.7</v>
      </c>
      <c r="P81" s="166">
        <f>P76*(19-P77)</f>
        <v>3126.7</v>
      </c>
    </row>
    <row r="82" spans="2:16" ht="15.75" thickBot="1">
      <c r="B82" s="1"/>
      <c r="C82" s="1"/>
      <c r="D82" s="2"/>
      <c r="E82" s="2"/>
      <c r="F82" s="2"/>
      <c r="G82" s="1"/>
      <c r="H82" s="3"/>
      <c r="I82" s="2"/>
      <c r="J82" s="3"/>
      <c r="K82" s="2"/>
      <c r="L82" s="2"/>
      <c r="M82" s="1"/>
      <c r="N82" s="2"/>
      <c r="O82" s="1"/>
    </row>
    <row r="83" spans="2:16" ht="24" thickBot="1">
      <c r="B83" s="473" t="s">
        <v>380</v>
      </c>
      <c r="C83" s="474"/>
      <c r="D83" s="474"/>
      <c r="E83" s="474"/>
      <c r="F83" s="474"/>
      <c r="G83" s="474"/>
      <c r="H83" s="474"/>
      <c r="I83" s="474"/>
      <c r="J83" s="474"/>
      <c r="K83" s="474"/>
      <c r="L83" s="470" t="s">
        <v>225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c r="B86" s="148" t="s">
        <v>211</v>
      </c>
      <c r="C86" s="146">
        <v>31</v>
      </c>
      <c r="D86" s="8">
        <v>28</v>
      </c>
      <c r="E86" s="8">
        <v>31</v>
      </c>
      <c r="F86" s="8">
        <v>30</v>
      </c>
      <c r="G86" s="8">
        <v>15</v>
      </c>
      <c r="H86" s="8">
        <v>0</v>
      </c>
      <c r="I86" s="168">
        <f>SUM(C86:G86)</f>
        <v>135</v>
      </c>
      <c r="J86" s="8">
        <v>20</v>
      </c>
      <c r="K86" s="8">
        <v>31</v>
      </c>
      <c r="L86" s="8">
        <v>30</v>
      </c>
      <c r="M86" s="8">
        <v>31</v>
      </c>
      <c r="N86" s="168">
        <f>SUM(J86:M86)</f>
        <v>112</v>
      </c>
      <c r="O86" s="167">
        <f>SUM(C86:H86,J86:M86)</f>
        <v>247</v>
      </c>
      <c r="P86" s="169">
        <f>I86+N86</f>
        <v>247</v>
      </c>
    </row>
    <row r="87" spans="2:16" ht="19.5">
      <c r="B87" s="149" t="s">
        <v>485</v>
      </c>
      <c r="C87" s="147">
        <v>1.3</v>
      </c>
      <c r="D87" s="10">
        <v>2.8</v>
      </c>
      <c r="E87" s="10">
        <v>3.1</v>
      </c>
      <c r="F87" s="10">
        <v>7.7</v>
      </c>
      <c r="G87" s="10">
        <v>11.5</v>
      </c>
      <c r="H87" s="10"/>
      <c r="I87" s="153">
        <f>(C86*C87+D86*D87+E86*E87+F86*F87+G86*G87)/I86</f>
        <v>4.58</v>
      </c>
      <c r="J87" s="10">
        <v>9.1</v>
      </c>
      <c r="K87" s="95">
        <v>8</v>
      </c>
      <c r="L87" s="95">
        <v>3.8</v>
      </c>
      <c r="M87" s="95">
        <v>0.1</v>
      </c>
      <c r="N87" s="153">
        <f>(J86*J87+K86*K87+L86*L87+M86*M87)/N86</f>
        <v>4.8848214285714286</v>
      </c>
      <c r="O87" s="154">
        <f>(C87*C86+D87*D86+E87*E86+F87*F86+G87*G86+H87*H86+J87*J86+K87*K86+L87*L86+M87*M86)/O86</f>
        <v>4.7182186234817811</v>
      </c>
      <c r="P87" s="161">
        <f>(I87*I86+N87*N86)/P86</f>
        <v>4.718218623481782</v>
      </c>
    </row>
    <row r="88" spans="2:16" ht="19.5">
      <c r="B88" s="149" t="s">
        <v>212</v>
      </c>
      <c r="C88" s="13">
        <f t="shared" ref="C88:H88" si="31">C86*(13-C87)</f>
        <v>362.7</v>
      </c>
      <c r="D88" s="12">
        <f t="shared" si="31"/>
        <v>285.59999999999997</v>
      </c>
      <c r="E88" s="12">
        <f t="shared" si="31"/>
        <v>306.90000000000003</v>
      </c>
      <c r="F88" s="12">
        <f t="shared" si="31"/>
        <v>159</v>
      </c>
      <c r="G88" s="12">
        <f t="shared" si="31"/>
        <v>22.5</v>
      </c>
      <c r="H88" s="12">
        <f t="shared" si="31"/>
        <v>0</v>
      </c>
      <c r="I88" s="155">
        <f>SUM(C88:G88)</f>
        <v>1136.7</v>
      </c>
      <c r="J88" s="12">
        <f>J86*(13-J87)</f>
        <v>78</v>
      </c>
      <c r="K88" s="12">
        <f>K86*(13-K87)</f>
        <v>155</v>
      </c>
      <c r="L88" s="12">
        <f>L86*(13-L87)</f>
        <v>276</v>
      </c>
      <c r="M88" s="12">
        <f>M86*(13-M87)</f>
        <v>399.90000000000003</v>
      </c>
      <c r="N88" s="155">
        <f>SUM(J88:M88)</f>
        <v>908.90000000000009</v>
      </c>
      <c r="O88" s="156">
        <f>O86*(13-O87)</f>
        <v>2045.6</v>
      </c>
      <c r="P88" s="162">
        <f>P86*(13-P87)</f>
        <v>2045.6</v>
      </c>
    </row>
    <row r="89" spans="2:16" ht="19.5">
      <c r="B89" s="149" t="s">
        <v>213</v>
      </c>
      <c r="C89" s="13">
        <f t="shared" ref="C89:H89" si="32">C86*(17-C87)</f>
        <v>486.7</v>
      </c>
      <c r="D89" s="12">
        <f t="shared" si="32"/>
        <v>397.59999999999997</v>
      </c>
      <c r="E89" s="12">
        <f t="shared" si="32"/>
        <v>430.90000000000003</v>
      </c>
      <c r="F89" s="12">
        <f t="shared" si="32"/>
        <v>279</v>
      </c>
      <c r="G89" s="12">
        <f t="shared" si="32"/>
        <v>82.5</v>
      </c>
      <c r="H89" s="12">
        <f t="shared" si="32"/>
        <v>0</v>
      </c>
      <c r="I89" s="155">
        <f>SUM(C89:G89)</f>
        <v>1676.7</v>
      </c>
      <c r="J89" s="12">
        <f>J86*(17-J87)</f>
        <v>158</v>
      </c>
      <c r="K89" s="12">
        <f>K86*(17-K87)</f>
        <v>279</v>
      </c>
      <c r="L89" s="12">
        <f>L86*(17-L87)</f>
        <v>396</v>
      </c>
      <c r="M89" s="12">
        <f>M86*(17-M87)</f>
        <v>523.9</v>
      </c>
      <c r="N89" s="155">
        <f>SUM(J89:M89)</f>
        <v>1356.9</v>
      </c>
      <c r="O89" s="156">
        <f>O86*(17-O87)</f>
        <v>3033.6</v>
      </c>
      <c r="P89" s="162">
        <f>P86*(17-P87)</f>
        <v>3033.6</v>
      </c>
    </row>
    <row r="90" spans="2:16" ht="19.5">
      <c r="B90" s="149" t="s">
        <v>214</v>
      </c>
      <c r="C90" s="17">
        <f t="shared" ref="C90:H90" si="33">C86*(18-C87)</f>
        <v>517.69999999999993</v>
      </c>
      <c r="D90" s="16">
        <f t="shared" si="33"/>
        <v>425.59999999999997</v>
      </c>
      <c r="E90" s="16">
        <f t="shared" si="33"/>
        <v>461.90000000000003</v>
      </c>
      <c r="F90" s="16">
        <f t="shared" si="33"/>
        <v>309</v>
      </c>
      <c r="G90" s="16">
        <f t="shared" si="33"/>
        <v>97.5</v>
      </c>
      <c r="H90" s="16">
        <f t="shared" si="33"/>
        <v>0</v>
      </c>
      <c r="I90" s="155">
        <f>SUM(C90:G90)</f>
        <v>1811.7</v>
      </c>
      <c r="J90" s="16">
        <f>J86*(18-J87)</f>
        <v>178</v>
      </c>
      <c r="K90" s="16">
        <f>K86*(18-K87)</f>
        <v>310</v>
      </c>
      <c r="L90" s="16">
        <f>L86*(18-L87)</f>
        <v>426</v>
      </c>
      <c r="M90" s="16">
        <f>M86*(18-M87)</f>
        <v>554.9</v>
      </c>
      <c r="N90" s="155">
        <f>SUM(J90:M90)</f>
        <v>1468.9</v>
      </c>
      <c r="O90" s="157">
        <f>O86*(18-O87)</f>
        <v>3280.6</v>
      </c>
      <c r="P90" s="163">
        <f>P86*(18-P87)</f>
        <v>3280.6</v>
      </c>
    </row>
    <row r="91" spans="2:16" ht="20.25" thickBot="1">
      <c r="B91" s="347" t="s">
        <v>215</v>
      </c>
      <c r="C91" s="21">
        <f t="shared" ref="C91:H91" si="34">C86*(19-C87)</f>
        <v>548.69999999999993</v>
      </c>
      <c r="D91" s="20">
        <f t="shared" si="34"/>
        <v>453.59999999999997</v>
      </c>
      <c r="E91" s="20">
        <f t="shared" si="34"/>
        <v>492.90000000000003</v>
      </c>
      <c r="F91" s="20">
        <f t="shared" si="34"/>
        <v>339</v>
      </c>
      <c r="G91" s="20">
        <f t="shared" si="34"/>
        <v>112.5</v>
      </c>
      <c r="H91" s="20">
        <f t="shared" si="34"/>
        <v>0</v>
      </c>
      <c r="I91" s="164">
        <f>SUM(C91:G91)</f>
        <v>1946.7</v>
      </c>
      <c r="J91" s="20">
        <f>J86*(19-J87)</f>
        <v>198</v>
      </c>
      <c r="K91" s="20">
        <f>K86*(19-K87)</f>
        <v>341</v>
      </c>
      <c r="L91" s="20">
        <f>L86*(19-L87)</f>
        <v>456</v>
      </c>
      <c r="M91" s="20">
        <f>M86*(19-M87)</f>
        <v>585.9</v>
      </c>
      <c r="N91" s="164">
        <f>SUM(J91:M91)</f>
        <v>1580.9</v>
      </c>
      <c r="O91" s="165">
        <f>O86*(19-O87)</f>
        <v>3527.6</v>
      </c>
      <c r="P91" s="166">
        <f>P86*(19-P87)</f>
        <v>3527.6</v>
      </c>
    </row>
    <row r="92" spans="2:16" ht="15.75" thickBot="1">
      <c r="B92" s="1"/>
      <c r="C92" s="1"/>
      <c r="D92" s="2"/>
      <c r="E92" s="2"/>
      <c r="F92" s="2"/>
      <c r="G92" s="1"/>
      <c r="H92" s="3"/>
      <c r="I92" s="2"/>
      <c r="J92" s="3"/>
      <c r="K92" s="2"/>
      <c r="L92" s="2"/>
      <c r="M92" s="1"/>
      <c r="N92" s="2"/>
      <c r="O92" s="1"/>
    </row>
    <row r="93" spans="2:16" ht="24" thickBot="1">
      <c r="B93" s="473" t="s">
        <v>380</v>
      </c>
      <c r="C93" s="474"/>
      <c r="D93" s="474"/>
      <c r="E93" s="474"/>
      <c r="F93" s="474"/>
      <c r="G93" s="474"/>
      <c r="H93" s="474"/>
      <c r="I93" s="474"/>
      <c r="J93" s="474"/>
      <c r="K93" s="474"/>
      <c r="L93" s="470" t="s">
        <v>226</v>
      </c>
      <c r="M93" s="471"/>
      <c r="N93" s="471"/>
      <c r="O93" s="471"/>
      <c r="P93" s="472"/>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16.5" thickBot="1">
      <c r="B95" s="466"/>
      <c r="C95" s="462"/>
      <c r="D95" s="462"/>
      <c r="E95" s="462"/>
      <c r="F95" s="462"/>
      <c r="G95" s="462"/>
      <c r="H95" s="462"/>
      <c r="I95" s="462"/>
      <c r="J95" s="462"/>
      <c r="K95" s="462"/>
      <c r="L95" s="462"/>
      <c r="M95" s="462"/>
      <c r="N95" s="462"/>
      <c r="O95" s="145" t="s">
        <v>209</v>
      </c>
      <c r="P95" s="30" t="s">
        <v>210</v>
      </c>
    </row>
    <row r="96" spans="2:16">
      <c r="B96" s="148" t="s">
        <v>211</v>
      </c>
      <c r="C96" s="146">
        <v>31</v>
      </c>
      <c r="D96" s="8">
        <v>28</v>
      </c>
      <c r="E96" s="8">
        <v>31</v>
      </c>
      <c r="F96" s="8">
        <v>20</v>
      </c>
      <c r="G96" s="8">
        <v>16</v>
      </c>
      <c r="H96" s="8">
        <v>5</v>
      </c>
      <c r="I96" s="168">
        <f>SUM(C96:G96)</f>
        <v>126</v>
      </c>
      <c r="J96" s="8">
        <v>5</v>
      </c>
      <c r="K96" s="8">
        <v>26</v>
      </c>
      <c r="L96" s="8">
        <v>30</v>
      </c>
      <c r="M96" s="8">
        <v>31</v>
      </c>
      <c r="N96" s="168">
        <f>SUM(J96:M96)</f>
        <v>92</v>
      </c>
      <c r="O96" s="167">
        <f>SUM(C96:H96,J96:M96)</f>
        <v>223</v>
      </c>
      <c r="P96" s="169">
        <f>I96+N96</f>
        <v>218</v>
      </c>
    </row>
    <row r="97" spans="2:16" ht="19.5">
      <c r="B97" s="149" t="s">
        <v>485</v>
      </c>
      <c r="C97" s="147">
        <v>-4</v>
      </c>
      <c r="D97" s="10">
        <v>-1.3</v>
      </c>
      <c r="E97" s="10">
        <v>3.1</v>
      </c>
      <c r="F97" s="10">
        <v>11.3</v>
      </c>
      <c r="G97" s="10">
        <v>10.8</v>
      </c>
      <c r="H97" s="10">
        <v>11.4</v>
      </c>
      <c r="I97" s="153">
        <f>(C96*C97+D96*D97+E96*E97+F96*F97+G96*G97)/I96</f>
        <v>2.6547619047619047</v>
      </c>
      <c r="J97" s="10">
        <v>12.8</v>
      </c>
      <c r="K97" s="95">
        <v>5.9</v>
      </c>
      <c r="L97" s="95">
        <v>5.3</v>
      </c>
      <c r="M97" s="95">
        <v>-1.4</v>
      </c>
      <c r="N97" s="153">
        <f>(J96*J97+K96*K97+L96*L97+M96*M97)/N96</f>
        <v>3.6195652173913042</v>
      </c>
      <c r="O97" s="154">
        <f>(C97*C96+D97*D96+E97*E96+F97*F96+G97*G96+H97*H96+J97*J96+K97*K96+L97*L96+M97*M96)/O96</f>
        <v>3.2488789237668163</v>
      </c>
      <c r="P97" s="161">
        <f>(I97*I96+N97*N96)/P96</f>
        <v>3.0619266055045871</v>
      </c>
    </row>
    <row r="98" spans="2:16" ht="19.5">
      <c r="B98" s="149" t="s">
        <v>212</v>
      </c>
      <c r="C98" s="13">
        <f t="shared" ref="C98:H98" si="35">C96*(13-C97)</f>
        <v>527</v>
      </c>
      <c r="D98" s="12">
        <f t="shared" si="35"/>
        <v>400.40000000000003</v>
      </c>
      <c r="E98" s="12">
        <f t="shared" si="35"/>
        <v>306.90000000000003</v>
      </c>
      <c r="F98" s="12">
        <f t="shared" si="35"/>
        <v>33.999999999999986</v>
      </c>
      <c r="G98" s="12">
        <f t="shared" si="35"/>
        <v>35.199999999999989</v>
      </c>
      <c r="H98" s="12">
        <f t="shared" si="35"/>
        <v>7.9999999999999982</v>
      </c>
      <c r="I98" s="155">
        <f>SUM(C98:G98)</f>
        <v>1303.5000000000002</v>
      </c>
      <c r="J98" s="12">
        <f>J96*(13-J97)</f>
        <v>0.99999999999999645</v>
      </c>
      <c r="K98" s="12">
        <f>K96*(13-K97)</f>
        <v>184.6</v>
      </c>
      <c r="L98" s="12">
        <f>L96*(13-L97)</f>
        <v>231</v>
      </c>
      <c r="M98" s="12">
        <f>M96*(13-M97)</f>
        <v>446.40000000000003</v>
      </c>
      <c r="N98" s="155">
        <f>SUM(J98:M98)</f>
        <v>863</v>
      </c>
      <c r="O98" s="156">
        <f>O96*(13-O97)</f>
        <v>2174.4999999999995</v>
      </c>
      <c r="P98" s="162">
        <f>P96*(13-P97)</f>
        <v>2166.5</v>
      </c>
    </row>
    <row r="99" spans="2:16" ht="19.5">
      <c r="B99" s="149" t="s">
        <v>213</v>
      </c>
      <c r="C99" s="13">
        <f t="shared" ref="C99:H99" si="36">C96*(17-C97)</f>
        <v>651</v>
      </c>
      <c r="D99" s="12">
        <f t="shared" si="36"/>
        <v>512.4</v>
      </c>
      <c r="E99" s="12">
        <f t="shared" si="36"/>
        <v>430.90000000000003</v>
      </c>
      <c r="F99" s="12">
        <f t="shared" si="36"/>
        <v>113.99999999999999</v>
      </c>
      <c r="G99" s="12">
        <f t="shared" si="36"/>
        <v>99.199999999999989</v>
      </c>
      <c r="H99" s="12">
        <f t="shared" si="36"/>
        <v>28</v>
      </c>
      <c r="I99" s="155">
        <f>SUM(C99:G99)</f>
        <v>1807.5000000000002</v>
      </c>
      <c r="J99" s="12">
        <f>J96*(17-J97)</f>
        <v>20.999999999999996</v>
      </c>
      <c r="K99" s="12">
        <f>K96*(17-K97)</f>
        <v>288.59999999999997</v>
      </c>
      <c r="L99" s="12">
        <f>L96*(17-L97)</f>
        <v>351</v>
      </c>
      <c r="M99" s="12">
        <f>M96*(17-M97)</f>
        <v>570.4</v>
      </c>
      <c r="N99" s="155">
        <f>SUM(J99:M99)</f>
        <v>1231</v>
      </c>
      <c r="O99" s="156">
        <f>O96*(17-O97)</f>
        <v>3066.4999999999995</v>
      </c>
      <c r="P99" s="162">
        <f>P96*(17-P97)</f>
        <v>3038.5</v>
      </c>
    </row>
    <row r="100" spans="2:16" ht="19.5">
      <c r="B100" s="149" t="s">
        <v>214</v>
      </c>
      <c r="C100" s="17">
        <f t="shared" ref="C100:H100" si="37">C96*(18-C97)</f>
        <v>682</v>
      </c>
      <c r="D100" s="16">
        <f t="shared" si="37"/>
        <v>540.4</v>
      </c>
      <c r="E100" s="16">
        <f t="shared" si="37"/>
        <v>461.90000000000003</v>
      </c>
      <c r="F100" s="16">
        <f t="shared" si="37"/>
        <v>134</v>
      </c>
      <c r="G100" s="16">
        <f t="shared" si="37"/>
        <v>115.19999999999999</v>
      </c>
      <c r="H100" s="16">
        <f t="shared" si="37"/>
        <v>33</v>
      </c>
      <c r="I100" s="155">
        <f>SUM(C100:G100)</f>
        <v>1933.5000000000002</v>
      </c>
      <c r="J100" s="16">
        <f>J96*(18-J97)</f>
        <v>25.999999999999996</v>
      </c>
      <c r="K100" s="16">
        <f>K96*(18-K97)</f>
        <v>314.59999999999997</v>
      </c>
      <c r="L100" s="16">
        <f>L96*(18-L97)</f>
        <v>381</v>
      </c>
      <c r="M100" s="16">
        <f>M96*(18-M97)</f>
        <v>601.4</v>
      </c>
      <c r="N100" s="155">
        <f>SUM(J100:M100)</f>
        <v>1323</v>
      </c>
      <c r="O100" s="157">
        <f>O96*(18-O97)</f>
        <v>3289.4999999999995</v>
      </c>
      <c r="P100" s="163">
        <f>P96*(18-P97)</f>
        <v>3256.5</v>
      </c>
    </row>
    <row r="101" spans="2:16" ht="20.25" thickBot="1">
      <c r="B101" s="347" t="s">
        <v>215</v>
      </c>
      <c r="C101" s="21">
        <f t="shared" ref="C101:H101" si="38">C96*(19-C97)</f>
        <v>713</v>
      </c>
      <c r="D101" s="20">
        <f t="shared" si="38"/>
        <v>568.4</v>
      </c>
      <c r="E101" s="20">
        <f t="shared" si="38"/>
        <v>492.90000000000003</v>
      </c>
      <c r="F101" s="20">
        <f t="shared" si="38"/>
        <v>154</v>
      </c>
      <c r="G101" s="20">
        <f t="shared" si="38"/>
        <v>131.19999999999999</v>
      </c>
      <c r="H101" s="20">
        <f t="shared" si="38"/>
        <v>38</v>
      </c>
      <c r="I101" s="164">
        <f>SUM(C101:G101)</f>
        <v>2059.5</v>
      </c>
      <c r="J101" s="20">
        <f>J96*(19-J97)</f>
        <v>30.999999999999996</v>
      </c>
      <c r="K101" s="20">
        <f>K96*(19-K97)</f>
        <v>340.59999999999997</v>
      </c>
      <c r="L101" s="20">
        <f>L96*(19-L97)</f>
        <v>411</v>
      </c>
      <c r="M101" s="20">
        <f>M96*(19-M97)</f>
        <v>632.4</v>
      </c>
      <c r="N101" s="164">
        <f>SUM(J101:M101)</f>
        <v>1415</v>
      </c>
      <c r="O101" s="165">
        <f>O96*(19-O97)</f>
        <v>3512.4999999999995</v>
      </c>
      <c r="P101" s="166">
        <f>P96*(19-P97)</f>
        <v>3474.5</v>
      </c>
    </row>
    <row r="102" spans="2:16" ht="15.75" thickBot="1">
      <c r="B102" s="1"/>
      <c r="C102" s="1"/>
      <c r="D102" s="2"/>
      <c r="E102" s="2"/>
      <c r="F102" s="2"/>
      <c r="G102" s="1"/>
      <c r="H102" s="3"/>
      <c r="I102" s="2"/>
      <c r="J102" s="3"/>
      <c r="K102" s="2"/>
      <c r="L102" s="2"/>
      <c r="M102" s="1"/>
      <c r="N102" s="2"/>
      <c r="O102" s="1"/>
    </row>
    <row r="103" spans="2:16" ht="24" thickBot="1">
      <c r="B103" s="473" t="s">
        <v>380</v>
      </c>
      <c r="C103" s="474"/>
      <c r="D103" s="474"/>
      <c r="E103" s="474"/>
      <c r="F103" s="474"/>
      <c r="G103" s="474"/>
      <c r="H103" s="474"/>
      <c r="I103" s="474"/>
      <c r="J103" s="474"/>
      <c r="K103" s="474"/>
      <c r="L103" s="470" t="s">
        <v>227</v>
      </c>
      <c r="M103" s="471"/>
      <c r="N103" s="471"/>
      <c r="O103" s="471"/>
      <c r="P103" s="472"/>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16.5" thickBot="1">
      <c r="B105" s="466"/>
      <c r="C105" s="462"/>
      <c r="D105" s="462"/>
      <c r="E105" s="462"/>
      <c r="F105" s="462"/>
      <c r="G105" s="462"/>
      <c r="H105" s="462"/>
      <c r="I105" s="462"/>
      <c r="J105" s="462"/>
      <c r="K105" s="462"/>
      <c r="L105" s="462"/>
      <c r="M105" s="462"/>
      <c r="N105" s="462"/>
      <c r="O105" s="145" t="s">
        <v>209</v>
      </c>
      <c r="P105" s="30" t="s">
        <v>210</v>
      </c>
    </row>
    <row r="106" spans="2:16">
      <c r="B106" s="148" t="s">
        <v>211</v>
      </c>
      <c r="C106" s="146">
        <v>31</v>
      </c>
      <c r="D106" s="8">
        <v>28</v>
      </c>
      <c r="E106" s="8">
        <v>31</v>
      </c>
      <c r="F106" s="8">
        <v>25</v>
      </c>
      <c r="G106" s="8">
        <v>26</v>
      </c>
      <c r="H106" s="8">
        <v>5</v>
      </c>
      <c r="I106" s="168">
        <f>SUM(C106:G106)</f>
        <v>141</v>
      </c>
      <c r="J106" s="8">
        <v>30</v>
      </c>
      <c r="K106" s="8">
        <v>31</v>
      </c>
      <c r="L106" s="8">
        <v>30</v>
      </c>
      <c r="M106" s="8">
        <v>31</v>
      </c>
      <c r="N106" s="168">
        <f>SUM(J106:M106)</f>
        <v>122</v>
      </c>
      <c r="O106" s="167">
        <f>SUM(C106:H106,J106:M106)</f>
        <v>268</v>
      </c>
      <c r="P106" s="169">
        <f>I106+N106</f>
        <v>263</v>
      </c>
    </row>
    <row r="107" spans="2:16" ht="19.5">
      <c r="B107" s="149" t="s">
        <v>485</v>
      </c>
      <c r="C107" s="147">
        <v>-4.7</v>
      </c>
      <c r="D107" s="10">
        <v>-1.9</v>
      </c>
      <c r="E107" s="10">
        <v>2.5</v>
      </c>
      <c r="F107" s="10">
        <v>7.2</v>
      </c>
      <c r="G107" s="10">
        <v>10.3</v>
      </c>
      <c r="H107" s="10">
        <v>12.7</v>
      </c>
      <c r="I107" s="153">
        <f>(C106*C107+D106*D107+E106*E107+F106*F107+G106*G107)/I106</f>
        <v>2.3148936170212764</v>
      </c>
      <c r="J107" s="10">
        <v>10.9</v>
      </c>
      <c r="K107" s="95">
        <v>5.9</v>
      </c>
      <c r="L107" s="95">
        <v>4.2</v>
      </c>
      <c r="M107" s="95">
        <v>-5.0999999999999996</v>
      </c>
      <c r="N107" s="153">
        <f>(J106*J107+K106*K107+L106*L107+M106*M107)/N106</f>
        <v>3.9163934426229505</v>
      </c>
      <c r="O107" s="154">
        <f>(C107*C106+D107*D106+E107*E106+F107*F106+G107*G106+H107*H106+J107*J106+K107*K106+L107*L106+M107*M106)/O106</f>
        <v>3.2376865671641788</v>
      </c>
      <c r="P107" s="161">
        <f>(I107*I106+N107*N106)/P106</f>
        <v>3.0577946768060835</v>
      </c>
    </row>
    <row r="108" spans="2:16" ht="19.5">
      <c r="B108" s="149" t="s">
        <v>212</v>
      </c>
      <c r="C108" s="13">
        <f t="shared" ref="C108:H108" si="39">C106*(13-C107)</f>
        <v>548.69999999999993</v>
      </c>
      <c r="D108" s="12">
        <f t="shared" si="39"/>
        <v>417.2</v>
      </c>
      <c r="E108" s="12">
        <f t="shared" si="39"/>
        <v>325.5</v>
      </c>
      <c r="F108" s="12">
        <f t="shared" si="39"/>
        <v>145</v>
      </c>
      <c r="G108" s="12">
        <f t="shared" si="39"/>
        <v>70.199999999999989</v>
      </c>
      <c r="H108" s="12">
        <f t="shared" si="39"/>
        <v>1.5000000000000036</v>
      </c>
      <c r="I108" s="155">
        <f>SUM(C108:G108)</f>
        <v>1506.6</v>
      </c>
      <c r="J108" s="12">
        <f>J106*(13-J107)</f>
        <v>62.999999999999986</v>
      </c>
      <c r="K108" s="12">
        <f>K106*(13-K107)</f>
        <v>220.1</v>
      </c>
      <c r="L108" s="12">
        <f>L106*(13-L107)</f>
        <v>264</v>
      </c>
      <c r="M108" s="12">
        <f>M106*(13-M107)</f>
        <v>561.1</v>
      </c>
      <c r="N108" s="155">
        <f>SUM(J108:M108)</f>
        <v>1108.1999999999998</v>
      </c>
      <c r="O108" s="156">
        <f>O106*(13-O107)</f>
        <v>2616.3000000000002</v>
      </c>
      <c r="P108" s="162">
        <f>P106*(13-P107)</f>
        <v>2614.8000000000002</v>
      </c>
    </row>
    <row r="109" spans="2:16" ht="19.5">
      <c r="B109" s="149" t="s">
        <v>213</v>
      </c>
      <c r="C109" s="13">
        <f t="shared" ref="C109:H109" si="40">C106*(17-C107)</f>
        <v>672.69999999999993</v>
      </c>
      <c r="D109" s="12">
        <f t="shared" si="40"/>
        <v>529.19999999999993</v>
      </c>
      <c r="E109" s="12">
        <f t="shared" si="40"/>
        <v>449.5</v>
      </c>
      <c r="F109" s="12">
        <f t="shared" si="40"/>
        <v>245.00000000000003</v>
      </c>
      <c r="G109" s="12">
        <f t="shared" si="40"/>
        <v>174.2</v>
      </c>
      <c r="H109" s="12">
        <f t="shared" si="40"/>
        <v>21.500000000000004</v>
      </c>
      <c r="I109" s="155">
        <f>SUM(C109:G109)</f>
        <v>2070.6</v>
      </c>
      <c r="J109" s="12">
        <f>J106*(17-J107)</f>
        <v>183</v>
      </c>
      <c r="K109" s="12">
        <f>K106*(17-K107)</f>
        <v>344.09999999999997</v>
      </c>
      <c r="L109" s="12">
        <f>L106*(17-L107)</f>
        <v>384</v>
      </c>
      <c r="M109" s="12">
        <f>M106*(17-M107)</f>
        <v>685.1</v>
      </c>
      <c r="N109" s="155">
        <f>SUM(J109:M109)</f>
        <v>1596.1999999999998</v>
      </c>
      <c r="O109" s="156">
        <f>O106*(17-O107)</f>
        <v>3688.3</v>
      </c>
      <c r="P109" s="162">
        <f>P106*(17-P107)</f>
        <v>3666.8</v>
      </c>
    </row>
    <row r="110" spans="2:16" ht="19.5">
      <c r="B110" s="149" t="s">
        <v>214</v>
      </c>
      <c r="C110" s="17">
        <f t="shared" ref="C110:H110" si="41">C106*(18-C107)</f>
        <v>703.69999999999993</v>
      </c>
      <c r="D110" s="16">
        <f t="shared" si="41"/>
        <v>557.19999999999993</v>
      </c>
      <c r="E110" s="16">
        <f t="shared" si="41"/>
        <v>480.5</v>
      </c>
      <c r="F110" s="16">
        <f t="shared" si="41"/>
        <v>270</v>
      </c>
      <c r="G110" s="16">
        <f t="shared" si="41"/>
        <v>200.2</v>
      </c>
      <c r="H110" s="16">
        <f t="shared" si="41"/>
        <v>26.500000000000004</v>
      </c>
      <c r="I110" s="155">
        <f>SUM(C110:G110)</f>
        <v>2211.6</v>
      </c>
      <c r="J110" s="16">
        <f>J106*(18-J107)</f>
        <v>213</v>
      </c>
      <c r="K110" s="16">
        <f>K106*(18-K107)</f>
        <v>375.09999999999997</v>
      </c>
      <c r="L110" s="16">
        <f>L106*(18-L107)</f>
        <v>414</v>
      </c>
      <c r="M110" s="16">
        <f>M106*(18-M107)</f>
        <v>716.1</v>
      </c>
      <c r="N110" s="155">
        <f>SUM(J110:M110)</f>
        <v>1718.1999999999998</v>
      </c>
      <c r="O110" s="157">
        <f>O106*(18-O107)</f>
        <v>3956.3</v>
      </c>
      <c r="P110" s="163">
        <f>P106*(18-P107)</f>
        <v>3929.8</v>
      </c>
    </row>
    <row r="111" spans="2:16" ht="20.25" thickBot="1">
      <c r="B111" s="347" t="s">
        <v>215</v>
      </c>
      <c r="C111" s="21">
        <f t="shared" ref="C111:H111" si="42">C106*(19-C107)</f>
        <v>734.69999999999993</v>
      </c>
      <c r="D111" s="20">
        <f t="shared" si="42"/>
        <v>585.19999999999993</v>
      </c>
      <c r="E111" s="20">
        <f t="shared" si="42"/>
        <v>511.5</v>
      </c>
      <c r="F111" s="20">
        <f t="shared" si="42"/>
        <v>295</v>
      </c>
      <c r="G111" s="20">
        <f t="shared" si="42"/>
        <v>226.2</v>
      </c>
      <c r="H111" s="20">
        <f t="shared" si="42"/>
        <v>31.500000000000004</v>
      </c>
      <c r="I111" s="164">
        <f>SUM(C111:G111)</f>
        <v>2352.5999999999995</v>
      </c>
      <c r="J111" s="20">
        <f>J106*(19-J107)</f>
        <v>243</v>
      </c>
      <c r="K111" s="20">
        <f>K106*(19-K107)</f>
        <v>406.09999999999997</v>
      </c>
      <c r="L111" s="20">
        <f>L106*(19-L107)</f>
        <v>444</v>
      </c>
      <c r="M111" s="20">
        <f>M106*(19-M107)</f>
        <v>747.1</v>
      </c>
      <c r="N111" s="164">
        <f>SUM(J111:M111)</f>
        <v>1840.1999999999998</v>
      </c>
      <c r="O111" s="165">
        <f>O106*(19-O107)</f>
        <v>4224.3</v>
      </c>
      <c r="P111" s="166">
        <f>P106*(19-P107)</f>
        <v>4192.8</v>
      </c>
    </row>
    <row r="112" spans="2:16" ht="15.75" thickBot="1">
      <c r="B112" s="1"/>
      <c r="C112" s="1"/>
      <c r="D112" s="2"/>
      <c r="E112" s="2"/>
      <c r="F112" s="2"/>
      <c r="G112" s="1"/>
      <c r="H112" s="3"/>
      <c r="I112" s="2"/>
      <c r="J112" s="3"/>
      <c r="K112" s="2"/>
      <c r="L112" s="2"/>
      <c r="M112" s="1"/>
      <c r="N112" s="2"/>
      <c r="O112" s="1"/>
    </row>
    <row r="113" spans="2:16" ht="24" thickBot="1">
      <c r="B113" s="473" t="s">
        <v>380</v>
      </c>
      <c r="C113" s="474"/>
      <c r="D113" s="474"/>
      <c r="E113" s="474"/>
      <c r="F113" s="474"/>
      <c r="G113" s="474"/>
      <c r="H113" s="474"/>
      <c r="I113" s="474"/>
      <c r="J113" s="474"/>
      <c r="K113" s="474"/>
      <c r="L113" s="470" t="s">
        <v>228</v>
      </c>
      <c r="M113" s="471"/>
      <c r="N113" s="471"/>
      <c r="O113" s="471"/>
      <c r="P113" s="472"/>
    </row>
    <row r="114" spans="2:16" ht="15.75">
      <c r="B114" s="465" t="s">
        <v>195</v>
      </c>
      <c r="C114" s="461" t="s">
        <v>196</v>
      </c>
      <c r="D114" s="461" t="s">
        <v>197</v>
      </c>
      <c r="E114" s="461" t="s">
        <v>198</v>
      </c>
      <c r="F114" s="461" t="s">
        <v>199</v>
      </c>
      <c r="G114" s="461" t="s">
        <v>200</v>
      </c>
      <c r="H114" s="461" t="s">
        <v>201</v>
      </c>
      <c r="I114" s="467" t="s">
        <v>202</v>
      </c>
      <c r="J114" s="461" t="s">
        <v>203</v>
      </c>
      <c r="K114" s="461" t="s">
        <v>204</v>
      </c>
      <c r="L114" s="461" t="s">
        <v>205</v>
      </c>
      <c r="M114" s="461" t="s">
        <v>206</v>
      </c>
      <c r="N114" s="467" t="s">
        <v>207</v>
      </c>
      <c r="O114" s="456" t="s">
        <v>208</v>
      </c>
      <c r="P114" s="457"/>
    </row>
    <row r="115" spans="2:16" ht="16.5" thickBot="1">
      <c r="B115" s="466"/>
      <c r="C115" s="462"/>
      <c r="D115" s="462"/>
      <c r="E115" s="462"/>
      <c r="F115" s="462"/>
      <c r="G115" s="462"/>
      <c r="H115" s="462"/>
      <c r="I115" s="462"/>
      <c r="J115" s="462"/>
      <c r="K115" s="462"/>
      <c r="L115" s="462"/>
      <c r="M115" s="462"/>
      <c r="N115" s="462"/>
      <c r="O115" s="145" t="s">
        <v>209</v>
      </c>
      <c r="P115" s="30" t="s">
        <v>210</v>
      </c>
    </row>
    <row r="116" spans="2:16">
      <c r="B116" s="148" t="s">
        <v>211</v>
      </c>
      <c r="C116" s="146">
        <v>31</v>
      </c>
      <c r="D116" s="8">
        <v>28</v>
      </c>
      <c r="E116" s="8">
        <v>31</v>
      </c>
      <c r="F116" s="8">
        <v>25</v>
      </c>
      <c r="G116" s="8">
        <v>10</v>
      </c>
      <c r="H116" s="8">
        <v>0</v>
      </c>
      <c r="I116" s="168">
        <f>SUM(C116:G116)</f>
        <v>125</v>
      </c>
      <c r="J116" s="8">
        <v>10</v>
      </c>
      <c r="K116" s="8">
        <v>26</v>
      </c>
      <c r="L116" s="8">
        <v>30</v>
      </c>
      <c r="M116" s="8">
        <v>31</v>
      </c>
      <c r="N116" s="168">
        <f>SUM(J116:M116)</f>
        <v>97</v>
      </c>
      <c r="O116" s="167">
        <f>SUM(C116:H116,J116:M116)</f>
        <v>222</v>
      </c>
      <c r="P116" s="169">
        <f>I116+N116</f>
        <v>222</v>
      </c>
    </row>
    <row r="117" spans="2:16" ht="19.5">
      <c r="B117" s="149" t="s">
        <v>485</v>
      </c>
      <c r="C117" s="147">
        <v>-1.2</v>
      </c>
      <c r="D117" s="10">
        <v>-1.9</v>
      </c>
      <c r="E117" s="10">
        <v>4.2</v>
      </c>
      <c r="F117" s="10">
        <v>9.9</v>
      </c>
      <c r="G117" s="10">
        <v>9.8000000000000007</v>
      </c>
      <c r="H117" s="10">
        <v>0</v>
      </c>
      <c r="I117" s="153">
        <f>(C116*C117+D116*D117+E116*E117+F116*F117+G116*G117)/I116</f>
        <v>3.0824000000000003</v>
      </c>
      <c r="J117" s="10">
        <v>12.5</v>
      </c>
      <c r="K117" s="95">
        <v>6.1</v>
      </c>
      <c r="L117" s="95">
        <v>2.2000000000000002</v>
      </c>
      <c r="M117" s="95">
        <v>2.2000000000000002</v>
      </c>
      <c r="N117" s="153">
        <f>(J116*J117+K116*K117+L116*L117+M116*M117)/N116</f>
        <v>4.3072164948453606</v>
      </c>
      <c r="O117" s="154">
        <f>(C117*C116+D117*D116+E117*E116+F117*F116+G117*G116+H117*H116+J117*J116+K117*K116+L117*L116+M117*M116)/O116</f>
        <v>3.6175675675675678</v>
      </c>
      <c r="P117" s="161">
        <f>(I117*I116+N117*N116)/P116</f>
        <v>3.6175675675675674</v>
      </c>
    </row>
    <row r="118" spans="2:16" ht="19.5">
      <c r="B118" s="149" t="s">
        <v>212</v>
      </c>
      <c r="C118" s="13">
        <f t="shared" ref="C118:H118" si="43">C116*(13-C117)</f>
        <v>440.2</v>
      </c>
      <c r="D118" s="12">
        <f t="shared" si="43"/>
        <v>417.2</v>
      </c>
      <c r="E118" s="12">
        <f t="shared" si="43"/>
        <v>272.8</v>
      </c>
      <c r="F118" s="12">
        <f t="shared" si="43"/>
        <v>77.499999999999986</v>
      </c>
      <c r="G118" s="12">
        <f t="shared" si="43"/>
        <v>31.999999999999993</v>
      </c>
      <c r="H118" s="12">
        <f t="shared" si="43"/>
        <v>0</v>
      </c>
      <c r="I118" s="155">
        <f>SUM(C118:G118)</f>
        <v>1239.7</v>
      </c>
      <c r="J118" s="12">
        <f>J116*(13-J117)</f>
        <v>5</v>
      </c>
      <c r="K118" s="12">
        <f>K116*(13-K117)</f>
        <v>179.4</v>
      </c>
      <c r="L118" s="12">
        <f>L116*(13-L117)</f>
        <v>324</v>
      </c>
      <c r="M118" s="12">
        <f>M116*(13-M117)</f>
        <v>334.8</v>
      </c>
      <c r="N118" s="155">
        <f>SUM(J118:M118)</f>
        <v>843.2</v>
      </c>
      <c r="O118" s="156">
        <f>O116*(13-O117)</f>
        <v>2082.9</v>
      </c>
      <c r="P118" s="162">
        <f>P116*(13-P117)</f>
        <v>2082.9</v>
      </c>
    </row>
    <row r="119" spans="2:16" ht="19.5">
      <c r="B119" s="149" t="s">
        <v>213</v>
      </c>
      <c r="C119" s="13">
        <f t="shared" ref="C119:H119" si="44">C116*(17-C117)</f>
        <v>564.19999999999993</v>
      </c>
      <c r="D119" s="12">
        <f t="shared" si="44"/>
        <v>529.19999999999993</v>
      </c>
      <c r="E119" s="12">
        <f t="shared" si="44"/>
        <v>396.8</v>
      </c>
      <c r="F119" s="12">
        <f t="shared" si="44"/>
        <v>177.5</v>
      </c>
      <c r="G119" s="12">
        <f t="shared" si="44"/>
        <v>72</v>
      </c>
      <c r="H119" s="12">
        <f t="shared" si="44"/>
        <v>0</v>
      </c>
      <c r="I119" s="155">
        <f>SUM(C119:G119)</f>
        <v>1739.6999999999998</v>
      </c>
      <c r="J119" s="12">
        <f>J116*(17-J117)</f>
        <v>45</v>
      </c>
      <c r="K119" s="12">
        <f>K116*(17-K117)</f>
        <v>283.40000000000003</v>
      </c>
      <c r="L119" s="12">
        <f>L116*(17-L117)</f>
        <v>444</v>
      </c>
      <c r="M119" s="12">
        <f>M116*(17-M117)</f>
        <v>458.8</v>
      </c>
      <c r="N119" s="155">
        <f>SUM(J119:M119)</f>
        <v>1231.2</v>
      </c>
      <c r="O119" s="156">
        <f>O116*(17-O117)</f>
        <v>2970.9</v>
      </c>
      <c r="P119" s="162">
        <f>P116*(17-P117)</f>
        <v>2970.9</v>
      </c>
    </row>
    <row r="120" spans="2:16" ht="19.5">
      <c r="B120" s="149" t="s">
        <v>214</v>
      </c>
      <c r="C120" s="17">
        <f t="shared" ref="C120:H120" si="45">C116*(18-C117)</f>
        <v>595.19999999999993</v>
      </c>
      <c r="D120" s="16">
        <f t="shared" si="45"/>
        <v>557.19999999999993</v>
      </c>
      <c r="E120" s="16">
        <f t="shared" si="45"/>
        <v>427.8</v>
      </c>
      <c r="F120" s="16">
        <f t="shared" si="45"/>
        <v>202.5</v>
      </c>
      <c r="G120" s="16">
        <f t="shared" si="45"/>
        <v>82</v>
      </c>
      <c r="H120" s="16">
        <f t="shared" si="45"/>
        <v>0</v>
      </c>
      <c r="I120" s="155">
        <f>SUM(C120:G120)</f>
        <v>1864.6999999999998</v>
      </c>
      <c r="J120" s="16">
        <f>J116*(18-J117)</f>
        <v>55</v>
      </c>
      <c r="K120" s="16">
        <f>K116*(18-K117)</f>
        <v>309.40000000000003</v>
      </c>
      <c r="L120" s="16">
        <f>L116*(18-L117)</f>
        <v>474</v>
      </c>
      <c r="M120" s="16">
        <f>M116*(18-M117)</f>
        <v>489.8</v>
      </c>
      <c r="N120" s="155">
        <f>SUM(J120:M120)</f>
        <v>1328.2</v>
      </c>
      <c r="O120" s="157">
        <f>O116*(18-O117)</f>
        <v>3192.9</v>
      </c>
      <c r="P120" s="163">
        <f>P116*(18-P117)</f>
        <v>3192.9</v>
      </c>
    </row>
    <row r="121" spans="2:16" ht="20.25" thickBot="1">
      <c r="B121" s="347" t="s">
        <v>215</v>
      </c>
      <c r="C121" s="21">
        <f t="shared" ref="C121:H121" si="46">C116*(19-C117)</f>
        <v>626.19999999999993</v>
      </c>
      <c r="D121" s="20">
        <f t="shared" si="46"/>
        <v>585.19999999999993</v>
      </c>
      <c r="E121" s="20">
        <f t="shared" si="46"/>
        <v>458.8</v>
      </c>
      <c r="F121" s="20">
        <f t="shared" si="46"/>
        <v>227.5</v>
      </c>
      <c r="G121" s="20">
        <f t="shared" si="46"/>
        <v>92</v>
      </c>
      <c r="H121" s="20">
        <f t="shared" si="46"/>
        <v>0</v>
      </c>
      <c r="I121" s="164">
        <f>SUM(C121:G121)</f>
        <v>1989.6999999999998</v>
      </c>
      <c r="J121" s="20">
        <f>J116*(19-J117)</f>
        <v>65</v>
      </c>
      <c r="K121" s="20">
        <f>K116*(19-K117)</f>
        <v>335.40000000000003</v>
      </c>
      <c r="L121" s="20">
        <f>L116*(19-L117)</f>
        <v>504</v>
      </c>
      <c r="M121" s="20">
        <f>M116*(19-M117)</f>
        <v>520.80000000000007</v>
      </c>
      <c r="N121" s="164">
        <f>SUM(J121:M121)</f>
        <v>1425.2000000000003</v>
      </c>
      <c r="O121" s="165">
        <f>O116*(19-O117)</f>
        <v>3414.9</v>
      </c>
      <c r="P121" s="166">
        <f>P116*(19-P117)</f>
        <v>3414.9</v>
      </c>
    </row>
    <row r="122" spans="2:16" ht="15.75" thickBot="1">
      <c r="B122" s="1"/>
      <c r="C122" s="1"/>
      <c r="D122" s="2"/>
      <c r="E122" s="2"/>
      <c r="F122" s="2"/>
      <c r="G122" s="1"/>
      <c r="H122" s="3"/>
      <c r="I122" s="2"/>
      <c r="J122" s="3"/>
      <c r="K122" s="2"/>
      <c r="L122" s="2"/>
      <c r="M122" s="1"/>
      <c r="N122" s="2"/>
      <c r="O122" s="1"/>
    </row>
    <row r="123" spans="2:16" ht="24" thickBot="1">
      <c r="B123" s="473" t="s">
        <v>380</v>
      </c>
      <c r="C123" s="474"/>
      <c r="D123" s="474"/>
      <c r="E123" s="474"/>
      <c r="F123" s="474"/>
      <c r="G123" s="474"/>
      <c r="H123" s="474"/>
      <c r="I123" s="474"/>
      <c r="J123" s="474"/>
      <c r="K123" s="474"/>
      <c r="L123" s="470" t="s">
        <v>229</v>
      </c>
      <c r="M123" s="471"/>
      <c r="N123" s="471"/>
      <c r="O123" s="471"/>
      <c r="P123" s="472"/>
    </row>
    <row r="124" spans="2:16" ht="15.75">
      <c r="B124" s="465" t="s">
        <v>195</v>
      </c>
      <c r="C124" s="461" t="s">
        <v>196</v>
      </c>
      <c r="D124" s="461" t="s">
        <v>197</v>
      </c>
      <c r="E124" s="461" t="s">
        <v>198</v>
      </c>
      <c r="F124" s="461" t="s">
        <v>199</v>
      </c>
      <c r="G124" s="461" t="s">
        <v>200</v>
      </c>
      <c r="H124" s="461" t="s">
        <v>201</v>
      </c>
      <c r="I124" s="467" t="s">
        <v>202</v>
      </c>
      <c r="J124" s="461" t="s">
        <v>203</v>
      </c>
      <c r="K124" s="461" t="s">
        <v>204</v>
      </c>
      <c r="L124" s="461" t="s">
        <v>205</v>
      </c>
      <c r="M124" s="461" t="s">
        <v>206</v>
      </c>
      <c r="N124" s="467" t="s">
        <v>207</v>
      </c>
      <c r="O124" s="456" t="s">
        <v>208</v>
      </c>
      <c r="P124" s="457"/>
    </row>
    <row r="125" spans="2:16" ht="16.5" thickBot="1">
      <c r="B125" s="466"/>
      <c r="C125" s="462"/>
      <c r="D125" s="462"/>
      <c r="E125" s="462"/>
      <c r="F125" s="462"/>
      <c r="G125" s="462"/>
      <c r="H125" s="462"/>
      <c r="I125" s="462"/>
      <c r="J125" s="462"/>
      <c r="K125" s="462"/>
      <c r="L125" s="462"/>
      <c r="M125" s="462"/>
      <c r="N125" s="462"/>
      <c r="O125" s="145" t="s">
        <v>209</v>
      </c>
      <c r="P125" s="30" t="s">
        <v>210</v>
      </c>
    </row>
    <row r="126" spans="2:16">
      <c r="B126" s="148" t="s">
        <v>211</v>
      </c>
      <c r="C126" s="146">
        <v>31</v>
      </c>
      <c r="D126" s="8">
        <v>28</v>
      </c>
      <c r="E126" s="8">
        <v>31</v>
      </c>
      <c r="F126" s="8">
        <v>25</v>
      </c>
      <c r="G126" s="8">
        <v>10</v>
      </c>
      <c r="H126" s="8">
        <v>5</v>
      </c>
      <c r="I126" s="168">
        <f>SUM(C126:G126)</f>
        <v>125</v>
      </c>
      <c r="J126" s="8">
        <v>20</v>
      </c>
      <c r="K126" s="8">
        <v>31</v>
      </c>
      <c r="L126" s="8">
        <v>30</v>
      </c>
      <c r="M126" s="8">
        <v>31</v>
      </c>
      <c r="N126" s="168">
        <f>SUM(J126:M126)</f>
        <v>112</v>
      </c>
      <c r="O126" s="167">
        <f>SUM(C126:H126,J126:M126)</f>
        <v>242</v>
      </c>
      <c r="P126" s="169">
        <f>I126+N126</f>
        <v>237</v>
      </c>
    </row>
    <row r="127" spans="2:16" ht="19.5">
      <c r="B127" s="149" t="s">
        <v>485</v>
      </c>
      <c r="C127" s="147">
        <v>0.5</v>
      </c>
      <c r="D127" s="10">
        <v>4.8</v>
      </c>
      <c r="E127" s="10">
        <v>5.9</v>
      </c>
      <c r="F127" s="10">
        <v>6</v>
      </c>
      <c r="G127" s="10">
        <v>10.7</v>
      </c>
      <c r="H127" s="10">
        <v>13</v>
      </c>
      <c r="I127" s="153">
        <f>(C126*C127+D126*D127+E126*E127+F126*F127+G126*G127)/I126</f>
        <v>4.7183999999999999</v>
      </c>
      <c r="J127" s="10">
        <v>11.5</v>
      </c>
      <c r="K127" s="95">
        <v>8.6</v>
      </c>
      <c r="L127" s="95">
        <v>3.9</v>
      </c>
      <c r="M127" s="95">
        <v>0.6</v>
      </c>
      <c r="N127" s="153">
        <f>(J126*J127+K126*K127+L126*L127+M126*M127)/N126</f>
        <v>5.6446428571428564</v>
      </c>
      <c r="O127" s="154">
        <f>(C127*C126+D127*D126+E127*E126+F127*F126+G127*G126+H127*H126+J127*J126+K127*K126+L127*L126+M127*M126)/O126</f>
        <v>5.3181818181818175</v>
      </c>
      <c r="P127" s="161">
        <f>(I127*I126+N127*N126)/P126</f>
        <v>5.1561181434599153</v>
      </c>
    </row>
    <row r="128" spans="2:16" ht="19.5">
      <c r="B128" s="149" t="s">
        <v>212</v>
      </c>
      <c r="C128" s="13">
        <f t="shared" ref="C128:H128" si="47">C126*(13-C127)</f>
        <v>387.5</v>
      </c>
      <c r="D128" s="12">
        <f t="shared" si="47"/>
        <v>229.59999999999997</v>
      </c>
      <c r="E128" s="12">
        <f t="shared" si="47"/>
        <v>220.1</v>
      </c>
      <c r="F128" s="12">
        <f t="shared" si="47"/>
        <v>175</v>
      </c>
      <c r="G128" s="12">
        <f t="shared" si="47"/>
        <v>23.000000000000007</v>
      </c>
      <c r="H128" s="12">
        <f t="shared" si="47"/>
        <v>0</v>
      </c>
      <c r="I128" s="155">
        <f>SUM(C128:G128)</f>
        <v>1035.2</v>
      </c>
      <c r="J128" s="12">
        <f>J126*(13-J127)</f>
        <v>30</v>
      </c>
      <c r="K128" s="12">
        <f>K126*(13-K127)</f>
        <v>136.4</v>
      </c>
      <c r="L128" s="12">
        <f>L126*(13-L127)</f>
        <v>273</v>
      </c>
      <c r="M128" s="12">
        <f>M126*(13-M127)</f>
        <v>384.40000000000003</v>
      </c>
      <c r="N128" s="155">
        <f>SUM(J128:M128)</f>
        <v>823.8</v>
      </c>
      <c r="O128" s="156">
        <f>O126*(13-O127)</f>
        <v>1859.0000000000002</v>
      </c>
      <c r="P128" s="162">
        <f>P126*(13-P127)</f>
        <v>1859</v>
      </c>
    </row>
    <row r="129" spans="2:16" ht="19.5">
      <c r="B129" s="149" t="s">
        <v>213</v>
      </c>
      <c r="C129" s="13">
        <f t="shared" ref="C129:H129" si="48">C126*(17-C127)</f>
        <v>511.5</v>
      </c>
      <c r="D129" s="12">
        <f t="shared" si="48"/>
        <v>341.59999999999997</v>
      </c>
      <c r="E129" s="12">
        <f t="shared" si="48"/>
        <v>344.09999999999997</v>
      </c>
      <c r="F129" s="12">
        <f t="shared" si="48"/>
        <v>275</v>
      </c>
      <c r="G129" s="12">
        <f t="shared" si="48"/>
        <v>63.000000000000007</v>
      </c>
      <c r="H129" s="12">
        <f t="shared" si="48"/>
        <v>20</v>
      </c>
      <c r="I129" s="155">
        <f>SUM(C129:G129)</f>
        <v>1535.1999999999998</v>
      </c>
      <c r="J129" s="12">
        <f>J126*(17-J127)</f>
        <v>110</v>
      </c>
      <c r="K129" s="12">
        <f>K126*(17-K127)</f>
        <v>260.40000000000003</v>
      </c>
      <c r="L129" s="12">
        <f>L126*(17-L127)</f>
        <v>393</v>
      </c>
      <c r="M129" s="12">
        <f>M126*(17-M127)</f>
        <v>508.4</v>
      </c>
      <c r="N129" s="155">
        <f>SUM(J129:M129)</f>
        <v>1271.8000000000002</v>
      </c>
      <c r="O129" s="156">
        <f>O126*(17-O127)</f>
        <v>2827.0000000000005</v>
      </c>
      <c r="P129" s="162">
        <f>P126*(17-P127)</f>
        <v>2807</v>
      </c>
    </row>
    <row r="130" spans="2:16" ht="19.5">
      <c r="B130" s="149" t="s">
        <v>214</v>
      </c>
      <c r="C130" s="17">
        <f t="shared" ref="C130:H130" si="49">C126*(18-C127)</f>
        <v>542.5</v>
      </c>
      <c r="D130" s="16">
        <f t="shared" si="49"/>
        <v>369.59999999999997</v>
      </c>
      <c r="E130" s="16">
        <f t="shared" si="49"/>
        <v>375.09999999999997</v>
      </c>
      <c r="F130" s="16">
        <f t="shared" si="49"/>
        <v>300</v>
      </c>
      <c r="G130" s="16">
        <f t="shared" si="49"/>
        <v>73</v>
      </c>
      <c r="H130" s="16">
        <f t="shared" si="49"/>
        <v>25</v>
      </c>
      <c r="I130" s="155">
        <f>SUM(C130:G130)</f>
        <v>1660.1999999999998</v>
      </c>
      <c r="J130" s="16">
        <f>J126*(18-J127)</f>
        <v>130</v>
      </c>
      <c r="K130" s="16">
        <f>K126*(18-K127)</f>
        <v>291.40000000000003</v>
      </c>
      <c r="L130" s="16">
        <f>L126*(18-L127)</f>
        <v>423</v>
      </c>
      <c r="M130" s="16">
        <f>M126*(18-M127)</f>
        <v>539.4</v>
      </c>
      <c r="N130" s="155">
        <f>SUM(J130:M130)</f>
        <v>1383.8000000000002</v>
      </c>
      <c r="O130" s="157">
        <f>O126*(18-O127)</f>
        <v>3069.0000000000005</v>
      </c>
      <c r="P130" s="163">
        <f>P126*(18-P127)</f>
        <v>3044</v>
      </c>
    </row>
    <row r="131" spans="2:16" ht="20.25" thickBot="1">
      <c r="B131" s="347" t="s">
        <v>215</v>
      </c>
      <c r="C131" s="21">
        <f t="shared" ref="C131:H131" si="50">C126*(19-C127)</f>
        <v>573.5</v>
      </c>
      <c r="D131" s="20">
        <f t="shared" si="50"/>
        <v>397.59999999999997</v>
      </c>
      <c r="E131" s="20">
        <f t="shared" si="50"/>
        <v>406.09999999999997</v>
      </c>
      <c r="F131" s="20">
        <f t="shared" si="50"/>
        <v>325</v>
      </c>
      <c r="G131" s="20">
        <f t="shared" si="50"/>
        <v>83</v>
      </c>
      <c r="H131" s="20">
        <f t="shared" si="50"/>
        <v>30</v>
      </c>
      <c r="I131" s="164">
        <f>SUM(C131:G131)</f>
        <v>1785.1999999999998</v>
      </c>
      <c r="J131" s="20">
        <f>J126*(19-J127)</f>
        <v>150</v>
      </c>
      <c r="K131" s="20">
        <f>K126*(19-K127)</f>
        <v>322.40000000000003</v>
      </c>
      <c r="L131" s="20">
        <f>L126*(19-L127)</f>
        <v>453</v>
      </c>
      <c r="M131" s="20">
        <f>M126*(19-M127)</f>
        <v>570.4</v>
      </c>
      <c r="N131" s="164">
        <f>SUM(J131:M131)</f>
        <v>1495.8000000000002</v>
      </c>
      <c r="O131" s="165">
        <f>O126*(19-O127)</f>
        <v>3311.0000000000005</v>
      </c>
      <c r="P131" s="166">
        <f>P126*(19-P127)</f>
        <v>3281</v>
      </c>
    </row>
    <row r="132" spans="2:16" ht="15.75" thickBot="1"/>
    <row r="133" spans="2:16" ht="24" thickBot="1">
      <c r="B133" s="473" t="s">
        <v>380</v>
      </c>
      <c r="C133" s="474"/>
      <c r="D133" s="474"/>
      <c r="E133" s="474"/>
      <c r="F133" s="474"/>
      <c r="G133" s="474"/>
      <c r="H133" s="474"/>
      <c r="I133" s="474"/>
      <c r="J133" s="474"/>
      <c r="K133" s="474"/>
      <c r="L133" s="470" t="s">
        <v>230</v>
      </c>
      <c r="M133" s="471"/>
      <c r="N133" s="471"/>
      <c r="O133" s="471"/>
      <c r="P133" s="472"/>
    </row>
    <row r="134" spans="2:16" ht="15.75">
      <c r="B134" s="465" t="s">
        <v>195</v>
      </c>
      <c r="C134" s="461" t="s">
        <v>196</v>
      </c>
      <c r="D134" s="461" t="s">
        <v>197</v>
      </c>
      <c r="E134" s="461" t="s">
        <v>198</v>
      </c>
      <c r="F134" s="461" t="s">
        <v>199</v>
      </c>
      <c r="G134" s="461" t="s">
        <v>200</v>
      </c>
      <c r="H134" s="461" t="s">
        <v>201</v>
      </c>
      <c r="I134" s="467" t="s">
        <v>202</v>
      </c>
      <c r="J134" s="461" t="s">
        <v>203</v>
      </c>
      <c r="K134" s="461" t="s">
        <v>204</v>
      </c>
      <c r="L134" s="461" t="s">
        <v>205</v>
      </c>
      <c r="M134" s="461" t="s">
        <v>206</v>
      </c>
      <c r="N134" s="467" t="s">
        <v>207</v>
      </c>
      <c r="O134" s="456" t="s">
        <v>208</v>
      </c>
      <c r="P134" s="457"/>
    </row>
    <row r="135" spans="2:16" ht="16.5" thickBot="1">
      <c r="B135" s="466"/>
      <c r="C135" s="462"/>
      <c r="D135" s="462"/>
      <c r="E135" s="462"/>
      <c r="F135" s="462"/>
      <c r="G135" s="462"/>
      <c r="H135" s="462"/>
      <c r="I135" s="462"/>
      <c r="J135" s="462"/>
      <c r="K135" s="462"/>
      <c r="L135" s="462"/>
      <c r="M135" s="462"/>
      <c r="N135" s="462"/>
      <c r="O135" s="145" t="s">
        <v>209</v>
      </c>
      <c r="P135" s="30" t="s">
        <v>210</v>
      </c>
    </row>
    <row r="136" spans="2:16">
      <c r="B136" s="148" t="s">
        <v>211</v>
      </c>
      <c r="C136" s="146">
        <v>31</v>
      </c>
      <c r="D136" s="8">
        <v>28</v>
      </c>
      <c r="E136" s="8">
        <v>31</v>
      </c>
      <c r="F136" s="8">
        <v>30</v>
      </c>
      <c r="G136" s="8">
        <v>21</v>
      </c>
      <c r="H136" s="8">
        <v>10</v>
      </c>
      <c r="I136" s="168">
        <f>SUM(C136:G136)</f>
        <v>141</v>
      </c>
      <c r="J136" s="8">
        <v>20</v>
      </c>
      <c r="K136" s="8">
        <v>31</v>
      </c>
      <c r="L136" s="8">
        <v>30</v>
      </c>
      <c r="M136" s="8">
        <v>31</v>
      </c>
      <c r="N136" s="168">
        <f>SUM(J136:M136)</f>
        <v>112</v>
      </c>
      <c r="O136" s="167">
        <f>SUM(C136:H136,J136:M136)</f>
        <v>263</v>
      </c>
      <c r="P136" s="169">
        <f>I136+N136</f>
        <v>253</v>
      </c>
    </row>
    <row r="137" spans="2:16" ht="19.5">
      <c r="B137" s="149" t="s">
        <v>485</v>
      </c>
      <c r="C137" s="147">
        <v>1.4</v>
      </c>
      <c r="D137" s="10">
        <v>1.7</v>
      </c>
      <c r="E137" s="10">
        <v>0.8</v>
      </c>
      <c r="F137" s="10">
        <v>8</v>
      </c>
      <c r="G137" s="10">
        <v>9.8000000000000007</v>
      </c>
      <c r="H137" s="10">
        <v>11</v>
      </c>
      <c r="I137" s="153">
        <f>(C136*C137+D136*D137+E136*E137+F136*F137+G136*G137)/I136</f>
        <v>3.9829787234042553</v>
      </c>
      <c r="J137" s="10">
        <v>10.5</v>
      </c>
      <c r="K137" s="95">
        <v>8.6</v>
      </c>
      <c r="L137" s="95">
        <v>3.5</v>
      </c>
      <c r="M137" s="95">
        <v>0.7</v>
      </c>
      <c r="N137" s="153">
        <f>(J136*J137+K136*K137+L136*L137+M136*M137)/N136</f>
        <v>5.3866071428571427</v>
      </c>
      <c r="O137" s="154">
        <f>(C137*C136+D137*D136+E137*E136+F137*F136+G137*G136+H137*H136+J137*J136+K137*K136+L137*L136+M137*M136)/O136</f>
        <v>4.8475285171102662</v>
      </c>
      <c r="P137" s="161">
        <f>(I137*I136+N137*N136)/P136</f>
        <v>4.6043478260869568</v>
      </c>
    </row>
    <row r="138" spans="2:16" ht="19.5">
      <c r="B138" s="149" t="s">
        <v>212</v>
      </c>
      <c r="C138" s="13">
        <f t="shared" ref="C138:H138" si="51">C136*(13-C137)</f>
        <v>359.59999999999997</v>
      </c>
      <c r="D138" s="12">
        <f t="shared" si="51"/>
        <v>316.40000000000003</v>
      </c>
      <c r="E138" s="12">
        <f t="shared" si="51"/>
        <v>378.2</v>
      </c>
      <c r="F138" s="12">
        <f t="shared" si="51"/>
        <v>150</v>
      </c>
      <c r="G138" s="12">
        <f t="shared" si="51"/>
        <v>67.199999999999989</v>
      </c>
      <c r="H138" s="12">
        <f t="shared" si="51"/>
        <v>20</v>
      </c>
      <c r="I138" s="155">
        <f>SUM(C138:G138)</f>
        <v>1271.4000000000001</v>
      </c>
      <c r="J138" s="12">
        <f>J136*(13-J137)</f>
        <v>50</v>
      </c>
      <c r="K138" s="12">
        <f>K136*(13-K137)</f>
        <v>136.4</v>
      </c>
      <c r="L138" s="12">
        <f>L136*(13-L137)</f>
        <v>285</v>
      </c>
      <c r="M138" s="12">
        <f>M136*(13-M137)</f>
        <v>381.3</v>
      </c>
      <c r="N138" s="155">
        <f>SUM(J138:M138)</f>
        <v>852.7</v>
      </c>
      <c r="O138" s="156">
        <f>O136*(13-O137)</f>
        <v>2144.1</v>
      </c>
      <c r="P138" s="162">
        <f>P136*(13-P137)</f>
        <v>2124.1</v>
      </c>
    </row>
    <row r="139" spans="2:16" ht="19.5">
      <c r="B139" s="149" t="s">
        <v>213</v>
      </c>
      <c r="C139" s="13">
        <f t="shared" ref="C139:H139" si="52">C136*(17-C137)</f>
        <v>483.59999999999997</v>
      </c>
      <c r="D139" s="12">
        <f t="shared" si="52"/>
        <v>428.40000000000003</v>
      </c>
      <c r="E139" s="12">
        <f t="shared" si="52"/>
        <v>502.2</v>
      </c>
      <c r="F139" s="12">
        <f t="shared" si="52"/>
        <v>270</v>
      </c>
      <c r="G139" s="12">
        <f t="shared" si="52"/>
        <v>151.19999999999999</v>
      </c>
      <c r="H139" s="12">
        <f t="shared" si="52"/>
        <v>60</v>
      </c>
      <c r="I139" s="155">
        <f>SUM(C139:G139)</f>
        <v>1835.4</v>
      </c>
      <c r="J139" s="12">
        <f>J136*(17-J137)</f>
        <v>130</v>
      </c>
      <c r="K139" s="12">
        <f>K136*(17-K137)</f>
        <v>260.40000000000003</v>
      </c>
      <c r="L139" s="12">
        <f>L136*(17-L137)</f>
        <v>405</v>
      </c>
      <c r="M139" s="12">
        <f>M136*(17-M137)</f>
        <v>505.3</v>
      </c>
      <c r="N139" s="155">
        <f>SUM(J139:M139)</f>
        <v>1300.7</v>
      </c>
      <c r="O139" s="156">
        <f>O136*(17-O137)</f>
        <v>3196.1</v>
      </c>
      <c r="P139" s="162">
        <f>P136*(17-P137)</f>
        <v>3136.1</v>
      </c>
    </row>
    <row r="140" spans="2:16" ht="19.5">
      <c r="B140" s="149" t="s">
        <v>214</v>
      </c>
      <c r="C140" s="17">
        <f t="shared" ref="C140:H140" si="53">C136*(18-C137)</f>
        <v>514.6</v>
      </c>
      <c r="D140" s="16">
        <f t="shared" si="53"/>
        <v>456.40000000000003</v>
      </c>
      <c r="E140" s="16">
        <f t="shared" si="53"/>
        <v>533.19999999999993</v>
      </c>
      <c r="F140" s="16">
        <f t="shared" si="53"/>
        <v>300</v>
      </c>
      <c r="G140" s="16">
        <f t="shared" si="53"/>
        <v>172.2</v>
      </c>
      <c r="H140" s="16">
        <f t="shared" si="53"/>
        <v>70</v>
      </c>
      <c r="I140" s="155">
        <f>SUM(C140:G140)</f>
        <v>1976.3999999999999</v>
      </c>
      <c r="J140" s="16">
        <f>J136*(18-J137)</f>
        <v>150</v>
      </c>
      <c r="K140" s="16">
        <f>K136*(18-K137)</f>
        <v>291.40000000000003</v>
      </c>
      <c r="L140" s="16">
        <f>L136*(18-L137)</f>
        <v>435</v>
      </c>
      <c r="M140" s="16">
        <f>M136*(18-M137)</f>
        <v>536.30000000000007</v>
      </c>
      <c r="N140" s="155">
        <f>SUM(J140:M140)</f>
        <v>1412.7000000000003</v>
      </c>
      <c r="O140" s="157">
        <f>O136*(18-O137)</f>
        <v>3459.1</v>
      </c>
      <c r="P140" s="163">
        <f>P136*(18-P137)</f>
        <v>3389.1</v>
      </c>
    </row>
    <row r="141" spans="2:16" ht="20.25" thickBot="1">
      <c r="B141" s="347" t="s">
        <v>215</v>
      </c>
      <c r="C141" s="21">
        <f t="shared" ref="C141:H141" si="54">C136*(19-C137)</f>
        <v>545.6</v>
      </c>
      <c r="D141" s="20">
        <f t="shared" si="54"/>
        <v>484.40000000000003</v>
      </c>
      <c r="E141" s="20">
        <f t="shared" si="54"/>
        <v>564.19999999999993</v>
      </c>
      <c r="F141" s="20">
        <f t="shared" si="54"/>
        <v>330</v>
      </c>
      <c r="G141" s="20">
        <f t="shared" si="54"/>
        <v>193.2</v>
      </c>
      <c r="H141" s="20">
        <f t="shared" si="54"/>
        <v>80</v>
      </c>
      <c r="I141" s="164">
        <f>SUM(C141:G141)</f>
        <v>2117.3999999999996</v>
      </c>
      <c r="J141" s="20">
        <f>J136*(19-J137)</f>
        <v>170</v>
      </c>
      <c r="K141" s="20">
        <f>K136*(19-K137)</f>
        <v>322.40000000000003</v>
      </c>
      <c r="L141" s="20">
        <f>L136*(19-L137)</f>
        <v>465</v>
      </c>
      <c r="M141" s="20">
        <f>M136*(19-M137)</f>
        <v>567.30000000000007</v>
      </c>
      <c r="N141" s="164">
        <f>SUM(J141:M141)</f>
        <v>1524.7000000000003</v>
      </c>
      <c r="O141" s="165">
        <f>O136*(19-O137)</f>
        <v>3722.1</v>
      </c>
      <c r="P141" s="166">
        <f>P136*(19-P137)</f>
        <v>3642.1</v>
      </c>
    </row>
    <row r="142" spans="2:16" ht="15.75" thickBot="1">
      <c r="B142" s="1"/>
      <c r="C142" s="1"/>
      <c r="D142" s="2"/>
      <c r="E142" s="2"/>
      <c r="F142" s="2"/>
      <c r="G142" s="1"/>
      <c r="H142" s="3"/>
      <c r="I142" s="2"/>
      <c r="J142" s="3"/>
      <c r="K142" s="2"/>
      <c r="L142" s="2"/>
      <c r="M142" s="1"/>
      <c r="N142" s="2"/>
      <c r="O142" s="1"/>
    </row>
    <row r="143" spans="2:16" ht="24" thickBot="1">
      <c r="B143" s="473" t="s">
        <v>380</v>
      </c>
      <c r="C143" s="474"/>
      <c r="D143" s="474"/>
      <c r="E143" s="474"/>
      <c r="F143" s="474"/>
      <c r="G143" s="474"/>
      <c r="H143" s="474"/>
      <c r="I143" s="474"/>
      <c r="J143" s="474"/>
      <c r="K143" s="474"/>
      <c r="L143" s="470" t="s">
        <v>231</v>
      </c>
      <c r="M143" s="471"/>
      <c r="N143" s="471"/>
      <c r="O143" s="471"/>
      <c r="P143" s="472"/>
    </row>
    <row r="144" spans="2:16" ht="15.75">
      <c r="B144" s="465" t="s">
        <v>195</v>
      </c>
      <c r="C144" s="461" t="s">
        <v>196</v>
      </c>
      <c r="D144" s="461" t="s">
        <v>197</v>
      </c>
      <c r="E144" s="461" t="s">
        <v>198</v>
      </c>
      <c r="F144" s="461" t="s">
        <v>199</v>
      </c>
      <c r="G144" s="461" t="s">
        <v>200</v>
      </c>
      <c r="H144" s="461" t="s">
        <v>201</v>
      </c>
      <c r="I144" s="467" t="s">
        <v>202</v>
      </c>
      <c r="J144" s="461" t="s">
        <v>203</v>
      </c>
      <c r="K144" s="461" t="s">
        <v>204</v>
      </c>
      <c r="L144" s="461" t="s">
        <v>205</v>
      </c>
      <c r="M144" s="461" t="s">
        <v>206</v>
      </c>
      <c r="N144" s="467" t="s">
        <v>207</v>
      </c>
      <c r="O144" s="456" t="s">
        <v>208</v>
      </c>
      <c r="P144" s="457"/>
    </row>
    <row r="145" spans="2:16" ht="16.5" thickBot="1">
      <c r="B145" s="466"/>
      <c r="C145" s="462"/>
      <c r="D145" s="462"/>
      <c r="E145" s="462"/>
      <c r="F145" s="462"/>
      <c r="G145" s="462"/>
      <c r="H145" s="462"/>
      <c r="I145" s="462"/>
      <c r="J145" s="462"/>
      <c r="K145" s="462"/>
      <c r="L145" s="462"/>
      <c r="M145" s="462"/>
      <c r="N145" s="462"/>
      <c r="O145" s="145" t="s">
        <v>209</v>
      </c>
      <c r="P145" s="30" t="s">
        <v>210</v>
      </c>
    </row>
    <row r="146" spans="2:16">
      <c r="B146" s="148" t="s">
        <v>211</v>
      </c>
      <c r="C146" s="146">
        <v>31</v>
      </c>
      <c r="D146" s="8">
        <v>28</v>
      </c>
      <c r="E146" s="8">
        <v>31</v>
      </c>
      <c r="F146" s="8">
        <v>30</v>
      </c>
      <c r="G146" s="8">
        <v>26</v>
      </c>
      <c r="H146" s="8">
        <v>0</v>
      </c>
      <c r="I146" s="168">
        <f>SUM(C146:G146)</f>
        <v>146</v>
      </c>
      <c r="J146" s="8">
        <v>11</v>
      </c>
      <c r="K146" s="8">
        <v>21</v>
      </c>
      <c r="L146" s="8">
        <v>31</v>
      </c>
      <c r="M146" s="8">
        <v>31</v>
      </c>
      <c r="N146" s="168">
        <f>SUM(J146:M146)</f>
        <v>94</v>
      </c>
      <c r="O146" s="167">
        <f>SUM(C146:H146,J146:M146)</f>
        <v>240</v>
      </c>
      <c r="P146" s="169">
        <f>I146+N146</f>
        <v>240</v>
      </c>
    </row>
    <row r="147" spans="2:16" ht="19.5">
      <c r="B147" s="149" t="s">
        <v>485</v>
      </c>
      <c r="C147" s="147">
        <v>0.5</v>
      </c>
      <c r="D147" s="10">
        <v>1.6</v>
      </c>
      <c r="E147" s="10">
        <v>6.3</v>
      </c>
      <c r="F147" s="10">
        <v>9.8000000000000007</v>
      </c>
      <c r="G147" s="10">
        <v>10.5</v>
      </c>
      <c r="H147" s="10">
        <v>0</v>
      </c>
      <c r="I147" s="153">
        <f>(C146*C147+D146*D147+E146*E147+F146*F147+G146*G147)/I146</f>
        <v>5.6342465753424662</v>
      </c>
      <c r="J147" s="10">
        <v>14.213333333333331</v>
      </c>
      <c r="K147" s="95">
        <v>10.474193548387099</v>
      </c>
      <c r="L147" s="95">
        <v>5.4233333333333329</v>
      </c>
      <c r="M147" s="95">
        <v>1.6032258064516121</v>
      </c>
      <c r="N147" s="153">
        <f>(J146*J147+K146*K147+L146*L147+M146*M147)/N146</f>
        <v>6.3205113246396696</v>
      </c>
      <c r="O147" s="154">
        <f>(C147*C146+D147*D146+E147*E146+F147*F146+G147*G146+H147*H146+J147*J146+K147*K146+L147*L146+M147*M146)/O146</f>
        <v>5.9030336021505381</v>
      </c>
      <c r="P147" s="161">
        <f>(I147*I146+N147*N146)/P146</f>
        <v>5.9030336021505381</v>
      </c>
    </row>
    <row r="148" spans="2:16" ht="19.5">
      <c r="B148" s="149" t="s">
        <v>212</v>
      </c>
      <c r="C148" s="13">
        <f t="shared" ref="C148:H148" si="55">C146*(13-C147)</f>
        <v>387.5</v>
      </c>
      <c r="D148" s="12">
        <f t="shared" si="55"/>
        <v>319.2</v>
      </c>
      <c r="E148" s="12">
        <f t="shared" si="55"/>
        <v>207.70000000000002</v>
      </c>
      <c r="F148" s="12">
        <f t="shared" si="55"/>
        <v>95.999999999999972</v>
      </c>
      <c r="G148" s="12">
        <f t="shared" si="55"/>
        <v>65</v>
      </c>
      <c r="H148" s="12">
        <f t="shared" si="55"/>
        <v>0</v>
      </c>
      <c r="I148" s="155">
        <f>SUM(C148:G148)</f>
        <v>1075.4000000000001</v>
      </c>
      <c r="J148" s="12">
        <f>J146*(13-J147)</f>
        <v>-13.346666666666643</v>
      </c>
      <c r="K148" s="12">
        <f>K146*(13-K147)</f>
        <v>53.041935483870922</v>
      </c>
      <c r="L148" s="12">
        <f>L146*(13-L147)</f>
        <v>234.87666666666669</v>
      </c>
      <c r="M148" s="12">
        <f>M146*(13-M147)</f>
        <v>353.30000000000007</v>
      </c>
      <c r="N148" s="155">
        <f>SUM(J148:M148)</f>
        <v>627.87193548387108</v>
      </c>
      <c r="O148" s="156">
        <f>O146*(13-O147)</f>
        <v>1703.2719354838709</v>
      </c>
      <c r="P148" s="162">
        <f>P146*(13-P147)</f>
        <v>1703.2719354838709</v>
      </c>
    </row>
    <row r="149" spans="2:16" ht="19.5">
      <c r="B149" s="149" t="s">
        <v>213</v>
      </c>
      <c r="C149" s="13">
        <f t="shared" ref="C149:H149" si="56">C146*(17-C147)</f>
        <v>511.5</v>
      </c>
      <c r="D149" s="12">
        <f t="shared" si="56"/>
        <v>431.2</v>
      </c>
      <c r="E149" s="12">
        <f t="shared" si="56"/>
        <v>331.7</v>
      </c>
      <c r="F149" s="12">
        <f t="shared" si="56"/>
        <v>215.99999999999997</v>
      </c>
      <c r="G149" s="12">
        <f t="shared" si="56"/>
        <v>169</v>
      </c>
      <c r="H149" s="12">
        <f t="shared" si="56"/>
        <v>0</v>
      </c>
      <c r="I149" s="155">
        <f>SUM(C149:G149)</f>
        <v>1659.4</v>
      </c>
      <c r="J149" s="12">
        <f>J146*(17-J147)</f>
        <v>30.653333333333357</v>
      </c>
      <c r="K149" s="12">
        <f>K146*(17-K147)</f>
        <v>137.04193548387093</v>
      </c>
      <c r="L149" s="12">
        <f>L146*(17-L147)</f>
        <v>358.87666666666672</v>
      </c>
      <c r="M149" s="12">
        <f>M146*(17-M147)</f>
        <v>477.30000000000007</v>
      </c>
      <c r="N149" s="155">
        <f>SUM(J149:M149)</f>
        <v>1003.8719354838711</v>
      </c>
      <c r="O149" s="156">
        <f>O146*(17-O147)</f>
        <v>2663.2719354838709</v>
      </c>
      <c r="P149" s="162">
        <f>P146*(17-P147)</f>
        <v>2663.2719354838709</v>
      </c>
    </row>
    <row r="150" spans="2:16" ht="19.5">
      <c r="B150" s="149" t="s">
        <v>214</v>
      </c>
      <c r="C150" s="17">
        <f t="shared" ref="C150:H150" si="57">C146*(18-C147)</f>
        <v>542.5</v>
      </c>
      <c r="D150" s="16">
        <f t="shared" si="57"/>
        <v>459.19999999999993</v>
      </c>
      <c r="E150" s="16">
        <f t="shared" si="57"/>
        <v>362.7</v>
      </c>
      <c r="F150" s="16">
        <f t="shared" si="57"/>
        <v>245.99999999999997</v>
      </c>
      <c r="G150" s="16">
        <f t="shared" si="57"/>
        <v>195</v>
      </c>
      <c r="H150" s="16">
        <f t="shared" si="57"/>
        <v>0</v>
      </c>
      <c r="I150" s="155">
        <f>SUM(C150:G150)</f>
        <v>1805.3999999999999</v>
      </c>
      <c r="J150" s="16">
        <f>J146*(18-J147)</f>
        <v>41.653333333333357</v>
      </c>
      <c r="K150" s="16">
        <f>K146*(18-K147)</f>
        <v>158.04193548387093</v>
      </c>
      <c r="L150" s="16">
        <f>L146*(18-L147)</f>
        <v>389.87666666666672</v>
      </c>
      <c r="M150" s="16">
        <f>M146*(18-M147)</f>
        <v>508.30000000000007</v>
      </c>
      <c r="N150" s="155">
        <f>SUM(J150:M150)</f>
        <v>1097.8719354838711</v>
      </c>
      <c r="O150" s="157">
        <f>O146*(18-O147)</f>
        <v>2903.2719354838709</v>
      </c>
      <c r="P150" s="163">
        <f>P146*(18-P147)</f>
        <v>2903.2719354838709</v>
      </c>
    </row>
    <row r="151" spans="2:16" ht="20.25" thickBot="1">
      <c r="B151" s="347" t="s">
        <v>215</v>
      </c>
      <c r="C151" s="21">
        <f t="shared" ref="C151:H151" si="58">C146*(19-C147)</f>
        <v>573.5</v>
      </c>
      <c r="D151" s="20">
        <f t="shared" si="58"/>
        <v>487.19999999999993</v>
      </c>
      <c r="E151" s="20">
        <f t="shared" si="58"/>
        <v>393.7</v>
      </c>
      <c r="F151" s="20">
        <f t="shared" si="58"/>
        <v>276</v>
      </c>
      <c r="G151" s="20">
        <f t="shared" si="58"/>
        <v>221</v>
      </c>
      <c r="H151" s="20">
        <f t="shared" si="58"/>
        <v>0</v>
      </c>
      <c r="I151" s="164">
        <f>SUM(C151:G151)</f>
        <v>1951.3999999999999</v>
      </c>
      <c r="J151" s="20">
        <f>J146*(19-J147)</f>
        <v>52.653333333333357</v>
      </c>
      <c r="K151" s="20">
        <f>K146*(19-K147)</f>
        <v>179.04193548387093</v>
      </c>
      <c r="L151" s="20">
        <f>L146*(19-L147)</f>
        <v>420.87666666666672</v>
      </c>
      <c r="M151" s="20">
        <f>M146*(19-M147)</f>
        <v>539.30000000000007</v>
      </c>
      <c r="N151" s="164">
        <f>SUM(J151:M151)</f>
        <v>1191.8719354838711</v>
      </c>
      <c r="O151" s="165">
        <f>O146*(19-O147)</f>
        <v>3143.2719354838709</v>
      </c>
      <c r="P151" s="166">
        <f>P146*(19-P147)</f>
        <v>3143.2719354838709</v>
      </c>
    </row>
    <row r="152" spans="2:16" ht="15.75" thickBot="1">
      <c r="B152" s="24"/>
      <c r="C152" s="25"/>
      <c r="D152" s="25"/>
      <c r="E152" s="25"/>
      <c r="F152" s="25"/>
      <c r="G152" s="25"/>
      <c r="H152" s="25"/>
      <c r="I152" s="26"/>
      <c r="J152" s="25"/>
      <c r="K152" s="25"/>
      <c r="L152" s="25"/>
      <c r="M152" s="25"/>
      <c r="N152" s="26"/>
      <c r="O152" s="27"/>
      <c r="P152" s="27"/>
    </row>
    <row r="153" spans="2:16" ht="24" thickBot="1">
      <c r="B153" s="473" t="s">
        <v>380</v>
      </c>
      <c r="C153" s="474"/>
      <c r="D153" s="474"/>
      <c r="E153" s="474"/>
      <c r="F153" s="474"/>
      <c r="G153" s="474"/>
      <c r="H153" s="474"/>
      <c r="I153" s="474"/>
      <c r="J153" s="474"/>
      <c r="K153" s="474"/>
      <c r="L153" s="470" t="s">
        <v>145</v>
      </c>
      <c r="M153" s="471"/>
      <c r="N153" s="471"/>
      <c r="O153" s="471"/>
      <c r="P153" s="472"/>
    </row>
    <row r="154" spans="2:16" ht="15.75">
      <c r="B154" s="465" t="s">
        <v>195</v>
      </c>
      <c r="C154" s="461" t="s">
        <v>196</v>
      </c>
      <c r="D154" s="461" t="s">
        <v>197</v>
      </c>
      <c r="E154" s="461" t="s">
        <v>198</v>
      </c>
      <c r="F154" s="461" t="s">
        <v>199</v>
      </c>
      <c r="G154" s="461" t="s">
        <v>200</v>
      </c>
      <c r="H154" s="461" t="s">
        <v>201</v>
      </c>
      <c r="I154" s="467" t="s">
        <v>202</v>
      </c>
      <c r="J154" s="461" t="s">
        <v>203</v>
      </c>
      <c r="K154" s="461" t="s">
        <v>204</v>
      </c>
      <c r="L154" s="461" t="s">
        <v>205</v>
      </c>
      <c r="M154" s="461" t="s">
        <v>206</v>
      </c>
      <c r="N154" s="467" t="s">
        <v>207</v>
      </c>
      <c r="O154" s="456" t="s">
        <v>208</v>
      </c>
      <c r="P154" s="457"/>
    </row>
    <row r="155" spans="2:16" ht="16.5" thickBot="1">
      <c r="B155" s="466"/>
      <c r="C155" s="462"/>
      <c r="D155" s="462"/>
      <c r="E155" s="462"/>
      <c r="F155" s="462"/>
      <c r="G155" s="462"/>
      <c r="H155" s="462"/>
      <c r="I155" s="462"/>
      <c r="J155" s="462"/>
      <c r="K155" s="462"/>
      <c r="L155" s="462"/>
      <c r="M155" s="462"/>
      <c r="N155" s="462"/>
      <c r="O155" s="145" t="s">
        <v>209</v>
      </c>
      <c r="P155" s="30" t="s">
        <v>210</v>
      </c>
    </row>
    <row r="156" spans="2:16">
      <c r="B156" s="148" t="s">
        <v>211</v>
      </c>
      <c r="C156" s="146">
        <v>31</v>
      </c>
      <c r="D156" s="8">
        <v>31</v>
      </c>
      <c r="E156" s="8">
        <v>31</v>
      </c>
      <c r="F156" s="8">
        <v>25</v>
      </c>
      <c r="G156" s="8">
        <v>17</v>
      </c>
      <c r="H156" s="8">
        <v>7</v>
      </c>
      <c r="I156" s="168">
        <f>SUM(C156:G156)</f>
        <v>135</v>
      </c>
      <c r="J156" s="8"/>
      <c r="K156" s="8"/>
      <c r="L156" s="8"/>
      <c r="M156" s="8"/>
      <c r="N156" s="168">
        <f>SUM(J156:M156)</f>
        <v>0</v>
      </c>
      <c r="O156" s="167">
        <f>SUM(C156:H156,J156:M156)</f>
        <v>142</v>
      </c>
      <c r="P156" s="169">
        <f>I156+N156</f>
        <v>135</v>
      </c>
    </row>
    <row r="157" spans="2:16" ht="19.5">
      <c r="B157" s="149" t="s">
        <v>485</v>
      </c>
      <c r="C157" s="147">
        <v>1.0032258064516126</v>
      </c>
      <c r="D157" s="10">
        <v>-0.26785714285714313</v>
      </c>
      <c r="E157" s="10">
        <v>4.2806451612903222</v>
      </c>
      <c r="F157" s="10">
        <v>8.1366666666666667</v>
      </c>
      <c r="G157" s="10">
        <v>12.916129032258066</v>
      </c>
      <c r="H157" s="10">
        <v>16.286666666666665</v>
      </c>
      <c r="I157" s="153">
        <f>(C156*C157+D156*D157+E156*E157+F156*F157+G156*G157)/I156</f>
        <v>4.2850910280480168</v>
      </c>
      <c r="J157" s="10"/>
      <c r="K157" s="95"/>
      <c r="L157" s="95"/>
      <c r="M157" s="95"/>
      <c r="N157" s="153"/>
      <c r="O157" s="154">
        <f>(C157*C156+D157*D156+E157*E156+F157*F156+G157*G156+H157*H156+J157*J156+K157*K156+L157*L156+M157*M156)/O156</f>
        <v>4.876717996148936</v>
      </c>
      <c r="P157" s="161">
        <f>(I157*I156+N157*N156)/P156</f>
        <v>4.2850910280480168</v>
      </c>
    </row>
    <row r="158" spans="2:16" ht="19.5">
      <c r="B158" s="149" t="s">
        <v>212</v>
      </c>
      <c r="C158" s="13">
        <f t="shared" ref="C158:H158" si="59">C156*(13-C157)</f>
        <v>371.9</v>
      </c>
      <c r="D158" s="12">
        <f t="shared" si="59"/>
        <v>411.30357142857139</v>
      </c>
      <c r="E158" s="12">
        <f t="shared" si="59"/>
        <v>270.29999999999995</v>
      </c>
      <c r="F158" s="12">
        <f t="shared" si="59"/>
        <v>121.58333333333333</v>
      </c>
      <c r="G158" s="12">
        <f t="shared" si="59"/>
        <v>1.4258064516128748</v>
      </c>
      <c r="H158" s="12">
        <f t="shared" si="59"/>
        <v>-23.006666666666657</v>
      </c>
      <c r="I158" s="155">
        <f>SUM(C158:G158)</f>
        <v>1176.5127112135176</v>
      </c>
      <c r="J158" s="12">
        <f>J156*(13-J157)</f>
        <v>0</v>
      </c>
      <c r="K158" s="12">
        <f>K156*(13-K157)</f>
        <v>0</v>
      </c>
      <c r="L158" s="12">
        <f>L156*(13-L157)</f>
        <v>0</v>
      </c>
      <c r="M158" s="12">
        <f>M156*(13-M157)</f>
        <v>0</v>
      </c>
      <c r="N158" s="155">
        <f>SUM(J158:M158)</f>
        <v>0</v>
      </c>
      <c r="O158" s="156">
        <f>O156*(13-O157)</f>
        <v>1153.5060445468509</v>
      </c>
      <c r="P158" s="162">
        <f>P156*(13-P157)</f>
        <v>1176.5127112135178</v>
      </c>
    </row>
    <row r="159" spans="2:16" ht="19.5">
      <c r="B159" s="149" t="s">
        <v>213</v>
      </c>
      <c r="C159" s="13">
        <f t="shared" ref="C159:H159" si="60">C156*(17-C157)</f>
        <v>495.9</v>
      </c>
      <c r="D159" s="12">
        <f t="shared" si="60"/>
        <v>535.30357142857144</v>
      </c>
      <c r="E159" s="12">
        <f t="shared" si="60"/>
        <v>394.29999999999995</v>
      </c>
      <c r="F159" s="12">
        <f t="shared" si="60"/>
        <v>221.58333333333334</v>
      </c>
      <c r="G159" s="12">
        <f t="shared" si="60"/>
        <v>69.425806451612871</v>
      </c>
      <c r="H159" s="12">
        <f t="shared" si="60"/>
        <v>4.9933333333333429</v>
      </c>
      <c r="I159" s="155">
        <f>SUM(C159:G159)</f>
        <v>1716.5127112135176</v>
      </c>
      <c r="J159" s="12">
        <f>J156*(17-J157)</f>
        <v>0</v>
      </c>
      <c r="K159" s="12">
        <f>K156*(17-K157)</f>
        <v>0</v>
      </c>
      <c r="L159" s="12">
        <f>L156*(17-L157)</f>
        <v>0</v>
      </c>
      <c r="M159" s="12">
        <f>M156*(17-M157)</f>
        <v>0</v>
      </c>
      <c r="N159" s="155">
        <f>SUM(J159:M159)</f>
        <v>0</v>
      </c>
      <c r="O159" s="156">
        <f>O156*(17-O157)</f>
        <v>1721.5060445468509</v>
      </c>
      <c r="P159" s="162">
        <f>P156*(17-P157)</f>
        <v>1716.5127112135178</v>
      </c>
    </row>
    <row r="160" spans="2:16" ht="19.5">
      <c r="B160" s="149" t="s">
        <v>214</v>
      </c>
      <c r="C160" s="17">
        <f t="shared" ref="C160:H160" si="61">C156*(18-C157)</f>
        <v>526.9</v>
      </c>
      <c r="D160" s="16">
        <f t="shared" si="61"/>
        <v>566.30357142857144</v>
      </c>
      <c r="E160" s="16">
        <f t="shared" si="61"/>
        <v>425.29999999999995</v>
      </c>
      <c r="F160" s="16">
        <f t="shared" si="61"/>
        <v>246.58333333333334</v>
      </c>
      <c r="G160" s="16">
        <f t="shared" si="61"/>
        <v>86.425806451612871</v>
      </c>
      <c r="H160" s="16">
        <f t="shared" si="61"/>
        <v>11.993333333333343</v>
      </c>
      <c r="I160" s="155">
        <f>SUM(C160:G160)</f>
        <v>1851.5127112135176</v>
      </c>
      <c r="J160" s="16">
        <f>J156*(18-J157)</f>
        <v>0</v>
      </c>
      <c r="K160" s="16">
        <f>K156*(18-K157)</f>
        <v>0</v>
      </c>
      <c r="L160" s="16">
        <f>L156*(18-L157)</f>
        <v>0</v>
      </c>
      <c r="M160" s="16">
        <f>M156*(18-M157)</f>
        <v>0</v>
      </c>
      <c r="N160" s="155">
        <f>SUM(J160:M160)</f>
        <v>0</v>
      </c>
      <c r="O160" s="157">
        <f>O156*(18-O157)</f>
        <v>1863.5060445468509</v>
      </c>
      <c r="P160" s="163">
        <f>P156*(18-P157)</f>
        <v>1851.5127112135178</v>
      </c>
    </row>
    <row r="161" spans="2:16" ht="20.25" thickBot="1">
      <c r="B161" s="347" t="s">
        <v>215</v>
      </c>
      <c r="C161" s="21">
        <f t="shared" ref="C161:H161" si="62">C156*(19-C157)</f>
        <v>557.9</v>
      </c>
      <c r="D161" s="20">
        <f t="shared" si="62"/>
        <v>597.30357142857144</v>
      </c>
      <c r="E161" s="20">
        <f t="shared" si="62"/>
        <v>456.29999999999995</v>
      </c>
      <c r="F161" s="20">
        <f t="shared" si="62"/>
        <v>271.58333333333331</v>
      </c>
      <c r="G161" s="20">
        <f t="shared" si="62"/>
        <v>103.42580645161287</v>
      </c>
      <c r="H161" s="20">
        <f t="shared" si="62"/>
        <v>18.993333333333343</v>
      </c>
      <c r="I161" s="164">
        <f>SUM(C161:G161)</f>
        <v>1986.5127112135176</v>
      </c>
      <c r="J161" s="20">
        <f>J156*(19-J157)</f>
        <v>0</v>
      </c>
      <c r="K161" s="20">
        <f>K156*(19-K157)</f>
        <v>0</v>
      </c>
      <c r="L161" s="20">
        <f>L156*(19-L157)</f>
        <v>0</v>
      </c>
      <c r="M161" s="20">
        <f>M156*(19-M157)</f>
        <v>0</v>
      </c>
      <c r="N161" s="164">
        <f>SUM(J161:M161)</f>
        <v>0</v>
      </c>
      <c r="O161" s="165">
        <f>O156*(19-O157)</f>
        <v>2005.5060445468509</v>
      </c>
      <c r="P161" s="166">
        <f>P156*(19-P157)</f>
        <v>1986.5127112135178</v>
      </c>
    </row>
    <row r="162" spans="2:16" ht="15.75" thickBot="1"/>
    <row r="163" spans="2:16" ht="24" thickBot="1">
      <c r="B163" s="463" t="s">
        <v>381</v>
      </c>
      <c r="C163" s="464"/>
      <c r="D163" s="464"/>
      <c r="E163" s="464"/>
      <c r="F163" s="464"/>
      <c r="G163" s="464"/>
      <c r="H163" s="464"/>
      <c r="I163" s="464"/>
      <c r="J163" s="464"/>
      <c r="K163" s="464"/>
      <c r="L163" s="468" t="s">
        <v>253</v>
      </c>
      <c r="M163" s="468"/>
      <c r="N163" s="468"/>
      <c r="O163" s="468"/>
      <c r="P163" s="469"/>
    </row>
    <row r="164" spans="2:16" ht="15.75">
      <c r="B164" s="465" t="s">
        <v>195</v>
      </c>
      <c r="C164" s="461" t="s">
        <v>196</v>
      </c>
      <c r="D164" s="461" t="s">
        <v>197</v>
      </c>
      <c r="E164" s="461" t="s">
        <v>198</v>
      </c>
      <c r="F164" s="461" t="s">
        <v>199</v>
      </c>
      <c r="G164" s="461" t="s">
        <v>200</v>
      </c>
      <c r="H164" s="461" t="s">
        <v>201</v>
      </c>
      <c r="I164" s="467" t="s">
        <v>202</v>
      </c>
      <c r="J164" s="461" t="s">
        <v>203</v>
      </c>
      <c r="K164" s="461" t="s">
        <v>204</v>
      </c>
      <c r="L164" s="461" t="s">
        <v>205</v>
      </c>
      <c r="M164" s="461" t="s">
        <v>206</v>
      </c>
      <c r="N164" s="467" t="s">
        <v>207</v>
      </c>
      <c r="O164" s="456" t="s">
        <v>208</v>
      </c>
      <c r="P164" s="457"/>
    </row>
    <row r="165" spans="2:16" ht="16.5" thickBot="1">
      <c r="B165" s="466"/>
      <c r="C165" s="462"/>
      <c r="D165" s="462"/>
      <c r="E165" s="462"/>
      <c r="F165" s="462"/>
      <c r="G165" s="462"/>
      <c r="H165" s="462"/>
      <c r="I165" s="462"/>
      <c r="J165" s="462"/>
      <c r="K165" s="462"/>
      <c r="L165" s="462"/>
      <c r="M165" s="462"/>
      <c r="N165" s="462"/>
      <c r="O165" s="145" t="s">
        <v>234</v>
      </c>
      <c r="P165" s="30" t="s">
        <v>235</v>
      </c>
    </row>
    <row r="166" spans="2:16">
      <c r="B166" s="148" t="s">
        <v>211</v>
      </c>
      <c r="C166" s="146">
        <v>31</v>
      </c>
      <c r="D166" s="8">
        <v>28</v>
      </c>
      <c r="E166" s="8">
        <v>31</v>
      </c>
      <c r="F166" s="8">
        <v>30</v>
      </c>
      <c r="G166" s="8">
        <v>25</v>
      </c>
      <c r="H166" s="8">
        <v>0</v>
      </c>
      <c r="I166" s="168">
        <f>SUM(C166:H166)</f>
        <v>145</v>
      </c>
      <c r="J166" s="8">
        <v>15</v>
      </c>
      <c r="K166" s="8">
        <v>31</v>
      </c>
      <c r="L166" s="8">
        <v>30</v>
      </c>
      <c r="M166" s="8">
        <v>31</v>
      </c>
      <c r="N166" s="168">
        <f>SUM(J166:M166)</f>
        <v>107</v>
      </c>
      <c r="O166" s="167">
        <f>SUM(C166:H166,J166:M166)</f>
        <v>252</v>
      </c>
      <c r="P166" s="169">
        <f>I166+N166</f>
        <v>252</v>
      </c>
    </row>
    <row r="167" spans="2:16" ht="19.5">
      <c r="B167" s="149" t="s">
        <v>485</v>
      </c>
      <c r="C167" s="147">
        <v>-3</v>
      </c>
      <c r="D167" s="10">
        <v>-1.9</v>
      </c>
      <c r="E167" s="10">
        <v>2.1</v>
      </c>
      <c r="F167" s="10">
        <v>7.1</v>
      </c>
      <c r="G167" s="10">
        <v>12</v>
      </c>
      <c r="H167" s="10">
        <v>0</v>
      </c>
      <c r="I167" s="153">
        <f>(C166*C167+D166*D167+E166*E167+F166*F167+G166*G167)/I166</f>
        <v>2.9786206896551728</v>
      </c>
      <c r="J167" s="10">
        <v>13</v>
      </c>
      <c r="K167" s="95">
        <v>7.4</v>
      </c>
      <c r="L167" s="95">
        <v>2.5</v>
      </c>
      <c r="M167" s="95">
        <v>-1.3</v>
      </c>
      <c r="N167" s="153">
        <f>(J166*J167+K166*K167+L166*L167+M166*M167)/N166</f>
        <v>4.2906542056074759</v>
      </c>
      <c r="O167" s="154">
        <f>(C167*C166+D167*D166+E167*E166+F167*F166+G167*G166+H167*H166+J167*J166+K167*K166+L167*L166+M167*M166)/O166</f>
        <v>3.535714285714286</v>
      </c>
      <c r="P167" s="161">
        <f>(I167*I166+N167*N166)/P166</f>
        <v>3.5357142857142856</v>
      </c>
    </row>
    <row r="168" spans="2:16" ht="19.5">
      <c r="B168" s="149" t="s">
        <v>212</v>
      </c>
      <c r="C168" s="13">
        <f t="shared" ref="C168:H168" si="63">C166*(13-C167)</f>
        <v>496</v>
      </c>
      <c r="D168" s="12">
        <f t="shared" si="63"/>
        <v>417.2</v>
      </c>
      <c r="E168" s="12">
        <f t="shared" si="63"/>
        <v>337.90000000000003</v>
      </c>
      <c r="F168" s="12">
        <f t="shared" si="63"/>
        <v>177</v>
      </c>
      <c r="G168" s="12">
        <f t="shared" si="63"/>
        <v>25</v>
      </c>
      <c r="H168" s="12">
        <f t="shared" si="63"/>
        <v>0</v>
      </c>
      <c r="I168" s="155">
        <f>SUM(C168:G168)</f>
        <v>1453.1000000000001</v>
      </c>
      <c r="J168" s="12">
        <f>J166*(13-J167)</f>
        <v>0</v>
      </c>
      <c r="K168" s="12">
        <f>K166*(13-K167)</f>
        <v>173.6</v>
      </c>
      <c r="L168" s="12">
        <f>L166*(13-L167)</f>
        <v>315</v>
      </c>
      <c r="M168" s="12">
        <f>M166*(13-M167)</f>
        <v>443.3</v>
      </c>
      <c r="N168" s="155">
        <f>SUM(J168:M168)</f>
        <v>931.90000000000009</v>
      </c>
      <c r="O168" s="156">
        <f>O166*(13-O167)</f>
        <v>2385</v>
      </c>
      <c r="P168" s="162">
        <f>P166*(13-P167)</f>
        <v>2385.0000000000005</v>
      </c>
    </row>
    <row r="169" spans="2:16" ht="19.5">
      <c r="B169" s="149" t="s">
        <v>213</v>
      </c>
      <c r="C169" s="13">
        <f t="shared" ref="C169:H169" si="64">C166*(17-C167)</f>
        <v>620</v>
      </c>
      <c r="D169" s="12">
        <f t="shared" si="64"/>
        <v>529.19999999999993</v>
      </c>
      <c r="E169" s="12">
        <f t="shared" si="64"/>
        <v>461.90000000000003</v>
      </c>
      <c r="F169" s="12">
        <f t="shared" si="64"/>
        <v>297</v>
      </c>
      <c r="G169" s="12">
        <f t="shared" si="64"/>
        <v>125</v>
      </c>
      <c r="H169" s="12">
        <f t="shared" si="64"/>
        <v>0</v>
      </c>
      <c r="I169" s="155">
        <f>SUM(C169:G169)</f>
        <v>2033.1</v>
      </c>
      <c r="J169" s="12">
        <f>J166*(17-J167)</f>
        <v>60</v>
      </c>
      <c r="K169" s="12">
        <f>K166*(17-K167)</f>
        <v>297.59999999999997</v>
      </c>
      <c r="L169" s="12">
        <f>L166*(17-L167)</f>
        <v>435</v>
      </c>
      <c r="M169" s="12">
        <f>M166*(17-M167)</f>
        <v>567.30000000000007</v>
      </c>
      <c r="N169" s="155">
        <f>SUM(J169:M169)</f>
        <v>1359.9</v>
      </c>
      <c r="O169" s="156">
        <f>O166*(17-O167)</f>
        <v>3393</v>
      </c>
      <c r="P169" s="162">
        <f>P166*(17-P167)</f>
        <v>3393.0000000000005</v>
      </c>
    </row>
    <row r="170" spans="2:16" ht="19.5">
      <c r="B170" s="149" t="s">
        <v>214</v>
      </c>
      <c r="C170" s="17">
        <f t="shared" ref="C170:H170" si="65">C166*(18-C167)</f>
        <v>651</v>
      </c>
      <c r="D170" s="16">
        <f t="shared" si="65"/>
        <v>557.19999999999993</v>
      </c>
      <c r="E170" s="16">
        <f t="shared" si="65"/>
        <v>492.90000000000003</v>
      </c>
      <c r="F170" s="16">
        <f t="shared" si="65"/>
        <v>327</v>
      </c>
      <c r="G170" s="16">
        <f t="shared" si="65"/>
        <v>150</v>
      </c>
      <c r="H170" s="16">
        <f t="shared" si="65"/>
        <v>0</v>
      </c>
      <c r="I170" s="155">
        <f>SUM(C170:G170)</f>
        <v>2178.1</v>
      </c>
      <c r="J170" s="16">
        <f>J166*(18-J167)</f>
        <v>75</v>
      </c>
      <c r="K170" s="16">
        <f>K166*(18-K167)</f>
        <v>328.59999999999997</v>
      </c>
      <c r="L170" s="16">
        <f>L166*(18-L167)</f>
        <v>465</v>
      </c>
      <c r="M170" s="16">
        <f>M166*(18-M167)</f>
        <v>598.30000000000007</v>
      </c>
      <c r="N170" s="155">
        <f>SUM(J170:M170)</f>
        <v>1466.9</v>
      </c>
      <c r="O170" s="157">
        <f>O166*(18-O167)</f>
        <v>3645</v>
      </c>
      <c r="P170" s="163">
        <f>P166*(18-P167)</f>
        <v>3645.0000000000005</v>
      </c>
    </row>
    <row r="171" spans="2:16" ht="20.25" thickBot="1">
      <c r="B171" s="347" t="s">
        <v>215</v>
      </c>
      <c r="C171" s="21">
        <f t="shared" ref="C171:H171" si="66">C166*(19-C167)</f>
        <v>682</v>
      </c>
      <c r="D171" s="20">
        <f t="shared" si="66"/>
        <v>585.19999999999993</v>
      </c>
      <c r="E171" s="20">
        <f t="shared" si="66"/>
        <v>523.9</v>
      </c>
      <c r="F171" s="20">
        <f t="shared" si="66"/>
        <v>357</v>
      </c>
      <c r="G171" s="20">
        <f t="shared" si="66"/>
        <v>175</v>
      </c>
      <c r="H171" s="20">
        <f t="shared" si="66"/>
        <v>0</v>
      </c>
      <c r="I171" s="164">
        <f>SUM(C171:G171)</f>
        <v>2323.1</v>
      </c>
      <c r="J171" s="20">
        <f>J166*(19-J167)</f>
        <v>90</v>
      </c>
      <c r="K171" s="20">
        <f>K166*(19-K167)</f>
        <v>359.59999999999997</v>
      </c>
      <c r="L171" s="20">
        <f>L166*(19-L167)</f>
        <v>495</v>
      </c>
      <c r="M171" s="20">
        <f>M166*(19-M167)</f>
        <v>629.30000000000007</v>
      </c>
      <c r="N171" s="164">
        <f>SUM(J171:M171)</f>
        <v>1573.9</v>
      </c>
      <c r="O171" s="165">
        <f>O166*(19-O167)</f>
        <v>3897</v>
      </c>
      <c r="P171" s="166">
        <f>P166*(19-P167)</f>
        <v>3897.0000000000005</v>
      </c>
    </row>
    <row r="172" spans="2:16" ht="15.75" thickBot="1">
      <c r="J172" s="28"/>
    </row>
    <row r="173" spans="2:16" ht="24" thickBot="1">
      <c r="B173" s="170" t="s">
        <v>236</v>
      </c>
      <c r="C173" s="458" t="s">
        <v>237</v>
      </c>
      <c r="D173" s="458"/>
      <c r="E173" s="458"/>
      <c r="F173" s="458"/>
      <c r="G173" s="458"/>
      <c r="H173" s="458"/>
      <c r="I173" s="458"/>
      <c r="J173" s="458"/>
      <c r="K173" s="458"/>
      <c r="L173" s="458"/>
      <c r="M173" s="459"/>
      <c r="N173" s="459"/>
      <c r="O173" s="459"/>
      <c r="P173" s="460"/>
    </row>
    <row r="174" spans="2:16" ht="15.75">
      <c r="B174" s="465" t="s">
        <v>195</v>
      </c>
      <c r="C174" s="461" t="s">
        <v>196</v>
      </c>
      <c r="D174" s="461" t="s">
        <v>197</v>
      </c>
      <c r="E174" s="461" t="s">
        <v>198</v>
      </c>
      <c r="F174" s="461" t="s">
        <v>199</v>
      </c>
      <c r="G174" s="461" t="s">
        <v>200</v>
      </c>
      <c r="H174" s="461" t="s">
        <v>201</v>
      </c>
      <c r="I174" s="467" t="s">
        <v>202</v>
      </c>
      <c r="J174" s="461" t="s">
        <v>203</v>
      </c>
      <c r="K174" s="461" t="s">
        <v>204</v>
      </c>
      <c r="L174" s="461" t="s">
        <v>205</v>
      </c>
      <c r="M174" s="461" t="s">
        <v>206</v>
      </c>
      <c r="N174" s="467" t="s">
        <v>207</v>
      </c>
      <c r="O174" s="456" t="s">
        <v>208</v>
      </c>
      <c r="P174" s="457"/>
    </row>
    <row r="175" spans="2:16" ht="16.5" thickBot="1">
      <c r="B175" s="466"/>
      <c r="C175" s="462"/>
      <c r="D175" s="462"/>
      <c r="E175" s="462"/>
      <c r="F175" s="462"/>
      <c r="G175" s="462"/>
      <c r="H175" s="462"/>
      <c r="I175" s="462"/>
      <c r="J175" s="462"/>
      <c r="K175" s="462"/>
      <c r="L175" s="462"/>
      <c r="M175" s="462"/>
      <c r="N175" s="462"/>
      <c r="O175" s="145" t="s">
        <v>234</v>
      </c>
      <c r="P175" s="30" t="s">
        <v>235</v>
      </c>
    </row>
    <row r="176" spans="2:16" ht="15.75">
      <c r="B176" s="174">
        <v>2000</v>
      </c>
      <c r="C176" s="173">
        <f t="shared" ref="C176:P176" si="67">C11/C$171</f>
        <v>0.96260997067448684</v>
      </c>
      <c r="D176" s="172">
        <f t="shared" si="67"/>
        <v>0.84501025290498999</v>
      </c>
      <c r="E176" s="172">
        <f t="shared" si="67"/>
        <v>0.91334224088566529</v>
      </c>
      <c r="F176" s="172">
        <f t="shared" si="67"/>
        <v>0.71400560224089638</v>
      </c>
      <c r="G176" s="172">
        <f t="shared" si="67"/>
        <v>0.30285714285714288</v>
      </c>
      <c r="H176" s="172"/>
      <c r="I176" s="172">
        <f t="shared" si="67"/>
        <v>0.83397184796177526</v>
      </c>
      <c r="J176" s="172">
        <f t="shared" si="67"/>
        <v>1.6788888888888891</v>
      </c>
      <c r="K176" s="172">
        <f t="shared" si="67"/>
        <v>0.83648498331479415</v>
      </c>
      <c r="L176" s="172">
        <f t="shared" si="67"/>
        <v>0.91595959595959586</v>
      </c>
      <c r="M176" s="172">
        <f t="shared" si="67"/>
        <v>0.92849197521055127</v>
      </c>
      <c r="N176" s="172">
        <f t="shared" si="67"/>
        <v>0.946438782641845</v>
      </c>
      <c r="O176" s="360">
        <f t="shared" si="67"/>
        <v>0.8812933025404156</v>
      </c>
      <c r="P176" s="358">
        <f t="shared" si="67"/>
        <v>0.89402104182704623</v>
      </c>
    </row>
    <row r="177" spans="2:16" ht="15.75">
      <c r="B177" s="175">
        <v>2001</v>
      </c>
      <c r="C177" s="34">
        <f t="shared" ref="C177:P177" si="68">C21/C$171</f>
        <v>0.98167155425219943</v>
      </c>
      <c r="D177" s="33">
        <f t="shared" si="68"/>
        <v>0.89371155160628857</v>
      </c>
      <c r="E177" s="33">
        <f t="shared" si="68"/>
        <v>0.92021378125596487</v>
      </c>
      <c r="F177" s="33">
        <f t="shared" si="68"/>
        <v>1.0980392156862746</v>
      </c>
      <c r="G177" s="33">
        <f t="shared" si="68"/>
        <v>0.55028571428571427</v>
      </c>
      <c r="H177" s="33"/>
      <c r="I177" s="33">
        <f t="shared" si="68"/>
        <v>0.93104042012827692</v>
      </c>
      <c r="J177" s="33">
        <f t="shared" si="68"/>
        <v>2.0745185185185191</v>
      </c>
      <c r="K177" s="33">
        <f t="shared" si="68"/>
        <v>0.52591589220998258</v>
      </c>
      <c r="L177" s="33">
        <f t="shared" si="68"/>
        <v>1.0494949494949495</v>
      </c>
      <c r="M177" s="33">
        <f t="shared" si="68"/>
        <v>1.0748450659462894</v>
      </c>
      <c r="N177" s="33">
        <f t="shared" si="68"/>
        <v>0.99861873149842828</v>
      </c>
      <c r="O177" s="171">
        <f t="shared" si="68"/>
        <v>0.98263433962160029</v>
      </c>
      <c r="P177" s="35">
        <f t="shared" si="68"/>
        <v>0.9583335954594242</v>
      </c>
    </row>
    <row r="178" spans="2:16" ht="15.75">
      <c r="B178" s="175">
        <v>2002</v>
      </c>
      <c r="C178" s="34">
        <f t="shared" ref="C178:P178" si="69">C31/C$171</f>
        <v>0.89090909090909098</v>
      </c>
      <c r="D178" s="33">
        <f t="shared" si="69"/>
        <v>0.73684210526315796</v>
      </c>
      <c r="E178" s="33">
        <f t="shared" si="69"/>
        <v>0.90532544378698232</v>
      </c>
      <c r="F178" s="33">
        <f t="shared" si="69"/>
        <v>1.011204481792717</v>
      </c>
      <c r="G178" s="33">
        <f t="shared" si="69"/>
        <v>0.2091428571428571</v>
      </c>
      <c r="H178" s="33"/>
      <c r="I178" s="33">
        <f t="shared" si="69"/>
        <v>0.82247858464982126</v>
      </c>
      <c r="J178" s="33">
        <f t="shared" si="69"/>
        <v>2.1666666666666665</v>
      </c>
      <c r="K178" s="33">
        <f t="shared" si="69"/>
        <v>1.0647942157953281</v>
      </c>
      <c r="L178" s="33">
        <f t="shared" si="69"/>
        <v>0.92121212121212126</v>
      </c>
      <c r="M178" s="33">
        <f t="shared" si="69"/>
        <v>1.0295566502463052</v>
      </c>
      <c r="N178" s="33">
        <f t="shared" si="69"/>
        <v>1.0685558167609124</v>
      </c>
      <c r="O178" s="171">
        <f t="shared" si="69"/>
        <v>0.92186297151655117</v>
      </c>
      <c r="P178" s="35">
        <f t="shared" si="69"/>
        <v>0.92186297151655106</v>
      </c>
    </row>
    <row r="179" spans="2:16">
      <c r="B179" s="175">
        <v>2003</v>
      </c>
      <c r="C179" s="34">
        <f t="shared" ref="C179:P179" si="70">C41/C$171</f>
        <v>0.96363636363636351</v>
      </c>
      <c r="D179" s="33">
        <f t="shared" si="70"/>
        <v>1.133971291866029</v>
      </c>
      <c r="E179" s="33">
        <f t="shared" si="70"/>
        <v>0.88165680473372787</v>
      </c>
      <c r="F179" s="33">
        <f t="shared" si="70"/>
        <v>0.91316526610644255</v>
      </c>
      <c r="G179" s="33">
        <f t="shared" si="70"/>
        <v>0.40857142857142859</v>
      </c>
      <c r="H179" s="33"/>
      <c r="I179" s="33">
        <f t="shared" si="70"/>
        <v>0.93848736601954286</v>
      </c>
      <c r="J179" s="33">
        <f t="shared" si="70"/>
        <v>1.1999999999999997</v>
      </c>
      <c r="K179" s="33">
        <f t="shared" si="70"/>
        <v>1.2155172413793103</v>
      </c>
      <c r="L179" s="33">
        <f t="shared" si="70"/>
        <v>0.90909090909090906</v>
      </c>
      <c r="M179" s="33">
        <f t="shared" si="70"/>
        <v>0.99507389162561555</v>
      </c>
      <c r="N179" s="33">
        <f t="shared" si="70"/>
        <v>1.0301162716818093</v>
      </c>
      <c r="O179" s="33">
        <f t="shared" si="70"/>
        <v>0.97549396972029778</v>
      </c>
      <c r="P179" s="35">
        <f t="shared" si="70"/>
        <v>0.97549396972029745</v>
      </c>
    </row>
    <row r="180" spans="2:16">
      <c r="B180" s="175">
        <v>2004</v>
      </c>
      <c r="C180" s="34">
        <f>C51/C$171</f>
        <v>1.0045454545454546</v>
      </c>
      <c r="D180" s="33">
        <f t="shared" ref="D180:P180" si="71">D51/D$171</f>
        <v>0.89200273410799735</v>
      </c>
      <c r="E180" s="33">
        <f t="shared" si="71"/>
        <v>0.99408284023668658</v>
      </c>
      <c r="F180" s="33">
        <f t="shared" si="71"/>
        <v>0.88235294117647056</v>
      </c>
      <c r="G180" s="33">
        <f t="shared" si="71"/>
        <v>1.056</v>
      </c>
      <c r="H180" s="33"/>
      <c r="I180" s="33">
        <f t="shared" si="71"/>
        <v>0.95893418277301901</v>
      </c>
      <c r="J180" s="33">
        <f t="shared" si="71"/>
        <v>1.3833333333333335</v>
      </c>
      <c r="K180" s="33">
        <f t="shared" si="71"/>
        <v>0.88793103448275879</v>
      </c>
      <c r="L180" s="33">
        <f t="shared" si="71"/>
        <v>0.97575757575757582</v>
      </c>
      <c r="M180" s="33">
        <f t="shared" si="71"/>
        <v>1</v>
      </c>
      <c r="N180" s="33">
        <f t="shared" si="71"/>
        <v>0.98869051400978469</v>
      </c>
      <c r="O180" s="33">
        <f t="shared" si="71"/>
        <v>0.97929176289453435</v>
      </c>
      <c r="P180" s="35">
        <f t="shared" si="71"/>
        <v>0.97095201437002809</v>
      </c>
    </row>
    <row r="181" spans="2:16">
      <c r="B181" s="175">
        <f>B180+1</f>
        <v>2005</v>
      </c>
      <c r="C181" s="34">
        <f>C61/C$171</f>
        <v>0.87272727272727257</v>
      </c>
      <c r="D181" s="33">
        <f t="shared" ref="D181:P181" si="72">D61/D$171</f>
        <v>1.1100478468899524</v>
      </c>
      <c r="E181" s="33">
        <f t="shared" si="72"/>
        <v>1.0355029585798816</v>
      </c>
      <c r="F181" s="33">
        <f t="shared" si="72"/>
        <v>0.84873949579831931</v>
      </c>
      <c r="G181" s="33">
        <f t="shared" si="72"/>
        <v>0.87428571428571433</v>
      </c>
      <c r="H181" s="33"/>
      <c r="I181" s="33">
        <f t="shared" si="72"/>
        <v>0.96564934785416046</v>
      </c>
      <c r="J181" s="33">
        <f t="shared" si="72"/>
        <v>1.35</v>
      </c>
      <c r="K181" s="33">
        <f t="shared" si="72"/>
        <v>0.86206896551724144</v>
      </c>
      <c r="L181" s="33">
        <f t="shared" si="72"/>
        <v>1.0545454545454545</v>
      </c>
      <c r="M181" s="33">
        <f t="shared" si="72"/>
        <v>1.0098522167487685</v>
      </c>
      <c r="N181" s="33">
        <f t="shared" si="72"/>
        <v>1.0095940021602388</v>
      </c>
      <c r="O181" s="33">
        <f t="shared" si="72"/>
        <v>0.99520143700282271</v>
      </c>
      <c r="P181" s="35">
        <f t="shared" si="72"/>
        <v>0.9833974852450601</v>
      </c>
    </row>
    <row r="182" spans="2:16">
      <c r="B182" s="175">
        <f t="shared" ref="B182:B189" si="73">B181+1</f>
        <v>2006</v>
      </c>
      <c r="C182" s="34">
        <f>C71/C$171</f>
        <v>1.1181818181818182</v>
      </c>
      <c r="D182" s="33">
        <f t="shared" ref="D182:P182" si="74">D71/D$171</f>
        <v>1.0334928229665075</v>
      </c>
      <c r="E182" s="33">
        <f t="shared" si="74"/>
        <v>1.0946745562130178</v>
      </c>
      <c r="F182" s="33">
        <f t="shared" si="74"/>
        <v>0.94117647058823528</v>
      </c>
      <c r="G182" s="33">
        <f t="shared" si="74"/>
        <v>0.86399999999999999</v>
      </c>
      <c r="H182" s="33"/>
      <c r="I182" s="33">
        <f t="shared" si="74"/>
        <v>1.0451982265076838</v>
      </c>
      <c r="J182" s="33">
        <f t="shared" si="74"/>
        <v>0</v>
      </c>
      <c r="K182" s="33">
        <f t="shared" si="74"/>
        <v>0.75862068965517249</v>
      </c>
      <c r="L182" s="33">
        <f t="shared" si="74"/>
        <v>0.84242424242424241</v>
      </c>
      <c r="M182" s="33">
        <f t="shared" si="74"/>
        <v>0.83743842364532006</v>
      </c>
      <c r="N182" s="33">
        <f t="shared" si="74"/>
        <v>0.77311137937607211</v>
      </c>
      <c r="O182" s="33">
        <f t="shared" si="74"/>
        <v>0.95660764690787792</v>
      </c>
      <c r="P182" s="35">
        <f t="shared" si="74"/>
        <v>0.93530921221452379</v>
      </c>
    </row>
    <row r="183" spans="2:16">
      <c r="B183" s="175">
        <f t="shared" si="73"/>
        <v>2007</v>
      </c>
      <c r="C183" s="34">
        <f>C81/C$171</f>
        <v>0.70454545454545459</v>
      </c>
      <c r="D183" s="33">
        <f t="shared" ref="D183:P183" si="75">D81/D$171</f>
        <v>0.75598086124401931</v>
      </c>
      <c r="E183" s="33">
        <f t="shared" si="75"/>
        <v>0.82248520710059181</v>
      </c>
      <c r="F183" s="33">
        <f t="shared" si="75"/>
        <v>0.52100840336134457</v>
      </c>
      <c r="G183" s="33">
        <f t="shared" si="75"/>
        <v>0.6428571428571429</v>
      </c>
      <c r="H183" s="33"/>
      <c r="I183" s="33">
        <f t="shared" si="75"/>
        <v>0.71124790151091222</v>
      </c>
      <c r="J183" s="33">
        <f t="shared" si="75"/>
        <v>0</v>
      </c>
      <c r="K183" s="33">
        <f t="shared" si="75"/>
        <v>0.92547274749721931</v>
      </c>
      <c r="L183" s="33">
        <f t="shared" si="75"/>
        <v>1.0787878787878789</v>
      </c>
      <c r="M183" s="33">
        <f t="shared" si="75"/>
        <v>0.96551724137931028</v>
      </c>
      <c r="N183" s="33">
        <f t="shared" si="75"/>
        <v>0.93678124404345897</v>
      </c>
      <c r="O183" s="33">
        <f t="shared" si="75"/>
        <v>0.8023351295868616</v>
      </c>
      <c r="P183" s="35">
        <f t="shared" si="75"/>
        <v>0.8023351295868616</v>
      </c>
    </row>
    <row r="184" spans="2:16">
      <c r="B184" s="175">
        <f t="shared" si="73"/>
        <v>2008</v>
      </c>
      <c r="C184" s="34">
        <f>C91/C$171</f>
        <v>0.80454545454545445</v>
      </c>
      <c r="D184" s="33">
        <f t="shared" ref="D184:P184" si="76">D91/D$171</f>
        <v>0.77511961722488043</v>
      </c>
      <c r="E184" s="33">
        <f t="shared" si="76"/>
        <v>0.94082840236686405</v>
      </c>
      <c r="F184" s="33">
        <f t="shared" si="76"/>
        <v>0.94957983193277307</v>
      </c>
      <c r="G184" s="33">
        <f t="shared" si="76"/>
        <v>0.6428571428571429</v>
      </c>
      <c r="H184" s="33"/>
      <c r="I184" s="33">
        <f t="shared" si="76"/>
        <v>0.83797511945245584</v>
      </c>
      <c r="J184" s="33">
        <f t="shared" si="76"/>
        <v>2.2000000000000002</v>
      </c>
      <c r="K184" s="33">
        <f t="shared" si="76"/>
        <v>0.94827586206896564</v>
      </c>
      <c r="L184" s="33">
        <f t="shared" si="76"/>
        <v>0.92121212121212126</v>
      </c>
      <c r="M184" s="33">
        <f t="shared" si="76"/>
        <v>0.93103448275862055</v>
      </c>
      <c r="N184" s="33">
        <f t="shared" si="76"/>
        <v>1.0044475506703094</v>
      </c>
      <c r="O184" s="33">
        <f t="shared" si="76"/>
        <v>0.9052091352322299</v>
      </c>
      <c r="P184" s="35">
        <f t="shared" si="76"/>
        <v>0.90520913523222979</v>
      </c>
    </row>
    <row r="185" spans="2:16">
      <c r="B185" s="175">
        <f t="shared" si="73"/>
        <v>2009</v>
      </c>
      <c r="C185" s="34">
        <f>C101/C$171</f>
        <v>1.0454545454545454</v>
      </c>
      <c r="D185" s="33">
        <f t="shared" ref="D185:P185" si="77">D101/D$171</f>
        <v>0.97129186602870821</v>
      </c>
      <c r="E185" s="33">
        <f t="shared" si="77"/>
        <v>0.94082840236686405</v>
      </c>
      <c r="F185" s="33">
        <f t="shared" si="77"/>
        <v>0.43137254901960786</v>
      </c>
      <c r="G185" s="33">
        <f t="shared" si="77"/>
        <v>0.74971428571428567</v>
      </c>
      <c r="H185" s="33"/>
      <c r="I185" s="33">
        <f t="shared" si="77"/>
        <v>0.88653092850071025</v>
      </c>
      <c r="J185" s="33">
        <f t="shared" si="77"/>
        <v>0.34444444444444439</v>
      </c>
      <c r="K185" s="33">
        <f t="shared" si="77"/>
        <v>0.94716351501668516</v>
      </c>
      <c r="L185" s="33">
        <f t="shared" si="77"/>
        <v>0.83030303030303032</v>
      </c>
      <c r="M185" s="33">
        <f t="shared" si="77"/>
        <v>1.0049261083743841</v>
      </c>
      <c r="N185" s="33">
        <f t="shared" si="77"/>
        <v>0.8990405997839761</v>
      </c>
      <c r="O185" s="33">
        <f t="shared" si="77"/>
        <v>0.90133435976392084</v>
      </c>
      <c r="P185" s="35">
        <f t="shared" si="77"/>
        <v>0.8915832691814215</v>
      </c>
    </row>
    <row r="186" spans="2:16">
      <c r="B186" s="175">
        <f t="shared" si="73"/>
        <v>2010</v>
      </c>
      <c r="C186" s="34">
        <f>C111/C$171</f>
        <v>1.0772727272727272</v>
      </c>
      <c r="D186" s="33">
        <f t="shared" ref="D186:P186" si="78">D111/D$171</f>
        <v>1</v>
      </c>
      <c r="E186" s="33">
        <f t="shared" si="78"/>
        <v>0.97633136094674555</v>
      </c>
      <c r="F186" s="33">
        <f t="shared" si="78"/>
        <v>0.8263305322128851</v>
      </c>
      <c r="G186" s="33">
        <f t="shared" si="78"/>
        <v>1.2925714285714285</v>
      </c>
      <c r="H186" s="33"/>
      <c r="I186" s="33">
        <f t="shared" si="78"/>
        <v>1.0126985493521585</v>
      </c>
      <c r="J186" s="33">
        <f t="shared" si="78"/>
        <v>2.7</v>
      </c>
      <c r="K186" s="33">
        <f t="shared" si="78"/>
        <v>1.1293103448275863</v>
      </c>
      <c r="L186" s="33">
        <f t="shared" si="78"/>
        <v>0.89696969696969697</v>
      </c>
      <c r="M186" s="33">
        <f t="shared" si="78"/>
        <v>1.187192118226601</v>
      </c>
      <c r="N186" s="33">
        <f t="shared" si="78"/>
        <v>1.1691975347861998</v>
      </c>
      <c r="O186" s="33">
        <f t="shared" si="78"/>
        <v>1.0839876828329484</v>
      </c>
      <c r="P186" s="35">
        <f t="shared" si="78"/>
        <v>1.0759045419553501</v>
      </c>
    </row>
    <row r="187" spans="2:16">
      <c r="B187" s="175">
        <f t="shared" si="73"/>
        <v>2011</v>
      </c>
      <c r="C187" s="34">
        <f>C121/C$171</f>
        <v>0.9181818181818181</v>
      </c>
      <c r="D187" s="33">
        <f t="shared" ref="D187:P187" si="79">D121/D$171</f>
        <v>1</v>
      </c>
      <c r="E187" s="33">
        <f t="shared" si="79"/>
        <v>0.87573964497041423</v>
      </c>
      <c r="F187" s="33">
        <f t="shared" si="79"/>
        <v>0.63725490196078427</v>
      </c>
      <c r="G187" s="33">
        <f t="shared" si="79"/>
        <v>0.52571428571428569</v>
      </c>
      <c r="H187" s="33"/>
      <c r="I187" s="33">
        <f t="shared" si="79"/>
        <v>0.85648486935560242</v>
      </c>
      <c r="J187" s="33">
        <f t="shared" si="79"/>
        <v>0.72222222222222221</v>
      </c>
      <c r="K187" s="33">
        <f t="shared" si="79"/>
        <v>0.93270300333704137</v>
      </c>
      <c r="L187" s="33">
        <f t="shared" si="79"/>
        <v>1.0181818181818181</v>
      </c>
      <c r="M187" s="33">
        <f t="shared" si="79"/>
        <v>0.82758620689655171</v>
      </c>
      <c r="N187" s="33">
        <f t="shared" si="79"/>
        <v>0.90552131647499856</v>
      </c>
      <c r="O187" s="33">
        <f t="shared" si="79"/>
        <v>0.87628945342571207</v>
      </c>
      <c r="P187" s="35">
        <f t="shared" si="79"/>
        <v>0.87628945342571196</v>
      </c>
    </row>
    <row r="188" spans="2:16">
      <c r="B188" s="175">
        <f t="shared" si="73"/>
        <v>2012</v>
      </c>
      <c r="C188" s="34">
        <f>C131/C$171</f>
        <v>0.84090909090909094</v>
      </c>
      <c r="D188" s="33">
        <f t="shared" ref="D188:P188" si="80">D131/D$171</f>
        <v>0.67942583732057416</v>
      </c>
      <c r="E188" s="33">
        <f t="shared" si="80"/>
        <v>0.7751479289940828</v>
      </c>
      <c r="F188" s="33">
        <f t="shared" si="80"/>
        <v>0.91036414565826329</v>
      </c>
      <c r="G188" s="33">
        <f t="shared" si="80"/>
        <v>0.47428571428571431</v>
      </c>
      <c r="H188" s="33"/>
      <c r="I188" s="33">
        <f t="shared" si="80"/>
        <v>0.76845594249063742</v>
      </c>
      <c r="J188" s="33">
        <f t="shared" si="80"/>
        <v>1.6666666666666667</v>
      </c>
      <c r="K188" s="33">
        <f t="shared" si="80"/>
        <v>0.89655172413793116</v>
      </c>
      <c r="L188" s="33">
        <f t="shared" si="80"/>
        <v>0.91515151515151516</v>
      </c>
      <c r="M188" s="33">
        <f t="shared" si="80"/>
        <v>0.9064039408866994</v>
      </c>
      <c r="N188" s="33">
        <f t="shared" si="80"/>
        <v>0.95037804180697638</v>
      </c>
      <c r="O188" s="33">
        <f t="shared" si="80"/>
        <v>0.84962791891198375</v>
      </c>
      <c r="P188" s="35">
        <f t="shared" si="80"/>
        <v>0.84192968950474711</v>
      </c>
    </row>
    <row r="189" spans="2:16">
      <c r="B189" s="175">
        <f t="shared" si="73"/>
        <v>2013</v>
      </c>
      <c r="C189" s="34">
        <f>C141/C$171</f>
        <v>0.8</v>
      </c>
      <c r="D189" s="33">
        <f t="shared" ref="D189:P189" si="81">D141/D$171</f>
        <v>0.8277511961722489</v>
      </c>
      <c r="E189" s="33">
        <f t="shared" si="81"/>
        <v>1.0769230769230769</v>
      </c>
      <c r="F189" s="33">
        <f t="shared" si="81"/>
        <v>0.92436974789915971</v>
      </c>
      <c r="G189" s="33">
        <f t="shared" si="81"/>
        <v>1.1039999999999999</v>
      </c>
      <c r="H189" s="33"/>
      <c r="I189" s="33">
        <f t="shared" si="81"/>
        <v>0.91145452197494714</v>
      </c>
      <c r="J189" s="33">
        <f t="shared" si="81"/>
        <v>1.8888888888888888</v>
      </c>
      <c r="K189" s="33">
        <f t="shared" si="81"/>
        <v>0.89655172413793116</v>
      </c>
      <c r="L189" s="33">
        <f t="shared" si="81"/>
        <v>0.93939393939393945</v>
      </c>
      <c r="M189" s="33">
        <f t="shared" si="81"/>
        <v>0.90147783251231528</v>
      </c>
      <c r="N189" s="33">
        <f t="shared" si="81"/>
        <v>0.96874007243153959</v>
      </c>
      <c r="O189" s="33">
        <f t="shared" si="81"/>
        <v>0.95511932255581211</v>
      </c>
      <c r="P189" s="35">
        <f t="shared" si="81"/>
        <v>0.93459071080318179</v>
      </c>
    </row>
    <row r="190" spans="2:16">
      <c r="B190" s="175">
        <f>B189+1</f>
        <v>2014</v>
      </c>
      <c r="C190" s="34">
        <f>C151/C$171</f>
        <v>0.84090909090909094</v>
      </c>
      <c r="D190" s="33">
        <f t="shared" ref="D190:P190" si="82">D151/D$171</f>
        <v>0.83253588516746413</v>
      </c>
      <c r="E190" s="33">
        <f t="shared" si="82"/>
        <v>0.75147928994082847</v>
      </c>
      <c r="F190" s="33">
        <f t="shared" si="82"/>
        <v>0.77310924369747902</v>
      </c>
      <c r="G190" s="33">
        <f t="shared" si="82"/>
        <v>1.2628571428571429</v>
      </c>
      <c r="H190" s="33"/>
      <c r="I190" s="33">
        <f t="shared" si="82"/>
        <v>0.83999827816279971</v>
      </c>
      <c r="J190" s="33">
        <f t="shared" si="82"/>
        <v>0.58503703703703736</v>
      </c>
      <c r="K190" s="33">
        <f t="shared" si="82"/>
        <v>0.49789192292511386</v>
      </c>
      <c r="L190" s="33">
        <f t="shared" si="82"/>
        <v>0.85025589225589238</v>
      </c>
      <c r="M190" s="33">
        <f t="shared" si="82"/>
        <v>0.85698395042110287</v>
      </c>
      <c r="N190" s="33">
        <f t="shared" si="82"/>
        <v>0.75727297508346847</v>
      </c>
      <c r="O190" s="33">
        <f t="shared" si="82"/>
        <v>0.806587614956087</v>
      </c>
      <c r="P190" s="35">
        <f t="shared" si="82"/>
        <v>0.80658761495608688</v>
      </c>
    </row>
    <row r="191" spans="2:16" ht="15.75" thickBot="1">
      <c r="B191" s="176">
        <f>B190+1</f>
        <v>2015</v>
      </c>
      <c r="C191" s="37">
        <f>C161/C$171</f>
        <v>0.81803519061583574</v>
      </c>
      <c r="D191" s="36">
        <f t="shared" ref="D191:P191" si="83">D161/D$171</f>
        <v>1.0206827946489603</v>
      </c>
      <c r="E191" s="36">
        <f t="shared" si="83"/>
        <v>0.87096774193548387</v>
      </c>
      <c r="F191" s="36">
        <f t="shared" si="83"/>
        <v>0.76073762838468717</v>
      </c>
      <c r="G191" s="36">
        <f t="shared" si="83"/>
        <v>0.59100460829493073</v>
      </c>
      <c r="H191" s="36"/>
      <c r="I191" s="36">
        <f t="shared" si="83"/>
        <v>0.85511287125544211</v>
      </c>
      <c r="J191" s="36">
        <f t="shared" si="83"/>
        <v>0</v>
      </c>
      <c r="K191" s="36">
        <f t="shared" si="83"/>
        <v>0</v>
      </c>
      <c r="L191" s="36">
        <f t="shared" si="83"/>
        <v>0</v>
      </c>
      <c r="M191" s="36">
        <f t="shared" si="83"/>
        <v>0</v>
      </c>
      <c r="N191" s="36">
        <f t="shared" si="83"/>
        <v>0</v>
      </c>
      <c r="O191" s="36">
        <f t="shared" si="83"/>
        <v>0.51462818695069312</v>
      </c>
      <c r="P191" s="38">
        <f t="shared" si="83"/>
        <v>0.50975435237708944</v>
      </c>
    </row>
    <row r="192" spans="2:16" ht="15.75" thickBot="1"/>
    <row r="193" spans="2:16" ht="18.75" thickBot="1">
      <c r="B193" s="181" t="s">
        <v>236</v>
      </c>
      <c r="C193" s="478" t="s">
        <v>35</v>
      </c>
      <c r="D193" s="479"/>
      <c r="E193" s="479"/>
      <c r="F193" s="479"/>
      <c r="G193" s="479"/>
      <c r="H193" s="479"/>
      <c r="I193" s="479"/>
      <c r="J193" s="479"/>
      <c r="K193" s="479"/>
      <c r="L193" s="479"/>
      <c r="M193" s="480"/>
      <c r="N193" s="480"/>
      <c r="O193" s="480"/>
      <c r="P193" s="481"/>
    </row>
    <row r="194" spans="2:16" ht="15.75">
      <c r="B194" s="475" t="s">
        <v>195</v>
      </c>
      <c r="C194" s="456" t="s">
        <v>196</v>
      </c>
      <c r="D194" s="456" t="s">
        <v>197</v>
      </c>
      <c r="E194" s="456" t="s">
        <v>198</v>
      </c>
      <c r="F194" s="456" t="s">
        <v>199</v>
      </c>
      <c r="G194" s="456" t="s">
        <v>200</v>
      </c>
      <c r="H194" s="456" t="s">
        <v>201</v>
      </c>
      <c r="I194" s="467" t="s">
        <v>202</v>
      </c>
      <c r="J194" s="456" t="s">
        <v>203</v>
      </c>
      <c r="K194" s="456" t="s">
        <v>204</v>
      </c>
      <c r="L194" s="456" t="s">
        <v>205</v>
      </c>
      <c r="M194" s="456" t="s">
        <v>206</v>
      </c>
      <c r="N194" s="467" t="s">
        <v>207</v>
      </c>
      <c r="O194" s="456" t="s">
        <v>208</v>
      </c>
      <c r="P194" s="457"/>
    </row>
    <row r="195" spans="2:16" ht="16.5" thickBot="1">
      <c r="B195" s="476"/>
      <c r="C195" s="477"/>
      <c r="D195" s="477"/>
      <c r="E195" s="477"/>
      <c r="F195" s="477"/>
      <c r="G195" s="477"/>
      <c r="H195" s="477"/>
      <c r="I195" s="477"/>
      <c r="J195" s="477"/>
      <c r="K195" s="477"/>
      <c r="L195" s="477"/>
      <c r="M195" s="477"/>
      <c r="N195" s="477"/>
      <c r="O195" s="183" t="s">
        <v>234</v>
      </c>
      <c r="P195" s="30" t="s">
        <v>235</v>
      </c>
    </row>
    <row r="196" spans="2:16">
      <c r="B196" s="174">
        <v>2000</v>
      </c>
      <c r="C196" s="184">
        <f t="shared" ref="C196:P196" si="84">C7/C$167</f>
        <v>0.72580645161290314</v>
      </c>
      <c r="D196" s="182">
        <f t="shared" si="84"/>
        <v>-1.0254083484573502</v>
      </c>
      <c r="E196" s="182">
        <f t="shared" si="84"/>
        <v>1.6973886328725036</v>
      </c>
      <c r="F196" s="182">
        <f t="shared" si="84"/>
        <v>1.24</v>
      </c>
      <c r="G196" s="182">
        <f t="shared" si="84"/>
        <v>0.95238095238095244</v>
      </c>
      <c r="H196" s="182"/>
      <c r="I196" s="182">
        <f t="shared" si="84"/>
        <v>1.064730592399034</v>
      </c>
      <c r="J196" s="182">
        <f t="shared" si="84"/>
        <v>0.84979757085020224</v>
      </c>
      <c r="K196" s="182">
        <f t="shared" si="84"/>
        <v>1.2563208369659984</v>
      </c>
      <c r="L196" s="182">
        <f t="shared" si="84"/>
        <v>1.5546666666666669</v>
      </c>
      <c r="M196" s="182">
        <f t="shared" si="84"/>
        <v>-0.11662531017369734</v>
      </c>
      <c r="N196" s="182">
        <f t="shared" si="84"/>
        <v>1.3005429738167709</v>
      </c>
      <c r="O196" s="182">
        <f t="shared" si="84"/>
        <v>1.2752333461194221</v>
      </c>
      <c r="P196" s="357">
        <f t="shared" si="84"/>
        <v>1.2160422793334187</v>
      </c>
    </row>
    <row r="197" spans="2:16">
      <c r="B197" s="175">
        <v>2001</v>
      </c>
      <c r="C197" s="87">
        <f t="shared" ref="C197:P197" si="85">C17/C$167</f>
        <v>0.8655913978494626</v>
      </c>
      <c r="D197" s="85">
        <f t="shared" si="85"/>
        <v>-0.169172932330827</v>
      </c>
      <c r="E197" s="85">
        <f t="shared" si="85"/>
        <v>1.6420890937019967</v>
      </c>
      <c r="F197" s="85">
        <f t="shared" si="85"/>
        <v>0.8356807511737091</v>
      </c>
      <c r="G197" s="85">
        <f t="shared" si="85"/>
        <v>1.0483333333333333</v>
      </c>
      <c r="H197" s="85"/>
      <c r="I197" s="85">
        <f t="shared" si="85"/>
        <v>0.99996569850702721</v>
      </c>
      <c r="J197" s="85">
        <f t="shared" si="85"/>
        <v>0.80871794871794855</v>
      </c>
      <c r="K197" s="85">
        <f t="shared" si="85"/>
        <v>1.4564080209241497</v>
      </c>
      <c r="L197" s="85">
        <f t="shared" si="85"/>
        <v>0.67333333333333345</v>
      </c>
      <c r="M197" s="85">
        <f t="shared" si="85"/>
        <v>2.1687344913151358</v>
      </c>
      <c r="N197" s="85">
        <f t="shared" si="85"/>
        <v>0.972438193243646</v>
      </c>
      <c r="O197" s="85">
        <f t="shared" si="85"/>
        <v>1.0929401284724503</v>
      </c>
      <c r="P197" s="88">
        <f t="shared" si="85"/>
        <v>0.9909246572718664</v>
      </c>
    </row>
    <row r="198" spans="2:16">
      <c r="B198" s="175">
        <v>2002</v>
      </c>
      <c r="C198" s="87">
        <f t="shared" ref="C198:P198" si="86">C27/C$167</f>
        <v>0.19999999999999998</v>
      </c>
      <c r="D198" s="85">
        <f t="shared" si="86"/>
        <v>-1.8947368421052633</v>
      </c>
      <c r="E198" s="85">
        <f t="shared" si="86"/>
        <v>1.7619047619047619</v>
      </c>
      <c r="F198" s="85">
        <f t="shared" si="86"/>
        <v>0.98122065727699537</v>
      </c>
      <c r="G198" s="85">
        <f t="shared" si="86"/>
        <v>1.075</v>
      </c>
      <c r="H198" s="85"/>
      <c r="I198" s="85">
        <f t="shared" si="86"/>
        <v>1.2877484867528857</v>
      </c>
      <c r="J198" s="85">
        <f t="shared" si="86"/>
        <v>0.71153846153846156</v>
      </c>
      <c r="K198" s="85">
        <f t="shared" si="86"/>
        <v>0.89843068875326937</v>
      </c>
      <c r="L198" s="85">
        <f t="shared" si="86"/>
        <v>1.52</v>
      </c>
      <c r="M198" s="85">
        <f t="shared" si="86"/>
        <v>1.4615384615384615</v>
      </c>
      <c r="N198" s="85">
        <f t="shared" si="86"/>
        <v>0.92851308460652848</v>
      </c>
      <c r="O198" s="85">
        <f t="shared" si="86"/>
        <v>1.1045751633986927</v>
      </c>
      <c r="P198" s="88">
        <f t="shared" si="86"/>
        <v>1.1045751633986929</v>
      </c>
    </row>
    <row r="199" spans="2:16">
      <c r="B199" s="175">
        <v>2003</v>
      </c>
      <c r="C199" s="87">
        <f t="shared" ref="C199:P199" si="87">C37/C$167</f>
        <v>0.73333333333333339</v>
      </c>
      <c r="D199" s="85">
        <f t="shared" si="87"/>
        <v>2.4736842105263159</v>
      </c>
      <c r="E199" s="85">
        <f t="shared" si="87"/>
        <v>1.9523809523809521</v>
      </c>
      <c r="F199" s="85">
        <f t="shared" si="87"/>
        <v>0.83943661971830985</v>
      </c>
      <c r="G199" s="85">
        <f t="shared" si="87"/>
        <v>0.98749999999999993</v>
      </c>
      <c r="H199" s="85"/>
      <c r="I199" s="85">
        <f t="shared" si="87"/>
        <v>0.52319518407038657</v>
      </c>
      <c r="J199" s="85">
        <f t="shared" si="87"/>
        <v>0.9076923076923078</v>
      </c>
      <c r="K199" s="85">
        <f t="shared" si="87"/>
        <v>0.66216216216216217</v>
      </c>
      <c r="L199" s="85">
        <f t="shared" si="87"/>
        <v>1.6</v>
      </c>
      <c r="M199" s="85">
        <f t="shared" si="87"/>
        <v>0.92307692307692302</v>
      </c>
      <c r="N199" s="85">
        <f t="shared" si="87"/>
        <v>0.89675451971248099</v>
      </c>
      <c r="O199" s="85">
        <f t="shared" si="87"/>
        <v>0.73937652385928221</v>
      </c>
      <c r="P199" s="88">
        <f t="shared" si="87"/>
        <v>0.73937652385928254</v>
      </c>
    </row>
    <row r="200" spans="2:16">
      <c r="B200" s="175">
        <v>2004</v>
      </c>
      <c r="C200" s="87">
        <f t="shared" ref="C200:P200" si="88">C47/C$167</f>
        <v>1.0333333333333334</v>
      </c>
      <c r="D200" s="85">
        <f t="shared" si="88"/>
        <v>-0.52631578947368418</v>
      </c>
      <c r="E200" s="85">
        <f t="shared" si="88"/>
        <v>1.0476190476190477</v>
      </c>
      <c r="F200" s="85">
        <f t="shared" si="88"/>
        <v>1.1971830985915493</v>
      </c>
      <c r="G200" s="85">
        <f t="shared" si="88"/>
        <v>0.85</v>
      </c>
      <c r="H200" s="85"/>
      <c r="I200" s="85">
        <f t="shared" si="88"/>
        <v>1.1119145994280104</v>
      </c>
      <c r="J200" s="85">
        <f t="shared" si="88"/>
        <v>0.82307692307692304</v>
      </c>
      <c r="K200" s="85">
        <f t="shared" si="88"/>
        <v>1.1756756756756754</v>
      </c>
      <c r="L200" s="85">
        <f t="shared" si="88"/>
        <v>1.1599999999999999</v>
      </c>
      <c r="M200" s="85">
        <f t="shared" si="88"/>
        <v>1</v>
      </c>
      <c r="N200" s="85">
        <f t="shared" si="88"/>
        <v>1.03877150947506</v>
      </c>
      <c r="O200" s="85">
        <f t="shared" si="88"/>
        <v>1.1242980991012488</v>
      </c>
      <c r="P200" s="88">
        <f t="shared" si="88"/>
        <v>1.0758833313050182</v>
      </c>
    </row>
    <row r="201" spans="2:16">
      <c r="B201" s="175">
        <f>B200+1</f>
        <v>2005</v>
      </c>
      <c r="C201" s="87">
        <f t="shared" ref="C201:P201" si="89">C57/C$167</f>
        <v>6.6666666666666666E-2</v>
      </c>
      <c r="D201" s="85">
        <f t="shared" si="89"/>
        <v>2.2105263157894739</v>
      </c>
      <c r="E201" s="85">
        <f t="shared" si="89"/>
        <v>0.7142857142857143</v>
      </c>
      <c r="F201" s="85">
        <f t="shared" si="89"/>
        <v>1.2535211267605635</v>
      </c>
      <c r="G201" s="85">
        <f t="shared" si="89"/>
        <v>0.73333333333333339</v>
      </c>
      <c r="H201" s="85"/>
      <c r="I201" s="85">
        <f t="shared" si="89"/>
        <v>0.80002229597043195</v>
      </c>
      <c r="J201" s="85">
        <f t="shared" si="89"/>
        <v>0.83846153846153848</v>
      </c>
      <c r="K201" s="85">
        <f t="shared" si="89"/>
        <v>1.2162162162162162</v>
      </c>
      <c r="L201" s="85">
        <f t="shared" si="89"/>
        <v>0.64</v>
      </c>
      <c r="M201" s="85">
        <f t="shared" si="89"/>
        <v>1.1538461538461537</v>
      </c>
      <c r="N201" s="85">
        <f t="shared" si="89"/>
        <v>0.96710956218688759</v>
      </c>
      <c r="O201" s="85">
        <f t="shared" si="89"/>
        <v>0.93287531182268024</v>
      </c>
      <c r="P201" s="88">
        <f t="shared" si="89"/>
        <v>0.89488271141163722</v>
      </c>
    </row>
    <row r="202" spans="2:16">
      <c r="B202" s="175">
        <f t="shared" ref="B202:B210" si="90">B201+1</f>
        <v>2006</v>
      </c>
      <c r="C202" s="87">
        <f t="shared" ref="C202:P202" si="91">C67/C$167</f>
        <v>1.8666666666666665</v>
      </c>
      <c r="D202" s="85">
        <f t="shared" si="91"/>
        <v>1.368421052631579</v>
      </c>
      <c r="E202" s="85">
        <f t="shared" si="91"/>
        <v>0.23809523809523808</v>
      </c>
      <c r="F202" s="85">
        <f t="shared" si="91"/>
        <v>1.0985915492957747</v>
      </c>
      <c r="G202" s="85">
        <f t="shared" si="91"/>
        <v>0.98333333333333339</v>
      </c>
      <c r="H202" s="85"/>
      <c r="I202" s="85">
        <f t="shared" si="91"/>
        <v>0.59740155243448467</v>
      </c>
      <c r="J202" s="85">
        <f t="shared" si="91"/>
        <v>0</v>
      </c>
      <c r="K202" s="85">
        <f t="shared" si="91"/>
        <v>1.3783783783783783</v>
      </c>
      <c r="L202" s="85">
        <f t="shared" si="91"/>
        <v>2.04</v>
      </c>
      <c r="M202" s="85">
        <f t="shared" si="91"/>
        <v>-1.5384615384615383</v>
      </c>
      <c r="N202" s="85">
        <f t="shared" si="91"/>
        <v>1.3456952638905992</v>
      </c>
      <c r="O202" s="85">
        <f t="shared" si="91"/>
        <v>1.0348256224799435</v>
      </c>
      <c r="P202" s="88">
        <f t="shared" si="91"/>
        <v>0.94935622317596591</v>
      </c>
    </row>
    <row r="203" spans="2:16">
      <c r="B203" s="175">
        <f t="shared" si="90"/>
        <v>2007</v>
      </c>
      <c r="C203" s="87">
        <f t="shared" ref="C203:P203" si="92">C77/C$167</f>
        <v>-1.1666666666666667</v>
      </c>
      <c r="D203" s="85">
        <f t="shared" si="92"/>
        <v>-1.6842105263157896</v>
      </c>
      <c r="E203" s="85">
        <f t="shared" si="92"/>
        <v>2.4285714285714284</v>
      </c>
      <c r="F203" s="85">
        <f t="shared" si="92"/>
        <v>1.3661971830985915</v>
      </c>
      <c r="G203" s="85">
        <f t="shared" si="92"/>
        <v>0.95833333333333337</v>
      </c>
      <c r="H203" s="85"/>
      <c r="I203" s="85">
        <f t="shared" si="92"/>
        <v>1.9410326464459364</v>
      </c>
      <c r="J203" s="85">
        <f t="shared" si="92"/>
        <v>0</v>
      </c>
      <c r="K203" s="85">
        <f t="shared" si="92"/>
        <v>0.83783783783783783</v>
      </c>
      <c r="L203" s="85">
        <f t="shared" si="92"/>
        <v>0.48</v>
      </c>
      <c r="M203" s="85">
        <f t="shared" si="92"/>
        <v>0.46153846153846151</v>
      </c>
      <c r="N203" s="85">
        <f t="shared" si="92"/>
        <v>0.47845234429180544</v>
      </c>
      <c r="O203" s="85">
        <f t="shared" si="92"/>
        <v>1.2024204307223174</v>
      </c>
      <c r="P203" s="88">
        <f t="shared" si="92"/>
        <v>1.2024204307223176</v>
      </c>
    </row>
    <row r="204" spans="2:16">
      <c r="B204" s="175">
        <f t="shared" si="90"/>
        <v>2008</v>
      </c>
      <c r="C204" s="87">
        <f t="shared" ref="C204:P204" si="93">C87/C$167</f>
        <v>-0.43333333333333335</v>
      </c>
      <c r="D204" s="85">
        <f t="shared" si="93"/>
        <v>-1.4736842105263157</v>
      </c>
      <c r="E204" s="85">
        <f t="shared" si="93"/>
        <v>1.4761904761904763</v>
      </c>
      <c r="F204" s="85">
        <f t="shared" si="93"/>
        <v>1.0845070422535212</v>
      </c>
      <c r="G204" s="85">
        <f t="shared" si="93"/>
        <v>0.95833333333333337</v>
      </c>
      <c r="H204" s="85"/>
      <c r="I204" s="85">
        <f t="shared" si="93"/>
        <v>1.5376244501041907</v>
      </c>
      <c r="J204" s="85">
        <f t="shared" si="93"/>
        <v>0.7</v>
      </c>
      <c r="K204" s="85">
        <f t="shared" si="93"/>
        <v>1.0810810810810809</v>
      </c>
      <c r="L204" s="85">
        <f t="shared" si="93"/>
        <v>1.52</v>
      </c>
      <c r="M204" s="85">
        <f t="shared" si="93"/>
        <v>-7.6923076923076927E-2</v>
      </c>
      <c r="N204" s="85">
        <f t="shared" si="93"/>
        <v>1.1384794006907928</v>
      </c>
      <c r="O204" s="85">
        <f t="shared" si="93"/>
        <v>1.3344456712877764</v>
      </c>
      <c r="P204" s="88">
        <f t="shared" si="93"/>
        <v>1.3344456712877768</v>
      </c>
    </row>
    <row r="205" spans="2:16">
      <c r="B205" s="175">
        <f t="shared" si="90"/>
        <v>2009</v>
      </c>
      <c r="C205" s="87">
        <f t="shared" ref="C205:P205" si="94">C97/C$167</f>
        <v>1.3333333333333333</v>
      </c>
      <c r="D205" s="85">
        <f t="shared" si="94"/>
        <v>0.68421052631578949</v>
      </c>
      <c r="E205" s="85">
        <f t="shared" si="94"/>
        <v>1.4761904761904763</v>
      </c>
      <c r="F205" s="85">
        <f t="shared" si="94"/>
        <v>1.591549295774648</v>
      </c>
      <c r="G205" s="85">
        <f t="shared" si="94"/>
        <v>0.9</v>
      </c>
      <c r="H205" s="85"/>
      <c r="I205" s="85">
        <f t="shared" si="94"/>
        <v>0.89127223012381596</v>
      </c>
      <c r="J205" s="85">
        <f t="shared" si="94"/>
        <v>0.98461538461538467</v>
      </c>
      <c r="K205" s="85">
        <f t="shared" si="94"/>
        <v>0.79729729729729726</v>
      </c>
      <c r="L205" s="85">
        <f t="shared" si="94"/>
        <v>2.12</v>
      </c>
      <c r="M205" s="85">
        <f t="shared" si="94"/>
        <v>1.0769230769230769</v>
      </c>
      <c r="N205" s="85">
        <f t="shared" si="94"/>
        <v>0.84359285179888832</v>
      </c>
      <c r="O205" s="85">
        <f t="shared" si="94"/>
        <v>0.91887484712596812</v>
      </c>
      <c r="P205" s="88">
        <f t="shared" si="94"/>
        <v>0.86599944398109541</v>
      </c>
    </row>
    <row r="206" spans="2:16">
      <c r="B206" s="175">
        <f t="shared" si="90"/>
        <v>2010</v>
      </c>
      <c r="C206" s="87">
        <f t="shared" ref="C206:P206" si="95">C107/C$167</f>
        <v>1.5666666666666667</v>
      </c>
      <c r="D206" s="85">
        <f t="shared" si="95"/>
        <v>1</v>
      </c>
      <c r="E206" s="85">
        <f t="shared" si="95"/>
        <v>1.1904761904761905</v>
      </c>
      <c r="F206" s="85">
        <f t="shared" si="95"/>
        <v>1.0140845070422535</v>
      </c>
      <c r="G206" s="85">
        <f t="shared" si="95"/>
        <v>0.85833333333333339</v>
      </c>
      <c r="H206" s="85"/>
      <c r="I206" s="85">
        <f t="shared" si="95"/>
        <v>0.77716965609651545</v>
      </c>
      <c r="J206" s="85">
        <f t="shared" si="95"/>
        <v>0.83846153846153848</v>
      </c>
      <c r="K206" s="85">
        <f t="shared" si="95"/>
        <v>0.79729729729729726</v>
      </c>
      <c r="L206" s="85">
        <f t="shared" si="95"/>
        <v>1.6800000000000002</v>
      </c>
      <c r="M206" s="85">
        <f t="shared" si="95"/>
        <v>3.9230769230769225</v>
      </c>
      <c r="N206" s="85">
        <f t="shared" si="95"/>
        <v>0.91277303062656456</v>
      </c>
      <c r="O206" s="85">
        <f t="shared" si="95"/>
        <v>0.91570933212724237</v>
      </c>
      <c r="P206" s="88">
        <f t="shared" si="95"/>
        <v>0.86483081768252867</v>
      </c>
    </row>
    <row r="207" spans="2:16">
      <c r="B207" s="175">
        <f t="shared" si="90"/>
        <v>2011</v>
      </c>
      <c r="C207" s="87">
        <f t="shared" ref="C207:P207" si="96">C117/C$167</f>
        <v>0.39999999999999997</v>
      </c>
      <c r="D207" s="85">
        <f t="shared" si="96"/>
        <v>1</v>
      </c>
      <c r="E207" s="85">
        <f t="shared" si="96"/>
        <v>2</v>
      </c>
      <c r="F207" s="85">
        <f t="shared" si="96"/>
        <v>1.3943661971830987</v>
      </c>
      <c r="G207" s="85">
        <f t="shared" si="96"/>
        <v>0.81666666666666676</v>
      </c>
      <c r="H207" s="85"/>
      <c r="I207" s="85">
        <f t="shared" si="96"/>
        <v>1.0348413984718685</v>
      </c>
      <c r="J207" s="85">
        <f t="shared" si="96"/>
        <v>0.96153846153846156</v>
      </c>
      <c r="K207" s="85">
        <f t="shared" si="96"/>
        <v>0.82432432432432423</v>
      </c>
      <c r="L207" s="85">
        <f t="shared" si="96"/>
        <v>0.88000000000000012</v>
      </c>
      <c r="M207" s="85">
        <f t="shared" si="96"/>
        <v>-1.6923076923076923</v>
      </c>
      <c r="N207" s="85">
        <f t="shared" si="96"/>
        <v>1.003860084836536</v>
      </c>
      <c r="O207" s="85">
        <f t="shared" si="96"/>
        <v>1.0231504231504231</v>
      </c>
      <c r="P207" s="88">
        <f t="shared" si="96"/>
        <v>1.0231504231504231</v>
      </c>
    </row>
    <row r="208" spans="2:16">
      <c r="B208" s="175">
        <f t="shared" si="90"/>
        <v>2012</v>
      </c>
      <c r="C208" s="87">
        <f t="shared" ref="C208:P208" si="97">C127/C$167</f>
        <v>-0.16666666666666666</v>
      </c>
      <c r="D208" s="85">
        <f t="shared" si="97"/>
        <v>-2.5263157894736841</v>
      </c>
      <c r="E208" s="85">
        <f t="shared" si="97"/>
        <v>2.8095238095238098</v>
      </c>
      <c r="F208" s="85">
        <f t="shared" si="97"/>
        <v>0.84507042253521136</v>
      </c>
      <c r="G208" s="85">
        <f t="shared" si="97"/>
        <v>0.89166666666666661</v>
      </c>
      <c r="H208" s="85"/>
      <c r="I208" s="85">
        <f t="shared" si="97"/>
        <v>1.5840889094697845</v>
      </c>
      <c r="J208" s="85">
        <f t="shared" si="97"/>
        <v>0.88461538461538458</v>
      </c>
      <c r="K208" s="85">
        <f t="shared" si="97"/>
        <v>1.1621621621621621</v>
      </c>
      <c r="L208" s="85">
        <f t="shared" si="97"/>
        <v>1.56</v>
      </c>
      <c r="M208" s="85">
        <f t="shared" si="97"/>
        <v>-0.46153846153846151</v>
      </c>
      <c r="N208" s="85">
        <f t="shared" si="97"/>
        <v>1.3155669477549243</v>
      </c>
      <c r="O208" s="85">
        <f t="shared" si="97"/>
        <v>1.5041322314049583</v>
      </c>
      <c r="P208" s="88">
        <f t="shared" si="97"/>
        <v>1.4582960405745216</v>
      </c>
    </row>
    <row r="209" spans="2:16">
      <c r="B209" s="175">
        <f t="shared" si="90"/>
        <v>2013</v>
      </c>
      <c r="C209" s="87">
        <f t="shared" ref="C209:P209" si="98">C137/C$167</f>
        <v>-0.46666666666666662</v>
      </c>
      <c r="D209" s="85">
        <f t="shared" si="98"/>
        <v>-0.89473684210526316</v>
      </c>
      <c r="E209" s="85">
        <f t="shared" si="98"/>
        <v>0.38095238095238093</v>
      </c>
      <c r="F209" s="85">
        <f t="shared" si="98"/>
        <v>1.1267605633802817</v>
      </c>
      <c r="G209" s="85">
        <f t="shared" si="98"/>
        <v>0.81666666666666676</v>
      </c>
      <c r="H209" s="85"/>
      <c r="I209" s="85">
        <f t="shared" si="98"/>
        <v>1.3371889671072399</v>
      </c>
      <c r="J209" s="85">
        <f t="shared" si="98"/>
        <v>0.80769230769230771</v>
      </c>
      <c r="K209" s="85">
        <f t="shared" si="98"/>
        <v>1.1621621621621621</v>
      </c>
      <c r="L209" s="85">
        <f t="shared" si="98"/>
        <v>1.4</v>
      </c>
      <c r="M209" s="85">
        <f t="shared" si="98"/>
        <v>-0.53846153846153844</v>
      </c>
      <c r="N209" s="89">
        <f t="shared" si="98"/>
        <v>1.2554279335345553</v>
      </c>
      <c r="O209" s="85">
        <f t="shared" si="98"/>
        <v>1.3710181664554286</v>
      </c>
      <c r="P209" s="88">
        <f t="shared" si="98"/>
        <v>1.3022397891963111</v>
      </c>
    </row>
    <row r="210" spans="2:16">
      <c r="B210" s="175">
        <f t="shared" si="90"/>
        <v>2014</v>
      </c>
      <c r="C210" s="87">
        <f t="shared" ref="C210:P210" si="99">C147/C$167</f>
        <v>-0.16666666666666666</v>
      </c>
      <c r="D210" s="85">
        <f t="shared" si="99"/>
        <v>-0.8421052631578948</v>
      </c>
      <c r="E210" s="85">
        <f t="shared" si="99"/>
        <v>3</v>
      </c>
      <c r="F210" s="85">
        <f t="shared" si="99"/>
        <v>1.3802816901408452</v>
      </c>
      <c r="G210" s="85">
        <f t="shared" si="99"/>
        <v>0.875</v>
      </c>
      <c r="H210" s="85"/>
      <c r="I210" s="85">
        <f t="shared" si="99"/>
        <v>1.8915622908651482</v>
      </c>
      <c r="J210" s="85">
        <f t="shared" si="99"/>
        <v>1.0933333333333333</v>
      </c>
      <c r="K210" s="85">
        <f t="shared" si="99"/>
        <v>1.4154315605928511</v>
      </c>
      <c r="L210" s="85">
        <f t="shared" si="99"/>
        <v>2.1693333333333333</v>
      </c>
      <c r="M210" s="85">
        <f t="shared" si="99"/>
        <v>-1.2332506203473939</v>
      </c>
      <c r="N210" s="85">
        <f t="shared" si="99"/>
        <v>1.4730880238214872</v>
      </c>
      <c r="O210" s="85">
        <f t="shared" si="99"/>
        <v>1.6695448571738893</v>
      </c>
      <c r="P210" s="88">
        <f t="shared" si="99"/>
        <v>1.6695448571738896</v>
      </c>
    </row>
    <row r="211" spans="2:16" ht="15.75" thickBot="1">
      <c r="B211" s="176">
        <f>B210+1</f>
        <v>2015</v>
      </c>
      <c r="C211" s="93">
        <f>C157/C$167</f>
        <v>-0.33440860215053753</v>
      </c>
      <c r="D211" s="91">
        <f>D157/D$167</f>
        <v>0.1409774436090227</v>
      </c>
      <c r="E211" s="91">
        <f t="shared" ref="E211:P211" si="100">E157/E$167</f>
        <v>2.0384024577572961</v>
      </c>
      <c r="F211" s="91">
        <f t="shared" si="100"/>
        <v>1.1460093896713615</v>
      </c>
      <c r="G211" s="91">
        <f t="shared" si="100"/>
        <v>1.0763440860215054</v>
      </c>
      <c r="H211" s="91"/>
      <c r="I211" s="91">
        <f t="shared" si="100"/>
        <v>1.4386158811460115</v>
      </c>
      <c r="J211" s="91">
        <f t="shared" si="100"/>
        <v>0</v>
      </c>
      <c r="K211" s="91">
        <f t="shared" si="100"/>
        <v>0</v>
      </c>
      <c r="L211" s="91">
        <f t="shared" si="100"/>
        <v>0</v>
      </c>
      <c r="M211" s="91">
        <f t="shared" si="100"/>
        <v>0</v>
      </c>
      <c r="N211" s="91">
        <f t="shared" si="100"/>
        <v>0</v>
      </c>
      <c r="O211" s="91">
        <f t="shared" si="100"/>
        <v>1.3792737766885879</v>
      </c>
      <c r="P211" s="94">
        <f t="shared" si="100"/>
        <v>1.2119449372257018</v>
      </c>
    </row>
  </sheetData>
  <customSheetViews>
    <customSheetView guid="{6DA84043-8308-458F-9378-22AB3DF247A3}" scale="89" showPageBreaks="1" fitToPage="1" printArea="1" view="pageBreakPreview">
      <selection activeCell="D4" sqref="D4:D5"/>
      <pageMargins left="0.98425196850393704" right="0.98425196850393704" top="0.98425196850393704" bottom="0.98425196850393704" header="0.51181102362204722" footer="0.51181102362204722"/>
      <printOptions horizontalCentered="1" verticalCentered="1"/>
      <pageSetup paperSize="9" scale="15" orientation="portrait" horizontalDpi="300" verticalDpi="300" r:id="rId1"/>
      <headerFooter alignWithMargins="0"/>
    </customSheetView>
  </customSheetViews>
  <mergeCells count="303">
    <mergeCell ref="F4:F5"/>
    <mergeCell ref="G4:G5"/>
    <mergeCell ref="N4:N5"/>
    <mergeCell ref="O4:P4"/>
    <mergeCell ref="L14:L15"/>
    <mergeCell ref="M14:M15"/>
    <mergeCell ref="B3:K3"/>
    <mergeCell ref="L3:P3"/>
    <mergeCell ref="B4:B5"/>
    <mergeCell ref="C4:C5"/>
    <mergeCell ref="D4:D5"/>
    <mergeCell ref="E4:E5"/>
    <mergeCell ref="H4:H5"/>
    <mergeCell ref="I4:I5"/>
    <mergeCell ref="L4:L5"/>
    <mergeCell ref="M4:M5"/>
    <mergeCell ref="J4:J5"/>
    <mergeCell ref="K4:K5"/>
    <mergeCell ref="L13:P13"/>
    <mergeCell ref="N14:N15"/>
    <mergeCell ref="O14:P14"/>
    <mergeCell ref="J14:J15"/>
    <mergeCell ref="K14:K15"/>
    <mergeCell ref="B13:K13"/>
    <mergeCell ref="I14:I15"/>
    <mergeCell ref="H14:H15"/>
    <mergeCell ref="L23:P23"/>
    <mergeCell ref="B24:B25"/>
    <mergeCell ref="C24:C25"/>
    <mergeCell ref="D24:D25"/>
    <mergeCell ref="E24:E25"/>
    <mergeCell ref="F24:F25"/>
    <mergeCell ref="G24:G25"/>
    <mergeCell ref="H24:H25"/>
    <mergeCell ref="I24:I25"/>
    <mergeCell ref="B14:B15"/>
    <mergeCell ref="C14:C15"/>
    <mergeCell ref="D14:D15"/>
    <mergeCell ref="E14:E15"/>
    <mergeCell ref="F14:F15"/>
    <mergeCell ref="G14:G15"/>
    <mergeCell ref="B33:K33"/>
    <mergeCell ref="B23:K23"/>
    <mergeCell ref="J24:J25"/>
    <mergeCell ref="K24:K25"/>
    <mergeCell ref="O24:P24"/>
    <mergeCell ref="L24:L25"/>
    <mergeCell ref="M24:M25"/>
    <mergeCell ref="N24:N25"/>
    <mergeCell ref="L33:P33"/>
    <mergeCell ref="B34:B35"/>
    <mergeCell ref="C34:C35"/>
    <mergeCell ref="D34:D35"/>
    <mergeCell ref="E34:E35"/>
    <mergeCell ref="F34:F35"/>
    <mergeCell ref="O34:P34"/>
    <mergeCell ref="L34:L35"/>
    <mergeCell ref="H34:H35"/>
    <mergeCell ref="I34:I35"/>
    <mergeCell ref="G34:G35"/>
    <mergeCell ref="M34:M35"/>
    <mergeCell ref="N34:N35"/>
    <mergeCell ref="J34:J35"/>
    <mergeCell ref="K34:K35"/>
    <mergeCell ref="B43:K43"/>
    <mergeCell ref="L43:P43"/>
    <mergeCell ref="B44:B45"/>
    <mergeCell ref="C44:C45"/>
    <mergeCell ref="D44:D45"/>
    <mergeCell ref="E44:E45"/>
    <mergeCell ref="F44:F45"/>
    <mergeCell ref="G44:G45"/>
    <mergeCell ref="J44:J45"/>
    <mergeCell ref="K44:K45"/>
    <mergeCell ref="H44:H45"/>
    <mergeCell ref="I44:I45"/>
    <mergeCell ref="L44:L45"/>
    <mergeCell ref="M44:M45"/>
    <mergeCell ref="N44:N45"/>
    <mergeCell ref="L53:P53"/>
    <mergeCell ref="N54:N55"/>
    <mergeCell ref="N64:N65"/>
    <mergeCell ref="O64:P64"/>
    <mergeCell ref="O44:P44"/>
    <mergeCell ref="B53:K53"/>
    <mergeCell ref="B54:B55"/>
    <mergeCell ref="C54:C55"/>
    <mergeCell ref="D54:D55"/>
    <mergeCell ref="E54:E55"/>
    <mergeCell ref="F54:F55"/>
    <mergeCell ref="K54:K55"/>
    <mergeCell ref="I54:I55"/>
    <mergeCell ref="L54:L55"/>
    <mergeCell ref="M54:M55"/>
    <mergeCell ref="B63:K63"/>
    <mergeCell ref="L63:P63"/>
    <mergeCell ref="G54:G55"/>
    <mergeCell ref="H54:H55"/>
    <mergeCell ref="O54:P54"/>
    <mergeCell ref="J54:J55"/>
    <mergeCell ref="E64:E65"/>
    <mergeCell ref="G74:G75"/>
    <mergeCell ref="O84:P84"/>
    <mergeCell ref="B83:K83"/>
    <mergeCell ref="B84:B85"/>
    <mergeCell ref="B64:B65"/>
    <mergeCell ref="C64:C65"/>
    <mergeCell ref="C74:C75"/>
    <mergeCell ref="D74:D75"/>
    <mergeCell ref="E74:E75"/>
    <mergeCell ref="J74:J75"/>
    <mergeCell ref="K74:K75"/>
    <mergeCell ref="C84:C85"/>
    <mergeCell ref="D84:D85"/>
    <mergeCell ref="E84:E85"/>
    <mergeCell ref="F84:F85"/>
    <mergeCell ref="F74:F75"/>
    <mergeCell ref="I74:I75"/>
    <mergeCell ref="J64:J65"/>
    <mergeCell ref="K64:K65"/>
    <mergeCell ref="D64:D65"/>
    <mergeCell ref="B74:B75"/>
    <mergeCell ref="B73:K73"/>
    <mergeCell ref="G84:G85"/>
    <mergeCell ref="N84:N85"/>
    <mergeCell ref="K84:K85"/>
    <mergeCell ref="J84:J85"/>
    <mergeCell ref="H84:H85"/>
    <mergeCell ref="I84:I85"/>
    <mergeCell ref="L84:L85"/>
    <mergeCell ref="M84:M85"/>
    <mergeCell ref="J94:J95"/>
    <mergeCell ref="H94:H95"/>
    <mergeCell ref="I94:I95"/>
    <mergeCell ref="B104:B105"/>
    <mergeCell ref="K94:K95"/>
    <mergeCell ref="F94:F95"/>
    <mergeCell ref="G94:G95"/>
    <mergeCell ref="F104:F105"/>
    <mergeCell ref="G104:G105"/>
    <mergeCell ref="C104:C105"/>
    <mergeCell ref="D104:D105"/>
    <mergeCell ref="B94:B95"/>
    <mergeCell ref="C94:C95"/>
    <mergeCell ref="D94:D95"/>
    <mergeCell ref="E94:E95"/>
    <mergeCell ref="H114:H115"/>
    <mergeCell ref="K104:K105"/>
    <mergeCell ref="L104:L105"/>
    <mergeCell ref="M104:M105"/>
    <mergeCell ref="F64:F65"/>
    <mergeCell ref="G64:G65"/>
    <mergeCell ref="H64:H65"/>
    <mergeCell ref="I64:I65"/>
    <mergeCell ref="L103:P103"/>
    <mergeCell ref="N74:N75"/>
    <mergeCell ref="L83:P83"/>
    <mergeCell ref="M74:M75"/>
    <mergeCell ref="O74:P74"/>
    <mergeCell ref="L74:L75"/>
    <mergeCell ref="L64:L65"/>
    <mergeCell ref="M64:M65"/>
    <mergeCell ref="L73:P73"/>
    <mergeCell ref="H74:H75"/>
    <mergeCell ref="B93:K93"/>
    <mergeCell ref="L94:L95"/>
    <mergeCell ref="L93:P93"/>
    <mergeCell ref="M94:M95"/>
    <mergeCell ref="N94:N95"/>
    <mergeCell ref="O94:P94"/>
    <mergeCell ref="N124:N125"/>
    <mergeCell ref="O124:P124"/>
    <mergeCell ref="L124:L125"/>
    <mergeCell ref="I124:I125"/>
    <mergeCell ref="O104:P104"/>
    <mergeCell ref="B103:K103"/>
    <mergeCell ref="O114:P114"/>
    <mergeCell ref="H104:H105"/>
    <mergeCell ref="I104:I105"/>
    <mergeCell ref="J114:J115"/>
    <mergeCell ref="K114:K115"/>
    <mergeCell ref="B113:K113"/>
    <mergeCell ref="I114:I115"/>
    <mergeCell ref="L114:L115"/>
    <mergeCell ref="N104:N105"/>
    <mergeCell ref="B114:B115"/>
    <mergeCell ref="E104:E105"/>
    <mergeCell ref="M114:M115"/>
    <mergeCell ref="N114:N115"/>
    <mergeCell ref="G114:G115"/>
    <mergeCell ref="F114:F115"/>
    <mergeCell ref="C114:C115"/>
    <mergeCell ref="D114:D115"/>
    <mergeCell ref="E114:E115"/>
    <mergeCell ref="C124:C125"/>
    <mergeCell ref="D124:D125"/>
    <mergeCell ref="E124:E125"/>
    <mergeCell ref="J124:J125"/>
    <mergeCell ref="K124:K125"/>
    <mergeCell ref="F124:F125"/>
    <mergeCell ref="G124:G125"/>
    <mergeCell ref="M124:M125"/>
    <mergeCell ref="H124:H125"/>
    <mergeCell ref="K154:K155"/>
    <mergeCell ref="F154:F155"/>
    <mergeCell ref="G154:G155"/>
    <mergeCell ref="L113:P113"/>
    <mergeCell ref="J104:J105"/>
    <mergeCell ref="F144:F145"/>
    <mergeCell ref="L133:P133"/>
    <mergeCell ref="H134:H135"/>
    <mergeCell ref="I134:I135"/>
    <mergeCell ref="F134:F135"/>
    <mergeCell ref="J134:J135"/>
    <mergeCell ref="K134:K135"/>
    <mergeCell ref="B133:K133"/>
    <mergeCell ref="N144:N145"/>
    <mergeCell ref="O144:P144"/>
    <mergeCell ref="G134:G135"/>
    <mergeCell ref="H144:H145"/>
    <mergeCell ref="I144:I145"/>
    <mergeCell ref="G144:G145"/>
    <mergeCell ref="L134:L135"/>
    <mergeCell ref="M134:M135"/>
    <mergeCell ref="B123:K123"/>
    <mergeCell ref="L123:P123"/>
    <mergeCell ref="B124:B125"/>
    <mergeCell ref="B143:K143"/>
    <mergeCell ref="L143:P143"/>
    <mergeCell ref="N134:N135"/>
    <mergeCell ref="O134:P134"/>
    <mergeCell ref="B134:B135"/>
    <mergeCell ref="C134:C135"/>
    <mergeCell ref="D134:D135"/>
    <mergeCell ref="J144:J145"/>
    <mergeCell ref="K144:K145"/>
    <mergeCell ref="L144:L145"/>
    <mergeCell ref="M144:M145"/>
    <mergeCell ref="B144:B145"/>
    <mergeCell ref="C144:C145"/>
    <mergeCell ref="D144:D145"/>
    <mergeCell ref="E144:E145"/>
    <mergeCell ref="E134:E135"/>
    <mergeCell ref="L163:P163"/>
    <mergeCell ref="J154:J155"/>
    <mergeCell ref="B153:K153"/>
    <mergeCell ref="G164:G165"/>
    <mergeCell ref="L164:L165"/>
    <mergeCell ref="I164:I165"/>
    <mergeCell ref="D164:D165"/>
    <mergeCell ref="O154:P154"/>
    <mergeCell ref="J164:J165"/>
    <mergeCell ref="L154:L155"/>
    <mergeCell ref="M154:M155"/>
    <mergeCell ref="H154:H155"/>
    <mergeCell ref="I154:I155"/>
    <mergeCell ref="K164:K165"/>
    <mergeCell ref="B163:K163"/>
    <mergeCell ref="H164:H165"/>
    <mergeCell ref="B164:B165"/>
    <mergeCell ref="C164:C165"/>
    <mergeCell ref="N154:N155"/>
    <mergeCell ref="L153:P153"/>
    <mergeCell ref="B154:B155"/>
    <mergeCell ref="C154:C155"/>
    <mergeCell ref="D154:D155"/>
    <mergeCell ref="E154:E155"/>
    <mergeCell ref="B174:B175"/>
    <mergeCell ref="C174:C175"/>
    <mergeCell ref="D174:D175"/>
    <mergeCell ref="E174:E175"/>
    <mergeCell ref="E164:E165"/>
    <mergeCell ref="F164:F165"/>
    <mergeCell ref="N174:N175"/>
    <mergeCell ref="O174:P174"/>
    <mergeCell ref="F174:F175"/>
    <mergeCell ref="G174:G175"/>
    <mergeCell ref="H174:H175"/>
    <mergeCell ref="I174:I175"/>
    <mergeCell ref="J174:J175"/>
    <mergeCell ref="K174:K175"/>
    <mergeCell ref="M173:P173"/>
    <mergeCell ref="M174:M175"/>
    <mergeCell ref="C173:L173"/>
    <mergeCell ref="L174:L175"/>
    <mergeCell ref="M164:M165"/>
    <mergeCell ref="N164:N165"/>
    <mergeCell ref="O164:P164"/>
    <mergeCell ref="C193:P193"/>
    <mergeCell ref="B194:B195"/>
    <mergeCell ref="C194:C195"/>
    <mergeCell ref="D194:D195"/>
    <mergeCell ref="E194:E195"/>
    <mergeCell ref="F194:F195"/>
    <mergeCell ref="G194:G195"/>
    <mergeCell ref="H194:H195"/>
    <mergeCell ref="I194:I195"/>
    <mergeCell ref="N194:N195"/>
    <mergeCell ref="O194:P194"/>
    <mergeCell ref="J194:J195"/>
    <mergeCell ref="K194:K195"/>
    <mergeCell ref="L194:L195"/>
    <mergeCell ref="M194:M195"/>
  </mergeCells>
  <phoneticPr fontId="26" type="noConversion"/>
  <printOptions horizontalCentered="1" verticalCentered="1"/>
  <pageMargins left="0.98425196850393704" right="0.98425196850393704" top="0.98425196850393704" bottom="0.98425196850393704" header="0.51181102362204722" footer="0.51181102362204722"/>
  <pageSetup paperSize="9" scale="15" orientation="portrait" horizontalDpi="300" verticalDpi="300" r:id="rId2"/>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27"/>
  <sheetViews>
    <sheetView zoomScale="70" zoomScaleNormal="70" zoomScaleSheetLayoutView="100" workbookViewId="0">
      <selection activeCell="A11" sqref="A11:B11"/>
    </sheetView>
  </sheetViews>
  <sheetFormatPr defaultRowHeight="12.75"/>
  <sheetData>
    <row r="2" spans="2:16" ht="13.5" thickBot="1"/>
    <row r="3" spans="2:16" ht="24" thickBot="1">
      <c r="B3" s="473" t="s">
        <v>113</v>
      </c>
      <c r="C3" s="474"/>
      <c r="D3" s="474"/>
      <c r="E3" s="474"/>
      <c r="F3" s="474"/>
      <c r="G3" s="474"/>
      <c r="H3" s="474"/>
      <c r="I3" s="474"/>
      <c r="J3" s="474"/>
      <c r="K3" s="474"/>
      <c r="L3" s="470" t="s">
        <v>224</v>
      </c>
      <c r="M3" s="471"/>
      <c r="N3" s="471"/>
      <c r="O3" s="471"/>
      <c r="P3" s="472"/>
    </row>
    <row r="4" spans="2:16" ht="15.75">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6" ht="16.5" thickBot="1">
      <c r="B5" s="466"/>
      <c r="C5" s="462"/>
      <c r="D5" s="462"/>
      <c r="E5" s="462"/>
      <c r="F5" s="462"/>
      <c r="G5" s="462"/>
      <c r="H5" s="462"/>
      <c r="I5" s="462"/>
      <c r="J5" s="462"/>
      <c r="K5" s="462"/>
      <c r="L5" s="462"/>
      <c r="M5" s="462"/>
      <c r="N5" s="462"/>
      <c r="O5" s="145" t="s">
        <v>209</v>
      </c>
      <c r="P5" s="30" t="s">
        <v>210</v>
      </c>
    </row>
    <row r="6" spans="2:16" ht="15">
      <c r="B6" s="148" t="s">
        <v>211</v>
      </c>
      <c r="C6" s="146">
        <v>31</v>
      </c>
      <c r="D6" s="8">
        <v>28</v>
      </c>
      <c r="E6" s="8">
        <v>31</v>
      </c>
      <c r="F6" s="8">
        <v>25</v>
      </c>
      <c r="G6" s="8">
        <v>26</v>
      </c>
      <c r="H6" s="8">
        <v>5</v>
      </c>
      <c r="I6" s="168">
        <f>SUM(C6:G6)</f>
        <v>141</v>
      </c>
      <c r="J6" s="8">
        <v>5</v>
      </c>
      <c r="K6" s="8">
        <v>31</v>
      </c>
      <c r="L6" s="8">
        <v>30</v>
      </c>
      <c r="M6" s="8">
        <v>31</v>
      </c>
      <c r="N6" s="168">
        <f>SUM(J6:M6)</f>
        <v>97</v>
      </c>
      <c r="O6" s="167">
        <f>SUM(C6:H6,J6:M6)</f>
        <v>243</v>
      </c>
      <c r="P6" s="169">
        <f>I6+N6</f>
        <v>238</v>
      </c>
    </row>
    <row r="7" spans="2:16" ht="19.5">
      <c r="B7" s="149" t="s">
        <v>485</v>
      </c>
      <c r="C7" s="147">
        <v>1.2</v>
      </c>
      <c r="D7" s="10">
        <v>1.6</v>
      </c>
      <c r="E7" s="10">
        <v>3.8</v>
      </c>
      <c r="F7" s="10">
        <v>9.4</v>
      </c>
      <c r="G7" s="10">
        <v>11.1</v>
      </c>
      <c r="H7" s="10">
        <v>10.7</v>
      </c>
      <c r="I7" s="153">
        <f>(C6*C7+D6*D7+E6*E7+F6*F7+G6*G7)/I6</f>
        <v>5.130496453900709</v>
      </c>
      <c r="J7" s="10">
        <v>10.9</v>
      </c>
      <c r="K7" s="95">
        <v>6.4</v>
      </c>
      <c r="L7" s="95">
        <v>-0.5</v>
      </c>
      <c r="M7" s="95">
        <v>-2</v>
      </c>
      <c r="N7" s="153">
        <f>(J6*J7+K6*K7+L6*L7+M6*M7)/N6</f>
        <v>1.8134020618556701</v>
      </c>
      <c r="O7" s="154">
        <f>(C7*C6+D7*D6+E7*E6+F7*F6+G7*G6+H7*H6+J7*J6+K7*K6+L7*L6+M7*M6)/O6</f>
        <v>3.9209876543209874</v>
      </c>
      <c r="P7" s="161">
        <f>(I7*I6+N7*N6)/P6</f>
        <v>3.7785714285714285</v>
      </c>
    </row>
    <row r="8" spans="2:16" ht="19.5">
      <c r="B8" s="149" t="s">
        <v>212</v>
      </c>
      <c r="C8" s="13">
        <f t="shared" ref="C8:H8" si="0">C6*(13-C7)</f>
        <v>365.8</v>
      </c>
      <c r="D8" s="12">
        <f t="shared" si="0"/>
        <v>319.2</v>
      </c>
      <c r="E8" s="12">
        <f t="shared" si="0"/>
        <v>285.2</v>
      </c>
      <c r="F8" s="12">
        <f t="shared" si="0"/>
        <v>89.999999999999986</v>
      </c>
      <c r="G8" s="12">
        <f t="shared" si="0"/>
        <v>49.400000000000006</v>
      </c>
      <c r="H8" s="12">
        <f t="shared" si="0"/>
        <v>11.500000000000004</v>
      </c>
      <c r="I8" s="155">
        <f>SUM(C8:G8)</f>
        <v>1109.6000000000001</v>
      </c>
      <c r="J8" s="12">
        <v>11</v>
      </c>
      <c r="K8" s="12">
        <v>206</v>
      </c>
      <c r="L8" s="12">
        <v>404</v>
      </c>
      <c r="M8" s="12">
        <v>465</v>
      </c>
      <c r="N8" s="155">
        <f>SUM(J8:M8)</f>
        <v>1086</v>
      </c>
      <c r="O8" s="156">
        <f>O6*(13-O7)</f>
        <v>2206.2000000000003</v>
      </c>
      <c r="P8" s="162">
        <f>P6*(13-P7)</f>
        <v>2194.6999999999998</v>
      </c>
    </row>
    <row r="9" spans="2:16" ht="19.5">
      <c r="B9" s="149" t="s">
        <v>213</v>
      </c>
      <c r="C9" s="13">
        <f t="shared" ref="C9:H9" si="1">C6*(17-C7)</f>
        <v>489.8</v>
      </c>
      <c r="D9" s="12">
        <f t="shared" si="1"/>
        <v>431.2</v>
      </c>
      <c r="E9" s="12">
        <f t="shared" si="1"/>
        <v>409.2</v>
      </c>
      <c r="F9" s="12">
        <f t="shared" si="1"/>
        <v>190</v>
      </c>
      <c r="G9" s="12">
        <f t="shared" si="1"/>
        <v>153.4</v>
      </c>
      <c r="H9" s="12">
        <f t="shared" si="1"/>
        <v>31.500000000000004</v>
      </c>
      <c r="I9" s="155">
        <f>SUM(C9:G9)</f>
        <v>1673.6000000000001</v>
      </c>
      <c r="J9" s="12">
        <v>31</v>
      </c>
      <c r="K9" s="12">
        <v>330</v>
      </c>
      <c r="L9" s="12">
        <v>524</v>
      </c>
      <c r="M9" s="12">
        <v>589</v>
      </c>
      <c r="N9" s="155">
        <f>SUM(J9:M9)</f>
        <v>1474</v>
      </c>
      <c r="O9" s="156">
        <f>O6*(17-O7)</f>
        <v>3178.2000000000003</v>
      </c>
      <c r="P9" s="162">
        <f>P6*(17-P7)</f>
        <v>3146.7</v>
      </c>
    </row>
    <row r="10" spans="2:16" ht="19.5">
      <c r="B10" s="149" t="s">
        <v>214</v>
      </c>
      <c r="C10" s="17">
        <f t="shared" ref="C10:H10" si="2">C6*(18-C7)</f>
        <v>520.80000000000007</v>
      </c>
      <c r="D10" s="16">
        <f t="shared" si="2"/>
        <v>459.19999999999993</v>
      </c>
      <c r="E10" s="16">
        <f t="shared" si="2"/>
        <v>440.2</v>
      </c>
      <c r="F10" s="16">
        <f t="shared" si="2"/>
        <v>215</v>
      </c>
      <c r="G10" s="16">
        <f t="shared" si="2"/>
        <v>179.4</v>
      </c>
      <c r="H10" s="16">
        <f t="shared" si="2"/>
        <v>36.5</v>
      </c>
      <c r="I10" s="155">
        <f>SUM(C10:G10)</f>
        <v>1814.6000000000001</v>
      </c>
      <c r="J10" s="16">
        <v>36</v>
      </c>
      <c r="K10" s="16">
        <v>361</v>
      </c>
      <c r="L10" s="16">
        <v>554</v>
      </c>
      <c r="M10" s="16">
        <v>620</v>
      </c>
      <c r="N10" s="155">
        <f>SUM(J10:M10)</f>
        <v>1571</v>
      </c>
      <c r="O10" s="157">
        <f>O6*(18-O7)</f>
        <v>3421.2000000000003</v>
      </c>
      <c r="P10" s="163">
        <f>P6*(18-P7)</f>
        <v>3384.7</v>
      </c>
    </row>
    <row r="11" spans="2:16" ht="20.25" thickBot="1">
      <c r="B11" s="347" t="s">
        <v>215</v>
      </c>
      <c r="C11" s="21">
        <f t="shared" ref="C11:H11" si="3">C6*(19-C7)</f>
        <v>551.80000000000007</v>
      </c>
      <c r="D11" s="20">
        <f t="shared" si="3"/>
        <v>487.19999999999993</v>
      </c>
      <c r="E11" s="20">
        <f t="shared" si="3"/>
        <v>471.2</v>
      </c>
      <c r="F11" s="20">
        <f t="shared" si="3"/>
        <v>240</v>
      </c>
      <c r="G11" s="20">
        <f t="shared" si="3"/>
        <v>205.4</v>
      </c>
      <c r="H11" s="20">
        <f t="shared" si="3"/>
        <v>41.5</v>
      </c>
      <c r="I11" s="164">
        <f>SUM(C11:G11)</f>
        <v>1955.6000000000001</v>
      </c>
      <c r="J11" s="20">
        <v>41</v>
      </c>
      <c r="K11" s="20">
        <v>392</v>
      </c>
      <c r="L11" s="20">
        <v>584</v>
      </c>
      <c r="M11" s="20">
        <v>651</v>
      </c>
      <c r="N11" s="164">
        <f>SUM(J11:M11)</f>
        <v>1668</v>
      </c>
      <c r="O11" s="165">
        <f>O6*(19-O7)</f>
        <v>3664.2000000000003</v>
      </c>
      <c r="P11" s="166">
        <f>P6*(19-P7)</f>
        <v>3622.7</v>
      </c>
    </row>
    <row r="12" spans="2:16" ht="15.75" thickBot="1">
      <c r="B12" s="4"/>
      <c r="C12" s="4"/>
      <c r="D12" s="4"/>
      <c r="E12" s="4"/>
      <c r="F12" s="4"/>
      <c r="G12" s="4"/>
      <c r="H12" s="4"/>
      <c r="I12" s="4"/>
      <c r="J12" s="4"/>
      <c r="K12" s="4"/>
      <c r="L12" s="4"/>
      <c r="M12" s="4"/>
      <c r="N12" s="4"/>
      <c r="O12" s="4"/>
      <c r="P12" s="4"/>
    </row>
    <row r="13" spans="2:16" ht="24" thickBot="1">
      <c r="B13" s="473" t="s">
        <v>114</v>
      </c>
      <c r="C13" s="474"/>
      <c r="D13" s="474"/>
      <c r="E13" s="474"/>
      <c r="F13" s="474"/>
      <c r="G13" s="474"/>
      <c r="H13" s="474"/>
      <c r="I13" s="474"/>
      <c r="J13" s="474"/>
      <c r="K13" s="474"/>
      <c r="L13" s="470" t="s">
        <v>225</v>
      </c>
      <c r="M13" s="471"/>
      <c r="N13" s="471"/>
      <c r="O13" s="471"/>
      <c r="P13" s="472"/>
    </row>
    <row r="14" spans="2:16" ht="15.75">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6" ht="16.5" thickBot="1">
      <c r="B15" s="466"/>
      <c r="C15" s="462"/>
      <c r="D15" s="462"/>
      <c r="E15" s="462"/>
      <c r="F15" s="462"/>
      <c r="G15" s="462"/>
      <c r="H15" s="462"/>
      <c r="I15" s="462"/>
      <c r="J15" s="462"/>
      <c r="K15" s="462"/>
      <c r="L15" s="462"/>
      <c r="M15" s="462"/>
      <c r="N15" s="462"/>
      <c r="O15" s="145" t="s">
        <v>209</v>
      </c>
      <c r="P15" s="30" t="s">
        <v>210</v>
      </c>
    </row>
    <row r="16" spans="2:16" ht="15">
      <c r="B16" s="148" t="s">
        <v>211</v>
      </c>
      <c r="C16" s="146">
        <v>31</v>
      </c>
      <c r="D16" s="8">
        <v>28</v>
      </c>
      <c r="E16" s="8">
        <v>31</v>
      </c>
      <c r="F16" s="8">
        <v>30</v>
      </c>
      <c r="G16" s="8">
        <v>26</v>
      </c>
      <c r="H16" s="8">
        <v>5</v>
      </c>
      <c r="I16" s="168">
        <f>SUM(C16:G16)</f>
        <v>146</v>
      </c>
      <c r="J16" s="8">
        <v>20</v>
      </c>
      <c r="K16" s="8">
        <v>31</v>
      </c>
      <c r="L16" s="8">
        <v>30</v>
      </c>
      <c r="M16" s="8">
        <v>31</v>
      </c>
      <c r="N16" s="168">
        <f>SUM(J16:M16)</f>
        <v>112</v>
      </c>
      <c r="O16" s="167">
        <f>SUM(C16:H16,J16:M16)</f>
        <v>263</v>
      </c>
      <c r="P16" s="169">
        <f>I16+N16</f>
        <v>258</v>
      </c>
    </row>
    <row r="17" spans="2:16" ht="19.5">
      <c r="B17" s="149" t="s">
        <v>485</v>
      </c>
      <c r="C17" s="147">
        <v>0</v>
      </c>
      <c r="D17" s="10">
        <v>1.6</v>
      </c>
      <c r="E17" s="10">
        <v>1.3</v>
      </c>
      <c r="F17" s="10">
        <v>6.1</v>
      </c>
      <c r="G17" s="10">
        <v>11.1</v>
      </c>
      <c r="H17" s="10">
        <v>10.9</v>
      </c>
      <c r="I17" s="153">
        <f>(C16*C17+D16*D17+E16*E17+F16*F17+G16*G17)/I16</f>
        <v>3.8130136986301375</v>
      </c>
      <c r="J17" s="10">
        <v>7.7</v>
      </c>
      <c r="K17" s="95">
        <v>6.7</v>
      </c>
      <c r="L17" s="95">
        <v>2.2999999999999998</v>
      </c>
      <c r="M17" s="95">
        <v>-1.8</v>
      </c>
      <c r="N17" s="153">
        <f>(J16*J17+K16*K17+L16*L17+M16*M17)/N16</f>
        <v>3.347321428571429</v>
      </c>
      <c r="O17" s="154">
        <f>(C17*C16+D17*D16+E17*E16+F17*F16+G17*G16+H17*H16+J17*J16+K17*K16+L17*L16+M17*M16)/O16</f>
        <v>3.7494296577946775</v>
      </c>
      <c r="P17" s="161">
        <f>(I17*I16+N17*N16)/P16</f>
        <v>3.610852713178295</v>
      </c>
    </row>
    <row r="18" spans="2:16" ht="19.5">
      <c r="B18" s="149" t="s">
        <v>212</v>
      </c>
      <c r="C18" s="13">
        <v>403</v>
      </c>
      <c r="D18" s="12">
        <v>320</v>
      </c>
      <c r="E18" s="12">
        <v>363</v>
      </c>
      <c r="F18" s="12">
        <v>207</v>
      </c>
      <c r="G18" s="12">
        <v>49</v>
      </c>
      <c r="H18" s="12">
        <v>11</v>
      </c>
      <c r="I18" s="155">
        <f>SUM(C18:G18)</f>
        <v>1342</v>
      </c>
      <c r="J18" s="12">
        <v>106</v>
      </c>
      <c r="K18" s="12">
        <v>197</v>
      </c>
      <c r="L18" s="12">
        <v>320</v>
      </c>
      <c r="M18" s="12">
        <f>M16*(13-M17)</f>
        <v>458.8</v>
      </c>
      <c r="N18" s="155">
        <f>SUM(J18:M18)</f>
        <v>1081.8</v>
      </c>
      <c r="O18" s="156">
        <f>O16*(13-O17)</f>
        <v>2432.8999999999996</v>
      </c>
      <c r="P18" s="162">
        <f>P16*(13-P17)</f>
        <v>2422.4</v>
      </c>
    </row>
    <row r="19" spans="2:16" ht="19.5">
      <c r="B19" s="149" t="s">
        <v>213</v>
      </c>
      <c r="C19" s="13">
        <v>527</v>
      </c>
      <c r="D19" s="12">
        <v>432</v>
      </c>
      <c r="E19" s="12">
        <v>487</v>
      </c>
      <c r="F19" s="12">
        <v>327</v>
      </c>
      <c r="G19" s="12">
        <v>153</v>
      </c>
      <c r="H19" s="12">
        <v>31</v>
      </c>
      <c r="I19" s="155">
        <f>SUM(C19:G19)</f>
        <v>1926</v>
      </c>
      <c r="J19" s="12">
        <v>186</v>
      </c>
      <c r="K19" s="12">
        <v>321</v>
      </c>
      <c r="L19" s="12">
        <v>440</v>
      </c>
      <c r="M19" s="12">
        <f>M16*(17-M17)</f>
        <v>582.80000000000007</v>
      </c>
      <c r="N19" s="155">
        <f>SUM(J19:M19)</f>
        <v>1529.8000000000002</v>
      </c>
      <c r="O19" s="156">
        <f>O16*(17-O17)</f>
        <v>3484.8999999999996</v>
      </c>
      <c r="P19" s="162">
        <f>P16*(17-P17)</f>
        <v>3454.4</v>
      </c>
    </row>
    <row r="20" spans="2:16" ht="19.5">
      <c r="B20" s="149" t="s">
        <v>214</v>
      </c>
      <c r="C20" s="17">
        <v>558</v>
      </c>
      <c r="D20" s="16">
        <v>460</v>
      </c>
      <c r="E20" s="16">
        <v>518</v>
      </c>
      <c r="F20" s="16">
        <v>357</v>
      </c>
      <c r="G20" s="16">
        <v>179</v>
      </c>
      <c r="H20" s="16">
        <v>36</v>
      </c>
      <c r="I20" s="155">
        <f>SUM(C20:G20)</f>
        <v>2072</v>
      </c>
      <c r="J20" s="16">
        <v>206</v>
      </c>
      <c r="K20" s="16">
        <v>352</v>
      </c>
      <c r="L20" s="16">
        <v>470</v>
      </c>
      <c r="M20" s="16">
        <v>614</v>
      </c>
      <c r="N20" s="155">
        <f>SUM(J20:M20)</f>
        <v>1642</v>
      </c>
      <c r="O20" s="157">
        <f>O16*(18-O17)</f>
        <v>3747.8999999999996</v>
      </c>
      <c r="P20" s="163">
        <f>P16*(18-P17)</f>
        <v>3712.4</v>
      </c>
    </row>
    <row r="21" spans="2:16" ht="20.25" thickBot="1">
      <c r="B21" s="347" t="s">
        <v>215</v>
      </c>
      <c r="C21" s="21">
        <v>589</v>
      </c>
      <c r="D21" s="20">
        <v>488</v>
      </c>
      <c r="E21" s="20">
        <v>549</v>
      </c>
      <c r="F21" s="20">
        <v>387</v>
      </c>
      <c r="G21" s="20">
        <v>205</v>
      </c>
      <c r="H21" s="20">
        <v>41</v>
      </c>
      <c r="I21" s="164">
        <f>SUM(C21:G21)</f>
        <v>2218</v>
      </c>
      <c r="J21" s="20">
        <v>226</v>
      </c>
      <c r="K21" s="20">
        <v>383</v>
      </c>
      <c r="L21" s="20">
        <v>500</v>
      </c>
      <c r="M21" s="20">
        <f>M16*(19-M17)</f>
        <v>644.80000000000007</v>
      </c>
      <c r="N21" s="164">
        <f>SUM(J21:M21)</f>
        <v>1753.8000000000002</v>
      </c>
      <c r="O21" s="165">
        <f>O16*(19-O17)</f>
        <v>4010.8999999999996</v>
      </c>
      <c r="P21" s="166">
        <f>P16*(19-P17)</f>
        <v>3970.4</v>
      </c>
    </row>
    <row r="22" spans="2:16" ht="15.75" thickBot="1">
      <c r="B22" s="4"/>
      <c r="C22" s="4"/>
      <c r="D22" s="4"/>
      <c r="E22" s="4"/>
      <c r="F22" s="4"/>
      <c r="G22" s="4"/>
      <c r="H22" s="4"/>
      <c r="I22" s="4"/>
      <c r="J22" s="4"/>
      <c r="K22" s="4"/>
      <c r="L22" s="4"/>
      <c r="M22" s="4"/>
      <c r="N22" s="4"/>
      <c r="O22" s="4"/>
      <c r="P22" s="4"/>
    </row>
    <row r="23" spans="2:16" ht="24" thickBot="1">
      <c r="B23" s="473" t="s">
        <v>115</v>
      </c>
      <c r="C23" s="474"/>
      <c r="D23" s="474"/>
      <c r="E23" s="474"/>
      <c r="F23" s="474"/>
      <c r="G23" s="474"/>
      <c r="H23" s="474"/>
      <c r="I23" s="474"/>
      <c r="J23" s="474"/>
      <c r="K23" s="474"/>
      <c r="L23" s="470" t="s">
        <v>226</v>
      </c>
      <c r="M23" s="471"/>
      <c r="N23" s="471"/>
      <c r="O23" s="471"/>
      <c r="P23" s="472"/>
    </row>
    <row r="24" spans="2:16" ht="15.75">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6" ht="16.5" thickBot="1">
      <c r="B25" s="466"/>
      <c r="C25" s="462"/>
      <c r="D25" s="462"/>
      <c r="E25" s="462"/>
      <c r="F25" s="462"/>
      <c r="G25" s="462"/>
      <c r="H25" s="462"/>
      <c r="I25" s="462"/>
      <c r="J25" s="462"/>
      <c r="K25" s="462"/>
      <c r="L25" s="462"/>
      <c r="M25" s="462"/>
      <c r="N25" s="462"/>
      <c r="O25" s="145" t="s">
        <v>209</v>
      </c>
      <c r="P25" s="30" t="s">
        <v>210</v>
      </c>
    </row>
    <row r="26" spans="2:16" ht="15">
      <c r="B26" s="148" t="s">
        <v>211</v>
      </c>
      <c r="C26" s="146">
        <v>31</v>
      </c>
      <c r="D26" s="8">
        <v>28</v>
      </c>
      <c r="E26" s="8">
        <v>31</v>
      </c>
      <c r="F26" s="8">
        <v>25</v>
      </c>
      <c r="G26" s="8">
        <v>21</v>
      </c>
      <c r="H26" s="8">
        <v>15</v>
      </c>
      <c r="I26" s="168">
        <f>SUM(C26:G26)</f>
        <v>136</v>
      </c>
      <c r="J26" s="8">
        <v>10</v>
      </c>
      <c r="K26" s="8">
        <v>31</v>
      </c>
      <c r="L26" s="8">
        <v>30</v>
      </c>
      <c r="M26" s="8">
        <v>31</v>
      </c>
      <c r="N26" s="168">
        <f>SUM(J26:M26)</f>
        <v>102</v>
      </c>
      <c r="O26" s="167">
        <f>SUM(C26:H26,J26:M26)</f>
        <v>253</v>
      </c>
      <c r="P26" s="169">
        <f>I26+N26</f>
        <v>238</v>
      </c>
    </row>
    <row r="27" spans="2:16" ht="19.5">
      <c r="B27" s="149" t="s">
        <v>485</v>
      </c>
      <c r="C27" s="147">
        <v>-5.5</v>
      </c>
      <c r="D27" s="10">
        <v>-3</v>
      </c>
      <c r="E27" s="10">
        <v>1</v>
      </c>
      <c r="F27" s="10">
        <v>10.3</v>
      </c>
      <c r="G27" s="10">
        <v>10.4</v>
      </c>
      <c r="H27" s="10">
        <v>11.6</v>
      </c>
      <c r="I27" s="153">
        <f>(C26*C27+D26*D27+E26*E27+F26*F27+G26*G27)/I26</f>
        <v>1.8558823529411765</v>
      </c>
      <c r="J27" s="10">
        <v>11.5</v>
      </c>
      <c r="K27" s="95">
        <v>5.3</v>
      </c>
      <c r="L27" s="95">
        <v>4.3</v>
      </c>
      <c r="M27" s="95">
        <v>-2.6</v>
      </c>
      <c r="N27" s="153">
        <f>(J26*J27+K26*K27+L26*L27+M26*M27)/N26</f>
        <v>3.2127450980392149</v>
      </c>
      <c r="O27" s="154">
        <f>(C27*C26+D27*D26+E27*E26+F27*F26+G27*G26+H27*H26+J27*J26+K27*K26+L27*L26+M27*M26)/O26</f>
        <v>2.9806324110671931</v>
      </c>
      <c r="P27" s="161">
        <f>(I27*I26+N27*N26)/P26</f>
        <v>2.4373949579831931</v>
      </c>
    </row>
    <row r="28" spans="2:16" ht="19.5">
      <c r="B28" s="149" t="s">
        <v>212</v>
      </c>
      <c r="C28" s="13">
        <v>573</v>
      </c>
      <c r="D28" s="12">
        <v>449</v>
      </c>
      <c r="E28" s="12">
        <v>371</v>
      </c>
      <c r="F28" s="12">
        <v>67</v>
      </c>
      <c r="G28" s="12">
        <v>54</v>
      </c>
      <c r="H28" s="12">
        <v>21</v>
      </c>
      <c r="I28" s="155">
        <f>SUM(C28:G28)</f>
        <v>1514</v>
      </c>
      <c r="J28" s="12">
        <v>15</v>
      </c>
      <c r="K28" s="12">
        <v>237</v>
      </c>
      <c r="L28" s="12">
        <v>263</v>
      </c>
      <c r="M28" s="12">
        <v>484</v>
      </c>
      <c r="N28" s="155">
        <f>SUM(J28:M28)</f>
        <v>999</v>
      </c>
      <c r="O28" s="156">
        <f>O26*(13-O27)</f>
        <v>2534.9</v>
      </c>
      <c r="P28" s="162">
        <f>P26*(13-P27)</f>
        <v>2513.9</v>
      </c>
    </row>
    <row r="29" spans="2:16" ht="19.5">
      <c r="B29" s="149" t="s">
        <v>213</v>
      </c>
      <c r="C29" s="13">
        <v>697</v>
      </c>
      <c r="D29" s="12">
        <v>561</v>
      </c>
      <c r="E29" s="12">
        <v>495</v>
      </c>
      <c r="F29" s="12">
        <v>167</v>
      </c>
      <c r="G29" s="12">
        <v>138</v>
      </c>
      <c r="H29" s="12">
        <v>81</v>
      </c>
      <c r="I29" s="155">
        <f>SUM(C29:G29)</f>
        <v>2058</v>
      </c>
      <c r="J29" s="12">
        <v>55</v>
      </c>
      <c r="K29" s="12">
        <v>361</v>
      </c>
      <c r="L29" s="12">
        <v>383</v>
      </c>
      <c r="M29" s="12">
        <v>608</v>
      </c>
      <c r="N29" s="155">
        <f>SUM(J29:M29)</f>
        <v>1407</v>
      </c>
      <c r="O29" s="156">
        <f>O26*(17-O27)</f>
        <v>3546.9</v>
      </c>
      <c r="P29" s="162">
        <f>P26*(17-P27)</f>
        <v>3465.9</v>
      </c>
    </row>
    <row r="30" spans="2:16" ht="19.5">
      <c r="B30" s="149" t="s">
        <v>214</v>
      </c>
      <c r="C30" s="17">
        <v>728</v>
      </c>
      <c r="D30" s="16">
        <v>589</v>
      </c>
      <c r="E30" s="16">
        <v>526</v>
      </c>
      <c r="F30" s="16">
        <v>192</v>
      </c>
      <c r="G30" s="16">
        <v>159</v>
      </c>
      <c r="H30" s="16">
        <v>96</v>
      </c>
      <c r="I30" s="155">
        <f>SUM(C30:G30)</f>
        <v>2194</v>
      </c>
      <c r="J30" s="16">
        <v>65</v>
      </c>
      <c r="K30" s="16">
        <v>392</v>
      </c>
      <c r="L30" s="16">
        <v>413</v>
      </c>
      <c r="M30" s="16">
        <v>639</v>
      </c>
      <c r="N30" s="155">
        <f>SUM(J30:M30)</f>
        <v>1509</v>
      </c>
      <c r="O30" s="157">
        <f>O26*(18-O27)</f>
        <v>3799.9</v>
      </c>
      <c r="P30" s="163">
        <f>P26*(18-P27)</f>
        <v>3703.9</v>
      </c>
    </row>
    <row r="31" spans="2:16" ht="20.25" thickBot="1">
      <c r="B31" s="347" t="s">
        <v>215</v>
      </c>
      <c r="C31" s="21">
        <v>759</v>
      </c>
      <c r="D31" s="20">
        <v>617</v>
      </c>
      <c r="E31" s="20">
        <v>557</v>
      </c>
      <c r="F31" s="20">
        <v>217</v>
      </c>
      <c r="G31" s="20">
        <v>180</v>
      </c>
      <c r="H31" s="20">
        <v>111</v>
      </c>
      <c r="I31" s="164">
        <f>SUM(C31:G31)</f>
        <v>2330</v>
      </c>
      <c r="J31" s="20">
        <v>75</v>
      </c>
      <c r="K31" s="20">
        <v>423</v>
      </c>
      <c r="L31" s="20">
        <v>443</v>
      </c>
      <c r="M31" s="20">
        <v>670</v>
      </c>
      <c r="N31" s="164">
        <f>SUM(J31:M31)</f>
        <v>1611</v>
      </c>
      <c r="O31" s="165">
        <f>O26*(19-O27)</f>
        <v>4052.8999999999996</v>
      </c>
      <c r="P31" s="166">
        <f>P26*(19-P27)</f>
        <v>3941.8999999999996</v>
      </c>
    </row>
    <row r="32" spans="2:16" ht="15.75" thickBot="1">
      <c r="B32" s="4"/>
      <c r="C32" s="4"/>
      <c r="D32" s="4"/>
      <c r="E32" s="4"/>
      <c r="F32" s="4"/>
      <c r="G32" s="4"/>
      <c r="H32" s="4"/>
      <c r="I32" s="4"/>
      <c r="J32" s="4"/>
      <c r="K32" s="4"/>
      <c r="L32" s="4"/>
      <c r="M32" s="4"/>
      <c r="N32" s="4"/>
      <c r="O32" s="4"/>
      <c r="P32" s="4"/>
    </row>
    <row r="33" spans="2:16" ht="24" thickBot="1">
      <c r="B33" s="473" t="s">
        <v>116</v>
      </c>
      <c r="C33" s="474"/>
      <c r="D33" s="474"/>
      <c r="E33" s="474"/>
      <c r="F33" s="474"/>
      <c r="G33" s="474"/>
      <c r="H33" s="474"/>
      <c r="I33" s="474"/>
      <c r="J33" s="474"/>
      <c r="K33" s="474"/>
      <c r="L33" s="470" t="s">
        <v>227</v>
      </c>
      <c r="M33" s="471"/>
      <c r="N33" s="471"/>
      <c r="O33" s="471"/>
      <c r="P33" s="472"/>
    </row>
    <row r="34" spans="2:16" ht="15.75">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6" ht="16.5" thickBot="1">
      <c r="B35" s="466"/>
      <c r="C35" s="462"/>
      <c r="D35" s="462"/>
      <c r="E35" s="462"/>
      <c r="F35" s="462"/>
      <c r="G35" s="462"/>
      <c r="H35" s="462"/>
      <c r="I35" s="462"/>
      <c r="J35" s="462"/>
      <c r="K35" s="462"/>
      <c r="L35" s="462"/>
      <c r="M35" s="462"/>
      <c r="N35" s="462"/>
      <c r="O35" s="145" t="s">
        <v>209</v>
      </c>
      <c r="P35" s="30" t="s">
        <v>210</v>
      </c>
    </row>
    <row r="36" spans="2:16" ht="15">
      <c r="B36" s="148" t="s">
        <v>211</v>
      </c>
      <c r="C36" s="146">
        <v>31</v>
      </c>
      <c r="D36" s="8">
        <v>28</v>
      </c>
      <c r="E36" s="8">
        <v>31</v>
      </c>
      <c r="F36" s="8">
        <v>30</v>
      </c>
      <c r="G36" s="8">
        <v>26</v>
      </c>
      <c r="H36" s="8">
        <v>10</v>
      </c>
      <c r="I36" s="168">
        <f>SUM(C36:G36)</f>
        <v>146</v>
      </c>
      <c r="J36" s="8">
        <v>30</v>
      </c>
      <c r="K36" s="8">
        <v>31</v>
      </c>
      <c r="L36" s="8">
        <v>30</v>
      </c>
      <c r="M36" s="8">
        <v>31</v>
      </c>
      <c r="N36" s="168">
        <f>SUM(J36:M36)</f>
        <v>122</v>
      </c>
      <c r="O36" s="167">
        <f>SUM(C36:H36,J36:M36)</f>
        <v>278</v>
      </c>
      <c r="P36" s="169">
        <f>I36+N36</f>
        <v>268</v>
      </c>
    </row>
    <row r="37" spans="2:16" ht="19.5">
      <c r="B37" s="149" t="s">
        <v>485</v>
      </c>
      <c r="C37" s="147">
        <v>-6</v>
      </c>
      <c r="D37" s="10">
        <v>-3.2</v>
      </c>
      <c r="E37" s="10">
        <v>1.3</v>
      </c>
      <c r="F37" s="10">
        <v>7.1</v>
      </c>
      <c r="G37" s="10">
        <v>8.1999999999999993</v>
      </c>
      <c r="H37" s="10">
        <v>11.4</v>
      </c>
      <c r="I37" s="153">
        <f>(C36*C37+D36*D37+E36*E37+F36*F37+G36*G37)/I36</f>
        <v>1.3075342465753423</v>
      </c>
      <c r="J37" s="10">
        <v>9.6999999999999993</v>
      </c>
      <c r="K37" s="95">
        <v>4.0999999999999996</v>
      </c>
      <c r="L37" s="95">
        <v>1.8</v>
      </c>
      <c r="M37" s="95">
        <v>-5.8</v>
      </c>
      <c r="N37" s="153">
        <f>(J36*J37+K36*K37+L36*L37+M36*M37)/N36</f>
        <v>2.3959016393442627</v>
      </c>
      <c r="O37" s="154">
        <f>(C37*C36+D37*D36+E37*E36+F37*F36+G37*G36+H37*H36+J37*J36+K37*K36+L37*L36+M37*M36)/O36</f>
        <v>2.148201438848921</v>
      </c>
      <c r="P37" s="161">
        <f>(I37*I36+N37*N36)/P36</f>
        <v>1.8029850746268659</v>
      </c>
    </row>
    <row r="38" spans="2:16" ht="19.5">
      <c r="B38" s="149" t="s">
        <v>212</v>
      </c>
      <c r="C38" s="13">
        <v>590</v>
      </c>
      <c r="D38" s="12">
        <v>453</v>
      </c>
      <c r="E38" s="12">
        <v>363</v>
      </c>
      <c r="F38" s="12">
        <v>177</v>
      </c>
      <c r="G38" s="12">
        <v>126</v>
      </c>
      <c r="H38" s="12">
        <v>16</v>
      </c>
      <c r="I38" s="155">
        <f>SUM(C38:G38)</f>
        <v>1709</v>
      </c>
      <c r="J38" s="12">
        <v>98</v>
      </c>
      <c r="K38" s="12">
        <v>276</v>
      </c>
      <c r="L38" s="12">
        <v>337</v>
      </c>
      <c r="M38" s="12">
        <v>583</v>
      </c>
      <c r="N38" s="155">
        <f>SUM(J38:M38)</f>
        <v>1294</v>
      </c>
      <c r="O38" s="156">
        <f>O36*(13-O37)</f>
        <v>3016.7999999999997</v>
      </c>
      <c r="P38" s="162">
        <f>P36*(13-P37)</f>
        <v>3000.7999999999997</v>
      </c>
    </row>
    <row r="39" spans="2:16" ht="19.5">
      <c r="B39" s="149" t="s">
        <v>213</v>
      </c>
      <c r="C39" s="13">
        <v>714</v>
      </c>
      <c r="D39" s="12">
        <v>565</v>
      </c>
      <c r="E39" s="12">
        <v>487</v>
      </c>
      <c r="F39" s="12">
        <v>297</v>
      </c>
      <c r="G39" s="12">
        <v>230</v>
      </c>
      <c r="H39" s="12">
        <v>56</v>
      </c>
      <c r="I39" s="155">
        <f>SUM(C39:G39)</f>
        <v>2293</v>
      </c>
      <c r="J39" s="12">
        <v>218</v>
      </c>
      <c r="K39" s="12">
        <v>400</v>
      </c>
      <c r="L39" s="12">
        <v>457</v>
      </c>
      <c r="M39" s="12">
        <v>707</v>
      </c>
      <c r="N39" s="155">
        <f>SUM(J39:M39)</f>
        <v>1782</v>
      </c>
      <c r="O39" s="156">
        <f>O36*(17-O37)</f>
        <v>4128.7999999999993</v>
      </c>
      <c r="P39" s="162">
        <f>P36*(17-P37)</f>
        <v>4072.7999999999997</v>
      </c>
    </row>
    <row r="40" spans="2:16" ht="19.5">
      <c r="B40" s="149" t="s">
        <v>214</v>
      </c>
      <c r="C40" s="17">
        <v>745</v>
      </c>
      <c r="D40" s="16">
        <v>593</v>
      </c>
      <c r="E40" s="16">
        <v>518</v>
      </c>
      <c r="F40" s="16">
        <v>327</v>
      </c>
      <c r="G40" s="16">
        <v>256</v>
      </c>
      <c r="H40" s="16">
        <v>66</v>
      </c>
      <c r="I40" s="155">
        <f>SUM(C40:G40)</f>
        <v>2439</v>
      </c>
      <c r="J40" s="16">
        <v>248</v>
      </c>
      <c r="K40" s="16">
        <v>431</v>
      </c>
      <c r="L40" s="16">
        <v>487</v>
      </c>
      <c r="M40" s="16">
        <v>738</v>
      </c>
      <c r="N40" s="155">
        <f>SUM(J40:M40)</f>
        <v>1904</v>
      </c>
      <c r="O40" s="157">
        <f>O36*(18-O37)</f>
        <v>4406.7999999999993</v>
      </c>
      <c r="P40" s="163">
        <f>P36*(18-P37)</f>
        <v>4340.8</v>
      </c>
    </row>
    <row r="41" spans="2:16" ht="20.25" thickBot="1">
      <c r="B41" s="347" t="s">
        <v>215</v>
      </c>
      <c r="C41" s="21">
        <v>776</v>
      </c>
      <c r="D41" s="20">
        <v>621</v>
      </c>
      <c r="E41" s="20">
        <v>549</v>
      </c>
      <c r="F41" s="20">
        <v>357</v>
      </c>
      <c r="G41" s="20">
        <v>282</v>
      </c>
      <c r="H41" s="20">
        <v>76</v>
      </c>
      <c r="I41" s="164">
        <f>SUM(C41:G41)</f>
        <v>2585</v>
      </c>
      <c r="J41" s="20">
        <v>278</v>
      </c>
      <c r="K41" s="20">
        <v>462</v>
      </c>
      <c r="L41" s="20">
        <v>517</v>
      </c>
      <c r="M41" s="20">
        <v>769</v>
      </c>
      <c r="N41" s="164">
        <f>SUM(J41:M41)</f>
        <v>2026</v>
      </c>
      <c r="O41" s="165">
        <f>O36*(19-O37)</f>
        <v>4684.7999999999993</v>
      </c>
      <c r="P41" s="166">
        <f>P36*(19-P37)</f>
        <v>4608.8</v>
      </c>
    </row>
    <row r="42" spans="2:16" ht="15.75" thickBot="1">
      <c r="B42" s="4"/>
      <c r="C42" s="4"/>
      <c r="D42" s="4"/>
      <c r="E42" s="4"/>
      <c r="F42" s="4"/>
      <c r="G42" s="4"/>
      <c r="H42" s="4"/>
      <c r="I42" s="4"/>
      <c r="J42" s="4"/>
      <c r="K42" s="4"/>
      <c r="L42" s="4"/>
      <c r="M42" s="4"/>
      <c r="N42" s="4"/>
      <c r="O42" s="4"/>
      <c r="P42" s="4"/>
    </row>
    <row r="43" spans="2:16" ht="24" thickBot="1">
      <c r="B43" s="473" t="s">
        <v>117</v>
      </c>
      <c r="C43" s="474"/>
      <c r="D43" s="474"/>
      <c r="E43" s="474"/>
      <c r="F43" s="474"/>
      <c r="G43" s="474"/>
      <c r="H43" s="474"/>
      <c r="I43" s="474"/>
      <c r="J43" s="474"/>
      <c r="K43" s="474"/>
      <c r="L43" s="470" t="s">
        <v>228</v>
      </c>
      <c r="M43" s="471"/>
      <c r="N43" s="471"/>
      <c r="O43" s="471"/>
      <c r="P43" s="472"/>
    </row>
    <row r="44" spans="2:16" ht="15.75">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6" ht="16.5" thickBot="1">
      <c r="B45" s="466"/>
      <c r="C45" s="462"/>
      <c r="D45" s="462"/>
      <c r="E45" s="462"/>
      <c r="F45" s="462"/>
      <c r="G45" s="462"/>
      <c r="H45" s="462"/>
      <c r="I45" s="462"/>
      <c r="J45" s="462"/>
      <c r="K45" s="462"/>
      <c r="L45" s="462"/>
      <c r="M45" s="462"/>
      <c r="N45" s="462"/>
      <c r="O45" s="145" t="s">
        <v>209</v>
      </c>
      <c r="P45" s="30" t="s">
        <v>210</v>
      </c>
    </row>
    <row r="46" spans="2:16" ht="15">
      <c r="B46" s="148" t="s">
        <v>211</v>
      </c>
      <c r="C46" s="146">
        <v>31</v>
      </c>
      <c r="D46" s="8">
        <v>28</v>
      </c>
      <c r="E46" s="8">
        <v>31</v>
      </c>
      <c r="F46" s="8">
        <v>30</v>
      </c>
      <c r="G46" s="8">
        <v>20</v>
      </c>
      <c r="H46" s="8">
        <v>5</v>
      </c>
      <c r="I46" s="168">
        <f>SUM(C46:G46)</f>
        <v>140</v>
      </c>
      <c r="J46" s="8">
        <v>10</v>
      </c>
      <c r="K46" s="8">
        <v>26</v>
      </c>
      <c r="L46" s="8">
        <v>30</v>
      </c>
      <c r="M46" s="8">
        <v>31</v>
      </c>
      <c r="N46" s="168">
        <f>SUM(J46:M46)</f>
        <v>97</v>
      </c>
      <c r="O46" s="167">
        <f>SUM(C46:H46,J46:M46)</f>
        <v>242</v>
      </c>
      <c r="P46" s="169">
        <f>I46+N46</f>
        <v>237</v>
      </c>
    </row>
    <row r="47" spans="2:16" ht="19.5">
      <c r="B47" s="149" t="s">
        <v>485</v>
      </c>
      <c r="C47" s="147">
        <v>-2</v>
      </c>
      <c r="D47" s="10">
        <v>-2.8</v>
      </c>
      <c r="E47" s="10">
        <v>3.6</v>
      </c>
      <c r="F47" s="10">
        <v>8.6999999999999993</v>
      </c>
      <c r="G47" s="10">
        <v>10.6</v>
      </c>
      <c r="H47" s="10">
        <v>13</v>
      </c>
      <c r="I47" s="153">
        <f>(C46*C47+D46*D47+E46*E47+F46*F47+G46*G47)/I46</f>
        <v>3.172857142857143</v>
      </c>
      <c r="J47" s="10">
        <v>11.7</v>
      </c>
      <c r="K47" s="95">
        <v>5.2</v>
      </c>
      <c r="L47" s="95">
        <v>1.5</v>
      </c>
      <c r="M47" s="95">
        <v>0.4</v>
      </c>
      <c r="N47" s="153">
        <f>(J46*J47+K46*K47+L46*L47+M46*M47)/N46</f>
        <v>3.1917525773195878</v>
      </c>
      <c r="O47" s="154">
        <f>(C47*C46+D47*D46+E47*E46+F47*F46+G47*G46+H47*H46+J47*J46+K47*K46+L47*L46+M47*M46)/O46</f>
        <v>3.3834710743801657</v>
      </c>
      <c r="P47" s="161">
        <f>(I47*I46+N47*N46)/P46</f>
        <v>3.1805907172995784</v>
      </c>
    </row>
    <row r="48" spans="2:16" ht="19.5">
      <c r="B48" s="149" t="s">
        <v>212</v>
      </c>
      <c r="C48" s="13">
        <v>466</v>
      </c>
      <c r="D48" s="12">
        <v>443</v>
      </c>
      <c r="E48" s="12">
        <v>291</v>
      </c>
      <c r="F48" s="12">
        <v>130</v>
      </c>
      <c r="G48" s="12">
        <v>48</v>
      </c>
      <c r="H48" s="12">
        <v>3</v>
      </c>
      <c r="I48" s="155">
        <f>SUM(C48:G48)</f>
        <v>1378</v>
      </c>
      <c r="J48" s="12">
        <v>14</v>
      </c>
      <c r="K48" s="12">
        <v>202</v>
      </c>
      <c r="L48" s="12">
        <v>346</v>
      </c>
      <c r="M48" s="12">
        <v>392</v>
      </c>
      <c r="N48" s="155">
        <f>SUM(J48:M48)</f>
        <v>954</v>
      </c>
      <c r="O48" s="156">
        <f>O46*(13-O47)</f>
        <v>2327.1999999999998</v>
      </c>
      <c r="P48" s="162">
        <f>P46*(13-P47)</f>
        <v>2327.1999999999998</v>
      </c>
    </row>
    <row r="49" spans="2:16" ht="19.5">
      <c r="B49" s="149" t="s">
        <v>213</v>
      </c>
      <c r="C49" s="13">
        <v>590</v>
      </c>
      <c r="D49" s="12">
        <v>555</v>
      </c>
      <c r="E49" s="12">
        <v>415</v>
      </c>
      <c r="F49" s="12">
        <v>250</v>
      </c>
      <c r="G49" s="12">
        <v>128</v>
      </c>
      <c r="H49" s="12">
        <v>23</v>
      </c>
      <c r="I49" s="155">
        <f>SUM(C49:G49)</f>
        <v>1938</v>
      </c>
      <c r="J49" s="12">
        <v>54</v>
      </c>
      <c r="K49" s="12">
        <v>306</v>
      </c>
      <c r="L49" s="12">
        <v>466</v>
      </c>
      <c r="M49" s="12">
        <v>516</v>
      </c>
      <c r="N49" s="155">
        <f>SUM(J49:M49)</f>
        <v>1342</v>
      </c>
      <c r="O49" s="156">
        <f>O46*(17-O47)</f>
        <v>3295.2</v>
      </c>
      <c r="P49" s="162">
        <f>P46*(17-P47)</f>
        <v>3275.2</v>
      </c>
    </row>
    <row r="50" spans="2:16" ht="19.5">
      <c r="B50" s="149" t="s">
        <v>214</v>
      </c>
      <c r="C50" s="17">
        <v>621</v>
      </c>
      <c r="D50" s="16">
        <v>583</v>
      </c>
      <c r="E50" s="16">
        <v>446</v>
      </c>
      <c r="F50" s="16">
        <v>280</v>
      </c>
      <c r="G50" s="16">
        <v>148</v>
      </c>
      <c r="H50" s="16">
        <v>28</v>
      </c>
      <c r="I50" s="155">
        <f>SUM(C50:G50)</f>
        <v>2078</v>
      </c>
      <c r="J50" s="16">
        <v>64</v>
      </c>
      <c r="K50" s="16">
        <v>332</v>
      </c>
      <c r="L50" s="16">
        <v>496</v>
      </c>
      <c r="M50" s="16">
        <v>547</v>
      </c>
      <c r="N50" s="155">
        <f>SUM(J50:M50)</f>
        <v>1439</v>
      </c>
      <c r="O50" s="157">
        <f>O46*(18-O47)</f>
        <v>3537.2</v>
      </c>
      <c r="P50" s="163">
        <f>P46*(18-P47)</f>
        <v>3512.2</v>
      </c>
    </row>
    <row r="51" spans="2:16" ht="20.25" thickBot="1">
      <c r="B51" s="347" t="s">
        <v>215</v>
      </c>
      <c r="C51" s="21">
        <v>652</v>
      </c>
      <c r="D51" s="20">
        <v>611</v>
      </c>
      <c r="E51" s="20">
        <v>477</v>
      </c>
      <c r="F51" s="20">
        <v>310</v>
      </c>
      <c r="G51" s="20">
        <v>168</v>
      </c>
      <c r="H51" s="20">
        <v>33</v>
      </c>
      <c r="I51" s="164">
        <f>SUM(C51:G51)</f>
        <v>2218</v>
      </c>
      <c r="J51" s="20">
        <v>74</v>
      </c>
      <c r="K51" s="20">
        <v>358</v>
      </c>
      <c r="L51" s="20">
        <v>526</v>
      </c>
      <c r="M51" s="20">
        <v>578</v>
      </c>
      <c r="N51" s="164">
        <f>SUM(J51:M51)</f>
        <v>1536</v>
      </c>
      <c r="O51" s="165">
        <f>O46*(19-O47)</f>
        <v>3779.2</v>
      </c>
      <c r="P51" s="166">
        <f>P46*(19-P47)</f>
        <v>3749.2</v>
      </c>
    </row>
    <row r="52" spans="2:16" ht="15.75" thickBot="1">
      <c r="B52" s="4"/>
      <c r="C52" s="4"/>
      <c r="D52" s="4"/>
      <c r="E52" s="4"/>
      <c r="F52" s="4"/>
      <c r="G52" s="4"/>
      <c r="H52" s="4"/>
      <c r="I52" s="4"/>
      <c r="J52" s="4"/>
      <c r="K52" s="4"/>
      <c r="L52" s="4"/>
      <c r="M52" s="4"/>
      <c r="N52" s="4"/>
      <c r="O52" s="4"/>
      <c r="P52" s="4"/>
    </row>
    <row r="53" spans="2:16" ht="24" thickBot="1">
      <c r="B53" s="473" t="s">
        <v>118</v>
      </c>
      <c r="C53" s="474"/>
      <c r="D53" s="474"/>
      <c r="E53" s="474"/>
      <c r="F53" s="474"/>
      <c r="G53" s="474"/>
      <c r="H53" s="474"/>
      <c r="I53" s="474"/>
      <c r="J53" s="474"/>
      <c r="K53" s="474"/>
      <c r="L53" s="470" t="s">
        <v>229</v>
      </c>
      <c r="M53" s="471"/>
      <c r="N53" s="471"/>
      <c r="O53" s="471"/>
      <c r="P53" s="472"/>
    </row>
    <row r="54" spans="2:16"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6" ht="16.5" thickBot="1">
      <c r="B55" s="466"/>
      <c r="C55" s="462"/>
      <c r="D55" s="462"/>
      <c r="E55" s="462"/>
      <c r="F55" s="462"/>
      <c r="G55" s="462"/>
      <c r="H55" s="462"/>
      <c r="I55" s="462"/>
      <c r="J55" s="462"/>
      <c r="K55" s="462"/>
      <c r="L55" s="462"/>
      <c r="M55" s="462"/>
      <c r="N55" s="462"/>
      <c r="O55" s="145" t="s">
        <v>209</v>
      </c>
      <c r="P55" s="30" t="s">
        <v>210</v>
      </c>
    </row>
    <row r="56" spans="2:16" ht="15">
      <c r="B56" s="148" t="s">
        <v>211</v>
      </c>
      <c r="C56" s="146">
        <v>31</v>
      </c>
      <c r="D56" s="8">
        <v>28</v>
      </c>
      <c r="E56" s="8">
        <v>31</v>
      </c>
      <c r="F56" s="8">
        <v>25</v>
      </c>
      <c r="G56" s="8">
        <v>15</v>
      </c>
      <c r="H56" s="8">
        <v>15</v>
      </c>
      <c r="I56" s="168">
        <f>SUM(C56:G56)</f>
        <v>130</v>
      </c>
      <c r="J56" s="8">
        <v>20</v>
      </c>
      <c r="K56" s="8">
        <v>31</v>
      </c>
      <c r="L56" s="8">
        <v>30</v>
      </c>
      <c r="M56" s="8">
        <v>31</v>
      </c>
      <c r="N56" s="168">
        <f>SUM(J56:M56)</f>
        <v>112</v>
      </c>
      <c r="O56" s="167">
        <f>SUM(C56:H56,J56:M56)</f>
        <v>257</v>
      </c>
      <c r="P56" s="169">
        <f>I56+N56</f>
        <v>242</v>
      </c>
    </row>
    <row r="57" spans="2:16" ht="19.5">
      <c r="B57" s="149" t="s">
        <v>485</v>
      </c>
      <c r="C57" s="147">
        <v>1.5</v>
      </c>
      <c r="D57" s="10">
        <v>6</v>
      </c>
      <c r="E57" s="10">
        <v>5.0999999999999996</v>
      </c>
      <c r="F57" s="10">
        <v>4.7</v>
      </c>
      <c r="G57" s="10">
        <v>10.8</v>
      </c>
      <c r="H57" s="10">
        <v>12</v>
      </c>
      <c r="I57" s="153">
        <f>(C56*C57+D56*D57+E56*E57+F56*F57+G56*G57)/I56</f>
        <v>5.0161538461538466</v>
      </c>
      <c r="J57" s="10">
        <v>10.8</v>
      </c>
      <c r="K57" s="95">
        <v>7.4</v>
      </c>
      <c r="L57" s="95">
        <v>2.5</v>
      </c>
      <c r="M57" s="95">
        <v>1.7</v>
      </c>
      <c r="N57" s="153">
        <f>(J56*J57+K56*K57+L56*L57+M56*M57)/N56</f>
        <v>5.1169642857142863</v>
      </c>
      <c r="O57" s="154">
        <f>(C57*C56+D57*D56+E57*E56+F57*F56+G57*G56+H57*H56+J57*J56+K57*K56+L57*L56+M57*M56)/O56</f>
        <v>5.4677042801556421</v>
      </c>
      <c r="P57" s="161">
        <f>(I57*I56+N57*N56)/P56</f>
        <v>5.0628099173553718</v>
      </c>
    </row>
    <row r="58" spans="2:16" ht="19.5">
      <c r="B58" s="149" t="s">
        <v>212</v>
      </c>
      <c r="C58" s="13">
        <v>357</v>
      </c>
      <c r="D58" s="12">
        <f>D56*(13-D57)</f>
        <v>196</v>
      </c>
      <c r="E58" s="12">
        <f>E56*(13-E57)</f>
        <v>244.9</v>
      </c>
      <c r="F58" s="12">
        <v>208</v>
      </c>
      <c r="G58" s="12">
        <v>33</v>
      </c>
      <c r="H58" s="12">
        <v>22</v>
      </c>
      <c r="I58" s="155">
        <f>SUM(C58:G58)</f>
        <v>1038.9000000000001</v>
      </c>
      <c r="J58" s="12">
        <v>45</v>
      </c>
      <c r="K58" s="12">
        <v>174</v>
      </c>
      <c r="L58" s="12">
        <v>315</v>
      </c>
      <c r="M58" s="12">
        <v>350</v>
      </c>
      <c r="N58" s="155">
        <f>SUM(J58:M58)</f>
        <v>884</v>
      </c>
      <c r="O58" s="156">
        <f>O56*(13-O57)</f>
        <v>1935.8</v>
      </c>
      <c r="P58" s="162">
        <f>P56*(13-P57)</f>
        <v>1920.8</v>
      </c>
    </row>
    <row r="59" spans="2:16" ht="19.5">
      <c r="B59" s="149" t="s">
        <v>213</v>
      </c>
      <c r="C59" s="13">
        <v>481</v>
      </c>
      <c r="D59" s="12">
        <v>308</v>
      </c>
      <c r="E59" s="12">
        <f>E56*(17-E57)</f>
        <v>368.90000000000003</v>
      </c>
      <c r="F59" s="12">
        <v>308</v>
      </c>
      <c r="G59" s="12">
        <v>93</v>
      </c>
      <c r="H59" s="12">
        <v>82</v>
      </c>
      <c r="I59" s="155">
        <f>SUM(C59:G59)</f>
        <v>1558.9</v>
      </c>
      <c r="J59" s="12">
        <v>125</v>
      </c>
      <c r="K59" s="12">
        <v>298</v>
      </c>
      <c r="L59" s="12">
        <v>435</v>
      </c>
      <c r="M59" s="12">
        <v>474</v>
      </c>
      <c r="N59" s="155">
        <f>SUM(J59:M59)</f>
        <v>1332</v>
      </c>
      <c r="O59" s="156">
        <f>O56*(17-O57)</f>
        <v>2963.8</v>
      </c>
      <c r="P59" s="162">
        <f>P56*(17-P57)</f>
        <v>2888.8</v>
      </c>
    </row>
    <row r="60" spans="2:16" ht="19.5">
      <c r="B60" s="149" t="s">
        <v>214</v>
      </c>
      <c r="C60" s="17">
        <v>512</v>
      </c>
      <c r="D60" s="16">
        <f>D56*(18-D57)</f>
        <v>336</v>
      </c>
      <c r="E60" s="16">
        <f>E56*(18-E57)</f>
        <v>399.90000000000003</v>
      </c>
      <c r="F60" s="16">
        <v>333</v>
      </c>
      <c r="G60" s="16">
        <v>108</v>
      </c>
      <c r="H60" s="16">
        <v>97</v>
      </c>
      <c r="I60" s="155">
        <f>SUM(C60:G60)</f>
        <v>1688.9</v>
      </c>
      <c r="J60" s="16">
        <v>145</v>
      </c>
      <c r="K60" s="16">
        <v>329</v>
      </c>
      <c r="L60" s="16">
        <v>465</v>
      </c>
      <c r="M60" s="16">
        <v>505</v>
      </c>
      <c r="N60" s="155">
        <f>SUM(J60:M60)</f>
        <v>1444</v>
      </c>
      <c r="O60" s="157">
        <f>O56*(18-O57)</f>
        <v>3220.8</v>
      </c>
      <c r="P60" s="163">
        <f>P56*(18-P57)</f>
        <v>3130.8</v>
      </c>
    </row>
    <row r="61" spans="2:16" ht="20.25" thickBot="1">
      <c r="B61" s="347" t="s">
        <v>215</v>
      </c>
      <c r="C61" s="21">
        <v>543</v>
      </c>
      <c r="D61" s="20">
        <f>D56*(19-D57)</f>
        <v>364</v>
      </c>
      <c r="E61" s="20">
        <f>E56*(19-E57)</f>
        <v>430.90000000000003</v>
      </c>
      <c r="F61" s="20">
        <v>358</v>
      </c>
      <c r="G61" s="20">
        <v>123</v>
      </c>
      <c r="H61" s="20">
        <v>112</v>
      </c>
      <c r="I61" s="164">
        <f>SUM(C61:G61)</f>
        <v>1818.9</v>
      </c>
      <c r="J61" s="20">
        <v>165</v>
      </c>
      <c r="K61" s="20">
        <v>360</v>
      </c>
      <c r="L61" s="20">
        <v>495</v>
      </c>
      <c r="M61" s="20">
        <v>536</v>
      </c>
      <c r="N61" s="164">
        <f>SUM(J61:M61)</f>
        <v>1556</v>
      </c>
      <c r="O61" s="165">
        <f>O56*(19-O57)</f>
        <v>3477.8</v>
      </c>
      <c r="P61" s="166">
        <f>P56*(19-P57)</f>
        <v>3372.8</v>
      </c>
    </row>
    <row r="62" spans="2:16" ht="15.75" thickBot="1">
      <c r="B62" s="4"/>
      <c r="C62" s="4"/>
      <c r="D62" s="4"/>
      <c r="E62" s="4"/>
      <c r="F62" s="4"/>
      <c r="G62" s="4"/>
      <c r="H62" s="4"/>
      <c r="I62" s="4"/>
      <c r="J62" s="4"/>
      <c r="K62" s="4"/>
      <c r="L62" s="4"/>
      <c r="M62" s="4"/>
      <c r="N62" s="4"/>
      <c r="O62" s="4"/>
      <c r="P62" s="4"/>
    </row>
    <row r="63" spans="2:16" ht="24" thickBot="1">
      <c r="B63" s="473" t="s">
        <v>116</v>
      </c>
      <c r="C63" s="474"/>
      <c r="D63" s="474"/>
      <c r="E63" s="474"/>
      <c r="F63" s="474"/>
      <c r="G63" s="474"/>
      <c r="H63" s="474"/>
      <c r="I63" s="474"/>
      <c r="J63" s="474"/>
      <c r="K63" s="474"/>
      <c r="L63" s="470" t="s">
        <v>230</v>
      </c>
      <c r="M63" s="471"/>
      <c r="N63" s="471"/>
      <c r="O63" s="471"/>
      <c r="P63" s="472"/>
    </row>
    <row r="64" spans="2:16"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ht="15">
      <c r="B66" s="148" t="s">
        <v>211</v>
      </c>
      <c r="C66" s="146">
        <v>31</v>
      </c>
      <c r="D66" s="8">
        <v>28</v>
      </c>
      <c r="E66" s="8">
        <v>31</v>
      </c>
      <c r="F66" s="8">
        <v>30</v>
      </c>
      <c r="G66" s="8">
        <v>31</v>
      </c>
      <c r="H66" s="8">
        <v>10</v>
      </c>
      <c r="I66" s="168">
        <f>SUM(C66:G66)</f>
        <v>151</v>
      </c>
      <c r="J66" s="8">
        <v>20</v>
      </c>
      <c r="K66" s="8">
        <v>31</v>
      </c>
      <c r="L66" s="8">
        <v>30</v>
      </c>
      <c r="M66" s="8">
        <v>31</v>
      </c>
      <c r="N66" s="168">
        <f>SUM(J66:M66)</f>
        <v>112</v>
      </c>
      <c r="O66" s="167">
        <f>SUM(C66:H66,J66:M66)</f>
        <v>273</v>
      </c>
      <c r="P66" s="169">
        <f>I66+N66</f>
        <v>263</v>
      </c>
    </row>
    <row r="67" spans="2:16" ht="19.5">
      <c r="B67" s="149" t="s">
        <v>485</v>
      </c>
      <c r="C67" s="147">
        <v>2.6</v>
      </c>
      <c r="D67" s="10">
        <v>3.5</v>
      </c>
      <c r="E67" s="10">
        <v>2.2999999999999998</v>
      </c>
      <c r="F67" s="10">
        <v>6.4</v>
      </c>
      <c r="G67" s="10">
        <v>9.3000000000000007</v>
      </c>
      <c r="H67" s="10">
        <v>9</v>
      </c>
      <c r="I67" s="153">
        <f>(C66*C67+D66*D67+E66*E67+F66*F67+G66*G67)/I66</f>
        <v>4.8357615894039734</v>
      </c>
      <c r="J67" s="10">
        <v>8.8000000000000007</v>
      </c>
      <c r="K67" s="95">
        <v>7.4</v>
      </c>
      <c r="L67" s="95">
        <v>1.9</v>
      </c>
      <c r="M67" s="95">
        <v>0.1</v>
      </c>
      <c r="N67" s="153">
        <f>(J66*J67+K66*K67+L66*L67+M66*M67)/N66</f>
        <v>4.15625</v>
      </c>
      <c r="O67" s="154">
        <f>(C67*C66+D67*D66+E67*E66+F67*F66+G67*G66+H67*H66+J67*J66+K67*K66+L67*L66+M67*M66)/O66</f>
        <v>4.7095238095238097</v>
      </c>
      <c r="P67" s="161">
        <f>(I67*I66+N67*N66)/P66</f>
        <v>4.5463878326996188</v>
      </c>
    </row>
    <row r="68" spans="2:16" ht="19.5">
      <c r="B68" s="149" t="s">
        <v>212</v>
      </c>
      <c r="C68" s="13">
        <v>322</v>
      </c>
      <c r="D68" s="12">
        <v>266</v>
      </c>
      <c r="E68" s="12">
        <v>332</v>
      </c>
      <c r="F68" s="12">
        <v>198</v>
      </c>
      <c r="G68" s="12">
        <v>115</v>
      </c>
      <c r="H68" s="12">
        <v>39</v>
      </c>
      <c r="I68" s="155">
        <f>SUM(C68:G68)</f>
        <v>1233</v>
      </c>
      <c r="J68" s="12">
        <v>83</v>
      </c>
      <c r="K68" s="12">
        <v>174</v>
      </c>
      <c r="L68" s="12">
        <v>333</v>
      </c>
      <c r="M68" s="12">
        <v>400</v>
      </c>
      <c r="N68" s="155">
        <f>SUM(J68:M68)</f>
        <v>990</v>
      </c>
      <c r="O68" s="156">
        <f>O66*(13-O67)</f>
        <v>2263.3000000000002</v>
      </c>
      <c r="P68" s="162">
        <f>P66*(13-P67)</f>
        <v>2223.3000000000002</v>
      </c>
    </row>
    <row r="69" spans="2:16" ht="19.5">
      <c r="B69" s="149" t="s">
        <v>213</v>
      </c>
      <c r="C69" s="13">
        <v>446</v>
      </c>
      <c r="D69" s="12">
        <v>378</v>
      </c>
      <c r="E69" s="12">
        <v>456</v>
      </c>
      <c r="F69" s="12">
        <v>318</v>
      </c>
      <c r="G69" s="12">
        <v>239</v>
      </c>
      <c r="H69" s="12">
        <v>79</v>
      </c>
      <c r="I69" s="155">
        <f>SUM(C69:G69)</f>
        <v>1837</v>
      </c>
      <c r="J69" s="12">
        <v>163</v>
      </c>
      <c r="K69" s="12">
        <v>298</v>
      </c>
      <c r="L69" s="12">
        <v>453</v>
      </c>
      <c r="M69" s="12">
        <v>524</v>
      </c>
      <c r="N69" s="155">
        <f>SUM(J69:M69)</f>
        <v>1438</v>
      </c>
      <c r="O69" s="156">
        <f>O66*(17-O67)</f>
        <v>3355.3</v>
      </c>
      <c r="P69" s="162">
        <f>P66*(17-P67)</f>
        <v>3275.3</v>
      </c>
    </row>
    <row r="70" spans="2:16" ht="19.5">
      <c r="B70" s="149" t="s">
        <v>214</v>
      </c>
      <c r="C70" s="17">
        <v>477</v>
      </c>
      <c r="D70" s="16">
        <v>406</v>
      </c>
      <c r="E70" s="16">
        <v>487</v>
      </c>
      <c r="F70" s="16">
        <v>3348</v>
      </c>
      <c r="G70" s="16">
        <v>270</v>
      </c>
      <c r="H70" s="16">
        <v>89</v>
      </c>
      <c r="I70" s="155">
        <f>SUM(C70:G70)</f>
        <v>4988</v>
      </c>
      <c r="J70" s="16">
        <v>183</v>
      </c>
      <c r="K70" s="16">
        <v>329</v>
      </c>
      <c r="L70" s="16">
        <v>483</v>
      </c>
      <c r="M70" s="16">
        <v>555</v>
      </c>
      <c r="N70" s="155">
        <f>SUM(J70:M70)</f>
        <v>1550</v>
      </c>
      <c r="O70" s="157">
        <f>O66*(18-O67)</f>
        <v>3628.3</v>
      </c>
      <c r="P70" s="163">
        <f>P66*(18-P67)</f>
        <v>3538.3</v>
      </c>
    </row>
    <row r="71" spans="2:16" ht="20.25" thickBot="1">
      <c r="B71" s="347" t="s">
        <v>215</v>
      </c>
      <c r="C71" s="21">
        <v>508</v>
      </c>
      <c r="D71" s="20">
        <v>434</v>
      </c>
      <c r="E71" s="20">
        <v>518</v>
      </c>
      <c r="F71" s="20">
        <v>378</v>
      </c>
      <c r="G71" s="20">
        <v>301</v>
      </c>
      <c r="H71" s="20">
        <v>99</v>
      </c>
      <c r="I71" s="164">
        <f>SUM(C71:G71)</f>
        <v>2139</v>
      </c>
      <c r="J71" s="20">
        <v>203</v>
      </c>
      <c r="K71" s="20">
        <v>360</v>
      </c>
      <c r="L71" s="20">
        <v>513</v>
      </c>
      <c r="M71" s="20">
        <v>586</v>
      </c>
      <c r="N71" s="164">
        <f>SUM(J71:M71)</f>
        <v>1662</v>
      </c>
      <c r="O71" s="165">
        <f>O66*(19-O67)</f>
        <v>3901.3</v>
      </c>
      <c r="P71" s="166">
        <f>P66*(19-P67)</f>
        <v>3801.3</v>
      </c>
    </row>
    <row r="72" spans="2:16" ht="15.75" thickBot="1">
      <c r="B72" s="4"/>
      <c r="C72" s="4"/>
      <c r="D72" s="4"/>
      <c r="E72" s="4"/>
      <c r="F72" s="4"/>
      <c r="G72" s="4"/>
      <c r="H72" s="4"/>
      <c r="I72" s="4"/>
      <c r="J72" s="4"/>
      <c r="K72" s="4"/>
      <c r="L72" s="4"/>
      <c r="M72" s="4"/>
      <c r="N72" s="4"/>
      <c r="O72" s="4"/>
      <c r="P72" s="4"/>
    </row>
    <row r="73" spans="2:16" ht="24" thickBot="1">
      <c r="B73" s="473" t="s">
        <v>119</v>
      </c>
      <c r="C73" s="474"/>
      <c r="D73" s="474"/>
      <c r="E73" s="474"/>
      <c r="F73" s="474"/>
      <c r="G73" s="474"/>
      <c r="H73" s="474"/>
      <c r="I73" s="474"/>
      <c r="J73" s="474"/>
      <c r="K73" s="474"/>
      <c r="L73" s="470" t="s">
        <v>231</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ht="15">
      <c r="B76" s="148" t="s">
        <v>211</v>
      </c>
      <c r="C76" s="146">
        <v>31</v>
      </c>
      <c r="D76" s="8">
        <v>28</v>
      </c>
      <c r="E76" s="8">
        <v>31</v>
      </c>
      <c r="F76" s="8">
        <v>30</v>
      </c>
      <c r="G76" s="8">
        <v>26</v>
      </c>
      <c r="H76" s="8">
        <v>5</v>
      </c>
      <c r="I76" s="168">
        <f>SUM(C76:G76)</f>
        <v>146</v>
      </c>
      <c r="J76" s="8">
        <v>15</v>
      </c>
      <c r="K76" s="8">
        <v>26</v>
      </c>
      <c r="L76" s="8">
        <v>31</v>
      </c>
      <c r="M76" s="8">
        <v>31</v>
      </c>
      <c r="N76" s="168">
        <f>SUM(J76:M76)</f>
        <v>103</v>
      </c>
      <c r="O76" s="167">
        <f>SUM(C76:H76,J76:M76)</f>
        <v>254</v>
      </c>
      <c r="P76" s="169">
        <f>I76+N76</f>
        <v>249</v>
      </c>
    </row>
    <row r="77" spans="2:16" ht="19.5">
      <c r="B77" s="149" t="s">
        <v>485</v>
      </c>
      <c r="C77" s="147">
        <v>0.1</v>
      </c>
      <c r="D77" s="10">
        <v>0.9</v>
      </c>
      <c r="E77" s="10">
        <v>5.5</v>
      </c>
      <c r="F77" s="10">
        <v>9.1999999999999993</v>
      </c>
      <c r="G77" s="10">
        <v>9.5</v>
      </c>
      <c r="H77" s="10">
        <v>13</v>
      </c>
      <c r="I77" s="153">
        <f>(C76*C77+D76*D77+E76*E77+F76*F77+G76*G77)/I76</f>
        <v>4.9438356164383555</v>
      </c>
      <c r="J77" s="10">
        <v>12.99</v>
      </c>
      <c r="K77" s="95">
        <v>9.5193548387096776</v>
      </c>
      <c r="L77" s="95">
        <v>4.0866666666666669</v>
      </c>
      <c r="M77" s="95">
        <v>9.999999999999995E-2</v>
      </c>
      <c r="N77" s="153">
        <f>(J76*J77+K76*K77+L76*L77+M76*M77)/N76</f>
        <v>5.5547562376030903</v>
      </c>
      <c r="O77" s="154">
        <f>(C77*C76+D77*D76+E77*E76+F77*F76+G77*G76+H77*H76+J77*J76+K77*K76+L77*L76+M77*M76)/O76</f>
        <v>5.3501570569807813</v>
      </c>
      <c r="P77" s="161">
        <f>(I77*I76+N77*N76)/P76</f>
        <v>5.1965457529040888</v>
      </c>
    </row>
    <row r="78" spans="2:16" ht="19.5">
      <c r="B78" s="149" t="s">
        <v>212</v>
      </c>
      <c r="C78" s="13">
        <v>400</v>
      </c>
      <c r="D78" s="12">
        <v>339</v>
      </c>
      <c r="E78" s="12">
        <v>233</v>
      </c>
      <c r="F78" s="12">
        <v>113</v>
      </c>
      <c r="G78" s="12">
        <v>92</v>
      </c>
      <c r="H78" s="12">
        <v>1</v>
      </c>
      <c r="I78" s="155">
        <f>SUM(C78:G78)</f>
        <v>1177</v>
      </c>
      <c r="J78" s="12">
        <f>J76*(13-J77)</f>
        <v>0.1499999999999968</v>
      </c>
      <c r="K78" s="12">
        <f>K76*(13-K77)</f>
        <v>90.49677419354839</v>
      </c>
      <c r="L78" s="12">
        <f>L76*(13-L77)</f>
        <v>276.31333333333333</v>
      </c>
      <c r="M78" s="12">
        <f>M76*(13-M77)</f>
        <v>399.90000000000003</v>
      </c>
      <c r="N78" s="155">
        <f>SUM(J78:M78)</f>
        <v>766.86010752688173</v>
      </c>
      <c r="O78" s="156">
        <f>O76*(13-O77)</f>
        <v>1943.0601075268817</v>
      </c>
      <c r="P78" s="162">
        <f>P76*(13-P77)</f>
        <v>1943.0601075268819</v>
      </c>
    </row>
    <row r="79" spans="2:16" ht="19.5">
      <c r="B79" s="149" t="s">
        <v>213</v>
      </c>
      <c r="C79" s="13">
        <v>524</v>
      </c>
      <c r="D79" s="12">
        <v>451</v>
      </c>
      <c r="E79" s="12">
        <v>357</v>
      </c>
      <c r="F79" s="12">
        <v>233</v>
      </c>
      <c r="G79" s="12">
        <v>196</v>
      </c>
      <c r="H79" s="12">
        <v>21</v>
      </c>
      <c r="I79" s="155">
        <f>SUM(C79:G79)</f>
        <v>1761</v>
      </c>
      <c r="J79" s="12">
        <f>J76*(17-J77)</f>
        <v>60.15</v>
      </c>
      <c r="K79" s="12">
        <f>K76*(17-K77)</f>
        <v>194.49677419354839</v>
      </c>
      <c r="L79" s="12">
        <f>L76*(17-L77)</f>
        <v>400.31333333333333</v>
      </c>
      <c r="M79" s="12">
        <f>M76*(17-M77)</f>
        <v>523.9</v>
      </c>
      <c r="N79" s="155">
        <f>SUM(J79:M79)</f>
        <v>1178.8601075268816</v>
      </c>
      <c r="O79" s="156">
        <f>O76*(17-O77)</f>
        <v>2959.0601075268819</v>
      </c>
      <c r="P79" s="162">
        <f>P76*(17-P77)</f>
        <v>2939.0601075268814</v>
      </c>
    </row>
    <row r="80" spans="2:16" ht="19.5">
      <c r="B80" s="149" t="s">
        <v>214</v>
      </c>
      <c r="C80" s="17">
        <v>555</v>
      </c>
      <c r="D80" s="16">
        <f>D76*(18-D77)</f>
        <v>478.80000000000007</v>
      </c>
      <c r="E80" s="16">
        <v>388</v>
      </c>
      <c r="F80" s="16">
        <v>263</v>
      </c>
      <c r="G80" s="16">
        <v>222</v>
      </c>
      <c r="H80" s="16">
        <v>26</v>
      </c>
      <c r="I80" s="155">
        <f>SUM(C80:G80)</f>
        <v>1906.8000000000002</v>
      </c>
      <c r="J80" s="16">
        <f>J76*(18-J77)</f>
        <v>75.149999999999991</v>
      </c>
      <c r="K80" s="16">
        <f>K76*(18-K77)</f>
        <v>220.49677419354839</v>
      </c>
      <c r="L80" s="16">
        <f>L76*(18-L77)</f>
        <v>431.31333333333333</v>
      </c>
      <c r="M80" s="16">
        <f>M76*(18-M77)</f>
        <v>554.9</v>
      </c>
      <c r="N80" s="155">
        <f>SUM(J80:M80)</f>
        <v>1281.8601075268816</v>
      </c>
      <c r="O80" s="157">
        <f>O76*(18-O77)</f>
        <v>3213.0601075268819</v>
      </c>
      <c r="P80" s="163">
        <f>P76*(18-P77)</f>
        <v>3188.0601075268814</v>
      </c>
    </row>
    <row r="81" spans="2:16" ht="20.25" thickBot="1">
      <c r="B81" s="347" t="s">
        <v>215</v>
      </c>
      <c r="C81" s="21">
        <v>586</v>
      </c>
      <c r="D81" s="20">
        <v>507</v>
      </c>
      <c r="E81" s="20">
        <v>419</v>
      </c>
      <c r="F81" s="20">
        <v>293</v>
      </c>
      <c r="G81" s="20">
        <v>248</v>
      </c>
      <c r="H81" s="20">
        <v>31</v>
      </c>
      <c r="I81" s="164">
        <f>SUM(C81:G81)</f>
        <v>2053</v>
      </c>
      <c r="J81" s="20">
        <f>J76*(19-J77)</f>
        <v>90.149999999999991</v>
      </c>
      <c r="K81" s="20">
        <f>K76*(19-K77)</f>
        <v>246.49677419354839</v>
      </c>
      <c r="L81" s="20">
        <f>L76*(19-L77)</f>
        <v>462.31333333333333</v>
      </c>
      <c r="M81" s="20">
        <f>M76*(19-M77)</f>
        <v>585.9</v>
      </c>
      <c r="N81" s="164">
        <f>SUM(J81:M81)</f>
        <v>1384.8601075268816</v>
      </c>
      <c r="O81" s="165">
        <f>O76*(19-O77)</f>
        <v>3467.0601075268819</v>
      </c>
      <c r="P81" s="166">
        <f>P76*(19-P77)</f>
        <v>3437.0601075268814</v>
      </c>
    </row>
    <row r="82" spans="2:16" ht="15.75" thickBot="1">
      <c r="B82" s="24"/>
      <c r="C82" s="25"/>
      <c r="D82" s="25"/>
      <c r="E82" s="25"/>
      <c r="F82" s="25"/>
      <c r="G82" s="25"/>
      <c r="H82" s="25"/>
      <c r="I82" s="26"/>
      <c r="J82" s="25"/>
      <c r="K82" s="25"/>
      <c r="L82" s="25"/>
      <c r="M82" s="25"/>
      <c r="N82" s="26"/>
      <c r="O82" s="27"/>
      <c r="P82" s="27"/>
    </row>
    <row r="83" spans="2:16" ht="24" thickBot="1">
      <c r="B83" s="473" t="s">
        <v>119</v>
      </c>
      <c r="C83" s="474"/>
      <c r="D83" s="474"/>
      <c r="E83" s="474"/>
      <c r="F83" s="474"/>
      <c r="G83" s="474"/>
      <c r="H83" s="474"/>
      <c r="I83" s="474"/>
      <c r="J83" s="474"/>
      <c r="K83" s="474"/>
      <c r="L83" s="470" t="s">
        <v>145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ht="15">
      <c r="B86" s="148" t="s">
        <v>211</v>
      </c>
      <c r="C86" s="146">
        <v>31</v>
      </c>
      <c r="D86" s="8">
        <v>31</v>
      </c>
      <c r="E86" s="8">
        <v>31</v>
      </c>
      <c r="F86" s="8">
        <v>28</v>
      </c>
      <c r="G86" s="8">
        <v>23</v>
      </c>
      <c r="H86" s="8">
        <v>13</v>
      </c>
      <c r="I86" s="168">
        <f>SUM(C86:G86)</f>
        <v>144</v>
      </c>
      <c r="J86" s="8"/>
      <c r="K86" s="8"/>
      <c r="L86" s="8"/>
      <c r="M86" s="8"/>
      <c r="N86" s="168">
        <f>SUM(J86:M86)</f>
        <v>0</v>
      </c>
      <c r="O86" s="167">
        <f>SUM(C86:H86,J86:M86)</f>
        <v>157</v>
      </c>
      <c r="P86" s="169">
        <f>I86+N86</f>
        <v>144</v>
      </c>
    </row>
    <row r="87" spans="2:16" ht="19.5">
      <c r="B87" s="149" t="s">
        <v>485</v>
      </c>
      <c r="C87" s="147">
        <v>-0.48064516129032264</v>
      </c>
      <c r="D87" s="10">
        <v>-1.9750000000000001</v>
      </c>
      <c r="E87" s="10">
        <v>3.1870967741935483</v>
      </c>
      <c r="F87" s="10">
        <v>7.1066666666666674</v>
      </c>
      <c r="G87" s="10">
        <v>11.258064516129032</v>
      </c>
      <c r="H87" s="10">
        <v>14.636666666666661</v>
      </c>
      <c r="I87" s="153">
        <f>(C86*C87+D86*D87+E86*E87+F86*F87+G86*G87)/I86</f>
        <v>3.3374802120669056</v>
      </c>
      <c r="J87" s="10"/>
      <c r="K87" s="95"/>
      <c r="L87" s="95"/>
      <c r="M87" s="95"/>
      <c r="N87" s="153"/>
      <c r="O87" s="154">
        <f>(C87*C86+D87*D86+E87*E86+F87*F86+G87*G86+H87*H86+J87*J86+K87*K86+L87*L86+M87*M86)/O86</f>
        <v>4.2730816382439558</v>
      </c>
      <c r="P87" s="161">
        <f>(I87*I86+N87*N86)/P86</f>
        <v>3.3374802120669056</v>
      </c>
    </row>
    <row r="88" spans="2:16" ht="19.5">
      <c r="B88" s="149" t="s">
        <v>212</v>
      </c>
      <c r="C88" s="13">
        <f t="shared" ref="C88:H88" si="4">C86*(13-C87)</f>
        <v>417.9</v>
      </c>
      <c r="D88" s="12">
        <f t="shared" si="4"/>
        <v>464.22499999999997</v>
      </c>
      <c r="E88" s="12">
        <f t="shared" si="4"/>
        <v>304.2</v>
      </c>
      <c r="F88" s="12">
        <f t="shared" si="4"/>
        <v>165.01333333333332</v>
      </c>
      <c r="G88" s="12">
        <f t="shared" si="4"/>
        <v>40.064516129032263</v>
      </c>
      <c r="H88" s="12">
        <f t="shared" si="4"/>
        <v>-21.2766666666666</v>
      </c>
      <c r="I88" s="155">
        <f>SUM(C88:G88)</f>
        <v>1391.4028494623656</v>
      </c>
      <c r="J88" s="12">
        <f>J86*(13-J87)</f>
        <v>0</v>
      </c>
      <c r="K88" s="12">
        <f>K86*(13-K87)</f>
        <v>0</v>
      </c>
      <c r="L88" s="12">
        <f>L86*(13-L87)</f>
        <v>0</v>
      </c>
      <c r="M88" s="12">
        <f>M86*(13-M87)</f>
        <v>0</v>
      </c>
      <c r="N88" s="155">
        <f>SUM(J88:M88)</f>
        <v>0</v>
      </c>
      <c r="O88" s="156">
        <f>O86*(13-O87)</f>
        <v>1370.1261827956992</v>
      </c>
      <c r="P88" s="162">
        <f>P86*(13-P87)</f>
        <v>1391.4028494623656</v>
      </c>
    </row>
    <row r="89" spans="2:16" ht="19.5">
      <c r="B89" s="149" t="s">
        <v>213</v>
      </c>
      <c r="C89" s="13">
        <f t="shared" ref="C89:H89" si="5">C86*(17-C87)</f>
        <v>541.9</v>
      </c>
      <c r="D89" s="12">
        <f t="shared" si="5"/>
        <v>588.22500000000002</v>
      </c>
      <c r="E89" s="12">
        <f t="shared" si="5"/>
        <v>428.2</v>
      </c>
      <c r="F89" s="12">
        <f t="shared" si="5"/>
        <v>277.01333333333332</v>
      </c>
      <c r="G89" s="12">
        <f t="shared" si="5"/>
        <v>132.06451612903226</v>
      </c>
      <c r="H89" s="12">
        <f t="shared" si="5"/>
        <v>30.7233333333334</v>
      </c>
      <c r="I89" s="155">
        <f>SUM(C89:G89)</f>
        <v>1967.4028494623656</v>
      </c>
      <c r="J89" s="12">
        <f>J86*(17-J87)</f>
        <v>0</v>
      </c>
      <c r="K89" s="12">
        <f>K86*(17-K87)</f>
        <v>0</v>
      </c>
      <c r="L89" s="12">
        <f>L86*(17-L87)</f>
        <v>0</v>
      </c>
      <c r="M89" s="12">
        <f>M86*(17-M87)</f>
        <v>0</v>
      </c>
      <c r="N89" s="155">
        <f>SUM(J89:M89)</f>
        <v>0</v>
      </c>
      <c r="O89" s="156">
        <f>O86*(17-O87)</f>
        <v>1998.1261827956992</v>
      </c>
      <c r="P89" s="162">
        <f>P86*(17-P87)</f>
        <v>1967.4028494623656</v>
      </c>
    </row>
    <row r="90" spans="2:16" ht="19.5">
      <c r="B90" s="149" t="s">
        <v>214</v>
      </c>
      <c r="C90" s="17">
        <f t="shared" ref="C90:H90" si="6">C86*(18-C87)</f>
        <v>572.9</v>
      </c>
      <c r="D90" s="16">
        <f t="shared" si="6"/>
        <v>619.22500000000002</v>
      </c>
      <c r="E90" s="16">
        <f t="shared" si="6"/>
        <v>459.2</v>
      </c>
      <c r="F90" s="16">
        <f t="shared" si="6"/>
        <v>305.01333333333332</v>
      </c>
      <c r="G90" s="16">
        <f t="shared" si="6"/>
        <v>155.06451612903226</v>
      </c>
      <c r="H90" s="16">
        <f t="shared" si="6"/>
        <v>43.7233333333334</v>
      </c>
      <c r="I90" s="155">
        <f>SUM(C90:G90)</f>
        <v>2111.4028494623658</v>
      </c>
      <c r="J90" s="16">
        <f>J86*(18-J87)</f>
        <v>0</v>
      </c>
      <c r="K90" s="16">
        <f>K86*(18-K87)</f>
        <v>0</v>
      </c>
      <c r="L90" s="16">
        <f>L86*(18-L87)</f>
        <v>0</v>
      </c>
      <c r="M90" s="16">
        <f>M86*(18-M87)</f>
        <v>0</v>
      </c>
      <c r="N90" s="155">
        <f>SUM(J90:M90)</f>
        <v>0</v>
      </c>
      <c r="O90" s="157">
        <f>O86*(18-O87)</f>
        <v>2155.1261827956992</v>
      </c>
      <c r="P90" s="163">
        <f>P86*(18-P87)</f>
        <v>2111.4028494623658</v>
      </c>
    </row>
    <row r="91" spans="2:16" ht="20.25" thickBot="1">
      <c r="B91" s="347" t="s">
        <v>215</v>
      </c>
      <c r="C91" s="21">
        <f t="shared" ref="C91:H91" si="7">C86*(19-C87)</f>
        <v>603.9</v>
      </c>
      <c r="D91" s="20">
        <f t="shared" si="7"/>
        <v>650.22500000000002</v>
      </c>
      <c r="E91" s="20">
        <f t="shared" si="7"/>
        <v>490.2</v>
      </c>
      <c r="F91" s="20">
        <f t="shared" si="7"/>
        <v>333.01333333333332</v>
      </c>
      <c r="G91" s="20">
        <f t="shared" si="7"/>
        <v>178.06451612903226</v>
      </c>
      <c r="H91" s="20">
        <f t="shared" si="7"/>
        <v>56.7233333333334</v>
      </c>
      <c r="I91" s="164">
        <f>SUM(C91:G91)</f>
        <v>2255.4028494623653</v>
      </c>
      <c r="J91" s="20">
        <f>J86*(19-J87)</f>
        <v>0</v>
      </c>
      <c r="K91" s="20">
        <f>K86*(19-K87)</f>
        <v>0</v>
      </c>
      <c r="L91" s="20">
        <f>L86*(19-L87)</f>
        <v>0</v>
      </c>
      <c r="M91" s="20">
        <f>M86*(19-M87)</f>
        <v>0</v>
      </c>
      <c r="N91" s="164">
        <f>SUM(J91:M91)</f>
        <v>0</v>
      </c>
      <c r="O91" s="165">
        <f>O86*(19-O87)</f>
        <v>2312.1261827956992</v>
      </c>
      <c r="P91" s="166">
        <f>P86*(19-P87)</f>
        <v>2255.4028494623658</v>
      </c>
    </row>
    <row r="92" spans="2:16" ht="15.75" thickBot="1">
      <c r="B92" s="4"/>
      <c r="C92" s="4"/>
      <c r="D92" s="4"/>
      <c r="E92" s="4"/>
      <c r="F92" s="4"/>
      <c r="G92" s="4"/>
      <c r="H92" s="4"/>
      <c r="I92" s="4"/>
      <c r="J92" s="4"/>
      <c r="K92" s="4"/>
      <c r="L92" s="4"/>
      <c r="M92" s="4"/>
      <c r="N92" s="4"/>
      <c r="O92" s="4"/>
      <c r="P92" s="4"/>
    </row>
    <row r="93" spans="2:16" ht="24" thickBot="1">
      <c r="B93" s="473" t="s">
        <v>114</v>
      </c>
      <c r="C93" s="474"/>
      <c r="D93" s="474"/>
      <c r="E93" s="474"/>
      <c r="F93" s="474"/>
      <c r="G93" s="474"/>
      <c r="H93" s="474"/>
      <c r="I93" s="474"/>
      <c r="J93" s="474"/>
      <c r="K93" s="474"/>
      <c r="L93" s="468" t="s">
        <v>233</v>
      </c>
      <c r="M93" s="468"/>
      <c r="N93" s="468"/>
      <c r="O93" s="468"/>
      <c r="P93" s="469"/>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30.75" thickBot="1">
      <c r="B95" s="466"/>
      <c r="C95" s="462"/>
      <c r="D95" s="462"/>
      <c r="E95" s="462"/>
      <c r="F95" s="462"/>
      <c r="G95" s="462"/>
      <c r="H95" s="462"/>
      <c r="I95" s="462"/>
      <c r="J95" s="462"/>
      <c r="K95" s="462"/>
      <c r="L95" s="462"/>
      <c r="M95" s="462"/>
      <c r="N95" s="462"/>
      <c r="O95" s="145" t="s">
        <v>234</v>
      </c>
      <c r="P95" s="30" t="s">
        <v>235</v>
      </c>
    </row>
    <row r="96" spans="2:16" ht="15">
      <c r="B96" s="148" t="s">
        <v>211</v>
      </c>
      <c r="C96" s="146">
        <v>31</v>
      </c>
      <c r="D96" s="8">
        <v>28</v>
      </c>
      <c r="E96" s="8">
        <v>31</v>
      </c>
      <c r="F96" s="8">
        <v>30</v>
      </c>
      <c r="G96" s="8">
        <v>31</v>
      </c>
      <c r="H96" s="8">
        <v>5</v>
      </c>
      <c r="I96" s="168">
        <f>SUM(C96:H96)</f>
        <v>156</v>
      </c>
      <c r="J96" s="8">
        <v>20</v>
      </c>
      <c r="K96" s="8">
        <v>31</v>
      </c>
      <c r="L96" s="8">
        <v>30</v>
      </c>
      <c r="M96" s="8">
        <v>31</v>
      </c>
      <c r="N96" s="168">
        <f>SUM(J96:M96)</f>
        <v>112</v>
      </c>
      <c r="O96" s="167">
        <f>SUM(C96:H96,J96:M96)</f>
        <v>268</v>
      </c>
      <c r="P96" s="169">
        <f>I96+N96</f>
        <v>268</v>
      </c>
    </row>
    <row r="97" spans="2:16" ht="19.5">
      <c r="B97" s="149" t="s">
        <v>485</v>
      </c>
      <c r="C97" s="147">
        <v>-4</v>
      </c>
      <c r="D97" s="10">
        <v>-2.9</v>
      </c>
      <c r="E97" s="10">
        <v>0.8</v>
      </c>
      <c r="F97" s="10">
        <v>5.6</v>
      </c>
      <c r="G97" s="10">
        <v>10.4</v>
      </c>
      <c r="H97" s="10">
        <v>12.7</v>
      </c>
      <c r="I97" s="153">
        <f>(C96*C97+D96*D97+E96*E97+F96*F97+G96*G97)/I96</f>
        <v>1.9871794871794874</v>
      </c>
      <c r="J97" s="10">
        <v>11.5</v>
      </c>
      <c r="K97" s="95">
        <v>6.6</v>
      </c>
      <c r="L97" s="95">
        <v>1</v>
      </c>
      <c r="M97" s="95">
        <v>-2.5</v>
      </c>
      <c r="N97" s="153">
        <f>(J96*J97+K96*K97+L96*L97+M96*M97)/N96</f>
        <v>3.4562500000000003</v>
      </c>
      <c r="O97" s="154">
        <f>(C97*C96+D97*D96+E97*E96+F97*F96+G97*G96+H97*H96+J97*J96+K97*K96+L97*L96+M97*M96)/O96</f>
        <v>2.8380597014925373</v>
      </c>
      <c r="P97" s="161">
        <f>(I97*I96+N97*N96)/P96</f>
        <v>2.6011194029850753</v>
      </c>
    </row>
    <row r="98" spans="2:16" ht="19.5">
      <c r="B98" s="149" t="s">
        <v>212</v>
      </c>
      <c r="C98" s="13">
        <f>C96*(13-C97)</f>
        <v>527</v>
      </c>
      <c r="D98" s="12">
        <f>D96*(13-D97)</f>
        <v>445.2</v>
      </c>
      <c r="E98" s="12">
        <f>E96*(13-E97)</f>
        <v>378.2</v>
      </c>
      <c r="F98" s="12">
        <f>F96*(13-F97)</f>
        <v>222</v>
      </c>
      <c r="G98" s="12">
        <f>G96*(13-G97)</f>
        <v>80.599999999999994</v>
      </c>
      <c r="H98" s="12">
        <v>2</v>
      </c>
      <c r="I98" s="155">
        <f>SUM(C98:G98)</f>
        <v>1653</v>
      </c>
      <c r="J98" s="12">
        <f>J96*(13-J97)</f>
        <v>30</v>
      </c>
      <c r="K98" s="12">
        <f>K96*(13-K97)</f>
        <v>198.4</v>
      </c>
      <c r="L98" s="12">
        <f>L96*(13-L97)</f>
        <v>360</v>
      </c>
      <c r="M98" s="12">
        <f>M96*(13-M97)</f>
        <v>480.5</v>
      </c>
      <c r="N98" s="155">
        <f>SUM(J98:M98)</f>
        <v>1068.9000000000001</v>
      </c>
      <c r="O98" s="156">
        <f>O96*(13-O97)</f>
        <v>2723.4</v>
      </c>
      <c r="P98" s="162">
        <f>P96*(13-P97)</f>
        <v>2786.8999999999996</v>
      </c>
    </row>
    <row r="99" spans="2:16" ht="19.5">
      <c r="B99" s="149" t="s">
        <v>213</v>
      </c>
      <c r="C99" s="13">
        <f>C96*(17-C97)</f>
        <v>651</v>
      </c>
      <c r="D99" s="12">
        <f>D96*(17-D97)</f>
        <v>557.19999999999993</v>
      </c>
      <c r="E99" s="12">
        <f>E96*(17-E97)</f>
        <v>502.2</v>
      </c>
      <c r="F99" s="12">
        <f>F96*(17-F97)</f>
        <v>342</v>
      </c>
      <c r="G99" s="12">
        <f>G96*(17-G97)</f>
        <v>204.6</v>
      </c>
      <c r="H99" s="12">
        <v>22</v>
      </c>
      <c r="I99" s="155">
        <f>SUM(C99:G99)</f>
        <v>2256.9999999999995</v>
      </c>
      <c r="J99" s="12">
        <f>J96*(17-J97)</f>
        <v>110</v>
      </c>
      <c r="K99" s="12">
        <f>K96*(17-K97)</f>
        <v>322.40000000000003</v>
      </c>
      <c r="L99" s="12">
        <f>L96*(17-L97)</f>
        <v>480</v>
      </c>
      <c r="M99" s="12">
        <f>M96*(17-M97)</f>
        <v>604.5</v>
      </c>
      <c r="N99" s="155">
        <f>SUM(J99:M99)</f>
        <v>1516.9</v>
      </c>
      <c r="O99" s="156">
        <f>O96*(17-O97)</f>
        <v>3795.4</v>
      </c>
      <c r="P99" s="162">
        <f>P96*(17-P97)</f>
        <v>3858.8999999999996</v>
      </c>
    </row>
    <row r="100" spans="2:16" ht="19.5">
      <c r="B100" s="149" t="s">
        <v>214</v>
      </c>
      <c r="C100" s="17">
        <f>C96*(18-C97)</f>
        <v>682</v>
      </c>
      <c r="D100" s="16">
        <f>D96*(18-D97)</f>
        <v>585.19999999999993</v>
      </c>
      <c r="E100" s="16">
        <f>E96*(18-E97)</f>
        <v>533.19999999999993</v>
      </c>
      <c r="F100" s="16">
        <f>F96*(18-F97)</f>
        <v>372</v>
      </c>
      <c r="G100" s="16">
        <f>G96*(18-G97)</f>
        <v>235.6</v>
      </c>
      <c r="H100" s="16">
        <v>27</v>
      </c>
      <c r="I100" s="155">
        <f>SUM(C100:G100)</f>
        <v>2407.9999999999995</v>
      </c>
      <c r="J100" s="16">
        <f>J96*(18-J97)</f>
        <v>130</v>
      </c>
      <c r="K100" s="16">
        <f>K96*(18-K97)</f>
        <v>353.40000000000003</v>
      </c>
      <c r="L100" s="16">
        <f>L96*(18-L97)</f>
        <v>510</v>
      </c>
      <c r="M100" s="16">
        <f>M96*(18-M97)</f>
        <v>635.5</v>
      </c>
      <c r="N100" s="155">
        <f>SUM(J100:M100)</f>
        <v>1628.9</v>
      </c>
      <c r="O100" s="157">
        <f>O96*(18-O97)</f>
        <v>4063.4</v>
      </c>
      <c r="P100" s="163">
        <f>P96*(18-P97)</f>
        <v>4126.8999999999996</v>
      </c>
    </row>
    <row r="101" spans="2:16" ht="20.25" thickBot="1">
      <c r="B101" s="347" t="s">
        <v>215</v>
      </c>
      <c r="C101" s="21">
        <f>C96*(19-C97)</f>
        <v>713</v>
      </c>
      <c r="D101" s="20">
        <f>D96*(19-D97)</f>
        <v>613.19999999999993</v>
      </c>
      <c r="E101" s="20">
        <f>E96*(19-E97)</f>
        <v>564.19999999999993</v>
      </c>
      <c r="F101" s="20">
        <f>F96*(19-F97)</f>
        <v>402</v>
      </c>
      <c r="G101" s="20">
        <f>G96*(19-G97)</f>
        <v>266.59999999999997</v>
      </c>
      <c r="H101" s="20">
        <v>32</v>
      </c>
      <c r="I101" s="164">
        <f>SUM(C101:G101)</f>
        <v>2558.9999999999995</v>
      </c>
      <c r="J101" s="20">
        <f>J96*(19-J97)</f>
        <v>150</v>
      </c>
      <c r="K101" s="20">
        <f>K96*(19-K97)</f>
        <v>384.40000000000003</v>
      </c>
      <c r="L101" s="20">
        <f>L96*(19-L97)</f>
        <v>540</v>
      </c>
      <c r="M101" s="20">
        <f>M96*(19-M97)</f>
        <v>666.5</v>
      </c>
      <c r="N101" s="164">
        <f>SUM(J101:M101)</f>
        <v>1740.9</v>
      </c>
      <c r="O101" s="165">
        <f>O96*(19-O97)</f>
        <v>4331.4000000000005</v>
      </c>
      <c r="P101" s="166">
        <f>P96*(19-P97)</f>
        <v>4394.8999999999996</v>
      </c>
    </row>
    <row r="102" spans="2:16" ht="15.75" thickBot="1">
      <c r="B102" s="4"/>
      <c r="C102" s="4"/>
      <c r="D102" s="4"/>
      <c r="E102" s="4"/>
      <c r="F102" s="4"/>
      <c r="G102" s="4"/>
      <c r="H102" s="4"/>
      <c r="I102" s="4"/>
      <c r="J102" s="28"/>
      <c r="K102" s="4"/>
      <c r="L102" s="4"/>
      <c r="M102" s="4"/>
      <c r="N102" s="4"/>
      <c r="O102" s="4"/>
      <c r="P102" s="4"/>
    </row>
    <row r="103" spans="2:16" ht="24" thickBot="1">
      <c r="B103" s="170" t="s">
        <v>236</v>
      </c>
      <c r="C103" s="458" t="s">
        <v>237</v>
      </c>
      <c r="D103" s="458"/>
      <c r="E103" s="458"/>
      <c r="F103" s="458"/>
      <c r="G103" s="458"/>
      <c r="H103" s="458"/>
      <c r="I103" s="458"/>
      <c r="J103" s="458"/>
      <c r="K103" s="458"/>
      <c r="L103" s="458"/>
      <c r="M103" s="459"/>
      <c r="N103" s="459"/>
      <c r="O103" s="459"/>
      <c r="P103" s="460"/>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30.75" thickBot="1">
      <c r="B105" s="466"/>
      <c r="C105" s="462"/>
      <c r="D105" s="462"/>
      <c r="E105" s="462"/>
      <c r="F105" s="462"/>
      <c r="G105" s="462"/>
      <c r="H105" s="462"/>
      <c r="I105" s="462"/>
      <c r="J105" s="462"/>
      <c r="K105" s="462"/>
      <c r="L105" s="462"/>
      <c r="M105" s="462"/>
      <c r="N105" s="462"/>
      <c r="O105" s="145" t="s">
        <v>234</v>
      </c>
      <c r="P105" s="30" t="s">
        <v>235</v>
      </c>
    </row>
    <row r="106" spans="2:16" ht="15">
      <c r="B106" s="174">
        <v>2007</v>
      </c>
      <c r="C106" s="173">
        <f>C11/C$101</f>
        <v>0.77391304347826095</v>
      </c>
      <c r="D106" s="172">
        <f t="shared" ref="D106:P106" si="8">D11/D$101</f>
        <v>0.79452054794520544</v>
      </c>
      <c r="E106" s="172">
        <f t="shared" si="8"/>
        <v>0.8351648351648352</v>
      </c>
      <c r="F106" s="172">
        <f t="shared" si="8"/>
        <v>0.59701492537313428</v>
      </c>
      <c r="G106" s="172">
        <f t="shared" si="8"/>
        <v>0.77044261065266328</v>
      </c>
      <c r="H106" s="172">
        <f t="shared" si="8"/>
        <v>1.296875</v>
      </c>
      <c r="I106" s="172">
        <f t="shared" si="8"/>
        <v>0.76420476748729993</v>
      </c>
      <c r="J106" s="172">
        <f t="shared" si="8"/>
        <v>0.27333333333333332</v>
      </c>
      <c r="K106" s="172">
        <f t="shared" si="8"/>
        <v>1.019771071800208</v>
      </c>
      <c r="L106" s="172">
        <f t="shared" si="8"/>
        <v>1.0814814814814815</v>
      </c>
      <c r="M106" s="172">
        <f t="shared" si="8"/>
        <v>0.97674418604651159</v>
      </c>
      <c r="N106" s="172">
        <f t="shared" si="8"/>
        <v>0.95812510770291226</v>
      </c>
      <c r="O106" s="172">
        <f t="shared" si="8"/>
        <v>0.84596204460451585</v>
      </c>
      <c r="P106" s="358">
        <f t="shared" si="8"/>
        <v>0.82429634348904413</v>
      </c>
    </row>
    <row r="107" spans="2:16" ht="15">
      <c r="B107" s="175">
        <f t="shared" ref="B107:B112" si="9">B106+1</f>
        <v>2008</v>
      </c>
      <c r="C107" s="34">
        <f>C21/C$101</f>
        <v>0.82608695652173914</v>
      </c>
      <c r="D107" s="33">
        <f t="shared" ref="D107:P107" si="10">D21/D$101</f>
        <v>0.79582517938682329</v>
      </c>
      <c r="E107" s="33">
        <f t="shared" si="10"/>
        <v>0.97305919886565062</v>
      </c>
      <c r="F107" s="33">
        <f t="shared" si="10"/>
        <v>0.96268656716417911</v>
      </c>
      <c r="G107" s="33">
        <f t="shared" si="10"/>
        <v>0.76894223555888985</v>
      </c>
      <c r="H107" s="33">
        <f t="shared" si="10"/>
        <v>1.28125</v>
      </c>
      <c r="I107" s="33">
        <f t="shared" si="10"/>
        <v>0.86674482219617055</v>
      </c>
      <c r="J107" s="33">
        <f t="shared" si="10"/>
        <v>1.5066666666666666</v>
      </c>
      <c r="K107" s="33">
        <f t="shared" si="10"/>
        <v>0.9963579604578563</v>
      </c>
      <c r="L107" s="33">
        <f t="shared" si="10"/>
        <v>0.92592592592592593</v>
      </c>
      <c r="M107" s="33">
        <f t="shared" si="10"/>
        <v>0.96744186046511638</v>
      </c>
      <c r="N107" s="33">
        <f t="shared" si="10"/>
        <v>1.0074099603653284</v>
      </c>
      <c r="O107" s="33">
        <f t="shared" si="10"/>
        <v>0.92600544858475298</v>
      </c>
      <c r="P107" s="35">
        <f t="shared" si="10"/>
        <v>0.90341077157614513</v>
      </c>
    </row>
    <row r="108" spans="2:16" ht="15">
      <c r="B108" s="175">
        <f t="shared" si="9"/>
        <v>2009</v>
      </c>
      <c r="C108" s="34">
        <f>C31/C$101</f>
        <v>1.064516129032258</v>
      </c>
      <c r="D108" s="33">
        <f t="shared" ref="D108:P108" si="11">D31/D$101</f>
        <v>1.0061969993476845</v>
      </c>
      <c r="E108" s="33">
        <f t="shared" si="11"/>
        <v>0.98723856788372932</v>
      </c>
      <c r="F108" s="33">
        <f t="shared" si="11"/>
        <v>0.53980099502487566</v>
      </c>
      <c r="G108" s="33">
        <f t="shared" si="11"/>
        <v>0.67516879219804959</v>
      </c>
      <c r="H108" s="33">
        <f t="shared" si="11"/>
        <v>3.46875</v>
      </c>
      <c r="I108" s="33">
        <f t="shared" si="11"/>
        <v>0.91051191871824944</v>
      </c>
      <c r="J108" s="33">
        <f t="shared" si="11"/>
        <v>0.5</v>
      </c>
      <c r="K108" s="33">
        <f t="shared" si="11"/>
        <v>1.1004162330905305</v>
      </c>
      <c r="L108" s="33">
        <f t="shared" si="11"/>
        <v>0.82037037037037042</v>
      </c>
      <c r="M108" s="33">
        <f t="shared" si="11"/>
        <v>1.005251312828207</v>
      </c>
      <c r="N108" s="33">
        <f t="shared" si="11"/>
        <v>0.92538342236774074</v>
      </c>
      <c r="O108" s="33">
        <f t="shared" si="11"/>
        <v>0.93570208246756226</v>
      </c>
      <c r="P108" s="35">
        <f t="shared" si="11"/>
        <v>0.89692598238867782</v>
      </c>
    </row>
    <row r="109" spans="2:16" ht="15">
      <c r="B109" s="175">
        <f t="shared" si="9"/>
        <v>2010</v>
      </c>
      <c r="C109" s="34">
        <f>C41/C$101</f>
        <v>1.0883590462833099</v>
      </c>
      <c r="D109" s="33">
        <f t="shared" ref="D109:O109" si="12">D41/D$101</f>
        <v>1.0127201565557731</v>
      </c>
      <c r="E109" s="33">
        <f t="shared" si="12"/>
        <v>0.97305919886565062</v>
      </c>
      <c r="F109" s="33">
        <f t="shared" si="12"/>
        <v>0.88805970149253732</v>
      </c>
      <c r="G109" s="33">
        <f t="shared" si="12"/>
        <v>1.0577644411102778</v>
      </c>
      <c r="H109" s="33">
        <f t="shared" si="12"/>
        <v>2.375</v>
      </c>
      <c r="I109" s="33">
        <f t="shared" si="12"/>
        <v>1.0101602188354828</v>
      </c>
      <c r="J109" s="33">
        <f t="shared" si="12"/>
        <v>1.8533333333333333</v>
      </c>
      <c r="K109" s="33">
        <f t="shared" si="12"/>
        <v>1.2018730489073881</v>
      </c>
      <c r="L109" s="33">
        <f t="shared" si="12"/>
        <v>0.95740740740740737</v>
      </c>
      <c r="M109" s="33">
        <f t="shared" si="12"/>
        <v>1.1537884471117779</v>
      </c>
      <c r="N109" s="33">
        <f t="shared" si="12"/>
        <v>1.1637658682290768</v>
      </c>
      <c r="O109" s="33">
        <f t="shared" si="12"/>
        <v>1.0815902479567805</v>
      </c>
      <c r="P109" s="35">
        <f>P41/P$101</f>
        <v>1.0486700493754126</v>
      </c>
    </row>
    <row r="110" spans="2:16" ht="15">
      <c r="B110" s="175">
        <f t="shared" si="9"/>
        <v>2011</v>
      </c>
      <c r="C110" s="34">
        <f>C51/C$101</f>
        <v>0.91444600280504906</v>
      </c>
      <c r="D110" s="33">
        <f t="shared" ref="D110:P110" si="13">D51/D$101</f>
        <v>0.99641226353555135</v>
      </c>
      <c r="E110" s="33">
        <f t="shared" si="13"/>
        <v>0.8454448777029423</v>
      </c>
      <c r="F110" s="33">
        <f t="shared" si="13"/>
        <v>0.77114427860696522</v>
      </c>
      <c r="G110" s="33">
        <f t="shared" si="13"/>
        <v>0.63015753938484631</v>
      </c>
      <c r="H110" s="33">
        <f t="shared" si="13"/>
        <v>1.03125</v>
      </c>
      <c r="I110" s="33">
        <f t="shared" si="13"/>
        <v>0.86674482219617055</v>
      </c>
      <c r="J110" s="33">
        <f t="shared" si="13"/>
        <v>0.49333333333333335</v>
      </c>
      <c r="K110" s="33">
        <f t="shared" si="13"/>
        <v>0.93132154006243484</v>
      </c>
      <c r="L110" s="33">
        <f t="shared" si="13"/>
        <v>0.97407407407407409</v>
      </c>
      <c r="M110" s="33">
        <f t="shared" si="13"/>
        <v>0.8672168042010503</v>
      </c>
      <c r="N110" s="33">
        <f t="shared" si="13"/>
        <v>0.88230225745304147</v>
      </c>
      <c r="O110" s="33">
        <f t="shared" si="13"/>
        <v>0.87251235166458863</v>
      </c>
      <c r="P110" s="35">
        <f t="shared" si="13"/>
        <v>0.85307970602289018</v>
      </c>
    </row>
    <row r="111" spans="2:16" ht="15">
      <c r="B111" s="175">
        <f t="shared" si="9"/>
        <v>2012</v>
      </c>
      <c r="C111" s="34">
        <f>C61/C$101</f>
        <v>0.76157082748948102</v>
      </c>
      <c r="D111" s="33">
        <f t="shared" ref="D111:P111" si="14">D61/D$101</f>
        <v>0.59360730593607314</v>
      </c>
      <c r="E111" s="33">
        <f t="shared" si="14"/>
        <v>0.76373626373626391</v>
      </c>
      <c r="F111" s="33">
        <f t="shared" si="14"/>
        <v>0.89054726368159209</v>
      </c>
      <c r="G111" s="33">
        <f t="shared" si="14"/>
        <v>0.46136534133533391</v>
      </c>
      <c r="H111" s="33">
        <f t="shared" si="14"/>
        <v>3.5</v>
      </c>
      <c r="I111" s="33">
        <f t="shared" si="14"/>
        <v>0.71078546307151247</v>
      </c>
      <c r="J111" s="33">
        <f t="shared" si="14"/>
        <v>1.1000000000000001</v>
      </c>
      <c r="K111" s="33">
        <f t="shared" si="14"/>
        <v>0.93652445369406856</v>
      </c>
      <c r="L111" s="33">
        <f t="shared" si="14"/>
        <v>0.91666666666666663</v>
      </c>
      <c r="M111" s="33">
        <f t="shared" si="14"/>
        <v>0.80420105026256561</v>
      </c>
      <c r="N111" s="33">
        <f t="shared" si="14"/>
        <v>0.89379056809696134</v>
      </c>
      <c r="O111" s="33">
        <f t="shared" si="14"/>
        <v>0.8029274599436671</v>
      </c>
      <c r="P111" s="35">
        <f t="shared" si="14"/>
        <v>0.76743498145577838</v>
      </c>
    </row>
    <row r="112" spans="2:16" ht="15">
      <c r="B112" s="175">
        <f t="shared" si="9"/>
        <v>2013</v>
      </c>
      <c r="C112" s="34">
        <f>C71/C$101</f>
        <v>0.71248246844319774</v>
      </c>
      <c r="D112" s="33">
        <f t="shared" ref="D112:P112" si="15">D71/D$101</f>
        <v>0.7077625570776257</v>
      </c>
      <c r="E112" s="33">
        <f t="shared" si="15"/>
        <v>0.91811414392059565</v>
      </c>
      <c r="F112" s="33">
        <f t="shared" si="15"/>
        <v>0.94029850746268662</v>
      </c>
      <c r="G112" s="33">
        <f t="shared" si="15"/>
        <v>1.1290322580645162</v>
      </c>
      <c r="H112" s="33">
        <f t="shared" si="15"/>
        <v>3.09375</v>
      </c>
      <c r="I112" s="33">
        <f t="shared" si="15"/>
        <v>0.83587338804220412</v>
      </c>
      <c r="J112" s="33">
        <f t="shared" si="15"/>
        <v>1.3533333333333333</v>
      </c>
      <c r="K112" s="33">
        <f t="shared" si="15"/>
        <v>0.93652445369406856</v>
      </c>
      <c r="L112" s="33">
        <f t="shared" si="15"/>
        <v>0.95</v>
      </c>
      <c r="M112" s="33">
        <f t="shared" si="15"/>
        <v>0.87921980495123786</v>
      </c>
      <c r="N112" s="33">
        <f t="shared" si="15"/>
        <v>0.95467861450973635</v>
      </c>
      <c r="O112" s="33">
        <f t="shared" si="15"/>
        <v>0.90070185159532712</v>
      </c>
      <c r="P112" s="35">
        <f t="shared" si="15"/>
        <v>0.86493435573050592</v>
      </c>
    </row>
    <row r="113" spans="2:16" ht="15">
      <c r="B113" s="175">
        <f>B112+1</f>
        <v>2014</v>
      </c>
      <c r="C113" s="34">
        <f>C81/C$101</f>
        <v>0.82187938288920059</v>
      </c>
      <c r="D113" s="33">
        <f t="shared" ref="D113:P113" si="16">D81/D$101</f>
        <v>0.82681017612524466</v>
      </c>
      <c r="E113" s="33">
        <f t="shared" si="16"/>
        <v>0.74264445232187182</v>
      </c>
      <c r="F113" s="33">
        <f t="shared" si="16"/>
        <v>0.72885572139303478</v>
      </c>
      <c r="G113" s="33">
        <f t="shared" si="16"/>
        <v>0.93023255813953498</v>
      </c>
      <c r="H113" s="33">
        <f t="shared" si="16"/>
        <v>0.96875</v>
      </c>
      <c r="I113" s="33">
        <f t="shared" si="16"/>
        <v>0.80226651035560781</v>
      </c>
      <c r="J113" s="33">
        <f t="shared" si="16"/>
        <v>0.60099999999999998</v>
      </c>
      <c r="K113" s="33">
        <f t="shared" si="16"/>
        <v>0.64125071330267525</v>
      </c>
      <c r="L113" s="33">
        <f t="shared" si="16"/>
        <v>0.85613580246913579</v>
      </c>
      <c r="M113" s="33">
        <f t="shared" si="16"/>
        <v>0.87906976744186038</v>
      </c>
      <c r="N113" s="33">
        <f t="shared" si="16"/>
        <v>0.79548515568205036</v>
      </c>
      <c r="O113" s="33">
        <f t="shared" si="16"/>
        <v>0.80044791696146311</v>
      </c>
      <c r="P113" s="35">
        <f t="shared" si="16"/>
        <v>0.78205649901633301</v>
      </c>
    </row>
    <row r="114" spans="2:16" ht="15.75" thickBot="1">
      <c r="B114" s="176">
        <f>B113+1</f>
        <v>2015</v>
      </c>
      <c r="C114" s="37">
        <f>C91/C$101</f>
        <v>0.846984572230014</v>
      </c>
      <c r="D114" s="36">
        <f t="shared" ref="D114:O114" si="17">D91/D$101</f>
        <v>1.0603799739073714</v>
      </c>
      <c r="E114" s="36">
        <f t="shared" si="17"/>
        <v>0.86884083658277211</v>
      </c>
      <c r="F114" s="36">
        <f t="shared" si="17"/>
        <v>0.82839137645107797</v>
      </c>
      <c r="G114" s="36">
        <f t="shared" si="17"/>
        <v>0.66790891271204911</v>
      </c>
      <c r="H114" s="36">
        <f t="shared" si="17"/>
        <v>1.7726041666666688</v>
      </c>
      <c r="I114" s="36">
        <f t="shared" si="17"/>
        <v>0.8813610197195646</v>
      </c>
      <c r="J114" s="36">
        <f t="shared" si="17"/>
        <v>0</v>
      </c>
      <c r="K114" s="36">
        <f t="shared" si="17"/>
        <v>0</v>
      </c>
      <c r="L114" s="36">
        <f t="shared" si="17"/>
        <v>0</v>
      </c>
      <c r="M114" s="36">
        <f t="shared" si="17"/>
        <v>0</v>
      </c>
      <c r="N114" s="36">
        <f t="shared" si="17"/>
        <v>0</v>
      </c>
      <c r="O114" s="36">
        <f t="shared" si="17"/>
        <v>0.53380574012921889</v>
      </c>
      <c r="P114" s="38"/>
    </row>
    <row r="115" spans="2:16" ht="13.5" thickBot="1"/>
    <row r="116" spans="2:16" ht="18.75" thickBot="1">
      <c r="B116" s="181" t="s">
        <v>236</v>
      </c>
      <c r="C116" s="478" t="s">
        <v>65</v>
      </c>
      <c r="D116" s="479"/>
      <c r="E116" s="479"/>
      <c r="F116" s="479"/>
      <c r="G116" s="479"/>
      <c r="H116" s="479"/>
      <c r="I116" s="479"/>
      <c r="J116" s="479"/>
      <c r="K116" s="479"/>
      <c r="L116" s="479"/>
      <c r="M116" s="480"/>
      <c r="N116" s="480"/>
      <c r="O116" s="480"/>
      <c r="P116" s="481"/>
    </row>
    <row r="117" spans="2:16" ht="15.75">
      <c r="B117" s="508" t="s">
        <v>195</v>
      </c>
      <c r="C117" s="506" t="s">
        <v>196</v>
      </c>
      <c r="D117" s="456" t="s">
        <v>197</v>
      </c>
      <c r="E117" s="456" t="s">
        <v>198</v>
      </c>
      <c r="F117" s="456" t="s">
        <v>199</v>
      </c>
      <c r="G117" s="456" t="s">
        <v>200</v>
      </c>
      <c r="H117" s="502" t="s">
        <v>201</v>
      </c>
      <c r="I117" s="504" t="s">
        <v>202</v>
      </c>
      <c r="J117" s="506" t="s">
        <v>203</v>
      </c>
      <c r="K117" s="456" t="s">
        <v>204</v>
      </c>
      <c r="L117" s="456" t="s">
        <v>205</v>
      </c>
      <c r="M117" s="456" t="s">
        <v>206</v>
      </c>
      <c r="N117" s="510" t="s">
        <v>207</v>
      </c>
      <c r="O117" s="475" t="s">
        <v>208</v>
      </c>
      <c r="P117" s="457"/>
    </row>
    <row r="118" spans="2:16" ht="32.25" thickBot="1">
      <c r="B118" s="509"/>
      <c r="C118" s="507"/>
      <c r="D118" s="477"/>
      <c r="E118" s="477"/>
      <c r="F118" s="477"/>
      <c r="G118" s="477"/>
      <c r="H118" s="503"/>
      <c r="I118" s="505"/>
      <c r="J118" s="507"/>
      <c r="K118" s="477"/>
      <c r="L118" s="477"/>
      <c r="M118" s="477"/>
      <c r="N118" s="503"/>
      <c r="O118" s="404" t="s">
        <v>234</v>
      </c>
      <c r="P118" s="30" t="s">
        <v>235</v>
      </c>
    </row>
    <row r="119" spans="2:16" ht="15">
      <c r="B119" s="174">
        <v>2007</v>
      </c>
      <c r="C119" s="80">
        <f>C7/C$97</f>
        <v>-0.3</v>
      </c>
      <c r="D119" s="80">
        <f t="shared" ref="D119:P119" si="18">D7/D$97</f>
        <v>-0.55172413793103448</v>
      </c>
      <c r="E119" s="80">
        <f t="shared" si="18"/>
        <v>4.7499999999999991</v>
      </c>
      <c r="F119" s="80">
        <f t="shared" si="18"/>
        <v>1.6785714285714288</v>
      </c>
      <c r="G119" s="80">
        <f t="shared" si="18"/>
        <v>1.0673076923076923</v>
      </c>
      <c r="H119" s="80">
        <f t="shared" si="18"/>
        <v>0.84251968503937003</v>
      </c>
      <c r="I119" s="80">
        <f t="shared" si="18"/>
        <v>2.5817982155113244</v>
      </c>
      <c r="J119" s="80">
        <f t="shared" si="18"/>
        <v>0.94782608695652182</v>
      </c>
      <c r="K119" s="80">
        <f t="shared" si="18"/>
        <v>0.96969696969696983</v>
      </c>
      <c r="L119" s="80">
        <f t="shared" si="18"/>
        <v>-0.5</v>
      </c>
      <c r="M119" s="80">
        <f t="shared" si="18"/>
        <v>0.8</v>
      </c>
      <c r="N119" s="80">
        <f t="shared" si="18"/>
        <v>0.5246732909528159</v>
      </c>
      <c r="O119" s="80">
        <f t="shared" si="18"/>
        <v>1.3815733517723174</v>
      </c>
      <c r="P119" s="82">
        <f t="shared" si="18"/>
        <v>1.4526712707748424</v>
      </c>
    </row>
    <row r="120" spans="2:16" ht="15">
      <c r="B120" s="175">
        <v>2008</v>
      </c>
      <c r="C120" s="84">
        <f>C17/C$97</f>
        <v>0</v>
      </c>
      <c r="D120" s="84">
        <f t="shared" ref="D120:P120" si="19">D17/D$97</f>
        <v>-0.55172413793103448</v>
      </c>
      <c r="E120" s="84">
        <f t="shared" si="19"/>
        <v>1.625</v>
      </c>
      <c r="F120" s="84">
        <f t="shared" si="19"/>
        <v>1.0892857142857142</v>
      </c>
      <c r="G120" s="84">
        <f t="shared" si="19"/>
        <v>1.0673076923076923</v>
      </c>
      <c r="H120" s="84">
        <f t="shared" si="19"/>
        <v>0.8582677165354331</v>
      </c>
      <c r="I120" s="84">
        <f t="shared" si="19"/>
        <v>1.918806893504198</v>
      </c>
      <c r="J120" s="84">
        <f t="shared" si="19"/>
        <v>0.66956521739130437</v>
      </c>
      <c r="K120" s="84">
        <f t="shared" si="19"/>
        <v>1.0151515151515151</v>
      </c>
      <c r="L120" s="84">
        <f t="shared" si="19"/>
        <v>2.2999999999999998</v>
      </c>
      <c r="M120" s="84">
        <f t="shared" si="19"/>
        <v>0.72</v>
      </c>
      <c r="N120" s="84">
        <f t="shared" si="19"/>
        <v>0.96848359597003364</v>
      </c>
      <c r="O120" s="84">
        <f t="shared" si="19"/>
        <v>1.3211243075058816</v>
      </c>
      <c r="P120" s="86">
        <f t="shared" si="19"/>
        <v>1.3881918334984691</v>
      </c>
    </row>
    <row r="121" spans="2:16" ht="15">
      <c r="B121" s="175">
        <v>2009</v>
      </c>
      <c r="C121" s="84">
        <f>C27/C$97</f>
        <v>1.375</v>
      </c>
      <c r="D121" s="84">
        <f t="shared" ref="D121:P121" si="20">D27/D$97</f>
        <v>1.0344827586206897</v>
      </c>
      <c r="E121" s="84">
        <f t="shared" si="20"/>
        <v>1.25</v>
      </c>
      <c r="F121" s="84">
        <f t="shared" si="20"/>
        <v>1.8392857142857146</v>
      </c>
      <c r="G121" s="84">
        <f t="shared" si="20"/>
        <v>1</v>
      </c>
      <c r="H121" s="84">
        <f t="shared" si="20"/>
        <v>0.91338582677165359</v>
      </c>
      <c r="I121" s="84">
        <f t="shared" si="20"/>
        <v>0.93392789373814034</v>
      </c>
      <c r="J121" s="84">
        <f t="shared" si="20"/>
        <v>1</v>
      </c>
      <c r="K121" s="84">
        <f t="shared" si="20"/>
        <v>0.80303030303030309</v>
      </c>
      <c r="L121" s="84">
        <f t="shared" si="20"/>
        <v>4.3</v>
      </c>
      <c r="M121" s="84">
        <f t="shared" si="20"/>
        <v>1.04</v>
      </c>
      <c r="N121" s="84">
        <f t="shared" si="20"/>
        <v>0.92954650214516155</v>
      </c>
      <c r="O121" s="84">
        <f t="shared" si="20"/>
        <v>1.0502359797081353</v>
      </c>
      <c r="P121" s="86">
        <f t="shared" si="20"/>
        <v>0.93705615943120868</v>
      </c>
    </row>
    <row r="122" spans="2:16" ht="15">
      <c r="B122" s="175">
        <v>2010</v>
      </c>
      <c r="C122" s="84">
        <f>C37/C$97</f>
        <v>1.5</v>
      </c>
      <c r="D122" s="84">
        <f t="shared" ref="D122:P122" si="21">D37/D$97</f>
        <v>1.103448275862069</v>
      </c>
      <c r="E122" s="84">
        <f t="shared" si="21"/>
        <v>1.625</v>
      </c>
      <c r="F122" s="84">
        <f t="shared" si="21"/>
        <v>1.2678571428571428</v>
      </c>
      <c r="G122" s="84">
        <f t="shared" si="21"/>
        <v>0.78846153846153832</v>
      </c>
      <c r="H122" s="84">
        <f t="shared" si="21"/>
        <v>0.89763779527559062</v>
      </c>
      <c r="I122" s="84">
        <f t="shared" si="21"/>
        <v>0.65798497569597869</v>
      </c>
      <c r="J122" s="84">
        <f t="shared" si="21"/>
        <v>0.84347826086956512</v>
      </c>
      <c r="K122" s="84">
        <f t="shared" si="21"/>
        <v>0.62121212121212122</v>
      </c>
      <c r="L122" s="84">
        <f t="shared" si="21"/>
        <v>1.8</v>
      </c>
      <c r="M122" s="84">
        <f t="shared" si="21"/>
        <v>2.3199999999999998</v>
      </c>
      <c r="N122" s="84">
        <f t="shared" si="21"/>
        <v>0.69320843091334905</v>
      </c>
      <c r="O122" s="84">
        <f t="shared" si="21"/>
        <v>0.75692609204773975</v>
      </c>
      <c r="P122" s="86">
        <f t="shared" si="21"/>
        <v>0.69315736623153057</v>
      </c>
    </row>
    <row r="123" spans="2:16" ht="15">
      <c r="B123" s="175">
        <v>2011</v>
      </c>
      <c r="C123" s="84">
        <f>C47/C$97</f>
        <v>0.5</v>
      </c>
      <c r="D123" s="84">
        <f t="shared" ref="D123:O123" si="22">D47/D$97</f>
        <v>0.96551724137931028</v>
      </c>
      <c r="E123" s="84">
        <f t="shared" si="22"/>
        <v>4.5</v>
      </c>
      <c r="F123" s="84">
        <f t="shared" si="22"/>
        <v>1.5535714285714286</v>
      </c>
      <c r="G123" s="84">
        <f t="shared" si="22"/>
        <v>1.0192307692307692</v>
      </c>
      <c r="H123" s="84">
        <f t="shared" si="22"/>
        <v>1.0236220472440944</v>
      </c>
      <c r="I123" s="84">
        <f t="shared" si="22"/>
        <v>1.596663594470046</v>
      </c>
      <c r="J123" s="84">
        <f t="shared" si="22"/>
        <v>1.017391304347826</v>
      </c>
      <c r="K123" s="84">
        <f t="shared" si="22"/>
        <v>0.78787878787878796</v>
      </c>
      <c r="L123" s="84">
        <f t="shared" si="22"/>
        <v>1.5</v>
      </c>
      <c r="M123" s="84">
        <f t="shared" si="22"/>
        <v>-0.16</v>
      </c>
      <c r="N123" s="84">
        <f t="shared" si="22"/>
        <v>0.92347271676516096</v>
      </c>
      <c r="O123" s="84">
        <f t="shared" si="22"/>
        <v>1.1921775544752622</v>
      </c>
      <c r="P123" s="88">
        <f>P47/P$97</f>
        <v>1.2227776678185149</v>
      </c>
    </row>
    <row r="124" spans="2:16" ht="15">
      <c r="B124" s="175">
        <v>2012</v>
      </c>
      <c r="C124" s="84">
        <f>C57/C$97</f>
        <v>-0.375</v>
      </c>
      <c r="D124" s="84">
        <f t="shared" ref="D124:P124" si="23">D57/D$97</f>
        <v>-2.0689655172413794</v>
      </c>
      <c r="E124" s="84">
        <f t="shared" si="23"/>
        <v>6.3749999999999991</v>
      </c>
      <c r="F124" s="84">
        <f t="shared" si="23"/>
        <v>0.83928571428571441</v>
      </c>
      <c r="G124" s="84">
        <f t="shared" si="23"/>
        <v>1.0384615384615385</v>
      </c>
      <c r="H124" s="84">
        <f t="shared" si="23"/>
        <v>0.94488188976377963</v>
      </c>
      <c r="I124" s="84">
        <f t="shared" si="23"/>
        <v>2.524258064516129</v>
      </c>
      <c r="J124" s="84">
        <f t="shared" si="23"/>
        <v>0.93913043478260871</v>
      </c>
      <c r="K124" s="84">
        <f t="shared" si="23"/>
        <v>1.1212121212121213</v>
      </c>
      <c r="L124" s="84">
        <f t="shared" si="23"/>
        <v>2.5</v>
      </c>
      <c r="M124" s="84">
        <f t="shared" si="23"/>
        <v>-0.67999999999999994</v>
      </c>
      <c r="N124" s="84">
        <f t="shared" si="23"/>
        <v>1.4804959958667012</v>
      </c>
      <c r="O124" s="84">
        <f t="shared" si="23"/>
        <v>1.926564221774536</v>
      </c>
      <c r="P124" s="86">
        <f t="shared" si="23"/>
        <v>1.9463965827732597</v>
      </c>
    </row>
    <row r="125" spans="2:16" ht="15">
      <c r="B125" s="175">
        <v>2013</v>
      </c>
      <c r="C125" s="84">
        <f>C67/C$97</f>
        <v>-0.65</v>
      </c>
      <c r="D125" s="84">
        <f t="shared" ref="D125:P125" si="24">D67/D$97</f>
        <v>-1.2068965517241379</v>
      </c>
      <c r="E125" s="84">
        <f t="shared" si="24"/>
        <v>2.8749999999999996</v>
      </c>
      <c r="F125" s="84">
        <f t="shared" si="24"/>
        <v>1.142857142857143</v>
      </c>
      <c r="G125" s="84">
        <f t="shared" si="24"/>
        <v>0.89423076923076927</v>
      </c>
      <c r="H125" s="84">
        <f t="shared" si="24"/>
        <v>0.70866141732283472</v>
      </c>
      <c r="I125" s="84">
        <f t="shared" si="24"/>
        <v>2.4334800256355478</v>
      </c>
      <c r="J125" s="84">
        <f t="shared" si="24"/>
        <v>0.76521739130434785</v>
      </c>
      <c r="K125" s="84">
        <f t="shared" si="24"/>
        <v>1.1212121212121213</v>
      </c>
      <c r="L125" s="84">
        <f t="shared" si="24"/>
        <v>1.9</v>
      </c>
      <c r="M125" s="84">
        <f t="shared" si="24"/>
        <v>-0.04</v>
      </c>
      <c r="N125" s="84">
        <f t="shared" si="24"/>
        <v>1.2025316455696202</v>
      </c>
      <c r="O125" s="84">
        <f t="shared" si="24"/>
        <v>1.6594167511864069</v>
      </c>
      <c r="P125" s="86">
        <f t="shared" si="24"/>
        <v>1.7478581827047734</v>
      </c>
    </row>
    <row r="126" spans="2:16" ht="15">
      <c r="B126" s="175">
        <f>B125+1</f>
        <v>2014</v>
      </c>
      <c r="C126" s="84">
        <f>C77/C$97</f>
        <v>-2.5000000000000001E-2</v>
      </c>
      <c r="D126" s="84">
        <f t="shared" ref="D126:P126" si="25">D77/D$97</f>
        <v>-0.31034482758620691</v>
      </c>
      <c r="E126" s="84">
        <f t="shared" si="25"/>
        <v>6.875</v>
      </c>
      <c r="F126" s="84">
        <f t="shared" si="25"/>
        <v>1.6428571428571428</v>
      </c>
      <c r="G126" s="84">
        <f t="shared" si="25"/>
        <v>0.91346153846153844</v>
      </c>
      <c r="H126" s="84">
        <f t="shared" si="25"/>
        <v>1.0236220472440944</v>
      </c>
      <c r="I126" s="84">
        <f t="shared" si="25"/>
        <v>2.4878656650463977</v>
      </c>
      <c r="J126" s="84">
        <f t="shared" si="25"/>
        <v>1.1295652173913044</v>
      </c>
      <c r="K126" s="84">
        <f t="shared" si="25"/>
        <v>1.4423264907135875</v>
      </c>
      <c r="L126" s="84">
        <f t="shared" si="25"/>
        <v>4.0866666666666669</v>
      </c>
      <c r="M126" s="84">
        <f t="shared" si="25"/>
        <v>-3.999999999999998E-2</v>
      </c>
      <c r="N126" s="84">
        <f t="shared" si="25"/>
        <v>1.6071627450569519</v>
      </c>
      <c r="O126" s="84">
        <f t="shared" si="25"/>
        <v>1.8851460574163152</v>
      </c>
      <c r="P126" s="86">
        <f t="shared" si="25"/>
        <v>1.9978113065245955</v>
      </c>
    </row>
    <row r="127" spans="2:16" ht="15.75" thickBot="1">
      <c r="B127" s="176">
        <f>B126+1</f>
        <v>2015</v>
      </c>
      <c r="C127" s="90">
        <f>C87/C$97</f>
        <v>0.12016129032258066</v>
      </c>
      <c r="D127" s="90">
        <f t="shared" ref="D127:P127" si="26">D87/D$97</f>
        <v>0.68103448275862077</v>
      </c>
      <c r="E127" s="90">
        <f t="shared" si="26"/>
        <v>3.9838709677419351</v>
      </c>
      <c r="F127" s="90">
        <f t="shared" si="26"/>
        <v>1.2690476190476192</v>
      </c>
      <c r="G127" s="90">
        <f t="shared" si="26"/>
        <v>1.0825062034739454</v>
      </c>
      <c r="H127" s="90">
        <f t="shared" si="26"/>
        <v>1.1524934383202097</v>
      </c>
      <c r="I127" s="90">
        <f t="shared" si="26"/>
        <v>1.6795061712336683</v>
      </c>
      <c r="J127" s="90">
        <f t="shared" si="26"/>
        <v>0</v>
      </c>
      <c r="K127" s="90">
        <f t="shared" si="26"/>
        <v>0</v>
      </c>
      <c r="L127" s="90">
        <f t="shared" si="26"/>
        <v>0</v>
      </c>
      <c r="M127" s="90">
        <f t="shared" si="26"/>
        <v>0</v>
      </c>
      <c r="N127" s="90">
        <f t="shared" si="26"/>
        <v>0</v>
      </c>
      <c r="O127" s="90">
        <f t="shared" si="26"/>
        <v>1.5056348659602685</v>
      </c>
      <c r="P127" s="92">
        <f t="shared" si="26"/>
        <v>1.2830938127010909</v>
      </c>
    </row>
  </sheetData>
  <customSheetViews>
    <customSheetView guid="{6DA84043-8308-458F-9378-22AB3DF247A3}" showPageBreaks="1" view="pageBreakPreview">
      <selection activeCell="D10" sqref="D10:E10"/>
      <rowBreaks count="1" manualBreakCount="1">
        <brk id="62" max="16383" man="1"/>
      </rowBreaks>
      <pageMargins left="0.7" right="0.7" top="0.78740157499999996" bottom="0.78740157499999996" header="0.3" footer="0.3"/>
      <pageSetup paperSize="9" scale="60" orientation="portrait" r:id="rId1"/>
    </customSheetView>
  </customSheetViews>
  <mergeCells count="191">
    <mergeCell ref="B3:K3"/>
    <mergeCell ref="L3:P3"/>
    <mergeCell ref="B4:B5"/>
    <mergeCell ref="C4:C5"/>
    <mergeCell ref="D4:D5"/>
    <mergeCell ref="E4:E5"/>
    <mergeCell ref="F4:F5"/>
    <mergeCell ref="I4:I5"/>
    <mergeCell ref="J4:J5"/>
    <mergeCell ref="G4:G5"/>
    <mergeCell ref="O4:P4"/>
    <mergeCell ref="L4:L5"/>
    <mergeCell ref="M4:M5"/>
    <mergeCell ref="L13:P13"/>
    <mergeCell ref="N24:N25"/>
    <mergeCell ref="O24:P24"/>
    <mergeCell ref="M14:M15"/>
    <mergeCell ref="N14:N15"/>
    <mergeCell ref="H4:H5"/>
    <mergeCell ref="J14:J15"/>
    <mergeCell ref="K14:K15"/>
    <mergeCell ref="B13:K13"/>
    <mergeCell ref="K4:K5"/>
    <mergeCell ref="N4:N5"/>
    <mergeCell ref="B14:B15"/>
    <mergeCell ref="B24:B25"/>
    <mergeCell ref="C24:C25"/>
    <mergeCell ref="D24:D25"/>
    <mergeCell ref="E24:E25"/>
    <mergeCell ref="I14:I15"/>
    <mergeCell ref="L14:L15"/>
    <mergeCell ref="B23:K23"/>
    <mergeCell ref="L23:P23"/>
    <mergeCell ref="G14:G15"/>
    <mergeCell ref="H14:H15"/>
    <mergeCell ref="O14:P14"/>
    <mergeCell ref="C14:C15"/>
    <mergeCell ref="D14:D15"/>
    <mergeCell ref="F14:F15"/>
    <mergeCell ref="J24:J25"/>
    <mergeCell ref="E14:E15"/>
    <mergeCell ref="K24:K25"/>
    <mergeCell ref="L24:L25"/>
    <mergeCell ref="M24:M25"/>
    <mergeCell ref="H24:H25"/>
    <mergeCell ref="I24:I25"/>
    <mergeCell ref="F24:F25"/>
    <mergeCell ref="G24:G25"/>
    <mergeCell ref="J34:J35"/>
    <mergeCell ref="K34:K35"/>
    <mergeCell ref="B33:K33"/>
    <mergeCell ref="B43:K43"/>
    <mergeCell ref="N64:N65"/>
    <mergeCell ref="L53:P53"/>
    <mergeCell ref="M34:M35"/>
    <mergeCell ref="N34:N35"/>
    <mergeCell ref="O34:P34"/>
    <mergeCell ref="N44:N45"/>
    <mergeCell ref="L43:P43"/>
    <mergeCell ref="O44:P44"/>
    <mergeCell ref="L44:L45"/>
    <mergeCell ref="M44:M45"/>
    <mergeCell ref="L33:P33"/>
    <mergeCell ref="B34:B35"/>
    <mergeCell ref="C34:C35"/>
    <mergeCell ref="D34:D35"/>
    <mergeCell ref="E34:E35"/>
    <mergeCell ref="F34:F35"/>
    <mergeCell ref="G34:G35"/>
    <mergeCell ref="H34:H35"/>
    <mergeCell ref="I34:I35"/>
    <mergeCell ref="L34:L35"/>
    <mergeCell ref="K44:K45"/>
    <mergeCell ref="H44:H45"/>
    <mergeCell ref="I44:I45"/>
    <mergeCell ref="B44:B45"/>
    <mergeCell ref="C44:C45"/>
    <mergeCell ref="D44:D45"/>
    <mergeCell ref="E44:E45"/>
    <mergeCell ref="F44:F45"/>
    <mergeCell ref="G44:G45"/>
    <mergeCell ref="J44:J45"/>
    <mergeCell ref="L63:P63"/>
    <mergeCell ref="O54:P54"/>
    <mergeCell ref="L54:L55"/>
    <mergeCell ref="M54:M55"/>
    <mergeCell ref="N54:N55"/>
    <mergeCell ref="H84:H85"/>
    <mergeCell ref="N84:N85"/>
    <mergeCell ref="B84:B85"/>
    <mergeCell ref="B64:B65"/>
    <mergeCell ref="C64:C65"/>
    <mergeCell ref="B53:K53"/>
    <mergeCell ref="G54:G55"/>
    <mergeCell ref="H54:H55"/>
    <mergeCell ref="I54:I55"/>
    <mergeCell ref="B54:B55"/>
    <mergeCell ref="C54:C55"/>
    <mergeCell ref="K54:K55"/>
    <mergeCell ref="D64:D65"/>
    <mergeCell ref="E64:E65"/>
    <mergeCell ref="F64:F65"/>
    <mergeCell ref="G64:G65"/>
    <mergeCell ref="D54:D55"/>
    <mergeCell ref="E54:E55"/>
    <mergeCell ref="F54:F55"/>
    <mergeCell ref="J54:J55"/>
    <mergeCell ref="J64:J65"/>
    <mergeCell ref="K64:K65"/>
    <mergeCell ref="B63:K63"/>
    <mergeCell ref="F94:F95"/>
    <mergeCell ref="G94:G95"/>
    <mergeCell ref="H94:H95"/>
    <mergeCell ref="O64:P64"/>
    <mergeCell ref="E84:E85"/>
    <mergeCell ref="L64:L65"/>
    <mergeCell ref="M64:M65"/>
    <mergeCell ref="L73:P73"/>
    <mergeCell ref="L74:L75"/>
    <mergeCell ref="B83:K83"/>
    <mergeCell ref="L83:P83"/>
    <mergeCell ref="O74:P74"/>
    <mergeCell ref="M74:M75"/>
    <mergeCell ref="O84:P84"/>
    <mergeCell ref="C74:C75"/>
    <mergeCell ref="D74:D75"/>
    <mergeCell ref="I74:I75"/>
    <mergeCell ref="G74:G75"/>
    <mergeCell ref="H74:H75"/>
    <mergeCell ref="E74:E75"/>
    <mergeCell ref="F74:F75"/>
    <mergeCell ref="K84:K85"/>
    <mergeCell ref="F84:F85"/>
    <mergeCell ref="G84:G85"/>
    <mergeCell ref="J94:J95"/>
    <mergeCell ref="K94:K95"/>
    <mergeCell ref="N94:N95"/>
    <mergeCell ref="M103:P103"/>
    <mergeCell ref="F104:F105"/>
    <mergeCell ref="G104:G105"/>
    <mergeCell ref="N74:N75"/>
    <mergeCell ref="H64:H65"/>
    <mergeCell ref="I64:I65"/>
    <mergeCell ref="J74:J75"/>
    <mergeCell ref="K74:K75"/>
    <mergeCell ref="B73:K73"/>
    <mergeCell ref="B74:B75"/>
    <mergeCell ref="O94:P94"/>
    <mergeCell ref="H104:H105"/>
    <mergeCell ref="I104:I105"/>
    <mergeCell ref="J104:J105"/>
    <mergeCell ref="K104:K105"/>
    <mergeCell ref="M104:M105"/>
    <mergeCell ref="M94:M95"/>
    <mergeCell ref="L104:L105"/>
    <mergeCell ref="O104:P104"/>
    <mergeCell ref="C103:L103"/>
    <mergeCell ref="E94:E95"/>
    <mergeCell ref="B117:B118"/>
    <mergeCell ref="C117:C118"/>
    <mergeCell ref="D117:D118"/>
    <mergeCell ref="E117:E118"/>
    <mergeCell ref="N117:N118"/>
    <mergeCell ref="C84:C85"/>
    <mergeCell ref="D84:D85"/>
    <mergeCell ref="C116:P116"/>
    <mergeCell ref="B94:B95"/>
    <mergeCell ref="I84:I85"/>
    <mergeCell ref="L84:L85"/>
    <mergeCell ref="M84:M85"/>
    <mergeCell ref="B93:K93"/>
    <mergeCell ref="J84:J85"/>
    <mergeCell ref="I94:I95"/>
    <mergeCell ref="L94:L95"/>
    <mergeCell ref="N104:N105"/>
    <mergeCell ref="L93:P93"/>
    <mergeCell ref="B104:B105"/>
    <mergeCell ref="C104:C105"/>
    <mergeCell ref="D104:D105"/>
    <mergeCell ref="E104:E105"/>
    <mergeCell ref="C94:C95"/>
    <mergeCell ref="D94:D95"/>
    <mergeCell ref="O117:P117"/>
    <mergeCell ref="J117:J118"/>
    <mergeCell ref="K117:K118"/>
    <mergeCell ref="L117:L118"/>
    <mergeCell ref="M117:M118"/>
    <mergeCell ref="F117:F118"/>
    <mergeCell ref="G117:G118"/>
    <mergeCell ref="H117:H118"/>
    <mergeCell ref="I117:I118"/>
  </mergeCells>
  <phoneticPr fontId="26" type="noConversion"/>
  <pageMargins left="0.7" right="0.7" top="0.78740157499999996" bottom="0.78740157499999996" header="0.3" footer="0.3"/>
  <pageSetup paperSize="9" scale="60" orientation="portrait" r:id="rId2"/>
  <rowBreaks count="1" manualBreakCount="1">
    <brk id="62"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27"/>
  <sheetViews>
    <sheetView zoomScale="70" zoomScaleNormal="70" zoomScaleSheetLayoutView="100" workbookViewId="0">
      <selection activeCell="A11" sqref="A11:B11"/>
    </sheetView>
  </sheetViews>
  <sheetFormatPr defaultRowHeight="12.75"/>
  <sheetData>
    <row r="2" spans="2:16" ht="13.5" thickBot="1"/>
    <row r="3" spans="2:16" ht="24" thickBot="1">
      <c r="B3" s="473" t="s">
        <v>120</v>
      </c>
      <c r="C3" s="474"/>
      <c r="D3" s="474"/>
      <c r="E3" s="474"/>
      <c r="F3" s="474"/>
      <c r="G3" s="474"/>
      <c r="H3" s="474"/>
      <c r="I3" s="474"/>
      <c r="J3" s="474"/>
      <c r="K3" s="474"/>
      <c r="L3" s="470" t="s">
        <v>224</v>
      </c>
      <c r="M3" s="471"/>
      <c r="N3" s="471"/>
      <c r="O3" s="471"/>
      <c r="P3" s="472"/>
    </row>
    <row r="4" spans="2:16" ht="15.75">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6" ht="16.5" thickBot="1">
      <c r="B5" s="466"/>
      <c r="C5" s="462"/>
      <c r="D5" s="462"/>
      <c r="E5" s="462"/>
      <c r="F5" s="462"/>
      <c r="G5" s="462"/>
      <c r="H5" s="462"/>
      <c r="I5" s="462"/>
      <c r="J5" s="462"/>
      <c r="K5" s="462"/>
      <c r="L5" s="462"/>
      <c r="M5" s="462"/>
      <c r="N5" s="462"/>
      <c r="O5" s="145" t="s">
        <v>209</v>
      </c>
      <c r="P5" s="30" t="s">
        <v>210</v>
      </c>
    </row>
    <row r="6" spans="2:16" ht="15">
      <c r="B6" s="148" t="s">
        <v>211</v>
      </c>
      <c r="C6" s="146">
        <v>31</v>
      </c>
      <c r="D6" s="8">
        <v>28</v>
      </c>
      <c r="E6" s="8">
        <v>31</v>
      </c>
      <c r="F6" s="8">
        <v>30</v>
      </c>
      <c r="G6" s="8">
        <v>15</v>
      </c>
      <c r="H6" s="8">
        <v>0</v>
      </c>
      <c r="I6" s="168">
        <f>SUM(C6:G6)</f>
        <v>135</v>
      </c>
      <c r="J6" s="8">
        <v>0</v>
      </c>
      <c r="K6" s="8">
        <v>26</v>
      </c>
      <c r="L6" s="8">
        <v>30</v>
      </c>
      <c r="M6" s="8">
        <v>31</v>
      </c>
      <c r="N6" s="168">
        <f>SUM(J6:M6)</f>
        <v>87</v>
      </c>
      <c r="O6" s="167">
        <f>SUM(C6:H6,J6:M6)</f>
        <v>222</v>
      </c>
      <c r="P6" s="169">
        <f>I6+N6</f>
        <v>222</v>
      </c>
    </row>
    <row r="7" spans="2:16" ht="19.5">
      <c r="B7" s="149" t="s">
        <v>485</v>
      </c>
      <c r="C7" s="147">
        <v>3.8</v>
      </c>
      <c r="D7" s="10">
        <v>3.6</v>
      </c>
      <c r="E7" s="10">
        <v>4.3</v>
      </c>
      <c r="F7" s="10">
        <v>8.4</v>
      </c>
      <c r="G7" s="10">
        <v>11</v>
      </c>
      <c r="H7" s="10"/>
      <c r="I7" s="153">
        <f>(C6*C7+D6*D7+E6*E7+F6*F7+G6*G7)/I6</f>
        <v>5.695555555555555</v>
      </c>
      <c r="J7" s="10"/>
      <c r="K7" s="95">
        <v>6.2</v>
      </c>
      <c r="L7" s="95">
        <v>1.7</v>
      </c>
      <c r="M7" s="95">
        <v>-0.3</v>
      </c>
      <c r="N7" s="153">
        <f>(J6*J7+K6*K7+L6*L7+M6*M7)/N6</f>
        <v>2.3321839080459772</v>
      </c>
      <c r="O7" s="154">
        <f>(C7*C6+D7*D6+E7*E6+F7*F6+G7*G6+H7*H6+J7*J6+K7*K6+L7*L6+M7*M6)/O6</f>
        <v>4.3774774774774778</v>
      </c>
      <c r="P7" s="161">
        <f>(I7*I6+N7*N6)/P6</f>
        <v>4.377477477477477</v>
      </c>
    </row>
    <row r="8" spans="2:16" ht="19.5">
      <c r="B8" s="149" t="s">
        <v>212</v>
      </c>
      <c r="C8" s="13">
        <f t="shared" ref="C8:H8" si="0">C6*(13-C7)</f>
        <v>285.2</v>
      </c>
      <c r="D8" s="12">
        <f t="shared" si="0"/>
        <v>263.2</v>
      </c>
      <c r="E8" s="12">
        <f t="shared" si="0"/>
        <v>269.7</v>
      </c>
      <c r="F8" s="12">
        <f t="shared" si="0"/>
        <v>138</v>
      </c>
      <c r="G8" s="12">
        <f t="shared" si="0"/>
        <v>30</v>
      </c>
      <c r="H8" s="12">
        <f t="shared" si="0"/>
        <v>0</v>
      </c>
      <c r="I8" s="155">
        <f>SUM(C8:G8)</f>
        <v>986.09999999999991</v>
      </c>
      <c r="J8" s="12">
        <f>J6*(13-J7)</f>
        <v>0</v>
      </c>
      <c r="K8" s="12">
        <v>178</v>
      </c>
      <c r="L8" s="12">
        <v>341</v>
      </c>
      <c r="M8" s="12">
        <v>411</v>
      </c>
      <c r="N8" s="155">
        <f>SUM(J8:M8)</f>
        <v>930</v>
      </c>
      <c r="O8" s="156">
        <f>O6*(13-O7)</f>
        <v>1914.2</v>
      </c>
      <c r="P8" s="162">
        <f>P6*(13-P7)</f>
        <v>1914.2</v>
      </c>
    </row>
    <row r="9" spans="2:16" ht="19.5">
      <c r="B9" s="149" t="s">
        <v>213</v>
      </c>
      <c r="C9" s="13">
        <f t="shared" ref="C9:H9" si="1">C6*(17-C7)</f>
        <v>409.2</v>
      </c>
      <c r="D9" s="12">
        <f t="shared" si="1"/>
        <v>375.2</v>
      </c>
      <c r="E9" s="12">
        <f t="shared" si="1"/>
        <v>393.7</v>
      </c>
      <c r="F9" s="12">
        <f t="shared" si="1"/>
        <v>258</v>
      </c>
      <c r="G9" s="12">
        <f t="shared" si="1"/>
        <v>90</v>
      </c>
      <c r="H9" s="12">
        <f t="shared" si="1"/>
        <v>0</v>
      </c>
      <c r="I9" s="155">
        <f>SUM(C9:G9)</f>
        <v>1526.1</v>
      </c>
      <c r="J9" s="12">
        <f>J6*(17-J7)</f>
        <v>0</v>
      </c>
      <c r="K9" s="12">
        <v>282</v>
      </c>
      <c r="L9" s="12">
        <v>461</v>
      </c>
      <c r="M9" s="12">
        <v>535</v>
      </c>
      <c r="N9" s="155">
        <f>SUM(J9:M9)</f>
        <v>1278</v>
      </c>
      <c r="O9" s="156">
        <f>O6*(17-O7)</f>
        <v>2802.2000000000003</v>
      </c>
      <c r="P9" s="162">
        <f>P6*(17-P7)</f>
        <v>2802.2000000000003</v>
      </c>
    </row>
    <row r="10" spans="2:16" ht="19.5">
      <c r="B10" s="149" t="s">
        <v>214</v>
      </c>
      <c r="C10" s="17">
        <f t="shared" ref="C10:H10" si="2">C6*(18-C7)</f>
        <v>440.2</v>
      </c>
      <c r="D10" s="16">
        <f t="shared" si="2"/>
        <v>403.2</v>
      </c>
      <c r="E10" s="16">
        <f t="shared" si="2"/>
        <v>424.7</v>
      </c>
      <c r="F10" s="16">
        <f t="shared" si="2"/>
        <v>288</v>
      </c>
      <c r="G10" s="16">
        <f t="shared" si="2"/>
        <v>105</v>
      </c>
      <c r="H10" s="16">
        <f t="shared" si="2"/>
        <v>0</v>
      </c>
      <c r="I10" s="155">
        <f>SUM(C10:G10)</f>
        <v>1661.1</v>
      </c>
      <c r="J10" s="16">
        <f>J6*(18-J7)</f>
        <v>0</v>
      </c>
      <c r="K10" s="16">
        <v>308</v>
      </c>
      <c r="L10" s="16">
        <v>491</v>
      </c>
      <c r="M10" s="16">
        <v>566</v>
      </c>
      <c r="N10" s="155">
        <f>SUM(J10:M10)</f>
        <v>1365</v>
      </c>
      <c r="O10" s="157">
        <f>O6*(18-O7)</f>
        <v>3024.2000000000003</v>
      </c>
      <c r="P10" s="163">
        <f>P6*(18-P7)</f>
        <v>3024.2000000000003</v>
      </c>
    </row>
    <row r="11" spans="2:16" ht="20.25" thickBot="1">
      <c r="B11" s="347" t="s">
        <v>215</v>
      </c>
      <c r="C11" s="21">
        <f t="shared" ref="C11:H11" si="3">C6*(19-C7)</f>
        <v>471.2</v>
      </c>
      <c r="D11" s="20">
        <f t="shared" si="3"/>
        <v>431.2</v>
      </c>
      <c r="E11" s="20">
        <f t="shared" si="3"/>
        <v>455.7</v>
      </c>
      <c r="F11" s="20">
        <f t="shared" si="3"/>
        <v>318</v>
      </c>
      <c r="G11" s="20">
        <f t="shared" si="3"/>
        <v>120</v>
      </c>
      <c r="H11" s="20">
        <f t="shared" si="3"/>
        <v>0</v>
      </c>
      <c r="I11" s="164">
        <f>SUM(C11:G11)</f>
        <v>1796.1</v>
      </c>
      <c r="J11" s="20">
        <f>J6*(19-J7)</f>
        <v>0</v>
      </c>
      <c r="K11" s="20">
        <v>334</v>
      </c>
      <c r="L11" s="20">
        <v>521</v>
      </c>
      <c r="M11" s="20">
        <v>597</v>
      </c>
      <c r="N11" s="164">
        <f>SUM(J11:M11)</f>
        <v>1452</v>
      </c>
      <c r="O11" s="165">
        <f>O6*(19-O7)</f>
        <v>3246.2000000000003</v>
      </c>
      <c r="P11" s="166">
        <f>P6*(19-P7)</f>
        <v>3246.2000000000003</v>
      </c>
    </row>
    <row r="12" spans="2:16" ht="15.75" thickBot="1">
      <c r="B12" s="4"/>
      <c r="C12" s="4"/>
      <c r="D12" s="4"/>
      <c r="E12" s="4"/>
      <c r="F12" s="4"/>
      <c r="G12" s="4"/>
      <c r="H12" s="4"/>
      <c r="I12" s="4"/>
      <c r="J12" s="4"/>
      <c r="K12" s="4"/>
      <c r="L12" s="4"/>
      <c r="M12" s="4"/>
      <c r="N12" s="4"/>
      <c r="O12" s="4"/>
      <c r="P12" s="4"/>
    </row>
    <row r="13" spans="2:16" ht="24" thickBot="1">
      <c r="B13" s="473" t="s">
        <v>121</v>
      </c>
      <c r="C13" s="474"/>
      <c r="D13" s="474"/>
      <c r="E13" s="474"/>
      <c r="F13" s="474"/>
      <c r="G13" s="474"/>
      <c r="H13" s="474"/>
      <c r="I13" s="474"/>
      <c r="J13" s="474"/>
      <c r="K13" s="474"/>
      <c r="L13" s="470" t="s">
        <v>225</v>
      </c>
      <c r="M13" s="471"/>
      <c r="N13" s="471"/>
      <c r="O13" s="471"/>
      <c r="P13" s="472"/>
    </row>
    <row r="14" spans="2:16" ht="15.75">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6" ht="16.5" thickBot="1">
      <c r="B15" s="466"/>
      <c r="C15" s="462"/>
      <c r="D15" s="462"/>
      <c r="E15" s="462"/>
      <c r="F15" s="462"/>
      <c r="G15" s="462"/>
      <c r="H15" s="462"/>
      <c r="I15" s="462"/>
      <c r="J15" s="462"/>
      <c r="K15" s="462"/>
      <c r="L15" s="462"/>
      <c r="M15" s="462"/>
      <c r="N15" s="462"/>
      <c r="O15" s="145" t="s">
        <v>209</v>
      </c>
      <c r="P15" s="30" t="s">
        <v>210</v>
      </c>
    </row>
    <row r="16" spans="2:16" ht="15">
      <c r="B16" s="148" t="s">
        <v>211</v>
      </c>
      <c r="C16" s="146">
        <v>31</v>
      </c>
      <c r="D16" s="8">
        <v>28</v>
      </c>
      <c r="E16" s="8">
        <v>31</v>
      </c>
      <c r="F16" s="8">
        <v>30</v>
      </c>
      <c r="G16" s="8">
        <v>15</v>
      </c>
      <c r="H16" s="8">
        <v>0</v>
      </c>
      <c r="I16" s="168">
        <f>SUM(C16:G16)</f>
        <v>135</v>
      </c>
      <c r="J16" s="8">
        <v>20</v>
      </c>
      <c r="K16" s="8">
        <v>31</v>
      </c>
      <c r="L16" s="8">
        <v>30</v>
      </c>
      <c r="M16" s="8">
        <v>31</v>
      </c>
      <c r="N16" s="168">
        <f>SUM(J16:M16)</f>
        <v>112</v>
      </c>
      <c r="O16" s="167">
        <f>SUM(C16:H16,J16:M16)</f>
        <v>247</v>
      </c>
      <c r="P16" s="169">
        <f>I16+N16</f>
        <v>247</v>
      </c>
    </row>
    <row r="17" spans="2:16" ht="19.5">
      <c r="B17" s="149" t="s">
        <v>485</v>
      </c>
      <c r="C17" s="147">
        <v>1.7</v>
      </c>
      <c r="D17" s="10">
        <v>2</v>
      </c>
      <c r="E17" s="10">
        <v>3.2</v>
      </c>
      <c r="F17" s="10">
        <v>7.4</v>
      </c>
      <c r="G17" s="10">
        <v>11</v>
      </c>
      <c r="H17" s="10">
        <v>0</v>
      </c>
      <c r="I17" s="153">
        <f>(C16*C17+D16*D17+E16*E17+F16*F17+G16*G17)/I16</f>
        <v>4.4066666666666663</v>
      </c>
      <c r="J17" s="10">
        <v>9.1</v>
      </c>
      <c r="K17" s="95">
        <v>7.8</v>
      </c>
      <c r="L17" s="95">
        <v>4</v>
      </c>
      <c r="M17" s="95">
        <v>0.6</v>
      </c>
      <c r="N17" s="153">
        <f>(J16*J17+K16*K17+L16*L17+M16*M17)/N16</f>
        <v>5.0214285714285714</v>
      </c>
      <c r="O17" s="154">
        <f>(C17*C16+D17*D16+E17*E16+F17*F16+G17*G16+H17*H16+J17*J16+K17*K16+L17*L16+M17*M16)/O16</f>
        <v>4.685425101214574</v>
      </c>
      <c r="P17" s="161">
        <f>(I17*I16+N17*N16)/P16</f>
        <v>4.6854251012145749</v>
      </c>
    </row>
    <row r="18" spans="2:16" ht="19.5">
      <c r="B18" s="149" t="s">
        <v>212</v>
      </c>
      <c r="C18" s="13">
        <v>351</v>
      </c>
      <c r="D18" s="12">
        <v>308</v>
      </c>
      <c r="E18" s="12">
        <v>304</v>
      </c>
      <c r="F18" s="12">
        <v>168</v>
      </c>
      <c r="G18" s="12">
        <v>30</v>
      </c>
      <c r="H18" s="12">
        <v>0</v>
      </c>
      <c r="I18" s="155">
        <f>SUM(C18:G18)</f>
        <v>1161</v>
      </c>
      <c r="J18" s="12">
        <v>79</v>
      </c>
      <c r="K18" s="12">
        <v>160</v>
      </c>
      <c r="L18" s="12">
        <v>272</v>
      </c>
      <c r="M18" s="12">
        <v>384</v>
      </c>
      <c r="N18" s="155">
        <f>SUM(J18:M18)</f>
        <v>895</v>
      </c>
      <c r="O18" s="156">
        <f>O16*(13-O17)</f>
        <v>2053.7000000000003</v>
      </c>
      <c r="P18" s="162">
        <f>P16*(13-P17)</f>
        <v>2053.6999999999998</v>
      </c>
    </row>
    <row r="19" spans="2:16" ht="19.5">
      <c r="B19" s="149" t="s">
        <v>213</v>
      </c>
      <c r="C19" s="13">
        <v>475</v>
      </c>
      <c r="D19" s="12">
        <v>420</v>
      </c>
      <c r="E19" s="12">
        <v>428</v>
      </c>
      <c r="F19" s="12">
        <v>288</v>
      </c>
      <c r="G19" s="12">
        <v>90</v>
      </c>
      <c r="H19" s="12">
        <f>H16*(17-H17)</f>
        <v>0</v>
      </c>
      <c r="I19" s="155">
        <f>SUM(C19:G19)</f>
        <v>1701</v>
      </c>
      <c r="J19" s="12">
        <v>159</v>
      </c>
      <c r="K19" s="12">
        <v>284</v>
      </c>
      <c r="L19" s="12">
        <v>392</v>
      </c>
      <c r="M19" s="12">
        <v>508</v>
      </c>
      <c r="N19" s="155">
        <f>SUM(J19:M19)</f>
        <v>1343</v>
      </c>
      <c r="O19" s="156">
        <f>O16*(17-O17)</f>
        <v>3041.7000000000003</v>
      </c>
      <c r="P19" s="162">
        <f>P16*(17-P17)</f>
        <v>3041.7</v>
      </c>
    </row>
    <row r="20" spans="2:16" ht="19.5">
      <c r="B20" s="149" t="s">
        <v>214</v>
      </c>
      <c r="C20" s="17">
        <v>506</v>
      </c>
      <c r="D20" s="16">
        <v>448</v>
      </c>
      <c r="E20" s="16">
        <v>459</v>
      </c>
      <c r="F20" s="16">
        <v>318</v>
      </c>
      <c r="G20" s="16">
        <v>105</v>
      </c>
      <c r="H20" s="16">
        <v>0</v>
      </c>
      <c r="I20" s="155">
        <f>SUM(C20:G20)</f>
        <v>1836</v>
      </c>
      <c r="J20" s="16">
        <v>179</v>
      </c>
      <c r="K20" s="16">
        <v>315</v>
      </c>
      <c r="L20" s="16">
        <v>422</v>
      </c>
      <c r="M20" s="16">
        <v>539</v>
      </c>
      <c r="N20" s="155">
        <f>SUM(J20:M20)</f>
        <v>1455</v>
      </c>
      <c r="O20" s="157">
        <f>O16*(18-O17)</f>
        <v>3288.7000000000003</v>
      </c>
      <c r="P20" s="163">
        <f>P16*(18-P17)</f>
        <v>3288.7</v>
      </c>
    </row>
    <row r="21" spans="2:16" ht="20.25" thickBot="1">
      <c r="B21" s="347" t="s">
        <v>215</v>
      </c>
      <c r="C21" s="21">
        <v>537</v>
      </c>
      <c r="D21" s="20">
        <v>476</v>
      </c>
      <c r="E21" s="20">
        <v>490</v>
      </c>
      <c r="F21" s="20">
        <v>348</v>
      </c>
      <c r="G21" s="20">
        <v>120</v>
      </c>
      <c r="H21" s="20">
        <f>H16*(19-H17)</f>
        <v>0</v>
      </c>
      <c r="I21" s="164">
        <f>SUM(C21:G21)</f>
        <v>1971</v>
      </c>
      <c r="J21" s="20">
        <v>199</v>
      </c>
      <c r="K21" s="20">
        <v>346</v>
      </c>
      <c r="L21" s="20">
        <v>452</v>
      </c>
      <c r="M21" s="20">
        <v>570</v>
      </c>
      <c r="N21" s="164">
        <f>SUM(J21:M21)</f>
        <v>1567</v>
      </c>
      <c r="O21" s="165">
        <f>O16*(19-O17)</f>
        <v>3535.7000000000003</v>
      </c>
      <c r="P21" s="166">
        <f>P16*(19-P17)</f>
        <v>3535.7</v>
      </c>
    </row>
    <row r="22" spans="2:16" ht="15.75" thickBot="1">
      <c r="B22" s="4"/>
      <c r="C22" s="4"/>
      <c r="D22" s="4"/>
      <c r="E22" s="4"/>
      <c r="F22" s="4"/>
      <c r="G22" s="4"/>
      <c r="H22" s="4"/>
      <c r="I22" s="4"/>
      <c r="J22" s="4"/>
      <c r="K22" s="4"/>
      <c r="L22" s="4"/>
      <c r="M22" s="4"/>
      <c r="N22" s="4"/>
      <c r="O22" s="4"/>
      <c r="P22" s="4"/>
    </row>
    <row r="23" spans="2:16" ht="24" thickBot="1">
      <c r="B23" s="473" t="s">
        <v>122</v>
      </c>
      <c r="C23" s="474"/>
      <c r="D23" s="474"/>
      <c r="E23" s="474"/>
      <c r="F23" s="474"/>
      <c r="G23" s="474"/>
      <c r="H23" s="474"/>
      <c r="I23" s="474"/>
      <c r="J23" s="474"/>
      <c r="K23" s="474"/>
      <c r="L23" s="470" t="s">
        <v>226</v>
      </c>
      <c r="M23" s="471"/>
      <c r="N23" s="471"/>
      <c r="O23" s="471"/>
      <c r="P23" s="472"/>
    </row>
    <row r="24" spans="2:16" ht="15.75">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6" ht="16.5" thickBot="1">
      <c r="B25" s="466"/>
      <c r="C25" s="462"/>
      <c r="D25" s="462"/>
      <c r="E25" s="462"/>
      <c r="F25" s="462"/>
      <c r="G25" s="462"/>
      <c r="H25" s="462"/>
      <c r="I25" s="462"/>
      <c r="J25" s="462"/>
      <c r="K25" s="462"/>
      <c r="L25" s="462"/>
      <c r="M25" s="462"/>
      <c r="N25" s="462"/>
      <c r="O25" s="145" t="s">
        <v>209</v>
      </c>
      <c r="P25" s="30" t="s">
        <v>210</v>
      </c>
    </row>
    <row r="26" spans="2:16" ht="15">
      <c r="B26" s="148" t="s">
        <v>211</v>
      </c>
      <c r="C26" s="146">
        <v>31</v>
      </c>
      <c r="D26" s="8">
        <v>28</v>
      </c>
      <c r="E26" s="8">
        <v>31</v>
      </c>
      <c r="F26" s="8">
        <v>25</v>
      </c>
      <c r="G26" s="8">
        <v>16</v>
      </c>
      <c r="H26" s="8">
        <v>5</v>
      </c>
      <c r="I26" s="168">
        <f>SUM(C26:G26)</f>
        <v>131</v>
      </c>
      <c r="J26" s="8">
        <v>5</v>
      </c>
      <c r="K26" s="8">
        <v>26</v>
      </c>
      <c r="L26" s="8">
        <v>30</v>
      </c>
      <c r="M26" s="8">
        <v>31</v>
      </c>
      <c r="N26" s="168">
        <f>SUM(J26:M26)</f>
        <v>92</v>
      </c>
      <c r="O26" s="167">
        <f>SUM(C26:H26,J26:M26)</f>
        <v>228</v>
      </c>
      <c r="P26" s="169">
        <f>I26+N26</f>
        <v>223</v>
      </c>
    </row>
    <row r="27" spans="2:16" ht="19.5">
      <c r="B27" s="149" t="s">
        <v>485</v>
      </c>
      <c r="C27" s="147">
        <v>-4.7</v>
      </c>
      <c r="D27" s="10">
        <v>-0.4</v>
      </c>
      <c r="E27" s="10">
        <v>3.9</v>
      </c>
      <c r="F27" s="10">
        <v>10.4</v>
      </c>
      <c r="G27" s="10">
        <v>11.2</v>
      </c>
      <c r="H27" s="10">
        <v>12.4</v>
      </c>
      <c r="I27" s="153">
        <f>(C26*C27+D26*D27+E26*E27+F26*F27+G26*G27)/I26</f>
        <v>3.0778625954198473</v>
      </c>
      <c r="J27" s="10">
        <v>11.8</v>
      </c>
      <c r="K27" s="95">
        <v>6.5</v>
      </c>
      <c r="L27" s="95">
        <v>5.7</v>
      </c>
      <c r="M27" s="95">
        <v>-0.6</v>
      </c>
      <c r="N27" s="153">
        <f>(J26*J27+K26*K27+L26*L27+M26*M27)/N26</f>
        <v>4.1347826086956516</v>
      </c>
      <c r="O27" s="154">
        <f>(C27*C26+D27*D26+E27*E26+F27*F26+G27*G26+H27*H26+J27*J26+K27*K26+L27*L26+M27*M26)/O26</f>
        <v>3.7087719298245614</v>
      </c>
      <c r="P27" s="161">
        <f>(I27*I26+N27*N26)/P26</f>
        <v>3.5139013452914796</v>
      </c>
    </row>
    <row r="28" spans="2:16" ht="19.5">
      <c r="B28" s="149" t="s">
        <v>212</v>
      </c>
      <c r="C28" s="13">
        <v>548</v>
      </c>
      <c r="D28" s="12">
        <v>376</v>
      </c>
      <c r="E28" s="12">
        <v>282</v>
      </c>
      <c r="F28" s="12">
        <v>65</v>
      </c>
      <c r="G28" s="12">
        <v>29</v>
      </c>
      <c r="H28" s="12">
        <v>3</v>
      </c>
      <c r="I28" s="155">
        <f>SUM(C28:G28)</f>
        <v>1300</v>
      </c>
      <c r="J28" s="12">
        <v>6</v>
      </c>
      <c r="K28" s="12">
        <v>168</v>
      </c>
      <c r="L28" s="12">
        <v>219</v>
      </c>
      <c r="M28" s="12">
        <v>422</v>
      </c>
      <c r="N28" s="155">
        <f>SUM(J28:M28)</f>
        <v>815</v>
      </c>
      <c r="O28" s="156">
        <f>O26*(13-O27)</f>
        <v>2118.4</v>
      </c>
      <c r="P28" s="162">
        <f>P26*(13-P27)</f>
        <v>2115.4</v>
      </c>
    </row>
    <row r="29" spans="2:16" ht="19.5">
      <c r="B29" s="149" t="s">
        <v>213</v>
      </c>
      <c r="C29" s="13">
        <v>672</v>
      </c>
      <c r="D29" s="12">
        <v>488</v>
      </c>
      <c r="E29" s="12">
        <v>406</v>
      </c>
      <c r="F29" s="12">
        <v>165</v>
      </c>
      <c r="G29" s="12">
        <v>93</v>
      </c>
      <c r="H29" s="12">
        <v>23</v>
      </c>
      <c r="I29" s="155">
        <f>SUM(C29:G29)</f>
        <v>1824</v>
      </c>
      <c r="J29" s="12">
        <v>26</v>
      </c>
      <c r="K29" s="12">
        <v>272</v>
      </c>
      <c r="L29" s="12">
        <v>339</v>
      </c>
      <c r="M29" s="12">
        <v>546</v>
      </c>
      <c r="N29" s="155">
        <f>SUM(J29:M29)</f>
        <v>1183</v>
      </c>
      <c r="O29" s="156">
        <f>O26*(17-O27)</f>
        <v>3030.4</v>
      </c>
      <c r="P29" s="162">
        <f>P26*(17-P27)</f>
        <v>3007.4</v>
      </c>
    </row>
    <row r="30" spans="2:16" ht="19.5">
      <c r="B30" s="149" t="s">
        <v>214</v>
      </c>
      <c r="C30" s="17">
        <v>703</v>
      </c>
      <c r="D30" s="16">
        <v>516</v>
      </c>
      <c r="E30" s="16">
        <v>437</v>
      </c>
      <c r="F30" s="16">
        <v>190</v>
      </c>
      <c r="G30" s="16">
        <v>109</v>
      </c>
      <c r="H30" s="16">
        <v>28</v>
      </c>
      <c r="I30" s="155">
        <f>SUM(C30:G30)</f>
        <v>1955</v>
      </c>
      <c r="J30" s="16">
        <v>31</v>
      </c>
      <c r="K30" s="16">
        <v>298</v>
      </c>
      <c r="L30" s="16">
        <v>369</v>
      </c>
      <c r="M30" s="16">
        <v>577</v>
      </c>
      <c r="N30" s="155">
        <f>SUM(J30:M30)</f>
        <v>1275</v>
      </c>
      <c r="O30" s="157">
        <f>O26*(18-O27)</f>
        <v>3258.4</v>
      </c>
      <c r="P30" s="163">
        <f>P26*(18-P27)</f>
        <v>3230.4</v>
      </c>
    </row>
    <row r="31" spans="2:16" ht="20.25" thickBot="1">
      <c r="B31" s="347" t="s">
        <v>215</v>
      </c>
      <c r="C31" s="21">
        <v>734</v>
      </c>
      <c r="D31" s="20">
        <v>544</v>
      </c>
      <c r="E31" s="20">
        <v>468</v>
      </c>
      <c r="F31" s="20">
        <v>215</v>
      </c>
      <c r="G31" s="20">
        <v>125</v>
      </c>
      <c r="H31" s="20">
        <v>33</v>
      </c>
      <c r="I31" s="164">
        <f>SUM(C31:G31)</f>
        <v>2086</v>
      </c>
      <c r="J31" s="20">
        <v>36</v>
      </c>
      <c r="K31" s="20">
        <v>324</v>
      </c>
      <c r="L31" s="20">
        <v>399</v>
      </c>
      <c r="M31" s="20">
        <v>608</v>
      </c>
      <c r="N31" s="164">
        <f>SUM(J31:M31)</f>
        <v>1367</v>
      </c>
      <c r="O31" s="165">
        <f>O26*(19-O27)</f>
        <v>3486.4</v>
      </c>
      <c r="P31" s="166">
        <f>P26*(19-P27)</f>
        <v>3453.4</v>
      </c>
    </row>
    <row r="32" spans="2:16" ht="15.75" thickBot="1">
      <c r="B32" s="4"/>
      <c r="C32" s="4"/>
      <c r="D32" s="4"/>
      <c r="E32" s="4"/>
      <c r="F32" s="4"/>
      <c r="G32" s="4"/>
      <c r="H32" s="4"/>
      <c r="I32" s="4"/>
      <c r="J32" s="4"/>
      <c r="K32" s="4"/>
      <c r="L32" s="4"/>
      <c r="M32" s="4"/>
      <c r="N32" s="4"/>
      <c r="O32" s="4"/>
      <c r="P32" s="4"/>
    </row>
    <row r="33" spans="2:16" ht="24" thickBot="1">
      <c r="B33" s="473" t="s">
        <v>123</v>
      </c>
      <c r="C33" s="474"/>
      <c r="D33" s="474"/>
      <c r="E33" s="474"/>
      <c r="F33" s="474"/>
      <c r="G33" s="474"/>
      <c r="H33" s="474"/>
      <c r="I33" s="474"/>
      <c r="J33" s="474"/>
      <c r="K33" s="474"/>
      <c r="L33" s="470" t="s">
        <v>227</v>
      </c>
      <c r="M33" s="471"/>
      <c r="N33" s="471"/>
      <c r="O33" s="471"/>
      <c r="P33" s="472"/>
    </row>
    <row r="34" spans="2:16" ht="15.75">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6" ht="16.5" thickBot="1">
      <c r="B35" s="466"/>
      <c r="C35" s="462"/>
      <c r="D35" s="462"/>
      <c r="E35" s="462"/>
      <c r="F35" s="462"/>
      <c r="G35" s="462"/>
      <c r="H35" s="462"/>
      <c r="I35" s="462"/>
      <c r="J35" s="462"/>
      <c r="K35" s="462"/>
      <c r="L35" s="462"/>
      <c r="M35" s="462"/>
      <c r="N35" s="462"/>
      <c r="O35" s="145" t="s">
        <v>209</v>
      </c>
      <c r="P35" s="30" t="s">
        <v>210</v>
      </c>
    </row>
    <row r="36" spans="2:16" ht="15">
      <c r="B36" s="148" t="s">
        <v>211</v>
      </c>
      <c r="C36" s="146">
        <v>31</v>
      </c>
      <c r="D36" s="8">
        <v>28</v>
      </c>
      <c r="E36" s="8">
        <v>31</v>
      </c>
      <c r="F36" s="8">
        <v>30</v>
      </c>
      <c r="G36" s="8">
        <v>20</v>
      </c>
      <c r="H36" s="8">
        <v>5</v>
      </c>
      <c r="I36" s="168">
        <f>SUM(C36:G36)</f>
        <v>140</v>
      </c>
      <c r="J36" s="8">
        <v>30</v>
      </c>
      <c r="K36" s="8">
        <v>31</v>
      </c>
      <c r="L36" s="8">
        <v>30</v>
      </c>
      <c r="M36" s="8">
        <v>31</v>
      </c>
      <c r="N36" s="168">
        <f>SUM(J36:M36)</f>
        <v>122</v>
      </c>
      <c r="O36" s="167">
        <f>SUM(C36:H36,J36:M36)</f>
        <v>267</v>
      </c>
      <c r="P36" s="169">
        <f>I36+N36</f>
        <v>262</v>
      </c>
    </row>
    <row r="37" spans="2:16" ht="19.5">
      <c r="B37" s="149" t="s">
        <v>485</v>
      </c>
      <c r="C37" s="147">
        <v>-4</v>
      </c>
      <c r="D37" s="10">
        <v>-1.3</v>
      </c>
      <c r="E37" s="10">
        <v>2.9</v>
      </c>
      <c r="F37" s="10">
        <v>7.8</v>
      </c>
      <c r="G37" s="10">
        <v>10.8</v>
      </c>
      <c r="H37" s="10">
        <v>12.7</v>
      </c>
      <c r="I37" s="153">
        <f>(C36*C37+D36*D37+E36*E37+F36*F37+G36*G37)/I36</f>
        <v>2.7107142857142859</v>
      </c>
      <c r="J37" s="10">
        <v>10.9</v>
      </c>
      <c r="K37" s="95">
        <v>5.9</v>
      </c>
      <c r="L37" s="95">
        <v>4.9000000000000004</v>
      </c>
      <c r="M37" s="95">
        <v>-5.5</v>
      </c>
      <c r="N37" s="153">
        <f>(J36*J37+K36*K37+L36*L37+M36*M37)/N36</f>
        <v>3.9868852459016391</v>
      </c>
      <c r="O37" s="154">
        <f>(C37*C36+D37*D36+E37*E36+F37*F36+G37*G36+H37*H36+J37*J36+K37*K36+L37*L36+M37*M36)/O36</f>
        <v>3.4808988764044946</v>
      </c>
      <c r="P37" s="161">
        <f>(I37*I36+N37*N36)/P36</f>
        <v>3.3049618320610685</v>
      </c>
    </row>
    <row r="38" spans="2:16" ht="19.5">
      <c r="B38" s="149" t="s">
        <v>212</v>
      </c>
      <c r="C38" s="13">
        <v>528</v>
      </c>
      <c r="D38" s="12">
        <v>401</v>
      </c>
      <c r="E38" s="12">
        <v>313</v>
      </c>
      <c r="F38" s="12">
        <v>156</v>
      </c>
      <c r="G38" s="12">
        <v>45</v>
      </c>
      <c r="H38" s="12">
        <v>2</v>
      </c>
      <c r="I38" s="155">
        <f>SUM(C38:G38)</f>
        <v>1443</v>
      </c>
      <c r="J38" s="12">
        <v>64</v>
      </c>
      <c r="K38" s="12">
        <v>221</v>
      </c>
      <c r="L38" s="12">
        <v>242</v>
      </c>
      <c r="M38" s="12">
        <v>573</v>
      </c>
      <c r="N38" s="155">
        <f>SUM(J38:M38)</f>
        <v>1100</v>
      </c>
      <c r="O38" s="156">
        <f>O36*(13-O37)</f>
        <v>2541.6</v>
      </c>
      <c r="P38" s="162">
        <f>P36*(13-P37)</f>
        <v>2540.1000000000004</v>
      </c>
    </row>
    <row r="39" spans="2:16" ht="19.5">
      <c r="B39" s="149" t="s">
        <v>213</v>
      </c>
      <c r="C39" s="13">
        <v>652</v>
      </c>
      <c r="D39" s="12">
        <v>513</v>
      </c>
      <c r="E39" s="12">
        <v>437</v>
      </c>
      <c r="F39" s="12">
        <v>276</v>
      </c>
      <c r="G39" s="12">
        <v>125</v>
      </c>
      <c r="H39" s="12">
        <v>22</v>
      </c>
      <c r="I39" s="155">
        <f>SUM(C39:G39)</f>
        <v>2003</v>
      </c>
      <c r="J39" s="12">
        <v>184</v>
      </c>
      <c r="K39" s="12">
        <v>345</v>
      </c>
      <c r="L39" s="12">
        <v>362</v>
      </c>
      <c r="M39" s="12">
        <v>697</v>
      </c>
      <c r="N39" s="155">
        <f>SUM(J39:M39)</f>
        <v>1588</v>
      </c>
      <c r="O39" s="156">
        <f>O36*(17-O37)</f>
        <v>3609.6</v>
      </c>
      <c r="P39" s="162">
        <f>P36*(17-P37)</f>
        <v>3588.1000000000004</v>
      </c>
    </row>
    <row r="40" spans="2:16" ht="19.5">
      <c r="B40" s="149" t="s">
        <v>214</v>
      </c>
      <c r="C40" s="17">
        <v>683</v>
      </c>
      <c r="D40" s="16">
        <v>541</v>
      </c>
      <c r="E40" s="16">
        <v>468</v>
      </c>
      <c r="F40" s="16">
        <v>306</v>
      </c>
      <c r="G40" s="16">
        <v>145</v>
      </c>
      <c r="H40" s="16">
        <v>27</v>
      </c>
      <c r="I40" s="155">
        <f>SUM(C40:G40)</f>
        <v>2143</v>
      </c>
      <c r="J40" s="16">
        <v>214</v>
      </c>
      <c r="K40" s="16">
        <v>376</v>
      </c>
      <c r="L40" s="16">
        <v>392</v>
      </c>
      <c r="M40" s="16">
        <v>728</v>
      </c>
      <c r="N40" s="155">
        <f>SUM(J40:M40)</f>
        <v>1710</v>
      </c>
      <c r="O40" s="157">
        <f>O36*(18-O37)</f>
        <v>3876.6</v>
      </c>
      <c r="P40" s="163">
        <f>P36*(18-P37)</f>
        <v>3850.1000000000004</v>
      </c>
    </row>
    <row r="41" spans="2:16" ht="20.25" thickBot="1">
      <c r="B41" s="347" t="s">
        <v>215</v>
      </c>
      <c r="C41" s="21">
        <v>714</v>
      </c>
      <c r="D41" s="20">
        <v>569</v>
      </c>
      <c r="E41" s="20">
        <v>499</v>
      </c>
      <c r="F41" s="20">
        <v>336</v>
      </c>
      <c r="G41" s="20">
        <v>165</v>
      </c>
      <c r="H41" s="20">
        <v>32</v>
      </c>
      <c r="I41" s="164">
        <f>SUM(C41:G41)</f>
        <v>2283</v>
      </c>
      <c r="J41" s="20">
        <v>244</v>
      </c>
      <c r="K41" s="20">
        <v>407</v>
      </c>
      <c r="L41" s="20">
        <v>422</v>
      </c>
      <c r="M41" s="20">
        <v>759</v>
      </c>
      <c r="N41" s="164">
        <f>SUM(J41:M41)</f>
        <v>1832</v>
      </c>
      <c r="O41" s="165">
        <f>O36*(19-O37)</f>
        <v>4143.5999999999995</v>
      </c>
      <c r="P41" s="166">
        <f>P36*(19-P37)</f>
        <v>4112.1000000000004</v>
      </c>
    </row>
    <row r="42" spans="2:16" ht="15.75" thickBot="1">
      <c r="B42" s="4"/>
      <c r="C42" s="4"/>
      <c r="D42" s="4"/>
      <c r="E42" s="4"/>
      <c r="F42" s="4"/>
      <c r="G42" s="4"/>
      <c r="H42" s="4"/>
      <c r="I42" s="4"/>
      <c r="J42" s="4"/>
      <c r="K42" s="4"/>
      <c r="L42" s="4"/>
      <c r="M42" s="4"/>
      <c r="N42" s="4"/>
      <c r="O42" s="4"/>
      <c r="P42" s="4"/>
    </row>
    <row r="43" spans="2:16" ht="24" thickBot="1">
      <c r="B43" s="473" t="s">
        <v>124</v>
      </c>
      <c r="C43" s="474"/>
      <c r="D43" s="474"/>
      <c r="E43" s="474"/>
      <c r="F43" s="474"/>
      <c r="G43" s="474"/>
      <c r="H43" s="474"/>
      <c r="I43" s="474"/>
      <c r="J43" s="474"/>
      <c r="K43" s="474"/>
      <c r="L43" s="470" t="s">
        <v>228</v>
      </c>
      <c r="M43" s="471"/>
      <c r="N43" s="471"/>
      <c r="O43" s="471"/>
      <c r="P43" s="472"/>
    </row>
    <row r="44" spans="2:16" ht="15.75">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6" ht="16.5" thickBot="1">
      <c r="B45" s="466"/>
      <c r="C45" s="462"/>
      <c r="D45" s="462"/>
      <c r="E45" s="462"/>
      <c r="F45" s="462"/>
      <c r="G45" s="462"/>
      <c r="H45" s="462"/>
      <c r="I45" s="462"/>
      <c r="J45" s="462"/>
      <c r="K45" s="462"/>
      <c r="L45" s="462"/>
      <c r="M45" s="462"/>
      <c r="N45" s="462"/>
      <c r="O45" s="145" t="s">
        <v>209</v>
      </c>
      <c r="P45" s="30" t="s">
        <v>210</v>
      </c>
    </row>
    <row r="46" spans="2:16" ht="15">
      <c r="B46" s="148" t="s">
        <v>211</v>
      </c>
      <c r="C46" s="146">
        <v>31</v>
      </c>
      <c r="D46" s="8">
        <v>28</v>
      </c>
      <c r="E46" s="8">
        <v>31</v>
      </c>
      <c r="F46" s="8">
        <v>25</v>
      </c>
      <c r="G46" s="8">
        <v>15</v>
      </c>
      <c r="H46" s="8">
        <v>0</v>
      </c>
      <c r="I46" s="168">
        <f>SUM(C46:G46)</f>
        <v>130</v>
      </c>
      <c r="J46" s="8">
        <v>15</v>
      </c>
      <c r="K46" s="8">
        <v>31</v>
      </c>
      <c r="L46" s="8">
        <v>30</v>
      </c>
      <c r="M46" s="8">
        <v>31</v>
      </c>
      <c r="N46" s="168">
        <f>SUM(J46:M46)</f>
        <v>107</v>
      </c>
      <c r="O46" s="167">
        <f>SUM(C46:H46,J46:M46)</f>
        <v>237</v>
      </c>
      <c r="P46" s="169">
        <f>I46+N46</f>
        <v>237</v>
      </c>
    </row>
    <row r="47" spans="2:16" ht="19.5">
      <c r="B47" s="149" t="s">
        <v>485</v>
      </c>
      <c r="C47" s="147">
        <v>-1.1000000000000001</v>
      </c>
      <c r="D47" s="10">
        <v>-1.9</v>
      </c>
      <c r="E47" s="10">
        <v>3.1</v>
      </c>
      <c r="F47" s="10">
        <v>9.8000000000000007</v>
      </c>
      <c r="G47" s="10">
        <v>9.8000000000000007</v>
      </c>
      <c r="H47" s="10">
        <v>0</v>
      </c>
      <c r="I47" s="153">
        <f>(C46*C47+D46*D47+E46*E47+F46*F47+G46*G47)/I46</f>
        <v>3.0830769230769235</v>
      </c>
      <c r="J47" s="10">
        <v>12.7</v>
      </c>
      <c r="K47" s="95">
        <v>7.5</v>
      </c>
      <c r="L47" s="95">
        <v>2.7</v>
      </c>
      <c r="M47" s="95">
        <v>3.2</v>
      </c>
      <c r="N47" s="153">
        <f>(J46*J47+K46*K47+L46*L47+M46*M47)/N46</f>
        <v>5.6373831775700936</v>
      </c>
      <c r="O47" s="154">
        <f>(C47*C46+D47*D46+E47*E46+F47*F46+G47*G46+H47*H46+J47*J46+K47*K46+L47*L46+M47*M46)/O46</f>
        <v>4.2362869198312243</v>
      </c>
      <c r="P47" s="161">
        <f>(I47*I46+N47*N46)/P46</f>
        <v>4.2362869198312243</v>
      </c>
    </row>
    <row r="48" spans="2:16" ht="19.5">
      <c r="B48" s="149" t="s">
        <v>212</v>
      </c>
      <c r="C48" s="13">
        <v>438</v>
      </c>
      <c r="D48" s="12">
        <v>417</v>
      </c>
      <c r="E48" s="12">
        <v>306</v>
      </c>
      <c r="F48" s="12">
        <v>80</v>
      </c>
      <c r="G48" s="12">
        <v>48</v>
      </c>
      <c r="H48" s="12">
        <f>H46*(13-H47)</f>
        <v>0</v>
      </c>
      <c r="I48" s="155">
        <f>SUM(C48:G48)</f>
        <v>1289</v>
      </c>
      <c r="J48" s="12">
        <v>5</v>
      </c>
      <c r="K48" s="12">
        <v>169</v>
      </c>
      <c r="L48" s="12">
        <v>308</v>
      </c>
      <c r="M48" s="12">
        <v>302</v>
      </c>
      <c r="N48" s="155">
        <f>SUM(J48:M48)</f>
        <v>784</v>
      </c>
      <c r="O48" s="156">
        <f>O46*(13-O47)</f>
        <v>2077</v>
      </c>
      <c r="P48" s="162">
        <f>P46*(13-P47)</f>
        <v>2077</v>
      </c>
    </row>
    <row r="49" spans="2:16" ht="19.5">
      <c r="B49" s="149" t="s">
        <v>213</v>
      </c>
      <c r="C49" s="13">
        <v>562</v>
      </c>
      <c r="D49" s="12">
        <v>529</v>
      </c>
      <c r="E49" s="12">
        <v>430</v>
      </c>
      <c r="F49" s="12">
        <v>180</v>
      </c>
      <c r="G49" s="12">
        <v>108</v>
      </c>
      <c r="H49" s="12">
        <f>H46*(17-H47)</f>
        <v>0</v>
      </c>
      <c r="I49" s="155">
        <f>SUM(C49:G49)</f>
        <v>1809</v>
      </c>
      <c r="J49" s="12">
        <v>65</v>
      </c>
      <c r="K49" s="12">
        <v>293</v>
      </c>
      <c r="L49" s="12">
        <v>428</v>
      </c>
      <c r="M49" s="12">
        <v>426</v>
      </c>
      <c r="N49" s="155">
        <f>SUM(J49:M49)</f>
        <v>1212</v>
      </c>
      <c r="O49" s="156">
        <f>O46*(17-O47)</f>
        <v>3025</v>
      </c>
      <c r="P49" s="162">
        <f>P46*(17-P47)</f>
        <v>3025</v>
      </c>
    </row>
    <row r="50" spans="2:16" ht="19.5">
      <c r="B50" s="149" t="s">
        <v>214</v>
      </c>
      <c r="C50" s="17">
        <v>593</v>
      </c>
      <c r="D50" s="16">
        <v>557</v>
      </c>
      <c r="E50" s="16">
        <v>461</v>
      </c>
      <c r="F50" s="16">
        <v>205</v>
      </c>
      <c r="G50" s="16">
        <v>123</v>
      </c>
      <c r="H50" s="16">
        <f>H46*(18-H47)</f>
        <v>0</v>
      </c>
      <c r="I50" s="155">
        <f>SUM(C50:G50)</f>
        <v>1939</v>
      </c>
      <c r="J50" s="16">
        <v>80</v>
      </c>
      <c r="K50" s="16">
        <v>324</v>
      </c>
      <c r="L50" s="16">
        <v>458</v>
      </c>
      <c r="M50" s="16">
        <v>457</v>
      </c>
      <c r="N50" s="155">
        <f>SUM(J50:M50)</f>
        <v>1319</v>
      </c>
      <c r="O50" s="157">
        <f>O46*(18-O47)</f>
        <v>3262</v>
      </c>
      <c r="P50" s="163">
        <f>P46*(18-P47)</f>
        <v>3262</v>
      </c>
    </row>
    <row r="51" spans="2:16" ht="20.25" thickBot="1">
      <c r="B51" s="347" t="s">
        <v>215</v>
      </c>
      <c r="C51" s="21">
        <v>624</v>
      </c>
      <c r="D51" s="20">
        <v>585</v>
      </c>
      <c r="E51" s="20">
        <v>492</v>
      </c>
      <c r="F51" s="20">
        <v>230</v>
      </c>
      <c r="G51" s="20">
        <v>138</v>
      </c>
      <c r="H51" s="20">
        <f>H46*(19-H47)</f>
        <v>0</v>
      </c>
      <c r="I51" s="164">
        <f>SUM(C51:G51)</f>
        <v>2069</v>
      </c>
      <c r="J51" s="20">
        <v>95</v>
      </c>
      <c r="K51" s="20">
        <v>355</v>
      </c>
      <c r="L51" s="20">
        <v>488</v>
      </c>
      <c r="M51" s="20">
        <v>488</v>
      </c>
      <c r="N51" s="164">
        <f>SUM(J51:M51)</f>
        <v>1426</v>
      </c>
      <c r="O51" s="165">
        <f>O46*(19-O47)</f>
        <v>3499</v>
      </c>
      <c r="P51" s="166">
        <f>P46*(19-P47)</f>
        <v>3499</v>
      </c>
    </row>
    <row r="52" spans="2:16" ht="15.75" thickBot="1">
      <c r="B52" s="4"/>
      <c r="C52" s="4"/>
      <c r="D52" s="4"/>
      <c r="E52" s="4"/>
      <c r="F52" s="4"/>
      <c r="G52" s="4"/>
      <c r="H52" s="4"/>
      <c r="I52" s="4"/>
      <c r="J52" s="4"/>
      <c r="K52" s="4"/>
      <c r="L52" s="4"/>
      <c r="M52" s="4"/>
      <c r="N52" s="4"/>
      <c r="O52" s="4"/>
      <c r="P52" s="4"/>
    </row>
    <row r="53" spans="2:16" ht="24" thickBot="1">
      <c r="B53" s="473" t="s">
        <v>125</v>
      </c>
      <c r="C53" s="474"/>
      <c r="D53" s="474"/>
      <c r="E53" s="474"/>
      <c r="F53" s="474"/>
      <c r="G53" s="474"/>
      <c r="H53" s="474"/>
      <c r="I53" s="474"/>
      <c r="J53" s="474"/>
      <c r="K53" s="474"/>
      <c r="L53" s="470" t="s">
        <v>229</v>
      </c>
      <c r="M53" s="471"/>
      <c r="N53" s="471"/>
      <c r="O53" s="471"/>
      <c r="P53" s="472"/>
    </row>
    <row r="54" spans="2:16"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6" ht="16.5" thickBot="1">
      <c r="B55" s="466"/>
      <c r="C55" s="462"/>
      <c r="D55" s="462"/>
      <c r="E55" s="462"/>
      <c r="F55" s="462"/>
      <c r="G55" s="462"/>
      <c r="H55" s="462"/>
      <c r="I55" s="462"/>
      <c r="J55" s="462"/>
      <c r="K55" s="462"/>
      <c r="L55" s="462"/>
      <c r="M55" s="462"/>
      <c r="N55" s="462"/>
      <c r="O55" s="145" t="s">
        <v>209</v>
      </c>
      <c r="P55" s="30" t="s">
        <v>210</v>
      </c>
    </row>
    <row r="56" spans="2:16" ht="15">
      <c r="B56" s="148" t="s">
        <v>211</v>
      </c>
      <c r="C56" s="146">
        <v>31</v>
      </c>
      <c r="D56" s="8">
        <v>28</v>
      </c>
      <c r="E56" s="8">
        <v>31</v>
      </c>
      <c r="F56" s="8">
        <v>25</v>
      </c>
      <c r="G56" s="8">
        <v>10</v>
      </c>
      <c r="H56" s="8">
        <v>0</v>
      </c>
      <c r="I56" s="168">
        <f>SUM(C56:G56)</f>
        <v>125</v>
      </c>
      <c r="J56" s="8">
        <v>20</v>
      </c>
      <c r="K56" s="8">
        <v>31</v>
      </c>
      <c r="L56" s="8">
        <v>30</v>
      </c>
      <c r="M56" s="8">
        <v>31</v>
      </c>
      <c r="N56" s="168">
        <f>SUM(J56:M56)</f>
        <v>112</v>
      </c>
      <c r="O56" s="167">
        <f>SUM(C56:H56,J56:M56)</f>
        <v>237</v>
      </c>
      <c r="P56" s="169">
        <f>I56+N56</f>
        <v>237</v>
      </c>
    </row>
    <row r="57" spans="2:16" ht="19.5">
      <c r="B57" s="149" t="s">
        <v>485</v>
      </c>
      <c r="C57" s="147">
        <v>1.2</v>
      </c>
      <c r="D57" s="10">
        <v>5.3</v>
      </c>
      <c r="E57" s="10">
        <v>4.7</v>
      </c>
      <c r="F57" s="10">
        <v>6.4</v>
      </c>
      <c r="G57" s="10">
        <v>10.7</v>
      </c>
      <c r="H57" s="10">
        <v>0</v>
      </c>
      <c r="I57" s="153">
        <f>(C56*C57+D56*D57+E56*E57+F56*F57+G56*G57)/I56</f>
        <v>4.7863999999999995</v>
      </c>
      <c r="J57" s="10">
        <v>11.6</v>
      </c>
      <c r="K57" s="95">
        <v>8.4</v>
      </c>
      <c r="L57" s="95">
        <v>4.8</v>
      </c>
      <c r="M57" s="95">
        <v>0.4</v>
      </c>
      <c r="N57" s="153">
        <f>(J56*J57+K56*K57+L56*L57+M56*M57)/N56</f>
        <v>5.7928571428571436</v>
      </c>
      <c r="O57" s="154">
        <f>(C57*C56+D57*D56+E57*E56+F57*F56+G57*G56+H57*H56+J57*J56+K57*K56+L57*L56+M57*M56)/O56</f>
        <v>5.2620253164556967</v>
      </c>
      <c r="P57" s="161">
        <f>(I57*I56+N57*N56)/P56</f>
        <v>5.2620253164556958</v>
      </c>
    </row>
    <row r="58" spans="2:16" ht="19.5">
      <c r="B58" s="149" t="s">
        <v>212</v>
      </c>
      <c r="C58" s="13">
        <v>366</v>
      </c>
      <c r="D58" s="12">
        <v>216</v>
      </c>
      <c r="E58" s="12">
        <v>257</v>
      </c>
      <c r="F58" s="12">
        <v>166</v>
      </c>
      <c r="G58" s="12">
        <v>23</v>
      </c>
      <c r="H58" s="12">
        <v>0</v>
      </c>
      <c r="I58" s="155">
        <f>SUM(C58:G58)</f>
        <v>1028</v>
      </c>
      <c r="J58" s="12">
        <v>27</v>
      </c>
      <c r="K58" s="12">
        <v>144</v>
      </c>
      <c r="L58" s="12">
        <v>246</v>
      </c>
      <c r="M58" s="12">
        <v>391</v>
      </c>
      <c r="N58" s="155">
        <f>SUM(J58:M58)</f>
        <v>808</v>
      </c>
      <c r="O58" s="156">
        <f>O56*(13-O57)</f>
        <v>1833.8999999999999</v>
      </c>
      <c r="P58" s="162">
        <f>P56*(13-P57)</f>
        <v>1833.9</v>
      </c>
    </row>
    <row r="59" spans="2:16" ht="19.5">
      <c r="B59" s="149" t="s">
        <v>213</v>
      </c>
      <c r="C59" s="13">
        <v>490</v>
      </c>
      <c r="D59" s="12">
        <v>328</v>
      </c>
      <c r="E59" s="12">
        <v>381</v>
      </c>
      <c r="F59" s="12">
        <v>266</v>
      </c>
      <c r="G59" s="12">
        <v>63</v>
      </c>
      <c r="H59" s="12">
        <v>0</v>
      </c>
      <c r="I59" s="155">
        <f>SUM(C59:G59)</f>
        <v>1528</v>
      </c>
      <c r="J59" s="12">
        <v>107</v>
      </c>
      <c r="K59" s="12">
        <v>268</v>
      </c>
      <c r="L59" s="12">
        <v>366</v>
      </c>
      <c r="M59" s="12">
        <v>515</v>
      </c>
      <c r="N59" s="155">
        <f>SUM(J59:M59)</f>
        <v>1256</v>
      </c>
      <c r="O59" s="156">
        <f>O56*(17-O57)</f>
        <v>2781.9</v>
      </c>
      <c r="P59" s="162">
        <f>P56*(17-P57)</f>
        <v>2781.9</v>
      </c>
    </row>
    <row r="60" spans="2:16" ht="19.5">
      <c r="B60" s="149" t="s">
        <v>214</v>
      </c>
      <c r="C60" s="17">
        <v>521</v>
      </c>
      <c r="D60" s="16">
        <v>356</v>
      </c>
      <c r="E60" s="16">
        <v>412</v>
      </c>
      <c r="F60" s="16">
        <v>291</v>
      </c>
      <c r="G60" s="16">
        <v>73</v>
      </c>
      <c r="H60" s="16">
        <v>0</v>
      </c>
      <c r="I60" s="155">
        <f>SUM(C60:G60)</f>
        <v>1653</v>
      </c>
      <c r="J60" s="16">
        <v>127</v>
      </c>
      <c r="K60" s="16">
        <v>299</v>
      </c>
      <c r="L60" s="16">
        <v>396</v>
      </c>
      <c r="M60" s="16">
        <v>546</v>
      </c>
      <c r="N60" s="155">
        <f>SUM(J60:M60)</f>
        <v>1368</v>
      </c>
      <c r="O60" s="157">
        <f>O56*(18-O57)</f>
        <v>3018.9</v>
      </c>
      <c r="P60" s="163">
        <f>P56*(18-P57)</f>
        <v>3018.9</v>
      </c>
    </row>
    <row r="61" spans="2:16" ht="20.25" thickBot="1">
      <c r="B61" s="347" t="s">
        <v>215</v>
      </c>
      <c r="C61" s="21">
        <v>552</v>
      </c>
      <c r="D61" s="20">
        <v>384</v>
      </c>
      <c r="E61" s="20">
        <v>443</v>
      </c>
      <c r="F61" s="20">
        <v>316</v>
      </c>
      <c r="G61" s="20">
        <v>83</v>
      </c>
      <c r="H61" s="20">
        <v>0</v>
      </c>
      <c r="I61" s="164">
        <f>SUM(C61:G61)</f>
        <v>1778</v>
      </c>
      <c r="J61" s="20">
        <v>147</v>
      </c>
      <c r="K61" s="20">
        <v>330</v>
      </c>
      <c r="L61" s="20">
        <v>426</v>
      </c>
      <c r="M61" s="20">
        <v>577</v>
      </c>
      <c r="N61" s="164">
        <f>SUM(J61:M61)</f>
        <v>1480</v>
      </c>
      <c r="O61" s="165">
        <f>O56*(19-O57)</f>
        <v>3255.9</v>
      </c>
      <c r="P61" s="166">
        <f>P56*(19-P57)</f>
        <v>3255.9</v>
      </c>
    </row>
    <row r="62" spans="2:16" ht="15.75" thickBot="1">
      <c r="B62" s="4"/>
      <c r="C62" s="4"/>
      <c r="D62" s="4"/>
      <c r="E62" s="4"/>
      <c r="F62" s="4"/>
      <c r="G62" s="4"/>
      <c r="H62" s="4"/>
      <c r="I62" s="4"/>
      <c r="J62" s="4"/>
      <c r="K62" s="4"/>
      <c r="L62" s="4"/>
      <c r="M62" s="4"/>
      <c r="N62" s="4"/>
      <c r="O62" s="4"/>
      <c r="P62" s="4"/>
    </row>
    <row r="63" spans="2:16" ht="24" thickBot="1">
      <c r="B63" s="473" t="s">
        <v>123</v>
      </c>
      <c r="C63" s="474"/>
      <c r="D63" s="474"/>
      <c r="E63" s="474"/>
      <c r="F63" s="474"/>
      <c r="G63" s="474"/>
      <c r="H63" s="474"/>
      <c r="I63" s="474"/>
      <c r="J63" s="474"/>
      <c r="K63" s="474"/>
      <c r="L63" s="470" t="s">
        <v>230</v>
      </c>
      <c r="M63" s="471"/>
      <c r="N63" s="471"/>
      <c r="O63" s="471"/>
      <c r="P63" s="472"/>
    </row>
    <row r="64" spans="2:16"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ht="15">
      <c r="B66" s="148" t="s">
        <v>211</v>
      </c>
      <c r="C66" s="146">
        <v>31</v>
      </c>
      <c r="D66" s="8">
        <v>28</v>
      </c>
      <c r="E66" s="8">
        <v>31</v>
      </c>
      <c r="F66" s="8">
        <v>30</v>
      </c>
      <c r="G66" s="8">
        <v>21</v>
      </c>
      <c r="H66" s="8">
        <v>10</v>
      </c>
      <c r="I66" s="168">
        <f>SUM(C66:G66)</f>
        <v>141</v>
      </c>
      <c r="J66" s="8">
        <v>20</v>
      </c>
      <c r="K66" s="8">
        <v>31</v>
      </c>
      <c r="L66" s="8">
        <v>30</v>
      </c>
      <c r="M66" s="8">
        <v>31</v>
      </c>
      <c r="N66" s="168">
        <f>SUM(J66:M66)</f>
        <v>112</v>
      </c>
      <c r="O66" s="167">
        <f>SUM(C66:H66,J66:M66)</f>
        <v>263</v>
      </c>
      <c r="P66" s="169">
        <f>I66+N66</f>
        <v>253</v>
      </c>
    </row>
    <row r="67" spans="2:16" ht="19.5">
      <c r="B67" s="149" t="s">
        <v>485</v>
      </c>
      <c r="C67" s="147">
        <v>0.8</v>
      </c>
      <c r="D67" s="10">
        <v>0.8</v>
      </c>
      <c r="E67" s="10">
        <v>0.2</v>
      </c>
      <c r="F67" s="10">
        <v>8.4</v>
      </c>
      <c r="G67" s="10">
        <v>10.7</v>
      </c>
      <c r="H67" s="10">
        <v>12</v>
      </c>
      <c r="I67" s="153">
        <f>(C66*C67+D66*D67+E66*E67+F66*F67+G66*G67)/I66</f>
        <v>3.7595744680851055</v>
      </c>
      <c r="J67" s="10">
        <v>11</v>
      </c>
      <c r="K67" s="95">
        <v>8.4</v>
      </c>
      <c r="L67" s="95">
        <v>4.4000000000000004</v>
      </c>
      <c r="M67" s="95">
        <v>1.3</v>
      </c>
      <c r="N67" s="153">
        <f>(J66*J67+K66*K67+L66*L67+M66*M67)/N66</f>
        <v>5.8276785714285717</v>
      </c>
      <c r="O67" s="154">
        <f>(C67*C66+D67*D66+E67*E66+F67*F66+G67*G66+H67*H66+J67*J66+K67*K66+L67*L66+M67*M66)/O66</f>
        <v>4.9536121673003803</v>
      </c>
      <c r="P67" s="161">
        <f>(I67*I66+N67*N66)/P66</f>
        <v>4.6750988142292487</v>
      </c>
    </row>
    <row r="68" spans="2:16" ht="19.5">
      <c r="B68" s="149" t="s">
        <v>212</v>
      </c>
      <c r="C68" s="13">
        <v>378</v>
      </c>
      <c r="D68" s="12">
        <v>342</v>
      </c>
      <c r="E68" s="12">
        <v>397</v>
      </c>
      <c r="F68" s="12">
        <v>138</v>
      </c>
      <c r="G68" s="12">
        <v>48</v>
      </c>
      <c r="H68" s="12">
        <v>11</v>
      </c>
      <c r="I68" s="155">
        <f>SUM(C68:G68)</f>
        <v>1303</v>
      </c>
      <c r="J68" s="12">
        <v>40</v>
      </c>
      <c r="K68" s="12">
        <v>144</v>
      </c>
      <c r="L68" s="12">
        <v>258</v>
      </c>
      <c r="M68" s="12">
        <v>363</v>
      </c>
      <c r="N68" s="155">
        <f>SUM(J68:M68)</f>
        <v>805</v>
      </c>
      <c r="O68" s="156">
        <f>O66*(13-O67)</f>
        <v>2116.1999999999998</v>
      </c>
      <c r="P68" s="162">
        <f>P66*(13-P67)</f>
        <v>2106.2000000000003</v>
      </c>
    </row>
    <row r="69" spans="2:16" ht="19.5">
      <c r="B69" s="149" t="s">
        <v>213</v>
      </c>
      <c r="C69" s="13">
        <v>502</v>
      </c>
      <c r="D69" s="12">
        <v>454</v>
      </c>
      <c r="E69" s="12">
        <v>521</v>
      </c>
      <c r="F69" s="12">
        <v>258</v>
      </c>
      <c r="G69" s="12">
        <v>132</v>
      </c>
      <c r="H69" s="12">
        <v>51</v>
      </c>
      <c r="I69" s="155">
        <f>SUM(C69:G69)</f>
        <v>1867</v>
      </c>
      <c r="J69" s="12">
        <v>120</v>
      </c>
      <c r="K69" s="12">
        <v>268</v>
      </c>
      <c r="L69" s="12">
        <v>378</v>
      </c>
      <c r="M69" s="12">
        <v>487</v>
      </c>
      <c r="N69" s="155">
        <f>SUM(J69:M69)</f>
        <v>1253</v>
      </c>
      <c r="O69" s="156">
        <f>O66*(17-O67)</f>
        <v>3168.2</v>
      </c>
      <c r="P69" s="162">
        <f>P66*(17-P67)</f>
        <v>3118.2000000000003</v>
      </c>
    </row>
    <row r="70" spans="2:16" ht="19.5">
      <c r="B70" s="149" t="s">
        <v>214</v>
      </c>
      <c r="C70" s="17">
        <v>533</v>
      </c>
      <c r="D70" s="16">
        <v>482</v>
      </c>
      <c r="E70" s="16">
        <v>552</v>
      </c>
      <c r="F70" s="16">
        <v>288</v>
      </c>
      <c r="G70" s="16">
        <v>153</v>
      </c>
      <c r="H70" s="16">
        <v>61</v>
      </c>
      <c r="I70" s="155">
        <f>SUM(C70:G70)</f>
        <v>2008</v>
      </c>
      <c r="J70" s="16">
        <v>140</v>
      </c>
      <c r="K70" s="16">
        <v>299</v>
      </c>
      <c r="L70" s="16">
        <v>408</v>
      </c>
      <c r="M70" s="16">
        <v>518</v>
      </c>
      <c r="N70" s="155">
        <f>SUM(J70:M70)</f>
        <v>1365</v>
      </c>
      <c r="O70" s="157">
        <f>O66*(18-O67)</f>
        <v>3431.2</v>
      </c>
      <c r="P70" s="163">
        <f>P66*(18-P67)</f>
        <v>3371.2000000000003</v>
      </c>
    </row>
    <row r="71" spans="2:16" ht="20.25" thickBot="1">
      <c r="B71" s="347" t="s">
        <v>215</v>
      </c>
      <c r="C71" s="21">
        <v>564</v>
      </c>
      <c r="D71" s="20">
        <v>510</v>
      </c>
      <c r="E71" s="20">
        <f>E66*(19-E67)</f>
        <v>582.80000000000007</v>
      </c>
      <c r="F71" s="20">
        <v>318</v>
      </c>
      <c r="G71" s="20">
        <v>174</v>
      </c>
      <c r="H71" s="20">
        <v>71</v>
      </c>
      <c r="I71" s="164">
        <f>SUM(C71:G71)</f>
        <v>2148.8000000000002</v>
      </c>
      <c r="J71" s="20">
        <v>160</v>
      </c>
      <c r="K71" s="20">
        <v>330</v>
      </c>
      <c r="L71" s="20">
        <v>438</v>
      </c>
      <c r="M71" s="20">
        <v>549</v>
      </c>
      <c r="N71" s="164">
        <f>SUM(J71:M71)</f>
        <v>1477</v>
      </c>
      <c r="O71" s="165">
        <f>O66*(19-O67)</f>
        <v>3694.2</v>
      </c>
      <c r="P71" s="166">
        <f>P66*(19-P67)</f>
        <v>3624.2000000000003</v>
      </c>
    </row>
    <row r="72" spans="2:16" ht="15.75" thickBot="1">
      <c r="B72" s="4"/>
      <c r="C72" s="4"/>
      <c r="D72" s="4"/>
      <c r="E72" s="4"/>
      <c r="F72" s="4"/>
      <c r="G72" s="4"/>
      <c r="H72" s="4"/>
      <c r="I72" s="4"/>
      <c r="J72" s="4"/>
      <c r="K72" s="4"/>
      <c r="L72" s="4"/>
      <c r="M72" s="4"/>
      <c r="N72" s="4"/>
      <c r="O72" s="4"/>
      <c r="P72" s="4"/>
    </row>
    <row r="73" spans="2:16" ht="24" thickBot="1">
      <c r="B73" s="473" t="s">
        <v>126</v>
      </c>
      <c r="C73" s="474"/>
      <c r="D73" s="474"/>
      <c r="E73" s="474"/>
      <c r="F73" s="474"/>
      <c r="G73" s="474"/>
      <c r="H73" s="474"/>
      <c r="I73" s="474"/>
      <c r="J73" s="474"/>
      <c r="K73" s="474"/>
      <c r="L73" s="470" t="s">
        <v>231</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ht="15">
      <c r="B76" s="148" t="s">
        <v>211</v>
      </c>
      <c r="C76" s="146">
        <v>31</v>
      </c>
      <c r="D76" s="8">
        <v>28</v>
      </c>
      <c r="E76" s="8">
        <v>31</v>
      </c>
      <c r="F76" s="8">
        <v>30</v>
      </c>
      <c r="G76" s="8">
        <v>21</v>
      </c>
      <c r="H76" s="8">
        <v>0</v>
      </c>
      <c r="I76" s="168">
        <f>SUM(C76:G76)</f>
        <v>141</v>
      </c>
      <c r="J76" s="8">
        <v>10</v>
      </c>
      <c r="K76" s="8">
        <v>24</v>
      </c>
      <c r="L76" s="8">
        <v>31</v>
      </c>
      <c r="M76" s="8">
        <v>31</v>
      </c>
      <c r="N76" s="168">
        <f>SUM(J76:M76)</f>
        <v>96</v>
      </c>
      <c r="O76" s="167">
        <f>SUM(C76:H76,J76:M76)</f>
        <v>237</v>
      </c>
      <c r="P76" s="169">
        <f>I76+N76</f>
        <v>237</v>
      </c>
    </row>
    <row r="77" spans="2:16" ht="19.5">
      <c r="B77" s="149" t="s">
        <v>485</v>
      </c>
      <c r="C77" s="147">
        <v>1</v>
      </c>
      <c r="D77" s="10">
        <v>1.7</v>
      </c>
      <c r="E77" s="10">
        <v>5</v>
      </c>
      <c r="F77" s="10">
        <v>9.3000000000000007</v>
      </c>
      <c r="G77" s="10">
        <v>10.5</v>
      </c>
      <c r="H77" s="10">
        <v>0</v>
      </c>
      <c r="I77" s="153">
        <f>(C76*C77+D76*D77+E76*E77+F76*F77+G76*G77)/I76</f>
        <v>5.199290780141844</v>
      </c>
      <c r="J77" s="10">
        <v>14.193333333333332</v>
      </c>
      <c r="K77" s="95">
        <v>10.087096774193553</v>
      </c>
      <c r="L77" s="95">
        <v>6.4233333333333311</v>
      </c>
      <c r="M77" s="95">
        <v>2.6193548387096772</v>
      </c>
      <c r="N77" s="153">
        <f>(J76*J77+K76*K77+L76*L77+M76*M77)/N76</f>
        <v>6.9202811379928333</v>
      </c>
      <c r="O77" s="154">
        <f>(C77*C76+D77*D76+E77*E76+F77*F76+G77*G76+H77*H76+J77*J76+K77*K76+L77*L76+M77*M76)/O76</f>
        <v>5.8964007985118645</v>
      </c>
      <c r="P77" s="161">
        <f>(I77*I76+N77*N76)/P76</f>
        <v>5.8964007985118654</v>
      </c>
    </row>
    <row r="78" spans="2:16" ht="19.5">
      <c r="B78" s="149" t="s">
        <v>212</v>
      </c>
      <c r="C78" s="13">
        <v>372</v>
      </c>
      <c r="D78" s="12">
        <v>316</v>
      </c>
      <c r="E78" s="12">
        <v>248</v>
      </c>
      <c r="F78" s="12">
        <v>110</v>
      </c>
      <c r="G78" s="12">
        <v>52</v>
      </c>
      <c r="H78" s="12">
        <f>H76*(13-H77)</f>
        <v>0</v>
      </c>
      <c r="I78" s="155">
        <f>SUM(C78:G78)</f>
        <v>1098</v>
      </c>
      <c r="J78" s="12">
        <f>J76*(13-J77)</f>
        <v>-11.933333333333316</v>
      </c>
      <c r="K78" s="12">
        <f>K76*(13-K77)</f>
        <v>69.909677419354736</v>
      </c>
      <c r="L78" s="12">
        <f>L76*(13-L77)</f>
        <v>203.87666666666672</v>
      </c>
      <c r="M78" s="12">
        <f>M76*(13-M77)</f>
        <v>321.8</v>
      </c>
      <c r="N78" s="155">
        <f>SUM(J78:M78)</f>
        <v>583.65301075268815</v>
      </c>
      <c r="O78" s="156">
        <f>O76*(13-O77)</f>
        <v>1683.5530107526881</v>
      </c>
      <c r="P78" s="162">
        <f>P76*(13-P77)</f>
        <v>1683.5530107526879</v>
      </c>
    </row>
    <row r="79" spans="2:16" ht="19.5">
      <c r="B79" s="149" t="s">
        <v>213</v>
      </c>
      <c r="C79" s="13">
        <v>496</v>
      </c>
      <c r="D79" s="12">
        <v>428</v>
      </c>
      <c r="E79" s="12">
        <v>372</v>
      </c>
      <c r="F79" s="12">
        <v>230</v>
      </c>
      <c r="G79" s="12">
        <v>136</v>
      </c>
      <c r="H79" s="12">
        <f>H76*(17-H77)</f>
        <v>0</v>
      </c>
      <c r="I79" s="155">
        <f>SUM(C79:G79)</f>
        <v>1662</v>
      </c>
      <c r="J79" s="12">
        <f>J76*(17-J77)</f>
        <v>28.066666666666684</v>
      </c>
      <c r="K79" s="12">
        <f>K76*(17-K77)</f>
        <v>165.90967741935475</v>
      </c>
      <c r="L79" s="12">
        <f>L76*(17-L77)</f>
        <v>327.87666666666672</v>
      </c>
      <c r="M79" s="12">
        <f>M76*(17-M77)</f>
        <v>445.8</v>
      </c>
      <c r="N79" s="155">
        <f>SUM(J79:M79)</f>
        <v>967.65301075268826</v>
      </c>
      <c r="O79" s="156">
        <f>O76*(17-O77)</f>
        <v>2631.5530107526879</v>
      </c>
      <c r="P79" s="162">
        <f>P76*(17-P77)</f>
        <v>2631.5530107526879</v>
      </c>
    </row>
    <row r="80" spans="2:16" ht="19.5">
      <c r="B80" s="149" t="s">
        <v>214</v>
      </c>
      <c r="C80" s="17">
        <v>527</v>
      </c>
      <c r="D80" s="16">
        <v>456</v>
      </c>
      <c r="E80" s="16">
        <v>403</v>
      </c>
      <c r="F80" s="16">
        <v>260</v>
      </c>
      <c r="G80" s="16">
        <v>157</v>
      </c>
      <c r="H80" s="16">
        <f>H76*(18-H77)</f>
        <v>0</v>
      </c>
      <c r="I80" s="155">
        <f>SUM(C80:G80)</f>
        <v>1803</v>
      </c>
      <c r="J80" s="16">
        <f>J76*(18-J77)</f>
        <v>38.066666666666684</v>
      </c>
      <c r="K80" s="16">
        <f>K76*(18-K77)</f>
        <v>189.90967741935475</v>
      </c>
      <c r="L80" s="16">
        <f>L76*(18-L77)</f>
        <v>358.87666666666672</v>
      </c>
      <c r="M80" s="16">
        <f>M76*(18-M77)</f>
        <v>476.8</v>
      </c>
      <c r="N80" s="155">
        <f>SUM(J80:M80)</f>
        <v>1063.6530107526883</v>
      </c>
      <c r="O80" s="157">
        <f>O76*(18-O77)</f>
        <v>2868.5530107526879</v>
      </c>
      <c r="P80" s="163">
        <f>P76*(18-P77)</f>
        <v>2868.5530107526879</v>
      </c>
    </row>
    <row r="81" spans="2:16" ht="20.25" thickBot="1">
      <c r="B81" s="347" t="s">
        <v>215</v>
      </c>
      <c r="C81" s="21">
        <v>558</v>
      </c>
      <c r="D81" s="20">
        <v>484</v>
      </c>
      <c r="E81" s="20">
        <v>434</v>
      </c>
      <c r="F81" s="20">
        <v>290</v>
      </c>
      <c r="G81" s="20">
        <v>178</v>
      </c>
      <c r="H81" s="20">
        <f>H76*(19-H77)</f>
        <v>0</v>
      </c>
      <c r="I81" s="164">
        <f>SUM(C81:G81)</f>
        <v>1944</v>
      </c>
      <c r="J81" s="20">
        <f>J76*(19-J77)</f>
        <v>48.066666666666684</v>
      </c>
      <c r="K81" s="20">
        <f>K76*(19-K77)</f>
        <v>213.90967741935475</v>
      </c>
      <c r="L81" s="20">
        <f>L76*(19-L77)</f>
        <v>389.87666666666672</v>
      </c>
      <c r="M81" s="20">
        <f>M76*(19-M77)</f>
        <v>507.80000000000007</v>
      </c>
      <c r="N81" s="164">
        <f>SUM(J81:M81)</f>
        <v>1159.6530107526883</v>
      </c>
      <c r="O81" s="165">
        <f>O76*(19-O77)</f>
        <v>3105.5530107526879</v>
      </c>
      <c r="P81" s="166">
        <f>P76*(19-P77)</f>
        <v>3105.5530107526879</v>
      </c>
    </row>
    <row r="82" spans="2:16" ht="15.75" thickBot="1">
      <c r="B82" s="24"/>
      <c r="C82" s="25"/>
      <c r="D82" s="25"/>
      <c r="E82" s="25"/>
      <c r="F82" s="25"/>
      <c r="G82" s="25"/>
      <c r="H82" s="25"/>
      <c r="I82" s="26"/>
      <c r="J82" s="25"/>
      <c r="K82" s="25"/>
      <c r="L82" s="25"/>
      <c r="M82" s="25"/>
      <c r="N82" s="26"/>
      <c r="O82" s="27"/>
      <c r="P82" s="27"/>
    </row>
    <row r="83" spans="2:16" ht="24" thickBot="1">
      <c r="B83" s="473" t="s">
        <v>122</v>
      </c>
      <c r="C83" s="474"/>
      <c r="D83" s="474"/>
      <c r="E83" s="474"/>
      <c r="F83" s="474"/>
      <c r="G83" s="474"/>
      <c r="H83" s="474"/>
      <c r="I83" s="474"/>
      <c r="J83" s="474"/>
      <c r="K83" s="474"/>
      <c r="L83" s="470" t="s">
        <v>145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ht="15">
      <c r="B86" s="148" t="s">
        <v>211</v>
      </c>
      <c r="C86" s="146">
        <v>31</v>
      </c>
      <c r="D86" s="8">
        <v>31</v>
      </c>
      <c r="E86" s="8">
        <v>31</v>
      </c>
      <c r="F86" s="8">
        <v>27</v>
      </c>
      <c r="G86" s="8">
        <v>18</v>
      </c>
      <c r="H86" s="8">
        <v>7</v>
      </c>
      <c r="I86" s="168">
        <f>SUM(C86:G86)</f>
        <v>138</v>
      </c>
      <c r="J86" s="8"/>
      <c r="K86" s="8"/>
      <c r="L86" s="8"/>
      <c r="M86" s="8"/>
      <c r="N86" s="168">
        <f>SUM(J86:M86)</f>
        <v>0</v>
      </c>
      <c r="O86" s="167">
        <f>SUM(C86:H86,J86:M86)</f>
        <v>145</v>
      </c>
      <c r="P86" s="169">
        <f>I86+N86</f>
        <v>138</v>
      </c>
    </row>
    <row r="87" spans="2:16" ht="19.5">
      <c r="B87" s="149" t="s">
        <v>485</v>
      </c>
      <c r="C87" s="147">
        <v>1.9290322580645163</v>
      </c>
      <c r="D87" s="10">
        <v>-1.4285714285714164E-2</v>
      </c>
      <c r="E87" s="10">
        <v>4.2516129032258059</v>
      </c>
      <c r="F87" s="10">
        <v>7.5333333333333332</v>
      </c>
      <c r="G87" s="10">
        <v>12.803225806451616</v>
      </c>
      <c r="H87" s="10">
        <v>16.433333333333334</v>
      </c>
      <c r="I87" s="153">
        <f>(C86*C87+D86*D87+E86*E87+F86*F87+G86*G87)/I86</f>
        <v>4.5290957056034191</v>
      </c>
      <c r="J87" s="10"/>
      <c r="K87" s="95"/>
      <c r="L87" s="95"/>
      <c r="M87" s="95"/>
      <c r="N87" s="153"/>
      <c r="O87" s="154">
        <f>(C87*C86+D87*D86+E87*E86+F87*F86+G87*G86+H87*H86+J87*J86+K87*K86+L87*L86+M87*M86)/O86</f>
        <v>5.1037830393558981</v>
      </c>
      <c r="P87" s="161">
        <f>(I87*I86+N87*N86)/P86</f>
        <v>4.5290957056034191</v>
      </c>
    </row>
    <row r="88" spans="2:16" ht="19.5">
      <c r="B88" s="149" t="s">
        <v>212</v>
      </c>
      <c r="C88" s="13">
        <f t="shared" ref="C88:H88" si="4">C86*(13-C87)</f>
        <v>343.2</v>
      </c>
      <c r="D88" s="12">
        <f t="shared" si="4"/>
        <v>403.44285714285712</v>
      </c>
      <c r="E88" s="12">
        <f t="shared" si="4"/>
        <v>271.20000000000005</v>
      </c>
      <c r="F88" s="12">
        <f t="shared" si="4"/>
        <v>147.6</v>
      </c>
      <c r="G88" s="12">
        <f t="shared" si="4"/>
        <v>3.5419354838709118</v>
      </c>
      <c r="H88" s="12">
        <f t="shared" si="4"/>
        <v>-24.033333333333335</v>
      </c>
      <c r="I88" s="155">
        <f>SUM(C88:G88)</f>
        <v>1168.984792626728</v>
      </c>
      <c r="J88" s="12">
        <f>J86*(13-J87)</f>
        <v>0</v>
      </c>
      <c r="K88" s="12">
        <f>K86*(13-K87)</f>
        <v>0</v>
      </c>
      <c r="L88" s="12">
        <f>L86*(13-L87)</f>
        <v>0</v>
      </c>
      <c r="M88" s="12">
        <f>M86*(13-M87)</f>
        <v>0</v>
      </c>
      <c r="N88" s="155">
        <f>SUM(J88:M88)</f>
        <v>0</v>
      </c>
      <c r="O88" s="156">
        <f>O86*(13-O87)</f>
        <v>1144.9514592933947</v>
      </c>
      <c r="P88" s="162">
        <f>P86*(13-P87)</f>
        <v>1168.9847926267282</v>
      </c>
    </row>
    <row r="89" spans="2:16" ht="19.5">
      <c r="B89" s="149" t="s">
        <v>213</v>
      </c>
      <c r="C89" s="13">
        <f t="shared" ref="C89:H89" si="5">C86*(17-C87)</f>
        <v>467.2</v>
      </c>
      <c r="D89" s="12">
        <f t="shared" si="5"/>
        <v>527.44285714285706</v>
      </c>
      <c r="E89" s="12">
        <f t="shared" si="5"/>
        <v>395.20000000000005</v>
      </c>
      <c r="F89" s="12">
        <f t="shared" si="5"/>
        <v>255.6</v>
      </c>
      <c r="G89" s="12">
        <f t="shared" si="5"/>
        <v>75.541935483870915</v>
      </c>
      <c r="H89" s="12">
        <f t="shared" si="5"/>
        <v>3.966666666666665</v>
      </c>
      <c r="I89" s="155">
        <f>SUM(C89:G89)</f>
        <v>1720.984792626728</v>
      </c>
      <c r="J89" s="12">
        <f>J86*(17-J87)</f>
        <v>0</v>
      </c>
      <c r="K89" s="12">
        <f>K86*(17-K87)</f>
        <v>0</v>
      </c>
      <c r="L89" s="12">
        <f>L86*(17-L87)</f>
        <v>0</v>
      </c>
      <c r="M89" s="12">
        <f>M86*(17-M87)</f>
        <v>0</v>
      </c>
      <c r="N89" s="155">
        <f>SUM(J89:M89)</f>
        <v>0</v>
      </c>
      <c r="O89" s="156">
        <f>O86*(17-O87)</f>
        <v>1724.9514592933947</v>
      </c>
      <c r="P89" s="162">
        <f>P86*(17-P87)</f>
        <v>1720.9847926267282</v>
      </c>
    </row>
    <row r="90" spans="2:16" ht="19.5">
      <c r="B90" s="149" t="s">
        <v>214</v>
      </c>
      <c r="C90" s="17">
        <f t="shared" ref="C90:H90" si="6">C86*(18-C87)</f>
        <v>498.2</v>
      </c>
      <c r="D90" s="16">
        <f t="shared" si="6"/>
        <v>558.44285714285706</v>
      </c>
      <c r="E90" s="16">
        <f t="shared" si="6"/>
        <v>426.20000000000005</v>
      </c>
      <c r="F90" s="16">
        <f t="shared" si="6"/>
        <v>282.60000000000002</v>
      </c>
      <c r="G90" s="16">
        <f t="shared" si="6"/>
        <v>93.541935483870915</v>
      </c>
      <c r="H90" s="16">
        <f t="shared" si="6"/>
        <v>10.966666666666665</v>
      </c>
      <c r="I90" s="155">
        <f>SUM(C90:G90)</f>
        <v>1858.984792626728</v>
      </c>
      <c r="J90" s="16">
        <f>J86*(18-J87)</f>
        <v>0</v>
      </c>
      <c r="K90" s="16">
        <f>K86*(18-K87)</f>
        <v>0</v>
      </c>
      <c r="L90" s="16">
        <f>L86*(18-L87)</f>
        <v>0</v>
      </c>
      <c r="M90" s="16">
        <f>M86*(18-M87)</f>
        <v>0</v>
      </c>
      <c r="N90" s="155">
        <f>SUM(J90:M90)</f>
        <v>0</v>
      </c>
      <c r="O90" s="157">
        <f>O86*(18-O87)</f>
        <v>1869.9514592933947</v>
      </c>
      <c r="P90" s="163">
        <f>P86*(18-P87)</f>
        <v>1858.9847926267282</v>
      </c>
    </row>
    <row r="91" spans="2:16" ht="20.25" thickBot="1">
      <c r="B91" s="347" t="s">
        <v>215</v>
      </c>
      <c r="C91" s="21">
        <f t="shared" ref="C91:H91" si="7">C86*(19-C87)</f>
        <v>529.19999999999993</v>
      </c>
      <c r="D91" s="20">
        <f t="shared" si="7"/>
        <v>589.44285714285706</v>
      </c>
      <c r="E91" s="20">
        <f t="shared" si="7"/>
        <v>457.20000000000005</v>
      </c>
      <c r="F91" s="20">
        <f t="shared" si="7"/>
        <v>309.60000000000002</v>
      </c>
      <c r="G91" s="20">
        <f t="shared" si="7"/>
        <v>111.54193548387092</v>
      </c>
      <c r="H91" s="20">
        <f t="shared" si="7"/>
        <v>17.966666666666665</v>
      </c>
      <c r="I91" s="164">
        <f>SUM(C91:G91)</f>
        <v>1996.984792626728</v>
      </c>
      <c r="J91" s="20">
        <f>J86*(19-J87)</f>
        <v>0</v>
      </c>
      <c r="K91" s="20">
        <f>K86*(19-K87)</f>
        <v>0</v>
      </c>
      <c r="L91" s="20">
        <f>L86*(19-L87)</f>
        <v>0</v>
      </c>
      <c r="M91" s="20">
        <f>M86*(19-M87)</f>
        <v>0</v>
      </c>
      <c r="N91" s="164">
        <f>SUM(J91:M91)</f>
        <v>0</v>
      </c>
      <c r="O91" s="165">
        <f>O86*(19-O87)</f>
        <v>2014.9514592933947</v>
      </c>
      <c r="P91" s="166">
        <f>P86*(19-P87)</f>
        <v>1996.9847926267282</v>
      </c>
    </row>
    <row r="92" spans="2:16" ht="15.75" thickBot="1">
      <c r="B92" s="4"/>
      <c r="C92" s="4"/>
      <c r="D92" s="4"/>
      <c r="E92" s="4"/>
      <c r="F92" s="4"/>
      <c r="G92" s="4"/>
      <c r="H92" s="4"/>
      <c r="I92" s="4"/>
      <c r="J92" s="4"/>
      <c r="K92" s="4"/>
      <c r="L92" s="4"/>
      <c r="M92" s="4"/>
      <c r="N92" s="4"/>
      <c r="O92" s="4"/>
      <c r="P92" s="4"/>
    </row>
    <row r="93" spans="2:16" ht="24" thickBot="1">
      <c r="B93" s="473" t="s">
        <v>127</v>
      </c>
      <c r="C93" s="474"/>
      <c r="D93" s="474"/>
      <c r="E93" s="474"/>
      <c r="F93" s="474"/>
      <c r="G93" s="474"/>
      <c r="H93" s="474"/>
      <c r="I93" s="474"/>
      <c r="J93" s="474"/>
      <c r="K93" s="474"/>
      <c r="L93" s="468" t="s">
        <v>233</v>
      </c>
      <c r="M93" s="468"/>
      <c r="N93" s="468"/>
      <c r="O93" s="468"/>
      <c r="P93" s="469"/>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30.75" thickBot="1">
      <c r="B95" s="466"/>
      <c r="C95" s="462"/>
      <c r="D95" s="462"/>
      <c r="E95" s="462"/>
      <c r="F95" s="462"/>
      <c r="G95" s="462"/>
      <c r="H95" s="462"/>
      <c r="I95" s="462"/>
      <c r="J95" s="462"/>
      <c r="K95" s="462"/>
      <c r="L95" s="462"/>
      <c r="M95" s="462"/>
      <c r="N95" s="462"/>
      <c r="O95" s="145" t="s">
        <v>234</v>
      </c>
      <c r="P95" s="30" t="s">
        <v>235</v>
      </c>
    </row>
    <row r="96" spans="2:16" ht="15">
      <c r="B96" s="148" t="s">
        <v>211</v>
      </c>
      <c r="C96" s="146">
        <v>31</v>
      </c>
      <c r="D96" s="8">
        <v>28</v>
      </c>
      <c r="E96" s="8">
        <v>31</v>
      </c>
      <c r="F96" s="8">
        <v>30</v>
      </c>
      <c r="G96" s="8">
        <v>10</v>
      </c>
      <c r="H96" s="8">
        <v>0</v>
      </c>
      <c r="I96" s="168">
        <f>SUM(C96:H96)</f>
        <v>130</v>
      </c>
      <c r="J96" s="8">
        <v>5</v>
      </c>
      <c r="K96" s="8">
        <v>31</v>
      </c>
      <c r="L96" s="8">
        <v>30</v>
      </c>
      <c r="M96" s="8">
        <v>31</v>
      </c>
      <c r="N96" s="359">
        <f t="shared" ref="N96:N101" si="8">SUM(J97:M97)</f>
        <v>26.400000000000002</v>
      </c>
      <c r="O96" s="167">
        <f>SUM(C96:H96,J96:M96)</f>
        <v>227</v>
      </c>
      <c r="P96" s="169">
        <f>I96+N96</f>
        <v>156.4</v>
      </c>
    </row>
    <row r="97" spans="2:16" ht="19.5">
      <c r="B97" s="149" t="s">
        <v>485</v>
      </c>
      <c r="C97" s="147">
        <v>-2</v>
      </c>
      <c r="D97" s="10">
        <v>-0.7</v>
      </c>
      <c r="E97" s="10">
        <v>3.6</v>
      </c>
      <c r="F97" s="10">
        <v>9.1</v>
      </c>
      <c r="G97" s="10">
        <v>12.6</v>
      </c>
      <c r="H97" s="10">
        <v>0</v>
      </c>
      <c r="I97" s="153">
        <f>(C96*C97+D96*D97+E96*E97+F96*F97+G96*G97)/I96</f>
        <v>3.3</v>
      </c>
      <c r="J97" s="10">
        <v>12.4</v>
      </c>
      <c r="K97" s="95">
        <v>9.1999999999999993</v>
      </c>
      <c r="L97" s="95">
        <v>4.5</v>
      </c>
      <c r="M97" s="95">
        <v>0.3</v>
      </c>
      <c r="N97" s="153">
        <f t="shared" si="8"/>
        <v>769.5</v>
      </c>
      <c r="O97" s="154">
        <f>(C97*C96+D97*D96+E97*E96+F97*F96+G97*G96+H97*H96+J97*J96+K97*K96+L97*L96+M97*M96)/O96</f>
        <v>4.0550660792951545</v>
      </c>
      <c r="P97" s="161">
        <f>(I97*I96+N97*N96)/P96</f>
        <v>132.63299232736574</v>
      </c>
    </row>
    <row r="98" spans="2:16" ht="19.5">
      <c r="B98" s="149" t="s">
        <v>212</v>
      </c>
      <c r="C98" s="13">
        <f t="shared" ref="C98:H98" si="9">C96*(13-C97)</f>
        <v>465</v>
      </c>
      <c r="D98" s="12">
        <f t="shared" si="9"/>
        <v>383.59999999999997</v>
      </c>
      <c r="E98" s="12">
        <f t="shared" si="9"/>
        <v>291.40000000000003</v>
      </c>
      <c r="F98" s="12">
        <v>118</v>
      </c>
      <c r="G98" s="12">
        <f t="shared" si="9"/>
        <v>4.0000000000000036</v>
      </c>
      <c r="H98" s="12">
        <f t="shared" si="9"/>
        <v>0</v>
      </c>
      <c r="I98" s="155">
        <f>SUM(C98:G98)</f>
        <v>1262</v>
      </c>
      <c r="J98" s="12">
        <f>J96*(13-J97)</f>
        <v>2.9999999999999982</v>
      </c>
      <c r="K98" s="12">
        <f>K96*(13-K97)</f>
        <v>117.80000000000003</v>
      </c>
      <c r="L98" s="12">
        <f>L96*(13-L97)</f>
        <v>255</v>
      </c>
      <c r="M98" s="12">
        <f>M96*(13-M97)</f>
        <v>393.7</v>
      </c>
      <c r="N98" s="153">
        <f t="shared" si="8"/>
        <v>1157.5</v>
      </c>
      <c r="O98" s="156">
        <f>O96*(13-O97)</f>
        <v>2030.4999999999998</v>
      </c>
      <c r="P98" s="162">
        <f>P96*(13-P97)</f>
        <v>-18710.600000000002</v>
      </c>
    </row>
    <row r="99" spans="2:16" ht="19.5">
      <c r="B99" s="149" t="s">
        <v>213</v>
      </c>
      <c r="C99" s="13">
        <f t="shared" ref="C99:H99" si="10">C96*(17-C97)</f>
        <v>589</v>
      </c>
      <c r="D99" s="12">
        <f t="shared" si="10"/>
        <v>495.59999999999997</v>
      </c>
      <c r="E99" s="12">
        <f t="shared" si="10"/>
        <v>415.40000000000003</v>
      </c>
      <c r="F99" s="12">
        <v>238</v>
      </c>
      <c r="G99" s="12">
        <v>45</v>
      </c>
      <c r="H99" s="12">
        <f t="shared" si="10"/>
        <v>0</v>
      </c>
      <c r="I99" s="155">
        <f>SUM(C99:G99)</f>
        <v>1783</v>
      </c>
      <c r="J99" s="12">
        <f>J96*(17-J97)</f>
        <v>23</v>
      </c>
      <c r="K99" s="12">
        <f>K96*(17-K97)</f>
        <v>241.8</v>
      </c>
      <c r="L99" s="12">
        <f>L96*(17-L97)</f>
        <v>375</v>
      </c>
      <c r="M99" s="12">
        <f>M96*(17-M97)</f>
        <v>517.69999999999993</v>
      </c>
      <c r="N99" s="153">
        <f t="shared" si="8"/>
        <v>1254.5</v>
      </c>
      <c r="O99" s="156">
        <f>O96*(17-O97)</f>
        <v>2938.4999999999995</v>
      </c>
      <c r="P99" s="162">
        <f>P96*(17-P97)</f>
        <v>-18085.000000000004</v>
      </c>
    </row>
    <row r="100" spans="2:16" ht="19.5">
      <c r="B100" s="149" t="s">
        <v>214</v>
      </c>
      <c r="C100" s="17">
        <f t="shared" ref="C100:H100" si="11">C96*(18-C97)</f>
        <v>620</v>
      </c>
      <c r="D100" s="16">
        <f t="shared" si="11"/>
        <v>523.6</v>
      </c>
      <c r="E100" s="16">
        <f t="shared" si="11"/>
        <v>446.40000000000003</v>
      </c>
      <c r="F100" s="16">
        <v>268</v>
      </c>
      <c r="G100" s="16">
        <v>55</v>
      </c>
      <c r="H100" s="16">
        <f t="shared" si="11"/>
        <v>0</v>
      </c>
      <c r="I100" s="155">
        <f>SUM(C100:G100)</f>
        <v>1913</v>
      </c>
      <c r="J100" s="16">
        <f>J96*(18-J97)</f>
        <v>28</v>
      </c>
      <c r="K100" s="16">
        <f>K96*(18-K97)</f>
        <v>272.8</v>
      </c>
      <c r="L100" s="16">
        <f>L96*(18-L97)</f>
        <v>405</v>
      </c>
      <c r="M100" s="16">
        <f>M96*(18-M97)</f>
        <v>548.69999999999993</v>
      </c>
      <c r="N100" s="153">
        <f t="shared" si="8"/>
        <v>1351.5</v>
      </c>
      <c r="O100" s="157">
        <f>O96*(18-O97)</f>
        <v>3165.4999999999995</v>
      </c>
      <c r="P100" s="163">
        <f>P96*(18-P97)</f>
        <v>-17928.600000000002</v>
      </c>
    </row>
    <row r="101" spans="2:16" ht="20.25" thickBot="1">
      <c r="B101" s="347" t="s">
        <v>215</v>
      </c>
      <c r="C101" s="21">
        <f t="shared" ref="C101:H101" si="12">C96*(19-C97)</f>
        <v>651</v>
      </c>
      <c r="D101" s="20">
        <f t="shared" si="12"/>
        <v>551.6</v>
      </c>
      <c r="E101" s="20">
        <f t="shared" si="12"/>
        <v>477.40000000000003</v>
      </c>
      <c r="F101" s="20">
        <v>298</v>
      </c>
      <c r="G101" s="20">
        <v>65</v>
      </c>
      <c r="H101" s="20">
        <f t="shared" si="12"/>
        <v>0</v>
      </c>
      <c r="I101" s="164">
        <f>SUM(C101:G101)</f>
        <v>2043</v>
      </c>
      <c r="J101" s="20">
        <f>J96*(19-J97)</f>
        <v>33</v>
      </c>
      <c r="K101" s="20">
        <f>K96*(19-K97)</f>
        <v>303.8</v>
      </c>
      <c r="L101" s="20">
        <f>L96*(19-L97)</f>
        <v>435</v>
      </c>
      <c r="M101" s="20">
        <f>M96*(19-M97)</f>
        <v>579.69999999999993</v>
      </c>
      <c r="N101" s="403">
        <f t="shared" si="8"/>
        <v>0</v>
      </c>
      <c r="O101" s="165">
        <f>O96*(19-O97)</f>
        <v>3392.4999999999995</v>
      </c>
      <c r="P101" s="166">
        <f>P96*(19-P97)</f>
        <v>-17772.200000000004</v>
      </c>
    </row>
    <row r="102" spans="2:16" ht="15.75" thickBot="1">
      <c r="B102" s="4"/>
      <c r="C102" s="4"/>
      <c r="D102" s="4"/>
      <c r="E102" s="4"/>
      <c r="F102" s="4"/>
      <c r="G102" s="4"/>
      <c r="H102" s="4"/>
      <c r="I102" s="4"/>
      <c r="J102" s="28"/>
      <c r="K102" s="4"/>
      <c r="L102" s="4"/>
      <c r="M102" s="4"/>
      <c r="N102" s="4"/>
      <c r="O102" s="4"/>
      <c r="P102" s="4"/>
    </row>
    <row r="103" spans="2:16" ht="24" thickBot="1">
      <c r="B103" s="170" t="s">
        <v>236</v>
      </c>
      <c r="C103" s="458" t="s">
        <v>237</v>
      </c>
      <c r="D103" s="458"/>
      <c r="E103" s="458"/>
      <c r="F103" s="458"/>
      <c r="G103" s="458"/>
      <c r="H103" s="458"/>
      <c r="I103" s="458"/>
      <c r="J103" s="458"/>
      <c r="K103" s="458"/>
      <c r="L103" s="458"/>
      <c r="M103" s="459"/>
      <c r="N103" s="459"/>
      <c r="O103" s="459"/>
      <c r="P103" s="460"/>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30.75" thickBot="1">
      <c r="B105" s="466"/>
      <c r="C105" s="462"/>
      <c r="D105" s="462"/>
      <c r="E105" s="462"/>
      <c r="F105" s="462"/>
      <c r="G105" s="462"/>
      <c r="H105" s="462"/>
      <c r="I105" s="462"/>
      <c r="J105" s="462"/>
      <c r="K105" s="462"/>
      <c r="L105" s="462"/>
      <c r="M105" s="462"/>
      <c r="N105" s="462"/>
      <c r="O105" s="145" t="s">
        <v>234</v>
      </c>
      <c r="P105" s="30" t="s">
        <v>235</v>
      </c>
    </row>
    <row r="106" spans="2:16" ht="15">
      <c r="B106" s="174">
        <v>2007</v>
      </c>
      <c r="C106" s="173">
        <f>C11/C$101</f>
        <v>0.72380952380952379</v>
      </c>
      <c r="D106" s="172">
        <f t="shared" ref="D106:P106" si="13">D11/D$101</f>
        <v>0.781725888324873</v>
      </c>
      <c r="E106" s="172">
        <f t="shared" si="13"/>
        <v>0.95454545454545447</v>
      </c>
      <c r="F106" s="172">
        <f t="shared" si="13"/>
        <v>1.0671140939597314</v>
      </c>
      <c r="G106" s="172">
        <f t="shared" si="13"/>
        <v>1.8461538461538463</v>
      </c>
      <c r="H106" s="172"/>
      <c r="I106" s="172">
        <f t="shared" si="13"/>
        <v>0.87914831130690152</v>
      </c>
      <c r="J106" s="172">
        <f t="shared" si="13"/>
        <v>0</v>
      </c>
      <c r="K106" s="172">
        <f t="shared" si="13"/>
        <v>1.0994075049374588</v>
      </c>
      <c r="L106" s="172">
        <f t="shared" si="13"/>
        <v>1.1977011494252874</v>
      </c>
      <c r="M106" s="172">
        <f t="shared" si="13"/>
        <v>1.0298430222528896</v>
      </c>
      <c r="N106" s="172"/>
      <c r="O106" s="172">
        <f t="shared" si="13"/>
        <v>0.95687546057479755</v>
      </c>
      <c r="P106" s="358">
        <f t="shared" si="13"/>
        <v>-0.18265605833830362</v>
      </c>
    </row>
    <row r="107" spans="2:16" ht="15">
      <c r="B107" s="175">
        <f t="shared" ref="B107:B112" si="14">B106+1</f>
        <v>2008</v>
      </c>
      <c r="C107" s="34">
        <f>C21/C$101</f>
        <v>0.82488479262672809</v>
      </c>
      <c r="D107" s="33">
        <f t="shared" ref="D107:P107" si="15">D21/D$101</f>
        <v>0.86294416243654815</v>
      </c>
      <c r="E107" s="33">
        <f t="shared" si="15"/>
        <v>1.0263929618768328</v>
      </c>
      <c r="F107" s="33">
        <f t="shared" si="15"/>
        <v>1.1677852348993289</v>
      </c>
      <c r="G107" s="33">
        <f t="shared" si="15"/>
        <v>1.8461538461538463</v>
      </c>
      <c r="H107" s="33"/>
      <c r="I107" s="33">
        <f t="shared" si="15"/>
        <v>0.96475770925110127</v>
      </c>
      <c r="J107" s="33">
        <f t="shared" si="15"/>
        <v>6.0303030303030303</v>
      </c>
      <c r="K107" s="33">
        <f t="shared" si="15"/>
        <v>1.1389071757735352</v>
      </c>
      <c r="L107" s="33">
        <f t="shared" si="15"/>
        <v>1.0390804597701149</v>
      </c>
      <c r="M107" s="33">
        <f t="shared" si="15"/>
        <v>0.9832672071761257</v>
      </c>
      <c r="N107" s="33"/>
      <c r="O107" s="33">
        <f t="shared" si="15"/>
        <v>1.0422107590272662</v>
      </c>
      <c r="P107" s="35">
        <f t="shared" si="15"/>
        <v>-0.19894554416448154</v>
      </c>
    </row>
    <row r="108" spans="2:16" ht="15">
      <c r="B108" s="175">
        <f t="shared" si="14"/>
        <v>2009</v>
      </c>
      <c r="C108" s="34">
        <f>C31/C$101</f>
        <v>1.1274961597542243</v>
      </c>
      <c r="D108" s="33">
        <f t="shared" ref="D108:P108" si="16">D31/D$101</f>
        <v>0.98622189992748366</v>
      </c>
      <c r="E108" s="33">
        <f t="shared" si="16"/>
        <v>0.98031001256807704</v>
      </c>
      <c r="F108" s="33">
        <f t="shared" si="16"/>
        <v>0.72147651006711411</v>
      </c>
      <c r="G108" s="33">
        <f t="shared" si="16"/>
        <v>1.9230769230769231</v>
      </c>
      <c r="H108" s="33"/>
      <c r="I108" s="33">
        <f t="shared" si="16"/>
        <v>1.021047479197259</v>
      </c>
      <c r="J108" s="33">
        <f t="shared" si="16"/>
        <v>1.0909090909090908</v>
      </c>
      <c r="K108" s="33">
        <f t="shared" si="16"/>
        <v>1.0664911125740619</v>
      </c>
      <c r="L108" s="33">
        <f t="shared" si="16"/>
        <v>0.91724137931034477</v>
      </c>
      <c r="M108" s="33">
        <f t="shared" si="16"/>
        <v>1.0488183543212009</v>
      </c>
      <c r="N108" s="33"/>
      <c r="O108" s="33">
        <f t="shared" si="16"/>
        <v>1.0276787030213708</v>
      </c>
      <c r="P108" s="35">
        <f t="shared" si="16"/>
        <v>-0.19431471624222096</v>
      </c>
    </row>
    <row r="109" spans="2:16" ht="15">
      <c r="B109" s="175">
        <f t="shared" si="14"/>
        <v>2010</v>
      </c>
      <c r="C109" s="34">
        <f>C41/C$101</f>
        <v>1.096774193548387</v>
      </c>
      <c r="D109" s="33">
        <f t="shared" ref="D109:O109" si="17">D41/D$101</f>
        <v>1.0315445975344453</v>
      </c>
      <c r="E109" s="33">
        <f t="shared" si="17"/>
        <v>1.0452450775031419</v>
      </c>
      <c r="F109" s="33">
        <f t="shared" si="17"/>
        <v>1.1275167785234899</v>
      </c>
      <c r="G109" s="33">
        <f t="shared" si="17"/>
        <v>2.5384615384615383</v>
      </c>
      <c r="H109" s="33"/>
      <c r="I109" s="33">
        <f t="shared" si="17"/>
        <v>1.117474302496329</v>
      </c>
      <c r="J109" s="33">
        <f t="shared" si="17"/>
        <v>7.3939393939393936</v>
      </c>
      <c r="K109" s="33">
        <f t="shared" si="17"/>
        <v>1.3396971691902566</v>
      </c>
      <c r="L109" s="33">
        <f t="shared" si="17"/>
        <v>0.97011494252873565</v>
      </c>
      <c r="M109" s="33">
        <f t="shared" si="17"/>
        <v>1.3092979127134727</v>
      </c>
      <c r="N109" s="33"/>
      <c r="O109" s="33">
        <f t="shared" si="17"/>
        <v>1.2214001473839351</v>
      </c>
      <c r="P109" s="35">
        <f>P41/P$101</f>
        <v>-0.23137821991649876</v>
      </c>
    </row>
    <row r="110" spans="2:16" ht="15">
      <c r="B110" s="175">
        <f t="shared" si="14"/>
        <v>2011</v>
      </c>
      <c r="C110" s="34">
        <f>C51/C$101</f>
        <v>0.95852534562211977</v>
      </c>
      <c r="D110" s="33">
        <f t="shared" ref="D110:P110" si="18">D51/D$101</f>
        <v>1.0605511240029006</v>
      </c>
      <c r="E110" s="33">
        <f t="shared" si="18"/>
        <v>1.0305823209049014</v>
      </c>
      <c r="F110" s="33">
        <f t="shared" si="18"/>
        <v>0.77181208053691275</v>
      </c>
      <c r="G110" s="33">
        <f t="shared" si="18"/>
        <v>2.1230769230769231</v>
      </c>
      <c r="H110" s="33"/>
      <c r="I110" s="33">
        <f t="shared" si="18"/>
        <v>1.0127263827704356</v>
      </c>
      <c r="J110" s="33">
        <f t="shared" si="18"/>
        <v>2.8787878787878789</v>
      </c>
      <c r="K110" s="33">
        <f t="shared" si="18"/>
        <v>1.1685319289005924</v>
      </c>
      <c r="L110" s="33">
        <f t="shared" si="18"/>
        <v>1.1218390804597702</v>
      </c>
      <c r="M110" s="33">
        <f t="shared" si="18"/>
        <v>0.84181473175780586</v>
      </c>
      <c r="N110" s="33"/>
      <c r="O110" s="33">
        <f t="shared" si="18"/>
        <v>1.0313927781871777</v>
      </c>
      <c r="P110" s="35">
        <f t="shared" si="18"/>
        <v>-0.19688052126354638</v>
      </c>
    </row>
    <row r="111" spans="2:16" ht="15">
      <c r="B111" s="175">
        <f t="shared" si="14"/>
        <v>2012</v>
      </c>
      <c r="C111" s="34">
        <f>C61/C$101</f>
        <v>0.84792626728110598</v>
      </c>
      <c r="D111" s="33">
        <f t="shared" ref="D111:P111" si="19">D61/D$101</f>
        <v>0.69615663524292959</v>
      </c>
      <c r="E111" s="33">
        <f t="shared" si="19"/>
        <v>0.92794302471721823</v>
      </c>
      <c r="F111" s="33">
        <f t="shared" si="19"/>
        <v>1.0604026845637584</v>
      </c>
      <c r="G111" s="33">
        <f t="shared" si="19"/>
        <v>1.2769230769230768</v>
      </c>
      <c r="H111" s="33"/>
      <c r="I111" s="33">
        <f t="shared" si="19"/>
        <v>0.87028879099363676</v>
      </c>
      <c r="J111" s="33">
        <f t="shared" si="19"/>
        <v>4.4545454545454541</v>
      </c>
      <c r="K111" s="33">
        <f t="shared" si="19"/>
        <v>1.0862409479921</v>
      </c>
      <c r="L111" s="33">
        <f t="shared" si="19"/>
        <v>0.97931034482758617</v>
      </c>
      <c r="M111" s="33">
        <f t="shared" si="19"/>
        <v>0.99534241849232374</v>
      </c>
      <c r="N111" s="33"/>
      <c r="O111" s="33">
        <f t="shared" si="19"/>
        <v>0.95973470891672819</v>
      </c>
      <c r="P111" s="35">
        <f t="shared" si="19"/>
        <v>-0.18320185458187502</v>
      </c>
    </row>
    <row r="112" spans="2:16" ht="15">
      <c r="B112" s="175">
        <f t="shared" si="14"/>
        <v>2013</v>
      </c>
      <c r="C112" s="34">
        <f>C71/C$101</f>
        <v>0.86635944700460832</v>
      </c>
      <c r="D112" s="33">
        <f t="shared" ref="D112:P112" si="20">D71/D$101</f>
        <v>0.9245830311820159</v>
      </c>
      <c r="E112" s="33">
        <f t="shared" si="20"/>
        <v>1.2207792207792207</v>
      </c>
      <c r="F112" s="33">
        <f t="shared" si="20"/>
        <v>1.0671140939597314</v>
      </c>
      <c r="G112" s="33">
        <f t="shared" si="20"/>
        <v>2.6769230769230767</v>
      </c>
      <c r="H112" s="33"/>
      <c r="I112" s="33">
        <f t="shared" si="20"/>
        <v>1.0517865883504651</v>
      </c>
      <c r="J112" s="33">
        <f t="shared" si="20"/>
        <v>4.8484848484848486</v>
      </c>
      <c r="K112" s="33">
        <f t="shared" si="20"/>
        <v>1.0862409479921</v>
      </c>
      <c r="L112" s="33">
        <f t="shared" si="20"/>
        <v>1.0068965517241379</v>
      </c>
      <c r="M112" s="33">
        <f t="shared" si="20"/>
        <v>0.94704157322753157</v>
      </c>
      <c r="N112" s="33"/>
      <c r="O112" s="33">
        <f t="shared" si="20"/>
        <v>1.0889314664701548</v>
      </c>
      <c r="P112" s="35">
        <f t="shared" si="20"/>
        <v>-0.20392523154139608</v>
      </c>
    </row>
    <row r="113" spans="2:16" ht="15">
      <c r="B113" s="175">
        <f>B112+1</f>
        <v>2014</v>
      </c>
      <c r="C113" s="34">
        <f>C81/C$101</f>
        <v>0.8571428571428571</v>
      </c>
      <c r="D113" s="33">
        <f t="shared" ref="D113:P113" si="21">D81/D$101</f>
        <v>0.87744742567077594</v>
      </c>
      <c r="E113" s="33">
        <f t="shared" si="21"/>
        <v>0.90909090909090906</v>
      </c>
      <c r="F113" s="33">
        <f t="shared" si="21"/>
        <v>0.97315436241610742</v>
      </c>
      <c r="G113" s="33">
        <f t="shared" si="21"/>
        <v>2.7384615384615385</v>
      </c>
      <c r="H113" s="33"/>
      <c r="I113" s="33">
        <f t="shared" si="21"/>
        <v>0.95154185022026427</v>
      </c>
      <c r="J113" s="33">
        <f t="shared" si="21"/>
        <v>1.4565656565656571</v>
      </c>
      <c r="K113" s="33">
        <f t="shared" si="21"/>
        <v>0.70411348722631584</v>
      </c>
      <c r="L113" s="33">
        <f t="shared" si="21"/>
        <v>0.89626819923371659</v>
      </c>
      <c r="M113" s="33">
        <f t="shared" si="21"/>
        <v>0.87597032948076614</v>
      </c>
      <c r="N113" s="33"/>
      <c r="O113" s="33">
        <f t="shared" si="21"/>
        <v>0.91541724708995975</v>
      </c>
      <c r="P113" s="35">
        <f t="shared" si="21"/>
        <v>-0.17474218221450846</v>
      </c>
    </row>
    <row r="114" spans="2:16" ht="15.75" thickBot="1">
      <c r="B114" s="176">
        <f>B113+1</f>
        <v>2015</v>
      </c>
      <c r="C114" s="37">
        <f>C91/C$101</f>
        <v>0.81290322580645147</v>
      </c>
      <c r="D114" s="36">
        <f t="shared" ref="D114:P114" si="22">D91/D$101</f>
        <v>1.0686056148347662</v>
      </c>
      <c r="E114" s="36">
        <f t="shared" si="22"/>
        <v>0.9576874738165061</v>
      </c>
      <c r="F114" s="36">
        <f t="shared" si="22"/>
        <v>1.0389261744966443</v>
      </c>
      <c r="G114" s="36">
        <f t="shared" si="22"/>
        <v>1.7160297766749371</v>
      </c>
      <c r="H114" s="36"/>
      <c r="I114" s="36">
        <f t="shared" si="22"/>
        <v>0.97747664837333725</v>
      </c>
      <c r="J114" s="36">
        <f t="shared" si="22"/>
        <v>0</v>
      </c>
      <c r="K114" s="36">
        <f t="shared" si="22"/>
        <v>0</v>
      </c>
      <c r="L114" s="36">
        <f t="shared" si="22"/>
        <v>0</v>
      </c>
      <c r="M114" s="36">
        <f t="shared" si="22"/>
        <v>0</v>
      </c>
      <c r="N114" s="36"/>
      <c r="O114" s="36">
        <f t="shared" si="22"/>
        <v>0.5939429504180973</v>
      </c>
      <c r="P114" s="38">
        <f t="shared" si="22"/>
        <v>-0.11236564930772373</v>
      </c>
    </row>
    <row r="115" spans="2:16" ht="13.5" thickBot="1"/>
    <row r="116" spans="2:16" ht="18.75" thickBot="1">
      <c r="B116" s="181" t="s">
        <v>236</v>
      </c>
      <c r="C116" s="478" t="s">
        <v>66</v>
      </c>
      <c r="D116" s="479"/>
      <c r="E116" s="479"/>
      <c r="F116" s="479"/>
      <c r="G116" s="479"/>
      <c r="H116" s="479"/>
      <c r="I116" s="479"/>
      <c r="J116" s="479"/>
      <c r="K116" s="479"/>
      <c r="L116" s="479"/>
      <c r="M116" s="480"/>
      <c r="N116" s="480"/>
      <c r="O116" s="480"/>
      <c r="P116" s="481"/>
    </row>
    <row r="117" spans="2:16" ht="15.75">
      <c r="B117" s="475" t="s">
        <v>195</v>
      </c>
      <c r="C117" s="456" t="s">
        <v>196</v>
      </c>
      <c r="D117" s="456" t="s">
        <v>197</v>
      </c>
      <c r="E117" s="456" t="s">
        <v>198</v>
      </c>
      <c r="F117" s="456" t="s">
        <v>199</v>
      </c>
      <c r="G117" s="456" t="s">
        <v>200</v>
      </c>
      <c r="H117" s="456" t="s">
        <v>201</v>
      </c>
      <c r="I117" s="467" t="s">
        <v>202</v>
      </c>
      <c r="J117" s="456" t="s">
        <v>203</v>
      </c>
      <c r="K117" s="456" t="s">
        <v>204</v>
      </c>
      <c r="L117" s="456" t="s">
        <v>205</v>
      </c>
      <c r="M117" s="456" t="s">
        <v>206</v>
      </c>
      <c r="N117" s="467" t="s">
        <v>207</v>
      </c>
      <c r="O117" s="456" t="s">
        <v>208</v>
      </c>
      <c r="P117" s="457"/>
    </row>
    <row r="118" spans="2:16" ht="32.25" thickBot="1">
      <c r="B118" s="476"/>
      <c r="C118" s="477"/>
      <c r="D118" s="477"/>
      <c r="E118" s="477"/>
      <c r="F118" s="477"/>
      <c r="G118" s="477"/>
      <c r="H118" s="477"/>
      <c r="I118" s="477"/>
      <c r="J118" s="477"/>
      <c r="K118" s="477"/>
      <c r="L118" s="477"/>
      <c r="M118" s="477"/>
      <c r="N118" s="477"/>
      <c r="O118" s="183" t="s">
        <v>234</v>
      </c>
      <c r="P118" s="30" t="s">
        <v>235</v>
      </c>
    </row>
    <row r="119" spans="2:16" ht="15">
      <c r="B119" s="174">
        <v>2007</v>
      </c>
      <c r="C119" s="184">
        <f>C7/C$97</f>
        <v>-1.9</v>
      </c>
      <c r="D119" s="182">
        <f t="shared" ref="D119:P119" si="23">D7/D$97</f>
        <v>-5.1428571428571432</v>
      </c>
      <c r="E119" s="182">
        <f t="shared" si="23"/>
        <v>1.1944444444444444</v>
      </c>
      <c r="F119" s="182">
        <f t="shared" si="23"/>
        <v>0.92307692307692313</v>
      </c>
      <c r="G119" s="182">
        <f t="shared" si="23"/>
        <v>0.87301587301587302</v>
      </c>
      <c r="H119" s="182"/>
      <c r="I119" s="182">
        <f t="shared" si="23"/>
        <v>1.7259259259259259</v>
      </c>
      <c r="J119" s="182">
        <f t="shared" si="23"/>
        <v>0</v>
      </c>
      <c r="K119" s="182">
        <f t="shared" si="23"/>
        <v>0.67391304347826098</v>
      </c>
      <c r="L119" s="182">
        <f t="shared" si="23"/>
        <v>0.37777777777777777</v>
      </c>
      <c r="M119" s="182">
        <f t="shared" si="23"/>
        <v>-1</v>
      </c>
      <c r="N119" s="182">
        <f t="shared" si="23"/>
        <v>3.030778308051952E-3</v>
      </c>
      <c r="O119" s="182">
        <f t="shared" si="23"/>
        <v>1.0795082969987913</v>
      </c>
      <c r="P119" s="357">
        <f t="shared" si="23"/>
        <v>3.3004438795084669E-2</v>
      </c>
    </row>
    <row r="120" spans="2:16" ht="15">
      <c r="B120" s="175">
        <v>2008</v>
      </c>
      <c r="C120" s="87">
        <f>C17/C$97</f>
        <v>-0.85</v>
      </c>
      <c r="D120" s="85">
        <f t="shared" ref="D120:P120" si="24">D17/D$97</f>
        <v>-2.8571428571428572</v>
      </c>
      <c r="E120" s="85">
        <f t="shared" si="24"/>
        <v>0.88888888888888895</v>
      </c>
      <c r="F120" s="85">
        <f t="shared" si="24"/>
        <v>0.8131868131868133</v>
      </c>
      <c r="G120" s="85">
        <f t="shared" si="24"/>
        <v>0.87301587301587302</v>
      </c>
      <c r="H120" s="85"/>
      <c r="I120" s="85">
        <f t="shared" si="24"/>
        <v>1.3353535353535353</v>
      </c>
      <c r="J120" s="85">
        <f t="shared" si="24"/>
        <v>0.73387096774193539</v>
      </c>
      <c r="K120" s="85">
        <f t="shared" si="24"/>
        <v>0.84782608695652184</v>
      </c>
      <c r="L120" s="85">
        <f t="shared" si="24"/>
        <v>0.88888888888888884</v>
      </c>
      <c r="M120" s="85">
        <f t="shared" si="24"/>
        <v>2</v>
      </c>
      <c r="N120" s="85">
        <f t="shared" si="24"/>
        <v>6.5255731922398592E-3</v>
      </c>
      <c r="O120" s="85">
        <f t="shared" si="24"/>
        <v>1.1554497533685044</v>
      </c>
      <c r="P120" s="88">
        <f t="shared" si="24"/>
        <v>3.5326241374770265E-2</v>
      </c>
    </row>
    <row r="121" spans="2:16" ht="15">
      <c r="B121" s="175">
        <v>2009</v>
      </c>
      <c r="C121" s="87">
        <f>C27/C$97</f>
        <v>2.35</v>
      </c>
      <c r="D121" s="85">
        <f t="shared" ref="D121:P121" si="25">D27/D$97</f>
        <v>0.57142857142857151</v>
      </c>
      <c r="E121" s="85">
        <f t="shared" si="25"/>
        <v>1.0833333333333333</v>
      </c>
      <c r="F121" s="85">
        <f t="shared" si="25"/>
        <v>1.142857142857143</v>
      </c>
      <c r="G121" s="85">
        <f t="shared" si="25"/>
        <v>0.88888888888888884</v>
      </c>
      <c r="H121" s="85"/>
      <c r="I121" s="85">
        <f t="shared" si="25"/>
        <v>0.93268563497571133</v>
      </c>
      <c r="J121" s="85">
        <f t="shared" si="25"/>
        <v>0.95161290322580649</v>
      </c>
      <c r="K121" s="85">
        <f t="shared" si="25"/>
        <v>0.70652173913043481</v>
      </c>
      <c r="L121" s="85">
        <f t="shared" si="25"/>
        <v>1.2666666666666666</v>
      </c>
      <c r="M121" s="85">
        <f t="shared" si="25"/>
        <v>-2</v>
      </c>
      <c r="N121" s="85">
        <f t="shared" si="25"/>
        <v>5.3733367234511395E-3</v>
      </c>
      <c r="O121" s="85">
        <f t="shared" si="25"/>
        <v>0.91460209459008734</v>
      </c>
      <c r="P121" s="88">
        <f t="shared" si="25"/>
        <v>2.6493418293831766E-2</v>
      </c>
    </row>
    <row r="122" spans="2:16" ht="15">
      <c r="B122" s="175">
        <v>2010</v>
      </c>
      <c r="C122" s="87">
        <f>C37/C$97</f>
        <v>2</v>
      </c>
      <c r="D122" s="85">
        <f t="shared" ref="D122:P122" si="26">D37/D$97</f>
        <v>1.8571428571428574</v>
      </c>
      <c r="E122" s="85">
        <f t="shared" si="26"/>
        <v>0.80555555555555547</v>
      </c>
      <c r="F122" s="85">
        <f t="shared" si="26"/>
        <v>0.85714285714285721</v>
      </c>
      <c r="G122" s="85">
        <f t="shared" si="26"/>
        <v>0.85714285714285721</v>
      </c>
      <c r="H122" s="85"/>
      <c r="I122" s="85">
        <f t="shared" si="26"/>
        <v>0.82142857142857151</v>
      </c>
      <c r="J122" s="85">
        <f t="shared" si="26"/>
        <v>0.87903225806451613</v>
      </c>
      <c r="K122" s="85">
        <f t="shared" si="26"/>
        <v>0.64130434782608703</v>
      </c>
      <c r="L122" s="85">
        <f t="shared" si="26"/>
        <v>1.088888888888889</v>
      </c>
      <c r="M122" s="85">
        <f t="shared" si="26"/>
        <v>-18.333333333333336</v>
      </c>
      <c r="N122" s="85">
        <f t="shared" si="26"/>
        <v>5.1811374215745797E-3</v>
      </c>
      <c r="O122" s="85">
        <f t="shared" si="26"/>
        <v>0.85840743611495951</v>
      </c>
      <c r="P122" s="88">
        <f t="shared" si="26"/>
        <v>2.4918097481384852E-2</v>
      </c>
    </row>
    <row r="123" spans="2:16" ht="15">
      <c r="B123" s="175">
        <v>2011</v>
      </c>
      <c r="C123" s="87">
        <f>C47/C$97</f>
        <v>0.55000000000000004</v>
      </c>
      <c r="D123" s="85">
        <f t="shared" ref="D123:O123" si="27">D47/D$97</f>
        <v>2.7142857142857144</v>
      </c>
      <c r="E123" s="85">
        <f t="shared" si="27"/>
        <v>0.86111111111111116</v>
      </c>
      <c r="F123" s="85">
        <f t="shared" si="27"/>
        <v>1.0769230769230771</v>
      </c>
      <c r="G123" s="85">
        <f t="shared" si="27"/>
        <v>0.7777777777777779</v>
      </c>
      <c r="H123" s="85"/>
      <c r="I123" s="85">
        <f t="shared" si="27"/>
        <v>0.93426573426573445</v>
      </c>
      <c r="J123" s="85">
        <f t="shared" si="27"/>
        <v>1.0241935483870968</v>
      </c>
      <c r="K123" s="85">
        <f t="shared" si="27"/>
        <v>0.81521739130434789</v>
      </c>
      <c r="L123" s="85">
        <f t="shared" si="27"/>
        <v>0.60000000000000009</v>
      </c>
      <c r="M123" s="85">
        <f t="shared" si="27"/>
        <v>10.666666666666668</v>
      </c>
      <c r="N123" s="85">
        <f t="shared" si="27"/>
        <v>7.326034018934495E-3</v>
      </c>
      <c r="O123" s="85">
        <f t="shared" si="27"/>
        <v>1.0446899845754349</v>
      </c>
      <c r="P123" s="88">
        <f>P47/P$97</f>
        <v>3.193991815682775E-2</v>
      </c>
    </row>
    <row r="124" spans="2:16" ht="15">
      <c r="B124" s="175">
        <v>2012</v>
      </c>
      <c r="C124" s="87">
        <f>C57/C$97</f>
        <v>-0.6</v>
      </c>
      <c r="D124" s="85">
        <f t="shared" ref="D124:P124" si="28">D57/D$97</f>
        <v>-7.5714285714285721</v>
      </c>
      <c r="E124" s="85">
        <f t="shared" si="28"/>
        <v>1.3055555555555556</v>
      </c>
      <c r="F124" s="85">
        <f t="shared" si="28"/>
        <v>0.70329670329670335</v>
      </c>
      <c r="G124" s="85">
        <f t="shared" si="28"/>
        <v>0.84920634920634919</v>
      </c>
      <c r="H124" s="85"/>
      <c r="I124" s="85">
        <f t="shared" si="28"/>
        <v>1.4504242424242424</v>
      </c>
      <c r="J124" s="85">
        <f t="shared" si="28"/>
        <v>0.93548387096774188</v>
      </c>
      <c r="K124" s="85">
        <f t="shared" si="28"/>
        <v>0.91304347826086962</v>
      </c>
      <c r="L124" s="85">
        <f t="shared" si="28"/>
        <v>1.0666666666666667</v>
      </c>
      <c r="M124" s="85">
        <f t="shared" si="28"/>
        <v>1.3333333333333335</v>
      </c>
      <c r="N124" s="85">
        <f t="shared" si="28"/>
        <v>7.5280794579040203E-3</v>
      </c>
      <c r="O124" s="85">
        <f t="shared" si="28"/>
        <v>1.297642310521937</v>
      </c>
      <c r="P124" s="88">
        <f t="shared" si="28"/>
        <v>3.9673577622888319E-2</v>
      </c>
    </row>
    <row r="125" spans="2:16" ht="15">
      <c r="B125" s="175">
        <v>2013</v>
      </c>
      <c r="C125" s="87">
        <f>C67/C$97</f>
        <v>-0.4</v>
      </c>
      <c r="D125" s="85">
        <f t="shared" ref="D125:P125" si="29">D67/D$97</f>
        <v>-1.142857142857143</v>
      </c>
      <c r="E125" s="85">
        <f t="shared" si="29"/>
        <v>5.5555555555555559E-2</v>
      </c>
      <c r="F125" s="85">
        <f t="shared" si="29"/>
        <v>0.92307692307692313</v>
      </c>
      <c r="G125" s="85">
        <f t="shared" si="29"/>
        <v>0.84920634920634919</v>
      </c>
      <c r="H125" s="85"/>
      <c r="I125" s="85">
        <f t="shared" si="29"/>
        <v>1.1392649903288199</v>
      </c>
      <c r="J125" s="85">
        <f t="shared" si="29"/>
        <v>0.88709677419354838</v>
      </c>
      <c r="K125" s="85">
        <f t="shared" si="29"/>
        <v>0.91304347826086962</v>
      </c>
      <c r="L125" s="85">
        <f t="shared" si="29"/>
        <v>0.97777777777777786</v>
      </c>
      <c r="M125" s="85">
        <f t="shared" si="29"/>
        <v>4.3333333333333339</v>
      </c>
      <c r="N125" s="85">
        <f t="shared" si="29"/>
        <v>7.5733314768402496E-3</v>
      </c>
      <c r="O125" s="85">
        <f t="shared" si="29"/>
        <v>1.2215860532071552</v>
      </c>
      <c r="P125" s="88">
        <f t="shared" si="29"/>
        <v>3.5248385278755796E-2</v>
      </c>
    </row>
    <row r="126" spans="2:16" ht="15">
      <c r="B126" s="175">
        <f>B125+1</f>
        <v>2014</v>
      </c>
      <c r="C126" s="87">
        <f>C77/C$97</f>
        <v>-0.5</v>
      </c>
      <c r="D126" s="85">
        <f t="shared" ref="D126:P126" si="30">D77/D$97</f>
        <v>-2.4285714285714288</v>
      </c>
      <c r="E126" s="85">
        <f t="shared" si="30"/>
        <v>1.3888888888888888</v>
      </c>
      <c r="F126" s="85">
        <f t="shared" si="30"/>
        <v>1.0219780219780221</v>
      </c>
      <c r="G126" s="85">
        <f t="shared" si="30"/>
        <v>0.83333333333333337</v>
      </c>
      <c r="H126" s="85"/>
      <c r="I126" s="85">
        <f t="shared" si="30"/>
        <v>1.5755426606490437</v>
      </c>
      <c r="J126" s="85">
        <f t="shared" si="30"/>
        <v>1.1446236559139784</v>
      </c>
      <c r="K126" s="85">
        <f t="shared" si="30"/>
        <v>1.0964235624123428</v>
      </c>
      <c r="L126" s="85">
        <f t="shared" si="30"/>
        <v>1.427407407407407</v>
      </c>
      <c r="M126" s="85">
        <f t="shared" si="30"/>
        <v>8.7311827956989241</v>
      </c>
      <c r="N126" s="85">
        <f t="shared" si="30"/>
        <v>8.9932178531420843E-3</v>
      </c>
      <c r="O126" s="85">
        <f t="shared" si="30"/>
        <v>1.4540825434678903</v>
      </c>
      <c r="P126" s="88">
        <f t="shared" si="30"/>
        <v>4.4456516399466621E-2</v>
      </c>
    </row>
    <row r="127" spans="2:16" ht="15.75" thickBot="1">
      <c r="B127" s="176">
        <f>B126+1</f>
        <v>2015</v>
      </c>
      <c r="C127" s="93">
        <f>C87/C$97</f>
        <v>-0.96451612903225814</v>
      </c>
      <c r="D127" s="91">
        <f t="shared" ref="D127:P127" si="31">D87/D$97</f>
        <v>2.0408163265305951E-2</v>
      </c>
      <c r="E127" s="91">
        <f t="shared" si="31"/>
        <v>1.1810035842293904</v>
      </c>
      <c r="F127" s="91">
        <f t="shared" si="31"/>
        <v>0.8278388278388279</v>
      </c>
      <c r="G127" s="91">
        <f t="shared" si="31"/>
        <v>1.0161290322580647</v>
      </c>
      <c r="H127" s="91"/>
      <c r="I127" s="91">
        <f t="shared" si="31"/>
        <v>1.3724532441222483</v>
      </c>
      <c r="J127" s="91">
        <f t="shared" si="31"/>
        <v>0</v>
      </c>
      <c r="K127" s="91">
        <f t="shared" si="31"/>
        <v>0</v>
      </c>
      <c r="L127" s="91">
        <f t="shared" si="31"/>
        <v>0</v>
      </c>
      <c r="M127" s="91">
        <f t="shared" si="31"/>
        <v>0</v>
      </c>
      <c r="N127" s="91">
        <f t="shared" si="31"/>
        <v>0</v>
      </c>
      <c r="O127" s="91">
        <f t="shared" si="31"/>
        <v>1.2586189570166093</v>
      </c>
      <c r="P127" s="94">
        <f t="shared" si="31"/>
        <v>3.4147579920572636E-2</v>
      </c>
    </row>
  </sheetData>
  <customSheetViews>
    <customSheetView guid="{6DA84043-8308-458F-9378-22AB3DF247A3}" showPageBreaks="1" view="pageBreakPreview">
      <selection activeCell="L4" sqref="L4:L5"/>
      <rowBreaks count="1" manualBreakCount="1">
        <brk id="62" max="16383" man="1"/>
      </rowBreaks>
      <pageMargins left="0.7" right="0.7" top="0.78740157499999996" bottom="0.78740157499999996" header="0.3" footer="0.3"/>
      <pageSetup paperSize="9" scale="60" orientation="portrait" r:id="rId1"/>
    </customSheetView>
  </customSheetViews>
  <mergeCells count="191">
    <mergeCell ref="B3:K3"/>
    <mergeCell ref="L3:P3"/>
    <mergeCell ref="B4:B5"/>
    <mergeCell ref="C4:C5"/>
    <mergeCell ref="D4:D5"/>
    <mergeCell ref="E4:E5"/>
    <mergeCell ref="F4:F5"/>
    <mergeCell ref="I4:I5"/>
    <mergeCell ref="J4:J5"/>
    <mergeCell ref="G4:G5"/>
    <mergeCell ref="O4:P4"/>
    <mergeCell ref="L4:L5"/>
    <mergeCell ref="M4:M5"/>
    <mergeCell ref="L13:P13"/>
    <mergeCell ref="N24:N25"/>
    <mergeCell ref="O24:P24"/>
    <mergeCell ref="M14:M15"/>
    <mergeCell ref="N14:N15"/>
    <mergeCell ref="H4:H5"/>
    <mergeCell ref="J14:J15"/>
    <mergeCell ref="K14:K15"/>
    <mergeCell ref="B13:K13"/>
    <mergeCell ref="K4:K5"/>
    <mergeCell ref="N4:N5"/>
    <mergeCell ref="B14:B15"/>
    <mergeCell ref="B24:B25"/>
    <mergeCell ref="C24:C25"/>
    <mergeCell ref="D24:D25"/>
    <mergeCell ref="E24:E25"/>
    <mergeCell ref="I14:I15"/>
    <mergeCell ref="L14:L15"/>
    <mergeCell ref="B23:K23"/>
    <mergeCell ref="L23:P23"/>
    <mergeCell ref="G14:G15"/>
    <mergeCell ref="H14:H15"/>
    <mergeCell ref="O14:P14"/>
    <mergeCell ref="C14:C15"/>
    <mergeCell ref="D14:D15"/>
    <mergeCell ref="F14:F15"/>
    <mergeCell ref="J24:J25"/>
    <mergeCell ref="E14:E15"/>
    <mergeCell ref="K24:K25"/>
    <mergeCell ref="L24:L25"/>
    <mergeCell ref="M24:M25"/>
    <mergeCell ref="H24:H25"/>
    <mergeCell ref="I24:I25"/>
    <mergeCell ref="F24:F25"/>
    <mergeCell ref="G24:G25"/>
    <mergeCell ref="J34:J35"/>
    <mergeCell ref="K34:K35"/>
    <mergeCell ref="B33:K33"/>
    <mergeCell ref="B43:K43"/>
    <mergeCell ref="N64:N65"/>
    <mergeCell ref="L53:P53"/>
    <mergeCell ref="M34:M35"/>
    <mergeCell ref="N34:N35"/>
    <mergeCell ref="O34:P34"/>
    <mergeCell ref="N44:N45"/>
    <mergeCell ref="L43:P43"/>
    <mergeCell ref="O44:P44"/>
    <mergeCell ref="L44:L45"/>
    <mergeCell ref="M44:M45"/>
    <mergeCell ref="L33:P33"/>
    <mergeCell ref="B34:B35"/>
    <mergeCell ref="C34:C35"/>
    <mergeCell ref="D34:D35"/>
    <mergeCell ref="E34:E35"/>
    <mergeCell ref="F34:F35"/>
    <mergeCell ref="G34:G35"/>
    <mergeCell ref="H34:H35"/>
    <mergeCell ref="I34:I35"/>
    <mergeCell ref="L34:L35"/>
    <mergeCell ref="K44:K45"/>
    <mergeCell ref="H44:H45"/>
    <mergeCell ref="I44:I45"/>
    <mergeCell ref="B44:B45"/>
    <mergeCell ref="C44:C45"/>
    <mergeCell ref="D44:D45"/>
    <mergeCell ref="E44:E45"/>
    <mergeCell ref="F44:F45"/>
    <mergeCell ref="G44:G45"/>
    <mergeCell ref="J44:J45"/>
    <mergeCell ref="L63:P63"/>
    <mergeCell ref="O54:P54"/>
    <mergeCell ref="L54:L55"/>
    <mergeCell ref="M54:M55"/>
    <mergeCell ref="N54:N55"/>
    <mergeCell ref="H84:H85"/>
    <mergeCell ref="N84:N85"/>
    <mergeCell ref="B84:B85"/>
    <mergeCell ref="B64:B65"/>
    <mergeCell ref="C64:C65"/>
    <mergeCell ref="B53:K53"/>
    <mergeCell ref="G54:G55"/>
    <mergeCell ref="H54:H55"/>
    <mergeCell ref="I54:I55"/>
    <mergeCell ref="B54:B55"/>
    <mergeCell ref="C54:C55"/>
    <mergeCell ref="K54:K55"/>
    <mergeCell ref="D64:D65"/>
    <mergeCell ref="E64:E65"/>
    <mergeCell ref="F64:F65"/>
    <mergeCell ref="G64:G65"/>
    <mergeCell ref="D54:D55"/>
    <mergeCell ref="E54:E55"/>
    <mergeCell ref="F54:F55"/>
    <mergeCell ref="J54:J55"/>
    <mergeCell ref="J64:J65"/>
    <mergeCell ref="K64:K65"/>
    <mergeCell ref="B63:K63"/>
    <mergeCell ref="F94:F95"/>
    <mergeCell ref="G94:G95"/>
    <mergeCell ref="H94:H95"/>
    <mergeCell ref="O64:P64"/>
    <mergeCell ref="E84:E85"/>
    <mergeCell ref="L64:L65"/>
    <mergeCell ref="M64:M65"/>
    <mergeCell ref="L73:P73"/>
    <mergeCell ref="L74:L75"/>
    <mergeCell ref="B83:K83"/>
    <mergeCell ref="L83:P83"/>
    <mergeCell ref="O74:P74"/>
    <mergeCell ref="M74:M75"/>
    <mergeCell ref="O84:P84"/>
    <mergeCell ref="C74:C75"/>
    <mergeCell ref="D74:D75"/>
    <mergeCell ref="I74:I75"/>
    <mergeCell ref="G74:G75"/>
    <mergeCell ref="H74:H75"/>
    <mergeCell ref="E74:E75"/>
    <mergeCell ref="F74:F75"/>
    <mergeCell ref="K84:K85"/>
    <mergeCell ref="F84:F85"/>
    <mergeCell ref="G84:G85"/>
    <mergeCell ref="J94:J95"/>
    <mergeCell ref="K94:K95"/>
    <mergeCell ref="N94:N95"/>
    <mergeCell ref="M103:P103"/>
    <mergeCell ref="F104:F105"/>
    <mergeCell ref="G104:G105"/>
    <mergeCell ref="N74:N75"/>
    <mergeCell ref="H64:H65"/>
    <mergeCell ref="I64:I65"/>
    <mergeCell ref="J74:J75"/>
    <mergeCell ref="K74:K75"/>
    <mergeCell ref="B73:K73"/>
    <mergeCell ref="B74:B75"/>
    <mergeCell ref="O94:P94"/>
    <mergeCell ref="H104:H105"/>
    <mergeCell ref="I104:I105"/>
    <mergeCell ref="J104:J105"/>
    <mergeCell ref="K104:K105"/>
    <mergeCell ref="M104:M105"/>
    <mergeCell ref="M94:M95"/>
    <mergeCell ref="L104:L105"/>
    <mergeCell ref="O104:P104"/>
    <mergeCell ref="C103:L103"/>
    <mergeCell ref="E94:E95"/>
    <mergeCell ref="B117:B118"/>
    <mergeCell ref="C117:C118"/>
    <mergeCell ref="D117:D118"/>
    <mergeCell ref="E117:E118"/>
    <mergeCell ref="N117:N118"/>
    <mergeCell ref="C84:C85"/>
    <mergeCell ref="D84:D85"/>
    <mergeCell ref="C116:P116"/>
    <mergeCell ref="B94:B95"/>
    <mergeCell ref="I84:I85"/>
    <mergeCell ref="L84:L85"/>
    <mergeCell ref="M84:M85"/>
    <mergeCell ref="B93:K93"/>
    <mergeCell ref="J84:J85"/>
    <mergeCell ref="I94:I95"/>
    <mergeCell ref="L94:L95"/>
    <mergeCell ref="N104:N105"/>
    <mergeCell ref="L93:P93"/>
    <mergeCell ref="B104:B105"/>
    <mergeCell ref="C104:C105"/>
    <mergeCell ref="D104:D105"/>
    <mergeCell ref="E104:E105"/>
    <mergeCell ref="C94:C95"/>
    <mergeCell ref="D94:D95"/>
    <mergeCell ref="O117:P117"/>
    <mergeCell ref="J117:J118"/>
    <mergeCell ref="K117:K118"/>
    <mergeCell ref="L117:L118"/>
    <mergeCell ref="M117:M118"/>
    <mergeCell ref="F117:F118"/>
    <mergeCell ref="G117:G118"/>
    <mergeCell ref="H117:H118"/>
    <mergeCell ref="I117:I118"/>
  </mergeCells>
  <phoneticPr fontId="26" type="noConversion"/>
  <pageMargins left="0.7" right="0.7" top="0.78740157499999996" bottom="0.78740157499999996" header="0.3" footer="0.3"/>
  <pageSetup paperSize="9" scale="60" orientation="portrait" r:id="rId2"/>
  <rowBreaks count="1" manualBreakCount="1">
    <brk id="62"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211"/>
  <sheetViews>
    <sheetView zoomScale="70" zoomScaleNormal="70" zoomScaleSheetLayoutView="77" workbookViewId="0">
      <selection activeCell="A11" sqref="A11:B11"/>
    </sheetView>
  </sheetViews>
  <sheetFormatPr defaultColWidth="9.140625" defaultRowHeight="15"/>
  <cols>
    <col min="1" max="1" width="9.140625" style="4"/>
    <col min="2" max="2" width="10.7109375" style="4" customWidth="1"/>
    <col min="3" max="7" width="9" style="4" customWidth="1"/>
    <col min="8" max="8" width="11.5703125" style="4" customWidth="1"/>
    <col min="9" max="9" width="9.7109375" style="4" customWidth="1"/>
    <col min="10" max="13" width="9" style="4" customWidth="1"/>
    <col min="14" max="14" width="9.7109375" style="4" customWidth="1"/>
    <col min="15" max="16" width="10.7109375" style="4" customWidth="1"/>
    <col min="17" max="16384" width="9.140625" style="4"/>
  </cols>
  <sheetData>
    <row r="1" spans="2:17" ht="15.95" customHeight="1">
      <c r="B1" s="1"/>
      <c r="C1" s="1"/>
      <c r="D1" s="2"/>
      <c r="E1" s="2"/>
      <c r="F1" s="2"/>
      <c r="G1" s="2"/>
      <c r="H1" s="3"/>
      <c r="I1" s="3"/>
      <c r="J1" s="2"/>
      <c r="K1" s="2"/>
      <c r="L1" s="2"/>
      <c r="M1" s="2"/>
      <c r="N1" s="1"/>
      <c r="O1" s="1"/>
    </row>
    <row r="2" spans="2:17" ht="15.95" customHeight="1" thickBot="1"/>
    <row r="3" spans="2:17" ht="39.950000000000003" customHeight="1" thickBot="1">
      <c r="B3" s="473" t="s">
        <v>382</v>
      </c>
      <c r="C3" s="474"/>
      <c r="D3" s="474"/>
      <c r="E3" s="474"/>
      <c r="F3" s="474"/>
      <c r="G3" s="474"/>
      <c r="H3" s="474"/>
      <c r="I3" s="474"/>
      <c r="J3" s="474"/>
      <c r="K3" s="474"/>
      <c r="L3" s="470" t="s">
        <v>239</v>
      </c>
      <c r="M3" s="471"/>
      <c r="N3" s="471"/>
      <c r="O3" s="471"/>
      <c r="P3" s="472"/>
    </row>
    <row r="4" spans="2:17" ht="20.100000000000001" customHeight="1">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7" ht="20.100000000000001" customHeight="1" thickBot="1">
      <c r="B5" s="466"/>
      <c r="C5" s="462"/>
      <c r="D5" s="462"/>
      <c r="E5" s="462"/>
      <c r="F5" s="462"/>
      <c r="G5" s="462"/>
      <c r="H5" s="462"/>
      <c r="I5" s="462"/>
      <c r="J5" s="462"/>
      <c r="K5" s="462"/>
      <c r="L5" s="462"/>
      <c r="M5" s="462"/>
      <c r="N5" s="462"/>
      <c r="O5" s="145" t="s">
        <v>209</v>
      </c>
      <c r="P5" s="30" t="s">
        <v>210</v>
      </c>
    </row>
    <row r="6" spans="2:17" ht="20.100000000000001" customHeight="1">
      <c r="B6" s="148" t="s">
        <v>211</v>
      </c>
      <c r="C6" s="146">
        <v>31</v>
      </c>
      <c r="D6" s="8">
        <v>29</v>
      </c>
      <c r="E6" s="8">
        <v>31</v>
      </c>
      <c r="F6" s="8">
        <v>20</v>
      </c>
      <c r="G6" s="8">
        <v>6</v>
      </c>
      <c r="H6" s="8">
        <v>2</v>
      </c>
      <c r="I6" s="168">
        <f>SUM(C6:H6)</f>
        <v>119</v>
      </c>
      <c r="J6" s="8">
        <v>15</v>
      </c>
      <c r="K6" s="8">
        <v>18</v>
      </c>
      <c r="L6" s="8">
        <v>30</v>
      </c>
      <c r="M6" s="8">
        <v>31</v>
      </c>
      <c r="N6" s="168">
        <f>SUM(J6:M6)</f>
        <v>94</v>
      </c>
      <c r="O6" s="167">
        <f>SUM(C6:H6,J6:M6)</f>
        <v>213</v>
      </c>
      <c r="P6" s="169">
        <f>I6+N6</f>
        <v>213</v>
      </c>
    </row>
    <row r="7" spans="2:17" ht="20.100000000000001" customHeight="1">
      <c r="B7" s="149" t="s">
        <v>485</v>
      </c>
      <c r="C7" s="147">
        <v>-2.4258064516129032</v>
      </c>
      <c r="D7" s="10">
        <v>1.7482758620689658</v>
      </c>
      <c r="E7" s="10">
        <v>2.9741935483870967</v>
      </c>
      <c r="F7" s="10">
        <v>8.5399999999999991</v>
      </c>
      <c r="G7" s="10">
        <v>12.516666666666667</v>
      </c>
      <c r="H7" s="10">
        <v>16.649999999999999</v>
      </c>
      <c r="I7" s="153">
        <f>(C6*C7+D6*D7+E6*E7+F6*F7+G6*G7)/I6</f>
        <v>2.6352941176470592</v>
      </c>
      <c r="J7" s="10">
        <v>11.446666666666665</v>
      </c>
      <c r="K7" s="95">
        <v>9.1055555555555578</v>
      </c>
      <c r="L7" s="95">
        <v>5.4966666666666661</v>
      </c>
      <c r="M7" s="95">
        <v>0.50322580645161252</v>
      </c>
      <c r="N7" s="153">
        <f>(J6*J7+K6*K7+L6*L7+M6*M7)/N6</f>
        <v>5.4904255319148936</v>
      </c>
      <c r="O7" s="154">
        <f>(C7*C6+D7*D6+E7*E6+F7*F6+G7*G6+H7*H6+J7*J6+K7*K6+L7*L6+M7*M6)/O6</f>
        <v>4.051643192488263</v>
      </c>
      <c r="P7" s="161">
        <f>(I7*I6+N7*N6)/P6</f>
        <v>3.8953051643192489</v>
      </c>
    </row>
    <row r="8" spans="2:17" ht="20.100000000000001" customHeight="1">
      <c r="B8" s="149" t="s">
        <v>212</v>
      </c>
      <c r="C8" s="13">
        <f t="shared" ref="C8:H8" si="0">C6*(13-C7)</f>
        <v>478.2</v>
      </c>
      <c r="D8" s="12">
        <f t="shared" si="0"/>
        <v>326.3</v>
      </c>
      <c r="E8" s="12">
        <f t="shared" si="0"/>
        <v>310.8</v>
      </c>
      <c r="F8" s="12">
        <f t="shared" si="0"/>
        <v>89.200000000000017</v>
      </c>
      <c r="G8" s="12">
        <f t="shared" si="0"/>
        <v>2.899999999999995</v>
      </c>
      <c r="H8" s="12">
        <f t="shared" si="0"/>
        <v>-7.2999999999999972</v>
      </c>
      <c r="I8" s="155">
        <f>SUM(C8:G8)</f>
        <v>1207.4000000000001</v>
      </c>
      <c r="J8" s="12">
        <f>J6*(13-J7)</f>
        <v>23.300000000000018</v>
      </c>
      <c r="K8" s="12">
        <f>K6*(13-K7)</f>
        <v>70.099999999999966</v>
      </c>
      <c r="L8" s="12">
        <f>L6*(13-L7)</f>
        <v>225.10000000000002</v>
      </c>
      <c r="M8" s="12">
        <f>M6*(13-M7)</f>
        <v>387.40000000000003</v>
      </c>
      <c r="N8" s="155">
        <f>SUM(J8:M8)</f>
        <v>705.90000000000009</v>
      </c>
      <c r="O8" s="156">
        <f>O6*(13-O7)</f>
        <v>1905.9999999999998</v>
      </c>
      <c r="P8" s="162">
        <f>P6*(13-P7)</f>
        <v>1939.3000000000002</v>
      </c>
    </row>
    <row r="9" spans="2:17" ht="20.100000000000001" customHeight="1">
      <c r="B9" s="149" t="s">
        <v>213</v>
      </c>
      <c r="C9" s="13">
        <f>C6*(17-C7)</f>
        <v>602.20000000000005</v>
      </c>
      <c r="D9" s="12">
        <f>D6*(17-D7)</f>
        <v>442.3</v>
      </c>
      <c r="E9" s="12">
        <f>E6*(17-E7)</f>
        <v>434.8</v>
      </c>
      <c r="F9" s="12">
        <f>F6*(17-F7)</f>
        <v>169.20000000000002</v>
      </c>
      <c r="G9" s="12" t="s">
        <v>301</v>
      </c>
      <c r="H9" s="12">
        <f>H6*(17-H7)</f>
        <v>0.70000000000000284</v>
      </c>
      <c r="I9" s="155">
        <f>SUM(C9:G9)</f>
        <v>1648.5</v>
      </c>
      <c r="J9" s="12">
        <f>J6*(17-J7)</f>
        <v>83.300000000000011</v>
      </c>
      <c r="K9" s="12">
        <f>K6*(17-K7)</f>
        <v>142.09999999999997</v>
      </c>
      <c r="L9" s="12">
        <f>L6*(17-L7)</f>
        <v>345.1</v>
      </c>
      <c r="M9" s="12">
        <f>M6*(17-M7)</f>
        <v>511.4</v>
      </c>
      <c r="N9" s="155">
        <f>SUM(J9:M9)</f>
        <v>1081.9000000000001</v>
      </c>
      <c r="O9" s="156">
        <f>O6*(17-O7)</f>
        <v>2758</v>
      </c>
      <c r="P9" s="162">
        <f>P6*(17-P7)</f>
        <v>2791.3</v>
      </c>
    </row>
    <row r="10" spans="2:17" ht="20.100000000000001" customHeight="1">
      <c r="B10" s="149" t="s">
        <v>214</v>
      </c>
      <c r="C10" s="17">
        <f t="shared" ref="C10:H10" si="1">C6*(18-C7)</f>
        <v>633.20000000000005</v>
      </c>
      <c r="D10" s="16">
        <f t="shared" si="1"/>
        <v>471.3</v>
      </c>
      <c r="E10" s="16">
        <f t="shared" si="1"/>
        <v>465.8</v>
      </c>
      <c r="F10" s="16">
        <f t="shared" si="1"/>
        <v>189.20000000000002</v>
      </c>
      <c r="G10" s="16">
        <f t="shared" si="1"/>
        <v>32.899999999999991</v>
      </c>
      <c r="H10" s="16">
        <f t="shared" si="1"/>
        <v>2.7000000000000028</v>
      </c>
      <c r="I10" s="155">
        <f>SUM(C10:G10)</f>
        <v>1792.4</v>
      </c>
      <c r="J10" s="16">
        <f>J6*(18-J7)</f>
        <v>98.300000000000011</v>
      </c>
      <c r="K10" s="16">
        <f>K6*(18-K7)</f>
        <v>160.09999999999997</v>
      </c>
      <c r="L10" s="16">
        <f>L6*(18-L7)</f>
        <v>375.1</v>
      </c>
      <c r="M10" s="16">
        <f>M6*(18-M7)</f>
        <v>542.4</v>
      </c>
      <c r="N10" s="155">
        <f>SUM(J10:M10)</f>
        <v>1175.9000000000001</v>
      </c>
      <c r="O10" s="157">
        <f>O6*(18-O7)</f>
        <v>2971</v>
      </c>
      <c r="P10" s="163">
        <f>P6*(18-P7)</f>
        <v>3004.3</v>
      </c>
    </row>
    <row r="11" spans="2:17" ht="20.100000000000001" customHeight="1" thickBot="1">
      <c r="B11" s="347" t="s">
        <v>215</v>
      </c>
      <c r="C11" s="21">
        <f t="shared" ref="C11:H11" si="2">C6*(19-C7)</f>
        <v>664.2</v>
      </c>
      <c r="D11" s="20">
        <f t="shared" si="2"/>
        <v>500.3</v>
      </c>
      <c r="E11" s="20">
        <f t="shared" si="2"/>
        <v>496.80000000000007</v>
      </c>
      <c r="F11" s="20">
        <f t="shared" si="2"/>
        <v>209.20000000000002</v>
      </c>
      <c r="G11" s="20">
        <f t="shared" si="2"/>
        <v>38.899999999999991</v>
      </c>
      <c r="H11" s="20">
        <f t="shared" si="2"/>
        <v>4.7000000000000028</v>
      </c>
      <c r="I11" s="164">
        <f>SUM(C11:G11)</f>
        <v>1909.4000000000003</v>
      </c>
      <c r="J11" s="20">
        <f>J6*(19-J7)</f>
        <v>113.30000000000001</v>
      </c>
      <c r="K11" s="20">
        <f>K6*(19-K7)</f>
        <v>178.09999999999997</v>
      </c>
      <c r="L11" s="20">
        <f>L6*(19-L7)</f>
        <v>405.1</v>
      </c>
      <c r="M11" s="20">
        <f>M6*(19-M7)</f>
        <v>573.4</v>
      </c>
      <c r="N11" s="164">
        <f>SUM(J11:M11)</f>
        <v>1269.9000000000001</v>
      </c>
      <c r="O11" s="165">
        <f>O6*(19-O7)</f>
        <v>3184</v>
      </c>
      <c r="P11" s="166">
        <f>P6*(19-P7)</f>
        <v>3217.3</v>
      </c>
    </row>
    <row r="12" spans="2:17" ht="15.95" customHeight="1" thickBot="1">
      <c r="B12" s="1"/>
      <c r="C12" s="1"/>
      <c r="D12" s="2"/>
      <c r="E12" s="2"/>
      <c r="F12" s="2"/>
      <c r="G12" s="1"/>
      <c r="H12" s="2"/>
      <c r="I12" s="1"/>
      <c r="J12" s="2"/>
      <c r="K12" s="1"/>
      <c r="L12" s="2"/>
      <c r="M12" s="1"/>
      <c r="N12" s="2"/>
      <c r="O12" s="1"/>
      <c r="P12" s="1"/>
    </row>
    <row r="13" spans="2:17" ht="39.950000000000003" customHeight="1" thickBot="1">
      <c r="B13" s="473" t="s">
        <v>382</v>
      </c>
      <c r="C13" s="474"/>
      <c r="D13" s="474"/>
      <c r="E13" s="474"/>
      <c r="F13" s="474"/>
      <c r="G13" s="474"/>
      <c r="H13" s="474"/>
      <c r="I13" s="474"/>
      <c r="J13" s="474"/>
      <c r="K13" s="474"/>
      <c r="L13" s="470" t="s">
        <v>240</v>
      </c>
      <c r="M13" s="471"/>
      <c r="N13" s="471"/>
      <c r="O13" s="471"/>
      <c r="P13" s="472"/>
    </row>
    <row r="14" spans="2:17" ht="20.100000000000001" customHeight="1">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7" ht="20.100000000000001" customHeight="1" thickBot="1">
      <c r="B15" s="466"/>
      <c r="C15" s="462"/>
      <c r="D15" s="462"/>
      <c r="E15" s="462"/>
      <c r="F15" s="462"/>
      <c r="G15" s="462"/>
      <c r="H15" s="462"/>
      <c r="I15" s="462"/>
      <c r="J15" s="462"/>
      <c r="K15" s="462"/>
      <c r="L15" s="462"/>
      <c r="M15" s="462"/>
      <c r="N15" s="462"/>
      <c r="O15" s="145" t="s">
        <v>209</v>
      </c>
      <c r="P15" s="30" t="s">
        <v>210</v>
      </c>
      <c r="Q15" s="1"/>
    </row>
    <row r="16" spans="2:17" ht="20.100000000000001" customHeight="1">
      <c r="B16" s="148" t="s">
        <v>211</v>
      </c>
      <c r="C16" s="146">
        <v>31</v>
      </c>
      <c r="D16" s="8">
        <v>28</v>
      </c>
      <c r="E16" s="8">
        <v>31</v>
      </c>
      <c r="F16" s="8">
        <v>30</v>
      </c>
      <c r="G16" s="8">
        <v>3</v>
      </c>
      <c r="H16" s="8">
        <v>13</v>
      </c>
      <c r="I16" s="168">
        <f>SUM(C16:G16)</f>
        <v>123</v>
      </c>
      <c r="J16" s="8">
        <v>26</v>
      </c>
      <c r="K16" s="8">
        <v>21</v>
      </c>
      <c r="L16" s="8">
        <v>30</v>
      </c>
      <c r="M16" s="8">
        <v>31</v>
      </c>
      <c r="N16" s="168">
        <f>SUM(J16:M16)</f>
        <v>108</v>
      </c>
      <c r="O16" s="167">
        <f>SUM(C16:H16,J16:M16)</f>
        <v>244</v>
      </c>
      <c r="P16" s="169">
        <f>I16+N16</f>
        <v>231</v>
      </c>
      <c r="Q16" s="1"/>
    </row>
    <row r="17" spans="2:17" ht="20.100000000000001" customHeight="1">
      <c r="B17" s="149" t="s">
        <v>485</v>
      </c>
      <c r="C17" s="147">
        <v>-1.0806451612903227</v>
      </c>
      <c r="D17" s="10">
        <v>4.6428571428571805E-2</v>
      </c>
      <c r="E17" s="10">
        <v>2.7225806451612904</v>
      </c>
      <c r="F17" s="10">
        <v>6.9</v>
      </c>
      <c r="G17" s="10">
        <v>14.033333333333333</v>
      </c>
      <c r="H17" s="10">
        <v>11.815384615384614</v>
      </c>
      <c r="I17" s="153">
        <f>(C16*C17+D16*D17+E16*E17+F16*F17+G16*G17)/I16</f>
        <v>2.4495934959349595</v>
      </c>
      <c r="J17" s="10">
        <v>10.973333333333333</v>
      </c>
      <c r="K17" s="95">
        <v>11.36451612903226</v>
      </c>
      <c r="L17" s="95">
        <v>1.0366666666666664</v>
      </c>
      <c r="M17" s="95">
        <v>-3.6548387096774202</v>
      </c>
      <c r="N17" s="153">
        <f>(J16*J17+K16*K17+L16*L17+M16*M17)/N16</f>
        <v>4.0903843090402239</v>
      </c>
      <c r="O17" s="154">
        <f>(C17*C16+D17*D16+E17*E16+F17*F16+G17*G16+H17*H16+J17*J16+K17*K16+L17*L16+M17*M16)/O16</f>
        <v>3.6748422351489514</v>
      </c>
      <c r="P17" s="161">
        <f>(I17*I16+N17*N16)/P16</f>
        <v>3.2167164734906679</v>
      </c>
      <c r="Q17" s="1"/>
    </row>
    <row r="18" spans="2:17" ht="20.100000000000001" customHeight="1">
      <c r="B18" s="149" t="s">
        <v>212</v>
      </c>
      <c r="C18" s="13">
        <f t="shared" ref="C18:H18" si="3">C16*(13-C17)</f>
        <v>436.5</v>
      </c>
      <c r="D18" s="12">
        <f t="shared" si="3"/>
        <v>362.7</v>
      </c>
      <c r="E18" s="12">
        <f t="shared" si="3"/>
        <v>318.60000000000002</v>
      </c>
      <c r="F18" s="12">
        <f t="shared" si="3"/>
        <v>183</v>
      </c>
      <c r="G18" s="12">
        <f t="shared" si="3"/>
        <v>-3.0999999999999996</v>
      </c>
      <c r="H18" s="12">
        <f t="shared" si="3"/>
        <v>15.400000000000015</v>
      </c>
      <c r="I18" s="155">
        <f>SUM(C18:G18)</f>
        <v>1297.7000000000003</v>
      </c>
      <c r="J18" s="12">
        <f>J16*(13-J17)</f>
        <v>52.693333333333349</v>
      </c>
      <c r="K18" s="12">
        <f>K16*(13-K17)</f>
        <v>34.34516129032253</v>
      </c>
      <c r="L18" s="12">
        <f>L16*(13-L17)</f>
        <v>358.9</v>
      </c>
      <c r="M18" s="12">
        <f>M16*(13-M17)</f>
        <v>516.30000000000007</v>
      </c>
      <c r="N18" s="155">
        <f>SUM(J18:M18)</f>
        <v>962.23849462365592</v>
      </c>
      <c r="O18" s="156">
        <f>O16*(13-O17)</f>
        <v>2275.3384946236561</v>
      </c>
      <c r="P18" s="162">
        <f>P16*(13-P17)</f>
        <v>2259.938494623656</v>
      </c>
      <c r="Q18" s="1"/>
    </row>
    <row r="19" spans="2:17" ht="20.100000000000001" customHeight="1">
      <c r="B19" s="149" t="s">
        <v>213</v>
      </c>
      <c r="C19" s="13">
        <f t="shared" ref="C19:H19" si="4">C16*(17-C17)</f>
        <v>560.5</v>
      </c>
      <c r="D19" s="12">
        <f t="shared" si="4"/>
        <v>474.70000000000005</v>
      </c>
      <c r="E19" s="12">
        <f t="shared" si="4"/>
        <v>442.6</v>
      </c>
      <c r="F19" s="12">
        <f t="shared" si="4"/>
        <v>303</v>
      </c>
      <c r="G19" s="12">
        <f t="shared" si="4"/>
        <v>8.9</v>
      </c>
      <c r="H19" s="12">
        <f t="shared" si="4"/>
        <v>67.40000000000002</v>
      </c>
      <c r="I19" s="155">
        <f>SUM(C19:G19)</f>
        <v>1789.7000000000003</v>
      </c>
      <c r="J19" s="12">
        <f>J16*(17-J17)</f>
        <v>156.69333333333336</v>
      </c>
      <c r="K19" s="12">
        <f>K16*(17-K17)</f>
        <v>118.34516129032252</v>
      </c>
      <c r="L19" s="12">
        <f>L16*(17-L17)</f>
        <v>478.9</v>
      </c>
      <c r="M19" s="12">
        <f>M16*(17-M17)</f>
        <v>640.30000000000007</v>
      </c>
      <c r="N19" s="155">
        <f>SUM(J19:M19)</f>
        <v>1394.2384946236559</v>
      </c>
      <c r="O19" s="156">
        <f>O16*(17-O17)</f>
        <v>3251.3384946236561</v>
      </c>
      <c r="P19" s="162">
        <f>P16*(17-P17)</f>
        <v>3183.938494623656</v>
      </c>
      <c r="Q19" s="1"/>
    </row>
    <row r="20" spans="2:17" ht="20.100000000000001" customHeight="1">
      <c r="B20" s="149" t="s">
        <v>214</v>
      </c>
      <c r="C20" s="17">
        <f t="shared" ref="C20:H20" si="5">C16*(18-C17)</f>
        <v>591.5</v>
      </c>
      <c r="D20" s="16">
        <f t="shared" si="5"/>
        <v>502.70000000000005</v>
      </c>
      <c r="E20" s="16">
        <f t="shared" si="5"/>
        <v>473.6</v>
      </c>
      <c r="F20" s="16">
        <f t="shared" si="5"/>
        <v>333</v>
      </c>
      <c r="G20" s="16">
        <f t="shared" si="5"/>
        <v>11.9</v>
      </c>
      <c r="H20" s="16">
        <f t="shared" si="5"/>
        <v>80.40000000000002</v>
      </c>
      <c r="I20" s="155">
        <f>SUM(C20:G20)</f>
        <v>1912.7000000000003</v>
      </c>
      <c r="J20" s="16">
        <f>J16*(18-J17)</f>
        <v>182.69333333333336</v>
      </c>
      <c r="K20" s="16">
        <f>K16*(18-K17)</f>
        <v>139.34516129032252</v>
      </c>
      <c r="L20" s="16">
        <f>L16*(18-L17)</f>
        <v>508.90000000000003</v>
      </c>
      <c r="M20" s="16">
        <f>M16*(18-M17)</f>
        <v>671.30000000000007</v>
      </c>
      <c r="N20" s="155">
        <f>SUM(J20:M20)</f>
        <v>1502.2384946236562</v>
      </c>
      <c r="O20" s="157">
        <f>O16*(18-O17)</f>
        <v>3495.3384946236561</v>
      </c>
      <c r="P20" s="163">
        <f>P16*(18-P17)</f>
        <v>3414.938494623656</v>
      </c>
      <c r="Q20" s="1"/>
    </row>
    <row r="21" spans="2:17" ht="19.5" customHeight="1" thickBot="1">
      <c r="B21" s="347" t="s">
        <v>215</v>
      </c>
      <c r="C21" s="21">
        <f t="shared" ref="C21:H21" si="6">C16*(19-C17)</f>
        <v>622.5</v>
      </c>
      <c r="D21" s="20">
        <f t="shared" si="6"/>
        <v>530.70000000000005</v>
      </c>
      <c r="E21" s="20">
        <f t="shared" si="6"/>
        <v>504.6</v>
      </c>
      <c r="F21" s="20">
        <f t="shared" si="6"/>
        <v>363</v>
      </c>
      <c r="G21" s="20">
        <f t="shared" si="6"/>
        <v>14.9</v>
      </c>
      <c r="H21" s="20">
        <f t="shared" si="6"/>
        <v>93.40000000000002</v>
      </c>
      <c r="I21" s="164">
        <f>SUM(C21:G21)</f>
        <v>2035.7000000000003</v>
      </c>
      <c r="J21" s="20">
        <f>J16*(19-J17)</f>
        <v>208.69333333333336</v>
      </c>
      <c r="K21" s="20">
        <f>K16*(19-K17)</f>
        <v>160.34516129032252</v>
      </c>
      <c r="L21" s="20">
        <f>L16*(19-L17)</f>
        <v>538.90000000000009</v>
      </c>
      <c r="M21" s="20">
        <f>M16*(19-M17)</f>
        <v>702.30000000000007</v>
      </c>
      <c r="N21" s="164">
        <f>SUM(J21:M21)</f>
        <v>1610.2384946236562</v>
      </c>
      <c r="O21" s="165">
        <f>O16*(19-O17)</f>
        <v>3739.3384946236561</v>
      </c>
      <c r="P21" s="166">
        <f>P16*(19-P17)</f>
        <v>3645.938494623656</v>
      </c>
      <c r="Q21" s="1"/>
    </row>
    <row r="22" spans="2:17" ht="15.95" customHeight="1" thickBot="1">
      <c r="B22" s="1"/>
      <c r="C22" s="1"/>
      <c r="D22" s="2"/>
      <c r="E22" s="2"/>
      <c r="F22" s="2"/>
      <c r="G22" s="1"/>
      <c r="H22" s="3"/>
      <c r="I22" s="1"/>
      <c r="J22" s="3"/>
      <c r="K22" s="1"/>
      <c r="L22" s="2"/>
      <c r="M22" s="1"/>
      <c r="N22" s="2"/>
      <c r="O22" s="1"/>
      <c r="P22" s="1"/>
    </row>
    <row r="23" spans="2:17" ht="39.6" customHeight="1" thickBot="1">
      <c r="B23" s="473" t="s">
        <v>383</v>
      </c>
      <c r="C23" s="474"/>
      <c r="D23" s="474"/>
      <c r="E23" s="474"/>
      <c r="F23" s="474"/>
      <c r="G23" s="474"/>
      <c r="H23" s="474"/>
      <c r="I23" s="474"/>
      <c r="J23" s="474"/>
      <c r="K23" s="474"/>
      <c r="L23" s="470" t="s">
        <v>218</v>
      </c>
      <c r="M23" s="471"/>
      <c r="N23" s="471"/>
      <c r="O23" s="471"/>
      <c r="P23" s="472"/>
    </row>
    <row r="24" spans="2:17" ht="15.95" customHeight="1">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7" ht="15.95" customHeight="1" thickBot="1">
      <c r="B25" s="466"/>
      <c r="C25" s="462"/>
      <c r="D25" s="462"/>
      <c r="E25" s="462"/>
      <c r="F25" s="462"/>
      <c r="G25" s="462"/>
      <c r="H25" s="462"/>
      <c r="I25" s="462"/>
      <c r="J25" s="462"/>
      <c r="K25" s="462"/>
      <c r="L25" s="462"/>
      <c r="M25" s="462"/>
      <c r="N25" s="462"/>
      <c r="O25" s="145" t="s">
        <v>209</v>
      </c>
      <c r="P25" s="30" t="s">
        <v>210</v>
      </c>
    </row>
    <row r="26" spans="2:17" ht="19.149999999999999" customHeight="1">
      <c r="B26" s="148" t="s">
        <v>211</v>
      </c>
      <c r="C26" s="146">
        <v>31</v>
      </c>
      <c r="D26" s="8">
        <v>28</v>
      </c>
      <c r="E26" s="8">
        <v>31</v>
      </c>
      <c r="F26" s="8">
        <v>30</v>
      </c>
      <c r="G26" s="8">
        <v>0</v>
      </c>
      <c r="H26" s="8">
        <v>0</v>
      </c>
      <c r="I26" s="168">
        <f>SUM(C26:G26)</f>
        <v>120</v>
      </c>
      <c r="J26" s="8">
        <v>15</v>
      </c>
      <c r="K26" s="8">
        <v>31</v>
      </c>
      <c r="L26" s="8">
        <v>30</v>
      </c>
      <c r="M26" s="8">
        <v>31</v>
      </c>
      <c r="N26" s="168">
        <f>SUM(J26:M26)</f>
        <v>107</v>
      </c>
      <c r="O26" s="167">
        <f>SUM(C26:H26,J26:M26)</f>
        <v>227</v>
      </c>
      <c r="P26" s="169">
        <f>I26+N26</f>
        <v>227</v>
      </c>
    </row>
    <row r="27" spans="2:17" ht="19.149999999999999" customHeight="1">
      <c r="B27" s="149" t="s">
        <v>485</v>
      </c>
      <c r="C27" s="147">
        <v>-2</v>
      </c>
      <c r="D27" s="10">
        <v>3.6</v>
      </c>
      <c r="E27" s="10">
        <v>5.0999999999999996</v>
      </c>
      <c r="F27" s="10">
        <v>8.5333333333333332</v>
      </c>
      <c r="G27" s="10">
        <v>0</v>
      </c>
      <c r="H27" s="10">
        <v>0</v>
      </c>
      <c r="I27" s="153">
        <f>(C26*C27+D26*D27+E26*E27+F26*F27+G26*G27)/I26</f>
        <v>3.7741666666666664</v>
      </c>
      <c r="J27" s="10">
        <v>9.9</v>
      </c>
      <c r="K27" s="95">
        <v>7.2548387096774194</v>
      </c>
      <c r="L27" s="95">
        <v>5.2</v>
      </c>
      <c r="M27" s="95">
        <v>-2.9</v>
      </c>
      <c r="N27" s="153">
        <f>(J26*J27+K26*K27+L26*L27+M26*M27)/N26</f>
        <v>4.1074766355140184</v>
      </c>
      <c r="O27" s="154">
        <f>(C27*C26+D27*D26+E27*E26+F27*F26+G27*G26+H27*H26+J27*J26+K27*K26+L27*L26+M27*M26)/O26</f>
        <v>3.9312775330396477</v>
      </c>
      <c r="P27" s="161">
        <f>(I27*I26+N27*N26)/P26</f>
        <v>3.9312775330396477</v>
      </c>
    </row>
    <row r="28" spans="2:17" ht="19.149999999999999" customHeight="1">
      <c r="B28" s="149" t="s">
        <v>212</v>
      </c>
      <c r="C28" s="13">
        <f t="shared" ref="C28:H28" si="7">C26*(13-C27)</f>
        <v>465</v>
      </c>
      <c r="D28" s="12">
        <f t="shared" si="7"/>
        <v>263.2</v>
      </c>
      <c r="E28" s="12">
        <f t="shared" si="7"/>
        <v>244.9</v>
      </c>
      <c r="F28" s="12">
        <f t="shared" si="7"/>
        <v>134</v>
      </c>
      <c r="G28" s="12">
        <f t="shared" si="7"/>
        <v>0</v>
      </c>
      <c r="H28" s="12">
        <f t="shared" si="7"/>
        <v>0</v>
      </c>
      <c r="I28" s="155">
        <f>SUM(C28:G28)</f>
        <v>1107.0999999999999</v>
      </c>
      <c r="J28" s="12">
        <f>J26*(13-J27)</f>
        <v>46.499999999999993</v>
      </c>
      <c r="K28" s="12">
        <f>K26*(13-K27)</f>
        <v>178.1</v>
      </c>
      <c r="L28" s="12">
        <f>L26*(13-L27)</f>
        <v>234</v>
      </c>
      <c r="M28" s="12">
        <f>M26*(13-M27)</f>
        <v>492.90000000000003</v>
      </c>
      <c r="N28" s="155">
        <f>SUM(J28:M28)</f>
        <v>951.5</v>
      </c>
      <c r="O28" s="156">
        <f>O26*(13-O27)</f>
        <v>2058.6</v>
      </c>
      <c r="P28" s="162">
        <f>P26*(13-P27)</f>
        <v>2058.6</v>
      </c>
    </row>
    <row r="29" spans="2:17" ht="19.149999999999999" customHeight="1">
      <c r="B29" s="149" t="s">
        <v>213</v>
      </c>
      <c r="C29" s="13">
        <f t="shared" ref="C29:H29" si="8">C26*(17-C27)</f>
        <v>589</v>
      </c>
      <c r="D29" s="12">
        <f t="shared" si="8"/>
        <v>375.2</v>
      </c>
      <c r="E29" s="12">
        <f t="shared" si="8"/>
        <v>368.90000000000003</v>
      </c>
      <c r="F29" s="12">
        <f t="shared" si="8"/>
        <v>254</v>
      </c>
      <c r="G29" s="12">
        <f t="shared" si="8"/>
        <v>0</v>
      </c>
      <c r="H29" s="12">
        <f t="shared" si="8"/>
        <v>0</v>
      </c>
      <c r="I29" s="155">
        <f>SUM(C29:G29)</f>
        <v>1587.1000000000001</v>
      </c>
      <c r="J29" s="12">
        <f>J26*(17-J27)</f>
        <v>106.5</v>
      </c>
      <c r="K29" s="12">
        <f>K26*(17-K27)</f>
        <v>302.10000000000002</v>
      </c>
      <c r="L29" s="12">
        <f>L26*(17-L27)</f>
        <v>354</v>
      </c>
      <c r="M29" s="12">
        <f>M26*(17-M27)</f>
        <v>616.9</v>
      </c>
      <c r="N29" s="155">
        <f>SUM(J29:M29)</f>
        <v>1379.5</v>
      </c>
      <c r="O29" s="156">
        <f>O26*(17-O27)</f>
        <v>2966.6</v>
      </c>
      <c r="P29" s="162">
        <f>P26*(17-P27)</f>
        <v>2966.6</v>
      </c>
    </row>
    <row r="30" spans="2:17" ht="19.149999999999999" customHeight="1">
      <c r="B30" s="149" t="s">
        <v>214</v>
      </c>
      <c r="C30" s="17">
        <f t="shared" ref="C30:H30" si="9">C26*(18-C27)</f>
        <v>620</v>
      </c>
      <c r="D30" s="16">
        <f t="shared" si="9"/>
        <v>403.2</v>
      </c>
      <c r="E30" s="16">
        <f t="shared" si="9"/>
        <v>399.90000000000003</v>
      </c>
      <c r="F30" s="16">
        <f t="shared" si="9"/>
        <v>284</v>
      </c>
      <c r="G30" s="16">
        <f t="shared" si="9"/>
        <v>0</v>
      </c>
      <c r="H30" s="16">
        <f t="shared" si="9"/>
        <v>0</v>
      </c>
      <c r="I30" s="155">
        <f>SUM(C30:G30)</f>
        <v>1707.1000000000001</v>
      </c>
      <c r="J30" s="16">
        <f>J26*(18-J27)</f>
        <v>121.5</v>
      </c>
      <c r="K30" s="16">
        <f>K26*(18-K27)</f>
        <v>333.1</v>
      </c>
      <c r="L30" s="16">
        <f>L26*(18-L27)</f>
        <v>384</v>
      </c>
      <c r="M30" s="16">
        <f>M26*(18-M27)</f>
        <v>647.9</v>
      </c>
      <c r="N30" s="155">
        <f>SUM(J30:M30)</f>
        <v>1486.5</v>
      </c>
      <c r="O30" s="157">
        <f>O26*(18-O27)</f>
        <v>3193.6</v>
      </c>
      <c r="P30" s="163">
        <f>P26*(18-P27)</f>
        <v>3193.6</v>
      </c>
    </row>
    <row r="31" spans="2:17" ht="19.149999999999999" customHeight="1" thickBot="1">
      <c r="B31" s="347" t="s">
        <v>215</v>
      </c>
      <c r="C31" s="21">
        <f t="shared" ref="C31:H31" si="10">C26*(19-C27)</f>
        <v>651</v>
      </c>
      <c r="D31" s="20">
        <f t="shared" si="10"/>
        <v>431.2</v>
      </c>
      <c r="E31" s="20">
        <f t="shared" si="10"/>
        <v>430.90000000000003</v>
      </c>
      <c r="F31" s="20">
        <f t="shared" si="10"/>
        <v>314</v>
      </c>
      <c r="G31" s="20">
        <f t="shared" si="10"/>
        <v>0</v>
      </c>
      <c r="H31" s="20">
        <f t="shared" si="10"/>
        <v>0</v>
      </c>
      <c r="I31" s="164">
        <f>SUM(C31:G31)</f>
        <v>1827.1000000000001</v>
      </c>
      <c r="J31" s="20">
        <f>J26*(19-J27)</f>
        <v>136.5</v>
      </c>
      <c r="K31" s="20">
        <f>K26*(19-K27)</f>
        <v>364.1</v>
      </c>
      <c r="L31" s="20">
        <f>L26*(19-L27)</f>
        <v>414</v>
      </c>
      <c r="M31" s="20">
        <f>M26*(19-M27)</f>
        <v>678.9</v>
      </c>
      <c r="N31" s="164">
        <f>SUM(J31:M31)</f>
        <v>1593.5</v>
      </c>
      <c r="O31" s="165">
        <f>O26*(19-O27)</f>
        <v>3420.6</v>
      </c>
      <c r="P31" s="166">
        <f>P26*(19-P27)</f>
        <v>3420.6</v>
      </c>
    </row>
    <row r="32" spans="2:17" ht="15.95" customHeight="1" thickBot="1">
      <c r="B32" s="1"/>
      <c r="C32" s="1"/>
      <c r="D32" s="2"/>
      <c r="E32" s="2"/>
      <c r="F32" s="2"/>
      <c r="G32" s="1"/>
      <c r="H32" s="3"/>
      <c r="I32" s="1"/>
      <c r="J32" s="3"/>
      <c r="K32" s="1"/>
      <c r="L32" s="2"/>
      <c r="M32" s="1"/>
      <c r="N32" s="2"/>
      <c r="O32" s="1"/>
      <c r="P32" s="1"/>
    </row>
    <row r="33" spans="2:17" ht="39.6" customHeight="1" thickBot="1">
      <c r="B33" s="473" t="s">
        <v>383</v>
      </c>
      <c r="C33" s="474"/>
      <c r="D33" s="474"/>
      <c r="E33" s="474"/>
      <c r="F33" s="474"/>
      <c r="G33" s="474"/>
      <c r="H33" s="474"/>
      <c r="I33" s="474"/>
      <c r="J33" s="474"/>
      <c r="K33" s="474"/>
      <c r="L33" s="470" t="s">
        <v>220</v>
      </c>
      <c r="M33" s="471"/>
      <c r="N33" s="471"/>
      <c r="O33" s="471"/>
      <c r="P33" s="472"/>
    </row>
    <row r="34" spans="2:17" ht="15.95" customHeight="1">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7" ht="15.95" customHeight="1" thickBot="1">
      <c r="B35" s="466"/>
      <c r="C35" s="462"/>
      <c r="D35" s="462"/>
      <c r="E35" s="462"/>
      <c r="F35" s="462"/>
      <c r="G35" s="462"/>
      <c r="H35" s="462"/>
      <c r="I35" s="462"/>
      <c r="J35" s="462"/>
      <c r="K35" s="462"/>
      <c r="L35" s="462"/>
      <c r="M35" s="462"/>
      <c r="N35" s="462"/>
      <c r="O35" s="145" t="s">
        <v>209</v>
      </c>
      <c r="P35" s="30" t="s">
        <v>210</v>
      </c>
    </row>
    <row r="36" spans="2:17" ht="19.149999999999999" customHeight="1">
      <c r="B36" s="148" t="s">
        <v>211</v>
      </c>
      <c r="C36" s="146">
        <v>31</v>
      </c>
      <c r="D36" s="8">
        <v>28</v>
      </c>
      <c r="E36" s="8">
        <v>31</v>
      </c>
      <c r="F36" s="8">
        <v>25</v>
      </c>
      <c r="G36" s="8">
        <v>11</v>
      </c>
      <c r="H36" s="8">
        <v>0</v>
      </c>
      <c r="I36" s="168">
        <f>SUM(C36:G36)</f>
        <v>126</v>
      </c>
      <c r="J36" s="8">
        <v>15</v>
      </c>
      <c r="K36" s="8">
        <v>31</v>
      </c>
      <c r="L36" s="8">
        <v>30</v>
      </c>
      <c r="M36" s="8">
        <v>31</v>
      </c>
      <c r="N36" s="168">
        <f>SUM(J36:M36)</f>
        <v>107</v>
      </c>
      <c r="O36" s="167">
        <f>SUM(C36:H36,J36:M36)</f>
        <v>233</v>
      </c>
      <c r="P36" s="169">
        <f>I36+N36</f>
        <v>233</v>
      </c>
    </row>
    <row r="37" spans="2:17" ht="19.149999999999999" customHeight="1">
      <c r="B37" s="149" t="s">
        <v>485</v>
      </c>
      <c r="C37" s="147">
        <v>-2.2999999999999998</v>
      </c>
      <c r="D37" s="10">
        <v>-4.4000000000000004</v>
      </c>
      <c r="E37" s="10">
        <v>3.5</v>
      </c>
      <c r="F37" s="10">
        <v>6.72</v>
      </c>
      <c r="G37" s="10">
        <v>10.109090909090908</v>
      </c>
      <c r="H37" s="10">
        <v>0</v>
      </c>
      <c r="I37" s="153">
        <f>(C36*C37+D36*D37+E36*E37+F36*F37+G36*G37)/I36</f>
        <v>1.5333333333333332</v>
      </c>
      <c r="J37" s="10">
        <v>12.2</v>
      </c>
      <c r="K37" s="95">
        <v>5.3</v>
      </c>
      <c r="L37" s="95">
        <v>5.5</v>
      </c>
      <c r="M37" s="95">
        <v>-0.3</v>
      </c>
      <c r="N37" s="153">
        <f>(J36*J37+K36*K37+L36*L37+M36*M37)/N36</f>
        <v>4.7009345794392514</v>
      </c>
      <c r="O37" s="154">
        <f>(C37*C36+D37*D36+E37*E36+F37*F36+G37*G36+H37*H36+J37*J36+K37*K36+L37*L36+M37*M36)/O36</f>
        <v>2.9879828326180258</v>
      </c>
      <c r="P37" s="161">
        <f>(I37*I36+N37*N36)/P36</f>
        <v>2.9879828326180249</v>
      </c>
    </row>
    <row r="38" spans="2:17" ht="19.149999999999999" customHeight="1">
      <c r="B38" s="149" t="s">
        <v>212</v>
      </c>
      <c r="C38" s="13">
        <f t="shared" ref="C38:H38" si="11">C36*(13-C37)</f>
        <v>474.3</v>
      </c>
      <c r="D38" s="12">
        <f t="shared" si="11"/>
        <v>487.19999999999993</v>
      </c>
      <c r="E38" s="12">
        <f t="shared" si="11"/>
        <v>294.5</v>
      </c>
      <c r="F38" s="12">
        <f t="shared" si="11"/>
        <v>157</v>
      </c>
      <c r="G38" s="12">
        <f t="shared" si="11"/>
        <v>31.800000000000018</v>
      </c>
      <c r="H38" s="12">
        <f t="shared" si="11"/>
        <v>0</v>
      </c>
      <c r="I38" s="155">
        <f>SUM(C38:G38)</f>
        <v>1444.8</v>
      </c>
      <c r="J38" s="12">
        <f>J36*(13-J37)</f>
        <v>12.000000000000011</v>
      </c>
      <c r="K38" s="12">
        <f>K36*(13-K37)</f>
        <v>238.70000000000002</v>
      </c>
      <c r="L38" s="12">
        <f>L36*(13-L37)</f>
        <v>225</v>
      </c>
      <c r="M38" s="12">
        <f>M36*(13-M37)</f>
        <v>412.3</v>
      </c>
      <c r="N38" s="155">
        <f>SUM(J38:M38)</f>
        <v>888</v>
      </c>
      <c r="O38" s="156">
        <f>O36*(13-O37)</f>
        <v>2332.7999999999997</v>
      </c>
      <c r="P38" s="162">
        <f>P36*(13-P37)</f>
        <v>2332.8000000000002</v>
      </c>
    </row>
    <row r="39" spans="2:17" ht="19.149999999999999" customHeight="1">
      <c r="B39" s="149" t="s">
        <v>213</v>
      </c>
      <c r="C39" s="13">
        <f t="shared" ref="C39:H39" si="12">C36*(17-C37)</f>
        <v>598.30000000000007</v>
      </c>
      <c r="D39" s="12">
        <f t="shared" si="12"/>
        <v>599.19999999999993</v>
      </c>
      <c r="E39" s="12">
        <f t="shared" si="12"/>
        <v>418.5</v>
      </c>
      <c r="F39" s="12">
        <f t="shared" si="12"/>
        <v>257</v>
      </c>
      <c r="G39" s="12">
        <f t="shared" si="12"/>
        <v>75.800000000000011</v>
      </c>
      <c r="H39" s="12">
        <f t="shared" si="12"/>
        <v>0</v>
      </c>
      <c r="I39" s="155">
        <f>SUM(C39:G39)</f>
        <v>1948.8</v>
      </c>
      <c r="J39" s="12">
        <f>J36*(17-J37)</f>
        <v>72.000000000000014</v>
      </c>
      <c r="K39" s="12">
        <f>K36*(17-K37)</f>
        <v>362.7</v>
      </c>
      <c r="L39" s="12">
        <f>L36*(17-L37)</f>
        <v>345</v>
      </c>
      <c r="M39" s="12">
        <f>M36*(17-M37)</f>
        <v>536.30000000000007</v>
      </c>
      <c r="N39" s="155">
        <f>SUM(J39:M39)</f>
        <v>1316</v>
      </c>
      <c r="O39" s="156">
        <f>O36*(17-O37)</f>
        <v>3264.7999999999997</v>
      </c>
      <c r="P39" s="162">
        <f>P36*(17-P37)</f>
        <v>3264.8</v>
      </c>
    </row>
    <row r="40" spans="2:17" ht="19.149999999999999" customHeight="1">
      <c r="B40" s="149" t="s">
        <v>214</v>
      </c>
      <c r="C40" s="17">
        <f t="shared" ref="C40:H40" si="13">C36*(18-C37)</f>
        <v>629.30000000000007</v>
      </c>
      <c r="D40" s="16">
        <f t="shared" si="13"/>
        <v>627.19999999999993</v>
      </c>
      <c r="E40" s="16">
        <f t="shared" si="13"/>
        <v>449.5</v>
      </c>
      <c r="F40" s="16">
        <f t="shared" si="13"/>
        <v>282</v>
      </c>
      <c r="G40" s="16">
        <f t="shared" si="13"/>
        <v>86.800000000000011</v>
      </c>
      <c r="H40" s="16">
        <f t="shared" si="13"/>
        <v>0</v>
      </c>
      <c r="I40" s="155">
        <f>SUM(C40:G40)</f>
        <v>2074.8000000000002</v>
      </c>
      <c r="J40" s="16">
        <f>J36*(18-J37)</f>
        <v>87.000000000000014</v>
      </c>
      <c r="K40" s="16">
        <f>K36*(18-K37)</f>
        <v>393.7</v>
      </c>
      <c r="L40" s="16">
        <f>L36*(18-L37)</f>
        <v>375</v>
      </c>
      <c r="M40" s="16">
        <f>M36*(18-M37)</f>
        <v>567.30000000000007</v>
      </c>
      <c r="N40" s="155">
        <f>SUM(J40:M40)</f>
        <v>1423</v>
      </c>
      <c r="O40" s="157">
        <f>O36*(18-O37)</f>
        <v>3497.7999999999997</v>
      </c>
      <c r="P40" s="163">
        <f>P36*(18-P37)</f>
        <v>3497.8</v>
      </c>
    </row>
    <row r="41" spans="2:17" ht="19.149999999999999" customHeight="1" thickBot="1">
      <c r="B41" s="347" t="s">
        <v>215</v>
      </c>
      <c r="C41" s="21">
        <f t="shared" ref="C41:H41" si="14">C36*(19-C37)</f>
        <v>660.30000000000007</v>
      </c>
      <c r="D41" s="20">
        <f t="shared" si="14"/>
        <v>655.19999999999993</v>
      </c>
      <c r="E41" s="20">
        <f t="shared" si="14"/>
        <v>480.5</v>
      </c>
      <c r="F41" s="20">
        <f t="shared" si="14"/>
        <v>307</v>
      </c>
      <c r="G41" s="20">
        <f t="shared" si="14"/>
        <v>97.800000000000011</v>
      </c>
      <c r="H41" s="20">
        <f t="shared" si="14"/>
        <v>0</v>
      </c>
      <c r="I41" s="164">
        <f>SUM(C41:G41)</f>
        <v>2200.8000000000002</v>
      </c>
      <c r="J41" s="20">
        <f>J36*(19-J37)</f>
        <v>102.00000000000001</v>
      </c>
      <c r="K41" s="20">
        <f>K36*(19-K37)</f>
        <v>424.7</v>
      </c>
      <c r="L41" s="20">
        <f>L36*(19-L37)</f>
        <v>405</v>
      </c>
      <c r="M41" s="20">
        <f>M36*(19-M37)</f>
        <v>598.30000000000007</v>
      </c>
      <c r="N41" s="164">
        <f>SUM(J41:M41)</f>
        <v>1530</v>
      </c>
      <c r="O41" s="165">
        <f>O36*(19-O37)</f>
        <v>3730.7999999999997</v>
      </c>
      <c r="P41" s="166">
        <f>P36*(19-P37)</f>
        <v>3730.8000000000006</v>
      </c>
    </row>
    <row r="42" spans="2:17" ht="15.95" customHeight="1" thickBot="1">
      <c r="B42" s="1"/>
      <c r="C42" s="1"/>
      <c r="D42" s="2"/>
      <c r="E42" s="2"/>
      <c r="F42" s="2"/>
      <c r="G42" s="1"/>
      <c r="H42" s="3"/>
      <c r="I42" s="2"/>
      <c r="J42" s="3"/>
      <c r="K42" s="2"/>
      <c r="L42" s="2"/>
      <c r="M42" s="1"/>
      <c r="N42" s="2"/>
      <c r="O42" s="1"/>
    </row>
    <row r="43" spans="2:17" ht="60.75" customHeight="1" thickBot="1">
      <c r="B43" s="473" t="s">
        <v>384</v>
      </c>
      <c r="C43" s="474"/>
      <c r="D43" s="474"/>
      <c r="E43" s="474"/>
      <c r="F43" s="474"/>
      <c r="G43" s="474"/>
      <c r="H43" s="474"/>
      <c r="I43" s="474"/>
      <c r="J43" s="474"/>
      <c r="K43" s="474"/>
      <c r="L43" s="470" t="s">
        <v>221</v>
      </c>
      <c r="M43" s="471"/>
      <c r="N43" s="471"/>
      <c r="O43" s="471"/>
      <c r="P43" s="472"/>
    </row>
    <row r="44" spans="2:17" ht="20.100000000000001" customHeight="1">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7" ht="20.100000000000001" customHeight="1" thickBot="1">
      <c r="B45" s="466"/>
      <c r="C45" s="462"/>
      <c r="D45" s="462"/>
      <c r="E45" s="462"/>
      <c r="F45" s="462"/>
      <c r="G45" s="462"/>
      <c r="H45" s="462"/>
      <c r="I45" s="462"/>
      <c r="J45" s="462"/>
      <c r="K45" s="462"/>
      <c r="L45" s="462"/>
      <c r="M45" s="462"/>
      <c r="N45" s="462"/>
      <c r="O45" s="145" t="s">
        <v>209</v>
      </c>
      <c r="P45" s="30" t="s">
        <v>210</v>
      </c>
    </row>
    <row r="46" spans="2:17" ht="20.100000000000001" customHeight="1">
      <c r="B46" s="148" t="s">
        <v>211</v>
      </c>
      <c r="C46" s="146">
        <v>31</v>
      </c>
      <c r="D46" s="8">
        <v>29</v>
      </c>
      <c r="E46" s="8">
        <v>31</v>
      </c>
      <c r="F46" s="8">
        <v>25</v>
      </c>
      <c r="G46" s="8">
        <v>20</v>
      </c>
      <c r="H46" s="8">
        <v>0</v>
      </c>
      <c r="I46" s="168">
        <f>SUM(C46:G46)</f>
        <v>136</v>
      </c>
      <c r="J46" s="8">
        <v>10</v>
      </c>
      <c r="K46" s="8">
        <v>31</v>
      </c>
      <c r="L46" s="8">
        <v>30</v>
      </c>
      <c r="M46" s="8">
        <v>31</v>
      </c>
      <c r="N46" s="168">
        <f>SUM(J46:M46)</f>
        <v>102</v>
      </c>
      <c r="O46" s="167">
        <f>SUM(C46:H46,J46:M46)</f>
        <v>238</v>
      </c>
      <c r="P46" s="169">
        <f>I46+N46</f>
        <v>238</v>
      </c>
    </row>
    <row r="47" spans="2:17" ht="20.100000000000001" customHeight="1">
      <c r="B47" s="149" t="s">
        <v>485</v>
      </c>
      <c r="C47" s="147">
        <v>-4.8</v>
      </c>
      <c r="D47" s="10">
        <v>-0.4</v>
      </c>
      <c r="E47" s="10">
        <v>3.3</v>
      </c>
      <c r="F47" s="10">
        <v>8.6999999999999993</v>
      </c>
      <c r="G47" s="10">
        <v>10.5</v>
      </c>
      <c r="H47" s="10">
        <v>0</v>
      </c>
      <c r="I47" s="153">
        <f>(C46*C47+D46*D47+E46*E47+F46*F47+G46*G47)/I46</f>
        <v>2.716176470588235</v>
      </c>
      <c r="J47" s="10">
        <v>10</v>
      </c>
      <c r="K47" s="95">
        <v>9.4</v>
      </c>
      <c r="L47" s="95">
        <v>3.3</v>
      </c>
      <c r="M47" s="95">
        <v>-0.7</v>
      </c>
      <c r="N47" s="153">
        <f>(J46*J47+K46*K47+L46*L47+M46*M47)/N46</f>
        <v>4.5950980392156868</v>
      </c>
      <c r="O47" s="154">
        <f>(C47*C46+D47*D46+E47*E46+F47*F46+G47*G46+H47*H46+J47*J46+K47*K46+L47*L46+M47*M46)/O46</f>
        <v>3.5214285714285709</v>
      </c>
      <c r="P47" s="161">
        <f>(I47*I46+N47*N46)/P46</f>
        <v>3.5214285714285714</v>
      </c>
    </row>
    <row r="48" spans="2:17" ht="20.100000000000001" customHeight="1">
      <c r="B48" s="149" t="s">
        <v>212</v>
      </c>
      <c r="C48" s="13">
        <f t="shared" ref="C48:H48" si="15">C46*(13-C47)</f>
        <v>551.80000000000007</v>
      </c>
      <c r="D48" s="12">
        <f t="shared" si="15"/>
        <v>388.6</v>
      </c>
      <c r="E48" s="12">
        <f t="shared" si="15"/>
        <v>300.7</v>
      </c>
      <c r="F48" s="12">
        <f t="shared" si="15"/>
        <v>107.50000000000001</v>
      </c>
      <c r="G48" s="12">
        <f t="shared" si="15"/>
        <v>50</v>
      </c>
      <c r="H48" s="12">
        <f t="shared" si="15"/>
        <v>0</v>
      </c>
      <c r="I48" s="155">
        <f>SUM(C48:G48)</f>
        <v>1398.6000000000001</v>
      </c>
      <c r="J48" s="12">
        <f>J46*(13-J47)</f>
        <v>30</v>
      </c>
      <c r="K48" s="12">
        <f>K46*(13-K47)</f>
        <v>111.6</v>
      </c>
      <c r="L48" s="12">
        <f>L46*(13-L47)</f>
        <v>291</v>
      </c>
      <c r="M48" s="12">
        <f>M46*(13-M47)</f>
        <v>424.7</v>
      </c>
      <c r="N48" s="155">
        <f>SUM(J48:M48)</f>
        <v>857.3</v>
      </c>
      <c r="O48" s="156">
        <f>O46*(13-O47)</f>
        <v>2255.9</v>
      </c>
      <c r="P48" s="162">
        <f>P46*(13-P47)</f>
        <v>2255.8999999999996</v>
      </c>
      <c r="Q48" s="28"/>
    </row>
    <row r="49" spans="2:18" ht="20.100000000000001" customHeight="1">
      <c r="B49" s="149" t="s">
        <v>213</v>
      </c>
      <c r="C49" s="13">
        <f t="shared" ref="C49:H49" si="16">C46*(17-C47)</f>
        <v>675.80000000000007</v>
      </c>
      <c r="D49" s="12">
        <f t="shared" si="16"/>
        <v>504.59999999999997</v>
      </c>
      <c r="E49" s="12">
        <f t="shared" si="16"/>
        <v>424.7</v>
      </c>
      <c r="F49" s="12">
        <f t="shared" si="16"/>
        <v>207.50000000000003</v>
      </c>
      <c r="G49" s="12">
        <f t="shared" si="16"/>
        <v>130</v>
      </c>
      <c r="H49" s="12">
        <f t="shared" si="16"/>
        <v>0</v>
      </c>
      <c r="I49" s="155">
        <f>SUM(C49:G49)</f>
        <v>1942.6000000000001</v>
      </c>
      <c r="J49" s="12">
        <f>J46*(17-J47)</f>
        <v>70</v>
      </c>
      <c r="K49" s="12">
        <f>K46*(17-K47)</f>
        <v>235.6</v>
      </c>
      <c r="L49" s="12">
        <f>L46*(17-L47)</f>
        <v>411</v>
      </c>
      <c r="M49" s="12">
        <f>M46*(17-M47)</f>
        <v>548.69999999999993</v>
      </c>
      <c r="N49" s="155">
        <f>SUM(J49:M49)</f>
        <v>1265.3</v>
      </c>
      <c r="O49" s="156">
        <f>O46*(17-O47)</f>
        <v>3207.9</v>
      </c>
      <c r="P49" s="162">
        <f>P46*(17-P47)</f>
        <v>3207.8999999999996</v>
      </c>
      <c r="Q49" s="28"/>
    </row>
    <row r="50" spans="2:18" ht="20.100000000000001" customHeight="1">
      <c r="B50" s="149" t="s">
        <v>214</v>
      </c>
      <c r="C50" s="17">
        <f t="shared" ref="C50:H50" si="17">C46*(18-C47)</f>
        <v>706.80000000000007</v>
      </c>
      <c r="D50" s="16">
        <f t="shared" si="17"/>
        <v>533.59999999999991</v>
      </c>
      <c r="E50" s="16">
        <f t="shared" si="17"/>
        <v>455.7</v>
      </c>
      <c r="F50" s="16">
        <f t="shared" si="17"/>
        <v>232.50000000000003</v>
      </c>
      <c r="G50" s="16">
        <f t="shared" si="17"/>
        <v>150</v>
      </c>
      <c r="H50" s="16">
        <f t="shared" si="17"/>
        <v>0</v>
      </c>
      <c r="I50" s="155">
        <f>SUM(C50:G50)</f>
        <v>2078.6000000000004</v>
      </c>
      <c r="J50" s="16">
        <f>J46*(18-J47)</f>
        <v>80</v>
      </c>
      <c r="K50" s="16">
        <f>K46*(18-K47)</f>
        <v>266.59999999999997</v>
      </c>
      <c r="L50" s="16">
        <f>L46*(18-L47)</f>
        <v>441</v>
      </c>
      <c r="M50" s="16">
        <f>M46*(18-M47)</f>
        <v>579.69999999999993</v>
      </c>
      <c r="N50" s="155">
        <f>SUM(J50:M50)</f>
        <v>1367.2999999999997</v>
      </c>
      <c r="O50" s="157">
        <f>O46*(18-O47)</f>
        <v>3445.9</v>
      </c>
      <c r="P50" s="163">
        <f>P46*(18-P47)</f>
        <v>3445.8999999999996</v>
      </c>
      <c r="Q50" s="28"/>
    </row>
    <row r="51" spans="2:18" ht="20.100000000000001" customHeight="1" thickBot="1">
      <c r="B51" s="347" t="s">
        <v>215</v>
      </c>
      <c r="C51" s="21">
        <f t="shared" ref="C51:H51" si="18">C46*(19-C47)</f>
        <v>737.80000000000007</v>
      </c>
      <c r="D51" s="20">
        <f t="shared" si="18"/>
        <v>562.59999999999991</v>
      </c>
      <c r="E51" s="20">
        <f t="shared" si="18"/>
        <v>486.7</v>
      </c>
      <c r="F51" s="20">
        <f t="shared" si="18"/>
        <v>257.5</v>
      </c>
      <c r="G51" s="20">
        <f t="shared" si="18"/>
        <v>170</v>
      </c>
      <c r="H51" s="20">
        <f t="shared" si="18"/>
        <v>0</v>
      </c>
      <c r="I51" s="164">
        <f>SUM(C51:G51)</f>
        <v>2214.6000000000004</v>
      </c>
      <c r="J51" s="20">
        <f>J46*(19-J47)</f>
        <v>90</v>
      </c>
      <c r="K51" s="20">
        <f>K46*(19-K47)</f>
        <v>297.59999999999997</v>
      </c>
      <c r="L51" s="20">
        <f>L46*(19-L47)</f>
        <v>471</v>
      </c>
      <c r="M51" s="20">
        <f>M46*(19-M47)</f>
        <v>610.69999999999993</v>
      </c>
      <c r="N51" s="164">
        <f>SUM(J51:M51)</f>
        <v>1469.2999999999997</v>
      </c>
      <c r="O51" s="165">
        <f>O46*(19-O47)</f>
        <v>3683.9</v>
      </c>
      <c r="P51" s="166">
        <f>P46*(19-P47)</f>
        <v>3683.8999999999996</v>
      </c>
      <c r="Q51" s="28"/>
      <c r="R51" s="4">
        <v>4045</v>
      </c>
    </row>
    <row r="52" spans="2:18" ht="15.75" thickBot="1">
      <c r="B52" s="1"/>
      <c r="C52" s="1"/>
      <c r="D52" s="2"/>
      <c r="E52" s="2"/>
      <c r="F52" s="2"/>
      <c r="G52" s="1"/>
      <c r="H52" s="3"/>
      <c r="I52" s="2"/>
      <c r="J52" s="3"/>
      <c r="K52" s="2"/>
      <c r="L52" s="2"/>
      <c r="M52" s="1"/>
      <c r="N52" s="2"/>
      <c r="O52" s="1"/>
    </row>
    <row r="53" spans="2:18" s="29" customFormat="1" ht="24" thickBot="1">
      <c r="B53" s="473" t="s">
        <v>384</v>
      </c>
      <c r="C53" s="474"/>
      <c r="D53" s="474"/>
      <c r="E53" s="474"/>
      <c r="F53" s="474"/>
      <c r="G53" s="474"/>
      <c r="H53" s="474"/>
      <c r="I53" s="474"/>
      <c r="J53" s="474"/>
      <c r="K53" s="474"/>
      <c r="L53" s="470" t="s">
        <v>222</v>
      </c>
      <c r="M53" s="471"/>
      <c r="N53" s="471"/>
      <c r="O53" s="471"/>
      <c r="P53" s="472"/>
    </row>
    <row r="54" spans="2:18"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8" ht="16.5" thickBot="1">
      <c r="B55" s="466"/>
      <c r="C55" s="462"/>
      <c r="D55" s="462"/>
      <c r="E55" s="462"/>
      <c r="F55" s="462"/>
      <c r="G55" s="462"/>
      <c r="H55" s="462"/>
      <c r="I55" s="462"/>
      <c r="J55" s="462"/>
      <c r="K55" s="462"/>
      <c r="L55" s="462"/>
      <c r="M55" s="462"/>
      <c r="N55" s="462"/>
      <c r="O55" s="145" t="s">
        <v>209</v>
      </c>
      <c r="P55" s="30" t="s">
        <v>210</v>
      </c>
    </row>
    <row r="56" spans="2:18" s="29" customFormat="1" ht="19.5" customHeight="1">
      <c r="B56" s="148" t="s">
        <v>211</v>
      </c>
      <c r="C56" s="146">
        <v>31</v>
      </c>
      <c r="D56" s="8">
        <v>28</v>
      </c>
      <c r="E56" s="8">
        <v>31</v>
      </c>
      <c r="F56" s="8">
        <v>30</v>
      </c>
      <c r="G56" s="8">
        <v>15</v>
      </c>
      <c r="H56" s="8">
        <v>5</v>
      </c>
      <c r="I56" s="168">
        <f>SUM(C56:G56)</f>
        <v>135</v>
      </c>
      <c r="J56" s="8">
        <v>10</v>
      </c>
      <c r="K56" s="8">
        <v>31</v>
      </c>
      <c r="L56" s="8">
        <v>30</v>
      </c>
      <c r="M56" s="8">
        <v>31</v>
      </c>
      <c r="N56" s="168">
        <f>SUM(J56:M56)</f>
        <v>102</v>
      </c>
      <c r="O56" s="167">
        <f>SUM(C56:H56,J56:M56)</f>
        <v>242</v>
      </c>
      <c r="P56" s="169">
        <f>I56+N56</f>
        <v>237</v>
      </c>
    </row>
    <row r="57" spans="2:18" s="29" customFormat="1" ht="19.5" customHeight="1">
      <c r="B57" s="149" t="s">
        <v>485</v>
      </c>
      <c r="C57" s="147">
        <v>-0.5</v>
      </c>
      <c r="D57" s="10">
        <v>-3.3</v>
      </c>
      <c r="E57" s="10">
        <v>1.3</v>
      </c>
      <c r="F57" s="10">
        <v>9.9</v>
      </c>
      <c r="G57" s="10">
        <v>9.1</v>
      </c>
      <c r="H57" s="10">
        <v>10.5</v>
      </c>
      <c r="I57" s="153">
        <f>(C56*C57+D56*D57+E56*E57+F56*F57+G56*G57)/I56</f>
        <v>2.7103703703703701</v>
      </c>
      <c r="J57" s="10">
        <v>11.8</v>
      </c>
      <c r="K57" s="95">
        <v>10.1</v>
      </c>
      <c r="L57" s="95">
        <v>2.4</v>
      </c>
      <c r="M57" s="95">
        <v>-0.9</v>
      </c>
      <c r="N57" s="153">
        <f>(J56*J57+K56*K57+L56*L57+M56*M57)/N56</f>
        <v>4.658823529411765</v>
      </c>
      <c r="O57" s="154">
        <f>(C57*C56+D57*D56+E57*E56+F57*F56+G57*G56+H57*H56+J57*J56+K57*K56+L57*L56+M57*M56)/O56</f>
        <v>3.6925619834710743</v>
      </c>
      <c r="P57" s="161">
        <f>(I57*I56+N57*N56)/P56</f>
        <v>3.548945147679325</v>
      </c>
    </row>
    <row r="58" spans="2:18" s="29" customFormat="1" ht="19.5" customHeight="1">
      <c r="B58" s="149" t="s">
        <v>212</v>
      </c>
      <c r="C58" s="13">
        <f t="shared" ref="C58:H58" si="19">C56*(13-C57)</f>
        <v>418.5</v>
      </c>
      <c r="D58" s="12">
        <f t="shared" si="19"/>
        <v>456.40000000000003</v>
      </c>
      <c r="E58" s="12">
        <f t="shared" si="19"/>
        <v>362.7</v>
      </c>
      <c r="F58" s="12">
        <f t="shared" si="19"/>
        <v>92.999999999999986</v>
      </c>
      <c r="G58" s="12">
        <f t="shared" si="19"/>
        <v>58.500000000000007</v>
      </c>
      <c r="H58" s="12">
        <f t="shared" si="19"/>
        <v>12.5</v>
      </c>
      <c r="I58" s="155">
        <f>SUM(C58:G58)</f>
        <v>1389.1000000000001</v>
      </c>
      <c r="J58" s="12">
        <f>J56*(13-J57)</f>
        <v>11.999999999999993</v>
      </c>
      <c r="K58" s="12">
        <f>K56*(13-K57)</f>
        <v>89.9</v>
      </c>
      <c r="L58" s="12">
        <f>L56*(13-L57)</f>
        <v>318</v>
      </c>
      <c r="M58" s="12">
        <f>M56*(13-M57)</f>
        <v>430.90000000000003</v>
      </c>
      <c r="N58" s="155">
        <f>SUM(J58:M58)</f>
        <v>850.8</v>
      </c>
      <c r="O58" s="156">
        <f>O56*(13-O57)</f>
        <v>2252.4</v>
      </c>
      <c r="P58" s="162">
        <f>P56*(13-P57)</f>
        <v>2239.9</v>
      </c>
    </row>
    <row r="59" spans="2:18" s="29" customFormat="1" ht="19.5" customHeight="1">
      <c r="B59" s="149" t="s">
        <v>213</v>
      </c>
      <c r="C59" s="13">
        <f t="shared" ref="C59:H59" si="20">C56*(17-C57)</f>
        <v>542.5</v>
      </c>
      <c r="D59" s="12">
        <f t="shared" si="20"/>
        <v>568.4</v>
      </c>
      <c r="E59" s="12">
        <f t="shared" si="20"/>
        <v>486.7</v>
      </c>
      <c r="F59" s="12">
        <f t="shared" si="20"/>
        <v>213</v>
      </c>
      <c r="G59" s="12">
        <f t="shared" si="20"/>
        <v>118.5</v>
      </c>
      <c r="H59" s="12">
        <f t="shared" si="20"/>
        <v>32.5</v>
      </c>
      <c r="I59" s="155">
        <f>SUM(C59:G59)</f>
        <v>1929.1000000000001</v>
      </c>
      <c r="J59" s="12">
        <f>J56*(17-J57)</f>
        <v>51.999999999999993</v>
      </c>
      <c r="K59" s="12">
        <f>K56*(17-K57)</f>
        <v>213.9</v>
      </c>
      <c r="L59" s="12">
        <f>L56*(17-L57)</f>
        <v>438</v>
      </c>
      <c r="M59" s="12">
        <f>M56*(17-M57)</f>
        <v>554.9</v>
      </c>
      <c r="N59" s="155">
        <f>SUM(J59:M59)</f>
        <v>1258.8</v>
      </c>
      <c r="O59" s="156">
        <f>O56*(17-O57)</f>
        <v>3220.4</v>
      </c>
      <c r="P59" s="162">
        <f>P56*(17-P57)</f>
        <v>3187.9</v>
      </c>
    </row>
    <row r="60" spans="2:18" ht="19.5">
      <c r="B60" s="149" t="s">
        <v>214</v>
      </c>
      <c r="C60" s="17">
        <f t="shared" ref="C60:H60" si="21">C56*(18-C57)</f>
        <v>573.5</v>
      </c>
      <c r="D60" s="16">
        <f t="shared" si="21"/>
        <v>596.4</v>
      </c>
      <c r="E60" s="16">
        <f t="shared" si="21"/>
        <v>517.69999999999993</v>
      </c>
      <c r="F60" s="16">
        <f t="shared" si="21"/>
        <v>243</v>
      </c>
      <c r="G60" s="16">
        <f t="shared" si="21"/>
        <v>133.5</v>
      </c>
      <c r="H60" s="16">
        <f t="shared" si="21"/>
        <v>37.5</v>
      </c>
      <c r="I60" s="155">
        <f>SUM(C60:G60)</f>
        <v>2064.1</v>
      </c>
      <c r="J60" s="16">
        <f>J56*(18-J57)</f>
        <v>61.999999999999993</v>
      </c>
      <c r="K60" s="16">
        <f>K56*(18-K57)</f>
        <v>244.9</v>
      </c>
      <c r="L60" s="16">
        <f>L56*(18-L57)</f>
        <v>468</v>
      </c>
      <c r="M60" s="16">
        <f>M56*(18-M57)</f>
        <v>585.9</v>
      </c>
      <c r="N60" s="155">
        <f>SUM(J60:M60)</f>
        <v>1360.8</v>
      </c>
      <c r="O60" s="157">
        <f>O56*(18-O57)</f>
        <v>3462.4</v>
      </c>
      <c r="P60" s="163">
        <f>P56*(18-P57)</f>
        <v>3424.9</v>
      </c>
    </row>
    <row r="61" spans="2:18" ht="20.25" thickBot="1">
      <c r="B61" s="347" t="s">
        <v>215</v>
      </c>
      <c r="C61" s="21">
        <f t="shared" ref="C61:H61" si="22">C56*(19-C57)</f>
        <v>604.5</v>
      </c>
      <c r="D61" s="20">
        <f t="shared" si="22"/>
        <v>624.4</v>
      </c>
      <c r="E61" s="20">
        <f t="shared" si="22"/>
        <v>548.69999999999993</v>
      </c>
      <c r="F61" s="20">
        <f t="shared" si="22"/>
        <v>273</v>
      </c>
      <c r="G61" s="20">
        <f t="shared" si="22"/>
        <v>148.5</v>
      </c>
      <c r="H61" s="20">
        <f t="shared" si="22"/>
        <v>42.5</v>
      </c>
      <c r="I61" s="164">
        <f>SUM(C61:G61)</f>
        <v>2199.1</v>
      </c>
      <c r="J61" s="20">
        <f>J56*(19-J57)</f>
        <v>72</v>
      </c>
      <c r="K61" s="20">
        <f>K56*(19-K57)</f>
        <v>275.90000000000003</v>
      </c>
      <c r="L61" s="20">
        <f>L56*(19-L57)</f>
        <v>498.00000000000006</v>
      </c>
      <c r="M61" s="20">
        <f>M56*(19-M57)</f>
        <v>616.9</v>
      </c>
      <c r="N61" s="164">
        <f>SUM(J61:M61)</f>
        <v>1462.8000000000002</v>
      </c>
      <c r="O61" s="165">
        <f>O56*(19-O57)</f>
        <v>3704.4</v>
      </c>
      <c r="P61" s="166">
        <f>P56*(19-P57)</f>
        <v>3661.9</v>
      </c>
    </row>
    <row r="62" spans="2:18" ht="15.75" thickBot="1">
      <c r="B62" s="1"/>
      <c r="C62" s="1"/>
      <c r="D62" s="2"/>
      <c r="E62" s="2"/>
      <c r="F62" s="2"/>
      <c r="G62" s="1"/>
      <c r="H62" s="3"/>
      <c r="I62" s="2"/>
      <c r="J62" s="3"/>
      <c r="K62" s="2"/>
      <c r="L62" s="2"/>
      <c r="M62" s="1"/>
      <c r="N62" s="2"/>
      <c r="O62" s="1"/>
    </row>
    <row r="63" spans="2:18" ht="24" thickBot="1">
      <c r="B63" s="473" t="s">
        <v>384</v>
      </c>
      <c r="C63" s="474"/>
      <c r="D63" s="474"/>
      <c r="E63" s="474"/>
      <c r="F63" s="474"/>
      <c r="G63" s="474"/>
      <c r="H63" s="474"/>
      <c r="I63" s="474"/>
      <c r="J63" s="474"/>
      <c r="K63" s="474"/>
      <c r="L63" s="470" t="s">
        <v>223</v>
      </c>
      <c r="M63" s="471"/>
      <c r="N63" s="471"/>
      <c r="O63" s="471"/>
      <c r="P63" s="472"/>
    </row>
    <row r="64" spans="2:18"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c r="B66" s="148" t="s">
        <v>211</v>
      </c>
      <c r="C66" s="146">
        <v>31</v>
      </c>
      <c r="D66" s="8">
        <v>28</v>
      </c>
      <c r="E66" s="8">
        <v>31</v>
      </c>
      <c r="F66" s="8">
        <v>25</v>
      </c>
      <c r="G66" s="8">
        <v>11</v>
      </c>
      <c r="H66" s="8">
        <v>10</v>
      </c>
      <c r="I66" s="168">
        <f>SUM(C66:G66)</f>
        <v>126</v>
      </c>
      <c r="J66" s="8">
        <v>0</v>
      </c>
      <c r="K66" s="8">
        <v>26</v>
      </c>
      <c r="L66" s="8">
        <v>30</v>
      </c>
      <c r="M66" s="8">
        <v>31</v>
      </c>
      <c r="N66" s="168">
        <f>SUM(J66:M66)</f>
        <v>87</v>
      </c>
      <c r="O66" s="167">
        <f>SUM(C66:H66,J66:M66)</f>
        <v>223</v>
      </c>
      <c r="P66" s="169">
        <f>I66+N66</f>
        <v>213</v>
      </c>
    </row>
    <row r="67" spans="2:16" ht="19.5">
      <c r="B67" s="149" t="s">
        <v>485</v>
      </c>
      <c r="C67" s="147">
        <v>-5.9</v>
      </c>
      <c r="D67" s="10">
        <v>-3.3</v>
      </c>
      <c r="E67" s="10">
        <v>-0.1</v>
      </c>
      <c r="F67" s="10">
        <v>8.1</v>
      </c>
      <c r="G67" s="10">
        <v>11.7</v>
      </c>
      <c r="H67" s="10">
        <v>11.8</v>
      </c>
      <c r="I67" s="153">
        <f>(C66*C67+D66*D67+E66*E67+F66*F67+G66*G67)/I66</f>
        <v>0.41904761904761867</v>
      </c>
      <c r="J67" s="10"/>
      <c r="K67" s="95">
        <v>10.199999999999999</v>
      </c>
      <c r="L67" s="95">
        <v>6.3</v>
      </c>
      <c r="M67" s="95">
        <v>2.5</v>
      </c>
      <c r="N67" s="153">
        <f>(J66*J67+K66*K67+L66*L67+M66*M67)/N66</f>
        <v>6.1114942528735634</v>
      </c>
      <c r="O67" s="154">
        <f>(C67*C66+D67*D66+E67*E66+F67*F66+G67*G66+H67*H66+J67*J66+K67*K66+L67*L66+M67*M66)/O66</f>
        <v>3.1502242152466366</v>
      </c>
      <c r="P67" s="161">
        <f>(I67*I66+N67*N66)/P66</f>
        <v>2.744131455399061</v>
      </c>
    </row>
    <row r="68" spans="2:16" ht="19.5">
      <c r="B68" s="149" t="s">
        <v>212</v>
      </c>
      <c r="C68" s="13">
        <f t="shared" ref="C68:H68" si="23">C66*(13-C67)</f>
        <v>585.9</v>
      </c>
      <c r="D68" s="12">
        <f t="shared" si="23"/>
        <v>456.40000000000003</v>
      </c>
      <c r="E68" s="12">
        <f t="shared" si="23"/>
        <v>406.09999999999997</v>
      </c>
      <c r="F68" s="12">
        <f t="shared" si="23"/>
        <v>122.50000000000001</v>
      </c>
      <c r="G68" s="12">
        <f t="shared" si="23"/>
        <v>14.300000000000008</v>
      </c>
      <c r="H68" s="12">
        <f t="shared" si="23"/>
        <v>11.999999999999993</v>
      </c>
      <c r="I68" s="155">
        <f>SUM(C68:G68)</f>
        <v>1585.1999999999998</v>
      </c>
      <c r="J68" s="12">
        <f>J66*(13-J67)</f>
        <v>0</v>
      </c>
      <c r="K68" s="12">
        <f>K66*(13-K67)</f>
        <v>72.800000000000011</v>
      </c>
      <c r="L68" s="12">
        <f>L66*(13-L67)</f>
        <v>201</v>
      </c>
      <c r="M68" s="12">
        <f>M66*(13-M67)</f>
        <v>325.5</v>
      </c>
      <c r="N68" s="155">
        <f>SUM(J68:M68)</f>
        <v>599.29999999999995</v>
      </c>
      <c r="O68" s="156">
        <f>O66*(13-O67)</f>
        <v>2196.5</v>
      </c>
      <c r="P68" s="162">
        <f>P66*(13-P67)</f>
        <v>2184.5</v>
      </c>
    </row>
    <row r="69" spans="2:16" ht="19.5">
      <c r="B69" s="149" t="s">
        <v>213</v>
      </c>
      <c r="C69" s="13">
        <f t="shared" ref="C69:H69" si="24">C66*(17-C67)</f>
        <v>709.9</v>
      </c>
      <c r="D69" s="12">
        <f t="shared" si="24"/>
        <v>568.4</v>
      </c>
      <c r="E69" s="12">
        <f t="shared" si="24"/>
        <v>530.1</v>
      </c>
      <c r="F69" s="12">
        <f t="shared" si="24"/>
        <v>222.5</v>
      </c>
      <c r="G69" s="12">
        <f t="shared" si="24"/>
        <v>58.300000000000011</v>
      </c>
      <c r="H69" s="12">
        <f t="shared" si="24"/>
        <v>51.999999999999993</v>
      </c>
      <c r="I69" s="155">
        <f>SUM(C69:G69)</f>
        <v>2089.2000000000003</v>
      </c>
      <c r="J69" s="12">
        <f>J66*(17-J67)</f>
        <v>0</v>
      </c>
      <c r="K69" s="12">
        <f>K66*(17-K67)</f>
        <v>176.8</v>
      </c>
      <c r="L69" s="12">
        <f>L66*(17-L67)</f>
        <v>321</v>
      </c>
      <c r="M69" s="12">
        <f>M66*(17-M67)</f>
        <v>449.5</v>
      </c>
      <c r="N69" s="155">
        <f>SUM(J69:M69)</f>
        <v>947.3</v>
      </c>
      <c r="O69" s="156">
        <f>O66*(17-O67)</f>
        <v>3088.5</v>
      </c>
      <c r="P69" s="162">
        <f>P66*(17-P67)</f>
        <v>3036.5</v>
      </c>
    </row>
    <row r="70" spans="2:16" ht="19.5">
      <c r="B70" s="149" t="s">
        <v>214</v>
      </c>
      <c r="C70" s="17">
        <f t="shared" ref="C70:H70" si="25">C66*(18-C67)</f>
        <v>740.9</v>
      </c>
      <c r="D70" s="16">
        <f t="shared" si="25"/>
        <v>596.4</v>
      </c>
      <c r="E70" s="16">
        <f t="shared" si="25"/>
        <v>561.1</v>
      </c>
      <c r="F70" s="16">
        <f t="shared" si="25"/>
        <v>247.5</v>
      </c>
      <c r="G70" s="16">
        <f t="shared" si="25"/>
        <v>69.300000000000011</v>
      </c>
      <c r="H70" s="16">
        <f t="shared" si="25"/>
        <v>61.999999999999993</v>
      </c>
      <c r="I70" s="155">
        <f>SUM(C70:G70)</f>
        <v>2215.2000000000003</v>
      </c>
      <c r="J70" s="16">
        <f>J66*(18-J67)</f>
        <v>0</v>
      </c>
      <c r="K70" s="16">
        <f>K66*(18-K67)</f>
        <v>202.8</v>
      </c>
      <c r="L70" s="16">
        <f>L66*(18-L67)</f>
        <v>351</v>
      </c>
      <c r="M70" s="16">
        <f>M66*(18-M67)</f>
        <v>480.5</v>
      </c>
      <c r="N70" s="155">
        <f>SUM(J70:M70)</f>
        <v>1034.3</v>
      </c>
      <c r="O70" s="157">
        <f>O66*(18-O67)</f>
        <v>3311.5</v>
      </c>
      <c r="P70" s="163">
        <f>P66*(18-P67)</f>
        <v>3249.5</v>
      </c>
    </row>
    <row r="71" spans="2:16" ht="20.25" thickBot="1">
      <c r="B71" s="347" t="s">
        <v>215</v>
      </c>
      <c r="C71" s="21">
        <f t="shared" ref="C71:H71" si="26">C66*(19-C67)</f>
        <v>771.9</v>
      </c>
      <c r="D71" s="20">
        <f t="shared" si="26"/>
        <v>624.4</v>
      </c>
      <c r="E71" s="20">
        <f t="shared" si="26"/>
        <v>592.1</v>
      </c>
      <c r="F71" s="20">
        <f t="shared" si="26"/>
        <v>272.5</v>
      </c>
      <c r="G71" s="20">
        <f t="shared" si="26"/>
        <v>80.300000000000011</v>
      </c>
      <c r="H71" s="20">
        <f t="shared" si="26"/>
        <v>72</v>
      </c>
      <c r="I71" s="164">
        <f>SUM(C71:G71)</f>
        <v>2341.2000000000003</v>
      </c>
      <c r="J71" s="20">
        <f>J66*(19-J67)</f>
        <v>0</v>
      </c>
      <c r="K71" s="20">
        <f>K66*(19-K67)</f>
        <v>228.8</v>
      </c>
      <c r="L71" s="20">
        <f>L66*(19-L67)</f>
        <v>381</v>
      </c>
      <c r="M71" s="20">
        <f>M66*(19-M67)</f>
        <v>511.5</v>
      </c>
      <c r="N71" s="164">
        <f>SUM(J71:M71)</f>
        <v>1121.3</v>
      </c>
      <c r="O71" s="165">
        <f>O66*(19-O67)</f>
        <v>3534.5</v>
      </c>
      <c r="P71" s="166">
        <f>P66*(19-P67)</f>
        <v>3462.5</v>
      </c>
    </row>
    <row r="72" spans="2:16" ht="15.75" thickBot="1">
      <c r="B72" s="1"/>
      <c r="C72" s="1"/>
      <c r="D72" s="2"/>
      <c r="E72" s="2"/>
      <c r="F72" s="2"/>
      <c r="G72" s="1"/>
      <c r="H72" s="3"/>
      <c r="I72" s="2"/>
      <c r="J72" s="3"/>
      <c r="K72" s="2"/>
      <c r="L72" s="2"/>
      <c r="M72" s="1"/>
      <c r="N72" s="2"/>
      <c r="O72" s="1"/>
    </row>
    <row r="73" spans="2:16" ht="24" thickBot="1">
      <c r="B73" s="473" t="s">
        <v>384</v>
      </c>
      <c r="C73" s="474"/>
      <c r="D73" s="474"/>
      <c r="E73" s="474"/>
      <c r="F73" s="474"/>
      <c r="G73" s="474"/>
      <c r="H73" s="474"/>
      <c r="I73" s="474"/>
      <c r="J73" s="474"/>
      <c r="K73" s="474"/>
      <c r="L73" s="470" t="s">
        <v>224</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c r="B76" s="148" t="s">
        <v>211</v>
      </c>
      <c r="C76" s="146">
        <v>31</v>
      </c>
      <c r="D76" s="8">
        <v>28</v>
      </c>
      <c r="E76" s="8">
        <v>31</v>
      </c>
      <c r="F76" s="8">
        <v>20</v>
      </c>
      <c r="G76" s="8">
        <v>15</v>
      </c>
      <c r="H76" s="8">
        <v>0</v>
      </c>
      <c r="I76" s="168">
        <f>SUM(C76:G76)</f>
        <v>125</v>
      </c>
      <c r="J76" s="8">
        <v>0</v>
      </c>
      <c r="K76" s="8">
        <v>26</v>
      </c>
      <c r="L76" s="8">
        <v>30</v>
      </c>
      <c r="M76" s="8">
        <v>31</v>
      </c>
      <c r="N76" s="168">
        <f>SUM(J76:M76)</f>
        <v>87</v>
      </c>
      <c r="O76" s="167">
        <f>SUM(C76:H76,J76:M76)</f>
        <v>212</v>
      </c>
      <c r="P76" s="169">
        <f>I76+N76</f>
        <v>212</v>
      </c>
    </row>
    <row r="77" spans="2:16" ht="19.5">
      <c r="B77" s="149" t="s">
        <v>485</v>
      </c>
      <c r="C77" s="147">
        <v>3.3</v>
      </c>
      <c r="D77" s="10">
        <v>3</v>
      </c>
      <c r="E77" s="10">
        <v>6</v>
      </c>
      <c r="F77" s="10">
        <v>9.5</v>
      </c>
      <c r="G77" s="10">
        <v>12.3</v>
      </c>
      <c r="H77" s="10"/>
      <c r="I77" s="153">
        <f>(C76*C77+D76*D77+E76*E77+F76*F77+G76*G77)/I76</f>
        <v>5.9743999999999993</v>
      </c>
      <c r="J77" s="10"/>
      <c r="K77" s="95">
        <v>6.8</v>
      </c>
      <c r="L77" s="95">
        <v>1.6</v>
      </c>
      <c r="M77" s="95">
        <v>-0.7</v>
      </c>
      <c r="N77" s="153">
        <f>(J76*J77+K76*K77+L76*L77+M76*M77)/N76</f>
        <v>2.3344827586206898</v>
      </c>
      <c r="O77" s="154">
        <f>(C77*C76+D77*D76+E77*E76+F77*F76+G77*G76+H77*H76+J77*J76+K77*K76+L77*L76+M77*M76)/O76</f>
        <v>4.4806603773584897</v>
      </c>
      <c r="P77" s="161">
        <f>(I77*I76+N77*N76)/P76</f>
        <v>4.4806603773584905</v>
      </c>
    </row>
    <row r="78" spans="2:16" ht="19.5">
      <c r="B78" s="149" t="s">
        <v>212</v>
      </c>
      <c r="C78" s="13">
        <f t="shared" ref="C78:H78" si="27">C76*(13-C77)</f>
        <v>300.7</v>
      </c>
      <c r="D78" s="12">
        <f t="shared" si="27"/>
        <v>280</v>
      </c>
      <c r="E78" s="12">
        <f t="shared" si="27"/>
        <v>217</v>
      </c>
      <c r="F78" s="12">
        <f t="shared" si="27"/>
        <v>70</v>
      </c>
      <c r="G78" s="12">
        <f t="shared" si="27"/>
        <v>10.499999999999989</v>
      </c>
      <c r="H78" s="12">
        <f t="shared" si="27"/>
        <v>0</v>
      </c>
      <c r="I78" s="155">
        <f>SUM(C78:G78)</f>
        <v>878.2</v>
      </c>
      <c r="J78" s="12">
        <f>J76*(13-J77)</f>
        <v>0</v>
      </c>
      <c r="K78" s="12">
        <f>K76*(13-K77)</f>
        <v>161.20000000000002</v>
      </c>
      <c r="L78" s="12">
        <f>L76*(13-L77)</f>
        <v>342</v>
      </c>
      <c r="M78" s="12">
        <f>M76*(13-M77)</f>
        <v>424.7</v>
      </c>
      <c r="N78" s="155">
        <f>SUM(J78:M78)</f>
        <v>927.90000000000009</v>
      </c>
      <c r="O78" s="156">
        <f>O76*(13-O77)</f>
        <v>1806.1000000000001</v>
      </c>
      <c r="P78" s="162">
        <f>P76*(13-P77)</f>
        <v>1806.1000000000001</v>
      </c>
    </row>
    <row r="79" spans="2:16" ht="19.5">
      <c r="B79" s="149" t="s">
        <v>213</v>
      </c>
      <c r="C79" s="13">
        <f t="shared" ref="C79:H79" si="28">C76*(17-C77)</f>
        <v>424.7</v>
      </c>
      <c r="D79" s="12">
        <f t="shared" si="28"/>
        <v>392</v>
      </c>
      <c r="E79" s="12">
        <f t="shared" si="28"/>
        <v>341</v>
      </c>
      <c r="F79" s="12">
        <f t="shared" si="28"/>
        <v>150</v>
      </c>
      <c r="G79" s="12">
        <f t="shared" si="28"/>
        <v>70.499999999999986</v>
      </c>
      <c r="H79" s="12">
        <f t="shared" si="28"/>
        <v>0</v>
      </c>
      <c r="I79" s="155">
        <f>SUM(C79:G79)</f>
        <v>1378.2</v>
      </c>
      <c r="J79" s="12">
        <f>J76*(17-J77)</f>
        <v>0</v>
      </c>
      <c r="K79" s="12">
        <f>K76*(17-K77)</f>
        <v>265.2</v>
      </c>
      <c r="L79" s="12">
        <f>L76*(17-L77)</f>
        <v>462</v>
      </c>
      <c r="M79" s="12">
        <f>M76*(17-M77)</f>
        <v>548.69999999999993</v>
      </c>
      <c r="N79" s="155">
        <f>SUM(J79:M79)</f>
        <v>1275.9000000000001</v>
      </c>
      <c r="O79" s="156">
        <f>O76*(17-O77)</f>
        <v>2654.1000000000004</v>
      </c>
      <c r="P79" s="162">
        <f>P76*(17-P77)</f>
        <v>2654.1000000000004</v>
      </c>
    </row>
    <row r="80" spans="2:16" ht="19.5">
      <c r="B80" s="149" t="s">
        <v>214</v>
      </c>
      <c r="C80" s="17">
        <f t="shared" ref="C80:H80" si="29">C76*(18-C77)</f>
        <v>455.7</v>
      </c>
      <c r="D80" s="16">
        <f t="shared" si="29"/>
        <v>420</v>
      </c>
      <c r="E80" s="16">
        <f t="shared" si="29"/>
        <v>372</v>
      </c>
      <c r="F80" s="16">
        <f t="shared" si="29"/>
        <v>170</v>
      </c>
      <c r="G80" s="16">
        <f t="shared" si="29"/>
        <v>85.499999999999986</v>
      </c>
      <c r="H80" s="16">
        <f t="shared" si="29"/>
        <v>0</v>
      </c>
      <c r="I80" s="155">
        <f>SUM(C80:G80)</f>
        <v>1503.2</v>
      </c>
      <c r="J80" s="16">
        <f>J76*(18-J77)</f>
        <v>0</v>
      </c>
      <c r="K80" s="16">
        <f>K76*(18-K77)</f>
        <v>291.2</v>
      </c>
      <c r="L80" s="16">
        <f>L76*(18-L77)</f>
        <v>491.99999999999994</v>
      </c>
      <c r="M80" s="16">
        <f>M76*(18-M77)</f>
        <v>579.69999999999993</v>
      </c>
      <c r="N80" s="155">
        <f>SUM(J80:M80)</f>
        <v>1362.8999999999999</v>
      </c>
      <c r="O80" s="157">
        <f>O76*(18-O77)</f>
        <v>2866.1000000000004</v>
      </c>
      <c r="P80" s="163">
        <f>P76*(18-P77)</f>
        <v>2866.1000000000004</v>
      </c>
    </row>
    <row r="81" spans="2:16" ht="20.25" thickBot="1">
      <c r="B81" s="347" t="s">
        <v>215</v>
      </c>
      <c r="C81" s="21">
        <f t="shared" ref="C81:H81" si="30">C76*(19-C77)</f>
        <v>486.7</v>
      </c>
      <c r="D81" s="20">
        <f t="shared" si="30"/>
        <v>448</v>
      </c>
      <c r="E81" s="20">
        <f t="shared" si="30"/>
        <v>403</v>
      </c>
      <c r="F81" s="20">
        <f t="shared" si="30"/>
        <v>190</v>
      </c>
      <c r="G81" s="20">
        <f t="shared" si="30"/>
        <v>100.49999999999999</v>
      </c>
      <c r="H81" s="20">
        <f t="shared" si="30"/>
        <v>0</v>
      </c>
      <c r="I81" s="164">
        <f>SUM(C81:G81)</f>
        <v>1628.2</v>
      </c>
      <c r="J81" s="20">
        <f>J76*(19-J77)</f>
        <v>0</v>
      </c>
      <c r="K81" s="20">
        <f>K76*(19-K77)</f>
        <v>317.2</v>
      </c>
      <c r="L81" s="20">
        <f>L76*(19-L77)</f>
        <v>522</v>
      </c>
      <c r="M81" s="20">
        <f>M76*(19-M77)</f>
        <v>610.69999999999993</v>
      </c>
      <c r="N81" s="164">
        <f>SUM(J81:M81)</f>
        <v>1449.9</v>
      </c>
      <c r="O81" s="165">
        <f>O76*(19-O77)</f>
        <v>3078.1000000000004</v>
      </c>
      <c r="P81" s="166">
        <f>P76*(19-P77)</f>
        <v>3078.1000000000004</v>
      </c>
    </row>
    <row r="82" spans="2:16" ht="15.75" thickBot="1">
      <c r="B82" s="1"/>
      <c r="C82" s="1"/>
      <c r="D82" s="2"/>
      <c r="E82" s="2"/>
      <c r="F82" s="2"/>
      <c r="G82" s="1"/>
      <c r="H82" s="3"/>
      <c r="I82" s="2"/>
      <c r="J82" s="3"/>
      <c r="K82" s="2"/>
      <c r="L82" s="2"/>
      <c r="M82" s="1"/>
      <c r="N82" s="2"/>
      <c r="O82" s="1"/>
    </row>
    <row r="83" spans="2:16" ht="24" thickBot="1">
      <c r="B83" s="473" t="s">
        <v>384</v>
      </c>
      <c r="C83" s="474"/>
      <c r="D83" s="474"/>
      <c r="E83" s="474"/>
      <c r="F83" s="474"/>
      <c r="G83" s="474"/>
      <c r="H83" s="474"/>
      <c r="I83" s="474"/>
      <c r="J83" s="474"/>
      <c r="K83" s="474"/>
      <c r="L83" s="470" t="s">
        <v>225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c r="B86" s="148" t="s">
        <v>211</v>
      </c>
      <c r="C86" s="146">
        <v>31</v>
      </c>
      <c r="D86" s="8">
        <v>28</v>
      </c>
      <c r="E86" s="8">
        <v>31</v>
      </c>
      <c r="F86" s="8">
        <v>30</v>
      </c>
      <c r="G86" s="8">
        <v>15</v>
      </c>
      <c r="H86" s="8">
        <v>0</v>
      </c>
      <c r="I86" s="168">
        <f>SUM(C86:G86)</f>
        <v>135</v>
      </c>
      <c r="J86" s="8">
        <v>20</v>
      </c>
      <c r="K86" s="8">
        <v>31</v>
      </c>
      <c r="L86" s="8">
        <v>30</v>
      </c>
      <c r="M86" s="8">
        <v>31</v>
      </c>
      <c r="N86" s="168">
        <f>SUM(J86:M86)</f>
        <v>112</v>
      </c>
      <c r="O86" s="167">
        <f>SUM(C86:H86,J86:M86)</f>
        <v>247</v>
      </c>
      <c r="P86" s="169">
        <f>I86+N86</f>
        <v>247</v>
      </c>
    </row>
    <row r="87" spans="2:16" ht="19.5">
      <c r="B87" s="149" t="s">
        <v>485</v>
      </c>
      <c r="C87" s="147">
        <v>1.6</v>
      </c>
      <c r="D87" s="10">
        <v>2.7</v>
      </c>
      <c r="E87" s="10">
        <v>3.4</v>
      </c>
      <c r="F87" s="10">
        <v>8.6</v>
      </c>
      <c r="G87" s="10">
        <v>12.3</v>
      </c>
      <c r="H87" s="10"/>
      <c r="I87" s="153">
        <f>(C86*C87+D86*D87+E86*E87+F86*F87+G86*G87)/I86</f>
        <v>4.9859259259259261</v>
      </c>
      <c r="J87" s="10">
        <v>10.5</v>
      </c>
      <c r="K87" s="95">
        <v>8.6</v>
      </c>
      <c r="L87" s="95">
        <v>5.2</v>
      </c>
      <c r="M87" s="95">
        <v>1.6</v>
      </c>
      <c r="N87" s="153">
        <f>(J86*J87+K86*K87+L86*L87+M86*M87)/N86</f>
        <v>6.0910714285714276</v>
      </c>
      <c r="O87" s="154">
        <f>(C87*C86+D87*D86+E87*E86+F87*F86+G87*G86+H87*H86+J87*J86+K87*K86+L87*L86+M87*M86)/O86</f>
        <v>5.4870445344129557</v>
      </c>
      <c r="P87" s="161">
        <f>(I87*I86+N87*N86)/P86</f>
        <v>5.4870445344129557</v>
      </c>
    </row>
    <row r="88" spans="2:16" ht="19.5">
      <c r="B88" s="149" t="s">
        <v>212</v>
      </c>
      <c r="C88" s="13">
        <f t="shared" ref="C88:H88" si="31">C86*(13-C87)</f>
        <v>353.40000000000003</v>
      </c>
      <c r="D88" s="12">
        <f t="shared" si="31"/>
        <v>288.40000000000003</v>
      </c>
      <c r="E88" s="12">
        <f t="shared" si="31"/>
        <v>297.59999999999997</v>
      </c>
      <c r="F88" s="12">
        <f t="shared" si="31"/>
        <v>132</v>
      </c>
      <c r="G88" s="12">
        <f t="shared" si="31"/>
        <v>10.499999999999989</v>
      </c>
      <c r="H88" s="12">
        <f t="shared" si="31"/>
        <v>0</v>
      </c>
      <c r="I88" s="155">
        <f>SUM(C88:G88)</f>
        <v>1081.9000000000001</v>
      </c>
      <c r="J88" s="12">
        <f>J86*(13-J87)</f>
        <v>50</v>
      </c>
      <c r="K88" s="12">
        <f>K86*(13-K87)</f>
        <v>136.4</v>
      </c>
      <c r="L88" s="12">
        <f>L86*(13-L87)</f>
        <v>234</v>
      </c>
      <c r="M88" s="12">
        <f>M86*(13-M87)</f>
        <v>353.40000000000003</v>
      </c>
      <c r="N88" s="155">
        <f>SUM(J88:M88)</f>
        <v>773.8</v>
      </c>
      <c r="O88" s="156">
        <f>O86*(13-O87)</f>
        <v>1855.7</v>
      </c>
      <c r="P88" s="162">
        <f>P86*(13-P87)</f>
        <v>1855.7</v>
      </c>
    </row>
    <row r="89" spans="2:16" ht="19.5">
      <c r="B89" s="149" t="s">
        <v>213</v>
      </c>
      <c r="C89" s="13">
        <f t="shared" ref="C89:H89" si="32">C86*(17-C87)</f>
        <v>477.40000000000003</v>
      </c>
      <c r="D89" s="12">
        <f t="shared" si="32"/>
        <v>400.40000000000003</v>
      </c>
      <c r="E89" s="12">
        <f t="shared" si="32"/>
        <v>421.59999999999997</v>
      </c>
      <c r="F89" s="12">
        <f t="shared" si="32"/>
        <v>252</v>
      </c>
      <c r="G89" s="12">
        <f t="shared" si="32"/>
        <v>70.499999999999986</v>
      </c>
      <c r="H89" s="12">
        <f t="shared" si="32"/>
        <v>0</v>
      </c>
      <c r="I89" s="155">
        <f>SUM(C89:G89)</f>
        <v>1621.9</v>
      </c>
      <c r="J89" s="12">
        <f>J86*(17-J87)</f>
        <v>130</v>
      </c>
      <c r="K89" s="12">
        <f>K86*(17-K87)</f>
        <v>260.40000000000003</v>
      </c>
      <c r="L89" s="12">
        <f>L86*(17-L87)</f>
        <v>354</v>
      </c>
      <c r="M89" s="12">
        <f>M86*(17-M87)</f>
        <v>477.40000000000003</v>
      </c>
      <c r="N89" s="155">
        <f>SUM(J89:M89)</f>
        <v>1221.8000000000002</v>
      </c>
      <c r="O89" s="156">
        <f>O86*(17-O87)</f>
        <v>2843.7</v>
      </c>
      <c r="P89" s="162">
        <f>P86*(17-P87)</f>
        <v>2843.7</v>
      </c>
    </row>
    <row r="90" spans="2:16" ht="19.5">
      <c r="B90" s="149" t="s">
        <v>214</v>
      </c>
      <c r="C90" s="17">
        <f t="shared" ref="C90:H90" si="33">C86*(18-C87)</f>
        <v>508.4</v>
      </c>
      <c r="D90" s="16">
        <f t="shared" si="33"/>
        <v>428.40000000000003</v>
      </c>
      <c r="E90" s="16">
        <f t="shared" si="33"/>
        <v>452.59999999999997</v>
      </c>
      <c r="F90" s="16">
        <f t="shared" si="33"/>
        <v>282</v>
      </c>
      <c r="G90" s="16">
        <f t="shared" si="33"/>
        <v>85.499999999999986</v>
      </c>
      <c r="H90" s="16">
        <f t="shared" si="33"/>
        <v>0</v>
      </c>
      <c r="I90" s="155">
        <f>SUM(C90:G90)</f>
        <v>1756.8999999999999</v>
      </c>
      <c r="J90" s="16">
        <f>J86*(18-J87)</f>
        <v>150</v>
      </c>
      <c r="K90" s="16">
        <f>K86*(18-K87)</f>
        <v>291.40000000000003</v>
      </c>
      <c r="L90" s="16">
        <f>L86*(18-L87)</f>
        <v>384</v>
      </c>
      <c r="M90" s="16">
        <f>M86*(18-M87)</f>
        <v>508.4</v>
      </c>
      <c r="N90" s="155">
        <f>SUM(J90:M90)</f>
        <v>1333.8000000000002</v>
      </c>
      <c r="O90" s="157">
        <f>O86*(18-O87)</f>
        <v>3090.7</v>
      </c>
      <c r="P90" s="163">
        <f>P86*(18-P87)</f>
        <v>3090.7</v>
      </c>
    </row>
    <row r="91" spans="2:16" ht="20.25" thickBot="1">
      <c r="B91" s="347" t="s">
        <v>215</v>
      </c>
      <c r="C91" s="21">
        <f t="shared" ref="C91:H91" si="34">C86*(19-C87)</f>
        <v>539.4</v>
      </c>
      <c r="D91" s="20">
        <f t="shared" si="34"/>
        <v>456.40000000000003</v>
      </c>
      <c r="E91" s="20">
        <f t="shared" si="34"/>
        <v>483.59999999999997</v>
      </c>
      <c r="F91" s="20">
        <f t="shared" si="34"/>
        <v>312</v>
      </c>
      <c r="G91" s="20">
        <f t="shared" si="34"/>
        <v>100.49999999999999</v>
      </c>
      <c r="H91" s="20">
        <f t="shared" si="34"/>
        <v>0</v>
      </c>
      <c r="I91" s="164">
        <f>SUM(C91:G91)</f>
        <v>1891.8999999999999</v>
      </c>
      <c r="J91" s="20">
        <f>J86*(19-J87)</f>
        <v>170</v>
      </c>
      <c r="K91" s="20">
        <f>K86*(19-K87)</f>
        <v>322.40000000000003</v>
      </c>
      <c r="L91" s="20">
        <f>L86*(19-L87)</f>
        <v>414</v>
      </c>
      <c r="M91" s="20">
        <f>M86*(19-M87)</f>
        <v>539.4</v>
      </c>
      <c r="N91" s="164">
        <f>SUM(J91:M91)</f>
        <v>1445.8000000000002</v>
      </c>
      <c r="O91" s="165">
        <f>O86*(19-O87)</f>
        <v>3337.7</v>
      </c>
      <c r="P91" s="166">
        <f>P86*(19-P87)</f>
        <v>3337.7</v>
      </c>
    </row>
    <row r="92" spans="2:16" ht="15.75" thickBot="1">
      <c r="B92" s="1"/>
      <c r="C92" s="1"/>
      <c r="D92" s="2"/>
      <c r="E92" s="2"/>
      <c r="F92" s="2"/>
      <c r="G92" s="1"/>
      <c r="H92" s="3"/>
      <c r="I92" s="2"/>
      <c r="J92" s="3"/>
      <c r="K92" s="2"/>
      <c r="L92" s="2"/>
      <c r="M92" s="1"/>
      <c r="N92" s="2"/>
      <c r="O92" s="1"/>
    </row>
    <row r="93" spans="2:16" ht="24" thickBot="1">
      <c r="B93" s="473" t="s">
        <v>384</v>
      </c>
      <c r="C93" s="474"/>
      <c r="D93" s="474"/>
      <c r="E93" s="474"/>
      <c r="F93" s="474"/>
      <c r="G93" s="474"/>
      <c r="H93" s="474"/>
      <c r="I93" s="474"/>
      <c r="J93" s="474"/>
      <c r="K93" s="474"/>
      <c r="L93" s="470" t="s">
        <v>226</v>
      </c>
      <c r="M93" s="471"/>
      <c r="N93" s="471"/>
      <c r="O93" s="471"/>
      <c r="P93" s="472"/>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16.5" thickBot="1">
      <c r="B95" s="466"/>
      <c r="C95" s="462"/>
      <c r="D95" s="462"/>
      <c r="E95" s="462"/>
      <c r="F95" s="462"/>
      <c r="G95" s="462"/>
      <c r="H95" s="462"/>
      <c r="I95" s="462"/>
      <c r="J95" s="462"/>
      <c r="K95" s="462"/>
      <c r="L95" s="462"/>
      <c r="M95" s="462"/>
      <c r="N95" s="462"/>
      <c r="O95" s="145" t="s">
        <v>209</v>
      </c>
      <c r="P95" s="30" t="s">
        <v>210</v>
      </c>
    </row>
    <row r="96" spans="2:16">
      <c r="B96" s="148" t="s">
        <v>211</v>
      </c>
      <c r="C96" s="146">
        <v>31</v>
      </c>
      <c r="D96" s="8">
        <v>28</v>
      </c>
      <c r="E96" s="8">
        <v>31</v>
      </c>
      <c r="F96" s="8">
        <v>15</v>
      </c>
      <c r="G96" s="8">
        <v>16</v>
      </c>
      <c r="H96" s="8">
        <v>5</v>
      </c>
      <c r="I96" s="168">
        <f>SUM(C96:G96)</f>
        <v>121</v>
      </c>
      <c r="J96" s="8">
        <v>0</v>
      </c>
      <c r="K96" s="8">
        <v>26</v>
      </c>
      <c r="L96" s="8">
        <v>30</v>
      </c>
      <c r="M96" s="8">
        <v>31</v>
      </c>
      <c r="N96" s="168">
        <f>SUM(J96:M96)</f>
        <v>87</v>
      </c>
      <c r="O96" s="167">
        <f>SUM(C96:H96,J96:M96)</f>
        <v>213</v>
      </c>
      <c r="P96" s="169">
        <f>I96+N96</f>
        <v>208</v>
      </c>
    </row>
    <row r="97" spans="2:16" ht="19.5">
      <c r="B97" s="149" t="s">
        <v>485</v>
      </c>
      <c r="C97" s="147">
        <v>-4.4000000000000004</v>
      </c>
      <c r="D97" s="10">
        <v>-0.5</v>
      </c>
      <c r="E97" s="10">
        <v>4.0999999999999996</v>
      </c>
      <c r="F97" s="10">
        <v>12.1</v>
      </c>
      <c r="G97" s="10">
        <v>12.1</v>
      </c>
      <c r="H97" s="10">
        <v>11</v>
      </c>
      <c r="I97" s="153">
        <f>(C96*C97+D96*D97+E96*E97+F96*F97+G96*G97)/I96</f>
        <v>2.9074380165289253</v>
      </c>
      <c r="J97" s="10"/>
      <c r="K97" s="95">
        <v>5.8</v>
      </c>
      <c r="L97" s="95">
        <v>6</v>
      </c>
      <c r="M97" s="95">
        <v>-0.6</v>
      </c>
      <c r="N97" s="153">
        <f>(J96*J97+K96*K97+L96*L97+M96*M97)/N96</f>
        <v>3.5885057471264359</v>
      </c>
      <c r="O97" s="154">
        <f>(C97*C96+D97*D96+E97*E96+F97*F96+G97*G96+H97*H96+J97*J96+K97*K96+L97*L96+M97*M96)/O96</f>
        <v>3.3755868544600935</v>
      </c>
      <c r="P97" s="161">
        <f>(I97*I96+N97*N96)/P96</f>
        <v>3.1923076923076916</v>
      </c>
    </row>
    <row r="98" spans="2:16" ht="19.5">
      <c r="B98" s="149" t="s">
        <v>212</v>
      </c>
      <c r="C98" s="13">
        <f t="shared" ref="C98:H98" si="35">C96*(13-C97)</f>
        <v>539.4</v>
      </c>
      <c r="D98" s="12">
        <f t="shared" si="35"/>
        <v>378</v>
      </c>
      <c r="E98" s="12">
        <f t="shared" si="35"/>
        <v>275.90000000000003</v>
      </c>
      <c r="F98" s="12">
        <f t="shared" si="35"/>
        <v>13.500000000000005</v>
      </c>
      <c r="G98" s="12">
        <f t="shared" si="35"/>
        <v>14.400000000000006</v>
      </c>
      <c r="H98" s="12">
        <f t="shared" si="35"/>
        <v>10</v>
      </c>
      <c r="I98" s="155">
        <f>SUM(C98:G98)</f>
        <v>1221.2</v>
      </c>
      <c r="J98" s="12">
        <f>J96*(13-J97)</f>
        <v>0</v>
      </c>
      <c r="K98" s="12">
        <f>K96*(13-K97)</f>
        <v>187.20000000000002</v>
      </c>
      <c r="L98" s="12">
        <f>L96*(13-L97)</f>
        <v>210</v>
      </c>
      <c r="M98" s="12">
        <f>M96*(13-M97)</f>
        <v>421.59999999999997</v>
      </c>
      <c r="N98" s="155">
        <f>SUM(J98:M98)</f>
        <v>818.8</v>
      </c>
      <c r="O98" s="156">
        <f>O96*(13-O97)</f>
        <v>2050</v>
      </c>
      <c r="P98" s="162">
        <f>P96*(13-P97)</f>
        <v>2040.0000000000002</v>
      </c>
    </row>
    <row r="99" spans="2:16" ht="19.5">
      <c r="B99" s="149" t="s">
        <v>213</v>
      </c>
      <c r="C99" s="13">
        <f t="shared" ref="C99:H99" si="36">C96*(17-C97)</f>
        <v>663.4</v>
      </c>
      <c r="D99" s="12">
        <f t="shared" si="36"/>
        <v>490</v>
      </c>
      <c r="E99" s="12">
        <f t="shared" si="36"/>
        <v>399.90000000000003</v>
      </c>
      <c r="F99" s="12">
        <f t="shared" si="36"/>
        <v>73.5</v>
      </c>
      <c r="G99" s="12">
        <f t="shared" si="36"/>
        <v>78.400000000000006</v>
      </c>
      <c r="H99" s="12">
        <f t="shared" si="36"/>
        <v>30</v>
      </c>
      <c r="I99" s="155">
        <f>SUM(C99:G99)</f>
        <v>1705.2000000000003</v>
      </c>
      <c r="J99" s="12">
        <f>J96*(17-J97)</f>
        <v>0</v>
      </c>
      <c r="K99" s="12">
        <f>K96*(17-K97)</f>
        <v>291.2</v>
      </c>
      <c r="L99" s="12">
        <f>L96*(17-L97)</f>
        <v>330</v>
      </c>
      <c r="M99" s="12">
        <f>M96*(17-M97)</f>
        <v>545.6</v>
      </c>
      <c r="N99" s="155">
        <f>SUM(J99:M99)</f>
        <v>1166.8000000000002</v>
      </c>
      <c r="O99" s="156">
        <f>O96*(17-O97)</f>
        <v>2902</v>
      </c>
      <c r="P99" s="162">
        <f>P96*(17-P97)</f>
        <v>2872</v>
      </c>
    </row>
    <row r="100" spans="2:16" ht="19.5">
      <c r="B100" s="149" t="s">
        <v>214</v>
      </c>
      <c r="C100" s="17">
        <f t="shared" ref="C100:H100" si="37">C96*(18-C97)</f>
        <v>694.4</v>
      </c>
      <c r="D100" s="16">
        <f t="shared" si="37"/>
        <v>518</v>
      </c>
      <c r="E100" s="16">
        <f t="shared" si="37"/>
        <v>430.90000000000003</v>
      </c>
      <c r="F100" s="16">
        <f t="shared" si="37"/>
        <v>88.5</v>
      </c>
      <c r="G100" s="16">
        <f t="shared" si="37"/>
        <v>94.4</v>
      </c>
      <c r="H100" s="16">
        <f t="shared" si="37"/>
        <v>35</v>
      </c>
      <c r="I100" s="155">
        <f>SUM(C100:G100)</f>
        <v>1826.2000000000003</v>
      </c>
      <c r="J100" s="16">
        <f>J96*(18-J97)</f>
        <v>0</v>
      </c>
      <c r="K100" s="16">
        <f>K96*(18-K97)</f>
        <v>317.2</v>
      </c>
      <c r="L100" s="16">
        <f>L96*(18-L97)</f>
        <v>360</v>
      </c>
      <c r="M100" s="16">
        <f>M96*(18-M97)</f>
        <v>576.6</v>
      </c>
      <c r="N100" s="155">
        <f>SUM(J100:M100)</f>
        <v>1253.8000000000002</v>
      </c>
      <c r="O100" s="157">
        <f>O96*(18-O97)</f>
        <v>3115</v>
      </c>
      <c r="P100" s="163">
        <f>P96*(18-P97)</f>
        <v>3080</v>
      </c>
    </row>
    <row r="101" spans="2:16" ht="20.25" thickBot="1">
      <c r="B101" s="347" t="s">
        <v>215</v>
      </c>
      <c r="C101" s="21">
        <f t="shared" ref="C101:H101" si="38">C96*(19-C97)</f>
        <v>725.4</v>
      </c>
      <c r="D101" s="20">
        <f t="shared" si="38"/>
        <v>546</v>
      </c>
      <c r="E101" s="20">
        <f t="shared" si="38"/>
        <v>461.90000000000003</v>
      </c>
      <c r="F101" s="20">
        <f t="shared" si="38"/>
        <v>103.5</v>
      </c>
      <c r="G101" s="20">
        <f t="shared" si="38"/>
        <v>110.4</v>
      </c>
      <c r="H101" s="20">
        <f t="shared" si="38"/>
        <v>40</v>
      </c>
      <c r="I101" s="164">
        <f>SUM(C101:G101)</f>
        <v>1947.2000000000003</v>
      </c>
      <c r="J101" s="20">
        <f>J96*(19-J97)</f>
        <v>0</v>
      </c>
      <c r="K101" s="20">
        <f>K96*(19-K97)</f>
        <v>343.2</v>
      </c>
      <c r="L101" s="20">
        <f>L96*(19-L97)</f>
        <v>390</v>
      </c>
      <c r="M101" s="20">
        <f>M96*(19-M97)</f>
        <v>607.6</v>
      </c>
      <c r="N101" s="164">
        <f>SUM(J101:M101)</f>
        <v>1340.8000000000002</v>
      </c>
      <c r="O101" s="165">
        <f>O96*(19-O97)</f>
        <v>3328</v>
      </c>
      <c r="P101" s="166">
        <f>P96*(19-P97)</f>
        <v>3288</v>
      </c>
    </row>
    <row r="102" spans="2:16" ht="15.75" thickBot="1">
      <c r="B102" s="1"/>
      <c r="C102" s="1"/>
      <c r="D102" s="2"/>
      <c r="E102" s="2"/>
      <c r="F102" s="2"/>
      <c r="G102" s="1"/>
      <c r="H102" s="3"/>
      <c r="I102" s="2"/>
      <c r="J102" s="3"/>
      <c r="K102" s="2"/>
      <c r="L102" s="2"/>
      <c r="M102" s="1"/>
      <c r="N102" s="2"/>
      <c r="O102" s="1"/>
    </row>
    <row r="103" spans="2:16" ht="24" thickBot="1">
      <c r="B103" s="473" t="s">
        <v>384</v>
      </c>
      <c r="C103" s="474"/>
      <c r="D103" s="474"/>
      <c r="E103" s="474"/>
      <c r="F103" s="474"/>
      <c r="G103" s="474"/>
      <c r="H103" s="474"/>
      <c r="I103" s="474"/>
      <c r="J103" s="474"/>
      <c r="K103" s="474"/>
      <c r="L103" s="470" t="s">
        <v>227</v>
      </c>
      <c r="M103" s="471"/>
      <c r="N103" s="471"/>
      <c r="O103" s="471"/>
      <c r="P103" s="472"/>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16.5" thickBot="1">
      <c r="B105" s="466"/>
      <c r="C105" s="462"/>
      <c r="D105" s="462"/>
      <c r="E105" s="462"/>
      <c r="F105" s="462"/>
      <c r="G105" s="462"/>
      <c r="H105" s="462"/>
      <c r="I105" s="462"/>
      <c r="J105" s="462"/>
      <c r="K105" s="462"/>
      <c r="L105" s="462"/>
      <c r="M105" s="462"/>
      <c r="N105" s="462"/>
      <c r="O105" s="145" t="s">
        <v>209</v>
      </c>
      <c r="P105" s="30" t="s">
        <v>210</v>
      </c>
    </row>
    <row r="106" spans="2:16">
      <c r="B106" s="148" t="s">
        <v>211</v>
      </c>
      <c r="C106" s="146">
        <v>31</v>
      </c>
      <c r="D106" s="8">
        <v>28</v>
      </c>
      <c r="E106" s="8">
        <v>31</v>
      </c>
      <c r="F106" s="8">
        <v>25</v>
      </c>
      <c r="G106" s="8">
        <v>20</v>
      </c>
      <c r="H106" s="8">
        <v>0</v>
      </c>
      <c r="I106" s="168">
        <f>SUM(C106:G106)</f>
        <v>135</v>
      </c>
      <c r="J106" s="8">
        <v>20</v>
      </c>
      <c r="K106" s="8">
        <v>31</v>
      </c>
      <c r="L106" s="8">
        <v>30</v>
      </c>
      <c r="M106" s="8">
        <v>31</v>
      </c>
      <c r="N106" s="168">
        <f>SUM(J106:M106)</f>
        <v>112</v>
      </c>
      <c r="O106" s="167">
        <f>SUM(C106:H106,J106:M106)</f>
        <v>247</v>
      </c>
      <c r="P106" s="169">
        <f>I106+N106</f>
        <v>247</v>
      </c>
    </row>
    <row r="107" spans="2:16" ht="19.5">
      <c r="B107" s="149" t="s">
        <v>485</v>
      </c>
      <c r="C107" s="147">
        <v>-4.3</v>
      </c>
      <c r="D107" s="10">
        <v>-1.3</v>
      </c>
      <c r="E107" s="10">
        <v>3.4</v>
      </c>
      <c r="F107" s="10">
        <v>8.1</v>
      </c>
      <c r="G107" s="10">
        <v>11.6</v>
      </c>
      <c r="H107" s="10">
        <v>0</v>
      </c>
      <c r="I107" s="153">
        <f>(C106*C107+D106*D107+E106*E107+F106*F107+G106*G107)/I106</f>
        <v>2.7422222222222223</v>
      </c>
      <c r="J107" s="10">
        <v>11</v>
      </c>
      <c r="K107" s="95">
        <v>7.1</v>
      </c>
      <c r="L107" s="95">
        <v>5.8</v>
      </c>
      <c r="M107" s="95">
        <v>-4.5999999999999996</v>
      </c>
      <c r="N107" s="153">
        <f>(J106*J107+K106*K107+L106*L107+M106*M107)/N106</f>
        <v>4.2098214285714288</v>
      </c>
      <c r="O107" s="154">
        <f>(C107*C106+D107*D106+E107*E106+F107*F106+G107*G106+H107*H106+J107*J106+K107*K106+L107*L106+M107*M106)/O106</f>
        <v>3.407692307692308</v>
      </c>
      <c r="P107" s="161">
        <f>(I107*I106+N107*N106)/P106</f>
        <v>3.407692307692308</v>
      </c>
    </row>
    <row r="108" spans="2:16" ht="19.5">
      <c r="B108" s="149" t="s">
        <v>212</v>
      </c>
      <c r="C108" s="13">
        <f t="shared" ref="C108:H108" si="39">C106*(13-C107)</f>
        <v>536.30000000000007</v>
      </c>
      <c r="D108" s="12">
        <f t="shared" si="39"/>
        <v>400.40000000000003</v>
      </c>
      <c r="E108" s="12">
        <f t="shared" si="39"/>
        <v>297.59999999999997</v>
      </c>
      <c r="F108" s="12">
        <f t="shared" si="39"/>
        <v>122.50000000000001</v>
      </c>
      <c r="G108" s="12">
        <f t="shared" si="39"/>
        <v>28.000000000000007</v>
      </c>
      <c r="H108" s="12">
        <f t="shared" si="39"/>
        <v>0</v>
      </c>
      <c r="I108" s="155">
        <f>SUM(C108:G108)</f>
        <v>1384.8</v>
      </c>
      <c r="J108" s="12">
        <f>J106*(13-J107)</f>
        <v>40</v>
      </c>
      <c r="K108" s="12">
        <f>K106*(13-K107)</f>
        <v>182.9</v>
      </c>
      <c r="L108" s="12">
        <f>L106*(13-L107)</f>
        <v>216</v>
      </c>
      <c r="M108" s="12">
        <f>M106*(13-M107)</f>
        <v>545.6</v>
      </c>
      <c r="N108" s="155">
        <f>SUM(J108:M108)</f>
        <v>984.5</v>
      </c>
      <c r="O108" s="156">
        <f>O106*(13-O107)</f>
        <v>2369.2999999999997</v>
      </c>
      <c r="P108" s="162">
        <f>P106*(13-P107)</f>
        <v>2369.2999999999997</v>
      </c>
    </row>
    <row r="109" spans="2:16" ht="19.5">
      <c r="B109" s="149" t="s">
        <v>213</v>
      </c>
      <c r="C109" s="13">
        <f t="shared" ref="C109:H109" si="40">C106*(17-C107)</f>
        <v>660.30000000000007</v>
      </c>
      <c r="D109" s="12">
        <f t="shared" si="40"/>
        <v>512.4</v>
      </c>
      <c r="E109" s="12">
        <f t="shared" si="40"/>
        <v>421.59999999999997</v>
      </c>
      <c r="F109" s="12">
        <f t="shared" si="40"/>
        <v>222.5</v>
      </c>
      <c r="G109" s="12">
        <f t="shared" si="40"/>
        <v>108</v>
      </c>
      <c r="H109" s="12">
        <f t="shared" si="40"/>
        <v>0</v>
      </c>
      <c r="I109" s="155">
        <f>SUM(C109:G109)</f>
        <v>1924.8</v>
      </c>
      <c r="J109" s="12">
        <f>J106*(17-J107)</f>
        <v>120</v>
      </c>
      <c r="K109" s="12">
        <f>K106*(17-K107)</f>
        <v>306.90000000000003</v>
      </c>
      <c r="L109" s="12">
        <f>L106*(17-L107)</f>
        <v>336</v>
      </c>
      <c r="M109" s="12">
        <f>M106*(17-M107)</f>
        <v>669.6</v>
      </c>
      <c r="N109" s="155">
        <f>SUM(J109:M109)</f>
        <v>1432.5</v>
      </c>
      <c r="O109" s="156">
        <f>O106*(17-O107)</f>
        <v>3357.2999999999997</v>
      </c>
      <c r="P109" s="162">
        <f>P106*(17-P107)</f>
        <v>3357.2999999999997</v>
      </c>
    </row>
    <row r="110" spans="2:16" ht="19.5">
      <c r="B110" s="149" t="s">
        <v>214</v>
      </c>
      <c r="C110" s="17">
        <f t="shared" ref="C110:H110" si="41">C106*(18-C107)</f>
        <v>691.30000000000007</v>
      </c>
      <c r="D110" s="16">
        <f t="shared" si="41"/>
        <v>540.4</v>
      </c>
      <c r="E110" s="16">
        <f t="shared" si="41"/>
        <v>452.59999999999997</v>
      </c>
      <c r="F110" s="16">
        <f t="shared" si="41"/>
        <v>247.5</v>
      </c>
      <c r="G110" s="16">
        <f t="shared" si="41"/>
        <v>128</v>
      </c>
      <c r="H110" s="16">
        <f t="shared" si="41"/>
        <v>0</v>
      </c>
      <c r="I110" s="155">
        <f>SUM(C110:G110)</f>
        <v>2059.8000000000002</v>
      </c>
      <c r="J110" s="16">
        <f>J106*(18-J107)</f>
        <v>140</v>
      </c>
      <c r="K110" s="16">
        <f>K106*(18-K107)</f>
        <v>337.90000000000003</v>
      </c>
      <c r="L110" s="16">
        <f>L106*(18-L107)</f>
        <v>366</v>
      </c>
      <c r="M110" s="16">
        <f>M106*(18-M107)</f>
        <v>700.6</v>
      </c>
      <c r="N110" s="155">
        <f>SUM(J110:M110)</f>
        <v>1544.5</v>
      </c>
      <c r="O110" s="157">
        <f>O106*(18-O107)</f>
        <v>3604.2999999999997</v>
      </c>
      <c r="P110" s="163">
        <f>P106*(18-P107)</f>
        <v>3604.2999999999997</v>
      </c>
    </row>
    <row r="111" spans="2:16" ht="20.25" thickBot="1">
      <c r="B111" s="347" t="s">
        <v>215</v>
      </c>
      <c r="C111" s="21">
        <f t="shared" ref="C111:H111" si="42">C106*(19-C107)</f>
        <v>722.30000000000007</v>
      </c>
      <c r="D111" s="20">
        <f t="shared" si="42"/>
        <v>568.4</v>
      </c>
      <c r="E111" s="20">
        <f t="shared" si="42"/>
        <v>483.59999999999997</v>
      </c>
      <c r="F111" s="20">
        <f t="shared" si="42"/>
        <v>272.5</v>
      </c>
      <c r="G111" s="20">
        <f t="shared" si="42"/>
        <v>148</v>
      </c>
      <c r="H111" s="20">
        <f t="shared" si="42"/>
        <v>0</v>
      </c>
      <c r="I111" s="164">
        <f>SUM(C111:G111)</f>
        <v>2194.8000000000002</v>
      </c>
      <c r="J111" s="20">
        <f>J106*(19-J107)</f>
        <v>160</v>
      </c>
      <c r="K111" s="20">
        <f>K106*(19-K107)</f>
        <v>368.90000000000003</v>
      </c>
      <c r="L111" s="20">
        <f>L106*(19-L107)</f>
        <v>396</v>
      </c>
      <c r="M111" s="20">
        <f>M106*(19-M107)</f>
        <v>731.6</v>
      </c>
      <c r="N111" s="164">
        <f>SUM(J111:M111)</f>
        <v>1656.5</v>
      </c>
      <c r="O111" s="165">
        <f>O106*(19-O107)</f>
        <v>3851.2999999999997</v>
      </c>
      <c r="P111" s="166">
        <f>P106*(19-P107)</f>
        <v>3851.2999999999997</v>
      </c>
    </row>
    <row r="112" spans="2:16" ht="15.75" thickBot="1">
      <c r="B112" s="1"/>
      <c r="C112" s="1"/>
      <c r="D112" s="2"/>
      <c r="E112" s="2"/>
      <c r="F112" s="2"/>
      <c r="G112" s="1"/>
      <c r="H112" s="3"/>
      <c r="I112" s="2"/>
      <c r="J112" s="3"/>
      <c r="K112" s="2"/>
      <c r="L112" s="2"/>
      <c r="M112" s="1"/>
      <c r="N112" s="2"/>
      <c r="O112" s="1"/>
    </row>
    <row r="113" spans="2:16" ht="24" thickBot="1">
      <c r="B113" s="473" t="s">
        <v>384</v>
      </c>
      <c r="C113" s="474"/>
      <c r="D113" s="474"/>
      <c r="E113" s="474"/>
      <c r="F113" s="474"/>
      <c r="G113" s="474"/>
      <c r="H113" s="474"/>
      <c r="I113" s="474"/>
      <c r="J113" s="474"/>
      <c r="K113" s="474"/>
      <c r="L113" s="470" t="s">
        <v>228</v>
      </c>
      <c r="M113" s="471"/>
      <c r="N113" s="471"/>
      <c r="O113" s="471"/>
      <c r="P113" s="472"/>
    </row>
    <row r="114" spans="2:16" ht="15.75">
      <c r="B114" s="465" t="s">
        <v>195</v>
      </c>
      <c r="C114" s="461" t="s">
        <v>196</v>
      </c>
      <c r="D114" s="461" t="s">
        <v>197</v>
      </c>
      <c r="E114" s="461" t="s">
        <v>198</v>
      </c>
      <c r="F114" s="461" t="s">
        <v>199</v>
      </c>
      <c r="G114" s="461" t="s">
        <v>200</v>
      </c>
      <c r="H114" s="461" t="s">
        <v>201</v>
      </c>
      <c r="I114" s="467" t="s">
        <v>202</v>
      </c>
      <c r="J114" s="461" t="s">
        <v>203</v>
      </c>
      <c r="K114" s="461" t="s">
        <v>204</v>
      </c>
      <c r="L114" s="461" t="s">
        <v>205</v>
      </c>
      <c r="M114" s="461" t="s">
        <v>206</v>
      </c>
      <c r="N114" s="467" t="s">
        <v>207</v>
      </c>
      <c r="O114" s="456" t="s">
        <v>208</v>
      </c>
      <c r="P114" s="457"/>
    </row>
    <row r="115" spans="2:16" ht="16.5" thickBot="1">
      <c r="B115" s="466"/>
      <c r="C115" s="462"/>
      <c r="D115" s="462"/>
      <c r="E115" s="462"/>
      <c r="F115" s="462"/>
      <c r="G115" s="462"/>
      <c r="H115" s="462"/>
      <c r="I115" s="462"/>
      <c r="J115" s="462"/>
      <c r="K115" s="462"/>
      <c r="L115" s="462"/>
      <c r="M115" s="462"/>
      <c r="N115" s="462"/>
      <c r="O115" s="145" t="s">
        <v>209</v>
      </c>
      <c r="P115" s="30" t="s">
        <v>210</v>
      </c>
    </row>
    <row r="116" spans="2:16">
      <c r="B116" s="148" t="s">
        <v>211</v>
      </c>
      <c r="C116" s="146">
        <v>31</v>
      </c>
      <c r="D116" s="8">
        <v>28</v>
      </c>
      <c r="E116" s="8">
        <v>31</v>
      </c>
      <c r="F116" s="8">
        <v>30</v>
      </c>
      <c r="G116" s="8">
        <v>5</v>
      </c>
      <c r="H116" s="8">
        <v>0</v>
      </c>
      <c r="I116" s="168">
        <f>SUM(C116:G116)</f>
        <v>125</v>
      </c>
      <c r="J116" s="8">
        <v>0</v>
      </c>
      <c r="K116" s="8">
        <v>26</v>
      </c>
      <c r="L116" s="8">
        <v>30</v>
      </c>
      <c r="M116" s="8">
        <v>31</v>
      </c>
      <c r="N116" s="168">
        <f>SUM(J116:M116)</f>
        <v>87</v>
      </c>
      <c r="O116" s="167">
        <f>SUM(C116:H116,J116:M116)</f>
        <v>212</v>
      </c>
      <c r="P116" s="169">
        <f>I116+N116</f>
        <v>212</v>
      </c>
    </row>
    <row r="117" spans="2:16" ht="19.5">
      <c r="B117" s="149" t="s">
        <v>485</v>
      </c>
      <c r="C117" s="147">
        <v>-1</v>
      </c>
      <c r="D117" s="10">
        <v>-1.3</v>
      </c>
      <c r="E117" s="10">
        <v>4.4000000000000004</v>
      </c>
      <c r="F117" s="10">
        <v>10.4</v>
      </c>
      <c r="G117" s="10">
        <v>6.8</v>
      </c>
      <c r="H117" s="10">
        <v>0</v>
      </c>
      <c r="I117" s="153">
        <f>(C116*C117+D116*D117+E116*E117+F116*F117+G116*G117)/I116</f>
        <v>3.32</v>
      </c>
      <c r="J117" s="10">
        <v>0</v>
      </c>
      <c r="K117" s="95">
        <v>7.3</v>
      </c>
      <c r="L117" s="95">
        <v>3.1</v>
      </c>
      <c r="M117" s="95">
        <v>2.2000000000000002</v>
      </c>
      <c r="N117" s="153">
        <f>(J116*J117+K116*K117+L116*L117+M116*M117)/N116</f>
        <v>4.0344827586206886</v>
      </c>
      <c r="O117" s="154">
        <f>(C117*C116+D117*D116+E117*E116+F117*F116+G117*G116+H117*H116+J117*J116+K117*K116+L117*L116+M117*M116)/O116</f>
        <v>3.6132075471698113</v>
      </c>
      <c r="P117" s="161">
        <f>(I117*I116+N117*N116)/P116</f>
        <v>3.6132075471698109</v>
      </c>
    </row>
    <row r="118" spans="2:16" ht="19.5">
      <c r="B118" s="149" t="s">
        <v>212</v>
      </c>
      <c r="C118" s="13">
        <f t="shared" ref="C118:H118" si="43">C116*(13-C117)</f>
        <v>434</v>
      </c>
      <c r="D118" s="12">
        <f t="shared" si="43"/>
        <v>400.40000000000003</v>
      </c>
      <c r="E118" s="12">
        <f t="shared" si="43"/>
        <v>266.59999999999997</v>
      </c>
      <c r="F118" s="12">
        <f t="shared" si="43"/>
        <v>77.999999999999986</v>
      </c>
      <c r="G118" s="12">
        <f t="shared" si="43"/>
        <v>31</v>
      </c>
      <c r="H118" s="12">
        <f t="shared" si="43"/>
        <v>0</v>
      </c>
      <c r="I118" s="155">
        <f>SUM(C118:G118)</f>
        <v>1210</v>
      </c>
      <c r="J118" s="12">
        <f>J116*(13-J117)</f>
        <v>0</v>
      </c>
      <c r="K118" s="12">
        <f>K116*(13-K117)</f>
        <v>148.20000000000002</v>
      </c>
      <c r="L118" s="12">
        <f>L116*(13-L117)</f>
        <v>297</v>
      </c>
      <c r="M118" s="12">
        <f>M116*(13-M117)</f>
        <v>334.8</v>
      </c>
      <c r="N118" s="155">
        <f>SUM(J118:M118)</f>
        <v>780</v>
      </c>
      <c r="O118" s="156">
        <f>O116*(13-O117)</f>
        <v>1990</v>
      </c>
      <c r="P118" s="162">
        <f>P116*(13-P117)</f>
        <v>1990</v>
      </c>
    </row>
    <row r="119" spans="2:16" ht="19.5">
      <c r="B119" s="149" t="s">
        <v>213</v>
      </c>
      <c r="C119" s="13">
        <f t="shared" ref="C119:H119" si="44">C116*(17-C117)</f>
        <v>558</v>
      </c>
      <c r="D119" s="12">
        <f t="shared" si="44"/>
        <v>512.4</v>
      </c>
      <c r="E119" s="12">
        <f t="shared" si="44"/>
        <v>390.59999999999997</v>
      </c>
      <c r="F119" s="12">
        <f t="shared" si="44"/>
        <v>198</v>
      </c>
      <c r="G119" s="12">
        <f t="shared" si="44"/>
        <v>51</v>
      </c>
      <c r="H119" s="12">
        <f t="shared" si="44"/>
        <v>0</v>
      </c>
      <c r="I119" s="155">
        <f>SUM(C119:G119)</f>
        <v>1710</v>
      </c>
      <c r="J119" s="12">
        <f>J116*(17-J117)</f>
        <v>0</v>
      </c>
      <c r="K119" s="12">
        <f>K116*(17-K117)</f>
        <v>252.2</v>
      </c>
      <c r="L119" s="12">
        <f>L116*(17-L117)</f>
        <v>417</v>
      </c>
      <c r="M119" s="12">
        <f>M116*(17-M117)</f>
        <v>458.8</v>
      </c>
      <c r="N119" s="155">
        <f>SUM(J119:M119)</f>
        <v>1128</v>
      </c>
      <c r="O119" s="156">
        <f>O116*(17-O117)</f>
        <v>2838</v>
      </c>
      <c r="P119" s="162">
        <f>P116*(17-P117)</f>
        <v>2838</v>
      </c>
    </row>
    <row r="120" spans="2:16" ht="19.5">
      <c r="B120" s="149" t="s">
        <v>214</v>
      </c>
      <c r="C120" s="17">
        <f t="shared" ref="C120:H120" si="45">C116*(18-C117)</f>
        <v>589</v>
      </c>
      <c r="D120" s="16">
        <f t="shared" si="45"/>
        <v>540.4</v>
      </c>
      <c r="E120" s="16">
        <f t="shared" si="45"/>
        <v>421.59999999999997</v>
      </c>
      <c r="F120" s="16">
        <f t="shared" si="45"/>
        <v>228</v>
      </c>
      <c r="G120" s="16">
        <f t="shared" si="45"/>
        <v>56</v>
      </c>
      <c r="H120" s="16">
        <f t="shared" si="45"/>
        <v>0</v>
      </c>
      <c r="I120" s="155">
        <f>SUM(C120:G120)</f>
        <v>1835</v>
      </c>
      <c r="J120" s="16">
        <f>J116*(18-J117)</f>
        <v>0</v>
      </c>
      <c r="K120" s="16">
        <f>K116*(18-K117)</f>
        <v>278.2</v>
      </c>
      <c r="L120" s="16">
        <f>L116*(18-L117)</f>
        <v>447</v>
      </c>
      <c r="M120" s="16">
        <f>M116*(18-M117)</f>
        <v>489.8</v>
      </c>
      <c r="N120" s="155">
        <f>SUM(J120:M120)</f>
        <v>1215</v>
      </c>
      <c r="O120" s="157">
        <f>O116*(18-O117)</f>
        <v>3050</v>
      </c>
      <c r="P120" s="163">
        <f>P116*(18-P117)</f>
        <v>3050</v>
      </c>
    </row>
    <row r="121" spans="2:16" ht="20.25" thickBot="1">
      <c r="B121" s="347" t="s">
        <v>215</v>
      </c>
      <c r="C121" s="21">
        <f t="shared" ref="C121:H121" si="46">C116*(19-C117)</f>
        <v>620</v>
      </c>
      <c r="D121" s="20">
        <f t="shared" si="46"/>
        <v>568.4</v>
      </c>
      <c r="E121" s="20">
        <f t="shared" si="46"/>
        <v>452.59999999999997</v>
      </c>
      <c r="F121" s="20">
        <f t="shared" si="46"/>
        <v>258</v>
      </c>
      <c r="G121" s="20">
        <f t="shared" si="46"/>
        <v>61</v>
      </c>
      <c r="H121" s="20">
        <f t="shared" si="46"/>
        <v>0</v>
      </c>
      <c r="I121" s="164">
        <f>SUM(C121:G121)</f>
        <v>1960</v>
      </c>
      <c r="J121" s="20">
        <f>J116*(19-J117)</f>
        <v>0</v>
      </c>
      <c r="K121" s="20">
        <f>K116*(19-K117)</f>
        <v>304.2</v>
      </c>
      <c r="L121" s="20">
        <f>L116*(19-L117)</f>
        <v>477</v>
      </c>
      <c r="M121" s="20">
        <f>M116*(19-M117)</f>
        <v>520.80000000000007</v>
      </c>
      <c r="N121" s="164">
        <f>SUM(J121:M121)</f>
        <v>1302</v>
      </c>
      <c r="O121" s="165">
        <f>O116*(19-O117)</f>
        <v>3262</v>
      </c>
      <c r="P121" s="166">
        <f>P116*(19-P117)</f>
        <v>3262</v>
      </c>
    </row>
    <row r="122" spans="2:16" ht="15.75" thickBot="1">
      <c r="B122" s="1"/>
      <c r="C122" s="1"/>
      <c r="D122" s="2"/>
      <c r="E122" s="2"/>
      <c r="F122" s="2"/>
      <c r="G122" s="1"/>
      <c r="H122" s="3"/>
      <c r="I122" s="2"/>
      <c r="J122" s="3"/>
      <c r="K122" s="2"/>
      <c r="L122" s="2"/>
      <c r="M122" s="1"/>
      <c r="N122" s="2"/>
      <c r="O122" s="1"/>
    </row>
    <row r="123" spans="2:16" ht="24" thickBot="1">
      <c r="B123" s="473" t="s">
        <v>384</v>
      </c>
      <c r="C123" s="474"/>
      <c r="D123" s="474"/>
      <c r="E123" s="474"/>
      <c r="F123" s="474"/>
      <c r="G123" s="474"/>
      <c r="H123" s="474"/>
      <c r="I123" s="474"/>
      <c r="J123" s="474"/>
      <c r="K123" s="474"/>
      <c r="L123" s="470" t="s">
        <v>229</v>
      </c>
      <c r="M123" s="471"/>
      <c r="N123" s="471"/>
      <c r="O123" s="471"/>
      <c r="P123" s="472"/>
    </row>
    <row r="124" spans="2:16" ht="15.75">
      <c r="B124" s="465" t="s">
        <v>195</v>
      </c>
      <c r="C124" s="461" t="s">
        <v>196</v>
      </c>
      <c r="D124" s="461" t="s">
        <v>197</v>
      </c>
      <c r="E124" s="461" t="s">
        <v>198</v>
      </c>
      <c r="F124" s="461" t="s">
        <v>199</v>
      </c>
      <c r="G124" s="461" t="s">
        <v>200</v>
      </c>
      <c r="H124" s="461" t="s">
        <v>201</v>
      </c>
      <c r="I124" s="467" t="s">
        <v>202</v>
      </c>
      <c r="J124" s="461" t="s">
        <v>203</v>
      </c>
      <c r="K124" s="461" t="s">
        <v>204</v>
      </c>
      <c r="L124" s="461" t="s">
        <v>205</v>
      </c>
      <c r="M124" s="461" t="s">
        <v>206</v>
      </c>
      <c r="N124" s="467" t="s">
        <v>207</v>
      </c>
      <c r="O124" s="456" t="s">
        <v>208</v>
      </c>
      <c r="P124" s="457"/>
    </row>
    <row r="125" spans="2:16" ht="16.5" thickBot="1">
      <c r="B125" s="466"/>
      <c r="C125" s="462"/>
      <c r="D125" s="462"/>
      <c r="E125" s="462"/>
      <c r="F125" s="462"/>
      <c r="G125" s="462"/>
      <c r="H125" s="462"/>
      <c r="I125" s="462"/>
      <c r="J125" s="462"/>
      <c r="K125" s="462"/>
      <c r="L125" s="462"/>
      <c r="M125" s="462"/>
      <c r="N125" s="462"/>
      <c r="O125" s="145" t="s">
        <v>209</v>
      </c>
      <c r="P125" s="30" t="s">
        <v>210</v>
      </c>
    </row>
    <row r="126" spans="2:16">
      <c r="B126" s="148" t="s">
        <v>211</v>
      </c>
      <c r="C126" s="146">
        <v>31</v>
      </c>
      <c r="D126" s="8">
        <v>28</v>
      </c>
      <c r="E126" s="8">
        <v>31</v>
      </c>
      <c r="F126" s="8">
        <v>25</v>
      </c>
      <c r="G126" s="8">
        <v>10</v>
      </c>
      <c r="H126" s="8">
        <v>5</v>
      </c>
      <c r="I126" s="168">
        <f>SUM(C126:G126)</f>
        <v>125</v>
      </c>
      <c r="J126" s="8">
        <v>15</v>
      </c>
      <c r="K126" s="8">
        <v>26</v>
      </c>
      <c r="L126" s="8">
        <v>30</v>
      </c>
      <c r="M126" s="8">
        <v>31</v>
      </c>
      <c r="N126" s="168">
        <f>SUM(J126:M126)</f>
        <v>102</v>
      </c>
      <c r="O126" s="167">
        <f>SUM(C126:H126,J126:M126)</f>
        <v>232</v>
      </c>
      <c r="P126" s="169">
        <f>I126+N126</f>
        <v>227</v>
      </c>
    </row>
    <row r="127" spans="2:16" ht="19.5">
      <c r="B127" s="149" t="s">
        <v>485</v>
      </c>
      <c r="C127" s="147">
        <v>0</v>
      </c>
      <c r="D127" s="10">
        <v>4.8</v>
      </c>
      <c r="E127" s="10">
        <v>5.6</v>
      </c>
      <c r="F127" s="10">
        <v>7.2</v>
      </c>
      <c r="G127" s="10">
        <v>12.5</v>
      </c>
      <c r="H127" s="10">
        <v>12</v>
      </c>
      <c r="I127" s="153">
        <f>(C126*C127+D126*D127+E126*E127+F126*F127+G126*G127)/I126</f>
        <v>4.9039999999999999</v>
      </c>
      <c r="J127" s="10">
        <v>12.3</v>
      </c>
      <c r="K127" s="95">
        <v>9.3000000000000007</v>
      </c>
      <c r="L127" s="95">
        <v>5.9</v>
      </c>
      <c r="M127" s="95">
        <v>1.5</v>
      </c>
      <c r="N127" s="153">
        <f>(J126*J127+K126*K127+L126*L127+M126*M127)/N126</f>
        <v>6.3705882352941172</v>
      </c>
      <c r="O127" s="154">
        <f>(C127*C126+D127*D126+E127*E126+F127*F126+G127*G126+H127*H126+J127*J126+K127*K126+L127*L126+M127*M126)/O126</f>
        <v>5.7017241379310342</v>
      </c>
      <c r="P127" s="161">
        <f>(I127*I126+N127*N126)/P126</f>
        <v>5.562995594713656</v>
      </c>
    </row>
    <row r="128" spans="2:16" ht="19.5">
      <c r="B128" s="149" t="s">
        <v>212</v>
      </c>
      <c r="C128" s="13">
        <f t="shared" ref="C128:H128" si="47">C126*(13-C127)</f>
        <v>403</v>
      </c>
      <c r="D128" s="12">
        <f t="shared" si="47"/>
        <v>229.59999999999997</v>
      </c>
      <c r="E128" s="12">
        <f t="shared" si="47"/>
        <v>229.4</v>
      </c>
      <c r="F128" s="12">
        <f t="shared" si="47"/>
        <v>145</v>
      </c>
      <c r="G128" s="12">
        <f t="shared" si="47"/>
        <v>5</v>
      </c>
      <c r="H128" s="12">
        <f t="shared" si="47"/>
        <v>5</v>
      </c>
      <c r="I128" s="155">
        <f>SUM(C128:G128)</f>
        <v>1011.9999999999999</v>
      </c>
      <c r="J128" s="12">
        <f>J126*(13-J127)</f>
        <v>10.499999999999989</v>
      </c>
      <c r="K128" s="12">
        <f>K126*(13-K127)</f>
        <v>96.199999999999989</v>
      </c>
      <c r="L128" s="12">
        <f>L126*(13-L127)</f>
        <v>213</v>
      </c>
      <c r="M128" s="12">
        <f>M126*(13-M127)</f>
        <v>356.5</v>
      </c>
      <c r="N128" s="155">
        <f>SUM(J128:M128)</f>
        <v>676.2</v>
      </c>
      <c r="O128" s="156">
        <f>O126*(13-O127)</f>
        <v>1693.2</v>
      </c>
      <c r="P128" s="162">
        <f>P126*(13-P127)</f>
        <v>1688.2</v>
      </c>
    </row>
    <row r="129" spans="2:16" ht="19.5">
      <c r="B129" s="149" t="s">
        <v>213</v>
      </c>
      <c r="C129" s="13">
        <f t="shared" ref="C129:H129" si="48">C126*(17-C127)</f>
        <v>527</v>
      </c>
      <c r="D129" s="12">
        <f t="shared" si="48"/>
        <v>341.59999999999997</v>
      </c>
      <c r="E129" s="12">
        <f t="shared" si="48"/>
        <v>353.40000000000003</v>
      </c>
      <c r="F129" s="12">
        <f t="shared" si="48"/>
        <v>245.00000000000003</v>
      </c>
      <c r="G129" s="12">
        <f t="shared" si="48"/>
        <v>45</v>
      </c>
      <c r="H129" s="12">
        <f t="shared" si="48"/>
        <v>25</v>
      </c>
      <c r="I129" s="155">
        <f>SUM(C129:G129)</f>
        <v>1512</v>
      </c>
      <c r="J129" s="12">
        <f>J126*(17-J127)</f>
        <v>70.499999999999986</v>
      </c>
      <c r="K129" s="12">
        <f>K126*(17-K127)</f>
        <v>200.2</v>
      </c>
      <c r="L129" s="12">
        <f>L126*(17-L127)</f>
        <v>333</v>
      </c>
      <c r="M129" s="12">
        <f>M126*(17-M127)</f>
        <v>480.5</v>
      </c>
      <c r="N129" s="155">
        <f>SUM(J129:M129)</f>
        <v>1084.2</v>
      </c>
      <c r="O129" s="156">
        <f>O126*(17-O127)</f>
        <v>2621.2000000000003</v>
      </c>
      <c r="P129" s="162">
        <f>P126*(17-P127)</f>
        <v>2596.2000000000003</v>
      </c>
    </row>
    <row r="130" spans="2:16" ht="19.5">
      <c r="B130" s="149" t="s">
        <v>214</v>
      </c>
      <c r="C130" s="17">
        <f t="shared" ref="C130:H130" si="49">C126*(18-C127)</f>
        <v>558</v>
      </c>
      <c r="D130" s="16">
        <f t="shared" si="49"/>
        <v>369.59999999999997</v>
      </c>
      <c r="E130" s="16">
        <f t="shared" si="49"/>
        <v>384.40000000000003</v>
      </c>
      <c r="F130" s="16">
        <f t="shared" si="49"/>
        <v>270</v>
      </c>
      <c r="G130" s="16">
        <f t="shared" si="49"/>
        <v>55</v>
      </c>
      <c r="H130" s="16">
        <f t="shared" si="49"/>
        <v>30</v>
      </c>
      <c r="I130" s="155">
        <f>SUM(C130:G130)</f>
        <v>1637</v>
      </c>
      <c r="J130" s="16">
        <f>J126*(18-J127)</f>
        <v>85.499999999999986</v>
      </c>
      <c r="K130" s="16">
        <f>K126*(18-K127)</f>
        <v>226.2</v>
      </c>
      <c r="L130" s="16">
        <f>L126*(18-L127)</f>
        <v>363</v>
      </c>
      <c r="M130" s="16">
        <f>M126*(18-M127)</f>
        <v>511.5</v>
      </c>
      <c r="N130" s="155">
        <f>SUM(J130:M130)</f>
        <v>1186.2</v>
      </c>
      <c r="O130" s="157">
        <f>O126*(18-O127)</f>
        <v>2853.2000000000003</v>
      </c>
      <c r="P130" s="163">
        <f>P126*(18-P127)</f>
        <v>2823.2000000000003</v>
      </c>
    </row>
    <row r="131" spans="2:16" ht="20.25" thickBot="1">
      <c r="B131" s="347" t="s">
        <v>215</v>
      </c>
      <c r="C131" s="21">
        <f t="shared" ref="C131:H131" si="50">C126*(19-C127)</f>
        <v>589</v>
      </c>
      <c r="D131" s="20">
        <f t="shared" si="50"/>
        <v>397.59999999999997</v>
      </c>
      <c r="E131" s="20">
        <f t="shared" si="50"/>
        <v>415.40000000000003</v>
      </c>
      <c r="F131" s="20">
        <f t="shared" si="50"/>
        <v>295</v>
      </c>
      <c r="G131" s="20">
        <f t="shared" si="50"/>
        <v>65</v>
      </c>
      <c r="H131" s="20">
        <f t="shared" si="50"/>
        <v>35</v>
      </c>
      <c r="I131" s="164">
        <f>SUM(C131:G131)</f>
        <v>1762</v>
      </c>
      <c r="J131" s="20">
        <f>J126*(19-J127)</f>
        <v>100.49999999999999</v>
      </c>
      <c r="K131" s="20">
        <f>K126*(19-K127)</f>
        <v>252.2</v>
      </c>
      <c r="L131" s="20">
        <f>L126*(19-L127)</f>
        <v>393</v>
      </c>
      <c r="M131" s="20">
        <f>M126*(19-M127)</f>
        <v>542.5</v>
      </c>
      <c r="N131" s="164">
        <f>SUM(J131:M131)</f>
        <v>1288.2</v>
      </c>
      <c r="O131" s="165">
        <f>O126*(19-O127)</f>
        <v>3085.2000000000003</v>
      </c>
      <c r="P131" s="166">
        <f>P126*(19-P127)</f>
        <v>3050.2000000000003</v>
      </c>
    </row>
    <row r="132" spans="2:16" ht="15.75" thickBot="1"/>
    <row r="133" spans="2:16" ht="24" thickBot="1">
      <c r="B133" s="473" t="s">
        <v>384</v>
      </c>
      <c r="C133" s="474"/>
      <c r="D133" s="474"/>
      <c r="E133" s="474"/>
      <c r="F133" s="474"/>
      <c r="G133" s="474"/>
      <c r="H133" s="474"/>
      <c r="I133" s="474"/>
      <c r="J133" s="474"/>
      <c r="K133" s="474"/>
      <c r="L133" s="470" t="s">
        <v>230</v>
      </c>
      <c r="M133" s="471"/>
      <c r="N133" s="471"/>
      <c r="O133" s="471"/>
      <c r="P133" s="472"/>
    </row>
    <row r="134" spans="2:16" ht="15.75">
      <c r="B134" s="465" t="s">
        <v>195</v>
      </c>
      <c r="C134" s="461" t="s">
        <v>196</v>
      </c>
      <c r="D134" s="461" t="s">
        <v>197</v>
      </c>
      <c r="E134" s="461" t="s">
        <v>198</v>
      </c>
      <c r="F134" s="461" t="s">
        <v>199</v>
      </c>
      <c r="G134" s="461" t="s">
        <v>200</v>
      </c>
      <c r="H134" s="461" t="s">
        <v>201</v>
      </c>
      <c r="I134" s="467" t="s">
        <v>202</v>
      </c>
      <c r="J134" s="461" t="s">
        <v>203</v>
      </c>
      <c r="K134" s="461" t="s">
        <v>204</v>
      </c>
      <c r="L134" s="461" t="s">
        <v>205</v>
      </c>
      <c r="M134" s="461" t="s">
        <v>206</v>
      </c>
      <c r="N134" s="467" t="s">
        <v>207</v>
      </c>
      <c r="O134" s="456" t="s">
        <v>208</v>
      </c>
      <c r="P134" s="457"/>
    </row>
    <row r="135" spans="2:16" ht="16.5" thickBot="1">
      <c r="B135" s="466"/>
      <c r="C135" s="462"/>
      <c r="D135" s="462"/>
      <c r="E135" s="462"/>
      <c r="F135" s="462"/>
      <c r="G135" s="462"/>
      <c r="H135" s="462"/>
      <c r="I135" s="462"/>
      <c r="J135" s="462"/>
      <c r="K135" s="462"/>
      <c r="L135" s="462"/>
      <c r="M135" s="462"/>
      <c r="N135" s="462"/>
      <c r="O135" s="145" t="s">
        <v>209</v>
      </c>
      <c r="P135" s="30" t="s">
        <v>210</v>
      </c>
    </row>
    <row r="136" spans="2:16">
      <c r="B136" s="148" t="s">
        <v>211</v>
      </c>
      <c r="C136" s="146">
        <v>31</v>
      </c>
      <c r="D136" s="8">
        <v>28</v>
      </c>
      <c r="E136" s="8">
        <v>31</v>
      </c>
      <c r="F136" s="8">
        <v>20</v>
      </c>
      <c r="G136" s="8">
        <v>21</v>
      </c>
      <c r="H136" s="8">
        <v>10</v>
      </c>
      <c r="I136" s="168">
        <f>SUM(C136:G136)</f>
        <v>131</v>
      </c>
      <c r="J136" s="8">
        <v>20</v>
      </c>
      <c r="K136" s="8">
        <v>26</v>
      </c>
      <c r="L136" s="8">
        <v>30</v>
      </c>
      <c r="M136" s="8">
        <v>31</v>
      </c>
      <c r="N136" s="168">
        <f>SUM(J136:M136)</f>
        <v>107</v>
      </c>
      <c r="O136" s="167">
        <f>SUM(C136:H136,J136:M136)</f>
        <v>248</v>
      </c>
      <c r="P136" s="169">
        <f>I136+N136</f>
        <v>238</v>
      </c>
    </row>
    <row r="137" spans="2:16" ht="19.5">
      <c r="B137" s="149" t="s">
        <v>485</v>
      </c>
      <c r="C137" s="147">
        <v>1.6</v>
      </c>
      <c r="D137" s="10">
        <v>0.4</v>
      </c>
      <c r="E137" s="10">
        <v>0.2</v>
      </c>
      <c r="F137" s="10">
        <v>6.5</v>
      </c>
      <c r="G137" s="10">
        <v>11.1</v>
      </c>
      <c r="H137" s="10">
        <v>13</v>
      </c>
      <c r="I137" s="153">
        <f>(C136*C137+D136*D137+E136*E137+F136*F137+G136*G137)/I136</f>
        <v>3.2832061068702294</v>
      </c>
      <c r="J137" s="10">
        <v>10.9</v>
      </c>
      <c r="K137" s="95">
        <v>9.3000000000000007</v>
      </c>
      <c r="L137" s="95">
        <v>5</v>
      </c>
      <c r="M137" s="95">
        <v>1.9</v>
      </c>
      <c r="N137" s="153">
        <f>(J136*J137+K136*K137+L136*L137+M136*M137)/N136</f>
        <v>6.2495327102803735</v>
      </c>
      <c r="O137" s="154">
        <f>(C137*C136+D137*D136+E137*E136+F137*F136+G137*G136+H137*H136+J137*J136+K137*K136+L137*L136+M137*M136)/O136</f>
        <v>4.9548387096774205</v>
      </c>
      <c r="P137" s="161">
        <f>(I137*I136+N137*N136)/P136</f>
        <v>4.6168067226890752</v>
      </c>
    </row>
    <row r="138" spans="2:16" ht="19.5">
      <c r="B138" s="149" t="s">
        <v>212</v>
      </c>
      <c r="C138" s="13">
        <f t="shared" ref="C138:H138" si="51">C136*(13-C137)</f>
        <v>353.40000000000003</v>
      </c>
      <c r="D138" s="12">
        <f t="shared" si="51"/>
        <v>352.8</v>
      </c>
      <c r="E138" s="12">
        <f t="shared" si="51"/>
        <v>396.8</v>
      </c>
      <c r="F138" s="12">
        <f t="shared" si="51"/>
        <v>130</v>
      </c>
      <c r="G138" s="12">
        <f t="shared" si="51"/>
        <v>39.900000000000006</v>
      </c>
      <c r="H138" s="12">
        <f t="shared" si="51"/>
        <v>0</v>
      </c>
      <c r="I138" s="155">
        <f>SUM(C138:G138)</f>
        <v>1272.9000000000001</v>
      </c>
      <c r="J138" s="12">
        <f>J136*(13-J137)</f>
        <v>41.999999999999993</v>
      </c>
      <c r="K138" s="12">
        <f>K136*(13-K137)</f>
        <v>96.199999999999989</v>
      </c>
      <c r="L138" s="12">
        <f>L136*(13-L137)</f>
        <v>240</v>
      </c>
      <c r="M138" s="12">
        <f>M136*(13-M137)</f>
        <v>344.09999999999997</v>
      </c>
      <c r="N138" s="155">
        <f>SUM(J138:M138)</f>
        <v>722.3</v>
      </c>
      <c r="O138" s="156">
        <f>O136*(13-O137)</f>
        <v>1995.1999999999996</v>
      </c>
      <c r="P138" s="162">
        <f>P136*(13-P137)</f>
        <v>1995.2</v>
      </c>
    </row>
    <row r="139" spans="2:16" ht="19.5">
      <c r="B139" s="149" t="s">
        <v>213</v>
      </c>
      <c r="C139" s="13">
        <f t="shared" ref="C139:H139" si="52">C136*(17-C137)</f>
        <v>477.40000000000003</v>
      </c>
      <c r="D139" s="12">
        <f t="shared" si="52"/>
        <v>464.80000000000007</v>
      </c>
      <c r="E139" s="12">
        <f t="shared" si="52"/>
        <v>520.80000000000007</v>
      </c>
      <c r="F139" s="12">
        <f t="shared" si="52"/>
        <v>210</v>
      </c>
      <c r="G139" s="12">
        <f t="shared" si="52"/>
        <v>123.9</v>
      </c>
      <c r="H139" s="12">
        <f t="shared" si="52"/>
        <v>40</v>
      </c>
      <c r="I139" s="155">
        <f>SUM(C139:G139)</f>
        <v>1796.9</v>
      </c>
      <c r="J139" s="12">
        <f>J136*(17-J137)</f>
        <v>122</v>
      </c>
      <c r="K139" s="12">
        <f>K136*(17-K137)</f>
        <v>200.2</v>
      </c>
      <c r="L139" s="12">
        <f>L136*(17-L137)</f>
        <v>360</v>
      </c>
      <c r="M139" s="12">
        <f>M136*(17-M137)</f>
        <v>468.09999999999997</v>
      </c>
      <c r="N139" s="155">
        <f>SUM(J139:M139)</f>
        <v>1150.3</v>
      </c>
      <c r="O139" s="156">
        <f>O136*(17-O137)</f>
        <v>2987.1999999999994</v>
      </c>
      <c r="P139" s="162">
        <f>P136*(17-P137)</f>
        <v>2947.2000000000003</v>
      </c>
    </row>
    <row r="140" spans="2:16" ht="19.5">
      <c r="B140" s="149" t="s">
        <v>214</v>
      </c>
      <c r="C140" s="17">
        <f t="shared" ref="C140:H140" si="53">C136*(18-C137)</f>
        <v>508.4</v>
      </c>
      <c r="D140" s="16">
        <f t="shared" si="53"/>
        <v>492.80000000000007</v>
      </c>
      <c r="E140" s="16">
        <f t="shared" si="53"/>
        <v>551.80000000000007</v>
      </c>
      <c r="F140" s="16">
        <f t="shared" si="53"/>
        <v>230</v>
      </c>
      <c r="G140" s="16">
        <f t="shared" si="53"/>
        <v>144.9</v>
      </c>
      <c r="H140" s="16">
        <f t="shared" si="53"/>
        <v>50</v>
      </c>
      <c r="I140" s="155">
        <f>SUM(C140:G140)</f>
        <v>1927.9</v>
      </c>
      <c r="J140" s="16">
        <f>J136*(18-J137)</f>
        <v>142</v>
      </c>
      <c r="K140" s="16">
        <f>K136*(18-K137)</f>
        <v>226.2</v>
      </c>
      <c r="L140" s="16">
        <f>L136*(18-L137)</f>
        <v>390</v>
      </c>
      <c r="M140" s="16">
        <f>M136*(18-M137)</f>
        <v>499.1</v>
      </c>
      <c r="N140" s="155">
        <f>SUM(J140:M140)</f>
        <v>1257.3000000000002</v>
      </c>
      <c r="O140" s="157">
        <f>O136*(18-O137)</f>
        <v>3235.1999999999994</v>
      </c>
      <c r="P140" s="163">
        <f>P136*(18-P137)</f>
        <v>3185.2000000000003</v>
      </c>
    </row>
    <row r="141" spans="2:16" ht="20.25" thickBot="1">
      <c r="B141" s="347" t="s">
        <v>215</v>
      </c>
      <c r="C141" s="21">
        <f t="shared" ref="C141:H141" si="54">C136*(19-C137)</f>
        <v>539.4</v>
      </c>
      <c r="D141" s="20">
        <f t="shared" si="54"/>
        <v>520.80000000000007</v>
      </c>
      <c r="E141" s="20">
        <f t="shared" si="54"/>
        <v>582.80000000000007</v>
      </c>
      <c r="F141" s="20">
        <f t="shared" si="54"/>
        <v>250</v>
      </c>
      <c r="G141" s="20">
        <f t="shared" si="54"/>
        <v>165.9</v>
      </c>
      <c r="H141" s="20">
        <f t="shared" si="54"/>
        <v>60</v>
      </c>
      <c r="I141" s="164">
        <f>SUM(C141:G141)</f>
        <v>2058.9</v>
      </c>
      <c r="J141" s="20">
        <f>J136*(19-J137)</f>
        <v>162</v>
      </c>
      <c r="K141" s="20">
        <f>K136*(19-K137)</f>
        <v>252.2</v>
      </c>
      <c r="L141" s="20">
        <f>L136*(19-L137)</f>
        <v>420</v>
      </c>
      <c r="M141" s="20">
        <f>M136*(19-M137)</f>
        <v>530.1</v>
      </c>
      <c r="N141" s="164">
        <f>SUM(J141:M141)</f>
        <v>1364.3000000000002</v>
      </c>
      <c r="O141" s="165">
        <f>O136*(19-O137)</f>
        <v>3483.1999999999994</v>
      </c>
      <c r="P141" s="166">
        <f>P136*(19-P137)</f>
        <v>3423.2000000000003</v>
      </c>
    </row>
    <row r="142" spans="2:16" ht="15.75" thickBot="1">
      <c r="B142" s="1"/>
      <c r="C142" s="1"/>
      <c r="D142" s="2"/>
      <c r="E142" s="2"/>
      <c r="F142" s="2"/>
      <c r="G142" s="1"/>
      <c r="H142" s="3"/>
      <c r="I142" s="2"/>
      <c r="J142" s="3"/>
      <c r="K142" s="2"/>
      <c r="L142" s="2"/>
      <c r="M142" s="1"/>
      <c r="N142" s="2"/>
      <c r="O142" s="1"/>
    </row>
    <row r="143" spans="2:16" ht="24" thickBot="1">
      <c r="B143" s="473" t="s">
        <v>384</v>
      </c>
      <c r="C143" s="474"/>
      <c r="D143" s="474"/>
      <c r="E143" s="474"/>
      <c r="F143" s="474"/>
      <c r="G143" s="474"/>
      <c r="H143" s="474"/>
      <c r="I143" s="474"/>
      <c r="J143" s="474"/>
      <c r="K143" s="474"/>
      <c r="L143" s="470" t="s">
        <v>231</v>
      </c>
      <c r="M143" s="471"/>
      <c r="N143" s="471"/>
      <c r="O143" s="471"/>
      <c r="P143" s="472"/>
    </row>
    <row r="144" spans="2:16" ht="15.75">
      <c r="B144" s="465" t="s">
        <v>195</v>
      </c>
      <c r="C144" s="461" t="s">
        <v>196</v>
      </c>
      <c r="D144" s="461" t="s">
        <v>197</v>
      </c>
      <c r="E144" s="461" t="s">
        <v>198</v>
      </c>
      <c r="F144" s="461" t="s">
        <v>199</v>
      </c>
      <c r="G144" s="461" t="s">
        <v>200</v>
      </c>
      <c r="H144" s="461" t="s">
        <v>201</v>
      </c>
      <c r="I144" s="467" t="s">
        <v>202</v>
      </c>
      <c r="J144" s="461" t="s">
        <v>203</v>
      </c>
      <c r="K144" s="461" t="s">
        <v>204</v>
      </c>
      <c r="L144" s="461" t="s">
        <v>205</v>
      </c>
      <c r="M144" s="461" t="s">
        <v>206</v>
      </c>
      <c r="N144" s="467" t="s">
        <v>207</v>
      </c>
      <c r="O144" s="456" t="s">
        <v>208</v>
      </c>
      <c r="P144" s="457"/>
    </row>
    <row r="145" spans="2:16" ht="16.5" thickBot="1">
      <c r="B145" s="466"/>
      <c r="C145" s="462"/>
      <c r="D145" s="462"/>
      <c r="E145" s="462"/>
      <c r="F145" s="462"/>
      <c r="G145" s="462"/>
      <c r="H145" s="462"/>
      <c r="I145" s="462"/>
      <c r="J145" s="462"/>
      <c r="K145" s="462"/>
      <c r="L145" s="462"/>
      <c r="M145" s="462"/>
      <c r="N145" s="462"/>
      <c r="O145" s="145" t="s">
        <v>209</v>
      </c>
      <c r="P145" s="30" t="s">
        <v>210</v>
      </c>
    </row>
    <row r="146" spans="2:16">
      <c r="B146" s="148" t="s">
        <v>211</v>
      </c>
      <c r="C146" s="146">
        <v>31</v>
      </c>
      <c r="D146" s="8">
        <v>28</v>
      </c>
      <c r="E146" s="8">
        <v>31</v>
      </c>
      <c r="F146" s="8">
        <v>20</v>
      </c>
      <c r="G146" s="8">
        <v>15</v>
      </c>
      <c r="H146" s="8">
        <v>0</v>
      </c>
      <c r="I146" s="168">
        <f>SUM(C146:G146)</f>
        <v>125</v>
      </c>
      <c r="J146" s="8">
        <v>16</v>
      </c>
      <c r="K146" s="8">
        <v>28</v>
      </c>
      <c r="L146" s="8">
        <v>31</v>
      </c>
      <c r="M146" s="8">
        <v>31</v>
      </c>
      <c r="N146" s="168">
        <f>SUM(J146:M146)</f>
        <v>106</v>
      </c>
      <c r="O146" s="167">
        <f>SUM(C146:H146,J146:M146)</f>
        <v>231</v>
      </c>
      <c r="P146" s="169">
        <f>I146+N146</f>
        <v>231</v>
      </c>
    </row>
    <row r="147" spans="2:16" ht="19.5">
      <c r="B147" s="149" t="s">
        <v>485</v>
      </c>
      <c r="C147" s="147">
        <v>0.9</v>
      </c>
      <c r="D147" s="10">
        <v>2.8</v>
      </c>
      <c r="E147" s="10">
        <v>7.2</v>
      </c>
      <c r="F147" s="10">
        <v>9.4</v>
      </c>
      <c r="G147" s="10">
        <v>10.1</v>
      </c>
      <c r="H147" s="10">
        <v>0</v>
      </c>
      <c r="I147" s="153">
        <f>(C146*C147+D146*D147+E146*E147+F146*F147+G146*G147)/I146</f>
        <v>5.3520000000000003</v>
      </c>
      <c r="J147" s="10">
        <v>12.006666666666668</v>
      </c>
      <c r="K147" s="95">
        <v>8.3000000000000007</v>
      </c>
      <c r="L147" s="95">
        <v>4.1399999999999997</v>
      </c>
      <c r="M147" s="95">
        <v>-0.70322580645161292</v>
      </c>
      <c r="N147" s="153">
        <f>(J146*J147+K146*K147+L146*L147+M146*M147)/N146</f>
        <v>5.0098742138364782</v>
      </c>
      <c r="O147" s="154">
        <f>(C147*C146+D147*D146+E147*E146+F147*F146+G147*G146+H147*H146+J147*J146+K147*K146+L147*L146+M147*M146)/O146</f>
        <v>5.1950072150072151</v>
      </c>
      <c r="P147" s="161">
        <f>(I147*I146+N147*N146)/P146</f>
        <v>5.1950072150072151</v>
      </c>
    </row>
    <row r="148" spans="2:16" ht="19.5">
      <c r="B148" s="149" t="s">
        <v>212</v>
      </c>
      <c r="C148" s="13">
        <f t="shared" ref="C148:H148" si="55">C146*(13-C147)</f>
        <v>375.09999999999997</v>
      </c>
      <c r="D148" s="12">
        <f t="shared" si="55"/>
        <v>285.59999999999997</v>
      </c>
      <c r="E148" s="12">
        <f t="shared" si="55"/>
        <v>179.79999999999998</v>
      </c>
      <c r="F148" s="12">
        <f t="shared" si="55"/>
        <v>72</v>
      </c>
      <c r="G148" s="12">
        <f t="shared" si="55"/>
        <v>43.500000000000007</v>
      </c>
      <c r="H148" s="12">
        <f t="shared" si="55"/>
        <v>0</v>
      </c>
      <c r="I148" s="155">
        <f>SUM(C148:G148)</f>
        <v>955.99999999999989</v>
      </c>
      <c r="J148" s="12">
        <f>J146*(13-J147)</f>
        <v>15.893333333333317</v>
      </c>
      <c r="K148" s="12">
        <f>K146*(13-K147)</f>
        <v>131.59999999999997</v>
      </c>
      <c r="L148" s="12">
        <f>L146*(13-L147)</f>
        <v>274.65999999999997</v>
      </c>
      <c r="M148" s="12">
        <f>M146*(13-M147)</f>
        <v>424.8</v>
      </c>
      <c r="N148" s="155">
        <f>SUM(J148:M148)</f>
        <v>846.95333333333326</v>
      </c>
      <c r="O148" s="156">
        <f>O146*(13-O147)</f>
        <v>1802.9533333333334</v>
      </c>
      <c r="P148" s="162">
        <f>P146*(13-P147)</f>
        <v>1802.9533333333334</v>
      </c>
    </row>
    <row r="149" spans="2:16" ht="19.5">
      <c r="B149" s="149" t="s">
        <v>213</v>
      </c>
      <c r="C149" s="13">
        <f t="shared" ref="C149:H149" si="56">C146*(17-C147)</f>
        <v>499.1</v>
      </c>
      <c r="D149" s="12">
        <f t="shared" si="56"/>
        <v>397.59999999999997</v>
      </c>
      <c r="E149" s="12">
        <f t="shared" si="56"/>
        <v>303.8</v>
      </c>
      <c r="F149" s="12">
        <f t="shared" si="56"/>
        <v>152</v>
      </c>
      <c r="G149" s="12">
        <f t="shared" si="56"/>
        <v>103.5</v>
      </c>
      <c r="H149" s="12">
        <f t="shared" si="56"/>
        <v>0</v>
      </c>
      <c r="I149" s="155">
        <f>SUM(C149:G149)</f>
        <v>1456</v>
      </c>
      <c r="J149" s="12">
        <f>J146*(17-J147)</f>
        <v>79.893333333333317</v>
      </c>
      <c r="K149" s="12">
        <f>K146*(17-K147)</f>
        <v>243.59999999999997</v>
      </c>
      <c r="L149" s="12">
        <f>L146*(17-L147)</f>
        <v>398.65999999999997</v>
      </c>
      <c r="M149" s="12">
        <f>M146*(17-M147)</f>
        <v>548.79999999999995</v>
      </c>
      <c r="N149" s="155">
        <f>SUM(J149:M149)</f>
        <v>1270.9533333333331</v>
      </c>
      <c r="O149" s="156">
        <f>O146*(17-O147)</f>
        <v>2726.9533333333329</v>
      </c>
      <c r="P149" s="162">
        <f>P146*(17-P147)</f>
        <v>2726.9533333333329</v>
      </c>
    </row>
    <row r="150" spans="2:16" ht="19.5">
      <c r="B150" s="149" t="s">
        <v>214</v>
      </c>
      <c r="C150" s="17">
        <f t="shared" ref="C150:H150" si="57">C146*(18-C147)</f>
        <v>530.1</v>
      </c>
      <c r="D150" s="16">
        <f t="shared" si="57"/>
        <v>425.59999999999997</v>
      </c>
      <c r="E150" s="16">
        <f t="shared" si="57"/>
        <v>334.8</v>
      </c>
      <c r="F150" s="16">
        <f t="shared" si="57"/>
        <v>172</v>
      </c>
      <c r="G150" s="16">
        <f t="shared" si="57"/>
        <v>118.5</v>
      </c>
      <c r="H150" s="16">
        <f t="shared" si="57"/>
        <v>0</v>
      </c>
      <c r="I150" s="155">
        <f>SUM(C150:G150)</f>
        <v>1581</v>
      </c>
      <c r="J150" s="16">
        <f>J146*(18-J147)</f>
        <v>95.893333333333317</v>
      </c>
      <c r="K150" s="16">
        <f>K146*(18-K147)</f>
        <v>271.59999999999997</v>
      </c>
      <c r="L150" s="16">
        <f>L146*(18-L147)</f>
        <v>429.65999999999997</v>
      </c>
      <c r="M150" s="16">
        <f>M146*(18-M147)</f>
        <v>579.79999999999995</v>
      </c>
      <c r="N150" s="155">
        <f>SUM(J150:M150)</f>
        <v>1376.9533333333331</v>
      </c>
      <c r="O150" s="157">
        <f>O146*(18-O147)</f>
        <v>2957.9533333333329</v>
      </c>
      <c r="P150" s="163">
        <f>P146*(18-P147)</f>
        <v>2957.9533333333329</v>
      </c>
    </row>
    <row r="151" spans="2:16" ht="20.25" thickBot="1">
      <c r="B151" s="347" t="s">
        <v>215</v>
      </c>
      <c r="C151" s="21">
        <f t="shared" ref="C151:H151" si="58">C146*(19-C147)</f>
        <v>561.1</v>
      </c>
      <c r="D151" s="20">
        <f t="shared" si="58"/>
        <v>453.59999999999997</v>
      </c>
      <c r="E151" s="20">
        <f t="shared" si="58"/>
        <v>365.8</v>
      </c>
      <c r="F151" s="20">
        <f t="shared" si="58"/>
        <v>192</v>
      </c>
      <c r="G151" s="20">
        <f t="shared" si="58"/>
        <v>133.5</v>
      </c>
      <c r="H151" s="20">
        <f t="shared" si="58"/>
        <v>0</v>
      </c>
      <c r="I151" s="164">
        <f>SUM(C151:G151)</f>
        <v>1706</v>
      </c>
      <c r="J151" s="20">
        <f>J146*(19-J147)</f>
        <v>111.89333333333332</v>
      </c>
      <c r="K151" s="20">
        <f>K146*(19-K147)</f>
        <v>299.59999999999997</v>
      </c>
      <c r="L151" s="20">
        <f>L146*(19-L147)</f>
        <v>460.65999999999997</v>
      </c>
      <c r="M151" s="20">
        <f>M146*(19-M147)</f>
        <v>610.79999999999995</v>
      </c>
      <c r="N151" s="164">
        <f>SUM(J151:M151)</f>
        <v>1482.9533333333331</v>
      </c>
      <c r="O151" s="165">
        <f>O146*(19-O147)</f>
        <v>3188.9533333333329</v>
      </c>
      <c r="P151" s="166">
        <f>P146*(19-P147)</f>
        <v>3188.9533333333329</v>
      </c>
    </row>
    <row r="152" spans="2:16" ht="15.75" thickBot="1">
      <c r="B152" s="24"/>
      <c r="C152" s="25"/>
      <c r="D152" s="25"/>
      <c r="E152" s="25"/>
      <c r="F152" s="25"/>
      <c r="G152" s="25"/>
      <c r="H152" s="25"/>
      <c r="I152" s="26"/>
      <c r="J152" s="25"/>
      <c r="K152" s="25"/>
      <c r="L152" s="25"/>
      <c r="M152" s="25"/>
      <c r="N152" s="26"/>
      <c r="O152" s="27"/>
      <c r="P152" s="27"/>
    </row>
    <row r="153" spans="2:16" ht="24" thickBot="1">
      <c r="B153" s="473" t="s">
        <v>384</v>
      </c>
      <c r="C153" s="474"/>
      <c r="D153" s="474"/>
      <c r="E153" s="474"/>
      <c r="F153" s="474"/>
      <c r="G153" s="474"/>
      <c r="H153" s="474"/>
      <c r="I153" s="474"/>
      <c r="J153" s="474"/>
      <c r="K153" s="474"/>
      <c r="L153" s="470" t="s">
        <v>145</v>
      </c>
      <c r="M153" s="471"/>
      <c r="N153" s="471"/>
      <c r="O153" s="471"/>
      <c r="P153" s="472"/>
    </row>
    <row r="154" spans="2:16" ht="15.75">
      <c r="B154" s="465" t="s">
        <v>195</v>
      </c>
      <c r="C154" s="461" t="s">
        <v>196</v>
      </c>
      <c r="D154" s="461" t="s">
        <v>197</v>
      </c>
      <c r="E154" s="461" t="s">
        <v>198</v>
      </c>
      <c r="F154" s="461" t="s">
        <v>199</v>
      </c>
      <c r="G154" s="461" t="s">
        <v>200</v>
      </c>
      <c r="H154" s="461" t="s">
        <v>201</v>
      </c>
      <c r="I154" s="467" t="s">
        <v>202</v>
      </c>
      <c r="J154" s="461" t="s">
        <v>203</v>
      </c>
      <c r="K154" s="461" t="s">
        <v>204</v>
      </c>
      <c r="L154" s="461" t="s">
        <v>205</v>
      </c>
      <c r="M154" s="461" t="s">
        <v>206</v>
      </c>
      <c r="N154" s="467" t="s">
        <v>207</v>
      </c>
      <c r="O154" s="456" t="s">
        <v>208</v>
      </c>
      <c r="P154" s="457"/>
    </row>
    <row r="155" spans="2:16" ht="16.5" thickBot="1">
      <c r="B155" s="466"/>
      <c r="C155" s="462"/>
      <c r="D155" s="462"/>
      <c r="E155" s="462"/>
      <c r="F155" s="462"/>
      <c r="G155" s="462"/>
      <c r="H155" s="462"/>
      <c r="I155" s="462"/>
      <c r="J155" s="462"/>
      <c r="K155" s="462"/>
      <c r="L155" s="462"/>
      <c r="M155" s="462"/>
      <c r="N155" s="462"/>
      <c r="O155" s="145" t="s">
        <v>209</v>
      </c>
      <c r="P155" s="30" t="s">
        <v>210</v>
      </c>
    </row>
    <row r="156" spans="2:16">
      <c r="B156" s="148" t="s">
        <v>211</v>
      </c>
      <c r="C156" s="146">
        <v>31</v>
      </c>
      <c r="D156" s="8">
        <v>31</v>
      </c>
      <c r="E156" s="8">
        <v>31</v>
      </c>
      <c r="F156" s="8">
        <v>31</v>
      </c>
      <c r="G156" s="8">
        <v>29</v>
      </c>
      <c r="H156" s="8">
        <v>17</v>
      </c>
      <c r="I156" s="168">
        <f>SUM(C156:G156)</f>
        <v>153</v>
      </c>
      <c r="J156" s="8"/>
      <c r="K156" s="8"/>
      <c r="L156" s="8"/>
      <c r="M156" s="8"/>
      <c r="N156" s="168">
        <f>SUM(J156:M156)</f>
        <v>0</v>
      </c>
      <c r="O156" s="167">
        <f>SUM(C156:H156,J156:M156)</f>
        <v>170</v>
      </c>
      <c r="P156" s="169">
        <f>I156+N156</f>
        <v>153</v>
      </c>
    </row>
    <row r="157" spans="2:16" ht="19.5">
      <c r="B157" s="149" t="s">
        <v>485</v>
      </c>
      <c r="C157" s="147">
        <v>-1.6709677419354834</v>
      </c>
      <c r="D157" s="10">
        <v>-2.6678571428571423</v>
      </c>
      <c r="E157" s="10">
        <v>0.80000000000000016</v>
      </c>
      <c r="F157" s="10">
        <v>3.5633333333333335</v>
      </c>
      <c r="G157" s="10">
        <v>9.0258064516129046</v>
      </c>
      <c r="H157" s="10">
        <v>12.633333333333331</v>
      </c>
      <c r="I157" s="153">
        <f>(C156*C157+D156*D157+E156*E157+F156*F157+G156*G157)/I156</f>
        <v>1.7157395359577532</v>
      </c>
      <c r="J157" s="10"/>
      <c r="K157" s="95"/>
      <c r="L157" s="95"/>
      <c r="M157" s="95"/>
      <c r="N157" s="153"/>
      <c r="O157" s="154">
        <f>(C157*C156+D157*D156+E157*E156+F157*F156+G157*G156+H157*H156+J157*J156+K157*K156+L157*L156+M157*M156)/O156</f>
        <v>2.8074989156953114</v>
      </c>
      <c r="P157" s="161">
        <f>(I157*I156+N157*N156)/P156</f>
        <v>1.7157395359577532</v>
      </c>
    </row>
    <row r="158" spans="2:16" ht="19.5">
      <c r="B158" s="149" t="s">
        <v>212</v>
      </c>
      <c r="C158" s="13">
        <f t="shared" ref="C158:H158" si="59">C156*(13-C157)</f>
        <v>454.79999999999995</v>
      </c>
      <c r="D158" s="12">
        <f t="shared" si="59"/>
        <v>485.70357142857142</v>
      </c>
      <c r="E158" s="12">
        <f t="shared" si="59"/>
        <v>378.2</v>
      </c>
      <c r="F158" s="12">
        <f t="shared" si="59"/>
        <v>292.53666666666669</v>
      </c>
      <c r="G158" s="12">
        <f t="shared" si="59"/>
        <v>115.25161290322576</v>
      </c>
      <c r="H158" s="12">
        <f t="shared" si="59"/>
        <v>6.2333333333333716</v>
      </c>
      <c r="I158" s="155">
        <f>SUM(C158:G158)</f>
        <v>1726.4918509984639</v>
      </c>
      <c r="J158" s="12">
        <f>J156*(13-J157)</f>
        <v>0</v>
      </c>
      <c r="K158" s="12">
        <f>K156*(13-K157)</f>
        <v>0</v>
      </c>
      <c r="L158" s="12">
        <f>L156*(13-L157)</f>
        <v>0</v>
      </c>
      <c r="M158" s="12">
        <f>M156*(13-M157)</f>
        <v>0</v>
      </c>
      <c r="N158" s="155">
        <f>SUM(J158:M158)</f>
        <v>0</v>
      </c>
      <c r="O158" s="156">
        <f>O156*(13-O157)</f>
        <v>1732.725184331797</v>
      </c>
      <c r="P158" s="162">
        <f>P156*(13-P157)</f>
        <v>1726.4918509984636</v>
      </c>
    </row>
    <row r="159" spans="2:16" ht="19.5">
      <c r="B159" s="149" t="s">
        <v>213</v>
      </c>
      <c r="C159" s="13">
        <f t="shared" ref="C159:H159" si="60">C156*(17-C157)</f>
        <v>578.80000000000007</v>
      </c>
      <c r="D159" s="12">
        <f t="shared" si="60"/>
        <v>609.70357142857142</v>
      </c>
      <c r="E159" s="12">
        <f t="shared" si="60"/>
        <v>502.2</v>
      </c>
      <c r="F159" s="12">
        <f t="shared" si="60"/>
        <v>416.53666666666669</v>
      </c>
      <c r="G159" s="12">
        <f t="shared" si="60"/>
        <v>231.25161290322578</v>
      </c>
      <c r="H159" s="12">
        <f t="shared" si="60"/>
        <v>74.233333333333377</v>
      </c>
      <c r="I159" s="155">
        <f>SUM(C159:G159)</f>
        <v>2338.4918509984636</v>
      </c>
      <c r="J159" s="12">
        <f>J156*(17-J157)</f>
        <v>0</v>
      </c>
      <c r="K159" s="12">
        <f>K156*(17-K157)</f>
        <v>0</v>
      </c>
      <c r="L159" s="12">
        <f>L156*(17-L157)</f>
        <v>0</v>
      </c>
      <c r="M159" s="12">
        <f>M156*(17-M157)</f>
        <v>0</v>
      </c>
      <c r="N159" s="155">
        <f>SUM(J159:M159)</f>
        <v>0</v>
      </c>
      <c r="O159" s="156">
        <f>O156*(17-O157)</f>
        <v>2412.7251843317968</v>
      </c>
      <c r="P159" s="162">
        <f>P156*(17-P157)</f>
        <v>2338.4918509984636</v>
      </c>
    </row>
    <row r="160" spans="2:16" ht="19.5">
      <c r="B160" s="149" t="s">
        <v>214</v>
      </c>
      <c r="C160" s="17">
        <f t="shared" ref="C160:H160" si="61">C156*(18-C157)</f>
        <v>609.80000000000007</v>
      </c>
      <c r="D160" s="16">
        <f t="shared" si="61"/>
        <v>640.70357142857142</v>
      </c>
      <c r="E160" s="16">
        <f t="shared" si="61"/>
        <v>533.19999999999993</v>
      </c>
      <c r="F160" s="16">
        <f t="shared" si="61"/>
        <v>447.53666666666669</v>
      </c>
      <c r="G160" s="16">
        <f t="shared" si="61"/>
        <v>260.25161290322575</v>
      </c>
      <c r="H160" s="16">
        <f t="shared" si="61"/>
        <v>91.233333333333377</v>
      </c>
      <c r="I160" s="155">
        <f>SUM(C160:G160)</f>
        <v>2491.4918509984636</v>
      </c>
      <c r="J160" s="16">
        <f>J156*(18-J157)</f>
        <v>0</v>
      </c>
      <c r="K160" s="16">
        <f>K156*(18-K157)</f>
        <v>0</v>
      </c>
      <c r="L160" s="16">
        <f>L156*(18-L157)</f>
        <v>0</v>
      </c>
      <c r="M160" s="16">
        <f>M156*(18-M157)</f>
        <v>0</v>
      </c>
      <c r="N160" s="155">
        <f>SUM(J160:M160)</f>
        <v>0</v>
      </c>
      <c r="O160" s="157">
        <f>O156*(18-O157)</f>
        <v>2582.7251843317968</v>
      </c>
      <c r="P160" s="163">
        <f>P156*(18-P157)</f>
        <v>2491.4918509984641</v>
      </c>
    </row>
    <row r="161" spans="2:16" ht="20.25" thickBot="1">
      <c r="B161" s="347" t="s">
        <v>215</v>
      </c>
      <c r="C161" s="21">
        <f t="shared" ref="C161:H161" si="62">C156*(19-C157)</f>
        <v>640.80000000000007</v>
      </c>
      <c r="D161" s="20">
        <f t="shared" si="62"/>
        <v>671.70357142857142</v>
      </c>
      <c r="E161" s="20">
        <f t="shared" si="62"/>
        <v>564.19999999999993</v>
      </c>
      <c r="F161" s="20">
        <f t="shared" si="62"/>
        <v>478.53666666666669</v>
      </c>
      <c r="G161" s="20">
        <f t="shared" si="62"/>
        <v>289.25161290322575</v>
      </c>
      <c r="H161" s="20">
        <f t="shared" si="62"/>
        <v>108.23333333333338</v>
      </c>
      <c r="I161" s="164">
        <f>SUM(C161:G161)</f>
        <v>2644.4918509984636</v>
      </c>
      <c r="J161" s="20">
        <f>J156*(19-J157)</f>
        <v>0</v>
      </c>
      <c r="K161" s="20">
        <f>K156*(19-K157)</f>
        <v>0</v>
      </c>
      <c r="L161" s="20">
        <f>L156*(19-L157)</f>
        <v>0</v>
      </c>
      <c r="M161" s="20">
        <f>M156*(19-M157)</f>
        <v>0</v>
      </c>
      <c r="N161" s="164">
        <f>SUM(J161:M161)</f>
        <v>0</v>
      </c>
      <c r="O161" s="165">
        <f>O156*(19-O157)</f>
        <v>2752.7251843317968</v>
      </c>
      <c r="P161" s="166">
        <f>P156*(19-P157)</f>
        <v>2644.4918509984641</v>
      </c>
    </row>
    <row r="162" spans="2:16" ht="15.75" thickBot="1"/>
    <row r="163" spans="2:16" ht="24" thickBot="1">
      <c r="B163" s="463" t="s">
        <v>385</v>
      </c>
      <c r="C163" s="464"/>
      <c r="D163" s="464"/>
      <c r="E163" s="464"/>
      <c r="F163" s="464"/>
      <c r="G163" s="464"/>
      <c r="H163" s="464"/>
      <c r="I163" s="464"/>
      <c r="J163" s="464"/>
      <c r="K163" s="464"/>
      <c r="L163" s="470"/>
      <c r="M163" s="471"/>
      <c r="N163" s="471"/>
      <c r="O163" s="471" t="s">
        <v>253</v>
      </c>
      <c r="P163" s="472"/>
    </row>
    <row r="164" spans="2:16" ht="15.75">
      <c r="B164" s="465" t="s">
        <v>195</v>
      </c>
      <c r="C164" s="461" t="s">
        <v>196</v>
      </c>
      <c r="D164" s="461" t="s">
        <v>197</v>
      </c>
      <c r="E164" s="461" t="s">
        <v>198</v>
      </c>
      <c r="F164" s="461" t="s">
        <v>199</v>
      </c>
      <c r="G164" s="461" t="s">
        <v>200</v>
      </c>
      <c r="H164" s="461" t="s">
        <v>201</v>
      </c>
      <c r="I164" s="467" t="s">
        <v>202</v>
      </c>
      <c r="J164" s="461" t="s">
        <v>203</v>
      </c>
      <c r="K164" s="461" t="s">
        <v>204</v>
      </c>
      <c r="L164" s="461" t="s">
        <v>205</v>
      </c>
      <c r="M164" s="461" t="s">
        <v>206</v>
      </c>
      <c r="N164" s="467" t="s">
        <v>207</v>
      </c>
      <c r="O164" s="456" t="s">
        <v>208</v>
      </c>
      <c r="P164" s="457"/>
    </row>
    <row r="165" spans="2:16" ht="16.5" thickBot="1">
      <c r="B165" s="466"/>
      <c r="C165" s="462"/>
      <c r="D165" s="462"/>
      <c r="E165" s="462"/>
      <c r="F165" s="462"/>
      <c r="G165" s="462"/>
      <c r="H165" s="462"/>
      <c r="I165" s="462"/>
      <c r="J165" s="462"/>
      <c r="K165" s="462"/>
      <c r="L165" s="462"/>
      <c r="M165" s="462"/>
      <c r="N165" s="462"/>
      <c r="O165" s="145" t="s">
        <v>234</v>
      </c>
      <c r="P165" s="30" t="s">
        <v>235</v>
      </c>
    </row>
    <row r="166" spans="2:16">
      <c r="B166" s="148" t="s">
        <v>211</v>
      </c>
      <c r="C166" s="146">
        <v>31</v>
      </c>
      <c r="D166" s="8">
        <v>28</v>
      </c>
      <c r="E166" s="8">
        <v>31</v>
      </c>
      <c r="F166" s="8">
        <v>30</v>
      </c>
      <c r="G166" s="8">
        <v>21</v>
      </c>
      <c r="H166" s="8">
        <v>0</v>
      </c>
      <c r="I166" s="168">
        <f>SUM(C166:H166)</f>
        <v>141</v>
      </c>
      <c r="J166" s="8">
        <v>10</v>
      </c>
      <c r="K166" s="8">
        <v>31</v>
      </c>
      <c r="L166" s="8">
        <v>30</v>
      </c>
      <c r="M166" s="8">
        <v>31</v>
      </c>
      <c r="N166" s="168">
        <f>SUM(J166:M166)</f>
        <v>102</v>
      </c>
      <c r="O166" s="167">
        <f>SUM(C166:H166,J166:M166)</f>
        <v>243</v>
      </c>
      <c r="P166" s="169">
        <f>I166+N166</f>
        <v>243</v>
      </c>
    </row>
    <row r="167" spans="2:16" ht="19.5">
      <c r="B167" s="149" t="s">
        <v>485</v>
      </c>
      <c r="C167" s="147">
        <v>-3.1</v>
      </c>
      <c r="D167" s="10">
        <v>-1.9</v>
      </c>
      <c r="E167" s="10">
        <v>2.2999999999999998</v>
      </c>
      <c r="F167" s="10">
        <v>7.6</v>
      </c>
      <c r="G167" s="10">
        <v>12.7</v>
      </c>
      <c r="H167" s="10">
        <v>0</v>
      </c>
      <c r="I167" s="153">
        <f>(C166*C167+D166*D167+E166*E167+F166*F167+G166*G167)/I166</f>
        <v>2.9553191489361703</v>
      </c>
      <c r="J167" s="10">
        <v>13.6</v>
      </c>
      <c r="K167" s="95">
        <v>7.9</v>
      </c>
      <c r="L167" s="95">
        <v>3.2</v>
      </c>
      <c r="M167" s="95">
        <v>-0.8</v>
      </c>
      <c r="N167" s="153">
        <f>(J166*J167+K166*K167+L166*L167+M166*M167)/N166</f>
        <v>4.4323529411764699</v>
      </c>
      <c r="O167" s="154">
        <f>(C167*C166+D167*D166+E167*E166+F167*F166+G167*G166+H167*H166+J167*J166+K167*K166+L167*L166+M167*M166)/O166</f>
        <v>3.5753086419753091</v>
      </c>
      <c r="P167" s="161">
        <f>(I167*I166+N167*N166)/P166</f>
        <v>3.5753086419753086</v>
      </c>
    </row>
    <row r="168" spans="2:16" ht="19.5">
      <c r="B168" s="149" t="s">
        <v>212</v>
      </c>
      <c r="C168" s="13">
        <f t="shared" ref="C168:H168" si="63">C166*(13-C167)</f>
        <v>499.1</v>
      </c>
      <c r="D168" s="12">
        <f t="shared" si="63"/>
        <v>417.2</v>
      </c>
      <c r="E168" s="12">
        <f t="shared" si="63"/>
        <v>331.7</v>
      </c>
      <c r="F168" s="12">
        <f t="shared" si="63"/>
        <v>162</v>
      </c>
      <c r="G168" s="12">
        <f t="shared" si="63"/>
        <v>6.3000000000000149</v>
      </c>
      <c r="H168" s="12">
        <f t="shared" si="63"/>
        <v>0</v>
      </c>
      <c r="I168" s="155">
        <f>SUM(C168:G168)</f>
        <v>1416.3</v>
      </c>
      <c r="J168" s="12">
        <f>J166*(13-J167)</f>
        <v>-5.9999999999999964</v>
      </c>
      <c r="K168" s="12">
        <f>K166*(13-K167)</f>
        <v>158.1</v>
      </c>
      <c r="L168" s="12">
        <f>L166*(13-L167)</f>
        <v>294</v>
      </c>
      <c r="M168" s="12">
        <f>M166*(13-M167)</f>
        <v>427.8</v>
      </c>
      <c r="N168" s="155">
        <f>SUM(J168:M168)</f>
        <v>873.90000000000009</v>
      </c>
      <c r="O168" s="156">
        <f>O166*(13-O167)</f>
        <v>2290.2000000000003</v>
      </c>
      <c r="P168" s="162">
        <f>P166*(13-P167)</f>
        <v>2290.2000000000003</v>
      </c>
    </row>
    <row r="169" spans="2:16" ht="19.5">
      <c r="B169" s="149" t="s">
        <v>213</v>
      </c>
      <c r="C169" s="13">
        <f t="shared" ref="C169:H169" si="64">C166*(17-C167)</f>
        <v>623.1</v>
      </c>
      <c r="D169" s="12">
        <f t="shared" si="64"/>
        <v>529.19999999999993</v>
      </c>
      <c r="E169" s="12">
        <f t="shared" si="64"/>
        <v>455.7</v>
      </c>
      <c r="F169" s="12">
        <f t="shared" si="64"/>
        <v>282</v>
      </c>
      <c r="G169" s="12">
        <f t="shared" si="64"/>
        <v>90.300000000000011</v>
      </c>
      <c r="H169" s="12">
        <f t="shared" si="64"/>
        <v>0</v>
      </c>
      <c r="I169" s="155">
        <f>SUM(C169:G169)</f>
        <v>1980.3</v>
      </c>
      <c r="J169" s="12">
        <f>J166*(17-J167)</f>
        <v>34</v>
      </c>
      <c r="K169" s="12">
        <f>K166*(17-K167)</f>
        <v>282.09999999999997</v>
      </c>
      <c r="L169" s="12">
        <f>L166*(17-L167)</f>
        <v>414</v>
      </c>
      <c r="M169" s="12">
        <f>M166*(17-M167)</f>
        <v>551.80000000000007</v>
      </c>
      <c r="N169" s="155">
        <f>SUM(J169:M169)</f>
        <v>1281.9000000000001</v>
      </c>
      <c r="O169" s="156">
        <f>O166*(17-O167)</f>
        <v>3262.2000000000003</v>
      </c>
      <c r="P169" s="162">
        <f>P166*(17-P167)</f>
        <v>3262.2000000000003</v>
      </c>
    </row>
    <row r="170" spans="2:16" ht="19.5">
      <c r="B170" s="149" t="s">
        <v>214</v>
      </c>
      <c r="C170" s="17">
        <f t="shared" ref="C170:H170" si="65">C166*(18-C167)</f>
        <v>654.1</v>
      </c>
      <c r="D170" s="16">
        <f t="shared" si="65"/>
        <v>557.19999999999993</v>
      </c>
      <c r="E170" s="16">
        <f t="shared" si="65"/>
        <v>486.7</v>
      </c>
      <c r="F170" s="16">
        <f t="shared" si="65"/>
        <v>312</v>
      </c>
      <c r="G170" s="16">
        <f t="shared" si="65"/>
        <v>111.30000000000001</v>
      </c>
      <c r="H170" s="16">
        <f t="shared" si="65"/>
        <v>0</v>
      </c>
      <c r="I170" s="155">
        <f>SUM(C170:G170)</f>
        <v>2121.3000000000002</v>
      </c>
      <c r="J170" s="16">
        <f>J166*(18-J167)</f>
        <v>44</v>
      </c>
      <c r="K170" s="16">
        <f>K166*(18-K167)</f>
        <v>313.09999999999997</v>
      </c>
      <c r="L170" s="16">
        <f>L166*(18-L167)</f>
        <v>444</v>
      </c>
      <c r="M170" s="16">
        <f>M166*(18-M167)</f>
        <v>582.80000000000007</v>
      </c>
      <c r="N170" s="155">
        <f>SUM(J170:M170)</f>
        <v>1383.9</v>
      </c>
      <c r="O170" s="157">
        <f>O166*(18-O167)</f>
        <v>3505.2000000000003</v>
      </c>
      <c r="P170" s="163">
        <f>P166*(18-P167)</f>
        <v>3505.2000000000003</v>
      </c>
    </row>
    <row r="171" spans="2:16" ht="20.25" thickBot="1">
      <c r="B171" s="347" t="s">
        <v>215</v>
      </c>
      <c r="C171" s="21">
        <f t="shared" ref="C171:H171" si="66">C166*(19-C167)</f>
        <v>685.1</v>
      </c>
      <c r="D171" s="20">
        <f t="shared" si="66"/>
        <v>585.19999999999993</v>
      </c>
      <c r="E171" s="20">
        <f t="shared" si="66"/>
        <v>517.69999999999993</v>
      </c>
      <c r="F171" s="20">
        <f t="shared" si="66"/>
        <v>342</v>
      </c>
      <c r="G171" s="20">
        <f t="shared" si="66"/>
        <v>132.30000000000001</v>
      </c>
      <c r="H171" s="20">
        <f t="shared" si="66"/>
        <v>0</v>
      </c>
      <c r="I171" s="164">
        <f>SUM(C171:G171)</f>
        <v>2262.3000000000002</v>
      </c>
      <c r="J171" s="20">
        <f>J166*(19-J167)</f>
        <v>54</v>
      </c>
      <c r="K171" s="20">
        <f>K166*(19-K167)</f>
        <v>344.09999999999997</v>
      </c>
      <c r="L171" s="20">
        <f>L166*(19-L167)</f>
        <v>474</v>
      </c>
      <c r="M171" s="20">
        <f>M166*(19-M167)</f>
        <v>613.80000000000007</v>
      </c>
      <c r="N171" s="164">
        <f>SUM(J171:M171)</f>
        <v>1485.9</v>
      </c>
      <c r="O171" s="165">
        <f>O166*(19-O167)</f>
        <v>3748.2000000000003</v>
      </c>
      <c r="P171" s="166">
        <f>P166*(19-P167)</f>
        <v>3748.2000000000003</v>
      </c>
    </row>
    <row r="172" spans="2:16" ht="15.75" thickBot="1">
      <c r="J172" s="28"/>
    </row>
    <row r="173" spans="2:16" ht="24" thickBot="1">
      <c r="B173" s="170" t="s">
        <v>236</v>
      </c>
      <c r="C173" s="458" t="s">
        <v>237</v>
      </c>
      <c r="D173" s="458"/>
      <c r="E173" s="458"/>
      <c r="F173" s="458"/>
      <c r="G173" s="458"/>
      <c r="H173" s="458"/>
      <c r="I173" s="458"/>
      <c r="J173" s="458"/>
      <c r="K173" s="458"/>
      <c r="L173" s="458"/>
      <c r="M173" s="459"/>
      <c r="N173" s="459"/>
      <c r="O173" s="459"/>
      <c r="P173" s="460"/>
    </row>
    <row r="174" spans="2:16" ht="15.75">
      <c r="B174" s="465" t="s">
        <v>195</v>
      </c>
      <c r="C174" s="461" t="s">
        <v>196</v>
      </c>
      <c r="D174" s="461" t="s">
        <v>197</v>
      </c>
      <c r="E174" s="461" t="s">
        <v>198</v>
      </c>
      <c r="F174" s="461" t="s">
        <v>199</v>
      </c>
      <c r="G174" s="461" t="s">
        <v>200</v>
      </c>
      <c r="H174" s="461" t="s">
        <v>201</v>
      </c>
      <c r="I174" s="467" t="s">
        <v>202</v>
      </c>
      <c r="J174" s="461" t="s">
        <v>203</v>
      </c>
      <c r="K174" s="461" t="s">
        <v>204</v>
      </c>
      <c r="L174" s="461" t="s">
        <v>205</v>
      </c>
      <c r="M174" s="461" t="s">
        <v>206</v>
      </c>
      <c r="N174" s="467" t="s">
        <v>207</v>
      </c>
      <c r="O174" s="456" t="s">
        <v>208</v>
      </c>
      <c r="P174" s="457"/>
    </row>
    <row r="175" spans="2:16" ht="16.5" thickBot="1">
      <c r="B175" s="466"/>
      <c r="C175" s="462"/>
      <c r="D175" s="462"/>
      <c r="E175" s="462"/>
      <c r="F175" s="462"/>
      <c r="G175" s="462"/>
      <c r="H175" s="462"/>
      <c r="I175" s="462"/>
      <c r="J175" s="462"/>
      <c r="K175" s="462"/>
      <c r="L175" s="462"/>
      <c r="M175" s="462"/>
      <c r="N175" s="462"/>
      <c r="O175" s="145" t="s">
        <v>234</v>
      </c>
      <c r="P175" s="30" t="s">
        <v>235</v>
      </c>
    </row>
    <row r="176" spans="2:16" ht="15.75">
      <c r="B176" s="174">
        <v>2000</v>
      </c>
      <c r="C176" s="173">
        <f t="shared" ref="C176:P176" si="67">C11/C$171</f>
        <v>0.96949350459786898</v>
      </c>
      <c r="D176" s="172">
        <f t="shared" si="67"/>
        <v>0.85492139439507875</v>
      </c>
      <c r="E176" s="172">
        <f t="shared" si="67"/>
        <v>0.95962912883909623</v>
      </c>
      <c r="F176" s="172">
        <f t="shared" si="67"/>
        <v>0.61169590643274863</v>
      </c>
      <c r="G176" s="172">
        <f t="shared" si="67"/>
        <v>0.29402872260015106</v>
      </c>
      <c r="H176" s="172"/>
      <c r="I176" s="172">
        <f t="shared" si="67"/>
        <v>0.84400831012686217</v>
      </c>
      <c r="J176" s="172">
        <f t="shared" si="67"/>
        <v>2.0981481481481485</v>
      </c>
      <c r="K176" s="172">
        <f t="shared" si="67"/>
        <v>0.51758209822725942</v>
      </c>
      <c r="L176" s="172">
        <f t="shared" si="67"/>
        <v>0.85464135021097054</v>
      </c>
      <c r="M176" s="172">
        <f t="shared" si="67"/>
        <v>0.93418051482567599</v>
      </c>
      <c r="N176" s="172">
        <f t="shared" si="67"/>
        <v>0.85463355542095698</v>
      </c>
      <c r="O176" s="360">
        <f t="shared" si="67"/>
        <v>0.8494744143855717</v>
      </c>
      <c r="P176" s="358">
        <f t="shared" si="67"/>
        <v>0.85835867883250627</v>
      </c>
    </row>
    <row r="177" spans="2:16" ht="15.75">
      <c r="B177" s="175">
        <v>2001</v>
      </c>
      <c r="C177" s="34">
        <f t="shared" ref="C177:P177" si="68">C21/C$171</f>
        <v>0.90862647788643991</v>
      </c>
      <c r="D177" s="33">
        <f t="shared" si="68"/>
        <v>0.90686944634313071</v>
      </c>
      <c r="E177" s="33">
        <f t="shared" si="68"/>
        <v>0.97469576975082106</v>
      </c>
      <c r="F177" s="33">
        <f t="shared" si="68"/>
        <v>1.0614035087719298</v>
      </c>
      <c r="G177" s="33">
        <f t="shared" si="68"/>
        <v>0.11262282690854118</v>
      </c>
      <c r="H177" s="33"/>
      <c r="I177" s="33">
        <f t="shared" si="68"/>
        <v>0.8998364496309067</v>
      </c>
      <c r="J177" s="33">
        <f t="shared" si="68"/>
        <v>3.8646913580246918</v>
      </c>
      <c r="K177" s="33">
        <f t="shared" si="68"/>
        <v>0.4659841943921027</v>
      </c>
      <c r="L177" s="33">
        <f t="shared" si="68"/>
        <v>1.1369198312236288</v>
      </c>
      <c r="M177" s="33">
        <f t="shared" si="68"/>
        <v>1.1441837732160314</v>
      </c>
      <c r="N177" s="33">
        <f t="shared" si="68"/>
        <v>1.0836789115173673</v>
      </c>
      <c r="O177" s="171">
        <f t="shared" si="68"/>
        <v>0.99763579708224104</v>
      </c>
      <c r="P177" s="35">
        <f t="shared" si="68"/>
        <v>0.97271716947432252</v>
      </c>
    </row>
    <row r="178" spans="2:16" ht="15.75">
      <c r="B178" s="175">
        <v>2002</v>
      </c>
      <c r="C178" s="34">
        <f t="shared" ref="C178:P178" si="69">C31/C$171</f>
        <v>0.95022624434389136</v>
      </c>
      <c r="D178" s="33">
        <f t="shared" si="69"/>
        <v>0.73684210526315796</v>
      </c>
      <c r="E178" s="33">
        <f t="shared" si="69"/>
        <v>0.83233532934131749</v>
      </c>
      <c r="F178" s="33">
        <f t="shared" si="69"/>
        <v>0.91812865497076024</v>
      </c>
      <c r="G178" s="33">
        <f t="shared" si="69"/>
        <v>0</v>
      </c>
      <c r="H178" s="33"/>
      <c r="I178" s="33">
        <f t="shared" si="69"/>
        <v>0.80762940370419489</v>
      </c>
      <c r="J178" s="33">
        <f t="shared" si="69"/>
        <v>2.5277777777777777</v>
      </c>
      <c r="K178" s="33">
        <f t="shared" si="69"/>
        <v>1.0581226387678002</v>
      </c>
      <c r="L178" s="33">
        <f t="shared" si="69"/>
        <v>0.87341772151898733</v>
      </c>
      <c r="M178" s="33">
        <f t="shared" si="69"/>
        <v>1.106060606060606</v>
      </c>
      <c r="N178" s="33">
        <f t="shared" si="69"/>
        <v>1.0724140251699306</v>
      </c>
      <c r="O178" s="171">
        <f t="shared" si="69"/>
        <v>0.91259804706258996</v>
      </c>
      <c r="P178" s="35">
        <f t="shared" si="69"/>
        <v>0.91259804706258996</v>
      </c>
    </row>
    <row r="179" spans="2:16">
      <c r="B179" s="175">
        <v>2003</v>
      </c>
      <c r="C179" s="34">
        <f t="shared" ref="C179:P179" si="70">C41/C$171</f>
        <v>0.96380090497737558</v>
      </c>
      <c r="D179" s="33">
        <f t="shared" si="70"/>
        <v>1.1196172248803828</v>
      </c>
      <c r="E179" s="33">
        <f t="shared" si="70"/>
        <v>0.9281437125748504</v>
      </c>
      <c r="F179" s="33">
        <f t="shared" si="70"/>
        <v>0.89766081871345027</v>
      </c>
      <c r="G179" s="33">
        <f t="shared" si="70"/>
        <v>0.73922902494331066</v>
      </c>
      <c r="H179" s="33"/>
      <c r="I179" s="33">
        <f t="shared" si="70"/>
        <v>0.97281527648852939</v>
      </c>
      <c r="J179" s="33">
        <f t="shared" si="70"/>
        <v>1.8888888888888891</v>
      </c>
      <c r="K179" s="33">
        <f t="shared" si="70"/>
        <v>1.2342342342342343</v>
      </c>
      <c r="L179" s="33">
        <f t="shared" si="70"/>
        <v>0.85443037974683544</v>
      </c>
      <c r="M179" s="33">
        <f t="shared" si="70"/>
        <v>0.9747474747474747</v>
      </c>
      <c r="N179" s="33">
        <f t="shared" si="70"/>
        <v>1.029678982434888</v>
      </c>
      <c r="O179" s="33">
        <f t="shared" si="70"/>
        <v>0.9953577717304305</v>
      </c>
      <c r="P179" s="35">
        <f t="shared" si="70"/>
        <v>0.99535777173043072</v>
      </c>
    </row>
    <row r="180" spans="2:16">
      <c r="B180" s="175">
        <v>2004</v>
      </c>
      <c r="C180" s="34">
        <f>C51/C$171</f>
        <v>1.0769230769230771</v>
      </c>
      <c r="D180" s="33">
        <f t="shared" ref="D180:P180" si="71">D51/D$171</f>
        <v>0.96138072453861922</v>
      </c>
      <c r="E180" s="33">
        <f t="shared" si="71"/>
        <v>0.940119760479042</v>
      </c>
      <c r="F180" s="33">
        <f t="shared" si="71"/>
        <v>0.75292397660818711</v>
      </c>
      <c r="G180" s="33">
        <f t="shared" si="71"/>
        <v>1.2849584278155706</v>
      </c>
      <c r="H180" s="33"/>
      <c r="I180" s="33">
        <f t="shared" si="71"/>
        <v>0.97891526322768874</v>
      </c>
      <c r="J180" s="33">
        <f t="shared" si="71"/>
        <v>1.6666666666666667</v>
      </c>
      <c r="K180" s="33">
        <f t="shared" si="71"/>
        <v>0.8648648648648648</v>
      </c>
      <c r="L180" s="33">
        <f t="shared" si="71"/>
        <v>0.99367088607594933</v>
      </c>
      <c r="M180" s="33">
        <f t="shared" si="71"/>
        <v>0.99494949494949469</v>
      </c>
      <c r="N180" s="33">
        <f t="shared" si="71"/>
        <v>0.98882831953698069</v>
      </c>
      <c r="O180" s="33">
        <f t="shared" si="71"/>
        <v>0.98284509898084405</v>
      </c>
      <c r="P180" s="35">
        <f t="shared" si="71"/>
        <v>0.98284509898084393</v>
      </c>
    </row>
    <row r="181" spans="2:16">
      <c r="B181" s="175">
        <f>B180+1</f>
        <v>2005</v>
      </c>
      <c r="C181" s="34">
        <f>C61/C$171</f>
        <v>0.88235294117647056</v>
      </c>
      <c r="D181" s="33">
        <f t="shared" ref="D181:P181" si="72">D61/D$171</f>
        <v>1.0669856459330145</v>
      </c>
      <c r="E181" s="33">
        <f t="shared" si="72"/>
        <v>1.0598802395209581</v>
      </c>
      <c r="F181" s="33">
        <f t="shared" si="72"/>
        <v>0.79824561403508776</v>
      </c>
      <c r="G181" s="33">
        <f t="shared" si="72"/>
        <v>1.1224489795918366</v>
      </c>
      <c r="H181" s="33"/>
      <c r="I181" s="33">
        <f t="shared" si="72"/>
        <v>0.9720638288467488</v>
      </c>
      <c r="J181" s="33">
        <f t="shared" si="72"/>
        <v>1.3333333333333333</v>
      </c>
      <c r="K181" s="33">
        <f t="shared" si="72"/>
        <v>0.80180180180180194</v>
      </c>
      <c r="L181" s="33">
        <f t="shared" si="72"/>
        <v>1.0506329113924051</v>
      </c>
      <c r="M181" s="33">
        <f t="shared" si="72"/>
        <v>1.005050505050505</v>
      </c>
      <c r="N181" s="33">
        <f t="shared" si="72"/>
        <v>0.98445386634363019</v>
      </c>
      <c r="O181" s="33">
        <f t="shared" si="72"/>
        <v>0.98831439090763562</v>
      </c>
      <c r="P181" s="35">
        <f t="shared" si="72"/>
        <v>0.97697561496184826</v>
      </c>
    </row>
    <row r="182" spans="2:16">
      <c r="B182" s="175">
        <f t="shared" ref="B182:B189" si="73">B181+1</f>
        <v>2006</v>
      </c>
      <c r="C182" s="34">
        <f>C71/C$171</f>
        <v>1.1266968325791855</v>
      </c>
      <c r="D182" s="33">
        <f t="shared" ref="D182:P182" si="74">D71/D$171</f>
        <v>1.0669856459330145</v>
      </c>
      <c r="E182" s="33">
        <f t="shared" si="74"/>
        <v>1.1437125748502996</v>
      </c>
      <c r="F182" s="33">
        <f t="shared" si="74"/>
        <v>0.79678362573099415</v>
      </c>
      <c r="G182" s="33">
        <f t="shared" si="74"/>
        <v>0.60695389266817845</v>
      </c>
      <c r="H182" s="33"/>
      <c r="I182" s="33">
        <f t="shared" si="74"/>
        <v>1.0348760111391062</v>
      </c>
      <c r="J182" s="33">
        <f t="shared" si="74"/>
        <v>0</v>
      </c>
      <c r="K182" s="33">
        <f t="shared" si="74"/>
        <v>0.66492298750363277</v>
      </c>
      <c r="L182" s="33">
        <f t="shared" si="74"/>
        <v>0.80379746835443033</v>
      </c>
      <c r="M182" s="33">
        <f t="shared" si="74"/>
        <v>0.83333333333333326</v>
      </c>
      <c r="N182" s="33">
        <f t="shared" si="74"/>
        <v>0.75462682549296711</v>
      </c>
      <c r="O182" s="33">
        <f t="shared" si="74"/>
        <v>0.94298596659729994</v>
      </c>
      <c r="P182" s="35">
        <f t="shared" si="74"/>
        <v>0.92377674617149563</v>
      </c>
    </row>
    <row r="183" spans="2:16">
      <c r="B183" s="175">
        <f t="shared" si="73"/>
        <v>2007</v>
      </c>
      <c r="C183" s="34">
        <f>C81/C$171</f>
        <v>0.71040723981900444</v>
      </c>
      <c r="D183" s="33">
        <f t="shared" ref="D183:P183" si="75">D81/D$171</f>
        <v>0.76555023923444987</v>
      </c>
      <c r="E183" s="33">
        <f t="shared" si="75"/>
        <v>0.77844311377245523</v>
      </c>
      <c r="F183" s="33">
        <f t="shared" si="75"/>
        <v>0.55555555555555558</v>
      </c>
      <c r="G183" s="33">
        <f t="shared" si="75"/>
        <v>0.75963718820861659</v>
      </c>
      <c r="H183" s="33"/>
      <c r="I183" s="33">
        <f t="shared" si="75"/>
        <v>0.7197100296158776</v>
      </c>
      <c r="J183" s="33">
        <f t="shared" si="75"/>
        <v>0</v>
      </c>
      <c r="K183" s="33">
        <f t="shared" si="75"/>
        <v>0.92182505085730893</v>
      </c>
      <c r="L183" s="33">
        <f t="shared" si="75"/>
        <v>1.1012658227848102</v>
      </c>
      <c r="M183" s="33">
        <f t="shared" si="75"/>
        <v>0.99494949494949469</v>
      </c>
      <c r="N183" s="33">
        <f t="shared" si="75"/>
        <v>0.9757722592368262</v>
      </c>
      <c r="O183" s="33">
        <f t="shared" si="75"/>
        <v>0.82122085267595113</v>
      </c>
      <c r="P183" s="35">
        <f t="shared" si="75"/>
        <v>0.82122085267595113</v>
      </c>
    </row>
    <row r="184" spans="2:16">
      <c r="B184" s="175">
        <f t="shared" si="73"/>
        <v>2008</v>
      </c>
      <c r="C184" s="34">
        <f>C91/C$171</f>
        <v>0.78733031674208143</v>
      </c>
      <c r="D184" s="33">
        <f t="shared" ref="D184:P184" si="76">D91/D$171</f>
        <v>0.77990430622009588</v>
      </c>
      <c r="E184" s="33">
        <f t="shared" si="76"/>
        <v>0.93413173652694614</v>
      </c>
      <c r="F184" s="33">
        <f t="shared" si="76"/>
        <v>0.91228070175438591</v>
      </c>
      <c r="G184" s="33">
        <f t="shared" si="76"/>
        <v>0.75963718820861659</v>
      </c>
      <c r="H184" s="33"/>
      <c r="I184" s="33">
        <f t="shared" si="76"/>
        <v>0.8362728196967687</v>
      </c>
      <c r="J184" s="33">
        <f t="shared" si="76"/>
        <v>3.1481481481481484</v>
      </c>
      <c r="K184" s="33">
        <f t="shared" si="76"/>
        <v>0.93693693693693714</v>
      </c>
      <c r="L184" s="33">
        <f t="shared" si="76"/>
        <v>0.87341772151898733</v>
      </c>
      <c r="M184" s="33">
        <f t="shared" si="76"/>
        <v>0.87878787878787867</v>
      </c>
      <c r="N184" s="33">
        <f t="shared" si="76"/>
        <v>0.97301298876102027</v>
      </c>
      <c r="O184" s="33">
        <f t="shared" si="76"/>
        <v>0.89048076410010124</v>
      </c>
      <c r="P184" s="35">
        <f t="shared" si="76"/>
        <v>0.89048076410010124</v>
      </c>
    </row>
    <row r="185" spans="2:16">
      <c r="B185" s="175">
        <f t="shared" si="73"/>
        <v>2009</v>
      </c>
      <c r="C185" s="34">
        <f>C101/C$171</f>
        <v>1.0588235294117647</v>
      </c>
      <c r="D185" s="33">
        <f t="shared" ref="D185:P185" si="77">D101/D$171</f>
        <v>0.93301435406698574</v>
      </c>
      <c r="E185" s="33">
        <f t="shared" si="77"/>
        <v>0.8922155688622756</v>
      </c>
      <c r="F185" s="33">
        <f t="shared" si="77"/>
        <v>0.30263157894736842</v>
      </c>
      <c r="G185" s="33">
        <f t="shared" si="77"/>
        <v>0.8344671201814059</v>
      </c>
      <c r="H185" s="33"/>
      <c r="I185" s="33">
        <f t="shared" si="77"/>
        <v>0.86071696945586351</v>
      </c>
      <c r="J185" s="33">
        <f t="shared" si="77"/>
        <v>0</v>
      </c>
      <c r="K185" s="33">
        <f t="shared" si="77"/>
        <v>0.9973844812554491</v>
      </c>
      <c r="L185" s="33">
        <f t="shared" si="77"/>
        <v>0.82278481012658233</v>
      </c>
      <c r="M185" s="33">
        <f t="shared" si="77"/>
        <v>0.98989898989898983</v>
      </c>
      <c r="N185" s="33">
        <f t="shared" si="77"/>
        <v>0.90234874486842997</v>
      </c>
      <c r="O185" s="33">
        <f t="shared" si="77"/>
        <v>0.88789285523718042</v>
      </c>
      <c r="P185" s="35">
        <f t="shared" si="77"/>
        <v>0.87722106611173356</v>
      </c>
    </row>
    <row r="186" spans="2:16">
      <c r="B186" s="175">
        <f t="shared" si="73"/>
        <v>2010</v>
      </c>
      <c r="C186" s="34">
        <f>C111/C$171</f>
        <v>1.0542986425339367</v>
      </c>
      <c r="D186" s="33">
        <f t="shared" ref="D186:P186" si="78">D111/D$171</f>
        <v>0.97129186602870821</v>
      </c>
      <c r="E186" s="33">
        <f t="shared" si="78"/>
        <v>0.93413173652694614</v>
      </c>
      <c r="F186" s="33">
        <f t="shared" si="78"/>
        <v>0.79678362573099415</v>
      </c>
      <c r="G186" s="33">
        <f t="shared" si="78"/>
        <v>1.1186696900982613</v>
      </c>
      <c r="H186" s="33"/>
      <c r="I186" s="33">
        <f t="shared" si="78"/>
        <v>0.97016310834106878</v>
      </c>
      <c r="J186" s="33">
        <f t="shared" si="78"/>
        <v>2.9629629629629628</v>
      </c>
      <c r="K186" s="33">
        <f t="shared" si="78"/>
        <v>1.0720720720720722</v>
      </c>
      <c r="L186" s="33">
        <f t="shared" si="78"/>
        <v>0.83544303797468356</v>
      </c>
      <c r="M186" s="33">
        <f t="shared" si="78"/>
        <v>1.1919191919191918</v>
      </c>
      <c r="N186" s="33">
        <f t="shared" si="78"/>
        <v>1.1148125715054849</v>
      </c>
      <c r="O186" s="33">
        <f t="shared" si="78"/>
        <v>1.0275065364708391</v>
      </c>
      <c r="P186" s="35">
        <f t="shared" si="78"/>
        <v>1.0275065364708391</v>
      </c>
    </row>
    <row r="187" spans="2:16">
      <c r="B187" s="175">
        <f t="shared" si="73"/>
        <v>2011</v>
      </c>
      <c r="C187" s="34">
        <f>C121/C$171</f>
        <v>0.90497737556561086</v>
      </c>
      <c r="D187" s="33">
        <f t="shared" ref="D187:P187" si="79">D121/D$171</f>
        <v>0.97129186602870821</v>
      </c>
      <c r="E187" s="33">
        <f t="shared" si="79"/>
        <v>0.87425149700598803</v>
      </c>
      <c r="F187" s="33">
        <f t="shared" si="79"/>
        <v>0.75438596491228072</v>
      </c>
      <c r="G187" s="33">
        <f t="shared" si="79"/>
        <v>0.46107331821617531</v>
      </c>
      <c r="H187" s="33"/>
      <c r="I187" s="33">
        <f t="shared" si="79"/>
        <v>0.86637492817044592</v>
      </c>
      <c r="J187" s="33">
        <f t="shared" si="79"/>
        <v>0</v>
      </c>
      <c r="K187" s="33">
        <f t="shared" si="79"/>
        <v>0.88404533565823895</v>
      </c>
      <c r="L187" s="33">
        <f t="shared" si="79"/>
        <v>1.0063291139240507</v>
      </c>
      <c r="M187" s="33">
        <f t="shared" si="79"/>
        <v>0.84848484848484851</v>
      </c>
      <c r="N187" s="33">
        <f t="shared" si="79"/>
        <v>0.87623662426812032</v>
      </c>
      <c r="O187" s="33">
        <f t="shared" si="79"/>
        <v>0.87028440318019307</v>
      </c>
      <c r="P187" s="35">
        <f t="shared" si="79"/>
        <v>0.87028440318019307</v>
      </c>
    </row>
    <row r="188" spans="2:16">
      <c r="B188" s="175">
        <f t="shared" si="73"/>
        <v>2012</v>
      </c>
      <c r="C188" s="34">
        <f>C131/C$171</f>
        <v>0.85972850678733026</v>
      </c>
      <c r="D188" s="33">
        <f t="shared" ref="D188:P188" si="80">D131/D$171</f>
        <v>0.67942583732057416</v>
      </c>
      <c r="E188" s="33">
        <f t="shared" si="80"/>
        <v>0.80239520958083854</v>
      </c>
      <c r="F188" s="33">
        <f t="shared" si="80"/>
        <v>0.86257309941520466</v>
      </c>
      <c r="G188" s="33">
        <f t="shared" si="80"/>
        <v>0.49130763416477696</v>
      </c>
      <c r="H188" s="33"/>
      <c r="I188" s="33">
        <f t="shared" si="80"/>
        <v>0.77885337930424781</v>
      </c>
      <c r="J188" s="33">
        <f t="shared" si="80"/>
        <v>1.8611111111111109</v>
      </c>
      <c r="K188" s="33">
        <f t="shared" si="80"/>
        <v>0.73292647486195872</v>
      </c>
      <c r="L188" s="33">
        <f t="shared" si="80"/>
        <v>0.82911392405063289</v>
      </c>
      <c r="M188" s="33">
        <f t="shared" si="80"/>
        <v>0.88383838383838376</v>
      </c>
      <c r="N188" s="33">
        <f t="shared" si="80"/>
        <v>0.86694932364223698</v>
      </c>
      <c r="O188" s="33">
        <f t="shared" si="80"/>
        <v>0.82311509524571791</v>
      </c>
      <c r="P188" s="35">
        <f t="shared" si="80"/>
        <v>0.81377727976095193</v>
      </c>
    </row>
    <row r="189" spans="2:16">
      <c r="B189" s="175">
        <f t="shared" si="73"/>
        <v>2013</v>
      </c>
      <c r="C189" s="34">
        <f>C141/C$171</f>
        <v>0.78733031674208143</v>
      </c>
      <c r="D189" s="33">
        <f t="shared" ref="D189:P189" si="81">D141/D$171</f>
        <v>0.88995215311004805</v>
      </c>
      <c r="E189" s="33">
        <f t="shared" si="81"/>
        <v>1.1257485029940122</v>
      </c>
      <c r="F189" s="33">
        <f t="shared" si="81"/>
        <v>0.73099415204678364</v>
      </c>
      <c r="G189" s="33">
        <f t="shared" si="81"/>
        <v>1.253968253968254</v>
      </c>
      <c r="H189" s="33"/>
      <c r="I189" s="33">
        <f t="shared" si="81"/>
        <v>0.91009149980108739</v>
      </c>
      <c r="J189" s="33">
        <f t="shared" si="81"/>
        <v>3</v>
      </c>
      <c r="K189" s="33">
        <f t="shared" si="81"/>
        <v>0.73292647486195872</v>
      </c>
      <c r="L189" s="33">
        <f t="shared" si="81"/>
        <v>0.88607594936708856</v>
      </c>
      <c r="M189" s="33">
        <f t="shared" si="81"/>
        <v>0.86363636363636354</v>
      </c>
      <c r="N189" s="33">
        <f t="shared" si="81"/>
        <v>0.91816407564439062</v>
      </c>
      <c r="O189" s="33">
        <f t="shared" si="81"/>
        <v>0.92929939704391418</v>
      </c>
      <c r="P189" s="35">
        <f t="shared" si="81"/>
        <v>0.91329171335574411</v>
      </c>
    </row>
    <row r="190" spans="2:16">
      <c r="B190" s="175">
        <f>B189+1</f>
        <v>2014</v>
      </c>
      <c r="C190" s="34">
        <f>C151/C$171</f>
        <v>0.8190045248868778</v>
      </c>
      <c r="D190" s="33">
        <f t="shared" ref="D190:P190" si="82">D151/D$171</f>
        <v>0.77511961722488043</v>
      </c>
      <c r="E190" s="33">
        <f t="shared" si="82"/>
        <v>0.70658682634730552</v>
      </c>
      <c r="F190" s="33">
        <f t="shared" si="82"/>
        <v>0.56140350877192979</v>
      </c>
      <c r="G190" s="33">
        <f t="shared" si="82"/>
        <v>1.0090702947845804</v>
      </c>
      <c r="H190" s="33"/>
      <c r="I190" s="33">
        <f t="shared" si="82"/>
        <v>0.75409980992794934</v>
      </c>
      <c r="J190" s="33">
        <f t="shared" si="82"/>
        <v>2.0720987654320986</v>
      </c>
      <c r="K190" s="33">
        <f t="shared" si="82"/>
        <v>0.87067712874164482</v>
      </c>
      <c r="L190" s="33">
        <f t="shared" si="82"/>
        <v>0.97185654008438815</v>
      </c>
      <c r="M190" s="33">
        <f t="shared" si="82"/>
        <v>0.99511241446725296</v>
      </c>
      <c r="N190" s="33">
        <f t="shared" si="82"/>
        <v>0.99801691455234742</v>
      </c>
      <c r="O190" s="33">
        <f t="shared" si="82"/>
        <v>0.85079593760560612</v>
      </c>
      <c r="P190" s="35">
        <f t="shared" si="82"/>
        <v>0.85079593760560612</v>
      </c>
    </row>
    <row r="191" spans="2:16" ht="15.75" thickBot="1">
      <c r="B191" s="176">
        <f>B190+1</f>
        <v>2015</v>
      </c>
      <c r="C191" s="37">
        <f>C161/C$171</f>
        <v>0.93533790687490881</v>
      </c>
      <c r="D191" s="36">
        <f t="shared" ref="D191:O191" si="83">D161/D$171</f>
        <v>1.1478188165218242</v>
      </c>
      <c r="E191" s="36">
        <f t="shared" si="83"/>
        <v>1.0898203592814371</v>
      </c>
      <c r="F191" s="36">
        <f t="shared" si="83"/>
        <v>1.3992300194931775</v>
      </c>
      <c r="G191" s="36">
        <f t="shared" si="83"/>
        <v>2.186331163289688</v>
      </c>
      <c r="H191" s="36"/>
      <c r="I191" s="36">
        <f t="shared" si="83"/>
        <v>1.1689395089061856</v>
      </c>
      <c r="J191" s="36">
        <f t="shared" si="83"/>
        <v>0</v>
      </c>
      <c r="K191" s="36">
        <f t="shared" si="83"/>
        <v>0</v>
      </c>
      <c r="L191" s="36">
        <f t="shared" si="83"/>
        <v>0</v>
      </c>
      <c r="M191" s="36">
        <f t="shared" si="83"/>
        <v>0</v>
      </c>
      <c r="N191" s="36">
        <f t="shared" si="83"/>
        <v>0</v>
      </c>
      <c r="O191" s="36">
        <f t="shared" si="83"/>
        <v>0.73441256718739567</v>
      </c>
      <c r="P191" s="38"/>
    </row>
    <row r="192" spans="2:16" ht="15.75" thickBot="1"/>
    <row r="193" spans="2:16" ht="18.75" thickBot="1">
      <c r="B193" s="181" t="s">
        <v>236</v>
      </c>
      <c r="C193" s="478" t="s">
        <v>36</v>
      </c>
      <c r="D193" s="479"/>
      <c r="E193" s="479"/>
      <c r="F193" s="479"/>
      <c r="G193" s="479"/>
      <c r="H193" s="479"/>
      <c r="I193" s="479"/>
      <c r="J193" s="479"/>
      <c r="K193" s="479"/>
      <c r="L193" s="479"/>
      <c r="M193" s="480"/>
      <c r="N193" s="480"/>
      <c r="O193" s="480"/>
      <c r="P193" s="481"/>
    </row>
    <row r="194" spans="2:16" ht="15.75">
      <c r="B194" s="475" t="s">
        <v>195</v>
      </c>
      <c r="C194" s="456" t="s">
        <v>196</v>
      </c>
      <c r="D194" s="456" t="s">
        <v>197</v>
      </c>
      <c r="E194" s="456" t="s">
        <v>198</v>
      </c>
      <c r="F194" s="456" t="s">
        <v>199</v>
      </c>
      <c r="G194" s="456" t="s">
        <v>200</v>
      </c>
      <c r="H194" s="456" t="s">
        <v>201</v>
      </c>
      <c r="I194" s="467" t="s">
        <v>202</v>
      </c>
      <c r="J194" s="456" t="s">
        <v>203</v>
      </c>
      <c r="K194" s="456" t="s">
        <v>204</v>
      </c>
      <c r="L194" s="456" t="s">
        <v>205</v>
      </c>
      <c r="M194" s="456" t="s">
        <v>206</v>
      </c>
      <c r="N194" s="467" t="s">
        <v>207</v>
      </c>
      <c r="O194" s="456" t="s">
        <v>208</v>
      </c>
      <c r="P194" s="457"/>
    </row>
    <row r="195" spans="2:16" ht="16.5" thickBot="1">
      <c r="B195" s="476"/>
      <c r="C195" s="477"/>
      <c r="D195" s="477"/>
      <c r="E195" s="477"/>
      <c r="F195" s="477"/>
      <c r="G195" s="477"/>
      <c r="H195" s="477"/>
      <c r="I195" s="477"/>
      <c r="J195" s="477"/>
      <c r="K195" s="477"/>
      <c r="L195" s="477"/>
      <c r="M195" s="477"/>
      <c r="N195" s="477"/>
      <c r="O195" s="183" t="s">
        <v>234</v>
      </c>
      <c r="P195" s="30" t="s">
        <v>235</v>
      </c>
    </row>
    <row r="196" spans="2:16">
      <c r="B196" s="174">
        <v>2000</v>
      </c>
      <c r="C196" s="184">
        <f t="shared" ref="C196:P196" si="84">C7/C$167</f>
        <v>0.78251821019771073</v>
      </c>
      <c r="D196" s="182">
        <f t="shared" si="84"/>
        <v>-0.92014519056261357</v>
      </c>
      <c r="E196" s="182">
        <f t="shared" si="84"/>
        <v>1.2931276297335204</v>
      </c>
      <c r="F196" s="182">
        <f t="shared" si="84"/>
        <v>1.1236842105263156</v>
      </c>
      <c r="G196" s="182">
        <f t="shared" si="84"/>
        <v>0.98556430446194243</v>
      </c>
      <c r="H196" s="182"/>
      <c r="I196" s="182">
        <f t="shared" si="84"/>
        <v>0.8917121924363699</v>
      </c>
      <c r="J196" s="182">
        <f t="shared" si="84"/>
        <v>0.84166666666666656</v>
      </c>
      <c r="K196" s="182">
        <f t="shared" si="84"/>
        <v>1.1526019690576654</v>
      </c>
      <c r="L196" s="182">
        <f t="shared" si="84"/>
        <v>1.7177083333333332</v>
      </c>
      <c r="M196" s="182">
        <f t="shared" si="84"/>
        <v>-0.62903225806451557</v>
      </c>
      <c r="N196" s="182">
        <f t="shared" si="84"/>
        <v>1.2387157802594984</v>
      </c>
      <c r="O196" s="182">
        <f t="shared" si="84"/>
        <v>1.1332289316006536</v>
      </c>
      <c r="P196" s="357">
        <f t="shared" si="84"/>
        <v>1.0895017897439889</v>
      </c>
    </row>
    <row r="197" spans="2:16">
      <c r="B197" s="175">
        <v>2001</v>
      </c>
      <c r="C197" s="87">
        <f t="shared" ref="C197:P197" si="85">C17/C$167</f>
        <v>0.34859521331945892</v>
      </c>
      <c r="D197" s="85">
        <f t="shared" si="85"/>
        <v>-2.443609022556411E-2</v>
      </c>
      <c r="E197" s="85">
        <f t="shared" si="85"/>
        <v>1.1837307152875176</v>
      </c>
      <c r="F197" s="85">
        <f t="shared" si="85"/>
        <v>0.90789473684210531</v>
      </c>
      <c r="G197" s="85">
        <f t="shared" si="85"/>
        <v>1.1049868766404201</v>
      </c>
      <c r="H197" s="85"/>
      <c r="I197" s="85">
        <f t="shared" si="85"/>
        <v>0.82887612893407547</v>
      </c>
      <c r="J197" s="85">
        <f t="shared" si="85"/>
        <v>0.80686274509803924</v>
      </c>
      <c r="K197" s="85">
        <f t="shared" si="85"/>
        <v>1.4385463454471215</v>
      </c>
      <c r="L197" s="85">
        <f t="shared" si="85"/>
        <v>0.32395833333333324</v>
      </c>
      <c r="M197" s="85">
        <f t="shared" si="85"/>
        <v>4.5685483870967749</v>
      </c>
      <c r="N197" s="85">
        <f t="shared" si="85"/>
        <v>0.92284715665141093</v>
      </c>
      <c r="O197" s="85">
        <f t="shared" si="85"/>
        <v>1.0278391610741195</v>
      </c>
      <c r="P197" s="88">
        <f t="shared" si="85"/>
        <v>0.89970315729538708</v>
      </c>
    </row>
    <row r="198" spans="2:16">
      <c r="B198" s="175">
        <v>2002</v>
      </c>
      <c r="C198" s="87">
        <f t="shared" ref="C198:P198" si="86">C27/C$167</f>
        <v>0.64516129032258063</v>
      </c>
      <c r="D198" s="85">
        <f t="shared" si="86"/>
        <v>-1.8947368421052633</v>
      </c>
      <c r="E198" s="85">
        <f t="shared" si="86"/>
        <v>2.2173913043478262</v>
      </c>
      <c r="F198" s="85">
        <f t="shared" si="86"/>
        <v>1.1228070175438596</v>
      </c>
      <c r="G198" s="85">
        <f t="shared" si="86"/>
        <v>0</v>
      </c>
      <c r="H198" s="85"/>
      <c r="I198" s="85">
        <f t="shared" si="86"/>
        <v>1.2770758339332853</v>
      </c>
      <c r="J198" s="85">
        <f t="shared" si="86"/>
        <v>0.72794117647058831</v>
      </c>
      <c r="K198" s="85">
        <f t="shared" si="86"/>
        <v>0.91833401388321756</v>
      </c>
      <c r="L198" s="85">
        <f t="shared" si="86"/>
        <v>1.625</v>
      </c>
      <c r="M198" s="85">
        <f t="shared" si="86"/>
        <v>3.6249999999999996</v>
      </c>
      <c r="N198" s="85">
        <f t="shared" si="86"/>
        <v>0.92670342141656703</v>
      </c>
      <c r="O198" s="85">
        <f t="shared" si="86"/>
        <v>1.0995631221554263</v>
      </c>
      <c r="P198" s="88">
        <f t="shared" si="86"/>
        <v>1.0995631221554263</v>
      </c>
    </row>
    <row r="199" spans="2:16">
      <c r="B199" s="175">
        <v>2003</v>
      </c>
      <c r="C199" s="87">
        <f t="shared" ref="C199:P199" si="87">C37/C$167</f>
        <v>0.74193548387096764</v>
      </c>
      <c r="D199" s="85">
        <f t="shared" si="87"/>
        <v>2.3157894736842106</v>
      </c>
      <c r="E199" s="85">
        <f t="shared" si="87"/>
        <v>1.5217391304347827</v>
      </c>
      <c r="F199" s="85">
        <f t="shared" si="87"/>
        <v>0.88421052631578945</v>
      </c>
      <c r="G199" s="85">
        <f t="shared" si="87"/>
        <v>0.79599141016463848</v>
      </c>
      <c r="H199" s="85"/>
      <c r="I199" s="85">
        <f t="shared" si="87"/>
        <v>0.51883849292056627</v>
      </c>
      <c r="J199" s="85">
        <f t="shared" si="87"/>
        <v>0.89705882352941169</v>
      </c>
      <c r="K199" s="85">
        <f t="shared" si="87"/>
        <v>0.670886075949367</v>
      </c>
      <c r="L199" s="85">
        <f t="shared" si="87"/>
        <v>1.71875</v>
      </c>
      <c r="M199" s="85">
        <f t="shared" si="87"/>
        <v>0.37499999999999994</v>
      </c>
      <c r="N199" s="85">
        <f t="shared" si="87"/>
        <v>1.0605957246246487</v>
      </c>
      <c r="O199" s="85">
        <f t="shared" si="87"/>
        <v>0.83572724254854991</v>
      </c>
      <c r="P199" s="88">
        <f t="shared" si="87"/>
        <v>0.8357272425485498</v>
      </c>
    </row>
    <row r="200" spans="2:16">
      <c r="B200" s="175">
        <v>2004</v>
      </c>
      <c r="C200" s="87">
        <f t="shared" ref="C200:P200" si="88">C47/C$167</f>
        <v>1.5483870967741935</v>
      </c>
      <c r="D200" s="85">
        <f t="shared" si="88"/>
        <v>0.2105263157894737</v>
      </c>
      <c r="E200" s="85">
        <f t="shared" si="88"/>
        <v>1.4347826086956521</v>
      </c>
      <c r="F200" s="85">
        <f t="shared" si="88"/>
        <v>1.1447368421052631</v>
      </c>
      <c r="G200" s="85">
        <f t="shared" si="88"/>
        <v>0.82677165354330717</v>
      </c>
      <c r="H200" s="85"/>
      <c r="I200" s="85">
        <f t="shared" si="88"/>
        <v>0.91908059119976271</v>
      </c>
      <c r="J200" s="85">
        <f t="shared" si="88"/>
        <v>0.73529411764705888</v>
      </c>
      <c r="K200" s="85">
        <f t="shared" si="88"/>
        <v>1.1898734177215189</v>
      </c>
      <c r="L200" s="85">
        <f t="shared" si="88"/>
        <v>1.0312499999999998</v>
      </c>
      <c r="M200" s="85">
        <f t="shared" si="88"/>
        <v>0.87499999999999989</v>
      </c>
      <c r="N200" s="85">
        <f t="shared" si="88"/>
        <v>1.0367175403671758</v>
      </c>
      <c r="O200" s="85">
        <f t="shared" si="88"/>
        <v>0.98492995264404082</v>
      </c>
      <c r="P200" s="88">
        <f t="shared" si="88"/>
        <v>0.98492995264404104</v>
      </c>
    </row>
    <row r="201" spans="2:16">
      <c r="B201" s="175">
        <f>B200+1</f>
        <v>2005</v>
      </c>
      <c r="C201" s="87">
        <f t="shared" ref="C201:P201" si="89">C57/C$167</f>
        <v>0.16129032258064516</v>
      </c>
      <c r="D201" s="85">
        <f t="shared" si="89"/>
        <v>1.736842105263158</v>
      </c>
      <c r="E201" s="85">
        <f t="shared" si="89"/>
        <v>0.56521739130434789</v>
      </c>
      <c r="F201" s="85">
        <f t="shared" si="89"/>
        <v>1.3026315789473686</v>
      </c>
      <c r="G201" s="85">
        <f t="shared" si="89"/>
        <v>0.7165354330708662</v>
      </c>
      <c r="H201" s="85"/>
      <c r="I201" s="85">
        <f t="shared" si="89"/>
        <v>0.91711596405620877</v>
      </c>
      <c r="J201" s="85">
        <f t="shared" si="89"/>
        <v>0.86764705882352944</v>
      </c>
      <c r="K201" s="85">
        <f t="shared" si="89"/>
        <v>1.2784810126582278</v>
      </c>
      <c r="L201" s="85">
        <f t="shared" si="89"/>
        <v>0.74999999999999989</v>
      </c>
      <c r="M201" s="85">
        <f t="shared" si="89"/>
        <v>1.125</v>
      </c>
      <c r="N201" s="85">
        <f t="shared" si="89"/>
        <v>1.0510948905109492</v>
      </c>
      <c r="O201" s="85">
        <f t="shared" si="89"/>
        <v>1.032795306150404</v>
      </c>
      <c r="P201" s="88">
        <f t="shared" si="89"/>
        <v>0.99262623260367866</v>
      </c>
    </row>
    <row r="202" spans="2:16">
      <c r="B202" s="175">
        <f t="shared" ref="B202:B210" si="90">B201+1</f>
        <v>2006</v>
      </c>
      <c r="C202" s="87">
        <f t="shared" ref="C202:P202" si="91">C67/C$167</f>
        <v>1.903225806451613</v>
      </c>
      <c r="D202" s="85">
        <f t="shared" si="91"/>
        <v>1.736842105263158</v>
      </c>
      <c r="E202" s="85">
        <f t="shared" si="91"/>
        <v>-4.3478260869565223E-2</v>
      </c>
      <c r="F202" s="85">
        <f t="shared" si="91"/>
        <v>1.0657894736842106</v>
      </c>
      <c r="G202" s="85">
        <f t="shared" si="91"/>
        <v>0.92125984251968507</v>
      </c>
      <c r="H202" s="85"/>
      <c r="I202" s="85">
        <f t="shared" si="91"/>
        <v>0.14179437073605528</v>
      </c>
      <c r="J202" s="85">
        <f t="shared" si="91"/>
        <v>0</v>
      </c>
      <c r="K202" s="85">
        <f t="shared" si="91"/>
        <v>1.2911392405063289</v>
      </c>
      <c r="L202" s="85">
        <f t="shared" si="91"/>
        <v>1.9687499999999998</v>
      </c>
      <c r="M202" s="85">
        <f t="shared" si="91"/>
        <v>-3.125</v>
      </c>
      <c r="N202" s="85">
        <f t="shared" si="91"/>
        <v>1.3788374558573404</v>
      </c>
      <c r="O202" s="85">
        <f t="shared" si="91"/>
        <v>0.88110552981691137</v>
      </c>
      <c r="P202" s="88">
        <f t="shared" si="91"/>
        <v>0.76752295541203019</v>
      </c>
    </row>
    <row r="203" spans="2:16">
      <c r="B203" s="175">
        <f t="shared" si="90"/>
        <v>2007</v>
      </c>
      <c r="C203" s="87">
        <f t="shared" ref="C203:P203" si="92">C77/C$167</f>
        <v>-1.064516129032258</v>
      </c>
      <c r="D203" s="85">
        <f t="shared" si="92"/>
        <v>-1.5789473684210527</v>
      </c>
      <c r="E203" s="85">
        <f t="shared" si="92"/>
        <v>2.6086956521739131</v>
      </c>
      <c r="F203" s="85">
        <f t="shared" si="92"/>
        <v>1.25</v>
      </c>
      <c r="G203" s="85">
        <f t="shared" si="92"/>
        <v>0.96850393700787407</v>
      </c>
      <c r="H203" s="85"/>
      <c r="I203" s="85">
        <f t="shared" si="92"/>
        <v>2.0215752339812814</v>
      </c>
      <c r="J203" s="85">
        <f t="shared" si="92"/>
        <v>0</v>
      </c>
      <c r="K203" s="85">
        <f t="shared" si="92"/>
        <v>0.860759493670886</v>
      </c>
      <c r="L203" s="85">
        <f t="shared" si="92"/>
        <v>0.5</v>
      </c>
      <c r="M203" s="85">
        <f t="shared" si="92"/>
        <v>0.87499999999999989</v>
      </c>
      <c r="N203" s="85">
        <f t="shared" si="92"/>
        <v>0.52669153147381198</v>
      </c>
      <c r="O203" s="85">
        <f t="shared" si="92"/>
        <v>1.2532233790263729</v>
      </c>
      <c r="P203" s="88">
        <f t="shared" si="92"/>
        <v>1.2532233790263734</v>
      </c>
    </row>
    <row r="204" spans="2:16">
      <c r="B204" s="175">
        <f t="shared" si="90"/>
        <v>2008</v>
      </c>
      <c r="C204" s="87">
        <f t="shared" ref="C204:P204" si="93">C87/C$167</f>
        <v>-0.5161290322580645</v>
      </c>
      <c r="D204" s="85">
        <f t="shared" si="93"/>
        <v>-1.4210526315789476</v>
      </c>
      <c r="E204" s="85">
        <f t="shared" si="93"/>
        <v>1.4782608695652175</v>
      </c>
      <c r="F204" s="85">
        <f t="shared" si="93"/>
        <v>1.131578947368421</v>
      </c>
      <c r="G204" s="85">
        <f t="shared" si="93"/>
        <v>0.96850393700787407</v>
      </c>
      <c r="H204" s="85"/>
      <c r="I204" s="85">
        <f t="shared" si="93"/>
        <v>1.6871023651441217</v>
      </c>
      <c r="J204" s="85">
        <f t="shared" si="93"/>
        <v>0.7720588235294118</v>
      </c>
      <c r="K204" s="85">
        <f t="shared" si="93"/>
        <v>1.0886075949367087</v>
      </c>
      <c r="L204" s="85">
        <f t="shared" si="93"/>
        <v>1.625</v>
      </c>
      <c r="M204" s="85">
        <f t="shared" si="93"/>
        <v>-2</v>
      </c>
      <c r="N204" s="85">
        <f t="shared" si="93"/>
        <v>1.3742297848137264</v>
      </c>
      <c r="O204" s="85">
        <f t="shared" si="93"/>
        <v>1.5347051356610821</v>
      </c>
      <c r="P204" s="88">
        <f t="shared" si="93"/>
        <v>1.5347051356610821</v>
      </c>
    </row>
    <row r="205" spans="2:16">
      <c r="B205" s="175">
        <f t="shared" si="90"/>
        <v>2009</v>
      </c>
      <c r="C205" s="87">
        <f t="shared" ref="C205:P205" si="94">C97/C$167</f>
        <v>1.4193548387096775</v>
      </c>
      <c r="D205" s="85">
        <f t="shared" si="94"/>
        <v>0.26315789473684209</v>
      </c>
      <c r="E205" s="85">
        <f t="shared" si="94"/>
        <v>1.7826086956521738</v>
      </c>
      <c r="F205" s="85">
        <f t="shared" si="94"/>
        <v>1.5921052631578947</v>
      </c>
      <c r="G205" s="85">
        <f t="shared" si="94"/>
        <v>0.952755905511811</v>
      </c>
      <c r="H205" s="85"/>
      <c r="I205" s="85">
        <f t="shared" si="94"/>
        <v>0.98379832092771402</v>
      </c>
      <c r="J205" s="85">
        <f t="shared" si="94"/>
        <v>0</v>
      </c>
      <c r="K205" s="85">
        <f t="shared" si="94"/>
        <v>0.73417721518987333</v>
      </c>
      <c r="L205" s="85">
        <f t="shared" si="94"/>
        <v>1.875</v>
      </c>
      <c r="M205" s="85">
        <f t="shared" si="94"/>
        <v>0.74999999999999989</v>
      </c>
      <c r="N205" s="85">
        <f t="shared" si="94"/>
        <v>0.80961642602719863</v>
      </c>
      <c r="O205" s="85">
        <f t="shared" si="94"/>
        <v>0.94413858843669729</v>
      </c>
      <c r="P205" s="88">
        <f t="shared" si="94"/>
        <v>0.89287611559710989</v>
      </c>
    </row>
    <row r="206" spans="2:16">
      <c r="B206" s="175">
        <f t="shared" si="90"/>
        <v>2010</v>
      </c>
      <c r="C206" s="87">
        <f t="shared" ref="C206:P206" si="95">C107/C$167</f>
        <v>1.3870967741935483</v>
      </c>
      <c r="D206" s="85">
        <f t="shared" si="95"/>
        <v>0.68421052631578949</v>
      </c>
      <c r="E206" s="85">
        <f t="shared" si="95"/>
        <v>1.4782608695652175</v>
      </c>
      <c r="F206" s="85">
        <f t="shared" si="95"/>
        <v>1.0657894736842106</v>
      </c>
      <c r="G206" s="85">
        <f t="shared" si="95"/>
        <v>0.91338582677165359</v>
      </c>
      <c r="H206" s="85"/>
      <c r="I206" s="85">
        <f t="shared" si="95"/>
        <v>0.92789376849852012</v>
      </c>
      <c r="J206" s="85">
        <f t="shared" si="95"/>
        <v>0.80882352941176472</v>
      </c>
      <c r="K206" s="85">
        <f t="shared" si="95"/>
        <v>0.89873417721518978</v>
      </c>
      <c r="L206" s="85">
        <f t="shared" si="95"/>
        <v>1.8124999999999998</v>
      </c>
      <c r="M206" s="85">
        <f t="shared" si="95"/>
        <v>5.7499999999999991</v>
      </c>
      <c r="N206" s="85">
        <f t="shared" si="95"/>
        <v>0.94979381931936691</v>
      </c>
      <c r="O206" s="85">
        <f t="shared" si="95"/>
        <v>0.95311835954101143</v>
      </c>
      <c r="P206" s="88">
        <f t="shared" si="95"/>
        <v>0.95311835954101154</v>
      </c>
    </row>
    <row r="207" spans="2:16">
      <c r="B207" s="175">
        <f t="shared" si="90"/>
        <v>2011</v>
      </c>
      <c r="C207" s="87">
        <f t="shared" ref="C207:P207" si="96">C117/C$167</f>
        <v>0.32258064516129031</v>
      </c>
      <c r="D207" s="85">
        <f t="shared" si="96"/>
        <v>0.68421052631578949</v>
      </c>
      <c r="E207" s="85">
        <f t="shared" si="96"/>
        <v>1.9130434782608698</v>
      </c>
      <c r="F207" s="85">
        <f t="shared" si="96"/>
        <v>1.368421052631579</v>
      </c>
      <c r="G207" s="85">
        <f t="shared" si="96"/>
        <v>0.53543307086614178</v>
      </c>
      <c r="H207" s="85"/>
      <c r="I207" s="85">
        <f t="shared" si="96"/>
        <v>1.1233981281497478</v>
      </c>
      <c r="J207" s="85">
        <f t="shared" si="96"/>
        <v>0</v>
      </c>
      <c r="K207" s="85">
        <f t="shared" si="96"/>
        <v>0.92405063291139233</v>
      </c>
      <c r="L207" s="85">
        <f t="shared" si="96"/>
        <v>0.96875</v>
      </c>
      <c r="M207" s="85">
        <f t="shared" si="96"/>
        <v>-2.75</v>
      </c>
      <c r="N207" s="85">
        <f t="shared" si="96"/>
        <v>0.91023499530924645</v>
      </c>
      <c r="O207" s="85">
        <f t="shared" si="96"/>
        <v>1.0106001772125508</v>
      </c>
      <c r="P207" s="88">
        <f t="shared" si="96"/>
        <v>1.0106001772125508</v>
      </c>
    </row>
    <row r="208" spans="2:16">
      <c r="B208" s="175">
        <f t="shared" si="90"/>
        <v>2012</v>
      </c>
      <c r="C208" s="87">
        <f t="shared" ref="C208:P208" si="97">C127/C$167</f>
        <v>0</v>
      </c>
      <c r="D208" s="85">
        <f t="shared" si="97"/>
        <v>-2.5263157894736841</v>
      </c>
      <c r="E208" s="85">
        <f t="shared" si="97"/>
        <v>2.4347826086956523</v>
      </c>
      <c r="F208" s="85">
        <f t="shared" si="97"/>
        <v>0.94736842105263164</v>
      </c>
      <c r="G208" s="85">
        <f t="shared" si="97"/>
        <v>0.98425196850393704</v>
      </c>
      <c r="H208" s="85"/>
      <c r="I208" s="85">
        <f t="shared" si="97"/>
        <v>1.6593808495320375</v>
      </c>
      <c r="J208" s="85">
        <f t="shared" si="97"/>
        <v>0.90441176470588247</v>
      </c>
      <c r="K208" s="85">
        <f t="shared" si="97"/>
        <v>1.1772151898734178</v>
      </c>
      <c r="L208" s="85">
        <f t="shared" si="97"/>
        <v>1.84375</v>
      </c>
      <c r="M208" s="85">
        <f t="shared" si="97"/>
        <v>-1.875</v>
      </c>
      <c r="N208" s="85">
        <f t="shared" si="97"/>
        <v>1.4372926343729264</v>
      </c>
      <c r="O208" s="85">
        <f t="shared" si="97"/>
        <v>1.5947501905124783</v>
      </c>
      <c r="P208" s="88">
        <f t="shared" si="97"/>
        <v>1.5559483534938057</v>
      </c>
    </row>
    <row r="209" spans="2:16">
      <c r="B209" s="175">
        <f t="shared" si="90"/>
        <v>2013</v>
      </c>
      <c r="C209" s="87">
        <f t="shared" ref="C209:P209" si="98">C137/C$167</f>
        <v>-0.5161290322580645</v>
      </c>
      <c r="D209" s="85">
        <f t="shared" si="98"/>
        <v>-0.2105263157894737</v>
      </c>
      <c r="E209" s="85">
        <f t="shared" si="98"/>
        <v>8.6956521739130446E-2</v>
      </c>
      <c r="F209" s="85">
        <f t="shared" si="98"/>
        <v>0.85526315789473684</v>
      </c>
      <c r="G209" s="85">
        <f t="shared" si="98"/>
        <v>0.87401574803149606</v>
      </c>
      <c r="H209" s="85"/>
      <c r="I209" s="85">
        <f t="shared" si="98"/>
        <v>1.1109480707192281</v>
      </c>
      <c r="J209" s="85">
        <f t="shared" si="98"/>
        <v>0.80147058823529416</v>
      </c>
      <c r="K209" s="85">
        <f t="shared" si="98"/>
        <v>1.1772151898734178</v>
      </c>
      <c r="L209" s="85">
        <f t="shared" si="98"/>
        <v>1.5625</v>
      </c>
      <c r="M209" s="85">
        <f t="shared" si="98"/>
        <v>-2.3749999999999996</v>
      </c>
      <c r="N209" s="89">
        <f t="shared" si="98"/>
        <v>1.4099808370904627</v>
      </c>
      <c r="O209" s="85">
        <f t="shared" si="98"/>
        <v>1.3858492247371237</v>
      </c>
      <c r="P209" s="88">
        <f t="shared" si="98"/>
        <v>1.2913029852825106</v>
      </c>
    </row>
    <row r="210" spans="2:16">
      <c r="B210" s="175">
        <f t="shared" si="90"/>
        <v>2014</v>
      </c>
      <c r="C210" s="87">
        <f t="shared" ref="C210:P210" si="99">C147/C$167</f>
        <v>-0.29032258064516131</v>
      </c>
      <c r="D210" s="85">
        <f t="shared" si="99"/>
        <v>-1.4736842105263157</v>
      </c>
      <c r="E210" s="85">
        <f t="shared" si="99"/>
        <v>3.1304347826086958</v>
      </c>
      <c r="F210" s="85">
        <f t="shared" si="99"/>
        <v>1.236842105263158</v>
      </c>
      <c r="G210" s="85">
        <f t="shared" si="99"/>
        <v>0.79527559055118113</v>
      </c>
      <c r="H210" s="85"/>
      <c r="I210" s="85">
        <f t="shared" si="99"/>
        <v>1.8109719222462204</v>
      </c>
      <c r="J210" s="85">
        <f t="shared" si="99"/>
        <v>0.88284313725490204</v>
      </c>
      <c r="K210" s="85">
        <f t="shared" si="99"/>
        <v>1.0506329113924051</v>
      </c>
      <c r="L210" s="85">
        <f t="shared" si="99"/>
        <v>1.2937499999999997</v>
      </c>
      <c r="M210" s="85">
        <f t="shared" si="99"/>
        <v>0.87903225806451613</v>
      </c>
      <c r="N210" s="85">
        <f t="shared" si="99"/>
        <v>1.1302967702086284</v>
      </c>
      <c r="O210" s="85">
        <f t="shared" si="99"/>
        <v>1.4530234268493936</v>
      </c>
      <c r="P210" s="88">
        <f t="shared" si="99"/>
        <v>1.4530234268493938</v>
      </c>
    </row>
    <row r="211" spans="2:16" ht="15.75" thickBot="1">
      <c r="B211" s="176">
        <f>B210+1</f>
        <v>2015</v>
      </c>
      <c r="C211" s="93">
        <f>C157/C$167</f>
        <v>0.53902185223725263</v>
      </c>
      <c r="D211" s="91">
        <f>D157/D$167</f>
        <v>1.4041353383458643</v>
      </c>
      <c r="E211" s="91">
        <f t="shared" ref="E211:O211" si="100">E157/E$167</f>
        <v>0.34782608695652184</v>
      </c>
      <c r="F211" s="91">
        <f t="shared" si="100"/>
        <v>0.46885964912280703</v>
      </c>
      <c r="G211" s="91">
        <f t="shared" si="100"/>
        <v>0.71069342138684288</v>
      </c>
      <c r="H211" s="91"/>
      <c r="I211" s="91">
        <f t="shared" si="100"/>
        <v>0.58055981418296898</v>
      </c>
      <c r="J211" s="91">
        <f t="shared" si="100"/>
        <v>0</v>
      </c>
      <c r="K211" s="91">
        <f t="shared" si="100"/>
        <v>0</v>
      </c>
      <c r="L211" s="91">
        <f t="shared" si="100"/>
        <v>0</v>
      </c>
      <c r="M211" s="91">
        <f t="shared" si="100"/>
        <v>0</v>
      </c>
      <c r="N211" s="91"/>
      <c r="O211" s="91">
        <f t="shared" si="100"/>
        <v>0.78524658898936528</v>
      </c>
      <c r="P211" s="94"/>
    </row>
  </sheetData>
  <customSheetViews>
    <customSheetView guid="{6DA84043-8308-458F-9378-22AB3DF247A3}" scale="77" showPageBreaks="1" fitToPage="1" printArea="1" view="pageBreakPreview">
      <selection activeCell="E9" sqref="E9"/>
      <pageMargins left="0.98425196850393704" right="0.98425196850393704" top="0.98425196850393704" bottom="0.98425196850393704" header="0.51181102362204722" footer="0.51181102362204722"/>
      <printOptions horizontalCentered="1" verticalCentered="1"/>
      <pageSetup paperSize="9" scale="15" orientation="portrait" horizontalDpi="300" verticalDpi="300" r:id="rId1"/>
      <headerFooter alignWithMargins="0"/>
    </customSheetView>
  </customSheetViews>
  <mergeCells count="303">
    <mergeCell ref="F4:F5"/>
    <mergeCell ref="G4:G5"/>
    <mergeCell ref="N4:N5"/>
    <mergeCell ref="O4:P4"/>
    <mergeCell ref="L14:L15"/>
    <mergeCell ref="M14:M15"/>
    <mergeCell ref="B3:K3"/>
    <mergeCell ref="L3:P3"/>
    <mergeCell ref="B4:B5"/>
    <mergeCell ref="C4:C5"/>
    <mergeCell ref="D4:D5"/>
    <mergeCell ref="E4:E5"/>
    <mergeCell ref="H4:H5"/>
    <mergeCell ref="I4:I5"/>
    <mergeCell ref="L4:L5"/>
    <mergeCell ref="M4:M5"/>
    <mergeCell ref="J4:J5"/>
    <mergeCell ref="K4:K5"/>
    <mergeCell ref="L13:P13"/>
    <mergeCell ref="N14:N15"/>
    <mergeCell ref="O14:P14"/>
    <mergeCell ref="J14:J15"/>
    <mergeCell ref="K14:K15"/>
    <mergeCell ref="B13:K13"/>
    <mergeCell ref="I14:I15"/>
    <mergeCell ref="H14:H15"/>
    <mergeCell ref="L23:P23"/>
    <mergeCell ref="B24:B25"/>
    <mergeCell ref="C24:C25"/>
    <mergeCell ref="D24:D25"/>
    <mergeCell ref="E24:E25"/>
    <mergeCell ref="F24:F25"/>
    <mergeCell ref="G24:G25"/>
    <mergeCell ref="H24:H25"/>
    <mergeCell ref="I24:I25"/>
    <mergeCell ref="B14:B15"/>
    <mergeCell ref="C14:C15"/>
    <mergeCell ref="D14:D15"/>
    <mergeCell ref="E14:E15"/>
    <mergeCell ref="F14:F15"/>
    <mergeCell ref="G14:G15"/>
    <mergeCell ref="B33:K33"/>
    <mergeCell ref="B23:K23"/>
    <mergeCell ref="J24:J25"/>
    <mergeCell ref="K24:K25"/>
    <mergeCell ref="O24:P24"/>
    <mergeCell ref="L24:L25"/>
    <mergeCell ref="M24:M25"/>
    <mergeCell ref="N24:N25"/>
    <mergeCell ref="L33:P33"/>
    <mergeCell ref="B34:B35"/>
    <mergeCell ref="C34:C35"/>
    <mergeCell ref="D34:D35"/>
    <mergeCell ref="E34:E35"/>
    <mergeCell ref="F34:F35"/>
    <mergeCell ref="O34:P34"/>
    <mergeCell ref="L34:L35"/>
    <mergeCell ref="H34:H35"/>
    <mergeCell ref="I34:I35"/>
    <mergeCell ref="G34:G35"/>
    <mergeCell ref="M34:M35"/>
    <mergeCell ref="N34:N35"/>
    <mergeCell ref="J34:J35"/>
    <mergeCell ref="K34:K35"/>
    <mergeCell ref="B43:K43"/>
    <mergeCell ref="L43:P43"/>
    <mergeCell ref="B44:B45"/>
    <mergeCell ref="C44:C45"/>
    <mergeCell ref="D44:D45"/>
    <mergeCell ref="E44:E45"/>
    <mergeCell ref="F44:F45"/>
    <mergeCell ref="G44:G45"/>
    <mergeCell ref="J44:J45"/>
    <mergeCell ref="K44:K45"/>
    <mergeCell ref="H44:H45"/>
    <mergeCell ref="I44:I45"/>
    <mergeCell ref="L44:L45"/>
    <mergeCell ref="M44:M45"/>
    <mergeCell ref="N44:N45"/>
    <mergeCell ref="L53:P53"/>
    <mergeCell ref="N54:N55"/>
    <mergeCell ref="N64:N65"/>
    <mergeCell ref="O64:P64"/>
    <mergeCell ref="O44:P44"/>
    <mergeCell ref="B53:K53"/>
    <mergeCell ref="B54:B55"/>
    <mergeCell ref="C54:C55"/>
    <mergeCell ref="D54:D55"/>
    <mergeCell ref="E54:E55"/>
    <mergeCell ref="F54:F55"/>
    <mergeCell ref="K54:K55"/>
    <mergeCell ref="I54:I55"/>
    <mergeCell ref="L54:L55"/>
    <mergeCell ref="M54:M55"/>
    <mergeCell ref="B63:K63"/>
    <mergeCell ref="L63:P63"/>
    <mergeCell ref="G54:G55"/>
    <mergeCell ref="H54:H55"/>
    <mergeCell ref="O54:P54"/>
    <mergeCell ref="J54:J55"/>
    <mergeCell ref="E64:E65"/>
    <mergeCell ref="G74:G75"/>
    <mergeCell ref="O84:P84"/>
    <mergeCell ref="B83:K83"/>
    <mergeCell ref="B84:B85"/>
    <mergeCell ref="B64:B65"/>
    <mergeCell ref="C64:C65"/>
    <mergeCell ref="C74:C75"/>
    <mergeCell ref="D74:D75"/>
    <mergeCell ref="E74:E75"/>
    <mergeCell ref="J74:J75"/>
    <mergeCell ref="K74:K75"/>
    <mergeCell ref="C84:C85"/>
    <mergeCell ref="D84:D85"/>
    <mergeCell ref="E84:E85"/>
    <mergeCell ref="F84:F85"/>
    <mergeCell ref="F74:F75"/>
    <mergeCell ref="I74:I75"/>
    <mergeCell ref="J64:J65"/>
    <mergeCell ref="K64:K65"/>
    <mergeCell ref="D64:D65"/>
    <mergeCell ref="B74:B75"/>
    <mergeCell ref="B73:K73"/>
    <mergeCell ref="G84:G85"/>
    <mergeCell ref="N84:N85"/>
    <mergeCell ref="K84:K85"/>
    <mergeCell ref="J84:J85"/>
    <mergeCell ref="H84:H85"/>
    <mergeCell ref="I84:I85"/>
    <mergeCell ref="L84:L85"/>
    <mergeCell ref="M84:M85"/>
    <mergeCell ref="J94:J95"/>
    <mergeCell ref="H94:H95"/>
    <mergeCell ref="I94:I95"/>
    <mergeCell ref="B104:B105"/>
    <mergeCell ref="K94:K95"/>
    <mergeCell ref="F94:F95"/>
    <mergeCell ref="G94:G95"/>
    <mergeCell ref="F104:F105"/>
    <mergeCell ref="G104:G105"/>
    <mergeCell ref="C104:C105"/>
    <mergeCell ref="D104:D105"/>
    <mergeCell ref="B94:B95"/>
    <mergeCell ref="C94:C95"/>
    <mergeCell ref="D94:D95"/>
    <mergeCell ref="E94:E95"/>
    <mergeCell ref="H114:H115"/>
    <mergeCell ref="K104:K105"/>
    <mergeCell ref="L104:L105"/>
    <mergeCell ref="M104:M105"/>
    <mergeCell ref="F64:F65"/>
    <mergeCell ref="G64:G65"/>
    <mergeCell ref="H64:H65"/>
    <mergeCell ref="I64:I65"/>
    <mergeCell ref="L103:P103"/>
    <mergeCell ref="N74:N75"/>
    <mergeCell ref="L83:P83"/>
    <mergeCell ref="M74:M75"/>
    <mergeCell ref="O74:P74"/>
    <mergeCell ref="L74:L75"/>
    <mergeCell ref="L64:L65"/>
    <mergeCell ref="M64:M65"/>
    <mergeCell ref="L73:P73"/>
    <mergeCell ref="H74:H75"/>
    <mergeCell ref="B93:K93"/>
    <mergeCell ref="L94:L95"/>
    <mergeCell ref="L93:P93"/>
    <mergeCell ref="M94:M95"/>
    <mergeCell ref="N94:N95"/>
    <mergeCell ref="O94:P94"/>
    <mergeCell ref="N124:N125"/>
    <mergeCell ref="O124:P124"/>
    <mergeCell ref="L124:L125"/>
    <mergeCell ref="I124:I125"/>
    <mergeCell ref="O104:P104"/>
    <mergeCell ref="B103:K103"/>
    <mergeCell ref="O114:P114"/>
    <mergeCell ref="H104:H105"/>
    <mergeCell ref="I104:I105"/>
    <mergeCell ref="J114:J115"/>
    <mergeCell ref="K114:K115"/>
    <mergeCell ref="B113:K113"/>
    <mergeCell ref="I114:I115"/>
    <mergeCell ref="L114:L115"/>
    <mergeCell ref="N104:N105"/>
    <mergeCell ref="B114:B115"/>
    <mergeCell ref="E104:E105"/>
    <mergeCell ref="M114:M115"/>
    <mergeCell ref="N114:N115"/>
    <mergeCell ref="G114:G115"/>
    <mergeCell ref="F114:F115"/>
    <mergeCell ref="C114:C115"/>
    <mergeCell ref="D114:D115"/>
    <mergeCell ref="E114:E115"/>
    <mergeCell ref="C124:C125"/>
    <mergeCell ref="D124:D125"/>
    <mergeCell ref="E124:E125"/>
    <mergeCell ref="J124:J125"/>
    <mergeCell ref="K124:K125"/>
    <mergeCell ref="F124:F125"/>
    <mergeCell ref="G124:G125"/>
    <mergeCell ref="M124:M125"/>
    <mergeCell ref="H124:H125"/>
    <mergeCell ref="K154:K155"/>
    <mergeCell ref="F154:F155"/>
    <mergeCell ref="G154:G155"/>
    <mergeCell ref="L113:P113"/>
    <mergeCell ref="J104:J105"/>
    <mergeCell ref="F144:F145"/>
    <mergeCell ref="L133:P133"/>
    <mergeCell ref="H134:H135"/>
    <mergeCell ref="I134:I135"/>
    <mergeCell ref="F134:F135"/>
    <mergeCell ref="J134:J135"/>
    <mergeCell ref="K134:K135"/>
    <mergeCell ref="B133:K133"/>
    <mergeCell ref="N144:N145"/>
    <mergeCell ref="O144:P144"/>
    <mergeCell ref="G134:G135"/>
    <mergeCell ref="H144:H145"/>
    <mergeCell ref="I144:I145"/>
    <mergeCell ref="G144:G145"/>
    <mergeCell ref="L134:L135"/>
    <mergeCell ref="M134:M135"/>
    <mergeCell ref="B123:K123"/>
    <mergeCell ref="L123:P123"/>
    <mergeCell ref="B124:B125"/>
    <mergeCell ref="B143:K143"/>
    <mergeCell ref="L143:P143"/>
    <mergeCell ref="N134:N135"/>
    <mergeCell ref="O134:P134"/>
    <mergeCell ref="B134:B135"/>
    <mergeCell ref="C134:C135"/>
    <mergeCell ref="D134:D135"/>
    <mergeCell ref="J144:J145"/>
    <mergeCell ref="K144:K145"/>
    <mergeCell ref="L144:L145"/>
    <mergeCell ref="M144:M145"/>
    <mergeCell ref="B144:B145"/>
    <mergeCell ref="C144:C145"/>
    <mergeCell ref="D144:D145"/>
    <mergeCell ref="E144:E145"/>
    <mergeCell ref="E134:E135"/>
    <mergeCell ref="L163:P163"/>
    <mergeCell ref="J154:J155"/>
    <mergeCell ref="B153:K153"/>
    <mergeCell ref="G164:G165"/>
    <mergeCell ref="L164:L165"/>
    <mergeCell ref="I164:I165"/>
    <mergeCell ref="D164:D165"/>
    <mergeCell ref="O154:P154"/>
    <mergeCell ref="J164:J165"/>
    <mergeCell ref="L154:L155"/>
    <mergeCell ref="M154:M155"/>
    <mergeCell ref="H154:H155"/>
    <mergeCell ref="I154:I155"/>
    <mergeCell ref="K164:K165"/>
    <mergeCell ref="B163:K163"/>
    <mergeCell ref="H164:H165"/>
    <mergeCell ref="B164:B165"/>
    <mergeCell ref="C164:C165"/>
    <mergeCell ref="N154:N155"/>
    <mergeCell ref="L153:P153"/>
    <mergeCell ref="B154:B155"/>
    <mergeCell ref="C154:C155"/>
    <mergeCell ref="D154:D155"/>
    <mergeCell ref="E154:E155"/>
    <mergeCell ref="B174:B175"/>
    <mergeCell ref="C174:C175"/>
    <mergeCell ref="D174:D175"/>
    <mergeCell ref="E174:E175"/>
    <mergeCell ref="E164:E165"/>
    <mergeCell ref="F164:F165"/>
    <mergeCell ref="N174:N175"/>
    <mergeCell ref="O174:P174"/>
    <mergeCell ref="F174:F175"/>
    <mergeCell ref="G174:G175"/>
    <mergeCell ref="H174:H175"/>
    <mergeCell ref="I174:I175"/>
    <mergeCell ref="J174:J175"/>
    <mergeCell ref="K174:K175"/>
    <mergeCell ref="M173:P173"/>
    <mergeCell ref="M174:M175"/>
    <mergeCell ref="C173:L173"/>
    <mergeCell ref="L174:L175"/>
    <mergeCell ref="M164:M165"/>
    <mergeCell ref="N164:N165"/>
    <mergeCell ref="O164:P164"/>
    <mergeCell ref="C193:P193"/>
    <mergeCell ref="B194:B195"/>
    <mergeCell ref="C194:C195"/>
    <mergeCell ref="D194:D195"/>
    <mergeCell ref="E194:E195"/>
    <mergeCell ref="F194:F195"/>
    <mergeCell ref="G194:G195"/>
    <mergeCell ref="H194:H195"/>
    <mergeCell ref="I194:I195"/>
    <mergeCell ref="N194:N195"/>
    <mergeCell ref="O194:P194"/>
    <mergeCell ref="J194:J195"/>
    <mergeCell ref="K194:K195"/>
    <mergeCell ref="L194:L195"/>
    <mergeCell ref="M194:M195"/>
  </mergeCells>
  <phoneticPr fontId="26" type="noConversion"/>
  <printOptions horizontalCentered="1" verticalCentered="1"/>
  <pageMargins left="0.98425196850393704" right="0.98425196850393704" top="0.98425196850393704" bottom="0.98425196850393704" header="0.51181102362204722" footer="0.51181102362204722"/>
  <pageSetup paperSize="9" scale="15" orientation="portrait" horizontalDpi="300" verticalDpi="300" r:id="rId2"/>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211"/>
  <sheetViews>
    <sheetView zoomScale="70" zoomScaleNormal="70" zoomScaleSheetLayoutView="80" workbookViewId="0">
      <selection activeCell="A11" sqref="A11:B11"/>
    </sheetView>
  </sheetViews>
  <sheetFormatPr defaultColWidth="9.140625" defaultRowHeight="15"/>
  <cols>
    <col min="1" max="1" width="9.140625" style="4"/>
    <col min="2" max="2" width="10.7109375" style="4" customWidth="1"/>
    <col min="3" max="7" width="9" style="4" customWidth="1"/>
    <col min="8" max="8" width="15" style="4" customWidth="1"/>
    <col min="9" max="9" width="9.7109375" style="4" customWidth="1"/>
    <col min="10" max="13" width="9" style="4" customWidth="1"/>
    <col min="14" max="14" width="9.7109375" style="4" customWidth="1"/>
    <col min="15" max="15" width="10.7109375" style="4" customWidth="1"/>
    <col min="16" max="16" width="14.5703125" style="4" customWidth="1"/>
    <col min="17" max="16384" width="9.140625" style="4"/>
  </cols>
  <sheetData>
    <row r="1" spans="2:17" ht="15.95" customHeight="1">
      <c r="B1" s="1"/>
      <c r="C1" s="1"/>
      <c r="D1" s="2"/>
      <c r="E1" s="2"/>
      <c r="F1" s="2"/>
      <c r="G1" s="2"/>
      <c r="H1" s="3"/>
      <c r="I1" s="3"/>
      <c r="J1" s="2"/>
      <c r="K1" s="2"/>
      <c r="L1" s="2"/>
      <c r="M1" s="2"/>
      <c r="N1" s="1"/>
      <c r="O1" s="1"/>
    </row>
    <row r="2" spans="2:17" ht="15.95" customHeight="1" thickBot="1"/>
    <row r="3" spans="2:17" ht="39.950000000000003" customHeight="1" thickBot="1">
      <c r="B3" s="473" t="s">
        <v>386</v>
      </c>
      <c r="C3" s="474"/>
      <c r="D3" s="474"/>
      <c r="E3" s="474"/>
      <c r="F3" s="474"/>
      <c r="G3" s="474"/>
      <c r="H3" s="474"/>
      <c r="I3" s="474"/>
      <c r="J3" s="474"/>
      <c r="K3" s="474"/>
      <c r="L3" s="494" t="s">
        <v>239</v>
      </c>
      <c r="M3" s="495"/>
      <c r="N3" s="495"/>
      <c r="O3" s="495"/>
      <c r="P3" s="496"/>
    </row>
    <row r="4" spans="2:17" ht="20.100000000000001" customHeight="1">
      <c r="B4" s="492" t="s">
        <v>195</v>
      </c>
      <c r="C4" s="489" t="s">
        <v>196</v>
      </c>
      <c r="D4" s="489" t="s">
        <v>197</v>
      </c>
      <c r="E4" s="489" t="s">
        <v>198</v>
      </c>
      <c r="F4" s="489" t="s">
        <v>199</v>
      </c>
      <c r="G4" s="489" t="s">
        <v>200</v>
      </c>
      <c r="H4" s="489" t="s">
        <v>201</v>
      </c>
      <c r="I4" s="491" t="s">
        <v>202</v>
      </c>
      <c r="J4" s="489" t="s">
        <v>203</v>
      </c>
      <c r="K4" s="489" t="s">
        <v>204</v>
      </c>
      <c r="L4" s="489" t="s">
        <v>205</v>
      </c>
      <c r="M4" s="489" t="s">
        <v>206</v>
      </c>
      <c r="N4" s="491" t="s">
        <v>207</v>
      </c>
      <c r="O4" s="519" t="s">
        <v>208</v>
      </c>
      <c r="P4" s="520"/>
    </row>
    <row r="5" spans="2:17" ht="20.100000000000001" customHeight="1" thickBot="1">
      <c r="B5" s="493"/>
      <c r="C5" s="490"/>
      <c r="D5" s="490"/>
      <c r="E5" s="490"/>
      <c r="F5" s="490"/>
      <c r="G5" s="490"/>
      <c r="H5" s="490"/>
      <c r="I5" s="490"/>
      <c r="J5" s="490"/>
      <c r="K5" s="490"/>
      <c r="L5" s="490"/>
      <c r="M5" s="490"/>
      <c r="N5" s="490"/>
      <c r="O5" s="389" t="s">
        <v>209</v>
      </c>
      <c r="P5" s="390" t="s">
        <v>210</v>
      </c>
    </row>
    <row r="6" spans="2:17" ht="19.5" customHeight="1">
      <c r="B6" s="391" t="s">
        <v>211</v>
      </c>
      <c r="C6" s="402">
        <v>31</v>
      </c>
      <c r="D6" s="76">
        <v>29</v>
      </c>
      <c r="E6" s="76">
        <v>31</v>
      </c>
      <c r="F6" s="76">
        <v>21</v>
      </c>
      <c r="G6" s="76">
        <v>5</v>
      </c>
      <c r="H6" s="76">
        <v>0</v>
      </c>
      <c r="I6" s="387">
        <f>SUM(C6:G6)</f>
        <v>117</v>
      </c>
      <c r="J6" s="64">
        <v>10</v>
      </c>
      <c r="K6" s="64">
        <v>22</v>
      </c>
      <c r="L6" s="64">
        <v>30</v>
      </c>
      <c r="M6" s="64">
        <v>31</v>
      </c>
      <c r="N6" s="387">
        <f>SUM(J6:M6)</f>
        <v>93</v>
      </c>
      <c r="O6" s="363">
        <f>SUM(C6:H6,J6:M6)</f>
        <v>210</v>
      </c>
      <c r="P6" s="388">
        <f>I6+N6</f>
        <v>210</v>
      </c>
    </row>
    <row r="7" spans="2:17" ht="20.100000000000001" customHeight="1">
      <c r="B7" s="149" t="s">
        <v>485</v>
      </c>
      <c r="C7" s="401">
        <v>-1.4806451612903222</v>
      </c>
      <c r="D7" s="45">
        <v>3.2</v>
      </c>
      <c r="E7" s="45">
        <v>4.8903225806451598</v>
      </c>
      <c r="F7" s="45">
        <v>8.8666666666666654</v>
      </c>
      <c r="G7" s="45">
        <v>12.56</v>
      </c>
      <c r="H7" s="45">
        <v>18.453333333333333</v>
      </c>
      <c r="I7" s="374">
        <f>(C6*C7+D6*D7+E6*E7+F6*F7+G6*G7)/I6</f>
        <v>3.8247863247863245</v>
      </c>
      <c r="J7" s="77">
        <v>12.02</v>
      </c>
      <c r="K7" s="66">
        <v>9.5500000000000007</v>
      </c>
      <c r="L7" s="66">
        <v>4.6399999999999997</v>
      </c>
      <c r="M7" s="66">
        <v>0.70322580645161381</v>
      </c>
      <c r="N7" s="374">
        <f>(J6*J7+K6*K7+L6*L7+M6*M7)/N6</f>
        <v>5.2827956989247316</v>
      </c>
      <c r="O7" s="375">
        <f>(C7*C6+D7*D6+E7*E6+F7*F6+G7*G6+H7*H6+J7*J6+K7*K6+L7*L6+M7*M6)/O6</f>
        <v>4.4704761904761909</v>
      </c>
      <c r="P7" s="380">
        <f>(I7*I6+N7*N6)/P6</f>
        <v>4.47047619047619</v>
      </c>
    </row>
    <row r="8" spans="2:17" ht="20.100000000000001" customHeight="1">
      <c r="B8" s="392" t="s">
        <v>212</v>
      </c>
      <c r="C8" s="48">
        <f t="shared" ref="C8:H8" si="0">C6*(13-C7)</f>
        <v>448.9</v>
      </c>
      <c r="D8" s="47">
        <f t="shared" si="0"/>
        <v>284.20000000000005</v>
      </c>
      <c r="E8" s="47">
        <f t="shared" si="0"/>
        <v>251.40000000000003</v>
      </c>
      <c r="F8" s="47">
        <f t="shared" si="0"/>
        <v>86.800000000000026</v>
      </c>
      <c r="G8" s="47">
        <f t="shared" si="0"/>
        <v>2.1999999999999975</v>
      </c>
      <c r="H8" s="47">
        <f t="shared" si="0"/>
        <v>0</v>
      </c>
      <c r="I8" s="376">
        <f>SUM(C8:G8)</f>
        <v>1073.5</v>
      </c>
      <c r="J8" s="47">
        <f>J6*(13-J7)</f>
        <v>9.8000000000000043</v>
      </c>
      <c r="K8" s="47">
        <f>K6*(13-K7)</f>
        <v>75.899999999999977</v>
      </c>
      <c r="L8" s="47">
        <f>L6*(13-L7)</f>
        <v>250.79999999999998</v>
      </c>
      <c r="M8" s="47">
        <f>M6*(13-M7)</f>
        <v>381.19999999999993</v>
      </c>
      <c r="N8" s="376">
        <f>SUM(J8:M8)</f>
        <v>717.69999999999993</v>
      </c>
      <c r="O8" s="377">
        <f>O6*(13-O7)</f>
        <v>1791.1999999999998</v>
      </c>
      <c r="P8" s="381">
        <f>P6*(13-P7)</f>
        <v>1791.1999999999998</v>
      </c>
    </row>
    <row r="9" spans="2:17" ht="20.100000000000001" customHeight="1">
      <c r="B9" s="392" t="s">
        <v>213</v>
      </c>
      <c r="C9" s="48">
        <f t="shared" ref="C9:H9" si="1">C6*(17-C7)</f>
        <v>572.9</v>
      </c>
      <c r="D9" s="47">
        <f t="shared" si="1"/>
        <v>400.20000000000005</v>
      </c>
      <c r="E9" s="47">
        <f t="shared" si="1"/>
        <v>375.40000000000003</v>
      </c>
      <c r="F9" s="47">
        <f t="shared" si="1"/>
        <v>170.80000000000004</v>
      </c>
      <c r="G9" s="47">
        <f t="shared" si="1"/>
        <v>22.199999999999996</v>
      </c>
      <c r="H9" s="47">
        <f t="shared" si="1"/>
        <v>0</v>
      </c>
      <c r="I9" s="376">
        <f>SUM(C9:G9)</f>
        <v>1541.5</v>
      </c>
      <c r="J9" s="47">
        <f>J6*(17-J7)</f>
        <v>49.800000000000004</v>
      </c>
      <c r="K9" s="47">
        <f>K6*(17-K7)</f>
        <v>163.89999999999998</v>
      </c>
      <c r="L9" s="47">
        <f>L6*(17-L7)</f>
        <v>370.79999999999995</v>
      </c>
      <c r="M9" s="47">
        <f>M6*(17-M7)</f>
        <v>505.2</v>
      </c>
      <c r="N9" s="376">
        <f>SUM(J9:M9)</f>
        <v>1089.7</v>
      </c>
      <c r="O9" s="377">
        <f>O6*(17-O7)</f>
        <v>2631.2</v>
      </c>
      <c r="P9" s="381">
        <f>P6*(17-P7)</f>
        <v>2631.2</v>
      </c>
    </row>
    <row r="10" spans="2:17" ht="20.100000000000001" customHeight="1">
      <c r="B10" s="392" t="s">
        <v>214</v>
      </c>
      <c r="C10" s="50">
        <f t="shared" ref="C10:H10" si="2">C6*(18-C7)</f>
        <v>603.9</v>
      </c>
      <c r="D10" s="49">
        <f t="shared" si="2"/>
        <v>429.20000000000005</v>
      </c>
      <c r="E10" s="49">
        <f t="shared" si="2"/>
        <v>406.40000000000003</v>
      </c>
      <c r="F10" s="49">
        <f t="shared" si="2"/>
        <v>191.80000000000004</v>
      </c>
      <c r="G10" s="49">
        <f t="shared" si="2"/>
        <v>27.199999999999996</v>
      </c>
      <c r="H10" s="49">
        <f t="shared" si="2"/>
        <v>0</v>
      </c>
      <c r="I10" s="376">
        <f>SUM(C10:G10)</f>
        <v>1658.5</v>
      </c>
      <c r="J10" s="49">
        <f>J6*(18-J7)</f>
        <v>59.800000000000004</v>
      </c>
      <c r="K10" s="49">
        <f>K6*(18-K7)</f>
        <v>185.89999999999998</v>
      </c>
      <c r="L10" s="49">
        <f>L6*(18-L7)</f>
        <v>400.79999999999995</v>
      </c>
      <c r="M10" s="49">
        <f>M6*(18-M7)</f>
        <v>536.20000000000005</v>
      </c>
      <c r="N10" s="376">
        <f>SUM(J10:M10)</f>
        <v>1182.7</v>
      </c>
      <c r="O10" s="378">
        <f>O6*(18-O7)</f>
        <v>2841.2</v>
      </c>
      <c r="P10" s="382">
        <f>P6*(18-P7)</f>
        <v>2841.2</v>
      </c>
    </row>
    <row r="11" spans="2:17" ht="20.100000000000001" customHeight="1" thickBot="1">
      <c r="B11" s="393" t="s">
        <v>215</v>
      </c>
      <c r="C11" s="52">
        <f t="shared" ref="C11:H11" si="3">C6*(19-C7)</f>
        <v>634.9</v>
      </c>
      <c r="D11" s="51">
        <f t="shared" si="3"/>
        <v>458.20000000000005</v>
      </c>
      <c r="E11" s="51">
        <f t="shared" si="3"/>
        <v>437.40000000000003</v>
      </c>
      <c r="F11" s="51">
        <f t="shared" si="3"/>
        <v>212.80000000000004</v>
      </c>
      <c r="G11" s="51">
        <f t="shared" si="3"/>
        <v>32.199999999999996</v>
      </c>
      <c r="H11" s="51">
        <f t="shared" si="3"/>
        <v>0</v>
      </c>
      <c r="I11" s="383">
        <f>SUM(C11:G11)</f>
        <v>1775.5</v>
      </c>
      <c r="J11" s="51">
        <f>J6*(19-J7)</f>
        <v>69.800000000000011</v>
      </c>
      <c r="K11" s="51">
        <f>K6*(19-K7)</f>
        <v>207.89999999999998</v>
      </c>
      <c r="L11" s="51">
        <f>L6*(19-L7)</f>
        <v>430.79999999999995</v>
      </c>
      <c r="M11" s="51">
        <f>M6*(19-M7)</f>
        <v>567.20000000000005</v>
      </c>
      <c r="N11" s="383">
        <f>SUM(J11:M11)</f>
        <v>1275.7</v>
      </c>
      <c r="O11" s="384">
        <f>O6*(19-O7)</f>
        <v>3051.2</v>
      </c>
      <c r="P11" s="385">
        <f>P6*(19-P7)</f>
        <v>3051.2</v>
      </c>
    </row>
    <row r="12" spans="2:17" ht="15.95" customHeight="1" thickBot="1">
      <c r="B12" s="1"/>
      <c r="C12" s="1"/>
      <c r="D12" s="2"/>
      <c r="E12" s="2"/>
      <c r="F12" s="2"/>
      <c r="G12" s="1"/>
      <c r="H12" s="2"/>
      <c r="I12" s="1"/>
      <c r="J12" s="2"/>
      <c r="K12" s="1"/>
      <c r="L12" s="2"/>
      <c r="M12" s="1"/>
      <c r="N12" s="2"/>
      <c r="O12" s="1"/>
      <c r="P12" s="1"/>
    </row>
    <row r="13" spans="2:17" ht="39.950000000000003" customHeight="1" thickBot="1">
      <c r="B13" s="473" t="s">
        <v>386</v>
      </c>
      <c r="C13" s="474"/>
      <c r="D13" s="474"/>
      <c r="E13" s="474"/>
      <c r="F13" s="474"/>
      <c r="G13" s="474"/>
      <c r="H13" s="474"/>
      <c r="I13" s="474"/>
      <c r="J13" s="474"/>
      <c r="K13" s="474"/>
      <c r="L13" s="494" t="s">
        <v>240</v>
      </c>
      <c r="M13" s="495"/>
      <c r="N13" s="495"/>
      <c r="O13" s="495"/>
      <c r="P13" s="496"/>
    </row>
    <row r="14" spans="2:17" ht="20.100000000000001" customHeight="1">
      <c r="B14" s="492" t="s">
        <v>195</v>
      </c>
      <c r="C14" s="489" t="s">
        <v>196</v>
      </c>
      <c r="D14" s="489" t="s">
        <v>197</v>
      </c>
      <c r="E14" s="489" t="s">
        <v>198</v>
      </c>
      <c r="F14" s="489" t="s">
        <v>199</v>
      </c>
      <c r="G14" s="489" t="s">
        <v>200</v>
      </c>
      <c r="H14" s="489" t="s">
        <v>201</v>
      </c>
      <c r="I14" s="491" t="s">
        <v>202</v>
      </c>
      <c r="J14" s="489" t="s">
        <v>203</v>
      </c>
      <c r="K14" s="489" t="s">
        <v>204</v>
      </c>
      <c r="L14" s="489" t="s">
        <v>205</v>
      </c>
      <c r="M14" s="489" t="s">
        <v>206</v>
      </c>
      <c r="N14" s="491" t="s">
        <v>207</v>
      </c>
      <c r="O14" s="519" t="s">
        <v>208</v>
      </c>
      <c r="P14" s="520"/>
    </row>
    <row r="15" spans="2:17" ht="20.100000000000001" customHeight="1" thickBot="1">
      <c r="B15" s="493"/>
      <c r="C15" s="490"/>
      <c r="D15" s="490"/>
      <c r="E15" s="490"/>
      <c r="F15" s="490"/>
      <c r="G15" s="490"/>
      <c r="H15" s="490"/>
      <c r="I15" s="490"/>
      <c r="J15" s="490"/>
      <c r="K15" s="490"/>
      <c r="L15" s="490"/>
      <c r="M15" s="490"/>
      <c r="N15" s="490"/>
      <c r="O15" s="389" t="s">
        <v>209</v>
      </c>
      <c r="P15" s="390" t="s">
        <v>210</v>
      </c>
      <c r="Q15" s="1"/>
    </row>
    <row r="16" spans="2:17" ht="20.100000000000001" customHeight="1">
      <c r="B16" s="391" t="s">
        <v>211</v>
      </c>
      <c r="C16" s="402">
        <v>31</v>
      </c>
      <c r="D16" s="76">
        <v>28</v>
      </c>
      <c r="E16" s="76">
        <v>31</v>
      </c>
      <c r="F16" s="76">
        <v>30</v>
      </c>
      <c r="G16" s="76">
        <v>7</v>
      </c>
      <c r="H16" s="76">
        <v>12</v>
      </c>
      <c r="I16" s="387">
        <f>SUM(C16:G16)</f>
        <v>127</v>
      </c>
      <c r="J16" s="64">
        <v>24</v>
      </c>
      <c r="K16" s="64">
        <v>25</v>
      </c>
      <c r="L16" s="64">
        <v>30</v>
      </c>
      <c r="M16" s="64">
        <v>31</v>
      </c>
      <c r="N16" s="387">
        <f>SUM(J16:M16)</f>
        <v>110</v>
      </c>
      <c r="O16" s="363">
        <f>SUM(C16:H16,J16:M16)</f>
        <v>249</v>
      </c>
      <c r="P16" s="388">
        <f>I16+N16</f>
        <v>237</v>
      </c>
      <c r="Q16" s="1"/>
    </row>
    <row r="17" spans="2:17" ht="19.5" customHeight="1">
      <c r="B17" s="149" t="s">
        <v>485</v>
      </c>
      <c r="C17" s="401">
        <v>-1.8161290322580641</v>
      </c>
      <c r="D17" s="45">
        <v>1.407142857142857</v>
      </c>
      <c r="E17" s="45">
        <v>4.783870967741934</v>
      </c>
      <c r="F17" s="45">
        <v>7.5766666666666671</v>
      </c>
      <c r="G17" s="45">
        <v>12.9</v>
      </c>
      <c r="H17" s="45">
        <v>12.316666666666668</v>
      </c>
      <c r="I17" s="374">
        <f>(C16*C17+D16*D17+E16*E17+F16*F17+G16*G17)/I16</f>
        <v>3.5354330708661417</v>
      </c>
      <c r="J17" s="77">
        <v>11.633333333333329</v>
      </c>
      <c r="K17" s="66">
        <v>11.677419354838708</v>
      </c>
      <c r="L17" s="66">
        <v>2.59</v>
      </c>
      <c r="M17" s="66">
        <v>-1.9774193548387096</v>
      </c>
      <c r="N17" s="374">
        <f>(J16*J17+K16*K17+L16*L17+M16*M17)/N16</f>
        <v>5.3412316715542518</v>
      </c>
      <c r="O17" s="375">
        <f>(C17*C16+D17*D16+E17*E16+F17*F16+G17*G16+H17*H16+J17*J16+K17*K16+L17*L16+M17*M16)/O16</f>
        <v>4.7563674051042879</v>
      </c>
      <c r="P17" s="380">
        <f>(I17*I16+N17*N16)/P16</f>
        <v>4.3735674424935347</v>
      </c>
      <c r="Q17" s="1"/>
    </row>
    <row r="18" spans="2:17" ht="20.100000000000001" customHeight="1">
      <c r="B18" s="392" t="s">
        <v>212</v>
      </c>
      <c r="C18" s="48">
        <f t="shared" ref="C18:H18" si="4">C16*(13-C17)</f>
        <v>459.3</v>
      </c>
      <c r="D18" s="47">
        <f t="shared" si="4"/>
        <v>324.60000000000002</v>
      </c>
      <c r="E18" s="47">
        <f t="shared" si="4"/>
        <v>254.70000000000007</v>
      </c>
      <c r="F18" s="47">
        <f t="shared" si="4"/>
        <v>162.69999999999999</v>
      </c>
      <c r="G18" s="47">
        <f t="shared" si="4"/>
        <v>0.69999999999999751</v>
      </c>
      <c r="H18" s="47">
        <f t="shared" si="4"/>
        <v>8.1999999999999815</v>
      </c>
      <c r="I18" s="376">
        <f>SUM(C18:G18)</f>
        <v>1202.0000000000002</v>
      </c>
      <c r="J18" s="47">
        <f>J16*(13-J17)</f>
        <v>32.800000000000097</v>
      </c>
      <c r="K18" s="47">
        <f>K16*(13-K17)</f>
        <v>33.064516129032299</v>
      </c>
      <c r="L18" s="47">
        <f>L16*(13-L17)</f>
        <v>312.3</v>
      </c>
      <c r="M18" s="47">
        <f>M16*(13-M17)</f>
        <v>464.29999999999995</v>
      </c>
      <c r="N18" s="376">
        <f>SUM(J18:M18)</f>
        <v>842.46451612903229</v>
      </c>
      <c r="O18" s="377">
        <f>O16*(13-O17)</f>
        <v>2052.6645161290321</v>
      </c>
      <c r="P18" s="381">
        <f>P16*(13-P17)</f>
        <v>2044.4645161290323</v>
      </c>
      <c r="Q18" s="1"/>
    </row>
    <row r="19" spans="2:17" ht="20.100000000000001" customHeight="1">
      <c r="B19" s="392" t="s">
        <v>213</v>
      </c>
      <c r="C19" s="48">
        <f t="shared" ref="C19:H19" si="5">C16*(17-C17)</f>
        <v>583.29999999999995</v>
      </c>
      <c r="D19" s="47">
        <f t="shared" si="5"/>
        <v>436.6</v>
      </c>
      <c r="E19" s="47">
        <f t="shared" si="5"/>
        <v>378.70000000000005</v>
      </c>
      <c r="F19" s="47">
        <f t="shared" si="5"/>
        <v>282.69999999999993</v>
      </c>
      <c r="G19" s="47">
        <f t="shared" si="5"/>
        <v>28.699999999999996</v>
      </c>
      <c r="H19" s="47">
        <f t="shared" si="5"/>
        <v>56.199999999999982</v>
      </c>
      <c r="I19" s="376">
        <f>SUM(C19:G19)</f>
        <v>1709.9999999999998</v>
      </c>
      <c r="J19" s="47">
        <f>J16*(17-J17)</f>
        <v>128.8000000000001</v>
      </c>
      <c r="K19" s="47">
        <f>K16*(17-K17)</f>
        <v>133.06451612903228</v>
      </c>
      <c r="L19" s="47">
        <f>L16*(17-L17)</f>
        <v>432.3</v>
      </c>
      <c r="M19" s="47">
        <f>M16*(17-M17)</f>
        <v>588.29999999999995</v>
      </c>
      <c r="N19" s="376">
        <f>SUM(J19:M19)</f>
        <v>1282.4645161290323</v>
      </c>
      <c r="O19" s="377">
        <f>O16*(17-O17)</f>
        <v>3048.6645161290321</v>
      </c>
      <c r="P19" s="381">
        <f>P16*(17-P17)</f>
        <v>2992.4645161290323</v>
      </c>
      <c r="Q19" s="1"/>
    </row>
    <row r="20" spans="2:17" ht="20.100000000000001" customHeight="1">
      <c r="B20" s="392" t="s">
        <v>214</v>
      </c>
      <c r="C20" s="50">
        <f t="shared" ref="C20:H20" si="6">C16*(18-C17)</f>
        <v>614.29999999999995</v>
      </c>
      <c r="D20" s="49">
        <f t="shared" si="6"/>
        <v>464.59999999999997</v>
      </c>
      <c r="E20" s="49">
        <f t="shared" si="6"/>
        <v>409.70000000000005</v>
      </c>
      <c r="F20" s="49">
        <f t="shared" si="6"/>
        <v>312.69999999999993</v>
      </c>
      <c r="G20" s="49">
        <f t="shared" si="6"/>
        <v>35.699999999999996</v>
      </c>
      <c r="H20" s="49">
        <f t="shared" si="6"/>
        <v>68.199999999999989</v>
      </c>
      <c r="I20" s="376">
        <f>SUM(C20:G20)</f>
        <v>1836.9999999999998</v>
      </c>
      <c r="J20" s="49">
        <f>J16*(18-J17)</f>
        <v>152.8000000000001</v>
      </c>
      <c r="K20" s="49">
        <f>K16*(18-K17)</f>
        <v>158.06451612903228</v>
      </c>
      <c r="L20" s="49">
        <f>L16*(18-L17)</f>
        <v>462.3</v>
      </c>
      <c r="M20" s="49">
        <f>M16*(18-M17)</f>
        <v>619.29999999999995</v>
      </c>
      <c r="N20" s="376">
        <f>SUM(J20:M20)</f>
        <v>1392.4645161290323</v>
      </c>
      <c r="O20" s="378">
        <f>O16*(18-O17)</f>
        <v>3297.6645161290321</v>
      </c>
      <c r="P20" s="382">
        <f>P16*(18-P17)</f>
        <v>3229.4645161290323</v>
      </c>
      <c r="Q20" s="1"/>
    </row>
    <row r="21" spans="2:17" ht="20.100000000000001" customHeight="1" thickBot="1">
      <c r="B21" s="393" t="s">
        <v>215</v>
      </c>
      <c r="C21" s="52">
        <f t="shared" ref="C21:H21" si="7">C16*(19-C17)</f>
        <v>645.29999999999995</v>
      </c>
      <c r="D21" s="51">
        <f t="shared" si="7"/>
        <v>492.59999999999997</v>
      </c>
      <c r="E21" s="51">
        <f t="shared" si="7"/>
        <v>440.70000000000005</v>
      </c>
      <c r="F21" s="51">
        <f t="shared" si="7"/>
        <v>342.69999999999993</v>
      </c>
      <c r="G21" s="51">
        <f t="shared" si="7"/>
        <v>42.699999999999996</v>
      </c>
      <c r="H21" s="51">
        <f t="shared" si="7"/>
        <v>80.199999999999989</v>
      </c>
      <c r="I21" s="383">
        <f>SUM(C21:G21)</f>
        <v>1963.9999999999998</v>
      </c>
      <c r="J21" s="51">
        <f>J16*(19-J17)</f>
        <v>176.8000000000001</v>
      </c>
      <c r="K21" s="51">
        <f>K16*(19-K17)</f>
        <v>183.06451612903228</v>
      </c>
      <c r="L21" s="51">
        <f>L16*(19-L17)</f>
        <v>492.3</v>
      </c>
      <c r="M21" s="51">
        <f>M16*(19-M17)</f>
        <v>650.29999999999995</v>
      </c>
      <c r="N21" s="383">
        <f>SUM(J21:M21)</f>
        <v>1502.4645161290323</v>
      </c>
      <c r="O21" s="384">
        <f>O16*(19-O17)</f>
        <v>3546.6645161290321</v>
      </c>
      <c r="P21" s="385">
        <f>P16*(19-P17)</f>
        <v>3466.4645161290323</v>
      </c>
      <c r="Q21" s="1"/>
    </row>
    <row r="22" spans="2:17" ht="15.95" customHeight="1" thickBot="1">
      <c r="B22" s="1"/>
      <c r="C22" s="1"/>
      <c r="D22" s="2"/>
      <c r="E22" s="2"/>
      <c r="F22" s="2"/>
      <c r="G22" s="1"/>
      <c r="H22" s="3"/>
      <c r="I22" s="1"/>
      <c r="J22" s="3"/>
      <c r="K22" s="1"/>
      <c r="L22" s="2"/>
      <c r="M22" s="1"/>
      <c r="N22" s="2"/>
      <c r="O22" s="1"/>
      <c r="P22" s="1"/>
    </row>
    <row r="23" spans="2:17" ht="39.6" customHeight="1" thickBot="1">
      <c r="B23" s="473" t="s">
        <v>387</v>
      </c>
      <c r="C23" s="474"/>
      <c r="D23" s="474"/>
      <c r="E23" s="474"/>
      <c r="F23" s="474"/>
      <c r="G23" s="474"/>
      <c r="H23" s="474"/>
      <c r="I23" s="474"/>
      <c r="J23" s="474"/>
      <c r="K23" s="474"/>
      <c r="L23" s="494" t="s">
        <v>218</v>
      </c>
      <c r="M23" s="495"/>
      <c r="N23" s="495"/>
      <c r="O23" s="495"/>
      <c r="P23" s="496"/>
    </row>
    <row r="24" spans="2:17" ht="15.95" customHeight="1">
      <c r="B24" s="492" t="s">
        <v>195</v>
      </c>
      <c r="C24" s="489" t="s">
        <v>196</v>
      </c>
      <c r="D24" s="489" t="s">
        <v>197</v>
      </c>
      <c r="E24" s="489" t="s">
        <v>198</v>
      </c>
      <c r="F24" s="489" t="s">
        <v>199</v>
      </c>
      <c r="G24" s="489" t="s">
        <v>200</v>
      </c>
      <c r="H24" s="489" t="s">
        <v>201</v>
      </c>
      <c r="I24" s="491" t="s">
        <v>202</v>
      </c>
      <c r="J24" s="489" t="s">
        <v>203</v>
      </c>
      <c r="K24" s="489" t="s">
        <v>204</v>
      </c>
      <c r="L24" s="489" t="s">
        <v>205</v>
      </c>
      <c r="M24" s="489" t="s">
        <v>206</v>
      </c>
      <c r="N24" s="491" t="s">
        <v>207</v>
      </c>
      <c r="O24" s="519" t="s">
        <v>208</v>
      </c>
      <c r="P24" s="520"/>
    </row>
    <row r="25" spans="2:17" ht="15.95" customHeight="1" thickBot="1">
      <c r="B25" s="493"/>
      <c r="C25" s="490"/>
      <c r="D25" s="490"/>
      <c r="E25" s="490"/>
      <c r="F25" s="490"/>
      <c r="G25" s="490"/>
      <c r="H25" s="490"/>
      <c r="I25" s="490"/>
      <c r="J25" s="490"/>
      <c r="K25" s="490"/>
      <c r="L25" s="490"/>
      <c r="M25" s="490"/>
      <c r="N25" s="490"/>
      <c r="O25" s="389" t="s">
        <v>209</v>
      </c>
      <c r="P25" s="390" t="s">
        <v>210</v>
      </c>
    </row>
    <row r="26" spans="2:17" ht="20.25" customHeight="1">
      <c r="B26" s="391" t="s">
        <v>211</v>
      </c>
      <c r="C26" s="396">
        <v>31</v>
      </c>
      <c r="D26" s="397">
        <v>28</v>
      </c>
      <c r="E26" s="397">
        <v>31</v>
      </c>
      <c r="F26" s="397">
        <v>30</v>
      </c>
      <c r="G26" s="397">
        <v>0</v>
      </c>
      <c r="H26" s="399">
        <v>0</v>
      </c>
      <c r="I26" s="387">
        <f>SUM(C26:G26)</f>
        <v>120</v>
      </c>
      <c r="J26" s="400">
        <v>20</v>
      </c>
      <c r="K26" s="397">
        <v>31</v>
      </c>
      <c r="L26" s="397">
        <v>30</v>
      </c>
      <c r="M26" s="397">
        <v>31</v>
      </c>
      <c r="N26" s="387">
        <f>SUM(J26:M26)</f>
        <v>112</v>
      </c>
      <c r="O26" s="363">
        <f>SUM(C26:H26,J26:M26)</f>
        <v>232</v>
      </c>
      <c r="P26" s="388">
        <f>I26+N26</f>
        <v>232</v>
      </c>
    </row>
    <row r="27" spans="2:17" ht="20.25" customHeight="1">
      <c r="B27" s="149" t="s">
        <v>485</v>
      </c>
      <c r="C27" s="395">
        <v>-1.2</v>
      </c>
      <c r="D27" s="44">
        <v>3.8</v>
      </c>
      <c r="E27" s="44">
        <v>4.2</v>
      </c>
      <c r="F27" s="44">
        <v>7.3666666666666663</v>
      </c>
      <c r="G27" s="45">
        <v>0</v>
      </c>
      <c r="H27" s="45">
        <v>0</v>
      </c>
      <c r="I27" s="374">
        <f>(C26*C27+D26*D27+E26*E27+F26*F27+G26*G27)/I26</f>
        <v>3.503333333333333</v>
      </c>
      <c r="J27" s="46">
        <v>10.175000000000001</v>
      </c>
      <c r="K27" s="44">
        <v>7.7451612903225806</v>
      </c>
      <c r="L27" s="44">
        <v>4.9000000000000004</v>
      </c>
      <c r="M27" s="44">
        <v>-1.3</v>
      </c>
      <c r="N27" s="374">
        <f>(J26*J27+K26*K27+L26*L27+M26*M27)/N26</f>
        <v>4.913392857142858</v>
      </c>
      <c r="O27" s="375">
        <f>(C27*C26+D27*D26+E27*E26+F27*F26+G27*G26+H27*H26+J27*J26+K27*K26+L27*L26+M27*M26)/O26</f>
        <v>4.1840517241379311</v>
      </c>
      <c r="P27" s="380">
        <f>(I27*I26+N27*N26)/P26</f>
        <v>4.1840517241379311</v>
      </c>
    </row>
    <row r="28" spans="2:17" ht="20.25" customHeight="1">
      <c r="B28" s="392" t="s">
        <v>212</v>
      </c>
      <c r="C28" s="48">
        <f t="shared" ref="C28:H28" si="8">C26*(13-C27)</f>
        <v>440.2</v>
      </c>
      <c r="D28" s="47">
        <f t="shared" si="8"/>
        <v>257.59999999999997</v>
      </c>
      <c r="E28" s="47">
        <f t="shared" si="8"/>
        <v>272.8</v>
      </c>
      <c r="F28" s="47">
        <f t="shared" si="8"/>
        <v>169</v>
      </c>
      <c r="G28" s="47">
        <f t="shared" si="8"/>
        <v>0</v>
      </c>
      <c r="H28" s="47">
        <f t="shared" si="8"/>
        <v>0</v>
      </c>
      <c r="I28" s="376">
        <f>SUM(C28:G28)</f>
        <v>1139.5999999999999</v>
      </c>
      <c r="J28" s="47">
        <f>J26*(13-J27)</f>
        <v>56.499999999999986</v>
      </c>
      <c r="K28" s="47">
        <f>K26*(13-K27)</f>
        <v>162.9</v>
      </c>
      <c r="L28" s="47">
        <f>L26*(13-L27)</f>
        <v>243</v>
      </c>
      <c r="M28" s="47">
        <f>M26*(13-M27)</f>
        <v>443.3</v>
      </c>
      <c r="N28" s="376">
        <f>SUM(J28:M28)</f>
        <v>905.7</v>
      </c>
      <c r="O28" s="377">
        <f>O26*(13-O27)</f>
        <v>2045.3000000000002</v>
      </c>
      <c r="P28" s="381">
        <f>P26*(13-P27)</f>
        <v>2045.3000000000002</v>
      </c>
    </row>
    <row r="29" spans="2:17" ht="20.25" customHeight="1">
      <c r="B29" s="392" t="s">
        <v>213</v>
      </c>
      <c r="C29" s="48">
        <f t="shared" ref="C29:H29" si="9">C26*(17-C27)</f>
        <v>564.19999999999993</v>
      </c>
      <c r="D29" s="47">
        <f t="shared" si="9"/>
        <v>369.59999999999997</v>
      </c>
      <c r="E29" s="47">
        <f t="shared" si="9"/>
        <v>396.8</v>
      </c>
      <c r="F29" s="47">
        <f t="shared" si="9"/>
        <v>289</v>
      </c>
      <c r="G29" s="47">
        <f t="shared" si="9"/>
        <v>0</v>
      </c>
      <c r="H29" s="47">
        <f t="shared" si="9"/>
        <v>0</v>
      </c>
      <c r="I29" s="376">
        <f>SUM(C29:G29)</f>
        <v>1619.6</v>
      </c>
      <c r="J29" s="47">
        <f>J26*(17-J27)</f>
        <v>136.5</v>
      </c>
      <c r="K29" s="47">
        <f>K26*(17-K27)</f>
        <v>286.89999999999998</v>
      </c>
      <c r="L29" s="47">
        <f>L26*(17-L27)</f>
        <v>363</v>
      </c>
      <c r="M29" s="47">
        <f>M26*(17-M27)</f>
        <v>567.30000000000007</v>
      </c>
      <c r="N29" s="376">
        <f>SUM(J29:M29)</f>
        <v>1353.7</v>
      </c>
      <c r="O29" s="377">
        <f>O26*(17-O27)</f>
        <v>2973.3</v>
      </c>
      <c r="P29" s="381">
        <f>P26*(17-P27)</f>
        <v>2973.3</v>
      </c>
    </row>
    <row r="30" spans="2:17" ht="20.25" customHeight="1">
      <c r="B30" s="392" t="s">
        <v>214</v>
      </c>
      <c r="C30" s="50">
        <f t="shared" ref="C30:H30" si="10">C26*(18-C27)</f>
        <v>595.19999999999993</v>
      </c>
      <c r="D30" s="49">
        <f t="shared" si="10"/>
        <v>397.59999999999997</v>
      </c>
      <c r="E30" s="49">
        <f t="shared" si="10"/>
        <v>427.8</v>
      </c>
      <c r="F30" s="49">
        <f t="shared" si="10"/>
        <v>319</v>
      </c>
      <c r="G30" s="49">
        <f t="shared" si="10"/>
        <v>0</v>
      </c>
      <c r="H30" s="49">
        <f t="shared" si="10"/>
        <v>0</v>
      </c>
      <c r="I30" s="376">
        <f>SUM(C30:G30)</f>
        <v>1739.6</v>
      </c>
      <c r="J30" s="49">
        <f>J26*(18-J27)</f>
        <v>156.5</v>
      </c>
      <c r="K30" s="49">
        <f>K26*(18-K27)</f>
        <v>317.89999999999998</v>
      </c>
      <c r="L30" s="49">
        <f>L26*(18-L27)</f>
        <v>393</v>
      </c>
      <c r="M30" s="49">
        <f>M26*(18-M27)</f>
        <v>598.30000000000007</v>
      </c>
      <c r="N30" s="376">
        <f>SUM(J30:M30)</f>
        <v>1465.7</v>
      </c>
      <c r="O30" s="378">
        <f>O26*(18-O27)</f>
        <v>3205.3</v>
      </c>
      <c r="P30" s="382">
        <f>P26*(18-P27)</f>
        <v>3205.3</v>
      </c>
    </row>
    <row r="31" spans="2:17" ht="20.25" customHeight="1" thickBot="1">
      <c r="B31" s="393" t="s">
        <v>215</v>
      </c>
      <c r="C31" s="52">
        <f t="shared" ref="C31:H31" si="11">C26*(19-C27)</f>
        <v>626.19999999999993</v>
      </c>
      <c r="D31" s="51">
        <f t="shared" si="11"/>
        <v>425.59999999999997</v>
      </c>
      <c r="E31" s="51">
        <f t="shared" si="11"/>
        <v>458.8</v>
      </c>
      <c r="F31" s="51">
        <f t="shared" si="11"/>
        <v>349</v>
      </c>
      <c r="G31" s="51">
        <f t="shared" si="11"/>
        <v>0</v>
      </c>
      <c r="H31" s="51">
        <f t="shared" si="11"/>
        <v>0</v>
      </c>
      <c r="I31" s="383">
        <f>SUM(C31:G31)</f>
        <v>1859.6</v>
      </c>
      <c r="J31" s="51">
        <f>J26*(19-J27)</f>
        <v>176.5</v>
      </c>
      <c r="K31" s="51">
        <f>K26*(19-K27)</f>
        <v>348.9</v>
      </c>
      <c r="L31" s="51">
        <f>L26*(19-L27)</f>
        <v>423</v>
      </c>
      <c r="M31" s="51">
        <f>M26*(19-M27)</f>
        <v>629.30000000000007</v>
      </c>
      <c r="N31" s="383">
        <f>SUM(J31:M31)</f>
        <v>1577.7</v>
      </c>
      <c r="O31" s="384">
        <f>O26*(19-O27)</f>
        <v>3437.3</v>
      </c>
      <c r="P31" s="385">
        <f>P26*(19-P27)</f>
        <v>3437.3</v>
      </c>
    </row>
    <row r="32" spans="2:17" ht="15.95" customHeight="1" thickBot="1">
      <c r="B32" s="1"/>
      <c r="C32" s="1"/>
      <c r="D32" s="2"/>
      <c r="E32" s="2"/>
      <c r="F32" s="2"/>
      <c r="G32" s="1"/>
      <c r="H32" s="3"/>
      <c r="I32" s="1"/>
      <c r="J32" s="3"/>
      <c r="K32" s="1"/>
      <c r="L32" s="2"/>
      <c r="M32" s="1"/>
      <c r="N32" s="2"/>
      <c r="O32" s="1"/>
      <c r="P32" s="1"/>
    </row>
    <row r="33" spans="2:17" ht="39.6" customHeight="1" thickBot="1">
      <c r="B33" s="473" t="s">
        <v>388</v>
      </c>
      <c r="C33" s="474"/>
      <c r="D33" s="474"/>
      <c r="E33" s="474"/>
      <c r="F33" s="474"/>
      <c r="G33" s="474"/>
      <c r="H33" s="474"/>
      <c r="I33" s="474"/>
      <c r="J33" s="474"/>
      <c r="K33" s="474"/>
      <c r="L33" s="494" t="s">
        <v>220</v>
      </c>
      <c r="M33" s="495"/>
      <c r="N33" s="495"/>
      <c r="O33" s="495"/>
      <c r="P33" s="496"/>
    </row>
    <row r="34" spans="2:17" ht="15.95" customHeight="1">
      <c r="B34" s="492" t="s">
        <v>195</v>
      </c>
      <c r="C34" s="489" t="s">
        <v>196</v>
      </c>
      <c r="D34" s="489" t="s">
        <v>197</v>
      </c>
      <c r="E34" s="489" t="s">
        <v>198</v>
      </c>
      <c r="F34" s="489" t="s">
        <v>199</v>
      </c>
      <c r="G34" s="489" t="s">
        <v>200</v>
      </c>
      <c r="H34" s="489" t="s">
        <v>201</v>
      </c>
      <c r="I34" s="491" t="s">
        <v>202</v>
      </c>
      <c r="J34" s="489" t="s">
        <v>203</v>
      </c>
      <c r="K34" s="489" t="s">
        <v>204</v>
      </c>
      <c r="L34" s="489" t="s">
        <v>205</v>
      </c>
      <c r="M34" s="489" t="s">
        <v>206</v>
      </c>
      <c r="N34" s="491" t="s">
        <v>207</v>
      </c>
      <c r="O34" s="519" t="s">
        <v>208</v>
      </c>
      <c r="P34" s="520"/>
    </row>
    <row r="35" spans="2:17" ht="15.95" customHeight="1" thickBot="1">
      <c r="B35" s="493"/>
      <c r="C35" s="490"/>
      <c r="D35" s="490"/>
      <c r="E35" s="490"/>
      <c r="F35" s="490"/>
      <c r="G35" s="490"/>
      <c r="H35" s="490"/>
      <c r="I35" s="490"/>
      <c r="J35" s="490"/>
      <c r="K35" s="490"/>
      <c r="L35" s="490"/>
      <c r="M35" s="490"/>
      <c r="N35" s="490"/>
      <c r="O35" s="389" t="s">
        <v>209</v>
      </c>
      <c r="P35" s="390" t="s">
        <v>210</v>
      </c>
    </row>
    <row r="36" spans="2:17" ht="20.25" customHeight="1">
      <c r="B36" s="391" t="s">
        <v>211</v>
      </c>
      <c r="C36" s="396">
        <v>31</v>
      </c>
      <c r="D36" s="397">
        <v>28</v>
      </c>
      <c r="E36" s="398">
        <v>31</v>
      </c>
      <c r="F36" s="398">
        <v>25</v>
      </c>
      <c r="G36" s="398">
        <v>5</v>
      </c>
      <c r="H36" s="398">
        <v>0</v>
      </c>
      <c r="I36" s="387">
        <f>SUM(C36:G36)</f>
        <v>120</v>
      </c>
      <c r="J36" s="64">
        <v>15</v>
      </c>
      <c r="K36" s="64">
        <v>31</v>
      </c>
      <c r="L36" s="64">
        <v>30</v>
      </c>
      <c r="M36" s="64">
        <v>31</v>
      </c>
      <c r="N36" s="387">
        <f>SUM(J36:M36)</f>
        <v>107</v>
      </c>
      <c r="O36" s="363">
        <f>SUM(C36:H36,J36:M36)</f>
        <v>227</v>
      </c>
      <c r="P36" s="388">
        <f>I36+N36</f>
        <v>227</v>
      </c>
    </row>
    <row r="37" spans="2:17" ht="20.25" customHeight="1">
      <c r="B37" s="149" t="s">
        <v>485</v>
      </c>
      <c r="C37" s="395">
        <v>-1.9</v>
      </c>
      <c r="D37" s="44">
        <v>-3.6</v>
      </c>
      <c r="E37" s="63">
        <v>5.0999999999999996</v>
      </c>
      <c r="F37" s="63">
        <v>6.7</v>
      </c>
      <c r="G37" s="63">
        <v>11.8</v>
      </c>
      <c r="H37" s="45">
        <v>0</v>
      </c>
      <c r="I37" s="374">
        <f>(C36*C37+D36*D37+E36*E37+F36*F37+G36*G37)/I36</f>
        <v>1.8741666666666668</v>
      </c>
      <c r="J37" s="77">
        <v>12.5</v>
      </c>
      <c r="K37" s="66">
        <v>5.5</v>
      </c>
      <c r="L37" s="66">
        <v>4.8</v>
      </c>
      <c r="M37" s="66">
        <v>-0.7</v>
      </c>
      <c r="N37" s="374">
        <f>(J36*J37+K36*K37+L36*L37+M36*M37)/N36</f>
        <v>4.4887850467289718</v>
      </c>
      <c r="O37" s="375">
        <f>(C37*C36+D37*D36+E37*E36+F37*F36+G37*G36+H37*H36+J37*J36+K37*K36+L37*L36+M37*M36)/O36</f>
        <v>3.1066079295154183</v>
      </c>
      <c r="P37" s="380">
        <f>(I37*I36+N37*N36)/P36</f>
        <v>3.1066079295154188</v>
      </c>
    </row>
    <row r="38" spans="2:17" ht="20.25" customHeight="1">
      <c r="B38" s="392" t="s">
        <v>212</v>
      </c>
      <c r="C38" s="48">
        <f t="shared" ref="C38:H38" si="12">C36*(13-C37)</f>
        <v>461.90000000000003</v>
      </c>
      <c r="D38" s="47">
        <f t="shared" si="12"/>
        <v>464.80000000000007</v>
      </c>
      <c r="E38" s="47">
        <f t="shared" si="12"/>
        <v>244.9</v>
      </c>
      <c r="F38" s="47">
        <f t="shared" si="12"/>
        <v>157.5</v>
      </c>
      <c r="G38" s="47">
        <f t="shared" si="12"/>
        <v>5.9999999999999964</v>
      </c>
      <c r="H38" s="47">
        <f t="shared" si="12"/>
        <v>0</v>
      </c>
      <c r="I38" s="376">
        <f>SUM(C38:G38)</f>
        <v>1335.1000000000001</v>
      </c>
      <c r="J38" s="47">
        <f>J36*(13-J37)</f>
        <v>7.5</v>
      </c>
      <c r="K38" s="47">
        <f>K36*(13-K37)</f>
        <v>232.5</v>
      </c>
      <c r="L38" s="47">
        <f>L36*(13-L37)</f>
        <v>245.99999999999997</v>
      </c>
      <c r="M38" s="47">
        <f>M36*(13-M37)</f>
        <v>424.7</v>
      </c>
      <c r="N38" s="376">
        <f>SUM(J38:M38)</f>
        <v>910.7</v>
      </c>
      <c r="O38" s="377">
        <f>O36*(13-O37)</f>
        <v>2245.8000000000002</v>
      </c>
      <c r="P38" s="381">
        <f>P36*(13-P37)</f>
        <v>2245.7999999999997</v>
      </c>
    </row>
    <row r="39" spans="2:17" ht="20.25" customHeight="1">
      <c r="B39" s="392" t="s">
        <v>213</v>
      </c>
      <c r="C39" s="48">
        <f t="shared" ref="C39:H39" si="13">C36*(17-C37)</f>
        <v>585.9</v>
      </c>
      <c r="D39" s="47">
        <f t="shared" si="13"/>
        <v>576.80000000000007</v>
      </c>
      <c r="E39" s="47">
        <f t="shared" si="13"/>
        <v>368.90000000000003</v>
      </c>
      <c r="F39" s="47">
        <f t="shared" si="13"/>
        <v>257.5</v>
      </c>
      <c r="G39" s="47">
        <f t="shared" si="13"/>
        <v>25.999999999999996</v>
      </c>
      <c r="H39" s="47">
        <f t="shared" si="13"/>
        <v>0</v>
      </c>
      <c r="I39" s="376">
        <f>SUM(C39:G39)</f>
        <v>1815.1000000000001</v>
      </c>
      <c r="J39" s="47">
        <f>J36*(17-J37)</f>
        <v>67.5</v>
      </c>
      <c r="K39" s="47">
        <f>K36*(17-K37)</f>
        <v>356.5</v>
      </c>
      <c r="L39" s="47">
        <f>L36*(17-L37)</f>
        <v>366</v>
      </c>
      <c r="M39" s="47">
        <f>M36*(17-M37)</f>
        <v>548.69999999999993</v>
      </c>
      <c r="N39" s="376">
        <f>SUM(J39:M39)</f>
        <v>1338.6999999999998</v>
      </c>
      <c r="O39" s="377">
        <f>O36*(17-O37)</f>
        <v>3153.8</v>
      </c>
      <c r="P39" s="381">
        <f>P36*(17-P37)</f>
        <v>3153.7999999999997</v>
      </c>
    </row>
    <row r="40" spans="2:17" ht="20.25" customHeight="1">
      <c r="B40" s="392" t="s">
        <v>214</v>
      </c>
      <c r="C40" s="50">
        <f t="shared" ref="C40:H40" si="14">C36*(18-C37)</f>
        <v>616.9</v>
      </c>
      <c r="D40" s="49">
        <f t="shared" si="14"/>
        <v>604.80000000000007</v>
      </c>
      <c r="E40" s="49">
        <f t="shared" si="14"/>
        <v>399.90000000000003</v>
      </c>
      <c r="F40" s="49">
        <f t="shared" si="14"/>
        <v>282.5</v>
      </c>
      <c r="G40" s="49">
        <f t="shared" si="14"/>
        <v>30.999999999999996</v>
      </c>
      <c r="H40" s="49">
        <f t="shared" si="14"/>
        <v>0</v>
      </c>
      <c r="I40" s="376">
        <f>SUM(C40:G40)</f>
        <v>1935.1000000000001</v>
      </c>
      <c r="J40" s="49">
        <f>J36*(18-J37)</f>
        <v>82.5</v>
      </c>
      <c r="K40" s="49">
        <f>K36*(18-K37)</f>
        <v>387.5</v>
      </c>
      <c r="L40" s="49">
        <f>L36*(18-L37)</f>
        <v>396</v>
      </c>
      <c r="M40" s="49">
        <f>M36*(18-M37)</f>
        <v>579.69999999999993</v>
      </c>
      <c r="N40" s="376">
        <f>SUM(J40:M40)</f>
        <v>1445.6999999999998</v>
      </c>
      <c r="O40" s="378">
        <f>O36*(18-O37)</f>
        <v>3380.8</v>
      </c>
      <c r="P40" s="382">
        <f>P36*(18-P37)</f>
        <v>3380.7999999999997</v>
      </c>
    </row>
    <row r="41" spans="2:17" ht="20.25" customHeight="1" thickBot="1">
      <c r="B41" s="393" t="s">
        <v>215</v>
      </c>
      <c r="C41" s="52">
        <f t="shared" ref="C41:H41" si="15">C36*(19-C37)</f>
        <v>647.9</v>
      </c>
      <c r="D41" s="51">
        <f t="shared" si="15"/>
        <v>632.80000000000007</v>
      </c>
      <c r="E41" s="51">
        <f t="shared" si="15"/>
        <v>430.90000000000003</v>
      </c>
      <c r="F41" s="51">
        <f t="shared" si="15"/>
        <v>307.5</v>
      </c>
      <c r="G41" s="51">
        <f t="shared" si="15"/>
        <v>36</v>
      </c>
      <c r="H41" s="51">
        <f t="shared" si="15"/>
        <v>0</v>
      </c>
      <c r="I41" s="383">
        <f>SUM(C41:G41)</f>
        <v>2055.1000000000004</v>
      </c>
      <c r="J41" s="51">
        <f>J36*(19-J37)</f>
        <v>97.5</v>
      </c>
      <c r="K41" s="51">
        <f>K36*(19-K37)</f>
        <v>418.5</v>
      </c>
      <c r="L41" s="51">
        <f>L36*(19-L37)</f>
        <v>426</v>
      </c>
      <c r="M41" s="51">
        <f>M36*(19-M37)</f>
        <v>610.69999999999993</v>
      </c>
      <c r="N41" s="383">
        <f>SUM(J41:M41)</f>
        <v>1552.6999999999998</v>
      </c>
      <c r="O41" s="384">
        <f>O36*(19-O37)</f>
        <v>3607.8</v>
      </c>
      <c r="P41" s="385">
        <f>P36*(19-P37)</f>
        <v>3607.7999999999997</v>
      </c>
    </row>
    <row r="42" spans="2:17" ht="15.95" customHeight="1" thickBot="1">
      <c r="B42" s="1"/>
      <c r="C42" s="1"/>
      <c r="D42" s="2"/>
      <c r="E42" s="2"/>
      <c r="F42" s="2"/>
      <c r="G42" s="1"/>
      <c r="H42" s="3"/>
      <c r="I42" s="2"/>
      <c r="J42" s="3"/>
      <c r="K42" s="2"/>
      <c r="L42" s="2"/>
      <c r="M42" s="1"/>
      <c r="N42" s="2"/>
      <c r="O42" s="1"/>
    </row>
    <row r="43" spans="2:17" ht="39.950000000000003" customHeight="1" thickBot="1">
      <c r="B43" s="473" t="s">
        <v>389</v>
      </c>
      <c r="C43" s="474"/>
      <c r="D43" s="474"/>
      <c r="E43" s="474"/>
      <c r="F43" s="474"/>
      <c r="G43" s="474"/>
      <c r="H43" s="474"/>
      <c r="I43" s="474"/>
      <c r="J43" s="474"/>
      <c r="K43" s="474"/>
      <c r="L43" s="470" t="s">
        <v>221</v>
      </c>
      <c r="M43" s="471"/>
      <c r="N43" s="471"/>
      <c r="O43" s="471"/>
      <c r="P43" s="472"/>
    </row>
    <row r="44" spans="2:17" ht="20.100000000000001" customHeight="1">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7" ht="20.100000000000001" customHeight="1" thickBot="1">
      <c r="B45" s="466"/>
      <c r="C45" s="462"/>
      <c r="D45" s="462"/>
      <c r="E45" s="462"/>
      <c r="F45" s="462"/>
      <c r="G45" s="462"/>
      <c r="H45" s="462"/>
      <c r="I45" s="462"/>
      <c r="J45" s="462"/>
      <c r="K45" s="462"/>
      <c r="L45" s="462"/>
      <c r="M45" s="462"/>
      <c r="N45" s="462"/>
      <c r="O45" s="145" t="s">
        <v>209</v>
      </c>
      <c r="P45" s="30" t="s">
        <v>210</v>
      </c>
    </row>
    <row r="46" spans="2:17" ht="20.100000000000001" customHeight="1">
      <c r="B46" s="148" t="s">
        <v>211</v>
      </c>
      <c r="C46" s="146">
        <v>31</v>
      </c>
      <c r="D46" s="8">
        <v>29</v>
      </c>
      <c r="E46" s="8">
        <v>31</v>
      </c>
      <c r="F46" s="8">
        <v>25</v>
      </c>
      <c r="G46" s="8">
        <v>15</v>
      </c>
      <c r="H46" s="8">
        <v>0</v>
      </c>
      <c r="I46" s="168">
        <f>SUM(C46:G46)</f>
        <v>131</v>
      </c>
      <c r="J46" s="8">
        <v>10</v>
      </c>
      <c r="K46" s="8">
        <v>26</v>
      </c>
      <c r="L46" s="8">
        <v>30</v>
      </c>
      <c r="M46" s="8">
        <v>31</v>
      </c>
      <c r="N46" s="168">
        <f>SUM(J46:M46)</f>
        <v>97</v>
      </c>
      <c r="O46" s="167">
        <f>SUM(C46:H46,J46:M46)</f>
        <v>228</v>
      </c>
      <c r="P46" s="169">
        <f>I46+N46</f>
        <v>228</v>
      </c>
    </row>
    <row r="47" spans="2:17" ht="19.5" customHeight="1">
      <c r="B47" s="149" t="s">
        <v>485</v>
      </c>
      <c r="C47" s="147">
        <v>-2.9</v>
      </c>
      <c r="D47" s="10">
        <v>1.5</v>
      </c>
      <c r="E47" s="10">
        <v>2.4</v>
      </c>
      <c r="F47" s="10">
        <v>8</v>
      </c>
      <c r="G47" s="10">
        <v>9.6999999999999993</v>
      </c>
      <c r="H47" s="10">
        <v>12.6</v>
      </c>
      <c r="I47" s="153">
        <f>(C46*C47+D46*D47+E46*E47+F46*F47+G46*G47)/I46</f>
        <v>2.8511450381679388</v>
      </c>
      <c r="J47" s="10">
        <v>11.2</v>
      </c>
      <c r="K47" s="95">
        <v>9.4</v>
      </c>
      <c r="L47" s="95">
        <v>3.4</v>
      </c>
      <c r="M47" s="95">
        <v>-0.9</v>
      </c>
      <c r="N47" s="153">
        <f>(J46*J47+K46*K47+L46*L47+M46*M47)/N46</f>
        <v>4.4381443298969074</v>
      </c>
      <c r="O47" s="154">
        <f>(C47*C46+D47*D46+E47*E46+F47*F46+G47*G46+H47*H46+J47*J46+K47*K46+L47*L46+M47*M46)/O46</f>
        <v>3.5263157894736841</v>
      </c>
      <c r="P47" s="161">
        <f>(I47*I46+N47*N46)/P46</f>
        <v>3.5263157894736841</v>
      </c>
    </row>
    <row r="48" spans="2:17" ht="20.100000000000001" customHeight="1">
      <c r="B48" s="149" t="s">
        <v>212</v>
      </c>
      <c r="C48" s="13">
        <f t="shared" ref="C48:H48" si="16">C46*(13-C47)</f>
        <v>492.90000000000003</v>
      </c>
      <c r="D48" s="12">
        <f t="shared" si="16"/>
        <v>333.5</v>
      </c>
      <c r="E48" s="12">
        <f t="shared" si="16"/>
        <v>328.59999999999997</v>
      </c>
      <c r="F48" s="12">
        <f t="shared" si="16"/>
        <v>125</v>
      </c>
      <c r="G48" s="12">
        <f t="shared" si="16"/>
        <v>49.500000000000014</v>
      </c>
      <c r="H48" s="12">
        <f t="shared" si="16"/>
        <v>0</v>
      </c>
      <c r="I48" s="155">
        <f>SUM(C48:G48)</f>
        <v>1329.5</v>
      </c>
      <c r="J48" s="12">
        <f>J46*(13-J47)</f>
        <v>18.000000000000007</v>
      </c>
      <c r="K48" s="12">
        <f>K46*(13-K47)</f>
        <v>93.6</v>
      </c>
      <c r="L48" s="12">
        <f>L46*(13-L47)</f>
        <v>288</v>
      </c>
      <c r="M48" s="12">
        <f>M46*(13-M47)</f>
        <v>430.90000000000003</v>
      </c>
      <c r="N48" s="155">
        <f>SUM(J48:M48)</f>
        <v>830.5</v>
      </c>
      <c r="O48" s="156">
        <f>O46*(13-O47)</f>
        <v>2160</v>
      </c>
      <c r="P48" s="162">
        <f>P46*(13-P47)</f>
        <v>2160</v>
      </c>
      <c r="Q48" s="28"/>
    </row>
    <row r="49" spans="2:17" ht="20.100000000000001" customHeight="1">
      <c r="B49" s="149" t="s">
        <v>213</v>
      </c>
      <c r="C49" s="13">
        <f t="shared" ref="C49:H49" si="17">C46*(17-C47)</f>
        <v>616.9</v>
      </c>
      <c r="D49" s="12">
        <f t="shared" si="17"/>
        <v>449.5</v>
      </c>
      <c r="E49" s="12">
        <f t="shared" si="17"/>
        <v>452.59999999999997</v>
      </c>
      <c r="F49" s="12">
        <f t="shared" si="17"/>
        <v>225</v>
      </c>
      <c r="G49" s="12">
        <f t="shared" si="17"/>
        <v>109.50000000000001</v>
      </c>
      <c r="H49" s="12">
        <f t="shared" si="17"/>
        <v>0</v>
      </c>
      <c r="I49" s="155">
        <f>SUM(C49:G49)</f>
        <v>1853.5</v>
      </c>
      <c r="J49" s="12">
        <f>J46*(17-J47)</f>
        <v>58.000000000000007</v>
      </c>
      <c r="K49" s="12">
        <f>K46*(17-K47)</f>
        <v>197.6</v>
      </c>
      <c r="L49" s="12">
        <f>L46*(17-L47)</f>
        <v>408</v>
      </c>
      <c r="M49" s="12">
        <f>M46*(17-M47)</f>
        <v>554.9</v>
      </c>
      <c r="N49" s="155">
        <f>SUM(J49:M49)</f>
        <v>1218.5</v>
      </c>
      <c r="O49" s="156">
        <f>O46*(17-O47)</f>
        <v>3072</v>
      </c>
      <c r="P49" s="162">
        <f>P46*(17-P47)</f>
        <v>3072</v>
      </c>
      <c r="Q49" s="28"/>
    </row>
    <row r="50" spans="2:17" ht="20.100000000000001" customHeight="1">
      <c r="B50" s="149" t="s">
        <v>214</v>
      </c>
      <c r="C50" s="17">
        <f t="shared" ref="C50:H50" si="18">C46*(18-C47)</f>
        <v>647.9</v>
      </c>
      <c r="D50" s="16">
        <f t="shared" si="18"/>
        <v>478.5</v>
      </c>
      <c r="E50" s="16">
        <f t="shared" si="18"/>
        <v>483.59999999999997</v>
      </c>
      <c r="F50" s="16">
        <f t="shared" si="18"/>
        <v>250</v>
      </c>
      <c r="G50" s="16">
        <f t="shared" si="18"/>
        <v>124.50000000000001</v>
      </c>
      <c r="H50" s="16">
        <f t="shared" si="18"/>
        <v>0</v>
      </c>
      <c r="I50" s="155">
        <f>SUM(C50:G50)</f>
        <v>1984.5</v>
      </c>
      <c r="J50" s="16">
        <f>J46*(18-J47)</f>
        <v>68</v>
      </c>
      <c r="K50" s="16">
        <f>K46*(18-K47)</f>
        <v>223.6</v>
      </c>
      <c r="L50" s="16">
        <f>L46*(18-L47)</f>
        <v>438</v>
      </c>
      <c r="M50" s="16">
        <f>M46*(18-M47)</f>
        <v>585.9</v>
      </c>
      <c r="N50" s="155">
        <f>SUM(J50:M50)</f>
        <v>1315.5</v>
      </c>
      <c r="O50" s="157">
        <f>O46*(18-O47)</f>
        <v>3300</v>
      </c>
      <c r="P50" s="163">
        <f>P46*(18-P47)</f>
        <v>3300</v>
      </c>
      <c r="Q50" s="28"/>
    </row>
    <row r="51" spans="2:17" ht="20.100000000000001" customHeight="1" thickBot="1">
      <c r="B51" s="347" t="s">
        <v>215</v>
      </c>
      <c r="C51" s="21">
        <f t="shared" ref="C51:H51" si="19">C46*(19-C47)</f>
        <v>678.9</v>
      </c>
      <c r="D51" s="20">
        <f t="shared" si="19"/>
        <v>507.5</v>
      </c>
      <c r="E51" s="20">
        <f t="shared" si="19"/>
        <v>514.6</v>
      </c>
      <c r="F51" s="20">
        <f t="shared" si="19"/>
        <v>275</v>
      </c>
      <c r="G51" s="20">
        <f t="shared" si="19"/>
        <v>139.5</v>
      </c>
      <c r="H51" s="20">
        <f t="shared" si="19"/>
        <v>0</v>
      </c>
      <c r="I51" s="164">
        <f>SUM(C51:G51)</f>
        <v>2115.5</v>
      </c>
      <c r="J51" s="20">
        <f>J46*(19-J47)</f>
        <v>78</v>
      </c>
      <c r="K51" s="20">
        <f>K46*(19-K47)</f>
        <v>249.6</v>
      </c>
      <c r="L51" s="20">
        <f>L46*(19-L47)</f>
        <v>468</v>
      </c>
      <c r="M51" s="20">
        <f>M46*(19-M47)</f>
        <v>616.9</v>
      </c>
      <c r="N51" s="164">
        <f>SUM(J51:M51)</f>
        <v>1412.5</v>
      </c>
      <c r="O51" s="165">
        <f>O46*(19-O47)</f>
        <v>3528</v>
      </c>
      <c r="P51" s="166">
        <f>P46*(19-P47)</f>
        <v>3528</v>
      </c>
      <c r="Q51" s="28"/>
    </row>
    <row r="52" spans="2:17" ht="15.75" thickBot="1">
      <c r="B52" s="1"/>
      <c r="C52" s="1"/>
      <c r="D52" s="2"/>
      <c r="E52" s="2"/>
      <c r="F52" s="2"/>
      <c r="G52" s="1"/>
      <c r="H52" s="3"/>
      <c r="I52" s="2"/>
      <c r="J52" s="3"/>
      <c r="K52" s="2"/>
      <c r="L52" s="2"/>
      <c r="M52" s="1"/>
      <c r="N52" s="2"/>
      <c r="O52" s="1"/>
    </row>
    <row r="53" spans="2:17" s="29" customFormat="1" ht="24" thickBot="1">
      <c r="B53" s="473" t="s">
        <v>389</v>
      </c>
      <c r="C53" s="474"/>
      <c r="D53" s="474"/>
      <c r="E53" s="474"/>
      <c r="F53" s="474"/>
      <c r="G53" s="474"/>
      <c r="H53" s="474"/>
      <c r="I53" s="474"/>
      <c r="J53" s="474"/>
      <c r="K53" s="474"/>
      <c r="L53" s="470" t="s">
        <v>222</v>
      </c>
      <c r="M53" s="471"/>
      <c r="N53" s="471"/>
      <c r="O53" s="471"/>
      <c r="P53" s="472"/>
    </row>
    <row r="54" spans="2:17"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7" ht="16.5" thickBot="1">
      <c r="B55" s="466"/>
      <c r="C55" s="462"/>
      <c r="D55" s="462"/>
      <c r="E55" s="462"/>
      <c r="F55" s="462"/>
      <c r="G55" s="462"/>
      <c r="H55" s="462"/>
      <c r="I55" s="462"/>
      <c r="J55" s="462"/>
      <c r="K55" s="462"/>
      <c r="L55" s="462"/>
      <c r="M55" s="462"/>
      <c r="N55" s="462"/>
      <c r="O55" s="145" t="s">
        <v>209</v>
      </c>
      <c r="P55" s="30" t="s">
        <v>210</v>
      </c>
    </row>
    <row r="56" spans="2:17" s="29" customFormat="1" ht="19.5" customHeight="1">
      <c r="B56" s="148" t="s">
        <v>211</v>
      </c>
      <c r="C56" s="146">
        <v>31</v>
      </c>
      <c r="D56" s="8">
        <v>28</v>
      </c>
      <c r="E56" s="8">
        <v>31</v>
      </c>
      <c r="F56" s="8">
        <v>30</v>
      </c>
      <c r="G56" s="8">
        <v>15</v>
      </c>
      <c r="H56" s="8">
        <v>5</v>
      </c>
      <c r="I56" s="168">
        <f>SUM(C56:G56)</f>
        <v>135</v>
      </c>
      <c r="J56" s="8">
        <v>10</v>
      </c>
      <c r="K56" s="8">
        <v>31</v>
      </c>
      <c r="L56" s="8">
        <v>30</v>
      </c>
      <c r="M56" s="8">
        <v>31</v>
      </c>
      <c r="N56" s="168">
        <f>SUM(J56:M56)</f>
        <v>102</v>
      </c>
      <c r="O56" s="167">
        <f>SUM(C56:H56,J56:M56)</f>
        <v>242</v>
      </c>
      <c r="P56" s="169">
        <f>I56+N56</f>
        <v>237</v>
      </c>
    </row>
    <row r="57" spans="2:17" s="29" customFormat="1" ht="19.5" customHeight="1">
      <c r="B57" s="149" t="s">
        <v>485</v>
      </c>
      <c r="C57" s="147">
        <v>-0.3</v>
      </c>
      <c r="D57" s="10">
        <v>-4.5</v>
      </c>
      <c r="E57" s="10">
        <v>1.4</v>
      </c>
      <c r="F57" s="10">
        <v>9.8000000000000007</v>
      </c>
      <c r="G57" s="10">
        <v>9.4</v>
      </c>
      <c r="H57" s="10">
        <v>10.199999999999999</v>
      </c>
      <c r="I57" s="153">
        <f>(C56*C57+D56*D57+E56*E57+F56*F57+G56*G57)/I56</f>
        <v>2.5414814814814815</v>
      </c>
      <c r="J57" s="10">
        <v>11.5</v>
      </c>
      <c r="K57" s="95">
        <v>10.1</v>
      </c>
      <c r="L57" s="95">
        <v>2.6</v>
      </c>
      <c r="M57" s="95">
        <v>-0.9</v>
      </c>
      <c r="N57" s="153">
        <f>(J56*J57+K56*K57+L56*L57+M56*M57)/N56</f>
        <v>4.6882352941176473</v>
      </c>
      <c r="O57" s="154">
        <f>(C57*C56+D57*D56+E57*E56+F57*F56+G57*G56+H57*H56+J57*J56+K57*K56+L57*L56+M57*M56)/O56</f>
        <v>3.6045454545454549</v>
      </c>
      <c r="P57" s="161">
        <f>(I57*I56+N57*N56)/P56</f>
        <v>3.4654008438818567</v>
      </c>
    </row>
    <row r="58" spans="2:17" s="29" customFormat="1" ht="19.5" customHeight="1">
      <c r="B58" s="149" t="s">
        <v>212</v>
      </c>
      <c r="C58" s="13">
        <f t="shared" ref="C58:H58" si="20">C56*(13-C57)</f>
        <v>412.3</v>
      </c>
      <c r="D58" s="12">
        <f t="shared" si="20"/>
        <v>490</v>
      </c>
      <c r="E58" s="12">
        <f t="shared" si="20"/>
        <v>359.59999999999997</v>
      </c>
      <c r="F58" s="12">
        <f t="shared" si="20"/>
        <v>95.999999999999972</v>
      </c>
      <c r="G58" s="12">
        <f t="shared" si="20"/>
        <v>53.999999999999993</v>
      </c>
      <c r="H58" s="12">
        <f t="shared" si="20"/>
        <v>14.000000000000004</v>
      </c>
      <c r="I58" s="155">
        <f>SUM(C58:G58)</f>
        <v>1411.8999999999999</v>
      </c>
      <c r="J58" s="12">
        <f>J56*(13-J57)</f>
        <v>15</v>
      </c>
      <c r="K58" s="12">
        <f>K56*(13-K57)</f>
        <v>89.9</v>
      </c>
      <c r="L58" s="12">
        <f>L56*(13-L57)</f>
        <v>312</v>
      </c>
      <c r="M58" s="12">
        <f>M56*(13-M57)</f>
        <v>430.90000000000003</v>
      </c>
      <c r="N58" s="155">
        <f>SUM(J58:M58)</f>
        <v>847.8</v>
      </c>
      <c r="O58" s="156">
        <f>O56*(13-O57)</f>
        <v>2273.6999999999998</v>
      </c>
      <c r="P58" s="162">
        <f>P56*(13-P57)</f>
        <v>2259.7000000000003</v>
      </c>
    </row>
    <row r="59" spans="2:17" s="29" customFormat="1" ht="19.5" customHeight="1">
      <c r="B59" s="149" t="s">
        <v>213</v>
      </c>
      <c r="C59" s="13">
        <f t="shared" ref="C59:H59" si="21">C56*(17-C57)</f>
        <v>536.30000000000007</v>
      </c>
      <c r="D59" s="12">
        <f t="shared" si="21"/>
        <v>602</v>
      </c>
      <c r="E59" s="12">
        <f t="shared" si="21"/>
        <v>483.59999999999997</v>
      </c>
      <c r="F59" s="12">
        <f t="shared" si="21"/>
        <v>215.99999999999997</v>
      </c>
      <c r="G59" s="12">
        <f t="shared" si="21"/>
        <v>114</v>
      </c>
      <c r="H59" s="12">
        <f t="shared" si="21"/>
        <v>34</v>
      </c>
      <c r="I59" s="155">
        <f>SUM(C59:G59)</f>
        <v>1951.9</v>
      </c>
      <c r="J59" s="12">
        <f>J56*(17-J57)</f>
        <v>55</v>
      </c>
      <c r="K59" s="12">
        <f>K56*(17-K57)</f>
        <v>213.9</v>
      </c>
      <c r="L59" s="12">
        <f>L56*(17-L57)</f>
        <v>432</v>
      </c>
      <c r="M59" s="12">
        <f>M56*(17-M57)</f>
        <v>554.9</v>
      </c>
      <c r="N59" s="155">
        <f>SUM(J59:M59)</f>
        <v>1255.8</v>
      </c>
      <c r="O59" s="156">
        <f>O56*(17-O57)</f>
        <v>3241.7</v>
      </c>
      <c r="P59" s="162">
        <f>P56*(17-P57)</f>
        <v>3207.7000000000003</v>
      </c>
    </row>
    <row r="60" spans="2:17" ht="19.5">
      <c r="B60" s="149" t="s">
        <v>214</v>
      </c>
      <c r="C60" s="17">
        <f t="shared" ref="C60:H60" si="22">C56*(18-C57)</f>
        <v>567.30000000000007</v>
      </c>
      <c r="D60" s="16">
        <f t="shared" si="22"/>
        <v>630</v>
      </c>
      <c r="E60" s="16">
        <f t="shared" si="22"/>
        <v>514.6</v>
      </c>
      <c r="F60" s="16">
        <f t="shared" si="22"/>
        <v>245.99999999999997</v>
      </c>
      <c r="G60" s="16">
        <f t="shared" si="22"/>
        <v>129</v>
      </c>
      <c r="H60" s="16">
        <f t="shared" si="22"/>
        <v>39</v>
      </c>
      <c r="I60" s="155">
        <f>SUM(C60:G60)</f>
        <v>2086.9</v>
      </c>
      <c r="J60" s="16">
        <f>J56*(18-J57)</f>
        <v>65</v>
      </c>
      <c r="K60" s="16">
        <f>K56*(18-K57)</f>
        <v>244.9</v>
      </c>
      <c r="L60" s="16">
        <f>L56*(18-L57)</f>
        <v>462</v>
      </c>
      <c r="M60" s="16">
        <f>M56*(18-M57)</f>
        <v>585.9</v>
      </c>
      <c r="N60" s="155">
        <f>SUM(J60:M60)</f>
        <v>1357.8</v>
      </c>
      <c r="O60" s="157">
        <f>O56*(18-O57)</f>
        <v>3483.7</v>
      </c>
      <c r="P60" s="163">
        <f>P56*(18-P57)</f>
        <v>3444.7000000000003</v>
      </c>
    </row>
    <row r="61" spans="2:17" ht="20.25" thickBot="1">
      <c r="B61" s="347" t="s">
        <v>215</v>
      </c>
      <c r="C61" s="21">
        <f t="shared" ref="C61:H61" si="23">C56*(19-C57)</f>
        <v>598.30000000000007</v>
      </c>
      <c r="D61" s="20">
        <f t="shared" si="23"/>
        <v>658</v>
      </c>
      <c r="E61" s="20">
        <f t="shared" si="23"/>
        <v>545.6</v>
      </c>
      <c r="F61" s="20">
        <f t="shared" si="23"/>
        <v>276</v>
      </c>
      <c r="G61" s="20">
        <f t="shared" si="23"/>
        <v>144</v>
      </c>
      <c r="H61" s="20">
        <f t="shared" si="23"/>
        <v>44</v>
      </c>
      <c r="I61" s="164">
        <f>SUM(C61:G61)</f>
        <v>2221.9</v>
      </c>
      <c r="J61" s="20">
        <f>J56*(19-J57)</f>
        <v>75</v>
      </c>
      <c r="K61" s="20">
        <f>K56*(19-K57)</f>
        <v>275.90000000000003</v>
      </c>
      <c r="L61" s="20">
        <f>L56*(19-L57)</f>
        <v>491.99999999999994</v>
      </c>
      <c r="M61" s="20">
        <f>M56*(19-M57)</f>
        <v>616.9</v>
      </c>
      <c r="N61" s="164">
        <f>SUM(J61:M61)</f>
        <v>1459.8</v>
      </c>
      <c r="O61" s="165">
        <f>O56*(19-O57)</f>
        <v>3725.7</v>
      </c>
      <c r="P61" s="166">
        <f>P56*(19-P57)</f>
        <v>3681.7000000000003</v>
      </c>
    </row>
    <row r="62" spans="2:17" ht="15.75" thickBot="1">
      <c r="B62" s="1"/>
      <c r="C62" s="1"/>
      <c r="D62" s="2"/>
      <c r="E62" s="2"/>
      <c r="F62" s="2"/>
      <c r="G62" s="1"/>
      <c r="H62" s="3"/>
      <c r="I62" s="2"/>
      <c r="J62" s="3"/>
      <c r="K62" s="2"/>
      <c r="L62" s="2"/>
      <c r="M62" s="1"/>
      <c r="N62" s="2"/>
      <c r="O62" s="1"/>
    </row>
    <row r="63" spans="2:17" ht="24" thickBot="1">
      <c r="B63" s="473" t="s">
        <v>389</v>
      </c>
      <c r="C63" s="474"/>
      <c r="D63" s="474"/>
      <c r="E63" s="474"/>
      <c r="F63" s="474"/>
      <c r="G63" s="474"/>
      <c r="H63" s="474"/>
      <c r="I63" s="474"/>
      <c r="J63" s="474"/>
      <c r="K63" s="474"/>
      <c r="L63" s="470" t="s">
        <v>223</v>
      </c>
      <c r="M63" s="471"/>
      <c r="N63" s="471"/>
      <c r="O63" s="471"/>
      <c r="P63" s="472"/>
    </row>
    <row r="64" spans="2:17"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c r="B66" s="148" t="s">
        <v>211</v>
      </c>
      <c r="C66" s="146">
        <v>31</v>
      </c>
      <c r="D66" s="8">
        <v>28</v>
      </c>
      <c r="E66" s="8">
        <v>31</v>
      </c>
      <c r="F66" s="8">
        <v>30</v>
      </c>
      <c r="G66" s="8">
        <v>21</v>
      </c>
      <c r="H66" s="8">
        <v>10</v>
      </c>
      <c r="I66" s="168">
        <f>SUM(C66:G66)</f>
        <v>141</v>
      </c>
      <c r="J66" s="8">
        <v>0</v>
      </c>
      <c r="K66" s="8">
        <v>31</v>
      </c>
      <c r="L66" s="8">
        <v>30</v>
      </c>
      <c r="M66" s="8">
        <v>31</v>
      </c>
      <c r="N66" s="168">
        <f>SUM(J66:M66)</f>
        <v>92</v>
      </c>
      <c r="O66" s="167">
        <f>SUM(C66:H66,J66:M66)</f>
        <v>243</v>
      </c>
      <c r="P66" s="169">
        <f>I66+N66</f>
        <v>233</v>
      </c>
    </row>
    <row r="67" spans="2:16" ht="19.5">
      <c r="B67" s="149" t="s">
        <v>485</v>
      </c>
      <c r="C67" s="147">
        <v>-5.6</v>
      </c>
      <c r="D67" s="10">
        <v>-2.9</v>
      </c>
      <c r="E67" s="10">
        <v>0.1</v>
      </c>
      <c r="F67" s="10">
        <v>7.7</v>
      </c>
      <c r="G67" s="10">
        <v>11.4</v>
      </c>
      <c r="H67" s="10">
        <v>10.3</v>
      </c>
      <c r="I67" s="153">
        <f>(C66*C67+D66*D67+E66*E67+F66*F67+G66*G67)/I66</f>
        <v>1.5510638297872339</v>
      </c>
      <c r="J67" s="10"/>
      <c r="K67" s="95">
        <v>9.6999999999999993</v>
      </c>
      <c r="L67" s="95">
        <v>4.9000000000000004</v>
      </c>
      <c r="M67" s="95">
        <v>1.6</v>
      </c>
      <c r="N67" s="153">
        <f>(J66*J67+K66*K67+L66*L67+M66*M67)/N66</f>
        <v>5.4054347826086957</v>
      </c>
      <c r="O67" s="154">
        <f>(C67*C66+D67*D66+E67*E66+F67*F66+G67*G66+H67*H66+J67*J66+K67*K66+L67*L66+M67*M66)/O66</f>
        <v>3.3703703703703702</v>
      </c>
      <c r="P67" s="161">
        <f>(I67*I66+N67*N66)/P66</f>
        <v>3.0729613733905579</v>
      </c>
    </row>
    <row r="68" spans="2:16" ht="19.5">
      <c r="B68" s="149" t="s">
        <v>212</v>
      </c>
      <c r="C68" s="13">
        <f t="shared" ref="C68:H68" si="24">C66*(13-C67)</f>
        <v>576.6</v>
      </c>
      <c r="D68" s="12">
        <f t="shared" si="24"/>
        <v>445.2</v>
      </c>
      <c r="E68" s="12">
        <f t="shared" si="24"/>
        <v>399.90000000000003</v>
      </c>
      <c r="F68" s="12">
        <f t="shared" si="24"/>
        <v>159</v>
      </c>
      <c r="G68" s="12">
        <f t="shared" si="24"/>
        <v>33.599999999999994</v>
      </c>
      <c r="H68" s="12">
        <f t="shared" si="24"/>
        <v>26.999999999999993</v>
      </c>
      <c r="I68" s="155">
        <f>SUM(C68:G68)</f>
        <v>1614.3</v>
      </c>
      <c r="J68" s="12">
        <f>J66*(13-J67)</f>
        <v>0</v>
      </c>
      <c r="K68" s="12">
        <f>K66*(13-K67)</f>
        <v>102.30000000000003</v>
      </c>
      <c r="L68" s="12">
        <f>L66*(13-L67)</f>
        <v>243</v>
      </c>
      <c r="M68" s="12">
        <f>M66*(13-M67)</f>
        <v>353.40000000000003</v>
      </c>
      <c r="N68" s="155">
        <f>SUM(J68:M68)</f>
        <v>698.7</v>
      </c>
      <c r="O68" s="156">
        <f>O66*(13-O67)</f>
        <v>2340</v>
      </c>
      <c r="P68" s="162">
        <f>P66*(13-P67)</f>
        <v>2313</v>
      </c>
    </row>
    <row r="69" spans="2:16" ht="19.5">
      <c r="B69" s="149" t="s">
        <v>213</v>
      </c>
      <c r="C69" s="13">
        <f t="shared" ref="C69:H69" si="25">C66*(17-C67)</f>
        <v>700.6</v>
      </c>
      <c r="D69" s="12">
        <f t="shared" si="25"/>
        <v>557.19999999999993</v>
      </c>
      <c r="E69" s="12">
        <f t="shared" si="25"/>
        <v>523.9</v>
      </c>
      <c r="F69" s="12">
        <f t="shared" si="25"/>
        <v>279</v>
      </c>
      <c r="G69" s="12">
        <f t="shared" si="25"/>
        <v>117.6</v>
      </c>
      <c r="H69" s="12">
        <f t="shared" si="25"/>
        <v>67</v>
      </c>
      <c r="I69" s="155">
        <f>SUM(C69:G69)</f>
        <v>2178.2999999999997</v>
      </c>
      <c r="J69" s="12">
        <f>J66*(17-J67)</f>
        <v>0</v>
      </c>
      <c r="K69" s="12">
        <f>K66*(17-K67)</f>
        <v>226.3</v>
      </c>
      <c r="L69" s="12">
        <f>L66*(17-L67)</f>
        <v>363</v>
      </c>
      <c r="M69" s="12">
        <f>M66*(17-M67)</f>
        <v>477.40000000000003</v>
      </c>
      <c r="N69" s="155">
        <f>SUM(J69:M69)</f>
        <v>1066.7</v>
      </c>
      <c r="O69" s="156">
        <f>O66*(17-O67)</f>
        <v>3312</v>
      </c>
      <c r="P69" s="162">
        <f>P66*(17-P67)</f>
        <v>3245</v>
      </c>
    </row>
    <row r="70" spans="2:16" ht="19.5">
      <c r="B70" s="149" t="s">
        <v>214</v>
      </c>
      <c r="C70" s="17">
        <f t="shared" ref="C70:H70" si="26">C66*(18-C67)</f>
        <v>731.6</v>
      </c>
      <c r="D70" s="16">
        <f t="shared" si="26"/>
        <v>585.19999999999993</v>
      </c>
      <c r="E70" s="16">
        <f t="shared" si="26"/>
        <v>554.9</v>
      </c>
      <c r="F70" s="16">
        <f t="shared" si="26"/>
        <v>309</v>
      </c>
      <c r="G70" s="16">
        <f t="shared" si="26"/>
        <v>138.6</v>
      </c>
      <c r="H70" s="16">
        <f t="shared" si="26"/>
        <v>77</v>
      </c>
      <c r="I70" s="155">
        <f>SUM(C70:G70)</f>
        <v>2319.2999999999997</v>
      </c>
      <c r="J70" s="16">
        <f>J66*(18-J67)</f>
        <v>0</v>
      </c>
      <c r="K70" s="16">
        <f>K66*(18-K67)</f>
        <v>257.3</v>
      </c>
      <c r="L70" s="16">
        <f>L66*(18-L67)</f>
        <v>393</v>
      </c>
      <c r="M70" s="16">
        <f>M66*(18-M67)</f>
        <v>508.4</v>
      </c>
      <c r="N70" s="155">
        <f>SUM(J70:M70)</f>
        <v>1158.6999999999998</v>
      </c>
      <c r="O70" s="157">
        <f>O66*(18-O67)</f>
        <v>3555</v>
      </c>
      <c r="P70" s="163">
        <f>P66*(18-P67)</f>
        <v>3478</v>
      </c>
    </row>
    <row r="71" spans="2:16" ht="20.25" thickBot="1">
      <c r="B71" s="347" t="s">
        <v>215</v>
      </c>
      <c r="C71" s="21">
        <f t="shared" ref="C71:H71" si="27">C66*(19-C67)</f>
        <v>762.6</v>
      </c>
      <c r="D71" s="20">
        <f t="shared" si="27"/>
        <v>613.19999999999993</v>
      </c>
      <c r="E71" s="20">
        <f t="shared" si="27"/>
        <v>585.9</v>
      </c>
      <c r="F71" s="20">
        <f t="shared" si="27"/>
        <v>339</v>
      </c>
      <c r="G71" s="20">
        <f t="shared" si="27"/>
        <v>159.6</v>
      </c>
      <c r="H71" s="20">
        <f t="shared" si="27"/>
        <v>87</v>
      </c>
      <c r="I71" s="164">
        <f>SUM(C71:G71)</f>
        <v>2460.2999999999997</v>
      </c>
      <c r="J71" s="20">
        <f>J66*(19-J67)</f>
        <v>0</v>
      </c>
      <c r="K71" s="20">
        <f>K66*(19-K67)</f>
        <v>288.3</v>
      </c>
      <c r="L71" s="20">
        <f>L66*(19-L67)</f>
        <v>423</v>
      </c>
      <c r="M71" s="20">
        <f>M66*(19-M67)</f>
        <v>539.4</v>
      </c>
      <c r="N71" s="164">
        <f>SUM(J71:M71)</f>
        <v>1250.6999999999998</v>
      </c>
      <c r="O71" s="165">
        <f>O66*(19-O67)</f>
        <v>3798</v>
      </c>
      <c r="P71" s="166">
        <f>P66*(19-P67)</f>
        <v>3711</v>
      </c>
    </row>
    <row r="72" spans="2:16" ht="15.75" thickBot="1">
      <c r="B72" s="1"/>
      <c r="C72" s="1"/>
      <c r="D72" s="2"/>
      <c r="E72" s="2"/>
      <c r="F72" s="2"/>
      <c r="G72" s="1"/>
      <c r="H72" s="3"/>
      <c r="I72" s="2"/>
      <c r="J72" s="3"/>
      <c r="K72" s="2"/>
      <c r="L72" s="2"/>
      <c r="M72" s="1"/>
      <c r="N72" s="2"/>
      <c r="O72" s="1"/>
    </row>
    <row r="73" spans="2:16" ht="24" thickBot="1">
      <c r="B73" s="473" t="s">
        <v>389</v>
      </c>
      <c r="C73" s="474"/>
      <c r="D73" s="474"/>
      <c r="E73" s="474"/>
      <c r="F73" s="474"/>
      <c r="G73" s="474"/>
      <c r="H73" s="474"/>
      <c r="I73" s="474"/>
      <c r="J73" s="474"/>
      <c r="K73" s="474"/>
      <c r="L73" s="470" t="s">
        <v>224</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c r="B76" s="148" t="s">
        <v>211</v>
      </c>
      <c r="C76" s="146">
        <v>31</v>
      </c>
      <c r="D76" s="8">
        <v>28</v>
      </c>
      <c r="E76" s="8">
        <v>31</v>
      </c>
      <c r="F76" s="8">
        <v>20</v>
      </c>
      <c r="G76" s="8">
        <v>15</v>
      </c>
      <c r="H76" s="8">
        <v>0</v>
      </c>
      <c r="I76" s="168">
        <f>SUM(C76:G76)</f>
        <v>125</v>
      </c>
      <c r="J76" s="8">
        <v>5</v>
      </c>
      <c r="K76" s="8">
        <v>31</v>
      </c>
      <c r="L76" s="8">
        <v>30</v>
      </c>
      <c r="M76" s="8">
        <v>31</v>
      </c>
      <c r="N76" s="168">
        <f>SUM(J76:M76)</f>
        <v>97</v>
      </c>
      <c r="O76" s="167">
        <f>SUM(C76:H76,J76:M76)</f>
        <v>222</v>
      </c>
      <c r="P76" s="169">
        <f>I76+N76</f>
        <v>222</v>
      </c>
    </row>
    <row r="77" spans="2:16" ht="19.5">
      <c r="B77" s="149" t="s">
        <v>485</v>
      </c>
      <c r="C77" s="147">
        <v>2.9</v>
      </c>
      <c r="D77" s="10">
        <v>3.1</v>
      </c>
      <c r="E77" s="10">
        <v>4.9000000000000004</v>
      </c>
      <c r="F77" s="10">
        <v>9.1</v>
      </c>
      <c r="G77" s="10">
        <v>10.199999999999999</v>
      </c>
      <c r="H77" s="10"/>
      <c r="I77" s="153">
        <f>(C76*C77+D76*D77+E76*E77+F76*F77+G76*G77)/I76</f>
        <v>5.3087999999999997</v>
      </c>
      <c r="J77" s="10">
        <v>12.4</v>
      </c>
      <c r="K77" s="95">
        <v>6.7</v>
      </c>
      <c r="L77" s="95">
        <v>0.8</v>
      </c>
      <c r="M77" s="95">
        <v>-0.9</v>
      </c>
      <c r="N77" s="153">
        <f>(J76*J77+K76*K77+L76*L77+M76*M77)/N76</f>
        <v>2.7402061855670112</v>
      </c>
      <c r="O77" s="154">
        <f>(C77*C76+D77*D76+E77*E76+F77*F76+G77*G76+H77*H76+J77*J76+K77*K76+L77*L76+M77*M76)/O76</f>
        <v>4.186486486486487</v>
      </c>
      <c r="P77" s="161">
        <f>(I77*I76+N77*N76)/P76</f>
        <v>4.186486486486487</v>
      </c>
    </row>
    <row r="78" spans="2:16" ht="19.5">
      <c r="B78" s="149" t="s">
        <v>212</v>
      </c>
      <c r="C78" s="13">
        <f t="shared" ref="C78:H78" si="28">C76*(13-C77)</f>
        <v>313.09999999999997</v>
      </c>
      <c r="D78" s="12">
        <f t="shared" si="28"/>
        <v>277.2</v>
      </c>
      <c r="E78" s="12">
        <f t="shared" si="28"/>
        <v>251.1</v>
      </c>
      <c r="F78" s="12">
        <f t="shared" si="28"/>
        <v>78</v>
      </c>
      <c r="G78" s="12">
        <f t="shared" si="28"/>
        <v>42.000000000000014</v>
      </c>
      <c r="H78" s="12">
        <f t="shared" si="28"/>
        <v>0</v>
      </c>
      <c r="I78" s="155">
        <f>SUM(C78:G78)</f>
        <v>961.4</v>
      </c>
      <c r="J78" s="12">
        <f>J76*(13-J77)</f>
        <v>2.9999999999999982</v>
      </c>
      <c r="K78" s="12">
        <f>K76*(13-K77)</f>
        <v>195.29999999999998</v>
      </c>
      <c r="L78" s="12">
        <f>L76*(13-L77)</f>
        <v>366</v>
      </c>
      <c r="M78" s="12">
        <f>M76*(13-M77)</f>
        <v>430.90000000000003</v>
      </c>
      <c r="N78" s="155">
        <f>SUM(J78:M78)</f>
        <v>995.2</v>
      </c>
      <c r="O78" s="156">
        <f>O76*(13-O77)</f>
        <v>1956.6</v>
      </c>
      <c r="P78" s="162">
        <f>P76*(13-P77)</f>
        <v>1956.6</v>
      </c>
    </row>
    <row r="79" spans="2:16" ht="19.5">
      <c r="B79" s="149" t="s">
        <v>213</v>
      </c>
      <c r="C79" s="13">
        <f t="shared" ref="C79:H79" si="29">C76*(17-C77)</f>
        <v>437.09999999999997</v>
      </c>
      <c r="D79" s="12">
        <f t="shared" si="29"/>
        <v>389.2</v>
      </c>
      <c r="E79" s="12">
        <f t="shared" si="29"/>
        <v>375.09999999999997</v>
      </c>
      <c r="F79" s="12">
        <f t="shared" si="29"/>
        <v>158</v>
      </c>
      <c r="G79" s="12">
        <f t="shared" si="29"/>
        <v>102.00000000000001</v>
      </c>
      <c r="H79" s="12">
        <f t="shared" si="29"/>
        <v>0</v>
      </c>
      <c r="I79" s="155">
        <f>SUM(C79:G79)</f>
        <v>1461.3999999999999</v>
      </c>
      <c r="J79" s="12">
        <f>J76*(17-J77)</f>
        <v>23</v>
      </c>
      <c r="K79" s="12">
        <f>K76*(17-K77)</f>
        <v>319.3</v>
      </c>
      <c r="L79" s="12">
        <f>L76*(17-L77)</f>
        <v>486</v>
      </c>
      <c r="M79" s="12">
        <f>M76*(17-M77)</f>
        <v>554.9</v>
      </c>
      <c r="N79" s="155">
        <f>SUM(J79:M79)</f>
        <v>1383.1999999999998</v>
      </c>
      <c r="O79" s="156">
        <f>O76*(17-O77)</f>
        <v>2844.6</v>
      </c>
      <c r="P79" s="162">
        <f>P76*(17-P77)</f>
        <v>2844.6</v>
      </c>
    </row>
    <row r="80" spans="2:16" ht="19.5">
      <c r="B80" s="149" t="s">
        <v>214</v>
      </c>
      <c r="C80" s="17">
        <f t="shared" ref="C80:H80" si="30">C76*(18-C77)</f>
        <v>468.09999999999997</v>
      </c>
      <c r="D80" s="16">
        <f t="shared" si="30"/>
        <v>417.2</v>
      </c>
      <c r="E80" s="16">
        <f t="shared" si="30"/>
        <v>406.09999999999997</v>
      </c>
      <c r="F80" s="16">
        <f t="shared" si="30"/>
        <v>178</v>
      </c>
      <c r="G80" s="16">
        <f t="shared" si="30"/>
        <v>117.00000000000001</v>
      </c>
      <c r="H80" s="16">
        <f t="shared" si="30"/>
        <v>0</v>
      </c>
      <c r="I80" s="155">
        <f>SUM(C80:G80)</f>
        <v>1586.3999999999999</v>
      </c>
      <c r="J80" s="16">
        <f>J76*(18-J77)</f>
        <v>28</v>
      </c>
      <c r="K80" s="16">
        <f>K76*(18-K77)</f>
        <v>350.3</v>
      </c>
      <c r="L80" s="16">
        <f>L76*(18-L77)</f>
        <v>516</v>
      </c>
      <c r="M80" s="16">
        <f>M76*(18-M77)</f>
        <v>585.9</v>
      </c>
      <c r="N80" s="155">
        <f>SUM(J80:M80)</f>
        <v>1480.1999999999998</v>
      </c>
      <c r="O80" s="157">
        <f>O76*(18-O77)</f>
        <v>3066.6</v>
      </c>
      <c r="P80" s="163">
        <f>P76*(18-P77)</f>
        <v>3066.6</v>
      </c>
    </row>
    <row r="81" spans="2:16" ht="20.25" thickBot="1">
      <c r="B81" s="347" t="s">
        <v>215</v>
      </c>
      <c r="C81" s="21">
        <f t="shared" ref="C81:H81" si="31">C76*(19-C77)</f>
        <v>499.1</v>
      </c>
      <c r="D81" s="20">
        <f t="shared" si="31"/>
        <v>445.2</v>
      </c>
      <c r="E81" s="20">
        <f t="shared" si="31"/>
        <v>437.09999999999997</v>
      </c>
      <c r="F81" s="20">
        <f t="shared" si="31"/>
        <v>198</v>
      </c>
      <c r="G81" s="20">
        <f t="shared" si="31"/>
        <v>132</v>
      </c>
      <c r="H81" s="20">
        <f t="shared" si="31"/>
        <v>0</v>
      </c>
      <c r="I81" s="164">
        <f>SUM(C81:G81)</f>
        <v>1711.3999999999999</v>
      </c>
      <c r="J81" s="20">
        <f>J76*(19-J77)</f>
        <v>33</v>
      </c>
      <c r="K81" s="20">
        <f>K76*(19-K77)</f>
        <v>381.3</v>
      </c>
      <c r="L81" s="20">
        <f>L76*(19-L77)</f>
        <v>546</v>
      </c>
      <c r="M81" s="20">
        <f>M76*(19-M77)</f>
        <v>616.9</v>
      </c>
      <c r="N81" s="164">
        <f>SUM(J81:M81)</f>
        <v>1577.1999999999998</v>
      </c>
      <c r="O81" s="165">
        <f>O76*(19-O77)</f>
        <v>3288.6</v>
      </c>
      <c r="P81" s="166">
        <f>P76*(19-P77)</f>
        <v>3288.6</v>
      </c>
    </row>
    <row r="82" spans="2:16" ht="15.75" thickBot="1">
      <c r="B82" s="1"/>
      <c r="C82" s="1"/>
      <c r="D82" s="2"/>
      <c r="E82" s="2"/>
      <c r="F82" s="2"/>
      <c r="G82" s="1"/>
      <c r="H82" s="3"/>
      <c r="I82" s="2"/>
      <c r="J82" s="3"/>
      <c r="K82" s="2"/>
      <c r="L82" s="2"/>
      <c r="M82" s="1"/>
      <c r="N82" s="2"/>
      <c r="O82" s="1"/>
    </row>
    <row r="83" spans="2:16" ht="24" thickBot="1">
      <c r="B83" s="473" t="s">
        <v>389</v>
      </c>
      <c r="C83" s="474"/>
      <c r="D83" s="474"/>
      <c r="E83" s="474"/>
      <c r="F83" s="474"/>
      <c r="G83" s="474"/>
      <c r="H83" s="474"/>
      <c r="I83" s="474"/>
      <c r="J83" s="474"/>
      <c r="K83" s="474"/>
      <c r="L83" s="470" t="s">
        <v>225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c r="B86" s="148" t="s">
        <v>211</v>
      </c>
      <c r="C86" s="146">
        <v>31</v>
      </c>
      <c r="D86" s="8">
        <v>28</v>
      </c>
      <c r="E86" s="8">
        <v>31</v>
      </c>
      <c r="F86" s="8">
        <v>30</v>
      </c>
      <c r="G86" s="8">
        <v>15</v>
      </c>
      <c r="H86" s="8">
        <v>5</v>
      </c>
      <c r="I86" s="168">
        <f>SUM(C86:G86)</f>
        <v>135</v>
      </c>
      <c r="J86" s="8">
        <v>20</v>
      </c>
      <c r="K86" s="8">
        <v>31</v>
      </c>
      <c r="L86" s="8">
        <v>30</v>
      </c>
      <c r="M86" s="8">
        <v>31</v>
      </c>
      <c r="N86" s="168">
        <f>SUM(J86:M86)</f>
        <v>112</v>
      </c>
      <c r="O86" s="167">
        <f>SUM(C86:H86,J86:M86)</f>
        <v>252</v>
      </c>
      <c r="P86" s="169">
        <f>I86+N86</f>
        <v>247</v>
      </c>
    </row>
    <row r="87" spans="2:16" ht="19.5">
      <c r="B87" s="149" t="s">
        <v>485</v>
      </c>
      <c r="C87" s="147">
        <v>1.5</v>
      </c>
      <c r="D87" s="10">
        <v>2.8</v>
      </c>
      <c r="E87" s="10">
        <v>3.2</v>
      </c>
      <c r="F87" s="10">
        <v>7.9</v>
      </c>
      <c r="G87" s="10">
        <v>10.199999999999999</v>
      </c>
      <c r="H87" s="10">
        <v>12.4</v>
      </c>
      <c r="I87" s="153">
        <f>(C86*C87+D86*D87+E86*E87+F86*F87+G86*G87)/I86</f>
        <v>4.5488888888888894</v>
      </c>
      <c r="J87" s="10">
        <v>9.1</v>
      </c>
      <c r="K87" s="95">
        <v>8.5</v>
      </c>
      <c r="L87" s="95">
        <v>4.2</v>
      </c>
      <c r="M87" s="95">
        <v>0.5</v>
      </c>
      <c r="N87" s="153">
        <f>(J86*J87+K86*K87+L86*L87+M86*M87)/N86</f>
        <v>5.2410714285714288</v>
      </c>
      <c r="O87" s="154">
        <f>(C87*C86+D87*D86+E87*E86+F87*F86+G87*G86+H87*H86+J87*J86+K87*K86+L87*L86+M87*M86)/O86</f>
        <v>5.0123015873015868</v>
      </c>
      <c r="P87" s="161">
        <f>(I87*I86+N87*N86)/P86</f>
        <v>4.8627530364372467</v>
      </c>
    </row>
    <row r="88" spans="2:16" ht="19.5">
      <c r="B88" s="149" t="s">
        <v>212</v>
      </c>
      <c r="C88" s="13">
        <f t="shared" ref="C88:H88" si="32">C86*(13-C87)</f>
        <v>356.5</v>
      </c>
      <c r="D88" s="12">
        <f t="shared" si="32"/>
        <v>285.59999999999997</v>
      </c>
      <c r="E88" s="12">
        <f t="shared" si="32"/>
        <v>303.8</v>
      </c>
      <c r="F88" s="12">
        <f t="shared" si="32"/>
        <v>153</v>
      </c>
      <c r="G88" s="12">
        <f t="shared" si="32"/>
        <v>42.000000000000014</v>
      </c>
      <c r="H88" s="12">
        <f t="shared" si="32"/>
        <v>2.9999999999999982</v>
      </c>
      <c r="I88" s="155">
        <f>SUM(C88:G88)</f>
        <v>1140.8999999999999</v>
      </c>
      <c r="J88" s="12">
        <f>J86*(13-J87)</f>
        <v>78</v>
      </c>
      <c r="K88" s="12">
        <f>K86*(13-K87)</f>
        <v>139.5</v>
      </c>
      <c r="L88" s="12">
        <f>L86*(13-L87)</f>
        <v>264</v>
      </c>
      <c r="M88" s="12">
        <f>M86*(13-M87)</f>
        <v>387.5</v>
      </c>
      <c r="N88" s="155">
        <f>SUM(J88:M88)</f>
        <v>869</v>
      </c>
      <c r="O88" s="156">
        <f>O86*(13-O87)</f>
        <v>2012.9</v>
      </c>
      <c r="P88" s="162">
        <f>P86*(13-P87)</f>
        <v>2009.8999999999999</v>
      </c>
    </row>
    <row r="89" spans="2:16" ht="19.5">
      <c r="B89" s="149" t="s">
        <v>213</v>
      </c>
      <c r="C89" s="13">
        <f t="shared" ref="C89:H89" si="33">C86*(17-C87)</f>
        <v>480.5</v>
      </c>
      <c r="D89" s="12">
        <f t="shared" si="33"/>
        <v>397.59999999999997</v>
      </c>
      <c r="E89" s="12">
        <f t="shared" si="33"/>
        <v>427.8</v>
      </c>
      <c r="F89" s="12">
        <f t="shared" si="33"/>
        <v>273</v>
      </c>
      <c r="G89" s="12">
        <f t="shared" si="33"/>
        <v>102.00000000000001</v>
      </c>
      <c r="H89" s="12">
        <f t="shared" si="33"/>
        <v>23</v>
      </c>
      <c r="I89" s="155">
        <f>SUM(C89:G89)</f>
        <v>1680.8999999999999</v>
      </c>
      <c r="J89" s="12">
        <f>J86*(17-J87)</f>
        <v>158</v>
      </c>
      <c r="K89" s="12">
        <f>K86*(17-K87)</f>
        <v>263.5</v>
      </c>
      <c r="L89" s="12">
        <f>L86*(17-L87)</f>
        <v>384</v>
      </c>
      <c r="M89" s="12">
        <f>M86*(17-M87)</f>
        <v>511.5</v>
      </c>
      <c r="N89" s="155">
        <f>SUM(J89:M89)</f>
        <v>1317</v>
      </c>
      <c r="O89" s="156">
        <f>O86*(17-O87)</f>
        <v>3020.9000000000005</v>
      </c>
      <c r="P89" s="162">
        <f>P86*(17-P87)</f>
        <v>2997.8999999999996</v>
      </c>
    </row>
    <row r="90" spans="2:16" ht="19.5">
      <c r="B90" s="149" t="s">
        <v>214</v>
      </c>
      <c r="C90" s="17">
        <f t="shared" ref="C90:H90" si="34">C86*(18-C87)</f>
        <v>511.5</v>
      </c>
      <c r="D90" s="16">
        <f t="shared" si="34"/>
        <v>425.59999999999997</v>
      </c>
      <c r="E90" s="16">
        <f t="shared" si="34"/>
        <v>458.8</v>
      </c>
      <c r="F90" s="16">
        <f t="shared" si="34"/>
        <v>303</v>
      </c>
      <c r="G90" s="16">
        <f t="shared" si="34"/>
        <v>117.00000000000001</v>
      </c>
      <c r="H90" s="16">
        <f t="shared" si="34"/>
        <v>28</v>
      </c>
      <c r="I90" s="155">
        <f>SUM(C90:G90)</f>
        <v>1815.8999999999999</v>
      </c>
      <c r="J90" s="16">
        <f>J86*(18-J87)</f>
        <v>178</v>
      </c>
      <c r="K90" s="16">
        <f>K86*(18-K87)</f>
        <v>294.5</v>
      </c>
      <c r="L90" s="16">
        <f>L86*(18-L87)</f>
        <v>414</v>
      </c>
      <c r="M90" s="16">
        <f>M86*(18-M87)</f>
        <v>542.5</v>
      </c>
      <c r="N90" s="155">
        <f>SUM(J90:M90)</f>
        <v>1429</v>
      </c>
      <c r="O90" s="157">
        <f>O86*(18-O87)</f>
        <v>3272.9000000000005</v>
      </c>
      <c r="P90" s="163">
        <f>P86*(18-P87)</f>
        <v>3244.8999999999996</v>
      </c>
    </row>
    <row r="91" spans="2:16" ht="20.25" thickBot="1">
      <c r="B91" s="347" t="s">
        <v>215</v>
      </c>
      <c r="C91" s="21">
        <f t="shared" ref="C91:H91" si="35">C86*(19-C87)</f>
        <v>542.5</v>
      </c>
      <c r="D91" s="20">
        <f t="shared" si="35"/>
        <v>453.59999999999997</v>
      </c>
      <c r="E91" s="20">
        <f t="shared" si="35"/>
        <v>489.8</v>
      </c>
      <c r="F91" s="20">
        <f t="shared" si="35"/>
        <v>333</v>
      </c>
      <c r="G91" s="20">
        <f t="shared" si="35"/>
        <v>132</v>
      </c>
      <c r="H91" s="20">
        <f t="shared" si="35"/>
        <v>33</v>
      </c>
      <c r="I91" s="164">
        <f>SUM(C91:G91)</f>
        <v>1950.8999999999999</v>
      </c>
      <c r="J91" s="20">
        <f>J86*(19-J87)</f>
        <v>198</v>
      </c>
      <c r="K91" s="20">
        <f>K86*(19-K87)</f>
        <v>325.5</v>
      </c>
      <c r="L91" s="20">
        <f>L86*(19-L87)</f>
        <v>444</v>
      </c>
      <c r="M91" s="20">
        <f>M86*(19-M87)</f>
        <v>573.5</v>
      </c>
      <c r="N91" s="164">
        <f>SUM(J91:M91)</f>
        <v>1541</v>
      </c>
      <c r="O91" s="165">
        <f>O86*(19-O87)</f>
        <v>3524.9000000000005</v>
      </c>
      <c r="P91" s="166">
        <f>P86*(19-P87)</f>
        <v>3491.8999999999996</v>
      </c>
    </row>
    <row r="92" spans="2:16" ht="15.75" thickBot="1">
      <c r="B92" s="1"/>
      <c r="C92" s="1"/>
      <c r="D92" s="2"/>
      <c r="E92" s="2"/>
      <c r="F92" s="2"/>
      <c r="G92" s="1"/>
      <c r="H92" s="3"/>
      <c r="I92" s="2"/>
      <c r="J92" s="3"/>
      <c r="K92" s="2"/>
      <c r="L92" s="2"/>
      <c r="M92" s="1"/>
      <c r="N92" s="2"/>
      <c r="O92" s="1"/>
    </row>
    <row r="93" spans="2:16" ht="24" thickBot="1">
      <c r="B93" s="473" t="s">
        <v>389</v>
      </c>
      <c r="C93" s="474"/>
      <c r="D93" s="474"/>
      <c r="E93" s="474"/>
      <c r="F93" s="474"/>
      <c r="G93" s="474"/>
      <c r="H93" s="474"/>
      <c r="I93" s="474"/>
      <c r="J93" s="474"/>
      <c r="K93" s="474"/>
      <c r="L93" s="470" t="s">
        <v>226</v>
      </c>
      <c r="M93" s="471"/>
      <c r="N93" s="471"/>
      <c r="O93" s="471"/>
      <c r="P93" s="472"/>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16.5" thickBot="1">
      <c r="B95" s="466"/>
      <c r="C95" s="462"/>
      <c r="D95" s="462"/>
      <c r="E95" s="462"/>
      <c r="F95" s="462"/>
      <c r="G95" s="462"/>
      <c r="H95" s="462"/>
      <c r="I95" s="462"/>
      <c r="J95" s="462"/>
      <c r="K95" s="462"/>
      <c r="L95" s="462"/>
      <c r="M95" s="462"/>
      <c r="N95" s="462"/>
      <c r="O95" s="145" t="s">
        <v>209</v>
      </c>
      <c r="P95" s="30" t="s">
        <v>210</v>
      </c>
    </row>
    <row r="96" spans="2:16">
      <c r="B96" s="148" t="s">
        <v>211</v>
      </c>
      <c r="C96" s="146">
        <v>31</v>
      </c>
      <c r="D96" s="8">
        <v>28</v>
      </c>
      <c r="E96" s="8">
        <v>31</v>
      </c>
      <c r="F96" s="8">
        <v>20</v>
      </c>
      <c r="G96" s="8">
        <v>16</v>
      </c>
      <c r="H96" s="8">
        <v>10</v>
      </c>
      <c r="I96" s="168">
        <f>SUM(C96:G96)</f>
        <v>126</v>
      </c>
      <c r="J96" s="8">
        <v>5</v>
      </c>
      <c r="K96" s="8">
        <v>26</v>
      </c>
      <c r="L96" s="8">
        <v>30</v>
      </c>
      <c r="M96" s="8">
        <v>31</v>
      </c>
      <c r="N96" s="168">
        <f>SUM(J96:M96)</f>
        <v>92</v>
      </c>
      <c r="O96" s="167">
        <f>SUM(C96:H96,J96:M96)</f>
        <v>228</v>
      </c>
      <c r="P96" s="169">
        <f>I96+N96</f>
        <v>218</v>
      </c>
    </row>
    <row r="97" spans="2:16" ht="19.5">
      <c r="B97" s="149" t="s">
        <v>485</v>
      </c>
      <c r="C97" s="147">
        <v>-3.7</v>
      </c>
      <c r="D97" s="10">
        <v>-1</v>
      </c>
      <c r="E97" s="10">
        <v>3.6</v>
      </c>
      <c r="F97" s="10">
        <v>11.7</v>
      </c>
      <c r="G97" s="10">
        <v>11</v>
      </c>
      <c r="H97" s="10">
        <v>12.2</v>
      </c>
      <c r="I97" s="153">
        <f>(C96*C97+D96*D97+E96*E97+F96*F97+G96*G97)/I96</f>
        <v>3.0071428571428576</v>
      </c>
      <c r="J97" s="10">
        <v>12.8</v>
      </c>
      <c r="K97" s="95">
        <v>5.9</v>
      </c>
      <c r="L97" s="95">
        <v>6</v>
      </c>
      <c r="M97" s="95">
        <v>-0.7</v>
      </c>
      <c r="N97" s="153">
        <f>(J96*J97+K96*K97+L96*L97+M96*M97)/N96</f>
        <v>4.0836956521739127</v>
      </c>
      <c r="O97" s="154">
        <f>(C97*C96+D97*D96+E97*E96+F97*F96+G97*G96+H97*H96+J97*J96+K97*K96+L97*L96+M97*M96)/O96</f>
        <v>3.8447368421052635</v>
      </c>
      <c r="P97" s="161">
        <f>(I97*I96+N97*N96)/P96</f>
        <v>3.4614678899082572</v>
      </c>
    </row>
    <row r="98" spans="2:16" ht="19.5">
      <c r="B98" s="149" t="s">
        <v>212</v>
      </c>
      <c r="C98" s="13">
        <f t="shared" ref="C98:H98" si="36">C96*(13-C97)</f>
        <v>517.69999999999993</v>
      </c>
      <c r="D98" s="12">
        <f t="shared" si="36"/>
        <v>392</v>
      </c>
      <c r="E98" s="12">
        <f t="shared" si="36"/>
        <v>291.40000000000003</v>
      </c>
      <c r="F98" s="12">
        <f t="shared" si="36"/>
        <v>26.000000000000014</v>
      </c>
      <c r="G98" s="12">
        <f t="shared" si="36"/>
        <v>32</v>
      </c>
      <c r="H98" s="12">
        <f t="shared" si="36"/>
        <v>8.0000000000000071</v>
      </c>
      <c r="I98" s="155">
        <f>SUM(C98:G98)</f>
        <v>1259.0999999999999</v>
      </c>
      <c r="J98" s="12">
        <f>J96*(13-J97)</f>
        <v>0.99999999999999645</v>
      </c>
      <c r="K98" s="12">
        <f>K96*(13-K97)</f>
        <v>184.6</v>
      </c>
      <c r="L98" s="12">
        <f>L96*(13-L97)</f>
        <v>210</v>
      </c>
      <c r="M98" s="12">
        <f>M96*(13-M97)</f>
        <v>424.7</v>
      </c>
      <c r="N98" s="155">
        <f>SUM(J98:M98)</f>
        <v>820.3</v>
      </c>
      <c r="O98" s="156">
        <f>O96*(13-O97)</f>
        <v>2087.4</v>
      </c>
      <c r="P98" s="162">
        <f>P96*(13-P97)</f>
        <v>2079.4</v>
      </c>
    </row>
    <row r="99" spans="2:16" ht="19.5">
      <c r="B99" s="149" t="s">
        <v>213</v>
      </c>
      <c r="C99" s="13">
        <f t="shared" ref="C99:H99" si="37">C96*(17-C97)</f>
        <v>641.69999999999993</v>
      </c>
      <c r="D99" s="12">
        <f t="shared" si="37"/>
        <v>504</v>
      </c>
      <c r="E99" s="12">
        <f t="shared" si="37"/>
        <v>415.40000000000003</v>
      </c>
      <c r="F99" s="12">
        <f t="shared" si="37"/>
        <v>106.00000000000001</v>
      </c>
      <c r="G99" s="12">
        <f t="shared" si="37"/>
        <v>96</v>
      </c>
      <c r="H99" s="12">
        <f t="shared" si="37"/>
        <v>48.000000000000007</v>
      </c>
      <c r="I99" s="155">
        <f>SUM(C99:G99)</f>
        <v>1763.1</v>
      </c>
      <c r="J99" s="12">
        <f>J96*(17-J97)</f>
        <v>20.999999999999996</v>
      </c>
      <c r="K99" s="12">
        <f>K96*(17-K97)</f>
        <v>288.59999999999997</v>
      </c>
      <c r="L99" s="12">
        <f>L96*(17-L97)</f>
        <v>330</v>
      </c>
      <c r="M99" s="12">
        <f>M96*(17-M97)</f>
        <v>548.69999999999993</v>
      </c>
      <c r="N99" s="155">
        <f>SUM(J99:M99)</f>
        <v>1188.2999999999997</v>
      </c>
      <c r="O99" s="156">
        <f>O96*(17-O97)</f>
        <v>2999.4</v>
      </c>
      <c r="P99" s="162">
        <f>P96*(17-P97)</f>
        <v>2951.4</v>
      </c>
    </row>
    <row r="100" spans="2:16" ht="19.5">
      <c r="B100" s="149" t="s">
        <v>214</v>
      </c>
      <c r="C100" s="17">
        <f t="shared" ref="C100:H100" si="38">C96*(18-C97)</f>
        <v>672.69999999999993</v>
      </c>
      <c r="D100" s="16">
        <f t="shared" si="38"/>
        <v>532</v>
      </c>
      <c r="E100" s="16">
        <f t="shared" si="38"/>
        <v>446.40000000000003</v>
      </c>
      <c r="F100" s="16">
        <f t="shared" si="38"/>
        <v>126.00000000000001</v>
      </c>
      <c r="G100" s="16">
        <f t="shared" si="38"/>
        <v>112</v>
      </c>
      <c r="H100" s="16">
        <f t="shared" si="38"/>
        <v>58.000000000000007</v>
      </c>
      <c r="I100" s="155">
        <f>SUM(C100:G100)</f>
        <v>1889.1</v>
      </c>
      <c r="J100" s="16">
        <f>J96*(18-J97)</f>
        <v>25.999999999999996</v>
      </c>
      <c r="K100" s="16">
        <f>K96*(18-K97)</f>
        <v>314.59999999999997</v>
      </c>
      <c r="L100" s="16">
        <f>L96*(18-L97)</f>
        <v>360</v>
      </c>
      <c r="M100" s="16">
        <f>M96*(18-M97)</f>
        <v>579.69999999999993</v>
      </c>
      <c r="N100" s="155">
        <f>SUM(J100:M100)</f>
        <v>1280.2999999999997</v>
      </c>
      <c r="O100" s="157">
        <f>O96*(18-O97)</f>
        <v>3227.4</v>
      </c>
      <c r="P100" s="163">
        <f>P96*(18-P97)</f>
        <v>3169.4</v>
      </c>
    </row>
    <row r="101" spans="2:16" ht="20.25" thickBot="1">
      <c r="B101" s="347" t="s">
        <v>215</v>
      </c>
      <c r="C101" s="21">
        <f t="shared" ref="C101:H101" si="39">C96*(19-C97)</f>
        <v>703.69999999999993</v>
      </c>
      <c r="D101" s="20">
        <f t="shared" si="39"/>
        <v>560</v>
      </c>
      <c r="E101" s="20">
        <f t="shared" si="39"/>
        <v>477.40000000000003</v>
      </c>
      <c r="F101" s="20">
        <f t="shared" si="39"/>
        <v>146</v>
      </c>
      <c r="G101" s="20">
        <f t="shared" si="39"/>
        <v>128</v>
      </c>
      <c r="H101" s="20">
        <f t="shared" si="39"/>
        <v>68</v>
      </c>
      <c r="I101" s="164">
        <f>SUM(C101:G101)</f>
        <v>2015.1</v>
      </c>
      <c r="J101" s="20">
        <f>J96*(19-J97)</f>
        <v>30.999999999999996</v>
      </c>
      <c r="K101" s="20">
        <f>K96*(19-K97)</f>
        <v>340.59999999999997</v>
      </c>
      <c r="L101" s="20">
        <f>L96*(19-L97)</f>
        <v>390</v>
      </c>
      <c r="M101" s="20">
        <f>M96*(19-M97)</f>
        <v>610.69999999999993</v>
      </c>
      <c r="N101" s="164">
        <f>SUM(J101:M101)</f>
        <v>1372.2999999999997</v>
      </c>
      <c r="O101" s="165">
        <f>O96*(19-O97)</f>
        <v>3455.4</v>
      </c>
      <c r="P101" s="166">
        <f>P96*(19-P97)</f>
        <v>3387.4</v>
      </c>
    </row>
    <row r="102" spans="2:16" ht="15.75" thickBot="1">
      <c r="B102" s="1"/>
      <c r="C102" s="1"/>
      <c r="D102" s="2"/>
      <c r="E102" s="2"/>
      <c r="F102" s="2"/>
      <c r="G102" s="1"/>
      <c r="H102" s="3"/>
      <c r="I102" s="2"/>
      <c r="J102" s="3"/>
      <c r="K102" s="2"/>
      <c r="L102" s="2"/>
      <c r="M102" s="1"/>
      <c r="N102" s="2"/>
      <c r="O102" s="1"/>
    </row>
    <row r="103" spans="2:16" ht="24" thickBot="1">
      <c r="B103" s="473" t="s">
        <v>389</v>
      </c>
      <c r="C103" s="474"/>
      <c r="D103" s="474"/>
      <c r="E103" s="474"/>
      <c r="F103" s="474"/>
      <c r="G103" s="474"/>
      <c r="H103" s="474"/>
      <c r="I103" s="474"/>
      <c r="J103" s="474"/>
      <c r="K103" s="474"/>
      <c r="L103" s="470" t="s">
        <v>227</v>
      </c>
      <c r="M103" s="471"/>
      <c r="N103" s="471"/>
      <c r="O103" s="471"/>
      <c r="P103" s="472"/>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16.5" thickBot="1">
      <c r="B105" s="466"/>
      <c r="C105" s="462"/>
      <c r="D105" s="462"/>
      <c r="E105" s="462"/>
      <c r="F105" s="462"/>
      <c r="G105" s="462"/>
      <c r="H105" s="462"/>
      <c r="I105" s="462"/>
      <c r="J105" s="462"/>
      <c r="K105" s="462"/>
      <c r="L105" s="462"/>
      <c r="M105" s="462"/>
      <c r="N105" s="462"/>
      <c r="O105" s="145" t="s">
        <v>209</v>
      </c>
      <c r="P105" s="30" t="s">
        <v>210</v>
      </c>
    </row>
    <row r="106" spans="2:16">
      <c r="B106" s="148" t="s">
        <v>211</v>
      </c>
      <c r="C106" s="146">
        <v>31</v>
      </c>
      <c r="D106" s="8">
        <v>28</v>
      </c>
      <c r="E106" s="8">
        <v>31</v>
      </c>
      <c r="F106" s="8">
        <v>25</v>
      </c>
      <c r="G106" s="8">
        <v>26</v>
      </c>
      <c r="H106" s="8">
        <v>5</v>
      </c>
      <c r="I106" s="168">
        <f>SUM(C106:G106)</f>
        <v>141</v>
      </c>
      <c r="J106" s="8">
        <v>20</v>
      </c>
      <c r="K106" s="8">
        <v>31</v>
      </c>
      <c r="L106" s="8">
        <v>30</v>
      </c>
      <c r="M106" s="8">
        <v>31</v>
      </c>
      <c r="N106" s="168">
        <f>SUM(J106:M106)</f>
        <v>112</v>
      </c>
      <c r="O106" s="167">
        <f>SUM(C106:H106,J106:M106)</f>
        <v>258</v>
      </c>
      <c r="P106" s="169">
        <f>I106+N106</f>
        <v>253</v>
      </c>
    </row>
    <row r="107" spans="2:16" ht="19.5">
      <c r="B107" s="149" t="s">
        <v>485</v>
      </c>
      <c r="C107" s="147">
        <v>-4.5</v>
      </c>
      <c r="D107" s="10">
        <v>-1.2</v>
      </c>
      <c r="E107" s="10">
        <v>2.9</v>
      </c>
      <c r="F107" s="10">
        <v>7.1</v>
      </c>
      <c r="G107" s="10">
        <v>10.7</v>
      </c>
      <c r="H107" s="10">
        <v>12.7</v>
      </c>
      <c r="I107" s="153">
        <f>(C106*C107+D106*D107+E106*E107+F106*F107+G106*G107)/I106</f>
        <v>2.6418439716312059</v>
      </c>
      <c r="J107" s="10">
        <v>10.3</v>
      </c>
      <c r="K107" s="95">
        <v>6.4</v>
      </c>
      <c r="L107" s="95">
        <v>4.9000000000000004</v>
      </c>
      <c r="M107" s="95">
        <v>-4.3</v>
      </c>
      <c r="N107" s="153">
        <f>(J106*J107+K106*K107+L106*L107+M106*M107)/N106</f>
        <v>3.7330357142857147</v>
      </c>
      <c r="O107" s="154">
        <f>(C107*C106+D107*D106+E107*E106+F107*F106+G107*G106+H107*H106+J107*J106+K107*K106+L107*L106+M107*M106)/O106</f>
        <v>3.3104651162790697</v>
      </c>
      <c r="P107" s="161">
        <f>(I107*I106+N107*N106)/P106</f>
        <v>3.1249011857707516</v>
      </c>
    </row>
    <row r="108" spans="2:16" ht="19.5">
      <c r="B108" s="149" t="s">
        <v>212</v>
      </c>
      <c r="C108" s="13">
        <f t="shared" ref="C108:H108" si="40">C106*(13-C107)</f>
        <v>542.5</v>
      </c>
      <c r="D108" s="12">
        <f t="shared" si="40"/>
        <v>397.59999999999997</v>
      </c>
      <c r="E108" s="12">
        <f t="shared" si="40"/>
        <v>313.09999999999997</v>
      </c>
      <c r="F108" s="12">
        <f t="shared" si="40"/>
        <v>147.5</v>
      </c>
      <c r="G108" s="12">
        <f t="shared" si="40"/>
        <v>59.800000000000018</v>
      </c>
      <c r="H108" s="12">
        <f t="shared" si="40"/>
        <v>1.5000000000000036</v>
      </c>
      <c r="I108" s="155">
        <f>SUM(C108:G108)</f>
        <v>1460.4999999999998</v>
      </c>
      <c r="J108" s="12">
        <f>J106*(13-J107)</f>
        <v>53.999999999999986</v>
      </c>
      <c r="K108" s="12">
        <f>K106*(13-K107)</f>
        <v>204.6</v>
      </c>
      <c r="L108" s="12">
        <f>L106*(13-L107)</f>
        <v>243</v>
      </c>
      <c r="M108" s="12">
        <f>M106*(13-M107)</f>
        <v>536.30000000000007</v>
      </c>
      <c r="N108" s="155">
        <f>SUM(J108:M108)</f>
        <v>1037.9000000000001</v>
      </c>
      <c r="O108" s="156">
        <f>O106*(13-O107)</f>
        <v>2499.9</v>
      </c>
      <c r="P108" s="162">
        <f>P106*(13-P107)</f>
        <v>2498.4</v>
      </c>
    </row>
    <row r="109" spans="2:16" ht="19.5">
      <c r="B109" s="149" t="s">
        <v>213</v>
      </c>
      <c r="C109" s="13">
        <f t="shared" ref="C109:H109" si="41">C106*(17-C107)</f>
        <v>666.5</v>
      </c>
      <c r="D109" s="12">
        <f t="shared" si="41"/>
        <v>509.59999999999997</v>
      </c>
      <c r="E109" s="12">
        <f t="shared" si="41"/>
        <v>437.09999999999997</v>
      </c>
      <c r="F109" s="12">
        <f t="shared" si="41"/>
        <v>247.5</v>
      </c>
      <c r="G109" s="12">
        <f t="shared" si="41"/>
        <v>163.80000000000001</v>
      </c>
      <c r="H109" s="12">
        <f t="shared" si="41"/>
        <v>21.500000000000004</v>
      </c>
      <c r="I109" s="155">
        <f>SUM(C109:G109)</f>
        <v>2024.4999999999998</v>
      </c>
      <c r="J109" s="12">
        <f>J106*(17-J107)</f>
        <v>134</v>
      </c>
      <c r="K109" s="12">
        <f>K106*(17-K107)</f>
        <v>328.59999999999997</v>
      </c>
      <c r="L109" s="12">
        <f>L106*(17-L107)</f>
        <v>363</v>
      </c>
      <c r="M109" s="12">
        <f>M106*(17-M107)</f>
        <v>660.30000000000007</v>
      </c>
      <c r="N109" s="155">
        <f>SUM(J109:M109)</f>
        <v>1485.9</v>
      </c>
      <c r="O109" s="156">
        <f>O106*(17-O107)</f>
        <v>3531.9</v>
      </c>
      <c r="P109" s="162">
        <f>P106*(17-P107)</f>
        <v>3510.4</v>
      </c>
    </row>
    <row r="110" spans="2:16" ht="19.5">
      <c r="B110" s="149" t="s">
        <v>214</v>
      </c>
      <c r="C110" s="17">
        <f t="shared" ref="C110:H110" si="42">C106*(18-C107)</f>
        <v>697.5</v>
      </c>
      <c r="D110" s="16">
        <f t="shared" si="42"/>
        <v>537.6</v>
      </c>
      <c r="E110" s="16">
        <f t="shared" si="42"/>
        <v>468.09999999999997</v>
      </c>
      <c r="F110" s="16">
        <f t="shared" si="42"/>
        <v>272.5</v>
      </c>
      <c r="G110" s="16">
        <f t="shared" si="42"/>
        <v>189.8</v>
      </c>
      <c r="H110" s="16">
        <f t="shared" si="42"/>
        <v>26.500000000000004</v>
      </c>
      <c r="I110" s="155">
        <f>SUM(C110:G110)</f>
        <v>2165.5</v>
      </c>
      <c r="J110" s="16">
        <f>J106*(18-J107)</f>
        <v>154</v>
      </c>
      <c r="K110" s="16">
        <f>K106*(18-K107)</f>
        <v>359.59999999999997</v>
      </c>
      <c r="L110" s="16">
        <f>L106*(18-L107)</f>
        <v>393</v>
      </c>
      <c r="M110" s="16">
        <f>M106*(18-M107)</f>
        <v>691.30000000000007</v>
      </c>
      <c r="N110" s="155">
        <f>SUM(J110:M110)</f>
        <v>1597.9</v>
      </c>
      <c r="O110" s="157">
        <f>O106*(18-O107)</f>
        <v>3789.9</v>
      </c>
      <c r="P110" s="163">
        <f>P106*(18-P107)</f>
        <v>3763.4</v>
      </c>
    </row>
    <row r="111" spans="2:16" ht="20.25" thickBot="1">
      <c r="B111" s="347" t="s">
        <v>215</v>
      </c>
      <c r="C111" s="21">
        <f t="shared" ref="C111:H111" si="43">C106*(19-C107)</f>
        <v>728.5</v>
      </c>
      <c r="D111" s="20">
        <f t="shared" si="43"/>
        <v>565.6</v>
      </c>
      <c r="E111" s="20">
        <f t="shared" si="43"/>
        <v>499.1</v>
      </c>
      <c r="F111" s="20">
        <f t="shared" si="43"/>
        <v>297.5</v>
      </c>
      <c r="G111" s="20">
        <f t="shared" si="43"/>
        <v>215.8</v>
      </c>
      <c r="H111" s="20">
        <f t="shared" si="43"/>
        <v>31.500000000000004</v>
      </c>
      <c r="I111" s="164">
        <f>SUM(C111:G111)</f>
        <v>2306.5</v>
      </c>
      <c r="J111" s="20">
        <f>J106*(19-J107)</f>
        <v>174</v>
      </c>
      <c r="K111" s="20">
        <f>K106*(19-K107)</f>
        <v>390.59999999999997</v>
      </c>
      <c r="L111" s="20">
        <f>L106*(19-L107)</f>
        <v>423</v>
      </c>
      <c r="M111" s="20">
        <f>M106*(19-M107)</f>
        <v>722.30000000000007</v>
      </c>
      <c r="N111" s="164">
        <f>SUM(J111:M111)</f>
        <v>1709.9</v>
      </c>
      <c r="O111" s="165">
        <f>O106*(19-O107)</f>
        <v>4047.9</v>
      </c>
      <c r="P111" s="166">
        <f>P106*(19-P107)</f>
        <v>4016.4</v>
      </c>
    </row>
    <row r="112" spans="2:16" ht="15.75" thickBot="1">
      <c r="B112" s="1"/>
      <c r="C112" s="1"/>
      <c r="D112" s="2"/>
      <c r="E112" s="2"/>
      <c r="F112" s="2"/>
      <c r="G112" s="1"/>
      <c r="H112" s="3"/>
      <c r="I112" s="2"/>
      <c r="J112" s="3"/>
      <c r="K112" s="2"/>
      <c r="L112" s="2"/>
      <c r="M112" s="1"/>
      <c r="N112" s="2"/>
      <c r="O112" s="1"/>
    </row>
    <row r="113" spans="2:16" ht="24" thickBot="1">
      <c r="B113" s="473" t="s">
        <v>389</v>
      </c>
      <c r="C113" s="474"/>
      <c r="D113" s="474"/>
      <c r="E113" s="474"/>
      <c r="F113" s="474"/>
      <c r="G113" s="474"/>
      <c r="H113" s="474"/>
      <c r="I113" s="474"/>
      <c r="J113" s="474"/>
      <c r="K113" s="474"/>
      <c r="L113" s="470" t="s">
        <v>228</v>
      </c>
      <c r="M113" s="471"/>
      <c r="N113" s="471"/>
      <c r="O113" s="471"/>
      <c r="P113" s="472"/>
    </row>
    <row r="114" spans="2:16" ht="15.75">
      <c r="B114" s="465" t="s">
        <v>195</v>
      </c>
      <c r="C114" s="461" t="s">
        <v>196</v>
      </c>
      <c r="D114" s="461" t="s">
        <v>197</v>
      </c>
      <c r="E114" s="461" t="s">
        <v>198</v>
      </c>
      <c r="F114" s="461" t="s">
        <v>199</v>
      </c>
      <c r="G114" s="461" t="s">
        <v>200</v>
      </c>
      <c r="H114" s="461" t="s">
        <v>201</v>
      </c>
      <c r="I114" s="467" t="s">
        <v>202</v>
      </c>
      <c r="J114" s="461" t="s">
        <v>203</v>
      </c>
      <c r="K114" s="461" t="s">
        <v>204</v>
      </c>
      <c r="L114" s="461" t="s">
        <v>205</v>
      </c>
      <c r="M114" s="461" t="s">
        <v>206</v>
      </c>
      <c r="N114" s="467" t="s">
        <v>207</v>
      </c>
      <c r="O114" s="456" t="s">
        <v>208</v>
      </c>
      <c r="P114" s="457"/>
    </row>
    <row r="115" spans="2:16" ht="16.5" thickBot="1">
      <c r="B115" s="466"/>
      <c r="C115" s="462"/>
      <c r="D115" s="462"/>
      <c r="E115" s="462"/>
      <c r="F115" s="462"/>
      <c r="G115" s="462"/>
      <c r="H115" s="462"/>
      <c r="I115" s="462"/>
      <c r="J115" s="462"/>
      <c r="K115" s="462"/>
      <c r="L115" s="462"/>
      <c r="M115" s="462"/>
      <c r="N115" s="462"/>
      <c r="O115" s="145" t="s">
        <v>209</v>
      </c>
      <c r="P115" s="30" t="s">
        <v>210</v>
      </c>
    </row>
    <row r="116" spans="2:16">
      <c r="B116" s="148" t="s">
        <v>211</v>
      </c>
      <c r="C116" s="146">
        <v>31</v>
      </c>
      <c r="D116" s="8">
        <v>28</v>
      </c>
      <c r="E116" s="8">
        <v>31</v>
      </c>
      <c r="F116" s="8">
        <v>30</v>
      </c>
      <c r="G116" s="8">
        <v>5</v>
      </c>
      <c r="H116" s="8">
        <v>0</v>
      </c>
      <c r="I116" s="168">
        <f>SUM(C116:G116)</f>
        <v>125</v>
      </c>
      <c r="J116" s="8">
        <v>5</v>
      </c>
      <c r="K116" s="8">
        <v>26</v>
      </c>
      <c r="L116" s="8">
        <v>30</v>
      </c>
      <c r="M116" s="8">
        <v>31</v>
      </c>
      <c r="N116" s="168">
        <f>SUM(J116:M116)</f>
        <v>92</v>
      </c>
      <c r="O116" s="167">
        <f>SUM(C116:H116,J116:M116)</f>
        <v>217</v>
      </c>
      <c r="P116" s="169">
        <f>I116+N116</f>
        <v>217</v>
      </c>
    </row>
    <row r="117" spans="2:16" ht="19.5">
      <c r="B117" s="149" t="s">
        <v>485</v>
      </c>
      <c r="C117" s="147">
        <v>-0.8</v>
      </c>
      <c r="D117" s="10">
        <v>-1.3</v>
      </c>
      <c r="E117" s="10">
        <v>5.0999999999999996</v>
      </c>
      <c r="F117" s="10">
        <v>10.4</v>
      </c>
      <c r="G117" s="10">
        <v>7.4</v>
      </c>
      <c r="H117" s="10">
        <v>0</v>
      </c>
      <c r="I117" s="153">
        <f>(C116*C117+D116*D117+E116*E117+F116*F117+G116*G117)/I116</f>
        <v>3.5671999999999997</v>
      </c>
      <c r="J117" s="10">
        <v>13</v>
      </c>
      <c r="K117" s="95">
        <v>6.9</v>
      </c>
      <c r="L117" s="95">
        <v>2.6</v>
      </c>
      <c r="M117" s="95">
        <v>2.6</v>
      </c>
      <c r="N117" s="153">
        <f>(J116*J117+K116*K117+L116*L117+M116*M117)/N116</f>
        <v>4.3804347826086953</v>
      </c>
      <c r="O117" s="154">
        <f>(C117*C116+D117*D116+E117*E116+F117*F116+G117*G116+H117*H116+J117*J116+K117*K116+L117*L116+M117*M116)/O116</f>
        <v>3.9119815668202764</v>
      </c>
      <c r="P117" s="161">
        <f>(I117*I116+N117*N116)/P116</f>
        <v>3.9119815668202764</v>
      </c>
    </row>
    <row r="118" spans="2:16" ht="19.5">
      <c r="B118" s="149" t="s">
        <v>212</v>
      </c>
      <c r="C118" s="13">
        <f t="shared" ref="C118:H118" si="44">C116*(13-C117)</f>
        <v>427.8</v>
      </c>
      <c r="D118" s="12">
        <f t="shared" si="44"/>
        <v>400.40000000000003</v>
      </c>
      <c r="E118" s="12">
        <f t="shared" si="44"/>
        <v>244.9</v>
      </c>
      <c r="F118" s="12">
        <f t="shared" si="44"/>
        <v>77.999999999999986</v>
      </c>
      <c r="G118" s="12">
        <f t="shared" si="44"/>
        <v>28</v>
      </c>
      <c r="H118" s="12">
        <f t="shared" si="44"/>
        <v>0</v>
      </c>
      <c r="I118" s="155">
        <f>SUM(C118:G118)</f>
        <v>1179.1000000000001</v>
      </c>
      <c r="J118" s="12">
        <f>J116*(13-J117)</f>
        <v>0</v>
      </c>
      <c r="K118" s="12">
        <f>K116*(13-K117)</f>
        <v>158.6</v>
      </c>
      <c r="L118" s="12">
        <f>L116*(13-L117)</f>
        <v>312</v>
      </c>
      <c r="M118" s="12">
        <f>M116*(13-M117)</f>
        <v>322.40000000000003</v>
      </c>
      <c r="N118" s="155">
        <f>SUM(J118:M118)</f>
        <v>793</v>
      </c>
      <c r="O118" s="156">
        <f>O116*(13-O117)</f>
        <v>1972.1</v>
      </c>
      <c r="P118" s="162">
        <f>P116*(13-P117)</f>
        <v>1972.1</v>
      </c>
    </row>
    <row r="119" spans="2:16" ht="19.5">
      <c r="B119" s="149" t="s">
        <v>213</v>
      </c>
      <c r="C119" s="13">
        <f t="shared" ref="C119:H119" si="45">C116*(17-C117)</f>
        <v>551.80000000000007</v>
      </c>
      <c r="D119" s="12">
        <f t="shared" si="45"/>
        <v>512.4</v>
      </c>
      <c r="E119" s="12">
        <f t="shared" si="45"/>
        <v>368.90000000000003</v>
      </c>
      <c r="F119" s="12">
        <f t="shared" si="45"/>
        <v>198</v>
      </c>
      <c r="G119" s="12">
        <f t="shared" si="45"/>
        <v>48</v>
      </c>
      <c r="H119" s="12">
        <f t="shared" si="45"/>
        <v>0</v>
      </c>
      <c r="I119" s="155">
        <f>SUM(C119:G119)</f>
        <v>1679.1000000000001</v>
      </c>
      <c r="J119" s="12">
        <f>J116*(17-J117)</f>
        <v>20</v>
      </c>
      <c r="K119" s="12">
        <f>K116*(17-K117)</f>
        <v>262.59999999999997</v>
      </c>
      <c r="L119" s="12">
        <f>L116*(17-L117)</f>
        <v>432</v>
      </c>
      <c r="M119" s="12">
        <f>M116*(17-M117)</f>
        <v>446.40000000000003</v>
      </c>
      <c r="N119" s="155">
        <f>SUM(J119:M119)</f>
        <v>1161</v>
      </c>
      <c r="O119" s="156">
        <f>O116*(17-O117)</f>
        <v>2840.1</v>
      </c>
      <c r="P119" s="162">
        <f>P116*(17-P117)</f>
        <v>2840.1</v>
      </c>
    </row>
    <row r="120" spans="2:16" ht="19.5">
      <c r="B120" s="149" t="s">
        <v>214</v>
      </c>
      <c r="C120" s="17">
        <f t="shared" ref="C120:H120" si="46">C116*(18-C117)</f>
        <v>582.80000000000007</v>
      </c>
      <c r="D120" s="16">
        <f t="shared" si="46"/>
        <v>540.4</v>
      </c>
      <c r="E120" s="16">
        <f t="shared" si="46"/>
        <v>399.90000000000003</v>
      </c>
      <c r="F120" s="16">
        <f t="shared" si="46"/>
        <v>228</v>
      </c>
      <c r="G120" s="16">
        <f t="shared" si="46"/>
        <v>53</v>
      </c>
      <c r="H120" s="16">
        <f t="shared" si="46"/>
        <v>0</v>
      </c>
      <c r="I120" s="155">
        <f>SUM(C120:G120)</f>
        <v>1804.1000000000001</v>
      </c>
      <c r="J120" s="16">
        <f>J116*(18-J117)</f>
        <v>25</v>
      </c>
      <c r="K120" s="16">
        <f>K116*(18-K117)</f>
        <v>288.59999999999997</v>
      </c>
      <c r="L120" s="16">
        <f>L116*(18-L117)</f>
        <v>462</v>
      </c>
      <c r="M120" s="16">
        <f>M116*(18-M117)</f>
        <v>477.40000000000003</v>
      </c>
      <c r="N120" s="155">
        <f>SUM(J120:M120)</f>
        <v>1253</v>
      </c>
      <c r="O120" s="157">
        <f>O116*(18-O117)</f>
        <v>3057.1</v>
      </c>
      <c r="P120" s="163">
        <f>P116*(18-P117)</f>
        <v>3057.1</v>
      </c>
    </row>
    <row r="121" spans="2:16" ht="20.25" thickBot="1">
      <c r="B121" s="347" t="s">
        <v>215</v>
      </c>
      <c r="C121" s="21">
        <f t="shared" ref="C121:H121" si="47">C116*(19-C117)</f>
        <v>613.80000000000007</v>
      </c>
      <c r="D121" s="20">
        <f t="shared" si="47"/>
        <v>568.4</v>
      </c>
      <c r="E121" s="20">
        <f t="shared" si="47"/>
        <v>430.90000000000003</v>
      </c>
      <c r="F121" s="20">
        <f t="shared" si="47"/>
        <v>258</v>
      </c>
      <c r="G121" s="20">
        <f t="shared" si="47"/>
        <v>58</v>
      </c>
      <c r="H121" s="20">
        <f t="shared" si="47"/>
        <v>0</v>
      </c>
      <c r="I121" s="164">
        <f>SUM(C121:G121)</f>
        <v>1929.1000000000001</v>
      </c>
      <c r="J121" s="20">
        <f>J116*(19-J117)</f>
        <v>30</v>
      </c>
      <c r="K121" s="20">
        <f>K116*(19-K117)</f>
        <v>314.59999999999997</v>
      </c>
      <c r="L121" s="20">
        <f>L116*(19-L117)</f>
        <v>491.99999999999994</v>
      </c>
      <c r="M121" s="20">
        <f>M116*(19-M117)</f>
        <v>508.4</v>
      </c>
      <c r="N121" s="164">
        <f>SUM(J121:M121)</f>
        <v>1345</v>
      </c>
      <c r="O121" s="165">
        <f>O116*(19-O117)</f>
        <v>3274.1</v>
      </c>
      <c r="P121" s="166">
        <f>P116*(19-P117)</f>
        <v>3274.1</v>
      </c>
    </row>
    <row r="122" spans="2:16" ht="15.75" thickBot="1">
      <c r="B122" s="1"/>
      <c r="C122" s="1"/>
      <c r="D122" s="2"/>
      <c r="E122" s="2"/>
      <c r="F122" s="2"/>
      <c r="G122" s="1"/>
      <c r="H122" s="3"/>
      <c r="I122" s="2"/>
      <c r="J122" s="3"/>
      <c r="K122" s="2"/>
      <c r="L122" s="2"/>
      <c r="M122" s="1"/>
      <c r="N122" s="2"/>
      <c r="O122" s="1"/>
    </row>
    <row r="123" spans="2:16" ht="24" thickBot="1">
      <c r="B123" s="473" t="s">
        <v>389</v>
      </c>
      <c r="C123" s="474"/>
      <c r="D123" s="474"/>
      <c r="E123" s="474"/>
      <c r="F123" s="474"/>
      <c r="G123" s="474"/>
      <c r="H123" s="474"/>
      <c r="I123" s="474"/>
      <c r="J123" s="474"/>
      <c r="K123" s="474"/>
      <c r="L123" s="470" t="s">
        <v>229</v>
      </c>
      <c r="M123" s="471"/>
      <c r="N123" s="471"/>
      <c r="O123" s="471"/>
      <c r="P123" s="472"/>
    </row>
    <row r="124" spans="2:16" ht="15.75">
      <c r="B124" s="465" t="s">
        <v>195</v>
      </c>
      <c r="C124" s="461" t="s">
        <v>196</v>
      </c>
      <c r="D124" s="461" t="s">
        <v>197</v>
      </c>
      <c r="E124" s="461" t="s">
        <v>198</v>
      </c>
      <c r="F124" s="461" t="s">
        <v>199</v>
      </c>
      <c r="G124" s="461" t="s">
        <v>200</v>
      </c>
      <c r="H124" s="461" t="s">
        <v>201</v>
      </c>
      <c r="I124" s="467" t="s">
        <v>202</v>
      </c>
      <c r="J124" s="461" t="s">
        <v>203</v>
      </c>
      <c r="K124" s="461" t="s">
        <v>204</v>
      </c>
      <c r="L124" s="461" t="s">
        <v>205</v>
      </c>
      <c r="M124" s="461" t="s">
        <v>206</v>
      </c>
      <c r="N124" s="467" t="s">
        <v>207</v>
      </c>
      <c r="O124" s="456" t="s">
        <v>208</v>
      </c>
      <c r="P124" s="457"/>
    </row>
    <row r="125" spans="2:16" ht="16.5" thickBot="1">
      <c r="B125" s="466"/>
      <c r="C125" s="462"/>
      <c r="D125" s="462"/>
      <c r="E125" s="462"/>
      <c r="F125" s="462"/>
      <c r="G125" s="462"/>
      <c r="H125" s="462"/>
      <c r="I125" s="462"/>
      <c r="J125" s="462"/>
      <c r="K125" s="462"/>
      <c r="L125" s="462"/>
      <c r="M125" s="462"/>
      <c r="N125" s="462"/>
      <c r="O125" s="145" t="s">
        <v>209</v>
      </c>
      <c r="P125" s="30" t="s">
        <v>210</v>
      </c>
    </row>
    <row r="126" spans="2:16">
      <c r="B126" s="148" t="s">
        <v>211</v>
      </c>
      <c r="C126" s="146">
        <v>31</v>
      </c>
      <c r="D126" s="8">
        <v>28</v>
      </c>
      <c r="E126" s="8">
        <v>31</v>
      </c>
      <c r="F126" s="8">
        <v>25</v>
      </c>
      <c r="G126" s="8">
        <v>10</v>
      </c>
      <c r="H126" s="8">
        <v>5</v>
      </c>
      <c r="I126" s="168">
        <f>SUM(C126:G126)</f>
        <v>125</v>
      </c>
      <c r="J126" s="8">
        <v>20</v>
      </c>
      <c r="K126" s="8">
        <v>26</v>
      </c>
      <c r="L126" s="8">
        <v>30</v>
      </c>
      <c r="M126" s="8">
        <v>31</v>
      </c>
      <c r="N126" s="168">
        <f>SUM(J126:M126)</f>
        <v>107</v>
      </c>
      <c r="O126" s="167">
        <f>SUM(C126:H126,J126:M126)</f>
        <v>237</v>
      </c>
      <c r="P126" s="169">
        <f>I126+N126</f>
        <v>232</v>
      </c>
    </row>
    <row r="127" spans="2:16" ht="19.5">
      <c r="B127" s="149" t="s">
        <v>485</v>
      </c>
      <c r="C127" s="147">
        <v>0.7</v>
      </c>
      <c r="D127" s="10">
        <v>4.3</v>
      </c>
      <c r="E127" s="10">
        <v>6.8</v>
      </c>
      <c r="F127" s="10">
        <v>6.3</v>
      </c>
      <c r="G127" s="10">
        <v>10.9</v>
      </c>
      <c r="H127" s="10">
        <v>13</v>
      </c>
      <c r="I127" s="153">
        <f>(C126*C127+D126*D127+E126*E127+F126*F127+G126*G127)/I126</f>
        <v>4.9551999999999996</v>
      </c>
      <c r="J127" s="10">
        <v>12.3</v>
      </c>
      <c r="K127" s="95">
        <v>8.9</v>
      </c>
      <c r="L127" s="95">
        <v>4.3</v>
      </c>
      <c r="M127" s="95">
        <v>0.6</v>
      </c>
      <c r="N127" s="153">
        <f>(J126*J127+K126*K127+L126*L127+M126*M127)/N126</f>
        <v>5.8411214953271031</v>
      </c>
      <c r="O127" s="154">
        <f>(C127*C126+D127*D126+E127*E126+F127*F126+G127*G126+H127*H126+J127*J126+K127*K126+L127*L126+M127*M126)/O126</f>
        <v>5.524894514767932</v>
      </c>
      <c r="P127" s="161">
        <f>(I127*I126+N127*N126)/P126</f>
        <v>5.363793103448276</v>
      </c>
    </row>
    <row r="128" spans="2:16" ht="19.5">
      <c r="B128" s="149" t="s">
        <v>212</v>
      </c>
      <c r="C128" s="13">
        <f t="shared" ref="C128:H128" si="48">C126*(13-C127)</f>
        <v>381.3</v>
      </c>
      <c r="D128" s="12">
        <f t="shared" si="48"/>
        <v>243.59999999999997</v>
      </c>
      <c r="E128" s="12">
        <f t="shared" si="48"/>
        <v>192.20000000000002</v>
      </c>
      <c r="F128" s="12">
        <f t="shared" si="48"/>
        <v>167.5</v>
      </c>
      <c r="G128" s="12">
        <f t="shared" si="48"/>
        <v>20.999999999999996</v>
      </c>
      <c r="H128" s="12">
        <f t="shared" si="48"/>
        <v>0</v>
      </c>
      <c r="I128" s="155">
        <f>SUM(C128:G128)</f>
        <v>1005.6</v>
      </c>
      <c r="J128" s="12">
        <f>J126*(13-J127)</f>
        <v>13.999999999999986</v>
      </c>
      <c r="K128" s="12">
        <f>K126*(13-K127)</f>
        <v>106.6</v>
      </c>
      <c r="L128" s="12">
        <f>L126*(13-L127)</f>
        <v>261</v>
      </c>
      <c r="M128" s="12">
        <f>M126*(13-M127)</f>
        <v>384.40000000000003</v>
      </c>
      <c r="N128" s="155">
        <f>SUM(J128:M128)</f>
        <v>766</v>
      </c>
      <c r="O128" s="156">
        <f>O126*(13-O127)</f>
        <v>1771.6000000000001</v>
      </c>
      <c r="P128" s="162">
        <f>P126*(13-P127)</f>
        <v>1771.6</v>
      </c>
    </row>
    <row r="129" spans="2:16" ht="19.5">
      <c r="B129" s="149" t="s">
        <v>213</v>
      </c>
      <c r="C129" s="13">
        <f t="shared" ref="C129:H129" si="49">C126*(17-C127)</f>
        <v>505.3</v>
      </c>
      <c r="D129" s="12">
        <f t="shared" si="49"/>
        <v>355.59999999999997</v>
      </c>
      <c r="E129" s="12">
        <f t="shared" si="49"/>
        <v>316.2</v>
      </c>
      <c r="F129" s="12">
        <f t="shared" si="49"/>
        <v>267.5</v>
      </c>
      <c r="G129" s="12">
        <f t="shared" si="49"/>
        <v>61</v>
      </c>
      <c r="H129" s="12">
        <f t="shared" si="49"/>
        <v>20</v>
      </c>
      <c r="I129" s="155">
        <f>SUM(C129:G129)</f>
        <v>1505.6</v>
      </c>
      <c r="J129" s="12">
        <f>J126*(17-J127)</f>
        <v>93.999999999999986</v>
      </c>
      <c r="K129" s="12">
        <f>K126*(17-K127)</f>
        <v>210.6</v>
      </c>
      <c r="L129" s="12">
        <f>L126*(17-L127)</f>
        <v>381</v>
      </c>
      <c r="M129" s="12">
        <f>M126*(17-M127)</f>
        <v>508.4</v>
      </c>
      <c r="N129" s="155">
        <f>SUM(J129:M129)</f>
        <v>1194</v>
      </c>
      <c r="O129" s="156">
        <f>O126*(17-O127)</f>
        <v>2719.6</v>
      </c>
      <c r="P129" s="162">
        <f>P126*(17-P127)</f>
        <v>2699.6</v>
      </c>
    </row>
    <row r="130" spans="2:16" ht="19.5">
      <c r="B130" s="149" t="s">
        <v>214</v>
      </c>
      <c r="C130" s="17">
        <f t="shared" ref="C130:H130" si="50">C126*(18-C127)</f>
        <v>536.30000000000007</v>
      </c>
      <c r="D130" s="16">
        <f t="shared" si="50"/>
        <v>383.59999999999997</v>
      </c>
      <c r="E130" s="16">
        <f t="shared" si="50"/>
        <v>347.2</v>
      </c>
      <c r="F130" s="16">
        <f t="shared" si="50"/>
        <v>292.5</v>
      </c>
      <c r="G130" s="16">
        <f t="shared" si="50"/>
        <v>71</v>
      </c>
      <c r="H130" s="16">
        <f t="shared" si="50"/>
        <v>25</v>
      </c>
      <c r="I130" s="155">
        <f>SUM(C130:G130)</f>
        <v>1630.6000000000001</v>
      </c>
      <c r="J130" s="16">
        <f>J126*(18-J127)</f>
        <v>113.99999999999999</v>
      </c>
      <c r="K130" s="16">
        <f>K126*(18-K127)</f>
        <v>236.6</v>
      </c>
      <c r="L130" s="16">
        <f>L126*(18-L127)</f>
        <v>411</v>
      </c>
      <c r="M130" s="16">
        <f>M126*(18-M127)</f>
        <v>539.4</v>
      </c>
      <c r="N130" s="155">
        <f>SUM(J130:M130)</f>
        <v>1301</v>
      </c>
      <c r="O130" s="157">
        <f>O126*(18-O127)</f>
        <v>2956.6</v>
      </c>
      <c r="P130" s="163">
        <f>P126*(18-P127)</f>
        <v>2931.6</v>
      </c>
    </row>
    <row r="131" spans="2:16" ht="20.25" thickBot="1">
      <c r="B131" s="347" t="s">
        <v>215</v>
      </c>
      <c r="C131" s="21">
        <f t="shared" ref="C131:H131" si="51">C126*(19-C127)</f>
        <v>567.30000000000007</v>
      </c>
      <c r="D131" s="20">
        <f t="shared" si="51"/>
        <v>411.59999999999997</v>
      </c>
      <c r="E131" s="20">
        <f t="shared" si="51"/>
        <v>378.2</v>
      </c>
      <c r="F131" s="20">
        <f t="shared" si="51"/>
        <v>317.5</v>
      </c>
      <c r="G131" s="20">
        <f t="shared" si="51"/>
        <v>81</v>
      </c>
      <c r="H131" s="20">
        <f t="shared" si="51"/>
        <v>30</v>
      </c>
      <c r="I131" s="164">
        <f>SUM(C131:G131)</f>
        <v>1755.6000000000001</v>
      </c>
      <c r="J131" s="20">
        <f>J126*(19-J127)</f>
        <v>134</v>
      </c>
      <c r="K131" s="20">
        <f>K126*(19-K127)</f>
        <v>262.59999999999997</v>
      </c>
      <c r="L131" s="20">
        <f>L126*(19-L127)</f>
        <v>441</v>
      </c>
      <c r="M131" s="20">
        <f>M126*(19-M127)</f>
        <v>570.4</v>
      </c>
      <c r="N131" s="164">
        <f>SUM(J131:M131)</f>
        <v>1408</v>
      </c>
      <c r="O131" s="165">
        <f>O126*(19-O127)</f>
        <v>3193.6</v>
      </c>
      <c r="P131" s="166">
        <f>P126*(19-P127)</f>
        <v>3163.6</v>
      </c>
    </row>
    <row r="132" spans="2:16" ht="15.75" thickBot="1"/>
    <row r="133" spans="2:16" ht="24" thickBot="1">
      <c r="B133" s="473" t="s">
        <v>389</v>
      </c>
      <c r="C133" s="474"/>
      <c r="D133" s="474"/>
      <c r="E133" s="474"/>
      <c r="F133" s="474"/>
      <c r="G133" s="474"/>
      <c r="H133" s="474"/>
      <c r="I133" s="474"/>
      <c r="J133" s="474"/>
      <c r="K133" s="474"/>
      <c r="L133" s="470" t="s">
        <v>230</v>
      </c>
      <c r="M133" s="471"/>
      <c r="N133" s="471"/>
      <c r="O133" s="471"/>
      <c r="P133" s="472"/>
    </row>
    <row r="134" spans="2:16" ht="15.75">
      <c r="B134" s="465" t="s">
        <v>195</v>
      </c>
      <c r="C134" s="461" t="s">
        <v>196</v>
      </c>
      <c r="D134" s="461" t="s">
        <v>197</v>
      </c>
      <c r="E134" s="461" t="s">
        <v>198</v>
      </c>
      <c r="F134" s="461" t="s">
        <v>199</v>
      </c>
      <c r="G134" s="461" t="s">
        <v>200</v>
      </c>
      <c r="H134" s="461" t="s">
        <v>201</v>
      </c>
      <c r="I134" s="467" t="s">
        <v>202</v>
      </c>
      <c r="J134" s="461" t="s">
        <v>203</v>
      </c>
      <c r="K134" s="461" t="s">
        <v>204</v>
      </c>
      <c r="L134" s="461" t="s">
        <v>205</v>
      </c>
      <c r="M134" s="461" t="s">
        <v>206</v>
      </c>
      <c r="N134" s="467" t="s">
        <v>207</v>
      </c>
      <c r="O134" s="456" t="s">
        <v>208</v>
      </c>
      <c r="P134" s="457"/>
    </row>
    <row r="135" spans="2:16" ht="16.5" thickBot="1">
      <c r="B135" s="466"/>
      <c r="C135" s="462"/>
      <c r="D135" s="462"/>
      <c r="E135" s="462"/>
      <c r="F135" s="462"/>
      <c r="G135" s="462"/>
      <c r="H135" s="462"/>
      <c r="I135" s="462"/>
      <c r="J135" s="462"/>
      <c r="K135" s="462"/>
      <c r="L135" s="462"/>
      <c r="M135" s="462"/>
      <c r="N135" s="462"/>
      <c r="O135" s="145" t="s">
        <v>209</v>
      </c>
      <c r="P135" s="30" t="s">
        <v>210</v>
      </c>
    </row>
    <row r="136" spans="2:16">
      <c r="B136" s="148" t="s">
        <v>211</v>
      </c>
      <c r="C136" s="146">
        <v>31</v>
      </c>
      <c r="D136" s="8">
        <v>28</v>
      </c>
      <c r="E136" s="8">
        <v>31</v>
      </c>
      <c r="F136" s="8">
        <v>20</v>
      </c>
      <c r="G136" s="8">
        <v>21</v>
      </c>
      <c r="H136" s="8">
        <v>10</v>
      </c>
      <c r="I136" s="168">
        <f>SUM(C136:G136)</f>
        <v>131</v>
      </c>
      <c r="J136" s="8">
        <v>20</v>
      </c>
      <c r="K136" s="8">
        <v>26</v>
      </c>
      <c r="L136" s="8">
        <v>30</v>
      </c>
      <c r="M136" s="8">
        <v>31</v>
      </c>
      <c r="N136" s="168">
        <f>SUM(J136:M136)</f>
        <v>107</v>
      </c>
      <c r="O136" s="167">
        <f>SUM(C136:H136,J136:M136)</f>
        <v>248</v>
      </c>
      <c r="P136" s="169">
        <f>I136+N136</f>
        <v>238</v>
      </c>
    </row>
    <row r="137" spans="2:16" ht="19.5">
      <c r="B137" s="149" t="s">
        <v>485</v>
      </c>
      <c r="C137" s="147">
        <v>1.4</v>
      </c>
      <c r="D137" s="10">
        <v>1.6</v>
      </c>
      <c r="E137" s="10">
        <v>0.3</v>
      </c>
      <c r="F137" s="10">
        <v>6.3</v>
      </c>
      <c r="G137" s="10">
        <v>10.199999999999999</v>
      </c>
      <c r="H137" s="10">
        <v>11</v>
      </c>
      <c r="I137" s="153">
        <f>(C136*C137+D136*D137+E136*E137+F136*F137+G136*G137)/I136</f>
        <v>3.3412213740458014</v>
      </c>
      <c r="J137" s="10">
        <v>11.1</v>
      </c>
      <c r="K137" s="95">
        <v>8.9</v>
      </c>
      <c r="L137" s="95">
        <v>4.3</v>
      </c>
      <c r="M137" s="95">
        <v>1.5</v>
      </c>
      <c r="N137" s="153">
        <f>(J136*J137+K136*K137+L136*L137+M136*M137)/N136</f>
        <v>5.877570093457944</v>
      </c>
      <c r="O137" s="154">
        <f>(C137*C136+D137*D136+E137*E136+F137*F136+G137*G136+H137*H136+J137*J136+K137*K136+L137*L136+M137*M136)/O136</f>
        <v>4.7443548387096772</v>
      </c>
      <c r="P137" s="161">
        <f>(I137*I136+N137*N136)/P136</f>
        <v>4.481512605042016</v>
      </c>
    </row>
    <row r="138" spans="2:16" ht="19.5">
      <c r="B138" s="149" t="s">
        <v>212</v>
      </c>
      <c r="C138" s="13">
        <f t="shared" ref="C138:H138" si="52">C136*(13-C137)</f>
        <v>359.59999999999997</v>
      </c>
      <c r="D138" s="12">
        <f t="shared" si="52"/>
        <v>319.2</v>
      </c>
      <c r="E138" s="12">
        <f t="shared" si="52"/>
        <v>393.7</v>
      </c>
      <c r="F138" s="12">
        <f t="shared" si="52"/>
        <v>134</v>
      </c>
      <c r="G138" s="12">
        <f t="shared" si="52"/>
        <v>58.800000000000011</v>
      </c>
      <c r="H138" s="12">
        <f t="shared" si="52"/>
        <v>20</v>
      </c>
      <c r="I138" s="155">
        <f>SUM(C138:G138)</f>
        <v>1265.3</v>
      </c>
      <c r="J138" s="12">
        <f>J136*(13-J137)</f>
        <v>38.000000000000007</v>
      </c>
      <c r="K138" s="12">
        <f>K136*(13-K137)</f>
        <v>106.6</v>
      </c>
      <c r="L138" s="12">
        <f>L136*(13-L137)</f>
        <v>261</v>
      </c>
      <c r="M138" s="12">
        <f>M136*(13-M137)</f>
        <v>356.5</v>
      </c>
      <c r="N138" s="155">
        <f>SUM(J138:M138)</f>
        <v>762.1</v>
      </c>
      <c r="O138" s="156">
        <f>O136*(13-O137)</f>
        <v>2047.4</v>
      </c>
      <c r="P138" s="162">
        <f>P136*(13-P137)</f>
        <v>2027.4</v>
      </c>
    </row>
    <row r="139" spans="2:16" ht="19.5">
      <c r="B139" s="149" t="s">
        <v>213</v>
      </c>
      <c r="C139" s="13">
        <f t="shared" ref="C139:H139" si="53">C136*(17-C137)</f>
        <v>483.59999999999997</v>
      </c>
      <c r="D139" s="12">
        <f t="shared" si="53"/>
        <v>431.2</v>
      </c>
      <c r="E139" s="12">
        <f t="shared" si="53"/>
        <v>517.69999999999993</v>
      </c>
      <c r="F139" s="12">
        <f t="shared" si="53"/>
        <v>214</v>
      </c>
      <c r="G139" s="12">
        <f t="shared" si="53"/>
        <v>142.80000000000001</v>
      </c>
      <c r="H139" s="12">
        <f t="shared" si="53"/>
        <v>60</v>
      </c>
      <c r="I139" s="155">
        <f>SUM(C139:G139)</f>
        <v>1789.3</v>
      </c>
      <c r="J139" s="12">
        <f>J136*(17-J137)</f>
        <v>118</v>
      </c>
      <c r="K139" s="12">
        <f>K136*(17-K137)</f>
        <v>210.6</v>
      </c>
      <c r="L139" s="12">
        <f>L136*(17-L137)</f>
        <v>381</v>
      </c>
      <c r="M139" s="12">
        <f>M136*(17-M137)</f>
        <v>480.5</v>
      </c>
      <c r="N139" s="155">
        <f>SUM(J139:M139)</f>
        <v>1190.0999999999999</v>
      </c>
      <c r="O139" s="156">
        <f>O136*(17-O137)</f>
        <v>3039.4</v>
      </c>
      <c r="P139" s="162">
        <f>P136*(17-P137)</f>
        <v>2979.4</v>
      </c>
    </row>
    <row r="140" spans="2:16" ht="19.5">
      <c r="B140" s="149" t="s">
        <v>214</v>
      </c>
      <c r="C140" s="17">
        <f t="shared" ref="C140:H140" si="54">C136*(18-C137)</f>
        <v>514.6</v>
      </c>
      <c r="D140" s="16">
        <f t="shared" si="54"/>
        <v>459.19999999999993</v>
      </c>
      <c r="E140" s="16">
        <f t="shared" si="54"/>
        <v>548.69999999999993</v>
      </c>
      <c r="F140" s="16">
        <f t="shared" si="54"/>
        <v>234</v>
      </c>
      <c r="G140" s="16">
        <f t="shared" si="54"/>
        <v>163.80000000000001</v>
      </c>
      <c r="H140" s="16">
        <f t="shared" si="54"/>
        <v>70</v>
      </c>
      <c r="I140" s="155">
        <f>SUM(C140:G140)</f>
        <v>1920.3</v>
      </c>
      <c r="J140" s="16">
        <f>J136*(18-J137)</f>
        <v>138</v>
      </c>
      <c r="K140" s="16">
        <f>K136*(18-K137)</f>
        <v>236.6</v>
      </c>
      <c r="L140" s="16">
        <f>L136*(18-L137)</f>
        <v>411</v>
      </c>
      <c r="M140" s="16">
        <f>M136*(18-M137)</f>
        <v>511.5</v>
      </c>
      <c r="N140" s="155">
        <f>SUM(J140:M140)</f>
        <v>1297.0999999999999</v>
      </c>
      <c r="O140" s="157">
        <f>O136*(18-O137)</f>
        <v>3287.4</v>
      </c>
      <c r="P140" s="163">
        <f>P136*(18-P137)</f>
        <v>3217.4</v>
      </c>
    </row>
    <row r="141" spans="2:16" ht="20.25" thickBot="1">
      <c r="B141" s="347" t="s">
        <v>215</v>
      </c>
      <c r="C141" s="21">
        <f t="shared" ref="C141:H141" si="55">C136*(19-C137)</f>
        <v>545.6</v>
      </c>
      <c r="D141" s="20">
        <f t="shared" si="55"/>
        <v>487.19999999999993</v>
      </c>
      <c r="E141" s="20">
        <f t="shared" si="55"/>
        <v>579.69999999999993</v>
      </c>
      <c r="F141" s="20">
        <f t="shared" si="55"/>
        <v>254</v>
      </c>
      <c r="G141" s="20">
        <f t="shared" si="55"/>
        <v>184.8</v>
      </c>
      <c r="H141" s="20">
        <f t="shared" si="55"/>
        <v>80</v>
      </c>
      <c r="I141" s="164">
        <f>SUM(C141:G141)</f>
        <v>2051.3000000000002</v>
      </c>
      <c r="J141" s="20">
        <f>J136*(19-J137)</f>
        <v>158</v>
      </c>
      <c r="K141" s="20">
        <f>K136*(19-K137)</f>
        <v>262.59999999999997</v>
      </c>
      <c r="L141" s="20">
        <f>L136*(19-L137)</f>
        <v>441</v>
      </c>
      <c r="M141" s="20">
        <f>M136*(19-M137)</f>
        <v>542.5</v>
      </c>
      <c r="N141" s="164">
        <f>SUM(J141:M141)</f>
        <v>1404.1</v>
      </c>
      <c r="O141" s="165">
        <f>O136*(19-O137)</f>
        <v>3535.4</v>
      </c>
      <c r="P141" s="166">
        <f>P136*(19-P137)</f>
        <v>3455.4</v>
      </c>
    </row>
    <row r="142" spans="2:16" ht="15.75" thickBot="1">
      <c r="B142" s="1"/>
      <c r="C142" s="1"/>
      <c r="D142" s="2"/>
      <c r="E142" s="2"/>
      <c r="F142" s="2"/>
      <c r="G142" s="1"/>
      <c r="H142" s="3"/>
      <c r="I142" s="2"/>
      <c r="J142" s="3"/>
      <c r="K142" s="2"/>
      <c r="L142" s="2"/>
      <c r="M142" s="1"/>
      <c r="N142" s="2"/>
      <c r="O142" s="1"/>
    </row>
    <row r="143" spans="2:16" ht="24" thickBot="1">
      <c r="B143" s="473" t="s">
        <v>389</v>
      </c>
      <c r="C143" s="474"/>
      <c r="D143" s="474"/>
      <c r="E143" s="474"/>
      <c r="F143" s="474"/>
      <c r="G143" s="474"/>
      <c r="H143" s="474"/>
      <c r="I143" s="474"/>
      <c r="J143" s="474"/>
      <c r="K143" s="474"/>
      <c r="L143" s="470" t="s">
        <v>231</v>
      </c>
      <c r="M143" s="471"/>
      <c r="N143" s="471"/>
      <c r="O143" s="471"/>
      <c r="P143" s="472"/>
    </row>
    <row r="144" spans="2:16" ht="15.75">
      <c r="B144" s="465" t="s">
        <v>195</v>
      </c>
      <c r="C144" s="461" t="s">
        <v>196</v>
      </c>
      <c r="D144" s="461" t="s">
        <v>197</v>
      </c>
      <c r="E144" s="461" t="s">
        <v>198</v>
      </c>
      <c r="F144" s="461" t="s">
        <v>199</v>
      </c>
      <c r="G144" s="461" t="s">
        <v>200</v>
      </c>
      <c r="H144" s="461" t="s">
        <v>201</v>
      </c>
      <c r="I144" s="467" t="s">
        <v>202</v>
      </c>
      <c r="J144" s="461" t="s">
        <v>203</v>
      </c>
      <c r="K144" s="461" t="s">
        <v>204</v>
      </c>
      <c r="L144" s="461" t="s">
        <v>205</v>
      </c>
      <c r="M144" s="461" t="s">
        <v>206</v>
      </c>
      <c r="N144" s="467" t="s">
        <v>207</v>
      </c>
      <c r="O144" s="456" t="s">
        <v>208</v>
      </c>
      <c r="P144" s="457"/>
    </row>
    <row r="145" spans="2:16" ht="16.5" thickBot="1">
      <c r="B145" s="466"/>
      <c r="C145" s="462"/>
      <c r="D145" s="462"/>
      <c r="E145" s="462"/>
      <c r="F145" s="462"/>
      <c r="G145" s="462"/>
      <c r="H145" s="462"/>
      <c r="I145" s="462"/>
      <c r="J145" s="462"/>
      <c r="K145" s="462"/>
      <c r="L145" s="462"/>
      <c r="M145" s="462"/>
      <c r="N145" s="462"/>
      <c r="O145" s="145" t="s">
        <v>209</v>
      </c>
      <c r="P145" s="30" t="s">
        <v>210</v>
      </c>
    </row>
    <row r="146" spans="2:16">
      <c r="B146" s="148" t="s">
        <v>211</v>
      </c>
      <c r="C146" s="146">
        <v>31</v>
      </c>
      <c r="D146" s="8">
        <v>28</v>
      </c>
      <c r="E146" s="8">
        <v>31</v>
      </c>
      <c r="F146" s="8">
        <v>25</v>
      </c>
      <c r="G146" s="8">
        <v>21</v>
      </c>
      <c r="H146" s="8">
        <v>0</v>
      </c>
      <c r="I146" s="168">
        <f>SUM(C146:G146)</f>
        <v>136</v>
      </c>
      <c r="J146" s="8">
        <v>12</v>
      </c>
      <c r="K146" s="8">
        <v>22</v>
      </c>
      <c r="L146" s="8">
        <v>31</v>
      </c>
      <c r="M146" s="8">
        <v>31</v>
      </c>
      <c r="N146" s="168">
        <f>SUM(J146:M146)</f>
        <v>96</v>
      </c>
      <c r="O146" s="167">
        <f>SUM(C146:H146,J146:M146)</f>
        <v>232</v>
      </c>
      <c r="P146" s="169">
        <f>I146+N146</f>
        <v>232</v>
      </c>
    </row>
    <row r="147" spans="2:16" ht="19.5">
      <c r="B147" s="149" t="s">
        <v>485</v>
      </c>
      <c r="C147" s="147">
        <v>1.1000000000000001</v>
      </c>
      <c r="D147" s="10">
        <v>2.7</v>
      </c>
      <c r="E147" s="10">
        <v>7.4</v>
      </c>
      <c r="F147" s="10">
        <v>10</v>
      </c>
      <c r="G147" s="10">
        <v>10.5</v>
      </c>
      <c r="H147" s="10">
        <v>0</v>
      </c>
      <c r="I147" s="153">
        <f>(C146*C147+D146*D147+E146*E147+F146*F147+G146*G147)/I146</f>
        <v>5.9529411764705884</v>
      </c>
      <c r="J147" s="10">
        <v>14.293333333333333</v>
      </c>
      <c r="K147" s="95">
        <v>10.635483870967743</v>
      </c>
      <c r="L147" s="95">
        <v>5.9966666666666661</v>
      </c>
      <c r="M147" s="95">
        <v>2.4225806451612897</v>
      </c>
      <c r="N147" s="153">
        <f>(J146*J147+K146*K147+L146*L147+M146*M147)/N146</f>
        <v>6.9426803315412187</v>
      </c>
      <c r="O147" s="154">
        <f>(C147*C146+D147*D146+E147*E146+F147*F146+G147*G146+H147*H146+J147*J146+K147*K146+L147*L146+M147*M146)/O146</f>
        <v>6.3624884130515378</v>
      </c>
      <c r="P147" s="161">
        <f>(I147*I146+N147*N146)/P146</f>
        <v>6.3624884130515396</v>
      </c>
    </row>
    <row r="148" spans="2:16" ht="19.5">
      <c r="B148" s="149" t="s">
        <v>212</v>
      </c>
      <c r="C148" s="13">
        <f t="shared" ref="C148:H148" si="56">C146*(13-C147)</f>
        <v>368.90000000000003</v>
      </c>
      <c r="D148" s="12">
        <f t="shared" si="56"/>
        <v>288.40000000000003</v>
      </c>
      <c r="E148" s="12">
        <f t="shared" si="56"/>
        <v>173.6</v>
      </c>
      <c r="F148" s="12">
        <f t="shared" si="56"/>
        <v>75</v>
      </c>
      <c r="G148" s="12">
        <f t="shared" si="56"/>
        <v>52.5</v>
      </c>
      <c r="H148" s="12">
        <f t="shared" si="56"/>
        <v>0</v>
      </c>
      <c r="I148" s="155">
        <f>SUM(C148:G148)</f>
        <v>958.40000000000009</v>
      </c>
      <c r="J148" s="12">
        <f>J146*(13-J147)</f>
        <v>-15.519999999999996</v>
      </c>
      <c r="K148" s="12">
        <f>K146*(13-K147)</f>
        <v>52.019354838709653</v>
      </c>
      <c r="L148" s="12">
        <f>L146*(13-L147)</f>
        <v>217.10333333333335</v>
      </c>
      <c r="M148" s="12">
        <f>M146*(13-M147)</f>
        <v>327.90000000000003</v>
      </c>
      <c r="N148" s="155">
        <f>SUM(J148:M148)</f>
        <v>581.50268817204301</v>
      </c>
      <c r="O148" s="156">
        <f>O146*(13-O147)</f>
        <v>1539.9026881720433</v>
      </c>
      <c r="P148" s="162">
        <f>P146*(13-P147)</f>
        <v>1539.9026881720429</v>
      </c>
    </row>
    <row r="149" spans="2:16" ht="19.5">
      <c r="B149" s="149" t="s">
        <v>213</v>
      </c>
      <c r="C149" s="13">
        <f t="shared" ref="C149:H149" si="57">C146*(17-C147)</f>
        <v>492.90000000000003</v>
      </c>
      <c r="D149" s="12">
        <f t="shared" si="57"/>
        <v>400.40000000000003</v>
      </c>
      <c r="E149" s="12">
        <f t="shared" si="57"/>
        <v>297.59999999999997</v>
      </c>
      <c r="F149" s="12">
        <f t="shared" si="57"/>
        <v>175</v>
      </c>
      <c r="G149" s="12">
        <f t="shared" si="57"/>
        <v>136.5</v>
      </c>
      <c r="H149" s="12">
        <f t="shared" si="57"/>
        <v>0</v>
      </c>
      <c r="I149" s="155">
        <f>SUM(C149:G149)</f>
        <v>1502.4</v>
      </c>
      <c r="J149" s="12">
        <f>J146*(17-J147)</f>
        <v>32.480000000000004</v>
      </c>
      <c r="K149" s="12">
        <f>K146*(17-K147)</f>
        <v>140.01935483870966</v>
      </c>
      <c r="L149" s="12">
        <f>L146*(17-L147)</f>
        <v>341.10333333333335</v>
      </c>
      <c r="M149" s="12">
        <f>M146*(17-M147)</f>
        <v>451.90000000000003</v>
      </c>
      <c r="N149" s="155">
        <f>SUM(J149:M149)</f>
        <v>965.50268817204301</v>
      </c>
      <c r="O149" s="156">
        <f>O146*(17-O147)</f>
        <v>2467.9026881720433</v>
      </c>
      <c r="P149" s="162">
        <f>P146*(17-P147)</f>
        <v>2467.9026881720424</v>
      </c>
    </row>
    <row r="150" spans="2:16" ht="19.5">
      <c r="B150" s="149" t="s">
        <v>214</v>
      </c>
      <c r="C150" s="17">
        <f t="shared" ref="C150:H150" si="58">C146*(18-C147)</f>
        <v>523.9</v>
      </c>
      <c r="D150" s="16">
        <f t="shared" si="58"/>
        <v>428.40000000000003</v>
      </c>
      <c r="E150" s="16">
        <f t="shared" si="58"/>
        <v>328.59999999999997</v>
      </c>
      <c r="F150" s="16">
        <f t="shared" si="58"/>
        <v>200</v>
      </c>
      <c r="G150" s="16">
        <f t="shared" si="58"/>
        <v>157.5</v>
      </c>
      <c r="H150" s="16">
        <f t="shared" si="58"/>
        <v>0</v>
      </c>
      <c r="I150" s="155">
        <f>SUM(C150:G150)</f>
        <v>1638.3999999999999</v>
      </c>
      <c r="J150" s="16">
        <f>J146*(18-J147)</f>
        <v>44.480000000000004</v>
      </c>
      <c r="K150" s="16">
        <f>K146*(18-K147)</f>
        <v>162.01935483870966</v>
      </c>
      <c r="L150" s="16">
        <f>L146*(18-L147)</f>
        <v>372.10333333333335</v>
      </c>
      <c r="M150" s="16">
        <f>M146*(18-M147)</f>
        <v>482.90000000000003</v>
      </c>
      <c r="N150" s="155">
        <f>SUM(J150:M150)</f>
        <v>1061.502688172043</v>
      </c>
      <c r="O150" s="157">
        <f>O146*(18-O147)</f>
        <v>2699.9026881720433</v>
      </c>
      <c r="P150" s="163">
        <f>P146*(18-P147)</f>
        <v>2699.9026881720424</v>
      </c>
    </row>
    <row r="151" spans="2:16" ht="20.25" thickBot="1">
      <c r="B151" s="347" t="s">
        <v>215</v>
      </c>
      <c r="C151" s="21">
        <f t="shared" ref="C151:H151" si="59">C146*(19-C147)</f>
        <v>554.9</v>
      </c>
      <c r="D151" s="20">
        <f t="shared" si="59"/>
        <v>456.40000000000003</v>
      </c>
      <c r="E151" s="20">
        <f t="shared" si="59"/>
        <v>359.59999999999997</v>
      </c>
      <c r="F151" s="20">
        <f t="shared" si="59"/>
        <v>225</v>
      </c>
      <c r="G151" s="20">
        <f t="shared" si="59"/>
        <v>178.5</v>
      </c>
      <c r="H151" s="20">
        <f t="shared" si="59"/>
        <v>0</v>
      </c>
      <c r="I151" s="164">
        <f>SUM(C151:G151)</f>
        <v>1774.3999999999999</v>
      </c>
      <c r="J151" s="20">
        <f>J146*(19-J147)</f>
        <v>56.480000000000004</v>
      </c>
      <c r="K151" s="20">
        <f>K146*(19-K147)</f>
        <v>184.01935483870966</v>
      </c>
      <c r="L151" s="20">
        <f>L146*(19-L147)</f>
        <v>403.10333333333335</v>
      </c>
      <c r="M151" s="20">
        <f>M146*(19-M147)</f>
        <v>513.9</v>
      </c>
      <c r="N151" s="164">
        <f>SUM(J151:M151)</f>
        <v>1157.502688172043</v>
      </c>
      <c r="O151" s="165">
        <f>O146*(19-O147)</f>
        <v>2931.9026881720433</v>
      </c>
      <c r="P151" s="166">
        <f>P146*(19-P147)</f>
        <v>2931.9026881720424</v>
      </c>
    </row>
    <row r="152" spans="2:16" ht="15.75" thickBot="1">
      <c r="B152" s="24"/>
      <c r="C152" s="25"/>
      <c r="D152" s="25"/>
      <c r="E152" s="25"/>
      <c r="F152" s="25"/>
      <c r="G152" s="25"/>
      <c r="H152" s="25"/>
      <c r="I152" s="26"/>
      <c r="J152" s="25"/>
      <c r="K152" s="25"/>
      <c r="L152" s="25"/>
      <c r="M152" s="25"/>
      <c r="N152" s="26"/>
      <c r="O152" s="27"/>
      <c r="P152" s="27"/>
    </row>
    <row r="153" spans="2:16" ht="24" thickBot="1">
      <c r="B153" s="473" t="s">
        <v>389</v>
      </c>
      <c r="C153" s="474"/>
      <c r="D153" s="474"/>
      <c r="E153" s="474"/>
      <c r="F153" s="474"/>
      <c r="G153" s="474"/>
      <c r="H153" s="474"/>
      <c r="I153" s="474"/>
      <c r="J153" s="474"/>
      <c r="K153" s="474"/>
      <c r="L153" s="470" t="s">
        <v>145</v>
      </c>
      <c r="M153" s="471"/>
      <c r="N153" s="471"/>
      <c r="O153" s="471"/>
      <c r="P153" s="472"/>
    </row>
    <row r="154" spans="2:16" ht="15.75">
      <c r="B154" s="465" t="s">
        <v>195</v>
      </c>
      <c r="C154" s="461" t="s">
        <v>196</v>
      </c>
      <c r="D154" s="461" t="s">
        <v>197</v>
      </c>
      <c r="E154" s="461" t="s">
        <v>198</v>
      </c>
      <c r="F154" s="461" t="s">
        <v>199</v>
      </c>
      <c r="G154" s="461" t="s">
        <v>200</v>
      </c>
      <c r="H154" s="461" t="s">
        <v>201</v>
      </c>
      <c r="I154" s="467" t="s">
        <v>202</v>
      </c>
      <c r="J154" s="461" t="s">
        <v>203</v>
      </c>
      <c r="K154" s="461" t="s">
        <v>204</v>
      </c>
      <c r="L154" s="461" t="s">
        <v>205</v>
      </c>
      <c r="M154" s="461" t="s">
        <v>206</v>
      </c>
      <c r="N154" s="467" t="s">
        <v>207</v>
      </c>
      <c r="O154" s="456" t="s">
        <v>208</v>
      </c>
      <c r="P154" s="457"/>
    </row>
    <row r="155" spans="2:16" ht="16.5" thickBot="1">
      <c r="B155" s="466"/>
      <c r="C155" s="462"/>
      <c r="D155" s="462"/>
      <c r="E155" s="462"/>
      <c r="F155" s="462"/>
      <c r="G155" s="462"/>
      <c r="H155" s="462"/>
      <c r="I155" s="462"/>
      <c r="J155" s="462"/>
      <c r="K155" s="462"/>
      <c r="L155" s="462"/>
      <c r="M155" s="462"/>
      <c r="N155" s="462"/>
      <c r="O155" s="145" t="s">
        <v>209</v>
      </c>
      <c r="P155" s="30" t="s">
        <v>210</v>
      </c>
    </row>
    <row r="156" spans="2:16">
      <c r="B156" s="148" t="s">
        <v>211</v>
      </c>
      <c r="C156" s="146">
        <v>31</v>
      </c>
      <c r="D156" s="8">
        <v>31</v>
      </c>
      <c r="E156" s="8">
        <v>31</v>
      </c>
      <c r="F156" s="8">
        <v>25</v>
      </c>
      <c r="G156" s="8">
        <v>17</v>
      </c>
      <c r="H156" s="8">
        <v>9</v>
      </c>
      <c r="I156" s="168">
        <f>SUM(C156:G156)</f>
        <v>135</v>
      </c>
      <c r="J156" s="8"/>
      <c r="K156" s="8"/>
      <c r="L156" s="8"/>
      <c r="M156" s="8"/>
      <c r="N156" s="168">
        <f>SUM(J156:M156)</f>
        <v>0</v>
      </c>
      <c r="O156" s="167">
        <f>SUM(C156:H156,J156:M156)</f>
        <v>144</v>
      </c>
      <c r="P156" s="169">
        <f>I156+N156</f>
        <v>135</v>
      </c>
    </row>
    <row r="157" spans="2:16" ht="19.5">
      <c r="B157" s="149" t="s">
        <v>485</v>
      </c>
      <c r="C157" s="147">
        <v>1.6096774193548387</v>
      </c>
      <c r="D157" s="10">
        <v>0.34642857142857153</v>
      </c>
      <c r="E157" s="10">
        <v>4.838709677419355</v>
      </c>
      <c r="F157" s="10">
        <v>8.7033333333333349</v>
      </c>
      <c r="G157" s="10">
        <v>13.154838709677417</v>
      </c>
      <c r="H157" s="10">
        <v>15.963333333333333</v>
      </c>
      <c r="I157" s="153">
        <f>(C156*C157+D156*D157+E156*E157+F156*F157+G156*G157)/I156</f>
        <v>4.8285546452750756</v>
      </c>
      <c r="J157" s="10"/>
      <c r="K157" s="95"/>
      <c r="L157" s="95"/>
      <c r="M157" s="95"/>
      <c r="N157" s="153"/>
      <c r="O157" s="154">
        <f>(C157*C156+D157*D156+E157*E156+F157*F156+G157*G156+H157*H156+J157*J156+K157*K156+L157*L156+M157*M156)/O156</f>
        <v>5.524478313278717</v>
      </c>
      <c r="P157" s="161">
        <f>(I157*I156+N157*N156)/P156</f>
        <v>4.8285546452750756</v>
      </c>
    </row>
    <row r="158" spans="2:16" ht="19.5">
      <c r="B158" s="149" t="s">
        <v>212</v>
      </c>
      <c r="C158" s="13">
        <f t="shared" ref="C158:H158" si="60">C156*(13-C157)</f>
        <v>353.1</v>
      </c>
      <c r="D158" s="12">
        <f t="shared" si="60"/>
        <v>392.2607142857143</v>
      </c>
      <c r="E158" s="12">
        <f t="shared" si="60"/>
        <v>252.99999999999997</v>
      </c>
      <c r="F158" s="12">
        <f t="shared" si="60"/>
        <v>107.41666666666663</v>
      </c>
      <c r="G158" s="12">
        <f t="shared" si="60"/>
        <v>-2.6322580645160905</v>
      </c>
      <c r="H158" s="12">
        <f t="shared" si="60"/>
        <v>-26.669999999999995</v>
      </c>
      <c r="I158" s="155">
        <f>SUM(C158:G158)</f>
        <v>1103.145122887865</v>
      </c>
      <c r="J158" s="12">
        <f>J156*(13-J157)</f>
        <v>0</v>
      </c>
      <c r="K158" s="12">
        <f>K156*(13-K157)</f>
        <v>0</v>
      </c>
      <c r="L158" s="12">
        <f>L156*(13-L157)</f>
        <v>0</v>
      </c>
      <c r="M158" s="12">
        <f>M156*(13-M157)</f>
        <v>0</v>
      </c>
      <c r="N158" s="155">
        <f>SUM(J158:M158)</f>
        <v>0</v>
      </c>
      <c r="O158" s="156">
        <f>O156*(13-O157)</f>
        <v>1076.4751228878647</v>
      </c>
      <c r="P158" s="162">
        <f>P156*(13-P157)</f>
        <v>1103.1451228878648</v>
      </c>
    </row>
    <row r="159" spans="2:16" ht="19.5">
      <c r="B159" s="149" t="s">
        <v>213</v>
      </c>
      <c r="C159" s="13">
        <f t="shared" ref="C159:H159" si="61">C156*(17-C157)</f>
        <v>477.1</v>
      </c>
      <c r="D159" s="12">
        <f t="shared" si="61"/>
        <v>516.26071428571424</v>
      </c>
      <c r="E159" s="12">
        <f t="shared" si="61"/>
        <v>376.99999999999994</v>
      </c>
      <c r="F159" s="12">
        <f t="shared" si="61"/>
        <v>207.41666666666663</v>
      </c>
      <c r="G159" s="12">
        <f t="shared" si="61"/>
        <v>65.367741935483906</v>
      </c>
      <c r="H159" s="12">
        <f t="shared" si="61"/>
        <v>9.3300000000000036</v>
      </c>
      <c r="I159" s="155">
        <f>SUM(C159:G159)</f>
        <v>1643.145122887865</v>
      </c>
      <c r="J159" s="12">
        <f>J156*(17-J157)</f>
        <v>0</v>
      </c>
      <c r="K159" s="12">
        <f>K156*(17-K157)</f>
        <v>0</v>
      </c>
      <c r="L159" s="12">
        <f>L156*(17-L157)</f>
        <v>0</v>
      </c>
      <c r="M159" s="12">
        <f>M156*(17-M157)</f>
        <v>0</v>
      </c>
      <c r="N159" s="155">
        <f>SUM(J159:M159)</f>
        <v>0</v>
      </c>
      <c r="O159" s="156">
        <f>O156*(17-O157)</f>
        <v>1652.4751228878647</v>
      </c>
      <c r="P159" s="162">
        <f>P156*(17-P157)</f>
        <v>1643.1451228878648</v>
      </c>
    </row>
    <row r="160" spans="2:16" ht="19.5">
      <c r="B160" s="149" t="s">
        <v>214</v>
      </c>
      <c r="C160" s="17">
        <f t="shared" ref="C160:H160" si="62">C156*(18-C157)</f>
        <v>508.1</v>
      </c>
      <c r="D160" s="16">
        <f t="shared" si="62"/>
        <v>547.26071428571424</v>
      </c>
      <c r="E160" s="16">
        <f t="shared" si="62"/>
        <v>407.99999999999994</v>
      </c>
      <c r="F160" s="16">
        <f t="shared" si="62"/>
        <v>232.41666666666663</v>
      </c>
      <c r="G160" s="16">
        <f t="shared" si="62"/>
        <v>82.367741935483906</v>
      </c>
      <c r="H160" s="16">
        <f t="shared" si="62"/>
        <v>18.330000000000005</v>
      </c>
      <c r="I160" s="155">
        <f>SUM(C160:G160)</f>
        <v>1778.145122887865</v>
      </c>
      <c r="J160" s="16">
        <f>J156*(18-J157)</f>
        <v>0</v>
      </c>
      <c r="K160" s="16">
        <f>K156*(18-K157)</f>
        <v>0</v>
      </c>
      <c r="L160" s="16">
        <f>L156*(18-L157)</f>
        <v>0</v>
      </c>
      <c r="M160" s="16">
        <f>M156*(18-M157)</f>
        <v>0</v>
      </c>
      <c r="N160" s="155">
        <f>SUM(J160:M160)</f>
        <v>0</v>
      </c>
      <c r="O160" s="157">
        <f>O156*(18-O157)</f>
        <v>1796.4751228878647</v>
      </c>
      <c r="P160" s="163">
        <f>P156*(18-P157)</f>
        <v>1778.1451228878648</v>
      </c>
    </row>
    <row r="161" spans="2:16" ht="20.25" thickBot="1">
      <c r="B161" s="347" t="s">
        <v>215</v>
      </c>
      <c r="C161" s="21">
        <f t="shared" ref="C161:H161" si="63">C156*(19-C157)</f>
        <v>539.1</v>
      </c>
      <c r="D161" s="20">
        <f t="shared" si="63"/>
        <v>578.26071428571424</v>
      </c>
      <c r="E161" s="20">
        <f t="shared" si="63"/>
        <v>438.99999999999994</v>
      </c>
      <c r="F161" s="20">
        <f t="shared" si="63"/>
        <v>257.41666666666663</v>
      </c>
      <c r="G161" s="20">
        <f t="shared" si="63"/>
        <v>99.367741935483906</v>
      </c>
      <c r="H161" s="20">
        <f t="shared" si="63"/>
        <v>27.330000000000005</v>
      </c>
      <c r="I161" s="164">
        <f>SUM(C161:G161)</f>
        <v>1913.145122887865</v>
      </c>
      <c r="J161" s="20">
        <f>J156*(19-J157)</f>
        <v>0</v>
      </c>
      <c r="K161" s="20">
        <f>K156*(19-K157)</f>
        <v>0</v>
      </c>
      <c r="L161" s="20">
        <f>L156*(19-L157)</f>
        <v>0</v>
      </c>
      <c r="M161" s="20">
        <f>M156*(19-M157)</f>
        <v>0</v>
      </c>
      <c r="N161" s="164">
        <f>SUM(J161:M161)</f>
        <v>0</v>
      </c>
      <c r="O161" s="165">
        <f>O156*(19-O157)</f>
        <v>1940.4751228878647</v>
      </c>
      <c r="P161" s="166">
        <f>P156*(19-P157)</f>
        <v>1913.1451228878648</v>
      </c>
    </row>
    <row r="162" spans="2:16" ht="15.75" thickBot="1"/>
    <row r="163" spans="2:16" ht="24" thickBot="1">
      <c r="B163" s="532" t="s">
        <v>390</v>
      </c>
      <c r="C163" s="533"/>
      <c r="D163" s="533"/>
      <c r="E163" s="533"/>
      <c r="F163" s="533"/>
      <c r="G163" s="533"/>
      <c r="H163" s="533"/>
      <c r="I163" s="533"/>
      <c r="J163" s="533"/>
      <c r="K163" s="533"/>
      <c r="L163" s="533"/>
      <c r="M163" s="348"/>
      <c r="N163" s="534" t="s">
        <v>233</v>
      </c>
      <c r="O163" s="535"/>
      <c r="P163" s="536"/>
    </row>
    <row r="164" spans="2:16" ht="15.75">
      <c r="B164" s="492" t="s">
        <v>195</v>
      </c>
      <c r="C164" s="489" t="s">
        <v>196</v>
      </c>
      <c r="D164" s="489" t="s">
        <v>197</v>
      </c>
      <c r="E164" s="489" t="s">
        <v>198</v>
      </c>
      <c r="F164" s="489" t="s">
        <v>199</v>
      </c>
      <c r="G164" s="489" t="s">
        <v>200</v>
      </c>
      <c r="H164" s="489" t="s">
        <v>201</v>
      </c>
      <c r="I164" s="491" t="s">
        <v>202</v>
      </c>
      <c r="J164" s="489" t="s">
        <v>203</v>
      </c>
      <c r="K164" s="489" t="s">
        <v>204</v>
      </c>
      <c r="L164" s="489" t="s">
        <v>205</v>
      </c>
      <c r="M164" s="489" t="s">
        <v>206</v>
      </c>
      <c r="N164" s="491" t="s">
        <v>207</v>
      </c>
      <c r="O164" s="519" t="s">
        <v>208</v>
      </c>
      <c r="P164" s="520"/>
    </row>
    <row r="165" spans="2:16" ht="16.5" thickBot="1">
      <c r="B165" s="493"/>
      <c r="C165" s="490"/>
      <c r="D165" s="490"/>
      <c r="E165" s="490"/>
      <c r="F165" s="490"/>
      <c r="G165" s="490"/>
      <c r="H165" s="490"/>
      <c r="I165" s="490"/>
      <c r="J165" s="490"/>
      <c r="K165" s="490"/>
      <c r="L165" s="490"/>
      <c r="M165" s="490"/>
      <c r="N165" s="490"/>
      <c r="O165" s="389" t="s">
        <v>234</v>
      </c>
      <c r="P165" s="390" t="s">
        <v>235</v>
      </c>
    </row>
    <row r="166" spans="2:16">
      <c r="B166" s="391" t="s">
        <v>211</v>
      </c>
      <c r="C166" s="65">
        <v>31</v>
      </c>
      <c r="D166" s="64">
        <v>28</v>
      </c>
      <c r="E166" s="64">
        <v>31</v>
      </c>
      <c r="F166" s="64">
        <v>30</v>
      </c>
      <c r="G166" s="64">
        <v>18</v>
      </c>
      <c r="H166" s="386">
        <v>0</v>
      </c>
      <c r="I166" s="387">
        <f>SUM(C166:H166)</f>
        <v>138</v>
      </c>
      <c r="J166" s="64">
        <v>19</v>
      </c>
      <c r="K166" s="64">
        <v>31</v>
      </c>
      <c r="L166" s="64">
        <v>30</v>
      </c>
      <c r="M166" s="64">
        <v>31</v>
      </c>
      <c r="N166" s="387">
        <f>SUM(J166:M166)</f>
        <v>111</v>
      </c>
      <c r="O166" s="363">
        <f>SUM(C166:H166,J166:M166)</f>
        <v>249</v>
      </c>
      <c r="P166" s="388">
        <f>I166+N166</f>
        <v>249</v>
      </c>
    </row>
    <row r="167" spans="2:16" ht="19.5">
      <c r="B167" s="149" t="s">
        <v>485</v>
      </c>
      <c r="C167" s="67">
        <v>-2.2999999999999998</v>
      </c>
      <c r="D167" s="66">
        <v>-1.2</v>
      </c>
      <c r="E167" s="66">
        <v>3.1</v>
      </c>
      <c r="F167" s="66">
        <v>7.4</v>
      </c>
      <c r="G167" s="66">
        <v>12.4</v>
      </c>
      <c r="H167" s="379">
        <v>0</v>
      </c>
      <c r="I167" s="374">
        <f>(C166*C167+D166*D167+E166*E167+F166*F167+G166*G167)/I166</f>
        <v>3.1623188405797098</v>
      </c>
      <c r="J167" s="66">
        <v>12.7</v>
      </c>
      <c r="K167" s="66">
        <v>7.5</v>
      </c>
      <c r="L167" s="66">
        <v>2</v>
      </c>
      <c r="M167" s="66">
        <v>-1.1000000000000001</v>
      </c>
      <c r="N167" s="374">
        <f>(J166*J167+K166*K167+L166*L167+M166*M167)/N166</f>
        <v>4.5018018018018013</v>
      </c>
      <c r="O167" s="375">
        <f>(C167*C166+D167*D166+E167*E166+F167*F166+G167*G166+H167*H166+J167*J166+K167*K166+L167*L166+M167*M166)/O166</f>
        <v>3.7594377510040156</v>
      </c>
      <c r="P167" s="380">
        <f>(I167*I166+N167*N166)/P166</f>
        <v>3.7594377510040156</v>
      </c>
    </row>
    <row r="168" spans="2:16" ht="19.5">
      <c r="B168" s="392" t="s">
        <v>212</v>
      </c>
      <c r="C168" s="48">
        <f t="shared" ref="C168:H168" si="64">C166*(13-C167)</f>
        <v>474.3</v>
      </c>
      <c r="D168" s="47">
        <f t="shared" si="64"/>
        <v>397.59999999999997</v>
      </c>
      <c r="E168" s="47">
        <f t="shared" si="64"/>
        <v>306.90000000000003</v>
      </c>
      <c r="F168" s="47">
        <f t="shared" si="64"/>
        <v>168</v>
      </c>
      <c r="G168" s="47">
        <f t="shared" si="64"/>
        <v>10.799999999999994</v>
      </c>
      <c r="H168" s="47">
        <f t="shared" si="64"/>
        <v>0</v>
      </c>
      <c r="I168" s="376">
        <f>SUM(C168:G168)</f>
        <v>1357.6</v>
      </c>
      <c r="J168" s="47">
        <f>J166*(13-J167)</f>
        <v>5.7000000000000135</v>
      </c>
      <c r="K168" s="47">
        <f>K166*(13-K167)</f>
        <v>170.5</v>
      </c>
      <c r="L168" s="47">
        <f>L166*(13-L167)</f>
        <v>330</v>
      </c>
      <c r="M168" s="47">
        <f>M166*(13-M167)</f>
        <v>437.09999999999997</v>
      </c>
      <c r="N168" s="376">
        <f>SUM(J168:M168)</f>
        <v>943.3</v>
      </c>
      <c r="O168" s="377">
        <f>O166*(13-O167)</f>
        <v>2300.9000000000005</v>
      </c>
      <c r="P168" s="381">
        <f>P166*(13-P167)</f>
        <v>2300.9000000000005</v>
      </c>
    </row>
    <row r="169" spans="2:16" ht="19.5">
      <c r="B169" s="392" t="s">
        <v>213</v>
      </c>
      <c r="C169" s="48">
        <f t="shared" ref="C169:H169" si="65">C166*(17-C167)</f>
        <v>598.30000000000007</v>
      </c>
      <c r="D169" s="47">
        <f t="shared" si="65"/>
        <v>509.59999999999997</v>
      </c>
      <c r="E169" s="47">
        <f t="shared" si="65"/>
        <v>430.90000000000003</v>
      </c>
      <c r="F169" s="47">
        <f t="shared" si="65"/>
        <v>288</v>
      </c>
      <c r="G169" s="47">
        <f t="shared" si="65"/>
        <v>82.8</v>
      </c>
      <c r="H169" s="47">
        <f t="shared" si="65"/>
        <v>0</v>
      </c>
      <c r="I169" s="376">
        <f>SUM(C169:G169)</f>
        <v>1909.6000000000001</v>
      </c>
      <c r="J169" s="47">
        <f>J166*(17-J167)</f>
        <v>81.700000000000017</v>
      </c>
      <c r="K169" s="47">
        <f>K166*(17-K167)</f>
        <v>294.5</v>
      </c>
      <c r="L169" s="47">
        <f>L166*(17-L167)</f>
        <v>450</v>
      </c>
      <c r="M169" s="47">
        <f>M166*(17-M167)</f>
        <v>561.1</v>
      </c>
      <c r="N169" s="376">
        <f>SUM(J169:M169)</f>
        <v>1387.3000000000002</v>
      </c>
      <c r="O169" s="377">
        <f>O166*(17-O167)</f>
        <v>3296.9000000000005</v>
      </c>
      <c r="P169" s="381">
        <f>P166*(17-P167)</f>
        <v>3296.9000000000005</v>
      </c>
    </row>
    <row r="170" spans="2:16" ht="19.5">
      <c r="B170" s="392" t="s">
        <v>214</v>
      </c>
      <c r="C170" s="50">
        <f t="shared" ref="C170:H170" si="66">C166*(18-C167)</f>
        <v>629.30000000000007</v>
      </c>
      <c r="D170" s="49">
        <f t="shared" si="66"/>
        <v>537.6</v>
      </c>
      <c r="E170" s="49">
        <f t="shared" si="66"/>
        <v>461.90000000000003</v>
      </c>
      <c r="F170" s="49">
        <f t="shared" si="66"/>
        <v>318</v>
      </c>
      <c r="G170" s="49">
        <f t="shared" si="66"/>
        <v>100.8</v>
      </c>
      <c r="H170" s="49">
        <f t="shared" si="66"/>
        <v>0</v>
      </c>
      <c r="I170" s="376">
        <f>SUM(C170:G170)</f>
        <v>2047.6000000000001</v>
      </c>
      <c r="J170" s="49">
        <f>J166*(18-J167)</f>
        <v>100.70000000000002</v>
      </c>
      <c r="K170" s="49">
        <f>K166*(18-K167)</f>
        <v>325.5</v>
      </c>
      <c r="L170" s="49">
        <f>L166*(18-L167)</f>
        <v>480</v>
      </c>
      <c r="M170" s="49">
        <f>M166*(18-M167)</f>
        <v>592.1</v>
      </c>
      <c r="N170" s="376">
        <f>SUM(J170:M170)</f>
        <v>1498.3000000000002</v>
      </c>
      <c r="O170" s="378">
        <f>O166*(18-O167)</f>
        <v>3545.9000000000005</v>
      </c>
      <c r="P170" s="382">
        <f>P166*(18-P167)</f>
        <v>3545.9000000000005</v>
      </c>
    </row>
    <row r="171" spans="2:16" ht="20.25" thickBot="1">
      <c r="B171" s="393" t="s">
        <v>215</v>
      </c>
      <c r="C171" s="52">
        <f t="shared" ref="C171:H171" si="67">C166*(19-C167)</f>
        <v>660.30000000000007</v>
      </c>
      <c r="D171" s="51">
        <f t="shared" si="67"/>
        <v>565.6</v>
      </c>
      <c r="E171" s="51">
        <f t="shared" si="67"/>
        <v>492.90000000000003</v>
      </c>
      <c r="F171" s="51">
        <f t="shared" si="67"/>
        <v>348</v>
      </c>
      <c r="G171" s="51">
        <f t="shared" si="67"/>
        <v>118.8</v>
      </c>
      <c r="H171" s="51">
        <f t="shared" si="67"/>
        <v>0</v>
      </c>
      <c r="I171" s="383">
        <f>SUM(C171:G171)</f>
        <v>2185.6000000000004</v>
      </c>
      <c r="J171" s="51">
        <f>J166*(19-J167)</f>
        <v>119.70000000000002</v>
      </c>
      <c r="K171" s="51">
        <f>K166*(19-K167)</f>
        <v>356.5</v>
      </c>
      <c r="L171" s="51">
        <f>L166*(19-L167)</f>
        <v>510</v>
      </c>
      <c r="M171" s="51">
        <f>M166*(19-M167)</f>
        <v>623.1</v>
      </c>
      <c r="N171" s="383">
        <f>SUM(J171:M171)</f>
        <v>1609.3000000000002</v>
      </c>
      <c r="O171" s="384">
        <f>O166*(19-O167)</f>
        <v>3794.9000000000005</v>
      </c>
      <c r="P171" s="385">
        <f>P166*(19-P167)</f>
        <v>3794.9000000000005</v>
      </c>
    </row>
    <row r="172" spans="2:16" ht="15.75" thickBot="1">
      <c r="J172" s="28"/>
    </row>
    <row r="173" spans="2:16" ht="24" thickBot="1">
      <c r="B173" s="170" t="s">
        <v>236</v>
      </c>
      <c r="C173" s="458" t="s">
        <v>237</v>
      </c>
      <c r="D173" s="458"/>
      <c r="E173" s="458"/>
      <c r="F173" s="458"/>
      <c r="G173" s="458"/>
      <c r="H173" s="458"/>
      <c r="I173" s="458"/>
      <c r="J173" s="458"/>
      <c r="K173" s="458"/>
      <c r="L173" s="458"/>
      <c r="M173" s="459"/>
      <c r="N173" s="459"/>
      <c r="O173" s="459"/>
      <c r="P173" s="460"/>
    </row>
    <row r="174" spans="2:16" ht="15.75">
      <c r="B174" s="465" t="s">
        <v>195</v>
      </c>
      <c r="C174" s="461" t="s">
        <v>196</v>
      </c>
      <c r="D174" s="461" t="s">
        <v>197</v>
      </c>
      <c r="E174" s="461" t="s">
        <v>198</v>
      </c>
      <c r="F174" s="461" t="s">
        <v>199</v>
      </c>
      <c r="G174" s="461" t="s">
        <v>200</v>
      </c>
      <c r="H174" s="461" t="s">
        <v>201</v>
      </c>
      <c r="I174" s="467" t="s">
        <v>202</v>
      </c>
      <c r="J174" s="461" t="s">
        <v>203</v>
      </c>
      <c r="K174" s="461" t="s">
        <v>204</v>
      </c>
      <c r="L174" s="461" t="s">
        <v>205</v>
      </c>
      <c r="M174" s="461" t="s">
        <v>206</v>
      </c>
      <c r="N174" s="467" t="s">
        <v>207</v>
      </c>
      <c r="O174" s="456" t="s">
        <v>208</v>
      </c>
      <c r="P174" s="457"/>
    </row>
    <row r="175" spans="2:16" ht="16.5" thickBot="1">
      <c r="B175" s="466"/>
      <c r="C175" s="462"/>
      <c r="D175" s="462"/>
      <c r="E175" s="462"/>
      <c r="F175" s="462"/>
      <c r="G175" s="462"/>
      <c r="H175" s="462"/>
      <c r="I175" s="462"/>
      <c r="J175" s="462"/>
      <c r="K175" s="462"/>
      <c r="L175" s="462"/>
      <c r="M175" s="462"/>
      <c r="N175" s="462"/>
      <c r="O175" s="145" t="s">
        <v>234</v>
      </c>
      <c r="P175" s="30" t="s">
        <v>235</v>
      </c>
    </row>
    <row r="176" spans="2:16" ht="15.75">
      <c r="B176" s="174">
        <v>2000</v>
      </c>
      <c r="C176" s="173">
        <f t="shared" ref="C176:P176" si="68">C11/C$171</f>
        <v>0.96153263668029665</v>
      </c>
      <c r="D176" s="172">
        <f t="shared" si="68"/>
        <v>0.81011315417256013</v>
      </c>
      <c r="E176" s="172">
        <f t="shared" si="68"/>
        <v>0.88740109555690805</v>
      </c>
      <c r="F176" s="172">
        <f t="shared" si="68"/>
        <v>0.61149425287356329</v>
      </c>
      <c r="G176" s="172">
        <f t="shared" si="68"/>
        <v>0.27104377104377103</v>
      </c>
      <c r="H176" s="172"/>
      <c r="I176" s="172">
        <f t="shared" si="68"/>
        <v>0.81236273792093694</v>
      </c>
      <c r="J176" s="172">
        <f t="shared" si="68"/>
        <v>0.58312447786131993</v>
      </c>
      <c r="K176" s="172">
        <f t="shared" si="68"/>
        <v>0.5831697054698457</v>
      </c>
      <c r="L176" s="172">
        <f t="shared" si="68"/>
        <v>0.84470588235294108</v>
      </c>
      <c r="M176" s="172">
        <f t="shared" si="68"/>
        <v>0.91028727331086512</v>
      </c>
      <c r="N176" s="172">
        <f t="shared" si="68"/>
        <v>0.79270490275274963</v>
      </c>
      <c r="O176" s="360">
        <f t="shared" si="68"/>
        <v>0.80402645656011995</v>
      </c>
      <c r="P176" s="358">
        <f t="shared" si="68"/>
        <v>0.80402645656011995</v>
      </c>
    </row>
    <row r="177" spans="2:16" ht="15.75">
      <c r="B177" s="175">
        <v>2001</v>
      </c>
      <c r="C177" s="34">
        <f t="shared" ref="C177:P177" si="69">C21/C$171</f>
        <v>0.9772830531576554</v>
      </c>
      <c r="D177" s="33">
        <f t="shared" si="69"/>
        <v>0.87093352192362083</v>
      </c>
      <c r="E177" s="33">
        <f t="shared" si="69"/>
        <v>0.89409616555082172</v>
      </c>
      <c r="F177" s="33">
        <f t="shared" si="69"/>
        <v>0.98477011494252853</v>
      </c>
      <c r="G177" s="33">
        <f t="shared" si="69"/>
        <v>0.35942760942760937</v>
      </c>
      <c r="H177" s="33"/>
      <c r="I177" s="33">
        <f t="shared" si="69"/>
        <v>0.89860907759882847</v>
      </c>
      <c r="J177" s="33">
        <f t="shared" si="69"/>
        <v>1.4770258980785302</v>
      </c>
      <c r="K177" s="33">
        <f t="shared" si="69"/>
        <v>0.51350495407863195</v>
      </c>
      <c r="L177" s="33">
        <f t="shared" si="69"/>
        <v>0.96529411764705886</v>
      </c>
      <c r="M177" s="33">
        <f t="shared" si="69"/>
        <v>1.0436527042208312</v>
      </c>
      <c r="N177" s="33">
        <f t="shared" si="69"/>
        <v>0.93361369299013985</v>
      </c>
      <c r="O177" s="171">
        <f t="shared" si="69"/>
        <v>0.93458708164352988</v>
      </c>
      <c r="P177" s="35">
        <f t="shared" si="69"/>
        <v>0.91345345493399877</v>
      </c>
    </row>
    <row r="178" spans="2:16" ht="15.75">
      <c r="B178" s="175">
        <v>2002</v>
      </c>
      <c r="C178" s="34">
        <f t="shared" ref="C178:P178" si="70">C31/C$171</f>
        <v>0.9483568075117369</v>
      </c>
      <c r="D178" s="33">
        <f t="shared" si="70"/>
        <v>0.75247524752475237</v>
      </c>
      <c r="E178" s="33">
        <f t="shared" si="70"/>
        <v>0.93081761006289299</v>
      </c>
      <c r="F178" s="33">
        <f t="shared" si="70"/>
        <v>1.0028735632183907</v>
      </c>
      <c r="G178" s="33">
        <f t="shared" si="70"/>
        <v>0</v>
      </c>
      <c r="H178" s="33"/>
      <c r="I178" s="33">
        <f t="shared" si="70"/>
        <v>0.85084187408491929</v>
      </c>
      <c r="J178" s="33">
        <f t="shared" si="70"/>
        <v>1.474519632414369</v>
      </c>
      <c r="K178" s="33">
        <f t="shared" si="70"/>
        <v>0.97868162692847116</v>
      </c>
      <c r="L178" s="33">
        <f t="shared" si="70"/>
        <v>0.8294117647058824</v>
      </c>
      <c r="M178" s="33">
        <f t="shared" si="70"/>
        <v>1.0099502487562191</v>
      </c>
      <c r="N178" s="33">
        <f t="shared" si="70"/>
        <v>0.98036413347418128</v>
      </c>
      <c r="O178" s="171">
        <f t="shared" si="70"/>
        <v>0.90576826793854903</v>
      </c>
      <c r="P178" s="35">
        <f t="shared" si="70"/>
        <v>0.90576826793854903</v>
      </c>
    </row>
    <row r="179" spans="2:16">
      <c r="B179" s="175">
        <v>2003</v>
      </c>
      <c r="C179" s="34">
        <f t="shared" ref="C179:P179" si="71">C41/C$171</f>
        <v>0.98122065727699515</v>
      </c>
      <c r="D179" s="33">
        <f t="shared" si="71"/>
        <v>1.1188118811881189</v>
      </c>
      <c r="E179" s="33">
        <f t="shared" si="71"/>
        <v>0.87421383647798745</v>
      </c>
      <c r="F179" s="33">
        <f t="shared" si="71"/>
        <v>0.88362068965517238</v>
      </c>
      <c r="G179" s="33">
        <f t="shared" si="71"/>
        <v>0.30303030303030304</v>
      </c>
      <c r="H179" s="33"/>
      <c r="I179" s="33">
        <f t="shared" si="71"/>
        <v>0.94029099560761353</v>
      </c>
      <c r="J179" s="33">
        <f t="shared" si="71"/>
        <v>0.81453634085213023</v>
      </c>
      <c r="K179" s="33">
        <f t="shared" si="71"/>
        <v>1.173913043478261</v>
      </c>
      <c r="L179" s="33">
        <f t="shared" si="71"/>
        <v>0.83529411764705885</v>
      </c>
      <c r="M179" s="33">
        <f t="shared" si="71"/>
        <v>0.98009950248756206</v>
      </c>
      <c r="N179" s="33">
        <f t="shared" si="71"/>
        <v>0.96482942894426127</v>
      </c>
      <c r="O179" s="33">
        <f t="shared" si="71"/>
        <v>0.95069698806292646</v>
      </c>
      <c r="P179" s="35">
        <f t="shared" si="71"/>
        <v>0.95069698806292635</v>
      </c>
    </row>
    <row r="180" spans="2:16">
      <c r="B180" s="175">
        <v>2004</v>
      </c>
      <c r="C180" s="34">
        <f>C51/C$171</f>
        <v>1.028169014084507</v>
      </c>
      <c r="D180" s="33">
        <f t="shared" ref="D180:P180" si="72">D51/D$171</f>
        <v>0.89727722772277219</v>
      </c>
      <c r="E180" s="33">
        <f t="shared" si="72"/>
        <v>1.0440251572327044</v>
      </c>
      <c r="F180" s="33">
        <f t="shared" si="72"/>
        <v>0.79022988505747127</v>
      </c>
      <c r="G180" s="33">
        <f t="shared" si="72"/>
        <v>1.1742424242424243</v>
      </c>
      <c r="H180" s="33"/>
      <c r="I180" s="33">
        <f t="shared" si="72"/>
        <v>0.96792642752562208</v>
      </c>
      <c r="J180" s="33">
        <f t="shared" si="72"/>
        <v>0.65162907268170411</v>
      </c>
      <c r="K180" s="33">
        <f t="shared" si="72"/>
        <v>0.70014025245441791</v>
      </c>
      <c r="L180" s="33">
        <f t="shared" si="72"/>
        <v>0.91764705882352937</v>
      </c>
      <c r="M180" s="33">
        <f t="shared" si="72"/>
        <v>0.99004975124378103</v>
      </c>
      <c r="N180" s="33">
        <f t="shared" si="72"/>
        <v>0.87771080594047091</v>
      </c>
      <c r="O180" s="33">
        <f t="shared" si="72"/>
        <v>0.92966876597538783</v>
      </c>
      <c r="P180" s="35">
        <f t="shared" si="72"/>
        <v>0.92966876597538783</v>
      </c>
    </row>
    <row r="181" spans="2:16">
      <c r="B181" s="175">
        <f>B180+1</f>
        <v>2005</v>
      </c>
      <c r="C181" s="34">
        <f>C61/C$171</f>
        <v>0.9061032863849765</v>
      </c>
      <c r="D181" s="33">
        <f t="shared" ref="D181:P181" si="73">D61/D$171</f>
        <v>1.1633663366336633</v>
      </c>
      <c r="E181" s="33">
        <f t="shared" si="73"/>
        <v>1.1069182389937107</v>
      </c>
      <c r="F181" s="33">
        <f t="shared" si="73"/>
        <v>0.7931034482758621</v>
      </c>
      <c r="G181" s="33">
        <f t="shared" si="73"/>
        <v>1.2121212121212122</v>
      </c>
      <c r="H181" s="33"/>
      <c r="I181" s="33">
        <f t="shared" si="73"/>
        <v>1.0166087115666178</v>
      </c>
      <c r="J181" s="33">
        <f t="shared" si="73"/>
        <v>0.62656641604010022</v>
      </c>
      <c r="K181" s="33">
        <f t="shared" si="73"/>
        <v>0.77391304347826095</v>
      </c>
      <c r="L181" s="33">
        <f t="shared" si="73"/>
        <v>0.96470588235294108</v>
      </c>
      <c r="M181" s="33">
        <f t="shared" si="73"/>
        <v>0.99004975124378103</v>
      </c>
      <c r="N181" s="33">
        <f t="shared" si="73"/>
        <v>0.90710246691107921</v>
      </c>
      <c r="O181" s="33">
        <f t="shared" si="73"/>
        <v>0.98176500039526715</v>
      </c>
      <c r="P181" s="35">
        <f t="shared" si="73"/>
        <v>0.97017049197607308</v>
      </c>
    </row>
    <row r="182" spans="2:16">
      <c r="B182" s="175">
        <f t="shared" ref="B182:B189" si="74">B181+1</f>
        <v>2006</v>
      </c>
      <c r="C182" s="34">
        <f>C71/C$171</f>
        <v>1.1549295774647887</v>
      </c>
      <c r="D182" s="33">
        <f t="shared" ref="D182:P182" si="75">D71/D$171</f>
        <v>1.084158415841584</v>
      </c>
      <c r="E182" s="33">
        <f t="shared" si="75"/>
        <v>1.1886792452830188</v>
      </c>
      <c r="F182" s="33">
        <f t="shared" si="75"/>
        <v>0.97413793103448276</v>
      </c>
      <c r="G182" s="33">
        <f t="shared" si="75"/>
        <v>1.3434343434343434</v>
      </c>
      <c r="H182" s="33"/>
      <c r="I182" s="33">
        <f t="shared" si="75"/>
        <v>1.1256863103953145</v>
      </c>
      <c r="J182" s="33">
        <f t="shared" si="75"/>
        <v>0</v>
      </c>
      <c r="K182" s="33">
        <f t="shared" si="75"/>
        <v>0.80869565217391304</v>
      </c>
      <c r="L182" s="33">
        <f t="shared" si="75"/>
        <v>0.8294117647058824</v>
      </c>
      <c r="M182" s="33">
        <f t="shared" si="75"/>
        <v>0.86567164179104472</v>
      </c>
      <c r="N182" s="33">
        <f t="shared" si="75"/>
        <v>0.77717019822282962</v>
      </c>
      <c r="O182" s="33">
        <f t="shared" si="75"/>
        <v>1.0008168858204431</v>
      </c>
      <c r="P182" s="35">
        <f t="shared" si="75"/>
        <v>0.97789138053703639</v>
      </c>
    </row>
    <row r="183" spans="2:16">
      <c r="B183" s="175">
        <f t="shared" si="74"/>
        <v>2007</v>
      </c>
      <c r="C183" s="34">
        <f>C81/C$171</f>
        <v>0.75586854460093889</v>
      </c>
      <c r="D183" s="33">
        <f t="shared" ref="D183:P183" si="76">D81/D$171</f>
        <v>0.78712871287128705</v>
      </c>
      <c r="E183" s="33">
        <f t="shared" si="76"/>
        <v>0.88679245283018859</v>
      </c>
      <c r="F183" s="33">
        <f t="shared" si="76"/>
        <v>0.56896551724137934</v>
      </c>
      <c r="G183" s="33">
        <f t="shared" si="76"/>
        <v>1.1111111111111112</v>
      </c>
      <c r="H183" s="33"/>
      <c r="I183" s="33">
        <f t="shared" si="76"/>
        <v>0.78303440702781824</v>
      </c>
      <c r="J183" s="33">
        <f t="shared" si="76"/>
        <v>0.27568922305764409</v>
      </c>
      <c r="K183" s="33">
        <f t="shared" si="76"/>
        <v>1.0695652173913044</v>
      </c>
      <c r="L183" s="33">
        <f t="shared" si="76"/>
        <v>1.0705882352941176</v>
      </c>
      <c r="M183" s="33">
        <f t="shared" si="76"/>
        <v>0.99004975124378103</v>
      </c>
      <c r="N183" s="33">
        <f t="shared" si="76"/>
        <v>0.98005343938358269</v>
      </c>
      <c r="O183" s="33">
        <f t="shared" si="76"/>
        <v>0.86658409971277228</v>
      </c>
      <c r="P183" s="35">
        <f t="shared" si="76"/>
        <v>0.86658409971277228</v>
      </c>
    </row>
    <row r="184" spans="2:16">
      <c r="B184" s="175">
        <f t="shared" si="74"/>
        <v>2008</v>
      </c>
      <c r="C184" s="34">
        <f>C91/C$171</f>
        <v>0.82159624413145527</v>
      </c>
      <c r="D184" s="33">
        <f t="shared" ref="D184:P184" si="77">D91/D$171</f>
        <v>0.80198019801980192</v>
      </c>
      <c r="E184" s="33">
        <f t="shared" si="77"/>
        <v>0.99371069182389937</v>
      </c>
      <c r="F184" s="33">
        <f t="shared" si="77"/>
        <v>0.9568965517241379</v>
      </c>
      <c r="G184" s="33">
        <f t="shared" si="77"/>
        <v>1.1111111111111112</v>
      </c>
      <c r="H184" s="33"/>
      <c r="I184" s="33">
        <f t="shared" si="77"/>
        <v>0.89261530014641266</v>
      </c>
      <c r="J184" s="33">
        <f t="shared" si="77"/>
        <v>1.6541353383458643</v>
      </c>
      <c r="K184" s="33">
        <f t="shared" si="77"/>
        <v>0.91304347826086951</v>
      </c>
      <c r="L184" s="33">
        <f t="shared" si="77"/>
        <v>0.87058823529411766</v>
      </c>
      <c r="M184" s="33">
        <f t="shared" si="77"/>
        <v>0.92039800995024867</v>
      </c>
      <c r="N184" s="33">
        <f t="shared" si="77"/>
        <v>0.95755918722425892</v>
      </c>
      <c r="O184" s="33">
        <f t="shared" si="77"/>
        <v>0.9288518801549448</v>
      </c>
      <c r="P184" s="35">
        <f t="shared" si="77"/>
        <v>0.92015599884054888</v>
      </c>
    </row>
    <row r="185" spans="2:16">
      <c r="B185" s="175">
        <f t="shared" si="74"/>
        <v>2009</v>
      </c>
      <c r="C185" s="34">
        <f>C101/C$171</f>
        <v>1.0657276995305163</v>
      </c>
      <c r="D185" s="33">
        <f t="shared" ref="D185:P185" si="78">D101/D$171</f>
        <v>0.99009900990099009</v>
      </c>
      <c r="E185" s="33">
        <f t="shared" si="78"/>
        <v>0.96855345911949686</v>
      </c>
      <c r="F185" s="33">
        <f t="shared" si="78"/>
        <v>0.41954022988505746</v>
      </c>
      <c r="G185" s="33">
        <f t="shared" si="78"/>
        <v>1.0774410774410774</v>
      </c>
      <c r="H185" s="33"/>
      <c r="I185" s="33">
        <f t="shared" si="78"/>
        <v>0.92198938506588557</v>
      </c>
      <c r="J185" s="33">
        <f t="shared" si="78"/>
        <v>0.2589807852965747</v>
      </c>
      <c r="K185" s="33">
        <f t="shared" si="78"/>
        <v>0.95539971949509106</v>
      </c>
      <c r="L185" s="33">
        <f t="shared" si="78"/>
        <v>0.76470588235294112</v>
      </c>
      <c r="M185" s="33">
        <f t="shared" si="78"/>
        <v>0.98009950248756206</v>
      </c>
      <c r="N185" s="33">
        <f t="shared" si="78"/>
        <v>0.85273100105635968</v>
      </c>
      <c r="O185" s="33">
        <f t="shared" si="78"/>
        <v>0.91053782708371755</v>
      </c>
      <c r="P185" s="35">
        <f t="shared" si="78"/>
        <v>0.89261904134496284</v>
      </c>
    </row>
    <row r="186" spans="2:16">
      <c r="B186" s="175">
        <f t="shared" si="74"/>
        <v>2010</v>
      </c>
      <c r="C186" s="34">
        <f>C111/C$171</f>
        <v>1.1032863849765258</v>
      </c>
      <c r="D186" s="33">
        <f t="shared" ref="D186:P186" si="79">D111/D$171</f>
        <v>1</v>
      </c>
      <c r="E186" s="33">
        <f t="shared" si="79"/>
        <v>1.0125786163522013</v>
      </c>
      <c r="F186" s="33">
        <f t="shared" si="79"/>
        <v>0.85488505747126442</v>
      </c>
      <c r="G186" s="33">
        <f t="shared" si="79"/>
        <v>1.8164983164983166</v>
      </c>
      <c r="H186" s="33"/>
      <c r="I186" s="33">
        <f t="shared" si="79"/>
        <v>1.0553166178623716</v>
      </c>
      <c r="J186" s="33">
        <f t="shared" si="79"/>
        <v>1.4536340852130323</v>
      </c>
      <c r="K186" s="33">
        <f t="shared" si="79"/>
        <v>1.0956521739130434</v>
      </c>
      <c r="L186" s="33">
        <f t="shared" si="79"/>
        <v>0.8294117647058824</v>
      </c>
      <c r="M186" s="33">
        <f t="shared" si="79"/>
        <v>1.1592039800995027</v>
      </c>
      <c r="N186" s="33">
        <f t="shared" si="79"/>
        <v>1.0625116510283974</v>
      </c>
      <c r="O186" s="33">
        <f t="shared" si="79"/>
        <v>1.0666684234103665</v>
      </c>
      <c r="P186" s="35">
        <f t="shared" si="79"/>
        <v>1.0583678094284432</v>
      </c>
    </row>
    <row r="187" spans="2:16">
      <c r="B187" s="175">
        <f t="shared" si="74"/>
        <v>2011</v>
      </c>
      <c r="C187" s="34">
        <f>C121/C$171</f>
        <v>0.92957746478873238</v>
      </c>
      <c r="D187" s="33">
        <f t="shared" ref="D187:P187" si="80">D121/D$171</f>
        <v>1.004950495049505</v>
      </c>
      <c r="E187" s="33">
        <f t="shared" si="80"/>
        <v>0.87421383647798745</v>
      </c>
      <c r="F187" s="33">
        <f t="shared" si="80"/>
        <v>0.74137931034482762</v>
      </c>
      <c r="G187" s="33">
        <f t="shared" si="80"/>
        <v>0.48821548821548821</v>
      </c>
      <c r="H187" s="33"/>
      <c r="I187" s="33">
        <f t="shared" si="80"/>
        <v>0.8826409224011712</v>
      </c>
      <c r="J187" s="33">
        <f t="shared" si="80"/>
        <v>0.25062656641604009</v>
      </c>
      <c r="K187" s="33">
        <f t="shared" si="80"/>
        <v>0.88246844319775586</v>
      </c>
      <c r="L187" s="33">
        <f t="shared" si="80"/>
        <v>0.96470588235294108</v>
      </c>
      <c r="M187" s="33">
        <f t="shared" si="80"/>
        <v>0.8159203980099502</v>
      </c>
      <c r="N187" s="33">
        <f t="shared" si="80"/>
        <v>0.83576710370968732</v>
      </c>
      <c r="O187" s="33">
        <f t="shared" si="80"/>
        <v>0.86276318216553782</v>
      </c>
      <c r="P187" s="35">
        <f t="shared" si="80"/>
        <v>0.86276318216553782</v>
      </c>
    </row>
    <row r="188" spans="2:16">
      <c r="B188" s="175">
        <f t="shared" si="74"/>
        <v>2012</v>
      </c>
      <c r="C188" s="34">
        <f>C131/C$171</f>
        <v>0.85915492957746475</v>
      </c>
      <c r="D188" s="33">
        <f t="shared" ref="D188:P188" si="81">D131/D$171</f>
        <v>0.72772277227722759</v>
      </c>
      <c r="E188" s="33">
        <f t="shared" si="81"/>
        <v>0.76729559748427667</v>
      </c>
      <c r="F188" s="33">
        <f t="shared" si="81"/>
        <v>0.91235632183908044</v>
      </c>
      <c r="G188" s="33">
        <f t="shared" si="81"/>
        <v>0.68181818181818188</v>
      </c>
      <c r="H188" s="33"/>
      <c r="I188" s="33">
        <f t="shared" si="81"/>
        <v>0.8032576866764275</v>
      </c>
      <c r="J188" s="33">
        <f t="shared" si="81"/>
        <v>1.1194653299916457</v>
      </c>
      <c r="K188" s="33">
        <f t="shared" si="81"/>
        <v>0.73660589060308546</v>
      </c>
      <c r="L188" s="33">
        <f t="shared" si="81"/>
        <v>0.86470588235294121</v>
      </c>
      <c r="M188" s="33">
        <f t="shared" si="81"/>
        <v>0.91542288557213924</v>
      </c>
      <c r="N188" s="33">
        <f t="shared" si="81"/>
        <v>0.87491455912508531</v>
      </c>
      <c r="O188" s="33">
        <f t="shared" si="81"/>
        <v>0.84155050198951209</v>
      </c>
      <c r="P188" s="35">
        <f t="shared" si="81"/>
        <v>0.83364515534006156</v>
      </c>
    </row>
    <row r="189" spans="2:16">
      <c r="B189" s="175">
        <f t="shared" si="74"/>
        <v>2013</v>
      </c>
      <c r="C189" s="34">
        <f>C141/C$171</f>
        <v>0.82629107981220651</v>
      </c>
      <c r="D189" s="33">
        <f t="shared" ref="D189:P189" si="82">D141/D$171</f>
        <v>0.86138613861386126</v>
      </c>
      <c r="E189" s="33">
        <f t="shared" si="82"/>
        <v>1.1761006289308173</v>
      </c>
      <c r="F189" s="33">
        <f t="shared" si="82"/>
        <v>0.72988505747126442</v>
      </c>
      <c r="G189" s="33">
        <f t="shared" si="82"/>
        <v>1.5555555555555556</v>
      </c>
      <c r="H189" s="33"/>
      <c r="I189" s="33">
        <f t="shared" si="82"/>
        <v>0.93855234260614928</v>
      </c>
      <c r="J189" s="33">
        <f t="shared" si="82"/>
        <v>1.3199665831244776</v>
      </c>
      <c r="K189" s="33">
        <f t="shared" si="82"/>
        <v>0.73660589060308546</v>
      </c>
      <c r="L189" s="33">
        <f t="shared" si="82"/>
        <v>0.86470588235294121</v>
      </c>
      <c r="M189" s="33">
        <f t="shared" si="82"/>
        <v>0.87064676616915415</v>
      </c>
      <c r="N189" s="33">
        <f t="shared" si="82"/>
        <v>0.87249114521841775</v>
      </c>
      <c r="O189" s="33">
        <f t="shared" si="82"/>
        <v>0.93161875148225237</v>
      </c>
      <c r="P189" s="35">
        <f t="shared" si="82"/>
        <v>0.91053782708371755</v>
      </c>
    </row>
    <row r="190" spans="2:16">
      <c r="B190" s="175">
        <f>B189+1</f>
        <v>2014</v>
      </c>
      <c r="C190" s="34">
        <f>C151/C$171</f>
        <v>0.84037558685446001</v>
      </c>
      <c r="D190" s="33">
        <f t="shared" ref="D190:P190" si="83">D151/D$171</f>
        <v>0.80693069306930698</v>
      </c>
      <c r="E190" s="33">
        <f t="shared" si="83"/>
        <v>0.72955974842767279</v>
      </c>
      <c r="F190" s="33">
        <f t="shared" si="83"/>
        <v>0.64655172413793105</v>
      </c>
      <c r="G190" s="33">
        <f t="shared" si="83"/>
        <v>1.5025252525252526</v>
      </c>
      <c r="H190" s="33"/>
      <c r="I190" s="33">
        <f t="shared" si="83"/>
        <v>0.81185944363103935</v>
      </c>
      <c r="J190" s="33">
        <f t="shared" si="83"/>
        <v>0.47184628237259812</v>
      </c>
      <c r="K190" s="33">
        <f t="shared" si="83"/>
        <v>0.51618332353074237</v>
      </c>
      <c r="L190" s="33">
        <f t="shared" si="83"/>
        <v>0.7903986928104576</v>
      </c>
      <c r="M190" s="33">
        <f t="shared" si="83"/>
        <v>0.82474723158401531</v>
      </c>
      <c r="N190" s="33">
        <f t="shared" si="83"/>
        <v>0.71925849013362508</v>
      </c>
      <c r="O190" s="33">
        <f t="shared" si="83"/>
        <v>0.77259023641520008</v>
      </c>
      <c r="P190" s="35">
        <f t="shared" si="83"/>
        <v>0.77259023641519986</v>
      </c>
    </row>
    <row r="191" spans="2:16" ht="15.75" thickBot="1">
      <c r="B191" s="176">
        <f>B190+1</f>
        <v>2015</v>
      </c>
      <c r="C191" s="37">
        <f>C161/C$171</f>
        <v>0.81644706951385726</v>
      </c>
      <c r="D191" s="36">
        <f t="shared" ref="D191:O191" si="84">D161/D$171</f>
        <v>1.0223845726409375</v>
      </c>
      <c r="E191" s="36">
        <f t="shared" si="84"/>
        <v>0.89064719009941151</v>
      </c>
      <c r="F191" s="36">
        <f t="shared" si="84"/>
        <v>0.73970306513409956</v>
      </c>
      <c r="G191" s="36">
        <f t="shared" si="84"/>
        <v>0.83642880417073995</v>
      </c>
      <c r="H191" s="36"/>
      <c r="I191" s="36">
        <f t="shared" si="84"/>
        <v>0.87534092372248562</v>
      </c>
      <c r="J191" s="36">
        <f t="shared" si="84"/>
        <v>0</v>
      </c>
      <c r="K191" s="36">
        <f t="shared" si="84"/>
        <v>0</v>
      </c>
      <c r="L191" s="36">
        <f t="shared" si="84"/>
        <v>0</v>
      </c>
      <c r="M191" s="36">
        <f t="shared" si="84"/>
        <v>0</v>
      </c>
      <c r="N191" s="36">
        <f t="shared" si="84"/>
        <v>0</v>
      </c>
      <c r="O191" s="36">
        <f t="shared" si="84"/>
        <v>0.51133761703545932</v>
      </c>
      <c r="P191" s="38"/>
    </row>
    <row r="192" spans="2:16" ht="15.75" thickBot="1"/>
    <row r="193" spans="2:16" ht="18.75" thickBot="1">
      <c r="B193" s="181" t="s">
        <v>236</v>
      </c>
      <c r="C193" s="478" t="s">
        <v>37</v>
      </c>
      <c r="D193" s="479"/>
      <c r="E193" s="479"/>
      <c r="F193" s="479"/>
      <c r="G193" s="479"/>
      <c r="H193" s="479"/>
      <c r="I193" s="479"/>
      <c r="J193" s="479"/>
      <c r="K193" s="479"/>
      <c r="L193" s="479"/>
      <c r="M193" s="480"/>
      <c r="N193" s="480"/>
      <c r="O193" s="480"/>
      <c r="P193" s="481"/>
    </row>
    <row r="194" spans="2:16" ht="15.75">
      <c r="B194" s="475" t="s">
        <v>195</v>
      </c>
      <c r="C194" s="456" t="s">
        <v>196</v>
      </c>
      <c r="D194" s="456" t="s">
        <v>197</v>
      </c>
      <c r="E194" s="456" t="s">
        <v>198</v>
      </c>
      <c r="F194" s="456" t="s">
        <v>199</v>
      </c>
      <c r="G194" s="456" t="s">
        <v>200</v>
      </c>
      <c r="H194" s="456" t="s">
        <v>201</v>
      </c>
      <c r="I194" s="467" t="s">
        <v>202</v>
      </c>
      <c r="J194" s="456" t="s">
        <v>203</v>
      </c>
      <c r="K194" s="456" t="s">
        <v>204</v>
      </c>
      <c r="L194" s="456" t="s">
        <v>205</v>
      </c>
      <c r="M194" s="456" t="s">
        <v>206</v>
      </c>
      <c r="N194" s="467" t="s">
        <v>207</v>
      </c>
      <c r="O194" s="456" t="s">
        <v>208</v>
      </c>
      <c r="P194" s="457"/>
    </row>
    <row r="195" spans="2:16" ht="16.5" thickBot="1">
      <c r="B195" s="476"/>
      <c r="C195" s="477"/>
      <c r="D195" s="477"/>
      <c r="E195" s="477"/>
      <c r="F195" s="477"/>
      <c r="G195" s="477"/>
      <c r="H195" s="477"/>
      <c r="I195" s="477"/>
      <c r="J195" s="477"/>
      <c r="K195" s="477"/>
      <c r="L195" s="477"/>
      <c r="M195" s="477"/>
      <c r="N195" s="477"/>
      <c r="O195" s="183" t="s">
        <v>234</v>
      </c>
      <c r="P195" s="30" t="s">
        <v>235</v>
      </c>
    </row>
    <row r="196" spans="2:16">
      <c r="B196" s="174">
        <v>2000</v>
      </c>
      <c r="C196" s="184">
        <f t="shared" ref="C196:P196" si="85">C7/C$167</f>
        <v>0.64375876577840097</v>
      </c>
      <c r="D196" s="182">
        <f t="shared" si="85"/>
        <v>-2.666666666666667</v>
      </c>
      <c r="E196" s="182">
        <f t="shared" si="85"/>
        <v>1.5775234131113418</v>
      </c>
      <c r="F196" s="182">
        <f t="shared" si="85"/>
        <v>1.198198198198198</v>
      </c>
      <c r="G196" s="182">
        <f t="shared" si="85"/>
        <v>1.0129032258064516</v>
      </c>
      <c r="H196" s="182"/>
      <c r="I196" s="182">
        <f t="shared" si="85"/>
        <v>1.2094878845566288</v>
      </c>
      <c r="J196" s="182">
        <f t="shared" si="85"/>
        <v>0.94645669291338586</v>
      </c>
      <c r="K196" s="182">
        <f t="shared" si="85"/>
        <v>1.2733333333333334</v>
      </c>
      <c r="L196" s="182">
        <f t="shared" si="85"/>
        <v>2.3199999999999998</v>
      </c>
      <c r="M196" s="182">
        <f t="shared" si="85"/>
        <v>-0.63929618768328522</v>
      </c>
      <c r="N196" s="182">
        <f t="shared" si="85"/>
        <v>1.1734847360028922</v>
      </c>
      <c r="O196" s="182">
        <f t="shared" si="85"/>
        <v>1.1891342500038156</v>
      </c>
      <c r="P196" s="357">
        <f t="shared" si="85"/>
        <v>1.1891342500038153</v>
      </c>
    </row>
    <row r="197" spans="2:16">
      <c r="B197" s="175">
        <v>2001</v>
      </c>
      <c r="C197" s="87">
        <f t="shared" ref="C197:P197" si="86">C17/C$167</f>
        <v>0.78962131837307137</v>
      </c>
      <c r="D197" s="85">
        <f t="shared" si="86"/>
        <v>-1.1726190476190477</v>
      </c>
      <c r="E197" s="85">
        <f t="shared" si="86"/>
        <v>1.5431841831425592</v>
      </c>
      <c r="F197" s="85">
        <f t="shared" si="86"/>
        <v>1.023873873873874</v>
      </c>
      <c r="G197" s="85">
        <f t="shared" si="86"/>
        <v>1.0403225806451613</v>
      </c>
      <c r="H197" s="85"/>
      <c r="I197" s="85">
        <f t="shared" si="86"/>
        <v>1.1179875430328314</v>
      </c>
      <c r="J197" s="85">
        <f t="shared" si="86"/>
        <v>0.91601049868766382</v>
      </c>
      <c r="K197" s="85">
        <f t="shared" si="86"/>
        <v>1.5569892473118279</v>
      </c>
      <c r="L197" s="85">
        <f t="shared" si="86"/>
        <v>1.2949999999999999</v>
      </c>
      <c r="M197" s="85">
        <f t="shared" si="86"/>
        <v>1.7976539589442813</v>
      </c>
      <c r="N197" s="85">
        <f t="shared" si="86"/>
        <v>1.1864653102712068</v>
      </c>
      <c r="O197" s="85">
        <f t="shared" si="86"/>
        <v>1.2651805190374616</v>
      </c>
      <c r="P197" s="88">
        <f t="shared" si="86"/>
        <v>1.1633567922026389</v>
      </c>
    </row>
    <row r="198" spans="2:16">
      <c r="B198" s="175">
        <v>2002</v>
      </c>
      <c r="C198" s="87">
        <f t="shared" ref="C198:P198" si="87">C27/C$167</f>
        <v>0.52173913043478259</v>
      </c>
      <c r="D198" s="85">
        <f t="shared" si="87"/>
        <v>-3.1666666666666665</v>
      </c>
      <c r="E198" s="85">
        <f t="shared" si="87"/>
        <v>1.3548387096774195</v>
      </c>
      <c r="F198" s="85">
        <f t="shared" si="87"/>
        <v>0.99549549549549543</v>
      </c>
      <c r="G198" s="85">
        <f t="shared" si="87"/>
        <v>0</v>
      </c>
      <c r="H198" s="85"/>
      <c r="I198" s="85">
        <f t="shared" si="87"/>
        <v>1.1078368469294226</v>
      </c>
      <c r="J198" s="85">
        <f t="shared" si="87"/>
        <v>0.80118110236220486</v>
      </c>
      <c r="K198" s="85">
        <f t="shared" si="87"/>
        <v>1.0326881720430108</v>
      </c>
      <c r="L198" s="85">
        <f t="shared" si="87"/>
        <v>2.4500000000000002</v>
      </c>
      <c r="M198" s="85">
        <f t="shared" si="87"/>
        <v>1.1818181818181817</v>
      </c>
      <c r="N198" s="85">
        <f t="shared" si="87"/>
        <v>1.0914280711283917</v>
      </c>
      <c r="O198" s="85">
        <f t="shared" si="87"/>
        <v>1.1129461374963625</v>
      </c>
      <c r="P198" s="88">
        <f t="shared" si="87"/>
        <v>1.1129461374963625</v>
      </c>
    </row>
    <row r="199" spans="2:16">
      <c r="B199" s="175">
        <v>2003</v>
      </c>
      <c r="C199" s="87">
        <f t="shared" ref="C199:P199" si="88">C37/C$167</f>
        <v>0.82608695652173914</v>
      </c>
      <c r="D199" s="85">
        <f t="shared" si="88"/>
        <v>3</v>
      </c>
      <c r="E199" s="85">
        <f t="shared" si="88"/>
        <v>1.6451612903225805</v>
      </c>
      <c r="F199" s="85">
        <f t="shared" si="88"/>
        <v>0.90540540540540537</v>
      </c>
      <c r="G199" s="85">
        <f t="shared" si="88"/>
        <v>0.95161290322580649</v>
      </c>
      <c r="H199" s="85"/>
      <c r="I199" s="85">
        <f t="shared" si="88"/>
        <v>0.59265582034830444</v>
      </c>
      <c r="J199" s="85">
        <f t="shared" si="88"/>
        <v>0.98425196850393704</v>
      </c>
      <c r="K199" s="85">
        <f t="shared" si="88"/>
        <v>0.73333333333333328</v>
      </c>
      <c r="L199" s="85">
        <f t="shared" si="88"/>
        <v>2.4</v>
      </c>
      <c r="M199" s="85">
        <f t="shared" si="88"/>
        <v>0.63636363636363624</v>
      </c>
      <c r="N199" s="85">
        <f t="shared" si="88"/>
        <v>0.99710854550113248</v>
      </c>
      <c r="O199" s="85">
        <f t="shared" si="88"/>
        <v>0.82634908070648361</v>
      </c>
      <c r="P199" s="88">
        <f t="shared" si="88"/>
        <v>0.82634908070648372</v>
      </c>
    </row>
    <row r="200" spans="2:16">
      <c r="B200" s="175">
        <v>2004</v>
      </c>
      <c r="C200" s="87">
        <f t="shared" ref="C200:P200" si="89">C47/C$167</f>
        <v>1.2608695652173914</v>
      </c>
      <c r="D200" s="85">
        <f t="shared" si="89"/>
        <v>-1.25</v>
      </c>
      <c r="E200" s="85">
        <f t="shared" si="89"/>
        <v>0.77419354838709675</v>
      </c>
      <c r="F200" s="85">
        <f t="shared" si="89"/>
        <v>1.0810810810810809</v>
      </c>
      <c r="G200" s="85">
        <f t="shared" si="89"/>
        <v>0.782258064516129</v>
      </c>
      <c r="H200" s="85"/>
      <c r="I200" s="85">
        <f t="shared" si="89"/>
        <v>0.90159948503019161</v>
      </c>
      <c r="J200" s="85">
        <f t="shared" si="89"/>
        <v>0.88188976377952755</v>
      </c>
      <c r="K200" s="85">
        <f t="shared" si="89"/>
        <v>1.2533333333333334</v>
      </c>
      <c r="L200" s="85">
        <f t="shared" si="89"/>
        <v>1.7</v>
      </c>
      <c r="M200" s="85">
        <f t="shared" si="89"/>
        <v>0.81818181818181812</v>
      </c>
      <c r="N200" s="85">
        <f t="shared" si="89"/>
        <v>0.98585955697129635</v>
      </c>
      <c r="O200" s="85">
        <f t="shared" si="89"/>
        <v>0.93799020572475955</v>
      </c>
      <c r="P200" s="88">
        <f t="shared" si="89"/>
        <v>0.93799020572475955</v>
      </c>
    </row>
    <row r="201" spans="2:16">
      <c r="B201" s="175">
        <f>B200+1</f>
        <v>2005</v>
      </c>
      <c r="C201" s="87">
        <f t="shared" ref="C201:P201" si="90">C57/C$167</f>
        <v>0.13043478260869565</v>
      </c>
      <c r="D201" s="85">
        <f t="shared" si="90"/>
        <v>3.75</v>
      </c>
      <c r="E201" s="85">
        <f t="shared" si="90"/>
        <v>0.45161290322580638</v>
      </c>
      <c r="F201" s="85">
        <f t="shared" si="90"/>
        <v>1.3243243243243243</v>
      </c>
      <c r="G201" s="85">
        <f t="shared" si="90"/>
        <v>0.75806451612903225</v>
      </c>
      <c r="H201" s="85"/>
      <c r="I201" s="85">
        <f t="shared" si="90"/>
        <v>0.80367654547306255</v>
      </c>
      <c r="J201" s="85">
        <f t="shared" si="90"/>
        <v>0.9055118110236221</v>
      </c>
      <c r="K201" s="85">
        <f t="shared" si="90"/>
        <v>1.3466666666666667</v>
      </c>
      <c r="L201" s="85">
        <f t="shared" si="90"/>
        <v>1.3</v>
      </c>
      <c r="M201" s="85">
        <f t="shared" si="90"/>
        <v>0.81818181818181812</v>
      </c>
      <c r="N201" s="85">
        <f t="shared" si="90"/>
        <v>1.0414130831440043</v>
      </c>
      <c r="O201" s="85">
        <f t="shared" si="90"/>
        <v>0.95879907935243924</v>
      </c>
      <c r="P201" s="88">
        <f t="shared" si="90"/>
        <v>0.9217869993874398</v>
      </c>
    </row>
    <row r="202" spans="2:16">
      <c r="B202" s="175">
        <f t="shared" ref="B202:B210" si="91">B201+1</f>
        <v>2006</v>
      </c>
      <c r="C202" s="87">
        <f t="shared" ref="C202:P202" si="92">C67/C$167</f>
        <v>2.4347826086956523</v>
      </c>
      <c r="D202" s="85">
        <f t="shared" si="92"/>
        <v>2.4166666666666665</v>
      </c>
      <c r="E202" s="85">
        <f t="shared" si="92"/>
        <v>3.2258064516129031E-2</v>
      </c>
      <c r="F202" s="85">
        <f t="shared" si="92"/>
        <v>1.0405405405405406</v>
      </c>
      <c r="G202" s="85">
        <f t="shared" si="92"/>
        <v>0.91935483870967738</v>
      </c>
      <c r="H202" s="85"/>
      <c r="I202" s="85">
        <f t="shared" si="92"/>
        <v>0.4904830625816643</v>
      </c>
      <c r="J202" s="85">
        <f t="shared" si="92"/>
        <v>0</v>
      </c>
      <c r="K202" s="85">
        <f t="shared" si="92"/>
        <v>1.2933333333333332</v>
      </c>
      <c r="L202" s="85">
        <f t="shared" si="92"/>
        <v>2.4500000000000002</v>
      </c>
      <c r="M202" s="85">
        <f t="shared" si="92"/>
        <v>-1.4545454545454546</v>
      </c>
      <c r="N202" s="85">
        <f t="shared" si="92"/>
        <v>1.2007269579138788</v>
      </c>
      <c r="O202" s="85">
        <f t="shared" si="92"/>
        <v>0.89650915737872272</v>
      </c>
      <c r="P202" s="88">
        <f t="shared" si="92"/>
        <v>0.81739919022994234</v>
      </c>
    </row>
    <row r="203" spans="2:16">
      <c r="B203" s="175">
        <f t="shared" si="91"/>
        <v>2007</v>
      </c>
      <c r="C203" s="87">
        <f t="shared" ref="C203:P203" si="93">C77/C$167</f>
        <v>-1.2608695652173914</v>
      </c>
      <c r="D203" s="85">
        <f t="shared" si="93"/>
        <v>-2.5833333333333335</v>
      </c>
      <c r="E203" s="85">
        <f t="shared" si="93"/>
        <v>1.5806451612903227</v>
      </c>
      <c r="F203" s="85">
        <f t="shared" si="93"/>
        <v>1.2297297297297296</v>
      </c>
      <c r="G203" s="85">
        <f t="shared" si="93"/>
        <v>0.82258064516129026</v>
      </c>
      <c r="H203" s="85"/>
      <c r="I203" s="85">
        <f t="shared" si="93"/>
        <v>1.6787681026581118</v>
      </c>
      <c r="J203" s="85">
        <f t="shared" si="93"/>
        <v>0.97637795275590555</v>
      </c>
      <c r="K203" s="85">
        <f t="shared" si="93"/>
        <v>0.89333333333333331</v>
      </c>
      <c r="L203" s="85">
        <f t="shared" si="93"/>
        <v>0.4</v>
      </c>
      <c r="M203" s="85">
        <f t="shared" si="93"/>
        <v>0.81818181818181812</v>
      </c>
      <c r="N203" s="85">
        <f t="shared" si="93"/>
        <v>0.60869098778854969</v>
      </c>
      <c r="O203" s="85">
        <f t="shared" si="93"/>
        <v>1.1135937775185722</v>
      </c>
      <c r="P203" s="88">
        <f t="shared" si="93"/>
        <v>1.1135937775185722</v>
      </c>
    </row>
    <row r="204" spans="2:16">
      <c r="B204" s="175">
        <f t="shared" si="91"/>
        <v>2008</v>
      </c>
      <c r="C204" s="87">
        <f t="shared" ref="C204:P204" si="94">C87/C$167</f>
        <v>-0.65217391304347827</v>
      </c>
      <c r="D204" s="85">
        <f t="shared" si="94"/>
        <v>-2.3333333333333335</v>
      </c>
      <c r="E204" s="85">
        <f t="shared" si="94"/>
        <v>1.032258064516129</v>
      </c>
      <c r="F204" s="85">
        <f t="shared" si="94"/>
        <v>1.0675675675675675</v>
      </c>
      <c r="G204" s="85">
        <f t="shared" si="94"/>
        <v>0.82258064516129026</v>
      </c>
      <c r="H204" s="85"/>
      <c r="I204" s="85">
        <f t="shared" si="94"/>
        <v>1.4384662389245344</v>
      </c>
      <c r="J204" s="85">
        <f t="shared" si="94"/>
        <v>0.7165354330708662</v>
      </c>
      <c r="K204" s="85">
        <f t="shared" si="94"/>
        <v>1.1333333333333333</v>
      </c>
      <c r="L204" s="85">
        <f t="shared" si="94"/>
        <v>2.1</v>
      </c>
      <c r="M204" s="85">
        <f t="shared" si="94"/>
        <v>-0.45454545454545453</v>
      </c>
      <c r="N204" s="85">
        <f t="shared" si="94"/>
        <v>1.1642163869750424</v>
      </c>
      <c r="O204" s="85">
        <f t="shared" si="94"/>
        <v>1.333258300649605</v>
      </c>
      <c r="P204" s="88">
        <f t="shared" si="94"/>
        <v>1.2934788014879548</v>
      </c>
    </row>
    <row r="205" spans="2:16">
      <c r="B205" s="175">
        <f t="shared" si="91"/>
        <v>2009</v>
      </c>
      <c r="C205" s="87">
        <f t="shared" ref="C205:P205" si="95">C97/C$167</f>
        <v>1.6086956521739133</v>
      </c>
      <c r="D205" s="85">
        <f t="shared" si="95"/>
        <v>0.83333333333333337</v>
      </c>
      <c r="E205" s="85">
        <f t="shared" si="95"/>
        <v>1.1612903225806452</v>
      </c>
      <c r="F205" s="85">
        <f t="shared" si="95"/>
        <v>1.5810810810810809</v>
      </c>
      <c r="G205" s="85">
        <f t="shared" si="95"/>
        <v>0.88709677419354838</v>
      </c>
      <c r="H205" s="85"/>
      <c r="I205" s="85">
        <f t="shared" si="95"/>
        <v>0.95092968443105952</v>
      </c>
      <c r="J205" s="85">
        <f t="shared" si="95"/>
        <v>1.0078740157480317</v>
      </c>
      <c r="K205" s="85">
        <f t="shared" si="95"/>
        <v>0.78666666666666674</v>
      </c>
      <c r="L205" s="85">
        <f t="shared" si="95"/>
        <v>3</v>
      </c>
      <c r="M205" s="85">
        <f t="shared" si="95"/>
        <v>0.63636363636363624</v>
      </c>
      <c r="N205" s="85">
        <f t="shared" si="95"/>
        <v>0.90712470960837377</v>
      </c>
      <c r="O205" s="85">
        <f t="shared" si="95"/>
        <v>1.0226893213163237</v>
      </c>
      <c r="P205" s="88">
        <f t="shared" si="95"/>
        <v>0.92074084455416749</v>
      </c>
    </row>
    <row r="206" spans="2:16">
      <c r="B206" s="175">
        <f t="shared" si="91"/>
        <v>2010</v>
      </c>
      <c r="C206" s="87">
        <f t="shared" ref="C206:P206" si="96">C107/C$167</f>
        <v>1.956521739130435</v>
      </c>
      <c r="D206" s="85">
        <f t="shared" si="96"/>
        <v>1</v>
      </c>
      <c r="E206" s="85">
        <f t="shared" si="96"/>
        <v>0.93548387096774188</v>
      </c>
      <c r="F206" s="85">
        <f t="shared" si="96"/>
        <v>0.95945945945945932</v>
      </c>
      <c r="G206" s="85">
        <f t="shared" si="96"/>
        <v>0.86290322580645151</v>
      </c>
      <c r="H206" s="85"/>
      <c r="I206" s="85">
        <f t="shared" si="96"/>
        <v>0.83541353823351616</v>
      </c>
      <c r="J206" s="85">
        <f t="shared" si="96"/>
        <v>0.81102362204724421</v>
      </c>
      <c r="K206" s="85">
        <f t="shared" si="96"/>
        <v>0.85333333333333339</v>
      </c>
      <c r="L206" s="85">
        <f t="shared" si="96"/>
        <v>2.4500000000000002</v>
      </c>
      <c r="M206" s="85">
        <f t="shared" si="96"/>
        <v>3.9090909090909087</v>
      </c>
      <c r="N206" s="85">
        <f t="shared" si="96"/>
        <v>0.82923146745189991</v>
      </c>
      <c r="O206" s="85">
        <f t="shared" si="96"/>
        <v>0.88057452617614407</v>
      </c>
      <c r="P206" s="88">
        <f t="shared" si="96"/>
        <v>0.83121503606122982</v>
      </c>
    </row>
    <row r="207" spans="2:16">
      <c r="B207" s="175">
        <f t="shared" si="91"/>
        <v>2011</v>
      </c>
      <c r="C207" s="87">
        <f t="shared" ref="C207:P207" si="97">C117/C$167</f>
        <v>0.34782608695652178</v>
      </c>
      <c r="D207" s="85">
        <f t="shared" si="97"/>
        <v>1.0833333333333335</v>
      </c>
      <c r="E207" s="85">
        <f t="shared" si="97"/>
        <v>1.6451612903225805</v>
      </c>
      <c r="F207" s="85">
        <f t="shared" si="97"/>
        <v>1.4054054054054055</v>
      </c>
      <c r="G207" s="85">
        <f t="shared" si="97"/>
        <v>0.59677419354838712</v>
      </c>
      <c r="H207" s="85"/>
      <c r="I207" s="85">
        <f t="shared" si="97"/>
        <v>1.1280329972502292</v>
      </c>
      <c r="J207" s="85">
        <f t="shared" si="97"/>
        <v>1.0236220472440944</v>
      </c>
      <c r="K207" s="85">
        <f t="shared" si="97"/>
        <v>0.92</v>
      </c>
      <c r="L207" s="85">
        <f t="shared" si="97"/>
        <v>1.3</v>
      </c>
      <c r="M207" s="85">
        <f t="shared" si="97"/>
        <v>-2.3636363636363633</v>
      </c>
      <c r="N207" s="85">
        <f t="shared" si="97"/>
        <v>0.97304034594669853</v>
      </c>
      <c r="O207" s="85">
        <f t="shared" si="97"/>
        <v>1.0405762313195694</v>
      </c>
      <c r="P207" s="88">
        <f t="shared" si="97"/>
        <v>1.0405762313195694</v>
      </c>
    </row>
    <row r="208" spans="2:16">
      <c r="B208" s="175">
        <f t="shared" si="91"/>
        <v>2012</v>
      </c>
      <c r="C208" s="87">
        <f t="shared" ref="C208:P208" si="98">C127/C$167</f>
        <v>-0.30434782608695654</v>
      </c>
      <c r="D208" s="85">
        <f t="shared" si="98"/>
        <v>-3.5833333333333335</v>
      </c>
      <c r="E208" s="85">
        <f t="shared" si="98"/>
        <v>2.193548387096774</v>
      </c>
      <c r="F208" s="85">
        <f t="shared" si="98"/>
        <v>0.85135135135135132</v>
      </c>
      <c r="G208" s="85">
        <f t="shared" si="98"/>
        <v>0.87903225806451613</v>
      </c>
      <c r="H208" s="85"/>
      <c r="I208" s="85">
        <f t="shared" si="98"/>
        <v>1.5669514207149404</v>
      </c>
      <c r="J208" s="85">
        <f t="shared" si="98"/>
        <v>0.96850393700787407</v>
      </c>
      <c r="K208" s="85">
        <f t="shared" si="98"/>
        <v>1.1866666666666668</v>
      </c>
      <c r="L208" s="85">
        <f t="shared" si="98"/>
        <v>2.15</v>
      </c>
      <c r="M208" s="85">
        <f t="shared" si="98"/>
        <v>-0.54545454545454541</v>
      </c>
      <c r="N208" s="85">
        <f t="shared" si="98"/>
        <v>1.2975074764484862</v>
      </c>
      <c r="O208" s="85">
        <f t="shared" si="98"/>
        <v>1.4696065956385165</v>
      </c>
      <c r="P208" s="88">
        <f t="shared" si="98"/>
        <v>1.4267540676836032</v>
      </c>
    </row>
    <row r="209" spans="2:16">
      <c r="B209" s="175">
        <f t="shared" si="91"/>
        <v>2013</v>
      </c>
      <c r="C209" s="87">
        <f t="shared" ref="C209:P209" si="99">C137/C$167</f>
        <v>-0.60869565217391308</v>
      </c>
      <c r="D209" s="85">
        <f t="shared" si="99"/>
        <v>-1.3333333333333335</v>
      </c>
      <c r="E209" s="85">
        <f t="shared" si="99"/>
        <v>9.6774193548387094E-2</v>
      </c>
      <c r="F209" s="85">
        <f t="shared" si="99"/>
        <v>0.85135135135135132</v>
      </c>
      <c r="G209" s="85">
        <f t="shared" si="99"/>
        <v>0.82258064516129026</v>
      </c>
      <c r="H209" s="85"/>
      <c r="I209" s="85">
        <f t="shared" si="99"/>
        <v>1.0565732117743369</v>
      </c>
      <c r="J209" s="85">
        <f t="shared" si="99"/>
        <v>0.87401574803149606</v>
      </c>
      <c r="K209" s="85">
        <f t="shared" si="99"/>
        <v>1.1866666666666668</v>
      </c>
      <c r="L209" s="85">
        <f t="shared" si="99"/>
        <v>2.15</v>
      </c>
      <c r="M209" s="85">
        <f t="shared" si="99"/>
        <v>-1.3636363636363635</v>
      </c>
      <c r="N209" s="89">
        <f t="shared" si="99"/>
        <v>1.3056039231015246</v>
      </c>
      <c r="O209" s="85">
        <f t="shared" si="99"/>
        <v>1.2619852097411706</v>
      </c>
      <c r="P209" s="88">
        <f t="shared" si="99"/>
        <v>1.1920699056248927</v>
      </c>
    </row>
    <row r="210" spans="2:16">
      <c r="B210" s="175">
        <f t="shared" si="91"/>
        <v>2014</v>
      </c>
      <c r="C210" s="87">
        <f t="shared" ref="C210:P210" si="100">C147/C$167</f>
        <v>-0.47826086956521746</v>
      </c>
      <c r="D210" s="85">
        <f t="shared" si="100"/>
        <v>-2.2500000000000004</v>
      </c>
      <c r="E210" s="85">
        <f t="shared" si="100"/>
        <v>2.3870967741935485</v>
      </c>
      <c r="F210" s="85">
        <f t="shared" si="100"/>
        <v>1.3513513513513513</v>
      </c>
      <c r="G210" s="85">
        <f t="shared" si="100"/>
        <v>0.84677419354838712</v>
      </c>
      <c r="H210" s="85"/>
      <c r="I210" s="85">
        <f t="shared" si="100"/>
        <v>1.8824607753275464</v>
      </c>
      <c r="J210" s="85">
        <f t="shared" si="100"/>
        <v>1.1254593175853018</v>
      </c>
      <c r="K210" s="85">
        <f t="shared" si="100"/>
        <v>1.4180645161290324</v>
      </c>
      <c r="L210" s="85">
        <f t="shared" si="100"/>
        <v>2.9983333333333331</v>
      </c>
      <c r="M210" s="85">
        <f t="shared" si="100"/>
        <v>-2.2023460410557179</v>
      </c>
      <c r="N210" s="85">
        <f t="shared" si="100"/>
        <v>1.5422003538144393</v>
      </c>
      <c r="O210" s="85">
        <f t="shared" si="100"/>
        <v>1.6924042461807853</v>
      </c>
      <c r="P210" s="88">
        <f t="shared" si="100"/>
        <v>1.6924042461807858</v>
      </c>
    </row>
    <row r="211" spans="2:16" ht="15.75" thickBot="1">
      <c r="B211" s="176">
        <f>B210+1</f>
        <v>2015</v>
      </c>
      <c r="C211" s="93">
        <f>C157/C$167</f>
        <v>-0.69985974754558211</v>
      </c>
      <c r="D211" s="91">
        <f>D157/D$167</f>
        <v>-0.28869047619047628</v>
      </c>
      <c r="E211" s="91">
        <f t="shared" ref="E211:O211" si="101">E157/E$167</f>
        <v>1.5608740894901145</v>
      </c>
      <c r="F211" s="91">
        <f t="shared" si="101"/>
        <v>1.1761261261261262</v>
      </c>
      <c r="G211" s="91">
        <f t="shared" si="101"/>
        <v>1.0608740894901143</v>
      </c>
      <c r="H211" s="91"/>
      <c r="I211" s="91">
        <f t="shared" si="101"/>
        <v>1.5269031646378564</v>
      </c>
      <c r="J211" s="91">
        <f t="shared" si="101"/>
        <v>0</v>
      </c>
      <c r="K211" s="91">
        <f t="shared" si="101"/>
        <v>0</v>
      </c>
      <c r="L211" s="91">
        <f t="shared" si="101"/>
        <v>0</v>
      </c>
      <c r="M211" s="91">
        <f t="shared" si="101"/>
        <v>0</v>
      </c>
      <c r="N211" s="91"/>
      <c r="O211" s="91">
        <f t="shared" si="101"/>
        <v>1.469495887198377</v>
      </c>
      <c r="P211" s="94"/>
    </row>
  </sheetData>
  <customSheetViews>
    <customSheetView guid="{6DA84043-8308-458F-9378-22AB3DF247A3}" scale="80" showPageBreaks="1" fitToPage="1" printArea="1" view="pageBreakPreview">
      <selection activeCell="B6" activeCellId="1" sqref="B4:P5 B6:B11"/>
      <pageMargins left="0.98425196850393704" right="0.98425196850393704" top="0.98425196850393704" bottom="0.98425196850393704" header="0.51181102362204722" footer="0.51181102362204722"/>
      <printOptions horizontalCentered="1" verticalCentered="1"/>
      <pageSetup paperSize="9" scale="18" orientation="portrait" r:id="rId1"/>
      <headerFooter alignWithMargins="0"/>
    </customSheetView>
  </customSheetViews>
  <mergeCells count="303">
    <mergeCell ref="F4:F5"/>
    <mergeCell ref="G4:G5"/>
    <mergeCell ref="J4:J5"/>
    <mergeCell ref="K4:K5"/>
    <mergeCell ref="L4:L5"/>
    <mergeCell ref="M4:M5"/>
    <mergeCell ref="H4:H5"/>
    <mergeCell ref="I4:I5"/>
    <mergeCell ref="B3:K3"/>
    <mergeCell ref="L3:P3"/>
    <mergeCell ref="B4:B5"/>
    <mergeCell ref="C4:C5"/>
    <mergeCell ref="D4:D5"/>
    <mergeCell ref="E4:E5"/>
    <mergeCell ref="N4:N5"/>
    <mergeCell ref="O4:P4"/>
    <mergeCell ref="L13:P13"/>
    <mergeCell ref="B14:B15"/>
    <mergeCell ref="C14:C15"/>
    <mergeCell ref="D14:D15"/>
    <mergeCell ref="E14:E15"/>
    <mergeCell ref="F14:F15"/>
    <mergeCell ref="G14:G15"/>
    <mergeCell ref="H14:H15"/>
    <mergeCell ref="M14:M15"/>
    <mergeCell ref="B13:K13"/>
    <mergeCell ref="B23:K23"/>
    <mergeCell ref="L23:P23"/>
    <mergeCell ref="I14:I15"/>
    <mergeCell ref="N14:N15"/>
    <mergeCell ref="O14:P14"/>
    <mergeCell ref="J14:J15"/>
    <mergeCell ref="K14:K15"/>
    <mergeCell ref="B24:B25"/>
    <mergeCell ref="C24:C25"/>
    <mergeCell ref="D24:D25"/>
    <mergeCell ref="E24:E25"/>
    <mergeCell ref="L14:L15"/>
    <mergeCell ref="F24:F25"/>
    <mergeCell ref="G24:G25"/>
    <mergeCell ref="L33:P33"/>
    <mergeCell ref="B33:K33"/>
    <mergeCell ref="H24:H25"/>
    <mergeCell ref="I24:I25"/>
    <mergeCell ref="J24:J25"/>
    <mergeCell ref="K24:K25"/>
    <mergeCell ref="N24:N25"/>
    <mergeCell ref="O24:P24"/>
    <mergeCell ref="L24:L25"/>
    <mergeCell ref="M24:M25"/>
    <mergeCell ref="O34:P34"/>
    <mergeCell ref="L34:L35"/>
    <mergeCell ref="J34:J35"/>
    <mergeCell ref="K34:K35"/>
    <mergeCell ref="M34:M35"/>
    <mergeCell ref="N34:N35"/>
    <mergeCell ref="B43:K43"/>
    <mergeCell ref="L43:P43"/>
    <mergeCell ref="B44:B45"/>
    <mergeCell ref="C44:C45"/>
    <mergeCell ref="D44:D45"/>
    <mergeCell ref="E44:E45"/>
    <mergeCell ref="H44:H45"/>
    <mergeCell ref="I44:I45"/>
    <mergeCell ref="J44:J45"/>
    <mergeCell ref="K44:K45"/>
    <mergeCell ref="B34:B35"/>
    <mergeCell ref="C34:C35"/>
    <mergeCell ref="D34:D35"/>
    <mergeCell ref="E34:E35"/>
    <mergeCell ref="F34:F35"/>
    <mergeCell ref="G34:G35"/>
    <mergeCell ref="H34:H35"/>
    <mergeCell ref="I34:I35"/>
    <mergeCell ref="L44:L45"/>
    <mergeCell ref="M44:M45"/>
    <mergeCell ref="N44:N45"/>
    <mergeCell ref="O44:P44"/>
    <mergeCell ref="F44:F45"/>
    <mergeCell ref="M54:M55"/>
    <mergeCell ref="N54:N55"/>
    <mergeCell ref="J54:J55"/>
    <mergeCell ref="K54:K55"/>
    <mergeCell ref="L54:L55"/>
    <mergeCell ref="G54:G55"/>
    <mergeCell ref="H54:H55"/>
    <mergeCell ref="B53:K53"/>
    <mergeCell ref="L53:P53"/>
    <mergeCell ref="F54:F55"/>
    <mergeCell ref="I54:I55"/>
    <mergeCell ref="O54:P54"/>
    <mergeCell ref="G44:G45"/>
    <mergeCell ref="B64:B65"/>
    <mergeCell ref="L74:L75"/>
    <mergeCell ref="G74:G75"/>
    <mergeCell ref="H74:H75"/>
    <mergeCell ref="I74:I75"/>
    <mergeCell ref="B54:B55"/>
    <mergeCell ref="C54:C55"/>
    <mergeCell ref="D54:D55"/>
    <mergeCell ref="E54:E55"/>
    <mergeCell ref="B63:K63"/>
    <mergeCell ref="L63:P63"/>
    <mergeCell ref="D74:D75"/>
    <mergeCell ref="E74:E75"/>
    <mergeCell ref="F74:F75"/>
    <mergeCell ref="C64:C65"/>
    <mergeCell ref="D64:D65"/>
    <mergeCell ref="E64:E65"/>
    <mergeCell ref="F64:F65"/>
    <mergeCell ref="G64:G65"/>
    <mergeCell ref="J64:J65"/>
    <mergeCell ref="B94:B95"/>
    <mergeCell ref="C94:C95"/>
    <mergeCell ref="D94:D95"/>
    <mergeCell ref="E94:E95"/>
    <mergeCell ref="F94:F95"/>
    <mergeCell ref="O94:P94"/>
    <mergeCell ref="L94:L95"/>
    <mergeCell ref="O84:P84"/>
    <mergeCell ref="L84:L85"/>
    <mergeCell ref="M84:M85"/>
    <mergeCell ref="B93:K93"/>
    <mergeCell ref="G94:G95"/>
    <mergeCell ref="M94:M95"/>
    <mergeCell ref="N94:N95"/>
    <mergeCell ref="N84:N85"/>
    <mergeCell ref="B84:B85"/>
    <mergeCell ref="H84:H85"/>
    <mergeCell ref="I84:I85"/>
    <mergeCell ref="C84:C85"/>
    <mergeCell ref="D84:D85"/>
    <mergeCell ref="E84:E85"/>
    <mergeCell ref="F84:F85"/>
    <mergeCell ref="G84:G85"/>
    <mergeCell ref="J84:J85"/>
    <mergeCell ref="H94:H95"/>
    <mergeCell ref="I94:I95"/>
    <mergeCell ref="J94:J95"/>
    <mergeCell ref="K94:K95"/>
    <mergeCell ref="M74:M75"/>
    <mergeCell ref="N74:N75"/>
    <mergeCell ref="O74:P74"/>
    <mergeCell ref="H64:H65"/>
    <mergeCell ref="I64:I65"/>
    <mergeCell ref="J74:J75"/>
    <mergeCell ref="L93:P93"/>
    <mergeCell ref="B83:K83"/>
    <mergeCell ref="L83:P83"/>
    <mergeCell ref="K84:K85"/>
    <mergeCell ref="K74:K75"/>
    <mergeCell ref="B73:K73"/>
    <mergeCell ref="N64:N65"/>
    <mergeCell ref="K64:K65"/>
    <mergeCell ref="L64:L65"/>
    <mergeCell ref="M64:M65"/>
    <mergeCell ref="O64:P64"/>
    <mergeCell ref="L73:P73"/>
    <mergeCell ref="B74:B75"/>
    <mergeCell ref="C74:C75"/>
    <mergeCell ref="B113:K113"/>
    <mergeCell ref="L113:P113"/>
    <mergeCell ref="N104:N105"/>
    <mergeCell ref="O104:P104"/>
    <mergeCell ref="M104:M105"/>
    <mergeCell ref="L104:L105"/>
    <mergeCell ref="I104:I105"/>
    <mergeCell ref="H104:H105"/>
    <mergeCell ref="B103:K103"/>
    <mergeCell ref="L103:P103"/>
    <mergeCell ref="F104:F105"/>
    <mergeCell ref="G104:G105"/>
    <mergeCell ref="J104:J105"/>
    <mergeCell ref="K104:K105"/>
    <mergeCell ref="B104:B105"/>
    <mergeCell ref="C104:C105"/>
    <mergeCell ref="D104:D105"/>
    <mergeCell ref="E104:E105"/>
    <mergeCell ref="I114:I115"/>
    <mergeCell ref="L114:L115"/>
    <mergeCell ref="B114:B115"/>
    <mergeCell ref="C114:C115"/>
    <mergeCell ref="D114:D115"/>
    <mergeCell ref="E114:E115"/>
    <mergeCell ref="B123:K123"/>
    <mergeCell ref="L123:P123"/>
    <mergeCell ref="G114:G115"/>
    <mergeCell ref="H114:H115"/>
    <mergeCell ref="O114:P114"/>
    <mergeCell ref="J114:J115"/>
    <mergeCell ref="K114:K115"/>
    <mergeCell ref="F114:F115"/>
    <mergeCell ref="M114:M115"/>
    <mergeCell ref="N114:N115"/>
    <mergeCell ref="D124:D125"/>
    <mergeCell ref="E124:E125"/>
    <mergeCell ref="H124:H125"/>
    <mergeCell ref="I124:I125"/>
    <mergeCell ref="N124:N125"/>
    <mergeCell ref="K124:K125"/>
    <mergeCell ref="L124:L125"/>
    <mergeCell ref="M124:M125"/>
    <mergeCell ref="L143:P143"/>
    <mergeCell ref="O124:P124"/>
    <mergeCell ref="F124:F125"/>
    <mergeCell ref="G124:G125"/>
    <mergeCell ref="L133:P133"/>
    <mergeCell ref="B133:K133"/>
    <mergeCell ref="J124:J125"/>
    <mergeCell ref="B124:B125"/>
    <mergeCell ref="C124:C125"/>
    <mergeCell ref="O134:P134"/>
    <mergeCell ref="J134:J135"/>
    <mergeCell ref="K134:K135"/>
    <mergeCell ref="F134:F135"/>
    <mergeCell ref="G134:G135"/>
    <mergeCell ref="H134:H135"/>
    <mergeCell ref="B143:K143"/>
    <mergeCell ref="E144:E145"/>
    <mergeCell ref="F144:F145"/>
    <mergeCell ref="G144:G145"/>
    <mergeCell ref="J144:J145"/>
    <mergeCell ref="L134:L135"/>
    <mergeCell ref="M134:M135"/>
    <mergeCell ref="N134:N135"/>
    <mergeCell ref="I134:I135"/>
    <mergeCell ref="B134:B135"/>
    <mergeCell ref="C134:C135"/>
    <mergeCell ref="D134:D135"/>
    <mergeCell ref="E134:E135"/>
    <mergeCell ref="N144:N145"/>
    <mergeCell ref="B174:B175"/>
    <mergeCell ref="C174:C175"/>
    <mergeCell ref="D174:D175"/>
    <mergeCell ref="E174:E175"/>
    <mergeCell ref="B164:B165"/>
    <mergeCell ref="K174:K175"/>
    <mergeCell ref="O144:P144"/>
    <mergeCell ref="L144:L145"/>
    <mergeCell ref="M144:M145"/>
    <mergeCell ref="L153:P153"/>
    <mergeCell ref="B144:B145"/>
    <mergeCell ref="C144:C145"/>
    <mergeCell ref="D144:D145"/>
    <mergeCell ref="M154:M155"/>
    <mergeCell ref="O164:P164"/>
    <mergeCell ref="H144:H145"/>
    <mergeCell ref="I144:I145"/>
    <mergeCell ref="J164:J165"/>
    <mergeCell ref="K144:K145"/>
    <mergeCell ref="H154:H155"/>
    <mergeCell ref="I164:I165"/>
    <mergeCell ref="L164:L165"/>
    <mergeCell ref="N154:N155"/>
    <mergeCell ref="N163:P163"/>
    <mergeCell ref="M164:M165"/>
    <mergeCell ref="N164:N165"/>
    <mergeCell ref="K164:K165"/>
    <mergeCell ref="B163:L163"/>
    <mergeCell ref="B153:K153"/>
    <mergeCell ref="E154:E155"/>
    <mergeCell ref="F154:F155"/>
    <mergeCell ref="G154:G155"/>
    <mergeCell ref="B154:B155"/>
    <mergeCell ref="L174:L175"/>
    <mergeCell ref="O154:P154"/>
    <mergeCell ref="I154:I155"/>
    <mergeCell ref="J154:J155"/>
    <mergeCell ref="K154:K155"/>
    <mergeCell ref="L154:L155"/>
    <mergeCell ref="O174:P174"/>
    <mergeCell ref="C173:L173"/>
    <mergeCell ref="M173:P173"/>
    <mergeCell ref="F174:F175"/>
    <mergeCell ref="G174:G175"/>
    <mergeCell ref="H174:H175"/>
    <mergeCell ref="N174:N175"/>
    <mergeCell ref="M174:M175"/>
    <mergeCell ref="I174:I175"/>
    <mergeCell ref="J174:J175"/>
    <mergeCell ref="H164:H165"/>
    <mergeCell ref="C164:C165"/>
    <mergeCell ref="D164:D165"/>
    <mergeCell ref="E164:E165"/>
    <mergeCell ref="F164:F165"/>
    <mergeCell ref="G164:G165"/>
    <mergeCell ref="C154:C155"/>
    <mergeCell ref="D154:D155"/>
    <mergeCell ref="C193:P193"/>
    <mergeCell ref="B194:B195"/>
    <mergeCell ref="C194:C195"/>
    <mergeCell ref="D194:D195"/>
    <mergeCell ref="E194:E195"/>
    <mergeCell ref="F194:F195"/>
    <mergeCell ref="G194:G195"/>
    <mergeCell ref="H194:H195"/>
    <mergeCell ref="I194:I195"/>
    <mergeCell ref="N194:N195"/>
    <mergeCell ref="O194:P194"/>
    <mergeCell ref="J194:J195"/>
    <mergeCell ref="K194:K195"/>
    <mergeCell ref="L194:L195"/>
    <mergeCell ref="M194:M195"/>
  </mergeCells>
  <phoneticPr fontId="26" type="noConversion"/>
  <printOptions horizontalCentered="1" verticalCentered="1"/>
  <pageMargins left="0.98425196850393704" right="0.98425196850393704" top="0.98425196850393704" bottom="0.98425196850393704" header="0.51181102362204722" footer="0.51181102362204722"/>
  <pageSetup paperSize="9" scale="18" orientation="portrait" r:id="rId2"/>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27"/>
  <sheetViews>
    <sheetView zoomScale="70" zoomScaleNormal="70" zoomScaleSheetLayoutView="77" workbookViewId="0">
      <selection activeCell="A11" sqref="A11:B11"/>
    </sheetView>
  </sheetViews>
  <sheetFormatPr defaultRowHeight="12.75"/>
  <sheetData>
    <row r="2" spans="2:16" ht="13.5" thickBot="1"/>
    <row r="3" spans="2:16" ht="24" thickBot="1">
      <c r="B3" s="473" t="s">
        <v>128</v>
      </c>
      <c r="C3" s="474"/>
      <c r="D3" s="474"/>
      <c r="E3" s="474"/>
      <c r="F3" s="474"/>
      <c r="G3" s="474"/>
      <c r="H3" s="474"/>
      <c r="I3" s="474"/>
      <c r="J3" s="474"/>
      <c r="K3" s="474"/>
      <c r="L3" s="470" t="s">
        <v>224</v>
      </c>
      <c r="M3" s="471"/>
      <c r="N3" s="471"/>
      <c r="O3" s="471"/>
      <c r="P3" s="472"/>
    </row>
    <row r="4" spans="2:16" ht="15.75">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6" ht="16.5" thickBot="1">
      <c r="B5" s="466"/>
      <c r="C5" s="462"/>
      <c r="D5" s="462"/>
      <c r="E5" s="462"/>
      <c r="F5" s="462"/>
      <c r="G5" s="462"/>
      <c r="H5" s="462"/>
      <c r="I5" s="462"/>
      <c r="J5" s="462"/>
      <c r="K5" s="462"/>
      <c r="L5" s="462"/>
      <c r="M5" s="462"/>
      <c r="N5" s="462"/>
      <c r="O5" s="145" t="s">
        <v>209</v>
      </c>
      <c r="P5" s="30" t="s">
        <v>210</v>
      </c>
    </row>
    <row r="6" spans="2:16" ht="15">
      <c r="B6" s="148" t="s">
        <v>211</v>
      </c>
      <c r="C6" s="146">
        <v>31</v>
      </c>
      <c r="D6" s="8">
        <v>28</v>
      </c>
      <c r="E6" s="8">
        <v>31</v>
      </c>
      <c r="F6" s="8">
        <v>25</v>
      </c>
      <c r="G6" s="8">
        <v>10</v>
      </c>
      <c r="H6" s="8">
        <v>0</v>
      </c>
      <c r="I6" s="168">
        <f>SUM(C6:G6)</f>
        <v>125</v>
      </c>
      <c r="J6" s="8">
        <v>0</v>
      </c>
      <c r="K6" s="8">
        <v>26</v>
      </c>
      <c r="L6" s="8">
        <v>30</v>
      </c>
      <c r="M6" s="8">
        <v>31</v>
      </c>
      <c r="N6" s="168">
        <f>SUM(J6:M6)</f>
        <v>87</v>
      </c>
      <c r="O6" s="167">
        <f>SUM(C6:H6,J6:M6)</f>
        <v>212</v>
      </c>
      <c r="P6" s="169">
        <f>I6+N6</f>
        <v>212</v>
      </c>
    </row>
    <row r="7" spans="2:16" ht="19.5">
      <c r="B7" s="149" t="s">
        <v>485</v>
      </c>
      <c r="C7" s="147">
        <v>3.5</v>
      </c>
      <c r="D7" s="10">
        <v>4.0999999999999996</v>
      </c>
      <c r="E7" s="10">
        <v>6.1</v>
      </c>
      <c r="F7" s="10">
        <v>10.1</v>
      </c>
      <c r="G7" s="10">
        <v>11.7</v>
      </c>
      <c r="H7" s="10"/>
      <c r="I7" s="153">
        <f>(C6*C7+D6*D7+E6*E7+F6*F7+G6*G7)/I6</f>
        <v>6.2551999999999994</v>
      </c>
      <c r="J7" s="10"/>
      <c r="K7" s="95">
        <v>6.3</v>
      </c>
      <c r="L7" s="95">
        <v>2.5</v>
      </c>
      <c r="M7" s="95">
        <v>-0.4</v>
      </c>
      <c r="N7" s="153">
        <f>(J6*J7+K6*K7+L6*L7+M6*M7)/N6</f>
        <v>2.6022988505747122</v>
      </c>
      <c r="O7" s="154">
        <f>(C7*C6+D7*D6+E7*E6+F7*F6+G7*G6+H7*H6+J7*J6+K7*K6+L7*L6+M7*M6)/O6</f>
        <v>4.7561320754716983</v>
      </c>
      <c r="P7" s="161">
        <f>(I7*I6+N7*N6)/P6</f>
        <v>4.7561320754716983</v>
      </c>
    </row>
    <row r="8" spans="2:16" ht="19.5">
      <c r="B8" s="149" t="s">
        <v>212</v>
      </c>
      <c r="C8" s="13">
        <f t="shared" ref="C8:H8" si="0">C6*(13-C7)</f>
        <v>294.5</v>
      </c>
      <c r="D8" s="12">
        <f t="shared" si="0"/>
        <v>249.20000000000002</v>
      </c>
      <c r="E8" s="12">
        <f t="shared" si="0"/>
        <v>213.9</v>
      </c>
      <c r="F8" s="12">
        <f t="shared" si="0"/>
        <v>72.500000000000014</v>
      </c>
      <c r="G8" s="12">
        <f t="shared" si="0"/>
        <v>13.000000000000007</v>
      </c>
      <c r="H8" s="12">
        <f t="shared" si="0"/>
        <v>0</v>
      </c>
      <c r="I8" s="155">
        <f>SUM(C8:G8)</f>
        <v>843.1</v>
      </c>
      <c r="J8" s="12">
        <f>J6*(13-J7)</f>
        <v>0</v>
      </c>
      <c r="K8" s="12">
        <v>174</v>
      </c>
      <c r="L8" s="12">
        <v>315</v>
      </c>
      <c r="M8" s="12">
        <v>414</v>
      </c>
      <c r="N8" s="155">
        <f>SUM(J8:M8)</f>
        <v>903</v>
      </c>
      <c r="O8" s="156">
        <f>O6*(13-O7)</f>
        <v>1747.7000000000003</v>
      </c>
      <c r="P8" s="162">
        <f>P6*(13-P7)</f>
        <v>1747.7000000000003</v>
      </c>
    </row>
    <row r="9" spans="2:16" ht="19.5">
      <c r="B9" s="149" t="s">
        <v>213</v>
      </c>
      <c r="C9" s="13">
        <f t="shared" ref="C9:H9" si="1">C6*(17-C7)</f>
        <v>418.5</v>
      </c>
      <c r="D9" s="12">
        <f t="shared" si="1"/>
        <v>361.2</v>
      </c>
      <c r="E9" s="12">
        <f t="shared" si="1"/>
        <v>337.90000000000003</v>
      </c>
      <c r="F9" s="12">
        <f t="shared" si="1"/>
        <v>172.5</v>
      </c>
      <c r="G9" s="12">
        <f t="shared" si="1"/>
        <v>53.000000000000007</v>
      </c>
      <c r="H9" s="12">
        <f t="shared" si="1"/>
        <v>0</v>
      </c>
      <c r="I9" s="155">
        <f>SUM(C9:G9)</f>
        <v>1343.1000000000001</v>
      </c>
      <c r="J9" s="12">
        <f>J6*(17-J7)</f>
        <v>0</v>
      </c>
      <c r="K9" s="12">
        <v>278</v>
      </c>
      <c r="L9" s="12">
        <v>435</v>
      </c>
      <c r="M9" s="12">
        <v>538</v>
      </c>
      <c r="N9" s="155">
        <f>SUM(J9:M9)</f>
        <v>1251</v>
      </c>
      <c r="O9" s="156">
        <f>O6*(17-O7)</f>
        <v>2595.7000000000003</v>
      </c>
      <c r="P9" s="162">
        <f>P6*(17-P7)</f>
        <v>2595.7000000000003</v>
      </c>
    </row>
    <row r="10" spans="2:16" ht="19.5">
      <c r="B10" s="149" t="s">
        <v>214</v>
      </c>
      <c r="C10" s="17">
        <f t="shared" ref="C10:H10" si="2">C6*(18-C7)</f>
        <v>449.5</v>
      </c>
      <c r="D10" s="16">
        <f t="shared" si="2"/>
        <v>389.2</v>
      </c>
      <c r="E10" s="16">
        <f t="shared" si="2"/>
        <v>368.90000000000003</v>
      </c>
      <c r="F10" s="16">
        <f t="shared" si="2"/>
        <v>197.5</v>
      </c>
      <c r="G10" s="16">
        <f t="shared" si="2"/>
        <v>63.000000000000007</v>
      </c>
      <c r="H10" s="16">
        <f t="shared" si="2"/>
        <v>0</v>
      </c>
      <c r="I10" s="155">
        <f>SUM(C10:G10)</f>
        <v>1468.1000000000001</v>
      </c>
      <c r="J10" s="16">
        <f>J6*(18-J7)</f>
        <v>0</v>
      </c>
      <c r="K10" s="16">
        <v>304</v>
      </c>
      <c r="L10" s="16">
        <v>465</v>
      </c>
      <c r="M10" s="16">
        <v>569</v>
      </c>
      <c r="N10" s="155">
        <f>SUM(J10:M10)</f>
        <v>1338</v>
      </c>
      <c r="O10" s="157">
        <f>O6*(18-O7)</f>
        <v>2807.7000000000003</v>
      </c>
      <c r="P10" s="163">
        <f>P6*(18-P7)</f>
        <v>2807.7000000000003</v>
      </c>
    </row>
    <row r="11" spans="2:16" ht="20.25" thickBot="1">
      <c r="B11" s="347" t="s">
        <v>215</v>
      </c>
      <c r="C11" s="21">
        <f t="shared" ref="C11:H11" si="3">C6*(19-C7)</f>
        <v>480.5</v>
      </c>
      <c r="D11" s="20">
        <f t="shared" si="3"/>
        <v>417.2</v>
      </c>
      <c r="E11" s="20">
        <f t="shared" si="3"/>
        <v>399.90000000000003</v>
      </c>
      <c r="F11" s="20">
        <f t="shared" si="3"/>
        <v>222.5</v>
      </c>
      <c r="G11" s="20">
        <f t="shared" si="3"/>
        <v>73</v>
      </c>
      <c r="H11" s="20">
        <f t="shared" si="3"/>
        <v>0</v>
      </c>
      <c r="I11" s="164">
        <f>SUM(C11:G11)</f>
        <v>1593.1000000000001</v>
      </c>
      <c r="J11" s="20">
        <f>J6*(19-J7)</f>
        <v>0</v>
      </c>
      <c r="K11" s="20">
        <v>330</v>
      </c>
      <c r="L11" s="20">
        <v>495</v>
      </c>
      <c r="M11" s="20">
        <v>600</v>
      </c>
      <c r="N11" s="164">
        <f>SUM(J11:M11)</f>
        <v>1425</v>
      </c>
      <c r="O11" s="165">
        <f>O6*(19-O7)</f>
        <v>3019.7000000000003</v>
      </c>
      <c r="P11" s="166">
        <f>P6*(19-P7)</f>
        <v>3019.7000000000003</v>
      </c>
    </row>
    <row r="12" spans="2:16" ht="15.75" thickBot="1">
      <c r="B12" s="4"/>
      <c r="C12" s="4"/>
      <c r="D12" s="4"/>
      <c r="E12" s="4"/>
      <c r="F12" s="4"/>
      <c r="G12" s="4"/>
      <c r="H12" s="4"/>
      <c r="I12" s="4"/>
      <c r="J12" s="4"/>
      <c r="K12" s="4"/>
      <c r="L12" s="4"/>
      <c r="M12" s="4"/>
      <c r="N12" s="4"/>
      <c r="O12" s="4"/>
      <c r="P12" s="4"/>
    </row>
    <row r="13" spans="2:16" ht="24" thickBot="1">
      <c r="B13" s="473" t="s">
        <v>129</v>
      </c>
      <c r="C13" s="474"/>
      <c r="D13" s="474"/>
      <c r="E13" s="474"/>
      <c r="F13" s="474"/>
      <c r="G13" s="474"/>
      <c r="H13" s="474"/>
      <c r="I13" s="474"/>
      <c r="J13" s="474"/>
      <c r="K13" s="474"/>
      <c r="L13" s="470" t="s">
        <v>225</v>
      </c>
      <c r="M13" s="471"/>
      <c r="N13" s="471"/>
      <c r="O13" s="471"/>
      <c r="P13" s="472"/>
    </row>
    <row r="14" spans="2:16" ht="15.75">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6" ht="16.5" thickBot="1">
      <c r="B15" s="466"/>
      <c r="C15" s="462"/>
      <c r="D15" s="462"/>
      <c r="E15" s="462"/>
      <c r="F15" s="462"/>
      <c r="G15" s="462"/>
      <c r="H15" s="462"/>
      <c r="I15" s="462"/>
      <c r="J15" s="462"/>
      <c r="K15" s="462"/>
      <c r="L15" s="462"/>
      <c r="M15" s="462"/>
      <c r="N15" s="462"/>
      <c r="O15" s="145" t="s">
        <v>209</v>
      </c>
      <c r="P15" s="30" t="s">
        <v>210</v>
      </c>
    </row>
    <row r="16" spans="2:16" ht="15">
      <c r="B16" s="148" t="s">
        <v>211</v>
      </c>
      <c r="C16" s="146">
        <v>31</v>
      </c>
      <c r="D16" s="8">
        <v>28</v>
      </c>
      <c r="E16" s="8">
        <v>31</v>
      </c>
      <c r="F16" s="8">
        <v>30</v>
      </c>
      <c r="G16" s="8">
        <v>15</v>
      </c>
      <c r="H16" s="8">
        <v>0</v>
      </c>
      <c r="I16" s="168">
        <f>SUM(C16:G16)</f>
        <v>135</v>
      </c>
      <c r="J16" s="8">
        <v>15</v>
      </c>
      <c r="K16" s="8">
        <v>31</v>
      </c>
      <c r="L16" s="8">
        <v>25</v>
      </c>
      <c r="M16" s="8">
        <v>31</v>
      </c>
      <c r="N16" s="168">
        <f>SUM(J16:M16)</f>
        <v>102</v>
      </c>
      <c r="O16" s="167">
        <f>SUM(C16:H16,J16:M16)</f>
        <v>237</v>
      </c>
      <c r="P16" s="169">
        <f>I16+N16</f>
        <v>237</v>
      </c>
    </row>
    <row r="17" spans="2:16" ht="19.5">
      <c r="B17" s="149" t="s">
        <v>485</v>
      </c>
      <c r="C17" s="147">
        <v>2.6</v>
      </c>
      <c r="D17" s="10">
        <v>3</v>
      </c>
      <c r="E17" s="10">
        <v>4.7</v>
      </c>
      <c r="F17" s="10">
        <v>9.5</v>
      </c>
      <c r="G17" s="10">
        <v>11.3</v>
      </c>
      <c r="H17" s="10">
        <v>0</v>
      </c>
      <c r="I17" s="153">
        <f>(C16*C17+D16*D17+E16*E17+F16*F17+G16*G17)/I16</f>
        <v>5.6651851851851855</v>
      </c>
      <c r="J17" s="10">
        <v>10</v>
      </c>
      <c r="K17" s="95">
        <v>10.6</v>
      </c>
      <c r="L17" s="95">
        <v>5.8</v>
      </c>
      <c r="M17" s="95">
        <v>2.6</v>
      </c>
      <c r="N17" s="153">
        <f>(J16*J17+K16*K17+L16*L17+M16*M17)/N16</f>
        <v>6.9039215686274504</v>
      </c>
      <c r="O17" s="154">
        <f>(C17*C16+D17*D16+E17*E16+F17*F16+G17*G16+H17*H16+J17*J16+K17*K16+L17*L16+M17*M16)/O16</f>
        <v>6.1983122362869194</v>
      </c>
      <c r="P17" s="161">
        <f>(I17*I16+N17*N16)/P16</f>
        <v>6.1983122362869194</v>
      </c>
    </row>
    <row r="18" spans="2:16" ht="19.5">
      <c r="B18" s="149" t="s">
        <v>212</v>
      </c>
      <c r="C18" s="13">
        <v>321</v>
      </c>
      <c r="D18" s="12">
        <v>281</v>
      </c>
      <c r="E18" s="12">
        <v>256</v>
      </c>
      <c r="F18" s="12">
        <v>105</v>
      </c>
      <c r="G18" s="12">
        <v>26</v>
      </c>
      <c r="H18" s="12">
        <f>H16*(13-H17)</f>
        <v>0</v>
      </c>
      <c r="I18" s="155">
        <f>SUM(C18:G18)</f>
        <v>989</v>
      </c>
      <c r="J18" s="12">
        <v>45</v>
      </c>
      <c r="K18" s="12">
        <v>73</v>
      </c>
      <c r="L18" s="12">
        <v>179</v>
      </c>
      <c r="M18" s="12">
        <v>323</v>
      </c>
      <c r="N18" s="155">
        <f>SUM(J18:M18)</f>
        <v>620</v>
      </c>
      <c r="O18" s="156">
        <f>O16*(13-O17)</f>
        <v>1612</v>
      </c>
      <c r="P18" s="162">
        <f>P16*(13-P17)</f>
        <v>1612</v>
      </c>
    </row>
    <row r="19" spans="2:16" ht="19.5">
      <c r="B19" s="149" t="s">
        <v>213</v>
      </c>
      <c r="C19" s="13">
        <v>445</v>
      </c>
      <c r="D19" s="12">
        <v>393</v>
      </c>
      <c r="E19" s="12">
        <v>380</v>
      </c>
      <c r="F19" s="12">
        <v>225</v>
      </c>
      <c r="G19" s="12">
        <v>86</v>
      </c>
      <c r="H19" s="12">
        <f>H16*(17-H17)</f>
        <v>0</v>
      </c>
      <c r="I19" s="155">
        <f>SUM(C19:G19)</f>
        <v>1529</v>
      </c>
      <c r="J19" s="12">
        <v>105</v>
      </c>
      <c r="K19" s="12">
        <v>197</v>
      </c>
      <c r="L19" s="12">
        <v>279</v>
      </c>
      <c r="M19" s="12">
        <v>447</v>
      </c>
      <c r="N19" s="155">
        <f>SUM(J19:M19)</f>
        <v>1028</v>
      </c>
      <c r="O19" s="156">
        <f>O16*(17-O17)</f>
        <v>2560</v>
      </c>
      <c r="P19" s="162">
        <f>P16*(17-P17)</f>
        <v>2560</v>
      </c>
    </row>
    <row r="20" spans="2:16" ht="19.5">
      <c r="B20" s="149" t="s">
        <v>214</v>
      </c>
      <c r="C20" s="17">
        <v>476</v>
      </c>
      <c r="D20" s="16">
        <v>421</v>
      </c>
      <c r="E20" s="16">
        <v>411</v>
      </c>
      <c r="F20" s="16">
        <v>255</v>
      </c>
      <c r="G20" s="16">
        <v>101</v>
      </c>
      <c r="H20" s="16">
        <v>0</v>
      </c>
      <c r="I20" s="155">
        <f>SUM(C20:G20)</f>
        <v>1664</v>
      </c>
      <c r="J20" s="16">
        <v>120</v>
      </c>
      <c r="K20" s="16">
        <v>228</v>
      </c>
      <c r="L20" s="16">
        <v>304</v>
      </c>
      <c r="M20" s="16">
        <v>478</v>
      </c>
      <c r="N20" s="155">
        <f>SUM(J20:M20)</f>
        <v>1130</v>
      </c>
      <c r="O20" s="157">
        <f>O16*(18-O17)</f>
        <v>2797</v>
      </c>
      <c r="P20" s="163">
        <f>P16*(18-P17)</f>
        <v>2797</v>
      </c>
    </row>
    <row r="21" spans="2:16" ht="20.25" thickBot="1">
      <c r="B21" s="347" t="s">
        <v>215</v>
      </c>
      <c r="C21" s="21">
        <v>507</v>
      </c>
      <c r="D21" s="20">
        <v>449</v>
      </c>
      <c r="E21" s="20">
        <v>442</v>
      </c>
      <c r="F21" s="20">
        <v>285</v>
      </c>
      <c r="G21" s="20">
        <v>116</v>
      </c>
      <c r="H21" s="20">
        <f>H16*(19-H17)</f>
        <v>0</v>
      </c>
      <c r="I21" s="164">
        <f>SUM(C21:G21)</f>
        <v>1799</v>
      </c>
      <c r="J21" s="20">
        <v>135</v>
      </c>
      <c r="K21" s="20">
        <v>259</v>
      </c>
      <c r="L21" s="20">
        <v>329</v>
      </c>
      <c r="M21" s="20">
        <v>509</v>
      </c>
      <c r="N21" s="164">
        <f>SUM(J21:M21)</f>
        <v>1232</v>
      </c>
      <c r="O21" s="165">
        <f>O16*(19-O17)</f>
        <v>3034</v>
      </c>
      <c r="P21" s="166">
        <f>P16*(19-P17)</f>
        <v>3034</v>
      </c>
    </row>
    <row r="22" spans="2:16" ht="15.75" thickBot="1">
      <c r="B22" s="4"/>
      <c r="C22" s="4"/>
      <c r="D22" s="4"/>
      <c r="E22" s="4"/>
      <c r="F22" s="4"/>
      <c r="G22" s="4"/>
      <c r="H22" s="4"/>
      <c r="I22" s="4"/>
      <c r="J22" s="4"/>
      <c r="K22" s="4"/>
      <c r="L22" s="4"/>
      <c r="M22" s="4"/>
      <c r="N22" s="4"/>
      <c r="O22" s="4"/>
      <c r="P22" s="4"/>
    </row>
    <row r="23" spans="2:16" ht="24" thickBot="1">
      <c r="B23" s="473" t="s">
        <v>130</v>
      </c>
      <c r="C23" s="474"/>
      <c r="D23" s="474"/>
      <c r="E23" s="474"/>
      <c r="F23" s="474"/>
      <c r="G23" s="474"/>
      <c r="H23" s="474"/>
      <c r="I23" s="474"/>
      <c r="J23" s="474"/>
      <c r="K23" s="474"/>
      <c r="L23" s="470" t="s">
        <v>226</v>
      </c>
      <c r="M23" s="471"/>
      <c r="N23" s="471"/>
      <c r="O23" s="471"/>
      <c r="P23" s="472"/>
    </row>
    <row r="24" spans="2:16" ht="15.75">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6" ht="16.5" thickBot="1">
      <c r="B25" s="466"/>
      <c r="C25" s="462"/>
      <c r="D25" s="462"/>
      <c r="E25" s="462"/>
      <c r="F25" s="462"/>
      <c r="G25" s="462"/>
      <c r="H25" s="462"/>
      <c r="I25" s="462"/>
      <c r="J25" s="462"/>
      <c r="K25" s="462"/>
      <c r="L25" s="462"/>
      <c r="M25" s="462"/>
      <c r="N25" s="462"/>
      <c r="O25" s="145" t="s">
        <v>209</v>
      </c>
      <c r="P25" s="30" t="s">
        <v>210</v>
      </c>
    </row>
    <row r="26" spans="2:16" ht="15">
      <c r="B26" s="148" t="s">
        <v>211</v>
      </c>
      <c r="C26" s="146">
        <v>31</v>
      </c>
      <c r="D26" s="8">
        <v>28</v>
      </c>
      <c r="E26" s="8">
        <v>31</v>
      </c>
      <c r="F26" s="8">
        <v>10</v>
      </c>
      <c r="G26" s="8">
        <v>10</v>
      </c>
      <c r="H26" s="8">
        <v>5</v>
      </c>
      <c r="I26" s="168">
        <f>SUM(C26:G26)</f>
        <v>110</v>
      </c>
      <c r="J26" s="8">
        <v>0</v>
      </c>
      <c r="K26" s="8">
        <v>26</v>
      </c>
      <c r="L26" s="8">
        <v>30</v>
      </c>
      <c r="M26" s="8">
        <v>31</v>
      </c>
      <c r="N26" s="168">
        <f>SUM(J26:M26)</f>
        <v>87</v>
      </c>
      <c r="O26" s="167">
        <f>SUM(C26:H26,J26:M26)</f>
        <v>202</v>
      </c>
      <c r="P26" s="169">
        <f>I26+N26</f>
        <v>197</v>
      </c>
    </row>
    <row r="27" spans="2:16" ht="19.5">
      <c r="B27" s="149" t="s">
        <v>485</v>
      </c>
      <c r="C27" s="147">
        <v>-3.6</v>
      </c>
      <c r="D27" s="10">
        <v>1</v>
      </c>
      <c r="E27" s="10">
        <v>5.0999999999999996</v>
      </c>
      <c r="F27" s="10">
        <v>12</v>
      </c>
      <c r="G27" s="10">
        <v>12.7</v>
      </c>
      <c r="H27" s="10">
        <v>12.9</v>
      </c>
      <c r="I27" s="153">
        <f>(C26*C27+D26*D27+E26*E27+F26*F27+G26*G27)/I26</f>
        <v>2.9227272727272728</v>
      </c>
      <c r="J27" s="10"/>
      <c r="K27" s="95">
        <v>7.6</v>
      </c>
      <c r="L27" s="95">
        <v>6.3</v>
      </c>
      <c r="M27" s="95">
        <v>0.2</v>
      </c>
      <c r="N27" s="153">
        <f>(J26*J27+K26*K27+L26*L27+M26*M27)/N26</f>
        <v>4.5149425287356326</v>
      </c>
      <c r="O27" s="154">
        <f>(C27*C26+D27*D26+E27*E26+F27*F26+G27*G26+H27*H26+J27*J26+K27*K26+L27*L26+M27*M26)/O26</f>
        <v>3.8554455445544558</v>
      </c>
      <c r="P27" s="161">
        <f>(I27*I26+N27*N26)/P26</f>
        <v>3.6258883248730962</v>
      </c>
    </row>
    <row r="28" spans="2:16" ht="19.5">
      <c r="B28" s="149" t="s">
        <v>212</v>
      </c>
      <c r="C28" s="13">
        <v>516</v>
      </c>
      <c r="D28" s="12">
        <v>337</v>
      </c>
      <c r="E28" s="12">
        <v>246</v>
      </c>
      <c r="F28" s="12">
        <v>11</v>
      </c>
      <c r="G28" s="12">
        <v>4</v>
      </c>
      <c r="H28" s="12">
        <v>0</v>
      </c>
      <c r="I28" s="155">
        <f>SUM(C28:G28)</f>
        <v>1114</v>
      </c>
      <c r="J28" s="12">
        <v>0</v>
      </c>
      <c r="K28" s="12">
        <v>141</v>
      </c>
      <c r="L28" s="12">
        <v>200</v>
      </c>
      <c r="M28" s="12">
        <v>398</v>
      </c>
      <c r="N28" s="155">
        <f>SUM(J28:M28)</f>
        <v>739</v>
      </c>
      <c r="O28" s="156">
        <f>O26*(13-O27)</f>
        <v>1847.1999999999998</v>
      </c>
      <c r="P28" s="162">
        <f>P26*(13-P27)</f>
        <v>1846.7000000000003</v>
      </c>
    </row>
    <row r="29" spans="2:16" ht="19.5">
      <c r="B29" s="149" t="s">
        <v>213</v>
      </c>
      <c r="C29" s="13">
        <v>640</v>
      </c>
      <c r="D29" s="12">
        <v>449</v>
      </c>
      <c r="E29" s="12">
        <v>370</v>
      </c>
      <c r="F29" s="12">
        <v>51</v>
      </c>
      <c r="G29" s="12">
        <v>44</v>
      </c>
      <c r="H29" s="12">
        <v>21</v>
      </c>
      <c r="I29" s="155">
        <f>SUM(C29:G29)</f>
        <v>1554</v>
      </c>
      <c r="J29" s="12">
        <v>0</v>
      </c>
      <c r="K29" s="12">
        <v>245</v>
      </c>
      <c r="L29" s="12">
        <v>320</v>
      </c>
      <c r="M29" s="12">
        <v>522</v>
      </c>
      <c r="N29" s="155">
        <f>SUM(J29:M29)</f>
        <v>1087</v>
      </c>
      <c r="O29" s="156">
        <f>O26*(17-O27)</f>
        <v>2655.2</v>
      </c>
      <c r="P29" s="162">
        <f>P26*(17-P27)</f>
        <v>2634.7000000000003</v>
      </c>
    </row>
    <row r="30" spans="2:16" ht="19.5">
      <c r="B30" s="149" t="s">
        <v>214</v>
      </c>
      <c r="C30" s="17">
        <v>671</v>
      </c>
      <c r="D30" s="16">
        <v>477</v>
      </c>
      <c r="E30" s="16">
        <v>401</v>
      </c>
      <c r="F30" s="16">
        <v>61</v>
      </c>
      <c r="G30" s="16">
        <v>54</v>
      </c>
      <c r="H30" s="16">
        <v>26</v>
      </c>
      <c r="I30" s="155">
        <f>SUM(C30:G30)</f>
        <v>1664</v>
      </c>
      <c r="J30" s="16">
        <v>0</v>
      </c>
      <c r="K30" s="16">
        <v>271</v>
      </c>
      <c r="L30" s="16">
        <v>350</v>
      </c>
      <c r="M30" s="16">
        <v>553</v>
      </c>
      <c r="N30" s="155">
        <f>SUM(J30:M30)</f>
        <v>1174</v>
      </c>
      <c r="O30" s="157">
        <f>O26*(18-O27)</f>
        <v>2857.2</v>
      </c>
      <c r="P30" s="163">
        <f>P26*(18-P27)</f>
        <v>2831.7000000000003</v>
      </c>
    </row>
    <row r="31" spans="2:16" ht="20.25" thickBot="1">
      <c r="B31" s="347" t="s">
        <v>215</v>
      </c>
      <c r="C31" s="21">
        <v>702</v>
      </c>
      <c r="D31" s="20">
        <v>505</v>
      </c>
      <c r="E31" s="20">
        <v>432</v>
      </c>
      <c r="F31" s="20">
        <v>71</v>
      </c>
      <c r="G31" s="20">
        <v>64</v>
      </c>
      <c r="H31" s="20">
        <f>H26*(19-H27)</f>
        <v>30.5</v>
      </c>
      <c r="I31" s="164">
        <f>SUM(C31:G31)</f>
        <v>1774</v>
      </c>
      <c r="J31" s="20">
        <v>0</v>
      </c>
      <c r="K31" s="20">
        <v>297</v>
      </c>
      <c r="L31" s="20">
        <v>380</v>
      </c>
      <c r="M31" s="20">
        <v>584</v>
      </c>
      <c r="N31" s="164">
        <f>SUM(J31:M31)</f>
        <v>1261</v>
      </c>
      <c r="O31" s="165">
        <f>O26*(19-O27)</f>
        <v>3059.2</v>
      </c>
      <c r="P31" s="166">
        <f>P26*(19-P27)</f>
        <v>3028.7000000000003</v>
      </c>
    </row>
    <row r="32" spans="2:16" ht="15.75" thickBot="1">
      <c r="B32" s="4"/>
      <c r="C32" s="4"/>
      <c r="D32" s="4"/>
      <c r="E32" s="4"/>
      <c r="F32" s="4"/>
      <c r="G32" s="4"/>
      <c r="H32" s="4"/>
      <c r="I32" s="4"/>
      <c r="J32" s="4"/>
      <c r="K32" s="4"/>
      <c r="L32" s="4"/>
      <c r="M32" s="4"/>
      <c r="N32" s="4"/>
      <c r="O32" s="4"/>
      <c r="P32" s="4"/>
    </row>
    <row r="33" spans="2:16" ht="24" thickBot="1">
      <c r="B33" s="473" t="s">
        <v>131</v>
      </c>
      <c r="C33" s="474"/>
      <c r="D33" s="474"/>
      <c r="E33" s="474"/>
      <c r="F33" s="474"/>
      <c r="G33" s="474"/>
      <c r="H33" s="474"/>
      <c r="I33" s="474"/>
      <c r="J33" s="474"/>
      <c r="K33" s="474"/>
      <c r="L33" s="470" t="s">
        <v>227</v>
      </c>
      <c r="M33" s="471"/>
      <c r="N33" s="471"/>
      <c r="O33" s="471"/>
      <c r="P33" s="472"/>
    </row>
    <row r="34" spans="2:16" ht="15.75">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6" ht="16.5" thickBot="1">
      <c r="B35" s="466"/>
      <c r="C35" s="462"/>
      <c r="D35" s="462"/>
      <c r="E35" s="462"/>
      <c r="F35" s="462"/>
      <c r="G35" s="462"/>
      <c r="H35" s="462"/>
      <c r="I35" s="462"/>
      <c r="J35" s="462"/>
      <c r="K35" s="462"/>
      <c r="L35" s="462"/>
      <c r="M35" s="462"/>
      <c r="N35" s="462"/>
      <c r="O35" s="145" t="s">
        <v>209</v>
      </c>
      <c r="P35" s="30" t="s">
        <v>210</v>
      </c>
    </row>
    <row r="36" spans="2:16" ht="15">
      <c r="B36" s="148" t="s">
        <v>211</v>
      </c>
      <c r="C36" s="146">
        <v>31</v>
      </c>
      <c r="D36" s="8">
        <v>28</v>
      </c>
      <c r="E36" s="8">
        <v>31</v>
      </c>
      <c r="F36" s="8">
        <v>25</v>
      </c>
      <c r="G36" s="8">
        <v>5</v>
      </c>
      <c r="H36" s="8">
        <v>0</v>
      </c>
      <c r="I36" s="168">
        <f>SUM(C36:G36)</f>
        <v>120</v>
      </c>
      <c r="J36" s="8">
        <v>10</v>
      </c>
      <c r="K36" s="8">
        <v>31</v>
      </c>
      <c r="L36" s="8">
        <v>30</v>
      </c>
      <c r="M36" s="8">
        <v>31</v>
      </c>
      <c r="N36" s="168">
        <f>SUM(J36:M36)</f>
        <v>102</v>
      </c>
      <c r="O36" s="167">
        <f>SUM(C36:H36,J36:M36)</f>
        <v>222</v>
      </c>
      <c r="P36" s="169">
        <f>I36+N36</f>
        <v>222</v>
      </c>
    </row>
    <row r="37" spans="2:16" ht="19.5">
      <c r="B37" s="149" t="s">
        <v>485</v>
      </c>
      <c r="C37" s="147">
        <v>-4</v>
      </c>
      <c r="D37" s="10">
        <v>0.4</v>
      </c>
      <c r="E37" s="10">
        <v>4.5999999999999996</v>
      </c>
      <c r="F37" s="10">
        <v>8.4</v>
      </c>
      <c r="G37" s="10">
        <v>9.4</v>
      </c>
      <c r="H37" s="10">
        <v>0</v>
      </c>
      <c r="I37" s="153">
        <f>(C36*C37+D36*D37+E36*E37+F36*F37+G36*G37)/I36</f>
        <v>2.39</v>
      </c>
      <c r="J37" s="10">
        <v>11.4</v>
      </c>
      <c r="K37" s="95">
        <v>6.5</v>
      </c>
      <c r="L37" s="95">
        <v>7.8</v>
      </c>
      <c r="M37" s="95">
        <v>-2.6</v>
      </c>
      <c r="N37" s="153">
        <f>(J36*J37+K36*K37+L36*L37+M36*M37)/N36</f>
        <v>4.5970588235294114</v>
      </c>
      <c r="O37" s="154">
        <f>(C37*C36+D37*D36+E37*E36+F37*F36+G37*G36+H37*H36+J37*J36+K37*K36+L37*L36+M37*M36)/O36</f>
        <v>3.4040540540540536</v>
      </c>
      <c r="P37" s="161">
        <f>(I37*I36+N37*N36)/P36</f>
        <v>3.4040540540540545</v>
      </c>
    </row>
    <row r="38" spans="2:16" ht="19.5">
      <c r="B38" s="149" t="s">
        <v>212</v>
      </c>
      <c r="C38" s="13">
        <v>527</v>
      </c>
      <c r="D38" s="12">
        <v>353</v>
      </c>
      <c r="E38" s="12">
        <v>260</v>
      </c>
      <c r="F38" s="12">
        <v>115</v>
      </c>
      <c r="G38" s="12">
        <v>18</v>
      </c>
      <c r="H38" s="12">
        <v>0</v>
      </c>
      <c r="I38" s="155">
        <f>SUM(C38:G38)</f>
        <v>1273</v>
      </c>
      <c r="J38" s="12">
        <v>17</v>
      </c>
      <c r="K38" s="12">
        <v>203</v>
      </c>
      <c r="L38" s="12">
        <v>157</v>
      </c>
      <c r="M38" s="12">
        <v>482</v>
      </c>
      <c r="N38" s="155">
        <f>SUM(J38:M38)</f>
        <v>859</v>
      </c>
      <c r="O38" s="156">
        <f>O36*(13-O37)</f>
        <v>2130.3000000000002</v>
      </c>
      <c r="P38" s="162">
        <f>P36*(13-P37)</f>
        <v>2130.3000000000002</v>
      </c>
    </row>
    <row r="39" spans="2:16" ht="19.5">
      <c r="B39" s="149" t="s">
        <v>213</v>
      </c>
      <c r="C39" s="13">
        <v>651</v>
      </c>
      <c r="D39" s="12">
        <v>465</v>
      </c>
      <c r="E39" s="12">
        <v>384</v>
      </c>
      <c r="F39" s="12">
        <v>215</v>
      </c>
      <c r="G39" s="12">
        <v>38</v>
      </c>
      <c r="H39" s="12">
        <f>H36*(17-H37)</f>
        <v>0</v>
      </c>
      <c r="I39" s="155">
        <f>SUM(C39:G39)</f>
        <v>1753</v>
      </c>
      <c r="J39" s="12">
        <v>57</v>
      </c>
      <c r="K39" s="12">
        <v>327</v>
      </c>
      <c r="L39" s="12">
        <v>277</v>
      </c>
      <c r="M39" s="12">
        <v>606</v>
      </c>
      <c r="N39" s="155">
        <f>SUM(J39:M39)</f>
        <v>1267</v>
      </c>
      <c r="O39" s="156">
        <f>O36*(17-O37)</f>
        <v>3018.3</v>
      </c>
      <c r="P39" s="162">
        <f>P36*(17-P37)</f>
        <v>3018.3</v>
      </c>
    </row>
    <row r="40" spans="2:16" ht="19.5">
      <c r="B40" s="149" t="s">
        <v>214</v>
      </c>
      <c r="C40" s="17">
        <v>682</v>
      </c>
      <c r="D40" s="16">
        <v>493</v>
      </c>
      <c r="E40" s="16">
        <v>415</v>
      </c>
      <c r="F40" s="16">
        <v>240</v>
      </c>
      <c r="G40" s="16">
        <v>43</v>
      </c>
      <c r="H40" s="16">
        <f>H36*(18-H37)</f>
        <v>0</v>
      </c>
      <c r="I40" s="155">
        <f>SUM(C40:G40)</f>
        <v>1873</v>
      </c>
      <c r="J40" s="16">
        <v>67</v>
      </c>
      <c r="K40" s="16">
        <v>358</v>
      </c>
      <c r="L40" s="16">
        <v>307</v>
      </c>
      <c r="M40" s="16">
        <v>637</v>
      </c>
      <c r="N40" s="155">
        <f>SUM(J40:M40)</f>
        <v>1369</v>
      </c>
      <c r="O40" s="157">
        <f>O36*(18-O37)</f>
        <v>3240.3</v>
      </c>
      <c r="P40" s="163">
        <f>P36*(18-P37)</f>
        <v>3240.3</v>
      </c>
    </row>
    <row r="41" spans="2:16" ht="20.25" thickBot="1">
      <c r="B41" s="347" t="s">
        <v>215</v>
      </c>
      <c r="C41" s="21">
        <v>713</v>
      </c>
      <c r="D41" s="20">
        <v>521</v>
      </c>
      <c r="E41" s="20">
        <v>446</v>
      </c>
      <c r="F41" s="20">
        <v>265</v>
      </c>
      <c r="G41" s="20">
        <v>48</v>
      </c>
      <c r="H41" s="20">
        <f>H36*(19-H37)</f>
        <v>0</v>
      </c>
      <c r="I41" s="164">
        <f>SUM(C41:G41)</f>
        <v>1993</v>
      </c>
      <c r="J41" s="20">
        <v>77</v>
      </c>
      <c r="K41" s="20">
        <v>389</v>
      </c>
      <c r="L41" s="20">
        <v>337</v>
      </c>
      <c r="M41" s="20">
        <v>668</v>
      </c>
      <c r="N41" s="164">
        <f>SUM(J41:M41)</f>
        <v>1471</v>
      </c>
      <c r="O41" s="165">
        <f>O36*(19-O37)</f>
        <v>3462.3</v>
      </c>
      <c r="P41" s="166">
        <f>P36*(19-P37)</f>
        <v>3462.3</v>
      </c>
    </row>
    <row r="42" spans="2:16" ht="15.75" thickBot="1">
      <c r="B42" s="4"/>
      <c r="C42" s="4"/>
      <c r="D42" s="4"/>
      <c r="E42" s="4"/>
      <c r="F42" s="4"/>
      <c r="G42" s="4"/>
      <c r="H42" s="4"/>
      <c r="I42" s="4"/>
      <c r="J42" s="4"/>
      <c r="K42" s="4"/>
      <c r="L42" s="4"/>
      <c r="M42" s="4"/>
      <c r="N42" s="4"/>
      <c r="O42" s="4"/>
      <c r="P42" s="4"/>
    </row>
    <row r="43" spans="2:16" ht="24" thickBot="1">
      <c r="B43" s="473" t="s">
        <v>132</v>
      </c>
      <c r="C43" s="474"/>
      <c r="D43" s="474"/>
      <c r="E43" s="474"/>
      <c r="F43" s="474"/>
      <c r="G43" s="474"/>
      <c r="H43" s="474"/>
      <c r="I43" s="474"/>
      <c r="J43" s="474"/>
      <c r="K43" s="474"/>
      <c r="L43" s="470" t="s">
        <v>228</v>
      </c>
      <c r="M43" s="471"/>
      <c r="N43" s="471"/>
      <c r="O43" s="471"/>
      <c r="P43" s="472"/>
    </row>
    <row r="44" spans="2:16" ht="15.75">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6" ht="16.5" thickBot="1">
      <c r="B45" s="466"/>
      <c r="C45" s="462"/>
      <c r="D45" s="462"/>
      <c r="E45" s="462"/>
      <c r="F45" s="462"/>
      <c r="G45" s="462"/>
      <c r="H45" s="462"/>
      <c r="I45" s="462"/>
      <c r="J45" s="462"/>
      <c r="K45" s="462"/>
      <c r="L45" s="462"/>
      <c r="M45" s="462"/>
      <c r="N45" s="462"/>
      <c r="O45" s="145" t="s">
        <v>209</v>
      </c>
      <c r="P45" s="30" t="s">
        <v>210</v>
      </c>
    </row>
    <row r="46" spans="2:16" ht="15">
      <c r="B46" s="148" t="s">
        <v>211</v>
      </c>
      <c r="C46" s="146">
        <v>31</v>
      </c>
      <c r="D46" s="8">
        <v>28</v>
      </c>
      <c r="E46" s="8">
        <v>31</v>
      </c>
      <c r="F46" s="8">
        <v>25</v>
      </c>
      <c r="G46" s="8">
        <v>10</v>
      </c>
      <c r="H46" s="8">
        <v>0</v>
      </c>
      <c r="I46" s="168">
        <f>SUM(C46:G46)</f>
        <v>125</v>
      </c>
      <c r="J46" s="8">
        <v>0</v>
      </c>
      <c r="K46" s="8">
        <v>26</v>
      </c>
      <c r="L46" s="8">
        <v>30</v>
      </c>
      <c r="M46" s="8">
        <v>31</v>
      </c>
      <c r="N46" s="168">
        <f>SUM(J46:M46)</f>
        <v>87</v>
      </c>
      <c r="O46" s="167">
        <f>SUM(C46:H46,J46:M46)</f>
        <v>212</v>
      </c>
      <c r="P46" s="169">
        <f>I46+N46</f>
        <v>212</v>
      </c>
    </row>
    <row r="47" spans="2:16" ht="19.5">
      <c r="B47" s="149" t="s">
        <v>485</v>
      </c>
      <c r="C47" s="147">
        <v>-0.6</v>
      </c>
      <c r="D47" s="10">
        <v>-0.7</v>
      </c>
      <c r="E47" s="10">
        <v>5</v>
      </c>
      <c r="F47" s="10">
        <v>10.7</v>
      </c>
      <c r="G47" s="10">
        <v>10.6</v>
      </c>
      <c r="H47" s="10">
        <v>0</v>
      </c>
      <c r="I47" s="153">
        <f>(C46*C47+D46*D47+E46*E47+F46*F47+G46*G47)/I46</f>
        <v>3.9224000000000001</v>
      </c>
      <c r="J47" s="10">
        <v>0</v>
      </c>
      <c r="K47" s="95">
        <v>7.9</v>
      </c>
      <c r="L47" s="95">
        <v>3.2</v>
      </c>
      <c r="M47" s="95">
        <v>3</v>
      </c>
      <c r="N47" s="153">
        <f>(J46*J47+K46*K47+L46*L47+M46*M47)/N46</f>
        <v>4.5333333333333332</v>
      </c>
      <c r="O47" s="154">
        <f>(C47*C46+D47*D46+E47*E46+F47*F46+G47*G46+H47*H46+J47*J46+K47*K46+L47*L46+M47*M46)/O46</f>
        <v>4.1731132075471704</v>
      </c>
      <c r="P47" s="161">
        <f>(I47*I46+N47*N46)/P46</f>
        <v>4.1731132075471704</v>
      </c>
    </row>
    <row r="48" spans="2:16" ht="19.5">
      <c r="B48" s="149" t="s">
        <v>212</v>
      </c>
      <c r="C48" s="13">
        <v>421</v>
      </c>
      <c r="D48" s="12">
        <v>384</v>
      </c>
      <c r="E48" s="12">
        <v>247</v>
      </c>
      <c r="F48" s="12">
        <v>58</v>
      </c>
      <c r="G48" s="12">
        <v>25</v>
      </c>
      <c r="H48" s="12">
        <f>H46*(13-H47)</f>
        <v>0</v>
      </c>
      <c r="I48" s="155">
        <f>SUM(C48:G48)</f>
        <v>1135</v>
      </c>
      <c r="J48" s="12">
        <v>0</v>
      </c>
      <c r="K48" s="12">
        <v>132</v>
      </c>
      <c r="L48" s="12">
        <v>294</v>
      </c>
      <c r="M48" s="12">
        <v>311</v>
      </c>
      <c r="N48" s="155">
        <f>SUM(J48:M48)</f>
        <v>737</v>
      </c>
      <c r="O48" s="156">
        <f>O46*(13-O47)</f>
        <v>1871.2999999999997</v>
      </c>
      <c r="P48" s="162">
        <f>P46*(13-P47)</f>
        <v>1871.2999999999997</v>
      </c>
    </row>
    <row r="49" spans="2:16" ht="19.5">
      <c r="B49" s="149" t="s">
        <v>213</v>
      </c>
      <c r="C49" s="13">
        <v>545</v>
      </c>
      <c r="D49" s="12">
        <v>496</v>
      </c>
      <c r="E49" s="12">
        <v>371</v>
      </c>
      <c r="F49" s="12">
        <v>158</v>
      </c>
      <c r="G49" s="12">
        <v>65</v>
      </c>
      <c r="H49" s="12">
        <f>H46*(17-H47)</f>
        <v>0</v>
      </c>
      <c r="I49" s="155">
        <f>SUM(C49:G49)</f>
        <v>1635</v>
      </c>
      <c r="J49" s="12">
        <v>0</v>
      </c>
      <c r="K49" s="12">
        <v>236</v>
      </c>
      <c r="L49" s="12">
        <v>414</v>
      </c>
      <c r="M49" s="12">
        <v>435</v>
      </c>
      <c r="N49" s="155">
        <f>SUM(J49:M49)</f>
        <v>1085</v>
      </c>
      <c r="O49" s="156">
        <f>O46*(17-O47)</f>
        <v>2719.2999999999997</v>
      </c>
      <c r="P49" s="162">
        <f>P46*(17-P47)</f>
        <v>2719.2999999999997</v>
      </c>
    </row>
    <row r="50" spans="2:16" ht="19.5">
      <c r="B50" s="149" t="s">
        <v>214</v>
      </c>
      <c r="C50" s="17">
        <v>576</v>
      </c>
      <c r="D50" s="16">
        <v>524</v>
      </c>
      <c r="E50" s="16">
        <v>402</v>
      </c>
      <c r="F50" s="16">
        <v>183</v>
      </c>
      <c r="G50" s="16">
        <v>75</v>
      </c>
      <c r="H50" s="16">
        <f>H46*(18-H47)</f>
        <v>0</v>
      </c>
      <c r="I50" s="155">
        <f>SUM(C50:G50)</f>
        <v>1760</v>
      </c>
      <c r="J50" s="16">
        <v>0</v>
      </c>
      <c r="K50" s="16">
        <v>262</v>
      </c>
      <c r="L50" s="16">
        <v>444</v>
      </c>
      <c r="M50" s="16">
        <v>466</v>
      </c>
      <c r="N50" s="155">
        <f>SUM(J50:M50)</f>
        <v>1172</v>
      </c>
      <c r="O50" s="157">
        <f>O46*(18-O47)</f>
        <v>2931.2999999999997</v>
      </c>
      <c r="P50" s="163">
        <f>P46*(18-P47)</f>
        <v>2931.2999999999997</v>
      </c>
    </row>
    <row r="51" spans="2:16" ht="20.25" thickBot="1">
      <c r="B51" s="347" t="s">
        <v>215</v>
      </c>
      <c r="C51" s="21">
        <v>607</v>
      </c>
      <c r="D51" s="20">
        <v>552</v>
      </c>
      <c r="E51" s="20">
        <v>433</v>
      </c>
      <c r="F51" s="20">
        <v>208</v>
      </c>
      <c r="G51" s="20">
        <v>85</v>
      </c>
      <c r="H51" s="20">
        <f>H46*(19-H47)</f>
        <v>0</v>
      </c>
      <c r="I51" s="164">
        <f>SUM(C51:G51)</f>
        <v>1885</v>
      </c>
      <c r="J51" s="20">
        <v>0</v>
      </c>
      <c r="K51" s="20">
        <v>288</v>
      </c>
      <c r="L51" s="20">
        <v>474</v>
      </c>
      <c r="M51" s="20">
        <v>497</v>
      </c>
      <c r="N51" s="164">
        <f>SUM(J51:M51)</f>
        <v>1259</v>
      </c>
      <c r="O51" s="165">
        <f>O46*(19-O47)</f>
        <v>3143.2999999999997</v>
      </c>
      <c r="P51" s="166">
        <f>P46*(19-P47)</f>
        <v>3143.2999999999997</v>
      </c>
    </row>
    <row r="52" spans="2:16" ht="15.75" thickBot="1">
      <c r="B52" s="4"/>
      <c r="C52" s="4"/>
      <c r="D52" s="4"/>
      <c r="E52" s="4"/>
      <c r="F52" s="4"/>
      <c r="G52" s="4"/>
      <c r="H52" s="4"/>
      <c r="I52" s="4"/>
      <c r="J52" s="4"/>
      <c r="K52" s="4"/>
      <c r="L52" s="4"/>
      <c r="M52" s="4"/>
      <c r="N52" s="4"/>
      <c r="O52" s="4"/>
      <c r="P52" s="4"/>
    </row>
    <row r="53" spans="2:16" ht="24" thickBot="1">
      <c r="B53" s="473" t="s">
        <v>132</v>
      </c>
      <c r="C53" s="474"/>
      <c r="D53" s="474"/>
      <c r="E53" s="474"/>
      <c r="F53" s="474"/>
      <c r="G53" s="474"/>
      <c r="H53" s="474"/>
      <c r="I53" s="474"/>
      <c r="J53" s="474"/>
      <c r="K53" s="474"/>
      <c r="L53" s="470" t="s">
        <v>229</v>
      </c>
      <c r="M53" s="471"/>
      <c r="N53" s="471"/>
      <c r="O53" s="471"/>
      <c r="P53" s="472"/>
    </row>
    <row r="54" spans="2:16"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6" ht="16.5" thickBot="1">
      <c r="B55" s="466"/>
      <c r="C55" s="462"/>
      <c r="D55" s="462"/>
      <c r="E55" s="462"/>
      <c r="F55" s="462"/>
      <c r="G55" s="462"/>
      <c r="H55" s="462"/>
      <c r="I55" s="462"/>
      <c r="J55" s="462"/>
      <c r="K55" s="462"/>
      <c r="L55" s="462"/>
      <c r="M55" s="462"/>
      <c r="N55" s="462"/>
      <c r="O55" s="145" t="s">
        <v>209</v>
      </c>
      <c r="P55" s="30" t="s">
        <v>210</v>
      </c>
    </row>
    <row r="56" spans="2:16" ht="15">
      <c r="B56" s="148" t="s">
        <v>211</v>
      </c>
      <c r="C56" s="146">
        <v>31</v>
      </c>
      <c r="D56" s="8">
        <v>28</v>
      </c>
      <c r="E56" s="8">
        <v>31</v>
      </c>
      <c r="F56" s="8">
        <v>25</v>
      </c>
      <c r="G56" s="8">
        <v>5</v>
      </c>
      <c r="H56" s="8">
        <v>0</v>
      </c>
      <c r="I56" s="168">
        <f>SUM(C56:G56)</f>
        <v>120</v>
      </c>
      <c r="J56" s="8">
        <v>0</v>
      </c>
      <c r="K56" s="8">
        <v>26</v>
      </c>
      <c r="L56" s="8">
        <v>30</v>
      </c>
      <c r="M56" s="8">
        <v>31</v>
      </c>
      <c r="N56" s="168">
        <f>SUM(J56:M56)</f>
        <v>87</v>
      </c>
      <c r="O56" s="167">
        <f>SUM(C56:H56,J56:M56)</f>
        <v>207</v>
      </c>
      <c r="P56" s="169">
        <f>I56+N56</f>
        <v>207</v>
      </c>
    </row>
    <row r="57" spans="2:16" ht="19.5">
      <c r="B57" s="149" t="s">
        <v>485</v>
      </c>
      <c r="C57" s="147">
        <v>1.2</v>
      </c>
      <c r="D57" s="10">
        <v>3.8</v>
      </c>
      <c r="E57" s="10">
        <v>6.2</v>
      </c>
      <c r="F57" s="10">
        <v>9.1</v>
      </c>
      <c r="G57" s="10">
        <v>12.9</v>
      </c>
      <c r="H57" s="10">
        <v>0</v>
      </c>
      <c r="I57" s="153">
        <f>(C56*C57+D56*D57+E56*E57+F56*F57+G56*G57)/I56</f>
        <v>5.2316666666666665</v>
      </c>
      <c r="J57" s="10">
        <v>0</v>
      </c>
      <c r="K57" s="95">
        <v>10.1</v>
      </c>
      <c r="L57" s="95">
        <v>7.1</v>
      </c>
      <c r="M57" s="95">
        <v>0.6</v>
      </c>
      <c r="N57" s="153">
        <f>(J56*J57+K56*K57+L56*L57+M56*M57)/N56</f>
        <v>5.6804597701149424</v>
      </c>
      <c r="O57" s="154">
        <f>(C57*C56+D57*D56+E57*E56+F57*F56+G57*G56+H57*H56+J57*J56+K57*K56+L57*L56+M57*M56)/O56</f>
        <v>5.420289855072463</v>
      </c>
      <c r="P57" s="161">
        <f>(I57*I56+N57*N56)/P56</f>
        <v>5.4202898550724639</v>
      </c>
    </row>
    <row r="58" spans="2:16" ht="19.5">
      <c r="B58" s="149" t="s">
        <v>212</v>
      </c>
      <c r="C58" s="13">
        <v>366</v>
      </c>
      <c r="D58" s="12">
        <v>258</v>
      </c>
      <c r="E58" s="12">
        <v>211</v>
      </c>
      <c r="F58" s="12">
        <v>99</v>
      </c>
      <c r="G58" s="12">
        <v>1</v>
      </c>
      <c r="H58" s="12">
        <v>0</v>
      </c>
      <c r="I58" s="155">
        <f>SUM(C58:G58)</f>
        <v>935</v>
      </c>
      <c r="J58" s="12">
        <v>0</v>
      </c>
      <c r="K58" s="12">
        <v>76</v>
      </c>
      <c r="L58" s="12">
        <v>177</v>
      </c>
      <c r="M58" s="12">
        <v>384</v>
      </c>
      <c r="N58" s="155">
        <f>SUM(J58:M58)</f>
        <v>637</v>
      </c>
      <c r="O58" s="156">
        <f>O56*(13-O57)</f>
        <v>1569.0000000000002</v>
      </c>
      <c r="P58" s="162">
        <f>P56*(13-P57)</f>
        <v>1569</v>
      </c>
    </row>
    <row r="59" spans="2:16" ht="19.5">
      <c r="B59" s="149" t="s">
        <v>213</v>
      </c>
      <c r="C59" s="13">
        <v>490</v>
      </c>
      <c r="D59" s="12">
        <v>370</v>
      </c>
      <c r="E59" s="12">
        <v>335</v>
      </c>
      <c r="F59" s="12">
        <v>199</v>
      </c>
      <c r="G59" s="12">
        <v>21</v>
      </c>
      <c r="H59" s="12">
        <v>0</v>
      </c>
      <c r="I59" s="155">
        <f>SUM(C59:G59)</f>
        <v>1415</v>
      </c>
      <c r="J59" s="12">
        <v>0</v>
      </c>
      <c r="K59" s="12">
        <v>180</v>
      </c>
      <c r="L59" s="12">
        <v>297</v>
      </c>
      <c r="M59" s="12">
        <v>508</v>
      </c>
      <c r="N59" s="155">
        <f>SUM(J59:M59)</f>
        <v>985</v>
      </c>
      <c r="O59" s="156">
        <f>O56*(17-O57)</f>
        <v>2397</v>
      </c>
      <c r="P59" s="162">
        <f>P56*(17-P57)</f>
        <v>2397</v>
      </c>
    </row>
    <row r="60" spans="2:16" ht="19.5">
      <c r="B60" s="149" t="s">
        <v>214</v>
      </c>
      <c r="C60" s="17">
        <v>521</v>
      </c>
      <c r="D60" s="16">
        <v>398</v>
      </c>
      <c r="E60" s="16">
        <v>366</v>
      </c>
      <c r="F60" s="16">
        <v>224</v>
      </c>
      <c r="G60" s="16">
        <v>26</v>
      </c>
      <c r="H60" s="16">
        <v>0</v>
      </c>
      <c r="I60" s="155">
        <f>SUM(C60:G60)</f>
        <v>1535</v>
      </c>
      <c r="J60" s="16">
        <v>0</v>
      </c>
      <c r="K60" s="16">
        <v>206</v>
      </c>
      <c r="L60" s="16">
        <v>327</v>
      </c>
      <c r="M60" s="16">
        <v>539</v>
      </c>
      <c r="N60" s="155">
        <f>SUM(J60:M60)</f>
        <v>1072</v>
      </c>
      <c r="O60" s="157">
        <f>O56*(18-O57)</f>
        <v>2604</v>
      </c>
      <c r="P60" s="163">
        <f>P56*(18-P57)</f>
        <v>2604</v>
      </c>
    </row>
    <row r="61" spans="2:16" ht="20.25" thickBot="1">
      <c r="B61" s="347" t="s">
        <v>215</v>
      </c>
      <c r="C61" s="21">
        <v>552</v>
      </c>
      <c r="D61" s="20">
        <v>426</v>
      </c>
      <c r="E61" s="20">
        <v>397</v>
      </c>
      <c r="F61" s="20">
        <v>249</v>
      </c>
      <c r="G61" s="20">
        <f>G56*(19-G57)</f>
        <v>30.5</v>
      </c>
      <c r="H61" s="20">
        <v>0</v>
      </c>
      <c r="I61" s="164">
        <f>SUM(C61:G61)</f>
        <v>1654.5</v>
      </c>
      <c r="J61" s="20">
        <v>0</v>
      </c>
      <c r="K61" s="20">
        <v>232</v>
      </c>
      <c r="L61" s="20">
        <v>357</v>
      </c>
      <c r="M61" s="20">
        <v>570</v>
      </c>
      <c r="N61" s="164">
        <f>SUM(J61:M61)</f>
        <v>1159</v>
      </c>
      <c r="O61" s="165">
        <f>O56*(19-O57)</f>
        <v>2811</v>
      </c>
      <c r="P61" s="166">
        <f>P56*(19-P57)</f>
        <v>2811</v>
      </c>
    </row>
    <row r="62" spans="2:16" ht="15.75" thickBot="1">
      <c r="B62" s="4"/>
      <c r="C62" s="4"/>
      <c r="D62" s="4"/>
      <c r="E62" s="4"/>
      <c r="F62" s="4"/>
      <c r="G62" s="4"/>
      <c r="H62" s="4"/>
      <c r="I62" s="4"/>
      <c r="J62" s="4"/>
      <c r="K62" s="4"/>
      <c r="L62" s="4"/>
      <c r="M62" s="4"/>
      <c r="N62" s="4"/>
      <c r="O62" s="4"/>
      <c r="P62" s="4"/>
    </row>
    <row r="63" spans="2:16" ht="24" thickBot="1">
      <c r="B63" s="473" t="s">
        <v>133</v>
      </c>
      <c r="C63" s="474"/>
      <c r="D63" s="474"/>
      <c r="E63" s="474"/>
      <c r="F63" s="474"/>
      <c r="G63" s="474"/>
      <c r="H63" s="474"/>
      <c r="I63" s="474"/>
      <c r="J63" s="474"/>
      <c r="K63" s="474"/>
      <c r="L63" s="470" t="s">
        <v>230</v>
      </c>
      <c r="M63" s="471"/>
      <c r="N63" s="471"/>
      <c r="O63" s="471"/>
      <c r="P63" s="472"/>
    </row>
    <row r="64" spans="2:16"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ht="15">
      <c r="B66" s="148" t="s">
        <v>211</v>
      </c>
      <c r="C66" s="146">
        <v>31</v>
      </c>
      <c r="D66" s="8">
        <v>28</v>
      </c>
      <c r="E66" s="8">
        <v>31</v>
      </c>
      <c r="F66" s="8">
        <v>15</v>
      </c>
      <c r="G66" s="8">
        <v>16</v>
      </c>
      <c r="H66" s="8">
        <v>5</v>
      </c>
      <c r="I66" s="168">
        <f>SUM(C66:G66)</f>
        <v>121</v>
      </c>
      <c r="J66" s="8">
        <v>10</v>
      </c>
      <c r="K66" s="8">
        <v>26</v>
      </c>
      <c r="L66" s="8">
        <v>30</v>
      </c>
      <c r="M66" s="8">
        <v>31</v>
      </c>
      <c r="N66" s="168">
        <f>SUM(J66:M66)</f>
        <v>97</v>
      </c>
      <c r="O66" s="167">
        <f>SUM(C66:H66,J66:M66)</f>
        <v>223</v>
      </c>
      <c r="P66" s="169">
        <f>I66+N66</f>
        <v>218</v>
      </c>
    </row>
    <row r="67" spans="2:16" ht="19.5">
      <c r="B67" s="149" t="s">
        <v>485</v>
      </c>
      <c r="C67" s="147">
        <v>1</v>
      </c>
      <c r="D67" s="10">
        <v>0.6</v>
      </c>
      <c r="E67" s="10">
        <v>1.9</v>
      </c>
      <c r="F67" s="10">
        <v>5</v>
      </c>
      <c r="G67" s="10">
        <v>12.4</v>
      </c>
      <c r="H67" s="10">
        <v>12</v>
      </c>
      <c r="I67" s="153">
        <f>(C66*C67+D66*D67+E66*E67+F66*F67+G66*G67)/I66</f>
        <v>3.141322314049587</v>
      </c>
      <c r="J67" s="10">
        <v>10.199999999999999</v>
      </c>
      <c r="K67" s="95">
        <v>10.1</v>
      </c>
      <c r="L67" s="95">
        <v>6</v>
      </c>
      <c r="M67" s="95">
        <v>2.5</v>
      </c>
      <c r="N67" s="153">
        <f>(J66*J67+K66*K67+L66*L67+M66*M67)/N66</f>
        <v>6.4134020618556695</v>
      </c>
      <c r="O67" s="154">
        <f>(C67*C66+D67*D66+E67*E66+F67*F66+G67*G66+H67*H66+J67*J66+K67*K66+L67*L66+M67*M66)/O66</f>
        <v>4.7632286995515694</v>
      </c>
      <c r="P67" s="161">
        <f>(I67*I66+N67*N66)/P66</f>
        <v>4.5972477064220181</v>
      </c>
    </row>
    <row r="68" spans="2:16" ht="19.5">
      <c r="B68" s="149" t="s">
        <v>212</v>
      </c>
      <c r="C68" s="13">
        <v>372</v>
      </c>
      <c r="D68" s="12">
        <v>347</v>
      </c>
      <c r="E68" s="12">
        <v>344</v>
      </c>
      <c r="F68" s="12">
        <v>120</v>
      </c>
      <c r="G68" s="12">
        <v>9</v>
      </c>
      <c r="H68" s="12">
        <v>3</v>
      </c>
      <c r="I68" s="155">
        <f>SUM(C68:G68)</f>
        <v>1192</v>
      </c>
      <c r="J68" s="12">
        <v>28</v>
      </c>
      <c r="K68" s="12">
        <v>76</v>
      </c>
      <c r="L68" s="12">
        <v>210</v>
      </c>
      <c r="M68" s="12">
        <v>326</v>
      </c>
      <c r="N68" s="155">
        <f>SUM(J68:M68)</f>
        <v>640</v>
      </c>
      <c r="O68" s="156">
        <f>O66*(13-O67)</f>
        <v>1836.8000000000002</v>
      </c>
      <c r="P68" s="162">
        <f>P66*(13-P67)</f>
        <v>1831.8000000000002</v>
      </c>
    </row>
    <row r="69" spans="2:16" ht="19.5">
      <c r="B69" s="149" t="s">
        <v>213</v>
      </c>
      <c r="C69" s="13">
        <v>496</v>
      </c>
      <c r="D69" s="12">
        <v>459</v>
      </c>
      <c r="E69" s="12">
        <v>468</v>
      </c>
      <c r="F69" s="12">
        <v>180</v>
      </c>
      <c r="G69" s="12">
        <v>73</v>
      </c>
      <c r="H69" s="12">
        <v>23</v>
      </c>
      <c r="I69" s="155">
        <f>SUM(C69:G69)</f>
        <v>1676</v>
      </c>
      <c r="J69" s="12">
        <v>68</v>
      </c>
      <c r="K69" s="12">
        <v>180</v>
      </c>
      <c r="L69" s="12">
        <v>330</v>
      </c>
      <c r="M69" s="12">
        <v>450</v>
      </c>
      <c r="N69" s="155">
        <f>SUM(J69:M69)</f>
        <v>1028</v>
      </c>
      <c r="O69" s="156">
        <f>O66*(17-O67)</f>
        <v>2728.8</v>
      </c>
      <c r="P69" s="162">
        <f>P66*(17-P67)</f>
        <v>2703.8</v>
      </c>
    </row>
    <row r="70" spans="2:16" ht="19.5">
      <c r="B70" s="149" t="s">
        <v>214</v>
      </c>
      <c r="C70" s="17">
        <v>527</v>
      </c>
      <c r="D70" s="16">
        <v>487</v>
      </c>
      <c r="E70" s="16">
        <v>499</v>
      </c>
      <c r="F70" s="16">
        <v>195</v>
      </c>
      <c r="G70" s="16">
        <v>89</v>
      </c>
      <c r="H70" s="16">
        <v>28</v>
      </c>
      <c r="I70" s="155">
        <f>SUM(C70:G70)</f>
        <v>1797</v>
      </c>
      <c r="J70" s="16">
        <v>78</v>
      </c>
      <c r="K70" s="16">
        <v>206</v>
      </c>
      <c r="L70" s="16">
        <v>360</v>
      </c>
      <c r="M70" s="16">
        <v>481</v>
      </c>
      <c r="N70" s="155">
        <f>SUM(J70:M70)</f>
        <v>1125</v>
      </c>
      <c r="O70" s="157">
        <f>O66*(18-O67)</f>
        <v>2951.8</v>
      </c>
      <c r="P70" s="163">
        <f>P66*(18-P67)</f>
        <v>2921.8</v>
      </c>
    </row>
    <row r="71" spans="2:16" ht="20.25" thickBot="1">
      <c r="B71" s="347" t="s">
        <v>215</v>
      </c>
      <c r="C71" s="21">
        <v>558</v>
      </c>
      <c r="D71" s="20">
        <v>515</v>
      </c>
      <c r="E71" s="20">
        <v>530</v>
      </c>
      <c r="F71" s="20">
        <v>210</v>
      </c>
      <c r="G71" s="20">
        <v>105</v>
      </c>
      <c r="H71" s="20">
        <v>33</v>
      </c>
      <c r="I71" s="164">
        <f>SUM(C71:G71)</f>
        <v>1918</v>
      </c>
      <c r="J71" s="20">
        <v>88</v>
      </c>
      <c r="K71" s="20">
        <v>232</v>
      </c>
      <c r="L71" s="20">
        <v>390</v>
      </c>
      <c r="M71" s="20">
        <v>512</v>
      </c>
      <c r="N71" s="164">
        <f>SUM(J71:M71)</f>
        <v>1222</v>
      </c>
      <c r="O71" s="165">
        <f>O66*(19-O67)</f>
        <v>3174.8</v>
      </c>
      <c r="P71" s="166">
        <f>P66*(19-P67)</f>
        <v>3139.8</v>
      </c>
    </row>
    <row r="72" spans="2:16" ht="15.75" thickBot="1">
      <c r="B72" s="4"/>
      <c r="C72" s="4"/>
      <c r="D72" s="4"/>
      <c r="E72" s="4"/>
      <c r="F72" s="4"/>
      <c r="G72" s="4"/>
      <c r="H72" s="4"/>
      <c r="I72" s="4"/>
      <c r="J72" s="4"/>
      <c r="K72" s="4"/>
      <c r="L72" s="4"/>
      <c r="M72" s="4"/>
      <c r="N72" s="4"/>
      <c r="O72" s="4"/>
      <c r="P72" s="4"/>
    </row>
    <row r="73" spans="2:16" ht="24" thickBot="1">
      <c r="B73" s="473" t="s">
        <v>132</v>
      </c>
      <c r="C73" s="474"/>
      <c r="D73" s="474"/>
      <c r="E73" s="474"/>
      <c r="F73" s="474"/>
      <c r="G73" s="474"/>
      <c r="H73" s="474"/>
      <c r="I73" s="474"/>
      <c r="J73" s="474"/>
      <c r="K73" s="474"/>
      <c r="L73" s="470" t="s">
        <v>231</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ht="15">
      <c r="B76" s="148" t="s">
        <v>211</v>
      </c>
      <c r="C76" s="146">
        <v>31</v>
      </c>
      <c r="D76" s="8">
        <v>28</v>
      </c>
      <c r="E76" s="8">
        <v>31</v>
      </c>
      <c r="F76" s="8">
        <v>20</v>
      </c>
      <c r="G76" s="8">
        <v>10</v>
      </c>
      <c r="H76" s="8">
        <v>0</v>
      </c>
      <c r="I76" s="168">
        <f>SUM(C76:G76)</f>
        <v>120</v>
      </c>
      <c r="J76" s="8">
        <v>6</v>
      </c>
      <c r="K76" s="8">
        <v>14</v>
      </c>
      <c r="L76" s="8">
        <v>23</v>
      </c>
      <c r="M76" s="8">
        <v>31</v>
      </c>
      <c r="N76" s="168">
        <f>SUM(J76:M76)</f>
        <v>74</v>
      </c>
      <c r="O76" s="167">
        <f>SUM(C76:H76,J76:M76)</f>
        <v>194</v>
      </c>
      <c r="P76" s="169">
        <f>I76+N76</f>
        <v>194</v>
      </c>
    </row>
    <row r="77" spans="2:16" ht="19.5">
      <c r="B77" s="149" t="s">
        <v>485</v>
      </c>
      <c r="C77" s="147">
        <v>2.2000000000000002</v>
      </c>
      <c r="D77" s="10">
        <v>3.9</v>
      </c>
      <c r="E77" s="10">
        <v>7.3</v>
      </c>
      <c r="F77" s="10">
        <v>8.6</v>
      </c>
      <c r="G77" s="10">
        <v>10.7</v>
      </c>
      <c r="H77" s="10">
        <v>0</v>
      </c>
      <c r="I77" s="153">
        <f>(C76*C77+D76*D77+E76*E77+F76*F77+G76*G77)/I76</f>
        <v>5.6891666666666669</v>
      </c>
      <c r="J77" s="10">
        <v>15.76</v>
      </c>
      <c r="K77" s="95">
        <v>11.535483870967743</v>
      </c>
      <c r="L77" s="95">
        <v>8.3233333333333341</v>
      </c>
      <c r="M77" s="95">
        <v>2.7935483870967741</v>
      </c>
      <c r="N77" s="153">
        <f>(J76*J77+K76*K77+L76*L77+M76*M77)/N76</f>
        <v>7.2174789305434484</v>
      </c>
      <c r="O77" s="154">
        <f>(C77*C76+D77*D76+E77*E76+F77*F76+G77*G76+H77*H76+J77*J76+K77*K76+L77*L76+M77*M76)/O76</f>
        <v>6.2721311384547169</v>
      </c>
      <c r="P77" s="161">
        <f>(I77*I76+N77*N76)/P76</f>
        <v>6.2721311384547178</v>
      </c>
    </row>
    <row r="78" spans="2:16" ht="19.5">
      <c r="B78" s="149" t="s">
        <v>212</v>
      </c>
      <c r="C78" s="13">
        <v>335</v>
      </c>
      <c r="D78" s="12">
        <v>255</v>
      </c>
      <c r="E78" s="12">
        <v>177</v>
      </c>
      <c r="F78" s="12">
        <v>88</v>
      </c>
      <c r="G78" s="12">
        <v>23</v>
      </c>
      <c r="H78" s="12">
        <f>H76*(13-H77)</f>
        <v>0</v>
      </c>
      <c r="I78" s="155">
        <f>SUM(C78:G78)</f>
        <v>878</v>
      </c>
      <c r="J78" s="12">
        <f>J76*(13-J77)</f>
        <v>-16.559999999999999</v>
      </c>
      <c r="K78" s="12">
        <f>K76*(13-K77)</f>
        <v>20.503225806451592</v>
      </c>
      <c r="L78" s="12">
        <f>L76*(13-L77)</f>
        <v>107.56333333333332</v>
      </c>
      <c r="M78" s="12">
        <f>M76*(13-M77)</f>
        <v>316.40000000000003</v>
      </c>
      <c r="N78" s="155">
        <f>SUM(J78:M78)</f>
        <v>427.90655913978492</v>
      </c>
      <c r="O78" s="156">
        <f>O76*(13-O77)</f>
        <v>1305.206559139785</v>
      </c>
      <c r="P78" s="162">
        <f>P76*(13-P77)</f>
        <v>1305.2065591397848</v>
      </c>
    </row>
    <row r="79" spans="2:16" ht="19.5">
      <c r="B79" s="149" t="s">
        <v>213</v>
      </c>
      <c r="C79" s="13">
        <v>459</v>
      </c>
      <c r="D79" s="12">
        <v>367</v>
      </c>
      <c r="E79" s="12">
        <v>301</v>
      </c>
      <c r="F79" s="12">
        <v>168</v>
      </c>
      <c r="G79" s="12">
        <v>63</v>
      </c>
      <c r="H79" s="12">
        <f>H76*(17-H77)</f>
        <v>0</v>
      </c>
      <c r="I79" s="155">
        <f>SUM(C79:G79)</f>
        <v>1358</v>
      </c>
      <c r="J79" s="12">
        <f>J76*(17-J77)</f>
        <v>7.4400000000000013</v>
      </c>
      <c r="K79" s="12">
        <f>K76*(17-K77)</f>
        <v>76.503225806451596</v>
      </c>
      <c r="L79" s="12">
        <f>L76*(17-L77)</f>
        <v>199.5633333333333</v>
      </c>
      <c r="M79" s="12">
        <f>M76*(17-M77)</f>
        <v>440.40000000000003</v>
      </c>
      <c r="N79" s="155">
        <f>SUM(J79:M79)</f>
        <v>723.90655913978492</v>
      </c>
      <c r="O79" s="156">
        <f>O76*(17-O77)</f>
        <v>2081.2065591397845</v>
      </c>
      <c r="P79" s="162">
        <f>P76*(17-P77)</f>
        <v>2081.2065591397845</v>
      </c>
    </row>
    <row r="80" spans="2:16" ht="19.5">
      <c r="B80" s="149" t="s">
        <v>214</v>
      </c>
      <c r="C80" s="17">
        <v>490</v>
      </c>
      <c r="D80" s="16">
        <v>395</v>
      </c>
      <c r="E80" s="16">
        <v>332</v>
      </c>
      <c r="F80" s="16">
        <v>188</v>
      </c>
      <c r="G80" s="16">
        <v>73</v>
      </c>
      <c r="H80" s="16">
        <f>H76*(18-H77)</f>
        <v>0</v>
      </c>
      <c r="I80" s="155">
        <f>SUM(C80:G80)</f>
        <v>1478</v>
      </c>
      <c r="J80" s="16">
        <f>J76*(18-J77)</f>
        <v>13.440000000000001</v>
      </c>
      <c r="K80" s="16">
        <f>K76*(18-K77)</f>
        <v>90.503225806451596</v>
      </c>
      <c r="L80" s="16">
        <f>L76*(18-L77)</f>
        <v>222.5633333333333</v>
      </c>
      <c r="M80" s="16">
        <f>M76*(18-M77)</f>
        <v>471.40000000000003</v>
      </c>
      <c r="N80" s="155">
        <f>SUM(J80:M80)</f>
        <v>797.90655913978492</v>
      </c>
      <c r="O80" s="157">
        <f>O76*(18-O77)</f>
        <v>2275.2065591397845</v>
      </c>
      <c r="P80" s="163">
        <f>P76*(18-P77)</f>
        <v>2275.2065591397845</v>
      </c>
    </row>
    <row r="81" spans="2:16" ht="20.25" thickBot="1">
      <c r="B81" s="347" t="s">
        <v>215</v>
      </c>
      <c r="C81" s="21">
        <v>521</v>
      </c>
      <c r="D81" s="20">
        <v>423</v>
      </c>
      <c r="E81" s="20">
        <v>363</v>
      </c>
      <c r="F81" s="20">
        <v>208</v>
      </c>
      <c r="G81" s="20">
        <v>83</v>
      </c>
      <c r="H81" s="20">
        <f>H76*(19-H77)</f>
        <v>0</v>
      </c>
      <c r="I81" s="164">
        <f>SUM(C81:G81)</f>
        <v>1598</v>
      </c>
      <c r="J81" s="20">
        <f>J76*(19-J77)</f>
        <v>19.440000000000001</v>
      </c>
      <c r="K81" s="20">
        <f>K76*(19-K77)</f>
        <v>104.5032258064516</v>
      </c>
      <c r="L81" s="20">
        <f>L76*(19-L77)</f>
        <v>245.5633333333333</v>
      </c>
      <c r="M81" s="20">
        <f>M76*(19-M77)</f>
        <v>502.40000000000003</v>
      </c>
      <c r="N81" s="164">
        <f>SUM(J81:M81)</f>
        <v>871.90655913978492</v>
      </c>
      <c r="O81" s="165">
        <f>O76*(19-O77)</f>
        <v>2469.2065591397845</v>
      </c>
      <c r="P81" s="166">
        <f>P76*(19-P77)</f>
        <v>2469.2065591397845</v>
      </c>
    </row>
    <row r="82" spans="2:16" ht="15.75" thickBot="1">
      <c r="B82" s="24"/>
      <c r="C82" s="25"/>
      <c r="D82" s="25"/>
      <c r="E82" s="25"/>
      <c r="F82" s="25"/>
      <c r="G82" s="25"/>
      <c r="H82" s="25"/>
      <c r="I82" s="26"/>
      <c r="J82" s="25"/>
      <c r="K82" s="25"/>
      <c r="L82" s="25"/>
      <c r="M82" s="25"/>
      <c r="N82" s="26"/>
      <c r="O82" s="27"/>
      <c r="P82" s="27"/>
    </row>
    <row r="83" spans="2:16" ht="24" thickBot="1">
      <c r="B83" s="473" t="s">
        <v>134</v>
      </c>
      <c r="C83" s="474"/>
      <c r="D83" s="474"/>
      <c r="E83" s="474"/>
      <c r="F83" s="474"/>
      <c r="G83" s="474"/>
      <c r="H83" s="474"/>
      <c r="I83" s="474"/>
      <c r="J83" s="474"/>
      <c r="K83" s="474"/>
      <c r="L83" s="470" t="s">
        <v>145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ht="15">
      <c r="B86" s="148" t="s">
        <v>211</v>
      </c>
      <c r="C86" s="146">
        <v>31</v>
      </c>
      <c r="D86" s="8">
        <v>31</v>
      </c>
      <c r="E86" s="8">
        <v>29</v>
      </c>
      <c r="F86" s="8">
        <v>25</v>
      </c>
      <c r="G86" s="8">
        <v>12</v>
      </c>
      <c r="H86" s="8">
        <v>2</v>
      </c>
      <c r="I86" s="168">
        <f>SUM(C86:G86)</f>
        <v>128</v>
      </c>
      <c r="J86" s="8"/>
      <c r="K86" s="8"/>
      <c r="L86" s="8"/>
      <c r="M86" s="8"/>
      <c r="N86" s="168">
        <f>SUM(J86:M86)</f>
        <v>0</v>
      </c>
      <c r="O86" s="167">
        <f>SUM(C86:H86,J86:M86)</f>
        <v>130</v>
      </c>
      <c r="P86" s="169">
        <f>I86+N86</f>
        <v>128</v>
      </c>
    </row>
    <row r="87" spans="2:16" ht="19.5">
      <c r="B87" s="149" t="s">
        <v>485</v>
      </c>
      <c r="C87" s="147">
        <v>1.7161290322580649</v>
      </c>
      <c r="D87" s="10">
        <v>1.3392857142857146</v>
      </c>
      <c r="E87" s="10">
        <v>5.1645161290322577</v>
      </c>
      <c r="F87" s="10">
        <v>9.2966666666666651</v>
      </c>
      <c r="G87" s="10">
        <v>14.122580645161287</v>
      </c>
      <c r="H87" s="10">
        <v>18.16</v>
      </c>
      <c r="I87" s="153">
        <f>(C86*C87+D86*D87+E86*E87+F86*F87+G86*G87)/I86</f>
        <v>5.0498160882296457</v>
      </c>
      <c r="J87" s="10"/>
      <c r="K87" s="95"/>
      <c r="L87" s="95"/>
      <c r="M87" s="95"/>
      <c r="N87" s="153"/>
      <c r="O87" s="154">
        <f>(C87*C86+D87*D86+E87*E86+F87*F86+G87*G86+H87*H86+J87*J86+K87*K86+L87*L86+M87*M86)/O86</f>
        <v>5.2515112253338057</v>
      </c>
      <c r="P87" s="161">
        <f>(I87*I86+N87*N86)/P86</f>
        <v>5.0498160882296457</v>
      </c>
    </row>
    <row r="88" spans="2:16" ht="19.5">
      <c r="B88" s="149" t="s">
        <v>212</v>
      </c>
      <c r="C88" s="13">
        <f t="shared" ref="C88:H88" si="4">C86*(13-C87)</f>
        <v>349.79999999999995</v>
      </c>
      <c r="D88" s="12">
        <f t="shared" si="4"/>
        <v>361.48214285714283</v>
      </c>
      <c r="E88" s="12">
        <f t="shared" si="4"/>
        <v>227.22903225806454</v>
      </c>
      <c r="F88" s="12">
        <f t="shared" si="4"/>
        <v>92.583333333333371</v>
      </c>
      <c r="G88" s="12">
        <f t="shared" si="4"/>
        <v>-13.470967741935446</v>
      </c>
      <c r="H88" s="12">
        <f t="shared" si="4"/>
        <v>-10.32</v>
      </c>
      <c r="I88" s="155">
        <f>SUM(C88:G88)</f>
        <v>1017.6235407066052</v>
      </c>
      <c r="J88" s="12">
        <f>J86*(13-J87)</f>
        <v>0</v>
      </c>
      <c r="K88" s="12">
        <f>K86*(13-K87)</f>
        <v>0</v>
      </c>
      <c r="L88" s="12">
        <f>L86*(13-L87)</f>
        <v>0</v>
      </c>
      <c r="M88" s="12">
        <f>M86*(13-M87)</f>
        <v>0</v>
      </c>
      <c r="N88" s="155">
        <f>SUM(J88:M88)</f>
        <v>0</v>
      </c>
      <c r="O88" s="156">
        <f>O86*(13-O87)</f>
        <v>1007.3035407066053</v>
      </c>
      <c r="P88" s="162">
        <f>P86*(13-P87)</f>
        <v>1017.6235407066054</v>
      </c>
    </row>
    <row r="89" spans="2:16" ht="19.5">
      <c r="B89" s="149" t="s">
        <v>213</v>
      </c>
      <c r="C89" s="13">
        <f t="shared" ref="C89:H89" si="5">C86*(17-C87)</f>
        <v>473.79999999999995</v>
      </c>
      <c r="D89" s="12">
        <f t="shared" si="5"/>
        <v>485.48214285714283</v>
      </c>
      <c r="E89" s="12">
        <f t="shared" si="5"/>
        <v>343.22903225806454</v>
      </c>
      <c r="F89" s="12">
        <f t="shared" si="5"/>
        <v>192.58333333333337</v>
      </c>
      <c r="G89" s="12">
        <f t="shared" si="5"/>
        <v>34.529032258064554</v>
      </c>
      <c r="H89" s="12">
        <f t="shared" si="5"/>
        <v>-2.3200000000000003</v>
      </c>
      <c r="I89" s="155">
        <f>SUM(C89:G89)</f>
        <v>1529.6235407066051</v>
      </c>
      <c r="J89" s="12">
        <f>J86*(17-J87)</f>
        <v>0</v>
      </c>
      <c r="K89" s="12">
        <f>K86*(17-K87)</f>
        <v>0</v>
      </c>
      <c r="L89" s="12">
        <f>L86*(17-L87)</f>
        <v>0</v>
      </c>
      <c r="M89" s="12">
        <f>M86*(17-M87)</f>
        <v>0</v>
      </c>
      <c r="N89" s="155">
        <f>SUM(J89:M89)</f>
        <v>0</v>
      </c>
      <c r="O89" s="156">
        <f>O86*(17-O87)</f>
        <v>1527.3035407066052</v>
      </c>
      <c r="P89" s="162">
        <f>P86*(17-P87)</f>
        <v>1529.6235407066054</v>
      </c>
    </row>
    <row r="90" spans="2:16" ht="19.5">
      <c r="B90" s="149" t="s">
        <v>214</v>
      </c>
      <c r="C90" s="17">
        <f t="shared" ref="C90:H90" si="6">C86*(18-C87)</f>
        <v>504.8</v>
      </c>
      <c r="D90" s="16">
        <f t="shared" si="6"/>
        <v>516.48214285714278</v>
      </c>
      <c r="E90" s="16">
        <f t="shared" si="6"/>
        <v>372.22903225806454</v>
      </c>
      <c r="F90" s="16">
        <f t="shared" si="6"/>
        <v>217.58333333333337</v>
      </c>
      <c r="G90" s="16">
        <f t="shared" si="6"/>
        <v>46.529032258064554</v>
      </c>
      <c r="H90" s="16">
        <f t="shared" si="6"/>
        <v>-0.32000000000000028</v>
      </c>
      <c r="I90" s="155">
        <f>SUM(C90:G90)</f>
        <v>1657.6235407066051</v>
      </c>
      <c r="J90" s="16">
        <f>J86*(18-J87)</f>
        <v>0</v>
      </c>
      <c r="K90" s="16">
        <f>K86*(18-K87)</f>
        <v>0</v>
      </c>
      <c r="L90" s="16">
        <f>L86*(18-L87)</f>
        <v>0</v>
      </c>
      <c r="M90" s="16">
        <f>M86*(18-M87)</f>
        <v>0</v>
      </c>
      <c r="N90" s="155">
        <f>SUM(J90:M90)</f>
        <v>0</v>
      </c>
      <c r="O90" s="157">
        <f>O86*(18-O87)</f>
        <v>1657.3035407066052</v>
      </c>
      <c r="P90" s="163">
        <f>P86*(18-P87)</f>
        <v>1657.6235407066054</v>
      </c>
    </row>
    <row r="91" spans="2:16" ht="20.25" thickBot="1">
      <c r="B91" s="347" t="s">
        <v>215</v>
      </c>
      <c r="C91" s="21">
        <f t="shared" ref="C91:H91" si="7">C86*(19-C87)</f>
        <v>535.80000000000007</v>
      </c>
      <c r="D91" s="20">
        <f t="shared" si="7"/>
        <v>547.48214285714278</v>
      </c>
      <c r="E91" s="20">
        <f t="shared" si="7"/>
        <v>401.22903225806454</v>
      </c>
      <c r="F91" s="20">
        <f t="shared" si="7"/>
        <v>242.58333333333337</v>
      </c>
      <c r="G91" s="20">
        <f t="shared" si="7"/>
        <v>58.529032258064554</v>
      </c>
      <c r="H91" s="20">
        <f t="shared" si="7"/>
        <v>1.6799999999999997</v>
      </c>
      <c r="I91" s="164">
        <f>SUM(C91:G91)</f>
        <v>1785.6235407066051</v>
      </c>
      <c r="J91" s="20">
        <f>J86*(19-J87)</f>
        <v>0</v>
      </c>
      <c r="K91" s="20">
        <f>K86*(19-K87)</f>
        <v>0</v>
      </c>
      <c r="L91" s="20">
        <f>L86*(19-L87)</f>
        <v>0</v>
      </c>
      <c r="M91" s="20">
        <f>M86*(19-M87)</f>
        <v>0</v>
      </c>
      <c r="N91" s="164">
        <f>SUM(J91:M91)</f>
        <v>0</v>
      </c>
      <c r="O91" s="165">
        <f>O86*(19-O87)</f>
        <v>1787.3035407066052</v>
      </c>
      <c r="P91" s="166">
        <f>P86*(19-P87)</f>
        <v>1785.6235407066054</v>
      </c>
    </row>
    <row r="92" spans="2:16" ht="15.75" thickBot="1">
      <c r="B92" s="4"/>
      <c r="C92" s="4"/>
      <c r="D92" s="4"/>
      <c r="E92" s="4"/>
      <c r="F92" s="4"/>
      <c r="G92" s="4"/>
      <c r="H92" s="4"/>
      <c r="I92" s="4"/>
      <c r="J92" s="4"/>
      <c r="K92" s="4"/>
      <c r="L92" s="4"/>
      <c r="M92" s="4"/>
      <c r="N92" s="4"/>
      <c r="O92" s="4"/>
      <c r="P92" s="4"/>
    </row>
    <row r="93" spans="2:16" ht="24" thickBot="1">
      <c r="B93" s="473" t="s">
        <v>135</v>
      </c>
      <c r="C93" s="474"/>
      <c r="D93" s="474"/>
      <c r="E93" s="474"/>
      <c r="F93" s="474"/>
      <c r="G93" s="474"/>
      <c r="H93" s="474"/>
      <c r="I93" s="474"/>
      <c r="J93" s="474"/>
      <c r="K93" s="474"/>
      <c r="L93" s="468" t="s">
        <v>233</v>
      </c>
      <c r="M93" s="468"/>
      <c r="N93" s="468"/>
      <c r="O93" s="468"/>
      <c r="P93" s="469"/>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30.75" thickBot="1">
      <c r="B95" s="466"/>
      <c r="C95" s="462"/>
      <c r="D95" s="462"/>
      <c r="E95" s="462"/>
      <c r="F95" s="462"/>
      <c r="G95" s="462"/>
      <c r="H95" s="462"/>
      <c r="I95" s="462"/>
      <c r="J95" s="462"/>
      <c r="K95" s="462"/>
      <c r="L95" s="462"/>
      <c r="M95" s="462"/>
      <c r="N95" s="462"/>
      <c r="O95" s="145" t="s">
        <v>234</v>
      </c>
      <c r="P95" s="30" t="s">
        <v>235</v>
      </c>
    </row>
    <row r="96" spans="2:16" ht="15">
      <c r="B96" s="148" t="s">
        <v>211</v>
      </c>
      <c r="C96" s="146">
        <v>31</v>
      </c>
      <c r="D96" s="8">
        <v>28</v>
      </c>
      <c r="E96" s="8">
        <v>31</v>
      </c>
      <c r="F96" s="8">
        <v>30</v>
      </c>
      <c r="G96" s="8">
        <v>10</v>
      </c>
      <c r="H96" s="8">
        <v>0</v>
      </c>
      <c r="I96" s="168">
        <f>SUM(C96:H96)</f>
        <v>130</v>
      </c>
      <c r="J96" s="8">
        <v>5</v>
      </c>
      <c r="K96" s="8">
        <v>31</v>
      </c>
      <c r="L96" s="8">
        <v>30</v>
      </c>
      <c r="M96" s="8">
        <v>31</v>
      </c>
      <c r="N96" s="168">
        <f>SUM(J96:M96)</f>
        <v>97</v>
      </c>
      <c r="O96" s="167">
        <f>SUM(C96:H96,J96:M96)</f>
        <v>227</v>
      </c>
      <c r="P96" s="169">
        <f>I96+N96</f>
        <v>227</v>
      </c>
    </row>
    <row r="97" spans="2:16" ht="19.5">
      <c r="B97" s="149" t="s">
        <v>485</v>
      </c>
      <c r="C97" s="147">
        <v>-2</v>
      </c>
      <c r="D97" s="10">
        <v>-0.7</v>
      </c>
      <c r="E97" s="10">
        <v>3.6</v>
      </c>
      <c r="F97" s="10">
        <v>9.1</v>
      </c>
      <c r="G97" s="10">
        <v>12.6</v>
      </c>
      <c r="H97" s="10">
        <v>0</v>
      </c>
      <c r="I97" s="153">
        <f>(C96*C97+D96*D97+E96*E97+F96*F97+G96*G97)/I96</f>
        <v>3.3</v>
      </c>
      <c r="J97" s="10">
        <v>12.4</v>
      </c>
      <c r="K97" s="95">
        <v>9.1999999999999993</v>
      </c>
      <c r="L97" s="95">
        <v>4.5</v>
      </c>
      <c r="M97" s="95">
        <v>0.3</v>
      </c>
      <c r="N97" s="153">
        <f>(J96*J97+K96*K97+L96*L97+M96*M97)/N96</f>
        <v>5.0670103092783503</v>
      </c>
      <c r="O97" s="154">
        <f>(C97*C96+D97*D96+E97*E96+F97*F96+G97*G96+H97*H96+J97*J96+K97*K96+L97*L96+M97*M96)/O96</f>
        <v>4.0550660792951545</v>
      </c>
      <c r="P97" s="161">
        <f>(I97*I96+N97*N96)/P96</f>
        <v>4.0550660792951545</v>
      </c>
    </row>
    <row r="98" spans="2:16" ht="19.5">
      <c r="B98" s="149" t="s">
        <v>212</v>
      </c>
      <c r="C98" s="13">
        <f t="shared" ref="C98:H98" si="8">C96*(13-C97)</f>
        <v>465</v>
      </c>
      <c r="D98" s="12">
        <f t="shared" si="8"/>
        <v>383.59999999999997</v>
      </c>
      <c r="E98" s="12">
        <f t="shared" si="8"/>
        <v>291.40000000000003</v>
      </c>
      <c r="F98" s="12">
        <f t="shared" si="8"/>
        <v>117.00000000000001</v>
      </c>
      <c r="G98" s="12">
        <f t="shared" si="8"/>
        <v>4.0000000000000036</v>
      </c>
      <c r="H98" s="12">
        <f t="shared" si="8"/>
        <v>0</v>
      </c>
      <c r="I98" s="155">
        <f>SUM(C98:G98)</f>
        <v>1261</v>
      </c>
      <c r="J98" s="12">
        <f>J96*(13-J97)</f>
        <v>2.9999999999999982</v>
      </c>
      <c r="K98" s="12">
        <f>K96*(13-K97)</f>
        <v>117.80000000000003</v>
      </c>
      <c r="L98" s="12">
        <f>L96*(13-L97)</f>
        <v>255</v>
      </c>
      <c r="M98" s="12">
        <f>M96*(13-M97)</f>
        <v>393.7</v>
      </c>
      <c r="N98" s="155">
        <f>SUM(J98:M98)</f>
        <v>769.5</v>
      </c>
      <c r="O98" s="156">
        <f>O96*(13-O97)</f>
        <v>2030.4999999999998</v>
      </c>
      <c r="P98" s="162">
        <f>P96*(13-P97)</f>
        <v>2030.4999999999998</v>
      </c>
    </row>
    <row r="99" spans="2:16" ht="19.5">
      <c r="B99" s="149" t="s">
        <v>213</v>
      </c>
      <c r="C99" s="13">
        <f t="shared" ref="C99:H99" si="9">C96*(17-C97)</f>
        <v>589</v>
      </c>
      <c r="D99" s="12">
        <f t="shared" si="9"/>
        <v>495.59999999999997</v>
      </c>
      <c r="E99" s="12">
        <f t="shared" si="9"/>
        <v>415.40000000000003</v>
      </c>
      <c r="F99" s="12">
        <f t="shared" si="9"/>
        <v>237</v>
      </c>
      <c r="G99" s="12">
        <f t="shared" si="9"/>
        <v>44</v>
      </c>
      <c r="H99" s="12">
        <f t="shared" si="9"/>
        <v>0</v>
      </c>
      <c r="I99" s="155">
        <f>SUM(C99:G99)</f>
        <v>1781</v>
      </c>
      <c r="J99" s="12">
        <f>J96*(17-J97)</f>
        <v>23</v>
      </c>
      <c r="K99" s="12">
        <f>K96*(17-K97)</f>
        <v>241.8</v>
      </c>
      <c r="L99" s="12">
        <f>L96*(17-L97)</f>
        <v>375</v>
      </c>
      <c r="M99" s="12">
        <f>M96*(17-M97)</f>
        <v>517.69999999999993</v>
      </c>
      <c r="N99" s="155">
        <f>SUM(J99:M99)</f>
        <v>1157.5</v>
      </c>
      <c r="O99" s="156">
        <f>O96*(17-O97)</f>
        <v>2938.4999999999995</v>
      </c>
      <c r="P99" s="162">
        <f>P96*(17-P97)</f>
        <v>2938.4999999999995</v>
      </c>
    </row>
    <row r="100" spans="2:16" ht="19.5">
      <c r="B100" s="149" t="s">
        <v>214</v>
      </c>
      <c r="C100" s="17">
        <f t="shared" ref="C100:H100" si="10">C96*(18-C97)</f>
        <v>620</v>
      </c>
      <c r="D100" s="16">
        <f t="shared" si="10"/>
        <v>523.6</v>
      </c>
      <c r="E100" s="16">
        <f t="shared" si="10"/>
        <v>446.40000000000003</v>
      </c>
      <c r="F100" s="16">
        <f t="shared" si="10"/>
        <v>267</v>
      </c>
      <c r="G100" s="16">
        <f t="shared" si="10"/>
        <v>54</v>
      </c>
      <c r="H100" s="16">
        <f t="shared" si="10"/>
        <v>0</v>
      </c>
      <c r="I100" s="155">
        <f>SUM(C100:G100)</f>
        <v>1911</v>
      </c>
      <c r="J100" s="16">
        <f>J96*(18-J97)</f>
        <v>28</v>
      </c>
      <c r="K100" s="16">
        <f>K96*(18-K97)</f>
        <v>272.8</v>
      </c>
      <c r="L100" s="16">
        <f>L96*(18-L97)</f>
        <v>405</v>
      </c>
      <c r="M100" s="16">
        <f>M96*(18-M97)</f>
        <v>548.69999999999993</v>
      </c>
      <c r="N100" s="155">
        <f>SUM(J100:M100)</f>
        <v>1254.5</v>
      </c>
      <c r="O100" s="157">
        <f>O96*(18-O97)</f>
        <v>3165.4999999999995</v>
      </c>
      <c r="P100" s="163">
        <f>P96*(18-P97)</f>
        <v>3165.4999999999995</v>
      </c>
    </row>
    <row r="101" spans="2:16" ht="20.25" thickBot="1">
      <c r="B101" s="347" t="s">
        <v>215</v>
      </c>
      <c r="C101" s="21">
        <f t="shared" ref="C101:H101" si="11">C96*(19-C97)</f>
        <v>651</v>
      </c>
      <c r="D101" s="20">
        <f t="shared" si="11"/>
        <v>551.6</v>
      </c>
      <c r="E101" s="20">
        <f t="shared" si="11"/>
        <v>477.40000000000003</v>
      </c>
      <c r="F101" s="20">
        <f t="shared" si="11"/>
        <v>297</v>
      </c>
      <c r="G101" s="20">
        <f t="shared" si="11"/>
        <v>64</v>
      </c>
      <c r="H101" s="20">
        <f t="shared" si="11"/>
        <v>0</v>
      </c>
      <c r="I101" s="164">
        <f>SUM(C101:G101)</f>
        <v>2041</v>
      </c>
      <c r="J101" s="20">
        <f>J96*(19-J97)</f>
        <v>33</v>
      </c>
      <c r="K101" s="20">
        <f>K96*(19-K97)</f>
        <v>303.8</v>
      </c>
      <c r="L101" s="20">
        <f>L96*(19-L97)</f>
        <v>435</v>
      </c>
      <c r="M101" s="20">
        <f>M96*(19-M97)</f>
        <v>579.69999999999993</v>
      </c>
      <c r="N101" s="164">
        <f>SUM(J101:M101)</f>
        <v>1351.5</v>
      </c>
      <c r="O101" s="165">
        <f>O96*(19-O97)</f>
        <v>3392.4999999999995</v>
      </c>
      <c r="P101" s="166">
        <f>P96*(19-P97)</f>
        <v>3392.4999999999995</v>
      </c>
    </row>
    <row r="102" spans="2:16" ht="15.75" thickBot="1">
      <c r="B102" s="4"/>
      <c r="C102" s="4"/>
      <c r="D102" s="4"/>
      <c r="E102" s="4"/>
      <c r="F102" s="4"/>
      <c r="G102" s="4"/>
      <c r="H102" s="4"/>
      <c r="I102" s="4"/>
      <c r="J102" s="28"/>
      <c r="K102" s="4"/>
      <c r="L102" s="4"/>
      <c r="M102" s="4"/>
      <c r="N102" s="4"/>
      <c r="O102" s="4"/>
      <c r="P102" s="4"/>
    </row>
    <row r="103" spans="2:16" ht="24" thickBot="1">
      <c r="B103" s="170" t="s">
        <v>236</v>
      </c>
      <c r="C103" s="458" t="s">
        <v>237</v>
      </c>
      <c r="D103" s="458"/>
      <c r="E103" s="458"/>
      <c r="F103" s="458"/>
      <c r="G103" s="458"/>
      <c r="H103" s="458"/>
      <c r="I103" s="458"/>
      <c r="J103" s="458"/>
      <c r="K103" s="458"/>
      <c r="L103" s="458"/>
      <c r="M103" s="459"/>
      <c r="N103" s="459"/>
      <c r="O103" s="459"/>
      <c r="P103" s="460"/>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30.75" thickBot="1">
      <c r="B105" s="466"/>
      <c r="C105" s="462"/>
      <c r="D105" s="462"/>
      <c r="E105" s="462"/>
      <c r="F105" s="462"/>
      <c r="G105" s="462"/>
      <c r="H105" s="462"/>
      <c r="I105" s="462"/>
      <c r="J105" s="462"/>
      <c r="K105" s="462"/>
      <c r="L105" s="462"/>
      <c r="M105" s="462"/>
      <c r="N105" s="462"/>
      <c r="O105" s="145" t="s">
        <v>234</v>
      </c>
      <c r="P105" s="30" t="s">
        <v>235</v>
      </c>
    </row>
    <row r="106" spans="2:16" ht="15">
      <c r="B106" s="174">
        <v>2007</v>
      </c>
      <c r="C106" s="173">
        <f>C11/C$101</f>
        <v>0.73809523809523814</v>
      </c>
      <c r="D106" s="172">
        <f t="shared" ref="D106:P106" si="12">D11/D$101</f>
        <v>0.75634517766497456</v>
      </c>
      <c r="E106" s="172">
        <f t="shared" si="12"/>
        <v>0.83766233766233766</v>
      </c>
      <c r="F106" s="172">
        <f t="shared" si="12"/>
        <v>0.74915824915824913</v>
      </c>
      <c r="G106" s="172">
        <f t="shared" si="12"/>
        <v>1.140625</v>
      </c>
      <c r="H106" s="172"/>
      <c r="I106" s="172">
        <f t="shared" si="12"/>
        <v>0.780548750612445</v>
      </c>
      <c r="J106" s="172">
        <f t="shared" si="12"/>
        <v>0</v>
      </c>
      <c r="K106" s="172">
        <f t="shared" si="12"/>
        <v>1.0862409479921</v>
      </c>
      <c r="L106" s="172">
        <f t="shared" si="12"/>
        <v>1.1379310344827587</v>
      </c>
      <c r="M106" s="172">
        <f t="shared" si="12"/>
        <v>1.0350181128169744</v>
      </c>
      <c r="N106" s="172">
        <f t="shared" si="12"/>
        <v>1.0543840177580466</v>
      </c>
      <c r="O106" s="172">
        <f t="shared" si="12"/>
        <v>0.89011053795136352</v>
      </c>
      <c r="P106" s="358">
        <f t="shared" si="12"/>
        <v>0.89011053795136352</v>
      </c>
    </row>
    <row r="107" spans="2:16" ht="15">
      <c r="B107" s="175">
        <f t="shared" ref="B107:B112" si="13">B106+1</f>
        <v>2008</v>
      </c>
      <c r="C107" s="34">
        <f>C21/C$101</f>
        <v>0.77880184331797231</v>
      </c>
      <c r="D107" s="33">
        <f t="shared" ref="D107:P107" si="14">D21/D$101</f>
        <v>0.81399564902102972</v>
      </c>
      <c r="E107" s="33">
        <f t="shared" si="14"/>
        <v>0.92584834520318382</v>
      </c>
      <c r="F107" s="33">
        <f t="shared" si="14"/>
        <v>0.95959595959595956</v>
      </c>
      <c r="G107" s="33">
        <f t="shared" si="14"/>
        <v>1.8125</v>
      </c>
      <c r="H107" s="33"/>
      <c r="I107" s="33">
        <f t="shared" si="14"/>
        <v>0.8814306712395884</v>
      </c>
      <c r="J107" s="33">
        <f t="shared" si="14"/>
        <v>4.0909090909090908</v>
      </c>
      <c r="K107" s="33">
        <f t="shared" si="14"/>
        <v>0.85253456221198154</v>
      </c>
      <c r="L107" s="33">
        <f t="shared" si="14"/>
        <v>0.7563218390804598</v>
      </c>
      <c r="M107" s="33">
        <f t="shared" si="14"/>
        <v>0.87804036570639998</v>
      </c>
      <c r="N107" s="33">
        <f t="shared" si="14"/>
        <v>0.91157972623011474</v>
      </c>
      <c r="O107" s="33">
        <f t="shared" si="14"/>
        <v>0.89432571849668396</v>
      </c>
      <c r="P107" s="35">
        <f t="shared" si="14"/>
        <v>0.89432571849668396</v>
      </c>
    </row>
    <row r="108" spans="2:16" ht="15">
      <c r="B108" s="175">
        <f t="shared" si="13"/>
        <v>2009</v>
      </c>
      <c r="C108" s="34">
        <f>C31/C$101</f>
        <v>1.0783410138248848</v>
      </c>
      <c r="D108" s="33">
        <f t="shared" ref="D108:P108" si="15">D31/D$101</f>
        <v>0.9155184916606236</v>
      </c>
      <c r="E108" s="33">
        <f t="shared" si="15"/>
        <v>0.90490155006284034</v>
      </c>
      <c r="F108" s="33">
        <f t="shared" si="15"/>
        <v>0.23905723905723905</v>
      </c>
      <c r="G108" s="33">
        <f t="shared" si="15"/>
        <v>1</v>
      </c>
      <c r="H108" s="33"/>
      <c r="I108" s="33">
        <f t="shared" si="15"/>
        <v>0.86918177364037241</v>
      </c>
      <c r="J108" s="33">
        <f t="shared" si="15"/>
        <v>0</v>
      </c>
      <c r="K108" s="33">
        <f t="shared" si="15"/>
        <v>0.97761685319289005</v>
      </c>
      <c r="L108" s="33">
        <f t="shared" si="15"/>
        <v>0.87356321839080464</v>
      </c>
      <c r="M108" s="33">
        <f t="shared" si="15"/>
        <v>1.0074176298085218</v>
      </c>
      <c r="N108" s="33">
        <f t="shared" si="15"/>
        <v>0.93303736588975217</v>
      </c>
      <c r="O108" s="33">
        <f t="shared" si="15"/>
        <v>0.90175386882829778</v>
      </c>
      <c r="P108" s="35">
        <f t="shared" si="15"/>
        <v>0.89276344878408276</v>
      </c>
    </row>
    <row r="109" spans="2:16" ht="15">
      <c r="B109" s="175">
        <f t="shared" si="13"/>
        <v>2010</v>
      </c>
      <c r="C109" s="34">
        <f>C41/C$101</f>
        <v>1.0952380952380953</v>
      </c>
      <c r="D109" s="33">
        <f t="shared" ref="D109:O109" si="16">D41/D$101</f>
        <v>0.94452501812907896</v>
      </c>
      <c r="E109" s="33">
        <f t="shared" si="16"/>
        <v>0.93422706325932126</v>
      </c>
      <c r="F109" s="33">
        <f t="shared" si="16"/>
        <v>0.8922558922558923</v>
      </c>
      <c r="G109" s="33">
        <f t="shared" si="16"/>
        <v>0.75</v>
      </c>
      <c r="H109" s="33"/>
      <c r="I109" s="33">
        <f t="shared" si="16"/>
        <v>0.97648211660950512</v>
      </c>
      <c r="J109" s="33">
        <f t="shared" si="16"/>
        <v>2.3333333333333335</v>
      </c>
      <c r="K109" s="33">
        <f t="shared" si="16"/>
        <v>1.2804476629361421</v>
      </c>
      <c r="L109" s="33">
        <f t="shared" si="16"/>
        <v>0.77471264367816095</v>
      </c>
      <c r="M109" s="33">
        <f t="shared" si="16"/>
        <v>1.1523201656028983</v>
      </c>
      <c r="N109" s="33">
        <f t="shared" si="16"/>
        <v>1.0884202737698854</v>
      </c>
      <c r="O109" s="33">
        <f t="shared" si="16"/>
        <v>1.0205747973470893</v>
      </c>
      <c r="P109" s="35">
        <f>P41/P$101</f>
        <v>1.0205747973470893</v>
      </c>
    </row>
    <row r="110" spans="2:16" ht="15">
      <c r="B110" s="175">
        <f t="shared" si="13"/>
        <v>2011</v>
      </c>
      <c r="C110" s="34">
        <f>C51/C$101</f>
        <v>0.93241167434715821</v>
      </c>
      <c r="D110" s="33">
        <f t="shared" ref="D110:P110" si="17">D51/D$101</f>
        <v>1.0007251631617113</v>
      </c>
      <c r="E110" s="33">
        <f t="shared" si="17"/>
        <v>0.90699622957687465</v>
      </c>
      <c r="F110" s="33">
        <f t="shared" si="17"/>
        <v>0.70033670033670037</v>
      </c>
      <c r="G110" s="33">
        <f t="shared" si="17"/>
        <v>1.328125</v>
      </c>
      <c r="H110" s="33"/>
      <c r="I110" s="33">
        <f t="shared" si="17"/>
        <v>0.92356687898089174</v>
      </c>
      <c r="J110" s="33">
        <f t="shared" si="17"/>
        <v>0</v>
      </c>
      <c r="K110" s="33">
        <f t="shared" si="17"/>
        <v>0.94799210006583279</v>
      </c>
      <c r="L110" s="33">
        <f t="shared" si="17"/>
        <v>1.0896551724137931</v>
      </c>
      <c r="M110" s="33">
        <f t="shared" si="17"/>
        <v>0.85734000345006045</v>
      </c>
      <c r="N110" s="33">
        <f t="shared" si="17"/>
        <v>0.93155752867184605</v>
      </c>
      <c r="O110" s="33">
        <f t="shared" si="17"/>
        <v>0.92654384672070744</v>
      </c>
      <c r="P110" s="35">
        <f t="shared" si="17"/>
        <v>0.92654384672070744</v>
      </c>
    </row>
    <row r="111" spans="2:16" ht="15">
      <c r="B111" s="175">
        <f t="shared" si="13"/>
        <v>2012</v>
      </c>
      <c r="C111" s="34">
        <f>C61/C$101</f>
        <v>0.84792626728110598</v>
      </c>
      <c r="D111" s="33">
        <f t="shared" ref="D111:P111" si="18">D61/D$101</f>
        <v>0.77229876722262503</v>
      </c>
      <c r="E111" s="33">
        <f t="shared" si="18"/>
        <v>0.83158776707163795</v>
      </c>
      <c r="F111" s="33">
        <f t="shared" si="18"/>
        <v>0.83838383838383834</v>
      </c>
      <c r="G111" s="33">
        <f t="shared" si="18"/>
        <v>0.4765625</v>
      </c>
      <c r="H111" s="33"/>
      <c r="I111" s="33">
        <f t="shared" si="18"/>
        <v>0.81063204311611958</v>
      </c>
      <c r="J111" s="33">
        <f t="shared" si="18"/>
        <v>0</v>
      </c>
      <c r="K111" s="33">
        <f t="shared" si="18"/>
        <v>0.76366030283080977</v>
      </c>
      <c r="L111" s="33">
        <f t="shared" si="18"/>
        <v>0.82068965517241377</v>
      </c>
      <c r="M111" s="33">
        <f t="shared" si="18"/>
        <v>0.9832672071761257</v>
      </c>
      <c r="N111" s="33">
        <f t="shared" si="18"/>
        <v>0.85756566777654453</v>
      </c>
      <c r="O111" s="33">
        <f t="shared" si="18"/>
        <v>0.82859248341930736</v>
      </c>
      <c r="P111" s="35">
        <f t="shared" si="18"/>
        <v>0.82859248341930736</v>
      </c>
    </row>
    <row r="112" spans="2:16" ht="15">
      <c r="B112" s="175">
        <f t="shared" si="13"/>
        <v>2013</v>
      </c>
      <c r="C112" s="34">
        <f>C71/C$101</f>
        <v>0.8571428571428571</v>
      </c>
      <c r="D112" s="33">
        <f t="shared" ref="D112:P112" si="19">D71/D$101</f>
        <v>0.9336475707034082</v>
      </c>
      <c r="E112" s="33">
        <f t="shared" si="19"/>
        <v>1.110180142438207</v>
      </c>
      <c r="F112" s="33">
        <f t="shared" si="19"/>
        <v>0.70707070707070707</v>
      </c>
      <c r="G112" s="33">
        <f t="shared" si="19"/>
        <v>1.640625</v>
      </c>
      <c r="H112" s="33"/>
      <c r="I112" s="33">
        <f t="shared" si="19"/>
        <v>0.93973542381185693</v>
      </c>
      <c r="J112" s="33">
        <f t="shared" si="19"/>
        <v>2.6666666666666665</v>
      </c>
      <c r="K112" s="33">
        <f t="shared" si="19"/>
        <v>0.76366030283080977</v>
      </c>
      <c r="L112" s="33">
        <f t="shared" si="19"/>
        <v>0.89655172413793105</v>
      </c>
      <c r="M112" s="33">
        <f t="shared" si="19"/>
        <v>0.88321545627048481</v>
      </c>
      <c r="N112" s="33">
        <f t="shared" si="19"/>
        <v>0.90418054014058458</v>
      </c>
      <c r="O112" s="33">
        <f t="shared" si="19"/>
        <v>0.93582903463522493</v>
      </c>
      <c r="P112" s="35">
        <f t="shared" si="19"/>
        <v>0.92551215917465013</v>
      </c>
    </row>
    <row r="113" spans="2:16" ht="15">
      <c r="B113" s="175">
        <f>B112+1</f>
        <v>2014</v>
      </c>
      <c r="C113" s="34">
        <f>C81/C$101</f>
        <v>0.80030721966205842</v>
      </c>
      <c r="D113" s="33">
        <f t="shared" ref="D113:P113" si="20">D81/D$101</f>
        <v>0.76686004350978965</v>
      </c>
      <c r="E113" s="33">
        <f t="shared" si="20"/>
        <v>0.76036866359446997</v>
      </c>
      <c r="F113" s="33">
        <f t="shared" si="20"/>
        <v>0.70033670033670037</v>
      </c>
      <c r="G113" s="33">
        <f t="shared" si="20"/>
        <v>1.296875</v>
      </c>
      <c r="H113" s="33"/>
      <c r="I113" s="33">
        <f t="shared" si="20"/>
        <v>0.7829495345418912</v>
      </c>
      <c r="J113" s="33">
        <f t="shared" si="20"/>
        <v>0.58909090909090911</v>
      </c>
      <c r="K113" s="33">
        <f t="shared" si="20"/>
        <v>0.34398691838858325</v>
      </c>
      <c r="L113" s="33">
        <f t="shared" si="20"/>
        <v>0.56451340996168575</v>
      </c>
      <c r="M113" s="33">
        <f t="shared" si="20"/>
        <v>0.8666551664654133</v>
      </c>
      <c r="N113" s="33">
        <f t="shared" si="20"/>
        <v>0.64513988837571956</v>
      </c>
      <c r="O113" s="33">
        <f t="shared" si="20"/>
        <v>0.72784275877370219</v>
      </c>
      <c r="P113" s="35">
        <f t="shared" si="20"/>
        <v>0.72784275877370219</v>
      </c>
    </row>
    <row r="114" spans="2:16" ht="15.75" thickBot="1">
      <c r="B114" s="176">
        <f>B113+1</f>
        <v>2015</v>
      </c>
      <c r="C114" s="37">
        <f>C91/C$101</f>
        <v>0.82304147465437794</v>
      </c>
      <c r="D114" s="36">
        <f t="shared" ref="D114:O114" si="21">D91/D$101</f>
        <v>0.99253470423702461</v>
      </c>
      <c r="E114" s="36">
        <f t="shared" si="21"/>
        <v>0.84044623430679621</v>
      </c>
      <c r="F114" s="36">
        <f t="shared" si="21"/>
        <v>0.81677890011223353</v>
      </c>
      <c r="G114" s="36">
        <f t="shared" si="21"/>
        <v>0.91451612903225865</v>
      </c>
      <c r="H114" s="36"/>
      <c r="I114" s="36">
        <f t="shared" si="21"/>
        <v>0.87487679603459345</v>
      </c>
      <c r="J114" s="36">
        <f t="shared" si="21"/>
        <v>0</v>
      </c>
      <c r="K114" s="36">
        <f t="shared" si="21"/>
        <v>0</v>
      </c>
      <c r="L114" s="36">
        <f t="shared" si="21"/>
        <v>0</v>
      </c>
      <c r="M114" s="36">
        <f t="shared" si="21"/>
        <v>0</v>
      </c>
      <c r="N114" s="36">
        <f t="shared" si="21"/>
        <v>0</v>
      </c>
      <c r="O114" s="36">
        <f t="shared" si="21"/>
        <v>0.52683965827755508</v>
      </c>
      <c r="P114" s="38"/>
    </row>
    <row r="115" spans="2:16" ht="13.5" thickBot="1"/>
    <row r="116" spans="2:16" ht="18.75" thickBot="1">
      <c r="B116" s="181" t="s">
        <v>236</v>
      </c>
      <c r="C116" s="478" t="s">
        <v>67</v>
      </c>
      <c r="D116" s="479"/>
      <c r="E116" s="479"/>
      <c r="F116" s="479"/>
      <c r="G116" s="479"/>
      <c r="H116" s="479"/>
      <c r="I116" s="479"/>
      <c r="J116" s="479"/>
      <c r="K116" s="479"/>
      <c r="L116" s="479"/>
      <c r="M116" s="480"/>
      <c r="N116" s="480"/>
      <c r="O116" s="480"/>
      <c r="P116" s="481"/>
    </row>
    <row r="117" spans="2:16" ht="15.75">
      <c r="B117" s="475" t="s">
        <v>195</v>
      </c>
      <c r="C117" s="456" t="s">
        <v>196</v>
      </c>
      <c r="D117" s="456" t="s">
        <v>197</v>
      </c>
      <c r="E117" s="456" t="s">
        <v>198</v>
      </c>
      <c r="F117" s="456" t="s">
        <v>199</v>
      </c>
      <c r="G117" s="456" t="s">
        <v>200</v>
      </c>
      <c r="H117" s="456" t="s">
        <v>201</v>
      </c>
      <c r="I117" s="467" t="s">
        <v>202</v>
      </c>
      <c r="J117" s="456" t="s">
        <v>203</v>
      </c>
      <c r="K117" s="456" t="s">
        <v>204</v>
      </c>
      <c r="L117" s="456" t="s">
        <v>205</v>
      </c>
      <c r="M117" s="456" t="s">
        <v>206</v>
      </c>
      <c r="N117" s="467" t="s">
        <v>207</v>
      </c>
      <c r="O117" s="456" t="s">
        <v>208</v>
      </c>
      <c r="P117" s="457"/>
    </row>
    <row r="118" spans="2:16" ht="32.25" thickBot="1">
      <c r="B118" s="476"/>
      <c r="C118" s="477"/>
      <c r="D118" s="477"/>
      <c r="E118" s="477"/>
      <c r="F118" s="477"/>
      <c r="G118" s="477"/>
      <c r="H118" s="477"/>
      <c r="I118" s="477"/>
      <c r="J118" s="477"/>
      <c r="K118" s="477"/>
      <c r="L118" s="477"/>
      <c r="M118" s="477"/>
      <c r="N118" s="477"/>
      <c r="O118" s="183" t="s">
        <v>234</v>
      </c>
      <c r="P118" s="30" t="s">
        <v>235</v>
      </c>
    </row>
    <row r="119" spans="2:16" ht="15">
      <c r="B119" s="174">
        <v>2007</v>
      </c>
      <c r="C119" s="184">
        <f>C7/C$97</f>
        <v>-1.75</v>
      </c>
      <c r="D119" s="182">
        <f t="shared" ref="D119:P119" si="22">D7/D$97</f>
        <v>-5.8571428571428568</v>
      </c>
      <c r="E119" s="182">
        <f t="shared" si="22"/>
        <v>1.6944444444444442</v>
      </c>
      <c r="F119" s="182">
        <f t="shared" si="22"/>
        <v>1.1098901098901099</v>
      </c>
      <c r="G119" s="182">
        <f t="shared" si="22"/>
        <v>0.92857142857142849</v>
      </c>
      <c r="H119" s="182"/>
      <c r="I119" s="182">
        <f t="shared" si="22"/>
        <v>1.8955151515151514</v>
      </c>
      <c r="J119" s="182">
        <f t="shared" si="22"/>
        <v>0</v>
      </c>
      <c r="K119" s="182">
        <f t="shared" si="22"/>
        <v>0.68478260869565222</v>
      </c>
      <c r="L119" s="182">
        <f t="shared" si="22"/>
        <v>0.55555555555555558</v>
      </c>
      <c r="M119" s="182">
        <f t="shared" si="22"/>
        <v>-1.3333333333333335</v>
      </c>
      <c r="N119" s="182">
        <f t="shared" si="22"/>
        <v>0.51357678231077741</v>
      </c>
      <c r="O119" s="182">
        <f t="shared" si="22"/>
        <v>1.1728864542445143</v>
      </c>
      <c r="P119" s="357">
        <f t="shared" si="22"/>
        <v>1.1728864542445143</v>
      </c>
    </row>
    <row r="120" spans="2:16" ht="15">
      <c r="B120" s="175">
        <v>2008</v>
      </c>
      <c r="C120" s="87">
        <f>C17/C$97</f>
        <v>-1.3</v>
      </c>
      <c r="D120" s="85">
        <f t="shared" ref="D120:P120" si="23">D17/D$97</f>
        <v>-4.2857142857142856</v>
      </c>
      <c r="E120" s="85">
        <f t="shared" si="23"/>
        <v>1.3055555555555556</v>
      </c>
      <c r="F120" s="85">
        <f t="shared" si="23"/>
        <v>1.043956043956044</v>
      </c>
      <c r="G120" s="85">
        <f t="shared" si="23"/>
        <v>0.89682539682539686</v>
      </c>
      <c r="H120" s="85"/>
      <c r="I120" s="85">
        <f t="shared" si="23"/>
        <v>1.7167227833894503</v>
      </c>
      <c r="J120" s="85">
        <f t="shared" si="23"/>
        <v>0.80645161290322576</v>
      </c>
      <c r="K120" s="85">
        <f t="shared" si="23"/>
        <v>1.1521739130434783</v>
      </c>
      <c r="L120" s="85">
        <f t="shared" si="23"/>
        <v>1.2888888888888888</v>
      </c>
      <c r="M120" s="85">
        <f t="shared" si="23"/>
        <v>8.6666666666666679</v>
      </c>
      <c r="N120" s="85">
        <f t="shared" si="23"/>
        <v>1.3625236869925996</v>
      </c>
      <c r="O120" s="85">
        <f t="shared" si="23"/>
        <v>1.5285354455590772</v>
      </c>
      <c r="P120" s="88">
        <f t="shared" si="23"/>
        <v>1.5285354455590772</v>
      </c>
    </row>
    <row r="121" spans="2:16" ht="15">
      <c r="B121" s="175">
        <v>2009</v>
      </c>
      <c r="C121" s="87">
        <f>C27/C$97</f>
        <v>1.8</v>
      </c>
      <c r="D121" s="85">
        <f t="shared" ref="D121:P121" si="24">D27/D$97</f>
        <v>-1.4285714285714286</v>
      </c>
      <c r="E121" s="85">
        <f t="shared" si="24"/>
        <v>1.4166666666666665</v>
      </c>
      <c r="F121" s="85">
        <f t="shared" si="24"/>
        <v>1.3186813186813187</v>
      </c>
      <c r="G121" s="85">
        <f t="shared" si="24"/>
        <v>1.0079365079365079</v>
      </c>
      <c r="H121" s="85"/>
      <c r="I121" s="85">
        <f t="shared" si="24"/>
        <v>0.88567493112947671</v>
      </c>
      <c r="J121" s="85">
        <f t="shared" si="24"/>
        <v>0</v>
      </c>
      <c r="K121" s="85">
        <f t="shared" si="24"/>
        <v>0.82608695652173914</v>
      </c>
      <c r="L121" s="85">
        <f t="shared" si="24"/>
        <v>1.4</v>
      </c>
      <c r="M121" s="85">
        <f t="shared" si="24"/>
        <v>0.66666666666666674</v>
      </c>
      <c r="N121" s="85">
        <f t="shared" si="24"/>
        <v>0.89104664351445861</v>
      </c>
      <c r="O121" s="85">
        <f t="shared" si="24"/>
        <v>0.95077255688632412</v>
      </c>
      <c r="P121" s="88">
        <f t="shared" si="24"/>
        <v>0.89416257441194213</v>
      </c>
    </row>
    <row r="122" spans="2:16" ht="15">
      <c r="B122" s="175">
        <v>2010</v>
      </c>
      <c r="C122" s="87">
        <f>C37/C$97</f>
        <v>2</v>
      </c>
      <c r="D122" s="85">
        <f t="shared" ref="D122:P122" si="25">D37/D$97</f>
        <v>-0.57142857142857151</v>
      </c>
      <c r="E122" s="85">
        <f t="shared" si="25"/>
        <v>1.2777777777777777</v>
      </c>
      <c r="F122" s="85">
        <f t="shared" si="25"/>
        <v>0.92307692307692313</v>
      </c>
      <c r="G122" s="85">
        <f t="shared" si="25"/>
        <v>0.74603174603174605</v>
      </c>
      <c r="H122" s="85"/>
      <c r="I122" s="85">
        <f t="shared" si="25"/>
        <v>0.72424242424242435</v>
      </c>
      <c r="J122" s="85">
        <f t="shared" si="25"/>
        <v>0.91935483870967738</v>
      </c>
      <c r="K122" s="85">
        <f t="shared" si="25"/>
        <v>0.70652173913043481</v>
      </c>
      <c r="L122" s="85">
        <f t="shared" si="25"/>
        <v>1.7333333333333334</v>
      </c>
      <c r="M122" s="85">
        <f t="shared" si="25"/>
        <v>-8.6666666666666679</v>
      </c>
      <c r="N122" s="85">
        <f t="shared" si="25"/>
        <v>0.90725270779725931</v>
      </c>
      <c r="O122" s="85">
        <f t="shared" si="25"/>
        <v>0.83945711055977201</v>
      </c>
      <c r="P122" s="88">
        <f t="shared" si="25"/>
        <v>0.83945711055977223</v>
      </c>
    </row>
    <row r="123" spans="2:16" ht="15">
      <c r="B123" s="175">
        <v>2011</v>
      </c>
      <c r="C123" s="87">
        <f>C47/C$97</f>
        <v>0.3</v>
      </c>
      <c r="D123" s="85">
        <f t="shared" ref="D123:O123" si="26">D47/D$97</f>
        <v>1</v>
      </c>
      <c r="E123" s="85">
        <f t="shared" si="26"/>
        <v>1.3888888888888888</v>
      </c>
      <c r="F123" s="85">
        <f t="shared" si="26"/>
        <v>1.1758241758241759</v>
      </c>
      <c r="G123" s="85">
        <f t="shared" si="26"/>
        <v>0.84126984126984128</v>
      </c>
      <c r="H123" s="85"/>
      <c r="I123" s="85">
        <f t="shared" si="26"/>
        <v>1.1886060606060607</v>
      </c>
      <c r="J123" s="85">
        <f t="shared" si="26"/>
        <v>0</v>
      </c>
      <c r="K123" s="85">
        <f t="shared" si="26"/>
        <v>0.85869565217391319</v>
      </c>
      <c r="L123" s="85">
        <f t="shared" si="26"/>
        <v>0.71111111111111114</v>
      </c>
      <c r="M123" s="85">
        <f t="shared" si="26"/>
        <v>10</v>
      </c>
      <c r="N123" s="85">
        <f t="shared" si="26"/>
        <v>0.89467616141064765</v>
      </c>
      <c r="O123" s="85">
        <f t="shared" si="26"/>
        <v>1.0291110245662223</v>
      </c>
      <c r="P123" s="88">
        <f>P47/P$97</f>
        <v>1.0291110245662223</v>
      </c>
    </row>
    <row r="124" spans="2:16" ht="15">
      <c r="B124" s="175">
        <v>2012</v>
      </c>
      <c r="C124" s="87">
        <f>C57/C$97</f>
        <v>-0.6</v>
      </c>
      <c r="D124" s="85">
        <f t="shared" ref="D124:P124" si="27">D57/D$97</f>
        <v>-5.4285714285714288</v>
      </c>
      <c r="E124" s="85">
        <f t="shared" si="27"/>
        <v>1.7222222222222223</v>
      </c>
      <c r="F124" s="85">
        <f t="shared" si="27"/>
        <v>1</v>
      </c>
      <c r="G124" s="85">
        <f t="shared" si="27"/>
        <v>1.0238095238095239</v>
      </c>
      <c r="H124" s="85"/>
      <c r="I124" s="85">
        <f t="shared" si="27"/>
        <v>1.5853535353535353</v>
      </c>
      <c r="J124" s="85">
        <f t="shared" si="27"/>
        <v>0</v>
      </c>
      <c r="K124" s="85">
        <f t="shared" si="27"/>
        <v>1.0978260869565217</v>
      </c>
      <c r="L124" s="85">
        <f t="shared" si="27"/>
        <v>1.5777777777777777</v>
      </c>
      <c r="M124" s="85">
        <f t="shared" si="27"/>
        <v>2</v>
      </c>
      <c r="N124" s="85">
        <f t="shared" si="27"/>
        <v>1.1210673401854516</v>
      </c>
      <c r="O124" s="85">
        <f t="shared" si="27"/>
        <v>1.3366711538310148</v>
      </c>
      <c r="P124" s="88">
        <f t="shared" si="27"/>
        <v>1.336671153831015</v>
      </c>
    </row>
    <row r="125" spans="2:16" ht="15">
      <c r="B125" s="175">
        <v>2013</v>
      </c>
      <c r="C125" s="87">
        <f>C67/C$97</f>
        <v>-0.5</v>
      </c>
      <c r="D125" s="85">
        <f t="shared" ref="D125:P125" si="28">D67/D$97</f>
        <v>-0.85714285714285721</v>
      </c>
      <c r="E125" s="85">
        <f t="shared" si="28"/>
        <v>0.52777777777777779</v>
      </c>
      <c r="F125" s="85">
        <f t="shared" si="28"/>
        <v>0.5494505494505495</v>
      </c>
      <c r="G125" s="85">
        <f t="shared" si="28"/>
        <v>0.98412698412698418</v>
      </c>
      <c r="H125" s="85"/>
      <c r="I125" s="85">
        <f t="shared" si="28"/>
        <v>0.95191585274229917</v>
      </c>
      <c r="J125" s="85">
        <f t="shared" si="28"/>
        <v>0.82258064516129026</v>
      </c>
      <c r="K125" s="85">
        <f t="shared" si="28"/>
        <v>1.0978260869565217</v>
      </c>
      <c r="L125" s="85">
        <f t="shared" si="28"/>
        <v>1.3333333333333333</v>
      </c>
      <c r="M125" s="85">
        <f t="shared" si="28"/>
        <v>8.3333333333333339</v>
      </c>
      <c r="N125" s="85">
        <f t="shared" si="28"/>
        <v>1.2657171922685655</v>
      </c>
      <c r="O125" s="85">
        <f t="shared" si="28"/>
        <v>1.1746365179774103</v>
      </c>
      <c r="P125" s="88">
        <f t="shared" si="28"/>
        <v>1.1337047575858752</v>
      </c>
    </row>
    <row r="126" spans="2:16" ht="15">
      <c r="B126" s="175">
        <f>B125+1</f>
        <v>2014</v>
      </c>
      <c r="C126" s="87">
        <f>C77/C$97</f>
        <v>-1.1000000000000001</v>
      </c>
      <c r="D126" s="85">
        <f t="shared" ref="D126:P126" si="29">D77/D$97</f>
        <v>-5.5714285714285721</v>
      </c>
      <c r="E126" s="85">
        <f t="shared" si="29"/>
        <v>2.0277777777777777</v>
      </c>
      <c r="F126" s="85">
        <f t="shared" si="29"/>
        <v>0.94505494505494503</v>
      </c>
      <c r="G126" s="85">
        <f t="shared" si="29"/>
        <v>0.84920634920634919</v>
      </c>
      <c r="H126" s="85"/>
      <c r="I126" s="85">
        <f t="shared" si="29"/>
        <v>1.7239898989898992</v>
      </c>
      <c r="J126" s="85">
        <f t="shared" si="29"/>
        <v>1.2709677419354839</v>
      </c>
      <c r="K126" s="85">
        <f t="shared" si="29"/>
        <v>1.253856942496494</v>
      </c>
      <c r="L126" s="85">
        <f t="shared" si="29"/>
        <v>1.8496296296296297</v>
      </c>
      <c r="M126" s="85">
        <f t="shared" si="29"/>
        <v>9.3118279569892479</v>
      </c>
      <c r="N126" s="85">
        <f t="shared" si="29"/>
        <v>1.4244058113178322</v>
      </c>
      <c r="O126" s="85">
        <f t="shared" si="29"/>
        <v>1.5467395637471164</v>
      </c>
      <c r="P126" s="88">
        <f t="shared" si="29"/>
        <v>1.5467395637471166</v>
      </c>
    </row>
    <row r="127" spans="2:16" ht="15.75" thickBot="1">
      <c r="B127" s="176">
        <f>B126+1</f>
        <v>2015</v>
      </c>
      <c r="C127" s="93">
        <f>C87/C$97</f>
        <v>-0.85806451612903245</v>
      </c>
      <c r="D127" s="91">
        <f t="shared" ref="D127:O127" si="30">D87/D$97</f>
        <v>-1.9132653061224496</v>
      </c>
      <c r="E127" s="91">
        <f t="shared" si="30"/>
        <v>1.4345878136200716</v>
      </c>
      <c r="F127" s="91">
        <f t="shared" si="30"/>
        <v>1.0216117216117215</v>
      </c>
      <c r="G127" s="91">
        <f t="shared" si="30"/>
        <v>1.1208397337429594</v>
      </c>
      <c r="H127" s="91"/>
      <c r="I127" s="91">
        <f t="shared" si="30"/>
        <v>1.530247299463529</v>
      </c>
      <c r="J127" s="91">
        <f t="shared" si="30"/>
        <v>0</v>
      </c>
      <c r="K127" s="91">
        <f t="shared" si="30"/>
        <v>0</v>
      </c>
      <c r="L127" s="91">
        <f t="shared" si="30"/>
        <v>0</v>
      </c>
      <c r="M127" s="91">
        <f t="shared" si="30"/>
        <v>0</v>
      </c>
      <c r="N127" s="91"/>
      <c r="O127" s="91">
        <f t="shared" si="30"/>
        <v>1.2950494819671632</v>
      </c>
      <c r="P127" s="94"/>
    </row>
  </sheetData>
  <customSheetViews>
    <customSheetView guid="{6DA84043-8308-458F-9378-22AB3DF247A3}" scale="77" showPageBreaks="1" view="pageBreakPreview">
      <selection activeCell="B6" activeCellId="1" sqref="B4:P5 B6:B11"/>
      <rowBreaks count="1" manualBreakCount="1">
        <brk id="62" max="16383" man="1"/>
      </rowBreaks>
      <pageMargins left="0.7" right="0.7" top="0.78740157499999996" bottom="0.78740157499999996" header="0.3" footer="0.3"/>
      <pageSetup paperSize="9" scale="60" orientation="portrait" r:id="rId1"/>
    </customSheetView>
  </customSheetViews>
  <mergeCells count="191">
    <mergeCell ref="B3:K3"/>
    <mergeCell ref="L3:P3"/>
    <mergeCell ref="B4:B5"/>
    <mergeCell ref="C4:C5"/>
    <mergeCell ref="D4:D5"/>
    <mergeCell ref="E4:E5"/>
    <mergeCell ref="F4:F5"/>
    <mergeCell ref="I4:I5"/>
    <mergeCell ref="J4:J5"/>
    <mergeCell ref="G4:G5"/>
    <mergeCell ref="O4:P4"/>
    <mergeCell ref="L4:L5"/>
    <mergeCell ref="M4:M5"/>
    <mergeCell ref="L13:P13"/>
    <mergeCell ref="N24:N25"/>
    <mergeCell ref="O24:P24"/>
    <mergeCell ref="M14:M15"/>
    <mergeCell ref="N14:N15"/>
    <mergeCell ref="H4:H5"/>
    <mergeCell ref="J14:J15"/>
    <mergeCell ref="K14:K15"/>
    <mergeCell ref="B13:K13"/>
    <mergeCell ref="K4:K5"/>
    <mergeCell ref="N4:N5"/>
    <mergeCell ref="B14:B15"/>
    <mergeCell ref="B24:B25"/>
    <mergeCell ref="C24:C25"/>
    <mergeCell ref="D24:D25"/>
    <mergeCell ref="E24:E25"/>
    <mergeCell ref="I14:I15"/>
    <mergeCell ref="L14:L15"/>
    <mergeCell ref="B23:K23"/>
    <mergeCell ref="L23:P23"/>
    <mergeCell ref="G14:G15"/>
    <mergeCell ref="H14:H15"/>
    <mergeCell ref="O14:P14"/>
    <mergeCell ref="C14:C15"/>
    <mergeCell ref="D14:D15"/>
    <mergeCell ref="F14:F15"/>
    <mergeCell ref="J24:J25"/>
    <mergeCell ref="E14:E15"/>
    <mergeCell ref="K24:K25"/>
    <mergeCell ref="L24:L25"/>
    <mergeCell ref="M24:M25"/>
    <mergeCell ref="H24:H25"/>
    <mergeCell ref="I24:I25"/>
    <mergeCell ref="F24:F25"/>
    <mergeCell ref="G24:G25"/>
    <mergeCell ref="J34:J35"/>
    <mergeCell ref="K34:K35"/>
    <mergeCell ref="B33:K33"/>
    <mergeCell ref="B43:K43"/>
    <mergeCell ref="N64:N65"/>
    <mergeCell ref="L53:P53"/>
    <mergeCell ref="M34:M35"/>
    <mergeCell ref="N34:N35"/>
    <mergeCell ref="O34:P34"/>
    <mergeCell ref="N44:N45"/>
    <mergeCell ref="L43:P43"/>
    <mergeCell ref="O44:P44"/>
    <mergeCell ref="L44:L45"/>
    <mergeCell ref="M44:M45"/>
    <mergeCell ref="L33:P33"/>
    <mergeCell ref="B34:B35"/>
    <mergeCell ref="C34:C35"/>
    <mergeCell ref="D34:D35"/>
    <mergeCell ref="E34:E35"/>
    <mergeCell ref="F34:F35"/>
    <mergeCell ref="G34:G35"/>
    <mergeCell ref="H34:H35"/>
    <mergeCell ref="I34:I35"/>
    <mergeCell ref="L34:L35"/>
    <mergeCell ref="K44:K45"/>
    <mergeCell ref="H44:H45"/>
    <mergeCell ref="I44:I45"/>
    <mergeCell ref="B44:B45"/>
    <mergeCell ref="C44:C45"/>
    <mergeCell ref="D44:D45"/>
    <mergeCell ref="E44:E45"/>
    <mergeCell ref="F44:F45"/>
    <mergeCell ref="G44:G45"/>
    <mergeCell ref="J44:J45"/>
    <mergeCell ref="L63:P63"/>
    <mergeCell ref="O54:P54"/>
    <mergeCell ref="L54:L55"/>
    <mergeCell ref="M54:M55"/>
    <mergeCell ref="N54:N55"/>
    <mergeCell ref="H84:H85"/>
    <mergeCell ref="N84:N85"/>
    <mergeCell ref="B84:B85"/>
    <mergeCell ref="B64:B65"/>
    <mergeCell ref="C64:C65"/>
    <mergeCell ref="B53:K53"/>
    <mergeCell ref="G54:G55"/>
    <mergeCell ref="H54:H55"/>
    <mergeCell ref="I54:I55"/>
    <mergeCell ref="B54:B55"/>
    <mergeCell ref="C54:C55"/>
    <mergeCell ref="K54:K55"/>
    <mergeCell ref="D64:D65"/>
    <mergeCell ref="E64:E65"/>
    <mergeCell ref="F64:F65"/>
    <mergeCell ref="G64:G65"/>
    <mergeCell ref="D54:D55"/>
    <mergeCell ref="E54:E55"/>
    <mergeCell ref="F54:F55"/>
    <mergeCell ref="J54:J55"/>
    <mergeCell ref="J64:J65"/>
    <mergeCell ref="K64:K65"/>
    <mergeCell ref="B63:K63"/>
    <mergeCell ref="F94:F95"/>
    <mergeCell ref="G94:G95"/>
    <mergeCell ref="H94:H95"/>
    <mergeCell ref="O64:P64"/>
    <mergeCell ref="E84:E85"/>
    <mergeCell ref="L64:L65"/>
    <mergeCell ref="M64:M65"/>
    <mergeCell ref="L73:P73"/>
    <mergeCell ref="L74:L75"/>
    <mergeCell ref="B83:K83"/>
    <mergeCell ref="L83:P83"/>
    <mergeCell ref="O74:P74"/>
    <mergeCell ref="M74:M75"/>
    <mergeCell ref="O84:P84"/>
    <mergeCell ref="C74:C75"/>
    <mergeCell ref="D74:D75"/>
    <mergeCell ref="I74:I75"/>
    <mergeCell ref="G74:G75"/>
    <mergeCell ref="H74:H75"/>
    <mergeCell ref="E74:E75"/>
    <mergeCell ref="F74:F75"/>
    <mergeCell ref="K84:K85"/>
    <mergeCell ref="F84:F85"/>
    <mergeCell ref="G84:G85"/>
    <mergeCell ref="J94:J95"/>
    <mergeCell ref="K94:K95"/>
    <mergeCell ref="N94:N95"/>
    <mergeCell ref="M103:P103"/>
    <mergeCell ref="F104:F105"/>
    <mergeCell ref="G104:G105"/>
    <mergeCell ref="N74:N75"/>
    <mergeCell ref="H64:H65"/>
    <mergeCell ref="I64:I65"/>
    <mergeCell ref="J74:J75"/>
    <mergeCell ref="K74:K75"/>
    <mergeCell ref="B73:K73"/>
    <mergeCell ref="B74:B75"/>
    <mergeCell ref="O94:P94"/>
    <mergeCell ref="H104:H105"/>
    <mergeCell ref="I104:I105"/>
    <mergeCell ref="J104:J105"/>
    <mergeCell ref="K104:K105"/>
    <mergeCell ref="M104:M105"/>
    <mergeCell ref="M94:M95"/>
    <mergeCell ref="L104:L105"/>
    <mergeCell ref="O104:P104"/>
    <mergeCell ref="C103:L103"/>
    <mergeCell ref="E94:E95"/>
    <mergeCell ref="B117:B118"/>
    <mergeCell ref="C117:C118"/>
    <mergeCell ref="D117:D118"/>
    <mergeCell ref="E117:E118"/>
    <mergeCell ref="N117:N118"/>
    <mergeCell ref="C84:C85"/>
    <mergeCell ref="D84:D85"/>
    <mergeCell ref="C116:P116"/>
    <mergeCell ref="B94:B95"/>
    <mergeCell ref="I84:I85"/>
    <mergeCell ref="L84:L85"/>
    <mergeCell ref="M84:M85"/>
    <mergeCell ref="B93:K93"/>
    <mergeCell ref="J84:J85"/>
    <mergeCell ref="I94:I95"/>
    <mergeCell ref="L94:L95"/>
    <mergeCell ref="N104:N105"/>
    <mergeCell ref="L93:P93"/>
    <mergeCell ref="B104:B105"/>
    <mergeCell ref="C104:C105"/>
    <mergeCell ref="D104:D105"/>
    <mergeCell ref="E104:E105"/>
    <mergeCell ref="C94:C95"/>
    <mergeCell ref="D94:D95"/>
    <mergeCell ref="O117:P117"/>
    <mergeCell ref="J117:J118"/>
    <mergeCell ref="K117:K118"/>
    <mergeCell ref="L117:L118"/>
    <mergeCell ref="M117:M118"/>
    <mergeCell ref="F117:F118"/>
    <mergeCell ref="G117:G118"/>
    <mergeCell ref="H117:H118"/>
    <mergeCell ref="I117:I118"/>
  </mergeCells>
  <phoneticPr fontId="26" type="noConversion"/>
  <pageMargins left="0.7" right="0.7" top="0.78740157499999996" bottom="0.78740157499999996" header="0.3" footer="0.3"/>
  <pageSetup paperSize="9" scale="60" orientation="portrait" r:id="rId2"/>
  <rowBreaks count="1" manualBreakCount="1">
    <brk id="62"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27"/>
  <sheetViews>
    <sheetView zoomScale="70" zoomScaleNormal="70" zoomScaleSheetLayoutView="78" workbookViewId="0">
      <selection activeCell="A11" sqref="A11:B11"/>
    </sheetView>
  </sheetViews>
  <sheetFormatPr defaultRowHeight="12.75"/>
  <sheetData>
    <row r="2" spans="2:16" ht="13.5" thickBot="1"/>
    <row r="3" spans="2:16" ht="24" thickBot="1">
      <c r="B3" s="473" t="s">
        <v>136</v>
      </c>
      <c r="C3" s="474"/>
      <c r="D3" s="474"/>
      <c r="E3" s="474"/>
      <c r="F3" s="474"/>
      <c r="G3" s="474"/>
      <c r="H3" s="474"/>
      <c r="I3" s="474"/>
      <c r="J3" s="474"/>
      <c r="K3" s="474"/>
      <c r="L3" s="470" t="s">
        <v>224</v>
      </c>
      <c r="M3" s="471"/>
      <c r="N3" s="471"/>
      <c r="O3" s="471"/>
      <c r="P3" s="472"/>
    </row>
    <row r="4" spans="2:16" ht="15.75">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6" ht="16.5" thickBot="1">
      <c r="B5" s="466"/>
      <c r="C5" s="462"/>
      <c r="D5" s="462"/>
      <c r="E5" s="462"/>
      <c r="F5" s="462"/>
      <c r="G5" s="462"/>
      <c r="H5" s="462"/>
      <c r="I5" s="462"/>
      <c r="J5" s="462"/>
      <c r="K5" s="462"/>
      <c r="L5" s="462"/>
      <c r="M5" s="462"/>
      <c r="N5" s="462"/>
      <c r="O5" s="145" t="s">
        <v>209</v>
      </c>
      <c r="P5" s="30" t="s">
        <v>210</v>
      </c>
    </row>
    <row r="6" spans="2:16" ht="15">
      <c r="B6" s="148" t="s">
        <v>211</v>
      </c>
      <c r="C6" s="146">
        <v>31</v>
      </c>
      <c r="D6" s="8">
        <v>28</v>
      </c>
      <c r="E6" s="8">
        <v>31</v>
      </c>
      <c r="F6" s="8">
        <v>30</v>
      </c>
      <c r="G6" s="8">
        <v>15</v>
      </c>
      <c r="H6" s="8">
        <v>5</v>
      </c>
      <c r="I6" s="168">
        <f>SUM(C6:G6)</f>
        <v>135</v>
      </c>
      <c r="J6" s="8">
        <v>5</v>
      </c>
      <c r="K6" s="8">
        <v>31</v>
      </c>
      <c r="L6" s="8">
        <v>30</v>
      </c>
      <c r="M6" s="8">
        <v>31</v>
      </c>
      <c r="N6" s="168">
        <f>SUM(J6:M6)</f>
        <v>97</v>
      </c>
      <c r="O6" s="167">
        <f>SUM(C6:H6,J6:M6)</f>
        <v>237</v>
      </c>
      <c r="P6" s="169">
        <f>I6+N6</f>
        <v>232</v>
      </c>
    </row>
    <row r="7" spans="2:16" ht="19.5">
      <c r="B7" s="149" t="s">
        <v>485</v>
      </c>
      <c r="C7" s="147">
        <v>1.3</v>
      </c>
      <c r="D7" s="10">
        <v>1.1000000000000001</v>
      </c>
      <c r="E7" s="10">
        <v>3.6</v>
      </c>
      <c r="F7" s="10">
        <v>9.1999999999999993</v>
      </c>
      <c r="G7" s="10">
        <v>9.8000000000000007</v>
      </c>
      <c r="H7" s="10">
        <v>11.5</v>
      </c>
      <c r="I7" s="153">
        <f>(C6*C7+D6*D7+E6*E7+F6*F7+G6*G7)/I6</f>
        <v>4.4866666666666672</v>
      </c>
      <c r="J7" s="10">
        <v>11.1</v>
      </c>
      <c r="K7" s="95">
        <v>5.7</v>
      </c>
      <c r="L7" s="95">
        <v>-0.5</v>
      </c>
      <c r="M7" s="95">
        <v>-2.7</v>
      </c>
      <c r="N7" s="153">
        <f>(J6*J7+K6*K7+L6*L7+M6*M7)/N6</f>
        <v>1.3762886597938144</v>
      </c>
      <c r="O7" s="154">
        <f>(C7*C6+D7*D6+E7*E6+F7*F6+G7*G6+H7*H6+J7*J6+K7*K6+L7*L6+M7*M6)/O6</f>
        <v>3.3616033755274262</v>
      </c>
      <c r="P7" s="161">
        <f>(I7*I6+N7*N6)/P6</f>
        <v>3.1862068965517243</v>
      </c>
    </row>
    <row r="8" spans="2:16" ht="19.5">
      <c r="B8" s="149" t="s">
        <v>212</v>
      </c>
      <c r="C8" s="13">
        <f t="shared" ref="C8:H8" si="0">C6*(13-C7)</f>
        <v>362.7</v>
      </c>
      <c r="D8" s="12">
        <f t="shared" si="0"/>
        <v>333.2</v>
      </c>
      <c r="E8" s="12">
        <f t="shared" si="0"/>
        <v>291.40000000000003</v>
      </c>
      <c r="F8" s="12">
        <f t="shared" si="0"/>
        <v>114.00000000000003</v>
      </c>
      <c r="G8" s="12">
        <f t="shared" si="0"/>
        <v>47.999999999999986</v>
      </c>
      <c r="H8" s="12">
        <f t="shared" si="0"/>
        <v>7.5</v>
      </c>
      <c r="I8" s="155">
        <f>SUM(C8:G8)</f>
        <v>1149.3</v>
      </c>
      <c r="J8" s="12">
        <v>10</v>
      </c>
      <c r="K8" s="12">
        <v>227</v>
      </c>
      <c r="L8" s="12">
        <v>407</v>
      </c>
      <c r="M8" s="12">
        <v>485</v>
      </c>
      <c r="N8" s="155">
        <f>SUM(J8:M8)</f>
        <v>1129</v>
      </c>
      <c r="O8" s="156">
        <f>O6*(13-O7)</f>
        <v>2284.2999999999997</v>
      </c>
      <c r="P8" s="162">
        <f>P6*(13-P7)</f>
        <v>2276.8000000000002</v>
      </c>
    </row>
    <row r="9" spans="2:16" ht="19.5">
      <c r="B9" s="149" t="s">
        <v>213</v>
      </c>
      <c r="C9" s="13">
        <f t="shared" ref="C9:H9" si="1">C6*(17-C7)</f>
        <v>486.7</v>
      </c>
      <c r="D9" s="12">
        <f t="shared" si="1"/>
        <v>445.2</v>
      </c>
      <c r="E9" s="12">
        <f t="shared" si="1"/>
        <v>415.40000000000003</v>
      </c>
      <c r="F9" s="12">
        <f t="shared" si="1"/>
        <v>234.00000000000003</v>
      </c>
      <c r="G9" s="12">
        <f t="shared" si="1"/>
        <v>107.99999999999999</v>
      </c>
      <c r="H9" s="12">
        <f t="shared" si="1"/>
        <v>27.5</v>
      </c>
      <c r="I9" s="155">
        <f>SUM(C9:G9)</f>
        <v>1689.3</v>
      </c>
      <c r="J9" s="12">
        <v>30</v>
      </c>
      <c r="K9" s="12">
        <v>351</v>
      </c>
      <c r="L9" s="12">
        <v>527</v>
      </c>
      <c r="M9" s="12">
        <v>609</v>
      </c>
      <c r="N9" s="155">
        <f>SUM(J9:M9)</f>
        <v>1517</v>
      </c>
      <c r="O9" s="156">
        <f>O6*(17-O7)</f>
        <v>3232.2999999999997</v>
      </c>
      <c r="P9" s="162">
        <f>P6*(17-P7)</f>
        <v>3204.8</v>
      </c>
    </row>
    <row r="10" spans="2:16" ht="19.5">
      <c r="B10" s="149" t="s">
        <v>214</v>
      </c>
      <c r="C10" s="17">
        <f t="shared" ref="C10:H10" si="2">C6*(18-C7)</f>
        <v>517.69999999999993</v>
      </c>
      <c r="D10" s="16">
        <f t="shared" si="2"/>
        <v>473.19999999999993</v>
      </c>
      <c r="E10" s="16">
        <f t="shared" si="2"/>
        <v>446.40000000000003</v>
      </c>
      <c r="F10" s="16">
        <f t="shared" si="2"/>
        <v>264</v>
      </c>
      <c r="G10" s="16">
        <f t="shared" si="2"/>
        <v>122.99999999999999</v>
      </c>
      <c r="H10" s="16">
        <f t="shared" si="2"/>
        <v>32.5</v>
      </c>
      <c r="I10" s="155">
        <f>SUM(C10:G10)</f>
        <v>1824.3</v>
      </c>
      <c r="J10" s="16">
        <v>35</v>
      </c>
      <c r="K10" s="16">
        <v>382</v>
      </c>
      <c r="L10" s="16">
        <v>557</v>
      </c>
      <c r="M10" s="16">
        <v>640</v>
      </c>
      <c r="N10" s="155">
        <f>SUM(J10:M10)</f>
        <v>1614</v>
      </c>
      <c r="O10" s="157">
        <f>O6*(18-O7)</f>
        <v>3469.2999999999997</v>
      </c>
      <c r="P10" s="163">
        <f>P6*(18-P7)</f>
        <v>3436.8</v>
      </c>
    </row>
    <row r="11" spans="2:16" ht="20.25" thickBot="1">
      <c r="B11" s="347" t="s">
        <v>215</v>
      </c>
      <c r="C11" s="21">
        <f t="shared" ref="C11:H11" si="3">C6*(19-C7)</f>
        <v>548.69999999999993</v>
      </c>
      <c r="D11" s="20">
        <f t="shared" si="3"/>
        <v>501.19999999999993</v>
      </c>
      <c r="E11" s="20">
        <f t="shared" si="3"/>
        <v>477.40000000000003</v>
      </c>
      <c r="F11" s="20">
        <f t="shared" si="3"/>
        <v>294</v>
      </c>
      <c r="G11" s="20">
        <f t="shared" si="3"/>
        <v>138</v>
      </c>
      <c r="H11" s="20">
        <f t="shared" si="3"/>
        <v>37.5</v>
      </c>
      <c r="I11" s="164">
        <f>SUM(C11:G11)</f>
        <v>1959.3</v>
      </c>
      <c r="J11" s="20">
        <v>40</v>
      </c>
      <c r="K11" s="20">
        <v>413</v>
      </c>
      <c r="L11" s="20">
        <v>587</v>
      </c>
      <c r="M11" s="20">
        <v>671</v>
      </c>
      <c r="N11" s="164">
        <f>SUM(J11:M11)</f>
        <v>1711</v>
      </c>
      <c r="O11" s="165">
        <f>O6*(19-O7)</f>
        <v>3706.2999999999997</v>
      </c>
      <c r="P11" s="166">
        <f>P6*(19-P7)</f>
        <v>3668.8</v>
      </c>
    </row>
    <row r="12" spans="2:16" ht="15.75" thickBot="1">
      <c r="B12" s="4"/>
      <c r="C12" s="4"/>
      <c r="D12" s="4"/>
      <c r="E12" s="4"/>
      <c r="F12" s="4"/>
      <c r="G12" s="4"/>
      <c r="H12" s="4"/>
      <c r="I12" s="4"/>
      <c r="J12" s="4"/>
      <c r="K12" s="4"/>
      <c r="L12" s="4"/>
      <c r="M12" s="4"/>
      <c r="N12" s="4"/>
      <c r="O12" s="4"/>
      <c r="P12" s="4"/>
    </row>
    <row r="13" spans="2:16" ht="24" thickBot="1">
      <c r="B13" s="473" t="s">
        <v>137</v>
      </c>
      <c r="C13" s="474"/>
      <c r="D13" s="474"/>
      <c r="E13" s="474"/>
      <c r="F13" s="474"/>
      <c r="G13" s="474"/>
      <c r="H13" s="474"/>
      <c r="I13" s="474"/>
      <c r="J13" s="474"/>
      <c r="K13" s="474"/>
      <c r="L13" s="470" t="s">
        <v>225</v>
      </c>
      <c r="M13" s="471"/>
      <c r="N13" s="471"/>
      <c r="O13" s="471"/>
      <c r="P13" s="472"/>
    </row>
    <row r="14" spans="2:16" ht="15.75">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6" ht="16.5" thickBot="1">
      <c r="B15" s="466"/>
      <c r="C15" s="462"/>
      <c r="D15" s="462"/>
      <c r="E15" s="462"/>
      <c r="F15" s="462"/>
      <c r="G15" s="462"/>
      <c r="H15" s="462"/>
      <c r="I15" s="462"/>
      <c r="J15" s="462"/>
      <c r="K15" s="462"/>
      <c r="L15" s="462"/>
      <c r="M15" s="462"/>
      <c r="N15" s="462"/>
      <c r="O15" s="145" t="s">
        <v>209</v>
      </c>
      <c r="P15" s="30" t="s">
        <v>210</v>
      </c>
    </row>
    <row r="16" spans="2:16" ht="15">
      <c r="B16" s="148" t="s">
        <v>211</v>
      </c>
      <c r="C16" s="146">
        <v>31</v>
      </c>
      <c r="D16" s="8">
        <v>28</v>
      </c>
      <c r="E16" s="8">
        <v>31</v>
      </c>
      <c r="F16" s="8">
        <v>30</v>
      </c>
      <c r="G16" s="8">
        <v>15</v>
      </c>
      <c r="H16" s="8">
        <v>5</v>
      </c>
      <c r="I16" s="168">
        <f>SUM(C16:G16)</f>
        <v>135</v>
      </c>
      <c r="J16" s="8">
        <v>20</v>
      </c>
      <c r="K16" s="8">
        <v>31</v>
      </c>
      <c r="L16" s="8">
        <v>30</v>
      </c>
      <c r="M16" s="8">
        <v>31</v>
      </c>
      <c r="N16" s="168">
        <f>SUM(J16:M16)</f>
        <v>112</v>
      </c>
      <c r="O16" s="167">
        <f>SUM(C16:H16,J16:M16)</f>
        <v>252</v>
      </c>
      <c r="P16" s="169">
        <f>I16+N16</f>
        <v>247</v>
      </c>
    </row>
    <row r="17" spans="2:16" ht="19.5">
      <c r="B17" s="149" t="s">
        <v>485</v>
      </c>
      <c r="C17" s="147">
        <v>-0.7</v>
      </c>
      <c r="D17" s="10">
        <v>0.8</v>
      </c>
      <c r="E17" s="10">
        <v>0.9</v>
      </c>
      <c r="F17" s="10">
        <v>6.2</v>
      </c>
      <c r="G17" s="10">
        <v>9.8000000000000007</v>
      </c>
      <c r="H17" s="10">
        <v>11.1</v>
      </c>
      <c r="I17" s="153">
        <f>(C16*C17+D16*D17+E16*E17+F16*F17+G16*G17)/I16</f>
        <v>2.6785185185185187</v>
      </c>
      <c r="J17" s="10">
        <v>7.1</v>
      </c>
      <c r="K17" s="95">
        <v>7.5</v>
      </c>
      <c r="L17" s="95">
        <v>3.2</v>
      </c>
      <c r="M17" s="95">
        <v>-1.3</v>
      </c>
      <c r="N17" s="153">
        <f>(J16*J17+K16*K17+L16*L17+M16*M17)/N16</f>
        <v>3.8410714285714285</v>
      </c>
      <c r="O17" s="154">
        <f>(C17*C16+D17*D16+E17*E16+F17*F16+G17*G16+H17*H16+J17*J16+K17*K16+L17*L16+M17*M16)/O16</f>
        <v>3.3623015873015878</v>
      </c>
      <c r="P17" s="161">
        <f>(I17*I16+N17*N16)/P16</f>
        <v>3.2056680161943318</v>
      </c>
    </row>
    <row r="18" spans="2:16" ht="19.5">
      <c r="B18" s="149" t="s">
        <v>212</v>
      </c>
      <c r="C18" s="13">
        <v>424</v>
      </c>
      <c r="D18" s="12">
        <v>341</v>
      </c>
      <c r="E18" s="12">
        <v>374</v>
      </c>
      <c r="F18" s="12">
        <v>204</v>
      </c>
      <c r="G18" s="12">
        <v>49</v>
      </c>
      <c r="H18" s="12">
        <v>10</v>
      </c>
      <c r="I18" s="155">
        <f>SUM(C18:G18)</f>
        <v>1392</v>
      </c>
      <c r="J18" s="12">
        <v>118</v>
      </c>
      <c r="K18" s="12">
        <v>170</v>
      </c>
      <c r="L18" s="12">
        <v>295</v>
      </c>
      <c r="M18" s="12">
        <v>442</v>
      </c>
      <c r="N18" s="155">
        <f>SUM(J18:M18)</f>
        <v>1025</v>
      </c>
      <c r="O18" s="156">
        <f>O16*(13-O17)</f>
        <v>2428.6999999999998</v>
      </c>
      <c r="P18" s="162">
        <f>P16*(13-P17)</f>
        <v>2419.1999999999998</v>
      </c>
    </row>
    <row r="19" spans="2:16" ht="19.5">
      <c r="B19" s="149" t="s">
        <v>213</v>
      </c>
      <c r="C19" s="13">
        <v>548</v>
      </c>
      <c r="D19" s="12">
        <v>453</v>
      </c>
      <c r="E19" s="12">
        <v>498</v>
      </c>
      <c r="F19" s="12">
        <v>324</v>
      </c>
      <c r="G19" s="12">
        <v>109</v>
      </c>
      <c r="H19" s="12">
        <v>30</v>
      </c>
      <c r="I19" s="155">
        <f>SUM(C19:G19)</f>
        <v>1932</v>
      </c>
      <c r="J19" s="12">
        <v>198</v>
      </c>
      <c r="K19" s="12">
        <v>294</v>
      </c>
      <c r="L19" s="12">
        <v>415</v>
      </c>
      <c r="M19" s="12">
        <v>566</v>
      </c>
      <c r="N19" s="155">
        <f>SUM(J19:M19)</f>
        <v>1473</v>
      </c>
      <c r="O19" s="156">
        <f>O16*(17-O17)</f>
        <v>3436.7</v>
      </c>
      <c r="P19" s="162">
        <f>P16*(17-P17)</f>
        <v>3407.2</v>
      </c>
    </row>
    <row r="20" spans="2:16" ht="19.5">
      <c r="B20" s="149" t="s">
        <v>214</v>
      </c>
      <c r="C20" s="17">
        <v>579</v>
      </c>
      <c r="D20" s="16">
        <v>481</v>
      </c>
      <c r="E20" s="16">
        <v>529</v>
      </c>
      <c r="F20" s="16">
        <v>354</v>
      </c>
      <c r="G20" s="16">
        <v>124</v>
      </c>
      <c r="H20" s="16">
        <v>35</v>
      </c>
      <c r="I20" s="155">
        <f>SUM(C20:G20)</f>
        <v>2067</v>
      </c>
      <c r="J20" s="16">
        <v>218</v>
      </c>
      <c r="K20" s="16">
        <v>325</v>
      </c>
      <c r="L20" s="16">
        <v>445</v>
      </c>
      <c r="M20" s="16">
        <v>597</v>
      </c>
      <c r="N20" s="155">
        <f>SUM(J20:M20)</f>
        <v>1585</v>
      </c>
      <c r="O20" s="157">
        <f>O16*(18-O17)</f>
        <v>3688.7</v>
      </c>
      <c r="P20" s="163">
        <f>P16*(18-P17)</f>
        <v>3654.2</v>
      </c>
    </row>
    <row r="21" spans="2:16" ht="20.25" thickBot="1">
      <c r="B21" s="347" t="s">
        <v>215</v>
      </c>
      <c r="C21" s="21">
        <v>610</v>
      </c>
      <c r="D21" s="20">
        <v>509</v>
      </c>
      <c r="E21" s="20">
        <v>560</v>
      </c>
      <c r="F21" s="20">
        <v>384</v>
      </c>
      <c r="G21" s="20">
        <v>139</v>
      </c>
      <c r="H21" s="20">
        <v>40</v>
      </c>
      <c r="I21" s="164">
        <f>SUM(C21:G21)</f>
        <v>2202</v>
      </c>
      <c r="J21" s="20">
        <v>238</v>
      </c>
      <c r="K21" s="20">
        <v>356</v>
      </c>
      <c r="L21" s="20">
        <v>475</v>
      </c>
      <c r="M21" s="20">
        <v>628</v>
      </c>
      <c r="N21" s="164">
        <f>SUM(J21:M21)</f>
        <v>1697</v>
      </c>
      <c r="O21" s="165">
        <f>O16*(19-O17)</f>
        <v>3940.7</v>
      </c>
      <c r="P21" s="166">
        <f>P16*(19-P17)</f>
        <v>3901.2</v>
      </c>
    </row>
    <row r="22" spans="2:16" ht="15.75" thickBot="1">
      <c r="B22" s="4"/>
      <c r="C22" s="4"/>
      <c r="D22" s="4"/>
      <c r="E22" s="4"/>
      <c r="F22" s="4"/>
      <c r="G22" s="4"/>
      <c r="H22" s="4"/>
      <c r="I22" s="4"/>
      <c r="J22" s="4"/>
      <c r="K22" s="4"/>
      <c r="L22" s="4"/>
      <c r="M22" s="4"/>
      <c r="N22" s="4"/>
      <c r="O22" s="4"/>
      <c r="P22" s="4"/>
    </row>
    <row r="23" spans="2:16" ht="24" thickBot="1">
      <c r="B23" s="473" t="s">
        <v>138</v>
      </c>
      <c r="C23" s="474"/>
      <c r="D23" s="474"/>
      <c r="E23" s="474"/>
      <c r="F23" s="474"/>
      <c r="G23" s="474"/>
      <c r="H23" s="474"/>
      <c r="I23" s="474"/>
      <c r="J23" s="474"/>
      <c r="K23" s="474"/>
      <c r="L23" s="470" t="s">
        <v>226</v>
      </c>
      <c r="M23" s="471"/>
      <c r="N23" s="471"/>
      <c r="O23" s="471"/>
      <c r="P23" s="472"/>
    </row>
    <row r="24" spans="2:16" ht="15.75">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6" ht="16.5" thickBot="1">
      <c r="B25" s="466"/>
      <c r="C25" s="462"/>
      <c r="D25" s="462"/>
      <c r="E25" s="462"/>
      <c r="F25" s="462"/>
      <c r="G25" s="462"/>
      <c r="H25" s="462"/>
      <c r="I25" s="462"/>
      <c r="J25" s="462"/>
      <c r="K25" s="462"/>
      <c r="L25" s="462"/>
      <c r="M25" s="462"/>
      <c r="N25" s="462"/>
      <c r="O25" s="145" t="s">
        <v>209</v>
      </c>
      <c r="P25" s="30" t="s">
        <v>210</v>
      </c>
    </row>
    <row r="26" spans="2:16" ht="15">
      <c r="B26" s="148" t="s">
        <v>211</v>
      </c>
      <c r="C26" s="146">
        <v>31</v>
      </c>
      <c r="D26" s="8">
        <v>28</v>
      </c>
      <c r="E26" s="8">
        <v>31</v>
      </c>
      <c r="F26" s="8">
        <v>30</v>
      </c>
      <c r="G26" s="8">
        <v>21</v>
      </c>
      <c r="H26" s="8">
        <v>15</v>
      </c>
      <c r="I26" s="168">
        <f>SUM(C26:G26)</f>
        <v>141</v>
      </c>
      <c r="J26" s="8">
        <v>10</v>
      </c>
      <c r="K26" s="8">
        <v>31</v>
      </c>
      <c r="L26" s="8">
        <v>30</v>
      </c>
      <c r="M26" s="8">
        <v>31</v>
      </c>
      <c r="N26" s="168">
        <f>SUM(J26:M26)</f>
        <v>102</v>
      </c>
      <c r="O26" s="167">
        <f>SUM(C26:H26,J26:M26)</f>
        <v>258</v>
      </c>
      <c r="P26" s="169">
        <f>I26+N26</f>
        <v>243</v>
      </c>
    </row>
    <row r="27" spans="2:16" ht="19.5">
      <c r="B27" s="149" t="s">
        <v>485</v>
      </c>
      <c r="C27" s="147">
        <v>-5.2</v>
      </c>
      <c r="D27" s="10">
        <v>-3</v>
      </c>
      <c r="E27" s="10">
        <v>0.8</v>
      </c>
      <c r="F27" s="10">
        <v>10.9</v>
      </c>
      <c r="G27" s="10">
        <v>10.1</v>
      </c>
      <c r="H27" s="10">
        <v>11.2</v>
      </c>
      <c r="I27" s="153">
        <f>(C26*C27+D26*D27+E26*E27+F26*F27+G26*G27)/I26</f>
        <v>2.2602836879432622</v>
      </c>
      <c r="J27" s="10">
        <v>12.4</v>
      </c>
      <c r="K27" s="95">
        <v>5.4</v>
      </c>
      <c r="L27" s="95">
        <v>4</v>
      </c>
      <c r="M27" s="95">
        <v>-2.5</v>
      </c>
      <c r="N27" s="153">
        <f>(J26*J27+K26*K27+L26*L27+M26*M27)/N26</f>
        <v>3.2735294117647058</v>
      </c>
      <c r="O27" s="154">
        <f>(C27*C26+D27*D26+E27*E26+F27*F26+G27*G26+H27*H26+J27*J26+K27*K26+L27*L26+M27*M26)/O26</f>
        <v>3.1806201550387598</v>
      </c>
      <c r="P27" s="161">
        <f>(I27*I26+N27*N26)/P26</f>
        <v>2.6855967078189296</v>
      </c>
    </row>
    <row r="28" spans="2:16" ht="19.5">
      <c r="B28" s="149" t="s">
        <v>212</v>
      </c>
      <c r="C28" s="13">
        <v>565</v>
      </c>
      <c r="D28" s="12">
        <v>448</v>
      </c>
      <c r="E28" s="12">
        <v>379</v>
      </c>
      <c r="F28" s="12">
        <v>64</v>
      </c>
      <c r="G28" s="12">
        <v>60</v>
      </c>
      <c r="H28" s="12">
        <v>27</v>
      </c>
      <c r="I28" s="155">
        <f>SUM(C28:G28)</f>
        <v>1516</v>
      </c>
      <c r="J28" s="12">
        <v>7</v>
      </c>
      <c r="K28" s="12">
        <v>236</v>
      </c>
      <c r="L28" s="12">
        <v>270</v>
      </c>
      <c r="M28" s="12">
        <v>482</v>
      </c>
      <c r="N28" s="155">
        <f>SUM(J28:M28)</f>
        <v>995</v>
      </c>
      <c r="O28" s="156">
        <f>O26*(13-O27)</f>
        <v>2533.4</v>
      </c>
      <c r="P28" s="162">
        <f>P26*(13-P27)</f>
        <v>2506.4</v>
      </c>
    </row>
    <row r="29" spans="2:16" ht="19.5">
      <c r="B29" s="149" t="s">
        <v>213</v>
      </c>
      <c r="C29" s="13">
        <v>689</v>
      </c>
      <c r="D29" s="12">
        <v>560</v>
      </c>
      <c r="E29" s="12">
        <v>503</v>
      </c>
      <c r="F29" s="12">
        <v>184</v>
      </c>
      <c r="G29" s="12">
        <v>144</v>
      </c>
      <c r="H29" s="12">
        <v>87</v>
      </c>
      <c r="I29" s="155">
        <f>SUM(C29:G29)</f>
        <v>2080</v>
      </c>
      <c r="J29" s="12">
        <v>47</v>
      </c>
      <c r="K29" s="12">
        <v>360</v>
      </c>
      <c r="L29" s="12">
        <v>390</v>
      </c>
      <c r="M29" s="12">
        <v>606</v>
      </c>
      <c r="N29" s="155">
        <f>SUM(J29:M29)</f>
        <v>1403</v>
      </c>
      <c r="O29" s="156">
        <f>O26*(17-O27)</f>
        <v>3565.4</v>
      </c>
      <c r="P29" s="162">
        <f>P26*(17-P27)</f>
        <v>3478.4</v>
      </c>
    </row>
    <row r="30" spans="2:16" ht="19.5">
      <c r="B30" s="149" t="s">
        <v>214</v>
      </c>
      <c r="C30" s="17">
        <v>720</v>
      </c>
      <c r="D30" s="16">
        <v>588</v>
      </c>
      <c r="E30" s="16">
        <v>534</v>
      </c>
      <c r="F30" s="16">
        <v>214</v>
      </c>
      <c r="G30" s="16">
        <v>165</v>
      </c>
      <c r="H30" s="16">
        <v>102</v>
      </c>
      <c r="I30" s="155">
        <f>SUM(C30:G30)</f>
        <v>2221</v>
      </c>
      <c r="J30" s="16">
        <v>57</v>
      </c>
      <c r="K30" s="16">
        <v>391</v>
      </c>
      <c r="L30" s="16">
        <v>420</v>
      </c>
      <c r="M30" s="16">
        <v>637</v>
      </c>
      <c r="N30" s="155">
        <f>SUM(J30:M30)</f>
        <v>1505</v>
      </c>
      <c r="O30" s="157">
        <f>O26*(18-O27)</f>
        <v>3823.4</v>
      </c>
      <c r="P30" s="163">
        <f>P26*(18-P27)</f>
        <v>3721.4</v>
      </c>
    </row>
    <row r="31" spans="2:16" ht="20.25" thickBot="1">
      <c r="B31" s="347" t="s">
        <v>215</v>
      </c>
      <c r="C31" s="21">
        <v>751</v>
      </c>
      <c r="D31" s="20">
        <v>616</v>
      </c>
      <c r="E31" s="20">
        <v>565</v>
      </c>
      <c r="F31" s="20">
        <v>244</v>
      </c>
      <c r="G31" s="20">
        <v>186</v>
      </c>
      <c r="H31" s="20">
        <v>117</v>
      </c>
      <c r="I31" s="164">
        <f>SUM(C31:G31)</f>
        <v>2362</v>
      </c>
      <c r="J31" s="20">
        <v>67</v>
      </c>
      <c r="K31" s="20">
        <v>422</v>
      </c>
      <c r="L31" s="20">
        <v>450</v>
      </c>
      <c r="M31" s="20">
        <v>668</v>
      </c>
      <c r="N31" s="164">
        <f>SUM(J31:M31)</f>
        <v>1607</v>
      </c>
      <c r="O31" s="165">
        <f>O26*(19-O27)</f>
        <v>4081.4</v>
      </c>
      <c r="P31" s="166">
        <f>P26*(19-P27)</f>
        <v>3964.3999999999996</v>
      </c>
    </row>
    <row r="32" spans="2:16" ht="15.75" thickBot="1">
      <c r="B32" s="4"/>
      <c r="C32" s="4"/>
      <c r="D32" s="4"/>
      <c r="E32" s="4"/>
      <c r="F32" s="4"/>
      <c r="G32" s="4"/>
      <c r="H32" s="4"/>
      <c r="I32" s="4"/>
      <c r="J32" s="4"/>
      <c r="K32" s="4"/>
      <c r="L32" s="4"/>
      <c r="M32" s="4"/>
      <c r="N32" s="4"/>
      <c r="O32" s="4"/>
      <c r="P32" s="4"/>
    </row>
    <row r="33" spans="2:16" ht="24" thickBot="1">
      <c r="B33" s="473" t="s">
        <v>138</v>
      </c>
      <c r="C33" s="474"/>
      <c r="D33" s="474"/>
      <c r="E33" s="474"/>
      <c r="F33" s="474"/>
      <c r="G33" s="474"/>
      <c r="H33" s="474"/>
      <c r="I33" s="474"/>
      <c r="J33" s="474"/>
      <c r="K33" s="474"/>
      <c r="L33" s="470" t="s">
        <v>227</v>
      </c>
      <c r="M33" s="471"/>
      <c r="N33" s="471"/>
      <c r="O33" s="471"/>
      <c r="P33" s="472"/>
    </row>
    <row r="34" spans="2:16" ht="15.75">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6" ht="16.5" thickBot="1">
      <c r="B35" s="466"/>
      <c r="C35" s="462"/>
      <c r="D35" s="462"/>
      <c r="E35" s="462"/>
      <c r="F35" s="462"/>
      <c r="G35" s="462"/>
      <c r="H35" s="462"/>
      <c r="I35" s="462"/>
      <c r="J35" s="462"/>
      <c r="K35" s="462"/>
      <c r="L35" s="462"/>
      <c r="M35" s="462"/>
      <c r="N35" s="462"/>
      <c r="O35" s="145" t="s">
        <v>209</v>
      </c>
      <c r="P35" s="30" t="s">
        <v>210</v>
      </c>
    </row>
    <row r="36" spans="2:16" ht="15">
      <c r="B36" s="148" t="s">
        <v>211</v>
      </c>
      <c r="C36" s="146">
        <v>31</v>
      </c>
      <c r="D36" s="8">
        <v>28</v>
      </c>
      <c r="E36" s="8">
        <v>31</v>
      </c>
      <c r="F36" s="8">
        <v>30</v>
      </c>
      <c r="G36" s="8">
        <v>31</v>
      </c>
      <c r="H36" s="8">
        <v>10</v>
      </c>
      <c r="I36" s="168">
        <f>SUM(C36:G36)</f>
        <v>151</v>
      </c>
      <c r="J36" s="8">
        <v>25</v>
      </c>
      <c r="K36" s="8">
        <v>31</v>
      </c>
      <c r="L36" s="8">
        <v>30</v>
      </c>
      <c r="M36" s="8">
        <v>31</v>
      </c>
      <c r="N36" s="168">
        <f>SUM(J36:M36)</f>
        <v>117</v>
      </c>
      <c r="O36" s="167">
        <f>SUM(C36:H36,J36:M36)</f>
        <v>278</v>
      </c>
      <c r="P36" s="169">
        <f>I36+N36</f>
        <v>268</v>
      </c>
    </row>
    <row r="37" spans="2:16" ht="19.5">
      <c r="B37" s="149" t="s">
        <v>485</v>
      </c>
      <c r="C37" s="147">
        <v>-6.3</v>
      </c>
      <c r="D37" s="10">
        <v>-3.4</v>
      </c>
      <c r="E37" s="10">
        <v>0.9</v>
      </c>
      <c r="F37" s="10">
        <v>6.5</v>
      </c>
      <c r="G37" s="10">
        <v>9.52</v>
      </c>
      <c r="H37" s="10">
        <v>11.3</v>
      </c>
      <c r="I37" s="153">
        <f>(C36*C37+D36*D37+E36*E37+F36*F37+G36*G37)/I36</f>
        <v>1.5067549668874172</v>
      </c>
      <c r="J37" s="10">
        <v>9.5</v>
      </c>
      <c r="K37" s="95">
        <v>5</v>
      </c>
      <c r="L37" s="95">
        <v>3.5</v>
      </c>
      <c r="M37" s="95">
        <v>-5.9</v>
      </c>
      <c r="N37" s="153">
        <f>(J36*J37+K36*K37+L36*L37+M36*M37)/N36</f>
        <v>2.6888888888888891</v>
      </c>
      <c r="O37" s="154">
        <f>(C37*C36+D37*D36+E37*E36+F37*F36+G37*G36+H37*H36+J37*J36+K37*K36+L37*L36+M37*M36)/O36</f>
        <v>2.3565467625899279</v>
      </c>
      <c r="P37" s="161">
        <f>(I37*I36+N37*N36)/P36</f>
        <v>2.0228358208955224</v>
      </c>
    </row>
    <row r="38" spans="2:16" ht="19.5">
      <c r="B38" s="149" t="s">
        <v>212</v>
      </c>
      <c r="C38" s="13">
        <v>599</v>
      </c>
      <c r="D38" s="12">
        <v>460</v>
      </c>
      <c r="E38" s="12">
        <v>374</v>
      </c>
      <c r="F38" s="12">
        <v>196</v>
      </c>
      <c r="G38" s="12">
        <v>109</v>
      </c>
      <c r="H38" s="12">
        <v>17</v>
      </c>
      <c r="I38" s="155">
        <f>SUM(C38:G38)</f>
        <v>1738</v>
      </c>
      <c r="J38" s="12">
        <v>87</v>
      </c>
      <c r="K38" s="12">
        <v>250</v>
      </c>
      <c r="L38" s="12">
        <v>286</v>
      </c>
      <c r="M38" s="12">
        <v>584</v>
      </c>
      <c r="N38" s="155">
        <f>SUM(J38:M38)</f>
        <v>1207</v>
      </c>
      <c r="O38" s="156">
        <f>O36*(13-O37)</f>
        <v>2958.8799999999997</v>
      </c>
      <c r="P38" s="162">
        <f>P36*(13-P37)</f>
        <v>2941.88</v>
      </c>
    </row>
    <row r="39" spans="2:16" ht="19.5">
      <c r="B39" s="149" t="s">
        <v>213</v>
      </c>
      <c r="C39" s="13">
        <v>723</v>
      </c>
      <c r="D39" s="12">
        <v>572</v>
      </c>
      <c r="E39" s="12">
        <v>498</v>
      </c>
      <c r="F39" s="12">
        <v>316</v>
      </c>
      <c r="G39" s="12">
        <v>233</v>
      </c>
      <c r="H39" s="12">
        <v>57</v>
      </c>
      <c r="I39" s="155">
        <f>SUM(C39:G39)</f>
        <v>2342</v>
      </c>
      <c r="J39" s="12">
        <v>187</v>
      </c>
      <c r="K39" s="12">
        <v>374</v>
      </c>
      <c r="L39" s="12">
        <v>406</v>
      </c>
      <c r="M39" s="12">
        <v>708</v>
      </c>
      <c r="N39" s="155">
        <f>SUM(J39:M39)</f>
        <v>1675</v>
      </c>
      <c r="O39" s="156">
        <f>O36*(17-O37)</f>
        <v>4070.8799999999997</v>
      </c>
      <c r="P39" s="162">
        <f>P36*(17-P37)</f>
        <v>4013.88</v>
      </c>
    </row>
    <row r="40" spans="2:16" ht="19.5">
      <c r="B40" s="149" t="s">
        <v>214</v>
      </c>
      <c r="C40" s="17">
        <v>754</v>
      </c>
      <c r="D40" s="16">
        <v>600</v>
      </c>
      <c r="E40" s="16">
        <v>529</v>
      </c>
      <c r="F40" s="16">
        <v>346</v>
      </c>
      <c r="G40" s="16">
        <v>264</v>
      </c>
      <c r="H40" s="16">
        <v>67</v>
      </c>
      <c r="I40" s="155">
        <f>SUM(C40:G40)</f>
        <v>2493</v>
      </c>
      <c r="J40" s="16">
        <v>212</v>
      </c>
      <c r="K40" s="16">
        <v>405</v>
      </c>
      <c r="L40" s="16">
        <v>436</v>
      </c>
      <c r="M40" s="16">
        <v>739</v>
      </c>
      <c r="N40" s="155">
        <f>SUM(J40:M40)</f>
        <v>1792</v>
      </c>
      <c r="O40" s="157">
        <f>O36*(18-O37)</f>
        <v>4348.88</v>
      </c>
      <c r="P40" s="163">
        <f>P36*(18-P37)</f>
        <v>4281.88</v>
      </c>
    </row>
    <row r="41" spans="2:16" ht="20.25" thickBot="1">
      <c r="B41" s="347" t="s">
        <v>215</v>
      </c>
      <c r="C41" s="21">
        <v>785</v>
      </c>
      <c r="D41" s="20">
        <v>628</v>
      </c>
      <c r="E41" s="20">
        <v>560</v>
      </c>
      <c r="F41" s="20">
        <v>376</v>
      </c>
      <c r="G41" s="20">
        <v>295</v>
      </c>
      <c r="H41" s="20">
        <v>77</v>
      </c>
      <c r="I41" s="164">
        <f>SUM(C41:G41)</f>
        <v>2644</v>
      </c>
      <c r="J41" s="20">
        <v>237</v>
      </c>
      <c r="K41" s="20">
        <v>436</v>
      </c>
      <c r="L41" s="20">
        <v>466</v>
      </c>
      <c r="M41" s="20">
        <v>770</v>
      </c>
      <c r="N41" s="164">
        <f>SUM(J41:M41)</f>
        <v>1909</v>
      </c>
      <c r="O41" s="165">
        <f>O36*(19-O37)</f>
        <v>4626.88</v>
      </c>
      <c r="P41" s="166">
        <f>P36*(19-P37)</f>
        <v>4549.88</v>
      </c>
    </row>
    <row r="42" spans="2:16" ht="15.75" thickBot="1">
      <c r="B42" s="4"/>
      <c r="C42" s="4"/>
      <c r="D42" s="4"/>
      <c r="E42" s="4"/>
      <c r="F42" s="4"/>
      <c r="G42" s="4"/>
      <c r="H42" s="4"/>
      <c r="I42" s="4"/>
      <c r="J42" s="4"/>
      <c r="K42" s="4"/>
      <c r="L42" s="4"/>
      <c r="M42" s="4"/>
      <c r="N42" s="4"/>
      <c r="O42" s="4"/>
      <c r="P42" s="4"/>
    </row>
    <row r="43" spans="2:16" ht="24" thickBot="1">
      <c r="B43" s="473" t="s">
        <v>139</v>
      </c>
      <c r="C43" s="474"/>
      <c r="D43" s="474"/>
      <c r="E43" s="474"/>
      <c r="F43" s="474"/>
      <c r="G43" s="474"/>
      <c r="H43" s="474"/>
      <c r="I43" s="474"/>
      <c r="J43" s="474"/>
      <c r="K43" s="474"/>
      <c r="L43" s="470" t="s">
        <v>228</v>
      </c>
      <c r="M43" s="471"/>
      <c r="N43" s="471"/>
      <c r="O43" s="471"/>
      <c r="P43" s="472"/>
    </row>
    <row r="44" spans="2:16" ht="15.75">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6" ht="16.5" thickBot="1">
      <c r="B45" s="466"/>
      <c r="C45" s="462"/>
      <c r="D45" s="462"/>
      <c r="E45" s="462"/>
      <c r="F45" s="462"/>
      <c r="G45" s="462"/>
      <c r="H45" s="462"/>
      <c r="I45" s="462"/>
      <c r="J45" s="462"/>
      <c r="K45" s="462"/>
      <c r="L45" s="462"/>
      <c r="M45" s="462"/>
      <c r="N45" s="462"/>
      <c r="O45" s="145" t="s">
        <v>209</v>
      </c>
      <c r="P45" s="30" t="s">
        <v>210</v>
      </c>
    </row>
    <row r="46" spans="2:16" ht="15">
      <c r="B46" s="148" t="s">
        <v>211</v>
      </c>
      <c r="C46" s="146">
        <v>31</v>
      </c>
      <c r="D46" s="8">
        <v>28</v>
      </c>
      <c r="E46" s="8">
        <v>31</v>
      </c>
      <c r="F46" s="8">
        <v>20</v>
      </c>
      <c r="G46" s="8">
        <v>15</v>
      </c>
      <c r="H46" s="8">
        <v>0</v>
      </c>
      <c r="I46" s="168">
        <f>SUM(C46:G46)</f>
        <v>125</v>
      </c>
      <c r="J46" s="8">
        <v>15</v>
      </c>
      <c r="K46" s="8">
        <v>26</v>
      </c>
      <c r="L46" s="8">
        <v>30</v>
      </c>
      <c r="M46" s="8">
        <v>31</v>
      </c>
      <c r="N46" s="168">
        <f>SUM(J46:M46)</f>
        <v>102</v>
      </c>
      <c r="O46" s="167">
        <f>SUM(C46:H46,J46:M46)</f>
        <v>227</v>
      </c>
      <c r="P46" s="169">
        <f>I46+N46</f>
        <v>227</v>
      </c>
    </row>
    <row r="47" spans="2:16" ht="19.5">
      <c r="B47" s="149" t="s">
        <v>485</v>
      </c>
      <c r="C47" s="147">
        <v>-2</v>
      </c>
      <c r="D47" s="10">
        <v>-3.2</v>
      </c>
      <c r="E47" s="10">
        <v>2.9</v>
      </c>
      <c r="F47" s="10">
        <v>9.1</v>
      </c>
      <c r="G47" s="10">
        <v>9.1</v>
      </c>
      <c r="H47" s="10">
        <v>0</v>
      </c>
      <c r="I47" s="153">
        <f>(C46*C47+D46*D47+E46*E47+F46*F47+G46*G47)/I46</f>
        <v>2.0543999999999998</v>
      </c>
      <c r="J47" s="10">
        <v>11.8</v>
      </c>
      <c r="K47" s="95">
        <v>5.2</v>
      </c>
      <c r="L47" s="95">
        <v>2.1</v>
      </c>
      <c r="M47" s="95">
        <v>0.1</v>
      </c>
      <c r="N47" s="153">
        <f>(J46*J47+K46*K47+L46*L47+M46*M47)/N46</f>
        <v>3.7088235294117653</v>
      </c>
      <c r="O47" s="154">
        <f>(C47*C46+D47*D46+E47*E46+F47*F46+G47*G46+H47*H46+J47*J46+K47*K46+L47*L46+M47*M46)/O46</f>
        <v>2.7977973568281937</v>
      </c>
      <c r="P47" s="161">
        <f>(I47*I46+N47*N46)/P46</f>
        <v>2.7977973568281937</v>
      </c>
    </row>
    <row r="48" spans="2:16" ht="19.5">
      <c r="B48" s="149" t="s">
        <v>212</v>
      </c>
      <c r="C48" s="13">
        <v>466</v>
      </c>
      <c r="D48" s="12">
        <v>453</v>
      </c>
      <c r="E48" s="12">
        <v>313</v>
      </c>
      <c r="F48" s="12">
        <v>78</v>
      </c>
      <c r="G48" s="12">
        <v>58</v>
      </c>
      <c r="H48" s="12">
        <f>H46*(13-H47)</f>
        <v>0</v>
      </c>
      <c r="I48" s="155">
        <f>SUM(C48:G48)</f>
        <v>1368</v>
      </c>
      <c r="J48" s="12">
        <v>18</v>
      </c>
      <c r="K48" s="12">
        <v>203</v>
      </c>
      <c r="L48" s="12">
        <v>329</v>
      </c>
      <c r="M48" s="12">
        <v>41</v>
      </c>
      <c r="N48" s="155">
        <f>SUM(J48:M48)</f>
        <v>591</v>
      </c>
      <c r="O48" s="156">
        <f>O46*(13-O47)</f>
        <v>2315.8999999999996</v>
      </c>
      <c r="P48" s="162">
        <f>P46*(13-P47)</f>
        <v>2315.8999999999996</v>
      </c>
    </row>
    <row r="49" spans="2:16" ht="19.5">
      <c r="B49" s="149" t="s">
        <v>213</v>
      </c>
      <c r="C49" s="13">
        <v>590</v>
      </c>
      <c r="D49" s="12">
        <v>565</v>
      </c>
      <c r="E49" s="12">
        <v>437</v>
      </c>
      <c r="F49" s="12">
        <v>158</v>
      </c>
      <c r="G49" s="12">
        <v>118</v>
      </c>
      <c r="H49" s="12">
        <f>H46*(17-H47)</f>
        <v>0</v>
      </c>
      <c r="I49" s="155">
        <f>SUM(C49:G49)</f>
        <v>1868</v>
      </c>
      <c r="J49" s="12">
        <v>78</v>
      </c>
      <c r="K49" s="12">
        <v>307</v>
      </c>
      <c r="L49" s="12">
        <v>449</v>
      </c>
      <c r="M49" s="12">
        <v>525</v>
      </c>
      <c r="N49" s="155">
        <f>SUM(J49:M49)</f>
        <v>1359</v>
      </c>
      <c r="O49" s="156">
        <f>O46*(17-O47)</f>
        <v>3223.8999999999996</v>
      </c>
      <c r="P49" s="162">
        <f>P46*(17-P47)</f>
        <v>3223.8999999999996</v>
      </c>
    </row>
    <row r="50" spans="2:16" ht="19.5">
      <c r="B50" s="149" t="s">
        <v>214</v>
      </c>
      <c r="C50" s="17">
        <v>621</v>
      </c>
      <c r="D50" s="16">
        <v>593</v>
      </c>
      <c r="E50" s="16">
        <v>468</v>
      </c>
      <c r="F50" s="16">
        <v>178</v>
      </c>
      <c r="G50" s="16">
        <v>133</v>
      </c>
      <c r="H50" s="16">
        <f>H46*(18-H47)</f>
        <v>0</v>
      </c>
      <c r="I50" s="155">
        <f>SUM(C50:G50)</f>
        <v>1993</v>
      </c>
      <c r="J50" s="16">
        <v>93</v>
      </c>
      <c r="K50" s="16">
        <v>333</v>
      </c>
      <c r="L50" s="16">
        <v>479</v>
      </c>
      <c r="M50" s="16">
        <v>556</v>
      </c>
      <c r="N50" s="155">
        <f>SUM(J50:M50)</f>
        <v>1461</v>
      </c>
      <c r="O50" s="157">
        <f>O46*(18-O47)</f>
        <v>3450.8999999999996</v>
      </c>
      <c r="P50" s="163">
        <f>P46*(18-P47)</f>
        <v>3450.8999999999996</v>
      </c>
    </row>
    <row r="51" spans="2:16" ht="20.25" thickBot="1">
      <c r="B51" s="347" t="s">
        <v>215</v>
      </c>
      <c r="C51" s="21">
        <v>652</v>
      </c>
      <c r="D51" s="20">
        <v>621</v>
      </c>
      <c r="E51" s="20">
        <v>499</v>
      </c>
      <c r="F51" s="20">
        <v>198</v>
      </c>
      <c r="G51" s="20">
        <v>148</v>
      </c>
      <c r="H51" s="20">
        <f>H46*(19-H47)</f>
        <v>0</v>
      </c>
      <c r="I51" s="164">
        <f>SUM(C51:G51)</f>
        <v>2118</v>
      </c>
      <c r="J51" s="20">
        <v>108</v>
      </c>
      <c r="K51" s="20">
        <v>359</v>
      </c>
      <c r="L51" s="20">
        <v>509</v>
      </c>
      <c r="M51" s="20">
        <v>587</v>
      </c>
      <c r="N51" s="164">
        <f>SUM(J51:M51)</f>
        <v>1563</v>
      </c>
      <c r="O51" s="165">
        <f>O46*(19-O47)</f>
        <v>3677.8999999999996</v>
      </c>
      <c r="P51" s="166">
        <f>P46*(19-P47)</f>
        <v>3677.8999999999996</v>
      </c>
    </row>
    <row r="52" spans="2:16" ht="15.75" thickBot="1">
      <c r="B52" s="4"/>
      <c r="C52" s="4"/>
      <c r="D52" s="4"/>
      <c r="E52" s="4"/>
      <c r="F52" s="4"/>
      <c r="G52" s="4"/>
      <c r="H52" s="4"/>
      <c r="I52" s="4"/>
      <c r="J52" s="4"/>
      <c r="K52" s="4"/>
      <c r="L52" s="4"/>
      <c r="M52" s="4"/>
      <c r="N52" s="4"/>
      <c r="O52" s="4"/>
      <c r="P52" s="4"/>
    </row>
    <row r="53" spans="2:16" ht="24" thickBot="1">
      <c r="B53" s="473" t="s">
        <v>140</v>
      </c>
      <c r="C53" s="474"/>
      <c r="D53" s="474"/>
      <c r="E53" s="474"/>
      <c r="F53" s="474"/>
      <c r="G53" s="474"/>
      <c r="H53" s="474"/>
      <c r="I53" s="474"/>
      <c r="J53" s="474"/>
      <c r="K53" s="474"/>
      <c r="L53" s="470" t="s">
        <v>229</v>
      </c>
      <c r="M53" s="471"/>
      <c r="N53" s="471"/>
      <c r="O53" s="471"/>
      <c r="P53" s="472"/>
    </row>
    <row r="54" spans="2:16"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6" ht="16.5" thickBot="1">
      <c r="B55" s="466"/>
      <c r="C55" s="462"/>
      <c r="D55" s="462"/>
      <c r="E55" s="462"/>
      <c r="F55" s="462"/>
      <c r="G55" s="462"/>
      <c r="H55" s="462"/>
      <c r="I55" s="462"/>
      <c r="J55" s="462"/>
      <c r="K55" s="462"/>
      <c r="L55" s="462"/>
      <c r="M55" s="462"/>
      <c r="N55" s="462"/>
      <c r="O55" s="145" t="s">
        <v>209</v>
      </c>
      <c r="P55" s="30" t="s">
        <v>210</v>
      </c>
    </row>
    <row r="56" spans="2:16" ht="15">
      <c r="B56" s="148" t="s">
        <v>211</v>
      </c>
      <c r="C56" s="146">
        <v>31</v>
      </c>
      <c r="D56" s="8">
        <v>28</v>
      </c>
      <c r="E56" s="8">
        <v>31</v>
      </c>
      <c r="F56" s="8">
        <v>25</v>
      </c>
      <c r="G56" s="8">
        <v>15</v>
      </c>
      <c r="H56" s="8">
        <v>10</v>
      </c>
      <c r="I56" s="168">
        <f>SUM(C56:G56)</f>
        <v>130</v>
      </c>
      <c r="J56" s="8">
        <v>20</v>
      </c>
      <c r="K56" s="8">
        <v>31</v>
      </c>
      <c r="L56" s="8">
        <v>30</v>
      </c>
      <c r="M56" s="8">
        <v>31</v>
      </c>
      <c r="N56" s="168">
        <f>SUM(J56:M56)</f>
        <v>112</v>
      </c>
      <c r="O56" s="167">
        <f>SUM(C56:H56,J56:M56)</f>
        <v>252</v>
      </c>
      <c r="P56" s="169">
        <f>I56+N56</f>
        <v>242</v>
      </c>
    </row>
    <row r="57" spans="2:16" ht="19.5">
      <c r="B57" s="149" t="s">
        <v>485</v>
      </c>
      <c r="C57" s="147">
        <v>2</v>
      </c>
      <c r="D57" s="10">
        <v>6.7</v>
      </c>
      <c r="E57" s="10">
        <v>4.0999999999999996</v>
      </c>
      <c r="F57" s="10">
        <v>4.4000000000000004</v>
      </c>
      <c r="G57" s="10">
        <v>10.7</v>
      </c>
      <c r="H57" s="10">
        <v>12</v>
      </c>
      <c r="I57" s="153">
        <f>(C56*C57+D56*D57+E56*E57+F56*F57+G56*G57)/I56</f>
        <v>4.9784615384615387</v>
      </c>
      <c r="J57" s="10">
        <v>11.3</v>
      </c>
      <c r="K57" s="95">
        <v>8.6</v>
      </c>
      <c r="L57" s="95">
        <v>3.8</v>
      </c>
      <c r="M57" s="95">
        <v>2.4</v>
      </c>
      <c r="N57" s="153">
        <f>(J56*J57+K56*K57+L56*L57+M56*M57)/N56</f>
        <v>6.0803571428571415</v>
      </c>
      <c r="O57" s="154">
        <f>(C57*C56+D57*D56+E57*E56+F57*F56+G57*G56+H57*H56+J57*J56+K57*K56+L57*L56+M57*M56)/O56</f>
        <v>5.7468253968253968</v>
      </c>
      <c r="P57" s="161">
        <f>(I57*I56+N57*N56)/P56</f>
        <v>5.4884297520661152</v>
      </c>
    </row>
    <row r="58" spans="2:16" ht="19.5">
      <c r="B58" s="149" t="s">
        <v>212</v>
      </c>
      <c r="C58" s="13">
        <v>341</v>
      </c>
      <c r="D58" s="12">
        <v>176</v>
      </c>
      <c r="E58" s="12">
        <v>276</v>
      </c>
      <c r="F58" s="12">
        <v>215</v>
      </c>
      <c r="G58" s="12">
        <v>35</v>
      </c>
      <c r="H58" s="12">
        <v>14</v>
      </c>
      <c r="I58" s="155">
        <f>SUM(C58:G58)</f>
        <v>1043</v>
      </c>
      <c r="J58" s="12">
        <v>34</v>
      </c>
      <c r="K58" s="12">
        <v>138</v>
      </c>
      <c r="L58" s="12">
        <v>276</v>
      </c>
      <c r="M58" s="12">
        <v>329</v>
      </c>
      <c r="N58" s="155">
        <f>SUM(J58:M58)</f>
        <v>777</v>
      </c>
      <c r="O58" s="156">
        <f>O56*(13-O57)</f>
        <v>1827.8</v>
      </c>
      <c r="P58" s="162">
        <f>P56*(13-P57)</f>
        <v>1817.8000000000002</v>
      </c>
    </row>
    <row r="59" spans="2:16" ht="19.5">
      <c r="B59" s="149" t="s">
        <v>213</v>
      </c>
      <c r="C59" s="13">
        <v>465</v>
      </c>
      <c r="D59" s="12">
        <v>288</v>
      </c>
      <c r="E59" s="12">
        <v>400</v>
      </c>
      <c r="F59" s="12">
        <v>315</v>
      </c>
      <c r="G59" s="12">
        <v>95</v>
      </c>
      <c r="H59" s="12">
        <v>54</v>
      </c>
      <c r="I59" s="155">
        <f>SUM(C59:G59)</f>
        <v>1563</v>
      </c>
      <c r="J59" s="12">
        <v>114</v>
      </c>
      <c r="K59" s="12">
        <v>262</v>
      </c>
      <c r="L59" s="12">
        <v>396</v>
      </c>
      <c r="M59" s="12">
        <v>453</v>
      </c>
      <c r="N59" s="155">
        <f>SUM(J59:M59)</f>
        <v>1225</v>
      </c>
      <c r="O59" s="156">
        <f>O56*(17-O57)</f>
        <v>2835.8</v>
      </c>
      <c r="P59" s="162">
        <f>P56*(17-P57)</f>
        <v>2785.8</v>
      </c>
    </row>
    <row r="60" spans="2:16" ht="19.5">
      <c r="B60" s="149" t="s">
        <v>214</v>
      </c>
      <c r="C60" s="17">
        <v>496</v>
      </c>
      <c r="D60" s="16">
        <v>316</v>
      </c>
      <c r="E60" s="16">
        <v>431</v>
      </c>
      <c r="F60" s="16">
        <v>340</v>
      </c>
      <c r="G60" s="16">
        <v>110</v>
      </c>
      <c r="H60" s="16">
        <v>64</v>
      </c>
      <c r="I60" s="155">
        <f>SUM(C60:G60)</f>
        <v>1693</v>
      </c>
      <c r="J60" s="16">
        <v>134</v>
      </c>
      <c r="K60" s="16">
        <v>293</v>
      </c>
      <c r="L60" s="16">
        <v>426</v>
      </c>
      <c r="M60" s="16">
        <v>484</v>
      </c>
      <c r="N60" s="155">
        <f>SUM(J60:M60)</f>
        <v>1337</v>
      </c>
      <c r="O60" s="157">
        <f>O56*(18-O57)</f>
        <v>3087.8</v>
      </c>
      <c r="P60" s="163">
        <f>P56*(18-P57)</f>
        <v>3027.8</v>
      </c>
    </row>
    <row r="61" spans="2:16" ht="20.25" thickBot="1">
      <c r="B61" s="347" t="s">
        <v>215</v>
      </c>
      <c r="C61" s="21">
        <v>527</v>
      </c>
      <c r="D61" s="20">
        <f>D56*(19-D57)</f>
        <v>344.40000000000003</v>
      </c>
      <c r="E61" s="20">
        <v>462</v>
      </c>
      <c r="F61" s="20">
        <v>365</v>
      </c>
      <c r="G61" s="20">
        <v>125</v>
      </c>
      <c r="H61" s="20">
        <v>74</v>
      </c>
      <c r="I61" s="164">
        <f>SUM(C61:G61)</f>
        <v>1823.4</v>
      </c>
      <c r="J61" s="20">
        <v>154</v>
      </c>
      <c r="K61" s="20">
        <v>324</v>
      </c>
      <c r="L61" s="20">
        <v>456</v>
      </c>
      <c r="M61" s="20">
        <v>515</v>
      </c>
      <c r="N61" s="164">
        <f>SUM(J61:M61)</f>
        <v>1449</v>
      </c>
      <c r="O61" s="165">
        <f>O56*(19-O57)</f>
        <v>3339.8</v>
      </c>
      <c r="P61" s="166">
        <f>P56*(19-P57)</f>
        <v>3269.8</v>
      </c>
    </row>
    <row r="62" spans="2:16" ht="15.75" thickBot="1">
      <c r="B62" s="4"/>
      <c r="C62" s="4"/>
      <c r="D62" s="4"/>
      <c r="E62" s="4"/>
      <c r="F62" s="4"/>
      <c r="G62" s="4"/>
      <c r="H62" s="4"/>
      <c r="I62" s="4"/>
      <c r="J62" s="4"/>
      <c r="K62" s="4"/>
      <c r="L62" s="4"/>
      <c r="M62" s="4"/>
      <c r="N62" s="4"/>
      <c r="O62" s="4"/>
      <c r="P62" s="4"/>
    </row>
    <row r="63" spans="2:16" ht="24" thickBot="1">
      <c r="B63" s="473" t="s">
        <v>141</v>
      </c>
      <c r="C63" s="474"/>
      <c r="D63" s="474"/>
      <c r="E63" s="474"/>
      <c r="F63" s="474"/>
      <c r="G63" s="474"/>
      <c r="H63" s="474"/>
      <c r="I63" s="474"/>
      <c r="J63" s="474"/>
      <c r="K63" s="474"/>
      <c r="L63" s="470" t="s">
        <v>230</v>
      </c>
      <c r="M63" s="471"/>
      <c r="N63" s="471"/>
      <c r="O63" s="471"/>
      <c r="P63" s="472"/>
    </row>
    <row r="64" spans="2:16"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ht="15">
      <c r="B66" s="148" t="s">
        <v>211</v>
      </c>
      <c r="C66" s="146">
        <v>31</v>
      </c>
      <c r="D66" s="8">
        <v>28</v>
      </c>
      <c r="E66" s="8">
        <v>31</v>
      </c>
      <c r="F66" s="8">
        <v>30</v>
      </c>
      <c r="G66" s="8">
        <v>21</v>
      </c>
      <c r="H66" s="8">
        <v>10</v>
      </c>
      <c r="I66" s="168">
        <f>SUM(C66:G66)</f>
        <v>141</v>
      </c>
      <c r="J66" s="8">
        <v>25</v>
      </c>
      <c r="K66" s="8">
        <v>31</v>
      </c>
      <c r="L66" s="8">
        <v>30</v>
      </c>
      <c r="M66" s="8">
        <v>31</v>
      </c>
      <c r="N66" s="168">
        <f>SUM(J66:M66)</f>
        <v>117</v>
      </c>
      <c r="O66" s="167">
        <f>SUM(C66:H66,J66:M66)</f>
        <v>268</v>
      </c>
      <c r="P66" s="169">
        <f>I66+N66</f>
        <v>258</v>
      </c>
    </row>
    <row r="67" spans="2:16" ht="19.5">
      <c r="B67" s="149" t="s">
        <v>485</v>
      </c>
      <c r="C67" s="147">
        <v>3.1</v>
      </c>
      <c r="D67" s="10">
        <v>2.8</v>
      </c>
      <c r="E67" s="10">
        <v>2.2000000000000002</v>
      </c>
      <c r="F67" s="10">
        <v>6.9</v>
      </c>
      <c r="G67" s="10">
        <v>9</v>
      </c>
      <c r="H67" s="10">
        <v>10</v>
      </c>
      <c r="I67" s="153">
        <f>(C66*C67+D66*D67+E66*E67+F66*F67+G66*G67)/I66</f>
        <v>4.5297872340425531</v>
      </c>
      <c r="J67" s="10">
        <v>9.6999999999999993</v>
      </c>
      <c r="K67" s="95">
        <v>8.6</v>
      </c>
      <c r="L67" s="95">
        <v>2.7</v>
      </c>
      <c r="M67" s="95">
        <v>0</v>
      </c>
      <c r="N67" s="153">
        <f>(J66*J67+K66*K67+L66*L67+M66*M67)/N66</f>
        <v>5.0435897435897425</v>
      </c>
      <c r="O67" s="154">
        <f>(C67*C66+D67*D66+E67*E66+F67*F66+G67*G66+H67*H66+J67*J66+K67*K66+L67*L66+M67*M66)/O66</f>
        <v>4.9582089552238804</v>
      </c>
      <c r="P67" s="161">
        <f>(I67*I66+N67*N66)/P66</f>
        <v>4.7627906976744185</v>
      </c>
    </row>
    <row r="68" spans="2:16" ht="19.5">
      <c r="B68" s="149" t="s">
        <v>212</v>
      </c>
      <c r="C68" s="13">
        <v>307</v>
      </c>
      <c r="D68" s="12">
        <v>286</v>
      </c>
      <c r="E68" s="12">
        <f>E66*(13-E67)</f>
        <v>334.8</v>
      </c>
      <c r="F68" s="12">
        <v>184</v>
      </c>
      <c r="G68" s="12">
        <v>85</v>
      </c>
      <c r="H68" s="12">
        <v>35</v>
      </c>
      <c r="I68" s="155">
        <f>SUM(C68:G68)</f>
        <v>1196.8</v>
      </c>
      <c r="J68" s="12">
        <v>83</v>
      </c>
      <c r="K68" s="12">
        <v>138</v>
      </c>
      <c r="L68" s="12">
        <v>309</v>
      </c>
      <c r="M68" s="12">
        <v>403</v>
      </c>
      <c r="N68" s="155">
        <f>SUM(J68:M68)</f>
        <v>933</v>
      </c>
      <c r="O68" s="156">
        <f>O66*(13-O67)</f>
        <v>2155.1999999999998</v>
      </c>
      <c r="P68" s="162">
        <f>P66*(13-P67)</f>
        <v>2125.1999999999998</v>
      </c>
    </row>
    <row r="69" spans="2:16" ht="19.5">
      <c r="B69" s="149" t="s">
        <v>213</v>
      </c>
      <c r="C69" s="13">
        <v>431</v>
      </c>
      <c r="D69" s="12">
        <v>398</v>
      </c>
      <c r="E69" s="12">
        <f>E66*(17-E67)</f>
        <v>458.8</v>
      </c>
      <c r="F69" s="12">
        <v>304</v>
      </c>
      <c r="G69" s="12">
        <v>169</v>
      </c>
      <c r="H69" s="12">
        <v>75</v>
      </c>
      <c r="I69" s="155">
        <f>SUM(C69:G69)</f>
        <v>1760.8</v>
      </c>
      <c r="J69" s="12">
        <v>183</v>
      </c>
      <c r="K69" s="12">
        <v>262</v>
      </c>
      <c r="L69" s="12">
        <v>429</v>
      </c>
      <c r="M69" s="12">
        <v>527</v>
      </c>
      <c r="N69" s="155">
        <f>SUM(J69:M69)</f>
        <v>1401</v>
      </c>
      <c r="O69" s="156">
        <f>O66*(17-O67)</f>
        <v>3227.2</v>
      </c>
      <c r="P69" s="162">
        <f>P66*(17-P67)</f>
        <v>3157.2</v>
      </c>
    </row>
    <row r="70" spans="2:16" ht="19.5">
      <c r="B70" s="149" t="s">
        <v>214</v>
      </c>
      <c r="C70" s="17">
        <v>462</v>
      </c>
      <c r="D70" s="16">
        <v>426</v>
      </c>
      <c r="E70" s="16">
        <f>E66*(18-E67)</f>
        <v>489.8</v>
      </c>
      <c r="F70" s="16">
        <v>334</v>
      </c>
      <c r="G70" s="16">
        <v>190</v>
      </c>
      <c r="H70" s="16">
        <v>85</v>
      </c>
      <c r="I70" s="155">
        <f>SUM(C70:G70)</f>
        <v>1901.8</v>
      </c>
      <c r="J70" s="16">
        <v>208</v>
      </c>
      <c r="K70" s="16">
        <v>293</v>
      </c>
      <c r="L70" s="16">
        <v>459</v>
      </c>
      <c r="M70" s="16">
        <v>558</v>
      </c>
      <c r="N70" s="155">
        <f>SUM(J70:M70)</f>
        <v>1518</v>
      </c>
      <c r="O70" s="157">
        <f>O66*(18-O67)</f>
        <v>3495.2</v>
      </c>
      <c r="P70" s="163">
        <f>P66*(18-P67)</f>
        <v>3415.2</v>
      </c>
    </row>
    <row r="71" spans="2:16" ht="20.25" thickBot="1">
      <c r="B71" s="347" t="s">
        <v>215</v>
      </c>
      <c r="C71" s="21">
        <v>493</v>
      </c>
      <c r="D71" s="20">
        <v>454</v>
      </c>
      <c r="E71" s="20">
        <f>E66*(19-E67)</f>
        <v>520.80000000000007</v>
      </c>
      <c r="F71" s="20">
        <v>364</v>
      </c>
      <c r="G71" s="20">
        <v>211</v>
      </c>
      <c r="H71" s="20">
        <v>95</v>
      </c>
      <c r="I71" s="164">
        <f>SUM(C71:G71)</f>
        <v>2042.8000000000002</v>
      </c>
      <c r="J71" s="20">
        <v>233</v>
      </c>
      <c r="K71" s="20">
        <v>324</v>
      </c>
      <c r="L71" s="20">
        <v>489</v>
      </c>
      <c r="M71" s="20">
        <v>589</v>
      </c>
      <c r="N71" s="164">
        <f>SUM(J71:M71)</f>
        <v>1635</v>
      </c>
      <c r="O71" s="165">
        <f>O66*(19-O67)</f>
        <v>3763.2</v>
      </c>
      <c r="P71" s="166">
        <f>P66*(19-P67)</f>
        <v>3673.2</v>
      </c>
    </row>
    <row r="72" spans="2:16" ht="15.75" thickBot="1">
      <c r="B72" s="4"/>
      <c r="C72" s="4"/>
      <c r="D72" s="4"/>
      <c r="E72" s="4"/>
      <c r="F72" s="4"/>
      <c r="G72" s="4"/>
      <c r="H72" s="4"/>
      <c r="I72" s="4"/>
      <c r="J72" s="4"/>
      <c r="K72" s="4"/>
      <c r="L72" s="4"/>
      <c r="M72" s="4"/>
      <c r="N72" s="4"/>
      <c r="O72" s="4"/>
      <c r="P72" s="4"/>
    </row>
    <row r="73" spans="2:16" ht="24" thickBot="1">
      <c r="B73" s="473" t="s">
        <v>142</v>
      </c>
      <c r="C73" s="474"/>
      <c r="D73" s="474"/>
      <c r="E73" s="474"/>
      <c r="F73" s="474"/>
      <c r="G73" s="474"/>
      <c r="H73" s="474"/>
      <c r="I73" s="474"/>
      <c r="J73" s="474"/>
      <c r="K73" s="474"/>
      <c r="L73" s="470" t="s">
        <v>231</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ht="15">
      <c r="B76" s="148" t="s">
        <v>211</v>
      </c>
      <c r="C76" s="146">
        <v>31</v>
      </c>
      <c r="D76" s="8">
        <v>28</v>
      </c>
      <c r="E76" s="8">
        <v>31</v>
      </c>
      <c r="F76" s="8">
        <v>30</v>
      </c>
      <c r="G76" s="8">
        <v>26</v>
      </c>
      <c r="H76" s="8">
        <v>10</v>
      </c>
      <c r="I76" s="168">
        <f>SUM(C76:G76)</f>
        <v>146</v>
      </c>
      <c r="J76" s="8">
        <v>15</v>
      </c>
      <c r="K76" s="8">
        <v>30</v>
      </c>
      <c r="L76" s="8">
        <v>31</v>
      </c>
      <c r="M76" s="8">
        <v>31</v>
      </c>
      <c r="N76" s="168">
        <f>SUM(J76:M76)</f>
        <v>107</v>
      </c>
      <c r="O76" s="167">
        <f>SUM(C76:H76,J76:M76)</f>
        <v>263</v>
      </c>
      <c r="P76" s="169">
        <f>I76+N76</f>
        <v>253</v>
      </c>
    </row>
    <row r="77" spans="2:16" ht="19.5">
      <c r="B77" s="149" t="s">
        <v>485</v>
      </c>
      <c r="C77" s="147">
        <v>-0.9</v>
      </c>
      <c r="D77" s="10">
        <v>0.6</v>
      </c>
      <c r="E77" s="10">
        <v>5.4</v>
      </c>
      <c r="F77" s="10">
        <v>8.4</v>
      </c>
      <c r="G77" s="10">
        <v>9</v>
      </c>
      <c r="H77" s="10">
        <v>12</v>
      </c>
      <c r="I77" s="153">
        <f>(C76*C77+D76*D77+E76*E77+F76*F77+G76*G77)/I76</f>
        <v>4.3993150684931503</v>
      </c>
      <c r="J77" s="10">
        <v>12.726666666666665</v>
      </c>
      <c r="K77" s="95">
        <v>8.5645161290322598</v>
      </c>
      <c r="L77" s="95">
        <v>4.4333333333333345</v>
      </c>
      <c r="M77" s="95">
        <v>-0.16451612903225774</v>
      </c>
      <c r="N77" s="153">
        <f>(J76*J77+K76*K77+L76*L77+M76*M77)/N76</f>
        <v>5.4221384785448707</v>
      </c>
      <c r="O77" s="154">
        <f>(C77*C76+D77*D76+E77*E76+F77*F76+G77*G76+H77*H76+J77*J76+K77*K76+L77*L76+M77*M76)/O76</f>
        <v>5.1044441718794715</v>
      </c>
      <c r="P77" s="161">
        <f>(I77*I76+N77*N76)/P76</f>
        <v>4.8318925581197671</v>
      </c>
    </row>
    <row r="78" spans="2:16" ht="19.5">
      <c r="B78" s="149" t="s">
        <v>212</v>
      </c>
      <c r="C78" s="13">
        <f>C76*(13-C77)</f>
        <v>430.90000000000003</v>
      </c>
      <c r="D78" s="12">
        <f>D76*(13-D77)</f>
        <v>347.2</v>
      </c>
      <c r="E78" s="12">
        <f>E76*(13-E77)</f>
        <v>235.6</v>
      </c>
      <c r="F78" s="12">
        <v>139</v>
      </c>
      <c r="G78" s="12">
        <f>G76*(13-G77)</f>
        <v>104</v>
      </c>
      <c r="H78" s="12">
        <v>13</v>
      </c>
      <c r="I78" s="155">
        <f>SUM(C78:G78)</f>
        <v>1256.7</v>
      </c>
      <c r="J78" s="12">
        <f>J76*(13-J77)</f>
        <v>4.1000000000000281</v>
      </c>
      <c r="K78" s="12">
        <f>K76*(13-K77)</f>
        <v>133.0645161290322</v>
      </c>
      <c r="L78" s="12">
        <f>L76*(13-L77)</f>
        <v>265.56666666666666</v>
      </c>
      <c r="M78" s="12">
        <f>M76*(13-M77)</f>
        <v>408.09999999999997</v>
      </c>
      <c r="N78" s="155">
        <f>SUM(J78:M78)</f>
        <v>810.83118279569885</v>
      </c>
      <c r="O78" s="156">
        <f>O76*(13-O77)</f>
        <v>2076.5311827956989</v>
      </c>
      <c r="P78" s="162">
        <f>P76*(13-P77)</f>
        <v>2066.5311827956989</v>
      </c>
    </row>
    <row r="79" spans="2:16" ht="19.5">
      <c r="B79" s="149" t="s">
        <v>213</v>
      </c>
      <c r="C79" s="13">
        <f>C76*(17-C77)</f>
        <v>554.9</v>
      </c>
      <c r="D79" s="12">
        <f>D76*(17-D77)</f>
        <v>459.19999999999993</v>
      </c>
      <c r="E79" s="12">
        <f>E76*(17-E77)</f>
        <v>359.59999999999997</v>
      </c>
      <c r="F79" s="12">
        <v>259</v>
      </c>
      <c r="G79" s="12">
        <f>G76*(17-G77)</f>
        <v>208</v>
      </c>
      <c r="H79" s="12">
        <v>53</v>
      </c>
      <c r="I79" s="155">
        <f>SUM(C79:G79)</f>
        <v>1840.6999999999998</v>
      </c>
      <c r="J79" s="12">
        <f>J76*(17-J77)</f>
        <v>64.100000000000023</v>
      </c>
      <c r="K79" s="12">
        <f>K76*(17-K77)</f>
        <v>253.0645161290322</v>
      </c>
      <c r="L79" s="12">
        <f>L76*(17-L77)</f>
        <v>389.56666666666666</v>
      </c>
      <c r="M79" s="12">
        <f>M76*(17-M77)</f>
        <v>532.1</v>
      </c>
      <c r="N79" s="155">
        <f>SUM(J79:M79)</f>
        <v>1238.8311827956991</v>
      </c>
      <c r="O79" s="156">
        <f>O76*(17-O77)</f>
        <v>3128.5311827956989</v>
      </c>
      <c r="P79" s="162">
        <f>P76*(17-P77)</f>
        <v>3078.5311827956989</v>
      </c>
    </row>
    <row r="80" spans="2:16" ht="19.5">
      <c r="B80" s="149" t="s">
        <v>214</v>
      </c>
      <c r="C80" s="17">
        <f>C76*(18-C77)</f>
        <v>585.9</v>
      </c>
      <c r="D80" s="16">
        <f>D76*(18-D77)</f>
        <v>487.19999999999993</v>
      </c>
      <c r="E80" s="16">
        <f>E76*(18-E77)</f>
        <v>390.59999999999997</v>
      </c>
      <c r="F80" s="16">
        <v>289</v>
      </c>
      <c r="G80" s="16">
        <f>G76*(18-G77)</f>
        <v>234</v>
      </c>
      <c r="H80" s="16">
        <v>63</v>
      </c>
      <c r="I80" s="155">
        <f>SUM(C80:G80)</f>
        <v>1986.6999999999998</v>
      </c>
      <c r="J80" s="16">
        <f>J76*(18-J77)</f>
        <v>79.100000000000023</v>
      </c>
      <c r="K80" s="16">
        <f>K76*(18-K77)</f>
        <v>283.0645161290322</v>
      </c>
      <c r="L80" s="16">
        <f>L76*(18-L77)</f>
        <v>420.56666666666666</v>
      </c>
      <c r="M80" s="16">
        <f>M76*(18-M77)</f>
        <v>563.1</v>
      </c>
      <c r="N80" s="155">
        <f>SUM(J80:M80)</f>
        <v>1345.8311827956991</v>
      </c>
      <c r="O80" s="157">
        <f>O76*(18-O77)</f>
        <v>3391.5311827956989</v>
      </c>
      <c r="P80" s="163">
        <f>P76*(18-P77)</f>
        <v>3331.5311827956989</v>
      </c>
    </row>
    <row r="81" spans="2:16" ht="20.25" thickBot="1">
      <c r="B81" s="347" t="s">
        <v>215</v>
      </c>
      <c r="C81" s="21">
        <f>C76*(19-C77)</f>
        <v>616.9</v>
      </c>
      <c r="D81" s="20">
        <f>D76*(19-D77)</f>
        <v>515.19999999999993</v>
      </c>
      <c r="E81" s="20">
        <f>E76*(19-E77)</f>
        <v>421.59999999999997</v>
      </c>
      <c r="F81" s="20">
        <v>319</v>
      </c>
      <c r="G81" s="20">
        <f>G76*(19-G77)</f>
        <v>260</v>
      </c>
      <c r="H81" s="20">
        <v>73</v>
      </c>
      <c r="I81" s="164">
        <f>SUM(C81:G81)</f>
        <v>2132.6999999999998</v>
      </c>
      <c r="J81" s="20">
        <f>J76*(19-J77)</f>
        <v>94.100000000000023</v>
      </c>
      <c r="K81" s="20">
        <f>K76*(19-K77)</f>
        <v>313.0645161290322</v>
      </c>
      <c r="L81" s="20">
        <f>L76*(19-L77)</f>
        <v>451.56666666666666</v>
      </c>
      <c r="M81" s="20">
        <f>M76*(19-M77)</f>
        <v>594.1</v>
      </c>
      <c r="N81" s="164">
        <f>SUM(J81:M81)</f>
        <v>1452.8311827956991</v>
      </c>
      <c r="O81" s="165">
        <f>O76*(19-O77)</f>
        <v>3654.5311827956989</v>
      </c>
      <c r="P81" s="166">
        <f>P76*(19-P77)</f>
        <v>3584.5311827956989</v>
      </c>
    </row>
    <row r="82" spans="2:16" ht="15.75" thickBot="1">
      <c r="B82" s="24"/>
      <c r="C82" s="25"/>
      <c r="D82" s="25"/>
      <c r="E82" s="25"/>
      <c r="F82" s="25"/>
      <c r="G82" s="25"/>
      <c r="H82" s="25"/>
      <c r="I82" s="26"/>
      <c r="J82" s="25"/>
      <c r="K82" s="25"/>
      <c r="L82" s="25"/>
      <c r="M82" s="25"/>
      <c r="N82" s="26"/>
      <c r="O82" s="27"/>
      <c r="P82" s="27"/>
    </row>
    <row r="83" spans="2:16" ht="24" thickBot="1">
      <c r="B83" s="473" t="s">
        <v>143</v>
      </c>
      <c r="C83" s="474"/>
      <c r="D83" s="474"/>
      <c r="E83" s="474"/>
      <c r="F83" s="474"/>
      <c r="G83" s="474"/>
      <c r="H83" s="474"/>
      <c r="I83" s="474"/>
      <c r="J83" s="474"/>
      <c r="K83" s="474"/>
      <c r="L83" s="470" t="s">
        <v>145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ht="15">
      <c r="B86" s="148" t="s">
        <v>211</v>
      </c>
      <c r="C86" s="146">
        <v>31</v>
      </c>
      <c r="D86" s="8">
        <v>31</v>
      </c>
      <c r="E86" s="8">
        <v>31</v>
      </c>
      <c r="F86" s="8">
        <v>28</v>
      </c>
      <c r="G86" s="8">
        <v>24</v>
      </c>
      <c r="H86" s="8">
        <v>13</v>
      </c>
      <c r="I86" s="168">
        <f>SUM(C86:G86)</f>
        <v>145</v>
      </c>
      <c r="J86" s="8"/>
      <c r="K86" s="8"/>
      <c r="L86" s="8"/>
      <c r="M86" s="8"/>
      <c r="N86" s="168">
        <f>SUM(J86:M86)</f>
        <v>0</v>
      </c>
      <c r="O86" s="167">
        <f>SUM(C86:H86,J86:M86)</f>
        <v>158</v>
      </c>
      <c r="P86" s="169">
        <f>I86+N86</f>
        <v>145</v>
      </c>
    </row>
    <row r="87" spans="2:16" ht="19.5">
      <c r="B87" s="149" t="s">
        <v>485</v>
      </c>
      <c r="C87" s="147">
        <v>-0.95161290322580638</v>
      </c>
      <c r="D87" s="10">
        <v>-1.7</v>
      </c>
      <c r="E87" s="10">
        <v>2.5225806451612902</v>
      </c>
      <c r="F87" s="10">
        <v>6.2533333333333339</v>
      </c>
      <c r="G87" s="10">
        <v>10.725806451612904</v>
      </c>
      <c r="H87" s="10">
        <v>14.666666666666663</v>
      </c>
      <c r="I87" s="153">
        <f>(C86*C87+D86*D87+E86*E87+F86*F87+G86*G87)/I86</f>
        <v>2.9552599184278829</v>
      </c>
      <c r="J87" s="10"/>
      <c r="K87" s="95"/>
      <c r="L87" s="95"/>
      <c r="M87" s="95"/>
      <c r="N87" s="153"/>
      <c r="O87" s="154">
        <f>(C87*C86+D87*D86+E87*E86+F87*F86+G87*G86+H87*H86+J87*J86+K87*K86+L87*L86+M87*M86)/O86</f>
        <v>3.9188566761943648</v>
      </c>
      <c r="P87" s="161">
        <f>(I87*I86+N87*N86)/P86</f>
        <v>2.9552599184278829</v>
      </c>
    </row>
    <row r="88" spans="2:16" ht="19.5">
      <c r="B88" s="149" t="s">
        <v>212</v>
      </c>
      <c r="C88" s="13">
        <f t="shared" ref="C88:H88" si="4">C86*(13-C87)</f>
        <v>432.5</v>
      </c>
      <c r="D88" s="12">
        <f t="shared" si="4"/>
        <v>455.7</v>
      </c>
      <c r="E88" s="12">
        <f t="shared" si="4"/>
        <v>324.79999999999995</v>
      </c>
      <c r="F88" s="12">
        <f t="shared" si="4"/>
        <v>188.90666666666664</v>
      </c>
      <c r="G88" s="12">
        <f t="shared" si="4"/>
        <v>54.580645161290306</v>
      </c>
      <c r="H88" s="12">
        <f t="shared" si="4"/>
        <v>-21.666666666666615</v>
      </c>
      <c r="I88" s="155">
        <f>SUM(C88:G88)</f>
        <v>1456.487311827957</v>
      </c>
      <c r="J88" s="12">
        <f>J86*(13-J87)</f>
        <v>0</v>
      </c>
      <c r="K88" s="12">
        <f>K86*(13-K87)</f>
        <v>0</v>
      </c>
      <c r="L88" s="12">
        <f>L86*(13-L87)</f>
        <v>0</v>
      </c>
      <c r="M88" s="12">
        <f>M86*(13-M87)</f>
        <v>0</v>
      </c>
      <c r="N88" s="155">
        <f>SUM(J88:M88)</f>
        <v>0</v>
      </c>
      <c r="O88" s="156">
        <f>O86*(13-O87)</f>
        <v>1434.8206451612905</v>
      </c>
      <c r="P88" s="162">
        <f>P86*(13-P87)</f>
        <v>1456.487311827957</v>
      </c>
    </row>
    <row r="89" spans="2:16" ht="19.5">
      <c r="B89" s="149" t="s">
        <v>213</v>
      </c>
      <c r="C89" s="13">
        <f t="shared" ref="C89:H89" si="5">C86*(17-C87)</f>
        <v>556.5</v>
      </c>
      <c r="D89" s="12">
        <f t="shared" si="5"/>
        <v>579.69999999999993</v>
      </c>
      <c r="E89" s="12">
        <f t="shared" si="5"/>
        <v>448.79999999999995</v>
      </c>
      <c r="F89" s="12">
        <f t="shared" si="5"/>
        <v>300.90666666666664</v>
      </c>
      <c r="G89" s="12">
        <f t="shared" si="5"/>
        <v>150.58064516129031</v>
      </c>
      <c r="H89" s="12">
        <f t="shared" si="5"/>
        <v>30.333333333333385</v>
      </c>
      <c r="I89" s="155">
        <f>SUM(C89:G89)</f>
        <v>2036.4873118279565</v>
      </c>
      <c r="J89" s="12">
        <f>J86*(17-J87)</f>
        <v>0</v>
      </c>
      <c r="K89" s="12">
        <f>K86*(17-K87)</f>
        <v>0</v>
      </c>
      <c r="L89" s="12">
        <f>L86*(17-L87)</f>
        <v>0</v>
      </c>
      <c r="M89" s="12">
        <f>M86*(17-M87)</f>
        <v>0</v>
      </c>
      <c r="N89" s="155">
        <f>SUM(J89:M89)</f>
        <v>0</v>
      </c>
      <c r="O89" s="156">
        <f>O86*(17-O87)</f>
        <v>2066.8206451612905</v>
      </c>
      <c r="P89" s="162">
        <f>P86*(17-P87)</f>
        <v>2036.487311827957</v>
      </c>
    </row>
    <row r="90" spans="2:16" ht="19.5">
      <c r="B90" s="149" t="s">
        <v>214</v>
      </c>
      <c r="C90" s="17">
        <f t="shared" ref="C90:H90" si="6">C86*(18-C87)</f>
        <v>587.5</v>
      </c>
      <c r="D90" s="16">
        <f t="shared" si="6"/>
        <v>610.69999999999993</v>
      </c>
      <c r="E90" s="16">
        <f t="shared" si="6"/>
        <v>479.79999999999995</v>
      </c>
      <c r="F90" s="16">
        <f t="shared" si="6"/>
        <v>328.90666666666664</v>
      </c>
      <c r="G90" s="16">
        <f t="shared" si="6"/>
        <v>174.58064516129031</v>
      </c>
      <c r="H90" s="16">
        <f t="shared" si="6"/>
        <v>43.333333333333385</v>
      </c>
      <c r="I90" s="155">
        <f>SUM(C90:G90)</f>
        <v>2181.4873118279565</v>
      </c>
      <c r="J90" s="16">
        <f>J86*(18-J87)</f>
        <v>0</v>
      </c>
      <c r="K90" s="16">
        <f>K86*(18-K87)</f>
        <v>0</v>
      </c>
      <c r="L90" s="16">
        <f>L86*(18-L87)</f>
        <v>0</v>
      </c>
      <c r="M90" s="16">
        <f>M86*(18-M87)</f>
        <v>0</v>
      </c>
      <c r="N90" s="155">
        <f>SUM(J90:M90)</f>
        <v>0</v>
      </c>
      <c r="O90" s="157">
        <f>O86*(18-O87)</f>
        <v>2224.8206451612905</v>
      </c>
      <c r="P90" s="163">
        <f>P86*(18-P87)</f>
        <v>2181.487311827957</v>
      </c>
    </row>
    <row r="91" spans="2:16" ht="20.25" thickBot="1">
      <c r="B91" s="347" t="s">
        <v>215</v>
      </c>
      <c r="C91" s="21">
        <f t="shared" ref="C91:H91" si="7">C86*(19-C87)</f>
        <v>618.5</v>
      </c>
      <c r="D91" s="20">
        <f t="shared" si="7"/>
        <v>641.69999999999993</v>
      </c>
      <c r="E91" s="20">
        <f t="shared" si="7"/>
        <v>510.79999999999995</v>
      </c>
      <c r="F91" s="20">
        <f t="shared" si="7"/>
        <v>356.90666666666664</v>
      </c>
      <c r="G91" s="20">
        <f t="shared" si="7"/>
        <v>198.58064516129031</v>
      </c>
      <c r="H91" s="20">
        <f t="shared" si="7"/>
        <v>56.333333333333385</v>
      </c>
      <c r="I91" s="164">
        <f>SUM(C91:G91)</f>
        <v>2326.4873118279565</v>
      </c>
      <c r="J91" s="20">
        <f>J86*(19-J87)</f>
        <v>0</v>
      </c>
      <c r="K91" s="20">
        <f>K86*(19-K87)</f>
        <v>0</v>
      </c>
      <c r="L91" s="20">
        <f>L86*(19-L87)</f>
        <v>0</v>
      </c>
      <c r="M91" s="20">
        <f>M86*(19-M87)</f>
        <v>0</v>
      </c>
      <c r="N91" s="164">
        <f>SUM(J91:M91)</f>
        <v>0</v>
      </c>
      <c r="O91" s="165">
        <f>O86*(19-O87)</f>
        <v>2382.8206451612905</v>
      </c>
      <c r="P91" s="166">
        <f>P86*(19-P87)</f>
        <v>2326.4873118279565</v>
      </c>
    </row>
    <row r="92" spans="2:16" ht="15.75" thickBot="1">
      <c r="B92" s="4"/>
      <c r="C92" s="4"/>
      <c r="D92" s="4"/>
      <c r="E92" s="4"/>
      <c r="F92" s="4"/>
      <c r="G92" s="4"/>
      <c r="H92" s="4"/>
      <c r="I92" s="4"/>
      <c r="J92" s="4"/>
      <c r="K92" s="4"/>
      <c r="L92" s="4"/>
      <c r="M92" s="4"/>
      <c r="N92" s="4"/>
      <c r="O92" s="4"/>
      <c r="P92" s="4"/>
    </row>
    <row r="93" spans="2:16" ht="24" thickBot="1">
      <c r="B93" s="473" t="s">
        <v>410</v>
      </c>
      <c r="C93" s="474"/>
      <c r="D93" s="474"/>
      <c r="E93" s="474"/>
      <c r="F93" s="474"/>
      <c r="G93" s="474"/>
      <c r="H93" s="474"/>
      <c r="I93" s="474"/>
      <c r="J93" s="474"/>
      <c r="K93" s="474"/>
      <c r="L93" s="468" t="s">
        <v>233</v>
      </c>
      <c r="M93" s="468"/>
      <c r="N93" s="468"/>
      <c r="O93" s="468"/>
      <c r="P93" s="469"/>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30.75" thickBot="1">
      <c r="B95" s="466"/>
      <c r="C95" s="462"/>
      <c r="D95" s="462"/>
      <c r="E95" s="462"/>
      <c r="F95" s="462"/>
      <c r="G95" s="462"/>
      <c r="H95" s="462"/>
      <c r="I95" s="462"/>
      <c r="J95" s="462"/>
      <c r="K95" s="462"/>
      <c r="L95" s="462"/>
      <c r="M95" s="462"/>
      <c r="N95" s="462"/>
      <c r="O95" s="145" t="s">
        <v>234</v>
      </c>
      <c r="P95" s="30" t="s">
        <v>235</v>
      </c>
    </row>
    <row r="96" spans="2:16" ht="15">
      <c r="B96" s="148" t="s">
        <v>211</v>
      </c>
      <c r="C96" s="146">
        <v>31</v>
      </c>
      <c r="D96" s="8">
        <v>28</v>
      </c>
      <c r="E96" s="8">
        <v>31</v>
      </c>
      <c r="F96" s="8">
        <v>30</v>
      </c>
      <c r="G96" s="8">
        <v>31</v>
      </c>
      <c r="H96" s="8">
        <v>0</v>
      </c>
      <c r="I96" s="168">
        <f>SUM(C96:H96)</f>
        <v>151</v>
      </c>
      <c r="J96" s="8">
        <v>25</v>
      </c>
      <c r="K96" s="8">
        <v>31</v>
      </c>
      <c r="L96" s="8">
        <v>30</v>
      </c>
      <c r="M96" s="8">
        <v>31</v>
      </c>
      <c r="N96" s="168">
        <f>SUM(J96:M96)</f>
        <v>117</v>
      </c>
      <c r="O96" s="167">
        <f>SUM(C96:H96,J96:M96)</f>
        <v>268</v>
      </c>
      <c r="P96" s="169">
        <f>I96+N96</f>
        <v>268</v>
      </c>
    </row>
    <row r="97" spans="2:16" ht="19.5">
      <c r="B97" s="149" t="s">
        <v>485</v>
      </c>
      <c r="C97" s="147">
        <v>-4.5</v>
      </c>
      <c r="D97" s="10">
        <v>-3.4</v>
      </c>
      <c r="E97" s="10">
        <v>0.1</v>
      </c>
      <c r="F97" s="10">
        <v>4.9000000000000004</v>
      </c>
      <c r="G97" s="10">
        <v>9.9</v>
      </c>
      <c r="H97" s="10">
        <v>12.5</v>
      </c>
      <c r="I97" s="153">
        <f>(C96*C97+D96*D97+E96*E97+F96*F97+G96*G97)/I96</f>
        <v>1.4721854304635764</v>
      </c>
      <c r="J97" s="10">
        <v>11.2</v>
      </c>
      <c r="K97" s="95">
        <v>6.5</v>
      </c>
      <c r="L97" s="95">
        <v>1.2</v>
      </c>
      <c r="M97" s="95">
        <v>-2.5</v>
      </c>
      <c r="N97" s="153">
        <f>(J96*J97+K96*K97+L96*L97+M96*M97)/N96</f>
        <v>3.7606837606837606</v>
      </c>
      <c r="O97" s="154">
        <f>(C97*C96+D97*D96+E97*E96+F97*F96+G97*G96+H97*H96+J97*J96+K97*K96+L97*L96+M97*M96)/O96</f>
        <v>2.4712686567164184</v>
      </c>
      <c r="P97" s="161">
        <f>(I97*I96+N97*N96)/P96</f>
        <v>2.4712686567164184</v>
      </c>
    </row>
    <row r="98" spans="2:16" ht="19.5">
      <c r="B98" s="149" t="s">
        <v>212</v>
      </c>
      <c r="C98" s="13">
        <f t="shared" ref="C98:H98" si="8">C96*(13-C97)</f>
        <v>542.5</v>
      </c>
      <c r="D98" s="12">
        <f t="shared" si="8"/>
        <v>459.19999999999993</v>
      </c>
      <c r="E98" s="12">
        <f t="shared" si="8"/>
        <v>399.90000000000003</v>
      </c>
      <c r="F98" s="12">
        <f t="shared" si="8"/>
        <v>243</v>
      </c>
      <c r="G98" s="12">
        <f t="shared" si="8"/>
        <v>96.1</v>
      </c>
      <c r="H98" s="12">
        <f t="shared" si="8"/>
        <v>0</v>
      </c>
      <c r="I98" s="155">
        <f>SUM(C98:G98)</f>
        <v>1740.6999999999998</v>
      </c>
      <c r="J98" s="12">
        <f>J96*(13-J97)</f>
        <v>45.000000000000014</v>
      </c>
      <c r="K98" s="12">
        <f>K96*(13-K97)</f>
        <v>201.5</v>
      </c>
      <c r="L98" s="12">
        <f>L96*(13-L97)</f>
        <v>354</v>
      </c>
      <c r="M98" s="12">
        <f>M96*(13-M97)</f>
        <v>480.5</v>
      </c>
      <c r="N98" s="155">
        <f>SUM(J98:M98)</f>
        <v>1081</v>
      </c>
      <c r="O98" s="156">
        <f>O96*(13-O97)</f>
        <v>2821.7</v>
      </c>
      <c r="P98" s="162">
        <f>P96*(13-P97)</f>
        <v>2821.7</v>
      </c>
    </row>
    <row r="99" spans="2:16" ht="19.5">
      <c r="B99" s="149" t="s">
        <v>213</v>
      </c>
      <c r="C99" s="13">
        <f t="shared" ref="C99:H99" si="9">C96*(17-C97)</f>
        <v>666.5</v>
      </c>
      <c r="D99" s="12">
        <f t="shared" si="9"/>
        <v>571.19999999999993</v>
      </c>
      <c r="E99" s="12">
        <f t="shared" si="9"/>
        <v>523.9</v>
      </c>
      <c r="F99" s="12">
        <f t="shared" si="9"/>
        <v>363</v>
      </c>
      <c r="G99" s="12">
        <f t="shared" si="9"/>
        <v>220.1</v>
      </c>
      <c r="H99" s="12">
        <f t="shared" si="9"/>
        <v>0</v>
      </c>
      <c r="I99" s="155">
        <f>SUM(C99:G99)</f>
        <v>2344.6999999999998</v>
      </c>
      <c r="J99" s="12">
        <f>J96*(17-J97)</f>
        <v>145.00000000000003</v>
      </c>
      <c r="K99" s="12">
        <f>K96*(17-K97)</f>
        <v>325.5</v>
      </c>
      <c r="L99" s="12">
        <f>L96*(17-L97)</f>
        <v>474</v>
      </c>
      <c r="M99" s="12">
        <f>M96*(17-M97)</f>
        <v>604.5</v>
      </c>
      <c r="N99" s="155">
        <f>SUM(J99:M99)</f>
        <v>1549</v>
      </c>
      <c r="O99" s="156">
        <f>O96*(17-O97)</f>
        <v>3893.7</v>
      </c>
      <c r="P99" s="162">
        <f>P96*(17-P97)</f>
        <v>3893.7</v>
      </c>
    </row>
    <row r="100" spans="2:16" ht="19.5">
      <c r="B100" s="149" t="s">
        <v>214</v>
      </c>
      <c r="C100" s="17">
        <f t="shared" ref="C100:H100" si="10">C96*(18-C97)</f>
        <v>697.5</v>
      </c>
      <c r="D100" s="16">
        <f t="shared" si="10"/>
        <v>599.19999999999993</v>
      </c>
      <c r="E100" s="16">
        <f t="shared" si="10"/>
        <v>554.9</v>
      </c>
      <c r="F100" s="16">
        <f t="shared" si="10"/>
        <v>393</v>
      </c>
      <c r="G100" s="16">
        <f t="shared" si="10"/>
        <v>251.1</v>
      </c>
      <c r="H100" s="16">
        <f t="shared" si="10"/>
        <v>0</v>
      </c>
      <c r="I100" s="155">
        <f>SUM(C100:G100)</f>
        <v>2495.6999999999998</v>
      </c>
      <c r="J100" s="16">
        <f>J96*(18-J97)</f>
        <v>170.00000000000003</v>
      </c>
      <c r="K100" s="16">
        <f>K96*(18-K97)</f>
        <v>356.5</v>
      </c>
      <c r="L100" s="16">
        <f>L96*(18-L97)</f>
        <v>504</v>
      </c>
      <c r="M100" s="16">
        <f>M96*(18-M97)</f>
        <v>635.5</v>
      </c>
      <c r="N100" s="155">
        <f>SUM(J100:M100)</f>
        <v>1666</v>
      </c>
      <c r="O100" s="157">
        <f>O96*(18-O97)</f>
        <v>4161.7</v>
      </c>
      <c r="P100" s="163">
        <f>P96*(18-P97)</f>
        <v>4161.7</v>
      </c>
    </row>
    <row r="101" spans="2:16" ht="20.25" thickBot="1">
      <c r="B101" s="347" t="s">
        <v>215</v>
      </c>
      <c r="C101" s="21">
        <f t="shared" ref="C101:H101" si="11">C96*(19-C97)</f>
        <v>728.5</v>
      </c>
      <c r="D101" s="20">
        <f t="shared" si="11"/>
        <v>627.19999999999993</v>
      </c>
      <c r="E101" s="20">
        <f t="shared" si="11"/>
        <v>585.9</v>
      </c>
      <c r="F101" s="20">
        <f t="shared" si="11"/>
        <v>423</v>
      </c>
      <c r="G101" s="20">
        <f t="shared" si="11"/>
        <v>282.09999999999997</v>
      </c>
      <c r="H101" s="20">
        <f t="shared" si="11"/>
        <v>0</v>
      </c>
      <c r="I101" s="164">
        <f>SUM(C101:G101)</f>
        <v>2646.7</v>
      </c>
      <c r="J101" s="20">
        <f>J96*(19-J97)</f>
        <v>195.00000000000003</v>
      </c>
      <c r="K101" s="20">
        <f>K96*(19-K97)</f>
        <v>387.5</v>
      </c>
      <c r="L101" s="20">
        <f>L96*(19-L97)</f>
        <v>534</v>
      </c>
      <c r="M101" s="20">
        <f>M96*(19-M97)</f>
        <v>666.5</v>
      </c>
      <c r="N101" s="164">
        <f>SUM(J101:M101)</f>
        <v>1783</v>
      </c>
      <c r="O101" s="165">
        <f>O96*(19-O97)</f>
        <v>4429.7</v>
      </c>
      <c r="P101" s="166">
        <f>P96*(19-P97)</f>
        <v>4429.7</v>
      </c>
    </row>
    <row r="102" spans="2:16" ht="15.75" thickBot="1">
      <c r="B102" s="4"/>
      <c r="C102" s="4"/>
      <c r="D102" s="4"/>
      <c r="E102" s="4"/>
      <c r="F102" s="4"/>
      <c r="G102" s="4"/>
      <c r="H102" s="4"/>
      <c r="I102" s="4"/>
      <c r="J102" s="28"/>
      <c r="K102" s="4"/>
      <c r="L102" s="4"/>
      <c r="M102" s="4"/>
      <c r="N102" s="4"/>
      <c r="O102" s="4"/>
      <c r="P102" s="4"/>
    </row>
    <row r="103" spans="2:16" ht="24" thickBot="1">
      <c r="B103" s="170" t="s">
        <v>236</v>
      </c>
      <c r="C103" s="458" t="s">
        <v>237</v>
      </c>
      <c r="D103" s="458"/>
      <c r="E103" s="458"/>
      <c r="F103" s="458"/>
      <c r="G103" s="458"/>
      <c r="H103" s="458"/>
      <c r="I103" s="458"/>
      <c r="J103" s="458"/>
      <c r="K103" s="458"/>
      <c r="L103" s="458"/>
      <c r="M103" s="459"/>
      <c r="N103" s="459"/>
      <c r="O103" s="459"/>
      <c r="P103" s="460"/>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30.75" thickBot="1">
      <c r="B105" s="466"/>
      <c r="C105" s="462"/>
      <c r="D105" s="462"/>
      <c r="E105" s="462"/>
      <c r="F105" s="462"/>
      <c r="G105" s="462"/>
      <c r="H105" s="462"/>
      <c r="I105" s="462"/>
      <c r="J105" s="462"/>
      <c r="K105" s="462"/>
      <c r="L105" s="462"/>
      <c r="M105" s="462"/>
      <c r="N105" s="462"/>
      <c r="O105" s="145" t="s">
        <v>234</v>
      </c>
      <c r="P105" s="30" t="s">
        <v>235</v>
      </c>
    </row>
    <row r="106" spans="2:16" ht="15">
      <c r="B106" s="174">
        <v>2007</v>
      </c>
      <c r="C106" s="173">
        <f>C11/C$101</f>
        <v>0.75319148936170199</v>
      </c>
      <c r="D106" s="172">
        <f t="shared" ref="D106:P106" si="12">D11/D$101</f>
        <v>0.79910714285714279</v>
      </c>
      <c r="E106" s="172">
        <f t="shared" si="12"/>
        <v>0.81481481481481488</v>
      </c>
      <c r="F106" s="172">
        <f t="shared" si="12"/>
        <v>0.69503546099290781</v>
      </c>
      <c r="G106" s="172">
        <f t="shared" si="12"/>
        <v>0.48918823112371507</v>
      </c>
      <c r="H106" s="172"/>
      <c r="I106" s="172">
        <f t="shared" si="12"/>
        <v>0.74028034911399099</v>
      </c>
      <c r="J106" s="172">
        <f t="shared" si="12"/>
        <v>0.20512820512820509</v>
      </c>
      <c r="K106" s="172">
        <f t="shared" si="12"/>
        <v>1.0658064516129033</v>
      </c>
      <c r="L106" s="172">
        <f t="shared" si="12"/>
        <v>1.0992509363295879</v>
      </c>
      <c r="M106" s="172">
        <f t="shared" si="12"/>
        <v>1.0067516879219804</v>
      </c>
      <c r="N106" s="172">
        <f t="shared" si="12"/>
        <v>0.95961862030286038</v>
      </c>
      <c r="O106" s="172">
        <f t="shared" si="12"/>
        <v>0.83669322978982774</v>
      </c>
      <c r="P106" s="358">
        <f t="shared" si="12"/>
        <v>0.82822764521299419</v>
      </c>
    </row>
    <row r="107" spans="2:16" ht="15">
      <c r="B107" s="175">
        <f t="shared" ref="B107:B112" si="13">B106+1</f>
        <v>2008</v>
      </c>
      <c r="C107" s="34">
        <f>C21/C$101</f>
        <v>0.83733699382292381</v>
      </c>
      <c r="D107" s="33">
        <f t="shared" ref="D107:P107" si="14">D21/D$101</f>
        <v>0.81154336734693888</v>
      </c>
      <c r="E107" s="33">
        <f t="shared" si="14"/>
        <v>0.95579450418160095</v>
      </c>
      <c r="F107" s="33">
        <f t="shared" si="14"/>
        <v>0.90780141843971629</v>
      </c>
      <c r="G107" s="33">
        <f t="shared" si="14"/>
        <v>0.49273307337823474</v>
      </c>
      <c r="H107" s="33"/>
      <c r="I107" s="33">
        <f t="shared" si="14"/>
        <v>0.83197944610269403</v>
      </c>
      <c r="J107" s="33">
        <f t="shared" si="14"/>
        <v>1.2205128205128204</v>
      </c>
      <c r="K107" s="33">
        <f t="shared" si="14"/>
        <v>0.91870967741935483</v>
      </c>
      <c r="L107" s="33">
        <f t="shared" si="14"/>
        <v>0.88951310861423216</v>
      </c>
      <c r="M107" s="33">
        <f t="shared" si="14"/>
        <v>0.94223555888972244</v>
      </c>
      <c r="N107" s="33">
        <f t="shared" si="14"/>
        <v>0.95176668536174991</v>
      </c>
      <c r="O107" s="33">
        <f t="shared" si="14"/>
        <v>0.88960877711808928</v>
      </c>
      <c r="P107" s="35">
        <f t="shared" si="14"/>
        <v>0.8806916946971578</v>
      </c>
    </row>
    <row r="108" spans="2:16" ht="15">
      <c r="B108" s="175">
        <f t="shared" si="13"/>
        <v>2009</v>
      </c>
      <c r="C108" s="34">
        <f>C31/C$101</f>
        <v>1.0308853809196981</v>
      </c>
      <c r="D108" s="33">
        <f t="shared" ref="D108:P108" si="15">D31/D$101</f>
        <v>0.98214285714285721</v>
      </c>
      <c r="E108" s="33">
        <f t="shared" si="15"/>
        <v>0.96432838368322238</v>
      </c>
      <c r="F108" s="33">
        <f t="shared" si="15"/>
        <v>0.57683215130023646</v>
      </c>
      <c r="G108" s="33">
        <f t="shared" si="15"/>
        <v>0.65934065934065944</v>
      </c>
      <c r="H108" s="33"/>
      <c r="I108" s="33">
        <f t="shared" si="15"/>
        <v>0.89243208523822126</v>
      </c>
      <c r="J108" s="33">
        <f t="shared" si="15"/>
        <v>0.34358974358974353</v>
      </c>
      <c r="K108" s="33">
        <f t="shared" si="15"/>
        <v>1.0890322580645162</v>
      </c>
      <c r="L108" s="33">
        <f t="shared" si="15"/>
        <v>0.84269662921348309</v>
      </c>
      <c r="M108" s="33">
        <f t="shared" si="15"/>
        <v>1.0022505626406601</v>
      </c>
      <c r="N108" s="33">
        <f t="shared" si="15"/>
        <v>0.9012899607403253</v>
      </c>
      <c r="O108" s="33">
        <f t="shared" si="15"/>
        <v>0.92137165045036917</v>
      </c>
      <c r="P108" s="35">
        <f t="shared" si="15"/>
        <v>0.89495902657064808</v>
      </c>
    </row>
    <row r="109" spans="2:16" ht="15">
      <c r="B109" s="175">
        <f t="shared" si="13"/>
        <v>2010</v>
      </c>
      <c r="C109" s="34">
        <f>C41/C$101</f>
        <v>1.0775566231983529</v>
      </c>
      <c r="D109" s="33">
        <f t="shared" ref="D109:O109" si="16">D41/D$101</f>
        <v>1.0012755102040818</v>
      </c>
      <c r="E109" s="33">
        <f t="shared" si="16"/>
        <v>0.95579450418160095</v>
      </c>
      <c r="F109" s="33">
        <f t="shared" si="16"/>
        <v>0.88888888888888884</v>
      </c>
      <c r="G109" s="33">
        <f t="shared" si="16"/>
        <v>1.0457284650833039</v>
      </c>
      <c r="H109" s="33"/>
      <c r="I109" s="33">
        <f t="shared" si="16"/>
        <v>0.99897986171458808</v>
      </c>
      <c r="J109" s="33">
        <f t="shared" si="16"/>
        <v>1.2153846153846153</v>
      </c>
      <c r="K109" s="33">
        <f t="shared" si="16"/>
        <v>1.1251612903225807</v>
      </c>
      <c r="L109" s="33">
        <f t="shared" si="16"/>
        <v>0.87265917602996257</v>
      </c>
      <c r="M109" s="33">
        <f t="shared" si="16"/>
        <v>1.1552888222055513</v>
      </c>
      <c r="N109" s="33">
        <f t="shared" si="16"/>
        <v>1.0706674144699944</v>
      </c>
      <c r="O109" s="33">
        <f t="shared" si="16"/>
        <v>1.0445131724496015</v>
      </c>
      <c r="P109" s="35">
        <f>P41/P$101</f>
        <v>1.0271305054518365</v>
      </c>
    </row>
    <row r="110" spans="2:16" ht="15">
      <c r="B110" s="175">
        <f t="shared" si="13"/>
        <v>2011</v>
      </c>
      <c r="C110" s="34">
        <f>C51/C$101</f>
        <v>0.89498970487302676</v>
      </c>
      <c r="D110" s="33">
        <f t="shared" ref="D110:P110" si="17">D51/D$101</f>
        <v>0.99011479591836749</v>
      </c>
      <c r="E110" s="33">
        <f t="shared" si="17"/>
        <v>0.85168117426181944</v>
      </c>
      <c r="F110" s="33">
        <f t="shared" si="17"/>
        <v>0.46808510638297873</v>
      </c>
      <c r="G110" s="33">
        <f t="shared" si="17"/>
        <v>0.52463665366891177</v>
      </c>
      <c r="H110" s="33"/>
      <c r="I110" s="33">
        <f t="shared" si="17"/>
        <v>0.8002418105565422</v>
      </c>
      <c r="J110" s="33">
        <f t="shared" si="17"/>
        <v>0.55384615384615377</v>
      </c>
      <c r="K110" s="33">
        <f t="shared" si="17"/>
        <v>0.92645161290322575</v>
      </c>
      <c r="L110" s="33">
        <f t="shared" si="17"/>
        <v>0.95318352059925093</v>
      </c>
      <c r="M110" s="33">
        <f t="shared" si="17"/>
        <v>0.88072018004501129</v>
      </c>
      <c r="N110" s="33">
        <f t="shared" si="17"/>
        <v>0.87661245092540663</v>
      </c>
      <c r="O110" s="33">
        <f t="shared" si="17"/>
        <v>0.830281960403639</v>
      </c>
      <c r="P110" s="35">
        <f t="shared" si="17"/>
        <v>0.830281960403639</v>
      </c>
    </row>
    <row r="111" spans="2:16" ht="15">
      <c r="B111" s="175">
        <f t="shared" si="13"/>
        <v>2012</v>
      </c>
      <c r="C111" s="34">
        <f>C61/C$101</f>
        <v>0.72340425531914898</v>
      </c>
      <c r="D111" s="33">
        <f t="shared" ref="D111:P111" si="18">D61/D$101</f>
        <v>0.54910714285714302</v>
      </c>
      <c r="E111" s="33">
        <f t="shared" si="18"/>
        <v>0.78853046594982079</v>
      </c>
      <c r="F111" s="33">
        <f t="shared" si="18"/>
        <v>0.86288416075650121</v>
      </c>
      <c r="G111" s="33">
        <f t="shared" si="18"/>
        <v>0.44310528181495928</v>
      </c>
      <c r="H111" s="33"/>
      <c r="I111" s="33">
        <f t="shared" si="18"/>
        <v>0.68893338874825261</v>
      </c>
      <c r="J111" s="33">
        <f t="shared" si="18"/>
        <v>0.7897435897435896</v>
      </c>
      <c r="K111" s="33">
        <f t="shared" si="18"/>
        <v>0.83612903225806456</v>
      </c>
      <c r="L111" s="33">
        <f t="shared" si="18"/>
        <v>0.8539325842696629</v>
      </c>
      <c r="M111" s="33">
        <f t="shared" si="18"/>
        <v>0.77269317329332332</v>
      </c>
      <c r="N111" s="33">
        <f t="shared" si="18"/>
        <v>0.81267526640493548</v>
      </c>
      <c r="O111" s="33">
        <f t="shared" si="18"/>
        <v>0.75395624985890697</v>
      </c>
      <c r="P111" s="35">
        <f t="shared" si="18"/>
        <v>0.73815382531548424</v>
      </c>
    </row>
    <row r="112" spans="2:16" ht="15">
      <c r="B112" s="175">
        <f t="shared" si="13"/>
        <v>2013</v>
      </c>
      <c r="C112" s="34">
        <f>C71/C$101</f>
        <v>0.67673301304049416</v>
      </c>
      <c r="D112" s="33">
        <f t="shared" ref="D112:P112" si="19">D71/D$101</f>
        <v>0.72385204081632659</v>
      </c>
      <c r="E112" s="33">
        <f t="shared" si="19"/>
        <v>0.88888888888888906</v>
      </c>
      <c r="F112" s="33">
        <f t="shared" si="19"/>
        <v>0.86052009456264777</v>
      </c>
      <c r="G112" s="33">
        <f t="shared" si="19"/>
        <v>0.74796171570365133</v>
      </c>
      <c r="H112" s="33"/>
      <c r="I112" s="33">
        <f t="shared" si="19"/>
        <v>0.77182907016284441</v>
      </c>
      <c r="J112" s="33">
        <f t="shared" si="19"/>
        <v>1.1948717948717946</v>
      </c>
      <c r="K112" s="33">
        <f t="shared" si="19"/>
        <v>0.83612903225806456</v>
      </c>
      <c r="L112" s="33">
        <f t="shared" si="19"/>
        <v>0.9157303370786517</v>
      </c>
      <c r="M112" s="33">
        <f t="shared" si="19"/>
        <v>0.88372093023255816</v>
      </c>
      <c r="N112" s="33">
        <f t="shared" si="19"/>
        <v>0.91699383062254625</v>
      </c>
      <c r="O112" s="33">
        <f t="shared" si="19"/>
        <v>0.84953834345441004</v>
      </c>
      <c r="P112" s="35">
        <f t="shared" si="19"/>
        <v>0.82922094047000927</v>
      </c>
    </row>
    <row r="113" spans="2:16" ht="15">
      <c r="B113" s="175">
        <f>B112+1</f>
        <v>2014</v>
      </c>
      <c r="C113" s="34">
        <f>C81/C$101</f>
        <v>0.84680851063829787</v>
      </c>
      <c r="D113" s="33">
        <f t="shared" ref="D113:P113" si="20">D81/D$101</f>
        <v>0.8214285714285714</v>
      </c>
      <c r="E113" s="33">
        <f t="shared" si="20"/>
        <v>0.71957671957671954</v>
      </c>
      <c r="F113" s="33">
        <f t="shared" si="20"/>
        <v>0.75413711583924348</v>
      </c>
      <c r="G113" s="33">
        <f t="shared" si="20"/>
        <v>0.92165898617511532</v>
      </c>
      <c r="H113" s="33"/>
      <c r="I113" s="33">
        <f t="shared" si="20"/>
        <v>0.80579589677711871</v>
      </c>
      <c r="J113" s="33">
        <f t="shared" si="20"/>
        <v>0.48256410256410259</v>
      </c>
      <c r="K113" s="33">
        <f t="shared" si="20"/>
        <v>0.80790842872008306</v>
      </c>
      <c r="L113" s="33">
        <f t="shared" si="20"/>
        <v>0.84563046192259672</v>
      </c>
      <c r="M113" s="33">
        <f t="shared" si="20"/>
        <v>0.89137284321080279</v>
      </c>
      <c r="N113" s="33">
        <f t="shared" si="20"/>
        <v>0.81482399483774481</v>
      </c>
      <c r="O113" s="33">
        <f t="shared" si="20"/>
        <v>0.82500647511021041</v>
      </c>
      <c r="P113" s="35">
        <f t="shared" si="20"/>
        <v>0.80920405056678757</v>
      </c>
    </row>
    <row r="114" spans="2:16" ht="15.75" thickBot="1">
      <c r="B114" s="176">
        <f>B113+1</f>
        <v>2015</v>
      </c>
      <c r="C114" s="37">
        <f>C91/C$101</f>
        <v>0.84900480439258752</v>
      </c>
      <c r="D114" s="36">
        <f t="shared" ref="D114:O114" si="21">D91/D$101</f>
        <v>1.0231186224489797</v>
      </c>
      <c r="E114" s="36">
        <f t="shared" si="21"/>
        <v>0.87182112988564597</v>
      </c>
      <c r="F114" s="36">
        <f t="shared" si="21"/>
        <v>0.84375098502758072</v>
      </c>
      <c r="G114" s="36">
        <f t="shared" si="21"/>
        <v>0.70393706189751981</v>
      </c>
      <c r="H114" s="36"/>
      <c r="I114" s="36">
        <f t="shared" si="21"/>
        <v>0.87901436197073968</v>
      </c>
      <c r="J114" s="36">
        <f t="shared" si="21"/>
        <v>0</v>
      </c>
      <c r="K114" s="36">
        <f t="shared" si="21"/>
        <v>0</v>
      </c>
      <c r="L114" s="36">
        <f t="shared" si="21"/>
        <v>0</v>
      </c>
      <c r="M114" s="36">
        <f t="shared" si="21"/>
        <v>0</v>
      </c>
      <c r="N114" s="36">
        <f t="shared" si="21"/>
        <v>0</v>
      </c>
      <c r="O114" s="36">
        <f t="shared" si="21"/>
        <v>0.53791919208101913</v>
      </c>
      <c r="P114" s="38"/>
    </row>
    <row r="115" spans="2:16" ht="13.5" thickBot="1"/>
    <row r="116" spans="2:16" ht="18.75" thickBot="1">
      <c r="B116" s="181" t="s">
        <v>236</v>
      </c>
      <c r="C116" s="478" t="s">
        <v>68</v>
      </c>
      <c r="D116" s="479"/>
      <c r="E116" s="479"/>
      <c r="F116" s="479"/>
      <c r="G116" s="479"/>
      <c r="H116" s="479"/>
      <c r="I116" s="479"/>
      <c r="J116" s="479"/>
      <c r="K116" s="479"/>
      <c r="L116" s="479"/>
      <c r="M116" s="480"/>
      <c r="N116" s="480"/>
      <c r="O116" s="480"/>
      <c r="P116" s="481"/>
    </row>
    <row r="117" spans="2:16" ht="15.75">
      <c r="B117" s="475" t="s">
        <v>195</v>
      </c>
      <c r="C117" s="456" t="s">
        <v>196</v>
      </c>
      <c r="D117" s="456" t="s">
        <v>197</v>
      </c>
      <c r="E117" s="456" t="s">
        <v>198</v>
      </c>
      <c r="F117" s="456" t="s">
        <v>199</v>
      </c>
      <c r="G117" s="456" t="s">
        <v>200</v>
      </c>
      <c r="H117" s="456" t="s">
        <v>201</v>
      </c>
      <c r="I117" s="467" t="s">
        <v>202</v>
      </c>
      <c r="J117" s="456" t="s">
        <v>203</v>
      </c>
      <c r="K117" s="456" t="s">
        <v>204</v>
      </c>
      <c r="L117" s="456" t="s">
        <v>205</v>
      </c>
      <c r="M117" s="456" t="s">
        <v>206</v>
      </c>
      <c r="N117" s="467" t="s">
        <v>207</v>
      </c>
      <c r="O117" s="456" t="s">
        <v>208</v>
      </c>
      <c r="P117" s="457"/>
    </row>
    <row r="118" spans="2:16" ht="32.25" thickBot="1">
      <c r="B118" s="476"/>
      <c r="C118" s="477"/>
      <c r="D118" s="477"/>
      <c r="E118" s="477"/>
      <c r="F118" s="477"/>
      <c r="G118" s="477"/>
      <c r="H118" s="477"/>
      <c r="I118" s="477"/>
      <c r="J118" s="477"/>
      <c r="K118" s="477"/>
      <c r="L118" s="477"/>
      <c r="M118" s="477"/>
      <c r="N118" s="477"/>
      <c r="O118" s="183" t="s">
        <v>234</v>
      </c>
      <c r="P118" s="30" t="s">
        <v>235</v>
      </c>
    </row>
    <row r="119" spans="2:16" ht="15">
      <c r="B119" s="174">
        <v>2007</v>
      </c>
      <c r="C119" s="184">
        <f>C7/C$97</f>
        <v>-0.28888888888888892</v>
      </c>
      <c r="D119" s="182">
        <f t="shared" ref="D119:P119" si="22">D7/D$97</f>
        <v>-0.3235294117647059</v>
      </c>
      <c r="E119" s="182">
        <f t="shared" si="22"/>
        <v>36</v>
      </c>
      <c r="F119" s="182">
        <f t="shared" si="22"/>
        <v>1.8775510204081629</v>
      </c>
      <c r="G119" s="182">
        <f t="shared" si="22"/>
        <v>0.98989898989898994</v>
      </c>
      <c r="H119" s="182">
        <f t="shared" si="22"/>
        <v>0.92</v>
      </c>
      <c r="I119" s="182">
        <f t="shared" si="22"/>
        <v>3.0476233318338579</v>
      </c>
      <c r="J119" s="182">
        <f t="shared" si="22"/>
        <v>0.9910714285714286</v>
      </c>
      <c r="K119" s="182">
        <f t="shared" si="22"/>
        <v>0.87692307692307692</v>
      </c>
      <c r="L119" s="182">
        <f t="shared" si="22"/>
        <v>-0.41666666666666669</v>
      </c>
      <c r="M119" s="182">
        <f t="shared" si="22"/>
        <v>1.08</v>
      </c>
      <c r="N119" s="182">
        <f t="shared" si="22"/>
        <v>0.36596766635426431</v>
      </c>
      <c r="O119" s="182">
        <f t="shared" si="22"/>
        <v>1.3602743539805979</v>
      </c>
      <c r="P119" s="357">
        <f t="shared" si="22"/>
        <v>1.2893000879901282</v>
      </c>
    </row>
    <row r="120" spans="2:16" ht="15">
      <c r="B120" s="175">
        <v>2008</v>
      </c>
      <c r="C120" s="87">
        <f>C17/C$97</f>
        <v>0.15555555555555556</v>
      </c>
      <c r="D120" s="85">
        <f t="shared" ref="D120:P120" si="23">D17/D$97</f>
        <v>-0.23529411764705885</v>
      </c>
      <c r="E120" s="85">
        <f t="shared" si="23"/>
        <v>9</v>
      </c>
      <c r="F120" s="85">
        <f t="shared" si="23"/>
        <v>1.2653061224489794</v>
      </c>
      <c r="G120" s="85">
        <f t="shared" si="23"/>
        <v>0.98989898989898994</v>
      </c>
      <c r="H120" s="85">
        <f t="shared" si="23"/>
        <v>0.88800000000000001</v>
      </c>
      <c r="I120" s="85">
        <f t="shared" si="23"/>
        <v>1.8194165375451923</v>
      </c>
      <c r="J120" s="85">
        <f t="shared" si="23"/>
        <v>0.6339285714285714</v>
      </c>
      <c r="K120" s="85">
        <f t="shared" si="23"/>
        <v>1.1538461538461537</v>
      </c>
      <c r="L120" s="85">
        <f t="shared" si="23"/>
        <v>2.666666666666667</v>
      </c>
      <c r="M120" s="85">
        <f t="shared" si="23"/>
        <v>0.52</v>
      </c>
      <c r="N120" s="85">
        <f t="shared" si="23"/>
        <v>1.0213758116883116</v>
      </c>
      <c r="O120" s="85">
        <f t="shared" si="23"/>
        <v>1.3605568856965504</v>
      </c>
      <c r="P120" s="88">
        <f t="shared" si="23"/>
        <v>1.2971750390156738</v>
      </c>
    </row>
    <row r="121" spans="2:16" ht="15">
      <c r="B121" s="175">
        <v>2009</v>
      </c>
      <c r="C121" s="87">
        <f>C27/C$97</f>
        <v>1.1555555555555557</v>
      </c>
      <c r="D121" s="85">
        <f t="shared" ref="D121:P121" si="24">D27/D$97</f>
        <v>0.88235294117647056</v>
      </c>
      <c r="E121" s="85">
        <f t="shared" si="24"/>
        <v>8</v>
      </c>
      <c r="F121" s="85">
        <f t="shared" si="24"/>
        <v>2.2244897959183674</v>
      </c>
      <c r="G121" s="85">
        <f t="shared" si="24"/>
        <v>1.0202020202020201</v>
      </c>
      <c r="H121" s="85">
        <f t="shared" si="24"/>
        <v>0.89599999999999991</v>
      </c>
      <c r="I121" s="85">
        <f t="shared" si="24"/>
        <v>1.5353254020667231</v>
      </c>
      <c r="J121" s="85">
        <f t="shared" si="24"/>
        <v>1.1071428571428572</v>
      </c>
      <c r="K121" s="85">
        <f t="shared" si="24"/>
        <v>0.83076923076923082</v>
      </c>
      <c r="L121" s="85">
        <f t="shared" si="24"/>
        <v>3.3333333333333335</v>
      </c>
      <c r="M121" s="85">
        <f t="shared" si="24"/>
        <v>1</v>
      </c>
      <c r="N121" s="85">
        <f t="shared" si="24"/>
        <v>0.87046122994652408</v>
      </c>
      <c r="O121" s="85">
        <f t="shared" si="24"/>
        <v>1.2870394104641212</v>
      </c>
      <c r="P121" s="88">
        <f t="shared" si="24"/>
        <v>1.0867279445802098</v>
      </c>
    </row>
    <row r="122" spans="2:16" ht="15">
      <c r="B122" s="175">
        <v>2010</v>
      </c>
      <c r="C122" s="87">
        <f>C37/C$97</f>
        <v>1.4</v>
      </c>
      <c r="D122" s="85">
        <f t="shared" ref="D122:P122" si="25">D37/D$97</f>
        <v>1</v>
      </c>
      <c r="E122" s="85">
        <f t="shared" si="25"/>
        <v>9</v>
      </c>
      <c r="F122" s="85">
        <f t="shared" si="25"/>
        <v>1.3265306122448979</v>
      </c>
      <c r="G122" s="85">
        <f t="shared" si="25"/>
        <v>0.96161616161616159</v>
      </c>
      <c r="H122" s="85">
        <f t="shared" si="25"/>
        <v>0.90400000000000003</v>
      </c>
      <c r="I122" s="85">
        <f t="shared" si="25"/>
        <v>1.023481781376518</v>
      </c>
      <c r="J122" s="85">
        <f t="shared" si="25"/>
        <v>0.84821428571428581</v>
      </c>
      <c r="K122" s="85">
        <f t="shared" si="25"/>
        <v>0.76923076923076927</v>
      </c>
      <c r="L122" s="85">
        <f t="shared" si="25"/>
        <v>2.916666666666667</v>
      </c>
      <c r="M122" s="85">
        <f t="shared" si="25"/>
        <v>2.3600000000000003</v>
      </c>
      <c r="N122" s="85">
        <f t="shared" si="25"/>
        <v>0.71500000000000008</v>
      </c>
      <c r="O122" s="85">
        <f t="shared" si="25"/>
        <v>0.95357773271040402</v>
      </c>
      <c r="P122" s="88">
        <f t="shared" si="25"/>
        <v>0.81854144647440719</v>
      </c>
    </row>
    <row r="123" spans="2:16" ht="15">
      <c r="B123" s="175">
        <v>2011</v>
      </c>
      <c r="C123" s="87">
        <f>C47/C$97</f>
        <v>0.44444444444444442</v>
      </c>
      <c r="D123" s="85">
        <f t="shared" ref="D123:O123" si="26">D47/D$97</f>
        <v>0.94117647058823539</v>
      </c>
      <c r="E123" s="85">
        <f t="shared" si="26"/>
        <v>28.999999999999996</v>
      </c>
      <c r="F123" s="85">
        <f t="shared" si="26"/>
        <v>1.857142857142857</v>
      </c>
      <c r="G123" s="85">
        <f t="shared" si="26"/>
        <v>0.91919191919191912</v>
      </c>
      <c r="H123" s="85">
        <f t="shared" si="26"/>
        <v>0</v>
      </c>
      <c r="I123" s="85">
        <f t="shared" si="26"/>
        <v>1.3954763832658565</v>
      </c>
      <c r="J123" s="85">
        <f t="shared" si="26"/>
        <v>1.0535714285714286</v>
      </c>
      <c r="K123" s="85">
        <f t="shared" si="26"/>
        <v>0.8</v>
      </c>
      <c r="L123" s="85">
        <f t="shared" si="26"/>
        <v>1.7500000000000002</v>
      </c>
      <c r="M123" s="85">
        <f t="shared" si="26"/>
        <v>-0.04</v>
      </c>
      <c r="N123" s="85">
        <f t="shared" si="26"/>
        <v>0.98620989304812856</v>
      </c>
      <c r="O123" s="85">
        <f t="shared" si="26"/>
        <v>1.1321299888720455</v>
      </c>
      <c r="P123" s="88">
        <f>P47/P$97</f>
        <v>1.1321299888720455</v>
      </c>
    </row>
    <row r="124" spans="2:16" ht="15">
      <c r="B124" s="175">
        <v>2012</v>
      </c>
      <c r="C124" s="87">
        <f>C57/C$97</f>
        <v>-0.44444444444444442</v>
      </c>
      <c r="D124" s="85">
        <f t="shared" ref="D124:P124" si="27">D57/D$97</f>
        <v>-1.9705882352941178</v>
      </c>
      <c r="E124" s="85">
        <f t="shared" si="27"/>
        <v>40.999999999999993</v>
      </c>
      <c r="F124" s="85">
        <f t="shared" si="27"/>
        <v>0.89795918367346939</v>
      </c>
      <c r="G124" s="85">
        <f t="shared" si="27"/>
        <v>1.0808080808080807</v>
      </c>
      <c r="H124" s="85">
        <f t="shared" si="27"/>
        <v>0.96</v>
      </c>
      <c r="I124" s="85">
        <f t="shared" si="27"/>
        <v>3.3816810270251563</v>
      </c>
      <c r="J124" s="85">
        <f t="shared" si="27"/>
        <v>1.0089285714285716</v>
      </c>
      <c r="K124" s="85">
        <f t="shared" si="27"/>
        <v>1.323076923076923</v>
      </c>
      <c r="L124" s="85">
        <f t="shared" si="27"/>
        <v>3.1666666666666665</v>
      </c>
      <c r="M124" s="85">
        <f t="shared" si="27"/>
        <v>-0.96</v>
      </c>
      <c r="N124" s="85">
        <f t="shared" si="27"/>
        <v>1.6168222402597399</v>
      </c>
      <c r="O124" s="85">
        <f t="shared" si="27"/>
        <v>2.3254555433326378</v>
      </c>
      <c r="P124" s="88">
        <f t="shared" si="27"/>
        <v>2.2208956266853672</v>
      </c>
    </row>
    <row r="125" spans="2:16" ht="15">
      <c r="B125" s="175">
        <v>2013</v>
      </c>
      <c r="C125" s="87">
        <f>C67/C$97</f>
        <v>-0.68888888888888888</v>
      </c>
      <c r="D125" s="85">
        <f t="shared" ref="D125:P125" si="28">D67/D$97</f>
        <v>-0.82352941176470584</v>
      </c>
      <c r="E125" s="85">
        <f t="shared" si="28"/>
        <v>22</v>
      </c>
      <c r="F125" s="85">
        <f t="shared" si="28"/>
        <v>1.4081632653061225</v>
      </c>
      <c r="G125" s="85">
        <f t="shared" si="28"/>
        <v>0.90909090909090906</v>
      </c>
      <c r="H125" s="85">
        <f t="shared" si="28"/>
        <v>0.8</v>
      </c>
      <c r="I125" s="85">
        <f t="shared" si="28"/>
        <v>3.0769135058048827</v>
      </c>
      <c r="J125" s="85">
        <f t="shared" si="28"/>
        <v>0.8660714285714286</v>
      </c>
      <c r="K125" s="85">
        <f t="shared" si="28"/>
        <v>1.323076923076923</v>
      </c>
      <c r="L125" s="85">
        <f t="shared" si="28"/>
        <v>2.2500000000000004</v>
      </c>
      <c r="M125" s="85">
        <f t="shared" si="28"/>
        <v>0</v>
      </c>
      <c r="N125" s="85">
        <f t="shared" si="28"/>
        <v>1.3411363636363633</v>
      </c>
      <c r="O125" s="85">
        <f t="shared" si="28"/>
        <v>2.0063415370677937</v>
      </c>
      <c r="P125" s="88">
        <f t="shared" si="28"/>
        <v>1.9272654491570949</v>
      </c>
    </row>
    <row r="126" spans="2:16" ht="15">
      <c r="B126" s="175">
        <f>B125+1</f>
        <v>2014</v>
      </c>
      <c r="C126" s="87">
        <f>C77/C$97</f>
        <v>0.2</v>
      </c>
      <c r="D126" s="85">
        <f t="shared" ref="D126:P126" si="29">D77/D$97</f>
        <v>-0.17647058823529413</v>
      </c>
      <c r="E126" s="85">
        <f t="shared" si="29"/>
        <v>54</v>
      </c>
      <c r="F126" s="85">
        <f t="shared" si="29"/>
        <v>1.7142857142857142</v>
      </c>
      <c r="G126" s="85">
        <f t="shared" si="29"/>
        <v>0.90909090909090906</v>
      </c>
      <c r="H126" s="85">
        <f t="shared" si="29"/>
        <v>0.96</v>
      </c>
      <c r="I126" s="85">
        <f t="shared" si="29"/>
        <v>2.9882886880002952</v>
      </c>
      <c r="J126" s="85">
        <f t="shared" si="29"/>
        <v>1.1363095238095238</v>
      </c>
      <c r="K126" s="85">
        <f t="shared" si="29"/>
        <v>1.3176178660049631</v>
      </c>
      <c r="L126" s="85">
        <f t="shared" si="29"/>
        <v>3.6944444444444455</v>
      </c>
      <c r="M126" s="85">
        <f t="shared" si="29"/>
        <v>6.5806451612903091E-2</v>
      </c>
      <c r="N126" s="85">
        <f t="shared" si="29"/>
        <v>1.441795913613068</v>
      </c>
      <c r="O126" s="85">
        <f t="shared" si="29"/>
        <v>2.0655156848311913</v>
      </c>
      <c r="P126" s="88">
        <f t="shared" si="29"/>
        <v>1.955227548808844</v>
      </c>
    </row>
    <row r="127" spans="2:16" ht="15.75" thickBot="1">
      <c r="B127" s="176">
        <f>B126+1</f>
        <v>2015</v>
      </c>
      <c r="C127" s="93">
        <f>C87/C$97</f>
        <v>0.21146953405017921</v>
      </c>
      <c r="D127" s="90">
        <f t="shared" ref="D127:O127" si="30">D87/D$97</f>
        <v>0.5</v>
      </c>
      <c r="E127" s="90">
        <f t="shared" si="30"/>
        <v>25.2258064516129</v>
      </c>
      <c r="F127" s="90">
        <f t="shared" si="30"/>
        <v>1.2761904761904761</v>
      </c>
      <c r="G127" s="90">
        <f t="shared" si="30"/>
        <v>1.0834147930922124</v>
      </c>
      <c r="H127" s="90">
        <f t="shared" si="30"/>
        <v>1.1733333333333329</v>
      </c>
      <c r="I127" s="90">
        <f t="shared" si="30"/>
        <v>2.0073965257877204</v>
      </c>
      <c r="J127" s="90">
        <f t="shared" si="30"/>
        <v>0</v>
      </c>
      <c r="K127" s="90">
        <f t="shared" si="30"/>
        <v>0</v>
      </c>
      <c r="L127" s="90">
        <f t="shared" si="30"/>
        <v>0</v>
      </c>
      <c r="M127" s="90">
        <f t="shared" si="30"/>
        <v>0</v>
      </c>
      <c r="N127" s="90"/>
      <c r="O127" s="90">
        <f t="shared" si="30"/>
        <v>1.5857671587197488</v>
      </c>
      <c r="P127" s="92"/>
    </row>
  </sheetData>
  <customSheetViews>
    <customSheetView guid="{6DA84043-8308-458F-9378-22AB3DF247A3}" scale="78" showPageBreaks="1" view="pageBreakPreview">
      <selection activeCell="B6" activeCellId="1" sqref="B4:P5 B6:B11"/>
      <rowBreaks count="1" manualBreakCount="1">
        <brk id="62" max="16383" man="1"/>
      </rowBreaks>
      <pageMargins left="0.7" right="0.7" top="0.78740157499999996" bottom="0.78740157499999996" header="0.3" footer="0.3"/>
      <pageSetup paperSize="9" scale="60" orientation="portrait" r:id="rId1"/>
    </customSheetView>
  </customSheetViews>
  <mergeCells count="191">
    <mergeCell ref="B3:K3"/>
    <mergeCell ref="L3:P3"/>
    <mergeCell ref="B4:B5"/>
    <mergeCell ref="C4:C5"/>
    <mergeCell ref="D4:D5"/>
    <mergeCell ref="E4:E5"/>
    <mergeCell ref="F4:F5"/>
    <mergeCell ref="I4:I5"/>
    <mergeCell ref="J4:J5"/>
    <mergeCell ref="G4:G5"/>
    <mergeCell ref="O4:P4"/>
    <mergeCell ref="L4:L5"/>
    <mergeCell ref="M4:M5"/>
    <mergeCell ref="L13:P13"/>
    <mergeCell ref="N24:N25"/>
    <mergeCell ref="O24:P24"/>
    <mergeCell ref="M14:M15"/>
    <mergeCell ref="N14:N15"/>
    <mergeCell ref="H4:H5"/>
    <mergeCell ref="J14:J15"/>
    <mergeCell ref="K14:K15"/>
    <mergeCell ref="B13:K13"/>
    <mergeCell ref="K4:K5"/>
    <mergeCell ref="N4:N5"/>
    <mergeCell ref="B14:B15"/>
    <mergeCell ref="B24:B25"/>
    <mergeCell ref="C24:C25"/>
    <mergeCell ref="D24:D25"/>
    <mergeCell ref="E24:E25"/>
    <mergeCell ref="I14:I15"/>
    <mergeCell ref="L14:L15"/>
    <mergeCell ref="B23:K23"/>
    <mergeCell ref="L23:P23"/>
    <mergeCell ref="G14:G15"/>
    <mergeCell ref="H14:H15"/>
    <mergeCell ref="O14:P14"/>
    <mergeCell ref="C14:C15"/>
    <mergeCell ref="D14:D15"/>
    <mergeCell ref="F14:F15"/>
    <mergeCell ref="J24:J25"/>
    <mergeCell ref="E14:E15"/>
    <mergeCell ref="K24:K25"/>
    <mergeCell ref="L24:L25"/>
    <mergeCell ref="M24:M25"/>
    <mergeCell ref="H24:H25"/>
    <mergeCell ref="I24:I25"/>
    <mergeCell ref="F24:F25"/>
    <mergeCell ref="G24:G25"/>
    <mergeCell ref="J34:J35"/>
    <mergeCell ref="K34:K35"/>
    <mergeCell ref="B33:K33"/>
    <mergeCell ref="B43:K43"/>
    <mergeCell ref="N64:N65"/>
    <mergeCell ref="L53:P53"/>
    <mergeCell ref="M34:M35"/>
    <mergeCell ref="N34:N35"/>
    <mergeCell ref="O34:P34"/>
    <mergeCell ref="N44:N45"/>
    <mergeCell ref="L43:P43"/>
    <mergeCell ref="O44:P44"/>
    <mergeCell ref="L44:L45"/>
    <mergeCell ref="M44:M45"/>
    <mergeCell ref="L33:P33"/>
    <mergeCell ref="B34:B35"/>
    <mergeCell ref="C34:C35"/>
    <mergeCell ref="D34:D35"/>
    <mergeCell ref="E34:E35"/>
    <mergeCell ref="F34:F35"/>
    <mergeCell ref="G34:G35"/>
    <mergeCell ref="H34:H35"/>
    <mergeCell ref="I34:I35"/>
    <mergeCell ref="L34:L35"/>
    <mergeCell ref="K44:K45"/>
    <mergeCell ref="H44:H45"/>
    <mergeCell ref="I44:I45"/>
    <mergeCell ref="B44:B45"/>
    <mergeCell ref="C44:C45"/>
    <mergeCell ref="D44:D45"/>
    <mergeCell ref="E44:E45"/>
    <mergeCell ref="F44:F45"/>
    <mergeCell ref="G44:G45"/>
    <mergeCell ref="J44:J45"/>
    <mergeCell ref="L63:P63"/>
    <mergeCell ref="O54:P54"/>
    <mergeCell ref="L54:L55"/>
    <mergeCell ref="M54:M55"/>
    <mergeCell ref="N54:N55"/>
    <mergeCell ref="H84:H85"/>
    <mergeCell ref="N84:N85"/>
    <mergeCell ref="B84:B85"/>
    <mergeCell ref="B64:B65"/>
    <mergeCell ref="C64:C65"/>
    <mergeCell ref="B53:K53"/>
    <mergeCell ref="G54:G55"/>
    <mergeCell ref="H54:H55"/>
    <mergeCell ref="I54:I55"/>
    <mergeCell ref="B54:B55"/>
    <mergeCell ref="C54:C55"/>
    <mergeCell ref="K54:K55"/>
    <mergeCell ref="D64:D65"/>
    <mergeCell ref="E64:E65"/>
    <mergeCell ref="F64:F65"/>
    <mergeCell ref="G64:G65"/>
    <mergeCell ref="D54:D55"/>
    <mergeCell ref="E54:E55"/>
    <mergeCell ref="F54:F55"/>
    <mergeCell ref="J54:J55"/>
    <mergeCell ref="J64:J65"/>
    <mergeCell ref="K64:K65"/>
    <mergeCell ref="B63:K63"/>
    <mergeCell ref="F94:F95"/>
    <mergeCell ref="G94:G95"/>
    <mergeCell ref="H94:H95"/>
    <mergeCell ref="O64:P64"/>
    <mergeCell ref="E84:E85"/>
    <mergeCell ref="L64:L65"/>
    <mergeCell ref="M64:M65"/>
    <mergeCell ref="L73:P73"/>
    <mergeCell ref="L74:L75"/>
    <mergeCell ref="B83:K83"/>
    <mergeCell ref="L83:P83"/>
    <mergeCell ref="O74:P74"/>
    <mergeCell ref="M74:M75"/>
    <mergeCell ref="O84:P84"/>
    <mergeCell ref="C74:C75"/>
    <mergeCell ref="D74:D75"/>
    <mergeCell ref="I74:I75"/>
    <mergeCell ref="G74:G75"/>
    <mergeCell ref="H74:H75"/>
    <mergeCell ref="E74:E75"/>
    <mergeCell ref="F74:F75"/>
    <mergeCell ref="K84:K85"/>
    <mergeCell ref="F84:F85"/>
    <mergeCell ref="G84:G85"/>
    <mergeCell ref="J94:J95"/>
    <mergeCell ref="K94:K95"/>
    <mergeCell ref="N94:N95"/>
    <mergeCell ref="M103:P103"/>
    <mergeCell ref="F104:F105"/>
    <mergeCell ref="G104:G105"/>
    <mergeCell ref="N74:N75"/>
    <mergeCell ref="H64:H65"/>
    <mergeCell ref="I64:I65"/>
    <mergeCell ref="J74:J75"/>
    <mergeCell ref="K74:K75"/>
    <mergeCell ref="B73:K73"/>
    <mergeCell ref="B74:B75"/>
    <mergeCell ref="O94:P94"/>
    <mergeCell ref="H104:H105"/>
    <mergeCell ref="I104:I105"/>
    <mergeCell ref="J104:J105"/>
    <mergeCell ref="K104:K105"/>
    <mergeCell ref="M104:M105"/>
    <mergeCell ref="M94:M95"/>
    <mergeCell ref="L104:L105"/>
    <mergeCell ref="O104:P104"/>
    <mergeCell ref="C103:L103"/>
    <mergeCell ref="E94:E95"/>
    <mergeCell ref="B117:B118"/>
    <mergeCell ref="C117:C118"/>
    <mergeCell ref="D117:D118"/>
    <mergeCell ref="E117:E118"/>
    <mergeCell ref="N117:N118"/>
    <mergeCell ref="C84:C85"/>
    <mergeCell ref="D84:D85"/>
    <mergeCell ref="C116:P116"/>
    <mergeCell ref="B94:B95"/>
    <mergeCell ref="I84:I85"/>
    <mergeCell ref="L84:L85"/>
    <mergeCell ref="M84:M85"/>
    <mergeCell ref="B93:K93"/>
    <mergeCell ref="J84:J85"/>
    <mergeCell ref="I94:I95"/>
    <mergeCell ref="L94:L95"/>
    <mergeCell ref="N104:N105"/>
    <mergeCell ref="L93:P93"/>
    <mergeCell ref="B104:B105"/>
    <mergeCell ref="C104:C105"/>
    <mergeCell ref="D104:D105"/>
    <mergeCell ref="E104:E105"/>
    <mergeCell ref="C94:C95"/>
    <mergeCell ref="D94:D95"/>
    <mergeCell ref="O117:P117"/>
    <mergeCell ref="J117:J118"/>
    <mergeCell ref="K117:K118"/>
    <mergeCell ref="L117:L118"/>
    <mergeCell ref="M117:M118"/>
    <mergeCell ref="F117:F118"/>
    <mergeCell ref="G117:G118"/>
    <mergeCell ref="H117:H118"/>
    <mergeCell ref="I117:I118"/>
  </mergeCells>
  <phoneticPr fontId="26" type="noConversion"/>
  <pageMargins left="0.7" right="0.7" top="0.78740157499999996" bottom="0.78740157499999996" header="0.3" footer="0.3"/>
  <pageSetup paperSize="9" scale="60" orientation="portrait" r:id="rId2"/>
  <rowBreaks count="1" manualBreakCount="1">
    <brk id="6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40"/>
  <sheetViews>
    <sheetView zoomScale="85" zoomScaleNormal="85" zoomScaleSheetLayoutView="77" workbookViewId="0">
      <selection activeCell="S28" sqref="S28"/>
    </sheetView>
  </sheetViews>
  <sheetFormatPr defaultColWidth="9.140625" defaultRowHeight="14.25"/>
  <cols>
    <col min="1" max="1" width="26.42578125" style="96" customWidth="1"/>
    <col min="2" max="4" width="9.140625" style="96"/>
    <col min="5" max="5" width="9.140625" style="98"/>
    <col min="6" max="7" width="9.140625" style="96"/>
    <col min="8" max="8" width="9.140625" style="97"/>
    <col min="9" max="16384" width="9.140625" style="96"/>
  </cols>
  <sheetData>
    <row r="1" spans="1:15">
      <c r="A1" s="102" t="s">
        <v>749</v>
      </c>
      <c r="B1" s="99"/>
      <c r="C1" s="99"/>
      <c r="D1" s="99"/>
      <c r="E1" s="99"/>
      <c r="F1" s="99"/>
      <c r="G1" s="99"/>
      <c r="H1" s="99"/>
      <c r="I1" s="99"/>
      <c r="J1" s="99"/>
      <c r="K1" s="99"/>
      <c r="L1" s="99"/>
      <c r="M1" s="99"/>
      <c r="N1" s="99"/>
      <c r="O1" s="99"/>
    </row>
    <row r="2" spans="1:15" ht="15" thickBot="1">
      <c r="A2" s="454" t="s">
        <v>1197</v>
      </c>
      <c r="B2" s="455"/>
      <c r="C2" s="455"/>
      <c r="D2" s="455"/>
      <c r="E2" s="455"/>
      <c r="F2" s="455"/>
      <c r="G2" s="455"/>
      <c r="H2" s="455"/>
      <c r="I2" s="455"/>
      <c r="J2" s="455"/>
      <c r="K2" s="455"/>
      <c r="L2" s="455"/>
      <c r="M2" s="455"/>
      <c r="N2" s="455"/>
      <c r="O2" s="99"/>
    </row>
    <row r="3" spans="1:15" s="109" customFormat="1" ht="15" thickBot="1">
      <c r="A3" s="308" t="s">
        <v>748</v>
      </c>
      <c r="B3" s="284" t="s">
        <v>236</v>
      </c>
      <c r="C3" s="285" t="s">
        <v>667</v>
      </c>
      <c r="D3" s="285" t="s">
        <v>667</v>
      </c>
      <c r="E3" s="285" t="s">
        <v>667</v>
      </c>
      <c r="F3" s="285" t="s">
        <v>667</v>
      </c>
      <c r="G3" s="285" t="s">
        <v>667</v>
      </c>
      <c r="H3" s="285" t="s">
        <v>667</v>
      </c>
      <c r="I3" s="285" t="s">
        <v>666</v>
      </c>
      <c r="J3" s="285" t="s">
        <v>666</v>
      </c>
      <c r="K3" s="285" t="s">
        <v>666</v>
      </c>
      <c r="L3" s="285" t="s">
        <v>666</v>
      </c>
      <c r="M3" s="285" t="s">
        <v>666</v>
      </c>
      <c r="N3" s="286" t="s">
        <v>666</v>
      </c>
      <c r="O3" s="102"/>
    </row>
    <row r="4" spans="1:15" s="109" customFormat="1" ht="15" thickBot="1">
      <c r="A4" s="102"/>
      <c r="B4" s="287" t="s">
        <v>195</v>
      </c>
      <c r="C4" s="288" t="s">
        <v>665</v>
      </c>
      <c r="D4" s="288" t="s">
        <v>664</v>
      </c>
      <c r="E4" s="288" t="s">
        <v>663</v>
      </c>
      <c r="F4" s="288" t="s">
        <v>662</v>
      </c>
      <c r="G4" s="288" t="s">
        <v>661</v>
      </c>
      <c r="H4" s="288" t="s">
        <v>660</v>
      </c>
      <c r="I4" s="288" t="s">
        <v>659</v>
      </c>
      <c r="J4" s="288" t="s">
        <v>658</v>
      </c>
      <c r="K4" s="288" t="s">
        <v>657</v>
      </c>
      <c r="L4" s="288" t="s">
        <v>656</v>
      </c>
      <c r="M4" s="288" t="s">
        <v>655</v>
      </c>
      <c r="N4" s="289" t="s">
        <v>654</v>
      </c>
      <c r="O4" s="102"/>
    </row>
    <row r="5" spans="1:15" s="109" customFormat="1" ht="15" thickBot="1">
      <c r="A5" s="102"/>
      <c r="B5" s="291" t="s">
        <v>653</v>
      </c>
      <c r="C5" s="102"/>
      <c r="D5" s="102"/>
      <c r="E5" s="104"/>
      <c r="F5" s="102"/>
      <c r="G5" s="102"/>
      <c r="H5" s="103"/>
      <c r="I5" s="102"/>
      <c r="J5" s="102"/>
      <c r="K5" s="102"/>
      <c r="L5" s="102"/>
      <c r="M5" s="102"/>
      <c r="N5" s="102"/>
      <c r="O5" s="102"/>
    </row>
    <row r="6" spans="1:15">
      <c r="A6" s="99"/>
      <c r="B6" s="293">
        <v>1</v>
      </c>
      <c r="C6" s="296">
        <v>14.7</v>
      </c>
      <c r="D6" s="297">
        <v>20.7</v>
      </c>
      <c r="E6" s="297">
        <v>15.3</v>
      </c>
      <c r="F6" s="297">
        <v>15.4</v>
      </c>
      <c r="G6" s="297">
        <v>7.3</v>
      </c>
      <c r="H6" s="297">
        <v>-1.2</v>
      </c>
      <c r="I6" s="297">
        <v>-2.1</v>
      </c>
      <c r="J6" s="297">
        <v>-3.2</v>
      </c>
      <c r="K6" s="297">
        <v>4.8</v>
      </c>
      <c r="L6" s="297">
        <v>2.1</v>
      </c>
      <c r="M6" s="297">
        <v>10.7</v>
      </c>
      <c r="N6" s="298">
        <v>20.2</v>
      </c>
      <c r="O6" s="99"/>
    </row>
    <row r="7" spans="1:15">
      <c r="A7" s="99"/>
      <c r="B7" s="294">
        <v>2</v>
      </c>
      <c r="C7" s="299">
        <v>16.399999999999999</v>
      </c>
      <c r="D7" s="295">
        <v>24.1</v>
      </c>
      <c r="E7" s="295">
        <v>15.8</v>
      </c>
      <c r="F7" s="295">
        <v>14.6</v>
      </c>
      <c r="G7" s="295">
        <v>6.7</v>
      </c>
      <c r="H7" s="295">
        <v>-1.2</v>
      </c>
      <c r="I7" s="295">
        <v>2.1</v>
      </c>
      <c r="J7" s="295">
        <v>-3</v>
      </c>
      <c r="K7" s="295">
        <v>4.5999999999999996</v>
      </c>
      <c r="L7" s="295">
        <v>2.5</v>
      </c>
      <c r="M7" s="295">
        <v>9.9</v>
      </c>
      <c r="N7" s="300">
        <v>21.1</v>
      </c>
      <c r="O7" s="99"/>
    </row>
    <row r="8" spans="1:15">
      <c r="A8" s="99"/>
      <c r="B8" s="294">
        <v>3</v>
      </c>
      <c r="C8" s="299">
        <v>16.600000000000001</v>
      </c>
      <c r="D8" s="295">
        <v>23</v>
      </c>
      <c r="E8" s="295">
        <v>17</v>
      </c>
      <c r="F8" s="295">
        <v>12.1</v>
      </c>
      <c r="G8" s="295">
        <v>8.3000000000000007</v>
      </c>
      <c r="H8" s="295">
        <v>0.5</v>
      </c>
      <c r="I8" s="295">
        <v>1.4</v>
      </c>
      <c r="J8" s="295">
        <v>-3</v>
      </c>
      <c r="K8" s="295">
        <v>3.7</v>
      </c>
      <c r="L8" s="295">
        <v>3.8</v>
      </c>
      <c r="M8" s="295">
        <v>10.7</v>
      </c>
      <c r="N8" s="300">
        <v>23.3</v>
      </c>
      <c r="O8" s="99"/>
    </row>
    <row r="9" spans="1:15">
      <c r="A9" s="99"/>
      <c r="B9" s="294">
        <v>4</v>
      </c>
      <c r="C9" s="299">
        <v>20.8</v>
      </c>
      <c r="D9" s="295">
        <v>18.399999999999999</v>
      </c>
      <c r="E9" s="295">
        <v>19.399999999999999</v>
      </c>
      <c r="F9" s="295">
        <v>10.6</v>
      </c>
      <c r="G9" s="295">
        <v>13.7</v>
      </c>
      <c r="H9" s="295">
        <v>1</v>
      </c>
      <c r="I9" s="295">
        <v>1.9</v>
      </c>
      <c r="J9" s="295">
        <v>-1.5</v>
      </c>
      <c r="K9" s="295">
        <v>2.9</v>
      </c>
      <c r="L9" s="295">
        <v>2</v>
      </c>
      <c r="M9" s="295">
        <v>16.5</v>
      </c>
      <c r="N9" s="300">
        <v>18.899999999999999</v>
      </c>
      <c r="O9" s="99"/>
    </row>
    <row r="10" spans="1:15">
      <c r="A10" s="99"/>
      <c r="B10" s="294">
        <v>5</v>
      </c>
      <c r="C10" s="299">
        <v>19.600000000000001</v>
      </c>
      <c r="D10" s="295">
        <v>20.2</v>
      </c>
      <c r="E10" s="295">
        <v>19</v>
      </c>
      <c r="F10" s="295">
        <v>11.9</v>
      </c>
      <c r="G10" s="295">
        <v>15.6</v>
      </c>
      <c r="H10" s="295">
        <v>3.2</v>
      </c>
      <c r="I10" s="295">
        <v>-0.4</v>
      </c>
      <c r="J10" s="295">
        <v>-2.7</v>
      </c>
      <c r="K10" s="295">
        <v>2.2000000000000002</v>
      </c>
      <c r="L10" s="295">
        <v>3.3</v>
      </c>
      <c r="M10" s="295">
        <v>19.7</v>
      </c>
      <c r="N10" s="300">
        <v>18.399999999999999</v>
      </c>
      <c r="O10" s="99"/>
    </row>
    <row r="11" spans="1:15">
      <c r="A11" s="99"/>
      <c r="B11" s="294">
        <v>6</v>
      </c>
      <c r="C11" s="299">
        <v>22.7</v>
      </c>
      <c r="D11" s="295">
        <v>20.3</v>
      </c>
      <c r="E11" s="295">
        <v>17.899999999999999</v>
      </c>
      <c r="F11" s="295">
        <v>13.4</v>
      </c>
      <c r="G11" s="295">
        <v>12.8</v>
      </c>
      <c r="H11" s="295">
        <v>4</v>
      </c>
      <c r="I11" s="295">
        <v>-6.4</v>
      </c>
      <c r="J11" s="295">
        <v>-2.1</v>
      </c>
      <c r="K11" s="295">
        <v>1.9</v>
      </c>
      <c r="L11" s="295">
        <v>2.1</v>
      </c>
      <c r="M11" s="295">
        <v>15.4</v>
      </c>
      <c r="N11" s="300">
        <v>20.6</v>
      </c>
      <c r="O11" s="99"/>
    </row>
    <row r="12" spans="1:15">
      <c r="A12" s="99"/>
      <c r="B12" s="294">
        <v>7</v>
      </c>
      <c r="C12" s="299">
        <v>25.4</v>
      </c>
      <c r="D12" s="295">
        <v>20</v>
      </c>
      <c r="E12" s="295">
        <v>17.8</v>
      </c>
      <c r="F12" s="295">
        <v>12.8</v>
      </c>
      <c r="G12" s="295">
        <v>13.1</v>
      </c>
      <c r="H12" s="295">
        <v>3.6</v>
      </c>
      <c r="I12" s="295">
        <v>-4.2</v>
      </c>
      <c r="J12" s="295">
        <v>-4.2</v>
      </c>
      <c r="K12" s="295">
        <v>2.8</v>
      </c>
      <c r="L12" s="295">
        <v>6.1</v>
      </c>
      <c r="M12" s="295">
        <v>14.1</v>
      </c>
      <c r="N12" s="300">
        <v>23.6</v>
      </c>
      <c r="O12" s="99"/>
    </row>
    <row r="13" spans="1:15">
      <c r="A13" s="99"/>
      <c r="B13" s="294">
        <v>8</v>
      </c>
      <c r="C13" s="299">
        <v>23</v>
      </c>
      <c r="D13" s="295">
        <v>20.7</v>
      </c>
      <c r="E13" s="295">
        <v>18.100000000000001</v>
      </c>
      <c r="F13" s="295">
        <v>15.2</v>
      </c>
      <c r="G13" s="295">
        <v>9.1999999999999993</v>
      </c>
      <c r="H13" s="295">
        <v>3.7</v>
      </c>
      <c r="I13" s="295">
        <v>-2.5</v>
      </c>
      <c r="J13" s="295">
        <v>-1.8</v>
      </c>
      <c r="K13" s="295">
        <v>3.9</v>
      </c>
      <c r="L13" s="295">
        <v>7.7</v>
      </c>
      <c r="M13" s="295">
        <v>15</v>
      </c>
      <c r="N13" s="300">
        <v>18.899999999999999</v>
      </c>
      <c r="O13" s="99"/>
    </row>
    <row r="14" spans="1:15">
      <c r="A14" s="99"/>
      <c r="B14" s="294">
        <v>9</v>
      </c>
      <c r="C14" s="299">
        <v>17.2</v>
      </c>
      <c r="D14" s="295">
        <v>21.8</v>
      </c>
      <c r="E14" s="295">
        <v>17.5</v>
      </c>
      <c r="F14" s="295">
        <v>17.399999999999999</v>
      </c>
      <c r="G14" s="295">
        <v>12.1</v>
      </c>
      <c r="H14" s="295">
        <v>1.3</v>
      </c>
      <c r="I14" s="295">
        <v>5</v>
      </c>
      <c r="J14" s="295">
        <v>0</v>
      </c>
      <c r="K14" s="295">
        <v>4.0999999999999996</v>
      </c>
      <c r="L14" s="295">
        <v>8.3000000000000007</v>
      </c>
      <c r="M14" s="295">
        <v>15.9</v>
      </c>
      <c r="N14" s="300">
        <v>16.399999999999999</v>
      </c>
      <c r="O14" s="99"/>
    </row>
    <row r="15" spans="1:15">
      <c r="A15" s="99"/>
      <c r="B15" s="294">
        <v>10</v>
      </c>
      <c r="C15" s="299">
        <v>16.899999999999999</v>
      </c>
      <c r="D15" s="295">
        <v>22.6</v>
      </c>
      <c r="E15" s="295">
        <v>16.899999999999999</v>
      </c>
      <c r="F15" s="295">
        <v>15.9</v>
      </c>
      <c r="G15" s="295">
        <v>13.5</v>
      </c>
      <c r="H15" s="295">
        <v>-0.5</v>
      </c>
      <c r="I15" s="295">
        <v>9.6999999999999993</v>
      </c>
      <c r="J15" s="295">
        <v>2.1</v>
      </c>
      <c r="K15" s="295">
        <v>4.5</v>
      </c>
      <c r="L15" s="295">
        <v>10</v>
      </c>
      <c r="M15" s="295">
        <v>14.4</v>
      </c>
      <c r="N15" s="300">
        <v>16.7</v>
      </c>
      <c r="O15" s="99"/>
    </row>
    <row r="16" spans="1:15">
      <c r="A16" s="99"/>
      <c r="B16" s="294">
        <v>11</v>
      </c>
      <c r="C16" s="299">
        <v>17</v>
      </c>
      <c r="D16" s="295">
        <v>20</v>
      </c>
      <c r="E16" s="295">
        <v>15.1</v>
      </c>
      <c r="F16" s="295">
        <v>14.2</v>
      </c>
      <c r="G16" s="295">
        <v>13.8</v>
      </c>
      <c r="H16" s="295">
        <v>2.6</v>
      </c>
      <c r="I16" s="295">
        <v>2.9</v>
      </c>
      <c r="J16" s="295">
        <v>2.2000000000000002</v>
      </c>
      <c r="K16" s="295">
        <v>2.8</v>
      </c>
      <c r="L16" s="295">
        <v>13.3</v>
      </c>
      <c r="M16" s="295">
        <v>11.7</v>
      </c>
      <c r="N16" s="300">
        <v>21</v>
      </c>
      <c r="O16" s="99"/>
    </row>
    <row r="17" spans="1:15">
      <c r="A17" s="99"/>
      <c r="B17" s="294">
        <v>12</v>
      </c>
      <c r="C17" s="299">
        <v>18.8</v>
      </c>
      <c r="D17" s="295">
        <v>16.7</v>
      </c>
      <c r="E17" s="295">
        <v>16.399999999999999</v>
      </c>
      <c r="F17" s="295">
        <v>16.100000000000001</v>
      </c>
      <c r="G17" s="295">
        <v>12.6</v>
      </c>
      <c r="H17" s="295">
        <v>5.6</v>
      </c>
      <c r="I17" s="295">
        <v>3.5</v>
      </c>
      <c r="J17" s="295">
        <v>0.9</v>
      </c>
      <c r="K17" s="295">
        <v>4</v>
      </c>
      <c r="L17" s="295">
        <v>11.6</v>
      </c>
      <c r="M17" s="295">
        <v>17</v>
      </c>
      <c r="N17" s="300">
        <v>25</v>
      </c>
      <c r="O17" s="99"/>
    </row>
    <row r="18" spans="1:15">
      <c r="A18" s="99"/>
      <c r="B18" s="294">
        <v>13</v>
      </c>
      <c r="C18" s="299">
        <v>18.8</v>
      </c>
      <c r="D18" s="295">
        <v>18.8</v>
      </c>
      <c r="E18" s="295">
        <v>16.899999999999999</v>
      </c>
      <c r="F18" s="295">
        <v>14.5</v>
      </c>
      <c r="G18" s="295">
        <v>9.6</v>
      </c>
      <c r="H18" s="295">
        <v>4.4000000000000004</v>
      </c>
      <c r="I18" s="295">
        <v>4.4000000000000004</v>
      </c>
      <c r="J18" s="295">
        <v>0.2</v>
      </c>
      <c r="K18" s="295">
        <v>3.2</v>
      </c>
      <c r="L18" s="295">
        <v>10.199999999999999</v>
      </c>
      <c r="M18" s="295">
        <v>14.3</v>
      </c>
      <c r="N18" s="300">
        <v>25.4</v>
      </c>
      <c r="O18" s="99"/>
    </row>
    <row r="19" spans="1:15">
      <c r="A19" s="99"/>
      <c r="B19" s="294">
        <v>14</v>
      </c>
      <c r="C19" s="299">
        <v>22.3</v>
      </c>
      <c r="D19" s="295">
        <v>16</v>
      </c>
      <c r="E19" s="295">
        <v>17</v>
      </c>
      <c r="F19" s="295">
        <v>13.4</v>
      </c>
      <c r="G19" s="295">
        <v>7.4</v>
      </c>
      <c r="H19" s="295">
        <v>3.4</v>
      </c>
      <c r="I19" s="295">
        <v>3.1</v>
      </c>
      <c r="J19" s="295">
        <v>3.1</v>
      </c>
      <c r="K19" s="295">
        <v>3.3</v>
      </c>
      <c r="L19" s="295">
        <v>9.1999999999999993</v>
      </c>
      <c r="M19" s="295">
        <v>11.1</v>
      </c>
      <c r="N19" s="300">
        <v>21.1</v>
      </c>
      <c r="O19" s="99"/>
    </row>
    <row r="20" spans="1:15">
      <c r="A20" s="99"/>
      <c r="B20" s="294">
        <v>15</v>
      </c>
      <c r="C20" s="299">
        <v>22.5</v>
      </c>
      <c r="D20" s="295">
        <v>16.5</v>
      </c>
      <c r="E20" s="295">
        <v>16.399999999999999</v>
      </c>
      <c r="F20" s="295">
        <v>10.9</v>
      </c>
      <c r="G20" s="295">
        <v>12.4</v>
      </c>
      <c r="H20" s="295">
        <v>5.5</v>
      </c>
      <c r="I20" s="295">
        <v>3.2</v>
      </c>
      <c r="J20" s="295">
        <v>4.4000000000000004</v>
      </c>
      <c r="K20" s="295">
        <v>6.9</v>
      </c>
      <c r="L20" s="295">
        <v>13</v>
      </c>
      <c r="M20" s="295">
        <v>12.7</v>
      </c>
      <c r="N20" s="300">
        <v>17.3</v>
      </c>
      <c r="O20" s="99"/>
    </row>
    <row r="21" spans="1:15">
      <c r="A21" s="99"/>
      <c r="B21" s="294">
        <v>16</v>
      </c>
      <c r="C21" s="299">
        <v>22.9</v>
      </c>
      <c r="D21" s="295">
        <v>14.4</v>
      </c>
      <c r="E21" s="295">
        <v>15.8</v>
      </c>
      <c r="F21" s="295">
        <v>14.1</v>
      </c>
      <c r="G21" s="295">
        <v>10.199999999999999</v>
      </c>
      <c r="H21" s="295">
        <v>5.3</v>
      </c>
      <c r="I21" s="295">
        <v>5.5</v>
      </c>
      <c r="J21" s="295">
        <v>-0.4</v>
      </c>
      <c r="K21" s="295">
        <v>8.1</v>
      </c>
      <c r="L21" s="295">
        <v>14.9</v>
      </c>
      <c r="M21" s="295">
        <v>14.9</v>
      </c>
      <c r="N21" s="300">
        <v>14.9</v>
      </c>
      <c r="O21" s="99"/>
    </row>
    <row r="22" spans="1:15">
      <c r="A22" s="99"/>
      <c r="B22" s="294">
        <v>17</v>
      </c>
      <c r="C22" s="299">
        <v>22.2</v>
      </c>
      <c r="D22" s="295">
        <v>15.6</v>
      </c>
      <c r="E22" s="295">
        <v>15.9</v>
      </c>
      <c r="F22" s="295">
        <v>12.8</v>
      </c>
      <c r="G22" s="295">
        <v>8.9</v>
      </c>
      <c r="H22" s="295">
        <v>3.7</v>
      </c>
      <c r="I22" s="295">
        <v>5</v>
      </c>
      <c r="J22" s="295">
        <v>-0.6</v>
      </c>
      <c r="K22" s="295">
        <v>9</v>
      </c>
      <c r="L22" s="295">
        <v>9.8000000000000007</v>
      </c>
      <c r="M22" s="295">
        <v>14</v>
      </c>
      <c r="N22" s="300">
        <v>13.5</v>
      </c>
      <c r="O22" s="99"/>
    </row>
    <row r="23" spans="1:15">
      <c r="A23" s="99"/>
      <c r="B23" s="294">
        <v>18</v>
      </c>
      <c r="C23" s="299">
        <v>22.7</v>
      </c>
      <c r="D23" s="295">
        <v>18.8</v>
      </c>
      <c r="E23" s="295">
        <v>17.100000000000001</v>
      </c>
      <c r="F23" s="295">
        <v>12.4</v>
      </c>
      <c r="G23" s="295">
        <v>8.3000000000000007</v>
      </c>
      <c r="H23" s="295">
        <v>6.8</v>
      </c>
      <c r="I23" s="295">
        <v>2.1</v>
      </c>
      <c r="J23" s="295">
        <v>0.3</v>
      </c>
      <c r="K23" s="295">
        <v>6.4</v>
      </c>
      <c r="L23" s="295">
        <v>4.3</v>
      </c>
      <c r="M23" s="295">
        <v>15.9</v>
      </c>
      <c r="N23" s="300">
        <v>16.399999999999999</v>
      </c>
      <c r="O23" s="99"/>
    </row>
    <row r="24" spans="1:15">
      <c r="A24" s="99"/>
      <c r="B24" s="294">
        <v>19</v>
      </c>
      <c r="C24" s="299">
        <v>24.3</v>
      </c>
      <c r="D24" s="295">
        <v>13.7</v>
      </c>
      <c r="E24" s="295">
        <v>16.2</v>
      </c>
      <c r="F24" s="295">
        <v>14.4</v>
      </c>
      <c r="G24" s="295">
        <v>7.4</v>
      </c>
      <c r="H24" s="295">
        <v>10.8</v>
      </c>
      <c r="I24" s="295">
        <v>2.4</v>
      </c>
      <c r="J24" s="295">
        <v>0.5</v>
      </c>
      <c r="K24" s="295">
        <v>5.3</v>
      </c>
      <c r="L24" s="295">
        <v>6.3</v>
      </c>
      <c r="M24" s="295">
        <v>16.899999999999999</v>
      </c>
      <c r="N24" s="300">
        <v>13.7</v>
      </c>
      <c r="O24" s="99"/>
    </row>
    <row r="25" spans="1:15">
      <c r="A25" s="99"/>
      <c r="B25" s="294">
        <v>20</v>
      </c>
      <c r="C25" s="299">
        <v>26.8</v>
      </c>
      <c r="D25" s="295">
        <v>15.4</v>
      </c>
      <c r="E25" s="295">
        <v>17.8</v>
      </c>
      <c r="F25" s="295">
        <v>13.7</v>
      </c>
      <c r="G25" s="295">
        <v>5.6</v>
      </c>
      <c r="H25" s="295">
        <v>5.6</v>
      </c>
      <c r="I25" s="295">
        <v>4.2</v>
      </c>
      <c r="J25" s="295">
        <v>2.2999999999999998</v>
      </c>
      <c r="K25" s="295">
        <v>2.8</v>
      </c>
      <c r="L25" s="295">
        <v>10.6</v>
      </c>
      <c r="M25" s="295">
        <v>13.9</v>
      </c>
      <c r="N25" s="300">
        <v>13</v>
      </c>
      <c r="O25" s="99"/>
    </row>
    <row r="26" spans="1:15">
      <c r="A26" s="99"/>
      <c r="B26" s="294">
        <v>21</v>
      </c>
      <c r="C26" s="299">
        <v>22.1</v>
      </c>
      <c r="D26" s="295">
        <v>13.6</v>
      </c>
      <c r="E26" s="295">
        <v>17.100000000000001</v>
      </c>
      <c r="F26" s="295">
        <v>13.3</v>
      </c>
      <c r="G26" s="295">
        <v>5.3</v>
      </c>
      <c r="H26" s="295">
        <v>4.3</v>
      </c>
      <c r="I26" s="295">
        <v>3.9</v>
      </c>
      <c r="J26" s="295">
        <v>6.1</v>
      </c>
      <c r="K26" s="295">
        <v>6.6</v>
      </c>
      <c r="L26" s="295">
        <v>12.7</v>
      </c>
      <c r="M26" s="295">
        <v>12.1</v>
      </c>
      <c r="N26" s="300">
        <v>12.7</v>
      </c>
      <c r="O26" s="99"/>
    </row>
    <row r="27" spans="1:15">
      <c r="A27" s="99"/>
      <c r="B27" s="294">
        <v>22</v>
      </c>
      <c r="C27" s="299">
        <v>22.2</v>
      </c>
      <c r="D27" s="295">
        <v>14.2</v>
      </c>
      <c r="E27" s="295">
        <v>12.5</v>
      </c>
      <c r="F27" s="295">
        <v>7.5</v>
      </c>
      <c r="G27" s="295">
        <v>5.0999999999999996</v>
      </c>
      <c r="H27" s="295">
        <v>7.2</v>
      </c>
      <c r="I27" s="295">
        <v>4.0999999999999996</v>
      </c>
      <c r="J27" s="295">
        <v>5.9</v>
      </c>
      <c r="K27" s="295">
        <v>3.2</v>
      </c>
      <c r="L27" s="295">
        <v>12.7</v>
      </c>
      <c r="M27" s="295">
        <v>13.4</v>
      </c>
      <c r="N27" s="300">
        <v>16.2</v>
      </c>
      <c r="O27" s="99"/>
    </row>
    <row r="28" spans="1:15">
      <c r="A28" s="99"/>
      <c r="B28" s="294">
        <v>23</v>
      </c>
      <c r="C28" s="299">
        <v>18.600000000000001</v>
      </c>
      <c r="D28" s="295">
        <v>17.100000000000001</v>
      </c>
      <c r="E28" s="295">
        <v>10.4</v>
      </c>
      <c r="F28" s="295">
        <v>6.4</v>
      </c>
      <c r="G28" s="295">
        <v>4.3</v>
      </c>
      <c r="H28" s="295">
        <v>8.9</v>
      </c>
      <c r="I28" s="295">
        <v>3.1</v>
      </c>
      <c r="J28" s="295">
        <v>5.8</v>
      </c>
      <c r="K28" s="295">
        <v>4.3</v>
      </c>
      <c r="L28" s="295">
        <v>11.8</v>
      </c>
      <c r="M28" s="295">
        <v>12.2</v>
      </c>
      <c r="N28" s="300">
        <v>12.8</v>
      </c>
      <c r="O28" s="99"/>
    </row>
    <row r="29" spans="1:15">
      <c r="A29" s="99"/>
      <c r="B29" s="294">
        <v>24</v>
      </c>
      <c r="C29" s="299">
        <v>19.399999999999999</v>
      </c>
      <c r="D29" s="295">
        <v>13.1</v>
      </c>
      <c r="E29" s="295">
        <v>11.3</v>
      </c>
      <c r="F29" s="295">
        <v>3.8</v>
      </c>
      <c r="G29" s="295">
        <v>3.6</v>
      </c>
      <c r="H29" s="295">
        <v>6.2</v>
      </c>
      <c r="I29" s="295">
        <v>-0.6</v>
      </c>
      <c r="J29" s="295">
        <v>5.7</v>
      </c>
      <c r="K29" s="295">
        <v>9.4</v>
      </c>
      <c r="L29" s="295">
        <v>12</v>
      </c>
      <c r="M29" s="295">
        <v>12.3</v>
      </c>
      <c r="N29" s="300">
        <v>14.8</v>
      </c>
      <c r="O29" s="99"/>
    </row>
    <row r="30" spans="1:15">
      <c r="A30" s="99"/>
      <c r="B30" s="294">
        <v>25</v>
      </c>
      <c r="C30" s="299">
        <v>19.5</v>
      </c>
      <c r="D30" s="295">
        <v>14</v>
      </c>
      <c r="E30" s="295">
        <v>12.9</v>
      </c>
      <c r="F30" s="295">
        <v>6.2</v>
      </c>
      <c r="G30" s="295">
        <v>2.2000000000000002</v>
      </c>
      <c r="H30" s="295">
        <v>4.8</v>
      </c>
      <c r="I30" s="295">
        <v>-1.4</v>
      </c>
      <c r="J30" s="295">
        <v>3.9</v>
      </c>
      <c r="K30" s="295">
        <v>13.1</v>
      </c>
      <c r="L30" s="295">
        <v>16.3</v>
      </c>
      <c r="M30" s="295">
        <v>14.9</v>
      </c>
      <c r="N30" s="300">
        <v>15.7</v>
      </c>
      <c r="O30" s="99"/>
    </row>
    <row r="31" spans="1:15">
      <c r="A31" s="99"/>
      <c r="B31" s="294">
        <v>26</v>
      </c>
      <c r="C31" s="299">
        <v>21.4</v>
      </c>
      <c r="D31" s="295">
        <v>14.3</v>
      </c>
      <c r="E31" s="295">
        <v>12.5</v>
      </c>
      <c r="F31" s="295">
        <v>5.5</v>
      </c>
      <c r="G31" s="295">
        <v>3</v>
      </c>
      <c r="H31" s="295">
        <v>0</v>
      </c>
      <c r="I31" s="295">
        <v>-2.6</v>
      </c>
      <c r="J31" s="295">
        <v>4.2</v>
      </c>
      <c r="K31" s="295">
        <v>12.8</v>
      </c>
      <c r="L31" s="295">
        <v>15.2</v>
      </c>
      <c r="M31" s="295">
        <v>12.6</v>
      </c>
      <c r="N31" s="300">
        <v>17.8</v>
      </c>
      <c r="O31" s="99"/>
    </row>
    <row r="32" spans="1:15">
      <c r="A32" s="99"/>
      <c r="B32" s="294">
        <v>27</v>
      </c>
      <c r="C32" s="299">
        <v>21.4</v>
      </c>
      <c r="D32" s="295">
        <v>12.5</v>
      </c>
      <c r="E32" s="295">
        <v>13.7</v>
      </c>
      <c r="F32" s="295">
        <v>2.5</v>
      </c>
      <c r="G32" s="295">
        <v>2.2000000000000002</v>
      </c>
      <c r="H32" s="295">
        <v>-3.5</v>
      </c>
      <c r="I32" s="295">
        <v>-0.9</v>
      </c>
      <c r="J32" s="295">
        <v>5.0999999999999996</v>
      </c>
      <c r="K32" s="295">
        <v>6.9</v>
      </c>
      <c r="L32" s="295">
        <v>18.600000000000001</v>
      </c>
      <c r="M32" s="295">
        <v>10.5</v>
      </c>
      <c r="N32" s="300">
        <v>18.899999999999999</v>
      </c>
      <c r="O32" s="99"/>
    </row>
    <row r="33" spans="1:15">
      <c r="A33" s="99"/>
      <c r="B33" s="294">
        <v>28</v>
      </c>
      <c r="C33" s="299">
        <v>19.8</v>
      </c>
      <c r="D33" s="295">
        <v>14.5</v>
      </c>
      <c r="E33" s="295">
        <v>12.1</v>
      </c>
      <c r="F33" s="295">
        <v>1.8</v>
      </c>
      <c r="G33" s="295">
        <v>1.7</v>
      </c>
      <c r="H33" s="295">
        <v>-6.6</v>
      </c>
      <c r="I33" s="295">
        <v>-0.7</v>
      </c>
      <c r="J33" s="295">
        <v>4.8</v>
      </c>
      <c r="K33" s="295">
        <v>6.4</v>
      </c>
      <c r="L33" s="295">
        <v>11.6</v>
      </c>
      <c r="M33" s="295">
        <v>10.3</v>
      </c>
      <c r="N33" s="300">
        <v>16.8</v>
      </c>
      <c r="O33" s="99"/>
    </row>
    <row r="34" spans="1:15">
      <c r="A34" s="99"/>
      <c r="B34" s="294">
        <v>29</v>
      </c>
      <c r="C34" s="299">
        <v>20.8</v>
      </c>
      <c r="D34" s="295">
        <v>17.5</v>
      </c>
      <c r="E34" s="295">
        <v>12.6</v>
      </c>
      <c r="F34" s="295">
        <v>4.3</v>
      </c>
      <c r="G34" s="295">
        <v>-0.7</v>
      </c>
      <c r="H34" s="295">
        <v>-5.3</v>
      </c>
      <c r="I34" s="295">
        <v>0.2</v>
      </c>
      <c r="J34" s="295"/>
      <c r="K34" s="295">
        <v>6.9</v>
      </c>
      <c r="L34" s="295">
        <v>8.9</v>
      </c>
      <c r="M34" s="295">
        <v>16.100000000000001</v>
      </c>
      <c r="N34" s="300">
        <v>16.7</v>
      </c>
      <c r="O34" s="99"/>
    </row>
    <row r="35" spans="1:15">
      <c r="A35" s="99"/>
      <c r="B35" s="294">
        <v>30</v>
      </c>
      <c r="C35" s="299">
        <v>22</v>
      </c>
      <c r="D35" s="295">
        <v>17.600000000000001</v>
      </c>
      <c r="E35" s="295">
        <v>13.7</v>
      </c>
      <c r="F35" s="295">
        <v>5.9</v>
      </c>
      <c r="G35" s="295">
        <v>-1.4</v>
      </c>
      <c r="H35" s="295">
        <v>-9.4</v>
      </c>
      <c r="I35" s="295">
        <v>0.7</v>
      </c>
      <c r="J35" s="295"/>
      <c r="K35" s="295">
        <v>3.7</v>
      </c>
      <c r="L35" s="295">
        <v>9.6999999999999993</v>
      </c>
      <c r="M35" s="295">
        <v>15.9</v>
      </c>
      <c r="N35" s="300">
        <v>18.7</v>
      </c>
      <c r="O35" s="99"/>
    </row>
    <row r="36" spans="1:15" ht="15" thickBot="1">
      <c r="A36" s="99"/>
      <c r="B36" s="294">
        <v>31</v>
      </c>
      <c r="C36" s="301">
        <v>20.399999999999999</v>
      </c>
      <c r="D36" s="302">
        <v>16.7</v>
      </c>
      <c r="E36" s="302"/>
      <c r="F36" s="302">
        <v>6.6</v>
      </c>
      <c r="G36" s="302"/>
      <c r="H36" s="302">
        <v>-5.9</v>
      </c>
      <c r="I36" s="302">
        <v>-2.2999999999999998</v>
      </c>
      <c r="J36" s="302"/>
      <c r="K36" s="302">
        <v>5.5</v>
      </c>
      <c r="L36" s="302"/>
      <c r="M36" s="302">
        <v>16.2</v>
      </c>
      <c r="N36" s="303"/>
      <c r="O36" s="99"/>
    </row>
    <row r="37" spans="1:15">
      <c r="A37" s="306" t="s">
        <v>652</v>
      </c>
      <c r="B37" s="304" t="s">
        <v>211</v>
      </c>
      <c r="C37" s="219">
        <v>0</v>
      </c>
      <c r="D37" s="219">
        <v>0</v>
      </c>
      <c r="E37" s="219">
        <v>8</v>
      </c>
      <c r="F37" s="219">
        <v>17</v>
      </c>
      <c r="G37" s="219">
        <v>26</v>
      </c>
      <c r="H37" s="219">
        <v>31</v>
      </c>
      <c r="I37" s="219">
        <v>31</v>
      </c>
      <c r="J37" s="219">
        <v>28</v>
      </c>
      <c r="K37" s="219">
        <v>30</v>
      </c>
      <c r="L37" s="219">
        <v>25</v>
      </c>
      <c r="M37" s="219">
        <v>12</v>
      </c>
      <c r="N37" s="220">
        <v>3</v>
      </c>
    </row>
    <row r="38" spans="1:15" ht="15" thickBot="1">
      <c r="A38" s="307" t="s">
        <v>651</v>
      </c>
      <c r="B38" s="305" t="s">
        <v>650</v>
      </c>
      <c r="C38" s="211">
        <v>20.619354838709672</v>
      </c>
      <c r="D38" s="211">
        <v>17.509677419354841</v>
      </c>
      <c r="E38" s="211">
        <v>15.603333333333333</v>
      </c>
      <c r="F38" s="211">
        <v>10.95483870967742</v>
      </c>
      <c r="G38" s="211">
        <v>7.793333333333333</v>
      </c>
      <c r="H38" s="211">
        <v>2.2193548387096773</v>
      </c>
      <c r="I38" s="211">
        <v>1.4290322580645163</v>
      </c>
      <c r="J38" s="211">
        <v>1.2499999999999998</v>
      </c>
      <c r="K38" s="211">
        <v>5.354838709677419</v>
      </c>
      <c r="L38" s="211">
        <v>9.3533333333333317</v>
      </c>
      <c r="M38" s="211">
        <v>13.909677419354839</v>
      </c>
      <c r="N38" s="212">
        <v>18.016666666666666</v>
      </c>
    </row>
    <row r="39" spans="1:15">
      <c r="B39" s="108"/>
      <c r="C39" s="105"/>
      <c r="D39" s="105"/>
      <c r="E39" s="107"/>
      <c r="F39" s="105"/>
      <c r="G39" s="105"/>
      <c r="H39" s="106"/>
      <c r="I39" s="105"/>
      <c r="J39" s="105"/>
      <c r="K39" s="105"/>
      <c r="L39" s="105"/>
      <c r="M39" s="105"/>
      <c r="N39" s="105"/>
    </row>
    <row r="40" spans="1:15" ht="15" thickBot="1">
      <c r="B40" s="108"/>
      <c r="C40" s="105"/>
      <c r="D40" s="105"/>
      <c r="E40" s="107"/>
      <c r="F40" s="105"/>
      <c r="G40" s="105"/>
      <c r="H40" s="106"/>
      <c r="I40" s="105"/>
      <c r="J40" s="105"/>
      <c r="K40" s="105"/>
      <c r="L40" s="105"/>
      <c r="M40" s="105"/>
      <c r="N40" s="105"/>
    </row>
    <row r="41" spans="1:15" s="109" customFormat="1" ht="15" thickBot="1">
      <c r="A41" s="309" t="s">
        <v>747</v>
      </c>
      <c r="B41" s="284" t="s">
        <v>236</v>
      </c>
      <c r="C41" s="285" t="s">
        <v>667</v>
      </c>
      <c r="D41" s="285" t="s">
        <v>667</v>
      </c>
      <c r="E41" s="285" t="s">
        <v>667</v>
      </c>
      <c r="F41" s="285" t="s">
        <v>667</v>
      </c>
      <c r="G41" s="285" t="s">
        <v>667</v>
      </c>
      <c r="H41" s="285" t="s">
        <v>667</v>
      </c>
      <c r="I41" s="285" t="s">
        <v>666</v>
      </c>
      <c r="J41" s="285" t="s">
        <v>666</v>
      </c>
      <c r="K41" s="285" t="s">
        <v>666</v>
      </c>
      <c r="L41" s="285" t="s">
        <v>666</v>
      </c>
      <c r="M41" s="285" t="s">
        <v>666</v>
      </c>
      <c r="N41" s="286" t="s">
        <v>666</v>
      </c>
      <c r="O41" s="102"/>
    </row>
    <row r="42" spans="1:15" s="109" customFormat="1" ht="15" thickBot="1">
      <c r="A42" s="102"/>
      <c r="B42" s="310" t="s">
        <v>195</v>
      </c>
      <c r="C42" s="288" t="s">
        <v>665</v>
      </c>
      <c r="D42" s="288" t="s">
        <v>664</v>
      </c>
      <c r="E42" s="288" t="s">
        <v>663</v>
      </c>
      <c r="F42" s="288" t="s">
        <v>662</v>
      </c>
      <c r="G42" s="288" t="s">
        <v>661</v>
      </c>
      <c r="H42" s="288" t="s">
        <v>660</v>
      </c>
      <c r="I42" s="288" t="s">
        <v>659</v>
      </c>
      <c r="J42" s="288" t="s">
        <v>658</v>
      </c>
      <c r="K42" s="288" t="s">
        <v>657</v>
      </c>
      <c r="L42" s="288" t="s">
        <v>656</v>
      </c>
      <c r="M42" s="288" t="s">
        <v>655</v>
      </c>
      <c r="N42" s="289" t="s">
        <v>654</v>
      </c>
      <c r="O42" s="102"/>
    </row>
    <row r="43" spans="1:15" s="109" customFormat="1" ht="15" thickBot="1">
      <c r="A43" s="290" t="s">
        <v>742</v>
      </c>
      <c r="B43" s="311" t="s">
        <v>653</v>
      </c>
      <c r="C43" s="102"/>
      <c r="D43" s="102"/>
      <c r="E43" s="104"/>
      <c r="F43" s="102"/>
      <c r="G43" s="102"/>
      <c r="H43" s="103"/>
      <c r="I43" s="102"/>
      <c r="J43" s="102"/>
      <c r="K43" s="102"/>
      <c r="L43" s="102"/>
      <c r="M43" s="102"/>
      <c r="N43" s="102"/>
      <c r="O43" s="102"/>
    </row>
    <row r="44" spans="1:15">
      <c r="A44" s="99"/>
      <c r="B44" s="314">
        <v>1</v>
      </c>
      <c r="C44" s="312">
        <v>16.399999999999999</v>
      </c>
      <c r="D44" s="295">
        <v>20.9</v>
      </c>
      <c r="E44" s="295">
        <v>15.1</v>
      </c>
      <c r="F44" s="295">
        <v>14.9</v>
      </c>
      <c r="G44" s="295">
        <v>7.8</v>
      </c>
      <c r="H44" s="295">
        <v>-1.5</v>
      </c>
      <c r="I44" s="295">
        <v>-2.7</v>
      </c>
      <c r="J44" s="295">
        <v>-3.3</v>
      </c>
      <c r="K44" s="295">
        <v>5</v>
      </c>
      <c r="L44" s="295">
        <v>3.3</v>
      </c>
      <c r="M44" s="295">
        <v>10.7</v>
      </c>
      <c r="N44" s="295">
        <v>20.100000000000001</v>
      </c>
      <c r="O44" s="99"/>
    </row>
    <row r="45" spans="1:15">
      <c r="A45" s="99"/>
      <c r="B45" s="315">
        <v>2</v>
      </c>
      <c r="C45" s="312">
        <v>16.3</v>
      </c>
      <c r="D45" s="295">
        <v>24.6</v>
      </c>
      <c r="E45" s="295">
        <v>15.1</v>
      </c>
      <c r="F45" s="295">
        <v>14.5</v>
      </c>
      <c r="G45" s="295">
        <v>7.1</v>
      </c>
      <c r="H45" s="295">
        <v>-1.6</v>
      </c>
      <c r="I45" s="295">
        <v>2.4</v>
      </c>
      <c r="J45" s="295">
        <v>-1.7</v>
      </c>
      <c r="K45" s="295">
        <v>5.4</v>
      </c>
      <c r="L45" s="295">
        <v>2.4</v>
      </c>
      <c r="M45" s="295">
        <v>10</v>
      </c>
      <c r="N45" s="295">
        <v>21.4</v>
      </c>
      <c r="O45" s="99"/>
    </row>
    <row r="46" spans="1:15">
      <c r="A46" s="99"/>
      <c r="B46" s="315">
        <v>3</v>
      </c>
      <c r="C46" s="312">
        <v>18.7</v>
      </c>
      <c r="D46" s="295">
        <v>23.3</v>
      </c>
      <c r="E46" s="295">
        <v>16.7</v>
      </c>
      <c r="F46" s="295">
        <v>12.2</v>
      </c>
      <c r="G46" s="295">
        <v>7.9</v>
      </c>
      <c r="H46" s="295">
        <v>0.4</v>
      </c>
      <c r="I46" s="295">
        <v>2</v>
      </c>
      <c r="J46" s="295">
        <v>-1.9</v>
      </c>
      <c r="K46" s="295">
        <v>3.3</v>
      </c>
      <c r="L46" s="295">
        <v>4.2</v>
      </c>
      <c r="M46" s="295">
        <v>10.1</v>
      </c>
      <c r="N46" s="295">
        <v>24.2</v>
      </c>
      <c r="O46" s="99"/>
    </row>
    <row r="47" spans="1:15">
      <c r="A47" s="99"/>
      <c r="B47" s="315">
        <v>4</v>
      </c>
      <c r="C47" s="312">
        <v>20.100000000000001</v>
      </c>
      <c r="D47" s="295">
        <v>19.600000000000001</v>
      </c>
      <c r="E47" s="295">
        <v>19.3</v>
      </c>
      <c r="F47" s="295">
        <v>11.1</v>
      </c>
      <c r="G47" s="295">
        <v>12.5</v>
      </c>
      <c r="H47" s="295">
        <v>1.5</v>
      </c>
      <c r="I47" s="295">
        <v>2.1</v>
      </c>
      <c r="J47" s="295">
        <v>-1.1000000000000001</v>
      </c>
      <c r="K47" s="295">
        <v>3.9</v>
      </c>
      <c r="L47" s="295">
        <v>3</v>
      </c>
      <c r="M47" s="295">
        <v>16.3</v>
      </c>
      <c r="N47" s="295">
        <v>19.100000000000001</v>
      </c>
      <c r="O47" s="99"/>
    </row>
    <row r="48" spans="1:15">
      <c r="A48" s="99"/>
      <c r="B48" s="315">
        <v>5</v>
      </c>
      <c r="C48" s="312">
        <v>19.8</v>
      </c>
      <c r="D48" s="295">
        <v>20.9</v>
      </c>
      <c r="E48" s="295">
        <v>19.100000000000001</v>
      </c>
      <c r="F48" s="295">
        <v>12.2</v>
      </c>
      <c r="G48" s="295">
        <v>14.3</v>
      </c>
      <c r="H48" s="295">
        <v>2.9</v>
      </c>
      <c r="I48" s="295">
        <v>0.3</v>
      </c>
      <c r="J48" s="295">
        <v>-1.8</v>
      </c>
      <c r="K48" s="295">
        <v>1.8</v>
      </c>
      <c r="L48" s="295">
        <v>2.9</v>
      </c>
      <c r="M48" s="295">
        <v>19.399999999999999</v>
      </c>
      <c r="N48" s="295">
        <v>19.5</v>
      </c>
      <c r="O48" s="99"/>
    </row>
    <row r="49" spans="1:15">
      <c r="A49" s="99"/>
      <c r="B49" s="315">
        <v>6</v>
      </c>
      <c r="C49" s="312">
        <v>23.1</v>
      </c>
      <c r="D49" s="295">
        <v>19.899999999999999</v>
      </c>
      <c r="E49" s="295">
        <v>19.100000000000001</v>
      </c>
      <c r="F49" s="295">
        <v>12.8</v>
      </c>
      <c r="G49" s="295">
        <v>12.1</v>
      </c>
      <c r="H49" s="295">
        <v>3.5</v>
      </c>
      <c r="I49" s="295">
        <v>-3.7</v>
      </c>
      <c r="J49" s="295">
        <v>-2.2999999999999998</v>
      </c>
      <c r="K49" s="295">
        <v>1.8</v>
      </c>
      <c r="L49" s="295">
        <v>1.7</v>
      </c>
      <c r="M49" s="295">
        <v>15</v>
      </c>
      <c r="N49" s="295">
        <v>21.9</v>
      </c>
      <c r="O49" s="99"/>
    </row>
    <row r="50" spans="1:15">
      <c r="A50" s="99"/>
      <c r="B50" s="315">
        <v>7</v>
      </c>
      <c r="C50" s="312">
        <v>24.8</v>
      </c>
      <c r="D50" s="295">
        <v>21</v>
      </c>
      <c r="E50" s="295">
        <v>18.600000000000001</v>
      </c>
      <c r="F50" s="295">
        <v>12.6</v>
      </c>
      <c r="G50" s="295">
        <v>13.2</v>
      </c>
      <c r="H50" s="295">
        <v>3.8</v>
      </c>
      <c r="I50" s="295">
        <v>-4.8</v>
      </c>
      <c r="J50" s="295">
        <v>-2.2000000000000002</v>
      </c>
      <c r="K50" s="295">
        <v>2.8</v>
      </c>
      <c r="L50" s="295">
        <v>6.5</v>
      </c>
      <c r="M50" s="295">
        <v>14.1</v>
      </c>
      <c r="N50" s="295">
        <v>23</v>
      </c>
      <c r="O50" s="99"/>
    </row>
    <row r="51" spans="1:15">
      <c r="A51" s="99"/>
      <c r="B51" s="315">
        <v>8</v>
      </c>
      <c r="C51" s="312">
        <v>23.6</v>
      </c>
      <c r="D51" s="295">
        <v>21.9</v>
      </c>
      <c r="E51" s="295">
        <v>19.600000000000001</v>
      </c>
      <c r="F51" s="295">
        <v>15.1</v>
      </c>
      <c r="G51" s="295">
        <v>8.9</v>
      </c>
      <c r="H51" s="295">
        <v>3.3</v>
      </c>
      <c r="I51" s="295">
        <v>-2.1</v>
      </c>
      <c r="J51" s="295">
        <v>-2.1</v>
      </c>
      <c r="K51" s="295">
        <v>4.4000000000000004</v>
      </c>
      <c r="L51" s="295">
        <v>7.2</v>
      </c>
      <c r="M51" s="295">
        <v>15.3</v>
      </c>
      <c r="N51" s="295">
        <v>19</v>
      </c>
      <c r="O51" s="99"/>
    </row>
    <row r="52" spans="1:15">
      <c r="A52" s="99"/>
      <c r="B52" s="315">
        <v>9</v>
      </c>
      <c r="C52" s="312">
        <v>17.2</v>
      </c>
      <c r="D52" s="295">
        <v>22.5</v>
      </c>
      <c r="E52" s="295">
        <v>17.899999999999999</v>
      </c>
      <c r="F52" s="295">
        <v>15</v>
      </c>
      <c r="G52" s="295">
        <v>12.1</v>
      </c>
      <c r="H52" s="295">
        <v>0.7</v>
      </c>
      <c r="I52" s="295">
        <v>6.1</v>
      </c>
      <c r="J52" s="295">
        <v>0.1</v>
      </c>
      <c r="K52" s="295">
        <v>4.0999999999999996</v>
      </c>
      <c r="L52" s="295">
        <v>8.8000000000000007</v>
      </c>
      <c r="M52" s="295">
        <v>15.5</v>
      </c>
      <c r="N52" s="295">
        <v>17</v>
      </c>
      <c r="O52" s="99"/>
    </row>
    <row r="53" spans="1:15">
      <c r="A53" s="99"/>
      <c r="B53" s="315">
        <v>10</v>
      </c>
      <c r="C53" s="312">
        <v>16.600000000000001</v>
      </c>
      <c r="D53" s="295">
        <v>23.3</v>
      </c>
      <c r="E53" s="295">
        <v>15.9</v>
      </c>
      <c r="F53" s="295">
        <v>15.6</v>
      </c>
      <c r="G53" s="295">
        <v>12.8</v>
      </c>
      <c r="H53" s="295">
        <v>-0.9</v>
      </c>
      <c r="I53" s="295">
        <v>11.2</v>
      </c>
      <c r="J53" s="295">
        <v>2.9</v>
      </c>
      <c r="K53" s="295">
        <v>5.6</v>
      </c>
      <c r="L53" s="295">
        <v>10.7</v>
      </c>
      <c r="M53" s="295">
        <v>13.9</v>
      </c>
      <c r="N53" s="295">
        <v>16.600000000000001</v>
      </c>
      <c r="O53" s="99"/>
    </row>
    <row r="54" spans="1:15">
      <c r="A54" s="99"/>
      <c r="B54" s="315">
        <v>11</v>
      </c>
      <c r="C54" s="312">
        <v>18.100000000000001</v>
      </c>
      <c r="D54" s="295">
        <v>20</v>
      </c>
      <c r="E54" s="295">
        <v>14.2</v>
      </c>
      <c r="F54" s="295">
        <v>15.1</v>
      </c>
      <c r="G54" s="295">
        <v>13.2</v>
      </c>
      <c r="H54" s="295">
        <v>3.3</v>
      </c>
      <c r="I54" s="295">
        <v>3</v>
      </c>
      <c r="J54" s="295">
        <v>2.1</v>
      </c>
      <c r="K54" s="295">
        <v>2.4</v>
      </c>
      <c r="L54" s="295">
        <v>14.5</v>
      </c>
      <c r="M54" s="295">
        <v>12.5</v>
      </c>
      <c r="N54" s="295">
        <v>20.2</v>
      </c>
      <c r="O54" s="99"/>
    </row>
    <row r="55" spans="1:15">
      <c r="A55" s="99"/>
      <c r="B55" s="315">
        <v>12</v>
      </c>
      <c r="C55" s="312">
        <v>19.7</v>
      </c>
      <c r="D55" s="295">
        <v>17.399999999999999</v>
      </c>
      <c r="E55" s="295">
        <v>15.8</v>
      </c>
      <c r="F55" s="295">
        <v>15.3</v>
      </c>
      <c r="G55" s="295">
        <v>12.8</v>
      </c>
      <c r="H55" s="295">
        <v>5.4</v>
      </c>
      <c r="I55" s="295">
        <v>4.0999999999999996</v>
      </c>
      <c r="J55" s="295">
        <v>1.1000000000000001</v>
      </c>
      <c r="K55" s="295">
        <v>3.4</v>
      </c>
      <c r="L55" s="295">
        <v>12.4</v>
      </c>
      <c r="M55" s="295">
        <v>16.5</v>
      </c>
      <c r="N55" s="295">
        <v>23.4</v>
      </c>
      <c r="O55" s="99"/>
    </row>
    <row r="56" spans="1:15">
      <c r="A56" s="99"/>
      <c r="B56" s="315">
        <v>13</v>
      </c>
      <c r="C56" s="312">
        <v>18.399999999999999</v>
      </c>
      <c r="D56" s="295">
        <v>19.399999999999999</v>
      </c>
      <c r="E56" s="295">
        <v>16.7</v>
      </c>
      <c r="F56" s="295">
        <v>15.2</v>
      </c>
      <c r="G56" s="295">
        <v>10.1</v>
      </c>
      <c r="H56" s="295">
        <v>4.0999999999999996</v>
      </c>
      <c r="I56" s="295">
        <v>4.9000000000000004</v>
      </c>
      <c r="J56" s="295">
        <v>0.9</v>
      </c>
      <c r="K56" s="295">
        <v>3.1</v>
      </c>
      <c r="L56" s="295">
        <v>10.1</v>
      </c>
      <c r="M56" s="295">
        <v>15</v>
      </c>
      <c r="N56" s="295">
        <v>23.7</v>
      </c>
      <c r="O56" s="99"/>
    </row>
    <row r="57" spans="1:15">
      <c r="A57" s="99"/>
      <c r="B57" s="315">
        <v>14</v>
      </c>
      <c r="C57" s="312">
        <v>23.2</v>
      </c>
      <c r="D57" s="295">
        <v>16.100000000000001</v>
      </c>
      <c r="E57" s="295">
        <v>17.399999999999999</v>
      </c>
      <c r="F57" s="295">
        <v>14.1</v>
      </c>
      <c r="G57" s="295">
        <v>7.4</v>
      </c>
      <c r="H57" s="295">
        <v>3.2</v>
      </c>
      <c r="I57" s="295">
        <v>3.5</v>
      </c>
      <c r="J57" s="295">
        <v>2.9</v>
      </c>
      <c r="K57" s="295">
        <v>3</v>
      </c>
      <c r="L57" s="295">
        <v>10</v>
      </c>
      <c r="M57" s="295">
        <v>11.3</v>
      </c>
      <c r="N57" s="295">
        <v>20.6</v>
      </c>
      <c r="O57" s="99"/>
    </row>
    <row r="58" spans="1:15">
      <c r="A58" s="99"/>
      <c r="B58" s="315">
        <v>15</v>
      </c>
      <c r="C58" s="312">
        <v>22.6</v>
      </c>
      <c r="D58" s="295">
        <v>16.7</v>
      </c>
      <c r="E58" s="295">
        <v>16.399999999999999</v>
      </c>
      <c r="F58" s="295">
        <v>11.2</v>
      </c>
      <c r="G58" s="295">
        <v>11.6</v>
      </c>
      <c r="H58" s="295">
        <v>5.3</v>
      </c>
      <c r="I58" s="295">
        <v>3.6</v>
      </c>
      <c r="J58" s="295">
        <v>3.8</v>
      </c>
      <c r="K58" s="295">
        <v>6.3</v>
      </c>
      <c r="L58" s="295">
        <v>16.100000000000001</v>
      </c>
      <c r="M58" s="295">
        <v>12.1</v>
      </c>
      <c r="N58" s="295">
        <v>17</v>
      </c>
      <c r="O58" s="99"/>
    </row>
    <row r="59" spans="1:15">
      <c r="A59" s="99"/>
      <c r="B59" s="315">
        <v>16</v>
      </c>
      <c r="C59" s="312">
        <v>23</v>
      </c>
      <c r="D59" s="295">
        <v>15.2</v>
      </c>
      <c r="E59" s="295">
        <v>16.2</v>
      </c>
      <c r="F59" s="295">
        <v>14.3</v>
      </c>
      <c r="G59" s="295">
        <v>9.6</v>
      </c>
      <c r="H59" s="295">
        <v>4.9000000000000004</v>
      </c>
      <c r="I59" s="295">
        <v>3.8</v>
      </c>
      <c r="J59" s="295">
        <v>-0.9</v>
      </c>
      <c r="K59" s="295">
        <v>7.8</v>
      </c>
      <c r="L59" s="295">
        <v>14.6</v>
      </c>
      <c r="M59" s="295">
        <v>15.7</v>
      </c>
      <c r="N59" s="295">
        <v>15.4</v>
      </c>
      <c r="O59" s="99"/>
    </row>
    <row r="60" spans="1:15">
      <c r="A60" s="99"/>
      <c r="B60" s="315">
        <v>17</v>
      </c>
      <c r="C60" s="312">
        <v>23.1</v>
      </c>
      <c r="D60" s="295">
        <v>15.1</v>
      </c>
      <c r="E60" s="295">
        <v>16.5</v>
      </c>
      <c r="F60" s="295">
        <v>13.1</v>
      </c>
      <c r="G60" s="295">
        <v>8.8000000000000007</v>
      </c>
      <c r="H60" s="295">
        <v>4.5</v>
      </c>
      <c r="I60" s="295">
        <v>5.0999999999999996</v>
      </c>
      <c r="J60" s="295">
        <v>-0.5</v>
      </c>
      <c r="K60" s="295">
        <v>9</v>
      </c>
      <c r="L60" s="295">
        <v>9.4</v>
      </c>
      <c r="M60" s="295">
        <v>13.7</v>
      </c>
      <c r="N60" s="295">
        <v>13.8</v>
      </c>
      <c r="O60" s="99"/>
    </row>
    <row r="61" spans="1:15">
      <c r="A61" s="99"/>
      <c r="B61" s="315">
        <v>18</v>
      </c>
      <c r="C61" s="312">
        <v>23.9</v>
      </c>
      <c r="D61" s="295">
        <v>19.899999999999999</v>
      </c>
      <c r="E61" s="295">
        <v>16.600000000000001</v>
      </c>
      <c r="F61" s="295">
        <v>12.7</v>
      </c>
      <c r="G61" s="295">
        <v>7.7</v>
      </c>
      <c r="H61" s="295">
        <v>7.2</v>
      </c>
      <c r="I61" s="295">
        <v>1.9</v>
      </c>
      <c r="J61" s="295">
        <v>0.2</v>
      </c>
      <c r="K61" s="295">
        <v>6.4</v>
      </c>
      <c r="L61" s="295">
        <v>5.6</v>
      </c>
      <c r="M61" s="295">
        <v>15.1</v>
      </c>
      <c r="N61" s="295">
        <v>16.100000000000001</v>
      </c>
      <c r="O61" s="99"/>
    </row>
    <row r="62" spans="1:15">
      <c r="A62" s="99"/>
      <c r="B62" s="315">
        <v>19</v>
      </c>
      <c r="C62" s="312">
        <v>25.1</v>
      </c>
      <c r="D62" s="295">
        <v>14.4</v>
      </c>
      <c r="E62" s="295">
        <v>16.399999999999999</v>
      </c>
      <c r="F62" s="295">
        <v>11.6</v>
      </c>
      <c r="G62" s="295">
        <v>6.5</v>
      </c>
      <c r="H62" s="295">
        <v>11.1</v>
      </c>
      <c r="I62" s="295">
        <v>2</v>
      </c>
      <c r="J62" s="295">
        <v>0.3</v>
      </c>
      <c r="K62" s="295">
        <v>5.0999999999999996</v>
      </c>
      <c r="L62" s="295">
        <v>7.9</v>
      </c>
      <c r="M62" s="295">
        <v>17</v>
      </c>
      <c r="N62" s="295">
        <v>13.8</v>
      </c>
      <c r="O62" s="99"/>
    </row>
    <row r="63" spans="1:15">
      <c r="A63" s="99"/>
      <c r="B63" s="315">
        <v>20</v>
      </c>
      <c r="C63" s="312">
        <v>26.4</v>
      </c>
      <c r="D63" s="295">
        <v>15.6</v>
      </c>
      <c r="E63" s="295">
        <v>17.899999999999999</v>
      </c>
      <c r="F63" s="295">
        <v>13.1</v>
      </c>
      <c r="G63" s="295">
        <v>5.4</v>
      </c>
      <c r="H63" s="295">
        <v>5.6</v>
      </c>
      <c r="I63" s="295">
        <v>3.8</v>
      </c>
      <c r="J63" s="295">
        <v>0.9</v>
      </c>
      <c r="K63" s="295">
        <v>4</v>
      </c>
      <c r="L63" s="295">
        <v>10.4</v>
      </c>
      <c r="M63" s="295">
        <v>13.2</v>
      </c>
      <c r="N63" s="295">
        <v>12</v>
      </c>
      <c r="O63" s="99"/>
    </row>
    <row r="64" spans="1:15">
      <c r="A64" s="99"/>
      <c r="B64" s="315">
        <v>21</v>
      </c>
      <c r="C64" s="312">
        <v>21.7</v>
      </c>
      <c r="D64" s="295">
        <v>14.3</v>
      </c>
      <c r="E64" s="295">
        <v>16.899999999999999</v>
      </c>
      <c r="F64" s="295">
        <v>13.4</v>
      </c>
      <c r="G64" s="295">
        <v>4.5</v>
      </c>
      <c r="H64" s="295">
        <v>4.7</v>
      </c>
      <c r="I64" s="295">
        <v>2.8</v>
      </c>
      <c r="J64" s="295">
        <v>4.5999999999999996</v>
      </c>
      <c r="K64" s="295">
        <v>7.1</v>
      </c>
      <c r="L64" s="295">
        <v>12.1</v>
      </c>
      <c r="M64" s="295">
        <v>12.1</v>
      </c>
      <c r="N64" s="295">
        <v>13.5</v>
      </c>
      <c r="O64" s="99"/>
    </row>
    <row r="65" spans="1:15">
      <c r="A65" s="99"/>
      <c r="B65" s="315">
        <v>22</v>
      </c>
      <c r="C65" s="312">
        <v>22.3</v>
      </c>
      <c r="D65" s="295">
        <v>14.7</v>
      </c>
      <c r="E65" s="295">
        <v>12.2</v>
      </c>
      <c r="F65" s="295">
        <v>7.4</v>
      </c>
      <c r="G65" s="295">
        <v>4.8</v>
      </c>
      <c r="H65" s="295">
        <v>7.5</v>
      </c>
      <c r="I65" s="295">
        <v>3.9</v>
      </c>
      <c r="J65" s="295">
        <v>5.2</v>
      </c>
      <c r="K65" s="295">
        <v>2.9</v>
      </c>
      <c r="L65" s="295">
        <v>12.4</v>
      </c>
      <c r="M65" s="295">
        <v>13.5</v>
      </c>
      <c r="N65" s="295">
        <v>15.8</v>
      </c>
      <c r="O65" s="99"/>
    </row>
    <row r="66" spans="1:15">
      <c r="A66" s="99"/>
      <c r="B66" s="315">
        <v>23</v>
      </c>
      <c r="C66" s="312">
        <v>17.7</v>
      </c>
      <c r="D66" s="295">
        <v>16.399999999999999</v>
      </c>
      <c r="E66" s="295">
        <v>10.9</v>
      </c>
      <c r="F66" s="295">
        <v>6.6</v>
      </c>
      <c r="G66" s="295">
        <v>4.3</v>
      </c>
      <c r="H66" s="295">
        <v>10</v>
      </c>
      <c r="I66" s="295">
        <v>3</v>
      </c>
      <c r="J66" s="295">
        <v>5.4</v>
      </c>
      <c r="K66" s="295">
        <v>4.8</v>
      </c>
      <c r="L66" s="295">
        <v>13</v>
      </c>
      <c r="M66" s="295">
        <v>11.9</v>
      </c>
      <c r="N66" s="295">
        <v>13.6</v>
      </c>
      <c r="O66" s="99"/>
    </row>
    <row r="67" spans="1:15">
      <c r="A67" s="99"/>
      <c r="B67" s="315">
        <v>24</v>
      </c>
      <c r="C67" s="312">
        <v>19.100000000000001</v>
      </c>
      <c r="D67" s="295">
        <v>14.2</v>
      </c>
      <c r="E67" s="295">
        <v>11.2</v>
      </c>
      <c r="F67" s="295">
        <v>4.2</v>
      </c>
      <c r="G67" s="295">
        <v>2.9</v>
      </c>
      <c r="H67" s="295">
        <v>7.3</v>
      </c>
      <c r="I67" s="295">
        <v>-0.7</v>
      </c>
      <c r="J67" s="295">
        <v>5.0999999999999996</v>
      </c>
      <c r="K67" s="295">
        <v>9.6999999999999993</v>
      </c>
      <c r="L67" s="295">
        <v>13</v>
      </c>
      <c r="M67" s="295">
        <v>12.4</v>
      </c>
      <c r="N67" s="295">
        <v>14.7</v>
      </c>
      <c r="O67" s="99"/>
    </row>
    <row r="68" spans="1:15">
      <c r="A68" s="99"/>
      <c r="B68" s="315">
        <v>25</v>
      </c>
      <c r="C68" s="312">
        <v>20.8</v>
      </c>
      <c r="D68" s="295">
        <v>14.1</v>
      </c>
      <c r="E68" s="295">
        <v>13.1</v>
      </c>
      <c r="F68" s="295">
        <v>5.6</v>
      </c>
      <c r="G68" s="295">
        <v>2.2000000000000002</v>
      </c>
      <c r="H68" s="295">
        <v>4.7</v>
      </c>
      <c r="I68" s="295">
        <v>-1.2</v>
      </c>
      <c r="J68" s="295">
        <v>4.0999999999999996</v>
      </c>
      <c r="K68" s="295">
        <v>11.4</v>
      </c>
      <c r="L68" s="295">
        <v>16</v>
      </c>
      <c r="M68" s="295">
        <v>14.9</v>
      </c>
      <c r="N68" s="295">
        <v>16.399999999999999</v>
      </c>
      <c r="O68" s="99"/>
    </row>
    <row r="69" spans="1:15">
      <c r="A69" s="99"/>
      <c r="B69" s="315">
        <v>26</v>
      </c>
      <c r="C69" s="312">
        <v>23.2</v>
      </c>
      <c r="D69" s="295">
        <v>15.2</v>
      </c>
      <c r="E69" s="295">
        <v>12.5</v>
      </c>
      <c r="F69" s="295">
        <v>5.6</v>
      </c>
      <c r="G69" s="295">
        <v>2.6</v>
      </c>
      <c r="H69" s="295">
        <v>-0.2</v>
      </c>
      <c r="I69" s="295">
        <v>-2.5</v>
      </c>
      <c r="J69" s="295">
        <v>3.9</v>
      </c>
      <c r="K69" s="295">
        <v>12.6</v>
      </c>
      <c r="L69" s="295">
        <v>15.1</v>
      </c>
      <c r="M69" s="295">
        <v>12.2</v>
      </c>
      <c r="N69" s="295">
        <v>19.100000000000001</v>
      </c>
      <c r="O69" s="99"/>
    </row>
    <row r="70" spans="1:15">
      <c r="A70" s="99"/>
      <c r="B70" s="315">
        <v>27</v>
      </c>
      <c r="C70" s="312">
        <v>21.6</v>
      </c>
      <c r="D70" s="295">
        <v>13.3</v>
      </c>
      <c r="E70" s="295">
        <v>14.2</v>
      </c>
      <c r="F70" s="295">
        <v>3.6</v>
      </c>
      <c r="G70" s="295">
        <v>1.7</v>
      </c>
      <c r="H70" s="295">
        <v>-3.7</v>
      </c>
      <c r="I70" s="295">
        <v>-0.8</v>
      </c>
      <c r="J70" s="295">
        <v>4.7</v>
      </c>
      <c r="K70" s="295">
        <v>7.1</v>
      </c>
      <c r="L70" s="295">
        <v>16.899999999999999</v>
      </c>
      <c r="M70" s="295">
        <v>11.1</v>
      </c>
      <c r="N70" s="295">
        <v>18.7</v>
      </c>
      <c r="O70" s="99"/>
    </row>
    <row r="71" spans="1:15">
      <c r="A71" s="99"/>
      <c r="B71" s="315">
        <v>28</v>
      </c>
      <c r="C71" s="312">
        <v>20.399999999999999</v>
      </c>
      <c r="D71" s="295">
        <v>15.4</v>
      </c>
      <c r="E71" s="295">
        <v>11.8</v>
      </c>
      <c r="F71" s="295">
        <v>1.2</v>
      </c>
      <c r="G71" s="295">
        <v>1.6</v>
      </c>
      <c r="H71" s="295">
        <v>-7.7</v>
      </c>
      <c r="I71" s="295">
        <v>-0.3</v>
      </c>
      <c r="J71" s="295">
        <v>4.7</v>
      </c>
      <c r="K71" s="295">
        <v>6.4</v>
      </c>
      <c r="L71" s="295">
        <v>11.2</v>
      </c>
      <c r="M71" s="295">
        <v>10.9</v>
      </c>
      <c r="N71" s="295">
        <v>16.600000000000001</v>
      </c>
      <c r="O71" s="99"/>
    </row>
    <row r="72" spans="1:15">
      <c r="A72" s="99"/>
      <c r="B72" s="315">
        <v>29</v>
      </c>
      <c r="C72" s="312">
        <v>21.3</v>
      </c>
      <c r="D72" s="295">
        <v>17.7</v>
      </c>
      <c r="E72" s="295">
        <v>12.7</v>
      </c>
      <c r="F72" s="295">
        <v>4.5999999999999996</v>
      </c>
      <c r="G72" s="295">
        <v>-1.1000000000000001</v>
      </c>
      <c r="H72" s="295">
        <v>-6.2</v>
      </c>
      <c r="I72" s="295">
        <v>0.1</v>
      </c>
      <c r="J72" s="295"/>
      <c r="K72" s="295">
        <v>7.2</v>
      </c>
      <c r="L72" s="295">
        <v>8.4</v>
      </c>
      <c r="M72" s="295">
        <v>16.100000000000001</v>
      </c>
      <c r="N72" s="295">
        <v>17.600000000000001</v>
      </c>
      <c r="O72" s="99"/>
    </row>
    <row r="73" spans="1:15">
      <c r="A73" s="99"/>
      <c r="B73" s="315">
        <v>30</v>
      </c>
      <c r="C73" s="312">
        <v>22.4</v>
      </c>
      <c r="D73" s="295">
        <v>18</v>
      </c>
      <c r="E73" s="295">
        <v>14.6</v>
      </c>
      <c r="F73" s="295">
        <v>6.3</v>
      </c>
      <c r="G73" s="295">
        <v>-1.5</v>
      </c>
      <c r="H73" s="295">
        <v>-8.3000000000000007</v>
      </c>
      <c r="I73" s="295">
        <v>0.8</v>
      </c>
      <c r="J73" s="295"/>
      <c r="K73" s="295">
        <v>4.8</v>
      </c>
      <c r="L73" s="295">
        <v>10.1</v>
      </c>
      <c r="M73" s="295">
        <v>16.3</v>
      </c>
      <c r="N73" s="295">
        <v>19.7</v>
      </c>
      <c r="O73" s="99"/>
    </row>
    <row r="74" spans="1:15" ht="15" thickBot="1">
      <c r="A74" s="99"/>
      <c r="B74" s="316">
        <v>31</v>
      </c>
      <c r="C74" s="313">
        <v>19.8</v>
      </c>
      <c r="D74" s="302">
        <v>16.8</v>
      </c>
      <c r="E74" s="302"/>
      <c r="F74" s="302">
        <v>7.2</v>
      </c>
      <c r="G74" s="302"/>
      <c r="H74" s="302">
        <v>-5.8</v>
      </c>
      <c r="I74" s="302">
        <v>-0.5</v>
      </c>
      <c r="J74" s="302"/>
      <c r="K74" s="302">
        <v>7.5</v>
      </c>
      <c r="L74" s="302"/>
      <c r="M74" s="302">
        <v>16.100000000000001</v>
      </c>
      <c r="N74" s="302"/>
      <c r="O74" s="99"/>
    </row>
    <row r="75" spans="1:15">
      <c r="A75" s="306" t="s">
        <v>652</v>
      </c>
      <c r="B75" s="304" t="s">
        <v>211</v>
      </c>
      <c r="C75" s="219">
        <v>0</v>
      </c>
      <c r="D75" s="219">
        <v>0</v>
      </c>
      <c r="E75" s="219">
        <v>7</v>
      </c>
      <c r="F75" s="219">
        <v>18</v>
      </c>
      <c r="G75" s="219">
        <v>28</v>
      </c>
      <c r="H75" s="219">
        <v>31</v>
      </c>
      <c r="I75" s="219">
        <v>31</v>
      </c>
      <c r="J75" s="219">
        <v>28</v>
      </c>
      <c r="K75" s="219">
        <v>31</v>
      </c>
      <c r="L75" s="219">
        <v>23</v>
      </c>
      <c r="M75" s="219">
        <v>12</v>
      </c>
      <c r="N75" s="220">
        <v>2</v>
      </c>
      <c r="O75" s="99"/>
    </row>
    <row r="76" spans="1:15" ht="15" thickBot="1">
      <c r="A76" s="307" t="s">
        <v>651</v>
      </c>
      <c r="B76" s="305" t="s">
        <v>650</v>
      </c>
      <c r="C76" s="211">
        <v>20.980645161290322</v>
      </c>
      <c r="D76" s="211">
        <v>17.993548387096773</v>
      </c>
      <c r="E76" s="211">
        <v>15.686666666666664</v>
      </c>
      <c r="F76" s="211">
        <v>10.883870967741936</v>
      </c>
      <c r="G76" s="211">
        <v>7.4599999999999991</v>
      </c>
      <c r="H76" s="211">
        <v>2.225806451612903</v>
      </c>
      <c r="I76" s="211">
        <v>1.6483870967741932</v>
      </c>
      <c r="J76" s="211">
        <v>1.2535714285714283</v>
      </c>
      <c r="K76" s="211">
        <v>5.4870967741935486</v>
      </c>
      <c r="L76" s="211">
        <v>9.6633333333333322</v>
      </c>
      <c r="M76" s="211">
        <v>13.867741935483869</v>
      </c>
      <c r="N76" s="212">
        <v>18.116666666666671</v>
      </c>
    </row>
    <row r="77" spans="1:15">
      <c r="B77" s="108"/>
      <c r="C77" s="105"/>
      <c r="D77" s="105"/>
      <c r="E77" s="107"/>
      <c r="F77" s="105"/>
      <c r="G77" s="105"/>
      <c r="H77" s="106"/>
      <c r="I77" s="105"/>
      <c r="J77" s="105"/>
      <c r="K77" s="105"/>
      <c r="L77" s="105"/>
      <c r="M77" s="105"/>
      <c r="N77" s="105"/>
    </row>
    <row r="78" spans="1:15" ht="15" thickBot="1">
      <c r="B78" s="108"/>
      <c r="C78" s="105"/>
      <c r="D78" s="105"/>
      <c r="E78" s="107"/>
      <c r="F78" s="105"/>
      <c r="G78" s="105"/>
      <c r="H78" s="106"/>
      <c r="I78" s="105"/>
      <c r="J78" s="105"/>
      <c r="K78" s="105"/>
      <c r="L78" s="105"/>
      <c r="M78" s="105"/>
      <c r="N78" s="105"/>
    </row>
    <row r="79" spans="1:15" ht="15" thickBot="1">
      <c r="A79" s="318" t="s">
        <v>746</v>
      </c>
      <c r="B79" s="284" t="s">
        <v>236</v>
      </c>
      <c r="C79" s="285" t="s">
        <v>667</v>
      </c>
      <c r="D79" s="285" t="s">
        <v>667</v>
      </c>
      <c r="E79" s="285" t="s">
        <v>667</v>
      </c>
      <c r="F79" s="285" t="s">
        <v>667</v>
      </c>
      <c r="G79" s="285" t="s">
        <v>667</v>
      </c>
      <c r="H79" s="285" t="s">
        <v>667</v>
      </c>
      <c r="I79" s="285" t="s">
        <v>666</v>
      </c>
      <c r="J79" s="285" t="s">
        <v>666</v>
      </c>
      <c r="K79" s="285" t="s">
        <v>666</v>
      </c>
      <c r="L79" s="285" t="s">
        <v>666</v>
      </c>
      <c r="M79" s="285" t="s">
        <v>666</v>
      </c>
      <c r="N79" s="286" t="s">
        <v>666</v>
      </c>
      <c r="O79" s="99"/>
    </row>
    <row r="80" spans="1:15" ht="15" thickBot="1">
      <c r="A80" s="102"/>
      <c r="B80" s="287" t="s">
        <v>195</v>
      </c>
      <c r="C80" s="288" t="s">
        <v>665</v>
      </c>
      <c r="D80" s="288" t="s">
        <v>664</v>
      </c>
      <c r="E80" s="288" t="s">
        <v>663</v>
      </c>
      <c r="F80" s="288" t="s">
        <v>662</v>
      </c>
      <c r="G80" s="288" t="s">
        <v>661</v>
      </c>
      <c r="H80" s="288" t="s">
        <v>660</v>
      </c>
      <c r="I80" s="288" t="s">
        <v>659</v>
      </c>
      <c r="J80" s="288" t="s">
        <v>658</v>
      </c>
      <c r="K80" s="288" t="s">
        <v>657</v>
      </c>
      <c r="L80" s="288" t="s">
        <v>656</v>
      </c>
      <c r="M80" s="288" t="s">
        <v>655</v>
      </c>
      <c r="N80" s="289" t="s">
        <v>654</v>
      </c>
      <c r="O80" s="99"/>
    </row>
    <row r="81" spans="1:15" ht="15" thickBot="1">
      <c r="A81" s="102"/>
      <c r="B81" s="319" t="s">
        <v>653</v>
      </c>
      <c r="C81" s="102"/>
      <c r="D81" s="102"/>
      <c r="E81" s="104"/>
      <c r="F81" s="102"/>
      <c r="G81" s="102"/>
      <c r="H81" s="103"/>
      <c r="I81" s="102"/>
      <c r="J81" s="102"/>
      <c r="K81" s="102"/>
      <c r="L81" s="102"/>
      <c r="M81" s="102"/>
      <c r="N81" s="102"/>
      <c r="O81" s="99"/>
    </row>
    <row r="82" spans="1:15">
      <c r="A82" s="99"/>
      <c r="B82" s="314">
        <v>1</v>
      </c>
      <c r="C82" s="322">
        <v>12.7</v>
      </c>
      <c r="D82" s="297">
        <v>18</v>
      </c>
      <c r="E82" s="297">
        <v>12.2</v>
      </c>
      <c r="F82" s="297">
        <v>12.8</v>
      </c>
      <c r="G82" s="297">
        <v>8.5</v>
      </c>
      <c r="H82" s="297">
        <v>-3.7</v>
      </c>
      <c r="I82" s="297">
        <v>-0.4</v>
      </c>
      <c r="J82" s="297">
        <v>-3.7</v>
      </c>
      <c r="K82" s="297">
        <v>1.5</v>
      </c>
      <c r="L82" s="297">
        <v>-0.1</v>
      </c>
      <c r="M82" s="297">
        <v>7.1</v>
      </c>
      <c r="N82" s="298">
        <v>17.5</v>
      </c>
      <c r="O82" s="99"/>
    </row>
    <row r="83" spans="1:15">
      <c r="A83" s="99"/>
      <c r="B83" s="315">
        <v>2</v>
      </c>
      <c r="C83" s="312">
        <v>15.3</v>
      </c>
      <c r="D83" s="295">
        <v>21</v>
      </c>
      <c r="E83" s="295">
        <v>11.9</v>
      </c>
      <c r="F83" s="295">
        <v>12.2</v>
      </c>
      <c r="G83" s="295">
        <v>5.9</v>
      </c>
      <c r="H83" s="295">
        <v>-4</v>
      </c>
      <c r="I83" s="295">
        <v>0.4</v>
      </c>
      <c r="J83" s="295">
        <v>-3.9</v>
      </c>
      <c r="K83" s="295">
        <v>1.9</v>
      </c>
      <c r="L83" s="295">
        <v>-0.9</v>
      </c>
      <c r="M83" s="295">
        <v>6.9</v>
      </c>
      <c r="N83" s="300">
        <v>19.600000000000001</v>
      </c>
      <c r="O83" s="99"/>
    </row>
    <row r="84" spans="1:15">
      <c r="A84" s="99"/>
      <c r="B84" s="315">
        <v>3</v>
      </c>
      <c r="C84" s="312">
        <v>16.5</v>
      </c>
      <c r="D84" s="295">
        <v>20.2</v>
      </c>
      <c r="E84" s="295">
        <v>13.9</v>
      </c>
      <c r="F84" s="295">
        <v>10.6</v>
      </c>
      <c r="G84" s="295">
        <v>5</v>
      </c>
      <c r="H84" s="295">
        <v>0.6</v>
      </c>
      <c r="I84" s="295">
        <v>-1</v>
      </c>
      <c r="J84" s="295">
        <v>-5</v>
      </c>
      <c r="K84" s="295">
        <v>1.6</v>
      </c>
      <c r="L84" s="295">
        <v>-0.1</v>
      </c>
      <c r="M84" s="295">
        <v>7.7</v>
      </c>
      <c r="N84" s="300">
        <v>21.9</v>
      </c>
      <c r="O84" s="99"/>
    </row>
    <row r="85" spans="1:15">
      <c r="A85" s="99"/>
      <c r="B85" s="315">
        <v>4</v>
      </c>
      <c r="C85" s="312">
        <v>18.8</v>
      </c>
      <c r="D85" s="295">
        <v>17.600000000000001</v>
      </c>
      <c r="E85" s="295">
        <v>16.100000000000001</v>
      </c>
      <c r="F85" s="295">
        <v>8.9</v>
      </c>
      <c r="G85" s="295">
        <v>9.1999999999999993</v>
      </c>
      <c r="H85" s="295">
        <v>2.1</v>
      </c>
      <c r="I85" s="295">
        <v>-1.5</v>
      </c>
      <c r="J85" s="295">
        <v>-4</v>
      </c>
      <c r="K85" s="295">
        <v>0.6</v>
      </c>
      <c r="L85" s="295">
        <v>0.1</v>
      </c>
      <c r="M85" s="295">
        <v>13.5</v>
      </c>
      <c r="N85" s="300">
        <v>16.100000000000001</v>
      </c>
      <c r="O85" s="99"/>
    </row>
    <row r="86" spans="1:15">
      <c r="A86" s="99"/>
      <c r="B86" s="315">
        <v>5</v>
      </c>
      <c r="C86" s="312">
        <v>16</v>
      </c>
      <c r="D86" s="295">
        <v>17.600000000000001</v>
      </c>
      <c r="E86" s="295">
        <v>17.600000000000001</v>
      </c>
      <c r="F86" s="295">
        <v>9.6999999999999993</v>
      </c>
      <c r="G86" s="295">
        <v>11</v>
      </c>
      <c r="H86" s="295">
        <v>2</v>
      </c>
      <c r="I86" s="295">
        <v>-2</v>
      </c>
      <c r="J86" s="295">
        <v>-5.3</v>
      </c>
      <c r="K86" s="295">
        <v>-0.7</v>
      </c>
      <c r="L86" s="295">
        <v>0.1</v>
      </c>
      <c r="M86" s="295">
        <v>16.399999999999999</v>
      </c>
      <c r="N86" s="300">
        <v>17.5</v>
      </c>
      <c r="O86" s="99"/>
    </row>
    <row r="87" spans="1:15">
      <c r="A87" s="99"/>
      <c r="B87" s="315">
        <v>6</v>
      </c>
      <c r="C87" s="312">
        <v>20.7</v>
      </c>
      <c r="D87" s="295">
        <v>17.3</v>
      </c>
      <c r="E87" s="295">
        <v>17.100000000000001</v>
      </c>
      <c r="F87" s="295">
        <v>10.3</v>
      </c>
      <c r="G87" s="295">
        <v>9.3000000000000007</v>
      </c>
      <c r="H87" s="295">
        <v>2.9</v>
      </c>
      <c r="I87" s="295">
        <v>-6</v>
      </c>
      <c r="J87" s="295">
        <v>-6</v>
      </c>
      <c r="K87" s="295">
        <v>0.9</v>
      </c>
      <c r="L87" s="295">
        <v>-0.4</v>
      </c>
      <c r="M87" s="295">
        <v>11.9</v>
      </c>
      <c r="N87" s="300">
        <v>21.3</v>
      </c>
      <c r="O87" s="99"/>
    </row>
    <row r="88" spans="1:15">
      <c r="A88" s="99"/>
      <c r="B88" s="315">
        <v>7</v>
      </c>
      <c r="C88" s="312">
        <v>23.1</v>
      </c>
      <c r="D88" s="295">
        <v>18.100000000000001</v>
      </c>
      <c r="E88" s="295">
        <v>16.7</v>
      </c>
      <c r="F88" s="295">
        <v>9.6999999999999993</v>
      </c>
      <c r="G88" s="295">
        <v>10.199999999999999</v>
      </c>
      <c r="H88" s="295">
        <v>1.8</v>
      </c>
      <c r="I88" s="295">
        <v>-7.3</v>
      </c>
      <c r="J88" s="295">
        <v>-4.7</v>
      </c>
      <c r="K88" s="295">
        <v>2</v>
      </c>
      <c r="L88" s="295">
        <v>2.9</v>
      </c>
      <c r="M88" s="295">
        <v>11.5</v>
      </c>
      <c r="N88" s="300">
        <v>21.3</v>
      </c>
      <c r="O88" s="99"/>
    </row>
    <row r="89" spans="1:15">
      <c r="A89" s="99"/>
      <c r="B89" s="315">
        <v>8</v>
      </c>
      <c r="C89" s="312">
        <v>21.1</v>
      </c>
      <c r="D89" s="295">
        <v>20</v>
      </c>
      <c r="E89" s="295">
        <v>17.7</v>
      </c>
      <c r="F89" s="295">
        <v>11.1</v>
      </c>
      <c r="G89" s="295">
        <v>5.7</v>
      </c>
      <c r="H89" s="295">
        <v>-0.6</v>
      </c>
      <c r="I89" s="295">
        <v>-5.3</v>
      </c>
      <c r="J89" s="295">
        <v>-5.5</v>
      </c>
      <c r="K89" s="295">
        <v>3.3</v>
      </c>
      <c r="L89" s="295">
        <v>4.2</v>
      </c>
      <c r="M89" s="295">
        <v>13.1</v>
      </c>
      <c r="N89" s="300">
        <v>16.100000000000001</v>
      </c>
      <c r="O89" s="99"/>
    </row>
    <row r="90" spans="1:15">
      <c r="A90" s="99"/>
      <c r="B90" s="315">
        <v>9</v>
      </c>
      <c r="C90" s="312">
        <v>13.4</v>
      </c>
      <c r="D90" s="295">
        <v>19.7</v>
      </c>
      <c r="E90" s="295">
        <v>15.9</v>
      </c>
      <c r="F90" s="295">
        <v>13.3</v>
      </c>
      <c r="G90" s="295">
        <v>9.1999999999999993</v>
      </c>
      <c r="H90" s="295">
        <v>-2.2000000000000002</v>
      </c>
      <c r="I90" s="295">
        <v>2.9</v>
      </c>
      <c r="J90" s="295">
        <v>-1.4</v>
      </c>
      <c r="K90" s="295">
        <v>3.5</v>
      </c>
      <c r="L90" s="295">
        <v>6.7</v>
      </c>
      <c r="M90" s="295">
        <v>13.6</v>
      </c>
      <c r="N90" s="300">
        <v>13.4</v>
      </c>
      <c r="O90" s="99"/>
    </row>
    <row r="91" spans="1:15">
      <c r="A91" s="99"/>
      <c r="B91" s="315">
        <v>10</v>
      </c>
      <c r="C91" s="312">
        <v>13.1</v>
      </c>
      <c r="D91" s="295">
        <v>20.5</v>
      </c>
      <c r="E91" s="295">
        <v>13.9</v>
      </c>
      <c r="F91" s="295">
        <v>13.3</v>
      </c>
      <c r="G91" s="295">
        <v>9.5</v>
      </c>
      <c r="H91" s="295">
        <v>-2.9</v>
      </c>
      <c r="I91" s="295">
        <v>8.6</v>
      </c>
      <c r="J91" s="295">
        <v>0.3</v>
      </c>
      <c r="K91" s="295">
        <v>5.3</v>
      </c>
      <c r="L91" s="295">
        <v>9.4</v>
      </c>
      <c r="M91" s="295">
        <v>10.7</v>
      </c>
      <c r="N91" s="300">
        <v>14.2</v>
      </c>
      <c r="O91" s="99"/>
    </row>
    <row r="92" spans="1:15">
      <c r="A92" s="99"/>
      <c r="B92" s="315">
        <v>11</v>
      </c>
      <c r="C92" s="312">
        <v>14.8</v>
      </c>
      <c r="D92" s="295">
        <v>17.100000000000001</v>
      </c>
      <c r="E92" s="295">
        <v>11.7</v>
      </c>
      <c r="F92" s="295">
        <v>12.8</v>
      </c>
      <c r="G92" s="295">
        <v>9.8000000000000007</v>
      </c>
      <c r="H92" s="295">
        <v>0.1</v>
      </c>
      <c r="I92" s="295">
        <v>-0.3</v>
      </c>
      <c r="J92" s="295">
        <v>-0.7</v>
      </c>
      <c r="K92" s="295">
        <v>1.1000000000000001</v>
      </c>
      <c r="L92" s="295">
        <v>10.5</v>
      </c>
      <c r="M92" s="295">
        <v>10.199999999999999</v>
      </c>
      <c r="N92" s="300">
        <v>17.8</v>
      </c>
      <c r="O92" s="99"/>
    </row>
    <row r="93" spans="1:15">
      <c r="A93" s="99"/>
      <c r="B93" s="315">
        <v>12</v>
      </c>
      <c r="C93" s="312">
        <v>16.3</v>
      </c>
      <c r="D93" s="295">
        <v>14.5</v>
      </c>
      <c r="E93" s="295">
        <v>13</v>
      </c>
      <c r="F93" s="295">
        <v>14.9</v>
      </c>
      <c r="G93" s="295">
        <v>9</v>
      </c>
      <c r="H93" s="295">
        <v>1.9</v>
      </c>
      <c r="I93" s="295">
        <v>0.9</v>
      </c>
      <c r="J93" s="295">
        <v>-0.5</v>
      </c>
      <c r="K93" s="295">
        <v>0.1</v>
      </c>
      <c r="L93" s="295">
        <v>9.9</v>
      </c>
      <c r="M93" s="295">
        <v>15.2</v>
      </c>
      <c r="N93" s="300">
        <v>21.8</v>
      </c>
      <c r="O93" s="99"/>
    </row>
    <row r="94" spans="1:15">
      <c r="A94" s="99"/>
      <c r="B94" s="315">
        <v>13</v>
      </c>
      <c r="C94" s="312">
        <v>17.5</v>
      </c>
      <c r="D94" s="295">
        <v>15.2</v>
      </c>
      <c r="E94" s="295">
        <v>14.4</v>
      </c>
      <c r="F94" s="295">
        <v>13.3</v>
      </c>
      <c r="G94" s="295">
        <v>7.8</v>
      </c>
      <c r="H94" s="295">
        <v>0.8</v>
      </c>
      <c r="I94" s="295">
        <v>2.1</v>
      </c>
      <c r="J94" s="295">
        <v>-1.9</v>
      </c>
      <c r="K94" s="295">
        <v>0</v>
      </c>
      <c r="L94" s="295">
        <v>7</v>
      </c>
      <c r="M94" s="295">
        <v>13.2</v>
      </c>
      <c r="N94" s="300">
        <v>20.8</v>
      </c>
      <c r="O94" s="99"/>
    </row>
    <row r="95" spans="1:15">
      <c r="A95" s="99"/>
      <c r="B95" s="315">
        <v>14</v>
      </c>
      <c r="C95" s="312">
        <v>17.899999999999999</v>
      </c>
      <c r="D95" s="295">
        <v>12.8</v>
      </c>
      <c r="E95" s="295">
        <v>14.8</v>
      </c>
      <c r="F95" s="295">
        <v>12.3</v>
      </c>
      <c r="G95" s="295">
        <v>8.1</v>
      </c>
      <c r="H95" s="295">
        <v>1.3</v>
      </c>
      <c r="I95" s="295">
        <v>1.1000000000000001</v>
      </c>
      <c r="J95" s="295">
        <v>0</v>
      </c>
      <c r="K95" s="295">
        <v>-0.2</v>
      </c>
      <c r="L95" s="295">
        <v>6</v>
      </c>
      <c r="M95" s="295">
        <v>9.1</v>
      </c>
      <c r="N95" s="300">
        <v>18.5</v>
      </c>
      <c r="O95" s="99"/>
    </row>
    <row r="96" spans="1:15">
      <c r="A96" s="99"/>
      <c r="B96" s="315">
        <v>15</v>
      </c>
      <c r="C96" s="312">
        <v>19.3</v>
      </c>
      <c r="D96" s="295">
        <v>13.2</v>
      </c>
      <c r="E96" s="295">
        <v>14.5</v>
      </c>
      <c r="F96" s="295">
        <v>11.4</v>
      </c>
      <c r="G96" s="295">
        <v>7.6</v>
      </c>
      <c r="H96" s="295">
        <v>2.4</v>
      </c>
      <c r="I96" s="295">
        <v>0.2</v>
      </c>
      <c r="J96" s="295">
        <v>2</v>
      </c>
      <c r="K96" s="295">
        <v>2.4</v>
      </c>
      <c r="L96" s="295">
        <v>13.5</v>
      </c>
      <c r="M96" s="295">
        <v>10.5</v>
      </c>
      <c r="N96" s="300">
        <v>14</v>
      </c>
      <c r="O96" s="99"/>
    </row>
    <row r="97" spans="1:15">
      <c r="A97" s="99"/>
      <c r="B97" s="315">
        <v>16</v>
      </c>
      <c r="C97" s="312">
        <v>20.6</v>
      </c>
      <c r="D97" s="295">
        <v>11.4</v>
      </c>
      <c r="E97" s="295">
        <v>15.1</v>
      </c>
      <c r="F97" s="295">
        <v>11.7</v>
      </c>
      <c r="G97" s="295">
        <v>6</v>
      </c>
      <c r="H97" s="295">
        <v>2.8</v>
      </c>
      <c r="I97" s="295">
        <v>2.1</v>
      </c>
      <c r="J97" s="295">
        <v>-3.2</v>
      </c>
      <c r="K97" s="295">
        <v>5.5</v>
      </c>
      <c r="L97" s="295">
        <v>13.5</v>
      </c>
      <c r="M97" s="295">
        <v>14.3</v>
      </c>
      <c r="N97" s="300">
        <v>13</v>
      </c>
      <c r="O97" s="99"/>
    </row>
    <row r="98" spans="1:15">
      <c r="A98" s="99"/>
      <c r="B98" s="315">
        <v>17</v>
      </c>
      <c r="C98" s="312">
        <v>21.1</v>
      </c>
      <c r="D98" s="295">
        <v>12.8</v>
      </c>
      <c r="E98" s="295">
        <v>14.4</v>
      </c>
      <c r="F98" s="295">
        <v>10.5</v>
      </c>
      <c r="G98" s="295">
        <v>5.8</v>
      </c>
      <c r="H98" s="295">
        <v>0.4</v>
      </c>
      <c r="I98" s="295">
        <v>1.2</v>
      </c>
      <c r="J98" s="295">
        <v>-2.8</v>
      </c>
      <c r="K98" s="295">
        <v>6.2</v>
      </c>
      <c r="L98" s="295">
        <v>6.4</v>
      </c>
      <c r="M98" s="295">
        <v>10.1</v>
      </c>
      <c r="N98" s="300">
        <v>10.6</v>
      </c>
      <c r="O98" s="99"/>
    </row>
    <row r="99" spans="1:15">
      <c r="A99" s="99"/>
      <c r="B99" s="315">
        <v>18</v>
      </c>
      <c r="C99" s="312">
        <v>19.2</v>
      </c>
      <c r="D99" s="295">
        <v>14.9</v>
      </c>
      <c r="E99" s="295">
        <v>13</v>
      </c>
      <c r="F99" s="295">
        <v>11.3</v>
      </c>
      <c r="G99" s="295">
        <v>5</v>
      </c>
      <c r="H99" s="295">
        <v>4.8</v>
      </c>
      <c r="I99" s="295">
        <v>-0.3</v>
      </c>
      <c r="J99" s="295">
        <v>-1.9</v>
      </c>
      <c r="K99" s="295">
        <v>3.5</v>
      </c>
      <c r="L99" s="295">
        <v>1.6</v>
      </c>
      <c r="M99" s="295">
        <v>14.1</v>
      </c>
      <c r="N99" s="300">
        <v>13.9</v>
      </c>
      <c r="O99" s="99"/>
    </row>
    <row r="100" spans="1:15">
      <c r="A100" s="99"/>
      <c r="B100" s="315">
        <v>19</v>
      </c>
      <c r="C100" s="312">
        <v>23.1</v>
      </c>
      <c r="D100" s="295">
        <v>11.8</v>
      </c>
      <c r="E100" s="295">
        <v>13.3</v>
      </c>
      <c r="F100" s="295">
        <v>10.8</v>
      </c>
      <c r="G100" s="295">
        <v>4.3</v>
      </c>
      <c r="H100" s="295">
        <v>8</v>
      </c>
      <c r="I100" s="295">
        <v>-1.2</v>
      </c>
      <c r="J100" s="295">
        <v>-1.4</v>
      </c>
      <c r="K100" s="295">
        <v>3.2</v>
      </c>
      <c r="L100" s="295">
        <v>5.8</v>
      </c>
      <c r="M100" s="295">
        <v>13.2</v>
      </c>
      <c r="N100" s="300">
        <v>11.1</v>
      </c>
      <c r="O100" s="99"/>
    </row>
    <row r="101" spans="1:15">
      <c r="A101" s="99"/>
      <c r="B101" s="315">
        <v>20</v>
      </c>
      <c r="C101" s="312">
        <v>23.9</v>
      </c>
      <c r="D101" s="295">
        <v>12.9</v>
      </c>
      <c r="E101" s="295">
        <v>15.9</v>
      </c>
      <c r="F101" s="295">
        <v>11.4</v>
      </c>
      <c r="G101" s="295">
        <v>2.1</v>
      </c>
      <c r="H101" s="295">
        <v>1.2</v>
      </c>
      <c r="I101" s="295">
        <v>-0.3</v>
      </c>
      <c r="J101" s="295">
        <v>0.6</v>
      </c>
      <c r="K101" s="295">
        <v>3.4</v>
      </c>
      <c r="L101" s="295">
        <v>8.3000000000000007</v>
      </c>
      <c r="M101" s="295">
        <v>8.8000000000000007</v>
      </c>
      <c r="N101" s="300">
        <v>9.6999999999999993</v>
      </c>
      <c r="O101" s="99"/>
    </row>
    <row r="102" spans="1:15">
      <c r="A102" s="99"/>
      <c r="B102" s="315">
        <v>21</v>
      </c>
      <c r="C102" s="312">
        <v>18</v>
      </c>
      <c r="D102" s="295">
        <v>11.4</v>
      </c>
      <c r="E102" s="295">
        <v>14.6</v>
      </c>
      <c r="F102" s="295">
        <v>9.8000000000000007</v>
      </c>
      <c r="G102" s="295">
        <v>1.8</v>
      </c>
      <c r="H102" s="295">
        <v>1.2</v>
      </c>
      <c r="I102" s="295">
        <v>0</v>
      </c>
      <c r="J102" s="295">
        <v>1.3</v>
      </c>
      <c r="K102" s="295">
        <v>5.5</v>
      </c>
      <c r="L102" s="295">
        <v>9.8000000000000007</v>
      </c>
      <c r="M102" s="295">
        <v>8.6</v>
      </c>
      <c r="N102" s="300">
        <v>11.3</v>
      </c>
      <c r="O102" s="99"/>
    </row>
    <row r="103" spans="1:15">
      <c r="A103" s="99"/>
      <c r="B103" s="315">
        <v>22</v>
      </c>
      <c r="C103" s="312">
        <v>19.600000000000001</v>
      </c>
      <c r="D103" s="295">
        <v>13.4</v>
      </c>
      <c r="E103" s="295">
        <v>8.4</v>
      </c>
      <c r="F103" s="295">
        <v>4.0999999999999996</v>
      </c>
      <c r="G103" s="295">
        <v>1.3</v>
      </c>
      <c r="H103" s="295">
        <v>4.5999999999999996</v>
      </c>
      <c r="I103" s="295">
        <v>1.6</v>
      </c>
      <c r="J103" s="295">
        <v>1.4</v>
      </c>
      <c r="K103" s="295">
        <v>-0.4</v>
      </c>
      <c r="L103" s="295">
        <v>9.6</v>
      </c>
      <c r="M103" s="295">
        <v>9.8000000000000007</v>
      </c>
      <c r="N103" s="300">
        <v>10.9</v>
      </c>
      <c r="O103" s="99"/>
    </row>
    <row r="104" spans="1:15">
      <c r="A104" s="99"/>
      <c r="B104" s="315">
        <v>23</v>
      </c>
      <c r="C104" s="312">
        <v>16.2</v>
      </c>
      <c r="D104" s="295">
        <v>13.8</v>
      </c>
      <c r="E104" s="295">
        <v>6.9</v>
      </c>
      <c r="F104" s="295">
        <v>4.7</v>
      </c>
      <c r="G104" s="295">
        <v>1.2</v>
      </c>
      <c r="H104" s="295">
        <v>6</v>
      </c>
      <c r="I104" s="295">
        <v>0.5</v>
      </c>
      <c r="J104" s="295">
        <v>1.5</v>
      </c>
      <c r="K104" s="295">
        <v>2.7</v>
      </c>
      <c r="L104" s="295">
        <v>11.4</v>
      </c>
      <c r="M104" s="295">
        <v>9</v>
      </c>
      <c r="N104" s="300">
        <v>10.4</v>
      </c>
      <c r="O104" s="99"/>
    </row>
    <row r="105" spans="1:15">
      <c r="A105" s="99"/>
      <c r="B105" s="315">
        <v>24</v>
      </c>
      <c r="C105" s="312">
        <v>15.3</v>
      </c>
      <c r="D105" s="295">
        <v>9.6999999999999993</v>
      </c>
      <c r="E105" s="295">
        <v>8.6999999999999993</v>
      </c>
      <c r="F105" s="295">
        <v>3</v>
      </c>
      <c r="G105" s="295">
        <v>0.8</v>
      </c>
      <c r="H105" s="295">
        <v>4</v>
      </c>
      <c r="I105" s="295">
        <v>-3.1</v>
      </c>
      <c r="J105" s="295">
        <v>2.2000000000000002</v>
      </c>
      <c r="K105" s="295">
        <v>6.5</v>
      </c>
      <c r="L105" s="295">
        <v>11</v>
      </c>
      <c r="M105" s="295">
        <v>9.8000000000000007</v>
      </c>
      <c r="N105" s="300">
        <v>10.4</v>
      </c>
      <c r="O105" s="99"/>
    </row>
    <row r="106" spans="1:15">
      <c r="A106" s="99"/>
      <c r="B106" s="315">
        <v>25</v>
      </c>
      <c r="C106" s="312">
        <v>18.7</v>
      </c>
      <c r="D106" s="295">
        <v>11.4</v>
      </c>
      <c r="E106" s="295">
        <v>9.4</v>
      </c>
      <c r="F106" s="295">
        <v>2.8</v>
      </c>
      <c r="G106" s="295">
        <v>0.7</v>
      </c>
      <c r="H106" s="295">
        <v>1.1000000000000001</v>
      </c>
      <c r="I106" s="295">
        <v>-3.2</v>
      </c>
      <c r="J106" s="295">
        <v>1.1000000000000001</v>
      </c>
      <c r="K106" s="295">
        <v>9.1999999999999993</v>
      </c>
      <c r="L106" s="295">
        <v>14.2</v>
      </c>
      <c r="M106" s="295">
        <v>12.7</v>
      </c>
      <c r="N106" s="300">
        <v>13.9</v>
      </c>
      <c r="O106" s="99"/>
    </row>
    <row r="107" spans="1:15">
      <c r="A107" s="99"/>
      <c r="B107" s="315">
        <v>26</v>
      </c>
      <c r="C107" s="312">
        <v>21.1</v>
      </c>
      <c r="D107" s="295">
        <v>11</v>
      </c>
      <c r="E107" s="295">
        <v>9.8000000000000007</v>
      </c>
      <c r="F107" s="295">
        <v>2.9</v>
      </c>
      <c r="G107" s="295">
        <v>-0.2</v>
      </c>
      <c r="H107" s="295">
        <v>-3.8</v>
      </c>
      <c r="I107" s="295">
        <v>-4.7</v>
      </c>
      <c r="J107" s="295">
        <v>0.9</v>
      </c>
      <c r="K107" s="295">
        <v>8.3000000000000007</v>
      </c>
      <c r="L107" s="295">
        <v>12.6</v>
      </c>
      <c r="M107" s="295">
        <v>9.3000000000000007</v>
      </c>
      <c r="N107" s="300">
        <v>17.3</v>
      </c>
      <c r="O107" s="99"/>
    </row>
    <row r="108" spans="1:15">
      <c r="A108" s="99"/>
      <c r="B108" s="315">
        <v>27</v>
      </c>
      <c r="C108" s="312">
        <v>20.7</v>
      </c>
      <c r="D108" s="295">
        <v>10.6</v>
      </c>
      <c r="E108" s="295">
        <v>11.3</v>
      </c>
      <c r="F108" s="295">
        <v>1.8</v>
      </c>
      <c r="G108" s="295">
        <v>-2.2000000000000002</v>
      </c>
      <c r="H108" s="295">
        <v>-7.8</v>
      </c>
      <c r="I108" s="295">
        <v>-1.9</v>
      </c>
      <c r="J108" s="295">
        <v>1.6</v>
      </c>
      <c r="K108" s="295">
        <v>3.8</v>
      </c>
      <c r="L108" s="295">
        <v>14.5</v>
      </c>
      <c r="M108" s="295">
        <v>7.4</v>
      </c>
      <c r="N108" s="300">
        <v>15.6</v>
      </c>
      <c r="O108" s="99"/>
    </row>
    <row r="109" spans="1:15">
      <c r="A109" s="99"/>
      <c r="B109" s="315">
        <v>28</v>
      </c>
      <c r="C109" s="312">
        <v>19.899999999999999</v>
      </c>
      <c r="D109" s="295">
        <v>13</v>
      </c>
      <c r="E109" s="295">
        <v>11.7</v>
      </c>
      <c r="F109" s="295">
        <v>2.9</v>
      </c>
      <c r="G109" s="295">
        <v>-1.9</v>
      </c>
      <c r="H109" s="295">
        <v>-10</v>
      </c>
      <c r="I109" s="295">
        <v>-1.9</v>
      </c>
      <c r="J109" s="295">
        <v>1.7</v>
      </c>
      <c r="K109" s="295">
        <v>2.6</v>
      </c>
      <c r="L109" s="295">
        <v>7.4</v>
      </c>
      <c r="M109" s="295">
        <v>8.8000000000000007</v>
      </c>
      <c r="N109" s="300">
        <v>15.2</v>
      </c>
      <c r="O109" s="99"/>
    </row>
    <row r="110" spans="1:15">
      <c r="A110" s="99"/>
      <c r="B110" s="315">
        <v>29</v>
      </c>
      <c r="C110" s="312">
        <v>18.399999999999999</v>
      </c>
      <c r="D110" s="295">
        <v>15.8</v>
      </c>
      <c r="E110" s="295">
        <v>12.1</v>
      </c>
      <c r="F110" s="295">
        <v>3</v>
      </c>
      <c r="G110" s="295">
        <v>-3.5</v>
      </c>
      <c r="H110" s="295">
        <v>-8.6</v>
      </c>
      <c r="I110" s="295">
        <v>-3</v>
      </c>
      <c r="J110" s="295"/>
      <c r="K110" s="295">
        <v>5.2</v>
      </c>
      <c r="L110" s="295">
        <v>5.0999999999999996</v>
      </c>
      <c r="M110" s="295">
        <v>13.8</v>
      </c>
      <c r="N110" s="300">
        <v>15.4</v>
      </c>
      <c r="O110" s="99"/>
    </row>
    <row r="111" spans="1:15">
      <c r="A111" s="99"/>
      <c r="B111" s="315">
        <v>30</v>
      </c>
      <c r="C111" s="312">
        <v>18.399999999999999</v>
      </c>
      <c r="D111" s="295">
        <v>15.4</v>
      </c>
      <c r="E111" s="295">
        <v>14.6</v>
      </c>
      <c r="F111" s="295">
        <v>4.3</v>
      </c>
      <c r="G111" s="295">
        <v>-4.3</v>
      </c>
      <c r="H111" s="295">
        <v>-9</v>
      </c>
      <c r="I111" s="295">
        <v>-2.6</v>
      </c>
      <c r="J111" s="295"/>
      <c r="K111" s="295">
        <v>1.9</v>
      </c>
      <c r="L111" s="295">
        <v>8.6</v>
      </c>
      <c r="M111" s="295">
        <v>13</v>
      </c>
      <c r="N111" s="300">
        <v>18.2</v>
      </c>
      <c r="O111" s="99"/>
    </row>
    <row r="112" spans="1:15" ht="15" thickBot="1">
      <c r="A112" s="99"/>
      <c r="B112" s="323">
        <v>31</v>
      </c>
      <c r="C112" s="313">
        <v>16.100000000000001</v>
      </c>
      <c r="D112" s="302">
        <v>13.8</v>
      </c>
      <c r="E112" s="302"/>
      <c r="F112" s="302">
        <v>5.5</v>
      </c>
      <c r="G112" s="302"/>
      <c r="H112" s="302">
        <v>-7.9</v>
      </c>
      <c r="I112" s="302">
        <v>-4</v>
      </c>
      <c r="J112" s="302"/>
      <c r="K112" s="302">
        <v>2.5</v>
      </c>
      <c r="L112" s="302"/>
      <c r="M112" s="302">
        <v>14.1</v>
      </c>
      <c r="N112" s="303"/>
      <c r="O112" s="99"/>
    </row>
    <row r="113" spans="1:15">
      <c r="A113" s="306" t="s">
        <v>652</v>
      </c>
      <c r="B113" s="304" t="s">
        <v>211</v>
      </c>
      <c r="C113" s="219">
        <v>0</v>
      </c>
      <c r="D113" s="219">
        <v>0</v>
      </c>
      <c r="E113" s="219">
        <v>12</v>
      </c>
      <c r="F113" s="219">
        <v>27</v>
      </c>
      <c r="G113" s="219">
        <v>31</v>
      </c>
      <c r="H113" s="219">
        <v>31</v>
      </c>
      <c r="I113" s="219">
        <v>31</v>
      </c>
      <c r="J113" s="219">
        <v>28</v>
      </c>
      <c r="K113" s="219">
        <v>31</v>
      </c>
      <c r="L113" s="219">
        <v>27</v>
      </c>
      <c r="M113" s="219">
        <v>19</v>
      </c>
      <c r="N113" s="220">
        <v>8</v>
      </c>
    </row>
    <row r="114" spans="1:15" ht="15" thickBot="1">
      <c r="A114" s="307" t="s">
        <v>651</v>
      </c>
      <c r="B114" s="305" t="s">
        <v>650</v>
      </c>
      <c r="C114" s="211">
        <v>18.283870967741937</v>
      </c>
      <c r="D114" s="211">
        <v>15.029032258064513</v>
      </c>
      <c r="E114" s="211">
        <v>13.353333333333333</v>
      </c>
      <c r="F114" s="211">
        <v>8.9387096774193555</v>
      </c>
      <c r="G114" s="211">
        <v>4.7566666666666668</v>
      </c>
      <c r="H114" s="211">
        <v>-0.3387096774193547</v>
      </c>
      <c r="I114" s="211">
        <v>-0.91612903225806464</v>
      </c>
      <c r="J114" s="211">
        <v>-1.3321428571428571</v>
      </c>
      <c r="K114" s="211">
        <v>2.9967741935483874</v>
      </c>
      <c r="L114" s="211">
        <v>6.9533333333333323</v>
      </c>
      <c r="M114" s="211">
        <v>11.206451612903226</v>
      </c>
      <c r="N114" s="212">
        <v>15.623333333333331</v>
      </c>
    </row>
    <row r="115" spans="1:15">
      <c r="B115" s="108"/>
      <c r="C115" s="105"/>
      <c r="D115" s="105"/>
      <c r="E115" s="107"/>
      <c r="F115" s="105"/>
      <c r="G115" s="105"/>
      <c r="H115" s="106"/>
      <c r="I115" s="105"/>
      <c r="J115" s="105"/>
      <c r="K115" s="105"/>
      <c r="L115" s="105"/>
      <c r="M115" s="105"/>
      <c r="N115" s="105"/>
    </row>
    <row r="116" spans="1:15" ht="15" thickBot="1">
      <c r="B116" s="108"/>
      <c r="C116" s="105"/>
      <c r="D116" s="105"/>
      <c r="E116" s="107"/>
      <c r="F116" s="105"/>
      <c r="G116" s="105"/>
      <c r="H116" s="106"/>
      <c r="I116" s="105"/>
      <c r="J116" s="105"/>
      <c r="K116" s="105"/>
      <c r="L116" s="105"/>
      <c r="M116" s="105"/>
      <c r="N116" s="105"/>
    </row>
    <row r="117" spans="1:15" ht="15" thickBot="1">
      <c r="A117" s="318" t="s">
        <v>745</v>
      </c>
      <c r="B117" s="284" t="s">
        <v>236</v>
      </c>
      <c r="C117" s="285" t="s">
        <v>667</v>
      </c>
      <c r="D117" s="285" t="s">
        <v>667</v>
      </c>
      <c r="E117" s="285" t="s">
        <v>667</v>
      </c>
      <c r="F117" s="285" t="s">
        <v>667</v>
      </c>
      <c r="G117" s="285" t="s">
        <v>667</v>
      </c>
      <c r="H117" s="285" t="s">
        <v>667</v>
      </c>
      <c r="I117" s="285" t="s">
        <v>666</v>
      </c>
      <c r="J117" s="285" t="s">
        <v>666</v>
      </c>
      <c r="K117" s="285" t="s">
        <v>666</v>
      </c>
      <c r="L117" s="285" t="s">
        <v>666</v>
      </c>
      <c r="M117" s="285" t="s">
        <v>666</v>
      </c>
      <c r="N117" s="286" t="s">
        <v>666</v>
      </c>
      <c r="O117" s="99"/>
    </row>
    <row r="118" spans="1:15" ht="15" thickBot="1">
      <c r="A118" s="102"/>
      <c r="B118" s="287" t="s">
        <v>195</v>
      </c>
      <c r="C118" s="288" t="s">
        <v>665</v>
      </c>
      <c r="D118" s="288" t="s">
        <v>664</v>
      </c>
      <c r="E118" s="288" t="s">
        <v>663</v>
      </c>
      <c r="F118" s="288" t="s">
        <v>662</v>
      </c>
      <c r="G118" s="288" t="s">
        <v>661</v>
      </c>
      <c r="H118" s="288" t="s">
        <v>660</v>
      </c>
      <c r="I118" s="288" t="s">
        <v>659</v>
      </c>
      <c r="J118" s="288" t="s">
        <v>658</v>
      </c>
      <c r="K118" s="288" t="s">
        <v>657</v>
      </c>
      <c r="L118" s="288" t="s">
        <v>656</v>
      </c>
      <c r="M118" s="288" t="s">
        <v>655</v>
      </c>
      <c r="N118" s="289" t="s">
        <v>654</v>
      </c>
      <c r="O118" s="99"/>
    </row>
    <row r="119" spans="1:15" ht="15" thickBot="1">
      <c r="A119" s="102"/>
      <c r="B119" s="319" t="s">
        <v>653</v>
      </c>
      <c r="C119" s="102"/>
      <c r="D119" s="102"/>
      <c r="E119" s="104"/>
      <c r="F119" s="102"/>
      <c r="G119" s="102"/>
      <c r="H119" s="103"/>
      <c r="I119" s="102"/>
      <c r="J119" s="102"/>
      <c r="K119" s="102"/>
      <c r="L119" s="102"/>
      <c r="M119" s="102"/>
      <c r="N119" s="102"/>
      <c r="O119" s="99"/>
    </row>
    <row r="120" spans="1:15">
      <c r="A120" s="99"/>
      <c r="B120" s="320">
        <v>1</v>
      </c>
      <c r="C120" s="297">
        <v>15.7</v>
      </c>
      <c r="D120" s="297">
        <v>21.6</v>
      </c>
      <c r="E120" s="297">
        <v>15.7</v>
      </c>
      <c r="F120" s="297">
        <v>15.4</v>
      </c>
      <c r="G120" s="297">
        <v>7.9</v>
      </c>
      <c r="H120" s="297">
        <v>0.2</v>
      </c>
      <c r="I120" s="297">
        <v>-2.2000000000000002</v>
      </c>
      <c r="J120" s="297">
        <v>-4.2</v>
      </c>
      <c r="K120" s="297">
        <v>5.4</v>
      </c>
      <c r="L120" s="297">
        <v>4.0999999999999996</v>
      </c>
      <c r="M120" s="297">
        <v>11.5</v>
      </c>
      <c r="N120" s="298">
        <v>19.600000000000001</v>
      </c>
      <c r="O120" s="99"/>
    </row>
    <row r="121" spans="1:15">
      <c r="A121" s="99"/>
      <c r="B121" s="321">
        <v>2</v>
      </c>
      <c r="C121" s="295">
        <v>17.3</v>
      </c>
      <c r="D121" s="295">
        <v>24</v>
      </c>
      <c r="E121" s="295">
        <v>15.7</v>
      </c>
      <c r="F121" s="295">
        <v>14.5</v>
      </c>
      <c r="G121" s="295">
        <v>8.3000000000000007</v>
      </c>
      <c r="H121" s="295">
        <v>0</v>
      </c>
      <c r="I121" s="295">
        <v>1.6</v>
      </c>
      <c r="J121" s="295">
        <v>-1.5</v>
      </c>
      <c r="K121" s="295">
        <v>5.5</v>
      </c>
      <c r="L121" s="295">
        <v>2.9</v>
      </c>
      <c r="M121" s="295">
        <v>10.3</v>
      </c>
      <c r="N121" s="300">
        <v>19.399999999999999</v>
      </c>
      <c r="O121" s="99"/>
    </row>
    <row r="122" spans="1:15">
      <c r="A122" s="99"/>
      <c r="B122" s="321">
        <v>3</v>
      </c>
      <c r="C122" s="295">
        <v>17.399999999999999</v>
      </c>
      <c r="D122" s="295">
        <v>21.9</v>
      </c>
      <c r="E122" s="295">
        <v>17.100000000000001</v>
      </c>
      <c r="F122" s="295">
        <v>11.2</v>
      </c>
      <c r="G122" s="295">
        <v>9.5</v>
      </c>
      <c r="H122" s="295">
        <v>2.5</v>
      </c>
      <c r="I122" s="295">
        <v>2.1</v>
      </c>
      <c r="J122" s="295">
        <v>-0.8</v>
      </c>
      <c r="K122" s="295">
        <v>3.9</v>
      </c>
      <c r="L122" s="295">
        <v>4.5999999999999996</v>
      </c>
      <c r="M122" s="295">
        <v>10.3</v>
      </c>
      <c r="N122" s="300">
        <v>23.1</v>
      </c>
      <c r="O122" s="99"/>
    </row>
    <row r="123" spans="1:15">
      <c r="A123" s="99"/>
      <c r="B123" s="321">
        <v>4</v>
      </c>
      <c r="C123" s="295">
        <v>22.2</v>
      </c>
      <c r="D123" s="295">
        <v>19.600000000000001</v>
      </c>
      <c r="E123" s="295">
        <v>19.5</v>
      </c>
      <c r="F123" s="295">
        <v>12</v>
      </c>
      <c r="G123" s="295">
        <v>13.9</v>
      </c>
      <c r="H123" s="295">
        <v>5.5</v>
      </c>
      <c r="I123" s="295">
        <v>2.7</v>
      </c>
      <c r="J123" s="295">
        <v>-4.2</v>
      </c>
      <c r="K123" s="295">
        <v>3.1</v>
      </c>
      <c r="L123" s="295">
        <v>2.4</v>
      </c>
      <c r="M123" s="295">
        <v>16.8</v>
      </c>
      <c r="N123" s="300">
        <v>19.8</v>
      </c>
      <c r="O123" s="99"/>
    </row>
    <row r="124" spans="1:15">
      <c r="A124" s="99"/>
      <c r="B124" s="321">
        <v>5</v>
      </c>
      <c r="C124" s="295">
        <v>21.4</v>
      </c>
      <c r="D124" s="295">
        <v>21</v>
      </c>
      <c r="E124" s="295">
        <v>19.899999999999999</v>
      </c>
      <c r="F124" s="295">
        <v>13.3</v>
      </c>
      <c r="G124" s="295">
        <v>15.6</v>
      </c>
      <c r="H124" s="295">
        <v>7.6</v>
      </c>
      <c r="I124" s="295">
        <v>0.9</v>
      </c>
      <c r="J124" s="295">
        <v>-4.0999999999999996</v>
      </c>
      <c r="K124" s="295">
        <v>1</v>
      </c>
      <c r="L124" s="295">
        <v>1.3</v>
      </c>
      <c r="M124" s="295">
        <v>21</v>
      </c>
      <c r="N124" s="300">
        <v>18.399999999999999</v>
      </c>
      <c r="O124" s="99"/>
    </row>
    <row r="125" spans="1:15">
      <c r="A125" s="99"/>
      <c r="B125" s="321">
        <v>6</v>
      </c>
      <c r="C125" s="295">
        <v>23.3</v>
      </c>
      <c r="D125" s="295">
        <v>20.9</v>
      </c>
      <c r="E125" s="295">
        <v>19.3</v>
      </c>
      <c r="F125" s="295">
        <v>14.2</v>
      </c>
      <c r="G125" s="295">
        <v>14.3</v>
      </c>
      <c r="H125" s="295">
        <v>5.4</v>
      </c>
      <c r="I125" s="295">
        <v>-3.9</v>
      </c>
      <c r="J125" s="295">
        <v>-2.5</v>
      </c>
      <c r="K125" s="295">
        <v>-0.4</v>
      </c>
      <c r="L125" s="295">
        <v>1.4</v>
      </c>
      <c r="M125" s="295">
        <v>16.5</v>
      </c>
      <c r="N125" s="300">
        <v>20.6</v>
      </c>
      <c r="O125" s="99"/>
    </row>
    <row r="126" spans="1:15">
      <c r="A126" s="99"/>
      <c r="B126" s="321">
        <v>7</v>
      </c>
      <c r="C126" s="295">
        <v>24.8</v>
      </c>
      <c r="D126" s="295">
        <v>19.5</v>
      </c>
      <c r="E126" s="295">
        <v>17.8</v>
      </c>
      <c r="F126" s="295">
        <v>13.9</v>
      </c>
      <c r="G126" s="295">
        <v>15.4</v>
      </c>
      <c r="H126" s="295">
        <v>4.2</v>
      </c>
      <c r="I126" s="295">
        <v>-4.3</v>
      </c>
      <c r="J126" s="295">
        <v>-3.3</v>
      </c>
      <c r="K126" s="295">
        <v>0.7</v>
      </c>
      <c r="L126" s="295">
        <v>6</v>
      </c>
      <c r="M126" s="295">
        <v>13.4</v>
      </c>
      <c r="N126" s="300">
        <v>20.9</v>
      </c>
      <c r="O126" s="99"/>
    </row>
    <row r="127" spans="1:15">
      <c r="A127" s="99"/>
      <c r="B127" s="321">
        <v>8</v>
      </c>
      <c r="C127" s="295">
        <v>25</v>
      </c>
      <c r="D127" s="295">
        <v>20</v>
      </c>
      <c r="E127" s="295">
        <v>18.3</v>
      </c>
      <c r="F127" s="295">
        <v>16.2</v>
      </c>
      <c r="G127" s="295">
        <v>9.6999999999999993</v>
      </c>
      <c r="H127" s="295">
        <v>3.9</v>
      </c>
      <c r="I127" s="295">
        <v>-2.4</v>
      </c>
      <c r="J127" s="295">
        <v>-1.3</v>
      </c>
      <c r="K127" s="295">
        <v>2.5</v>
      </c>
      <c r="L127" s="295">
        <v>7.4</v>
      </c>
      <c r="M127" s="295">
        <v>14.1</v>
      </c>
      <c r="N127" s="300">
        <v>20.2</v>
      </c>
      <c r="O127" s="99"/>
    </row>
    <row r="128" spans="1:15">
      <c r="A128" s="99"/>
      <c r="B128" s="321">
        <v>9</v>
      </c>
      <c r="C128" s="295">
        <v>17.2</v>
      </c>
      <c r="D128" s="295">
        <v>23.6</v>
      </c>
      <c r="E128" s="295">
        <v>18.8</v>
      </c>
      <c r="F128" s="295">
        <v>18.3</v>
      </c>
      <c r="G128" s="295">
        <v>13.1</v>
      </c>
      <c r="H128" s="295">
        <v>1.4</v>
      </c>
      <c r="I128" s="295">
        <v>5.8</v>
      </c>
      <c r="J128" s="295">
        <v>0.5</v>
      </c>
      <c r="K128" s="295">
        <v>3</v>
      </c>
      <c r="L128" s="295">
        <v>7.5</v>
      </c>
      <c r="M128" s="295">
        <v>15.5</v>
      </c>
      <c r="N128" s="300">
        <v>17.899999999999999</v>
      </c>
      <c r="O128" s="99"/>
    </row>
    <row r="129" spans="1:15">
      <c r="A129" s="99"/>
      <c r="B129" s="321">
        <v>10</v>
      </c>
      <c r="C129" s="295">
        <v>17</v>
      </c>
      <c r="D129" s="295">
        <v>22.8</v>
      </c>
      <c r="E129" s="295">
        <v>15.4</v>
      </c>
      <c r="F129" s="295">
        <v>15</v>
      </c>
      <c r="G129" s="295">
        <v>14.1</v>
      </c>
      <c r="H129" s="295">
        <v>-0.9</v>
      </c>
      <c r="I129" s="295">
        <v>10.8</v>
      </c>
      <c r="J129" s="295">
        <v>3</v>
      </c>
      <c r="K129" s="295">
        <v>3.4</v>
      </c>
      <c r="L129" s="295">
        <v>10</v>
      </c>
      <c r="M129" s="295">
        <v>13.3</v>
      </c>
      <c r="N129" s="300">
        <v>17.600000000000001</v>
      </c>
      <c r="O129" s="99"/>
    </row>
    <row r="130" spans="1:15">
      <c r="A130" s="99"/>
      <c r="B130" s="321">
        <v>11</v>
      </c>
      <c r="C130" s="295">
        <v>17</v>
      </c>
      <c r="D130" s="295">
        <v>22.2</v>
      </c>
      <c r="E130" s="295">
        <v>14.7</v>
      </c>
      <c r="F130" s="295">
        <v>16.2</v>
      </c>
      <c r="G130" s="295">
        <v>14</v>
      </c>
      <c r="H130" s="295">
        <v>4.0999999999999996</v>
      </c>
      <c r="I130" s="295">
        <v>3.8</v>
      </c>
      <c r="J130" s="295">
        <v>1.7</v>
      </c>
      <c r="K130" s="295">
        <v>2.2999999999999998</v>
      </c>
      <c r="L130" s="295">
        <v>14</v>
      </c>
      <c r="M130" s="295">
        <v>10.6</v>
      </c>
      <c r="N130" s="300">
        <v>20.399999999999999</v>
      </c>
      <c r="O130" s="99"/>
    </row>
    <row r="131" spans="1:15">
      <c r="A131" s="99"/>
      <c r="B131" s="321">
        <v>12</v>
      </c>
      <c r="C131" s="295">
        <v>20.7</v>
      </c>
      <c r="D131" s="295">
        <v>16.399999999999999</v>
      </c>
      <c r="E131" s="295">
        <v>14.6</v>
      </c>
      <c r="F131" s="295">
        <v>15.9</v>
      </c>
      <c r="G131" s="295">
        <v>13</v>
      </c>
      <c r="H131" s="295">
        <v>5.3</v>
      </c>
      <c r="I131" s="295">
        <v>4.4000000000000004</v>
      </c>
      <c r="J131" s="295">
        <v>1.7</v>
      </c>
      <c r="K131" s="295">
        <v>4.4000000000000004</v>
      </c>
      <c r="L131" s="295">
        <v>10.7</v>
      </c>
      <c r="M131" s="295">
        <v>18.600000000000001</v>
      </c>
      <c r="N131" s="300">
        <v>25.8</v>
      </c>
      <c r="O131" s="99"/>
    </row>
    <row r="132" spans="1:15">
      <c r="A132" s="99"/>
      <c r="B132" s="321">
        <v>13</v>
      </c>
      <c r="C132" s="295">
        <v>18.5</v>
      </c>
      <c r="D132" s="295">
        <v>19.100000000000001</v>
      </c>
      <c r="E132" s="295">
        <v>16.7</v>
      </c>
      <c r="F132" s="295">
        <v>16</v>
      </c>
      <c r="G132" s="295">
        <v>8.6</v>
      </c>
      <c r="H132" s="295">
        <v>3.4</v>
      </c>
      <c r="I132" s="295">
        <v>3.4</v>
      </c>
      <c r="J132" s="295">
        <v>2.5</v>
      </c>
      <c r="K132" s="295">
        <v>3.8</v>
      </c>
      <c r="L132" s="295">
        <v>10.6</v>
      </c>
      <c r="M132" s="295">
        <v>15.7</v>
      </c>
      <c r="N132" s="300">
        <v>25.2</v>
      </c>
      <c r="O132" s="99"/>
    </row>
    <row r="133" spans="1:15">
      <c r="A133" s="99"/>
      <c r="B133" s="321">
        <v>14</v>
      </c>
      <c r="C133" s="295">
        <v>21.6</v>
      </c>
      <c r="D133" s="295">
        <v>15.6</v>
      </c>
      <c r="E133" s="295">
        <v>16</v>
      </c>
      <c r="F133" s="295">
        <v>14.1</v>
      </c>
      <c r="G133" s="295">
        <v>9.1999999999999993</v>
      </c>
      <c r="H133" s="295">
        <v>2.6</v>
      </c>
      <c r="I133" s="295">
        <v>2.8</v>
      </c>
      <c r="J133" s="295">
        <v>4.0999999999999996</v>
      </c>
      <c r="K133" s="295">
        <v>3.4</v>
      </c>
      <c r="L133" s="295">
        <v>8.9</v>
      </c>
      <c r="M133" s="295">
        <v>11.6</v>
      </c>
      <c r="N133" s="300">
        <v>22.3</v>
      </c>
      <c r="O133" s="99"/>
    </row>
    <row r="134" spans="1:15">
      <c r="A134" s="99"/>
      <c r="B134" s="321">
        <v>15</v>
      </c>
      <c r="C134" s="295">
        <v>22.6</v>
      </c>
      <c r="D134" s="295">
        <v>17.8</v>
      </c>
      <c r="E134" s="295">
        <v>17.8</v>
      </c>
      <c r="F134" s="295">
        <v>11.4</v>
      </c>
      <c r="G134" s="295">
        <v>11.6</v>
      </c>
      <c r="H134" s="295">
        <v>4.9000000000000004</v>
      </c>
      <c r="I134" s="295">
        <v>4.4000000000000004</v>
      </c>
      <c r="J134" s="295">
        <v>5.0999999999999996</v>
      </c>
      <c r="K134" s="295">
        <v>6.4</v>
      </c>
      <c r="L134" s="295">
        <v>13.4</v>
      </c>
      <c r="M134" s="295">
        <v>11.5</v>
      </c>
      <c r="N134" s="300">
        <v>19</v>
      </c>
      <c r="O134" s="99"/>
    </row>
    <row r="135" spans="1:15">
      <c r="A135" s="99"/>
      <c r="B135" s="321">
        <v>16</v>
      </c>
      <c r="C135" s="295">
        <v>24.4</v>
      </c>
      <c r="D135" s="295">
        <v>14.7</v>
      </c>
      <c r="E135" s="295">
        <v>16.3</v>
      </c>
      <c r="F135" s="295">
        <v>15</v>
      </c>
      <c r="G135" s="295">
        <v>9.8000000000000007</v>
      </c>
      <c r="H135" s="295">
        <v>4.5999999999999996</v>
      </c>
      <c r="I135" s="295">
        <v>6.8</v>
      </c>
      <c r="J135" s="295">
        <v>0</v>
      </c>
      <c r="K135" s="295">
        <v>8.1</v>
      </c>
      <c r="L135" s="295">
        <v>15</v>
      </c>
      <c r="M135" s="295">
        <v>15.2</v>
      </c>
      <c r="N135" s="300">
        <v>16.2</v>
      </c>
      <c r="O135" s="99"/>
    </row>
    <row r="136" spans="1:15">
      <c r="A136" s="99"/>
      <c r="B136" s="321">
        <v>17</v>
      </c>
      <c r="C136" s="295">
        <v>23.4</v>
      </c>
      <c r="D136" s="295">
        <v>15</v>
      </c>
      <c r="E136" s="295">
        <v>16.2</v>
      </c>
      <c r="F136" s="295">
        <v>13.7</v>
      </c>
      <c r="G136" s="295">
        <v>9.4</v>
      </c>
      <c r="H136" s="295">
        <v>4.5</v>
      </c>
      <c r="I136" s="295">
        <v>5.6</v>
      </c>
      <c r="J136" s="295">
        <v>1</v>
      </c>
      <c r="K136" s="295">
        <v>7.3</v>
      </c>
      <c r="L136" s="295">
        <v>10</v>
      </c>
      <c r="M136" s="295">
        <v>12.8</v>
      </c>
      <c r="N136" s="300">
        <v>13.3</v>
      </c>
      <c r="O136" s="99"/>
    </row>
    <row r="137" spans="1:15">
      <c r="A137" s="99"/>
      <c r="B137" s="321">
        <v>18</v>
      </c>
      <c r="C137" s="295">
        <v>23.1</v>
      </c>
      <c r="D137" s="295">
        <v>20.2</v>
      </c>
      <c r="E137" s="295">
        <v>17</v>
      </c>
      <c r="F137" s="295">
        <v>11.6</v>
      </c>
      <c r="G137" s="295">
        <v>8.8000000000000007</v>
      </c>
      <c r="H137" s="295">
        <v>8.5</v>
      </c>
      <c r="I137" s="295">
        <v>1.8</v>
      </c>
      <c r="J137" s="295">
        <v>0.2</v>
      </c>
      <c r="K137" s="295">
        <v>5.7</v>
      </c>
      <c r="L137" s="295">
        <v>5.7</v>
      </c>
      <c r="M137" s="295">
        <v>16.7</v>
      </c>
      <c r="N137" s="300">
        <v>15.9</v>
      </c>
      <c r="O137" s="99"/>
    </row>
    <row r="138" spans="1:15">
      <c r="A138" s="99"/>
      <c r="B138" s="321">
        <v>19</v>
      </c>
      <c r="C138" s="295">
        <v>25.4</v>
      </c>
      <c r="D138" s="295">
        <v>15</v>
      </c>
      <c r="E138" s="295">
        <v>18.2</v>
      </c>
      <c r="F138" s="295">
        <v>15.8</v>
      </c>
      <c r="G138" s="295">
        <v>7</v>
      </c>
      <c r="H138" s="295">
        <v>11.9</v>
      </c>
      <c r="I138" s="295">
        <v>2.2999999999999998</v>
      </c>
      <c r="J138" s="295">
        <v>0</v>
      </c>
      <c r="K138" s="295">
        <v>3.9</v>
      </c>
      <c r="L138" s="295">
        <v>4.9000000000000004</v>
      </c>
      <c r="M138" s="295">
        <v>17.5</v>
      </c>
      <c r="N138" s="300">
        <v>14.7</v>
      </c>
      <c r="O138" s="99"/>
    </row>
    <row r="139" spans="1:15">
      <c r="A139" s="99"/>
      <c r="B139" s="321">
        <v>20</v>
      </c>
      <c r="C139" s="295">
        <v>27.1</v>
      </c>
      <c r="D139" s="295">
        <v>15.3</v>
      </c>
      <c r="E139" s="295">
        <v>18.399999999999999</v>
      </c>
      <c r="F139" s="295">
        <v>14.1</v>
      </c>
      <c r="G139" s="295">
        <v>5.2</v>
      </c>
      <c r="H139" s="295">
        <v>6.2</v>
      </c>
      <c r="I139" s="295">
        <v>3.5</v>
      </c>
      <c r="J139" s="295">
        <v>1.2</v>
      </c>
      <c r="K139" s="295">
        <v>2.8</v>
      </c>
      <c r="L139" s="295">
        <v>11.7</v>
      </c>
      <c r="M139" s="295">
        <v>14.5</v>
      </c>
      <c r="N139" s="300">
        <v>12.8</v>
      </c>
      <c r="O139" s="99"/>
    </row>
    <row r="140" spans="1:15">
      <c r="A140" s="99"/>
      <c r="B140" s="321">
        <v>21</v>
      </c>
      <c r="C140" s="295">
        <v>25</v>
      </c>
      <c r="D140" s="295">
        <v>13.9</v>
      </c>
      <c r="E140" s="295">
        <v>16.8</v>
      </c>
      <c r="F140" s="295">
        <v>14.4</v>
      </c>
      <c r="G140" s="295">
        <v>3.3</v>
      </c>
      <c r="H140" s="295">
        <v>4.5</v>
      </c>
      <c r="I140" s="295">
        <v>2.8</v>
      </c>
      <c r="J140" s="295">
        <v>6.2</v>
      </c>
      <c r="K140" s="295">
        <v>5</v>
      </c>
      <c r="L140" s="295">
        <v>12.8</v>
      </c>
      <c r="M140" s="295">
        <v>12.6</v>
      </c>
      <c r="N140" s="300">
        <v>13</v>
      </c>
      <c r="O140" s="99"/>
    </row>
    <row r="141" spans="1:15">
      <c r="A141" s="99"/>
      <c r="B141" s="321">
        <v>22</v>
      </c>
      <c r="C141" s="295">
        <v>20.7</v>
      </c>
      <c r="D141" s="295">
        <v>14.5</v>
      </c>
      <c r="E141" s="295">
        <v>12.9</v>
      </c>
      <c r="F141" s="295">
        <v>7.8</v>
      </c>
      <c r="G141" s="295">
        <v>5</v>
      </c>
      <c r="H141" s="295">
        <v>7.2</v>
      </c>
      <c r="I141" s="295">
        <v>5.7</v>
      </c>
      <c r="J141" s="295">
        <v>5.5</v>
      </c>
      <c r="K141" s="295">
        <v>3.5</v>
      </c>
      <c r="L141" s="295">
        <v>9.6</v>
      </c>
      <c r="M141" s="295">
        <v>13.9</v>
      </c>
      <c r="N141" s="300">
        <v>14.7</v>
      </c>
      <c r="O141" s="99"/>
    </row>
    <row r="142" spans="1:15">
      <c r="A142" s="99"/>
      <c r="B142" s="321">
        <v>23</v>
      </c>
      <c r="C142" s="295">
        <v>20.3</v>
      </c>
      <c r="D142" s="295">
        <v>17.2</v>
      </c>
      <c r="E142" s="295">
        <v>10.3</v>
      </c>
      <c r="F142" s="295">
        <v>7.1</v>
      </c>
      <c r="G142" s="295">
        <v>5.2</v>
      </c>
      <c r="H142" s="295">
        <v>8.9</v>
      </c>
      <c r="I142" s="295">
        <v>3.6</v>
      </c>
      <c r="J142" s="295">
        <v>5.7</v>
      </c>
      <c r="K142" s="295">
        <v>2.8</v>
      </c>
      <c r="L142" s="295">
        <v>12.7</v>
      </c>
      <c r="M142" s="295">
        <v>12.5</v>
      </c>
      <c r="N142" s="300">
        <v>13.6</v>
      </c>
      <c r="O142" s="99"/>
    </row>
    <row r="143" spans="1:15">
      <c r="A143" s="99"/>
      <c r="B143" s="321">
        <v>24</v>
      </c>
      <c r="C143" s="295">
        <v>19.7</v>
      </c>
      <c r="D143" s="295">
        <v>13.6</v>
      </c>
      <c r="E143" s="295">
        <v>12.3</v>
      </c>
      <c r="F143" s="295">
        <v>5.2</v>
      </c>
      <c r="G143" s="295">
        <v>4.5999999999999996</v>
      </c>
      <c r="H143" s="295">
        <v>6.6</v>
      </c>
      <c r="I143" s="295">
        <v>0</v>
      </c>
      <c r="J143" s="295">
        <v>5.6</v>
      </c>
      <c r="K143" s="295">
        <v>10.6</v>
      </c>
      <c r="L143" s="295">
        <v>11.1</v>
      </c>
      <c r="M143" s="295">
        <v>13.7</v>
      </c>
      <c r="N143" s="300">
        <v>14.1</v>
      </c>
      <c r="O143" s="99"/>
    </row>
    <row r="144" spans="1:15">
      <c r="A144" s="99"/>
      <c r="B144" s="321">
        <v>25</v>
      </c>
      <c r="C144" s="295">
        <v>19.8</v>
      </c>
      <c r="D144" s="295">
        <v>15.2</v>
      </c>
      <c r="E144" s="295">
        <v>13.1</v>
      </c>
      <c r="F144" s="295">
        <v>7.2</v>
      </c>
      <c r="G144" s="295">
        <v>3.6</v>
      </c>
      <c r="H144" s="295">
        <v>5.3</v>
      </c>
      <c r="I144" s="295">
        <v>-2.2999999999999998</v>
      </c>
      <c r="J144" s="295">
        <v>4.0999999999999996</v>
      </c>
      <c r="K144" s="295">
        <v>13.5</v>
      </c>
      <c r="L144" s="295">
        <v>14.8</v>
      </c>
      <c r="M144" s="295">
        <v>15.5</v>
      </c>
      <c r="N144" s="300">
        <v>15.4</v>
      </c>
      <c r="O144" s="99"/>
    </row>
    <row r="145" spans="1:15">
      <c r="A145" s="99"/>
      <c r="B145" s="321">
        <v>26</v>
      </c>
      <c r="C145" s="295">
        <v>23.7</v>
      </c>
      <c r="D145" s="295">
        <v>15.6</v>
      </c>
      <c r="E145" s="295">
        <v>13</v>
      </c>
      <c r="F145" s="295">
        <v>5.4</v>
      </c>
      <c r="G145" s="295">
        <v>3.5</v>
      </c>
      <c r="H145" s="295">
        <v>-0.8</v>
      </c>
      <c r="I145" s="295">
        <v>-6</v>
      </c>
      <c r="J145" s="295">
        <v>4.2</v>
      </c>
      <c r="K145" s="295">
        <v>13.3</v>
      </c>
      <c r="L145" s="295">
        <v>15.4</v>
      </c>
      <c r="M145" s="295">
        <v>12.4</v>
      </c>
      <c r="N145" s="300">
        <v>18.7</v>
      </c>
      <c r="O145" s="99"/>
    </row>
    <row r="146" spans="1:15">
      <c r="A146" s="99"/>
      <c r="B146" s="321">
        <v>27</v>
      </c>
      <c r="C146" s="295">
        <v>22.8</v>
      </c>
      <c r="D146" s="295">
        <v>12.4</v>
      </c>
      <c r="E146" s="295">
        <v>13.2</v>
      </c>
      <c r="F146" s="295">
        <v>3.3</v>
      </c>
      <c r="G146" s="295">
        <v>1.9</v>
      </c>
      <c r="H146" s="295">
        <v>-2.4</v>
      </c>
      <c r="I146" s="295">
        <v>-1.3</v>
      </c>
      <c r="J146" s="295">
        <v>2.5</v>
      </c>
      <c r="K146" s="295">
        <v>7.2</v>
      </c>
      <c r="L146" s="295">
        <v>18.899999999999999</v>
      </c>
      <c r="M146" s="295">
        <v>11.4</v>
      </c>
      <c r="N146" s="300">
        <v>19</v>
      </c>
      <c r="O146" s="99"/>
    </row>
    <row r="147" spans="1:15">
      <c r="A147" s="99"/>
      <c r="B147" s="321">
        <v>28</v>
      </c>
      <c r="C147" s="295">
        <v>20.3</v>
      </c>
      <c r="D147" s="295">
        <v>13.4</v>
      </c>
      <c r="E147" s="295">
        <v>11.6</v>
      </c>
      <c r="F147" s="295">
        <v>2.1</v>
      </c>
      <c r="G147" s="295">
        <v>2.2999999999999998</v>
      </c>
      <c r="H147" s="295">
        <v>-6</v>
      </c>
      <c r="I147" s="295">
        <v>0.2</v>
      </c>
      <c r="J147" s="295">
        <v>4.5999999999999996</v>
      </c>
      <c r="K147" s="295">
        <v>5.4</v>
      </c>
      <c r="L147" s="295">
        <v>11.4</v>
      </c>
      <c r="M147" s="295">
        <v>10.199999999999999</v>
      </c>
      <c r="N147" s="300">
        <v>17.2</v>
      </c>
      <c r="O147" s="99"/>
    </row>
    <row r="148" spans="1:15">
      <c r="A148" s="99"/>
      <c r="B148" s="321">
        <v>29</v>
      </c>
      <c r="C148" s="295">
        <v>22.8</v>
      </c>
      <c r="D148" s="295">
        <v>18</v>
      </c>
      <c r="E148" s="295">
        <v>12.6</v>
      </c>
      <c r="F148" s="295">
        <v>5.2</v>
      </c>
      <c r="G148" s="295">
        <v>1</v>
      </c>
      <c r="H148" s="295">
        <v>-6.1</v>
      </c>
      <c r="I148" s="295">
        <v>0.3</v>
      </c>
      <c r="J148" s="295"/>
      <c r="K148" s="295">
        <v>8.1</v>
      </c>
      <c r="L148" s="295">
        <v>8.3000000000000007</v>
      </c>
      <c r="M148" s="295">
        <v>16.5</v>
      </c>
      <c r="N148" s="300">
        <v>17.2</v>
      </c>
      <c r="O148" s="99"/>
    </row>
    <row r="149" spans="1:15">
      <c r="A149" s="99"/>
      <c r="B149" s="321">
        <v>30</v>
      </c>
      <c r="C149" s="295">
        <v>23.4</v>
      </c>
      <c r="D149" s="295">
        <v>16.600000000000001</v>
      </c>
      <c r="E149" s="295">
        <v>13.6</v>
      </c>
      <c r="F149" s="295">
        <v>5.0999999999999996</v>
      </c>
      <c r="G149" s="295">
        <v>0.9</v>
      </c>
      <c r="H149" s="295">
        <v>-10.9</v>
      </c>
      <c r="I149" s="295">
        <v>0.7</v>
      </c>
      <c r="J149" s="295"/>
      <c r="K149" s="295">
        <v>6.3</v>
      </c>
      <c r="L149" s="295">
        <v>11.4</v>
      </c>
      <c r="M149" s="295">
        <v>16.7</v>
      </c>
      <c r="N149" s="300">
        <v>18.8</v>
      </c>
      <c r="O149" s="99"/>
    </row>
    <row r="150" spans="1:15" ht="15" thickBot="1">
      <c r="A150" s="99"/>
      <c r="B150" s="325">
        <v>31</v>
      </c>
      <c r="C150" s="302">
        <v>21</v>
      </c>
      <c r="D150" s="302">
        <v>17.100000000000001</v>
      </c>
      <c r="E150" s="302"/>
      <c r="F150" s="302">
        <v>7</v>
      </c>
      <c r="G150" s="302"/>
      <c r="H150" s="302">
        <v>-5.5</v>
      </c>
      <c r="I150" s="302">
        <v>-0.4</v>
      </c>
      <c r="J150" s="302"/>
      <c r="K150" s="302">
        <v>8.1999999999999993</v>
      </c>
      <c r="L150" s="302"/>
      <c r="M150" s="302">
        <v>15</v>
      </c>
      <c r="N150" s="303"/>
      <c r="O150" s="99"/>
    </row>
    <row r="151" spans="1:15">
      <c r="A151" s="306" t="s">
        <v>652</v>
      </c>
      <c r="B151" s="304" t="s">
        <v>211</v>
      </c>
      <c r="C151" s="219">
        <v>0</v>
      </c>
      <c r="D151" s="219">
        <v>0</v>
      </c>
      <c r="E151" s="219">
        <v>6</v>
      </c>
      <c r="F151" s="219">
        <v>14</v>
      </c>
      <c r="G151" s="219">
        <v>23</v>
      </c>
      <c r="H151" s="219">
        <v>31</v>
      </c>
      <c r="I151" s="219">
        <v>31</v>
      </c>
      <c r="J151" s="219">
        <v>28</v>
      </c>
      <c r="K151" s="219">
        <v>29</v>
      </c>
      <c r="L151" s="219">
        <v>25</v>
      </c>
      <c r="M151" s="219">
        <v>12</v>
      </c>
      <c r="N151" s="220">
        <v>2</v>
      </c>
    </row>
    <row r="152" spans="1:15" ht="15" thickBot="1">
      <c r="A152" s="327" t="s">
        <v>651</v>
      </c>
      <c r="B152" s="305" t="s">
        <v>650</v>
      </c>
      <c r="C152" s="211">
        <v>21.43870967741935</v>
      </c>
      <c r="D152" s="211">
        <v>17.861290322580647</v>
      </c>
      <c r="E152" s="211">
        <v>15.760000000000002</v>
      </c>
      <c r="F152" s="211">
        <v>11.535483870967743</v>
      </c>
      <c r="G152" s="211">
        <v>8.3233333333333341</v>
      </c>
      <c r="H152" s="211">
        <v>2.7935483870967741</v>
      </c>
      <c r="I152" s="211">
        <v>1.7161290322580649</v>
      </c>
      <c r="J152" s="211">
        <v>1.3392857142857146</v>
      </c>
      <c r="K152" s="211">
        <v>5.1645161290322577</v>
      </c>
      <c r="L152" s="211">
        <v>9.2966666666666651</v>
      </c>
      <c r="M152" s="211">
        <v>14.122580645161287</v>
      </c>
      <c r="N152" s="212">
        <v>18.16</v>
      </c>
    </row>
    <row r="153" spans="1:15">
      <c r="B153" s="108"/>
      <c r="C153" s="105"/>
      <c r="D153" s="105"/>
      <c r="E153" s="107"/>
      <c r="F153" s="105"/>
      <c r="G153" s="105"/>
      <c r="H153" s="106"/>
      <c r="I153" s="105"/>
      <c r="J153" s="105"/>
      <c r="K153" s="105"/>
      <c r="L153" s="105"/>
      <c r="M153" s="105"/>
      <c r="N153" s="105"/>
    </row>
    <row r="154" spans="1:15" ht="15" thickBot="1">
      <c r="B154" s="108"/>
      <c r="C154" s="105"/>
      <c r="D154" s="105"/>
      <c r="E154" s="107"/>
      <c r="F154" s="105"/>
      <c r="G154" s="105"/>
      <c r="H154" s="106"/>
      <c r="I154" s="105"/>
      <c r="J154" s="105"/>
      <c r="K154" s="105"/>
      <c r="L154" s="105"/>
      <c r="M154" s="105"/>
      <c r="N154" s="105"/>
    </row>
    <row r="155" spans="1:15" ht="15" thickBot="1">
      <c r="A155" s="318" t="s">
        <v>744</v>
      </c>
      <c r="B155" s="284" t="s">
        <v>236</v>
      </c>
      <c r="C155" s="285" t="s">
        <v>667</v>
      </c>
      <c r="D155" s="285" t="s">
        <v>667</v>
      </c>
      <c r="E155" s="285" t="s">
        <v>667</v>
      </c>
      <c r="F155" s="285" t="s">
        <v>667</v>
      </c>
      <c r="G155" s="285" t="s">
        <v>667</v>
      </c>
      <c r="H155" s="285" t="s">
        <v>667</v>
      </c>
      <c r="I155" s="285" t="s">
        <v>666</v>
      </c>
      <c r="J155" s="285" t="s">
        <v>666</v>
      </c>
      <c r="K155" s="285" t="s">
        <v>666</v>
      </c>
      <c r="L155" s="285" t="s">
        <v>666</v>
      </c>
      <c r="M155" s="285" t="s">
        <v>666</v>
      </c>
      <c r="N155" s="286" t="s">
        <v>666</v>
      </c>
      <c r="O155" s="99"/>
    </row>
    <row r="156" spans="1:15" ht="15" thickBot="1">
      <c r="A156" s="102"/>
      <c r="B156" s="310" t="s">
        <v>195</v>
      </c>
      <c r="C156" s="288" t="s">
        <v>665</v>
      </c>
      <c r="D156" s="288" t="s">
        <v>664</v>
      </c>
      <c r="E156" s="288" t="s">
        <v>663</v>
      </c>
      <c r="F156" s="288" t="s">
        <v>662</v>
      </c>
      <c r="G156" s="288" t="s">
        <v>661</v>
      </c>
      <c r="H156" s="288" t="s">
        <v>660</v>
      </c>
      <c r="I156" s="288" t="s">
        <v>659</v>
      </c>
      <c r="J156" s="288" t="s">
        <v>658</v>
      </c>
      <c r="K156" s="288" t="s">
        <v>657</v>
      </c>
      <c r="L156" s="288" t="s">
        <v>656</v>
      </c>
      <c r="M156" s="288" t="s">
        <v>655</v>
      </c>
      <c r="N156" s="289" t="s">
        <v>654</v>
      </c>
      <c r="O156" s="99"/>
    </row>
    <row r="157" spans="1:15" ht="15" thickBot="1">
      <c r="A157" s="290" t="s">
        <v>742</v>
      </c>
      <c r="B157" s="311" t="s">
        <v>653</v>
      </c>
      <c r="C157" s="102"/>
      <c r="D157" s="102"/>
      <c r="E157" s="104"/>
      <c r="F157" s="102"/>
      <c r="G157" s="102"/>
      <c r="H157" s="103"/>
      <c r="I157" s="102"/>
      <c r="J157" s="102"/>
      <c r="K157" s="102"/>
      <c r="L157" s="102"/>
      <c r="M157" s="102"/>
      <c r="N157" s="102"/>
      <c r="O157" s="99"/>
    </row>
    <row r="158" spans="1:15">
      <c r="A158" s="99"/>
      <c r="B158" s="314">
        <v>1</v>
      </c>
      <c r="C158" s="322">
        <v>14.7</v>
      </c>
      <c r="D158" s="297">
        <v>19.8</v>
      </c>
      <c r="E158" s="297">
        <v>14.9</v>
      </c>
      <c r="F158" s="297">
        <v>14.7</v>
      </c>
      <c r="G158" s="297">
        <v>6.1</v>
      </c>
      <c r="H158" s="297">
        <v>-0.6</v>
      </c>
      <c r="I158" s="297">
        <v>-2.9</v>
      </c>
      <c r="J158" s="297">
        <v>-2.7</v>
      </c>
      <c r="K158" s="297">
        <v>4.0999999999999996</v>
      </c>
      <c r="L158" s="297">
        <v>1.8</v>
      </c>
      <c r="M158" s="297">
        <v>10.6</v>
      </c>
      <c r="N158" s="298">
        <v>19.2</v>
      </c>
      <c r="O158" s="99"/>
    </row>
    <row r="159" spans="1:15">
      <c r="A159" s="99"/>
      <c r="B159" s="315">
        <v>2</v>
      </c>
      <c r="C159" s="312">
        <v>15.6</v>
      </c>
      <c r="D159" s="295">
        <v>22.1</v>
      </c>
      <c r="E159" s="295">
        <v>15.7</v>
      </c>
      <c r="F159" s="295">
        <v>13.9</v>
      </c>
      <c r="G159" s="295">
        <v>8.1</v>
      </c>
      <c r="H159" s="295">
        <v>-0.9</v>
      </c>
      <c r="I159" s="295">
        <v>1.3</v>
      </c>
      <c r="J159" s="295">
        <v>-2.2000000000000002</v>
      </c>
      <c r="K159" s="295">
        <v>2.9</v>
      </c>
      <c r="L159" s="295">
        <v>1.7</v>
      </c>
      <c r="M159" s="295">
        <v>8.6999999999999993</v>
      </c>
      <c r="N159" s="300">
        <v>20.399999999999999</v>
      </c>
      <c r="O159" s="99"/>
    </row>
    <row r="160" spans="1:15">
      <c r="A160" s="99"/>
      <c r="B160" s="315">
        <v>3</v>
      </c>
      <c r="C160" s="312">
        <v>15.1</v>
      </c>
      <c r="D160" s="295">
        <v>22.7</v>
      </c>
      <c r="E160" s="295">
        <v>16.8</v>
      </c>
      <c r="F160" s="295">
        <v>11</v>
      </c>
      <c r="G160" s="295">
        <v>9.5</v>
      </c>
      <c r="H160" s="295">
        <v>1.1000000000000001</v>
      </c>
      <c r="I160" s="295">
        <v>1</v>
      </c>
      <c r="J160" s="295">
        <v>-3.2</v>
      </c>
      <c r="K160" s="295">
        <v>1.3</v>
      </c>
      <c r="L160" s="295">
        <v>2.5</v>
      </c>
      <c r="M160" s="295">
        <v>10.6</v>
      </c>
      <c r="N160" s="300">
        <v>22.8</v>
      </c>
      <c r="O160" s="99"/>
    </row>
    <row r="161" spans="1:15">
      <c r="A161" s="99"/>
      <c r="B161" s="315">
        <v>4</v>
      </c>
      <c r="C161" s="312">
        <v>21.7</v>
      </c>
      <c r="D161" s="295">
        <v>18</v>
      </c>
      <c r="E161" s="295">
        <v>18.100000000000001</v>
      </c>
      <c r="F161" s="295">
        <v>9.9</v>
      </c>
      <c r="G161" s="295">
        <v>12.9</v>
      </c>
      <c r="H161" s="295">
        <v>3.4</v>
      </c>
      <c r="I161" s="295">
        <v>0.6</v>
      </c>
      <c r="J161" s="295">
        <v>-3</v>
      </c>
      <c r="K161" s="295">
        <v>1.9</v>
      </c>
      <c r="L161" s="295">
        <v>0.1</v>
      </c>
      <c r="M161" s="295">
        <v>15.6</v>
      </c>
      <c r="N161" s="300">
        <v>18.8</v>
      </c>
      <c r="O161" s="99"/>
    </row>
    <row r="162" spans="1:15">
      <c r="A162" s="99"/>
      <c r="B162" s="315">
        <v>5</v>
      </c>
      <c r="C162" s="312">
        <v>18.7</v>
      </c>
      <c r="D162" s="295">
        <v>19</v>
      </c>
      <c r="E162" s="295">
        <v>18</v>
      </c>
      <c r="F162" s="295">
        <v>10.6</v>
      </c>
      <c r="G162" s="295">
        <v>15.1</v>
      </c>
      <c r="H162" s="295">
        <v>5.7</v>
      </c>
      <c r="I162" s="295">
        <v>-2.5</v>
      </c>
      <c r="J162" s="295">
        <v>-4.8</v>
      </c>
      <c r="K162" s="295">
        <v>1.2</v>
      </c>
      <c r="L162" s="295">
        <v>0.1</v>
      </c>
      <c r="M162" s="295">
        <v>19.8</v>
      </c>
      <c r="N162" s="300">
        <v>18.3</v>
      </c>
      <c r="O162" s="99"/>
    </row>
    <row r="163" spans="1:15">
      <c r="A163" s="99"/>
      <c r="B163" s="315">
        <v>6</v>
      </c>
      <c r="C163" s="312">
        <v>21.5</v>
      </c>
      <c r="D163" s="295">
        <v>19.7</v>
      </c>
      <c r="E163" s="295">
        <v>18.100000000000001</v>
      </c>
      <c r="F163" s="295">
        <v>11.8</v>
      </c>
      <c r="G163" s="295">
        <v>14.9</v>
      </c>
      <c r="H163" s="295">
        <v>4.9000000000000004</v>
      </c>
      <c r="I163" s="295">
        <v>-8.4</v>
      </c>
      <c r="J163" s="295">
        <v>-2.7</v>
      </c>
      <c r="K163" s="295">
        <v>-0.2</v>
      </c>
      <c r="L163" s="295">
        <v>1.5</v>
      </c>
      <c r="M163" s="295">
        <v>15.4</v>
      </c>
      <c r="N163" s="300">
        <v>20.5</v>
      </c>
      <c r="O163" s="99"/>
    </row>
    <row r="164" spans="1:15">
      <c r="A164" s="99"/>
      <c r="B164" s="315">
        <v>7</v>
      </c>
      <c r="C164" s="312">
        <v>23.7</v>
      </c>
      <c r="D164" s="295">
        <v>18.8</v>
      </c>
      <c r="E164" s="295">
        <v>17.100000000000001</v>
      </c>
      <c r="F164" s="295">
        <v>12.9</v>
      </c>
      <c r="G164" s="295">
        <v>14.5</v>
      </c>
      <c r="H164" s="295">
        <v>2.9</v>
      </c>
      <c r="I164" s="295">
        <v>-5.3</v>
      </c>
      <c r="J164" s="295">
        <v>-4.9000000000000004</v>
      </c>
      <c r="K164" s="295">
        <v>0.4</v>
      </c>
      <c r="L164" s="295">
        <v>3.1</v>
      </c>
      <c r="M164" s="295">
        <v>12.5</v>
      </c>
      <c r="N164" s="300">
        <v>21.9</v>
      </c>
      <c r="O164" s="99"/>
    </row>
    <row r="165" spans="1:15">
      <c r="A165" s="99"/>
      <c r="B165" s="315">
        <v>8</v>
      </c>
      <c r="C165" s="312">
        <v>22.4</v>
      </c>
      <c r="D165" s="295">
        <v>18.3</v>
      </c>
      <c r="E165" s="295">
        <v>16.899999999999999</v>
      </c>
      <c r="F165" s="295">
        <v>15.5</v>
      </c>
      <c r="G165" s="295">
        <v>8.6</v>
      </c>
      <c r="H165" s="295">
        <v>2.4</v>
      </c>
      <c r="I165" s="295">
        <v>-3.5</v>
      </c>
      <c r="J165" s="295">
        <v>-2.8</v>
      </c>
      <c r="K165" s="295">
        <v>2.4</v>
      </c>
      <c r="L165" s="295">
        <v>6.2</v>
      </c>
      <c r="M165" s="295">
        <v>14.4</v>
      </c>
      <c r="N165" s="300">
        <v>19.2</v>
      </c>
      <c r="O165" s="99"/>
    </row>
    <row r="166" spans="1:15">
      <c r="A166" s="99"/>
      <c r="B166" s="315">
        <v>9</v>
      </c>
      <c r="C166" s="312">
        <v>16.399999999999999</v>
      </c>
      <c r="D166" s="295">
        <v>21</v>
      </c>
      <c r="E166" s="295">
        <v>15.1</v>
      </c>
      <c r="F166" s="295">
        <v>17.600000000000001</v>
      </c>
      <c r="G166" s="295">
        <v>12.5</v>
      </c>
      <c r="H166" s="295">
        <v>0</v>
      </c>
      <c r="I166" s="295">
        <v>4.7</v>
      </c>
      <c r="J166" s="295">
        <v>-1.9</v>
      </c>
      <c r="K166" s="295">
        <v>2.2999999999999998</v>
      </c>
      <c r="L166" s="295">
        <v>7.8</v>
      </c>
      <c r="M166" s="295">
        <v>14.2</v>
      </c>
      <c r="N166" s="300">
        <v>16.600000000000001</v>
      </c>
      <c r="O166" s="99"/>
    </row>
    <row r="167" spans="1:15">
      <c r="A167" s="99"/>
      <c r="B167" s="315">
        <v>10</v>
      </c>
      <c r="C167" s="312">
        <v>16</v>
      </c>
      <c r="D167" s="295">
        <v>20.8</v>
      </c>
      <c r="E167" s="295">
        <v>13</v>
      </c>
      <c r="F167" s="295">
        <v>15.6</v>
      </c>
      <c r="G167" s="295">
        <v>13.7</v>
      </c>
      <c r="H167" s="295">
        <v>-3</v>
      </c>
      <c r="I167" s="295">
        <v>7.7</v>
      </c>
      <c r="J167" s="295">
        <v>1.7</v>
      </c>
      <c r="K167" s="295">
        <v>2.7</v>
      </c>
      <c r="L167" s="295">
        <v>10.8</v>
      </c>
      <c r="M167" s="295">
        <v>12.8</v>
      </c>
      <c r="N167" s="300">
        <v>16.2</v>
      </c>
      <c r="O167" s="99"/>
    </row>
    <row r="168" spans="1:15">
      <c r="A168" s="99"/>
      <c r="B168" s="315">
        <v>11</v>
      </c>
      <c r="C168" s="312">
        <v>16.2</v>
      </c>
      <c r="D168" s="295">
        <v>21.1</v>
      </c>
      <c r="E168" s="295">
        <v>14.5</v>
      </c>
      <c r="F168" s="295">
        <v>13.8</v>
      </c>
      <c r="G168" s="295">
        <v>14.8</v>
      </c>
      <c r="H168" s="295">
        <v>2.6</v>
      </c>
      <c r="I168" s="295">
        <v>1.8</v>
      </c>
      <c r="J168" s="295">
        <v>1.8</v>
      </c>
      <c r="K168" s="295">
        <v>2.2999999999999998</v>
      </c>
      <c r="L168" s="295">
        <v>11.8</v>
      </c>
      <c r="M168" s="295">
        <v>10.199999999999999</v>
      </c>
      <c r="N168" s="300">
        <v>20</v>
      </c>
      <c r="O168" s="99"/>
    </row>
    <row r="169" spans="1:15">
      <c r="A169" s="99"/>
      <c r="B169" s="315">
        <v>12</v>
      </c>
      <c r="C169" s="312">
        <v>16.7</v>
      </c>
      <c r="D169" s="295">
        <v>15.3</v>
      </c>
      <c r="E169" s="295">
        <v>15.9</v>
      </c>
      <c r="F169" s="295">
        <v>14.9</v>
      </c>
      <c r="G169" s="295">
        <v>13.5</v>
      </c>
      <c r="H169" s="295">
        <v>6.1</v>
      </c>
      <c r="I169" s="295">
        <v>3.3</v>
      </c>
      <c r="J169" s="295">
        <v>-0.3</v>
      </c>
      <c r="K169" s="295">
        <v>3.3</v>
      </c>
      <c r="L169" s="295">
        <v>9.8000000000000007</v>
      </c>
      <c r="M169" s="295">
        <v>17.2</v>
      </c>
      <c r="N169" s="300">
        <v>24.8</v>
      </c>
      <c r="O169" s="99"/>
    </row>
    <row r="170" spans="1:15">
      <c r="A170" s="99"/>
      <c r="B170" s="315">
        <v>13</v>
      </c>
      <c r="C170" s="312">
        <v>17.5</v>
      </c>
      <c r="D170" s="295">
        <v>19.100000000000001</v>
      </c>
      <c r="E170" s="295">
        <v>16.3</v>
      </c>
      <c r="F170" s="295">
        <v>14.9</v>
      </c>
      <c r="G170" s="295">
        <v>9.3000000000000007</v>
      </c>
      <c r="H170" s="295">
        <v>5.2</v>
      </c>
      <c r="I170" s="295">
        <v>5.0999999999999996</v>
      </c>
      <c r="J170" s="295">
        <v>2.1</v>
      </c>
      <c r="K170" s="295">
        <v>2.5</v>
      </c>
      <c r="L170" s="295">
        <v>8.9</v>
      </c>
      <c r="M170" s="295">
        <v>13.6</v>
      </c>
      <c r="N170" s="300">
        <v>23.7</v>
      </c>
      <c r="O170" s="99"/>
    </row>
    <row r="171" spans="1:15">
      <c r="A171" s="99"/>
      <c r="B171" s="315">
        <v>14</v>
      </c>
      <c r="C171" s="312">
        <v>20.9</v>
      </c>
      <c r="D171" s="295">
        <v>14.4</v>
      </c>
      <c r="E171" s="295">
        <v>15.6</v>
      </c>
      <c r="F171" s="295">
        <v>12.8</v>
      </c>
      <c r="G171" s="295">
        <v>9.6</v>
      </c>
      <c r="H171" s="295">
        <v>4.9000000000000004</v>
      </c>
      <c r="I171" s="295">
        <v>4.8</v>
      </c>
      <c r="J171" s="295">
        <v>2.7</v>
      </c>
      <c r="K171" s="295">
        <v>2.5</v>
      </c>
      <c r="L171" s="295">
        <v>7.6</v>
      </c>
      <c r="M171" s="295">
        <v>9.3000000000000007</v>
      </c>
      <c r="N171" s="300">
        <v>21.1</v>
      </c>
      <c r="O171" s="99"/>
    </row>
    <row r="172" spans="1:15">
      <c r="A172" s="99"/>
      <c r="B172" s="315">
        <v>15</v>
      </c>
      <c r="C172" s="312">
        <v>21.7</v>
      </c>
      <c r="D172" s="295">
        <v>16.100000000000001</v>
      </c>
      <c r="E172" s="295">
        <v>15.7</v>
      </c>
      <c r="F172" s="295">
        <v>11.5</v>
      </c>
      <c r="G172" s="295">
        <v>11.7</v>
      </c>
      <c r="H172" s="295">
        <v>6.7</v>
      </c>
      <c r="I172" s="295">
        <v>3.2</v>
      </c>
      <c r="J172" s="295">
        <v>2.2000000000000002</v>
      </c>
      <c r="K172" s="295">
        <v>5.3</v>
      </c>
      <c r="L172" s="295">
        <v>12.3</v>
      </c>
      <c r="M172" s="295">
        <v>11.3</v>
      </c>
      <c r="N172" s="300">
        <v>17.2</v>
      </c>
      <c r="O172" s="99"/>
    </row>
    <row r="173" spans="1:15">
      <c r="A173" s="99"/>
      <c r="B173" s="315">
        <v>16</v>
      </c>
      <c r="C173" s="312">
        <v>21.9</v>
      </c>
      <c r="D173" s="295">
        <v>13.1</v>
      </c>
      <c r="E173" s="295">
        <v>15.3</v>
      </c>
      <c r="F173" s="295">
        <v>12.6</v>
      </c>
      <c r="G173" s="295">
        <v>10.1</v>
      </c>
      <c r="H173" s="295">
        <v>6</v>
      </c>
      <c r="I173" s="295">
        <v>6.5</v>
      </c>
      <c r="J173" s="295">
        <v>-1.4</v>
      </c>
      <c r="K173" s="295">
        <v>7.1</v>
      </c>
      <c r="L173" s="295">
        <v>14</v>
      </c>
      <c r="M173" s="295">
        <v>13.4</v>
      </c>
      <c r="N173" s="300">
        <v>15</v>
      </c>
      <c r="O173" s="99"/>
    </row>
    <row r="174" spans="1:15">
      <c r="A174" s="99"/>
      <c r="B174" s="315">
        <v>17</v>
      </c>
      <c r="C174" s="312">
        <v>21.3</v>
      </c>
      <c r="D174" s="295">
        <v>13.4</v>
      </c>
      <c r="E174" s="295">
        <v>14.6</v>
      </c>
      <c r="F174" s="295">
        <v>11.9</v>
      </c>
      <c r="G174" s="295">
        <v>8.9</v>
      </c>
      <c r="H174" s="295">
        <v>3</v>
      </c>
      <c r="I174" s="295">
        <v>6.1</v>
      </c>
      <c r="J174" s="295">
        <v>-0.3</v>
      </c>
      <c r="K174" s="295">
        <v>5.7</v>
      </c>
      <c r="L174" s="295">
        <v>8.9</v>
      </c>
      <c r="M174" s="295">
        <v>12.8</v>
      </c>
      <c r="N174" s="300">
        <v>12.2</v>
      </c>
      <c r="O174" s="99"/>
    </row>
    <row r="175" spans="1:15">
      <c r="A175" s="99"/>
      <c r="B175" s="315">
        <v>18</v>
      </c>
      <c r="C175" s="312">
        <v>20.8</v>
      </c>
      <c r="D175" s="295">
        <v>19.3</v>
      </c>
      <c r="E175" s="295">
        <v>16.5</v>
      </c>
      <c r="F175" s="295">
        <v>10.7</v>
      </c>
      <c r="G175" s="295">
        <v>8.9</v>
      </c>
      <c r="H175" s="295">
        <v>6.5</v>
      </c>
      <c r="I175" s="295">
        <v>1.1000000000000001</v>
      </c>
      <c r="J175" s="295">
        <v>-1</v>
      </c>
      <c r="K175" s="295">
        <v>4.3</v>
      </c>
      <c r="L175" s="295">
        <v>3.5</v>
      </c>
      <c r="M175" s="295">
        <v>15.2</v>
      </c>
      <c r="N175" s="300">
        <v>15.7</v>
      </c>
      <c r="O175" s="99"/>
    </row>
    <row r="176" spans="1:15">
      <c r="A176" s="99"/>
      <c r="B176" s="315">
        <v>19</v>
      </c>
      <c r="C176" s="312">
        <v>22.7</v>
      </c>
      <c r="D176" s="295">
        <v>13.7</v>
      </c>
      <c r="E176" s="295">
        <v>17.2</v>
      </c>
      <c r="F176" s="295">
        <v>13.2</v>
      </c>
      <c r="G176" s="295">
        <v>6.3</v>
      </c>
      <c r="H176" s="295">
        <v>11</v>
      </c>
      <c r="I176" s="295">
        <v>1.5</v>
      </c>
      <c r="J176" s="295">
        <v>-0.4</v>
      </c>
      <c r="K176" s="295">
        <v>2.9</v>
      </c>
      <c r="L176" s="295">
        <v>3.9</v>
      </c>
      <c r="M176" s="295">
        <v>17.600000000000001</v>
      </c>
      <c r="N176" s="300">
        <v>11.8</v>
      </c>
      <c r="O176" s="99"/>
    </row>
    <row r="177" spans="1:15">
      <c r="A177" s="99"/>
      <c r="B177" s="315">
        <v>20</v>
      </c>
      <c r="C177" s="312">
        <v>24.7</v>
      </c>
      <c r="D177" s="295">
        <v>14.6</v>
      </c>
      <c r="E177" s="295">
        <v>16.3</v>
      </c>
      <c r="F177" s="295">
        <v>11.8</v>
      </c>
      <c r="G177" s="295">
        <v>4.8</v>
      </c>
      <c r="H177" s="295">
        <v>4.9000000000000004</v>
      </c>
      <c r="I177" s="295">
        <v>3.3</v>
      </c>
      <c r="J177" s="295">
        <v>2.2000000000000002</v>
      </c>
      <c r="K177" s="295">
        <v>1.5</v>
      </c>
      <c r="L177" s="295">
        <v>9.8000000000000007</v>
      </c>
      <c r="M177" s="295">
        <v>13.7</v>
      </c>
      <c r="N177" s="300">
        <v>12.4</v>
      </c>
      <c r="O177" s="99"/>
    </row>
    <row r="178" spans="1:15">
      <c r="A178" s="99"/>
      <c r="B178" s="315">
        <v>21</v>
      </c>
      <c r="C178" s="312">
        <v>22.2</v>
      </c>
      <c r="D178" s="295">
        <v>12.2</v>
      </c>
      <c r="E178" s="295">
        <v>16.100000000000001</v>
      </c>
      <c r="F178" s="295">
        <v>12.4</v>
      </c>
      <c r="G178" s="295">
        <v>4.5</v>
      </c>
      <c r="H178" s="295">
        <v>3.3</v>
      </c>
      <c r="I178" s="295">
        <v>3</v>
      </c>
      <c r="J178" s="295">
        <v>6.1</v>
      </c>
      <c r="K178" s="295">
        <v>4.9000000000000004</v>
      </c>
      <c r="L178" s="295">
        <v>11.6</v>
      </c>
      <c r="M178" s="295">
        <v>11.1</v>
      </c>
      <c r="N178" s="300">
        <v>11.4</v>
      </c>
      <c r="O178" s="99"/>
    </row>
    <row r="179" spans="1:15">
      <c r="A179" s="99"/>
      <c r="B179" s="315">
        <v>22</v>
      </c>
      <c r="C179" s="312">
        <v>18.5</v>
      </c>
      <c r="D179" s="295">
        <v>12.8</v>
      </c>
      <c r="E179" s="295">
        <v>10.1</v>
      </c>
      <c r="F179" s="295">
        <v>6.4</v>
      </c>
      <c r="G179" s="295">
        <v>4.5</v>
      </c>
      <c r="H179" s="295">
        <v>6.4</v>
      </c>
      <c r="I179" s="295">
        <v>4.8</v>
      </c>
      <c r="J179" s="295">
        <v>5.9</v>
      </c>
      <c r="K179" s="295">
        <v>2.5</v>
      </c>
      <c r="L179" s="295">
        <v>8.9</v>
      </c>
      <c r="M179" s="295">
        <v>13.2</v>
      </c>
      <c r="N179" s="300">
        <v>14.9</v>
      </c>
      <c r="O179" s="99"/>
    </row>
    <row r="180" spans="1:15">
      <c r="A180" s="99"/>
      <c r="B180" s="315">
        <v>23</v>
      </c>
      <c r="C180" s="312">
        <v>19.399999999999999</v>
      </c>
      <c r="D180" s="295">
        <v>16.600000000000001</v>
      </c>
      <c r="E180" s="295">
        <v>8.5</v>
      </c>
      <c r="F180" s="295">
        <v>5.7</v>
      </c>
      <c r="G180" s="295">
        <v>2.9</v>
      </c>
      <c r="H180" s="295">
        <v>8.5</v>
      </c>
      <c r="I180" s="295">
        <v>2.5</v>
      </c>
      <c r="J180" s="295">
        <v>5.7</v>
      </c>
      <c r="K180" s="295">
        <v>2.9</v>
      </c>
      <c r="L180" s="295">
        <v>11.4</v>
      </c>
      <c r="M180" s="295">
        <v>11.7</v>
      </c>
      <c r="N180" s="300">
        <v>13.5</v>
      </c>
      <c r="O180" s="99"/>
    </row>
    <row r="181" spans="1:15">
      <c r="A181" s="99"/>
      <c r="B181" s="315">
        <v>24</v>
      </c>
      <c r="C181" s="312">
        <v>18.100000000000001</v>
      </c>
      <c r="D181" s="295">
        <v>12.2</v>
      </c>
      <c r="E181" s="295">
        <v>10.3</v>
      </c>
      <c r="F181" s="295">
        <v>3.3</v>
      </c>
      <c r="G181" s="295">
        <v>3.2</v>
      </c>
      <c r="H181" s="295">
        <v>5.4</v>
      </c>
      <c r="I181" s="295">
        <v>-1.4</v>
      </c>
      <c r="J181" s="295">
        <v>4.4000000000000004</v>
      </c>
      <c r="K181" s="295">
        <v>10.4</v>
      </c>
      <c r="L181" s="295">
        <v>11.4</v>
      </c>
      <c r="M181" s="295">
        <v>12.6</v>
      </c>
      <c r="N181" s="300">
        <v>14.4</v>
      </c>
      <c r="O181" s="99"/>
    </row>
    <row r="182" spans="1:15">
      <c r="A182" s="99"/>
      <c r="B182" s="315">
        <v>25</v>
      </c>
      <c r="C182" s="312">
        <v>19.7</v>
      </c>
      <c r="D182" s="295">
        <v>11.5</v>
      </c>
      <c r="E182" s="295">
        <v>11.3</v>
      </c>
      <c r="F182" s="295">
        <v>6.6</v>
      </c>
      <c r="G182" s="295">
        <v>2.2999999999999998</v>
      </c>
      <c r="H182" s="295">
        <v>4.0999999999999996</v>
      </c>
      <c r="I182" s="295">
        <v>-1.1000000000000001</v>
      </c>
      <c r="J182" s="295">
        <v>3.3</v>
      </c>
      <c r="K182" s="295">
        <v>12.9</v>
      </c>
      <c r="L182" s="295">
        <v>14.6</v>
      </c>
      <c r="M182" s="295">
        <v>14.2</v>
      </c>
      <c r="N182" s="300">
        <v>14.3</v>
      </c>
      <c r="O182" s="99"/>
    </row>
    <row r="183" spans="1:15">
      <c r="A183" s="99"/>
      <c r="B183" s="315">
        <v>26</v>
      </c>
      <c r="C183" s="312">
        <v>21.6</v>
      </c>
      <c r="D183" s="295">
        <v>13.4</v>
      </c>
      <c r="E183" s="295">
        <v>11.4</v>
      </c>
      <c r="F183" s="295">
        <v>4.2</v>
      </c>
      <c r="G183" s="295">
        <v>1.6</v>
      </c>
      <c r="H183" s="295">
        <v>-1.9</v>
      </c>
      <c r="I183" s="295">
        <v>-4.0999999999999996</v>
      </c>
      <c r="J183" s="295">
        <v>3.5</v>
      </c>
      <c r="K183" s="295">
        <v>12.6</v>
      </c>
      <c r="L183" s="295">
        <v>14</v>
      </c>
      <c r="M183" s="295">
        <v>12.3</v>
      </c>
      <c r="N183" s="300">
        <v>17.399999999999999</v>
      </c>
      <c r="O183" s="99"/>
    </row>
    <row r="184" spans="1:15">
      <c r="A184" s="99"/>
      <c r="B184" s="315">
        <v>27</v>
      </c>
      <c r="C184" s="312">
        <v>21.8</v>
      </c>
      <c r="D184" s="295">
        <v>10.9</v>
      </c>
      <c r="E184" s="295">
        <v>11.3</v>
      </c>
      <c r="F184" s="295">
        <v>2.4</v>
      </c>
      <c r="G184" s="295">
        <v>1.4</v>
      </c>
      <c r="H184" s="295">
        <v>-4.4000000000000004</v>
      </c>
      <c r="I184" s="295">
        <v>-1.1000000000000001</v>
      </c>
      <c r="J184" s="295">
        <v>3</v>
      </c>
      <c r="K184" s="295">
        <v>6.2</v>
      </c>
      <c r="L184" s="295">
        <v>18.2</v>
      </c>
      <c r="M184" s="295">
        <v>10.5</v>
      </c>
      <c r="N184" s="300">
        <v>18</v>
      </c>
      <c r="O184" s="99"/>
    </row>
    <row r="185" spans="1:15">
      <c r="A185" s="99"/>
      <c r="B185" s="315">
        <v>28</v>
      </c>
      <c r="C185" s="312">
        <v>19.8</v>
      </c>
      <c r="D185" s="295">
        <v>12</v>
      </c>
      <c r="E185" s="295">
        <v>10.1</v>
      </c>
      <c r="F185" s="295">
        <v>2</v>
      </c>
      <c r="G185" s="295">
        <v>2</v>
      </c>
      <c r="H185" s="295">
        <v>-7</v>
      </c>
      <c r="I185" s="295">
        <v>0.2</v>
      </c>
      <c r="J185" s="295">
        <v>4.2</v>
      </c>
      <c r="K185" s="295">
        <v>5.2</v>
      </c>
      <c r="L185" s="295">
        <v>11.9</v>
      </c>
      <c r="M185" s="295">
        <v>8.6</v>
      </c>
      <c r="N185" s="300">
        <v>15.5</v>
      </c>
      <c r="O185" s="99"/>
    </row>
    <row r="186" spans="1:15">
      <c r="A186" s="99"/>
      <c r="B186" s="315">
        <v>29</v>
      </c>
      <c r="C186" s="312">
        <v>19.600000000000001</v>
      </c>
      <c r="D186" s="295">
        <v>15.4</v>
      </c>
      <c r="E186" s="295">
        <v>11.1</v>
      </c>
      <c r="F186" s="295">
        <v>2.2000000000000002</v>
      </c>
      <c r="G186" s="295">
        <v>0.1</v>
      </c>
      <c r="H186" s="295">
        <v>-5.8</v>
      </c>
      <c r="I186" s="295">
        <v>-0.5</v>
      </c>
      <c r="J186" s="295"/>
      <c r="K186" s="295">
        <v>5.6</v>
      </c>
      <c r="L186" s="295">
        <v>5.8</v>
      </c>
      <c r="M186" s="295">
        <v>14.9</v>
      </c>
      <c r="N186" s="300">
        <v>15.4</v>
      </c>
      <c r="O186" s="99"/>
    </row>
    <row r="187" spans="1:15">
      <c r="A187" s="99"/>
      <c r="B187" s="315">
        <v>30</v>
      </c>
      <c r="C187" s="312">
        <v>20.8</v>
      </c>
      <c r="D187" s="295">
        <v>17</v>
      </c>
      <c r="E187" s="295">
        <v>13.3</v>
      </c>
      <c r="F187" s="295">
        <v>2.7</v>
      </c>
      <c r="G187" s="295">
        <v>-0.2</v>
      </c>
      <c r="H187" s="295">
        <v>-12.2</v>
      </c>
      <c r="I187" s="295">
        <v>0.3</v>
      </c>
      <c r="J187" s="295"/>
      <c r="K187" s="295">
        <v>3.8</v>
      </c>
      <c r="L187" s="295">
        <v>10.9</v>
      </c>
      <c r="M187" s="295">
        <v>15.8</v>
      </c>
      <c r="N187" s="300">
        <v>18.100000000000001</v>
      </c>
      <c r="O187" s="99"/>
    </row>
    <row r="188" spans="1:15" ht="15" thickBot="1">
      <c r="A188" s="99"/>
      <c r="B188" s="323">
        <v>31</v>
      </c>
      <c r="C188" s="313">
        <v>19.899999999999999</v>
      </c>
      <c r="D188" s="302">
        <v>16</v>
      </c>
      <c r="E188" s="302"/>
      <c r="F188" s="302">
        <v>6.4</v>
      </c>
      <c r="G188" s="302"/>
      <c r="H188" s="302">
        <v>-6.3</v>
      </c>
      <c r="I188" s="302">
        <v>-1.1000000000000001</v>
      </c>
      <c r="J188" s="302"/>
      <c r="K188" s="302">
        <v>4.5</v>
      </c>
      <c r="L188" s="302"/>
      <c r="M188" s="302">
        <v>13.9</v>
      </c>
      <c r="N188" s="303"/>
      <c r="O188" s="99"/>
    </row>
    <row r="189" spans="1:15">
      <c r="A189" s="306" t="s">
        <v>652</v>
      </c>
      <c r="B189" s="326" t="s">
        <v>211</v>
      </c>
      <c r="C189" s="219">
        <v>0</v>
      </c>
      <c r="D189" s="219">
        <v>0</v>
      </c>
      <c r="E189" s="219">
        <v>9</v>
      </c>
      <c r="F189" s="219">
        <v>22</v>
      </c>
      <c r="G189" s="219">
        <v>25</v>
      </c>
      <c r="H189" s="219">
        <v>31</v>
      </c>
      <c r="I189" s="219">
        <v>31</v>
      </c>
      <c r="J189" s="219">
        <v>28</v>
      </c>
      <c r="K189" s="219">
        <v>31</v>
      </c>
      <c r="L189" s="219">
        <v>27</v>
      </c>
      <c r="M189" s="219">
        <v>15</v>
      </c>
      <c r="N189" s="220">
        <v>5</v>
      </c>
    </row>
    <row r="190" spans="1:15" ht="15" thickBot="1">
      <c r="A190" s="307" t="s">
        <v>651</v>
      </c>
      <c r="B190" s="324" t="s">
        <v>650</v>
      </c>
      <c r="C190" s="211">
        <v>19.72903225806451</v>
      </c>
      <c r="D190" s="211">
        <v>16.461290322580645</v>
      </c>
      <c r="E190" s="211">
        <v>14.503333333333337</v>
      </c>
      <c r="F190" s="211">
        <v>10.190322580645159</v>
      </c>
      <c r="G190" s="211">
        <v>7.8700000000000019</v>
      </c>
      <c r="H190" s="211">
        <v>2.0290322580645164</v>
      </c>
      <c r="I190" s="211">
        <v>0.99677419354838703</v>
      </c>
      <c r="J190" s="211">
        <v>0.61428571428571443</v>
      </c>
      <c r="K190" s="211">
        <v>4.1258064516129034</v>
      </c>
      <c r="L190" s="211">
        <v>8.1600000000000019</v>
      </c>
      <c r="M190" s="211">
        <v>13.151612903225807</v>
      </c>
      <c r="N190" s="212">
        <v>17.356666666666662</v>
      </c>
    </row>
    <row r="191" spans="1:15">
      <c r="B191" s="108"/>
      <c r="C191" s="105"/>
      <c r="D191" s="105"/>
      <c r="E191" s="107"/>
      <c r="F191" s="105"/>
      <c r="G191" s="105"/>
      <c r="H191" s="106"/>
      <c r="I191" s="105"/>
      <c r="J191" s="105"/>
      <c r="K191" s="105"/>
      <c r="L191" s="105"/>
      <c r="M191" s="105"/>
      <c r="N191" s="105"/>
    </row>
    <row r="192" spans="1:15" ht="15" thickBot="1">
      <c r="B192" s="108"/>
      <c r="C192" s="105"/>
      <c r="D192" s="105"/>
      <c r="E192" s="107"/>
      <c r="F192" s="105"/>
      <c r="G192" s="105"/>
      <c r="H192" s="106"/>
      <c r="I192" s="105"/>
      <c r="J192" s="105"/>
      <c r="K192" s="105"/>
      <c r="L192" s="105"/>
      <c r="M192" s="105"/>
      <c r="N192" s="105"/>
    </row>
    <row r="193" spans="1:15" ht="15" thickBot="1">
      <c r="A193" s="318" t="s">
        <v>743</v>
      </c>
      <c r="B193" s="284" t="s">
        <v>236</v>
      </c>
      <c r="C193" s="285" t="s">
        <v>667</v>
      </c>
      <c r="D193" s="285" t="s">
        <v>667</v>
      </c>
      <c r="E193" s="285" t="s">
        <v>667</v>
      </c>
      <c r="F193" s="285" t="s">
        <v>667</v>
      </c>
      <c r="G193" s="285" t="s">
        <v>667</v>
      </c>
      <c r="H193" s="285" t="s">
        <v>667</v>
      </c>
      <c r="I193" s="285" t="s">
        <v>666</v>
      </c>
      <c r="J193" s="285" t="s">
        <v>666</v>
      </c>
      <c r="K193" s="285" t="s">
        <v>666</v>
      </c>
      <c r="L193" s="285" t="s">
        <v>666</v>
      </c>
      <c r="M193" s="285" t="s">
        <v>666</v>
      </c>
      <c r="N193" s="286" t="s">
        <v>666</v>
      </c>
      <c r="O193" s="99"/>
    </row>
    <row r="194" spans="1:15" ht="15" thickBot="1">
      <c r="A194" s="102"/>
      <c r="B194" s="310" t="s">
        <v>195</v>
      </c>
      <c r="C194" s="288" t="s">
        <v>665</v>
      </c>
      <c r="D194" s="288" t="s">
        <v>664</v>
      </c>
      <c r="E194" s="288" t="s">
        <v>663</v>
      </c>
      <c r="F194" s="288" t="s">
        <v>662</v>
      </c>
      <c r="G194" s="288" t="s">
        <v>661</v>
      </c>
      <c r="H194" s="288" t="s">
        <v>660</v>
      </c>
      <c r="I194" s="288" t="s">
        <v>659</v>
      </c>
      <c r="J194" s="288" t="s">
        <v>658</v>
      </c>
      <c r="K194" s="288" t="s">
        <v>657</v>
      </c>
      <c r="L194" s="288" t="s">
        <v>656</v>
      </c>
      <c r="M194" s="288" t="s">
        <v>655</v>
      </c>
      <c r="N194" s="289" t="s">
        <v>654</v>
      </c>
      <c r="O194" s="99"/>
    </row>
    <row r="195" spans="1:15" ht="15" thickBot="1">
      <c r="A195" s="290" t="s">
        <v>742</v>
      </c>
      <c r="B195" s="311" t="s">
        <v>653</v>
      </c>
      <c r="C195" s="102"/>
      <c r="D195" s="102"/>
      <c r="E195" s="104"/>
      <c r="F195" s="102"/>
      <c r="G195" s="102"/>
      <c r="H195" s="103"/>
      <c r="I195" s="102"/>
      <c r="J195" s="102"/>
      <c r="K195" s="102"/>
      <c r="L195" s="102"/>
      <c r="M195" s="102"/>
      <c r="N195" s="102"/>
      <c r="O195" s="99"/>
    </row>
    <row r="196" spans="1:15">
      <c r="A196" s="99"/>
      <c r="B196" s="314">
        <v>1</v>
      </c>
      <c r="C196" s="322">
        <v>17.8</v>
      </c>
      <c r="D196" s="297">
        <v>21.1</v>
      </c>
      <c r="E196" s="297">
        <v>15.1</v>
      </c>
      <c r="F196" s="297">
        <v>14.9</v>
      </c>
      <c r="G196" s="297">
        <v>9.6999999999999993</v>
      </c>
      <c r="H196" s="297">
        <v>-1</v>
      </c>
      <c r="I196" s="297">
        <v>-2.2999999999999998</v>
      </c>
      <c r="J196" s="297">
        <v>-2.8</v>
      </c>
      <c r="K196" s="297">
        <v>3.4</v>
      </c>
      <c r="L196" s="297">
        <v>3.9</v>
      </c>
      <c r="M196" s="297">
        <v>10</v>
      </c>
      <c r="N196" s="298">
        <v>20.5</v>
      </c>
      <c r="O196" s="99"/>
    </row>
    <row r="197" spans="1:15">
      <c r="A197" s="99"/>
      <c r="B197" s="315">
        <v>2</v>
      </c>
      <c r="C197" s="312">
        <v>17.600000000000001</v>
      </c>
      <c r="D197" s="295">
        <v>25.1</v>
      </c>
      <c r="E197" s="295">
        <v>14.6</v>
      </c>
      <c r="F197" s="295">
        <v>15.8</v>
      </c>
      <c r="G197" s="295">
        <v>6.7</v>
      </c>
      <c r="H197" s="295">
        <v>-1.1000000000000001</v>
      </c>
      <c r="I197" s="295">
        <v>1.4</v>
      </c>
      <c r="J197" s="295">
        <v>-1.6</v>
      </c>
      <c r="K197" s="295">
        <v>4.9000000000000004</v>
      </c>
      <c r="L197" s="295">
        <v>3.3</v>
      </c>
      <c r="M197" s="295">
        <v>11.4</v>
      </c>
      <c r="N197" s="300">
        <v>21.4</v>
      </c>
      <c r="O197" s="99"/>
    </row>
    <row r="198" spans="1:15">
      <c r="A198" s="99"/>
      <c r="B198" s="315">
        <v>3</v>
      </c>
      <c r="C198" s="312">
        <v>20</v>
      </c>
      <c r="D198" s="295">
        <v>21.4</v>
      </c>
      <c r="E198" s="295">
        <v>17.7</v>
      </c>
      <c r="F198" s="295">
        <v>13.7</v>
      </c>
      <c r="G198" s="295">
        <v>8.1999999999999993</v>
      </c>
      <c r="H198" s="295">
        <v>1</v>
      </c>
      <c r="I198" s="295">
        <v>1.9</v>
      </c>
      <c r="J198" s="295">
        <v>-1.5</v>
      </c>
      <c r="K198" s="295">
        <v>4.3</v>
      </c>
      <c r="L198" s="295">
        <v>3.4</v>
      </c>
      <c r="M198" s="295">
        <v>10.3</v>
      </c>
      <c r="N198" s="300">
        <v>24.6</v>
      </c>
      <c r="O198" s="99"/>
    </row>
    <row r="199" spans="1:15">
      <c r="A199" s="99"/>
      <c r="B199" s="315">
        <v>4</v>
      </c>
      <c r="C199" s="312">
        <v>21.5</v>
      </c>
      <c r="D199" s="295">
        <v>20.100000000000001</v>
      </c>
      <c r="E199" s="295">
        <v>20.100000000000001</v>
      </c>
      <c r="F199" s="295">
        <v>12</v>
      </c>
      <c r="G199" s="295">
        <v>12.8</v>
      </c>
      <c r="H199" s="295">
        <v>3.7</v>
      </c>
      <c r="I199" s="295">
        <v>1.9</v>
      </c>
      <c r="J199" s="295">
        <v>-0.9</v>
      </c>
      <c r="K199" s="295">
        <v>3.8</v>
      </c>
      <c r="L199" s="295">
        <v>3.5</v>
      </c>
      <c r="M199" s="295">
        <v>16.2</v>
      </c>
      <c r="N199" s="300">
        <v>20.3</v>
      </c>
      <c r="O199" s="99"/>
    </row>
    <row r="200" spans="1:15">
      <c r="A200" s="99"/>
      <c r="B200" s="315">
        <v>5</v>
      </c>
      <c r="C200" s="312">
        <v>19.5</v>
      </c>
      <c r="D200" s="295">
        <v>21.6</v>
      </c>
      <c r="E200" s="295">
        <v>20.5</v>
      </c>
      <c r="F200" s="295">
        <v>12.5</v>
      </c>
      <c r="G200" s="295">
        <v>14.5</v>
      </c>
      <c r="H200" s="295">
        <v>5.4</v>
      </c>
      <c r="I200" s="295">
        <v>1.8</v>
      </c>
      <c r="J200" s="295">
        <v>-2.2000000000000002</v>
      </c>
      <c r="K200" s="295">
        <v>2.1</v>
      </c>
      <c r="L200" s="295">
        <v>4</v>
      </c>
      <c r="M200" s="295">
        <v>19.100000000000001</v>
      </c>
      <c r="N200" s="300">
        <v>20.100000000000001</v>
      </c>
      <c r="O200" s="99"/>
    </row>
    <row r="201" spans="1:15">
      <c r="A201" s="99"/>
      <c r="B201" s="315">
        <v>6</v>
      </c>
      <c r="C201" s="312">
        <v>24.5</v>
      </c>
      <c r="D201" s="295">
        <v>20.8</v>
      </c>
      <c r="E201" s="295">
        <v>18.899999999999999</v>
      </c>
      <c r="F201" s="295">
        <v>13.8</v>
      </c>
      <c r="G201" s="295">
        <v>11.1</v>
      </c>
      <c r="H201" s="295">
        <v>5.2</v>
      </c>
      <c r="I201" s="295">
        <v>-2.1</v>
      </c>
      <c r="J201" s="295">
        <v>-2</v>
      </c>
      <c r="K201" s="295">
        <v>2.6</v>
      </c>
      <c r="L201" s="295">
        <v>2.9</v>
      </c>
      <c r="M201" s="295">
        <v>15.9</v>
      </c>
      <c r="N201" s="300">
        <v>22.2</v>
      </c>
      <c r="O201" s="99"/>
    </row>
    <row r="202" spans="1:15">
      <c r="A202" s="99"/>
      <c r="B202" s="315">
        <v>7</v>
      </c>
      <c r="C202" s="312">
        <v>26.7</v>
      </c>
      <c r="D202" s="295">
        <v>20.9</v>
      </c>
      <c r="E202" s="295">
        <v>19</v>
      </c>
      <c r="F202" s="295">
        <v>12.7</v>
      </c>
      <c r="G202" s="295">
        <v>11.1</v>
      </c>
      <c r="H202" s="295">
        <v>5.3</v>
      </c>
      <c r="I202" s="295">
        <v>-4.4000000000000004</v>
      </c>
      <c r="J202" s="295">
        <v>-1.9</v>
      </c>
      <c r="K202" s="295">
        <v>4.9000000000000004</v>
      </c>
      <c r="L202" s="295">
        <v>6.9</v>
      </c>
      <c r="M202" s="295">
        <v>15.4</v>
      </c>
      <c r="N202" s="300">
        <v>23.7</v>
      </c>
      <c r="O202" s="99"/>
    </row>
    <row r="203" spans="1:15">
      <c r="A203" s="99"/>
      <c r="B203" s="315">
        <v>8</v>
      </c>
      <c r="C203" s="312">
        <v>25.4</v>
      </c>
      <c r="D203" s="295">
        <v>23.1</v>
      </c>
      <c r="E203" s="295">
        <v>19.600000000000001</v>
      </c>
      <c r="F203" s="295">
        <v>14.2</v>
      </c>
      <c r="G203" s="295">
        <v>8.9</v>
      </c>
      <c r="H203" s="295">
        <v>2.9</v>
      </c>
      <c r="I203" s="295">
        <v>-2.8</v>
      </c>
      <c r="J203" s="295">
        <v>-1.1000000000000001</v>
      </c>
      <c r="K203" s="295">
        <v>5.2</v>
      </c>
      <c r="L203" s="295">
        <v>7.9</v>
      </c>
      <c r="M203" s="295">
        <v>15.2</v>
      </c>
      <c r="N203" s="300">
        <v>20.100000000000001</v>
      </c>
      <c r="O203" s="99"/>
    </row>
    <row r="204" spans="1:15">
      <c r="A204" s="99"/>
      <c r="B204" s="315">
        <v>9</v>
      </c>
      <c r="C204" s="312">
        <v>17.3</v>
      </c>
      <c r="D204" s="295">
        <v>22.6</v>
      </c>
      <c r="E204" s="295">
        <v>18.5</v>
      </c>
      <c r="F204" s="295">
        <v>16.399999999999999</v>
      </c>
      <c r="G204" s="295">
        <v>12</v>
      </c>
      <c r="H204" s="295">
        <v>0.8</v>
      </c>
      <c r="I204" s="295">
        <v>5.8</v>
      </c>
      <c r="J204" s="295">
        <v>1.8</v>
      </c>
      <c r="K204" s="295">
        <v>6.1</v>
      </c>
      <c r="L204" s="295">
        <v>10.4</v>
      </c>
      <c r="M204" s="295">
        <v>16.100000000000001</v>
      </c>
      <c r="N204" s="300">
        <v>17.8</v>
      </c>
      <c r="O204" s="99"/>
    </row>
    <row r="205" spans="1:15">
      <c r="A205" s="99"/>
      <c r="B205" s="315">
        <v>10</v>
      </c>
      <c r="C205" s="312">
        <v>17.399999999999999</v>
      </c>
      <c r="D205" s="295">
        <v>23.2</v>
      </c>
      <c r="E205" s="295">
        <v>16.8</v>
      </c>
      <c r="F205" s="295">
        <v>15</v>
      </c>
      <c r="G205" s="295">
        <v>12.3</v>
      </c>
      <c r="H205" s="295">
        <v>-0.7</v>
      </c>
      <c r="I205" s="295">
        <v>11.8</v>
      </c>
      <c r="J205" s="295">
        <v>3.8</v>
      </c>
      <c r="K205" s="295">
        <v>5.5</v>
      </c>
      <c r="L205" s="295">
        <v>11.9</v>
      </c>
      <c r="M205" s="295">
        <v>15.2</v>
      </c>
      <c r="N205" s="300">
        <v>18.100000000000001</v>
      </c>
      <c r="O205" s="99"/>
    </row>
    <row r="206" spans="1:15">
      <c r="A206" s="99"/>
      <c r="B206" s="315">
        <v>11</v>
      </c>
      <c r="C206" s="312">
        <v>17.8</v>
      </c>
      <c r="D206" s="295">
        <v>20.6</v>
      </c>
      <c r="E206" s="295">
        <v>14.1</v>
      </c>
      <c r="F206" s="295">
        <v>14.7</v>
      </c>
      <c r="G206" s="295">
        <v>12.5</v>
      </c>
      <c r="H206" s="295">
        <v>2.5</v>
      </c>
      <c r="I206" s="295">
        <v>3.8</v>
      </c>
      <c r="J206" s="295">
        <v>2.6</v>
      </c>
      <c r="K206" s="295">
        <v>4.5</v>
      </c>
      <c r="L206" s="295">
        <v>12.7</v>
      </c>
      <c r="M206" s="295">
        <v>13.5</v>
      </c>
      <c r="N206" s="300">
        <v>21.6</v>
      </c>
      <c r="O206" s="99"/>
    </row>
    <row r="207" spans="1:15">
      <c r="A207" s="99"/>
      <c r="B207" s="315">
        <v>12</v>
      </c>
      <c r="C207" s="312">
        <v>20.100000000000001</v>
      </c>
      <c r="D207" s="295">
        <v>17.100000000000001</v>
      </c>
      <c r="E207" s="295">
        <v>15</v>
      </c>
      <c r="F207" s="295">
        <v>16</v>
      </c>
      <c r="G207" s="295">
        <v>11.5</v>
      </c>
      <c r="H207" s="295">
        <v>4.7</v>
      </c>
      <c r="I207" s="295">
        <v>4.5999999999999996</v>
      </c>
      <c r="J207" s="295">
        <v>1.5</v>
      </c>
      <c r="K207" s="295">
        <v>3.9</v>
      </c>
      <c r="L207" s="295">
        <v>12.6</v>
      </c>
      <c r="M207" s="295">
        <v>16.899999999999999</v>
      </c>
      <c r="N207" s="300">
        <v>24.6</v>
      </c>
      <c r="O207" s="99"/>
    </row>
    <row r="208" spans="1:15">
      <c r="A208" s="99"/>
      <c r="B208" s="315">
        <v>13</v>
      </c>
      <c r="C208" s="312">
        <v>19.100000000000001</v>
      </c>
      <c r="D208" s="295">
        <v>18.2</v>
      </c>
      <c r="E208" s="295">
        <v>17.100000000000001</v>
      </c>
      <c r="F208" s="295">
        <v>14.8</v>
      </c>
      <c r="G208" s="295">
        <v>9.9</v>
      </c>
      <c r="H208" s="295">
        <v>2.7</v>
      </c>
      <c r="I208" s="295">
        <v>3</v>
      </c>
      <c r="J208" s="295">
        <v>0.5</v>
      </c>
      <c r="K208" s="295">
        <v>3.9</v>
      </c>
      <c r="L208" s="295">
        <v>9.4</v>
      </c>
      <c r="M208" s="295">
        <v>16.899999999999999</v>
      </c>
      <c r="N208" s="300">
        <v>22.7</v>
      </c>
      <c r="O208" s="99"/>
    </row>
    <row r="209" spans="1:15">
      <c r="A209" s="99"/>
      <c r="B209" s="315">
        <v>14</v>
      </c>
      <c r="C209" s="312">
        <v>22.2</v>
      </c>
      <c r="D209" s="295">
        <v>17.399999999999999</v>
      </c>
      <c r="E209" s="295">
        <v>17.100000000000001</v>
      </c>
      <c r="F209" s="295">
        <v>14.2</v>
      </c>
      <c r="G209" s="295">
        <v>8.6999999999999993</v>
      </c>
      <c r="H209" s="295">
        <v>2.5</v>
      </c>
      <c r="I209" s="295">
        <v>2.9</v>
      </c>
      <c r="J209" s="295">
        <v>3.2</v>
      </c>
      <c r="K209" s="295">
        <v>3.2</v>
      </c>
      <c r="L209" s="295">
        <v>10</v>
      </c>
      <c r="M209" s="295">
        <v>13.3</v>
      </c>
      <c r="N209" s="300">
        <v>21.3</v>
      </c>
      <c r="O209" s="99"/>
    </row>
    <row r="210" spans="1:15">
      <c r="A210" s="99"/>
      <c r="B210" s="315">
        <v>15</v>
      </c>
      <c r="C210" s="312">
        <v>22.5</v>
      </c>
      <c r="D210" s="295">
        <v>16.7</v>
      </c>
      <c r="E210" s="295">
        <v>16.600000000000001</v>
      </c>
      <c r="F210" s="295">
        <v>12.2</v>
      </c>
      <c r="G210" s="295">
        <v>10.9</v>
      </c>
      <c r="H210" s="295">
        <v>4.3</v>
      </c>
      <c r="I210" s="295">
        <v>2.7</v>
      </c>
      <c r="J210" s="295">
        <v>5.0999999999999996</v>
      </c>
      <c r="K210" s="295">
        <v>5.8</v>
      </c>
      <c r="L210" s="295">
        <v>16.600000000000001</v>
      </c>
      <c r="M210" s="295">
        <v>13.7</v>
      </c>
      <c r="N210" s="300">
        <v>18</v>
      </c>
      <c r="O210" s="99"/>
    </row>
    <row r="211" spans="1:15">
      <c r="A211" s="99"/>
      <c r="B211" s="315">
        <v>16</v>
      </c>
      <c r="C211" s="312">
        <v>23</v>
      </c>
      <c r="D211" s="295">
        <v>15.1</v>
      </c>
      <c r="E211" s="295">
        <v>16.899999999999999</v>
      </c>
      <c r="F211" s="295">
        <v>14.6</v>
      </c>
      <c r="G211" s="295">
        <v>8.3000000000000007</v>
      </c>
      <c r="H211" s="295">
        <v>4.7</v>
      </c>
      <c r="I211" s="295">
        <v>4.4000000000000004</v>
      </c>
      <c r="J211" s="295">
        <v>0.1</v>
      </c>
      <c r="K211" s="295">
        <v>8.5</v>
      </c>
      <c r="L211" s="295">
        <v>16.2</v>
      </c>
      <c r="M211" s="295">
        <v>17</v>
      </c>
      <c r="N211" s="300">
        <v>16.8</v>
      </c>
      <c r="O211" s="99"/>
    </row>
    <row r="212" spans="1:15">
      <c r="A212" s="99"/>
      <c r="B212" s="315">
        <v>17</v>
      </c>
      <c r="C212" s="312">
        <v>25.2</v>
      </c>
      <c r="D212" s="295">
        <v>15.9</v>
      </c>
      <c r="E212" s="295">
        <v>16.2</v>
      </c>
      <c r="F212" s="295">
        <v>13</v>
      </c>
      <c r="G212" s="295">
        <v>8.6</v>
      </c>
      <c r="H212" s="295">
        <v>3.9</v>
      </c>
      <c r="I212" s="295">
        <v>3.7</v>
      </c>
      <c r="J212" s="295">
        <v>0.3</v>
      </c>
      <c r="K212" s="295">
        <v>7.9</v>
      </c>
      <c r="L212" s="295">
        <v>11</v>
      </c>
      <c r="M212" s="295">
        <v>14.7</v>
      </c>
      <c r="N212" s="300">
        <v>15</v>
      </c>
      <c r="O212" s="99"/>
    </row>
    <row r="213" spans="1:15">
      <c r="A213" s="99"/>
      <c r="B213" s="315">
        <v>18</v>
      </c>
      <c r="C213" s="312">
        <v>23.4</v>
      </c>
      <c r="D213" s="295">
        <v>18.2</v>
      </c>
      <c r="E213" s="295">
        <v>15.5</v>
      </c>
      <c r="F213" s="295">
        <v>13.4</v>
      </c>
      <c r="G213" s="295">
        <v>7.7</v>
      </c>
      <c r="H213" s="295">
        <v>6.7</v>
      </c>
      <c r="I213" s="295">
        <v>2</v>
      </c>
      <c r="J213" s="295">
        <v>0.5</v>
      </c>
      <c r="K213" s="295">
        <v>6.9</v>
      </c>
      <c r="L213" s="295">
        <v>6.6</v>
      </c>
      <c r="M213" s="295">
        <v>16.2</v>
      </c>
      <c r="N213" s="300">
        <v>16.600000000000001</v>
      </c>
      <c r="O213" s="99"/>
    </row>
    <row r="214" spans="1:15">
      <c r="A214" s="99"/>
      <c r="B214" s="315">
        <v>19</v>
      </c>
      <c r="C214" s="312">
        <v>25.5</v>
      </c>
      <c r="D214" s="295">
        <v>14.9</v>
      </c>
      <c r="E214" s="295">
        <v>16.3</v>
      </c>
      <c r="F214" s="295">
        <v>10.5</v>
      </c>
      <c r="G214" s="295">
        <v>7.3</v>
      </c>
      <c r="H214" s="295">
        <v>10.6</v>
      </c>
      <c r="I214" s="295">
        <v>1.8</v>
      </c>
      <c r="J214" s="295">
        <v>0.6</v>
      </c>
      <c r="K214" s="295">
        <v>5.7</v>
      </c>
      <c r="L214" s="295">
        <v>9.1</v>
      </c>
      <c r="M214" s="295">
        <v>16.8</v>
      </c>
      <c r="N214" s="300">
        <v>15.7</v>
      </c>
      <c r="O214" s="99"/>
    </row>
    <row r="215" spans="1:15">
      <c r="A215" s="99"/>
      <c r="B215" s="315">
        <v>20</v>
      </c>
      <c r="C215" s="312">
        <v>27.1</v>
      </c>
      <c r="D215" s="295">
        <v>15.1</v>
      </c>
      <c r="E215" s="295">
        <v>18</v>
      </c>
      <c r="F215" s="295">
        <v>12.9</v>
      </c>
      <c r="G215" s="295">
        <v>5.7</v>
      </c>
      <c r="H215" s="295">
        <v>5.5</v>
      </c>
      <c r="I215" s="295">
        <v>3</v>
      </c>
      <c r="J215" s="295">
        <v>0.8</v>
      </c>
      <c r="K215" s="295">
        <v>5.2</v>
      </c>
      <c r="L215" s="295">
        <v>12.6</v>
      </c>
      <c r="M215" s="295">
        <v>13</v>
      </c>
      <c r="N215" s="300">
        <v>13.3</v>
      </c>
      <c r="O215" s="99"/>
    </row>
    <row r="216" spans="1:15">
      <c r="A216" s="99"/>
      <c r="B216" s="315">
        <v>21</v>
      </c>
      <c r="C216" s="312">
        <v>24.4</v>
      </c>
      <c r="D216" s="295">
        <v>14.4</v>
      </c>
      <c r="E216" s="295">
        <v>17.399999999999999</v>
      </c>
      <c r="F216" s="295">
        <v>13</v>
      </c>
      <c r="G216" s="295">
        <v>5.4</v>
      </c>
      <c r="H216" s="295">
        <v>4.8</v>
      </c>
      <c r="I216" s="295">
        <v>2.8</v>
      </c>
      <c r="J216" s="295">
        <v>4.8</v>
      </c>
      <c r="K216" s="295">
        <v>8</v>
      </c>
      <c r="L216" s="295">
        <v>14</v>
      </c>
      <c r="M216" s="295">
        <v>12.5</v>
      </c>
      <c r="N216" s="300">
        <v>14.9</v>
      </c>
      <c r="O216" s="99"/>
    </row>
    <row r="217" spans="1:15">
      <c r="A217" s="99"/>
      <c r="B217" s="315">
        <v>22</v>
      </c>
      <c r="C217" s="312">
        <v>22.5</v>
      </c>
      <c r="D217" s="295">
        <v>16.100000000000001</v>
      </c>
      <c r="E217" s="295">
        <v>12.1</v>
      </c>
      <c r="F217" s="295">
        <v>8.3000000000000007</v>
      </c>
      <c r="G217" s="295">
        <v>4.9000000000000004</v>
      </c>
      <c r="H217" s="295">
        <v>7.9</v>
      </c>
      <c r="I217" s="295">
        <v>4.4000000000000004</v>
      </c>
      <c r="J217" s="295">
        <v>4.5999999999999996</v>
      </c>
      <c r="K217" s="295">
        <v>4.3</v>
      </c>
      <c r="L217" s="295">
        <v>11.7</v>
      </c>
      <c r="M217" s="295">
        <v>13.6</v>
      </c>
      <c r="N217" s="300">
        <v>15.6</v>
      </c>
      <c r="O217" s="99"/>
    </row>
    <row r="218" spans="1:15">
      <c r="A218" s="99"/>
      <c r="B218" s="315">
        <v>23</v>
      </c>
      <c r="C218" s="312">
        <v>20.399999999999999</v>
      </c>
      <c r="D218" s="295">
        <v>16.2</v>
      </c>
      <c r="E218" s="295">
        <v>10.199999999999999</v>
      </c>
      <c r="F218" s="295">
        <v>8.6999999999999993</v>
      </c>
      <c r="G218" s="295">
        <v>4.3</v>
      </c>
      <c r="H218" s="295">
        <v>10.199999999999999</v>
      </c>
      <c r="I218" s="295">
        <v>4.2</v>
      </c>
      <c r="J218" s="295">
        <v>4.5</v>
      </c>
      <c r="K218" s="295">
        <v>4.8</v>
      </c>
      <c r="L218" s="295">
        <v>12.2</v>
      </c>
      <c r="M218" s="295">
        <v>12.3</v>
      </c>
      <c r="N218" s="300">
        <v>14.9</v>
      </c>
      <c r="O218" s="99"/>
    </row>
    <row r="219" spans="1:15">
      <c r="A219" s="99"/>
      <c r="B219" s="315">
        <v>24</v>
      </c>
      <c r="C219" s="312">
        <v>19.8</v>
      </c>
      <c r="D219" s="295">
        <v>13</v>
      </c>
      <c r="E219" s="295">
        <v>11.3</v>
      </c>
      <c r="F219" s="295">
        <v>7</v>
      </c>
      <c r="G219" s="295">
        <v>3.8</v>
      </c>
      <c r="H219" s="295">
        <v>4.8</v>
      </c>
      <c r="I219" s="295">
        <v>0.3</v>
      </c>
      <c r="J219" s="295">
        <v>6.1</v>
      </c>
      <c r="K219" s="295">
        <v>9.4</v>
      </c>
      <c r="L219" s="295">
        <v>13.7</v>
      </c>
      <c r="M219" s="295">
        <v>13.6</v>
      </c>
      <c r="N219" s="300">
        <v>15.3</v>
      </c>
      <c r="O219" s="99"/>
    </row>
    <row r="220" spans="1:15">
      <c r="A220" s="99"/>
      <c r="B220" s="315">
        <v>25</v>
      </c>
      <c r="C220" s="312">
        <v>20.399999999999999</v>
      </c>
      <c r="D220" s="295">
        <v>14</v>
      </c>
      <c r="E220" s="295">
        <v>11.7</v>
      </c>
      <c r="F220" s="295">
        <v>5.8</v>
      </c>
      <c r="G220" s="295">
        <v>3.7</v>
      </c>
      <c r="H220" s="295">
        <v>4.2</v>
      </c>
      <c r="I220" s="295">
        <v>1.1000000000000001</v>
      </c>
      <c r="J220" s="295">
        <v>5.2</v>
      </c>
      <c r="K220" s="295">
        <v>11.4</v>
      </c>
      <c r="L220" s="295">
        <v>16</v>
      </c>
      <c r="M220" s="295">
        <v>15.3</v>
      </c>
      <c r="N220" s="300">
        <v>16.7</v>
      </c>
      <c r="O220" s="99"/>
    </row>
    <row r="221" spans="1:15">
      <c r="A221" s="99"/>
      <c r="B221" s="315">
        <v>26</v>
      </c>
      <c r="C221" s="312">
        <v>23.6</v>
      </c>
      <c r="D221" s="295">
        <v>15.5</v>
      </c>
      <c r="E221" s="295">
        <v>13.2</v>
      </c>
      <c r="F221" s="295">
        <v>5.2</v>
      </c>
      <c r="G221" s="295">
        <v>3</v>
      </c>
      <c r="H221" s="295">
        <v>0</v>
      </c>
      <c r="I221" s="295">
        <v>-0.8</v>
      </c>
      <c r="J221" s="295">
        <v>4.8</v>
      </c>
      <c r="K221" s="295">
        <v>11.9</v>
      </c>
      <c r="L221" s="295">
        <v>16</v>
      </c>
      <c r="M221" s="295">
        <v>13.2</v>
      </c>
      <c r="N221" s="300">
        <v>20.7</v>
      </c>
      <c r="O221" s="99"/>
    </row>
    <row r="222" spans="1:15">
      <c r="A222" s="99"/>
      <c r="B222" s="315">
        <v>27</v>
      </c>
      <c r="C222" s="312">
        <v>23.4</v>
      </c>
      <c r="D222" s="295">
        <v>13.6</v>
      </c>
      <c r="E222" s="295">
        <v>14.1</v>
      </c>
      <c r="F222" s="295">
        <v>3.6</v>
      </c>
      <c r="G222" s="295">
        <v>1.5</v>
      </c>
      <c r="H222" s="295">
        <v>-2.9</v>
      </c>
      <c r="I222" s="295">
        <v>0.1</v>
      </c>
      <c r="J222" s="295">
        <v>5.4</v>
      </c>
      <c r="K222" s="295">
        <v>7.9</v>
      </c>
      <c r="L222" s="295">
        <v>17.7</v>
      </c>
      <c r="M222" s="295">
        <v>11.4</v>
      </c>
      <c r="N222" s="300">
        <v>20</v>
      </c>
      <c r="O222" s="99"/>
    </row>
    <row r="223" spans="1:15">
      <c r="A223" s="99"/>
      <c r="B223" s="315">
        <v>28</v>
      </c>
      <c r="C223" s="312">
        <v>21.5</v>
      </c>
      <c r="D223" s="295">
        <v>15.9</v>
      </c>
      <c r="E223" s="295">
        <v>12.7</v>
      </c>
      <c r="F223" s="295">
        <v>2.9</v>
      </c>
      <c r="G223" s="295">
        <v>1.5</v>
      </c>
      <c r="H223" s="295">
        <v>-6</v>
      </c>
      <c r="I223" s="295">
        <v>1.3</v>
      </c>
      <c r="J223" s="295">
        <v>4.8</v>
      </c>
      <c r="K223" s="295">
        <v>5.5</v>
      </c>
      <c r="L223" s="295">
        <v>10.8</v>
      </c>
      <c r="M223" s="295">
        <v>12</v>
      </c>
      <c r="N223" s="300">
        <v>18.3</v>
      </c>
      <c r="O223" s="99"/>
    </row>
    <row r="224" spans="1:15">
      <c r="A224" s="99"/>
      <c r="B224" s="315">
        <v>29</v>
      </c>
      <c r="C224" s="312">
        <v>22.3</v>
      </c>
      <c r="D224" s="295">
        <v>17.600000000000001</v>
      </c>
      <c r="E224" s="295">
        <v>10.9</v>
      </c>
      <c r="F224" s="295">
        <v>5.0999999999999996</v>
      </c>
      <c r="G224" s="295">
        <v>-0.5</v>
      </c>
      <c r="H224" s="295">
        <v>-4.9000000000000004</v>
      </c>
      <c r="I224" s="295">
        <v>-0.3</v>
      </c>
      <c r="J224" s="295"/>
      <c r="K224" s="295">
        <v>7.5</v>
      </c>
      <c r="L224" s="295">
        <v>9</v>
      </c>
      <c r="M224" s="295">
        <v>16.5</v>
      </c>
      <c r="N224" s="300">
        <v>18.600000000000001</v>
      </c>
      <c r="O224" s="99"/>
    </row>
    <row r="225" spans="1:15">
      <c r="A225" s="99"/>
      <c r="B225" s="315">
        <v>30</v>
      </c>
      <c r="C225" s="312">
        <v>23.3</v>
      </c>
      <c r="D225" s="295">
        <v>17.2</v>
      </c>
      <c r="E225" s="295">
        <v>12.5</v>
      </c>
      <c r="F225" s="295">
        <v>7.6</v>
      </c>
      <c r="G225" s="295">
        <v>-1.2</v>
      </c>
      <c r="H225" s="295">
        <v>-6.9</v>
      </c>
      <c r="I225" s="295">
        <v>0.8</v>
      </c>
      <c r="J225" s="295"/>
      <c r="K225" s="295">
        <v>6.9</v>
      </c>
      <c r="L225" s="295">
        <v>11.2</v>
      </c>
      <c r="M225" s="295">
        <v>17</v>
      </c>
      <c r="N225" s="300">
        <v>21.1</v>
      </c>
      <c r="O225" s="99"/>
    </row>
    <row r="226" spans="1:15" ht="15" thickBot="1">
      <c r="A226" s="99"/>
      <c r="B226" s="323">
        <v>31</v>
      </c>
      <c r="C226" s="313">
        <v>19.600000000000001</v>
      </c>
      <c r="D226" s="302">
        <v>16.399999999999999</v>
      </c>
      <c r="E226" s="302"/>
      <c r="F226" s="302">
        <v>7.4</v>
      </c>
      <c r="G226" s="302"/>
      <c r="H226" s="302">
        <v>-5.5</v>
      </c>
      <c r="I226" s="302">
        <v>-1.1000000000000001</v>
      </c>
      <c r="J226" s="302"/>
      <c r="K226" s="302">
        <v>7</v>
      </c>
      <c r="L226" s="302"/>
      <c r="M226" s="302">
        <v>17.3</v>
      </c>
      <c r="N226" s="303"/>
      <c r="O226" s="99"/>
    </row>
    <row r="227" spans="1:15">
      <c r="A227" s="306" t="s">
        <v>652</v>
      </c>
      <c r="B227" s="304" t="s">
        <v>211</v>
      </c>
      <c r="C227" s="219">
        <v>0</v>
      </c>
      <c r="D227" s="219">
        <v>0</v>
      </c>
      <c r="E227" s="219">
        <v>8</v>
      </c>
      <c r="F227" s="219">
        <v>16</v>
      </c>
      <c r="G227" s="219">
        <v>30</v>
      </c>
      <c r="H227" s="219">
        <v>31</v>
      </c>
      <c r="I227" s="219">
        <v>31</v>
      </c>
      <c r="J227" s="219">
        <v>28</v>
      </c>
      <c r="K227" s="219">
        <v>31</v>
      </c>
      <c r="L227" s="219">
        <v>24</v>
      </c>
      <c r="M227" s="219">
        <v>7</v>
      </c>
      <c r="N227" s="220">
        <v>1</v>
      </c>
    </row>
    <row r="228" spans="1:15" ht="15" thickBot="1">
      <c r="A228" s="307" t="s">
        <v>651</v>
      </c>
      <c r="B228" s="305" t="s">
        <v>650</v>
      </c>
      <c r="C228" s="211">
        <v>21.767741935483865</v>
      </c>
      <c r="D228" s="211">
        <v>18.032258064516125</v>
      </c>
      <c r="E228" s="211">
        <v>15.656666666666665</v>
      </c>
      <c r="F228" s="211">
        <v>11.351612903225806</v>
      </c>
      <c r="G228" s="211">
        <v>7.493333333333335</v>
      </c>
      <c r="H228" s="211">
        <v>2.4290322580645154</v>
      </c>
      <c r="I228" s="211">
        <v>1.861290322580645</v>
      </c>
      <c r="J228" s="211">
        <v>1.6785714285714284</v>
      </c>
      <c r="K228" s="211">
        <v>5.9000000000000012</v>
      </c>
      <c r="L228" s="211">
        <v>10.239999999999998</v>
      </c>
      <c r="M228" s="211">
        <v>14.56451612903226</v>
      </c>
      <c r="N228" s="212">
        <v>19.016666666666666</v>
      </c>
    </row>
    <row r="229" spans="1:15">
      <c r="B229" s="108"/>
      <c r="C229" s="105"/>
      <c r="D229" s="105"/>
      <c r="E229" s="107"/>
      <c r="F229" s="105"/>
      <c r="G229" s="105"/>
      <c r="H229" s="106"/>
      <c r="I229" s="105"/>
      <c r="J229" s="105"/>
      <c r="K229" s="105"/>
      <c r="L229" s="105"/>
      <c r="M229" s="105"/>
      <c r="N229" s="105"/>
    </row>
    <row r="230" spans="1:15" ht="15" thickBot="1">
      <c r="B230" s="108"/>
      <c r="C230" s="105"/>
      <c r="D230" s="105"/>
      <c r="E230" s="107"/>
      <c r="F230" s="105"/>
      <c r="G230" s="105"/>
      <c r="H230" s="106"/>
      <c r="I230" s="105"/>
      <c r="J230" s="105"/>
      <c r="K230" s="105"/>
      <c r="L230" s="105"/>
      <c r="M230" s="105"/>
      <c r="N230" s="105"/>
    </row>
    <row r="231" spans="1:15" ht="15" thickBot="1">
      <c r="A231" s="318" t="s">
        <v>741</v>
      </c>
      <c r="B231" s="284" t="s">
        <v>236</v>
      </c>
      <c r="C231" s="285" t="s">
        <v>667</v>
      </c>
      <c r="D231" s="285" t="s">
        <v>667</v>
      </c>
      <c r="E231" s="285" t="s">
        <v>667</v>
      </c>
      <c r="F231" s="285" t="s">
        <v>667</v>
      </c>
      <c r="G231" s="285" t="s">
        <v>667</v>
      </c>
      <c r="H231" s="285" t="s">
        <v>667</v>
      </c>
      <c r="I231" s="285" t="s">
        <v>666</v>
      </c>
      <c r="J231" s="285" t="s">
        <v>666</v>
      </c>
      <c r="K231" s="285" t="s">
        <v>666</v>
      </c>
      <c r="L231" s="285" t="s">
        <v>666</v>
      </c>
      <c r="M231" s="285" t="s">
        <v>666</v>
      </c>
      <c r="N231" s="286" t="s">
        <v>666</v>
      </c>
      <c r="O231" s="99"/>
    </row>
    <row r="232" spans="1:15" ht="15" thickBot="1">
      <c r="A232" s="102"/>
      <c r="B232" s="287" t="s">
        <v>195</v>
      </c>
      <c r="C232" s="288" t="s">
        <v>665</v>
      </c>
      <c r="D232" s="288" t="s">
        <v>664</v>
      </c>
      <c r="E232" s="288" t="s">
        <v>663</v>
      </c>
      <c r="F232" s="288" t="s">
        <v>662</v>
      </c>
      <c r="G232" s="288" t="s">
        <v>661</v>
      </c>
      <c r="H232" s="288" t="s">
        <v>660</v>
      </c>
      <c r="I232" s="288" t="s">
        <v>659</v>
      </c>
      <c r="J232" s="288" t="s">
        <v>658</v>
      </c>
      <c r="K232" s="288" t="s">
        <v>657</v>
      </c>
      <c r="L232" s="288" t="s">
        <v>656</v>
      </c>
      <c r="M232" s="288" t="s">
        <v>655</v>
      </c>
      <c r="N232" s="289" t="s">
        <v>654</v>
      </c>
      <c r="O232" s="99"/>
    </row>
    <row r="233" spans="1:15" ht="15" thickBot="1">
      <c r="A233" s="102"/>
      <c r="B233" s="319" t="s">
        <v>653</v>
      </c>
      <c r="C233" s="102"/>
      <c r="D233" s="102"/>
      <c r="E233" s="104"/>
      <c r="F233" s="102"/>
      <c r="G233" s="102"/>
      <c r="H233" s="103"/>
      <c r="I233" s="102"/>
      <c r="J233" s="102"/>
      <c r="K233" s="102"/>
      <c r="L233" s="102"/>
      <c r="M233" s="102"/>
      <c r="N233" s="102"/>
      <c r="O233" s="99"/>
    </row>
    <row r="234" spans="1:15">
      <c r="A234" s="99"/>
      <c r="B234" s="314">
        <v>1</v>
      </c>
      <c r="C234" s="322">
        <v>16</v>
      </c>
      <c r="D234" s="297">
        <v>18.899999999999999</v>
      </c>
      <c r="E234" s="297">
        <v>13</v>
      </c>
      <c r="F234" s="297">
        <v>14.6</v>
      </c>
      <c r="G234" s="297">
        <v>8.8000000000000007</v>
      </c>
      <c r="H234" s="297">
        <v>-0.7</v>
      </c>
      <c r="I234" s="297">
        <v>0.5</v>
      </c>
      <c r="J234" s="297">
        <v>-2.7</v>
      </c>
      <c r="K234" s="297">
        <v>2</v>
      </c>
      <c r="L234" s="297">
        <v>1.8</v>
      </c>
      <c r="M234" s="297">
        <v>8.6999999999999993</v>
      </c>
      <c r="N234" s="298">
        <v>19.8</v>
      </c>
      <c r="O234" s="99"/>
    </row>
    <row r="235" spans="1:15">
      <c r="A235" s="99"/>
      <c r="B235" s="315">
        <v>2</v>
      </c>
      <c r="C235" s="312">
        <v>15.6</v>
      </c>
      <c r="D235" s="295">
        <v>23.4</v>
      </c>
      <c r="E235" s="295">
        <v>13.1</v>
      </c>
      <c r="F235" s="295">
        <v>14.3</v>
      </c>
      <c r="G235" s="295">
        <v>6</v>
      </c>
      <c r="H235" s="295">
        <v>-1.2</v>
      </c>
      <c r="I235" s="295">
        <v>2</v>
      </c>
      <c r="J235" s="295">
        <v>-1.1000000000000001</v>
      </c>
      <c r="K235" s="295">
        <v>3.7</v>
      </c>
      <c r="L235" s="295">
        <v>1.8</v>
      </c>
      <c r="M235" s="295">
        <v>9</v>
      </c>
      <c r="N235" s="300">
        <v>20.9</v>
      </c>
      <c r="O235" s="99"/>
    </row>
    <row r="236" spans="1:15">
      <c r="A236" s="99"/>
      <c r="B236" s="315">
        <v>3</v>
      </c>
      <c r="C236" s="312">
        <v>19.2</v>
      </c>
      <c r="D236" s="295">
        <v>20.7</v>
      </c>
      <c r="E236" s="295">
        <v>15.4</v>
      </c>
      <c r="F236" s="295">
        <v>12.3</v>
      </c>
      <c r="G236" s="295">
        <v>6.5</v>
      </c>
      <c r="H236" s="295">
        <v>1.3</v>
      </c>
      <c r="I236" s="295">
        <v>1.1000000000000001</v>
      </c>
      <c r="J236" s="295">
        <v>-0.9</v>
      </c>
      <c r="K236" s="295">
        <v>3.1</v>
      </c>
      <c r="L236" s="295">
        <v>2.1</v>
      </c>
      <c r="M236" s="295">
        <v>8.8000000000000007</v>
      </c>
      <c r="N236" s="300">
        <v>23.7</v>
      </c>
      <c r="O236" s="99"/>
    </row>
    <row r="237" spans="1:15">
      <c r="A237" s="99"/>
      <c r="B237" s="315">
        <v>4</v>
      </c>
      <c r="C237" s="312">
        <v>21.4</v>
      </c>
      <c r="D237" s="295">
        <v>18.2</v>
      </c>
      <c r="E237" s="295">
        <v>19.100000000000001</v>
      </c>
      <c r="F237" s="295">
        <v>11</v>
      </c>
      <c r="G237" s="295">
        <v>11.1</v>
      </c>
      <c r="H237" s="295">
        <v>4.4000000000000004</v>
      </c>
      <c r="I237" s="295">
        <v>1.2</v>
      </c>
      <c r="J237" s="295">
        <v>-1.7</v>
      </c>
      <c r="K237" s="295">
        <v>3.3</v>
      </c>
      <c r="L237" s="295">
        <v>2.5</v>
      </c>
      <c r="M237" s="295">
        <v>15.7</v>
      </c>
      <c r="N237" s="300">
        <v>19.100000000000001</v>
      </c>
      <c r="O237" s="99"/>
    </row>
    <row r="238" spans="1:15">
      <c r="A238" s="99"/>
      <c r="B238" s="315">
        <v>5</v>
      </c>
      <c r="C238" s="312">
        <v>18.7</v>
      </c>
      <c r="D238" s="295">
        <v>19.8</v>
      </c>
      <c r="E238" s="295">
        <v>18.600000000000001</v>
      </c>
      <c r="F238" s="295">
        <v>11.4</v>
      </c>
      <c r="G238" s="295">
        <v>13.5</v>
      </c>
      <c r="H238" s="295">
        <v>4.5999999999999996</v>
      </c>
      <c r="I238" s="295">
        <v>0.3</v>
      </c>
      <c r="J238" s="295">
        <v>-2.8</v>
      </c>
      <c r="K238" s="295">
        <v>1.2</v>
      </c>
      <c r="L238" s="295">
        <v>2.1</v>
      </c>
      <c r="M238" s="295">
        <v>18</v>
      </c>
      <c r="N238" s="300">
        <v>19.2</v>
      </c>
      <c r="O238" s="99"/>
    </row>
    <row r="239" spans="1:15">
      <c r="A239" s="99"/>
      <c r="B239" s="315">
        <v>6</v>
      </c>
      <c r="C239" s="312">
        <v>23.6</v>
      </c>
      <c r="D239" s="295">
        <v>18.899999999999999</v>
      </c>
      <c r="E239" s="295">
        <v>17.5</v>
      </c>
      <c r="F239" s="295">
        <v>11.9</v>
      </c>
      <c r="G239" s="295">
        <v>10.4</v>
      </c>
      <c r="H239" s="295">
        <v>4.5</v>
      </c>
      <c r="I239" s="295">
        <v>-3.2</v>
      </c>
      <c r="J239" s="295">
        <v>-3.4</v>
      </c>
      <c r="K239" s="295">
        <v>2.8</v>
      </c>
      <c r="L239" s="295">
        <v>1.7</v>
      </c>
      <c r="M239" s="295">
        <v>13.4</v>
      </c>
      <c r="N239" s="300">
        <v>21.8</v>
      </c>
      <c r="O239" s="99"/>
    </row>
    <row r="240" spans="1:15">
      <c r="A240" s="99"/>
      <c r="B240" s="315">
        <v>7</v>
      </c>
      <c r="C240" s="312">
        <v>25.5</v>
      </c>
      <c r="D240" s="295">
        <v>21</v>
      </c>
      <c r="E240" s="295">
        <v>17.899999999999999</v>
      </c>
      <c r="F240" s="295">
        <v>11.6</v>
      </c>
      <c r="G240" s="295">
        <v>9.5</v>
      </c>
      <c r="H240" s="295">
        <v>3.9</v>
      </c>
      <c r="I240" s="295">
        <v>-4.8</v>
      </c>
      <c r="J240" s="295">
        <v>-3.4</v>
      </c>
      <c r="K240" s="295">
        <v>3.9</v>
      </c>
      <c r="L240" s="295">
        <v>4.2</v>
      </c>
      <c r="M240" s="295">
        <v>12.2</v>
      </c>
      <c r="N240" s="300">
        <v>22.6</v>
      </c>
      <c r="O240" s="99"/>
    </row>
    <row r="241" spans="1:15">
      <c r="A241" s="99"/>
      <c r="B241" s="315">
        <v>8</v>
      </c>
      <c r="C241" s="312">
        <v>24</v>
      </c>
      <c r="D241" s="295">
        <v>21.8</v>
      </c>
      <c r="E241" s="295">
        <v>18.399999999999999</v>
      </c>
      <c r="F241" s="295">
        <v>12.6</v>
      </c>
      <c r="G241" s="295">
        <v>7.4</v>
      </c>
      <c r="H241" s="295">
        <v>1.2</v>
      </c>
      <c r="I241" s="295">
        <v>-3.4</v>
      </c>
      <c r="J241" s="295">
        <v>-2.1</v>
      </c>
      <c r="K241" s="295">
        <v>4.7</v>
      </c>
      <c r="L241" s="295">
        <v>6.2</v>
      </c>
      <c r="M241" s="295">
        <v>14.6</v>
      </c>
      <c r="N241" s="300">
        <v>20.100000000000001</v>
      </c>
      <c r="O241" s="99"/>
    </row>
    <row r="242" spans="1:15">
      <c r="A242" s="99"/>
      <c r="B242" s="315">
        <v>9</v>
      </c>
      <c r="C242" s="312">
        <v>15.2</v>
      </c>
      <c r="D242" s="295">
        <v>20.9</v>
      </c>
      <c r="E242" s="295">
        <v>18</v>
      </c>
      <c r="F242" s="295">
        <v>14</v>
      </c>
      <c r="G242" s="295">
        <v>10.1</v>
      </c>
      <c r="H242" s="295">
        <v>-0.8</v>
      </c>
      <c r="I242" s="295">
        <v>5.4</v>
      </c>
      <c r="J242" s="295">
        <v>0.6</v>
      </c>
      <c r="K242" s="295">
        <v>5.2</v>
      </c>
      <c r="L242" s="295">
        <v>9</v>
      </c>
      <c r="M242" s="295">
        <v>13.7</v>
      </c>
      <c r="N242" s="300">
        <v>16.399999999999999</v>
      </c>
      <c r="O242" s="99"/>
    </row>
    <row r="243" spans="1:15">
      <c r="A243" s="99"/>
      <c r="B243" s="315">
        <v>10</v>
      </c>
      <c r="C243" s="312">
        <v>15.5</v>
      </c>
      <c r="D243" s="295">
        <v>22.5</v>
      </c>
      <c r="E243" s="295">
        <v>15.4</v>
      </c>
      <c r="F243" s="295">
        <v>13.4</v>
      </c>
      <c r="G243" s="295">
        <v>10.7</v>
      </c>
      <c r="H243" s="295">
        <v>-1.2</v>
      </c>
      <c r="I243" s="295">
        <v>11.3</v>
      </c>
      <c r="J243" s="295">
        <v>2.8</v>
      </c>
      <c r="K243" s="295">
        <v>5.3</v>
      </c>
      <c r="L243" s="295">
        <v>11.4</v>
      </c>
      <c r="M243" s="295">
        <v>12.3</v>
      </c>
      <c r="N243" s="300">
        <v>17.399999999999999</v>
      </c>
      <c r="O243" s="99"/>
    </row>
    <row r="244" spans="1:15">
      <c r="A244" s="99"/>
      <c r="B244" s="315">
        <v>11</v>
      </c>
      <c r="C244" s="312">
        <v>18.2</v>
      </c>
      <c r="D244" s="295">
        <v>18.899999999999999</v>
      </c>
      <c r="E244" s="295">
        <v>12.6</v>
      </c>
      <c r="F244" s="295">
        <v>14.1</v>
      </c>
      <c r="G244" s="295">
        <v>11.4</v>
      </c>
      <c r="H244" s="295">
        <v>2.4</v>
      </c>
      <c r="I244" s="295">
        <v>3</v>
      </c>
      <c r="J244" s="295">
        <v>1.2</v>
      </c>
      <c r="K244" s="295">
        <v>3.1</v>
      </c>
      <c r="L244" s="295">
        <v>12.2</v>
      </c>
      <c r="M244" s="295">
        <v>12.9</v>
      </c>
      <c r="N244" s="300">
        <v>19.399999999999999</v>
      </c>
      <c r="O244" s="99"/>
    </row>
    <row r="245" spans="1:15">
      <c r="A245" s="99"/>
      <c r="B245" s="315">
        <v>12</v>
      </c>
      <c r="C245" s="312">
        <v>15.3</v>
      </c>
      <c r="D245" s="295">
        <v>15.9</v>
      </c>
      <c r="E245" s="295">
        <v>13.9</v>
      </c>
      <c r="F245" s="295">
        <v>15.3</v>
      </c>
      <c r="G245" s="295">
        <v>10.1</v>
      </c>
      <c r="H245" s="295">
        <v>3.2</v>
      </c>
      <c r="I245" s="295">
        <v>3.4</v>
      </c>
      <c r="J245" s="295">
        <v>1.8</v>
      </c>
      <c r="K245" s="295">
        <v>2.6</v>
      </c>
      <c r="L245" s="295">
        <v>12.3</v>
      </c>
      <c r="M245" s="295">
        <v>16.2</v>
      </c>
      <c r="N245" s="300">
        <v>23.8</v>
      </c>
      <c r="O245" s="99"/>
    </row>
    <row r="246" spans="1:15">
      <c r="A246" s="99"/>
      <c r="B246" s="315">
        <v>13</v>
      </c>
      <c r="C246" s="312">
        <v>17.899999999999999</v>
      </c>
      <c r="D246" s="295">
        <v>16.2</v>
      </c>
      <c r="E246" s="295">
        <v>15</v>
      </c>
      <c r="F246" s="295">
        <v>14.2</v>
      </c>
      <c r="G246" s="295">
        <v>9.4</v>
      </c>
      <c r="H246" s="295">
        <v>2.2000000000000002</v>
      </c>
      <c r="I246" s="295">
        <v>3</v>
      </c>
      <c r="J246" s="295">
        <v>0.1</v>
      </c>
      <c r="K246" s="295">
        <v>2.4</v>
      </c>
      <c r="L246" s="295">
        <v>8.4</v>
      </c>
      <c r="M246" s="295">
        <v>15.6</v>
      </c>
      <c r="N246" s="300">
        <v>21.3</v>
      </c>
      <c r="O246" s="99"/>
    </row>
    <row r="247" spans="1:15">
      <c r="A247" s="99"/>
      <c r="B247" s="315">
        <v>14</v>
      </c>
      <c r="C247" s="312">
        <v>19.600000000000001</v>
      </c>
      <c r="D247" s="295">
        <v>15.7</v>
      </c>
      <c r="E247" s="295">
        <v>15.2</v>
      </c>
      <c r="F247" s="295">
        <v>12.9</v>
      </c>
      <c r="G247" s="295">
        <v>9</v>
      </c>
      <c r="H247" s="295">
        <v>1.5</v>
      </c>
      <c r="I247" s="295">
        <v>1.9</v>
      </c>
      <c r="J247" s="295">
        <v>1.7</v>
      </c>
      <c r="K247" s="295">
        <v>1.8</v>
      </c>
      <c r="L247" s="295">
        <v>9.5</v>
      </c>
      <c r="M247" s="295">
        <v>12.2</v>
      </c>
      <c r="N247" s="300">
        <v>19.100000000000001</v>
      </c>
      <c r="O247" s="99"/>
    </row>
    <row r="248" spans="1:15">
      <c r="A248" s="99"/>
      <c r="B248" s="315">
        <v>15</v>
      </c>
      <c r="C248" s="312">
        <v>21.3</v>
      </c>
      <c r="D248" s="295">
        <v>15.7</v>
      </c>
      <c r="E248" s="295">
        <v>15.7</v>
      </c>
      <c r="F248" s="295">
        <v>11.3</v>
      </c>
      <c r="G248" s="295">
        <v>9.5</v>
      </c>
      <c r="H248" s="295">
        <v>2.7</v>
      </c>
      <c r="I248" s="295">
        <v>1.5</v>
      </c>
      <c r="J248" s="295">
        <v>3.4</v>
      </c>
      <c r="K248" s="295">
        <v>4.8</v>
      </c>
      <c r="L248" s="295">
        <v>15.2</v>
      </c>
      <c r="M248" s="295">
        <v>11.5</v>
      </c>
      <c r="N248" s="300">
        <v>16.899999999999999</v>
      </c>
      <c r="O248" s="99"/>
    </row>
    <row r="249" spans="1:15">
      <c r="A249" s="99"/>
      <c r="B249" s="315">
        <v>16</v>
      </c>
      <c r="C249" s="312">
        <v>21.4</v>
      </c>
      <c r="D249" s="295">
        <v>14.3</v>
      </c>
      <c r="E249" s="295">
        <v>16.600000000000001</v>
      </c>
      <c r="F249" s="295">
        <v>13.7</v>
      </c>
      <c r="G249" s="295">
        <v>7.3</v>
      </c>
      <c r="H249" s="295">
        <v>3.3</v>
      </c>
      <c r="I249" s="295">
        <v>3.1</v>
      </c>
      <c r="J249" s="295">
        <v>0.6</v>
      </c>
      <c r="K249" s="295">
        <v>7</v>
      </c>
      <c r="L249" s="295">
        <v>15.9</v>
      </c>
      <c r="M249" s="295">
        <v>16.3</v>
      </c>
      <c r="N249" s="300">
        <v>15.6</v>
      </c>
      <c r="O249" s="99"/>
    </row>
    <row r="250" spans="1:15">
      <c r="A250" s="99"/>
      <c r="B250" s="315">
        <v>17</v>
      </c>
      <c r="C250" s="312">
        <v>22.2</v>
      </c>
      <c r="D250" s="295">
        <v>15.4</v>
      </c>
      <c r="E250" s="295">
        <v>16</v>
      </c>
      <c r="F250" s="295">
        <v>12.3</v>
      </c>
      <c r="G250" s="295">
        <v>7</v>
      </c>
      <c r="H250" s="295">
        <v>2.7</v>
      </c>
      <c r="I250" s="295">
        <v>2.2999999999999998</v>
      </c>
      <c r="J250" s="295">
        <v>0.1</v>
      </c>
      <c r="K250" s="295">
        <v>7.2</v>
      </c>
      <c r="L250" s="295">
        <v>8.9</v>
      </c>
      <c r="M250" s="295">
        <v>12.5</v>
      </c>
      <c r="N250" s="300">
        <v>12.4</v>
      </c>
      <c r="O250" s="99"/>
    </row>
    <row r="251" spans="1:15">
      <c r="A251" s="99"/>
      <c r="B251" s="315">
        <v>18</v>
      </c>
      <c r="C251" s="312">
        <v>22.5</v>
      </c>
      <c r="D251" s="295">
        <v>16.600000000000001</v>
      </c>
      <c r="E251" s="295">
        <v>15.6</v>
      </c>
      <c r="F251" s="295">
        <v>12.7</v>
      </c>
      <c r="G251" s="295">
        <v>5.7</v>
      </c>
      <c r="H251" s="295">
        <v>6.6</v>
      </c>
      <c r="I251" s="295">
        <v>1.9</v>
      </c>
      <c r="J251" s="295">
        <v>-0.1</v>
      </c>
      <c r="K251" s="295">
        <v>5.5</v>
      </c>
      <c r="L251" s="295">
        <v>4.3</v>
      </c>
      <c r="M251" s="295">
        <v>16.2</v>
      </c>
      <c r="N251" s="300">
        <v>16.100000000000001</v>
      </c>
      <c r="O251" s="99"/>
    </row>
    <row r="252" spans="1:15">
      <c r="A252" s="99"/>
      <c r="B252" s="315">
        <v>19</v>
      </c>
      <c r="C252" s="312">
        <v>25.7</v>
      </c>
      <c r="D252" s="295">
        <v>13.4</v>
      </c>
      <c r="E252" s="295">
        <v>15.2</v>
      </c>
      <c r="F252" s="295">
        <v>9.6999999999999993</v>
      </c>
      <c r="G252" s="295">
        <v>5.4</v>
      </c>
      <c r="H252" s="295">
        <v>9.6</v>
      </c>
      <c r="I252" s="295">
        <v>0.5</v>
      </c>
      <c r="J252" s="295">
        <v>0</v>
      </c>
      <c r="K252" s="295">
        <v>4.7</v>
      </c>
      <c r="L252" s="295">
        <v>6.7</v>
      </c>
      <c r="M252" s="295">
        <v>14.1</v>
      </c>
      <c r="N252" s="300">
        <v>13.1</v>
      </c>
      <c r="O252" s="99"/>
    </row>
    <row r="253" spans="1:15">
      <c r="A253" s="99"/>
      <c r="B253" s="315">
        <v>20</v>
      </c>
      <c r="C253" s="312">
        <v>26.7</v>
      </c>
      <c r="D253" s="295">
        <v>14.3</v>
      </c>
      <c r="E253" s="295">
        <v>16.8</v>
      </c>
      <c r="F253" s="295">
        <v>12.9</v>
      </c>
      <c r="G253" s="295">
        <v>4.9000000000000004</v>
      </c>
      <c r="H253" s="295">
        <v>3.8</v>
      </c>
      <c r="I253" s="295">
        <v>1.1000000000000001</v>
      </c>
      <c r="J253" s="295">
        <v>-0.2</v>
      </c>
      <c r="K253" s="295">
        <v>4.5999999999999996</v>
      </c>
      <c r="L253" s="295">
        <v>10.1</v>
      </c>
      <c r="M253" s="295">
        <v>10.5</v>
      </c>
      <c r="N253" s="300">
        <v>10.5</v>
      </c>
      <c r="O253" s="99"/>
    </row>
    <row r="254" spans="1:15">
      <c r="A254" s="99"/>
      <c r="B254" s="315">
        <v>21</v>
      </c>
      <c r="C254" s="312">
        <v>23</v>
      </c>
      <c r="D254" s="295">
        <v>14.5</v>
      </c>
      <c r="E254" s="295">
        <v>16.8</v>
      </c>
      <c r="F254" s="295">
        <v>12.1</v>
      </c>
      <c r="G254" s="295">
        <v>4.3</v>
      </c>
      <c r="H254" s="295">
        <v>3.7</v>
      </c>
      <c r="I254" s="295">
        <v>1.7</v>
      </c>
      <c r="J254" s="295">
        <v>1.5</v>
      </c>
      <c r="K254" s="295">
        <v>6.5</v>
      </c>
      <c r="L254" s="295">
        <v>12.2</v>
      </c>
      <c r="M254" s="295">
        <v>10.9</v>
      </c>
      <c r="N254" s="300">
        <v>13.9</v>
      </c>
      <c r="O254" s="99"/>
    </row>
    <row r="255" spans="1:15">
      <c r="A255" s="99"/>
      <c r="B255" s="315">
        <v>22</v>
      </c>
      <c r="C255" s="312">
        <v>20.3</v>
      </c>
      <c r="D255" s="295">
        <v>15</v>
      </c>
      <c r="E255" s="295">
        <v>10.5</v>
      </c>
      <c r="F255" s="295">
        <v>6.7</v>
      </c>
      <c r="G255" s="295">
        <v>3.7</v>
      </c>
      <c r="H255" s="295">
        <v>6.9</v>
      </c>
      <c r="I255" s="295">
        <v>3.9</v>
      </c>
      <c r="J255" s="295">
        <v>2.2999999999999998</v>
      </c>
      <c r="K255" s="295">
        <v>2.8</v>
      </c>
      <c r="L255" s="295">
        <v>11.8</v>
      </c>
      <c r="M255" s="295">
        <v>12.3</v>
      </c>
      <c r="N255" s="300">
        <v>14</v>
      </c>
      <c r="O255" s="99"/>
    </row>
    <row r="256" spans="1:15">
      <c r="A256" s="99"/>
      <c r="B256" s="315">
        <v>23</v>
      </c>
      <c r="C256" s="312">
        <v>21.1</v>
      </c>
      <c r="D256" s="295">
        <v>15</v>
      </c>
      <c r="E256" s="295">
        <v>8.6</v>
      </c>
      <c r="F256" s="295">
        <v>7.7</v>
      </c>
      <c r="G256" s="295">
        <v>4.4000000000000004</v>
      </c>
      <c r="H256" s="295">
        <v>8.8000000000000007</v>
      </c>
      <c r="I256" s="295">
        <v>3</v>
      </c>
      <c r="J256" s="295">
        <v>3.3</v>
      </c>
      <c r="K256" s="295">
        <v>4.4000000000000004</v>
      </c>
      <c r="L256" s="295">
        <v>11.1</v>
      </c>
      <c r="M256" s="295">
        <v>11</v>
      </c>
      <c r="N256" s="300">
        <v>13.6</v>
      </c>
      <c r="O256" s="99"/>
    </row>
    <row r="257" spans="1:15">
      <c r="A257" s="99"/>
      <c r="B257" s="315">
        <v>24</v>
      </c>
      <c r="C257" s="312">
        <v>18.2</v>
      </c>
      <c r="D257" s="295">
        <v>12.2</v>
      </c>
      <c r="E257" s="295">
        <v>10.199999999999999</v>
      </c>
      <c r="F257" s="295">
        <v>6.4</v>
      </c>
      <c r="G257" s="295">
        <v>2.5</v>
      </c>
      <c r="H257" s="295">
        <v>4.7</v>
      </c>
      <c r="I257" s="295">
        <v>-0.8</v>
      </c>
      <c r="J257" s="295">
        <v>4.2</v>
      </c>
      <c r="K257" s="295">
        <v>8.5</v>
      </c>
      <c r="L257" s="295">
        <v>11.8</v>
      </c>
      <c r="M257" s="295">
        <v>11.4</v>
      </c>
      <c r="N257" s="300">
        <v>12.6</v>
      </c>
      <c r="O257" s="99"/>
    </row>
    <row r="258" spans="1:15">
      <c r="A258" s="99"/>
      <c r="B258" s="315">
        <v>25</v>
      </c>
      <c r="C258" s="312">
        <v>20.7</v>
      </c>
      <c r="D258" s="295">
        <v>14.1</v>
      </c>
      <c r="E258" s="295">
        <v>11.3</v>
      </c>
      <c r="F258" s="295">
        <v>5.2</v>
      </c>
      <c r="G258" s="295">
        <v>2.8</v>
      </c>
      <c r="H258" s="295">
        <v>3.6</v>
      </c>
      <c r="I258" s="295">
        <v>-0.1</v>
      </c>
      <c r="J258" s="295">
        <v>3.7</v>
      </c>
      <c r="K258" s="295">
        <v>10</v>
      </c>
      <c r="L258" s="295">
        <v>16</v>
      </c>
      <c r="M258" s="295">
        <v>15.1</v>
      </c>
      <c r="N258" s="300">
        <v>15.8</v>
      </c>
      <c r="O258" s="99"/>
    </row>
    <row r="259" spans="1:15">
      <c r="A259" s="99"/>
      <c r="B259" s="315">
        <v>26</v>
      </c>
      <c r="C259" s="312">
        <v>22.4</v>
      </c>
      <c r="D259" s="295">
        <v>13.8</v>
      </c>
      <c r="E259" s="295">
        <v>12.6</v>
      </c>
      <c r="F259" s="295">
        <v>5.8</v>
      </c>
      <c r="G259" s="295">
        <v>1.6</v>
      </c>
      <c r="H259" s="295">
        <v>-1</v>
      </c>
      <c r="I259" s="295">
        <v>-1</v>
      </c>
      <c r="J259" s="295">
        <v>3.2</v>
      </c>
      <c r="K259" s="295">
        <v>10.1</v>
      </c>
      <c r="L259" s="295">
        <v>14.8</v>
      </c>
      <c r="M259" s="295">
        <v>11.3</v>
      </c>
      <c r="N259" s="300">
        <v>18.7</v>
      </c>
      <c r="O259" s="99"/>
    </row>
    <row r="260" spans="1:15">
      <c r="A260" s="99"/>
      <c r="B260" s="315">
        <v>27</v>
      </c>
      <c r="C260" s="312">
        <v>23.3</v>
      </c>
      <c r="D260" s="295">
        <v>12.7</v>
      </c>
      <c r="E260" s="295">
        <v>13.1</v>
      </c>
      <c r="F260" s="295">
        <v>4.3</v>
      </c>
      <c r="G260" s="295">
        <v>0</v>
      </c>
      <c r="H260" s="295">
        <v>-4.2</v>
      </c>
      <c r="I260" s="295">
        <v>-0.2</v>
      </c>
      <c r="J260" s="295">
        <v>4.0999999999999996</v>
      </c>
      <c r="K260" s="295">
        <v>6</v>
      </c>
      <c r="L260" s="295">
        <v>16.2</v>
      </c>
      <c r="M260" s="295">
        <v>9.6999999999999993</v>
      </c>
      <c r="N260" s="300">
        <v>18.399999999999999</v>
      </c>
      <c r="O260" s="99"/>
    </row>
    <row r="261" spans="1:15">
      <c r="A261" s="99"/>
      <c r="B261" s="315">
        <v>28</v>
      </c>
      <c r="C261" s="312">
        <v>20.8</v>
      </c>
      <c r="D261" s="295">
        <v>14.9</v>
      </c>
      <c r="E261" s="295">
        <v>13.2</v>
      </c>
      <c r="F261" s="295">
        <v>3.1</v>
      </c>
      <c r="G261" s="295">
        <v>-0.3</v>
      </c>
      <c r="H261" s="295">
        <v>-6.4</v>
      </c>
      <c r="I261" s="295">
        <v>0.5</v>
      </c>
      <c r="J261" s="295">
        <v>2.5</v>
      </c>
      <c r="K261" s="295">
        <v>4.2</v>
      </c>
      <c r="L261" s="295">
        <v>8.1999999999999993</v>
      </c>
      <c r="M261" s="295">
        <v>11.4</v>
      </c>
      <c r="N261" s="300">
        <v>16.8</v>
      </c>
      <c r="O261" s="99"/>
    </row>
    <row r="262" spans="1:15">
      <c r="A262" s="99"/>
      <c r="B262" s="315">
        <v>29</v>
      </c>
      <c r="C262" s="312">
        <v>20</v>
      </c>
      <c r="D262" s="295">
        <v>16.899999999999999</v>
      </c>
      <c r="E262" s="295">
        <v>10.199999999999999</v>
      </c>
      <c r="F262" s="295">
        <v>4.2</v>
      </c>
      <c r="G262" s="295">
        <v>-0.3</v>
      </c>
      <c r="H262" s="295">
        <v>-6.1</v>
      </c>
      <c r="I262" s="295">
        <v>-0.5</v>
      </c>
      <c r="J262" s="295"/>
      <c r="K262" s="295">
        <v>7.3</v>
      </c>
      <c r="L262" s="295">
        <v>7.6</v>
      </c>
      <c r="M262" s="295">
        <v>15.5</v>
      </c>
      <c r="N262" s="300">
        <v>17.5</v>
      </c>
      <c r="O262" s="99"/>
    </row>
    <row r="263" spans="1:15">
      <c r="A263" s="99"/>
      <c r="B263" s="315">
        <v>30</v>
      </c>
      <c r="C263" s="312">
        <v>21.8</v>
      </c>
      <c r="D263" s="295">
        <v>16.7</v>
      </c>
      <c r="E263" s="295">
        <v>13</v>
      </c>
      <c r="F263" s="295">
        <v>5.7</v>
      </c>
      <c r="G263" s="295">
        <v>-1</v>
      </c>
      <c r="H263" s="295">
        <v>-6.4</v>
      </c>
      <c r="I263" s="295">
        <v>-0.3</v>
      </c>
      <c r="J263" s="295"/>
      <c r="K263" s="295">
        <v>4.4000000000000004</v>
      </c>
      <c r="L263" s="295">
        <v>8.6</v>
      </c>
      <c r="M263" s="295">
        <v>14.6</v>
      </c>
      <c r="N263" s="300">
        <v>19.7</v>
      </c>
      <c r="O263" s="99"/>
    </row>
    <row r="264" spans="1:15" ht="15" thickBot="1">
      <c r="A264" s="99"/>
      <c r="B264" s="323">
        <v>31</v>
      </c>
      <c r="C264" s="313">
        <v>18.3</v>
      </c>
      <c r="D264" s="302">
        <v>15.6</v>
      </c>
      <c r="E264" s="302"/>
      <c r="F264" s="302">
        <v>6.6</v>
      </c>
      <c r="G264" s="302"/>
      <c r="H264" s="302">
        <v>-6.3</v>
      </c>
      <c r="I264" s="302">
        <v>-1.9</v>
      </c>
      <c r="J264" s="302"/>
      <c r="K264" s="302">
        <v>5.6</v>
      </c>
      <c r="L264" s="302"/>
      <c r="M264" s="302">
        <v>16.8</v>
      </c>
      <c r="N264" s="303"/>
      <c r="O264" s="99"/>
    </row>
    <row r="265" spans="1:15">
      <c r="A265" s="306" t="s">
        <v>652</v>
      </c>
      <c r="B265" s="304" t="s">
        <v>211</v>
      </c>
      <c r="C265" s="219">
        <v>0</v>
      </c>
      <c r="D265" s="219">
        <v>0</v>
      </c>
      <c r="E265" s="219">
        <v>8</v>
      </c>
      <c r="F265" s="219">
        <v>23</v>
      </c>
      <c r="G265" s="219">
        <v>30</v>
      </c>
      <c r="H265" s="219">
        <v>31</v>
      </c>
      <c r="I265" s="219">
        <v>31</v>
      </c>
      <c r="J265" s="219">
        <v>28</v>
      </c>
      <c r="K265" s="219">
        <v>31</v>
      </c>
      <c r="L265" s="219">
        <v>26</v>
      </c>
      <c r="M265" s="219">
        <v>17</v>
      </c>
      <c r="N265" s="220">
        <v>4</v>
      </c>
    </row>
    <row r="266" spans="1:15" ht="15" thickBot="1">
      <c r="A266" s="307" t="s">
        <v>651</v>
      </c>
      <c r="B266" s="305" t="s">
        <v>650</v>
      </c>
      <c r="C266" s="211">
        <v>20.496774193548379</v>
      </c>
      <c r="D266" s="211">
        <v>16.899999999999999</v>
      </c>
      <c r="E266" s="211">
        <v>14.616666666666669</v>
      </c>
      <c r="F266" s="211">
        <v>10.451612903225806</v>
      </c>
      <c r="G266" s="211">
        <v>6.38</v>
      </c>
      <c r="H266" s="211">
        <v>1.6548387096774193</v>
      </c>
      <c r="I266" s="211">
        <v>1.1741935483870969</v>
      </c>
      <c r="J266" s="211">
        <v>0.6678571428571427</v>
      </c>
      <c r="K266" s="211">
        <v>4.7967741935483863</v>
      </c>
      <c r="L266" s="211">
        <v>8.82</v>
      </c>
      <c r="M266" s="211">
        <v>13.04516129032258</v>
      </c>
      <c r="N266" s="212">
        <v>17.673333333333336</v>
      </c>
    </row>
    <row r="267" spans="1:15">
      <c r="B267" s="108"/>
      <c r="C267" s="105"/>
      <c r="D267" s="105"/>
      <c r="E267" s="107"/>
      <c r="F267" s="105"/>
      <c r="G267" s="105"/>
      <c r="H267" s="106"/>
      <c r="I267" s="105"/>
      <c r="J267" s="105"/>
      <c r="K267" s="105"/>
      <c r="L267" s="105"/>
      <c r="M267" s="105"/>
      <c r="N267" s="105"/>
    </row>
    <row r="268" spans="1:15" ht="15" thickBot="1">
      <c r="B268" s="108"/>
      <c r="C268" s="105"/>
      <c r="D268" s="105"/>
      <c r="E268" s="107"/>
      <c r="F268" s="105"/>
      <c r="G268" s="105"/>
      <c r="H268" s="106"/>
      <c r="I268" s="105"/>
      <c r="J268" s="105"/>
      <c r="K268" s="105"/>
      <c r="L268" s="105"/>
      <c r="M268" s="105"/>
      <c r="N268" s="105"/>
    </row>
    <row r="269" spans="1:15" ht="15" thickBot="1">
      <c r="A269" s="318" t="s">
        <v>740</v>
      </c>
      <c r="B269" s="284" t="s">
        <v>236</v>
      </c>
      <c r="C269" s="285" t="s">
        <v>667</v>
      </c>
      <c r="D269" s="285" t="s">
        <v>667</v>
      </c>
      <c r="E269" s="285" t="s">
        <v>667</v>
      </c>
      <c r="F269" s="285" t="s">
        <v>667</v>
      </c>
      <c r="G269" s="285" t="s">
        <v>667</v>
      </c>
      <c r="H269" s="285" t="s">
        <v>667</v>
      </c>
      <c r="I269" s="285" t="s">
        <v>666</v>
      </c>
      <c r="J269" s="285" t="s">
        <v>666</v>
      </c>
      <c r="K269" s="285" t="s">
        <v>666</v>
      </c>
      <c r="L269" s="285" t="s">
        <v>666</v>
      </c>
      <c r="M269" s="285" t="s">
        <v>666</v>
      </c>
      <c r="N269" s="286" t="s">
        <v>666</v>
      </c>
      <c r="O269" s="99"/>
    </row>
    <row r="270" spans="1:15" ht="15" thickBot="1">
      <c r="A270" s="102"/>
      <c r="B270" s="287" t="s">
        <v>195</v>
      </c>
      <c r="C270" s="288" t="s">
        <v>665</v>
      </c>
      <c r="D270" s="288" t="s">
        <v>664</v>
      </c>
      <c r="E270" s="288" t="s">
        <v>663</v>
      </c>
      <c r="F270" s="288" t="s">
        <v>662</v>
      </c>
      <c r="G270" s="288" t="s">
        <v>661</v>
      </c>
      <c r="H270" s="288" t="s">
        <v>660</v>
      </c>
      <c r="I270" s="288" t="s">
        <v>659</v>
      </c>
      <c r="J270" s="288" t="s">
        <v>658</v>
      </c>
      <c r="K270" s="288" t="s">
        <v>657</v>
      </c>
      <c r="L270" s="288" t="s">
        <v>656</v>
      </c>
      <c r="M270" s="288" t="s">
        <v>655</v>
      </c>
      <c r="N270" s="289" t="s">
        <v>654</v>
      </c>
      <c r="O270" s="99"/>
    </row>
    <row r="271" spans="1:15" ht="15" thickBot="1">
      <c r="A271" s="102"/>
      <c r="B271" s="319" t="s">
        <v>653</v>
      </c>
      <c r="C271" s="102"/>
      <c r="D271" s="102"/>
      <c r="E271" s="104"/>
      <c r="F271" s="102"/>
      <c r="G271" s="102"/>
      <c r="H271" s="103"/>
      <c r="I271" s="102"/>
      <c r="J271" s="102"/>
      <c r="K271" s="102"/>
      <c r="L271" s="102"/>
      <c r="M271" s="102"/>
      <c r="N271" s="102"/>
      <c r="O271" s="99"/>
    </row>
    <row r="272" spans="1:15">
      <c r="A272" s="99"/>
      <c r="B272" s="320">
        <v>1</v>
      </c>
      <c r="C272" s="297">
        <v>17.5</v>
      </c>
      <c r="D272" s="297">
        <v>20.9</v>
      </c>
      <c r="E272" s="297">
        <v>13.9</v>
      </c>
      <c r="F272" s="297">
        <v>14.8</v>
      </c>
      <c r="G272" s="297">
        <v>9.1</v>
      </c>
      <c r="H272" s="297">
        <v>-0.3</v>
      </c>
      <c r="I272" s="297">
        <v>0.2</v>
      </c>
      <c r="J272" s="297">
        <v>-1.3</v>
      </c>
      <c r="K272" s="297">
        <v>2.4</v>
      </c>
      <c r="L272" s="297">
        <v>3.4</v>
      </c>
      <c r="M272" s="297">
        <v>11</v>
      </c>
      <c r="N272" s="298">
        <v>21.1</v>
      </c>
      <c r="O272" s="99"/>
    </row>
    <row r="273" spans="1:15">
      <c r="A273" s="99"/>
      <c r="B273" s="321">
        <v>2</v>
      </c>
      <c r="C273" s="295">
        <v>17.399999999999999</v>
      </c>
      <c r="D273" s="295">
        <v>24.6</v>
      </c>
      <c r="E273" s="295">
        <v>14.1</v>
      </c>
      <c r="F273" s="295">
        <v>15.4</v>
      </c>
      <c r="G273" s="295">
        <v>5.9</v>
      </c>
      <c r="H273" s="295">
        <v>-0.5</v>
      </c>
      <c r="I273" s="295">
        <v>2.2999999999999998</v>
      </c>
      <c r="J273" s="295">
        <v>0.1</v>
      </c>
      <c r="K273" s="295">
        <v>5.3</v>
      </c>
      <c r="L273" s="295">
        <v>4</v>
      </c>
      <c r="M273" s="295">
        <v>11.5</v>
      </c>
      <c r="N273" s="300">
        <v>21.6</v>
      </c>
      <c r="O273" s="99"/>
    </row>
    <row r="274" spans="1:15">
      <c r="A274" s="99"/>
      <c r="B274" s="321">
        <v>3</v>
      </c>
      <c r="C274" s="295">
        <v>20.2</v>
      </c>
      <c r="D274" s="295">
        <v>22.5</v>
      </c>
      <c r="E274" s="295">
        <v>16.8</v>
      </c>
      <c r="F274" s="295">
        <v>12.9</v>
      </c>
      <c r="G274" s="295">
        <v>7.9</v>
      </c>
      <c r="H274" s="295">
        <v>4</v>
      </c>
      <c r="I274" s="295">
        <v>2.4</v>
      </c>
      <c r="J274" s="295">
        <v>-0.5</v>
      </c>
      <c r="K274" s="295">
        <v>4.8</v>
      </c>
      <c r="L274" s="295">
        <v>4.2</v>
      </c>
      <c r="M274" s="295">
        <v>10.8</v>
      </c>
      <c r="N274" s="300">
        <v>24.5</v>
      </c>
      <c r="O274" s="99"/>
    </row>
    <row r="275" spans="1:15">
      <c r="A275" s="99"/>
      <c r="B275" s="321">
        <v>4</v>
      </c>
      <c r="C275" s="295">
        <v>22.8</v>
      </c>
      <c r="D275" s="295">
        <v>19.7</v>
      </c>
      <c r="E275" s="295">
        <v>19.3</v>
      </c>
      <c r="F275" s="295">
        <v>12</v>
      </c>
      <c r="G275" s="295">
        <v>12.8</v>
      </c>
      <c r="H275" s="295">
        <v>6.1</v>
      </c>
      <c r="I275" s="295">
        <v>2.2999999999999998</v>
      </c>
      <c r="J275" s="295">
        <v>0.3</v>
      </c>
      <c r="K275" s="295">
        <v>3.9</v>
      </c>
      <c r="L275" s="295">
        <v>4</v>
      </c>
      <c r="M275" s="295">
        <v>17.899999999999999</v>
      </c>
      <c r="N275" s="300">
        <v>21.5</v>
      </c>
      <c r="O275" s="99"/>
    </row>
    <row r="276" spans="1:15">
      <c r="A276" s="99"/>
      <c r="B276" s="321">
        <v>5</v>
      </c>
      <c r="C276" s="295">
        <v>19.7</v>
      </c>
      <c r="D276" s="295">
        <v>20.8</v>
      </c>
      <c r="E276" s="295">
        <v>19.5</v>
      </c>
      <c r="F276" s="295">
        <v>12.2</v>
      </c>
      <c r="G276" s="295">
        <v>15.4</v>
      </c>
      <c r="H276" s="295">
        <v>5.8</v>
      </c>
      <c r="I276" s="295">
        <v>1.4</v>
      </c>
      <c r="J276" s="295">
        <v>-1.9</v>
      </c>
      <c r="K276" s="295">
        <v>2.4</v>
      </c>
      <c r="L276" s="295">
        <v>3.6</v>
      </c>
      <c r="M276" s="295">
        <v>19.899999999999999</v>
      </c>
      <c r="N276" s="300">
        <v>21.3</v>
      </c>
      <c r="O276" s="99"/>
    </row>
    <row r="277" spans="1:15">
      <c r="A277" s="99"/>
      <c r="B277" s="321">
        <v>6</v>
      </c>
      <c r="C277" s="295">
        <v>23.6</v>
      </c>
      <c r="D277" s="295">
        <v>20.3</v>
      </c>
      <c r="E277" s="295">
        <v>17.600000000000001</v>
      </c>
      <c r="F277" s="295">
        <v>13.1</v>
      </c>
      <c r="G277" s="295">
        <v>10</v>
      </c>
      <c r="H277" s="295">
        <v>5.3</v>
      </c>
      <c r="I277" s="295">
        <v>-1.4</v>
      </c>
      <c r="J277" s="295">
        <v>-1.8</v>
      </c>
      <c r="K277" s="295">
        <v>3.1</v>
      </c>
      <c r="L277" s="295">
        <v>3.2</v>
      </c>
      <c r="M277" s="295">
        <v>15.9</v>
      </c>
      <c r="N277" s="300">
        <v>23.7</v>
      </c>
      <c r="O277" s="99"/>
    </row>
    <row r="278" spans="1:15">
      <c r="A278" s="99"/>
      <c r="B278" s="321">
        <v>7</v>
      </c>
      <c r="C278" s="295">
        <v>26.3</v>
      </c>
      <c r="D278" s="295">
        <v>21.8</v>
      </c>
      <c r="E278" s="295">
        <v>17.600000000000001</v>
      </c>
      <c r="F278" s="295">
        <v>13.1</v>
      </c>
      <c r="G278" s="295">
        <v>9.6999999999999993</v>
      </c>
      <c r="H278" s="295">
        <v>5.0999999999999996</v>
      </c>
      <c r="I278" s="295">
        <v>-3.3</v>
      </c>
      <c r="J278" s="295">
        <v>-1.6</v>
      </c>
      <c r="K278" s="295">
        <v>4.9000000000000004</v>
      </c>
      <c r="L278" s="295">
        <v>6.9</v>
      </c>
      <c r="M278" s="295">
        <v>15</v>
      </c>
      <c r="N278" s="300">
        <v>24</v>
      </c>
      <c r="O278" s="99"/>
    </row>
    <row r="279" spans="1:15">
      <c r="A279" s="99"/>
      <c r="B279" s="321">
        <v>8</v>
      </c>
      <c r="C279" s="295">
        <v>22.5</v>
      </c>
      <c r="D279" s="295">
        <v>21.6</v>
      </c>
      <c r="E279" s="295">
        <v>18.100000000000001</v>
      </c>
      <c r="F279" s="295">
        <v>13.6</v>
      </c>
      <c r="G279" s="295">
        <v>8.6999999999999993</v>
      </c>
      <c r="H279" s="295">
        <v>2.5</v>
      </c>
      <c r="I279" s="295">
        <v>-2</v>
      </c>
      <c r="J279" s="295">
        <v>-1.2</v>
      </c>
      <c r="K279" s="295">
        <v>4.3</v>
      </c>
      <c r="L279" s="295">
        <v>8.1</v>
      </c>
      <c r="M279" s="295">
        <v>16.3</v>
      </c>
      <c r="N279" s="300">
        <v>21.6</v>
      </c>
      <c r="O279" s="99"/>
    </row>
    <row r="280" spans="1:15">
      <c r="A280" s="99"/>
      <c r="B280" s="321">
        <v>9</v>
      </c>
      <c r="C280" s="295">
        <v>17.5</v>
      </c>
      <c r="D280" s="295">
        <v>23</v>
      </c>
      <c r="E280" s="295">
        <v>19.100000000000001</v>
      </c>
      <c r="F280" s="295">
        <v>15.7</v>
      </c>
      <c r="G280" s="295">
        <v>11.5</v>
      </c>
      <c r="H280" s="295">
        <v>0.4</v>
      </c>
      <c r="I280" s="295">
        <v>6.4</v>
      </c>
      <c r="J280" s="295">
        <v>2.1</v>
      </c>
      <c r="K280" s="295">
        <v>5.5</v>
      </c>
      <c r="L280" s="295">
        <v>9.6999999999999993</v>
      </c>
      <c r="M280" s="295">
        <v>16.399999999999999</v>
      </c>
      <c r="N280" s="300">
        <v>19.3</v>
      </c>
      <c r="O280" s="99"/>
    </row>
    <row r="281" spans="1:15">
      <c r="A281" s="99"/>
      <c r="B281" s="321">
        <v>10</v>
      </c>
      <c r="C281" s="295">
        <v>17.2</v>
      </c>
      <c r="D281" s="295">
        <v>23.5</v>
      </c>
      <c r="E281" s="295">
        <v>15.9</v>
      </c>
      <c r="F281" s="295">
        <v>11.8</v>
      </c>
      <c r="G281" s="295">
        <v>12</v>
      </c>
      <c r="H281" s="295">
        <v>0.2</v>
      </c>
      <c r="I281" s="295">
        <v>13.2</v>
      </c>
      <c r="J281" s="295">
        <v>4.2</v>
      </c>
      <c r="K281" s="295">
        <v>3.9</v>
      </c>
      <c r="L281" s="295">
        <v>12.1</v>
      </c>
      <c r="M281" s="295">
        <v>15.4</v>
      </c>
      <c r="N281" s="300">
        <v>19.2</v>
      </c>
      <c r="O281" s="99"/>
    </row>
    <row r="282" spans="1:15">
      <c r="A282" s="99"/>
      <c r="B282" s="321">
        <v>11</v>
      </c>
      <c r="C282" s="295">
        <v>16.399999999999999</v>
      </c>
      <c r="D282" s="295">
        <v>20.9</v>
      </c>
      <c r="E282" s="295">
        <v>13.4</v>
      </c>
      <c r="F282" s="295">
        <v>13.8</v>
      </c>
      <c r="G282" s="295">
        <v>13.3</v>
      </c>
      <c r="H282" s="295">
        <v>4.2</v>
      </c>
      <c r="I282" s="295">
        <v>4.5999999999999996</v>
      </c>
      <c r="J282" s="295">
        <v>2.8</v>
      </c>
      <c r="K282" s="295">
        <v>3.9</v>
      </c>
      <c r="L282" s="295">
        <v>13</v>
      </c>
      <c r="M282" s="295">
        <v>14.2</v>
      </c>
      <c r="N282" s="300">
        <v>22.1</v>
      </c>
      <c r="O282" s="99"/>
    </row>
    <row r="283" spans="1:15">
      <c r="A283" s="99"/>
      <c r="B283" s="321">
        <v>12</v>
      </c>
      <c r="C283" s="295">
        <v>20.2</v>
      </c>
      <c r="D283" s="295">
        <v>17.100000000000001</v>
      </c>
      <c r="E283" s="295">
        <v>14.5</v>
      </c>
      <c r="F283" s="295">
        <v>15.5</v>
      </c>
      <c r="G283" s="295">
        <v>11.6</v>
      </c>
      <c r="H283" s="295">
        <v>4.0999999999999996</v>
      </c>
      <c r="I283" s="295">
        <v>4.7</v>
      </c>
      <c r="J283" s="295">
        <v>2.9</v>
      </c>
      <c r="K283" s="295">
        <v>4.2</v>
      </c>
      <c r="L283" s="295">
        <v>13.6</v>
      </c>
      <c r="M283" s="295">
        <v>17.7</v>
      </c>
      <c r="N283" s="300">
        <v>25.6</v>
      </c>
      <c r="O283" s="99"/>
    </row>
    <row r="284" spans="1:15">
      <c r="A284" s="99"/>
      <c r="B284" s="321">
        <v>13</v>
      </c>
      <c r="C284" s="295">
        <v>18.2</v>
      </c>
      <c r="D284" s="295">
        <v>17.600000000000001</v>
      </c>
      <c r="E284" s="295">
        <v>15.7</v>
      </c>
      <c r="F284" s="295">
        <v>14.6</v>
      </c>
      <c r="G284" s="295">
        <v>9.8000000000000007</v>
      </c>
      <c r="H284" s="295">
        <v>2.2000000000000002</v>
      </c>
      <c r="I284" s="295">
        <v>3.1</v>
      </c>
      <c r="J284" s="295">
        <v>2</v>
      </c>
      <c r="K284" s="295">
        <v>4.0999999999999996</v>
      </c>
      <c r="L284" s="295">
        <v>11.1</v>
      </c>
      <c r="M284" s="295">
        <v>18.5</v>
      </c>
      <c r="N284" s="300">
        <v>23.7</v>
      </c>
      <c r="O284" s="99"/>
    </row>
    <row r="285" spans="1:15">
      <c r="A285" s="99"/>
      <c r="B285" s="321">
        <v>14</v>
      </c>
      <c r="C285" s="295">
        <v>20.8</v>
      </c>
      <c r="D285" s="295">
        <v>16.899999999999999</v>
      </c>
      <c r="E285" s="295">
        <v>15.8</v>
      </c>
      <c r="F285" s="295">
        <v>13.8</v>
      </c>
      <c r="G285" s="295">
        <v>10.4</v>
      </c>
      <c r="H285" s="295">
        <v>1.8</v>
      </c>
      <c r="I285" s="295">
        <v>2.4</v>
      </c>
      <c r="J285" s="295">
        <v>3.2</v>
      </c>
      <c r="K285" s="295">
        <v>3.2</v>
      </c>
      <c r="L285" s="295">
        <v>11.6</v>
      </c>
      <c r="M285" s="295">
        <v>16.399999999999999</v>
      </c>
      <c r="N285" s="300">
        <v>21</v>
      </c>
      <c r="O285" s="99"/>
    </row>
    <row r="286" spans="1:15">
      <c r="A286" s="99"/>
      <c r="B286" s="321">
        <v>15</v>
      </c>
      <c r="C286" s="295">
        <v>22.6</v>
      </c>
      <c r="D286" s="295">
        <v>17.7</v>
      </c>
      <c r="E286" s="295">
        <v>16.7</v>
      </c>
      <c r="F286" s="295">
        <v>11.4</v>
      </c>
      <c r="G286" s="295">
        <v>11.1</v>
      </c>
      <c r="H286" s="295">
        <v>3.6</v>
      </c>
      <c r="I286" s="295">
        <v>2.8</v>
      </c>
      <c r="J286" s="295">
        <v>4.7</v>
      </c>
      <c r="K286" s="295">
        <v>6.2</v>
      </c>
      <c r="L286" s="295">
        <v>17.899999999999999</v>
      </c>
      <c r="M286" s="295">
        <v>11.8</v>
      </c>
      <c r="N286" s="300">
        <v>18.399999999999999</v>
      </c>
      <c r="O286" s="99"/>
    </row>
    <row r="287" spans="1:15">
      <c r="A287" s="99"/>
      <c r="B287" s="321">
        <v>16</v>
      </c>
      <c r="C287" s="295">
        <v>24.9</v>
      </c>
      <c r="D287" s="295">
        <v>15.6</v>
      </c>
      <c r="E287" s="295">
        <v>16.8</v>
      </c>
      <c r="F287" s="295">
        <v>15.7</v>
      </c>
      <c r="G287" s="295">
        <v>8.9</v>
      </c>
      <c r="H287" s="295">
        <v>3.6</v>
      </c>
      <c r="I287" s="295">
        <v>1.7</v>
      </c>
      <c r="J287" s="295">
        <v>1.6</v>
      </c>
      <c r="K287" s="295">
        <v>8.6</v>
      </c>
      <c r="L287" s="295">
        <v>17.600000000000001</v>
      </c>
      <c r="M287" s="295">
        <v>18</v>
      </c>
      <c r="N287" s="300">
        <v>17.899999999999999</v>
      </c>
      <c r="O287" s="99"/>
    </row>
    <row r="288" spans="1:15">
      <c r="A288" s="99"/>
      <c r="B288" s="321">
        <v>17</v>
      </c>
      <c r="C288" s="295">
        <v>24.2</v>
      </c>
      <c r="D288" s="295">
        <v>16.2</v>
      </c>
      <c r="E288" s="295">
        <v>16.899999999999999</v>
      </c>
      <c r="F288" s="295">
        <v>13.1</v>
      </c>
      <c r="G288" s="295">
        <v>8.6</v>
      </c>
      <c r="H288" s="295">
        <v>4.3</v>
      </c>
      <c r="I288" s="295">
        <v>2.6</v>
      </c>
      <c r="J288" s="295">
        <v>1.4</v>
      </c>
      <c r="K288" s="295">
        <v>7.6</v>
      </c>
      <c r="L288" s="295">
        <v>11.2</v>
      </c>
      <c r="M288" s="295">
        <v>15.5</v>
      </c>
      <c r="N288" s="300">
        <v>13.4</v>
      </c>
      <c r="O288" s="99"/>
    </row>
    <row r="289" spans="1:15">
      <c r="A289" s="99"/>
      <c r="B289" s="321">
        <v>18</v>
      </c>
      <c r="C289" s="295">
        <v>23.3</v>
      </c>
      <c r="D289" s="295">
        <v>18.600000000000001</v>
      </c>
      <c r="E289" s="295">
        <v>16.600000000000001</v>
      </c>
      <c r="F289" s="295">
        <v>12.8</v>
      </c>
      <c r="G289" s="295">
        <v>7.1</v>
      </c>
      <c r="H289" s="295">
        <v>7.7</v>
      </c>
      <c r="I289" s="295">
        <v>2.5</v>
      </c>
      <c r="J289" s="295">
        <v>0.9</v>
      </c>
      <c r="K289" s="295">
        <v>6.6</v>
      </c>
      <c r="L289" s="295">
        <v>6.2</v>
      </c>
      <c r="M289" s="295">
        <v>17.899999999999999</v>
      </c>
      <c r="N289" s="300">
        <v>18.2</v>
      </c>
      <c r="O289" s="99"/>
    </row>
    <row r="290" spans="1:15">
      <c r="A290" s="99"/>
      <c r="B290" s="321">
        <v>19</v>
      </c>
      <c r="C290" s="295">
        <v>25.6</v>
      </c>
      <c r="D290" s="295">
        <v>15.3</v>
      </c>
      <c r="E290" s="295">
        <v>16.399999999999999</v>
      </c>
      <c r="F290" s="295">
        <v>10.6</v>
      </c>
      <c r="G290" s="295">
        <v>7.1</v>
      </c>
      <c r="H290" s="295">
        <v>11.9</v>
      </c>
      <c r="I290" s="295">
        <v>1.7</v>
      </c>
      <c r="J290" s="295">
        <v>0.5</v>
      </c>
      <c r="K290" s="295">
        <v>4.7</v>
      </c>
      <c r="L290" s="295">
        <v>8.4</v>
      </c>
      <c r="M290" s="295">
        <v>16.600000000000001</v>
      </c>
      <c r="N290" s="300">
        <v>15.6</v>
      </c>
      <c r="O290" s="99"/>
    </row>
    <row r="291" spans="1:15">
      <c r="A291" s="99"/>
      <c r="B291" s="321">
        <v>20</v>
      </c>
      <c r="C291" s="295">
        <v>27.8</v>
      </c>
      <c r="D291" s="295">
        <v>15.2</v>
      </c>
      <c r="E291" s="295">
        <v>18.2</v>
      </c>
      <c r="F291" s="295">
        <v>14.8</v>
      </c>
      <c r="G291" s="295">
        <v>6.2</v>
      </c>
      <c r="H291" s="295">
        <v>6.8</v>
      </c>
      <c r="I291" s="295">
        <v>1.9</v>
      </c>
      <c r="J291" s="295">
        <v>1</v>
      </c>
      <c r="K291" s="295">
        <v>4.3</v>
      </c>
      <c r="L291" s="295">
        <v>12.7</v>
      </c>
      <c r="M291" s="295">
        <v>12.8</v>
      </c>
      <c r="N291" s="300">
        <v>12.9</v>
      </c>
      <c r="O291" s="99"/>
    </row>
    <row r="292" spans="1:15">
      <c r="A292" s="99"/>
      <c r="B292" s="321">
        <v>21</v>
      </c>
      <c r="C292" s="295">
        <v>24.1</v>
      </c>
      <c r="D292" s="295">
        <v>14.9</v>
      </c>
      <c r="E292" s="295">
        <v>17.2</v>
      </c>
      <c r="F292" s="295">
        <v>14</v>
      </c>
      <c r="G292" s="295">
        <v>4.9000000000000004</v>
      </c>
      <c r="H292" s="295">
        <v>5.0999999999999996</v>
      </c>
      <c r="I292" s="295">
        <v>2.5</v>
      </c>
      <c r="J292" s="295">
        <v>3</v>
      </c>
      <c r="K292" s="295">
        <v>6.8</v>
      </c>
      <c r="L292" s="295">
        <v>14.4</v>
      </c>
      <c r="M292" s="295">
        <v>12.7</v>
      </c>
      <c r="N292" s="300">
        <v>14.5</v>
      </c>
      <c r="O292" s="99"/>
    </row>
    <row r="293" spans="1:15">
      <c r="A293" s="99"/>
      <c r="B293" s="321">
        <v>22</v>
      </c>
      <c r="C293" s="295">
        <v>20.5</v>
      </c>
      <c r="D293" s="295">
        <v>16</v>
      </c>
      <c r="E293" s="295">
        <v>11.6</v>
      </c>
      <c r="F293" s="295">
        <v>8.3000000000000007</v>
      </c>
      <c r="G293" s="295">
        <v>4.7</v>
      </c>
      <c r="H293" s="295">
        <v>7.6</v>
      </c>
      <c r="I293" s="295">
        <v>5.4</v>
      </c>
      <c r="J293" s="295">
        <v>2.8</v>
      </c>
      <c r="K293" s="295">
        <v>4.5</v>
      </c>
      <c r="L293" s="295">
        <v>13.4</v>
      </c>
      <c r="M293" s="295">
        <v>13.9</v>
      </c>
      <c r="N293" s="300">
        <v>16</v>
      </c>
      <c r="O293" s="99"/>
    </row>
    <row r="294" spans="1:15">
      <c r="A294" s="99"/>
      <c r="B294" s="321">
        <v>23</v>
      </c>
      <c r="C294" s="295">
        <v>22.6</v>
      </c>
      <c r="D294" s="295">
        <v>16</v>
      </c>
      <c r="E294" s="295">
        <v>9.3000000000000007</v>
      </c>
      <c r="F294" s="295">
        <v>8.8000000000000007</v>
      </c>
      <c r="G294" s="295">
        <v>5</v>
      </c>
      <c r="H294" s="295">
        <v>8.8000000000000007</v>
      </c>
      <c r="I294" s="295">
        <v>4.5999999999999996</v>
      </c>
      <c r="J294" s="295">
        <v>4.5</v>
      </c>
      <c r="K294" s="295">
        <v>4.5999999999999996</v>
      </c>
      <c r="L294" s="295">
        <v>12.3</v>
      </c>
      <c r="M294" s="295">
        <v>11.7</v>
      </c>
      <c r="N294" s="300">
        <v>15.3</v>
      </c>
      <c r="O294" s="99"/>
    </row>
    <row r="295" spans="1:15">
      <c r="A295" s="99"/>
      <c r="B295" s="321">
        <v>24</v>
      </c>
      <c r="C295" s="295">
        <v>19.399999999999999</v>
      </c>
      <c r="D295" s="295">
        <v>13.5</v>
      </c>
      <c r="E295" s="295">
        <v>11.6</v>
      </c>
      <c r="F295" s="295">
        <v>7.5</v>
      </c>
      <c r="G295" s="295">
        <v>3.7</v>
      </c>
      <c r="H295" s="295">
        <v>5.3</v>
      </c>
      <c r="I295" s="295">
        <v>0.6</v>
      </c>
      <c r="J295" s="295">
        <v>5.4</v>
      </c>
      <c r="K295" s="295">
        <v>10.1</v>
      </c>
      <c r="L295" s="295">
        <v>14.1</v>
      </c>
      <c r="M295" s="295">
        <v>12.2</v>
      </c>
      <c r="N295" s="300">
        <v>15.6</v>
      </c>
      <c r="O295" s="99"/>
    </row>
    <row r="296" spans="1:15">
      <c r="A296" s="99"/>
      <c r="B296" s="321">
        <v>25</v>
      </c>
      <c r="C296" s="295">
        <v>21</v>
      </c>
      <c r="D296" s="295">
        <v>14.6</v>
      </c>
      <c r="E296" s="295">
        <v>13.2</v>
      </c>
      <c r="F296" s="295">
        <v>6.5</v>
      </c>
      <c r="G296" s="295">
        <v>3.8</v>
      </c>
      <c r="H296" s="295">
        <v>5.4</v>
      </c>
      <c r="I296" s="295">
        <v>0.9</v>
      </c>
      <c r="J296" s="295">
        <v>5.6</v>
      </c>
      <c r="K296" s="295">
        <v>11.5</v>
      </c>
      <c r="L296" s="295">
        <v>16.3</v>
      </c>
      <c r="M296" s="295">
        <v>15.6</v>
      </c>
      <c r="N296" s="300">
        <v>17.2</v>
      </c>
      <c r="O296" s="99"/>
    </row>
    <row r="297" spans="1:15">
      <c r="A297" s="99"/>
      <c r="B297" s="321">
        <v>26</v>
      </c>
      <c r="C297" s="295">
        <v>23</v>
      </c>
      <c r="D297" s="295">
        <v>16.399999999999999</v>
      </c>
      <c r="E297" s="295">
        <v>13.8</v>
      </c>
      <c r="F297" s="295">
        <v>7.1</v>
      </c>
      <c r="G297" s="295">
        <v>3</v>
      </c>
      <c r="H297" s="295">
        <v>0.5</v>
      </c>
      <c r="I297" s="295">
        <v>0.1</v>
      </c>
      <c r="J297" s="295">
        <v>4.3</v>
      </c>
      <c r="K297" s="295">
        <v>12.5</v>
      </c>
      <c r="L297" s="295">
        <v>16.5</v>
      </c>
      <c r="M297" s="295">
        <v>13.3</v>
      </c>
      <c r="N297" s="300">
        <v>20.6</v>
      </c>
      <c r="O297" s="99"/>
    </row>
    <row r="298" spans="1:15">
      <c r="A298" s="99"/>
      <c r="B298" s="321">
        <v>27</v>
      </c>
      <c r="C298" s="295">
        <v>23.1</v>
      </c>
      <c r="D298" s="295">
        <v>13.3</v>
      </c>
      <c r="E298" s="295">
        <v>13.5</v>
      </c>
      <c r="F298" s="295">
        <v>5.3</v>
      </c>
      <c r="G298" s="295">
        <v>1.8</v>
      </c>
      <c r="H298" s="295">
        <v>-2.4</v>
      </c>
      <c r="I298" s="295">
        <v>1.5</v>
      </c>
      <c r="J298" s="295">
        <v>5.5</v>
      </c>
      <c r="K298" s="295">
        <v>8.1</v>
      </c>
      <c r="L298" s="295">
        <v>18.899999999999999</v>
      </c>
      <c r="M298" s="295">
        <v>11.4</v>
      </c>
      <c r="N298" s="300">
        <v>20.100000000000001</v>
      </c>
      <c r="O298" s="99"/>
    </row>
    <row r="299" spans="1:15">
      <c r="A299" s="99"/>
      <c r="B299" s="321">
        <v>28</v>
      </c>
      <c r="C299" s="295">
        <v>21.5</v>
      </c>
      <c r="D299" s="295">
        <v>15.5</v>
      </c>
      <c r="E299" s="295">
        <v>12.8</v>
      </c>
      <c r="F299" s="295">
        <v>4.9000000000000004</v>
      </c>
      <c r="G299" s="295">
        <v>1.1000000000000001</v>
      </c>
      <c r="H299" s="295">
        <v>-5.6</v>
      </c>
      <c r="I299" s="295">
        <v>2.1</v>
      </c>
      <c r="J299" s="295">
        <v>3.2</v>
      </c>
      <c r="K299" s="295">
        <v>5.6</v>
      </c>
      <c r="L299" s="295">
        <v>11</v>
      </c>
      <c r="M299" s="295">
        <v>12.7</v>
      </c>
      <c r="N299" s="300">
        <v>19.600000000000001</v>
      </c>
      <c r="O299" s="99"/>
    </row>
    <row r="300" spans="1:15">
      <c r="A300" s="99"/>
      <c r="B300" s="321">
        <v>29</v>
      </c>
      <c r="C300" s="295">
        <v>22.9</v>
      </c>
      <c r="D300" s="295">
        <v>17.899999999999999</v>
      </c>
      <c r="E300" s="295">
        <v>10.4</v>
      </c>
      <c r="F300" s="295">
        <v>5</v>
      </c>
      <c r="G300" s="295">
        <v>0.3</v>
      </c>
      <c r="H300" s="295">
        <v>-6.9</v>
      </c>
      <c r="I300" s="295">
        <v>1</v>
      </c>
      <c r="J300" s="295"/>
      <c r="K300" s="295">
        <v>9.1</v>
      </c>
      <c r="L300" s="295">
        <v>9.6</v>
      </c>
      <c r="M300" s="295">
        <v>17.7</v>
      </c>
      <c r="N300" s="300">
        <v>18.7</v>
      </c>
      <c r="O300" s="99"/>
    </row>
    <row r="301" spans="1:15">
      <c r="A301" s="99"/>
      <c r="B301" s="321">
        <v>30</v>
      </c>
      <c r="C301" s="295">
        <v>23.4</v>
      </c>
      <c r="D301" s="295">
        <v>16.399999999999999</v>
      </c>
      <c r="E301" s="295">
        <v>11.9</v>
      </c>
      <c r="F301" s="295">
        <v>4.4000000000000004</v>
      </c>
      <c r="G301" s="295">
        <v>-0.3</v>
      </c>
      <c r="H301" s="295">
        <v>-6.3</v>
      </c>
      <c r="I301" s="295">
        <v>1.4</v>
      </c>
      <c r="J301" s="295"/>
      <c r="K301" s="295">
        <v>7.2</v>
      </c>
      <c r="L301" s="295">
        <v>10.9</v>
      </c>
      <c r="M301" s="295">
        <v>17.899999999999999</v>
      </c>
      <c r="N301" s="300">
        <v>21.7</v>
      </c>
      <c r="O301" s="99"/>
    </row>
    <row r="302" spans="1:15" ht="15" thickBot="1">
      <c r="A302" s="99"/>
      <c r="B302" s="325">
        <v>31</v>
      </c>
      <c r="C302" s="302">
        <v>19.899999999999999</v>
      </c>
      <c r="D302" s="302">
        <v>16.399999999999999</v>
      </c>
      <c r="E302" s="302"/>
      <c r="F302" s="302">
        <v>7.2</v>
      </c>
      <c r="G302" s="302"/>
      <c r="H302" s="302">
        <v>-5.6</v>
      </c>
      <c r="I302" s="302">
        <v>0.8</v>
      </c>
      <c r="J302" s="302"/>
      <c r="K302" s="302">
        <v>8.6</v>
      </c>
      <c r="L302" s="302"/>
      <c r="M302" s="302">
        <v>18.2</v>
      </c>
      <c r="N302" s="303"/>
      <c r="O302" s="99"/>
    </row>
    <row r="303" spans="1:15">
      <c r="A303" s="306" t="s">
        <v>652</v>
      </c>
      <c r="B303" s="304" t="s">
        <v>211</v>
      </c>
      <c r="C303" s="219">
        <v>0</v>
      </c>
      <c r="D303" s="219">
        <v>0</v>
      </c>
      <c r="E303" s="219">
        <v>7</v>
      </c>
      <c r="F303" s="219">
        <v>17</v>
      </c>
      <c r="G303" s="219">
        <v>29</v>
      </c>
      <c r="H303" s="219">
        <v>31</v>
      </c>
      <c r="I303" s="219">
        <v>30</v>
      </c>
      <c r="J303" s="219">
        <v>28</v>
      </c>
      <c r="K303" s="219">
        <v>31</v>
      </c>
      <c r="L303" s="219">
        <v>21</v>
      </c>
      <c r="M303" s="219">
        <v>10</v>
      </c>
      <c r="N303" s="220">
        <v>2</v>
      </c>
    </row>
    <row r="304" spans="1:15" ht="15" thickBot="1">
      <c r="A304" s="307" t="s">
        <v>651</v>
      </c>
      <c r="B304" s="305" t="s">
        <v>650</v>
      </c>
      <c r="C304" s="211">
        <v>21.616129032258065</v>
      </c>
      <c r="D304" s="211">
        <v>18.087096774193551</v>
      </c>
      <c r="E304" s="211">
        <v>15.273333333333332</v>
      </c>
      <c r="F304" s="211">
        <v>11.280645161290321</v>
      </c>
      <c r="G304" s="211">
        <v>7.5033333333333321</v>
      </c>
      <c r="H304" s="211">
        <v>2.7322580645161287</v>
      </c>
      <c r="I304" s="211">
        <v>2.2709677419354835</v>
      </c>
      <c r="J304" s="211">
        <v>1.9178571428571429</v>
      </c>
      <c r="K304" s="211">
        <v>5.8870967741935463</v>
      </c>
      <c r="L304" s="211">
        <v>10.663333333333332</v>
      </c>
      <c r="M304" s="211">
        <v>15.058064516129029</v>
      </c>
      <c r="N304" s="212">
        <v>19.530000000000005</v>
      </c>
    </row>
    <row r="305" spans="1:15">
      <c r="B305" s="108"/>
      <c r="C305" s="105"/>
      <c r="D305" s="105"/>
      <c r="E305" s="107"/>
      <c r="F305" s="105"/>
      <c r="G305" s="105"/>
      <c r="H305" s="106"/>
      <c r="I305" s="105"/>
      <c r="J305" s="105"/>
      <c r="K305" s="105"/>
      <c r="L305" s="105"/>
      <c r="M305" s="105"/>
      <c r="N305" s="105"/>
    </row>
    <row r="306" spans="1:15" ht="15" thickBot="1">
      <c r="B306" s="108"/>
      <c r="C306" s="105"/>
      <c r="D306" s="105"/>
      <c r="E306" s="107"/>
      <c r="F306" s="105"/>
      <c r="G306" s="105"/>
      <c r="H306" s="106"/>
      <c r="I306" s="105"/>
      <c r="J306" s="105"/>
      <c r="K306" s="105"/>
      <c r="L306" s="105"/>
      <c r="M306" s="105"/>
      <c r="N306" s="105"/>
    </row>
    <row r="307" spans="1:15" ht="15" thickBot="1">
      <c r="A307" s="329" t="s">
        <v>739</v>
      </c>
      <c r="B307" s="284" t="s">
        <v>236</v>
      </c>
      <c r="C307" s="285" t="s">
        <v>667</v>
      </c>
      <c r="D307" s="285" t="s">
        <v>667</v>
      </c>
      <c r="E307" s="285" t="s">
        <v>667</v>
      </c>
      <c r="F307" s="285" t="s">
        <v>667</v>
      </c>
      <c r="G307" s="285" t="s">
        <v>667</v>
      </c>
      <c r="H307" s="285" t="s">
        <v>667</v>
      </c>
      <c r="I307" s="285" t="s">
        <v>666</v>
      </c>
      <c r="J307" s="285" t="s">
        <v>666</v>
      </c>
      <c r="K307" s="285" t="s">
        <v>666</v>
      </c>
      <c r="L307" s="285" t="s">
        <v>666</v>
      </c>
      <c r="M307" s="285" t="s">
        <v>666</v>
      </c>
      <c r="N307" s="286" t="s">
        <v>666</v>
      </c>
      <c r="O307" s="99"/>
    </row>
    <row r="308" spans="1:15" ht="15" thickBot="1">
      <c r="A308" s="102"/>
      <c r="B308" s="287" t="s">
        <v>195</v>
      </c>
      <c r="C308" s="288" t="s">
        <v>665</v>
      </c>
      <c r="D308" s="288" t="s">
        <v>664</v>
      </c>
      <c r="E308" s="288" t="s">
        <v>663</v>
      </c>
      <c r="F308" s="288" t="s">
        <v>662</v>
      </c>
      <c r="G308" s="288" t="s">
        <v>661</v>
      </c>
      <c r="H308" s="288" t="s">
        <v>660</v>
      </c>
      <c r="I308" s="288" t="s">
        <v>659</v>
      </c>
      <c r="J308" s="288" t="s">
        <v>658</v>
      </c>
      <c r="K308" s="288" t="s">
        <v>657</v>
      </c>
      <c r="L308" s="288" t="s">
        <v>656</v>
      </c>
      <c r="M308" s="288" t="s">
        <v>655</v>
      </c>
      <c r="N308" s="289" t="s">
        <v>654</v>
      </c>
      <c r="O308" s="99"/>
    </row>
    <row r="309" spans="1:15" ht="15" thickBot="1">
      <c r="A309" s="102"/>
      <c r="B309" s="319" t="s">
        <v>653</v>
      </c>
      <c r="C309" s="102"/>
      <c r="D309" s="102"/>
      <c r="E309" s="104"/>
      <c r="F309" s="102"/>
      <c r="G309" s="102"/>
      <c r="H309" s="103"/>
      <c r="I309" s="102"/>
      <c r="J309" s="102"/>
      <c r="K309" s="102"/>
      <c r="L309" s="102"/>
      <c r="M309" s="102"/>
      <c r="N309" s="102"/>
      <c r="O309" s="99"/>
    </row>
    <row r="310" spans="1:15">
      <c r="A310" s="99"/>
      <c r="B310" s="314">
        <v>1</v>
      </c>
      <c r="C310" s="322">
        <v>14.6</v>
      </c>
      <c r="D310" s="297">
        <v>17.7</v>
      </c>
      <c r="E310" s="297">
        <v>11.8</v>
      </c>
      <c r="F310" s="297">
        <v>13.5</v>
      </c>
      <c r="G310" s="297">
        <v>8.6999999999999993</v>
      </c>
      <c r="H310" s="297">
        <v>-0.4</v>
      </c>
      <c r="I310" s="297">
        <v>0.7</v>
      </c>
      <c r="J310" s="297">
        <v>-1.3</v>
      </c>
      <c r="K310" s="297">
        <v>0.8</v>
      </c>
      <c r="L310" s="297">
        <v>0.9</v>
      </c>
      <c r="M310" s="297">
        <v>8.3000000000000007</v>
      </c>
      <c r="N310" s="298">
        <v>17.600000000000001</v>
      </c>
      <c r="O310" s="99"/>
    </row>
    <row r="311" spans="1:15">
      <c r="A311" s="99"/>
      <c r="B311" s="315">
        <v>2</v>
      </c>
      <c r="C311" s="312">
        <v>16</v>
      </c>
      <c r="D311" s="295">
        <v>21.9</v>
      </c>
      <c r="E311" s="295">
        <v>12</v>
      </c>
      <c r="F311" s="295">
        <v>12.6</v>
      </c>
      <c r="G311" s="295">
        <v>5.4</v>
      </c>
      <c r="H311" s="295">
        <v>-1</v>
      </c>
      <c r="I311" s="295">
        <v>1.3</v>
      </c>
      <c r="J311" s="295">
        <v>-2.8</v>
      </c>
      <c r="K311" s="295">
        <v>2.5</v>
      </c>
      <c r="L311" s="295">
        <v>0.1</v>
      </c>
      <c r="M311" s="295">
        <v>8.6</v>
      </c>
      <c r="N311" s="300">
        <v>20.5</v>
      </c>
      <c r="O311" s="99"/>
    </row>
    <row r="312" spans="1:15">
      <c r="A312" s="99"/>
      <c r="B312" s="315">
        <v>3</v>
      </c>
      <c r="C312" s="312">
        <v>17.5</v>
      </c>
      <c r="D312" s="295">
        <v>19.2</v>
      </c>
      <c r="E312" s="295">
        <v>13.7</v>
      </c>
      <c r="F312" s="295">
        <v>11.6</v>
      </c>
      <c r="G312" s="295">
        <v>5</v>
      </c>
      <c r="H312" s="295">
        <v>1</v>
      </c>
      <c r="I312" s="295">
        <v>-0.1</v>
      </c>
      <c r="J312" s="295">
        <v>-2.2999999999999998</v>
      </c>
      <c r="K312" s="295">
        <v>1.7</v>
      </c>
      <c r="L312" s="295">
        <v>0.3</v>
      </c>
      <c r="M312" s="295">
        <v>8.3000000000000007</v>
      </c>
      <c r="N312" s="300">
        <v>22.5</v>
      </c>
      <c r="O312" s="99"/>
    </row>
    <row r="313" spans="1:15">
      <c r="A313" s="99"/>
      <c r="B313" s="315">
        <v>4</v>
      </c>
      <c r="C313" s="312">
        <v>20.3</v>
      </c>
      <c r="D313" s="295">
        <v>16.600000000000001</v>
      </c>
      <c r="E313" s="295">
        <v>18.100000000000001</v>
      </c>
      <c r="F313" s="295">
        <v>10.3</v>
      </c>
      <c r="G313" s="295">
        <v>7.8</v>
      </c>
      <c r="H313" s="295">
        <v>3.2</v>
      </c>
      <c r="I313" s="295">
        <v>-0.7</v>
      </c>
      <c r="J313" s="295">
        <v>-3.5</v>
      </c>
      <c r="K313" s="295">
        <v>1.4</v>
      </c>
      <c r="L313" s="295">
        <v>0.8</v>
      </c>
      <c r="M313" s="295">
        <v>15.8</v>
      </c>
      <c r="N313" s="300">
        <v>18</v>
      </c>
      <c r="O313" s="99"/>
    </row>
    <row r="314" spans="1:15">
      <c r="A314" s="99"/>
      <c r="B314" s="315">
        <v>5</v>
      </c>
      <c r="C314" s="312">
        <v>18.3</v>
      </c>
      <c r="D314" s="295">
        <v>17.3</v>
      </c>
      <c r="E314" s="295">
        <v>18.399999999999999</v>
      </c>
      <c r="F314" s="295">
        <v>11</v>
      </c>
      <c r="G314" s="295">
        <v>11.7</v>
      </c>
      <c r="H314" s="295">
        <v>3</v>
      </c>
      <c r="I314" s="295">
        <v>-1</v>
      </c>
      <c r="J314" s="295">
        <v>-4.8</v>
      </c>
      <c r="K314" s="295">
        <v>0</v>
      </c>
      <c r="L314" s="295">
        <v>0.9</v>
      </c>
      <c r="M314" s="295">
        <v>17.7</v>
      </c>
      <c r="N314" s="300">
        <v>19</v>
      </c>
      <c r="O314" s="99"/>
    </row>
    <row r="315" spans="1:15">
      <c r="A315" s="99"/>
      <c r="B315" s="315">
        <v>6</v>
      </c>
      <c r="C315" s="312">
        <v>22.2</v>
      </c>
      <c r="D315" s="295">
        <v>17.600000000000001</v>
      </c>
      <c r="E315" s="295">
        <v>17.2</v>
      </c>
      <c r="F315" s="295">
        <v>10.4</v>
      </c>
      <c r="G315" s="295">
        <v>7.9</v>
      </c>
      <c r="H315" s="295">
        <v>3.4</v>
      </c>
      <c r="I315" s="295">
        <v>-3.3</v>
      </c>
      <c r="J315" s="295">
        <v>-5.5</v>
      </c>
      <c r="K315" s="295">
        <v>2.5</v>
      </c>
      <c r="L315" s="295">
        <v>0.2</v>
      </c>
      <c r="M315" s="295">
        <v>11.7</v>
      </c>
      <c r="N315" s="300">
        <v>21.9</v>
      </c>
      <c r="O315" s="99"/>
    </row>
    <row r="316" spans="1:15">
      <c r="A316" s="99"/>
      <c r="B316" s="315">
        <v>7</v>
      </c>
      <c r="C316" s="312">
        <v>22.8</v>
      </c>
      <c r="D316" s="295">
        <v>19.2</v>
      </c>
      <c r="E316" s="295">
        <v>16.899999999999999</v>
      </c>
      <c r="F316" s="295">
        <v>10.8</v>
      </c>
      <c r="G316" s="295">
        <v>8.5</v>
      </c>
      <c r="H316" s="295">
        <v>2.1</v>
      </c>
      <c r="I316" s="295">
        <v>-5.6</v>
      </c>
      <c r="J316" s="295">
        <v>-3.9</v>
      </c>
      <c r="K316" s="295">
        <v>2.6</v>
      </c>
      <c r="L316" s="295">
        <v>4</v>
      </c>
      <c r="M316" s="295">
        <v>11.7</v>
      </c>
      <c r="N316" s="300">
        <v>21</v>
      </c>
      <c r="O316" s="99"/>
    </row>
    <row r="317" spans="1:15">
      <c r="A317" s="99"/>
      <c r="B317" s="315">
        <v>8</v>
      </c>
      <c r="C317" s="312">
        <v>20.100000000000001</v>
      </c>
      <c r="D317" s="295">
        <v>20.5</v>
      </c>
      <c r="E317" s="295">
        <v>18.2</v>
      </c>
      <c r="F317" s="295">
        <v>11.8</v>
      </c>
      <c r="G317" s="295">
        <v>6.8</v>
      </c>
      <c r="H317" s="295">
        <v>-0.1</v>
      </c>
      <c r="I317" s="295">
        <v>-2.4</v>
      </c>
      <c r="J317" s="295">
        <v>-3.5</v>
      </c>
      <c r="K317" s="295">
        <v>3.7</v>
      </c>
      <c r="L317" s="295">
        <v>4.8</v>
      </c>
      <c r="M317" s="295">
        <v>13.3</v>
      </c>
      <c r="N317" s="300">
        <v>19.100000000000001</v>
      </c>
      <c r="O317" s="99"/>
    </row>
    <row r="318" spans="1:15">
      <c r="A318" s="99"/>
      <c r="B318" s="315">
        <v>9</v>
      </c>
      <c r="C318" s="312">
        <v>13.9</v>
      </c>
      <c r="D318" s="295">
        <v>20.100000000000001</v>
      </c>
      <c r="E318" s="295">
        <v>16.100000000000001</v>
      </c>
      <c r="F318" s="295">
        <v>12.7</v>
      </c>
      <c r="G318" s="295">
        <v>8.4</v>
      </c>
      <c r="H318" s="295">
        <v>-2.2000000000000002</v>
      </c>
      <c r="I318" s="295">
        <v>4.8</v>
      </c>
      <c r="J318" s="295">
        <v>-1</v>
      </c>
      <c r="K318" s="295">
        <v>3.2</v>
      </c>
      <c r="L318" s="295">
        <v>7.7</v>
      </c>
      <c r="M318" s="295">
        <v>12.7</v>
      </c>
      <c r="N318" s="300">
        <v>12.2</v>
      </c>
      <c r="O318" s="99"/>
    </row>
    <row r="319" spans="1:15">
      <c r="A319" s="99"/>
      <c r="B319" s="315">
        <v>10</v>
      </c>
      <c r="C319" s="312">
        <v>13.4</v>
      </c>
      <c r="D319" s="295">
        <v>22</v>
      </c>
      <c r="E319" s="295">
        <v>13</v>
      </c>
      <c r="F319" s="295">
        <v>13.8</v>
      </c>
      <c r="G319" s="295">
        <v>9.6</v>
      </c>
      <c r="H319" s="295">
        <v>-1.8</v>
      </c>
      <c r="I319" s="295">
        <v>11.2</v>
      </c>
      <c r="J319" s="295">
        <v>1.5</v>
      </c>
      <c r="K319" s="295">
        <v>4.8</v>
      </c>
      <c r="L319" s="295">
        <v>10.6</v>
      </c>
      <c r="M319" s="295">
        <v>11.9</v>
      </c>
      <c r="N319" s="300">
        <v>14.8</v>
      </c>
      <c r="O319" s="99"/>
    </row>
    <row r="320" spans="1:15">
      <c r="A320" s="99"/>
      <c r="B320" s="315">
        <v>11</v>
      </c>
      <c r="C320" s="312">
        <v>15.5</v>
      </c>
      <c r="D320" s="295">
        <v>16.5</v>
      </c>
      <c r="E320" s="295">
        <v>11.6</v>
      </c>
      <c r="F320" s="295">
        <v>13.3</v>
      </c>
      <c r="G320" s="295">
        <v>10</v>
      </c>
      <c r="H320" s="295">
        <v>2.5</v>
      </c>
      <c r="I320" s="295">
        <v>1.7</v>
      </c>
      <c r="J320" s="295">
        <v>0</v>
      </c>
      <c r="K320" s="295">
        <v>1.5</v>
      </c>
      <c r="L320" s="295">
        <v>12.2</v>
      </c>
      <c r="M320" s="295">
        <v>12.3</v>
      </c>
      <c r="N320" s="300">
        <v>18.2</v>
      </c>
      <c r="O320" s="99"/>
    </row>
    <row r="321" spans="1:15">
      <c r="A321" s="99"/>
      <c r="B321" s="315">
        <v>12</v>
      </c>
      <c r="C321" s="312">
        <v>16.5</v>
      </c>
      <c r="D321" s="295">
        <v>14.7</v>
      </c>
      <c r="E321" s="295">
        <v>12.6</v>
      </c>
      <c r="F321" s="295">
        <v>13.8</v>
      </c>
      <c r="G321" s="295">
        <v>9.3000000000000007</v>
      </c>
      <c r="H321" s="295">
        <v>3.6</v>
      </c>
      <c r="I321" s="295">
        <v>2.5</v>
      </c>
      <c r="J321" s="295">
        <v>0.1</v>
      </c>
      <c r="K321" s="295">
        <v>1.7</v>
      </c>
      <c r="L321" s="295">
        <v>10.4</v>
      </c>
      <c r="M321" s="295">
        <v>15.9</v>
      </c>
      <c r="N321" s="300">
        <v>20.399999999999999</v>
      </c>
      <c r="O321" s="99"/>
    </row>
    <row r="322" spans="1:15">
      <c r="A322" s="99"/>
      <c r="B322" s="315">
        <v>13</v>
      </c>
      <c r="C322" s="312">
        <v>16.5</v>
      </c>
      <c r="D322" s="295">
        <v>14.6</v>
      </c>
      <c r="E322" s="295">
        <v>13.2</v>
      </c>
      <c r="F322" s="295">
        <v>13.3</v>
      </c>
      <c r="G322" s="295">
        <v>8.6999999999999993</v>
      </c>
      <c r="H322" s="295">
        <v>3.6</v>
      </c>
      <c r="I322" s="295">
        <v>4.2</v>
      </c>
      <c r="J322" s="295">
        <v>-1.5</v>
      </c>
      <c r="K322" s="295">
        <v>0.7</v>
      </c>
      <c r="L322" s="295">
        <v>6.6</v>
      </c>
      <c r="M322" s="295">
        <v>14.8</v>
      </c>
      <c r="N322" s="300">
        <v>18.7</v>
      </c>
      <c r="O322" s="99"/>
    </row>
    <row r="323" spans="1:15">
      <c r="A323" s="99"/>
      <c r="B323" s="315">
        <v>14</v>
      </c>
      <c r="C323" s="312">
        <v>19</v>
      </c>
      <c r="D323" s="295">
        <v>14.9</v>
      </c>
      <c r="E323" s="295">
        <v>15.2</v>
      </c>
      <c r="F323" s="295">
        <v>12.8</v>
      </c>
      <c r="G323" s="295">
        <v>8.5</v>
      </c>
      <c r="H323" s="295">
        <v>1.7</v>
      </c>
      <c r="I323" s="295">
        <v>4.8</v>
      </c>
      <c r="J323" s="295">
        <v>0.1</v>
      </c>
      <c r="K323" s="295">
        <v>0.6</v>
      </c>
      <c r="L323" s="295">
        <v>9.4</v>
      </c>
      <c r="M323" s="295">
        <v>11.7</v>
      </c>
      <c r="N323" s="300">
        <v>18.3</v>
      </c>
      <c r="O323" s="99"/>
    </row>
    <row r="324" spans="1:15">
      <c r="A324" s="99"/>
      <c r="B324" s="315">
        <v>15</v>
      </c>
      <c r="C324" s="312">
        <v>21.3</v>
      </c>
      <c r="D324" s="295">
        <v>14</v>
      </c>
      <c r="E324" s="295">
        <v>15.5</v>
      </c>
      <c r="F324" s="295">
        <v>11</v>
      </c>
      <c r="G324" s="295">
        <v>8.3000000000000007</v>
      </c>
      <c r="H324" s="295">
        <v>1.6</v>
      </c>
      <c r="I324" s="295">
        <v>0.5</v>
      </c>
      <c r="J324" s="295">
        <v>1.6</v>
      </c>
      <c r="K324" s="295">
        <v>3.4</v>
      </c>
      <c r="L324" s="295">
        <v>15</v>
      </c>
      <c r="M324" s="295">
        <v>11</v>
      </c>
      <c r="N324" s="300">
        <v>14.9</v>
      </c>
      <c r="O324" s="99"/>
    </row>
    <row r="325" spans="1:15">
      <c r="A325" s="99"/>
      <c r="B325" s="315">
        <v>16</v>
      </c>
      <c r="C325" s="312">
        <v>21</v>
      </c>
      <c r="D325" s="295">
        <v>12.8</v>
      </c>
      <c r="E325" s="295">
        <v>15.2</v>
      </c>
      <c r="F325" s="295">
        <v>12.3</v>
      </c>
      <c r="G325" s="295">
        <v>7.2</v>
      </c>
      <c r="H325" s="295">
        <v>2.1</v>
      </c>
      <c r="I325" s="295">
        <v>1.5</v>
      </c>
      <c r="J325" s="295">
        <v>1</v>
      </c>
      <c r="K325" s="295">
        <v>6.1</v>
      </c>
      <c r="L325" s="295">
        <v>15.9</v>
      </c>
      <c r="M325" s="295">
        <v>15.4</v>
      </c>
      <c r="N325" s="300">
        <v>13.7</v>
      </c>
      <c r="O325" s="99"/>
    </row>
    <row r="326" spans="1:15">
      <c r="A326" s="99"/>
      <c r="B326" s="315">
        <v>17</v>
      </c>
      <c r="C326" s="312">
        <v>20.6</v>
      </c>
      <c r="D326" s="295">
        <v>13.7</v>
      </c>
      <c r="E326" s="295">
        <v>14.8</v>
      </c>
      <c r="F326" s="295">
        <v>11.1</v>
      </c>
      <c r="G326" s="295">
        <v>6</v>
      </c>
      <c r="H326" s="295">
        <v>1.6</v>
      </c>
      <c r="I326" s="295">
        <v>0.6</v>
      </c>
      <c r="J326" s="295">
        <v>-0.9</v>
      </c>
      <c r="K326" s="295">
        <v>5.8</v>
      </c>
      <c r="L326" s="295">
        <v>6.8</v>
      </c>
      <c r="M326" s="295">
        <v>11.8</v>
      </c>
      <c r="N326" s="300">
        <v>11.2</v>
      </c>
      <c r="O326" s="99"/>
    </row>
    <row r="327" spans="1:15">
      <c r="A327" s="99"/>
      <c r="B327" s="315">
        <v>18</v>
      </c>
      <c r="C327" s="312">
        <v>22.8</v>
      </c>
      <c r="D327" s="295">
        <v>15.1</v>
      </c>
      <c r="E327" s="295">
        <v>14.1</v>
      </c>
      <c r="F327" s="295">
        <v>11.6</v>
      </c>
      <c r="G327" s="295">
        <v>4.5999999999999996</v>
      </c>
      <c r="H327" s="295">
        <v>7</v>
      </c>
      <c r="I327" s="295">
        <v>-0.1</v>
      </c>
      <c r="J327" s="295">
        <v>-1.1000000000000001</v>
      </c>
      <c r="K327" s="295">
        <v>4</v>
      </c>
      <c r="L327" s="295">
        <v>3.3</v>
      </c>
      <c r="M327" s="295">
        <v>15</v>
      </c>
      <c r="N327" s="300">
        <v>13.5</v>
      </c>
      <c r="O327" s="99"/>
    </row>
    <row r="328" spans="1:15">
      <c r="A328" s="99"/>
      <c r="B328" s="315">
        <v>19</v>
      </c>
      <c r="C328" s="312">
        <v>23.9</v>
      </c>
      <c r="D328" s="295">
        <v>13.6</v>
      </c>
      <c r="E328" s="295">
        <v>14.3</v>
      </c>
      <c r="F328" s="295">
        <v>10.1</v>
      </c>
      <c r="G328" s="295">
        <v>4.0999999999999996</v>
      </c>
      <c r="H328" s="295">
        <v>8.6</v>
      </c>
      <c r="I328" s="295">
        <v>-1</v>
      </c>
      <c r="J328" s="295">
        <v>-0.7</v>
      </c>
      <c r="K328" s="295">
        <v>4.2</v>
      </c>
      <c r="L328" s="295">
        <v>6.8</v>
      </c>
      <c r="M328" s="295">
        <v>12</v>
      </c>
      <c r="N328" s="300">
        <v>10.9</v>
      </c>
      <c r="O328" s="99"/>
    </row>
    <row r="329" spans="1:15">
      <c r="A329" s="99"/>
      <c r="B329" s="315">
        <v>20</v>
      </c>
      <c r="C329" s="312">
        <v>25.3</v>
      </c>
      <c r="D329" s="295">
        <v>12.6</v>
      </c>
      <c r="E329" s="295">
        <v>15.6</v>
      </c>
      <c r="F329" s="295">
        <v>13.3</v>
      </c>
      <c r="G329" s="295">
        <v>3.9</v>
      </c>
      <c r="H329" s="295">
        <v>2.4</v>
      </c>
      <c r="I329" s="295">
        <v>-0.2</v>
      </c>
      <c r="J329" s="295">
        <v>0.8</v>
      </c>
      <c r="K329" s="295">
        <v>4.0999999999999996</v>
      </c>
      <c r="L329" s="295">
        <v>9</v>
      </c>
      <c r="M329" s="295">
        <v>8.3000000000000007</v>
      </c>
      <c r="N329" s="300">
        <v>9.6999999999999993</v>
      </c>
      <c r="O329" s="99"/>
    </row>
    <row r="330" spans="1:15">
      <c r="A330" s="99"/>
      <c r="B330" s="315">
        <v>21</v>
      </c>
      <c r="C330" s="312">
        <v>22.3</v>
      </c>
      <c r="D330" s="295">
        <v>12.2</v>
      </c>
      <c r="E330" s="295">
        <v>15.1</v>
      </c>
      <c r="F330" s="295">
        <v>11</v>
      </c>
      <c r="G330" s="295">
        <v>2.8</v>
      </c>
      <c r="H330" s="295">
        <v>2.5</v>
      </c>
      <c r="I330" s="295">
        <v>0.5</v>
      </c>
      <c r="J330" s="295">
        <v>0.6</v>
      </c>
      <c r="K330" s="295">
        <v>6.4</v>
      </c>
      <c r="L330" s="295">
        <v>11.6</v>
      </c>
      <c r="M330" s="295">
        <v>9.1</v>
      </c>
      <c r="N330" s="300">
        <v>11.5</v>
      </c>
      <c r="O330" s="99"/>
    </row>
    <row r="331" spans="1:15">
      <c r="A331" s="99"/>
      <c r="B331" s="315">
        <v>22</v>
      </c>
      <c r="C331" s="312">
        <v>19.5</v>
      </c>
      <c r="D331" s="295">
        <v>14.9</v>
      </c>
      <c r="E331" s="295">
        <v>9.3000000000000007</v>
      </c>
      <c r="F331" s="295">
        <v>4.3</v>
      </c>
      <c r="G331" s="295">
        <v>2.2000000000000002</v>
      </c>
      <c r="H331" s="295">
        <v>5.8</v>
      </c>
      <c r="I331" s="295">
        <v>2.8</v>
      </c>
      <c r="J331" s="295">
        <v>0.4</v>
      </c>
      <c r="K331" s="295">
        <v>2.2000000000000002</v>
      </c>
      <c r="L331" s="295">
        <v>11.6</v>
      </c>
      <c r="M331" s="295">
        <v>11.1</v>
      </c>
      <c r="N331" s="300">
        <v>12.9</v>
      </c>
      <c r="O331" s="99"/>
    </row>
    <row r="332" spans="1:15">
      <c r="A332" s="99"/>
      <c r="B332" s="315">
        <v>23</v>
      </c>
      <c r="C332" s="312">
        <v>19.2</v>
      </c>
      <c r="D332" s="295">
        <v>12.8</v>
      </c>
      <c r="E332" s="295">
        <v>7.2</v>
      </c>
      <c r="F332" s="295">
        <v>7.2</v>
      </c>
      <c r="G332" s="295">
        <v>2.8</v>
      </c>
      <c r="H332" s="295">
        <v>7.5</v>
      </c>
      <c r="I332" s="295">
        <v>0.9</v>
      </c>
      <c r="J332" s="295">
        <v>1.5</v>
      </c>
      <c r="K332" s="295">
        <v>2.8</v>
      </c>
      <c r="L332" s="295">
        <v>9.1999999999999993</v>
      </c>
      <c r="M332" s="295">
        <v>10.4</v>
      </c>
      <c r="N332" s="300">
        <v>12</v>
      </c>
      <c r="O332" s="99"/>
    </row>
    <row r="333" spans="1:15">
      <c r="A333" s="99"/>
      <c r="B333" s="315">
        <v>24</v>
      </c>
      <c r="C333" s="312">
        <v>17.7</v>
      </c>
      <c r="D333" s="295">
        <v>11.5</v>
      </c>
      <c r="E333" s="295">
        <v>8.5</v>
      </c>
      <c r="F333" s="295">
        <v>5.9</v>
      </c>
      <c r="G333" s="295">
        <v>1.3</v>
      </c>
      <c r="H333" s="295">
        <v>4.3</v>
      </c>
      <c r="I333" s="295">
        <v>-1.1000000000000001</v>
      </c>
      <c r="J333" s="295">
        <v>2.9</v>
      </c>
      <c r="K333" s="295">
        <v>7.1</v>
      </c>
      <c r="L333" s="295">
        <v>10.8</v>
      </c>
      <c r="M333" s="295">
        <v>10.7</v>
      </c>
      <c r="N333" s="300">
        <v>12.3</v>
      </c>
      <c r="O333" s="99"/>
    </row>
    <row r="334" spans="1:15">
      <c r="A334" s="99"/>
      <c r="B334" s="315">
        <v>25</v>
      </c>
      <c r="C334" s="312">
        <v>18.100000000000001</v>
      </c>
      <c r="D334" s="295">
        <v>12.7</v>
      </c>
      <c r="E334" s="295">
        <v>10.3</v>
      </c>
      <c r="F334" s="295">
        <v>4.5</v>
      </c>
      <c r="G334" s="295">
        <v>1.9</v>
      </c>
      <c r="H334" s="295">
        <v>2.1</v>
      </c>
      <c r="I334" s="295">
        <v>-1.1000000000000001</v>
      </c>
      <c r="J334" s="295">
        <v>2.2000000000000002</v>
      </c>
      <c r="K334" s="295">
        <v>9.1999999999999993</v>
      </c>
      <c r="L334" s="295">
        <v>13.9</v>
      </c>
      <c r="M334" s="295">
        <v>14.4</v>
      </c>
      <c r="N334" s="300">
        <v>15</v>
      </c>
      <c r="O334" s="99"/>
    </row>
    <row r="335" spans="1:15">
      <c r="A335" s="99"/>
      <c r="B335" s="315">
        <v>26</v>
      </c>
      <c r="C335" s="312">
        <v>21</v>
      </c>
      <c r="D335" s="295">
        <v>13.1</v>
      </c>
      <c r="E335" s="295">
        <v>10.9</v>
      </c>
      <c r="F335" s="295">
        <v>5.6</v>
      </c>
      <c r="G335" s="295">
        <v>0.4</v>
      </c>
      <c r="H335" s="295">
        <v>-2.8</v>
      </c>
      <c r="I335" s="295">
        <v>-1.8</v>
      </c>
      <c r="J335" s="295">
        <v>1.5</v>
      </c>
      <c r="K335" s="295">
        <v>8.5</v>
      </c>
      <c r="L335" s="295">
        <v>13.5</v>
      </c>
      <c r="M335" s="295">
        <v>10.4</v>
      </c>
      <c r="N335" s="300">
        <v>19</v>
      </c>
      <c r="O335" s="99"/>
    </row>
    <row r="336" spans="1:15">
      <c r="A336" s="99"/>
      <c r="B336" s="315">
        <v>27</v>
      </c>
      <c r="C336" s="312">
        <v>20.6</v>
      </c>
      <c r="D336" s="295">
        <v>11.6</v>
      </c>
      <c r="E336" s="295">
        <v>12</v>
      </c>
      <c r="F336" s="295">
        <v>3.6</v>
      </c>
      <c r="G336" s="295">
        <v>-0.9</v>
      </c>
      <c r="H336" s="295">
        <v>-6</v>
      </c>
      <c r="I336" s="295">
        <v>-0.5</v>
      </c>
      <c r="J336" s="295">
        <v>2.4</v>
      </c>
      <c r="K336" s="295">
        <v>5.0999999999999996</v>
      </c>
      <c r="L336" s="295">
        <v>15.2</v>
      </c>
      <c r="M336" s="295">
        <v>8.6999999999999993</v>
      </c>
      <c r="N336" s="300">
        <v>16.100000000000001</v>
      </c>
      <c r="O336" s="99"/>
    </row>
    <row r="337" spans="1:15">
      <c r="A337" s="99"/>
      <c r="B337" s="315">
        <v>28</v>
      </c>
      <c r="C337" s="312">
        <v>19.7</v>
      </c>
      <c r="D337" s="295">
        <v>13</v>
      </c>
      <c r="E337" s="295">
        <v>11.6</v>
      </c>
      <c r="F337" s="295">
        <v>3.1</v>
      </c>
      <c r="G337" s="295">
        <v>-1.2</v>
      </c>
      <c r="H337" s="295">
        <v>-7.5</v>
      </c>
      <c r="I337" s="295">
        <v>-1.2</v>
      </c>
      <c r="J337" s="295">
        <v>0.4</v>
      </c>
      <c r="K337" s="295">
        <v>2.7</v>
      </c>
      <c r="L337" s="295">
        <v>5.7</v>
      </c>
      <c r="M337" s="295">
        <v>11.2</v>
      </c>
      <c r="N337" s="300">
        <v>16.5</v>
      </c>
      <c r="O337" s="99"/>
    </row>
    <row r="338" spans="1:15">
      <c r="A338" s="99"/>
      <c r="B338" s="315">
        <v>29</v>
      </c>
      <c r="C338" s="312">
        <v>19.2</v>
      </c>
      <c r="D338" s="295">
        <v>15.5</v>
      </c>
      <c r="E338" s="295">
        <v>10.1</v>
      </c>
      <c r="F338" s="295">
        <v>1.9</v>
      </c>
      <c r="G338" s="295">
        <v>-0.6</v>
      </c>
      <c r="H338" s="295">
        <v>-7</v>
      </c>
      <c r="I338" s="295">
        <v>-0.3</v>
      </c>
      <c r="J338" s="295"/>
      <c r="K338" s="295">
        <v>6.2</v>
      </c>
      <c r="L338" s="295">
        <v>6.6</v>
      </c>
      <c r="M338" s="295">
        <v>13.9</v>
      </c>
      <c r="N338" s="300">
        <v>16.8</v>
      </c>
      <c r="O338" s="99"/>
    </row>
    <row r="339" spans="1:15" ht="15" thickBot="1">
      <c r="A339" s="99"/>
      <c r="B339" s="316">
        <v>30</v>
      </c>
      <c r="C339" s="312">
        <v>18.899999999999999</v>
      </c>
      <c r="D339" s="295">
        <v>16</v>
      </c>
      <c r="E339" s="295">
        <v>14.4</v>
      </c>
      <c r="F339" s="295">
        <v>4.5</v>
      </c>
      <c r="G339" s="295">
        <v>-0.7</v>
      </c>
      <c r="H339" s="295">
        <v>-7.1</v>
      </c>
      <c r="I339" s="295">
        <v>-1.8</v>
      </c>
      <c r="J339" s="295"/>
      <c r="K339" s="295">
        <v>3.5</v>
      </c>
      <c r="L339" s="295">
        <v>8</v>
      </c>
      <c r="M339" s="295">
        <v>13.5</v>
      </c>
      <c r="N339" s="300">
        <v>19.899999999999999</v>
      </c>
      <c r="O339" s="99"/>
    </row>
    <row r="340" spans="1:15" ht="15" thickBot="1">
      <c r="A340" s="99"/>
      <c r="B340" s="330">
        <v>31</v>
      </c>
      <c r="C340" s="302">
        <v>17.3</v>
      </c>
      <c r="D340" s="302">
        <v>13.5</v>
      </c>
      <c r="E340" s="302"/>
      <c r="F340" s="302">
        <v>6.5</v>
      </c>
      <c r="G340" s="302"/>
      <c r="H340" s="302">
        <v>-5.0999999999999996</v>
      </c>
      <c r="I340" s="302">
        <v>-2.1</v>
      </c>
      <c r="J340" s="302"/>
      <c r="K340" s="302">
        <v>4.0999999999999996</v>
      </c>
      <c r="L340" s="302"/>
      <c r="M340" s="302">
        <v>15.1</v>
      </c>
      <c r="N340" s="303"/>
      <c r="O340" s="99"/>
    </row>
    <row r="341" spans="1:15">
      <c r="A341" s="306" t="s">
        <v>652</v>
      </c>
      <c r="B341" s="326" t="s">
        <v>211</v>
      </c>
      <c r="C341" s="219">
        <v>0</v>
      </c>
      <c r="D341" s="219">
        <v>0</v>
      </c>
      <c r="E341" s="219">
        <v>13</v>
      </c>
      <c r="F341" s="219">
        <v>25</v>
      </c>
      <c r="G341" s="219">
        <v>31</v>
      </c>
      <c r="H341" s="219">
        <v>31</v>
      </c>
      <c r="I341" s="219">
        <v>31</v>
      </c>
      <c r="J341" s="219">
        <v>28</v>
      </c>
      <c r="K341" s="219">
        <v>31</v>
      </c>
      <c r="L341" s="219">
        <v>26</v>
      </c>
      <c r="M341" s="219">
        <v>20</v>
      </c>
      <c r="N341" s="220">
        <v>9</v>
      </c>
    </row>
    <row r="342" spans="1:15" ht="15" thickBot="1">
      <c r="A342" s="307" t="s">
        <v>651</v>
      </c>
      <c r="B342" s="324" t="s">
        <v>650</v>
      </c>
      <c r="C342" s="211">
        <v>19.193548387096779</v>
      </c>
      <c r="D342" s="211">
        <v>15.529032258064516</v>
      </c>
      <c r="E342" s="211">
        <v>13.563333333333334</v>
      </c>
      <c r="F342" s="211">
        <v>9.6516129032258071</v>
      </c>
      <c r="G342" s="211">
        <v>5.2800000000000011</v>
      </c>
      <c r="H342" s="211">
        <v>0.92258064516129012</v>
      </c>
      <c r="I342" s="211">
        <v>0.44193548387096765</v>
      </c>
      <c r="J342" s="211">
        <v>-0.56428571428571417</v>
      </c>
      <c r="K342" s="211">
        <v>3.6483870967741932</v>
      </c>
      <c r="L342" s="211">
        <v>7.7266666666666657</v>
      </c>
      <c r="M342" s="211">
        <v>12.151612903225805</v>
      </c>
      <c r="N342" s="212">
        <v>16.269999999999996</v>
      </c>
    </row>
    <row r="343" spans="1:15">
      <c r="B343" s="108"/>
      <c r="C343" s="105"/>
      <c r="D343" s="105"/>
      <c r="E343" s="107"/>
      <c r="F343" s="105"/>
      <c r="G343" s="105"/>
      <c r="H343" s="106"/>
      <c r="I343" s="105"/>
      <c r="J343" s="105"/>
      <c r="K343" s="105"/>
      <c r="L343" s="105"/>
      <c r="M343" s="105"/>
      <c r="N343" s="105"/>
    </row>
    <row r="344" spans="1:15" ht="15" thickBot="1">
      <c r="B344" s="108"/>
      <c r="C344" s="105"/>
      <c r="D344" s="105"/>
      <c r="E344" s="107"/>
      <c r="F344" s="105"/>
      <c r="G344" s="105"/>
      <c r="H344" s="106"/>
      <c r="I344" s="105"/>
      <c r="J344" s="105"/>
      <c r="K344" s="105"/>
      <c r="L344" s="105"/>
      <c r="M344" s="105"/>
      <c r="N344" s="105"/>
    </row>
    <row r="345" spans="1:15" ht="15" thickBot="1">
      <c r="A345" s="318" t="s">
        <v>738</v>
      </c>
      <c r="B345" s="284" t="s">
        <v>236</v>
      </c>
      <c r="C345" s="285" t="s">
        <v>667</v>
      </c>
      <c r="D345" s="285" t="s">
        <v>667</v>
      </c>
      <c r="E345" s="285" t="s">
        <v>667</v>
      </c>
      <c r="F345" s="285" t="s">
        <v>667</v>
      </c>
      <c r="G345" s="285" t="s">
        <v>667</v>
      </c>
      <c r="H345" s="285" t="s">
        <v>667</v>
      </c>
      <c r="I345" s="285" t="s">
        <v>666</v>
      </c>
      <c r="J345" s="285" t="s">
        <v>666</v>
      </c>
      <c r="K345" s="285" t="s">
        <v>666</v>
      </c>
      <c r="L345" s="285" t="s">
        <v>666</v>
      </c>
      <c r="M345" s="285" t="s">
        <v>666</v>
      </c>
      <c r="N345" s="286" t="s">
        <v>666</v>
      </c>
      <c r="O345" s="99"/>
    </row>
    <row r="346" spans="1:15" ht="15" thickBot="1">
      <c r="A346" s="102"/>
      <c r="B346" s="287" t="s">
        <v>195</v>
      </c>
      <c r="C346" s="288" t="s">
        <v>665</v>
      </c>
      <c r="D346" s="288" t="s">
        <v>664</v>
      </c>
      <c r="E346" s="288" t="s">
        <v>663</v>
      </c>
      <c r="F346" s="288" t="s">
        <v>662</v>
      </c>
      <c r="G346" s="288" t="s">
        <v>661</v>
      </c>
      <c r="H346" s="288" t="s">
        <v>660</v>
      </c>
      <c r="I346" s="288" t="s">
        <v>659</v>
      </c>
      <c r="J346" s="288" t="s">
        <v>658</v>
      </c>
      <c r="K346" s="288" t="s">
        <v>657</v>
      </c>
      <c r="L346" s="288" t="s">
        <v>656</v>
      </c>
      <c r="M346" s="288" t="s">
        <v>655</v>
      </c>
      <c r="N346" s="289" t="s">
        <v>654</v>
      </c>
      <c r="O346" s="99"/>
    </row>
    <row r="347" spans="1:15" ht="15" thickBot="1">
      <c r="A347" s="102"/>
      <c r="B347" s="319" t="s">
        <v>653</v>
      </c>
      <c r="C347" s="102"/>
      <c r="D347" s="102"/>
      <c r="E347" s="104"/>
      <c r="F347" s="102"/>
      <c r="G347" s="102"/>
      <c r="H347" s="103"/>
      <c r="I347" s="102"/>
      <c r="J347" s="102"/>
      <c r="K347" s="102"/>
      <c r="L347" s="102"/>
      <c r="M347" s="102"/>
      <c r="N347" s="102"/>
      <c r="O347" s="99"/>
    </row>
    <row r="348" spans="1:15">
      <c r="A348" s="99"/>
      <c r="B348" s="314">
        <v>1</v>
      </c>
      <c r="C348" s="322">
        <v>16</v>
      </c>
      <c r="D348" s="297">
        <v>20.9</v>
      </c>
      <c r="E348" s="297">
        <v>15.1</v>
      </c>
      <c r="F348" s="297">
        <v>15.2</v>
      </c>
      <c r="G348" s="297">
        <v>9.4</v>
      </c>
      <c r="H348" s="297">
        <v>-0.3</v>
      </c>
      <c r="I348" s="297">
        <v>-2.2000000000000002</v>
      </c>
      <c r="J348" s="297">
        <v>-2.2999999999999998</v>
      </c>
      <c r="K348" s="297">
        <v>4.3</v>
      </c>
      <c r="L348" s="297">
        <v>4.5</v>
      </c>
      <c r="M348" s="297">
        <v>10.8</v>
      </c>
      <c r="N348" s="298">
        <v>19.5</v>
      </c>
      <c r="O348" s="99"/>
    </row>
    <row r="349" spans="1:15">
      <c r="A349" s="99"/>
      <c r="B349" s="315">
        <v>2</v>
      </c>
      <c r="C349" s="312">
        <v>17.3</v>
      </c>
      <c r="D349" s="295">
        <v>23.4</v>
      </c>
      <c r="E349" s="295">
        <v>15.2</v>
      </c>
      <c r="F349" s="295">
        <v>15</v>
      </c>
      <c r="G349" s="295">
        <v>7.4</v>
      </c>
      <c r="H349" s="295">
        <v>-0.4</v>
      </c>
      <c r="I349" s="295">
        <v>2.4</v>
      </c>
      <c r="J349" s="295">
        <v>-2.2999999999999998</v>
      </c>
      <c r="K349" s="295">
        <v>4.0999999999999996</v>
      </c>
      <c r="L349" s="295">
        <v>3.8</v>
      </c>
      <c r="M349" s="295">
        <v>11.4</v>
      </c>
      <c r="N349" s="300">
        <v>20.100000000000001</v>
      </c>
      <c r="O349" s="99"/>
    </row>
    <row r="350" spans="1:15">
      <c r="A350" s="99"/>
      <c r="B350" s="315">
        <v>3</v>
      </c>
      <c r="C350" s="312">
        <v>18.2</v>
      </c>
      <c r="D350" s="295">
        <v>20</v>
      </c>
      <c r="E350" s="295">
        <v>17.3</v>
      </c>
      <c r="F350" s="295">
        <v>13.1</v>
      </c>
      <c r="G350" s="295">
        <v>8.5</v>
      </c>
      <c r="H350" s="295">
        <v>2.7</v>
      </c>
      <c r="I350" s="295">
        <v>2.4</v>
      </c>
      <c r="J350" s="295">
        <v>-1.9</v>
      </c>
      <c r="K350" s="295">
        <v>3.2</v>
      </c>
      <c r="L350" s="295">
        <v>3.4</v>
      </c>
      <c r="M350" s="295">
        <v>10.6</v>
      </c>
      <c r="N350" s="300">
        <v>23.1</v>
      </c>
      <c r="O350" s="99"/>
    </row>
    <row r="351" spans="1:15">
      <c r="A351" s="99"/>
      <c r="B351" s="315">
        <v>4</v>
      </c>
      <c r="C351" s="312">
        <v>22.3</v>
      </c>
      <c r="D351" s="295">
        <v>19.899999999999999</v>
      </c>
      <c r="E351" s="295">
        <v>19.7</v>
      </c>
      <c r="F351" s="295">
        <v>12.8</v>
      </c>
      <c r="G351" s="295">
        <v>13.8</v>
      </c>
      <c r="H351" s="295">
        <v>5</v>
      </c>
      <c r="I351" s="295">
        <v>2.9</v>
      </c>
      <c r="J351" s="295">
        <v>-1</v>
      </c>
      <c r="K351" s="295">
        <v>2.8</v>
      </c>
      <c r="L351" s="295">
        <v>2.7</v>
      </c>
      <c r="M351" s="295">
        <v>16.899999999999999</v>
      </c>
      <c r="N351" s="300">
        <v>19</v>
      </c>
      <c r="O351" s="99"/>
    </row>
    <row r="352" spans="1:15">
      <c r="A352" s="99"/>
      <c r="B352" s="315">
        <v>5</v>
      </c>
      <c r="C352" s="312">
        <v>20.399999999999999</v>
      </c>
      <c r="D352" s="295">
        <v>21.2</v>
      </c>
      <c r="E352" s="295">
        <v>19.899999999999999</v>
      </c>
      <c r="F352" s="295">
        <v>11.8</v>
      </c>
      <c r="G352" s="295">
        <v>15.4</v>
      </c>
      <c r="H352" s="295">
        <v>6.3</v>
      </c>
      <c r="I352" s="295">
        <v>2</v>
      </c>
      <c r="J352" s="295">
        <v>-2.2000000000000002</v>
      </c>
      <c r="K352" s="295">
        <v>2.5</v>
      </c>
      <c r="L352" s="295">
        <v>2.5</v>
      </c>
      <c r="M352" s="295">
        <v>20.8</v>
      </c>
      <c r="N352" s="300">
        <v>18.7</v>
      </c>
      <c r="O352" s="99"/>
    </row>
    <row r="353" spans="1:15">
      <c r="A353" s="99"/>
      <c r="B353" s="315">
        <v>6</v>
      </c>
      <c r="C353" s="312">
        <v>22.5</v>
      </c>
      <c r="D353" s="295">
        <v>19.100000000000001</v>
      </c>
      <c r="E353" s="295">
        <v>18.100000000000001</v>
      </c>
      <c r="F353" s="295">
        <v>14.2</v>
      </c>
      <c r="G353" s="295">
        <v>10.4</v>
      </c>
      <c r="H353" s="295">
        <v>6</v>
      </c>
      <c r="I353" s="295">
        <v>-2.4</v>
      </c>
      <c r="J353" s="295">
        <v>-2.1</v>
      </c>
      <c r="K353" s="295">
        <v>0.6</v>
      </c>
      <c r="L353" s="295">
        <v>2.4</v>
      </c>
      <c r="M353" s="295">
        <v>15.3</v>
      </c>
      <c r="N353" s="300">
        <v>21.8</v>
      </c>
      <c r="O353" s="99"/>
    </row>
    <row r="354" spans="1:15">
      <c r="A354" s="99"/>
      <c r="B354" s="315">
        <v>7</v>
      </c>
      <c r="C354" s="312">
        <v>24.1</v>
      </c>
      <c r="D354" s="295">
        <v>19.8</v>
      </c>
      <c r="E354" s="295">
        <v>16.899999999999999</v>
      </c>
      <c r="F354" s="295">
        <v>13.5</v>
      </c>
      <c r="G354" s="295">
        <v>11.3</v>
      </c>
      <c r="H354" s="295">
        <v>5.2</v>
      </c>
      <c r="I354" s="295">
        <v>-3.9</v>
      </c>
      <c r="J354" s="295">
        <v>-1.8</v>
      </c>
      <c r="K354" s="295">
        <v>3</v>
      </c>
      <c r="L354" s="295">
        <v>7.5</v>
      </c>
      <c r="M354" s="295">
        <v>13.2</v>
      </c>
      <c r="N354" s="300">
        <v>22.2</v>
      </c>
      <c r="O354" s="99"/>
    </row>
    <row r="355" spans="1:15">
      <c r="A355" s="99"/>
      <c r="B355" s="315">
        <v>8</v>
      </c>
      <c r="C355" s="312">
        <v>25.5</v>
      </c>
      <c r="D355" s="295">
        <v>20.7</v>
      </c>
      <c r="E355" s="295">
        <v>17.2</v>
      </c>
      <c r="F355" s="295">
        <v>14.7</v>
      </c>
      <c r="G355" s="295">
        <v>9.4</v>
      </c>
      <c r="H355" s="295">
        <v>3.1</v>
      </c>
      <c r="I355" s="295">
        <v>-3</v>
      </c>
      <c r="J355" s="295">
        <v>-0.9</v>
      </c>
      <c r="K355" s="295">
        <v>2.6</v>
      </c>
      <c r="L355" s="295">
        <v>8.3000000000000007</v>
      </c>
      <c r="M355" s="295">
        <v>14.6</v>
      </c>
      <c r="N355" s="300">
        <v>20</v>
      </c>
      <c r="O355" s="99"/>
    </row>
    <row r="356" spans="1:15">
      <c r="A356" s="99"/>
      <c r="B356" s="315">
        <v>9</v>
      </c>
      <c r="C356" s="312">
        <v>17.8</v>
      </c>
      <c r="D356" s="295">
        <v>23.4</v>
      </c>
      <c r="E356" s="295">
        <v>18.3</v>
      </c>
      <c r="F356" s="295">
        <v>16.7</v>
      </c>
      <c r="G356" s="295">
        <v>11.9</v>
      </c>
      <c r="H356" s="295">
        <v>1.4</v>
      </c>
      <c r="I356" s="295">
        <v>6.1</v>
      </c>
      <c r="J356" s="295">
        <v>2.1</v>
      </c>
      <c r="K356" s="295">
        <v>2.8</v>
      </c>
      <c r="L356" s="295">
        <v>7.4</v>
      </c>
      <c r="M356" s="295">
        <v>15.8</v>
      </c>
      <c r="N356" s="300">
        <v>17.3</v>
      </c>
      <c r="O356" s="99"/>
    </row>
    <row r="357" spans="1:15">
      <c r="A357" s="99"/>
      <c r="B357" s="315">
        <v>10</v>
      </c>
      <c r="C357" s="312">
        <v>18</v>
      </c>
      <c r="D357" s="295">
        <v>23.5</v>
      </c>
      <c r="E357" s="295">
        <v>15.5</v>
      </c>
      <c r="F357" s="295">
        <v>14.1</v>
      </c>
      <c r="G357" s="295">
        <v>12.8</v>
      </c>
      <c r="H357" s="295">
        <v>-0.5</v>
      </c>
      <c r="I357" s="295">
        <v>12.5</v>
      </c>
      <c r="J357" s="295">
        <v>4.4000000000000004</v>
      </c>
      <c r="K357" s="295">
        <v>3.1</v>
      </c>
      <c r="L357" s="295">
        <v>10.199999999999999</v>
      </c>
      <c r="M357" s="295">
        <v>14.8</v>
      </c>
      <c r="N357" s="300">
        <v>17.399999999999999</v>
      </c>
      <c r="O357" s="99"/>
    </row>
    <row r="358" spans="1:15">
      <c r="A358" s="99"/>
      <c r="B358" s="315">
        <v>11</v>
      </c>
      <c r="C358" s="312">
        <v>17.2</v>
      </c>
      <c r="D358" s="295">
        <v>21.1</v>
      </c>
      <c r="E358" s="295">
        <v>14.7</v>
      </c>
      <c r="F358" s="295">
        <v>14.9</v>
      </c>
      <c r="G358" s="295">
        <v>12.4</v>
      </c>
      <c r="H358" s="295">
        <v>2.8</v>
      </c>
      <c r="I358" s="295">
        <v>4.5999999999999996</v>
      </c>
      <c r="J358" s="295">
        <v>2.5</v>
      </c>
      <c r="K358" s="295">
        <v>3.3</v>
      </c>
      <c r="L358" s="295">
        <v>13</v>
      </c>
      <c r="M358" s="295">
        <v>11.3</v>
      </c>
      <c r="N358" s="300">
        <v>20.8</v>
      </c>
      <c r="O358" s="99"/>
    </row>
    <row r="359" spans="1:15">
      <c r="A359" s="99"/>
      <c r="B359" s="315">
        <v>12</v>
      </c>
      <c r="C359" s="312">
        <v>19.100000000000001</v>
      </c>
      <c r="D359" s="295">
        <v>16.7</v>
      </c>
      <c r="E359" s="295">
        <v>14.7</v>
      </c>
      <c r="F359" s="295">
        <v>15.7</v>
      </c>
      <c r="G359" s="295">
        <v>12</v>
      </c>
      <c r="H359" s="295">
        <v>3.2</v>
      </c>
      <c r="I359" s="295">
        <v>4.7</v>
      </c>
      <c r="J359" s="295">
        <v>1.3</v>
      </c>
      <c r="K359" s="295">
        <v>4.5</v>
      </c>
      <c r="L359" s="295">
        <v>12.2</v>
      </c>
      <c r="M359" s="295">
        <v>15.4</v>
      </c>
      <c r="N359" s="300">
        <v>26.2</v>
      </c>
      <c r="O359" s="99"/>
    </row>
    <row r="360" spans="1:15">
      <c r="A360" s="99"/>
      <c r="B360" s="315">
        <v>13</v>
      </c>
      <c r="C360" s="312">
        <v>19</v>
      </c>
      <c r="D360" s="295">
        <v>18.7</v>
      </c>
      <c r="E360" s="295">
        <v>17.100000000000001</v>
      </c>
      <c r="F360" s="295">
        <v>14.2</v>
      </c>
      <c r="G360" s="295">
        <v>8.1</v>
      </c>
      <c r="H360" s="295">
        <v>2.5</v>
      </c>
      <c r="I360" s="295">
        <v>3</v>
      </c>
      <c r="J360" s="295">
        <v>0.2</v>
      </c>
      <c r="K360" s="295">
        <v>4.3</v>
      </c>
      <c r="L360" s="295">
        <v>9.4</v>
      </c>
      <c r="M360" s="295">
        <v>16.8</v>
      </c>
      <c r="N360" s="300">
        <v>24.1</v>
      </c>
      <c r="O360" s="99"/>
    </row>
    <row r="361" spans="1:15">
      <c r="A361" s="99"/>
      <c r="B361" s="315">
        <v>14</v>
      </c>
      <c r="C361" s="312">
        <v>20.7</v>
      </c>
      <c r="D361" s="295">
        <v>16</v>
      </c>
      <c r="E361" s="295">
        <v>16.5</v>
      </c>
      <c r="F361" s="295">
        <v>13.9</v>
      </c>
      <c r="G361" s="295">
        <v>9.9</v>
      </c>
      <c r="H361" s="295">
        <v>2.4</v>
      </c>
      <c r="I361" s="295">
        <v>2.5</v>
      </c>
      <c r="J361" s="295">
        <v>3.8</v>
      </c>
      <c r="K361" s="295">
        <v>3.6</v>
      </c>
      <c r="L361" s="295">
        <v>10.4</v>
      </c>
      <c r="M361" s="295">
        <v>12.4</v>
      </c>
      <c r="N361" s="300">
        <v>21.4</v>
      </c>
      <c r="O361" s="99"/>
    </row>
    <row r="362" spans="1:15">
      <c r="A362" s="99"/>
      <c r="B362" s="315">
        <v>15</v>
      </c>
      <c r="C362" s="312">
        <v>22.9</v>
      </c>
      <c r="D362" s="295">
        <v>18.3</v>
      </c>
      <c r="E362" s="295">
        <v>16.899999999999999</v>
      </c>
      <c r="F362" s="295">
        <v>11.2</v>
      </c>
      <c r="G362" s="295">
        <v>11.4</v>
      </c>
      <c r="H362" s="295">
        <v>4.4000000000000004</v>
      </c>
      <c r="I362" s="295">
        <v>3.6</v>
      </c>
      <c r="J362" s="295">
        <v>4.0999999999999996</v>
      </c>
      <c r="K362" s="295">
        <v>5.6</v>
      </c>
      <c r="L362" s="295">
        <v>13.2</v>
      </c>
      <c r="M362" s="295">
        <v>11.6</v>
      </c>
      <c r="N362" s="300">
        <v>17.899999999999999</v>
      </c>
      <c r="O362" s="99"/>
    </row>
    <row r="363" spans="1:15">
      <c r="A363" s="99"/>
      <c r="B363" s="315">
        <v>16</v>
      </c>
      <c r="C363" s="312">
        <v>22.2</v>
      </c>
      <c r="D363" s="295">
        <v>13.8</v>
      </c>
      <c r="E363" s="295">
        <v>15.4</v>
      </c>
      <c r="F363" s="295">
        <v>14.8</v>
      </c>
      <c r="G363" s="295">
        <v>8.6</v>
      </c>
      <c r="H363" s="295">
        <v>3.9</v>
      </c>
      <c r="I363" s="295">
        <v>2.9</v>
      </c>
      <c r="J363" s="295">
        <v>-0.1</v>
      </c>
      <c r="K363" s="295">
        <v>7.5</v>
      </c>
      <c r="L363" s="295">
        <v>15.3</v>
      </c>
      <c r="M363" s="295">
        <v>16</v>
      </c>
      <c r="N363" s="300">
        <v>16.8</v>
      </c>
      <c r="O363" s="99"/>
    </row>
    <row r="364" spans="1:15">
      <c r="A364" s="99"/>
      <c r="B364" s="315">
        <v>17</v>
      </c>
      <c r="C364" s="312">
        <v>23</v>
      </c>
      <c r="D364" s="295">
        <v>15.1</v>
      </c>
      <c r="E364" s="295">
        <v>17.100000000000001</v>
      </c>
      <c r="F364" s="295">
        <v>13.8</v>
      </c>
      <c r="G364" s="295">
        <v>9</v>
      </c>
      <c r="H364" s="295">
        <v>4.0999999999999996</v>
      </c>
      <c r="I364" s="295">
        <v>4.5999999999999996</v>
      </c>
      <c r="J364" s="295">
        <v>0.3</v>
      </c>
      <c r="K364" s="295">
        <v>6.2</v>
      </c>
      <c r="L364" s="295">
        <v>10.5</v>
      </c>
      <c r="M364" s="295">
        <v>13.4</v>
      </c>
      <c r="N364" s="300">
        <v>14.8</v>
      </c>
      <c r="O364" s="99"/>
    </row>
    <row r="365" spans="1:15">
      <c r="A365" s="99"/>
      <c r="B365" s="315">
        <v>18</v>
      </c>
      <c r="C365" s="312">
        <v>22.7</v>
      </c>
      <c r="D365" s="295">
        <v>18.8</v>
      </c>
      <c r="E365" s="295">
        <v>16.2</v>
      </c>
      <c r="F365" s="295">
        <v>11.6</v>
      </c>
      <c r="G365" s="295">
        <v>8.1999999999999993</v>
      </c>
      <c r="H365" s="295">
        <v>7.8</v>
      </c>
      <c r="I365" s="295">
        <v>2.2000000000000002</v>
      </c>
      <c r="J365" s="295">
        <v>0.6</v>
      </c>
      <c r="K365" s="295">
        <v>4.2</v>
      </c>
      <c r="L365" s="295">
        <v>5</v>
      </c>
      <c r="M365" s="295">
        <v>17</v>
      </c>
      <c r="N365" s="300">
        <v>17.600000000000001</v>
      </c>
      <c r="O365" s="99"/>
    </row>
    <row r="366" spans="1:15">
      <c r="A366" s="99"/>
      <c r="B366" s="315">
        <v>19</v>
      </c>
      <c r="C366" s="312">
        <v>23.8</v>
      </c>
      <c r="D366" s="295">
        <v>14.6</v>
      </c>
      <c r="E366" s="295">
        <v>16.5</v>
      </c>
      <c r="F366" s="295">
        <v>11</v>
      </c>
      <c r="G366" s="295">
        <v>7.2</v>
      </c>
      <c r="H366" s="295">
        <v>11.1</v>
      </c>
      <c r="I366" s="295">
        <v>2.2999999999999998</v>
      </c>
      <c r="J366" s="295">
        <v>-0.2</v>
      </c>
      <c r="K366" s="295">
        <v>3.4</v>
      </c>
      <c r="L366" s="295">
        <v>5.4</v>
      </c>
      <c r="M366" s="295">
        <v>17.600000000000001</v>
      </c>
      <c r="N366" s="300">
        <v>16.5</v>
      </c>
      <c r="O366" s="99"/>
    </row>
    <row r="367" spans="1:15">
      <c r="A367" s="99"/>
      <c r="B367" s="315">
        <v>20</v>
      </c>
      <c r="C367" s="312">
        <v>27.9</v>
      </c>
      <c r="D367" s="295">
        <v>15</v>
      </c>
      <c r="E367" s="295">
        <v>18.3</v>
      </c>
      <c r="F367" s="295">
        <v>13.9</v>
      </c>
      <c r="G367" s="295">
        <v>5.4</v>
      </c>
      <c r="H367" s="295">
        <v>6.5</v>
      </c>
      <c r="I367" s="295">
        <v>3.5</v>
      </c>
      <c r="J367" s="295">
        <v>0.3</v>
      </c>
      <c r="K367" s="295">
        <v>1.9</v>
      </c>
      <c r="L367" s="295">
        <v>12.2</v>
      </c>
      <c r="M367" s="295">
        <v>14.4</v>
      </c>
      <c r="N367" s="300">
        <v>14.5</v>
      </c>
      <c r="O367" s="99"/>
    </row>
    <row r="368" spans="1:15">
      <c r="A368" s="99"/>
      <c r="B368" s="315">
        <v>21</v>
      </c>
      <c r="C368" s="312">
        <v>23.8</v>
      </c>
      <c r="D368" s="295">
        <v>13.6</v>
      </c>
      <c r="E368" s="295">
        <v>17.899999999999999</v>
      </c>
      <c r="F368" s="295">
        <v>14.1</v>
      </c>
      <c r="G368" s="295">
        <v>3</v>
      </c>
      <c r="H368" s="295">
        <v>5.0999999999999996</v>
      </c>
      <c r="I368" s="295">
        <v>2</v>
      </c>
      <c r="J368" s="295">
        <v>4.4000000000000004</v>
      </c>
      <c r="K368" s="295">
        <v>5.8</v>
      </c>
      <c r="L368" s="295">
        <v>14.8</v>
      </c>
      <c r="M368" s="295">
        <v>12.9</v>
      </c>
      <c r="N368" s="300">
        <v>14.5</v>
      </c>
      <c r="O368" s="99"/>
    </row>
    <row r="369" spans="1:15">
      <c r="A369" s="99"/>
      <c r="B369" s="315">
        <v>22</v>
      </c>
      <c r="C369" s="312">
        <v>20</v>
      </c>
      <c r="D369" s="295">
        <v>14.4</v>
      </c>
      <c r="E369" s="295">
        <v>12.3</v>
      </c>
      <c r="F369" s="295">
        <v>8.1</v>
      </c>
      <c r="G369" s="295">
        <v>4.8</v>
      </c>
      <c r="H369" s="295">
        <v>7.5</v>
      </c>
      <c r="I369" s="295">
        <v>5.9</v>
      </c>
      <c r="J369" s="295">
        <v>3.6</v>
      </c>
      <c r="K369" s="295">
        <v>3.6</v>
      </c>
      <c r="L369" s="295">
        <v>10.1</v>
      </c>
      <c r="M369" s="295">
        <v>13.8</v>
      </c>
      <c r="N369" s="300">
        <v>15.8</v>
      </c>
      <c r="O369" s="99"/>
    </row>
    <row r="370" spans="1:15">
      <c r="A370" s="99"/>
      <c r="B370" s="315">
        <v>23</v>
      </c>
      <c r="C370" s="312">
        <v>20.5</v>
      </c>
      <c r="D370" s="295">
        <v>16.5</v>
      </c>
      <c r="E370" s="295">
        <v>11.3</v>
      </c>
      <c r="F370" s="295">
        <v>8</v>
      </c>
      <c r="G370" s="295">
        <v>5</v>
      </c>
      <c r="H370" s="295">
        <v>7.9</v>
      </c>
      <c r="I370" s="295">
        <v>3.9</v>
      </c>
      <c r="J370" s="295">
        <v>5.6</v>
      </c>
      <c r="K370" s="295">
        <v>3</v>
      </c>
      <c r="L370" s="295">
        <v>12.5</v>
      </c>
      <c r="M370" s="295">
        <v>12.1</v>
      </c>
      <c r="N370" s="300">
        <v>13.6</v>
      </c>
      <c r="O370" s="99"/>
    </row>
    <row r="371" spans="1:15">
      <c r="A371" s="99"/>
      <c r="B371" s="315">
        <v>24</v>
      </c>
      <c r="C371" s="312">
        <v>18.8</v>
      </c>
      <c r="D371" s="295">
        <v>12.9</v>
      </c>
      <c r="E371" s="295">
        <v>11.4</v>
      </c>
      <c r="F371" s="295">
        <v>5.9</v>
      </c>
      <c r="G371" s="295">
        <v>4.2</v>
      </c>
      <c r="H371" s="295">
        <v>5.9</v>
      </c>
      <c r="I371" s="295">
        <v>0.6</v>
      </c>
      <c r="J371" s="295">
        <v>5.9</v>
      </c>
      <c r="K371" s="295">
        <v>10.7</v>
      </c>
      <c r="L371" s="295">
        <v>11.8</v>
      </c>
      <c r="M371" s="295">
        <v>13.7</v>
      </c>
      <c r="N371" s="300">
        <v>15.4</v>
      </c>
      <c r="O371" s="99"/>
    </row>
    <row r="372" spans="1:15">
      <c r="A372" s="99"/>
      <c r="B372" s="315">
        <v>25</v>
      </c>
      <c r="C372" s="312">
        <v>19.5</v>
      </c>
      <c r="D372" s="295">
        <v>14.6</v>
      </c>
      <c r="E372" s="295">
        <v>12.4</v>
      </c>
      <c r="F372" s="295">
        <v>6.4</v>
      </c>
      <c r="G372" s="295">
        <v>3.3</v>
      </c>
      <c r="H372" s="295">
        <v>5.7</v>
      </c>
      <c r="I372" s="295">
        <v>0.8</v>
      </c>
      <c r="J372" s="295">
        <v>5.2</v>
      </c>
      <c r="K372" s="295">
        <v>11.5</v>
      </c>
      <c r="L372" s="295">
        <v>16.2</v>
      </c>
      <c r="M372" s="295">
        <v>15.6</v>
      </c>
      <c r="N372" s="300">
        <v>15.9</v>
      </c>
      <c r="O372" s="99"/>
    </row>
    <row r="373" spans="1:15">
      <c r="A373" s="99"/>
      <c r="B373" s="315">
        <v>26</v>
      </c>
      <c r="C373" s="312">
        <v>22.7</v>
      </c>
      <c r="D373" s="295">
        <v>15.5</v>
      </c>
      <c r="E373" s="295">
        <v>13.4</v>
      </c>
      <c r="F373" s="295">
        <v>5.0999999999999996</v>
      </c>
      <c r="G373" s="295">
        <v>3.4</v>
      </c>
      <c r="H373" s="295">
        <v>-0.3</v>
      </c>
      <c r="I373" s="295">
        <v>-2.5</v>
      </c>
      <c r="J373" s="295">
        <v>4.8</v>
      </c>
      <c r="K373" s="295">
        <v>12.3</v>
      </c>
      <c r="L373" s="295">
        <v>16.399999999999999</v>
      </c>
      <c r="M373" s="295">
        <v>13.3</v>
      </c>
      <c r="N373" s="300">
        <v>20.9</v>
      </c>
      <c r="O373" s="99"/>
    </row>
    <row r="374" spans="1:15">
      <c r="A374" s="99"/>
      <c r="B374" s="315">
        <v>27</v>
      </c>
      <c r="C374" s="312">
        <v>23.4</v>
      </c>
      <c r="D374" s="295">
        <v>12.6</v>
      </c>
      <c r="E374" s="295">
        <v>13.2</v>
      </c>
      <c r="F374" s="295">
        <v>3</v>
      </c>
      <c r="G374" s="295">
        <v>1.8</v>
      </c>
      <c r="H374" s="295">
        <v>-2.2999999999999998</v>
      </c>
      <c r="I374" s="295">
        <v>0.6</v>
      </c>
      <c r="J374" s="295">
        <v>5.9</v>
      </c>
      <c r="K374" s="295">
        <v>7.7</v>
      </c>
      <c r="L374" s="295">
        <v>18.899999999999999</v>
      </c>
      <c r="M374" s="295">
        <v>11.2</v>
      </c>
      <c r="N374" s="300">
        <v>18.5</v>
      </c>
      <c r="O374" s="99"/>
    </row>
    <row r="375" spans="1:15">
      <c r="A375" s="99"/>
      <c r="B375" s="315">
        <v>28</v>
      </c>
      <c r="C375" s="312">
        <v>20.8</v>
      </c>
      <c r="D375" s="295">
        <v>13</v>
      </c>
      <c r="E375" s="295">
        <v>11.5</v>
      </c>
      <c r="F375" s="295">
        <v>2.6</v>
      </c>
      <c r="G375" s="295">
        <v>2</v>
      </c>
      <c r="H375" s="295">
        <v>-6.4</v>
      </c>
      <c r="I375" s="295">
        <v>0.6</v>
      </c>
      <c r="J375" s="295">
        <v>3.6</v>
      </c>
      <c r="K375" s="295">
        <v>5.2</v>
      </c>
      <c r="L375" s="295">
        <v>11.7</v>
      </c>
      <c r="M375" s="295">
        <v>11</v>
      </c>
      <c r="N375" s="300">
        <v>17.3</v>
      </c>
      <c r="O375" s="99"/>
    </row>
    <row r="376" spans="1:15">
      <c r="A376" s="99"/>
      <c r="B376" s="315">
        <v>29</v>
      </c>
      <c r="C376" s="312">
        <v>21.8</v>
      </c>
      <c r="D376" s="295">
        <v>17.7</v>
      </c>
      <c r="E376" s="295">
        <v>11.9</v>
      </c>
      <c r="F376" s="295">
        <v>5.8</v>
      </c>
      <c r="G376" s="295">
        <v>0.3</v>
      </c>
      <c r="H376" s="295">
        <v>-4.4000000000000004</v>
      </c>
      <c r="I376" s="295">
        <v>0.2</v>
      </c>
      <c r="J376" s="295"/>
      <c r="K376" s="295">
        <v>7.9</v>
      </c>
      <c r="L376" s="295">
        <v>7.5</v>
      </c>
      <c r="M376" s="295">
        <v>17.3</v>
      </c>
      <c r="N376" s="300">
        <v>17.2</v>
      </c>
      <c r="O376" s="99"/>
    </row>
    <row r="377" spans="1:15">
      <c r="A377" s="99"/>
      <c r="B377" s="315">
        <v>30</v>
      </c>
      <c r="C377" s="312">
        <v>22.8</v>
      </c>
      <c r="D377" s="295">
        <v>16.3</v>
      </c>
      <c r="E377" s="295">
        <v>12.8</v>
      </c>
      <c r="F377" s="295">
        <v>7.5</v>
      </c>
      <c r="G377" s="295">
        <v>-0.1</v>
      </c>
      <c r="H377" s="295">
        <v>-7.7</v>
      </c>
      <c r="I377" s="295">
        <v>1.2</v>
      </c>
      <c r="J377" s="295"/>
      <c r="K377" s="295">
        <v>7.3</v>
      </c>
      <c r="L377" s="295">
        <v>11.4</v>
      </c>
      <c r="M377" s="295">
        <v>17.899999999999999</v>
      </c>
      <c r="N377" s="300">
        <v>19</v>
      </c>
      <c r="O377" s="99"/>
    </row>
    <row r="378" spans="1:15" ht="15" thickBot="1">
      <c r="A378" s="99"/>
      <c r="B378" s="292">
        <v>31</v>
      </c>
      <c r="C378" s="313">
        <v>20.6</v>
      </c>
      <c r="D378" s="302">
        <v>16.5</v>
      </c>
      <c r="E378" s="302"/>
      <c r="F378" s="302">
        <v>6.3</v>
      </c>
      <c r="G378" s="302"/>
      <c r="H378" s="302">
        <v>-5.7</v>
      </c>
      <c r="I378" s="302">
        <v>-1</v>
      </c>
      <c r="J378" s="302"/>
      <c r="K378" s="302">
        <v>8.1</v>
      </c>
      <c r="L378" s="302"/>
      <c r="M378" s="302">
        <v>18.5</v>
      </c>
      <c r="N378" s="303"/>
      <c r="O378" s="99"/>
    </row>
    <row r="379" spans="1:15">
      <c r="A379" s="331" t="s">
        <v>652</v>
      </c>
      <c r="B379" s="326" t="s">
        <v>211</v>
      </c>
      <c r="C379" s="219">
        <v>0</v>
      </c>
      <c r="D379" s="219">
        <v>0</v>
      </c>
      <c r="E379" s="219">
        <v>8</v>
      </c>
      <c r="F379" s="219">
        <v>15</v>
      </c>
      <c r="G379" s="219">
        <v>29</v>
      </c>
      <c r="H379" s="219">
        <v>31</v>
      </c>
      <c r="I379" s="219">
        <v>31</v>
      </c>
      <c r="J379" s="219">
        <v>28</v>
      </c>
      <c r="K379" s="219">
        <v>31</v>
      </c>
      <c r="L379" s="219">
        <v>24</v>
      </c>
      <c r="M379" s="219">
        <v>10</v>
      </c>
      <c r="N379" s="220">
        <v>1</v>
      </c>
    </row>
    <row r="380" spans="1:15" ht="15" thickBot="1">
      <c r="A380" s="332" t="s">
        <v>651</v>
      </c>
      <c r="B380" s="324" t="s">
        <v>650</v>
      </c>
      <c r="C380" s="211">
        <v>21.138709677419349</v>
      </c>
      <c r="D380" s="211">
        <v>17.535483870967742</v>
      </c>
      <c r="E380" s="211">
        <v>15.489999999999997</v>
      </c>
      <c r="F380" s="211">
        <v>11.25483870967742</v>
      </c>
      <c r="G380" s="211">
        <v>7.6733333333333347</v>
      </c>
      <c r="H380" s="211">
        <v>2.6612903225806446</v>
      </c>
      <c r="I380" s="211">
        <v>2.032258064516129</v>
      </c>
      <c r="J380" s="211">
        <v>1.5642857142857143</v>
      </c>
      <c r="K380" s="211">
        <v>5.0516129032258066</v>
      </c>
      <c r="L380" s="211">
        <v>9.6866666666666656</v>
      </c>
      <c r="M380" s="211">
        <v>14.43225806451613</v>
      </c>
      <c r="N380" s="212">
        <v>18.593333333333337</v>
      </c>
    </row>
    <row r="381" spans="1:15">
      <c r="B381" s="108"/>
      <c r="C381" s="105"/>
      <c r="D381" s="105"/>
      <c r="E381" s="107"/>
      <c r="F381" s="105"/>
      <c r="G381" s="105"/>
      <c r="H381" s="106"/>
      <c r="I381" s="105"/>
      <c r="J381" s="105"/>
      <c r="K381" s="105"/>
      <c r="L381" s="105"/>
      <c r="M381" s="105"/>
      <c r="N381" s="105"/>
    </row>
    <row r="382" spans="1:15" ht="15" thickBot="1">
      <c r="B382" s="108"/>
      <c r="C382" s="105"/>
      <c r="D382" s="105"/>
      <c r="E382" s="107"/>
      <c r="F382" s="105"/>
      <c r="G382" s="105"/>
      <c r="H382" s="106"/>
      <c r="I382" s="105"/>
      <c r="J382" s="105"/>
      <c r="K382" s="105"/>
      <c r="L382" s="105"/>
      <c r="M382" s="105"/>
      <c r="N382" s="105"/>
    </row>
    <row r="383" spans="1:15" ht="15" thickBot="1">
      <c r="A383" s="318" t="s">
        <v>737</v>
      </c>
      <c r="B383" s="284" t="s">
        <v>236</v>
      </c>
      <c r="C383" s="285" t="s">
        <v>667</v>
      </c>
      <c r="D383" s="285" t="s">
        <v>667</v>
      </c>
      <c r="E383" s="285" t="s">
        <v>667</v>
      </c>
      <c r="F383" s="285" t="s">
        <v>667</v>
      </c>
      <c r="G383" s="285" t="s">
        <v>667</v>
      </c>
      <c r="H383" s="285" t="s">
        <v>667</v>
      </c>
      <c r="I383" s="285" t="s">
        <v>666</v>
      </c>
      <c r="J383" s="285" t="s">
        <v>666</v>
      </c>
      <c r="K383" s="285" t="s">
        <v>666</v>
      </c>
      <c r="L383" s="285" t="s">
        <v>666</v>
      </c>
      <c r="M383" s="285" t="s">
        <v>666</v>
      </c>
      <c r="N383" s="286" t="s">
        <v>666</v>
      </c>
      <c r="O383" s="99"/>
    </row>
    <row r="384" spans="1:15" ht="15" thickBot="1">
      <c r="A384" s="102"/>
      <c r="B384" s="287" t="s">
        <v>195</v>
      </c>
      <c r="C384" s="288" t="s">
        <v>665</v>
      </c>
      <c r="D384" s="288" t="s">
        <v>664</v>
      </c>
      <c r="E384" s="288" t="s">
        <v>663</v>
      </c>
      <c r="F384" s="288" t="s">
        <v>662</v>
      </c>
      <c r="G384" s="288" t="s">
        <v>661</v>
      </c>
      <c r="H384" s="288" t="s">
        <v>660</v>
      </c>
      <c r="I384" s="288" t="s">
        <v>659</v>
      </c>
      <c r="J384" s="288" t="s">
        <v>658</v>
      </c>
      <c r="K384" s="288" t="s">
        <v>657</v>
      </c>
      <c r="L384" s="288" t="s">
        <v>656</v>
      </c>
      <c r="M384" s="288" t="s">
        <v>655</v>
      </c>
      <c r="N384" s="289" t="s">
        <v>654</v>
      </c>
      <c r="O384" s="99"/>
    </row>
    <row r="385" spans="1:15" ht="15" thickBot="1">
      <c r="A385" s="102"/>
      <c r="B385" s="319" t="s">
        <v>653</v>
      </c>
      <c r="C385" s="102"/>
      <c r="D385" s="102"/>
      <c r="E385" s="104"/>
      <c r="F385" s="102"/>
      <c r="G385" s="102"/>
      <c r="H385" s="103"/>
      <c r="I385" s="102"/>
      <c r="J385" s="102"/>
      <c r="K385" s="102"/>
      <c r="L385" s="102"/>
      <c r="M385" s="102"/>
      <c r="N385" s="102"/>
      <c r="O385" s="99"/>
    </row>
    <row r="386" spans="1:15">
      <c r="A386" s="99"/>
      <c r="B386" s="314">
        <v>1</v>
      </c>
      <c r="C386" s="322">
        <v>17.7</v>
      </c>
      <c r="D386" s="297">
        <v>20</v>
      </c>
      <c r="E386" s="297">
        <v>13.4</v>
      </c>
      <c r="F386" s="297">
        <v>14.8</v>
      </c>
      <c r="G386" s="297">
        <v>9.1999999999999993</v>
      </c>
      <c r="H386" s="297">
        <v>-1.2</v>
      </c>
      <c r="I386" s="297">
        <v>1</v>
      </c>
      <c r="J386" s="297">
        <v>-1.1000000000000001</v>
      </c>
      <c r="K386" s="297">
        <v>2.4</v>
      </c>
      <c r="L386" s="297">
        <v>3.2</v>
      </c>
      <c r="M386" s="297">
        <v>10.1</v>
      </c>
      <c r="N386" s="298">
        <v>20.3</v>
      </c>
      <c r="O386" s="99"/>
    </row>
    <row r="387" spans="1:15">
      <c r="A387" s="99"/>
      <c r="B387" s="315">
        <v>2</v>
      </c>
      <c r="C387" s="312">
        <v>17</v>
      </c>
      <c r="D387" s="295">
        <v>23.5</v>
      </c>
      <c r="E387" s="295">
        <v>13.6</v>
      </c>
      <c r="F387" s="295">
        <v>14.6</v>
      </c>
      <c r="G387" s="295">
        <v>6.1</v>
      </c>
      <c r="H387" s="295">
        <v>-1.3</v>
      </c>
      <c r="I387" s="295">
        <v>3.5</v>
      </c>
      <c r="J387" s="295">
        <v>-0.2</v>
      </c>
      <c r="K387" s="295">
        <v>4.3</v>
      </c>
      <c r="L387" s="295">
        <v>2.8</v>
      </c>
      <c r="M387" s="295">
        <v>10.6</v>
      </c>
      <c r="N387" s="300">
        <v>21.4</v>
      </c>
      <c r="O387" s="99"/>
    </row>
    <row r="388" spans="1:15">
      <c r="A388" s="99"/>
      <c r="B388" s="315">
        <v>3</v>
      </c>
      <c r="C388" s="312">
        <v>20.9</v>
      </c>
      <c r="D388" s="295">
        <v>21.3</v>
      </c>
      <c r="E388" s="295">
        <v>15.6</v>
      </c>
      <c r="F388" s="295">
        <v>13</v>
      </c>
      <c r="G388" s="295">
        <v>6.9</v>
      </c>
      <c r="H388" s="295">
        <v>2</v>
      </c>
      <c r="I388" s="295">
        <v>1.6</v>
      </c>
      <c r="J388" s="295">
        <v>-0.9</v>
      </c>
      <c r="K388" s="295">
        <v>3.3</v>
      </c>
      <c r="L388" s="295">
        <v>3.6</v>
      </c>
      <c r="M388" s="295">
        <v>9.8000000000000007</v>
      </c>
      <c r="N388" s="300">
        <v>24.8</v>
      </c>
      <c r="O388" s="99"/>
    </row>
    <row r="389" spans="1:15">
      <c r="A389" s="99"/>
      <c r="B389" s="315">
        <v>4</v>
      </c>
      <c r="C389" s="312">
        <v>21.9</v>
      </c>
      <c r="D389" s="295">
        <v>19.5</v>
      </c>
      <c r="E389" s="295">
        <v>19.100000000000001</v>
      </c>
      <c r="F389" s="295">
        <v>11.7</v>
      </c>
      <c r="G389" s="295">
        <v>10.9</v>
      </c>
      <c r="H389" s="295">
        <v>4.9000000000000004</v>
      </c>
      <c r="I389" s="295">
        <v>1.6</v>
      </c>
      <c r="J389" s="295">
        <v>-0.8</v>
      </c>
      <c r="K389" s="295">
        <v>4.3</v>
      </c>
      <c r="L389" s="295">
        <v>3.5</v>
      </c>
      <c r="M389" s="295">
        <v>17.100000000000001</v>
      </c>
      <c r="N389" s="300">
        <v>20.2</v>
      </c>
      <c r="O389" s="99"/>
    </row>
    <row r="390" spans="1:15">
      <c r="A390" s="99"/>
      <c r="B390" s="315">
        <v>5</v>
      </c>
      <c r="C390" s="312">
        <v>19.3</v>
      </c>
      <c r="D390" s="295">
        <v>19.5</v>
      </c>
      <c r="E390" s="295">
        <v>19.3</v>
      </c>
      <c r="F390" s="295">
        <v>12.2</v>
      </c>
      <c r="G390" s="295">
        <v>13.7</v>
      </c>
      <c r="H390" s="295">
        <v>5</v>
      </c>
      <c r="I390" s="295">
        <v>0.9</v>
      </c>
      <c r="J390" s="295">
        <v>-2.2999999999999998</v>
      </c>
      <c r="K390" s="295">
        <v>2.2000000000000002</v>
      </c>
      <c r="L390" s="295">
        <v>2.9</v>
      </c>
      <c r="M390" s="295">
        <v>19.100000000000001</v>
      </c>
      <c r="N390" s="300">
        <v>20.8</v>
      </c>
      <c r="O390" s="99"/>
    </row>
    <row r="391" spans="1:15">
      <c r="A391" s="99"/>
      <c r="B391" s="315">
        <v>6</v>
      </c>
      <c r="C391" s="312">
        <v>23.8</v>
      </c>
      <c r="D391" s="295">
        <v>20</v>
      </c>
      <c r="E391" s="295">
        <v>18.5</v>
      </c>
      <c r="F391" s="295">
        <v>12.1</v>
      </c>
      <c r="G391" s="295">
        <v>9.6</v>
      </c>
      <c r="H391" s="295">
        <v>5</v>
      </c>
      <c r="I391" s="295">
        <v>-1.3</v>
      </c>
      <c r="J391" s="295">
        <v>-2.1</v>
      </c>
      <c r="K391" s="295">
        <v>3</v>
      </c>
      <c r="L391" s="295">
        <v>2.6</v>
      </c>
      <c r="M391" s="295">
        <v>14.8</v>
      </c>
      <c r="N391" s="300">
        <v>22.4</v>
      </c>
      <c r="O391" s="99"/>
    </row>
    <row r="392" spans="1:15">
      <c r="A392" s="99"/>
      <c r="B392" s="315">
        <v>7</v>
      </c>
      <c r="C392" s="312">
        <v>25.3</v>
      </c>
      <c r="D392" s="295">
        <v>21.3</v>
      </c>
      <c r="E392" s="295">
        <v>18</v>
      </c>
      <c r="F392" s="295">
        <v>12.5</v>
      </c>
      <c r="G392" s="295">
        <v>9.1999999999999993</v>
      </c>
      <c r="H392" s="295">
        <v>4.5</v>
      </c>
      <c r="I392" s="295">
        <v>-4</v>
      </c>
      <c r="J392" s="295">
        <v>-1.9</v>
      </c>
      <c r="K392" s="295">
        <v>4.8</v>
      </c>
      <c r="L392" s="295">
        <v>5.9</v>
      </c>
      <c r="M392" s="295">
        <v>14.5</v>
      </c>
      <c r="N392" s="300">
        <v>23.8</v>
      </c>
      <c r="O392" s="99"/>
    </row>
    <row r="393" spans="1:15">
      <c r="A393" s="99"/>
      <c r="B393" s="315">
        <v>8</v>
      </c>
      <c r="C393" s="312">
        <v>23.5</v>
      </c>
      <c r="D393" s="295">
        <v>22.7</v>
      </c>
      <c r="E393" s="295">
        <v>19.2</v>
      </c>
      <c r="F393" s="295">
        <v>12.9</v>
      </c>
      <c r="G393" s="295">
        <v>8.6</v>
      </c>
      <c r="H393" s="295">
        <v>2.2000000000000002</v>
      </c>
      <c r="I393" s="295">
        <v>-2.6</v>
      </c>
      <c r="J393" s="295">
        <v>-1.5</v>
      </c>
      <c r="K393" s="295">
        <v>5</v>
      </c>
      <c r="L393" s="295">
        <v>7.3</v>
      </c>
      <c r="M393" s="295">
        <v>15.6</v>
      </c>
      <c r="N393" s="300">
        <v>20.5</v>
      </c>
      <c r="O393" s="99"/>
    </row>
    <row r="394" spans="1:15">
      <c r="A394" s="99"/>
      <c r="B394" s="315">
        <v>9</v>
      </c>
      <c r="C394" s="312">
        <v>15.8</v>
      </c>
      <c r="D394" s="295">
        <v>22.4</v>
      </c>
      <c r="E394" s="295">
        <v>18.100000000000001</v>
      </c>
      <c r="F394" s="295">
        <v>15.1</v>
      </c>
      <c r="G394" s="295">
        <v>10.6</v>
      </c>
      <c r="H394" s="295">
        <v>0.2</v>
      </c>
      <c r="I394" s="295">
        <v>6.3</v>
      </c>
      <c r="J394" s="295">
        <v>1.5</v>
      </c>
      <c r="K394" s="295">
        <v>5</v>
      </c>
      <c r="L394" s="295">
        <v>8.1999999999999993</v>
      </c>
      <c r="M394" s="295">
        <v>15.1</v>
      </c>
      <c r="N394" s="300">
        <v>17.8</v>
      </c>
      <c r="O394" s="99"/>
    </row>
    <row r="395" spans="1:15">
      <c r="A395" s="99"/>
      <c r="B395" s="315">
        <v>10</v>
      </c>
      <c r="C395" s="312">
        <v>16.2</v>
      </c>
      <c r="D395" s="295">
        <v>22.7</v>
      </c>
      <c r="E395" s="295">
        <v>15.5</v>
      </c>
      <c r="F395" s="295">
        <v>12.6</v>
      </c>
      <c r="G395" s="295">
        <v>11.2</v>
      </c>
      <c r="H395" s="295">
        <v>-0.2</v>
      </c>
      <c r="I395" s="295">
        <v>12.6</v>
      </c>
      <c r="J395" s="295">
        <v>3.7</v>
      </c>
      <c r="K395" s="295">
        <v>5.7</v>
      </c>
      <c r="L395" s="295">
        <v>11.4</v>
      </c>
      <c r="M395" s="295">
        <v>14.3</v>
      </c>
      <c r="N395" s="300">
        <v>18.899999999999999</v>
      </c>
      <c r="O395" s="99"/>
    </row>
    <row r="396" spans="1:15">
      <c r="A396" s="99"/>
      <c r="B396" s="315">
        <v>11</v>
      </c>
      <c r="C396" s="312">
        <v>17.5</v>
      </c>
      <c r="D396" s="295">
        <v>19.7</v>
      </c>
      <c r="E396" s="295">
        <v>12.9</v>
      </c>
      <c r="F396" s="295">
        <v>14</v>
      </c>
      <c r="G396" s="295">
        <v>11.9</v>
      </c>
      <c r="H396" s="295">
        <v>3.1</v>
      </c>
      <c r="I396" s="295">
        <v>4</v>
      </c>
      <c r="J396" s="295">
        <v>2.2000000000000002</v>
      </c>
      <c r="K396" s="295">
        <v>4</v>
      </c>
      <c r="L396" s="295">
        <v>12.6</v>
      </c>
      <c r="M396" s="295">
        <v>13.6</v>
      </c>
      <c r="N396" s="300">
        <v>21</v>
      </c>
      <c r="O396" s="99"/>
    </row>
    <row r="397" spans="1:15">
      <c r="A397" s="99"/>
      <c r="B397" s="315">
        <v>12</v>
      </c>
      <c r="C397" s="312">
        <v>17.2</v>
      </c>
      <c r="D397" s="295">
        <v>16.5</v>
      </c>
      <c r="E397" s="295">
        <v>14.1</v>
      </c>
      <c r="F397" s="295">
        <v>16.5</v>
      </c>
      <c r="G397" s="295">
        <v>10.7</v>
      </c>
      <c r="H397" s="295">
        <v>3.8</v>
      </c>
      <c r="I397" s="295">
        <v>4.3</v>
      </c>
      <c r="J397" s="295">
        <v>2</v>
      </c>
      <c r="K397" s="295">
        <v>3.4</v>
      </c>
      <c r="L397" s="295">
        <v>13.5</v>
      </c>
      <c r="M397" s="295">
        <v>16.600000000000001</v>
      </c>
      <c r="N397" s="300">
        <v>24</v>
      </c>
      <c r="O397" s="99"/>
    </row>
    <row r="398" spans="1:15">
      <c r="A398" s="99"/>
      <c r="B398" s="315">
        <v>13</v>
      </c>
      <c r="C398" s="312">
        <v>18.600000000000001</v>
      </c>
      <c r="D398" s="295">
        <v>16.7</v>
      </c>
      <c r="E398" s="295">
        <v>15.3</v>
      </c>
      <c r="F398" s="295">
        <v>14.3</v>
      </c>
      <c r="G398" s="295">
        <v>10.3</v>
      </c>
      <c r="H398" s="295">
        <v>2.8</v>
      </c>
      <c r="I398" s="295">
        <v>3</v>
      </c>
      <c r="J398" s="295">
        <v>1.1000000000000001</v>
      </c>
      <c r="K398" s="295">
        <v>3.3</v>
      </c>
      <c r="L398" s="295">
        <v>10.1</v>
      </c>
      <c r="M398" s="295">
        <v>17.399999999999999</v>
      </c>
      <c r="N398" s="300">
        <v>22.2</v>
      </c>
      <c r="O398" s="99"/>
    </row>
    <row r="399" spans="1:15">
      <c r="A399" s="99"/>
      <c r="B399" s="315">
        <v>14</v>
      </c>
      <c r="C399" s="312">
        <v>19.100000000000001</v>
      </c>
      <c r="D399" s="295">
        <v>17</v>
      </c>
      <c r="E399" s="295">
        <v>15.6</v>
      </c>
      <c r="F399" s="295">
        <v>13.9</v>
      </c>
      <c r="G399" s="295">
        <v>9.5</v>
      </c>
      <c r="H399" s="295">
        <v>1.4</v>
      </c>
      <c r="I399" s="295">
        <v>2.7</v>
      </c>
      <c r="J399" s="295">
        <v>2.5</v>
      </c>
      <c r="K399" s="295">
        <v>2.5</v>
      </c>
      <c r="L399" s="295">
        <v>10.6</v>
      </c>
      <c r="M399" s="295">
        <v>14.5</v>
      </c>
      <c r="N399" s="300">
        <v>20.100000000000001</v>
      </c>
      <c r="O399" s="99"/>
    </row>
    <row r="400" spans="1:15">
      <c r="A400" s="99"/>
      <c r="B400" s="315">
        <v>15</v>
      </c>
      <c r="C400" s="312">
        <v>21.8</v>
      </c>
      <c r="D400" s="295">
        <v>16.899999999999999</v>
      </c>
      <c r="E400" s="295">
        <v>16.399999999999999</v>
      </c>
      <c r="F400" s="295">
        <v>12.3</v>
      </c>
      <c r="G400" s="295">
        <v>10.199999999999999</v>
      </c>
      <c r="H400" s="295">
        <v>2.7</v>
      </c>
      <c r="I400" s="295">
        <v>2.5</v>
      </c>
      <c r="J400" s="295">
        <v>3.9</v>
      </c>
      <c r="K400" s="295">
        <v>5.4</v>
      </c>
      <c r="L400" s="295">
        <v>16.399999999999999</v>
      </c>
      <c r="M400" s="295">
        <v>12</v>
      </c>
      <c r="N400" s="300">
        <v>17.7</v>
      </c>
      <c r="O400" s="99"/>
    </row>
    <row r="401" spans="1:15">
      <c r="A401" s="99"/>
      <c r="B401" s="315">
        <v>16</v>
      </c>
      <c r="C401" s="312">
        <v>22.4</v>
      </c>
      <c r="D401" s="295">
        <v>15.2</v>
      </c>
      <c r="E401" s="295">
        <v>16</v>
      </c>
      <c r="F401" s="295">
        <v>14.9</v>
      </c>
      <c r="G401" s="295">
        <v>8.1</v>
      </c>
      <c r="H401" s="295">
        <v>3.5</v>
      </c>
      <c r="I401" s="295">
        <v>2.5</v>
      </c>
      <c r="J401" s="295">
        <v>1.2</v>
      </c>
      <c r="K401" s="295">
        <v>7.9</v>
      </c>
      <c r="L401" s="295">
        <v>17.3</v>
      </c>
      <c r="M401" s="295">
        <v>16.899999999999999</v>
      </c>
      <c r="N401" s="300">
        <v>16.2</v>
      </c>
      <c r="O401" s="99"/>
    </row>
    <row r="402" spans="1:15">
      <c r="A402" s="99"/>
      <c r="B402" s="315">
        <v>17</v>
      </c>
      <c r="C402" s="312">
        <v>21.9</v>
      </c>
      <c r="D402" s="295">
        <v>16.3</v>
      </c>
      <c r="E402" s="295">
        <v>15.9</v>
      </c>
      <c r="F402" s="295">
        <v>12.7</v>
      </c>
      <c r="G402" s="295">
        <v>7.7</v>
      </c>
      <c r="H402" s="295">
        <v>3.6</v>
      </c>
      <c r="I402" s="295">
        <v>2.5</v>
      </c>
      <c r="J402" s="295">
        <v>0.8</v>
      </c>
      <c r="K402" s="295">
        <v>7.6</v>
      </c>
      <c r="L402" s="295">
        <v>9.6</v>
      </c>
      <c r="M402" s="295">
        <v>14.2</v>
      </c>
      <c r="N402" s="300">
        <v>13.7</v>
      </c>
      <c r="O402" s="99"/>
    </row>
    <row r="403" spans="1:15">
      <c r="A403" s="99"/>
      <c r="B403" s="315">
        <v>18</v>
      </c>
      <c r="C403" s="312">
        <v>23.3</v>
      </c>
      <c r="D403" s="295">
        <v>17.100000000000001</v>
      </c>
      <c r="E403" s="295">
        <v>15.4</v>
      </c>
      <c r="F403" s="295">
        <v>13.2</v>
      </c>
      <c r="G403" s="295">
        <v>6.4</v>
      </c>
      <c r="H403" s="295">
        <v>6.7</v>
      </c>
      <c r="I403" s="295">
        <v>2.2000000000000002</v>
      </c>
      <c r="J403" s="295">
        <v>0.8</v>
      </c>
      <c r="K403" s="295">
        <v>6.9</v>
      </c>
      <c r="L403" s="295">
        <v>5.4</v>
      </c>
      <c r="M403" s="295">
        <v>16.5</v>
      </c>
      <c r="N403" s="300">
        <v>17</v>
      </c>
      <c r="O403" s="99"/>
    </row>
    <row r="404" spans="1:15">
      <c r="A404" s="99"/>
      <c r="B404" s="315">
        <v>19</v>
      </c>
      <c r="C404" s="312">
        <v>25.1</v>
      </c>
      <c r="D404" s="295">
        <v>14.6</v>
      </c>
      <c r="E404" s="295">
        <v>16</v>
      </c>
      <c r="F404" s="295">
        <v>10.1</v>
      </c>
      <c r="G404" s="295">
        <v>6.5</v>
      </c>
      <c r="H404" s="295">
        <v>10.9</v>
      </c>
      <c r="I404" s="295">
        <v>1.5</v>
      </c>
      <c r="J404" s="295">
        <v>0.4</v>
      </c>
      <c r="K404" s="295">
        <v>6</v>
      </c>
      <c r="L404" s="295">
        <v>7.8</v>
      </c>
      <c r="M404" s="295">
        <v>14.9</v>
      </c>
      <c r="N404" s="300">
        <v>13.4</v>
      </c>
      <c r="O404" s="99"/>
    </row>
    <row r="405" spans="1:15">
      <c r="A405" s="99"/>
      <c r="B405" s="315">
        <v>20</v>
      </c>
      <c r="C405" s="312">
        <v>26.4</v>
      </c>
      <c r="D405" s="295">
        <v>14.7</v>
      </c>
      <c r="E405" s="295">
        <v>17.399999999999999</v>
      </c>
      <c r="F405" s="295">
        <v>15</v>
      </c>
      <c r="G405" s="295">
        <v>5.9</v>
      </c>
      <c r="H405" s="295">
        <v>5.4</v>
      </c>
      <c r="I405" s="295">
        <v>1.5</v>
      </c>
      <c r="J405" s="295">
        <v>1.1000000000000001</v>
      </c>
      <c r="K405" s="295">
        <v>5.0999999999999996</v>
      </c>
      <c r="L405" s="295">
        <v>11.6</v>
      </c>
      <c r="M405" s="295">
        <v>11.3</v>
      </c>
      <c r="N405" s="300">
        <v>12.3</v>
      </c>
      <c r="O405" s="99"/>
    </row>
    <row r="406" spans="1:15">
      <c r="A406" s="99"/>
      <c r="B406" s="315">
        <v>21</v>
      </c>
      <c r="C406" s="312">
        <v>23.1</v>
      </c>
      <c r="D406" s="295">
        <v>14.9</v>
      </c>
      <c r="E406" s="295">
        <v>17.100000000000001</v>
      </c>
      <c r="F406" s="295">
        <v>13</v>
      </c>
      <c r="G406" s="295">
        <v>4.4000000000000004</v>
      </c>
      <c r="H406" s="295">
        <v>4.5</v>
      </c>
      <c r="I406" s="295">
        <v>2.2000000000000002</v>
      </c>
      <c r="J406" s="295">
        <v>2.6</v>
      </c>
      <c r="K406" s="295">
        <v>7.8</v>
      </c>
      <c r="L406" s="295">
        <v>14.1</v>
      </c>
      <c r="M406" s="295">
        <v>11.6</v>
      </c>
      <c r="N406" s="300">
        <v>13.9</v>
      </c>
      <c r="O406" s="99"/>
    </row>
    <row r="407" spans="1:15">
      <c r="A407" s="99"/>
      <c r="B407" s="315">
        <v>22</v>
      </c>
      <c r="C407" s="312">
        <v>19.8</v>
      </c>
      <c r="D407" s="295">
        <v>15.4</v>
      </c>
      <c r="E407" s="295">
        <v>11.2</v>
      </c>
      <c r="F407" s="295">
        <v>7.3</v>
      </c>
      <c r="G407" s="295">
        <v>4.0999999999999996</v>
      </c>
      <c r="H407" s="295">
        <v>7.4</v>
      </c>
      <c r="I407" s="295">
        <v>4.5999999999999996</v>
      </c>
      <c r="J407" s="295">
        <v>2.7</v>
      </c>
      <c r="K407" s="295">
        <v>4.2</v>
      </c>
      <c r="L407" s="295">
        <v>13.3</v>
      </c>
      <c r="M407" s="295">
        <v>13.6</v>
      </c>
      <c r="N407" s="300">
        <v>15.5</v>
      </c>
      <c r="O407" s="99"/>
    </row>
    <row r="408" spans="1:15">
      <c r="A408" s="99"/>
      <c r="B408" s="315">
        <v>23</v>
      </c>
      <c r="C408" s="312">
        <v>21.7</v>
      </c>
      <c r="D408" s="295">
        <v>15.4</v>
      </c>
      <c r="E408" s="295">
        <v>9.6999999999999993</v>
      </c>
      <c r="F408" s="295">
        <v>8.6999999999999993</v>
      </c>
      <c r="G408" s="295">
        <v>4.4000000000000004</v>
      </c>
      <c r="H408" s="295">
        <v>7.3</v>
      </c>
      <c r="I408" s="295">
        <v>4</v>
      </c>
      <c r="J408" s="295">
        <v>3.8</v>
      </c>
      <c r="K408" s="295">
        <v>4.4000000000000004</v>
      </c>
      <c r="L408" s="295">
        <v>12</v>
      </c>
      <c r="M408" s="295">
        <v>11.6</v>
      </c>
      <c r="N408" s="300">
        <v>14.4</v>
      </c>
      <c r="O408" s="99"/>
    </row>
    <row r="409" spans="1:15">
      <c r="A409" s="99"/>
      <c r="B409" s="315">
        <v>24</v>
      </c>
      <c r="C409" s="312">
        <v>19.399999999999999</v>
      </c>
      <c r="D409" s="295">
        <v>13.1</v>
      </c>
      <c r="E409" s="295">
        <v>10.7</v>
      </c>
      <c r="F409" s="295">
        <v>6.8</v>
      </c>
      <c r="G409" s="295">
        <v>3</v>
      </c>
      <c r="H409" s="295">
        <v>6.3</v>
      </c>
      <c r="I409" s="295">
        <v>0.6</v>
      </c>
      <c r="J409" s="295">
        <v>5.2</v>
      </c>
      <c r="K409" s="295">
        <v>8.5</v>
      </c>
      <c r="L409" s="295">
        <v>13.2</v>
      </c>
      <c r="M409" s="295">
        <v>11.7</v>
      </c>
      <c r="N409" s="300">
        <v>14</v>
      </c>
      <c r="O409" s="99"/>
    </row>
    <row r="410" spans="1:15">
      <c r="A410" s="99"/>
      <c r="B410" s="315">
        <v>25</v>
      </c>
      <c r="C410" s="312">
        <v>20.2</v>
      </c>
      <c r="D410" s="295">
        <v>13.8</v>
      </c>
      <c r="E410" s="295">
        <v>12.8</v>
      </c>
      <c r="F410" s="295">
        <v>5.7</v>
      </c>
      <c r="G410" s="295">
        <v>3.4</v>
      </c>
      <c r="H410" s="295">
        <v>5</v>
      </c>
      <c r="I410" s="295">
        <v>0.4</v>
      </c>
      <c r="J410" s="295">
        <v>4.8</v>
      </c>
      <c r="K410" s="295">
        <v>10.8</v>
      </c>
      <c r="L410" s="295">
        <v>15.9</v>
      </c>
      <c r="M410" s="295">
        <v>16</v>
      </c>
      <c r="N410" s="300">
        <v>17.100000000000001</v>
      </c>
      <c r="O410" s="99"/>
    </row>
    <row r="411" spans="1:15">
      <c r="A411" s="99"/>
      <c r="B411" s="315">
        <v>26</v>
      </c>
      <c r="C411" s="312">
        <v>21.9</v>
      </c>
      <c r="D411" s="295">
        <v>15.2</v>
      </c>
      <c r="E411" s="295">
        <v>13.5</v>
      </c>
      <c r="F411" s="295">
        <v>6.8</v>
      </c>
      <c r="G411" s="295">
        <v>2.2000000000000002</v>
      </c>
      <c r="H411" s="295">
        <v>0.2</v>
      </c>
      <c r="I411" s="295">
        <v>0</v>
      </c>
      <c r="J411" s="295">
        <v>3.9</v>
      </c>
      <c r="K411" s="295">
        <v>11.4</v>
      </c>
      <c r="L411" s="295">
        <v>15.5</v>
      </c>
      <c r="M411" s="295">
        <v>12.3</v>
      </c>
      <c r="N411" s="300">
        <v>19.7</v>
      </c>
      <c r="O411" s="99"/>
    </row>
    <row r="412" spans="1:15">
      <c r="A412" s="99"/>
      <c r="B412" s="315">
        <v>27</v>
      </c>
      <c r="C412" s="312">
        <v>22.9</v>
      </c>
      <c r="D412" s="295">
        <v>13.5</v>
      </c>
      <c r="E412" s="295">
        <v>14</v>
      </c>
      <c r="F412" s="295">
        <v>5.0999999999999996</v>
      </c>
      <c r="G412" s="295">
        <v>1</v>
      </c>
      <c r="H412" s="295">
        <v>-3.3</v>
      </c>
      <c r="I412" s="295">
        <v>0.9</v>
      </c>
      <c r="J412" s="295">
        <v>4.7</v>
      </c>
      <c r="K412" s="295">
        <v>7.1</v>
      </c>
      <c r="L412" s="295">
        <v>16.899999999999999</v>
      </c>
      <c r="M412" s="295">
        <v>11</v>
      </c>
      <c r="N412" s="300">
        <v>19.5</v>
      </c>
      <c r="O412" s="99"/>
    </row>
    <row r="413" spans="1:15">
      <c r="A413" s="99"/>
      <c r="B413" s="315">
        <v>28</v>
      </c>
      <c r="C413" s="312">
        <v>21</v>
      </c>
      <c r="D413" s="295">
        <v>15</v>
      </c>
      <c r="E413" s="295">
        <v>13.2</v>
      </c>
      <c r="F413" s="295">
        <v>4</v>
      </c>
      <c r="G413" s="295">
        <v>0.4</v>
      </c>
      <c r="H413" s="295">
        <v>-5.4</v>
      </c>
      <c r="I413" s="295">
        <v>1</v>
      </c>
      <c r="J413" s="295">
        <v>3.2</v>
      </c>
      <c r="K413" s="295">
        <v>5.4</v>
      </c>
      <c r="L413" s="295">
        <v>9.1999999999999993</v>
      </c>
      <c r="M413" s="295">
        <v>11.8</v>
      </c>
      <c r="N413" s="300">
        <v>18</v>
      </c>
      <c r="O413" s="99"/>
    </row>
    <row r="414" spans="1:15">
      <c r="A414" s="99"/>
      <c r="B414" s="315">
        <v>29</v>
      </c>
      <c r="C414" s="312">
        <v>20.5</v>
      </c>
      <c r="D414" s="295">
        <v>17.7</v>
      </c>
      <c r="E414" s="295">
        <v>10.8</v>
      </c>
      <c r="F414" s="295">
        <v>4.2</v>
      </c>
      <c r="G414" s="295">
        <v>-0.4</v>
      </c>
      <c r="H414" s="295">
        <v>-6</v>
      </c>
      <c r="I414" s="295">
        <v>0.2</v>
      </c>
      <c r="J414" s="295"/>
      <c r="K414" s="295">
        <v>8.6999999999999993</v>
      </c>
      <c r="L414" s="295">
        <v>9</v>
      </c>
      <c r="M414" s="295">
        <v>16</v>
      </c>
      <c r="N414" s="300">
        <v>18.600000000000001</v>
      </c>
      <c r="O414" s="99"/>
    </row>
    <row r="415" spans="1:15">
      <c r="A415" s="99"/>
      <c r="B415" s="315">
        <v>30</v>
      </c>
      <c r="C415" s="312">
        <v>22.1</v>
      </c>
      <c r="D415" s="295">
        <v>16.899999999999999</v>
      </c>
      <c r="E415" s="295">
        <v>12.4</v>
      </c>
      <c r="F415" s="295">
        <v>6.1</v>
      </c>
      <c r="G415" s="295">
        <v>-1.3</v>
      </c>
      <c r="H415" s="295">
        <v>-5.6</v>
      </c>
      <c r="I415" s="295">
        <v>0.9</v>
      </c>
      <c r="J415" s="295"/>
      <c r="K415" s="295">
        <v>5.0999999999999996</v>
      </c>
      <c r="L415" s="295">
        <v>9.9</v>
      </c>
      <c r="M415" s="295">
        <v>16.3</v>
      </c>
      <c r="N415" s="300">
        <v>21.3</v>
      </c>
      <c r="O415" s="99"/>
    </row>
    <row r="416" spans="1:15" ht="15" thickBot="1">
      <c r="A416" s="99"/>
      <c r="B416" s="323">
        <v>31</v>
      </c>
      <c r="C416" s="313">
        <v>19</v>
      </c>
      <c r="D416" s="302">
        <v>16.3</v>
      </c>
      <c r="E416" s="302"/>
      <c r="F416" s="302">
        <v>7.2</v>
      </c>
      <c r="G416" s="302"/>
      <c r="H416" s="302">
        <v>-5.8</v>
      </c>
      <c r="I416" s="302">
        <v>0.1</v>
      </c>
      <c r="J416" s="302"/>
      <c r="K416" s="302">
        <v>7.3</v>
      </c>
      <c r="L416" s="302"/>
      <c r="M416" s="302">
        <v>17.100000000000001</v>
      </c>
      <c r="N416" s="303"/>
      <c r="O416" s="99"/>
    </row>
    <row r="417" spans="1:15">
      <c r="A417" s="306" t="s">
        <v>652</v>
      </c>
      <c r="B417" s="304" t="s">
        <v>211</v>
      </c>
      <c r="C417" s="219">
        <v>0</v>
      </c>
      <c r="D417" s="219">
        <v>0</v>
      </c>
      <c r="E417" s="219">
        <v>8</v>
      </c>
      <c r="F417" s="219">
        <v>19</v>
      </c>
      <c r="G417" s="219">
        <v>30</v>
      </c>
      <c r="H417" s="219">
        <v>31</v>
      </c>
      <c r="I417" s="219">
        <v>31</v>
      </c>
      <c r="J417" s="219">
        <v>28</v>
      </c>
      <c r="K417" s="219">
        <v>31</v>
      </c>
      <c r="L417" s="219">
        <v>22</v>
      </c>
      <c r="M417" s="219">
        <v>11</v>
      </c>
      <c r="N417" s="220">
        <v>2</v>
      </c>
    </row>
    <row r="418" spans="1:15" ht="15" thickBot="1">
      <c r="A418" s="307" t="s">
        <v>651</v>
      </c>
      <c r="B418" s="305" t="s">
        <v>650</v>
      </c>
      <c r="C418" s="211">
        <v>20.848387096774193</v>
      </c>
      <c r="D418" s="211">
        <v>17.574193548387093</v>
      </c>
      <c r="E418" s="211">
        <v>15.023333333333332</v>
      </c>
      <c r="F418" s="211">
        <v>11.074193548387097</v>
      </c>
      <c r="G418" s="211">
        <v>6.8133333333333326</v>
      </c>
      <c r="H418" s="211">
        <v>2.2451612903225815</v>
      </c>
      <c r="I418" s="211">
        <v>1.9741935483870972</v>
      </c>
      <c r="J418" s="211">
        <v>1.4750000000000001</v>
      </c>
      <c r="K418" s="211">
        <v>5.5741935483870959</v>
      </c>
      <c r="L418" s="211">
        <v>9.8433333333333319</v>
      </c>
      <c r="M418" s="211">
        <v>14.125806451612906</v>
      </c>
      <c r="N418" s="212">
        <v>18.68333333333333</v>
      </c>
    </row>
    <row r="419" spans="1:15">
      <c r="B419" s="108"/>
      <c r="C419" s="105"/>
      <c r="D419" s="105"/>
      <c r="E419" s="107"/>
      <c r="F419" s="105"/>
      <c r="G419" s="105"/>
      <c r="H419" s="106"/>
      <c r="I419" s="105"/>
      <c r="J419" s="105"/>
      <c r="K419" s="105"/>
      <c r="L419" s="105"/>
      <c r="M419" s="105"/>
      <c r="N419" s="105"/>
    </row>
    <row r="420" spans="1:15" ht="15" thickBot="1">
      <c r="B420" s="108"/>
      <c r="C420" s="105"/>
      <c r="D420" s="105"/>
      <c r="E420" s="107"/>
      <c r="F420" s="105"/>
      <c r="G420" s="105"/>
      <c r="H420" s="106"/>
      <c r="I420" s="105"/>
      <c r="J420" s="105"/>
      <c r="K420" s="105"/>
      <c r="L420" s="105"/>
      <c r="M420" s="105"/>
      <c r="N420" s="105"/>
    </row>
    <row r="421" spans="1:15" ht="15" thickBot="1">
      <c r="A421" s="318" t="s">
        <v>736</v>
      </c>
      <c r="B421" s="284" t="s">
        <v>236</v>
      </c>
      <c r="C421" s="285" t="s">
        <v>667</v>
      </c>
      <c r="D421" s="285" t="s">
        <v>667</v>
      </c>
      <c r="E421" s="285" t="s">
        <v>667</v>
      </c>
      <c r="F421" s="285" t="s">
        <v>667</v>
      </c>
      <c r="G421" s="285" t="s">
        <v>667</v>
      </c>
      <c r="H421" s="285" t="s">
        <v>667</v>
      </c>
      <c r="I421" s="285" t="s">
        <v>666</v>
      </c>
      <c r="J421" s="285" t="s">
        <v>666</v>
      </c>
      <c r="K421" s="285" t="s">
        <v>666</v>
      </c>
      <c r="L421" s="285" t="s">
        <v>666</v>
      </c>
      <c r="M421" s="285" t="s">
        <v>666</v>
      </c>
      <c r="N421" s="286" t="s">
        <v>666</v>
      </c>
      <c r="O421" s="99"/>
    </row>
    <row r="422" spans="1:15" ht="15" thickBot="1">
      <c r="A422" s="102"/>
      <c r="B422" s="287" t="s">
        <v>195</v>
      </c>
      <c r="C422" s="288" t="s">
        <v>665</v>
      </c>
      <c r="D422" s="288" t="s">
        <v>664</v>
      </c>
      <c r="E422" s="288" t="s">
        <v>663</v>
      </c>
      <c r="F422" s="288" t="s">
        <v>662</v>
      </c>
      <c r="G422" s="288" t="s">
        <v>661</v>
      </c>
      <c r="H422" s="288" t="s">
        <v>660</v>
      </c>
      <c r="I422" s="288" t="s">
        <v>659</v>
      </c>
      <c r="J422" s="288" t="s">
        <v>658</v>
      </c>
      <c r="K422" s="288" t="s">
        <v>657</v>
      </c>
      <c r="L422" s="288" t="s">
        <v>656</v>
      </c>
      <c r="M422" s="288" t="s">
        <v>655</v>
      </c>
      <c r="N422" s="289" t="s">
        <v>654</v>
      </c>
      <c r="O422" s="99"/>
    </row>
    <row r="423" spans="1:15" ht="15" thickBot="1">
      <c r="A423" s="102"/>
      <c r="B423" s="319" t="s">
        <v>653</v>
      </c>
      <c r="C423" s="102"/>
      <c r="D423" s="102"/>
      <c r="E423" s="104"/>
      <c r="F423" s="102"/>
      <c r="G423" s="102"/>
      <c r="H423" s="103"/>
      <c r="I423" s="102"/>
      <c r="J423" s="102"/>
      <c r="K423" s="102"/>
      <c r="L423" s="102"/>
      <c r="M423" s="102"/>
      <c r="N423" s="102"/>
      <c r="O423" s="99"/>
    </row>
    <row r="424" spans="1:15">
      <c r="A424" s="99"/>
      <c r="B424" s="314">
        <v>1</v>
      </c>
      <c r="C424" s="322">
        <v>13.3</v>
      </c>
      <c r="D424" s="297">
        <v>17.2</v>
      </c>
      <c r="E424" s="297">
        <v>11.1</v>
      </c>
      <c r="F424" s="297">
        <v>12.2</v>
      </c>
      <c r="G424" s="297">
        <v>8.6999999999999993</v>
      </c>
      <c r="H424" s="297">
        <v>-3.2</v>
      </c>
      <c r="I424" s="297">
        <v>-0.2</v>
      </c>
      <c r="J424" s="297">
        <v>-2.5</v>
      </c>
      <c r="K424" s="297">
        <v>0.7</v>
      </c>
      <c r="L424" s="297">
        <v>-0.5</v>
      </c>
      <c r="M424" s="297">
        <v>6.8</v>
      </c>
      <c r="N424" s="298">
        <v>16.399999999999999</v>
      </c>
      <c r="O424" s="99"/>
    </row>
    <row r="425" spans="1:15">
      <c r="A425" s="99"/>
      <c r="B425" s="315">
        <v>2</v>
      </c>
      <c r="C425" s="312">
        <v>14.5</v>
      </c>
      <c r="D425" s="295">
        <v>21.3</v>
      </c>
      <c r="E425" s="295">
        <v>10.9</v>
      </c>
      <c r="F425" s="295">
        <v>10.9</v>
      </c>
      <c r="G425" s="295">
        <v>5.0999999999999996</v>
      </c>
      <c r="H425" s="295">
        <v>-3.7</v>
      </c>
      <c r="I425" s="295">
        <v>0.5</v>
      </c>
      <c r="J425" s="295">
        <v>-4.3</v>
      </c>
      <c r="K425" s="295">
        <v>1.8</v>
      </c>
      <c r="L425" s="295">
        <v>-1.4</v>
      </c>
      <c r="M425" s="295">
        <v>7.4</v>
      </c>
      <c r="N425" s="300">
        <v>18.7</v>
      </c>
      <c r="O425" s="99"/>
    </row>
    <row r="426" spans="1:15">
      <c r="A426" s="99"/>
      <c r="B426" s="315">
        <v>3</v>
      </c>
      <c r="C426" s="312">
        <v>16.600000000000001</v>
      </c>
      <c r="D426" s="295">
        <v>17.5</v>
      </c>
      <c r="E426" s="295">
        <v>13.6</v>
      </c>
      <c r="F426" s="295">
        <v>9.8000000000000007</v>
      </c>
      <c r="G426" s="295">
        <v>4.5</v>
      </c>
      <c r="H426" s="295">
        <v>0.4</v>
      </c>
      <c r="I426" s="295">
        <v>-1.3</v>
      </c>
      <c r="J426" s="295">
        <v>-3.8</v>
      </c>
      <c r="K426" s="295">
        <v>0.6</v>
      </c>
      <c r="L426" s="295">
        <v>-0.7</v>
      </c>
      <c r="M426" s="295">
        <v>7.5</v>
      </c>
      <c r="N426" s="300">
        <v>21.2</v>
      </c>
      <c r="O426" s="99"/>
    </row>
    <row r="427" spans="1:15">
      <c r="A427" s="99"/>
      <c r="B427" s="315">
        <v>4</v>
      </c>
      <c r="C427" s="312">
        <v>19.5</v>
      </c>
      <c r="D427" s="295">
        <v>16.600000000000001</v>
      </c>
      <c r="E427" s="295">
        <v>16</v>
      </c>
      <c r="F427" s="295">
        <v>9.5</v>
      </c>
      <c r="G427" s="295">
        <v>8.4</v>
      </c>
      <c r="H427" s="295">
        <v>2.5</v>
      </c>
      <c r="I427" s="295">
        <v>-2.1</v>
      </c>
      <c r="J427" s="295">
        <v>-5.4</v>
      </c>
      <c r="K427" s="295">
        <v>0.5</v>
      </c>
      <c r="L427" s="295">
        <v>-0.8</v>
      </c>
      <c r="M427" s="295">
        <v>13.9</v>
      </c>
      <c r="N427" s="300">
        <v>14.5</v>
      </c>
      <c r="O427" s="99"/>
    </row>
    <row r="428" spans="1:15">
      <c r="A428" s="99"/>
      <c r="B428" s="315">
        <v>5</v>
      </c>
      <c r="C428" s="312">
        <v>15.8</v>
      </c>
      <c r="D428" s="295">
        <v>16.899999999999999</v>
      </c>
      <c r="E428" s="295">
        <v>18.2</v>
      </c>
      <c r="F428" s="295">
        <v>9.6999999999999993</v>
      </c>
      <c r="G428" s="295">
        <v>10.7</v>
      </c>
      <c r="H428" s="295">
        <v>2.1</v>
      </c>
      <c r="I428" s="295">
        <v>-2.2999999999999998</v>
      </c>
      <c r="J428" s="295">
        <v>-6.2</v>
      </c>
      <c r="K428" s="295">
        <v>-1</v>
      </c>
      <c r="L428" s="295">
        <v>-0.7</v>
      </c>
      <c r="M428" s="295">
        <v>16.600000000000001</v>
      </c>
      <c r="N428" s="300">
        <v>17.7</v>
      </c>
      <c r="O428" s="99"/>
    </row>
    <row r="429" spans="1:15">
      <c r="A429" s="99"/>
      <c r="B429" s="315">
        <v>6</v>
      </c>
      <c r="C429" s="312">
        <v>20.9</v>
      </c>
      <c r="D429" s="295">
        <v>16.100000000000001</v>
      </c>
      <c r="E429" s="295">
        <v>16.3</v>
      </c>
      <c r="F429" s="295">
        <v>10.1</v>
      </c>
      <c r="G429" s="295">
        <v>8.5</v>
      </c>
      <c r="H429" s="295">
        <v>2.5</v>
      </c>
      <c r="I429" s="295">
        <v>-5</v>
      </c>
      <c r="J429" s="295">
        <v>-6.7</v>
      </c>
      <c r="K429" s="295">
        <v>0.4</v>
      </c>
      <c r="L429" s="295">
        <v>-1.5</v>
      </c>
      <c r="M429" s="295">
        <v>11.3</v>
      </c>
      <c r="N429" s="300">
        <v>21</v>
      </c>
      <c r="O429" s="99"/>
    </row>
    <row r="430" spans="1:15">
      <c r="A430" s="99"/>
      <c r="B430" s="315">
        <v>7</v>
      </c>
      <c r="C430" s="312">
        <v>23.7</v>
      </c>
      <c r="D430" s="295">
        <v>17.899999999999999</v>
      </c>
      <c r="E430" s="295">
        <v>17.100000000000001</v>
      </c>
      <c r="F430" s="295">
        <v>9.5</v>
      </c>
      <c r="G430" s="295">
        <v>8.8000000000000007</v>
      </c>
      <c r="H430" s="295">
        <v>0.8</v>
      </c>
      <c r="I430" s="295">
        <v>-7.4</v>
      </c>
      <c r="J430" s="295">
        <v>-6.2</v>
      </c>
      <c r="K430" s="295">
        <v>1.8</v>
      </c>
      <c r="L430" s="295">
        <v>2</v>
      </c>
      <c r="M430" s="295">
        <v>11.2</v>
      </c>
      <c r="N430" s="300">
        <v>20.8</v>
      </c>
      <c r="O430" s="99"/>
    </row>
    <row r="431" spans="1:15">
      <c r="A431" s="99"/>
      <c r="B431" s="315">
        <v>8</v>
      </c>
      <c r="C431" s="312">
        <v>21.1</v>
      </c>
      <c r="D431" s="295">
        <v>18.8</v>
      </c>
      <c r="E431" s="295">
        <v>17.8</v>
      </c>
      <c r="F431" s="295">
        <v>10.6</v>
      </c>
      <c r="G431" s="295">
        <v>5.3</v>
      </c>
      <c r="H431" s="295">
        <v>-0.6</v>
      </c>
      <c r="I431" s="295">
        <v>-4.8</v>
      </c>
      <c r="J431" s="295">
        <v>-5.8</v>
      </c>
      <c r="K431" s="295">
        <v>3.2</v>
      </c>
      <c r="L431" s="295">
        <v>2.8</v>
      </c>
      <c r="M431" s="295">
        <v>12.9</v>
      </c>
      <c r="N431" s="300">
        <v>15</v>
      </c>
      <c r="O431" s="99"/>
    </row>
    <row r="432" spans="1:15">
      <c r="A432" s="99"/>
      <c r="B432" s="315">
        <v>9</v>
      </c>
      <c r="C432" s="312">
        <v>12.7</v>
      </c>
      <c r="D432" s="295">
        <v>20.3</v>
      </c>
      <c r="E432" s="295">
        <v>14.9</v>
      </c>
      <c r="F432" s="295">
        <v>12.6</v>
      </c>
      <c r="G432" s="295">
        <v>8.6999999999999993</v>
      </c>
      <c r="H432" s="295">
        <v>-3.4</v>
      </c>
      <c r="I432" s="295">
        <v>3</v>
      </c>
      <c r="J432" s="295">
        <v>-1.6</v>
      </c>
      <c r="K432" s="295">
        <v>3.5</v>
      </c>
      <c r="L432" s="295">
        <v>6.2</v>
      </c>
      <c r="M432" s="295">
        <v>12.6</v>
      </c>
      <c r="N432" s="300">
        <v>11</v>
      </c>
      <c r="O432" s="99"/>
    </row>
    <row r="433" spans="1:15">
      <c r="A433" s="99"/>
      <c r="B433" s="315">
        <v>10</v>
      </c>
      <c r="C433" s="312">
        <v>11.8</v>
      </c>
      <c r="D433" s="295">
        <v>20.6</v>
      </c>
      <c r="E433" s="295">
        <v>12</v>
      </c>
      <c r="F433" s="295">
        <v>12.9</v>
      </c>
      <c r="G433" s="295">
        <v>9.1</v>
      </c>
      <c r="H433" s="295">
        <v>-3.3</v>
      </c>
      <c r="I433" s="295">
        <v>8.3000000000000007</v>
      </c>
      <c r="J433" s="295">
        <v>-0.1</v>
      </c>
      <c r="K433" s="295">
        <v>4.4000000000000004</v>
      </c>
      <c r="L433" s="295">
        <v>9.9</v>
      </c>
      <c r="M433" s="295">
        <v>9.9</v>
      </c>
      <c r="N433" s="300">
        <v>13.2</v>
      </c>
      <c r="O433" s="99"/>
    </row>
    <row r="434" spans="1:15">
      <c r="A434" s="99"/>
      <c r="B434" s="315">
        <v>11</v>
      </c>
      <c r="C434" s="312">
        <v>14.3</v>
      </c>
      <c r="D434" s="295">
        <v>16.7</v>
      </c>
      <c r="E434" s="295">
        <v>10.5</v>
      </c>
      <c r="F434" s="295">
        <v>12.6</v>
      </c>
      <c r="G434" s="295">
        <v>9.5</v>
      </c>
      <c r="H434" s="295">
        <v>0.1</v>
      </c>
      <c r="I434" s="295">
        <v>-1.3</v>
      </c>
      <c r="J434" s="295">
        <v>-1.6</v>
      </c>
      <c r="K434" s="295">
        <v>0</v>
      </c>
      <c r="L434" s="295">
        <v>10.9</v>
      </c>
      <c r="M434" s="295">
        <v>11.2</v>
      </c>
      <c r="N434" s="300">
        <v>16.399999999999999</v>
      </c>
      <c r="O434" s="99"/>
    </row>
    <row r="435" spans="1:15">
      <c r="A435" s="99"/>
      <c r="B435" s="315">
        <v>12</v>
      </c>
      <c r="C435" s="312">
        <v>15.2</v>
      </c>
      <c r="D435" s="295">
        <v>14.3</v>
      </c>
      <c r="E435" s="295">
        <v>13.1</v>
      </c>
      <c r="F435" s="295">
        <v>14</v>
      </c>
      <c r="G435" s="295">
        <v>8.9</v>
      </c>
      <c r="H435" s="295">
        <v>2.2999999999999998</v>
      </c>
      <c r="I435" s="295">
        <v>0.7</v>
      </c>
      <c r="J435" s="295">
        <v>-1.1000000000000001</v>
      </c>
      <c r="K435" s="295">
        <v>-0.5</v>
      </c>
      <c r="L435" s="295">
        <v>9.3000000000000007</v>
      </c>
      <c r="M435" s="295">
        <v>14</v>
      </c>
      <c r="N435" s="300">
        <v>21.8</v>
      </c>
      <c r="O435" s="99"/>
    </row>
    <row r="436" spans="1:15">
      <c r="A436" s="99"/>
      <c r="B436" s="315">
        <v>13</v>
      </c>
      <c r="C436" s="312">
        <v>16.2</v>
      </c>
      <c r="D436" s="295">
        <v>14.8</v>
      </c>
      <c r="E436" s="295">
        <v>14</v>
      </c>
      <c r="F436" s="295">
        <v>12.9</v>
      </c>
      <c r="G436" s="295">
        <v>7.1</v>
      </c>
      <c r="H436" s="295">
        <v>1.2</v>
      </c>
      <c r="I436" s="295">
        <v>2.4</v>
      </c>
      <c r="J436" s="295">
        <v>-2.1</v>
      </c>
      <c r="K436" s="295">
        <v>-0.9</v>
      </c>
      <c r="L436" s="295">
        <v>6</v>
      </c>
      <c r="M436" s="295">
        <v>11.7</v>
      </c>
      <c r="N436" s="300">
        <v>20.6</v>
      </c>
      <c r="O436" s="99"/>
    </row>
    <row r="437" spans="1:15">
      <c r="A437" s="99"/>
      <c r="B437" s="315">
        <v>14</v>
      </c>
      <c r="C437" s="312">
        <v>18.399999999999999</v>
      </c>
      <c r="D437" s="295">
        <v>12.6</v>
      </c>
      <c r="E437" s="295">
        <v>14.2</v>
      </c>
      <c r="F437" s="295">
        <v>12.5</v>
      </c>
      <c r="G437" s="295">
        <v>8</v>
      </c>
      <c r="H437" s="295">
        <v>0.8</v>
      </c>
      <c r="I437" s="295">
        <v>1.8</v>
      </c>
      <c r="J437" s="295">
        <v>-0.2</v>
      </c>
      <c r="K437" s="295">
        <v>-0.5</v>
      </c>
      <c r="L437" s="295">
        <v>6.5</v>
      </c>
      <c r="M437" s="295">
        <v>9.1</v>
      </c>
      <c r="N437" s="300">
        <v>17.8</v>
      </c>
      <c r="O437" s="99"/>
    </row>
    <row r="438" spans="1:15">
      <c r="A438" s="99"/>
      <c r="B438" s="315">
        <v>15</v>
      </c>
      <c r="C438" s="312">
        <v>19.100000000000001</v>
      </c>
      <c r="D438" s="295">
        <v>12.1</v>
      </c>
      <c r="E438" s="295">
        <v>14.9</v>
      </c>
      <c r="F438" s="295">
        <v>10.9</v>
      </c>
      <c r="G438" s="295">
        <v>7.3</v>
      </c>
      <c r="H438" s="295">
        <v>1.6</v>
      </c>
      <c r="I438" s="295">
        <v>-0.5</v>
      </c>
      <c r="J438" s="295">
        <v>1.8</v>
      </c>
      <c r="K438" s="295">
        <v>2.1</v>
      </c>
      <c r="L438" s="295">
        <v>13.3</v>
      </c>
      <c r="M438" s="295">
        <v>11.4</v>
      </c>
      <c r="N438" s="300">
        <v>13.2</v>
      </c>
      <c r="O438" s="99"/>
    </row>
    <row r="439" spans="1:15">
      <c r="A439" s="99"/>
      <c r="B439" s="315">
        <v>16</v>
      </c>
      <c r="C439" s="312">
        <v>20.7</v>
      </c>
      <c r="D439" s="295">
        <v>11.8</v>
      </c>
      <c r="E439" s="295">
        <v>15</v>
      </c>
      <c r="F439" s="295">
        <v>11.8</v>
      </c>
      <c r="G439" s="295">
        <v>5.6</v>
      </c>
      <c r="H439" s="295">
        <v>2.6</v>
      </c>
      <c r="I439" s="295">
        <v>1.7</v>
      </c>
      <c r="J439" s="295">
        <v>-3</v>
      </c>
      <c r="K439" s="295">
        <v>5.4</v>
      </c>
      <c r="L439" s="295">
        <v>12.7</v>
      </c>
      <c r="M439" s="295">
        <v>14</v>
      </c>
      <c r="N439" s="300">
        <v>12</v>
      </c>
      <c r="O439" s="99"/>
    </row>
    <row r="440" spans="1:15">
      <c r="A440" s="99"/>
      <c r="B440" s="315">
        <v>17</v>
      </c>
      <c r="C440" s="312">
        <v>21.7</v>
      </c>
      <c r="D440" s="295">
        <v>12.5</v>
      </c>
      <c r="E440" s="295">
        <v>14.3</v>
      </c>
      <c r="F440" s="295">
        <v>10.3</v>
      </c>
      <c r="G440" s="295">
        <v>5.4</v>
      </c>
      <c r="H440" s="295">
        <v>0.2</v>
      </c>
      <c r="I440" s="295">
        <v>0.4</v>
      </c>
      <c r="J440" s="295">
        <v>-1.8</v>
      </c>
      <c r="K440" s="295">
        <v>6.3</v>
      </c>
      <c r="L440" s="295">
        <v>5.3</v>
      </c>
      <c r="M440" s="295">
        <v>9.1</v>
      </c>
      <c r="N440" s="300">
        <v>10.4</v>
      </c>
      <c r="O440" s="99"/>
    </row>
    <row r="441" spans="1:15">
      <c r="A441" s="99"/>
      <c r="B441" s="315">
        <v>18</v>
      </c>
      <c r="C441" s="312">
        <v>20.6</v>
      </c>
      <c r="D441" s="295">
        <v>14.8</v>
      </c>
      <c r="E441" s="295">
        <v>13.7</v>
      </c>
      <c r="F441" s="295">
        <v>10.8</v>
      </c>
      <c r="G441" s="295">
        <v>5.2</v>
      </c>
      <c r="H441" s="295">
        <v>4.9000000000000004</v>
      </c>
      <c r="I441" s="295">
        <v>-1.3</v>
      </c>
      <c r="J441" s="295">
        <v>-2.2999999999999998</v>
      </c>
      <c r="K441" s="295">
        <v>3.5</v>
      </c>
      <c r="L441" s="295">
        <v>1</v>
      </c>
      <c r="M441" s="295">
        <v>13.5</v>
      </c>
      <c r="N441" s="300">
        <v>12.7</v>
      </c>
      <c r="O441" s="99"/>
    </row>
    <row r="442" spans="1:15">
      <c r="A442" s="99"/>
      <c r="B442" s="315">
        <v>19</v>
      </c>
      <c r="C442" s="312">
        <v>23.7</v>
      </c>
      <c r="D442" s="295">
        <v>12.8</v>
      </c>
      <c r="E442" s="295">
        <v>13.8</v>
      </c>
      <c r="F442" s="295">
        <v>9.9</v>
      </c>
      <c r="G442" s="295">
        <v>3.3</v>
      </c>
      <c r="H442" s="295">
        <v>7.4</v>
      </c>
      <c r="I442" s="295">
        <v>-1.8</v>
      </c>
      <c r="J442" s="295">
        <v>-1</v>
      </c>
      <c r="K442" s="295">
        <v>3</v>
      </c>
      <c r="L442" s="295">
        <v>5.5</v>
      </c>
      <c r="M442" s="295">
        <v>12</v>
      </c>
      <c r="N442" s="300">
        <v>9.5</v>
      </c>
      <c r="O442" s="99"/>
    </row>
    <row r="443" spans="1:15">
      <c r="A443" s="99"/>
      <c r="B443" s="315">
        <v>20</v>
      </c>
      <c r="C443" s="312">
        <v>24.3</v>
      </c>
      <c r="D443" s="295">
        <v>12.3</v>
      </c>
      <c r="E443" s="295">
        <v>14.9</v>
      </c>
      <c r="F443" s="295">
        <v>11.6</v>
      </c>
      <c r="G443" s="295">
        <v>1.5</v>
      </c>
      <c r="H443" s="295">
        <v>0.9</v>
      </c>
      <c r="I443" s="295">
        <v>-0.9</v>
      </c>
      <c r="J443" s="295">
        <v>0.8</v>
      </c>
      <c r="K443" s="295">
        <v>3.3</v>
      </c>
      <c r="L443" s="295">
        <v>7.7</v>
      </c>
      <c r="M443" s="295">
        <v>7.6</v>
      </c>
      <c r="N443" s="300">
        <v>8.9</v>
      </c>
      <c r="O443" s="99"/>
    </row>
    <row r="444" spans="1:15">
      <c r="A444" s="99"/>
      <c r="B444" s="315">
        <v>21</v>
      </c>
      <c r="C444" s="312">
        <v>19.399999999999999</v>
      </c>
      <c r="D444" s="295">
        <v>12.3</v>
      </c>
      <c r="E444" s="295">
        <v>13.6</v>
      </c>
      <c r="F444" s="295">
        <v>10</v>
      </c>
      <c r="G444" s="295">
        <v>0.9</v>
      </c>
      <c r="H444" s="295">
        <v>0.5</v>
      </c>
      <c r="I444" s="295">
        <v>-0.8</v>
      </c>
      <c r="J444" s="295">
        <v>1.1000000000000001</v>
      </c>
      <c r="K444" s="295">
        <v>6.1</v>
      </c>
      <c r="L444" s="295">
        <v>10.199999999999999</v>
      </c>
      <c r="M444" s="295">
        <v>7.9</v>
      </c>
      <c r="N444" s="300">
        <v>10.199999999999999</v>
      </c>
      <c r="O444" s="99"/>
    </row>
    <row r="445" spans="1:15">
      <c r="A445" s="99"/>
      <c r="B445" s="315">
        <v>22</v>
      </c>
      <c r="C445" s="312">
        <v>20.100000000000001</v>
      </c>
      <c r="D445" s="295">
        <v>13.6</v>
      </c>
      <c r="E445" s="295">
        <v>7.5</v>
      </c>
      <c r="F445" s="295">
        <v>3.6</v>
      </c>
      <c r="G445" s="295">
        <v>0.9</v>
      </c>
      <c r="H445" s="295">
        <v>4</v>
      </c>
      <c r="I445" s="295">
        <v>1.6</v>
      </c>
      <c r="J445" s="295">
        <v>-0.1</v>
      </c>
      <c r="K445" s="295">
        <v>-0.3</v>
      </c>
      <c r="L445" s="295">
        <v>8.8000000000000007</v>
      </c>
      <c r="M445" s="295">
        <v>9.4</v>
      </c>
      <c r="N445" s="300">
        <v>11.2</v>
      </c>
      <c r="O445" s="99"/>
    </row>
    <row r="446" spans="1:15">
      <c r="A446" s="99"/>
      <c r="B446" s="315">
        <v>23</v>
      </c>
      <c r="C446" s="312">
        <v>17.399999999999999</v>
      </c>
      <c r="D446" s="295">
        <v>13.2</v>
      </c>
      <c r="E446" s="295">
        <v>5.9</v>
      </c>
      <c r="F446" s="295">
        <v>4.2</v>
      </c>
      <c r="G446" s="295">
        <v>1.6</v>
      </c>
      <c r="H446" s="295">
        <v>5.7</v>
      </c>
      <c r="I446" s="295">
        <v>0</v>
      </c>
      <c r="J446" s="295">
        <v>1.1000000000000001</v>
      </c>
      <c r="K446" s="295">
        <v>2.2000000000000002</v>
      </c>
      <c r="L446" s="295">
        <v>11</v>
      </c>
      <c r="M446" s="295">
        <v>10</v>
      </c>
      <c r="N446" s="300">
        <v>10.1</v>
      </c>
      <c r="O446" s="99"/>
    </row>
    <row r="447" spans="1:15">
      <c r="A447" s="99"/>
      <c r="B447" s="315">
        <v>24</v>
      </c>
      <c r="C447" s="312">
        <v>15.6</v>
      </c>
      <c r="D447" s="295">
        <v>9</v>
      </c>
      <c r="E447" s="295">
        <v>8.6999999999999993</v>
      </c>
      <c r="F447" s="295">
        <v>2.6</v>
      </c>
      <c r="G447" s="295">
        <v>0.5</v>
      </c>
      <c r="H447" s="295">
        <v>2.7</v>
      </c>
      <c r="I447" s="295">
        <v>-4.2</v>
      </c>
      <c r="J447" s="295">
        <v>1.5</v>
      </c>
      <c r="K447" s="295">
        <v>6.3</v>
      </c>
      <c r="L447" s="295">
        <v>10.9</v>
      </c>
      <c r="M447" s="295">
        <v>9.6</v>
      </c>
      <c r="N447" s="300">
        <v>10.1</v>
      </c>
      <c r="O447" s="99"/>
    </row>
    <row r="448" spans="1:15">
      <c r="A448" s="99"/>
      <c r="B448" s="315">
        <v>25</v>
      </c>
      <c r="C448" s="312">
        <v>18.5</v>
      </c>
      <c r="D448" s="295">
        <v>11.8</v>
      </c>
      <c r="E448" s="295">
        <v>9</v>
      </c>
      <c r="F448" s="295">
        <v>2.6</v>
      </c>
      <c r="G448" s="295">
        <v>0.5</v>
      </c>
      <c r="H448" s="295">
        <v>0.3</v>
      </c>
      <c r="I448" s="295">
        <v>-3.2</v>
      </c>
      <c r="J448" s="295">
        <v>0.6</v>
      </c>
      <c r="K448" s="295">
        <v>9.1</v>
      </c>
      <c r="L448" s="295">
        <v>14.2</v>
      </c>
      <c r="M448" s="295">
        <v>12.5</v>
      </c>
      <c r="N448" s="300">
        <v>13</v>
      </c>
      <c r="O448" s="99"/>
    </row>
    <row r="449" spans="1:15">
      <c r="A449" s="99"/>
      <c r="B449" s="315">
        <v>26</v>
      </c>
      <c r="C449" s="312">
        <v>21.2</v>
      </c>
      <c r="D449" s="295">
        <v>10.6</v>
      </c>
      <c r="E449" s="295">
        <v>9.6</v>
      </c>
      <c r="F449" s="295">
        <v>3</v>
      </c>
      <c r="G449" s="295">
        <v>-0.7</v>
      </c>
      <c r="H449" s="295">
        <v>-3.8</v>
      </c>
      <c r="I449" s="295">
        <v>-3.9</v>
      </c>
      <c r="J449" s="295">
        <v>0.2</v>
      </c>
      <c r="K449" s="295">
        <v>7.5</v>
      </c>
      <c r="L449" s="295">
        <v>12.6</v>
      </c>
      <c r="M449" s="295">
        <v>8.6</v>
      </c>
      <c r="N449" s="300">
        <v>16.3</v>
      </c>
      <c r="O449" s="99"/>
    </row>
    <row r="450" spans="1:15">
      <c r="A450" s="99"/>
      <c r="B450" s="315">
        <v>27</v>
      </c>
      <c r="C450" s="312">
        <v>20.399999999999999</v>
      </c>
      <c r="D450" s="295">
        <v>10.5</v>
      </c>
      <c r="E450" s="295">
        <v>11.3</v>
      </c>
      <c r="F450" s="295">
        <v>1.5</v>
      </c>
      <c r="G450" s="295">
        <v>-2.4</v>
      </c>
      <c r="H450" s="295">
        <v>-7.7</v>
      </c>
      <c r="I450" s="295">
        <v>-2.1</v>
      </c>
      <c r="J450" s="295">
        <v>1.4</v>
      </c>
      <c r="K450" s="295">
        <v>3.2</v>
      </c>
      <c r="L450" s="295">
        <v>14.9</v>
      </c>
      <c r="M450" s="295">
        <v>6.4</v>
      </c>
      <c r="N450" s="300">
        <v>15</v>
      </c>
      <c r="O450" s="99"/>
    </row>
    <row r="451" spans="1:15">
      <c r="A451" s="99"/>
      <c r="B451" s="315">
        <v>28</v>
      </c>
      <c r="C451" s="312">
        <v>19.399999999999999</v>
      </c>
      <c r="D451" s="295">
        <v>13.6</v>
      </c>
      <c r="E451" s="295">
        <v>11.9</v>
      </c>
      <c r="F451" s="295">
        <v>3.4</v>
      </c>
      <c r="G451" s="295">
        <v>-1.9</v>
      </c>
      <c r="H451" s="295">
        <v>-9.5</v>
      </c>
      <c r="I451" s="295">
        <v>-2.2999999999999998</v>
      </c>
      <c r="J451" s="295">
        <v>0.7</v>
      </c>
      <c r="K451" s="295">
        <v>2</v>
      </c>
      <c r="L451" s="295">
        <v>5.2</v>
      </c>
      <c r="M451" s="295">
        <v>9.1</v>
      </c>
      <c r="N451" s="300">
        <v>13.9</v>
      </c>
      <c r="O451" s="99"/>
    </row>
    <row r="452" spans="1:15">
      <c r="A452" s="99"/>
      <c r="B452" s="315">
        <v>29</v>
      </c>
      <c r="C452" s="312">
        <v>18.899999999999999</v>
      </c>
      <c r="D452" s="295">
        <v>15.7</v>
      </c>
      <c r="E452" s="295">
        <v>10.1</v>
      </c>
      <c r="F452" s="295">
        <v>2.7</v>
      </c>
      <c r="G452" s="295">
        <v>-2.8</v>
      </c>
      <c r="H452" s="295">
        <v>-8.5</v>
      </c>
      <c r="I452" s="295">
        <v>-2.7</v>
      </c>
      <c r="J452" s="295"/>
      <c r="K452" s="295">
        <v>4.9000000000000004</v>
      </c>
      <c r="L452" s="295">
        <v>4.7</v>
      </c>
      <c r="M452" s="295">
        <v>12.4</v>
      </c>
      <c r="N452" s="300">
        <v>15.6</v>
      </c>
      <c r="O452" s="99"/>
    </row>
    <row r="453" spans="1:15" ht="15" thickBot="1">
      <c r="A453" s="99"/>
      <c r="B453" s="316">
        <v>30</v>
      </c>
      <c r="C453" s="312">
        <v>19.3</v>
      </c>
      <c r="D453" s="295">
        <v>14.6</v>
      </c>
      <c r="E453" s="295">
        <v>14.9</v>
      </c>
      <c r="F453" s="295">
        <v>4.7</v>
      </c>
      <c r="G453" s="295">
        <v>-3.3</v>
      </c>
      <c r="H453" s="295">
        <v>-9.1</v>
      </c>
      <c r="I453" s="295">
        <v>-2.7</v>
      </c>
      <c r="J453" s="295"/>
      <c r="K453" s="295">
        <v>2.2999999999999998</v>
      </c>
      <c r="L453" s="295">
        <v>7.2</v>
      </c>
      <c r="M453" s="295">
        <v>11.6</v>
      </c>
      <c r="N453" s="300">
        <v>19.100000000000001</v>
      </c>
      <c r="O453" s="99"/>
    </row>
    <row r="454" spans="1:15" ht="15" thickBot="1">
      <c r="A454" s="99"/>
      <c r="B454" s="330">
        <v>31</v>
      </c>
      <c r="C454" s="302">
        <v>16.100000000000001</v>
      </c>
      <c r="D454" s="302">
        <v>13</v>
      </c>
      <c r="E454" s="302"/>
      <c r="F454" s="302">
        <v>6.8</v>
      </c>
      <c r="G454" s="302"/>
      <c r="H454" s="302">
        <v>-6.6</v>
      </c>
      <c r="I454" s="302">
        <v>-4.0999999999999996</v>
      </c>
      <c r="J454" s="302"/>
      <c r="K454" s="302">
        <v>1.9</v>
      </c>
      <c r="L454" s="302"/>
      <c r="M454" s="302">
        <v>13.6</v>
      </c>
      <c r="N454" s="303"/>
      <c r="O454" s="99"/>
    </row>
    <row r="455" spans="1:15">
      <c r="A455" s="306" t="s">
        <v>652</v>
      </c>
      <c r="B455" s="304" t="s">
        <v>211</v>
      </c>
      <c r="C455" s="219">
        <v>0</v>
      </c>
      <c r="D455" s="219">
        <v>0</v>
      </c>
      <c r="E455" s="219">
        <v>13</v>
      </c>
      <c r="F455" s="219">
        <v>30</v>
      </c>
      <c r="G455" s="219">
        <v>31</v>
      </c>
      <c r="H455" s="219">
        <v>31</v>
      </c>
      <c r="I455" s="219">
        <v>31</v>
      </c>
      <c r="J455" s="219">
        <v>28</v>
      </c>
      <c r="K455" s="219">
        <v>31</v>
      </c>
      <c r="L455" s="219">
        <v>28</v>
      </c>
      <c r="M455" s="219">
        <v>25</v>
      </c>
      <c r="N455" s="220">
        <v>11</v>
      </c>
    </row>
    <row r="456" spans="1:15" ht="15" thickBot="1">
      <c r="A456" s="307" t="s">
        <v>651</v>
      </c>
      <c r="B456" s="305" t="s">
        <v>650</v>
      </c>
      <c r="C456" s="211">
        <v>18.399999999999999</v>
      </c>
      <c r="D456" s="211">
        <v>14.703225806451616</v>
      </c>
      <c r="E456" s="211">
        <v>12.959999999999999</v>
      </c>
      <c r="F456" s="211">
        <v>8.7161290322580633</v>
      </c>
      <c r="G456" s="211">
        <v>4.4299999999999979</v>
      </c>
      <c r="H456" s="211">
        <v>-0.51290322580645153</v>
      </c>
      <c r="I456" s="211">
        <v>-1.1129032258064515</v>
      </c>
      <c r="J456" s="211">
        <v>-1.6642857142857144</v>
      </c>
      <c r="K456" s="211">
        <v>2.6709677419354843</v>
      </c>
      <c r="L456" s="211">
        <v>6.4399999999999986</v>
      </c>
      <c r="M456" s="211">
        <v>10.800000000000002</v>
      </c>
      <c r="N456" s="212">
        <v>14.91</v>
      </c>
    </row>
    <row r="457" spans="1:15">
      <c r="B457" s="108"/>
      <c r="C457" s="105"/>
      <c r="D457" s="105"/>
      <c r="E457" s="107"/>
      <c r="F457" s="105"/>
      <c r="G457" s="105"/>
      <c r="H457" s="106"/>
      <c r="I457" s="105"/>
      <c r="J457" s="105"/>
      <c r="K457" s="105"/>
      <c r="L457" s="105"/>
      <c r="M457" s="105"/>
      <c r="N457" s="105"/>
    </row>
    <row r="458" spans="1:15" ht="15" thickBot="1">
      <c r="B458" s="108"/>
      <c r="C458" s="105"/>
      <c r="D458" s="105"/>
      <c r="E458" s="107"/>
      <c r="F458" s="105"/>
      <c r="G458" s="105"/>
      <c r="H458" s="106"/>
      <c r="I458" s="105"/>
      <c r="J458" s="105"/>
      <c r="K458" s="105"/>
      <c r="L458" s="105"/>
      <c r="M458" s="105"/>
      <c r="N458" s="105"/>
    </row>
    <row r="459" spans="1:15" ht="15" thickBot="1">
      <c r="A459" s="318" t="s">
        <v>735</v>
      </c>
      <c r="B459" s="284" t="s">
        <v>236</v>
      </c>
      <c r="C459" s="285" t="s">
        <v>667</v>
      </c>
      <c r="D459" s="285" t="s">
        <v>667</v>
      </c>
      <c r="E459" s="285" t="s">
        <v>667</v>
      </c>
      <c r="F459" s="285" t="s">
        <v>667</v>
      </c>
      <c r="G459" s="285" t="s">
        <v>667</v>
      </c>
      <c r="H459" s="285" t="s">
        <v>667</v>
      </c>
      <c r="I459" s="285" t="s">
        <v>666</v>
      </c>
      <c r="J459" s="285" t="s">
        <v>666</v>
      </c>
      <c r="K459" s="285" t="s">
        <v>666</v>
      </c>
      <c r="L459" s="285" t="s">
        <v>666</v>
      </c>
      <c r="M459" s="285" t="s">
        <v>666</v>
      </c>
      <c r="N459" s="286" t="s">
        <v>666</v>
      </c>
      <c r="O459" s="99"/>
    </row>
    <row r="460" spans="1:15" ht="15" thickBot="1">
      <c r="A460" s="102"/>
      <c r="B460" s="287" t="s">
        <v>195</v>
      </c>
      <c r="C460" s="288" t="s">
        <v>665</v>
      </c>
      <c r="D460" s="288" t="s">
        <v>664</v>
      </c>
      <c r="E460" s="288" t="s">
        <v>663</v>
      </c>
      <c r="F460" s="288" t="s">
        <v>662</v>
      </c>
      <c r="G460" s="288" t="s">
        <v>661</v>
      </c>
      <c r="H460" s="288" t="s">
        <v>660</v>
      </c>
      <c r="I460" s="288" t="s">
        <v>659</v>
      </c>
      <c r="J460" s="288" t="s">
        <v>658</v>
      </c>
      <c r="K460" s="288" t="s">
        <v>657</v>
      </c>
      <c r="L460" s="288" t="s">
        <v>656</v>
      </c>
      <c r="M460" s="288" t="s">
        <v>655</v>
      </c>
      <c r="N460" s="289" t="s">
        <v>654</v>
      </c>
      <c r="O460" s="99"/>
    </row>
    <row r="461" spans="1:15" ht="15" thickBot="1">
      <c r="A461" s="102"/>
      <c r="B461" s="319" t="s">
        <v>653</v>
      </c>
      <c r="C461" s="102"/>
      <c r="D461" s="102"/>
      <c r="E461" s="104"/>
      <c r="F461" s="102"/>
      <c r="G461" s="102"/>
      <c r="H461" s="103"/>
      <c r="I461" s="102"/>
      <c r="J461" s="102"/>
      <c r="K461" s="102"/>
      <c r="L461" s="102"/>
      <c r="M461" s="102"/>
      <c r="N461" s="102"/>
      <c r="O461" s="99"/>
    </row>
    <row r="462" spans="1:15">
      <c r="A462" s="99"/>
      <c r="B462" s="314">
        <v>1</v>
      </c>
      <c r="C462" s="322">
        <v>16.3</v>
      </c>
      <c r="D462" s="297">
        <v>18.8</v>
      </c>
      <c r="E462" s="297">
        <v>12.3</v>
      </c>
      <c r="F462" s="297">
        <v>14.3</v>
      </c>
      <c r="G462" s="297">
        <v>8.9</v>
      </c>
      <c r="H462" s="297">
        <v>-0.9</v>
      </c>
      <c r="I462" s="297">
        <v>0.5</v>
      </c>
      <c r="J462" s="297">
        <v>-2.8</v>
      </c>
      <c r="K462" s="297">
        <v>1.3</v>
      </c>
      <c r="L462" s="297">
        <v>1.2</v>
      </c>
      <c r="M462" s="297">
        <v>8.3000000000000007</v>
      </c>
      <c r="N462" s="298">
        <v>17.5</v>
      </c>
      <c r="O462" s="99"/>
    </row>
    <row r="463" spans="1:15">
      <c r="A463" s="99"/>
      <c r="B463" s="315">
        <v>2</v>
      </c>
      <c r="C463" s="312">
        <v>16</v>
      </c>
      <c r="D463" s="295">
        <v>22.9</v>
      </c>
      <c r="E463" s="295">
        <v>12.8</v>
      </c>
      <c r="F463" s="295">
        <v>13.6</v>
      </c>
      <c r="G463" s="295">
        <v>5.7</v>
      </c>
      <c r="H463" s="295">
        <v>-1.5</v>
      </c>
      <c r="I463" s="295">
        <v>1.5</v>
      </c>
      <c r="J463" s="295">
        <v>-1.7</v>
      </c>
      <c r="K463" s="295">
        <v>2.7</v>
      </c>
      <c r="L463" s="295">
        <v>0.8</v>
      </c>
      <c r="M463" s="295">
        <v>8.8000000000000007</v>
      </c>
      <c r="N463" s="300">
        <v>20.7</v>
      </c>
      <c r="O463" s="99"/>
    </row>
    <row r="464" spans="1:15">
      <c r="A464" s="99"/>
      <c r="B464" s="315">
        <v>3</v>
      </c>
      <c r="C464" s="312">
        <v>19.7</v>
      </c>
      <c r="D464" s="295">
        <v>20.100000000000001</v>
      </c>
      <c r="E464" s="295">
        <v>15.1</v>
      </c>
      <c r="F464" s="295">
        <v>11.9</v>
      </c>
      <c r="G464" s="295">
        <v>6</v>
      </c>
      <c r="H464" s="295">
        <v>0.8</v>
      </c>
      <c r="I464" s="295">
        <v>0.6</v>
      </c>
      <c r="J464" s="295">
        <v>-2.5</v>
      </c>
      <c r="K464" s="295">
        <v>2</v>
      </c>
      <c r="L464" s="295">
        <v>1.4</v>
      </c>
      <c r="M464" s="295">
        <v>8.1999999999999993</v>
      </c>
      <c r="N464" s="300">
        <v>23.6</v>
      </c>
      <c r="O464" s="99"/>
    </row>
    <row r="465" spans="1:15">
      <c r="A465" s="99"/>
      <c r="B465" s="315">
        <v>4</v>
      </c>
      <c r="C465" s="312">
        <v>21.2</v>
      </c>
      <c r="D465" s="295">
        <v>17.899999999999999</v>
      </c>
      <c r="E465" s="295">
        <v>18.3</v>
      </c>
      <c r="F465" s="295">
        <v>10.8</v>
      </c>
      <c r="G465" s="295">
        <v>10.199999999999999</v>
      </c>
      <c r="H465" s="295">
        <v>3.6</v>
      </c>
      <c r="I465" s="295">
        <v>0.4</v>
      </c>
      <c r="J465" s="295">
        <v>-2.5</v>
      </c>
      <c r="K465" s="295">
        <v>1.9</v>
      </c>
      <c r="L465" s="295">
        <v>1.9</v>
      </c>
      <c r="M465" s="295">
        <v>15.3</v>
      </c>
      <c r="N465" s="300">
        <v>18.600000000000001</v>
      </c>
      <c r="O465" s="99"/>
    </row>
    <row r="466" spans="1:15">
      <c r="A466" s="99"/>
      <c r="B466" s="315">
        <v>5</v>
      </c>
      <c r="C466" s="312">
        <v>18.3</v>
      </c>
      <c r="D466" s="295">
        <v>19</v>
      </c>
      <c r="E466" s="295">
        <v>19.2</v>
      </c>
      <c r="F466" s="295">
        <v>10.9</v>
      </c>
      <c r="G466" s="295">
        <v>12.6</v>
      </c>
      <c r="H466" s="295">
        <v>3.8</v>
      </c>
      <c r="I466" s="295">
        <v>-0.3</v>
      </c>
      <c r="J466" s="295">
        <v>-3.7</v>
      </c>
      <c r="K466" s="295">
        <v>0.6</v>
      </c>
      <c r="L466" s="295">
        <v>1.4</v>
      </c>
      <c r="M466" s="295">
        <v>17.8</v>
      </c>
      <c r="N466" s="300">
        <v>19.8</v>
      </c>
      <c r="O466" s="99"/>
    </row>
    <row r="467" spans="1:15">
      <c r="A467" s="99"/>
      <c r="B467" s="315">
        <v>6</v>
      </c>
      <c r="C467" s="312">
        <v>22.3</v>
      </c>
      <c r="D467" s="295">
        <v>18.3</v>
      </c>
      <c r="E467" s="295">
        <v>18.2</v>
      </c>
      <c r="F467" s="295">
        <v>11.4</v>
      </c>
      <c r="G467" s="295">
        <v>9.8000000000000007</v>
      </c>
      <c r="H467" s="295">
        <v>4.0999999999999996</v>
      </c>
      <c r="I467" s="295">
        <v>-3.4</v>
      </c>
      <c r="J467" s="295">
        <v>-4.4000000000000004</v>
      </c>
      <c r="K467" s="295">
        <v>2.5</v>
      </c>
      <c r="L467" s="295">
        <v>0.7</v>
      </c>
      <c r="M467" s="295">
        <v>12.8</v>
      </c>
      <c r="N467" s="300">
        <v>21.6</v>
      </c>
      <c r="O467" s="99"/>
    </row>
    <row r="468" spans="1:15">
      <c r="A468" s="99"/>
      <c r="B468" s="315">
        <v>7</v>
      </c>
      <c r="C468" s="312">
        <v>25.3</v>
      </c>
      <c r="D468" s="295">
        <v>20.3</v>
      </c>
      <c r="E468" s="295">
        <v>17.5</v>
      </c>
      <c r="F468" s="295">
        <v>11</v>
      </c>
      <c r="G468" s="295">
        <v>9.4</v>
      </c>
      <c r="H468" s="295">
        <v>3.3</v>
      </c>
      <c r="I468" s="295">
        <v>-5.6</v>
      </c>
      <c r="J468" s="295">
        <v>-4.9000000000000004</v>
      </c>
      <c r="K468" s="295">
        <v>3.6</v>
      </c>
      <c r="L468" s="295">
        <v>3.3</v>
      </c>
      <c r="M468" s="295">
        <v>13.2</v>
      </c>
      <c r="N468" s="300">
        <v>22.9</v>
      </c>
      <c r="O468" s="99"/>
    </row>
    <row r="469" spans="1:15">
      <c r="A469" s="99"/>
      <c r="B469" s="315">
        <v>8</v>
      </c>
      <c r="C469" s="312">
        <v>23.4</v>
      </c>
      <c r="D469" s="295">
        <v>22</v>
      </c>
      <c r="E469" s="295">
        <v>19</v>
      </c>
      <c r="F469" s="295">
        <v>12.1</v>
      </c>
      <c r="G469" s="295">
        <v>7.5</v>
      </c>
      <c r="H469" s="295">
        <v>1.3</v>
      </c>
      <c r="I469" s="295">
        <v>-4.2</v>
      </c>
      <c r="J469" s="295">
        <v>-3.1</v>
      </c>
      <c r="K469" s="295">
        <v>4.2</v>
      </c>
      <c r="L469" s="295">
        <v>5.3</v>
      </c>
      <c r="M469" s="295">
        <v>14.1</v>
      </c>
      <c r="N469" s="300">
        <v>19.399999999999999</v>
      </c>
      <c r="O469" s="99"/>
    </row>
    <row r="470" spans="1:15">
      <c r="A470" s="99"/>
      <c r="B470" s="315">
        <v>9</v>
      </c>
      <c r="C470" s="312">
        <v>14.8</v>
      </c>
      <c r="D470" s="295">
        <v>21.2</v>
      </c>
      <c r="E470" s="295">
        <v>17.399999999999999</v>
      </c>
      <c r="F470" s="295">
        <v>14</v>
      </c>
      <c r="G470" s="295">
        <v>9.6999999999999993</v>
      </c>
      <c r="H470" s="295">
        <v>-1.4</v>
      </c>
      <c r="I470" s="295">
        <v>4.8</v>
      </c>
      <c r="J470" s="295">
        <v>-0.1</v>
      </c>
      <c r="K470" s="295">
        <v>4.5</v>
      </c>
      <c r="L470" s="295">
        <v>7.9</v>
      </c>
      <c r="M470" s="295">
        <v>13.6</v>
      </c>
      <c r="N470" s="300">
        <v>15.4</v>
      </c>
      <c r="O470" s="99"/>
    </row>
    <row r="471" spans="1:15">
      <c r="A471" s="99"/>
      <c r="B471" s="315">
        <v>10</v>
      </c>
      <c r="C471" s="312">
        <v>14.5</v>
      </c>
      <c r="D471" s="295">
        <v>22</v>
      </c>
      <c r="E471" s="295">
        <v>14.8</v>
      </c>
      <c r="F471" s="295">
        <v>12.4</v>
      </c>
      <c r="G471" s="295">
        <v>10.3</v>
      </c>
      <c r="H471" s="295">
        <v>-1.4</v>
      </c>
      <c r="I471" s="295">
        <v>11.4</v>
      </c>
      <c r="J471" s="295">
        <v>2.2000000000000002</v>
      </c>
      <c r="K471" s="295">
        <v>6.2</v>
      </c>
      <c r="L471" s="295">
        <v>10.1</v>
      </c>
      <c r="M471" s="295">
        <v>12.5</v>
      </c>
      <c r="N471" s="300">
        <v>16.399999999999999</v>
      </c>
      <c r="O471" s="99"/>
    </row>
    <row r="472" spans="1:15">
      <c r="A472" s="99"/>
      <c r="B472" s="315">
        <v>11</v>
      </c>
      <c r="C472" s="312">
        <v>17.3</v>
      </c>
      <c r="D472" s="295">
        <v>18.3</v>
      </c>
      <c r="E472" s="295">
        <v>12.3</v>
      </c>
      <c r="F472" s="295">
        <v>13.9</v>
      </c>
      <c r="G472" s="295">
        <v>10.9</v>
      </c>
      <c r="H472" s="295">
        <v>2.8</v>
      </c>
      <c r="I472" s="295">
        <v>2.1</v>
      </c>
      <c r="J472" s="295">
        <v>0.5</v>
      </c>
      <c r="K472" s="295">
        <v>3.2</v>
      </c>
      <c r="L472" s="295">
        <v>11.6</v>
      </c>
      <c r="M472" s="295">
        <v>12.1</v>
      </c>
      <c r="N472" s="300">
        <v>19.100000000000001</v>
      </c>
      <c r="O472" s="99"/>
    </row>
    <row r="473" spans="1:15">
      <c r="A473" s="99"/>
      <c r="B473" s="315">
        <v>12</v>
      </c>
      <c r="C473" s="312">
        <v>16.399999999999999</v>
      </c>
      <c r="D473" s="295">
        <v>15.8</v>
      </c>
      <c r="E473" s="295">
        <v>13.7</v>
      </c>
      <c r="F473" s="295">
        <v>15.5</v>
      </c>
      <c r="G473" s="295">
        <v>9.9</v>
      </c>
      <c r="H473" s="295">
        <v>3.9</v>
      </c>
      <c r="I473" s="295">
        <v>2.8</v>
      </c>
      <c r="J473" s="295">
        <v>1</v>
      </c>
      <c r="K473" s="295">
        <v>2</v>
      </c>
      <c r="L473" s="295">
        <v>11.4</v>
      </c>
      <c r="M473" s="295">
        <v>14.8</v>
      </c>
      <c r="N473" s="300">
        <v>23.2</v>
      </c>
      <c r="O473" s="99"/>
    </row>
    <row r="474" spans="1:15">
      <c r="A474" s="99"/>
      <c r="B474" s="315">
        <v>13</v>
      </c>
      <c r="C474" s="312">
        <v>17.2</v>
      </c>
      <c r="D474" s="295">
        <v>15.8</v>
      </c>
      <c r="E474" s="295">
        <v>14.8</v>
      </c>
      <c r="F474" s="295">
        <v>14.4</v>
      </c>
      <c r="G474" s="295">
        <v>9.1</v>
      </c>
      <c r="H474" s="295">
        <v>2.2999999999999998</v>
      </c>
      <c r="I474" s="295">
        <v>2.2000000000000002</v>
      </c>
      <c r="J474" s="295">
        <v>-1.1000000000000001</v>
      </c>
      <c r="K474" s="295">
        <v>1.7</v>
      </c>
      <c r="L474" s="295">
        <v>8</v>
      </c>
      <c r="M474" s="295">
        <v>15.3</v>
      </c>
      <c r="N474" s="300">
        <v>20.399999999999999</v>
      </c>
      <c r="O474" s="99"/>
    </row>
    <row r="475" spans="1:15">
      <c r="A475" s="99"/>
      <c r="B475" s="315">
        <v>14</v>
      </c>
      <c r="C475" s="312">
        <v>18</v>
      </c>
      <c r="D475" s="295">
        <v>15.4</v>
      </c>
      <c r="E475" s="295">
        <v>15.5</v>
      </c>
      <c r="F475" s="295">
        <v>13.9</v>
      </c>
      <c r="G475" s="295">
        <v>9.1999999999999993</v>
      </c>
      <c r="H475" s="295">
        <v>1.2</v>
      </c>
      <c r="I475" s="295">
        <v>1.9</v>
      </c>
      <c r="J475" s="295">
        <v>1</v>
      </c>
      <c r="K475" s="295">
        <v>1</v>
      </c>
      <c r="L475" s="295">
        <v>8.5</v>
      </c>
      <c r="M475" s="295">
        <v>12.1</v>
      </c>
      <c r="N475" s="300">
        <v>18.899999999999999</v>
      </c>
      <c r="O475" s="99"/>
    </row>
    <row r="476" spans="1:15">
      <c r="A476" s="99"/>
      <c r="B476" s="315">
        <v>15</v>
      </c>
      <c r="C476" s="312">
        <v>21.4</v>
      </c>
      <c r="D476" s="295">
        <v>15.4</v>
      </c>
      <c r="E476" s="295">
        <v>15.6</v>
      </c>
      <c r="F476" s="295">
        <v>12.2</v>
      </c>
      <c r="G476" s="295">
        <v>9</v>
      </c>
      <c r="H476" s="295">
        <v>2.4</v>
      </c>
      <c r="I476" s="295">
        <v>0.9</v>
      </c>
      <c r="J476" s="295">
        <v>3</v>
      </c>
      <c r="K476" s="295">
        <v>3.8</v>
      </c>
      <c r="L476" s="295">
        <v>15.2</v>
      </c>
      <c r="M476" s="295">
        <v>11.5</v>
      </c>
      <c r="N476" s="300">
        <v>16</v>
      </c>
      <c r="O476" s="99"/>
    </row>
    <row r="477" spans="1:15">
      <c r="A477" s="99"/>
      <c r="B477" s="315">
        <v>16</v>
      </c>
      <c r="C477" s="312">
        <v>21.1</v>
      </c>
      <c r="D477" s="295">
        <v>13.3</v>
      </c>
      <c r="E477" s="295">
        <v>15.7</v>
      </c>
      <c r="F477" s="295">
        <v>13.1</v>
      </c>
      <c r="G477" s="295">
        <v>6.9</v>
      </c>
      <c r="H477" s="295">
        <v>3</v>
      </c>
      <c r="I477" s="295">
        <v>2.8</v>
      </c>
      <c r="J477" s="295">
        <v>1.1000000000000001</v>
      </c>
      <c r="K477" s="295">
        <v>6.5</v>
      </c>
      <c r="L477" s="295">
        <v>16.3</v>
      </c>
      <c r="M477" s="295">
        <v>15.4</v>
      </c>
      <c r="N477" s="300">
        <v>15.2</v>
      </c>
      <c r="O477" s="99"/>
    </row>
    <row r="478" spans="1:15">
      <c r="A478" s="99"/>
      <c r="B478" s="315">
        <v>17</v>
      </c>
      <c r="C478" s="312">
        <v>22.1</v>
      </c>
      <c r="D478" s="295">
        <v>14.5</v>
      </c>
      <c r="E478" s="295">
        <v>15.2</v>
      </c>
      <c r="F478" s="295">
        <v>11.8</v>
      </c>
      <c r="G478" s="295">
        <v>6.5</v>
      </c>
      <c r="H478" s="295">
        <v>2.5</v>
      </c>
      <c r="I478" s="295">
        <v>1.8</v>
      </c>
      <c r="J478" s="295">
        <v>-0.9</v>
      </c>
      <c r="K478" s="295">
        <v>7.2</v>
      </c>
      <c r="L478" s="295">
        <v>7.9</v>
      </c>
      <c r="M478" s="295">
        <v>12.2</v>
      </c>
      <c r="N478" s="300">
        <v>12.9</v>
      </c>
      <c r="O478" s="99"/>
    </row>
    <row r="479" spans="1:15">
      <c r="A479" s="99"/>
      <c r="B479" s="315">
        <v>18</v>
      </c>
      <c r="C479" s="312">
        <v>22.5</v>
      </c>
      <c r="D479" s="295">
        <v>16.5</v>
      </c>
      <c r="E479" s="295">
        <v>14.6</v>
      </c>
      <c r="F479" s="295">
        <v>12.4</v>
      </c>
      <c r="G479" s="295">
        <v>6</v>
      </c>
      <c r="H479" s="295">
        <v>6.9</v>
      </c>
      <c r="I479" s="295">
        <v>1.2</v>
      </c>
      <c r="J479" s="295">
        <v>-0.8</v>
      </c>
      <c r="K479" s="295">
        <v>5.0999999999999996</v>
      </c>
      <c r="L479" s="295">
        <v>3.5</v>
      </c>
      <c r="M479" s="295">
        <v>15.2</v>
      </c>
      <c r="N479" s="300">
        <v>15.5</v>
      </c>
      <c r="O479" s="99"/>
    </row>
    <row r="480" spans="1:15">
      <c r="A480" s="99"/>
      <c r="B480" s="315">
        <v>19</v>
      </c>
      <c r="C480" s="312">
        <v>24.9</v>
      </c>
      <c r="D480" s="295">
        <v>13.4</v>
      </c>
      <c r="E480" s="295">
        <v>15</v>
      </c>
      <c r="F480" s="295">
        <v>9.1</v>
      </c>
      <c r="G480" s="295">
        <v>5.0999999999999996</v>
      </c>
      <c r="H480" s="295">
        <v>9.9</v>
      </c>
      <c r="I480" s="295">
        <v>0.1</v>
      </c>
      <c r="J480" s="295">
        <v>-1</v>
      </c>
      <c r="K480" s="295">
        <v>5</v>
      </c>
      <c r="L480" s="295">
        <v>6.3</v>
      </c>
      <c r="M480" s="295">
        <v>13.5</v>
      </c>
      <c r="N480" s="300">
        <v>12.1</v>
      </c>
      <c r="O480" s="99"/>
    </row>
    <row r="481" spans="1:15">
      <c r="A481" s="99"/>
      <c r="B481" s="315">
        <v>20</v>
      </c>
      <c r="C481" s="312">
        <v>25.9</v>
      </c>
      <c r="D481" s="295">
        <v>14</v>
      </c>
      <c r="E481" s="295">
        <v>15.8</v>
      </c>
      <c r="F481" s="295">
        <v>12.5</v>
      </c>
      <c r="G481" s="295">
        <v>4.2</v>
      </c>
      <c r="H481" s="295">
        <v>3.3</v>
      </c>
      <c r="I481" s="295">
        <v>0.7</v>
      </c>
      <c r="J481" s="295">
        <v>0</v>
      </c>
      <c r="K481" s="295">
        <v>3.8</v>
      </c>
      <c r="L481" s="295">
        <v>10.4</v>
      </c>
      <c r="M481" s="295">
        <v>9.6999999999999993</v>
      </c>
      <c r="N481" s="300">
        <v>9.9</v>
      </c>
      <c r="O481" s="99"/>
    </row>
    <row r="482" spans="1:15">
      <c r="A482" s="99"/>
      <c r="B482" s="315">
        <v>21</v>
      </c>
      <c r="C482" s="312">
        <v>22.2</v>
      </c>
      <c r="D482" s="295">
        <v>14</v>
      </c>
      <c r="E482" s="295">
        <v>16.2</v>
      </c>
      <c r="F482" s="295">
        <v>11.7</v>
      </c>
      <c r="G482" s="295">
        <v>3.6</v>
      </c>
      <c r="H482" s="295">
        <v>3.3</v>
      </c>
      <c r="I482" s="295">
        <v>1.7</v>
      </c>
      <c r="J482" s="295">
        <v>1.9</v>
      </c>
      <c r="K482" s="295">
        <v>7.1</v>
      </c>
      <c r="L482" s="295">
        <v>11.7</v>
      </c>
      <c r="M482" s="295">
        <v>10.3</v>
      </c>
      <c r="N482" s="300">
        <v>12.7</v>
      </c>
      <c r="O482" s="99"/>
    </row>
    <row r="483" spans="1:15">
      <c r="A483" s="99"/>
      <c r="B483" s="315">
        <v>22</v>
      </c>
      <c r="C483" s="312">
        <v>21.4</v>
      </c>
      <c r="D483" s="295">
        <v>14.2</v>
      </c>
      <c r="E483" s="295">
        <v>10</v>
      </c>
      <c r="F483" s="295">
        <v>6.1</v>
      </c>
      <c r="G483" s="295">
        <v>3.1</v>
      </c>
      <c r="H483" s="295">
        <v>6.3</v>
      </c>
      <c r="I483" s="295">
        <v>3.7</v>
      </c>
      <c r="J483" s="295">
        <v>1.8</v>
      </c>
      <c r="K483" s="295">
        <v>2</v>
      </c>
      <c r="L483" s="295">
        <v>11.5</v>
      </c>
      <c r="M483" s="295">
        <v>11.5</v>
      </c>
      <c r="N483" s="300">
        <v>13.7</v>
      </c>
      <c r="O483" s="99"/>
    </row>
    <row r="484" spans="1:15">
      <c r="A484" s="99"/>
      <c r="B484" s="315">
        <v>23</v>
      </c>
      <c r="C484" s="312">
        <v>20.399999999999999</v>
      </c>
      <c r="D484" s="295">
        <v>14.4</v>
      </c>
      <c r="E484" s="295">
        <v>8.4</v>
      </c>
      <c r="F484" s="295">
        <v>7.2</v>
      </c>
      <c r="G484" s="295">
        <v>3.5</v>
      </c>
      <c r="H484" s="295">
        <v>7.8</v>
      </c>
      <c r="I484" s="295">
        <v>2.6</v>
      </c>
      <c r="J484" s="295">
        <v>2.4</v>
      </c>
      <c r="K484" s="295">
        <v>3.3</v>
      </c>
      <c r="L484" s="295">
        <v>12.4</v>
      </c>
      <c r="M484" s="295">
        <v>10.7</v>
      </c>
      <c r="N484" s="300">
        <v>12.9</v>
      </c>
      <c r="O484" s="99"/>
    </row>
    <row r="485" spans="1:15">
      <c r="A485" s="99"/>
      <c r="B485" s="315">
        <v>24</v>
      </c>
      <c r="C485" s="312">
        <v>18.3</v>
      </c>
      <c r="D485" s="295">
        <v>11.3</v>
      </c>
      <c r="E485" s="295">
        <v>9.3000000000000007</v>
      </c>
      <c r="F485" s="295">
        <v>5.7</v>
      </c>
      <c r="G485" s="295">
        <v>1.7</v>
      </c>
      <c r="H485" s="295">
        <v>4.3</v>
      </c>
      <c r="I485" s="295">
        <v>-1.5</v>
      </c>
      <c r="J485" s="295">
        <v>3.7</v>
      </c>
      <c r="K485" s="295">
        <v>7.1</v>
      </c>
      <c r="L485" s="295">
        <v>12.6</v>
      </c>
      <c r="M485" s="295">
        <v>11.7</v>
      </c>
      <c r="N485" s="300">
        <v>13</v>
      </c>
      <c r="O485" s="99"/>
    </row>
    <row r="486" spans="1:15">
      <c r="A486" s="99"/>
      <c r="B486" s="315">
        <v>25</v>
      </c>
      <c r="C486" s="312">
        <v>19.2</v>
      </c>
      <c r="D486" s="295">
        <v>13.1</v>
      </c>
      <c r="E486" s="295">
        <v>10.9</v>
      </c>
      <c r="F486" s="295">
        <v>4.5999999999999996</v>
      </c>
      <c r="G486" s="295">
        <v>2.2999999999999998</v>
      </c>
      <c r="H486" s="295">
        <v>3.3</v>
      </c>
      <c r="I486" s="295">
        <v>-0.6</v>
      </c>
      <c r="J486" s="295">
        <v>3</v>
      </c>
      <c r="K486" s="295">
        <v>9.6</v>
      </c>
      <c r="L486" s="295">
        <v>15.2</v>
      </c>
      <c r="M486" s="295">
        <v>15.4</v>
      </c>
      <c r="N486" s="300">
        <v>15.4</v>
      </c>
      <c r="O486" s="99"/>
    </row>
    <row r="487" spans="1:15">
      <c r="A487" s="99"/>
      <c r="B487" s="315">
        <v>26</v>
      </c>
      <c r="C487" s="312">
        <v>22.1</v>
      </c>
      <c r="D487" s="295">
        <v>13.4</v>
      </c>
      <c r="E487" s="295">
        <v>11.9</v>
      </c>
      <c r="F487" s="295">
        <v>5.5</v>
      </c>
      <c r="G487" s="295">
        <v>1.2</v>
      </c>
      <c r="H487" s="295">
        <v>-2</v>
      </c>
      <c r="I487" s="295">
        <v>-1.2</v>
      </c>
      <c r="J487" s="295">
        <v>2.7</v>
      </c>
      <c r="K487" s="295">
        <v>9.5</v>
      </c>
      <c r="L487" s="295">
        <v>14.7</v>
      </c>
      <c r="M487" s="295">
        <v>10.4</v>
      </c>
      <c r="N487" s="300">
        <v>18.3</v>
      </c>
      <c r="O487" s="99"/>
    </row>
    <row r="488" spans="1:15">
      <c r="A488" s="99"/>
      <c r="B488" s="315">
        <v>27</v>
      </c>
      <c r="C488" s="312">
        <v>22.6</v>
      </c>
      <c r="D488" s="295">
        <v>12.1</v>
      </c>
      <c r="E488" s="295">
        <v>13.6</v>
      </c>
      <c r="F488" s="295">
        <v>3.8</v>
      </c>
      <c r="G488" s="295">
        <v>-0.7</v>
      </c>
      <c r="H488" s="295">
        <v>-4.9000000000000004</v>
      </c>
      <c r="I488" s="295">
        <v>-0.5</v>
      </c>
      <c r="J488" s="295">
        <v>3.1</v>
      </c>
      <c r="K488" s="295">
        <v>5.0999999999999996</v>
      </c>
      <c r="L488" s="295">
        <v>16</v>
      </c>
      <c r="M488" s="295">
        <v>9</v>
      </c>
      <c r="N488" s="300">
        <v>18.3</v>
      </c>
      <c r="O488" s="99"/>
    </row>
    <row r="489" spans="1:15">
      <c r="A489" s="99"/>
      <c r="B489" s="315">
        <v>28</v>
      </c>
      <c r="C489" s="312">
        <v>20.100000000000001</v>
      </c>
      <c r="D489" s="295">
        <v>14.7</v>
      </c>
      <c r="E489" s="295">
        <v>12.4</v>
      </c>
      <c r="F489" s="295">
        <v>2.9</v>
      </c>
      <c r="G489" s="295">
        <v>-0.8</v>
      </c>
      <c r="H489" s="295">
        <v>-7.2</v>
      </c>
      <c r="I489" s="295">
        <v>0</v>
      </c>
      <c r="J489" s="295">
        <v>2.4</v>
      </c>
      <c r="K489" s="295">
        <v>4.0999999999999996</v>
      </c>
      <c r="L489" s="295">
        <v>7.2</v>
      </c>
      <c r="M489" s="295">
        <v>10.4</v>
      </c>
      <c r="N489" s="300">
        <v>17.2</v>
      </c>
      <c r="O489" s="99"/>
    </row>
    <row r="490" spans="1:15">
      <c r="A490" s="99"/>
      <c r="B490" s="315">
        <v>29</v>
      </c>
      <c r="C490" s="312">
        <v>19.899999999999999</v>
      </c>
      <c r="D490" s="295">
        <v>16.7</v>
      </c>
      <c r="E490" s="295">
        <v>9.8000000000000007</v>
      </c>
      <c r="F490" s="295">
        <v>3.4</v>
      </c>
      <c r="G490" s="295">
        <v>-0.6</v>
      </c>
      <c r="H490" s="295">
        <v>-6.7</v>
      </c>
      <c r="I490" s="295">
        <v>-1.1000000000000001</v>
      </c>
      <c r="J490" s="295"/>
      <c r="K490" s="295">
        <v>6.3</v>
      </c>
      <c r="L490" s="295">
        <v>7.1</v>
      </c>
      <c r="M490" s="295">
        <v>15.5</v>
      </c>
      <c r="N490" s="300">
        <v>17.899999999999999</v>
      </c>
      <c r="O490" s="99"/>
    </row>
    <row r="491" spans="1:15">
      <c r="A491" s="99"/>
      <c r="B491" s="315">
        <v>30</v>
      </c>
      <c r="C491" s="312">
        <v>21.7</v>
      </c>
      <c r="D491" s="295">
        <v>15.8</v>
      </c>
      <c r="E491" s="295">
        <v>13.7</v>
      </c>
      <c r="F491" s="295">
        <v>6</v>
      </c>
      <c r="G491" s="295">
        <v>-1</v>
      </c>
      <c r="H491" s="295">
        <v>-6.6</v>
      </c>
      <c r="I491" s="295">
        <v>-1</v>
      </c>
      <c r="J491" s="295"/>
      <c r="K491" s="295">
        <v>3.2</v>
      </c>
      <c r="L491" s="295">
        <v>8.1999999999999993</v>
      </c>
      <c r="M491" s="295">
        <v>14.2</v>
      </c>
      <c r="N491" s="300">
        <v>20.399999999999999</v>
      </c>
      <c r="O491" s="99"/>
    </row>
    <row r="492" spans="1:15" ht="15" thickBot="1">
      <c r="A492" s="99"/>
      <c r="B492" s="323">
        <v>31</v>
      </c>
      <c r="C492" s="313">
        <v>17.8</v>
      </c>
      <c r="D492" s="302">
        <v>15.1</v>
      </c>
      <c r="E492" s="302"/>
      <c r="F492" s="302">
        <v>6.6</v>
      </c>
      <c r="G492" s="302"/>
      <c r="H492" s="302">
        <v>-6.7</v>
      </c>
      <c r="I492" s="302">
        <v>-2.1</v>
      </c>
      <c r="J492" s="302"/>
      <c r="K492" s="302">
        <v>5</v>
      </c>
      <c r="L492" s="302"/>
      <c r="M492" s="302">
        <v>15.6</v>
      </c>
      <c r="N492" s="303"/>
      <c r="O492" s="99"/>
    </row>
    <row r="493" spans="1:15">
      <c r="A493" s="306" t="s">
        <v>652</v>
      </c>
      <c r="B493" s="304" t="s">
        <v>211</v>
      </c>
      <c r="C493" s="219">
        <v>0</v>
      </c>
      <c r="D493" s="219">
        <v>0</v>
      </c>
      <c r="E493" s="219">
        <v>11</v>
      </c>
      <c r="F493" s="219">
        <v>23</v>
      </c>
      <c r="G493" s="219">
        <v>31</v>
      </c>
      <c r="H493" s="219">
        <v>31</v>
      </c>
      <c r="I493" s="219">
        <v>31</v>
      </c>
      <c r="J493" s="219">
        <v>28</v>
      </c>
      <c r="K493" s="219">
        <v>31</v>
      </c>
      <c r="L493" s="219">
        <v>26</v>
      </c>
      <c r="M493" s="219">
        <v>17</v>
      </c>
      <c r="N493" s="220">
        <v>6</v>
      </c>
    </row>
    <row r="494" spans="1:15" ht="15" thickBot="1">
      <c r="A494" s="307" t="s">
        <v>651</v>
      </c>
      <c r="B494" s="305" t="s">
        <v>650</v>
      </c>
      <c r="C494" s="211">
        <v>20.138709677419353</v>
      </c>
      <c r="D494" s="211">
        <v>16.441935483870967</v>
      </c>
      <c r="E494" s="211">
        <v>14.3</v>
      </c>
      <c r="F494" s="211">
        <v>10.151612903225805</v>
      </c>
      <c r="G494" s="211">
        <v>5.9733333333333318</v>
      </c>
      <c r="H494" s="211">
        <v>1.3161290322580632</v>
      </c>
      <c r="I494" s="211">
        <v>0.71612903225806446</v>
      </c>
      <c r="J494" s="211">
        <v>1.0714285714285645E-2</v>
      </c>
      <c r="K494" s="211">
        <v>4.2290322580645148</v>
      </c>
      <c r="L494" s="211">
        <v>8.3233333333333306</v>
      </c>
      <c r="M494" s="211">
        <v>12.616129032258062</v>
      </c>
      <c r="N494" s="212">
        <v>17.296666666666663</v>
      </c>
    </row>
    <row r="495" spans="1:15">
      <c r="B495" s="108"/>
      <c r="C495" s="105"/>
      <c r="D495" s="105"/>
      <c r="E495" s="107"/>
      <c r="F495" s="105"/>
      <c r="G495" s="105"/>
      <c r="H495" s="106"/>
      <c r="I495" s="105"/>
      <c r="J495" s="105"/>
      <c r="K495" s="105"/>
      <c r="L495" s="105"/>
      <c r="M495" s="105"/>
      <c r="N495" s="105"/>
    </row>
    <row r="496" spans="1:15" ht="15" thickBot="1">
      <c r="B496" s="108"/>
      <c r="C496" s="105"/>
      <c r="D496" s="105"/>
      <c r="E496" s="107"/>
      <c r="F496" s="105"/>
      <c r="G496" s="105"/>
      <c r="H496" s="106"/>
      <c r="I496" s="105"/>
      <c r="J496" s="105"/>
      <c r="K496" s="105"/>
      <c r="L496" s="105"/>
      <c r="M496" s="105"/>
      <c r="N496" s="105"/>
    </row>
    <row r="497" spans="1:15" ht="15" thickBot="1">
      <c r="A497" s="318" t="s">
        <v>734</v>
      </c>
      <c r="B497" s="284" t="s">
        <v>236</v>
      </c>
      <c r="C497" s="285" t="s">
        <v>667</v>
      </c>
      <c r="D497" s="285" t="s">
        <v>667</v>
      </c>
      <c r="E497" s="285" t="s">
        <v>667</v>
      </c>
      <c r="F497" s="285" t="s">
        <v>667</v>
      </c>
      <c r="G497" s="285" t="s">
        <v>667</v>
      </c>
      <c r="H497" s="285" t="s">
        <v>667</v>
      </c>
      <c r="I497" s="285" t="s">
        <v>666</v>
      </c>
      <c r="J497" s="285" t="s">
        <v>666</v>
      </c>
      <c r="K497" s="285" t="s">
        <v>666</v>
      </c>
      <c r="L497" s="285" t="s">
        <v>666</v>
      </c>
      <c r="M497" s="285" t="s">
        <v>666</v>
      </c>
      <c r="N497" s="286" t="s">
        <v>666</v>
      </c>
      <c r="O497" s="99"/>
    </row>
    <row r="498" spans="1:15" ht="15" thickBot="1">
      <c r="A498" s="102"/>
      <c r="B498" s="287" t="s">
        <v>195</v>
      </c>
      <c r="C498" s="288" t="s">
        <v>665</v>
      </c>
      <c r="D498" s="288" t="s">
        <v>664</v>
      </c>
      <c r="E498" s="288" t="s">
        <v>663</v>
      </c>
      <c r="F498" s="288" t="s">
        <v>662</v>
      </c>
      <c r="G498" s="288" t="s">
        <v>661</v>
      </c>
      <c r="H498" s="288" t="s">
        <v>660</v>
      </c>
      <c r="I498" s="288" t="s">
        <v>659</v>
      </c>
      <c r="J498" s="288" t="s">
        <v>658</v>
      </c>
      <c r="K498" s="288" t="s">
        <v>657</v>
      </c>
      <c r="L498" s="288" t="s">
        <v>656</v>
      </c>
      <c r="M498" s="288" t="s">
        <v>655</v>
      </c>
      <c r="N498" s="289" t="s">
        <v>654</v>
      </c>
      <c r="O498" s="99"/>
    </row>
    <row r="499" spans="1:15" ht="15" thickBot="1">
      <c r="A499" s="102"/>
      <c r="B499" s="319" t="s">
        <v>653</v>
      </c>
      <c r="C499" s="102"/>
      <c r="D499" s="102"/>
      <c r="E499" s="104"/>
      <c r="F499" s="102"/>
      <c r="G499" s="102"/>
      <c r="H499" s="103"/>
      <c r="I499" s="102"/>
      <c r="J499" s="102"/>
      <c r="K499" s="102"/>
      <c r="L499" s="102"/>
      <c r="M499" s="102"/>
      <c r="N499" s="102"/>
      <c r="O499" s="99"/>
    </row>
    <row r="500" spans="1:15">
      <c r="A500" s="99"/>
      <c r="B500" s="314">
        <v>1</v>
      </c>
      <c r="C500" s="322">
        <v>12.5</v>
      </c>
      <c r="D500" s="297">
        <v>18.2</v>
      </c>
      <c r="E500" s="297">
        <v>12.3</v>
      </c>
      <c r="F500" s="297">
        <v>13.8</v>
      </c>
      <c r="G500" s="297">
        <v>8.4</v>
      </c>
      <c r="H500" s="297">
        <v>-1.3</v>
      </c>
      <c r="I500" s="297">
        <v>0.5</v>
      </c>
      <c r="J500" s="297">
        <v>-2.9</v>
      </c>
      <c r="K500" s="297">
        <v>1.5</v>
      </c>
      <c r="L500" s="297">
        <v>0.5</v>
      </c>
      <c r="M500" s="297">
        <v>8.5</v>
      </c>
      <c r="N500" s="298">
        <v>16.600000000000001</v>
      </c>
      <c r="O500" s="99"/>
    </row>
    <row r="501" spans="1:15">
      <c r="A501" s="99"/>
      <c r="B501" s="315">
        <v>2</v>
      </c>
      <c r="C501" s="312">
        <v>16.5</v>
      </c>
      <c r="D501" s="295">
        <v>21.7</v>
      </c>
      <c r="E501" s="295">
        <v>12.5</v>
      </c>
      <c r="F501" s="295">
        <v>12.1</v>
      </c>
      <c r="G501" s="295">
        <v>6.4</v>
      </c>
      <c r="H501" s="295">
        <v>-1.8</v>
      </c>
      <c r="I501" s="295">
        <v>1</v>
      </c>
      <c r="J501" s="295">
        <v>-3.9</v>
      </c>
      <c r="K501" s="295">
        <v>3</v>
      </c>
      <c r="L501" s="295">
        <v>-0.2</v>
      </c>
      <c r="M501" s="295">
        <v>7.2</v>
      </c>
      <c r="N501" s="300">
        <v>18.8</v>
      </c>
      <c r="O501" s="99"/>
    </row>
    <row r="502" spans="1:15">
      <c r="A502" s="99"/>
      <c r="B502" s="315">
        <v>3</v>
      </c>
      <c r="C502" s="312">
        <v>15.8</v>
      </c>
      <c r="D502" s="295">
        <v>17.100000000000001</v>
      </c>
      <c r="E502" s="295">
        <v>14.8</v>
      </c>
      <c r="F502" s="295">
        <v>10.7</v>
      </c>
      <c r="G502" s="295">
        <v>5.6</v>
      </c>
      <c r="H502" s="295">
        <v>0.9</v>
      </c>
      <c r="I502" s="295">
        <v>0.1</v>
      </c>
      <c r="J502" s="295">
        <v>-4.5999999999999996</v>
      </c>
      <c r="K502" s="295">
        <v>0.9</v>
      </c>
      <c r="L502" s="295">
        <v>0.4</v>
      </c>
      <c r="M502" s="295">
        <v>7.9</v>
      </c>
      <c r="N502" s="300">
        <v>21.4</v>
      </c>
      <c r="O502" s="99"/>
    </row>
    <row r="503" spans="1:15">
      <c r="A503" s="99"/>
      <c r="B503" s="315">
        <v>4</v>
      </c>
      <c r="C503" s="312">
        <v>20</v>
      </c>
      <c r="D503" s="295">
        <v>16.7</v>
      </c>
      <c r="E503" s="295">
        <v>17.600000000000001</v>
      </c>
      <c r="F503" s="295">
        <v>11</v>
      </c>
      <c r="G503" s="295">
        <v>9</v>
      </c>
      <c r="H503" s="295">
        <v>3.2</v>
      </c>
      <c r="I503" s="295">
        <v>-0.8</v>
      </c>
      <c r="J503" s="295">
        <v>-3.5</v>
      </c>
      <c r="K503" s="295">
        <v>0.9</v>
      </c>
      <c r="L503" s="295">
        <v>0.6</v>
      </c>
      <c r="M503" s="295">
        <v>14.7</v>
      </c>
      <c r="N503" s="300">
        <v>16.8</v>
      </c>
      <c r="O503" s="99"/>
    </row>
    <row r="504" spans="1:15">
      <c r="A504" s="99"/>
      <c r="B504" s="315">
        <v>5</v>
      </c>
      <c r="C504" s="312">
        <v>17.5</v>
      </c>
      <c r="D504" s="295">
        <v>17.899999999999999</v>
      </c>
      <c r="E504" s="295">
        <v>17.399999999999999</v>
      </c>
      <c r="F504" s="295">
        <v>10.4</v>
      </c>
      <c r="G504" s="295">
        <v>12.1</v>
      </c>
      <c r="H504" s="295">
        <v>3.3</v>
      </c>
      <c r="I504" s="295">
        <v>-1.1000000000000001</v>
      </c>
      <c r="J504" s="295">
        <v>-4.8</v>
      </c>
      <c r="K504" s="295">
        <v>-0.1</v>
      </c>
      <c r="L504" s="295">
        <v>0.9</v>
      </c>
      <c r="M504" s="295">
        <v>17.2</v>
      </c>
      <c r="N504" s="300">
        <v>18</v>
      </c>
      <c r="O504" s="99"/>
    </row>
    <row r="505" spans="1:15">
      <c r="A505" s="99"/>
      <c r="B505" s="315">
        <v>6</v>
      </c>
      <c r="C505" s="312">
        <v>20.399999999999999</v>
      </c>
      <c r="D505" s="295">
        <v>16.7</v>
      </c>
      <c r="E505" s="295">
        <v>16.399999999999999</v>
      </c>
      <c r="F505" s="295">
        <v>10.9</v>
      </c>
      <c r="G505" s="295">
        <v>9.1999999999999993</v>
      </c>
      <c r="H505" s="295">
        <v>4</v>
      </c>
      <c r="I505" s="295">
        <v>-7.3</v>
      </c>
      <c r="J505" s="295">
        <v>-5.6</v>
      </c>
      <c r="K505" s="295">
        <v>2.5</v>
      </c>
      <c r="L505" s="295">
        <v>0.9</v>
      </c>
      <c r="M505" s="295">
        <v>11.7</v>
      </c>
      <c r="N505" s="300">
        <v>21.5</v>
      </c>
      <c r="O505" s="99"/>
    </row>
    <row r="506" spans="1:15">
      <c r="A506" s="99"/>
      <c r="B506" s="315">
        <v>7</v>
      </c>
      <c r="C506" s="312">
        <v>23.1</v>
      </c>
      <c r="D506" s="295">
        <v>19.2</v>
      </c>
      <c r="E506" s="295">
        <v>17.2</v>
      </c>
      <c r="F506" s="295">
        <v>11</v>
      </c>
      <c r="G506" s="295">
        <v>9.6</v>
      </c>
      <c r="H506" s="295">
        <v>2.4</v>
      </c>
      <c r="I506" s="295">
        <v>-6.2</v>
      </c>
      <c r="J506" s="295">
        <v>-5.7</v>
      </c>
      <c r="K506" s="295">
        <v>2</v>
      </c>
      <c r="L506" s="295">
        <v>4</v>
      </c>
      <c r="M506" s="295">
        <v>10.9</v>
      </c>
      <c r="N506" s="300">
        <v>22</v>
      </c>
      <c r="O506" s="99"/>
    </row>
    <row r="507" spans="1:15">
      <c r="A507" s="99"/>
      <c r="B507" s="315">
        <v>8</v>
      </c>
      <c r="C507" s="312">
        <v>21.7</v>
      </c>
      <c r="D507" s="295">
        <v>19.399999999999999</v>
      </c>
      <c r="E507" s="295">
        <v>16.899999999999999</v>
      </c>
      <c r="F507" s="295">
        <v>11.9</v>
      </c>
      <c r="G507" s="295">
        <v>6.8</v>
      </c>
      <c r="H507" s="295">
        <v>0.3</v>
      </c>
      <c r="I507" s="295">
        <v>-4.0999999999999996</v>
      </c>
      <c r="J507" s="295">
        <v>-3.6</v>
      </c>
      <c r="K507" s="295">
        <v>3.4</v>
      </c>
      <c r="L507" s="295">
        <v>4.4000000000000004</v>
      </c>
      <c r="M507" s="295">
        <v>13.7</v>
      </c>
      <c r="N507" s="300">
        <v>17.2</v>
      </c>
      <c r="O507" s="99"/>
    </row>
    <row r="508" spans="1:15">
      <c r="A508" s="99"/>
      <c r="B508" s="315">
        <v>9</v>
      </c>
      <c r="C508" s="312">
        <v>14.2</v>
      </c>
      <c r="D508" s="295">
        <v>20.100000000000001</v>
      </c>
      <c r="E508" s="295">
        <v>15.5</v>
      </c>
      <c r="F508" s="295">
        <v>12.6</v>
      </c>
      <c r="G508" s="295">
        <v>9.6</v>
      </c>
      <c r="H508" s="295">
        <v>-2.2000000000000002</v>
      </c>
      <c r="I508" s="295">
        <v>4.3</v>
      </c>
      <c r="J508" s="295">
        <v>-0.4</v>
      </c>
      <c r="K508" s="295">
        <v>2.4</v>
      </c>
      <c r="L508" s="295">
        <v>7</v>
      </c>
      <c r="M508" s="295">
        <v>13.4</v>
      </c>
      <c r="N508" s="300">
        <v>13.5</v>
      </c>
      <c r="O508" s="99"/>
    </row>
    <row r="509" spans="1:15">
      <c r="A509" s="99"/>
      <c r="B509" s="315">
        <v>10</v>
      </c>
      <c r="C509" s="312">
        <v>13.3</v>
      </c>
      <c r="D509" s="295">
        <v>21.3</v>
      </c>
      <c r="E509" s="295">
        <v>12.8</v>
      </c>
      <c r="F509" s="295">
        <v>13.1</v>
      </c>
      <c r="G509" s="295">
        <v>10.1</v>
      </c>
      <c r="H509" s="295">
        <v>-2.5</v>
      </c>
      <c r="I509" s="295">
        <v>9.9</v>
      </c>
      <c r="J509" s="295">
        <v>1.5</v>
      </c>
      <c r="K509" s="295">
        <v>3.2</v>
      </c>
      <c r="L509" s="295">
        <v>9.6999999999999993</v>
      </c>
      <c r="M509" s="295">
        <v>11.4</v>
      </c>
      <c r="N509" s="300">
        <v>14.8</v>
      </c>
      <c r="O509" s="99"/>
    </row>
    <row r="510" spans="1:15">
      <c r="A510" s="99"/>
      <c r="B510" s="315">
        <v>11</v>
      </c>
      <c r="C510" s="312">
        <v>15.7</v>
      </c>
      <c r="D510" s="295">
        <v>17.2</v>
      </c>
      <c r="E510" s="295">
        <v>12.1</v>
      </c>
      <c r="F510" s="295">
        <v>13.2</v>
      </c>
      <c r="G510" s="295">
        <v>10.6</v>
      </c>
      <c r="H510" s="295">
        <v>1.9</v>
      </c>
      <c r="I510" s="295">
        <v>1</v>
      </c>
      <c r="J510" s="295">
        <v>0.1</v>
      </c>
      <c r="K510" s="295">
        <v>1.4</v>
      </c>
      <c r="L510" s="295">
        <v>11.2</v>
      </c>
      <c r="M510" s="295">
        <v>11.3</v>
      </c>
      <c r="N510" s="300">
        <v>18.100000000000001</v>
      </c>
      <c r="O510" s="99"/>
    </row>
    <row r="511" spans="1:15">
      <c r="A511" s="99"/>
      <c r="B511" s="315">
        <v>12</v>
      </c>
      <c r="C511" s="312">
        <v>15.2</v>
      </c>
      <c r="D511" s="295">
        <v>14.9</v>
      </c>
      <c r="E511" s="295">
        <v>14.1</v>
      </c>
      <c r="F511" s="295">
        <v>13.1</v>
      </c>
      <c r="G511" s="295">
        <v>10</v>
      </c>
      <c r="H511" s="295">
        <v>2.5</v>
      </c>
      <c r="I511" s="295">
        <v>2.8</v>
      </c>
      <c r="J511" s="295">
        <v>0.7</v>
      </c>
      <c r="K511" s="295">
        <v>1.5</v>
      </c>
      <c r="L511" s="295">
        <v>9.5</v>
      </c>
      <c r="M511" s="295">
        <v>14.4</v>
      </c>
      <c r="N511" s="300">
        <v>22</v>
      </c>
      <c r="O511" s="99"/>
    </row>
    <row r="512" spans="1:15">
      <c r="A512" s="99"/>
      <c r="B512" s="315">
        <v>13</v>
      </c>
      <c r="C512" s="312">
        <v>15.9</v>
      </c>
      <c r="D512" s="295">
        <v>15.5</v>
      </c>
      <c r="E512" s="295">
        <v>14.5</v>
      </c>
      <c r="F512" s="295">
        <v>13.4</v>
      </c>
      <c r="G512" s="295">
        <v>8.8000000000000007</v>
      </c>
      <c r="H512" s="295">
        <v>1.5</v>
      </c>
      <c r="I512" s="295">
        <v>2.9</v>
      </c>
      <c r="J512" s="295">
        <v>-1</v>
      </c>
      <c r="K512" s="295">
        <v>1.1000000000000001</v>
      </c>
      <c r="L512" s="295">
        <v>6.3</v>
      </c>
      <c r="M512" s="295">
        <v>12.9</v>
      </c>
      <c r="N512" s="300">
        <v>20.3</v>
      </c>
      <c r="O512" s="99"/>
    </row>
    <row r="513" spans="1:15">
      <c r="A513" s="99"/>
      <c r="B513" s="315">
        <v>14</v>
      </c>
      <c r="C513" s="312">
        <v>18.2</v>
      </c>
      <c r="D513" s="295">
        <v>14.2</v>
      </c>
      <c r="E513" s="295">
        <v>15.5</v>
      </c>
      <c r="F513" s="295">
        <v>11.6</v>
      </c>
      <c r="G513" s="295">
        <v>7.8</v>
      </c>
      <c r="H513" s="295">
        <v>1.5</v>
      </c>
      <c r="I513" s="295">
        <v>3.4</v>
      </c>
      <c r="J513" s="295">
        <v>0.5</v>
      </c>
      <c r="K513" s="295">
        <v>1</v>
      </c>
      <c r="L513" s="295">
        <v>6.7</v>
      </c>
      <c r="M513" s="295">
        <v>10.199999999999999</v>
      </c>
      <c r="N513" s="300">
        <v>18.899999999999999</v>
      </c>
      <c r="O513" s="99"/>
    </row>
    <row r="514" spans="1:15">
      <c r="A514" s="99"/>
      <c r="B514" s="315">
        <v>15</v>
      </c>
      <c r="C514" s="312">
        <v>20.2</v>
      </c>
      <c r="D514" s="295">
        <v>13.8</v>
      </c>
      <c r="E514" s="295">
        <v>15.2</v>
      </c>
      <c r="F514" s="295">
        <v>10.3</v>
      </c>
      <c r="G514" s="295">
        <v>8.6</v>
      </c>
      <c r="H514" s="295">
        <v>2.2999999999999998</v>
      </c>
      <c r="I514" s="295">
        <v>1.3</v>
      </c>
      <c r="J514" s="295">
        <v>2.2999999999999998</v>
      </c>
      <c r="K514" s="295">
        <v>3.3</v>
      </c>
      <c r="L514" s="295">
        <v>12.5</v>
      </c>
      <c r="M514" s="295">
        <v>10.8</v>
      </c>
      <c r="N514" s="300">
        <v>14.8</v>
      </c>
      <c r="O514" s="99"/>
    </row>
    <row r="515" spans="1:15">
      <c r="A515" s="99"/>
      <c r="B515" s="315">
        <v>16</v>
      </c>
      <c r="C515" s="312">
        <v>21.3</v>
      </c>
      <c r="D515" s="295">
        <v>11.7</v>
      </c>
      <c r="E515" s="295">
        <v>14.8</v>
      </c>
      <c r="F515" s="295">
        <v>11.7</v>
      </c>
      <c r="G515" s="295">
        <v>7.1</v>
      </c>
      <c r="H515" s="295">
        <v>3.2</v>
      </c>
      <c r="I515" s="295">
        <v>2.9</v>
      </c>
      <c r="J515" s="295">
        <v>-0.3</v>
      </c>
      <c r="K515" s="295">
        <v>6.3</v>
      </c>
      <c r="L515" s="295">
        <v>13.6</v>
      </c>
      <c r="M515" s="295">
        <v>14.5</v>
      </c>
      <c r="N515" s="300">
        <v>14.9</v>
      </c>
      <c r="O515" s="99"/>
    </row>
    <row r="516" spans="1:15">
      <c r="A516" s="99"/>
      <c r="B516" s="315">
        <v>17</v>
      </c>
      <c r="C516" s="312">
        <v>20.399999999999999</v>
      </c>
      <c r="D516" s="295">
        <v>12.5</v>
      </c>
      <c r="E516" s="295">
        <v>15.2</v>
      </c>
      <c r="F516" s="295">
        <v>11.1</v>
      </c>
      <c r="G516" s="295">
        <v>6.3</v>
      </c>
      <c r="H516" s="295">
        <v>1.6</v>
      </c>
      <c r="I516" s="295">
        <v>1.8</v>
      </c>
      <c r="J516" s="295">
        <v>-0.2</v>
      </c>
      <c r="K516" s="295">
        <v>5.8</v>
      </c>
      <c r="L516" s="295">
        <v>6.7</v>
      </c>
      <c r="M516" s="295">
        <v>10.7</v>
      </c>
      <c r="N516" s="300">
        <v>11</v>
      </c>
      <c r="O516" s="99"/>
    </row>
    <row r="517" spans="1:15">
      <c r="A517" s="99"/>
      <c r="B517" s="315">
        <v>18</v>
      </c>
      <c r="C517" s="312">
        <v>20.9</v>
      </c>
      <c r="D517" s="295">
        <v>15.5</v>
      </c>
      <c r="E517" s="295">
        <v>14.3</v>
      </c>
      <c r="F517" s="295">
        <v>11</v>
      </c>
      <c r="G517" s="295">
        <v>6</v>
      </c>
      <c r="H517" s="295">
        <v>6.7</v>
      </c>
      <c r="I517" s="295">
        <v>-0.4</v>
      </c>
      <c r="J517" s="295">
        <v>-0.9</v>
      </c>
      <c r="K517" s="295">
        <v>4.3</v>
      </c>
      <c r="L517" s="295">
        <v>2.2999999999999998</v>
      </c>
      <c r="M517" s="295">
        <v>13.5</v>
      </c>
      <c r="N517" s="300">
        <v>13.6</v>
      </c>
      <c r="O517" s="99"/>
    </row>
    <row r="518" spans="1:15">
      <c r="A518" s="99"/>
      <c r="B518" s="315">
        <v>19</v>
      </c>
      <c r="C518" s="312">
        <v>22.7</v>
      </c>
      <c r="D518" s="295">
        <v>13.9</v>
      </c>
      <c r="E518" s="295">
        <v>14.9</v>
      </c>
      <c r="F518" s="295">
        <v>9.6</v>
      </c>
      <c r="G518" s="295">
        <v>4.3</v>
      </c>
      <c r="H518" s="295">
        <v>8.8000000000000007</v>
      </c>
      <c r="I518" s="295">
        <v>-0.3</v>
      </c>
      <c r="J518" s="295">
        <v>-0.6</v>
      </c>
      <c r="K518" s="295">
        <v>2.5</v>
      </c>
      <c r="L518" s="295">
        <v>5.5</v>
      </c>
      <c r="M518" s="295">
        <v>12.9</v>
      </c>
      <c r="N518" s="300">
        <v>10.9</v>
      </c>
      <c r="O518" s="99"/>
    </row>
    <row r="519" spans="1:15">
      <c r="A519" s="99"/>
      <c r="B519" s="315">
        <v>20</v>
      </c>
      <c r="C519" s="312">
        <v>24.5</v>
      </c>
      <c r="D519" s="295">
        <v>13.2</v>
      </c>
      <c r="E519" s="295">
        <v>15.6</v>
      </c>
      <c r="F519" s="295">
        <v>10.8</v>
      </c>
      <c r="G519" s="295">
        <v>3.1</v>
      </c>
      <c r="H519" s="295">
        <v>2.6</v>
      </c>
      <c r="I519" s="295">
        <v>0.2</v>
      </c>
      <c r="J519" s="295">
        <v>0.3</v>
      </c>
      <c r="K519" s="295">
        <v>2.5</v>
      </c>
      <c r="L519" s="295">
        <v>9.3000000000000007</v>
      </c>
      <c r="M519" s="295">
        <v>8.9</v>
      </c>
      <c r="N519" s="300">
        <v>10.1</v>
      </c>
      <c r="O519" s="99"/>
    </row>
    <row r="520" spans="1:15">
      <c r="A520" s="99"/>
      <c r="B520" s="315">
        <v>21</v>
      </c>
      <c r="C520" s="312">
        <v>19.2</v>
      </c>
      <c r="D520" s="295">
        <v>11.5</v>
      </c>
      <c r="E520" s="295">
        <v>14.6</v>
      </c>
      <c r="F520" s="295">
        <v>10.5</v>
      </c>
      <c r="G520" s="295">
        <v>2.7</v>
      </c>
      <c r="H520" s="295">
        <v>2.2999999999999998</v>
      </c>
      <c r="I520" s="295">
        <v>0.8</v>
      </c>
      <c r="J520" s="295">
        <v>0.7</v>
      </c>
      <c r="K520" s="295">
        <v>5.2</v>
      </c>
      <c r="L520" s="295">
        <v>11.1</v>
      </c>
      <c r="M520" s="295">
        <v>9.6999999999999993</v>
      </c>
      <c r="N520" s="300">
        <v>11.7</v>
      </c>
      <c r="O520" s="99"/>
    </row>
    <row r="521" spans="1:15">
      <c r="A521" s="99"/>
      <c r="B521" s="315">
        <v>22</v>
      </c>
      <c r="C521" s="312">
        <v>21.1</v>
      </c>
      <c r="D521" s="295">
        <v>13.2</v>
      </c>
      <c r="E521" s="295">
        <v>9.5</v>
      </c>
      <c r="F521" s="295">
        <v>5</v>
      </c>
      <c r="G521" s="295">
        <v>2.6</v>
      </c>
      <c r="H521" s="295">
        <v>5.4</v>
      </c>
      <c r="I521" s="295">
        <v>3.3</v>
      </c>
      <c r="J521" s="295">
        <v>0.9</v>
      </c>
      <c r="K521" s="295">
        <v>1.3</v>
      </c>
      <c r="L521" s="295">
        <v>10.199999999999999</v>
      </c>
      <c r="M521" s="295">
        <v>11.5</v>
      </c>
      <c r="N521" s="300">
        <v>11.9</v>
      </c>
      <c r="O521" s="99"/>
    </row>
    <row r="522" spans="1:15">
      <c r="A522" s="99"/>
      <c r="B522" s="315">
        <v>23</v>
      </c>
      <c r="C522" s="312">
        <v>19</v>
      </c>
      <c r="D522" s="295">
        <v>13.4</v>
      </c>
      <c r="E522" s="295">
        <v>7.1</v>
      </c>
      <c r="F522" s="295">
        <v>6.2</v>
      </c>
      <c r="G522" s="295">
        <v>3.2</v>
      </c>
      <c r="H522" s="295">
        <v>7.2</v>
      </c>
      <c r="I522" s="295">
        <v>1.8</v>
      </c>
      <c r="J522" s="295">
        <v>2</v>
      </c>
      <c r="K522" s="295">
        <v>2.2999999999999998</v>
      </c>
      <c r="L522" s="295">
        <v>10.6</v>
      </c>
      <c r="M522" s="295">
        <v>11.5</v>
      </c>
      <c r="N522" s="300">
        <v>11</v>
      </c>
      <c r="O522" s="99"/>
    </row>
    <row r="523" spans="1:15">
      <c r="A523" s="99"/>
      <c r="B523" s="315">
        <v>24</v>
      </c>
      <c r="C523" s="312">
        <v>16.2</v>
      </c>
      <c r="D523" s="295">
        <v>9.9</v>
      </c>
      <c r="E523" s="295">
        <v>8.3000000000000007</v>
      </c>
      <c r="F523" s="295">
        <v>5</v>
      </c>
      <c r="G523" s="295">
        <v>1.9</v>
      </c>
      <c r="H523" s="295">
        <v>3.8</v>
      </c>
      <c r="I523" s="295">
        <v>-2.4</v>
      </c>
      <c r="J523" s="295">
        <v>2.9</v>
      </c>
      <c r="K523" s="295">
        <v>6.3</v>
      </c>
      <c r="L523" s="295">
        <v>9.9</v>
      </c>
      <c r="M523" s="295">
        <v>11.3</v>
      </c>
      <c r="N523" s="300">
        <v>11.3</v>
      </c>
      <c r="O523" s="99"/>
    </row>
    <row r="524" spans="1:15">
      <c r="A524" s="99"/>
      <c r="B524" s="315">
        <v>25</v>
      </c>
      <c r="C524" s="312">
        <v>17</v>
      </c>
      <c r="D524" s="295">
        <v>11.5</v>
      </c>
      <c r="E524" s="295">
        <v>10.1</v>
      </c>
      <c r="F524" s="295">
        <v>4.2</v>
      </c>
      <c r="G524" s="295">
        <v>2.1</v>
      </c>
      <c r="H524" s="295">
        <v>2</v>
      </c>
      <c r="I524" s="295">
        <v>-1.3</v>
      </c>
      <c r="J524" s="295">
        <v>2.4</v>
      </c>
      <c r="K524" s="295">
        <v>9.6</v>
      </c>
      <c r="L524" s="295">
        <v>13.2</v>
      </c>
      <c r="M524" s="295">
        <v>15.4</v>
      </c>
      <c r="N524" s="300">
        <v>14.4</v>
      </c>
      <c r="O524" s="99"/>
    </row>
    <row r="525" spans="1:15">
      <c r="A525" s="99"/>
      <c r="B525" s="315">
        <v>26</v>
      </c>
      <c r="C525" s="312">
        <v>20.6</v>
      </c>
      <c r="D525" s="295">
        <v>11.7</v>
      </c>
      <c r="E525" s="295">
        <v>10.9</v>
      </c>
      <c r="F525" s="295">
        <v>5</v>
      </c>
      <c r="G525" s="295">
        <v>0.6</v>
      </c>
      <c r="H525" s="295">
        <v>-2.6</v>
      </c>
      <c r="I525" s="295">
        <v>-1.5</v>
      </c>
      <c r="J525" s="295">
        <v>1.6</v>
      </c>
      <c r="K525" s="295">
        <v>8.6</v>
      </c>
      <c r="L525" s="295">
        <v>12</v>
      </c>
      <c r="M525" s="295">
        <v>10</v>
      </c>
      <c r="N525" s="300">
        <v>17.8</v>
      </c>
      <c r="O525" s="99"/>
    </row>
    <row r="526" spans="1:15">
      <c r="A526" s="99"/>
      <c r="B526" s="315">
        <v>27</v>
      </c>
      <c r="C526" s="312">
        <v>20.2</v>
      </c>
      <c r="D526" s="295">
        <v>10.9</v>
      </c>
      <c r="E526" s="295">
        <v>11.3</v>
      </c>
      <c r="F526" s="295">
        <v>3.1</v>
      </c>
      <c r="G526" s="295">
        <v>-0.9</v>
      </c>
      <c r="H526" s="295">
        <v>-6.7</v>
      </c>
      <c r="I526" s="295">
        <v>-0.7</v>
      </c>
      <c r="J526" s="295">
        <v>3</v>
      </c>
      <c r="K526" s="295">
        <v>5.0999999999999996</v>
      </c>
      <c r="L526" s="295">
        <v>15</v>
      </c>
      <c r="M526" s="295">
        <v>8.4</v>
      </c>
      <c r="N526" s="300">
        <v>16.3</v>
      </c>
      <c r="O526" s="99"/>
    </row>
    <row r="527" spans="1:15">
      <c r="A527" s="99"/>
      <c r="B527" s="315">
        <v>28</v>
      </c>
      <c r="C527" s="312">
        <v>20.100000000000001</v>
      </c>
      <c r="D527" s="295">
        <v>11.5</v>
      </c>
      <c r="E527" s="295">
        <v>10.4</v>
      </c>
      <c r="F527" s="295">
        <v>3.6</v>
      </c>
      <c r="G527" s="295">
        <v>-0.8</v>
      </c>
      <c r="H527" s="295">
        <v>-6.7</v>
      </c>
      <c r="I527" s="295">
        <v>-1</v>
      </c>
      <c r="J527" s="295">
        <v>0.6</v>
      </c>
      <c r="K527" s="295">
        <v>1.7</v>
      </c>
      <c r="L527" s="295">
        <v>6.1</v>
      </c>
      <c r="M527" s="295">
        <v>10.3</v>
      </c>
      <c r="N527" s="300">
        <v>15.4</v>
      </c>
      <c r="O527" s="99"/>
    </row>
    <row r="528" spans="1:15">
      <c r="A528" s="99"/>
      <c r="B528" s="315">
        <v>29</v>
      </c>
      <c r="C528" s="312">
        <v>19.8</v>
      </c>
      <c r="D528" s="295">
        <v>15.4</v>
      </c>
      <c r="E528" s="295">
        <v>10.1</v>
      </c>
      <c r="F528" s="295">
        <v>2.5</v>
      </c>
      <c r="G528" s="295">
        <v>-0.6</v>
      </c>
      <c r="H528" s="295">
        <v>-7</v>
      </c>
      <c r="I528" s="295">
        <v>-1.2</v>
      </c>
      <c r="J528" s="295"/>
      <c r="K528" s="295">
        <v>6.3</v>
      </c>
      <c r="L528" s="295">
        <v>6.6</v>
      </c>
      <c r="M528" s="295">
        <v>12.9</v>
      </c>
      <c r="N528" s="300">
        <v>15.1</v>
      </c>
      <c r="O528" s="99"/>
    </row>
    <row r="529" spans="1:15">
      <c r="A529" s="99"/>
      <c r="B529" s="315">
        <v>30</v>
      </c>
      <c r="C529" s="312">
        <v>20.399999999999999</v>
      </c>
      <c r="D529" s="295">
        <v>15.3</v>
      </c>
      <c r="E529" s="295">
        <v>13.9</v>
      </c>
      <c r="F529" s="295">
        <v>5.7</v>
      </c>
      <c r="G529" s="295">
        <v>-1</v>
      </c>
      <c r="H529" s="295">
        <v>-7.7</v>
      </c>
      <c r="I529" s="295">
        <v>-1.2</v>
      </c>
      <c r="J529" s="295"/>
      <c r="K529" s="295">
        <v>3.7</v>
      </c>
      <c r="L529" s="295">
        <v>7.5</v>
      </c>
      <c r="M529" s="295">
        <v>13.1</v>
      </c>
      <c r="N529" s="300">
        <v>18.3</v>
      </c>
      <c r="O529" s="99"/>
    </row>
    <row r="530" spans="1:15" ht="15" thickBot="1">
      <c r="A530" s="99"/>
      <c r="B530" s="316">
        <v>31</v>
      </c>
      <c r="C530" s="313">
        <v>17.399999999999999</v>
      </c>
      <c r="D530" s="302">
        <v>13.3</v>
      </c>
      <c r="E530" s="302"/>
      <c r="F530" s="302">
        <v>6.2</v>
      </c>
      <c r="G530" s="302"/>
      <c r="H530" s="302">
        <v>-5.7</v>
      </c>
      <c r="I530" s="302">
        <v>-3.3</v>
      </c>
      <c r="J530" s="302"/>
      <c r="K530" s="302">
        <v>3</v>
      </c>
      <c r="L530" s="302"/>
      <c r="M530" s="302">
        <v>14.5</v>
      </c>
      <c r="N530" s="303"/>
      <c r="O530" s="99"/>
    </row>
    <row r="531" spans="1:15">
      <c r="A531" s="331" t="s">
        <v>652</v>
      </c>
      <c r="B531" s="326" t="s">
        <v>211</v>
      </c>
      <c r="C531" s="219">
        <v>0</v>
      </c>
      <c r="D531" s="219">
        <v>0</v>
      </c>
      <c r="E531" s="219">
        <v>13</v>
      </c>
      <c r="F531" s="219">
        <v>26</v>
      </c>
      <c r="G531" s="219">
        <v>31</v>
      </c>
      <c r="H531" s="219">
        <v>31</v>
      </c>
      <c r="I531" s="219">
        <v>31</v>
      </c>
      <c r="J531" s="219">
        <v>28</v>
      </c>
      <c r="K531" s="219">
        <v>31</v>
      </c>
      <c r="L531" s="219">
        <v>28</v>
      </c>
      <c r="M531" s="219">
        <v>21</v>
      </c>
      <c r="N531" s="220">
        <v>8</v>
      </c>
    </row>
    <row r="532" spans="1:15" ht="15" thickBot="1">
      <c r="A532" s="332" t="s">
        <v>651</v>
      </c>
      <c r="B532" s="324" t="s">
        <v>650</v>
      </c>
      <c r="C532" s="211">
        <v>18.741935483870961</v>
      </c>
      <c r="D532" s="211">
        <v>15.106451612903221</v>
      </c>
      <c r="E532" s="211">
        <v>13.526666666666667</v>
      </c>
      <c r="F532" s="211">
        <v>9.3645161290322587</v>
      </c>
      <c r="G532" s="211">
        <v>5.6399999999999988</v>
      </c>
      <c r="H532" s="211">
        <v>0.74838709677419313</v>
      </c>
      <c r="I532" s="211">
        <v>0.16774193548387104</v>
      </c>
      <c r="J532" s="211">
        <v>-0.66071428571428559</v>
      </c>
      <c r="K532" s="211">
        <v>3.3064516129032251</v>
      </c>
      <c r="L532" s="211">
        <v>7.133333333333332</v>
      </c>
      <c r="M532" s="211">
        <v>11.783870967741935</v>
      </c>
      <c r="N532" s="212">
        <v>15.946666666666667</v>
      </c>
    </row>
    <row r="533" spans="1:15">
      <c r="B533" s="108"/>
      <c r="C533" s="105"/>
      <c r="D533" s="105"/>
      <c r="E533" s="107"/>
      <c r="F533" s="105"/>
      <c r="G533" s="105"/>
      <c r="H533" s="106"/>
      <c r="I533" s="105"/>
      <c r="J533" s="105"/>
      <c r="K533" s="105"/>
      <c r="L533" s="105"/>
      <c r="M533" s="105"/>
      <c r="N533" s="105"/>
    </row>
    <row r="534" spans="1:15" ht="15" thickBot="1">
      <c r="B534" s="108"/>
      <c r="C534" s="105"/>
      <c r="D534" s="105"/>
      <c r="E534" s="107"/>
      <c r="F534" s="105"/>
      <c r="G534" s="105"/>
      <c r="H534" s="106"/>
      <c r="I534" s="105"/>
      <c r="J534" s="105"/>
      <c r="K534" s="105"/>
      <c r="L534" s="105"/>
      <c r="M534" s="105"/>
      <c r="N534" s="105"/>
    </row>
    <row r="535" spans="1:15" ht="15" thickBot="1">
      <c r="A535" s="318" t="s">
        <v>733</v>
      </c>
      <c r="B535" s="284" t="s">
        <v>236</v>
      </c>
      <c r="C535" s="285" t="s">
        <v>667</v>
      </c>
      <c r="D535" s="285" t="s">
        <v>667</v>
      </c>
      <c r="E535" s="285" t="s">
        <v>667</v>
      </c>
      <c r="F535" s="285" t="s">
        <v>667</v>
      </c>
      <c r="G535" s="285" t="s">
        <v>667</v>
      </c>
      <c r="H535" s="285" t="s">
        <v>667</v>
      </c>
      <c r="I535" s="285" t="s">
        <v>666</v>
      </c>
      <c r="J535" s="285" t="s">
        <v>666</v>
      </c>
      <c r="K535" s="285" t="s">
        <v>666</v>
      </c>
      <c r="L535" s="285" t="s">
        <v>666</v>
      </c>
      <c r="M535" s="285" t="s">
        <v>666</v>
      </c>
      <c r="N535" s="286" t="s">
        <v>666</v>
      </c>
      <c r="O535" s="99"/>
    </row>
    <row r="536" spans="1:15" ht="15" thickBot="1">
      <c r="A536" s="102"/>
      <c r="B536" s="287" t="s">
        <v>195</v>
      </c>
      <c r="C536" s="288" t="s">
        <v>665</v>
      </c>
      <c r="D536" s="288" t="s">
        <v>664</v>
      </c>
      <c r="E536" s="288" t="s">
        <v>663</v>
      </c>
      <c r="F536" s="288" t="s">
        <v>662</v>
      </c>
      <c r="G536" s="288" t="s">
        <v>661</v>
      </c>
      <c r="H536" s="288" t="s">
        <v>660</v>
      </c>
      <c r="I536" s="288" t="s">
        <v>659</v>
      </c>
      <c r="J536" s="288" t="s">
        <v>658</v>
      </c>
      <c r="K536" s="288" t="s">
        <v>657</v>
      </c>
      <c r="L536" s="288" t="s">
        <v>656</v>
      </c>
      <c r="M536" s="288" t="s">
        <v>655</v>
      </c>
      <c r="N536" s="289" t="s">
        <v>654</v>
      </c>
      <c r="O536" s="99"/>
    </row>
    <row r="537" spans="1:15" ht="15" thickBot="1">
      <c r="A537" s="102"/>
      <c r="B537" s="319" t="s">
        <v>653</v>
      </c>
      <c r="C537" s="102"/>
      <c r="D537" s="102"/>
      <c r="E537" s="104"/>
      <c r="F537" s="102"/>
      <c r="G537" s="102"/>
      <c r="H537" s="103"/>
      <c r="I537" s="102"/>
      <c r="J537" s="102"/>
      <c r="K537" s="102"/>
      <c r="L537" s="102"/>
      <c r="M537" s="102"/>
      <c r="N537" s="102"/>
      <c r="O537" s="99"/>
    </row>
    <row r="538" spans="1:15">
      <c r="A538" s="99"/>
      <c r="B538" s="314">
        <v>1</v>
      </c>
      <c r="C538" s="322">
        <v>14.8</v>
      </c>
      <c r="D538" s="297">
        <v>19</v>
      </c>
      <c r="E538" s="297">
        <v>12.9</v>
      </c>
      <c r="F538" s="297">
        <v>14.3</v>
      </c>
      <c r="G538" s="297">
        <v>7.4</v>
      </c>
      <c r="H538" s="297">
        <v>-0.5</v>
      </c>
      <c r="I538" s="297">
        <v>-0.1</v>
      </c>
      <c r="J538" s="297">
        <v>-2.2999999999999998</v>
      </c>
      <c r="K538" s="297">
        <v>1.8</v>
      </c>
      <c r="L538" s="297">
        <v>1.5</v>
      </c>
      <c r="M538" s="297">
        <v>8.8000000000000007</v>
      </c>
      <c r="N538" s="298">
        <v>17.399999999999999</v>
      </c>
      <c r="O538" s="99"/>
    </row>
    <row r="539" spans="1:15">
      <c r="A539" s="99"/>
      <c r="B539" s="315">
        <v>2</v>
      </c>
      <c r="C539" s="312">
        <v>17.399999999999999</v>
      </c>
      <c r="D539" s="295">
        <v>22.9</v>
      </c>
      <c r="E539" s="295">
        <v>12.9</v>
      </c>
      <c r="F539" s="295">
        <v>13.2</v>
      </c>
      <c r="G539" s="295">
        <v>6.2</v>
      </c>
      <c r="H539" s="295">
        <v>-0.8</v>
      </c>
      <c r="I539" s="295">
        <v>1.8</v>
      </c>
      <c r="J539" s="295">
        <v>-2</v>
      </c>
      <c r="K539" s="295">
        <v>3.1</v>
      </c>
      <c r="L539" s="295">
        <v>0.6</v>
      </c>
      <c r="M539" s="295">
        <v>8.5</v>
      </c>
      <c r="N539" s="300">
        <v>20.2</v>
      </c>
      <c r="O539" s="99"/>
    </row>
    <row r="540" spans="1:15">
      <c r="A540" s="99"/>
      <c r="B540" s="315">
        <v>3</v>
      </c>
      <c r="C540" s="312">
        <v>17.5</v>
      </c>
      <c r="D540" s="295">
        <v>19.8</v>
      </c>
      <c r="E540" s="295">
        <v>15.5</v>
      </c>
      <c r="F540" s="295">
        <v>12</v>
      </c>
      <c r="G540" s="295">
        <v>6.3</v>
      </c>
      <c r="H540" s="295">
        <v>1.9</v>
      </c>
      <c r="I540" s="295">
        <v>0.9</v>
      </c>
      <c r="J540" s="295">
        <v>-4.5</v>
      </c>
      <c r="K540" s="295">
        <v>1.3</v>
      </c>
      <c r="L540" s="295">
        <v>1.4</v>
      </c>
      <c r="M540" s="295">
        <v>8.3000000000000007</v>
      </c>
      <c r="N540" s="300">
        <v>23.7</v>
      </c>
      <c r="O540" s="99"/>
    </row>
    <row r="541" spans="1:15">
      <c r="A541" s="99"/>
      <c r="B541" s="315">
        <v>4</v>
      </c>
      <c r="C541" s="312">
        <v>20.8</v>
      </c>
      <c r="D541" s="295">
        <v>17.399999999999999</v>
      </c>
      <c r="E541" s="295">
        <v>18.8</v>
      </c>
      <c r="F541" s="295">
        <v>11.1</v>
      </c>
      <c r="G541" s="295">
        <v>10</v>
      </c>
      <c r="H541" s="295">
        <v>3.9</v>
      </c>
      <c r="I541" s="295">
        <v>0.6</v>
      </c>
      <c r="J541" s="295">
        <v>-1.9</v>
      </c>
      <c r="K541" s="295">
        <v>1.9</v>
      </c>
      <c r="L541" s="295">
        <v>1.4</v>
      </c>
      <c r="M541" s="295">
        <v>15.6</v>
      </c>
      <c r="N541" s="300">
        <v>18.600000000000001</v>
      </c>
      <c r="O541" s="99"/>
    </row>
    <row r="542" spans="1:15">
      <c r="A542" s="99"/>
      <c r="B542" s="315">
        <v>5</v>
      </c>
      <c r="C542" s="312">
        <v>18.8</v>
      </c>
      <c r="D542" s="295">
        <v>18.7</v>
      </c>
      <c r="E542" s="295">
        <v>18.600000000000001</v>
      </c>
      <c r="F542" s="295">
        <v>10.5</v>
      </c>
      <c r="G542" s="295">
        <v>12.7</v>
      </c>
      <c r="H542" s="295">
        <v>4</v>
      </c>
      <c r="I542" s="295">
        <v>-0.1</v>
      </c>
      <c r="J542" s="295">
        <v>-3.4</v>
      </c>
      <c r="K542" s="295">
        <v>0.2</v>
      </c>
      <c r="L542" s="295">
        <v>1.6</v>
      </c>
      <c r="M542" s="295">
        <v>17.899999999999999</v>
      </c>
      <c r="N542" s="300">
        <v>18.899999999999999</v>
      </c>
      <c r="O542" s="99"/>
    </row>
    <row r="543" spans="1:15">
      <c r="A543" s="99"/>
      <c r="B543" s="315">
        <v>6</v>
      </c>
      <c r="C543" s="312">
        <v>21.3</v>
      </c>
      <c r="D543" s="295">
        <v>18</v>
      </c>
      <c r="E543" s="295">
        <v>16.600000000000001</v>
      </c>
      <c r="F543" s="295">
        <v>11.6</v>
      </c>
      <c r="G543" s="295">
        <v>10</v>
      </c>
      <c r="H543" s="295">
        <v>4.5999999999999996</v>
      </c>
      <c r="I543" s="295">
        <v>-5.8</v>
      </c>
      <c r="J543" s="295">
        <v>-3.9</v>
      </c>
      <c r="K543" s="295">
        <v>3.4</v>
      </c>
      <c r="L543" s="295">
        <v>1.2</v>
      </c>
      <c r="M543" s="295">
        <v>12.8</v>
      </c>
      <c r="N543" s="300">
        <v>22.5</v>
      </c>
      <c r="O543" s="99"/>
    </row>
    <row r="544" spans="1:15">
      <c r="A544" s="99"/>
      <c r="B544" s="315">
        <v>7</v>
      </c>
      <c r="C544" s="312">
        <v>24.2</v>
      </c>
      <c r="D544" s="295">
        <v>20.5</v>
      </c>
      <c r="E544" s="295">
        <v>16.7</v>
      </c>
      <c r="F544" s="295">
        <v>11.5</v>
      </c>
      <c r="G544" s="295">
        <v>10</v>
      </c>
      <c r="H544" s="295">
        <v>3.3</v>
      </c>
      <c r="I544" s="295">
        <v>-5.3</v>
      </c>
      <c r="J544" s="295">
        <v>-5</v>
      </c>
      <c r="K544" s="295">
        <v>2.4</v>
      </c>
      <c r="L544" s="295">
        <v>4.3</v>
      </c>
      <c r="M544" s="295">
        <v>12</v>
      </c>
      <c r="N544" s="300">
        <v>22.6</v>
      </c>
      <c r="O544" s="99"/>
    </row>
    <row r="545" spans="1:15">
      <c r="A545" s="99"/>
      <c r="B545" s="315">
        <v>8</v>
      </c>
      <c r="C545" s="312">
        <v>23.1</v>
      </c>
      <c r="D545" s="295">
        <v>21</v>
      </c>
      <c r="E545" s="295">
        <v>16.7</v>
      </c>
      <c r="F545" s="295">
        <v>12.5</v>
      </c>
      <c r="G545" s="295">
        <v>7.2</v>
      </c>
      <c r="H545" s="295">
        <v>1.3</v>
      </c>
      <c r="I545" s="295">
        <v>-3.8</v>
      </c>
      <c r="J545" s="295">
        <v>-2.5</v>
      </c>
      <c r="K545" s="295">
        <v>2.9</v>
      </c>
      <c r="L545" s="295">
        <v>5.6</v>
      </c>
      <c r="M545" s="295">
        <v>14.2</v>
      </c>
      <c r="N545" s="300">
        <v>19.8</v>
      </c>
      <c r="O545" s="99"/>
    </row>
    <row r="546" spans="1:15">
      <c r="A546" s="99"/>
      <c r="B546" s="315">
        <v>9</v>
      </c>
      <c r="C546" s="312">
        <v>15.8</v>
      </c>
      <c r="D546" s="295">
        <v>20.8</v>
      </c>
      <c r="E546" s="295">
        <v>16.600000000000001</v>
      </c>
      <c r="F546" s="295">
        <v>12.3</v>
      </c>
      <c r="G546" s="295">
        <v>10.199999999999999</v>
      </c>
      <c r="H546" s="295">
        <v>-1.6</v>
      </c>
      <c r="I546" s="295">
        <v>5.5</v>
      </c>
      <c r="J546" s="295">
        <v>0.3</v>
      </c>
      <c r="K546" s="295">
        <v>1.9</v>
      </c>
      <c r="L546" s="295">
        <v>7.1</v>
      </c>
      <c r="M546" s="295">
        <v>13.5</v>
      </c>
      <c r="N546" s="300">
        <v>15.6</v>
      </c>
      <c r="O546" s="99"/>
    </row>
    <row r="547" spans="1:15">
      <c r="A547" s="99"/>
      <c r="B547" s="315">
        <v>10</v>
      </c>
      <c r="C547" s="312">
        <v>14.9</v>
      </c>
      <c r="D547" s="295">
        <v>21.4</v>
      </c>
      <c r="E547" s="295">
        <v>13.8</v>
      </c>
      <c r="F547" s="295">
        <v>12.5</v>
      </c>
      <c r="G547" s="295">
        <v>10.8</v>
      </c>
      <c r="H547" s="295">
        <v>-1.4</v>
      </c>
      <c r="I547" s="295">
        <v>10.9</v>
      </c>
      <c r="J547" s="295">
        <v>2.6</v>
      </c>
      <c r="K547" s="295">
        <v>3.3</v>
      </c>
      <c r="L547" s="295">
        <v>8.5</v>
      </c>
      <c r="M547" s="295">
        <v>13.1</v>
      </c>
      <c r="N547" s="300">
        <v>16.7</v>
      </c>
      <c r="O547" s="99"/>
    </row>
    <row r="548" spans="1:15">
      <c r="A548" s="99"/>
      <c r="B548" s="315">
        <v>11</v>
      </c>
      <c r="C548" s="312">
        <v>16.3</v>
      </c>
      <c r="D548" s="295">
        <v>18.7</v>
      </c>
      <c r="E548" s="295">
        <v>12.2</v>
      </c>
      <c r="F548" s="295">
        <v>13.2</v>
      </c>
      <c r="G548" s="295">
        <v>11.2</v>
      </c>
      <c r="H548" s="295">
        <v>2.7</v>
      </c>
      <c r="I548" s="295">
        <v>2.2999999999999998</v>
      </c>
      <c r="J548" s="295">
        <v>1</v>
      </c>
      <c r="K548" s="295">
        <v>2.2999999999999998</v>
      </c>
      <c r="L548" s="295">
        <v>11.4</v>
      </c>
      <c r="M548" s="295">
        <v>12.6</v>
      </c>
      <c r="N548" s="300">
        <v>20</v>
      </c>
      <c r="O548" s="99"/>
    </row>
    <row r="549" spans="1:15">
      <c r="A549" s="99"/>
      <c r="B549" s="315">
        <v>12</v>
      </c>
      <c r="C549" s="312">
        <v>16.399999999999999</v>
      </c>
      <c r="D549" s="295">
        <v>15.9</v>
      </c>
      <c r="E549" s="295">
        <v>14.3</v>
      </c>
      <c r="F549" s="295">
        <v>13.2</v>
      </c>
      <c r="G549" s="295">
        <v>10.5</v>
      </c>
      <c r="H549" s="295">
        <v>2.6</v>
      </c>
      <c r="I549" s="295">
        <v>3.9</v>
      </c>
      <c r="J549" s="295">
        <v>1.7</v>
      </c>
      <c r="K549" s="295">
        <v>2.2999999999999998</v>
      </c>
      <c r="L549" s="295">
        <v>10.5</v>
      </c>
      <c r="M549" s="295">
        <v>15.4</v>
      </c>
      <c r="N549" s="300">
        <v>23.9</v>
      </c>
      <c r="O549" s="99"/>
    </row>
    <row r="550" spans="1:15">
      <c r="A550" s="99"/>
      <c r="B550" s="315">
        <v>13</v>
      </c>
      <c r="C550" s="312">
        <v>17</v>
      </c>
      <c r="D550" s="295">
        <v>16.100000000000001</v>
      </c>
      <c r="E550" s="295">
        <v>14.7</v>
      </c>
      <c r="F550" s="295">
        <v>13.4</v>
      </c>
      <c r="G550" s="295">
        <v>9.3000000000000007</v>
      </c>
      <c r="H550" s="295">
        <v>1.8</v>
      </c>
      <c r="I550" s="295">
        <v>2.7</v>
      </c>
      <c r="J550" s="295">
        <v>0.1</v>
      </c>
      <c r="K550" s="295">
        <v>2.1</v>
      </c>
      <c r="L550" s="295">
        <v>6.6</v>
      </c>
      <c r="M550" s="295">
        <v>15.2</v>
      </c>
      <c r="N550" s="300">
        <v>21.5</v>
      </c>
      <c r="O550" s="99"/>
    </row>
    <row r="551" spans="1:15">
      <c r="A551" s="99"/>
      <c r="B551" s="315">
        <v>14</v>
      </c>
      <c r="C551" s="312">
        <v>19.399999999999999</v>
      </c>
      <c r="D551" s="295">
        <v>15.6</v>
      </c>
      <c r="E551" s="295">
        <v>15.6</v>
      </c>
      <c r="F551" s="295">
        <v>11.6</v>
      </c>
      <c r="G551" s="295">
        <v>8.1999999999999993</v>
      </c>
      <c r="H551" s="295">
        <v>1.7</v>
      </c>
      <c r="I551" s="295">
        <v>2.9</v>
      </c>
      <c r="J551" s="295">
        <v>1.5</v>
      </c>
      <c r="K551" s="295">
        <v>1.7</v>
      </c>
      <c r="L551" s="295">
        <v>7.7</v>
      </c>
      <c r="M551" s="295">
        <v>11.2</v>
      </c>
      <c r="N551" s="300">
        <v>19.600000000000001</v>
      </c>
      <c r="O551" s="99"/>
    </row>
    <row r="552" spans="1:15">
      <c r="A552" s="99"/>
      <c r="B552" s="315">
        <v>15</v>
      </c>
      <c r="C552" s="312">
        <v>21.2</v>
      </c>
      <c r="D552" s="295">
        <v>14</v>
      </c>
      <c r="E552" s="295">
        <v>16.399999999999999</v>
      </c>
      <c r="F552" s="295">
        <v>9.6999999999999993</v>
      </c>
      <c r="G552" s="295">
        <v>9.4</v>
      </c>
      <c r="H552" s="295">
        <v>2.7</v>
      </c>
      <c r="I552" s="295">
        <v>1.3</v>
      </c>
      <c r="J552" s="295">
        <v>3.3</v>
      </c>
      <c r="K552" s="295">
        <v>4.2</v>
      </c>
      <c r="L552" s="295">
        <v>12.5</v>
      </c>
      <c r="M552" s="295">
        <v>11.5</v>
      </c>
      <c r="N552" s="300">
        <v>16.899999999999999</v>
      </c>
      <c r="O552" s="99"/>
    </row>
    <row r="553" spans="1:15">
      <c r="A553" s="99"/>
      <c r="B553" s="315">
        <v>16</v>
      </c>
      <c r="C553" s="312">
        <v>23</v>
      </c>
      <c r="D553" s="295">
        <v>13.7</v>
      </c>
      <c r="E553" s="295">
        <v>15.6</v>
      </c>
      <c r="F553" s="295">
        <v>12.3</v>
      </c>
      <c r="G553" s="295">
        <v>7.3</v>
      </c>
      <c r="H553" s="295">
        <v>3.5</v>
      </c>
      <c r="I553" s="295">
        <v>3.7</v>
      </c>
      <c r="J553" s="295">
        <v>1.7</v>
      </c>
      <c r="K553" s="295">
        <v>7.4</v>
      </c>
      <c r="L553" s="295">
        <v>14.2</v>
      </c>
      <c r="M553" s="295">
        <v>15.5</v>
      </c>
      <c r="N553" s="300">
        <v>15.9</v>
      </c>
      <c r="O553" s="99"/>
    </row>
    <row r="554" spans="1:15">
      <c r="A554" s="99"/>
      <c r="B554" s="315">
        <v>17</v>
      </c>
      <c r="C554" s="312">
        <v>19.5</v>
      </c>
      <c r="D554" s="295">
        <v>12.6</v>
      </c>
      <c r="E554" s="295">
        <v>14.9</v>
      </c>
      <c r="F554" s="295">
        <v>11.1</v>
      </c>
      <c r="G554" s="295">
        <v>6.9</v>
      </c>
      <c r="H554" s="295">
        <v>2.1</v>
      </c>
      <c r="I554" s="295">
        <v>2.1</v>
      </c>
      <c r="J554" s="295">
        <v>0.5</v>
      </c>
      <c r="K554" s="295">
        <v>5.6</v>
      </c>
      <c r="L554" s="295">
        <v>8.1999999999999993</v>
      </c>
      <c r="M554" s="295">
        <v>12.1</v>
      </c>
      <c r="N554" s="300">
        <v>11.6</v>
      </c>
      <c r="O554" s="99"/>
    </row>
    <row r="555" spans="1:15">
      <c r="A555" s="99"/>
      <c r="B555" s="315">
        <v>18</v>
      </c>
      <c r="C555" s="312">
        <v>21.8</v>
      </c>
      <c r="D555" s="295">
        <v>15.9</v>
      </c>
      <c r="E555" s="295">
        <v>15.1</v>
      </c>
      <c r="F555" s="295">
        <v>10.7</v>
      </c>
      <c r="G555" s="295">
        <v>6.4</v>
      </c>
      <c r="H555" s="295">
        <v>7</v>
      </c>
      <c r="I555" s="295">
        <v>0.5</v>
      </c>
      <c r="J555" s="295">
        <v>0</v>
      </c>
      <c r="K555" s="295">
        <v>2.7</v>
      </c>
      <c r="L555" s="295">
        <v>3.4</v>
      </c>
      <c r="M555" s="295">
        <v>15.1</v>
      </c>
      <c r="N555" s="300">
        <v>15</v>
      </c>
      <c r="O555" s="99"/>
    </row>
    <row r="556" spans="1:15">
      <c r="A556" s="99"/>
      <c r="B556" s="315">
        <v>19</v>
      </c>
      <c r="C556" s="312">
        <v>22.9</v>
      </c>
      <c r="D556" s="295">
        <v>13.7</v>
      </c>
      <c r="E556" s="295">
        <v>15.2</v>
      </c>
      <c r="F556" s="295">
        <v>9</v>
      </c>
      <c r="G556" s="295">
        <v>5.0999999999999996</v>
      </c>
      <c r="H556" s="295">
        <v>9.8000000000000007</v>
      </c>
      <c r="I556" s="295">
        <v>0.5</v>
      </c>
      <c r="J556" s="295">
        <v>-0.1</v>
      </c>
      <c r="K556" s="295">
        <v>2.2999999999999998</v>
      </c>
      <c r="L556" s="295">
        <v>5.8</v>
      </c>
      <c r="M556" s="295">
        <v>12.9</v>
      </c>
      <c r="N556" s="300">
        <v>11.9</v>
      </c>
      <c r="O556" s="99"/>
    </row>
    <row r="557" spans="1:15">
      <c r="A557" s="99"/>
      <c r="B557" s="315">
        <v>20</v>
      </c>
      <c r="C557" s="312">
        <v>26.5</v>
      </c>
      <c r="D557" s="295">
        <v>14.2</v>
      </c>
      <c r="E557" s="295">
        <v>16.399999999999999</v>
      </c>
      <c r="F557" s="295">
        <v>10.3</v>
      </c>
      <c r="G557" s="295">
        <v>4.3</v>
      </c>
      <c r="H557" s="295">
        <v>3.2</v>
      </c>
      <c r="I557" s="295">
        <v>1</v>
      </c>
      <c r="J557" s="295">
        <v>-0.5</v>
      </c>
      <c r="K557" s="295">
        <v>1.9</v>
      </c>
      <c r="L557" s="295">
        <v>10.8</v>
      </c>
      <c r="M557" s="295">
        <v>9.6999999999999993</v>
      </c>
      <c r="N557" s="300">
        <v>11.4</v>
      </c>
      <c r="O557" s="99"/>
    </row>
    <row r="558" spans="1:15">
      <c r="A558" s="99"/>
      <c r="B558" s="315">
        <v>21</v>
      </c>
      <c r="C558" s="312">
        <v>22.9</v>
      </c>
      <c r="D558" s="295">
        <v>12.5</v>
      </c>
      <c r="E558" s="295">
        <v>16.2</v>
      </c>
      <c r="F558" s="295">
        <v>11.1</v>
      </c>
      <c r="G558" s="295">
        <v>3.7</v>
      </c>
      <c r="H558" s="295">
        <v>3.6</v>
      </c>
      <c r="I558" s="295">
        <v>1.9</v>
      </c>
      <c r="J558" s="295">
        <v>-0.1</v>
      </c>
      <c r="K558" s="295">
        <v>5.6</v>
      </c>
      <c r="L558" s="295">
        <v>12.3</v>
      </c>
      <c r="M558" s="295">
        <v>10.9</v>
      </c>
      <c r="N558" s="300">
        <v>13.3</v>
      </c>
      <c r="O558" s="99"/>
    </row>
    <row r="559" spans="1:15">
      <c r="A559" s="99"/>
      <c r="B559" s="315">
        <v>22</v>
      </c>
      <c r="C559" s="312">
        <v>21.7</v>
      </c>
      <c r="D559" s="295">
        <v>14.2</v>
      </c>
      <c r="E559" s="295">
        <v>10.199999999999999</v>
      </c>
      <c r="F559" s="295">
        <v>6.2</v>
      </c>
      <c r="G559" s="295">
        <v>3.3</v>
      </c>
      <c r="H559" s="295">
        <v>6.4</v>
      </c>
      <c r="I559" s="295">
        <v>4</v>
      </c>
      <c r="J559" s="295">
        <v>1.2</v>
      </c>
      <c r="K559" s="295">
        <v>3.1</v>
      </c>
      <c r="L559" s="295">
        <v>12</v>
      </c>
      <c r="M559" s="295">
        <v>12.8</v>
      </c>
      <c r="N559" s="300">
        <v>13.4</v>
      </c>
      <c r="O559" s="99"/>
    </row>
    <row r="560" spans="1:15">
      <c r="A560" s="99"/>
      <c r="B560" s="315">
        <v>23</v>
      </c>
      <c r="C560" s="312">
        <v>20.5</v>
      </c>
      <c r="D560" s="295">
        <v>14.1</v>
      </c>
      <c r="E560" s="295">
        <v>7.4</v>
      </c>
      <c r="F560" s="295">
        <v>7.6</v>
      </c>
      <c r="G560" s="295">
        <v>3.9</v>
      </c>
      <c r="H560" s="295">
        <v>8.3000000000000007</v>
      </c>
      <c r="I560" s="295">
        <v>2.9</v>
      </c>
      <c r="J560" s="295">
        <v>3</v>
      </c>
      <c r="K560" s="295">
        <v>1.8</v>
      </c>
      <c r="L560" s="295">
        <v>11.6</v>
      </c>
      <c r="M560" s="295">
        <v>11.9</v>
      </c>
      <c r="N560" s="300">
        <v>12.4</v>
      </c>
      <c r="O560" s="99"/>
    </row>
    <row r="561" spans="1:15">
      <c r="A561" s="99"/>
      <c r="B561" s="315">
        <v>24</v>
      </c>
      <c r="C561" s="312">
        <v>17.2</v>
      </c>
      <c r="D561" s="295">
        <v>10.5</v>
      </c>
      <c r="E561" s="295">
        <v>7.7</v>
      </c>
      <c r="F561" s="295">
        <v>6</v>
      </c>
      <c r="G561" s="295">
        <v>2.4</v>
      </c>
      <c r="H561" s="295">
        <v>4</v>
      </c>
      <c r="I561" s="295">
        <v>-1.3</v>
      </c>
      <c r="J561" s="295">
        <v>4.2</v>
      </c>
      <c r="K561" s="295">
        <v>5.5</v>
      </c>
      <c r="L561" s="295">
        <v>10.5</v>
      </c>
      <c r="M561" s="295">
        <v>11.1</v>
      </c>
      <c r="N561" s="300">
        <v>12.5</v>
      </c>
      <c r="O561" s="99"/>
    </row>
    <row r="562" spans="1:15">
      <c r="A562" s="99"/>
      <c r="B562" s="315">
        <v>25</v>
      </c>
      <c r="C562" s="312">
        <v>18.8</v>
      </c>
      <c r="D562" s="295">
        <v>11.5</v>
      </c>
      <c r="E562" s="295">
        <v>10.1</v>
      </c>
      <c r="F562" s="295">
        <v>5.0999999999999996</v>
      </c>
      <c r="G562" s="295">
        <v>3</v>
      </c>
      <c r="H562" s="295">
        <v>3</v>
      </c>
      <c r="I562" s="295">
        <v>-0.3</v>
      </c>
      <c r="J562" s="295">
        <v>3.7</v>
      </c>
      <c r="K562" s="295">
        <v>8.9</v>
      </c>
      <c r="L562" s="295">
        <v>13.7</v>
      </c>
      <c r="M562" s="295">
        <v>16.600000000000001</v>
      </c>
      <c r="N562" s="300">
        <v>16</v>
      </c>
      <c r="O562" s="99"/>
    </row>
    <row r="563" spans="1:15">
      <c r="A563" s="99"/>
      <c r="B563" s="315">
        <v>26</v>
      </c>
      <c r="C563" s="312">
        <v>21.4</v>
      </c>
      <c r="D563" s="295">
        <v>12.5</v>
      </c>
      <c r="E563" s="295">
        <v>12.2</v>
      </c>
      <c r="F563" s="295">
        <v>5.9</v>
      </c>
      <c r="G563" s="295">
        <v>1.5</v>
      </c>
      <c r="H563" s="295">
        <v>-2.4</v>
      </c>
      <c r="I563" s="295">
        <v>-0.7</v>
      </c>
      <c r="J563" s="295">
        <v>3.1</v>
      </c>
      <c r="K563" s="295">
        <v>9.6999999999999993</v>
      </c>
      <c r="L563" s="295">
        <v>12.7</v>
      </c>
      <c r="M563" s="295">
        <v>11.1</v>
      </c>
      <c r="N563" s="300">
        <v>19</v>
      </c>
      <c r="O563" s="99"/>
    </row>
    <row r="564" spans="1:15">
      <c r="A564" s="99"/>
      <c r="B564" s="315">
        <v>27</v>
      </c>
      <c r="C564" s="312">
        <v>20.9</v>
      </c>
      <c r="D564" s="295">
        <v>11.3</v>
      </c>
      <c r="E564" s="295">
        <v>11.7</v>
      </c>
      <c r="F564" s="295">
        <v>4</v>
      </c>
      <c r="G564" s="295">
        <v>-0.3</v>
      </c>
      <c r="H564" s="295">
        <v>-5.0999999999999996</v>
      </c>
      <c r="I564" s="295">
        <v>-0.2</v>
      </c>
      <c r="J564" s="295">
        <v>3.9</v>
      </c>
      <c r="K564" s="295">
        <v>5.8</v>
      </c>
      <c r="L564" s="295">
        <v>16.399999999999999</v>
      </c>
      <c r="M564" s="295">
        <v>9.6999999999999993</v>
      </c>
      <c r="N564" s="300">
        <v>17.899999999999999</v>
      </c>
      <c r="O564" s="99"/>
    </row>
    <row r="565" spans="1:15">
      <c r="A565" s="99"/>
      <c r="B565" s="315">
        <v>28</v>
      </c>
      <c r="C565" s="312">
        <v>20.5</v>
      </c>
      <c r="D565" s="295">
        <v>11.8</v>
      </c>
      <c r="E565" s="295">
        <v>9.3000000000000007</v>
      </c>
      <c r="F565" s="295">
        <v>2.5</v>
      </c>
      <c r="G565" s="295">
        <v>-0.3</v>
      </c>
      <c r="H565" s="295">
        <v>-6.6</v>
      </c>
      <c r="I565" s="295">
        <v>0.2</v>
      </c>
      <c r="J565" s="295">
        <v>1.7</v>
      </c>
      <c r="K565" s="295">
        <v>3</v>
      </c>
      <c r="L565" s="295">
        <v>7.7</v>
      </c>
      <c r="M565" s="295">
        <v>11.2</v>
      </c>
      <c r="N565" s="300">
        <v>16.899999999999999</v>
      </c>
      <c r="O565" s="99"/>
    </row>
    <row r="566" spans="1:15">
      <c r="A566" s="99"/>
      <c r="B566" s="315">
        <v>29</v>
      </c>
      <c r="C566" s="312">
        <v>20.100000000000001</v>
      </c>
      <c r="D566" s="295">
        <v>15.5</v>
      </c>
      <c r="E566" s="295">
        <v>9.4</v>
      </c>
      <c r="F566" s="295">
        <v>2.6</v>
      </c>
      <c r="G566" s="295">
        <v>0.1</v>
      </c>
      <c r="H566" s="295">
        <v>-6.1</v>
      </c>
      <c r="I566" s="295">
        <v>-0.4</v>
      </c>
      <c r="J566" s="295"/>
      <c r="K566" s="295">
        <v>6.2</v>
      </c>
      <c r="L566" s="295">
        <v>7.8</v>
      </c>
      <c r="M566" s="295">
        <v>14.8</v>
      </c>
      <c r="N566" s="300">
        <v>16.600000000000001</v>
      </c>
      <c r="O566" s="99"/>
    </row>
    <row r="567" spans="1:15" ht="15" thickBot="1">
      <c r="A567" s="99"/>
      <c r="B567" s="316">
        <v>30</v>
      </c>
      <c r="C567" s="312">
        <v>21.9</v>
      </c>
      <c r="D567" s="295">
        <v>15.8</v>
      </c>
      <c r="E567" s="295">
        <v>14.7</v>
      </c>
      <c r="F567" s="295">
        <v>6.5</v>
      </c>
      <c r="G567" s="295">
        <v>-0.4</v>
      </c>
      <c r="H567" s="295">
        <v>-5.9</v>
      </c>
      <c r="I567" s="295">
        <v>-0.2</v>
      </c>
      <c r="J567" s="295"/>
      <c r="K567" s="295">
        <v>5.3</v>
      </c>
      <c r="L567" s="295">
        <v>7.7</v>
      </c>
      <c r="M567" s="295">
        <v>14.2</v>
      </c>
      <c r="N567" s="300">
        <v>19.600000000000001</v>
      </c>
      <c r="O567" s="99"/>
    </row>
    <row r="568" spans="1:15" ht="15" thickBot="1">
      <c r="A568" s="99"/>
      <c r="B568" s="330">
        <v>31</v>
      </c>
      <c r="C568" s="302">
        <v>18.3</v>
      </c>
      <c r="D568" s="302">
        <v>14.3</v>
      </c>
      <c r="E568" s="302"/>
      <c r="F568" s="302">
        <v>5.7</v>
      </c>
      <c r="G568" s="302"/>
      <c r="H568" s="302">
        <v>-5.8</v>
      </c>
      <c r="I568" s="302">
        <v>-3.3</v>
      </c>
      <c r="J568" s="302"/>
      <c r="K568" s="302">
        <v>4.9000000000000004</v>
      </c>
      <c r="L568" s="302"/>
      <c r="M568" s="302">
        <v>16.2</v>
      </c>
      <c r="N568" s="303"/>
      <c r="O568" s="99"/>
    </row>
    <row r="569" spans="1:15">
      <c r="A569" s="306" t="s">
        <v>652</v>
      </c>
      <c r="B569" s="304" t="s">
        <v>211</v>
      </c>
      <c r="C569" s="219">
        <v>0</v>
      </c>
      <c r="D569" s="219">
        <v>0</v>
      </c>
      <c r="E569" s="219">
        <v>12</v>
      </c>
      <c r="F569" s="219">
        <v>26</v>
      </c>
      <c r="G569" s="219">
        <v>31</v>
      </c>
      <c r="H569" s="219">
        <v>31</v>
      </c>
      <c r="I569" s="219">
        <v>31</v>
      </c>
      <c r="J569" s="219">
        <v>28</v>
      </c>
      <c r="K569" s="219">
        <v>31</v>
      </c>
      <c r="L569" s="219">
        <v>28</v>
      </c>
      <c r="M569" s="219">
        <v>18</v>
      </c>
      <c r="N569" s="220">
        <v>6</v>
      </c>
    </row>
    <row r="570" spans="1:15" ht="15" thickBot="1">
      <c r="A570" s="307" t="s">
        <v>651</v>
      </c>
      <c r="B570" s="305" t="s">
        <v>650</v>
      </c>
      <c r="C570" s="211">
        <v>19.896774193548382</v>
      </c>
      <c r="D570" s="211">
        <v>15.93225806451613</v>
      </c>
      <c r="E570" s="211">
        <v>13.946666666666662</v>
      </c>
      <c r="F570" s="211">
        <v>9.6516129032258053</v>
      </c>
      <c r="G570" s="211">
        <v>6.21</v>
      </c>
      <c r="H570" s="211">
        <v>1.4580645161290322</v>
      </c>
      <c r="I570" s="211">
        <v>0.90645161290322585</v>
      </c>
      <c r="J570" s="211">
        <v>0.26071428571428584</v>
      </c>
      <c r="K570" s="211">
        <v>3.6935483870967745</v>
      </c>
      <c r="L570" s="211">
        <v>7.89</v>
      </c>
      <c r="M570" s="211">
        <v>12.787096774193548</v>
      </c>
      <c r="N570" s="212">
        <v>17.376666666666662</v>
      </c>
    </row>
    <row r="571" spans="1:15">
      <c r="B571" s="108"/>
      <c r="C571" s="105"/>
      <c r="D571" s="105"/>
      <c r="E571" s="107"/>
      <c r="F571" s="105"/>
      <c r="G571" s="105"/>
      <c r="H571" s="106"/>
      <c r="I571" s="105"/>
      <c r="J571" s="105"/>
      <c r="K571" s="105"/>
      <c r="L571" s="105"/>
      <c r="M571" s="105"/>
      <c r="N571" s="105"/>
    </row>
    <row r="572" spans="1:15" ht="15" thickBot="1">
      <c r="B572" s="108"/>
      <c r="C572" s="105"/>
      <c r="D572" s="105"/>
      <c r="E572" s="107"/>
      <c r="F572" s="105"/>
      <c r="G572" s="105"/>
      <c r="H572" s="106"/>
      <c r="I572" s="105"/>
      <c r="J572" s="105"/>
      <c r="K572" s="105"/>
      <c r="L572" s="105"/>
      <c r="M572" s="105"/>
      <c r="N572" s="105"/>
    </row>
    <row r="573" spans="1:15" ht="15" thickBot="1">
      <c r="A573" s="318" t="s">
        <v>732</v>
      </c>
      <c r="B573" s="284" t="s">
        <v>236</v>
      </c>
      <c r="C573" s="285" t="s">
        <v>667</v>
      </c>
      <c r="D573" s="285" t="s">
        <v>667</v>
      </c>
      <c r="E573" s="285" t="s">
        <v>667</v>
      </c>
      <c r="F573" s="285" t="s">
        <v>667</v>
      </c>
      <c r="G573" s="285" t="s">
        <v>667</v>
      </c>
      <c r="H573" s="285" t="s">
        <v>667</v>
      </c>
      <c r="I573" s="285" t="s">
        <v>666</v>
      </c>
      <c r="J573" s="285" t="s">
        <v>666</v>
      </c>
      <c r="K573" s="285" t="s">
        <v>666</v>
      </c>
      <c r="L573" s="285" t="s">
        <v>666</v>
      </c>
      <c r="M573" s="285" t="s">
        <v>666</v>
      </c>
      <c r="N573" s="286" t="s">
        <v>666</v>
      </c>
      <c r="O573" s="99"/>
    </row>
    <row r="574" spans="1:15" ht="15" thickBot="1">
      <c r="A574" s="102"/>
      <c r="B574" s="287" t="s">
        <v>195</v>
      </c>
      <c r="C574" s="288" t="s">
        <v>665</v>
      </c>
      <c r="D574" s="288" t="s">
        <v>664</v>
      </c>
      <c r="E574" s="288" t="s">
        <v>663</v>
      </c>
      <c r="F574" s="288" t="s">
        <v>662</v>
      </c>
      <c r="G574" s="288" t="s">
        <v>661</v>
      </c>
      <c r="H574" s="288" t="s">
        <v>660</v>
      </c>
      <c r="I574" s="288" t="s">
        <v>659</v>
      </c>
      <c r="J574" s="288" t="s">
        <v>658</v>
      </c>
      <c r="K574" s="288" t="s">
        <v>657</v>
      </c>
      <c r="L574" s="288" t="s">
        <v>656</v>
      </c>
      <c r="M574" s="288" t="s">
        <v>655</v>
      </c>
      <c r="N574" s="289" t="s">
        <v>654</v>
      </c>
      <c r="O574" s="99"/>
    </row>
    <row r="575" spans="1:15" ht="15" thickBot="1">
      <c r="A575" s="102"/>
      <c r="B575" s="319" t="s">
        <v>653</v>
      </c>
      <c r="C575" s="102"/>
      <c r="D575" s="102"/>
      <c r="E575" s="104"/>
      <c r="F575" s="102"/>
      <c r="G575" s="102"/>
      <c r="H575" s="103"/>
      <c r="I575" s="102"/>
      <c r="J575" s="102"/>
      <c r="K575" s="102"/>
      <c r="L575" s="102"/>
      <c r="M575" s="102"/>
      <c r="N575" s="102"/>
      <c r="O575" s="99"/>
    </row>
    <row r="576" spans="1:15">
      <c r="A576" s="99"/>
      <c r="B576" s="314">
        <v>1</v>
      </c>
      <c r="C576" s="322">
        <v>11.2</v>
      </c>
      <c r="D576" s="297">
        <v>15</v>
      </c>
      <c r="E576" s="297">
        <v>8.1</v>
      </c>
      <c r="F576" s="297">
        <v>11.1</v>
      </c>
      <c r="G576" s="297">
        <v>10</v>
      </c>
      <c r="H576" s="297">
        <v>-3.4</v>
      </c>
      <c r="I576" s="297">
        <v>-0.3</v>
      </c>
      <c r="J576" s="297">
        <v>-5.0999999999999996</v>
      </c>
      <c r="K576" s="297">
        <v>0.1</v>
      </c>
      <c r="L576" s="297">
        <v>-2.7</v>
      </c>
      <c r="M576" s="297">
        <v>3.5</v>
      </c>
      <c r="N576" s="298">
        <v>14.4</v>
      </c>
      <c r="O576" s="99"/>
    </row>
    <row r="577" spans="1:15">
      <c r="A577" s="99"/>
      <c r="B577" s="315">
        <v>2</v>
      </c>
      <c r="C577" s="312">
        <v>10.8</v>
      </c>
      <c r="D577" s="295">
        <v>16.399999999999999</v>
      </c>
      <c r="E577" s="295">
        <v>9.6</v>
      </c>
      <c r="F577" s="295">
        <v>9</v>
      </c>
      <c r="G577" s="295">
        <v>9.5</v>
      </c>
      <c r="H577" s="295">
        <v>-3.5</v>
      </c>
      <c r="I577" s="295">
        <v>-0.8</v>
      </c>
      <c r="J577" s="295">
        <v>-5.2</v>
      </c>
      <c r="K577" s="295">
        <v>-0.1</v>
      </c>
      <c r="L577" s="295">
        <v>-3.3</v>
      </c>
      <c r="M577" s="295">
        <v>4.5</v>
      </c>
      <c r="N577" s="300">
        <v>14.7</v>
      </c>
      <c r="O577" s="99"/>
    </row>
    <row r="578" spans="1:15">
      <c r="A578" s="99"/>
      <c r="B578" s="315">
        <v>3</v>
      </c>
      <c r="C578" s="312">
        <v>13.3</v>
      </c>
      <c r="D578" s="295">
        <v>16.899999999999999</v>
      </c>
      <c r="E578" s="295">
        <v>9.8000000000000007</v>
      </c>
      <c r="F578" s="295">
        <v>8.8000000000000007</v>
      </c>
      <c r="G578" s="295">
        <v>8.8000000000000007</v>
      </c>
      <c r="H578" s="295">
        <v>-2.1</v>
      </c>
      <c r="I578" s="295">
        <v>-2.9</v>
      </c>
      <c r="J578" s="295">
        <v>-7.2</v>
      </c>
      <c r="K578" s="295">
        <v>-2.2000000000000002</v>
      </c>
      <c r="L578" s="295">
        <v>-2.2999999999999998</v>
      </c>
      <c r="M578" s="295">
        <v>9.6999999999999993</v>
      </c>
      <c r="N578" s="300">
        <v>17.600000000000001</v>
      </c>
      <c r="O578" s="99"/>
    </row>
    <row r="579" spans="1:15">
      <c r="A579" s="99"/>
      <c r="B579" s="315">
        <v>4</v>
      </c>
      <c r="C579" s="312">
        <v>19.3</v>
      </c>
      <c r="D579" s="295">
        <v>13.7</v>
      </c>
      <c r="E579" s="295">
        <v>13.4</v>
      </c>
      <c r="F579" s="295">
        <v>6</v>
      </c>
      <c r="G579" s="295">
        <v>10.7</v>
      </c>
      <c r="H579" s="295">
        <v>0.6</v>
      </c>
      <c r="I579" s="295">
        <v>-3.8</v>
      </c>
      <c r="J579" s="295">
        <v>-7.1</v>
      </c>
      <c r="K579" s="295">
        <v>-2.7</v>
      </c>
      <c r="L579" s="295">
        <v>-2</v>
      </c>
      <c r="M579" s="295">
        <v>12</v>
      </c>
      <c r="N579" s="300">
        <v>14.5</v>
      </c>
      <c r="O579" s="99"/>
    </row>
    <row r="580" spans="1:15">
      <c r="A580" s="99"/>
      <c r="B580" s="315">
        <v>5</v>
      </c>
      <c r="C580" s="312">
        <v>15.8</v>
      </c>
      <c r="D580" s="295">
        <v>13.1</v>
      </c>
      <c r="E580" s="295">
        <v>15.2</v>
      </c>
      <c r="F580" s="295">
        <v>6.5</v>
      </c>
      <c r="G580" s="295">
        <v>8.3000000000000007</v>
      </c>
      <c r="H580" s="295">
        <v>-1.4</v>
      </c>
      <c r="I580" s="295">
        <v>-4</v>
      </c>
      <c r="J580" s="295">
        <v>-7.7</v>
      </c>
      <c r="K580" s="295">
        <v>-3.9</v>
      </c>
      <c r="L580" s="295">
        <v>-3</v>
      </c>
      <c r="M580" s="295">
        <v>17.100000000000001</v>
      </c>
      <c r="N580" s="300">
        <v>17</v>
      </c>
      <c r="O580" s="99"/>
    </row>
    <row r="581" spans="1:15">
      <c r="A581" s="99"/>
      <c r="B581" s="315">
        <v>6</v>
      </c>
      <c r="C581" s="312">
        <v>18.600000000000001</v>
      </c>
      <c r="D581" s="295">
        <v>13.2</v>
      </c>
      <c r="E581" s="295">
        <v>13.3</v>
      </c>
      <c r="F581" s="295">
        <v>7.3</v>
      </c>
      <c r="G581" s="295">
        <v>3.5</v>
      </c>
      <c r="H581" s="295">
        <v>-1</v>
      </c>
      <c r="I581" s="295">
        <v>-2.8</v>
      </c>
      <c r="J581" s="295">
        <v>-8.9</v>
      </c>
      <c r="K581" s="295">
        <v>-1.2</v>
      </c>
      <c r="L581" s="295">
        <v>-3.4</v>
      </c>
      <c r="M581" s="295">
        <v>6.8</v>
      </c>
      <c r="N581" s="300">
        <v>20.7</v>
      </c>
      <c r="O581" s="99"/>
    </row>
    <row r="582" spans="1:15">
      <c r="A582" s="99"/>
      <c r="B582" s="315">
        <v>7</v>
      </c>
      <c r="C582" s="312">
        <v>17.600000000000001</v>
      </c>
      <c r="D582" s="295">
        <v>13.3</v>
      </c>
      <c r="E582" s="295">
        <v>13.5</v>
      </c>
      <c r="F582" s="295">
        <v>10.7</v>
      </c>
      <c r="G582" s="295">
        <v>4.9000000000000004</v>
      </c>
      <c r="H582" s="295">
        <v>-1</v>
      </c>
      <c r="I582" s="295">
        <v>-3</v>
      </c>
      <c r="J582" s="295">
        <v>-5.9</v>
      </c>
      <c r="K582" s="295">
        <v>-0.2</v>
      </c>
      <c r="L582" s="295">
        <v>0.1</v>
      </c>
      <c r="M582" s="295">
        <v>7.1</v>
      </c>
      <c r="N582" s="300">
        <v>15.7</v>
      </c>
      <c r="O582" s="99"/>
    </row>
    <row r="583" spans="1:15">
      <c r="A583" s="99"/>
      <c r="B583" s="315">
        <v>8</v>
      </c>
      <c r="C583" s="312">
        <v>13.7</v>
      </c>
      <c r="D583" s="295">
        <v>15.1</v>
      </c>
      <c r="E583" s="295">
        <v>14.1</v>
      </c>
      <c r="F583" s="295">
        <v>11.5</v>
      </c>
      <c r="G583" s="295">
        <v>4.5999999999999996</v>
      </c>
      <c r="H583" s="295">
        <v>-4.0999999999999996</v>
      </c>
      <c r="I583" s="295">
        <v>0.1</v>
      </c>
      <c r="J583" s="295">
        <v>-7.4</v>
      </c>
      <c r="K583" s="295">
        <v>2.6</v>
      </c>
      <c r="L583" s="295">
        <v>2.2000000000000002</v>
      </c>
      <c r="M583" s="295">
        <v>11</v>
      </c>
      <c r="N583" s="300">
        <v>11.4</v>
      </c>
      <c r="O583" s="99"/>
    </row>
    <row r="584" spans="1:15">
      <c r="A584" s="99"/>
      <c r="B584" s="315">
        <v>9</v>
      </c>
      <c r="C584" s="312">
        <v>8.1999999999999993</v>
      </c>
      <c r="D584" s="295">
        <v>16.8</v>
      </c>
      <c r="E584" s="295">
        <v>13.3</v>
      </c>
      <c r="F584" s="295">
        <v>13.6</v>
      </c>
      <c r="G584" s="295">
        <v>6.4</v>
      </c>
      <c r="H584" s="295">
        <v>-5.9</v>
      </c>
      <c r="I584" s="295">
        <v>0.8</v>
      </c>
      <c r="J584" s="295">
        <v>-4.0999999999999996</v>
      </c>
      <c r="K584" s="295">
        <v>2.5</v>
      </c>
      <c r="L584" s="295">
        <v>5.3</v>
      </c>
      <c r="M584" s="295">
        <v>9.1999999999999993</v>
      </c>
      <c r="N584" s="300">
        <v>7.4</v>
      </c>
      <c r="O584" s="99"/>
    </row>
    <row r="585" spans="1:15">
      <c r="A585" s="99"/>
      <c r="B585" s="315">
        <v>10</v>
      </c>
      <c r="C585" s="312">
        <v>8.1999999999999993</v>
      </c>
      <c r="D585" s="295">
        <v>20.2</v>
      </c>
      <c r="E585" s="295">
        <v>10.1</v>
      </c>
      <c r="F585" s="295">
        <v>13.2</v>
      </c>
      <c r="G585" s="295">
        <v>6.5</v>
      </c>
      <c r="H585" s="295">
        <v>-4.5</v>
      </c>
      <c r="I585" s="295">
        <v>5.8</v>
      </c>
      <c r="J585" s="295">
        <v>-2.5</v>
      </c>
      <c r="K585" s="295">
        <v>4.3</v>
      </c>
      <c r="L585" s="295">
        <v>8.3000000000000007</v>
      </c>
      <c r="M585" s="295">
        <v>8.3000000000000007</v>
      </c>
      <c r="N585" s="300">
        <v>9.1</v>
      </c>
      <c r="O585" s="99"/>
    </row>
    <row r="586" spans="1:15">
      <c r="A586" s="99"/>
      <c r="B586" s="315">
        <v>11</v>
      </c>
      <c r="C586" s="312">
        <v>10.1</v>
      </c>
      <c r="D586" s="295">
        <v>12.4</v>
      </c>
      <c r="E586" s="295">
        <v>8.1</v>
      </c>
      <c r="F586" s="295">
        <v>12.8</v>
      </c>
      <c r="G586" s="295">
        <v>10.6</v>
      </c>
      <c r="H586" s="295">
        <v>-0.9</v>
      </c>
      <c r="I586" s="295">
        <v>-3.3</v>
      </c>
      <c r="J586" s="295">
        <v>1.8</v>
      </c>
      <c r="K586" s="295">
        <v>-2.2000000000000002</v>
      </c>
      <c r="L586" s="295">
        <v>8.6</v>
      </c>
      <c r="M586" s="295">
        <v>10.6</v>
      </c>
      <c r="N586" s="300">
        <v>12.8</v>
      </c>
      <c r="O586" s="99"/>
    </row>
    <row r="587" spans="1:15">
      <c r="A587" s="99"/>
      <c r="B587" s="315">
        <v>12</v>
      </c>
      <c r="C587" s="312">
        <v>12.7</v>
      </c>
      <c r="D587" s="295">
        <v>11.4</v>
      </c>
      <c r="E587" s="295">
        <v>8.3000000000000007</v>
      </c>
      <c r="F587" s="295">
        <v>11.3</v>
      </c>
      <c r="G587" s="295">
        <v>8</v>
      </c>
      <c r="H587" s="295">
        <v>0.7</v>
      </c>
      <c r="I587" s="295">
        <v>-1.6</v>
      </c>
      <c r="J587" s="295">
        <v>0.3</v>
      </c>
      <c r="K587" s="295">
        <v>-2.4</v>
      </c>
      <c r="L587" s="295">
        <v>6.3</v>
      </c>
      <c r="M587" s="295">
        <v>16.7</v>
      </c>
      <c r="N587" s="300">
        <v>18.5</v>
      </c>
      <c r="O587" s="99"/>
    </row>
    <row r="588" spans="1:15">
      <c r="A588" s="99"/>
      <c r="B588" s="315">
        <v>13</v>
      </c>
      <c r="C588" s="312">
        <v>12.5</v>
      </c>
      <c r="D588" s="295">
        <v>12</v>
      </c>
      <c r="E588" s="295">
        <v>10.5</v>
      </c>
      <c r="F588" s="295">
        <v>14.3</v>
      </c>
      <c r="G588" s="295">
        <v>4.5999999999999996</v>
      </c>
      <c r="H588" s="295">
        <v>1.5</v>
      </c>
      <c r="I588" s="295">
        <v>4</v>
      </c>
      <c r="J588" s="295">
        <v>-0.4</v>
      </c>
      <c r="K588" s="295">
        <v>-2.8</v>
      </c>
      <c r="L588" s="295">
        <v>5.8</v>
      </c>
      <c r="M588" s="295">
        <v>12.4</v>
      </c>
      <c r="N588" s="300">
        <v>18.600000000000001</v>
      </c>
      <c r="O588" s="99"/>
    </row>
    <row r="589" spans="1:15">
      <c r="A589" s="99"/>
      <c r="B589" s="315">
        <v>14</v>
      </c>
      <c r="C589" s="312">
        <v>14.2</v>
      </c>
      <c r="D589" s="295">
        <v>10.8</v>
      </c>
      <c r="E589" s="295">
        <v>11.7</v>
      </c>
      <c r="F589" s="295">
        <v>9.1999999999999993</v>
      </c>
      <c r="G589" s="295">
        <v>5</v>
      </c>
      <c r="H589" s="295">
        <v>3.1</v>
      </c>
      <c r="I589" s="295">
        <v>-0.1</v>
      </c>
      <c r="J589" s="295">
        <v>-0.5</v>
      </c>
      <c r="K589" s="295">
        <v>-2.5</v>
      </c>
      <c r="L589" s="295">
        <v>5.8</v>
      </c>
      <c r="M589" s="295">
        <v>9.5</v>
      </c>
      <c r="N589" s="300">
        <v>15.6</v>
      </c>
      <c r="O589" s="99"/>
    </row>
    <row r="590" spans="1:15">
      <c r="A590" s="99"/>
      <c r="B590" s="315">
        <v>15</v>
      </c>
      <c r="C590" s="312">
        <v>15.5</v>
      </c>
      <c r="D590" s="295">
        <v>8.6999999999999993</v>
      </c>
      <c r="E590" s="295">
        <v>12.1</v>
      </c>
      <c r="F590" s="295">
        <v>8.6</v>
      </c>
      <c r="G590" s="295">
        <v>4.9000000000000004</v>
      </c>
      <c r="H590" s="295">
        <v>3.1</v>
      </c>
      <c r="I590" s="295">
        <v>1.2</v>
      </c>
      <c r="J590" s="295">
        <v>-3.1</v>
      </c>
      <c r="K590" s="295">
        <v>-1.4</v>
      </c>
      <c r="L590" s="295">
        <v>11.7</v>
      </c>
      <c r="M590" s="295">
        <v>7.4</v>
      </c>
      <c r="N590" s="300">
        <v>10</v>
      </c>
      <c r="O590" s="99"/>
    </row>
    <row r="591" spans="1:15">
      <c r="A591" s="99"/>
      <c r="B591" s="315">
        <v>16</v>
      </c>
      <c r="C591" s="312">
        <v>16.899999999999999</v>
      </c>
      <c r="D591" s="295">
        <v>8.6</v>
      </c>
      <c r="E591" s="295">
        <v>11.2</v>
      </c>
      <c r="F591" s="295">
        <v>9.4</v>
      </c>
      <c r="G591" s="295">
        <v>2.5</v>
      </c>
      <c r="H591" s="295">
        <v>1.6</v>
      </c>
      <c r="I591" s="295">
        <v>5.4</v>
      </c>
      <c r="J591" s="295">
        <v>0</v>
      </c>
      <c r="K591" s="295">
        <v>2.7</v>
      </c>
      <c r="L591" s="295">
        <v>12</v>
      </c>
      <c r="M591" s="295">
        <v>11.8</v>
      </c>
      <c r="N591" s="300">
        <v>9.3000000000000007</v>
      </c>
      <c r="O591" s="99"/>
    </row>
    <row r="592" spans="1:15">
      <c r="A592" s="99"/>
      <c r="B592" s="315">
        <v>17</v>
      </c>
      <c r="C592" s="312">
        <v>15.9</v>
      </c>
      <c r="D592" s="295">
        <v>9.8000000000000007</v>
      </c>
      <c r="E592" s="295">
        <v>12.2</v>
      </c>
      <c r="F592" s="295">
        <v>8.4</v>
      </c>
      <c r="G592" s="295">
        <v>2.8</v>
      </c>
      <c r="H592" s="295">
        <v>-1.4</v>
      </c>
      <c r="I592" s="295">
        <v>-1.2</v>
      </c>
      <c r="J592" s="295">
        <v>-0.8</v>
      </c>
      <c r="K592" s="295">
        <v>4.0999999999999996</v>
      </c>
      <c r="L592" s="295">
        <v>3.3</v>
      </c>
      <c r="M592" s="295">
        <v>7.9</v>
      </c>
      <c r="N592" s="300">
        <v>7.7</v>
      </c>
      <c r="O592" s="99"/>
    </row>
    <row r="593" spans="1:15">
      <c r="A593" s="99"/>
      <c r="B593" s="315">
        <v>18</v>
      </c>
      <c r="C593" s="312">
        <v>18.7</v>
      </c>
      <c r="D593" s="295">
        <v>11.4</v>
      </c>
      <c r="E593" s="295">
        <v>13.2</v>
      </c>
      <c r="F593" s="295">
        <v>8.4</v>
      </c>
      <c r="G593" s="295">
        <v>1.3</v>
      </c>
      <c r="H593" s="295">
        <v>3.6</v>
      </c>
      <c r="I593" s="295">
        <v>-2.6</v>
      </c>
      <c r="J593" s="295">
        <v>-5.0999999999999996</v>
      </c>
      <c r="K593" s="295">
        <v>3</v>
      </c>
      <c r="L593" s="295">
        <v>-0.9</v>
      </c>
      <c r="M593" s="295">
        <v>12.3</v>
      </c>
      <c r="N593" s="300">
        <v>10.3</v>
      </c>
      <c r="O593" s="99"/>
    </row>
    <row r="594" spans="1:15">
      <c r="A594" s="99"/>
      <c r="B594" s="315">
        <v>19</v>
      </c>
      <c r="C594" s="312">
        <v>20.2</v>
      </c>
      <c r="D594" s="295">
        <v>11</v>
      </c>
      <c r="E594" s="295">
        <v>13.6</v>
      </c>
      <c r="F594" s="295">
        <v>12.4</v>
      </c>
      <c r="G594" s="295">
        <v>1.1000000000000001</v>
      </c>
      <c r="H594" s="295">
        <v>4.8</v>
      </c>
      <c r="I594" s="295">
        <v>-4.5</v>
      </c>
      <c r="J594" s="295">
        <v>1.3</v>
      </c>
      <c r="K594" s="295">
        <v>2.9</v>
      </c>
      <c r="L594" s="295">
        <v>3.6</v>
      </c>
      <c r="M594" s="295">
        <v>8.6999999999999993</v>
      </c>
      <c r="N594" s="300">
        <v>6.8</v>
      </c>
      <c r="O594" s="99"/>
    </row>
    <row r="595" spans="1:15">
      <c r="A595" s="99"/>
      <c r="B595" s="315">
        <v>20</v>
      </c>
      <c r="C595" s="312">
        <v>21.3</v>
      </c>
      <c r="D595" s="295">
        <v>8.9</v>
      </c>
      <c r="E595" s="295">
        <v>13.3</v>
      </c>
      <c r="F595" s="295">
        <v>10.5</v>
      </c>
      <c r="G595" s="295">
        <v>0</v>
      </c>
      <c r="H595" s="295">
        <v>-1.4</v>
      </c>
      <c r="I595" s="295">
        <v>-3.8</v>
      </c>
      <c r="J595" s="295">
        <v>1.6</v>
      </c>
      <c r="K595" s="295">
        <v>1.8</v>
      </c>
      <c r="L595" s="295">
        <v>6</v>
      </c>
      <c r="M595" s="295">
        <v>2.9</v>
      </c>
      <c r="N595" s="300">
        <v>6.1</v>
      </c>
      <c r="O595" s="99"/>
    </row>
    <row r="596" spans="1:15">
      <c r="A596" s="99"/>
      <c r="B596" s="315">
        <v>21</v>
      </c>
      <c r="C596" s="312">
        <v>16.3</v>
      </c>
      <c r="D596" s="295">
        <v>7.2</v>
      </c>
      <c r="E596" s="295">
        <v>11.7</v>
      </c>
      <c r="F596" s="295">
        <v>8.1</v>
      </c>
      <c r="G596" s="295">
        <v>-0.7</v>
      </c>
      <c r="H596" s="295">
        <v>-1.6</v>
      </c>
      <c r="I596" s="295">
        <v>-4.2</v>
      </c>
      <c r="J596" s="295">
        <v>2.1</v>
      </c>
      <c r="K596" s="295">
        <v>2.6</v>
      </c>
      <c r="L596" s="295">
        <v>9.1</v>
      </c>
      <c r="M596" s="295">
        <v>4.5999999999999996</v>
      </c>
      <c r="N596" s="300">
        <v>7.1</v>
      </c>
      <c r="O596" s="99"/>
    </row>
    <row r="597" spans="1:15">
      <c r="A597" s="99"/>
      <c r="B597" s="315">
        <v>22</v>
      </c>
      <c r="C597" s="312">
        <v>13.5</v>
      </c>
      <c r="D597" s="295">
        <v>10.3</v>
      </c>
      <c r="E597" s="295">
        <v>3.8</v>
      </c>
      <c r="F597" s="295">
        <v>0.4</v>
      </c>
      <c r="G597" s="295">
        <v>4.4000000000000004</v>
      </c>
      <c r="H597" s="295">
        <v>1</v>
      </c>
      <c r="I597" s="295">
        <v>-2</v>
      </c>
      <c r="J597" s="295">
        <v>-2.6</v>
      </c>
      <c r="K597" s="295">
        <v>-1.7</v>
      </c>
      <c r="L597" s="295">
        <v>6.6</v>
      </c>
      <c r="M597" s="295">
        <v>6.5</v>
      </c>
      <c r="N597" s="300">
        <v>8.1999999999999993</v>
      </c>
      <c r="O597" s="99"/>
    </row>
    <row r="598" spans="1:15">
      <c r="A598" s="99"/>
      <c r="B598" s="315">
        <v>23</v>
      </c>
      <c r="C598" s="312">
        <v>15.5</v>
      </c>
      <c r="D598" s="295">
        <v>10.9</v>
      </c>
      <c r="E598" s="295">
        <v>3</v>
      </c>
      <c r="F598" s="295">
        <v>4.5999999999999996</v>
      </c>
      <c r="G598" s="295">
        <v>9</v>
      </c>
      <c r="H598" s="295">
        <v>2.5</v>
      </c>
      <c r="I598" s="295">
        <v>-3.6</v>
      </c>
      <c r="J598" s="295">
        <v>-0.5</v>
      </c>
      <c r="K598" s="295">
        <v>-0.2</v>
      </c>
      <c r="L598" s="295">
        <v>4.0999999999999996</v>
      </c>
      <c r="M598" s="295">
        <v>7.6</v>
      </c>
      <c r="N598" s="300">
        <v>6.3</v>
      </c>
      <c r="O598" s="99"/>
    </row>
    <row r="599" spans="1:15">
      <c r="A599" s="99"/>
      <c r="B599" s="315">
        <v>24</v>
      </c>
      <c r="C599" s="312">
        <v>14.6</v>
      </c>
      <c r="D599" s="295">
        <v>6.2</v>
      </c>
      <c r="E599" s="295">
        <v>7.7</v>
      </c>
      <c r="F599" s="295">
        <v>2.8</v>
      </c>
      <c r="G599" s="295">
        <v>5.3</v>
      </c>
      <c r="H599" s="295">
        <v>1.3</v>
      </c>
      <c r="I599" s="295">
        <v>-5.2</v>
      </c>
      <c r="J599" s="295">
        <v>-1.1000000000000001</v>
      </c>
      <c r="K599" s="295">
        <v>3.4</v>
      </c>
      <c r="L599" s="295">
        <v>6</v>
      </c>
      <c r="M599" s="295">
        <v>8.1</v>
      </c>
      <c r="N599" s="300">
        <v>7.6</v>
      </c>
      <c r="O599" s="99"/>
    </row>
    <row r="600" spans="1:15">
      <c r="A600" s="99"/>
      <c r="B600" s="315">
        <v>25</v>
      </c>
      <c r="C600" s="312">
        <v>14.1</v>
      </c>
      <c r="D600" s="295">
        <v>9.3000000000000007</v>
      </c>
      <c r="E600" s="295">
        <v>6.6</v>
      </c>
      <c r="F600" s="295">
        <v>2</v>
      </c>
      <c r="G600" s="295">
        <v>-1.3</v>
      </c>
      <c r="H600" s="295">
        <v>-1.8</v>
      </c>
      <c r="I600" s="295">
        <v>-4.5999999999999996</v>
      </c>
      <c r="J600" s="295">
        <v>-2.4</v>
      </c>
      <c r="K600" s="295">
        <v>5.7</v>
      </c>
      <c r="L600" s="295">
        <v>10.6</v>
      </c>
      <c r="M600" s="295">
        <v>9.6</v>
      </c>
      <c r="N600" s="300">
        <v>11.6</v>
      </c>
      <c r="O600" s="99"/>
    </row>
    <row r="601" spans="1:15">
      <c r="A601" s="99"/>
      <c r="B601" s="315">
        <v>26</v>
      </c>
      <c r="C601" s="312">
        <v>17.8</v>
      </c>
      <c r="D601" s="295">
        <v>10.6</v>
      </c>
      <c r="E601" s="295">
        <v>8</v>
      </c>
      <c r="F601" s="295">
        <v>3.9</v>
      </c>
      <c r="G601" s="295">
        <v>-3</v>
      </c>
      <c r="H601" s="295">
        <v>-5.5</v>
      </c>
      <c r="I601" s="295">
        <v>-4.8</v>
      </c>
      <c r="J601" s="295">
        <v>-2.6</v>
      </c>
      <c r="K601" s="295">
        <v>3</v>
      </c>
      <c r="L601" s="295">
        <v>9.5</v>
      </c>
      <c r="M601" s="295">
        <v>5.3</v>
      </c>
      <c r="N601" s="300">
        <v>14.1</v>
      </c>
      <c r="O601" s="99"/>
    </row>
    <row r="602" spans="1:15">
      <c r="A602" s="99"/>
      <c r="B602" s="315">
        <v>27</v>
      </c>
      <c r="C602" s="312">
        <v>15.7</v>
      </c>
      <c r="D602" s="295">
        <v>6.8</v>
      </c>
      <c r="E602" s="295">
        <v>8.6999999999999993</v>
      </c>
      <c r="F602" s="295">
        <v>1.7</v>
      </c>
      <c r="G602" s="295">
        <v>-3</v>
      </c>
      <c r="H602" s="295">
        <v>-8.6999999999999993</v>
      </c>
      <c r="I602" s="295">
        <v>-4</v>
      </c>
      <c r="J602" s="295">
        <v>-1.1000000000000001</v>
      </c>
      <c r="K602" s="295">
        <v>0.3</v>
      </c>
      <c r="L602" s="295">
        <v>12.2</v>
      </c>
      <c r="M602" s="295">
        <v>3.6</v>
      </c>
      <c r="N602" s="300">
        <v>12.3</v>
      </c>
      <c r="O602" s="99"/>
    </row>
    <row r="603" spans="1:15">
      <c r="A603" s="99"/>
      <c r="B603" s="315">
        <v>28</v>
      </c>
      <c r="C603" s="312">
        <v>15.8</v>
      </c>
      <c r="D603" s="295">
        <v>10.5</v>
      </c>
      <c r="E603" s="295">
        <v>10.199999999999999</v>
      </c>
      <c r="F603" s="295">
        <v>3.9</v>
      </c>
      <c r="G603" s="295">
        <v>-3.9</v>
      </c>
      <c r="H603" s="295">
        <v>-11.7</v>
      </c>
      <c r="I603" s="295">
        <v>-4.4000000000000004</v>
      </c>
      <c r="J603" s="295">
        <v>-2.5</v>
      </c>
      <c r="K603" s="295">
        <v>0.7</v>
      </c>
      <c r="L603" s="295">
        <v>2.4</v>
      </c>
      <c r="M603" s="295">
        <v>8.1</v>
      </c>
      <c r="N603" s="300">
        <v>11</v>
      </c>
      <c r="O603" s="99"/>
    </row>
    <row r="604" spans="1:15">
      <c r="A604" s="99"/>
      <c r="B604" s="315">
        <v>29</v>
      </c>
      <c r="C604" s="312">
        <v>15.4</v>
      </c>
      <c r="D604" s="295">
        <v>11.5</v>
      </c>
      <c r="E604" s="295">
        <v>12.3</v>
      </c>
      <c r="F604" s="295">
        <v>2.7</v>
      </c>
      <c r="G604" s="295">
        <v>-3.5</v>
      </c>
      <c r="H604" s="295">
        <v>-10.199999999999999</v>
      </c>
      <c r="I604" s="295">
        <v>-4.5</v>
      </c>
      <c r="J604" s="295"/>
      <c r="K604" s="295">
        <v>3.8</v>
      </c>
      <c r="L604" s="295">
        <v>3.3</v>
      </c>
      <c r="M604" s="295">
        <v>11.2</v>
      </c>
      <c r="N604" s="300">
        <v>13.7</v>
      </c>
      <c r="O604" s="99"/>
    </row>
    <row r="605" spans="1:15">
      <c r="A605" s="99"/>
      <c r="B605" s="315">
        <v>30</v>
      </c>
      <c r="C605" s="312">
        <v>16.2</v>
      </c>
      <c r="D605" s="295">
        <v>11.8</v>
      </c>
      <c r="E605" s="295">
        <v>12.6</v>
      </c>
      <c r="F605" s="295">
        <v>5.0999999999999996</v>
      </c>
      <c r="G605" s="295">
        <v>-3.2</v>
      </c>
      <c r="H605" s="295">
        <v>-8.3000000000000007</v>
      </c>
      <c r="I605" s="295">
        <v>-5</v>
      </c>
      <c r="J605" s="295"/>
      <c r="K605" s="295">
        <v>-1.3</v>
      </c>
      <c r="L605" s="295">
        <v>4.5999999999999996</v>
      </c>
      <c r="M605" s="295">
        <v>7.3</v>
      </c>
      <c r="N605" s="300">
        <v>16.100000000000001</v>
      </c>
      <c r="O605" s="99"/>
    </row>
    <row r="606" spans="1:15" ht="15" thickBot="1">
      <c r="A606" s="99"/>
      <c r="B606" s="316">
        <v>31</v>
      </c>
      <c r="C606" s="313">
        <v>12.4</v>
      </c>
      <c r="D606" s="302">
        <v>10</v>
      </c>
      <c r="E606" s="302"/>
      <c r="F606" s="302">
        <v>6.5</v>
      </c>
      <c r="G606" s="302"/>
      <c r="H606" s="302">
        <v>-4</v>
      </c>
      <c r="I606" s="302">
        <v>-5.8</v>
      </c>
      <c r="J606" s="302"/>
      <c r="K606" s="302">
        <v>1.5</v>
      </c>
      <c r="L606" s="302"/>
      <c r="M606" s="302">
        <v>11.6</v>
      </c>
      <c r="N606" s="303"/>
      <c r="O606" s="99"/>
    </row>
    <row r="607" spans="1:15">
      <c r="A607" s="306" t="s">
        <v>652</v>
      </c>
      <c r="B607" s="304" t="s">
        <v>211</v>
      </c>
      <c r="C607" s="219">
        <v>0</v>
      </c>
      <c r="D607" s="219">
        <v>0</v>
      </c>
      <c r="E607" s="219">
        <v>22</v>
      </c>
      <c r="F607" s="219">
        <v>28</v>
      </c>
      <c r="G607" s="219">
        <v>31</v>
      </c>
      <c r="H607" s="219">
        <v>31</v>
      </c>
      <c r="I607" s="219">
        <v>31</v>
      </c>
      <c r="J607" s="219">
        <v>28</v>
      </c>
      <c r="K607" s="219">
        <v>31</v>
      </c>
      <c r="L607" s="219">
        <v>31</v>
      </c>
      <c r="M607" s="219">
        <v>29</v>
      </c>
      <c r="N607" s="220">
        <v>18</v>
      </c>
    </row>
    <row r="608" spans="1:15" ht="15" thickBot="1">
      <c r="A608" s="307" t="s">
        <v>651</v>
      </c>
      <c r="B608" s="305" t="s">
        <v>650</v>
      </c>
      <c r="C608" s="211">
        <v>14.903225806451612</v>
      </c>
      <c r="D608" s="211">
        <v>11.735483870967743</v>
      </c>
      <c r="E608" s="211">
        <v>10.639999999999999</v>
      </c>
      <c r="F608" s="211">
        <v>7.8935483870967742</v>
      </c>
      <c r="G608" s="211">
        <v>3.8033333333333328</v>
      </c>
      <c r="H608" s="211">
        <v>-1.8903225806451611</v>
      </c>
      <c r="I608" s="211">
        <v>-2.1129032258064515</v>
      </c>
      <c r="J608" s="211">
        <v>-2.7392857142857143</v>
      </c>
      <c r="K608" s="211">
        <v>0.65161290322580656</v>
      </c>
      <c r="L608" s="211">
        <v>4.3266666666666662</v>
      </c>
      <c r="M608" s="211">
        <v>8.8032258064516125</v>
      </c>
      <c r="N608" s="212">
        <v>12.206666666666672</v>
      </c>
    </row>
    <row r="609" spans="1:15">
      <c r="B609" s="108"/>
      <c r="C609" s="105"/>
      <c r="D609" s="105"/>
      <c r="E609" s="107"/>
      <c r="F609" s="105"/>
      <c r="G609" s="105"/>
      <c r="H609" s="106"/>
      <c r="I609" s="105"/>
      <c r="J609" s="105"/>
      <c r="K609" s="105"/>
      <c r="L609" s="105"/>
      <c r="M609" s="105"/>
      <c r="N609" s="105"/>
    </row>
    <row r="610" spans="1:15" ht="15" thickBot="1">
      <c r="B610" s="108"/>
      <c r="C610" s="105"/>
      <c r="D610" s="105"/>
      <c r="E610" s="107"/>
      <c r="F610" s="105"/>
      <c r="G610" s="105"/>
      <c r="H610" s="106"/>
      <c r="I610" s="105"/>
      <c r="J610" s="105"/>
      <c r="K610" s="105"/>
      <c r="L610" s="105"/>
      <c r="M610" s="105"/>
      <c r="N610" s="105"/>
    </row>
    <row r="611" spans="1:15" ht="15" thickBot="1">
      <c r="A611" s="318" t="s">
        <v>731</v>
      </c>
      <c r="B611" s="284" t="s">
        <v>236</v>
      </c>
      <c r="C611" s="285" t="s">
        <v>667</v>
      </c>
      <c r="D611" s="285" t="s">
        <v>667</v>
      </c>
      <c r="E611" s="285" t="s">
        <v>667</v>
      </c>
      <c r="F611" s="285" t="s">
        <v>667</v>
      </c>
      <c r="G611" s="285" t="s">
        <v>667</v>
      </c>
      <c r="H611" s="285" t="s">
        <v>667</v>
      </c>
      <c r="I611" s="285" t="s">
        <v>666</v>
      </c>
      <c r="J611" s="285" t="s">
        <v>666</v>
      </c>
      <c r="K611" s="285" t="s">
        <v>666</v>
      </c>
      <c r="L611" s="285" t="s">
        <v>666</v>
      </c>
      <c r="M611" s="285" t="s">
        <v>666</v>
      </c>
      <c r="N611" s="286" t="s">
        <v>666</v>
      </c>
      <c r="O611" s="99"/>
    </row>
    <row r="612" spans="1:15" ht="15" thickBot="1">
      <c r="A612" s="102"/>
      <c r="B612" s="287" t="s">
        <v>195</v>
      </c>
      <c r="C612" s="288" t="s">
        <v>665</v>
      </c>
      <c r="D612" s="288" t="s">
        <v>664</v>
      </c>
      <c r="E612" s="288" t="s">
        <v>663</v>
      </c>
      <c r="F612" s="288" t="s">
        <v>662</v>
      </c>
      <c r="G612" s="288" t="s">
        <v>661</v>
      </c>
      <c r="H612" s="288" t="s">
        <v>660</v>
      </c>
      <c r="I612" s="288" t="s">
        <v>659</v>
      </c>
      <c r="J612" s="288" t="s">
        <v>658</v>
      </c>
      <c r="K612" s="288" t="s">
        <v>657</v>
      </c>
      <c r="L612" s="288" t="s">
        <v>656</v>
      </c>
      <c r="M612" s="288" t="s">
        <v>655</v>
      </c>
      <c r="N612" s="289" t="s">
        <v>654</v>
      </c>
      <c r="O612" s="99"/>
    </row>
    <row r="613" spans="1:15" ht="15" thickBot="1">
      <c r="A613" s="102"/>
      <c r="B613" s="319" t="s">
        <v>653</v>
      </c>
      <c r="C613" s="102"/>
      <c r="D613" s="102"/>
      <c r="E613" s="104"/>
      <c r="F613" s="102"/>
      <c r="G613" s="102"/>
      <c r="H613" s="103"/>
      <c r="I613" s="102"/>
      <c r="J613" s="102"/>
      <c r="K613" s="102"/>
      <c r="L613" s="102"/>
      <c r="M613" s="102"/>
      <c r="N613" s="102"/>
      <c r="O613" s="99"/>
    </row>
    <row r="614" spans="1:15">
      <c r="A614" s="99"/>
      <c r="B614" s="320">
        <v>1</v>
      </c>
      <c r="C614" s="297">
        <v>14.1</v>
      </c>
      <c r="D614" s="297">
        <v>18.100000000000001</v>
      </c>
      <c r="E614" s="297">
        <v>12.8</v>
      </c>
      <c r="F614" s="297">
        <v>14.5</v>
      </c>
      <c r="G614" s="297">
        <v>7.8</v>
      </c>
      <c r="H614" s="297">
        <v>0.1</v>
      </c>
      <c r="I614" s="297">
        <v>1</v>
      </c>
      <c r="J614" s="297">
        <v>0</v>
      </c>
      <c r="K614" s="297">
        <v>2.5</v>
      </c>
      <c r="L614" s="297">
        <v>3</v>
      </c>
      <c r="M614" s="297">
        <v>8.5</v>
      </c>
      <c r="N614" s="298">
        <v>17.899999999999999</v>
      </c>
      <c r="O614" s="99"/>
    </row>
    <row r="615" spans="1:15">
      <c r="A615" s="99"/>
      <c r="B615" s="321">
        <v>2</v>
      </c>
      <c r="C615" s="295">
        <v>14.9</v>
      </c>
      <c r="D615" s="295">
        <v>20.399999999999999</v>
      </c>
      <c r="E615" s="295">
        <v>13.7</v>
      </c>
      <c r="F615" s="295">
        <v>10.8</v>
      </c>
      <c r="G615" s="295">
        <v>8</v>
      </c>
      <c r="H615" s="295">
        <v>0</v>
      </c>
      <c r="I615" s="295">
        <v>2.8</v>
      </c>
      <c r="J615" s="295">
        <v>-1.4</v>
      </c>
      <c r="K615" s="295">
        <v>4</v>
      </c>
      <c r="L615" s="295">
        <v>1.8</v>
      </c>
      <c r="M615" s="295">
        <v>8.8000000000000007</v>
      </c>
      <c r="N615" s="300">
        <v>18.2</v>
      </c>
      <c r="O615" s="99"/>
    </row>
    <row r="616" spans="1:15">
      <c r="A616" s="99"/>
      <c r="B616" s="321">
        <v>3</v>
      </c>
      <c r="C616" s="295">
        <v>17.3</v>
      </c>
      <c r="D616" s="295">
        <v>18.8</v>
      </c>
      <c r="E616" s="295">
        <v>13.3</v>
      </c>
      <c r="F616" s="295">
        <v>10.8</v>
      </c>
      <c r="G616" s="295">
        <v>5.2</v>
      </c>
      <c r="H616" s="295">
        <v>1.6</v>
      </c>
      <c r="I616" s="295">
        <v>1.1000000000000001</v>
      </c>
      <c r="J616" s="295">
        <v>-4.2</v>
      </c>
      <c r="K616" s="295">
        <v>2</v>
      </c>
      <c r="L616" s="295">
        <v>1.5</v>
      </c>
      <c r="M616" s="295">
        <v>12.6</v>
      </c>
      <c r="N616" s="300">
        <v>21.7</v>
      </c>
      <c r="O616" s="99"/>
    </row>
    <row r="617" spans="1:15">
      <c r="A617" s="99"/>
      <c r="B617" s="321">
        <v>4</v>
      </c>
      <c r="C617" s="295">
        <v>21.1</v>
      </c>
      <c r="D617" s="295">
        <v>18.5</v>
      </c>
      <c r="E617" s="295">
        <v>15.1</v>
      </c>
      <c r="F617" s="295">
        <v>9.4</v>
      </c>
      <c r="G617" s="295">
        <v>5.7</v>
      </c>
      <c r="H617" s="295">
        <v>4</v>
      </c>
      <c r="I617" s="295">
        <v>1.4</v>
      </c>
      <c r="J617" s="295">
        <v>-3.3</v>
      </c>
      <c r="K617" s="295">
        <v>1.6</v>
      </c>
      <c r="L617" s="295">
        <v>1.3</v>
      </c>
      <c r="M617" s="295">
        <v>16</v>
      </c>
      <c r="N617" s="300">
        <v>18</v>
      </c>
      <c r="O617" s="99"/>
    </row>
    <row r="618" spans="1:15">
      <c r="A618" s="99"/>
      <c r="B618" s="321">
        <v>5</v>
      </c>
      <c r="C618" s="295">
        <v>21.6</v>
      </c>
      <c r="D618" s="295">
        <v>17.100000000000001</v>
      </c>
      <c r="E618" s="295">
        <v>16.7</v>
      </c>
      <c r="F618" s="295">
        <v>11</v>
      </c>
      <c r="G618" s="295">
        <v>6.9</v>
      </c>
      <c r="H618" s="295">
        <v>2.7</v>
      </c>
      <c r="I618" s="295">
        <v>1.4</v>
      </c>
      <c r="J618" s="295">
        <v>-2.5</v>
      </c>
      <c r="K618" s="295">
        <v>-0.4</v>
      </c>
      <c r="L618" s="295">
        <v>1.3</v>
      </c>
      <c r="M618" s="295">
        <v>18.600000000000001</v>
      </c>
      <c r="N618" s="300">
        <v>18.2</v>
      </c>
      <c r="O618" s="99"/>
    </row>
    <row r="619" spans="1:15">
      <c r="A619" s="99"/>
      <c r="B619" s="321">
        <v>6</v>
      </c>
      <c r="C619" s="295">
        <v>22</v>
      </c>
      <c r="D619" s="295">
        <v>18</v>
      </c>
      <c r="E619" s="295">
        <v>16.600000000000001</v>
      </c>
      <c r="F619" s="295">
        <v>8.6</v>
      </c>
      <c r="G619" s="295">
        <v>7.6</v>
      </c>
      <c r="H619" s="295">
        <v>2.9</v>
      </c>
      <c r="I619" s="295">
        <v>-1.9</v>
      </c>
      <c r="J619" s="295">
        <v>-3.3</v>
      </c>
      <c r="K619" s="295">
        <v>2.9</v>
      </c>
      <c r="L619" s="295">
        <v>0.2</v>
      </c>
      <c r="M619" s="295">
        <v>11.3</v>
      </c>
      <c r="N619" s="300">
        <v>21</v>
      </c>
      <c r="O619" s="99"/>
    </row>
    <row r="620" spans="1:15">
      <c r="A620" s="99"/>
      <c r="B620" s="321">
        <v>7</v>
      </c>
      <c r="C620" s="295">
        <v>22.4</v>
      </c>
      <c r="D620" s="295">
        <v>17.399999999999999</v>
      </c>
      <c r="E620" s="295">
        <v>16.8</v>
      </c>
      <c r="F620" s="295">
        <v>10.1</v>
      </c>
      <c r="G620" s="295">
        <v>7.9</v>
      </c>
      <c r="H620" s="295">
        <v>2.6</v>
      </c>
      <c r="I620" s="295">
        <v>-1.1000000000000001</v>
      </c>
      <c r="J620" s="295">
        <v>-3.4</v>
      </c>
      <c r="K620" s="295">
        <v>2.4</v>
      </c>
      <c r="L620" s="295">
        <v>3.4</v>
      </c>
      <c r="M620" s="295">
        <v>11.1</v>
      </c>
      <c r="N620" s="300">
        <v>21.6</v>
      </c>
      <c r="O620" s="99"/>
    </row>
    <row r="621" spans="1:15">
      <c r="A621" s="99"/>
      <c r="B621" s="321">
        <v>8</v>
      </c>
      <c r="C621" s="295">
        <v>18.100000000000001</v>
      </c>
      <c r="D621" s="295">
        <v>18.7</v>
      </c>
      <c r="E621" s="295">
        <v>16.8</v>
      </c>
      <c r="F621" s="295">
        <v>11.2</v>
      </c>
      <c r="G621" s="295">
        <v>6</v>
      </c>
      <c r="H621" s="295">
        <v>0.4</v>
      </c>
      <c r="I621" s="295">
        <v>3.9</v>
      </c>
      <c r="J621" s="295">
        <v>-1.4</v>
      </c>
      <c r="K621" s="295">
        <v>2.6</v>
      </c>
      <c r="L621" s="295">
        <v>6.7</v>
      </c>
      <c r="M621" s="295">
        <v>12.4</v>
      </c>
      <c r="N621" s="300">
        <v>17.7</v>
      </c>
      <c r="O621" s="99"/>
    </row>
    <row r="622" spans="1:15">
      <c r="A622" s="99"/>
      <c r="B622" s="321">
        <v>9</v>
      </c>
      <c r="C622" s="295">
        <v>14.1</v>
      </c>
      <c r="D622" s="295">
        <v>20.6</v>
      </c>
      <c r="E622" s="295">
        <v>16.2</v>
      </c>
      <c r="F622" s="295">
        <v>13.3</v>
      </c>
      <c r="G622" s="295">
        <v>7.7</v>
      </c>
      <c r="H622" s="295">
        <v>-3.2</v>
      </c>
      <c r="I622" s="295">
        <v>6.8</v>
      </c>
      <c r="J622" s="295">
        <v>1.9</v>
      </c>
      <c r="K622" s="295">
        <v>0.9</v>
      </c>
      <c r="L622" s="295">
        <v>7.7</v>
      </c>
      <c r="M622" s="295">
        <v>13.4</v>
      </c>
      <c r="N622" s="300">
        <v>11.6</v>
      </c>
      <c r="O622" s="99"/>
    </row>
    <row r="623" spans="1:15">
      <c r="A623" s="99"/>
      <c r="B623" s="321">
        <v>10</v>
      </c>
      <c r="C623" s="295">
        <v>13.5</v>
      </c>
      <c r="D623" s="295">
        <v>20.8</v>
      </c>
      <c r="E623" s="295">
        <v>14.8</v>
      </c>
      <c r="F623" s="295">
        <v>13.2</v>
      </c>
      <c r="G623" s="295">
        <v>7.2</v>
      </c>
      <c r="H623" s="295">
        <v>-1.3</v>
      </c>
      <c r="I623" s="295">
        <v>12.5</v>
      </c>
      <c r="J623" s="295">
        <v>2.6</v>
      </c>
      <c r="K623" s="295">
        <v>3.9</v>
      </c>
      <c r="L623" s="295">
        <v>9</v>
      </c>
      <c r="M623" s="295">
        <v>11.9</v>
      </c>
      <c r="N623" s="300">
        <v>13.8</v>
      </c>
      <c r="O623" s="99"/>
    </row>
    <row r="624" spans="1:15">
      <c r="A624" s="99"/>
      <c r="B624" s="321">
        <v>11</v>
      </c>
      <c r="C624" s="295">
        <v>14.5</v>
      </c>
      <c r="D624" s="295">
        <v>16.8</v>
      </c>
      <c r="E624" s="295">
        <v>12.7</v>
      </c>
      <c r="F624" s="295">
        <v>14.6</v>
      </c>
      <c r="G624" s="295">
        <v>8.8000000000000007</v>
      </c>
      <c r="H624" s="295">
        <v>3.6</v>
      </c>
      <c r="I624" s="295">
        <v>2.4</v>
      </c>
      <c r="J624" s="295">
        <v>-0.1</v>
      </c>
      <c r="K624" s="295">
        <v>3.3</v>
      </c>
      <c r="L624" s="295">
        <v>9.4</v>
      </c>
      <c r="M624" s="295">
        <v>12.1</v>
      </c>
      <c r="N624" s="300">
        <v>17.7</v>
      </c>
      <c r="O624" s="99"/>
    </row>
    <row r="625" spans="1:15">
      <c r="A625" s="99"/>
      <c r="B625" s="321">
        <v>12</v>
      </c>
      <c r="C625" s="295">
        <v>17.899999999999999</v>
      </c>
      <c r="D625" s="295">
        <v>15.7</v>
      </c>
      <c r="E625" s="295">
        <v>12.5</v>
      </c>
      <c r="F625" s="295">
        <v>11.5</v>
      </c>
      <c r="G625" s="295">
        <v>9.6</v>
      </c>
      <c r="H625" s="295">
        <v>6.2</v>
      </c>
      <c r="I625" s="295">
        <v>4.5</v>
      </c>
      <c r="J625" s="295">
        <v>-1</v>
      </c>
      <c r="K625" s="295">
        <v>2.4</v>
      </c>
      <c r="L625" s="295">
        <v>9</v>
      </c>
      <c r="M625" s="295">
        <v>16.8</v>
      </c>
      <c r="N625" s="300">
        <v>20.9</v>
      </c>
      <c r="O625" s="99"/>
    </row>
    <row r="626" spans="1:15">
      <c r="A626" s="99"/>
      <c r="B626" s="321">
        <v>13</v>
      </c>
      <c r="C626" s="295">
        <v>17.7</v>
      </c>
      <c r="D626" s="295">
        <v>14.5</v>
      </c>
      <c r="E626" s="295">
        <v>14.2</v>
      </c>
      <c r="F626" s="295">
        <v>14.7</v>
      </c>
      <c r="G626" s="295">
        <v>8.6</v>
      </c>
      <c r="H626" s="295">
        <v>6.3</v>
      </c>
      <c r="I626" s="295">
        <v>4.2</v>
      </c>
      <c r="J626" s="295">
        <v>-1.7</v>
      </c>
      <c r="K626" s="295">
        <v>1.6</v>
      </c>
      <c r="L626" s="295">
        <v>9.5</v>
      </c>
      <c r="M626" s="295">
        <v>14</v>
      </c>
      <c r="N626" s="300">
        <v>21.3</v>
      </c>
      <c r="O626" s="99"/>
    </row>
    <row r="627" spans="1:15">
      <c r="A627" s="99"/>
      <c r="B627" s="321">
        <v>14</v>
      </c>
      <c r="C627" s="295">
        <v>18</v>
      </c>
      <c r="D627" s="295">
        <v>14.2</v>
      </c>
      <c r="E627" s="295">
        <v>15.5</v>
      </c>
      <c r="F627" s="295">
        <v>11.5</v>
      </c>
      <c r="G627" s="295">
        <v>9.1999999999999993</v>
      </c>
      <c r="H627" s="295">
        <v>8.1999999999999993</v>
      </c>
      <c r="I627" s="295">
        <v>5.2</v>
      </c>
      <c r="J627" s="295">
        <v>-2.1</v>
      </c>
      <c r="K627" s="295">
        <v>1.6</v>
      </c>
      <c r="L627" s="295">
        <v>9.4</v>
      </c>
      <c r="M627" s="295">
        <v>13.6</v>
      </c>
      <c r="N627" s="300">
        <v>18.7</v>
      </c>
      <c r="O627" s="99"/>
    </row>
    <row r="628" spans="1:15">
      <c r="A628" s="99"/>
      <c r="B628" s="321">
        <v>15</v>
      </c>
      <c r="C628" s="295">
        <v>19.100000000000001</v>
      </c>
      <c r="D628" s="295">
        <v>13.8</v>
      </c>
      <c r="E628" s="295">
        <v>15.1</v>
      </c>
      <c r="F628" s="295">
        <v>11.3</v>
      </c>
      <c r="G628" s="295">
        <v>10.1</v>
      </c>
      <c r="H628" s="295">
        <v>6.2</v>
      </c>
      <c r="I628" s="295">
        <v>1.8</v>
      </c>
      <c r="J628" s="295">
        <v>0.6</v>
      </c>
      <c r="K628" s="295">
        <v>2.2000000000000002</v>
      </c>
      <c r="L628" s="295">
        <v>13.8</v>
      </c>
      <c r="M628" s="295">
        <v>10.8</v>
      </c>
      <c r="N628" s="300">
        <v>15.3</v>
      </c>
      <c r="O628" s="99"/>
    </row>
    <row r="629" spans="1:15">
      <c r="A629" s="99"/>
      <c r="B629" s="321">
        <v>16</v>
      </c>
      <c r="C629" s="295">
        <v>19.7</v>
      </c>
      <c r="D629" s="295">
        <v>13.5</v>
      </c>
      <c r="E629" s="295">
        <v>13.4</v>
      </c>
      <c r="F629" s="295">
        <v>14.7</v>
      </c>
      <c r="G629" s="295">
        <v>6.7</v>
      </c>
      <c r="H629" s="295">
        <v>5.2</v>
      </c>
      <c r="I629" s="295">
        <v>-0.1</v>
      </c>
      <c r="J629" s="295">
        <v>0.3</v>
      </c>
      <c r="K629" s="295">
        <v>3.5</v>
      </c>
      <c r="L629" s="295">
        <v>15</v>
      </c>
      <c r="M629" s="295">
        <v>15.2</v>
      </c>
      <c r="N629" s="300">
        <v>14.7</v>
      </c>
      <c r="O629" s="99"/>
    </row>
    <row r="630" spans="1:15">
      <c r="A630" s="99"/>
      <c r="B630" s="321">
        <v>17</v>
      </c>
      <c r="C630" s="295">
        <v>17.7</v>
      </c>
      <c r="D630" s="295">
        <v>13.6</v>
      </c>
      <c r="E630" s="295">
        <v>14.6</v>
      </c>
      <c r="F630" s="295">
        <v>10.1</v>
      </c>
      <c r="G630" s="295">
        <v>6.2</v>
      </c>
      <c r="H630" s="295">
        <v>2.9</v>
      </c>
      <c r="I630" s="295">
        <v>0.9</v>
      </c>
      <c r="J630" s="295">
        <v>-1</v>
      </c>
      <c r="K630" s="295">
        <v>4.0999999999999996</v>
      </c>
      <c r="L630" s="295">
        <v>7.9</v>
      </c>
      <c r="M630" s="295">
        <v>12.4</v>
      </c>
      <c r="N630" s="300">
        <v>12.1</v>
      </c>
      <c r="O630" s="99"/>
    </row>
    <row r="631" spans="1:15">
      <c r="A631" s="99"/>
      <c r="B631" s="321">
        <v>18</v>
      </c>
      <c r="C631" s="295">
        <v>21.1</v>
      </c>
      <c r="D631" s="295">
        <v>14.7</v>
      </c>
      <c r="E631" s="295">
        <v>13</v>
      </c>
      <c r="F631" s="295">
        <v>10</v>
      </c>
      <c r="G631" s="295">
        <v>5.5</v>
      </c>
      <c r="H631" s="295">
        <v>8.6</v>
      </c>
      <c r="I631" s="295">
        <v>0.7</v>
      </c>
      <c r="J631" s="295">
        <v>-0.9</v>
      </c>
      <c r="K631" s="295">
        <v>2.6</v>
      </c>
      <c r="L631" s="295">
        <v>3.4</v>
      </c>
      <c r="M631" s="295">
        <v>14.5</v>
      </c>
      <c r="N631" s="300">
        <v>15.2</v>
      </c>
      <c r="O631" s="99"/>
    </row>
    <row r="632" spans="1:15">
      <c r="A632" s="99"/>
      <c r="B632" s="321">
        <v>19</v>
      </c>
      <c r="C632" s="295">
        <v>21.4</v>
      </c>
      <c r="D632" s="295">
        <v>14.6</v>
      </c>
      <c r="E632" s="295">
        <v>15.6</v>
      </c>
      <c r="F632" s="295">
        <v>11.8</v>
      </c>
      <c r="G632" s="295">
        <v>5.0999999999999996</v>
      </c>
      <c r="H632" s="295">
        <v>10.3</v>
      </c>
      <c r="I632" s="295">
        <v>0.4</v>
      </c>
      <c r="J632" s="295">
        <v>-0.9</v>
      </c>
      <c r="K632" s="295">
        <v>2.1</v>
      </c>
      <c r="L632" s="295">
        <v>5.0999999999999996</v>
      </c>
      <c r="M632" s="295">
        <v>12.8</v>
      </c>
      <c r="N632" s="300">
        <v>12</v>
      </c>
      <c r="O632" s="99"/>
    </row>
    <row r="633" spans="1:15">
      <c r="A633" s="99"/>
      <c r="B633" s="321">
        <v>20</v>
      </c>
      <c r="C633" s="295">
        <v>24.1</v>
      </c>
      <c r="D633" s="295">
        <v>13.6</v>
      </c>
      <c r="E633" s="295">
        <v>16.2</v>
      </c>
      <c r="F633" s="295">
        <v>13.1</v>
      </c>
      <c r="G633" s="295">
        <v>4.7</v>
      </c>
      <c r="H633" s="295">
        <v>3.9</v>
      </c>
      <c r="I633" s="295">
        <v>-1.6</v>
      </c>
      <c r="J633" s="295">
        <v>0.2</v>
      </c>
      <c r="K633" s="295">
        <v>2.1</v>
      </c>
      <c r="L633" s="295">
        <v>8.3000000000000007</v>
      </c>
      <c r="M633" s="295">
        <v>7.6</v>
      </c>
      <c r="N633" s="300">
        <v>10.3</v>
      </c>
      <c r="O633" s="99"/>
    </row>
    <row r="634" spans="1:15">
      <c r="A634" s="99"/>
      <c r="B634" s="321">
        <v>21</v>
      </c>
      <c r="C634" s="295">
        <v>21.6</v>
      </c>
      <c r="D634" s="295">
        <v>12.1</v>
      </c>
      <c r="E634" s="295">
        <v>15.2</v>
      </c>
      <c r="F634" s="295">
        <v>11.4</v>
      </c>
      <c r="G634" s="295">
        <v>4.4000000000000004</v>
      </c>
      <c r="H634" s="295">
        <v>4.0999999999999996</v>
      </c>
      <c r="I634" s="295">
        <v>-0.1</v>
      </c>
      <c r="J634" s="295">
        <v>0.2</v>
      </c>
      <c r="K634" s="295">
        <v>7.4</v>
      </c>
      <c r="L634" s="295">
        <v>10.7</v>
      </c>
      <c r="M634" s="295">
        <v>9.1999999999999993</v>
      </c>
      <c r="N634" s="300">
        <v>12.1</v>
      </c>
      <c r="O634" s="99"/>
    </row>
    <row r="635" spans="1:15">
      <c r="A635" s="99"/>
      <c r="B635" s="321">
        <v>22</v>
      </c>
      <c r="C635" s="295">
        <v>18.2</v>
      </c>
      <c r="D635" s="295">
        <v>13.6</v>
      </c>
      <c r="E635" s="295">
        <v>9.1</v>
      </c>
      <c r="F635" s="295">
        <v>6</v>
      </c>
      <c r="G635" s="295">
        <v>0.7</v>
      </c>
      <c r="H635" s="295">
        <v>7</v>
      </c>
      <c r="I635" s="295">
        <v>2.1</v>
      </c>
      <c r="J635" s="295">
        <v>0.3</v>
      </c>
      <c r="K635" s="295">
        <v>2.7</v>
      </c>
      <c r="L635" s="295">
        <v>9.6999999999999993</v>
      </c>
      <c r="M635" s="295">
        <v>11.3</v>
      </c>
      <c r="N635" s="300">
        <v>13.5</v>
      </c>
      <c r="O635" s="99"/>
    </row>
    <row r="636" spans="1:15">
      <c r="A636" s="99"/>
      <c r="B636" s="321">
        <v>23</v>
      </c>
      <c r="C636" s="295">
        <v>19.2</v>
      </c>
      <c r="D636" s="295">
        <v>15.4</v>
      </c>
      <c r="E636" s="295">
        <v>7.5</v>
      </c>
      <c r="F636" s="295">
        <v>9.1</v>
      </c>
      <c r="G636" s="295">
        <v>2.2999999999999998</v>
      </c>
      <c r="H636" s="295">
        <v>6.3</v>
      </c>
      <c r="I636" s="295">
        <v>0.7</v>
      </c>
      <c r="J636" s="295">
        <v>3.4</v>
      </c>
      <c r="K636" s="295">
        <v>2.8</v>
      </c>
      <c r="L636" s="295">
        <v>8.4</v>
      </c>
      <c r="M636" s="295">
        <v>11.6</v>
      </c>
      <c r="N636" s="300">
        <v>11.9</v>
      </c>
      <c r="O636" s="99"/>
    </row>
    <row r="637" spans="1:15">
      <c r="A637" s="99"/>
      <c r="B637" s="321">
        <v>24</v>
      </c>
      <c r="C637" s="295">
        <v>17.399999999999999</v>
      </c>
      <c r="D637" s="295">
        <v>11</v>
      </c>
      <c r="E637" s="295">
        <v>9</v>
      </c>
      <c r="F637" s="295">
        <v>7.4</v>
      </c>
      <c r="G637" s="295">
        <v>3.3</v>
      </c>
      <c r="H637" s="295">
        <v>4.5999999999999996</v>
      </c>
      <c r="I637" s="295">
        <v>-0.7</v>
      </c>
      <c r="J637" s="295">
        <v>1.9</v>
      </c>
      <c r="K637" s="295">
        <v>4.0999999999999996</v>
      </c>
      <c r="L637" s="295">
        <v>10</v>
      </c>
      <c r="M637" s="295">
        <v>12.6</v>
      </c>
      <c r="N637" s="300">
        <v>12.4</v>
      </c>
      <c r="O637" s="99"/>
    </row>
    <row r="638" spans="1:15">
      <c r="A638" s="99"/>
      <c r="B638" s="321">
        <v>25</v>
      </c>
      <c r="C638" s="295">
        <v>16.3</v>
      </c>
      <c r="D638" s="295">
        <v>12.5</v>
      </c>
      <c r="E638" s="295">
        <v>11.5</v>
      </c>
      <c r="F638" s="295">
        <v>5</v>
      </c>
      <c r="G638" s="295">
        <v>3.4</v>
      </c>
      <c r="H638" s="295">
        <v>3.8</v>
      </c>
      <c r="I638" s="295">
        <v>0.6</v>
      </c>
      <c r="J638" s="295">
        <v>1.2</v>
      </c>
      <c r="K638" s="295">
        <v>8.4</v>
      </c>
      <c r="L638" s="295">
        <v>13.8</v>
      </c>
      <c r="M638" s="295">
        <v>13.5</v>
      </c>
      <c r="N638" s="300">
        <v>16.100000000000001</v>
      </c>
      <c r="O638" s="99"/>
    </row>
    <row r="639" spans="1:15">
      <c r="A639" s="99"/>
      <c r="B639" s="321">
        <v>26</v>
      </c>
      <c r="C639" s="295">
        <v>20.3</v>
      </c>
      <c r="D639" s="295">
        <v>15.2</v>
      </c>
      <c r="E639" s="295">
        <v>11.9</v>
      </c>
      <c r="F639" s="295">
        <v>6.4</v>
      </c>
      <c r="G639" s="295">
        <v>2</v>
      </c>
      <c r="H639" s="295">
        <v>-0.9</v>
      </c>
      <c r="I639" s="295">
        <v>0.2</v>
      </c>
      <c r="J639" s="295">
        <v>0.2</v>
      </c>
      <c r="K639" s="295">
        <v>7</v>
      </c>
      <c r="L639" s="295">
        <v>13.1</v>
      </c>
      <c r="M639" s="295">
        <v>10.4</v>
      </c>
      <c r="N639" s="300">
        <v>18</v>
      </c>
      <c r="O639" s="99"/>
    </row>
    <row r="640" spans="1:15">
      <c r="A640" s="99"/>
      <c r="B640" s="321">
        <v>27</v>
      </c>
      <c r="C640" s="295">
        <v>20.399999999999999</v>
      </c>
      <c r="D640" s="295">
        <v>11.5</v>
      </c>
      <c r="E640" s="295">
        <v>11.5</v>
      </c>
      <c r="F640" s="295">
        <v>5.6</v>
      </c>
      <c r="G640" s="295">
        <v>0.7</v>
      </c>
      <c r="H640" s="295">
        <v>-5.6</v>
      </c>
      <c r="I640" s="295">
        <v>0.6</v>
      </c>
      <c r="J640" s="295">
        <v>-0.4</v>
      </c>
      <c r="K640" s="295">
        <v>5.9</v>
      </c>
      <c r="L640" s="295">
        <v>14.5</v>
      </c>
      <c r="M640" s="295">
        <v>9.1999999999999993</v>
      </c>
      <c r="N640" s="300">
        <v>15.7</v>
      </c>
      <c r="O640" s="99"/>
    </row>
    <row r="641" spans="1:15">
      <c r="A641" s="99"/>
      <c r="B641" s="321">
        <v>28</v>
      </c>
      <c r="C641" s="295">
        <v>18.8</v>
      </c>
      <c r="D641" s="295">
        <v>13</v>
      </c>
      <c r="E641" s="295">
        <v>10</v>
      </c>
      <c r="F641" s="295">
        <v>3</v>
      </c>
      <c r="G641" s="295">
        <v>0</v>
      </c>
      <c r="H641" s="295">
        <v>-9.4</v>
      </c>
      <c r="I641" s="295">
        <v>1.1000000000000001</v>
      </c>
      <c r="J641" s="295">
        <v>1.9</v>
      </c>
      <c r="K641" s="295">
        <v>3.7</v>
      </c>
      <c r="L641" s="295">
        <v>7</v>
      </c>
      <c r="M641" s="295">
        <v>12.1</v>
      </c>
      <c r="N641" s="300">
        <v>15.7</v>
      </c>
      <c r="O641" s="99"/>
    </row>
    <row r="642" spans="1:15">
      <c r="A642" s="99"/>
      <c r="B642" s="321">
        <v>29</v>
      </c>
      <c r="C642" s="295">
        <v>19.600000000000001</v>
      </c>
      <c r="D642" s="295">
        <v>14.8</v>
      </c>
      <c r="E642" s="295">
        <v>11</v>
      </c>
      <c r="F642" s="295">
        <v>4.4000000000000004</v>
      </c>
      <c r="G642" s="295">
        <v>0.8</v>
      </c>
      <c r="H642" s="295">
        <v>-6</v>
      </c>
      <c r="I642" s="295">
        <v>-0.2</v>
      </c>
      <c r="J642" s="295"/>
      <c r="K642" s="295">
        <v>8.9</v>
      </c>
      <c r="L642" s="295">
        <v>6.5</v>
      </c>
      <c r="M642" s="295">
        <v>15</v>
      </c>
      <c r="N642" s="300">
        <v>18.5</v>
      </c>
      <c r="O642" s="99"/>
    </row>
    <row r="643" spans="1:15">
      <c r="A643" s="99"/>
      <c r="B643" s="321">
        <v>30</v>
      </c>
      <c r="C643" s="295">
        <v>19.8</v>
      </c>
      <c r="D643" s="295">
        <v>16.399999999999999</v>
      </c>
      <c r="E643" s="295">
        <v>14.9</v>
      </c>
      <c r="F643" s="295">
        <v>6.9</v>
      </c>
      <c r="G643" s="295">
        <v>0.8</v>
      </c>
      <c r="H643" s="295">
        <v>-6</v>
      </c>
      <c r="I643" s="295">
        <v>-1.5</v>
      </c>
      <c r="J643" s="295"/>
      <c r="K643" s="295">
        <v>5.5</v>
      </c>
      <c r="L643" s="295">
        <v>8.1</v>
      </c>
      <c r="M643" s="295">
        <v>12.6</v>
      </c>
      <c r="N643" s="300">
        <v>18</v>
      </c>
      <c r="O643" s="99"/>
    </row>
    <row r="644" spans="1:15" ht="15" thickBot="1">
      <c r="A644" s="99"/>
      <c r="B644" s="325">
        <v>31</v>
      </c>
      <c r="C644" s="302">
        <v>16.899999999999999</v>
      </c>
      <c r="D644" s="302">
        <v>14</v>
      </c>
      <c r="E644" s="302"/>
      <c r="F644" s="302">
        <v>7.5</v>
      </c>
      <c r="G644" s="302"/>
      <c r="H644" s="302">
        <v>-1</v>
      </c>
      <c r="I644" s="302">
        <v>-2.6</v>
      </c>
      <c r="J644" s="302"/>
      <c r="K644" s="302">
        <v>7.1</v>
      </c>
      <c r="L644" s="302"/>
      <c r="M644" s="302">
        <v>15.4</v>
      </c>
      <c r="N644" s="303"/>
      <c r="O644" s="99"/>
    </row>
    <row r="645" spans="1:15">
      <c r="A645" s="306" t="s">
        <v>652</v>
      </c>
      <c r="B645" s="304" t="s">
        <v>211</v>
      </c>
      <c r="C645" s="219">
        <v>0</v>
      </c>
      <c r="D645" s="219">
        <v>0</v>
      </c>
      <c r="E645" s="219">
        <v>12</v>
      </c>
      <c r="F645" s="219">
        <v>24</v>
      </c>
      <c r="G645" s="219">
        <v>31</v>
      </c>
      <c r="H645" s="219">
        <v>31</v>
      </c>
      <c r="I645" s="219">
        <v>31</v>
      </c>
      <c r="J645" s="219">
        <v>28</v>
      </c>
      <c r="K645" s="219">
        <v>31</v>
      </c>
      <c r="L645" s="219">
        <v>26</v>
      </c>
      <c r="M645" s="219">
        <v>20</v>
      </c>
      <c r="N645" s="220">
        <v>8</v>
      </c>
    </row>
    <row r="646" spans="1:15" ht="15" thickBot="1">
      <c r="A646" s="307" t="s">
        <v>651</v>
      </c>
      <c r="B646" s="305" t="s">
        <v>650</v>
      </c>
      <c r="C646" s="211">
        <v>18.670967741935481</v>
      </c>
      <c r="D646" s="211">
        <v>15.57741935483871</v>
      </c>
      <c r="E646" s="211">
        <v>13.573333333333331</v>
      </c>
      <c r="F646" s="211">
        <v>9.9645161290322548</v>
      </c>
      <c r="G646" s="211">
        <v>5.4300000000000006</v>
      </c>
      <c r="H646" s="211">
        <v>2.1967741935483871</v>
      </c>
      <c r="I646" s="211">
        <v>1.5</v>
      </c>
      <c r="J646" s="211">
        <v>-0.46071428571428558</v>
      </c>
      <c r="K646" s="211">
        <v>3.5935483870967748</v>
      </c>
      <c r="L646" s="211">
        <v>7.6166666666666663</v>
      </c>
      <c r="M646" s="211">
        <v>12.493548387096777</v>
      </c>
      <c r="N646" s="212">
        <v>16.326666666666668</v>
      </c>
    </row>
    <row r="647" spans="1:15">
      <c r="B647" s="108"/>
      <c r="C647" s="105"/>
      <c r="D647" s="105"/>
      <c r="E647" s="107"/>
      <c r="F647" s="105"/>
      <c r="G647" s="105"/>
      <c r="H647" s="106"/>
      <c r="I647" s="105"/>
      <c r="J647" s="105"/>
      <c r="K647" s="105"/>
      <c r="L647" s="105"/>
      <c r="M647" s="105"/>
      <c r="N647" s="105"/>
    </row>
    <row r="648" spans="1:15" ht="15" thickBot="1">
      <c r="B648" s="108"/>
      <c r="C648" s="105"/>
      <c r="D648" s="105"/>
      <c r="E648" s="107"/>
      <c r="F648" s="105"/>
      <c r="G648" s="105"/>
      <c r="H648" s="106"/>
      <c r="I648" s="105"/>
      <c r="J648" s="105"/>
      <c r="K648" s="105"/>
      <c r="L648" s="105"/>
      <c r="M648" s="105"/>
      <c r="N648" s="105"/>
    </row>
    <row r="649" spans="1:15" ht="15" thickBot="1">
      <c r="A649" s="318" t="s">
        <v>730</v>
      </c>
      <c r="B649" s="284" t="s">
        <v>236</v>
      </c>
      <c r="C649" s="285" t="s">
        <v>667</v>
      </c>
      <c r="D649" s="285" t="s">
        <v>667</v>
      </c>
      <c r="E649" s="285" t="s">
        <v>667</v>
      </c>
      <c r="F649" s="285" t="s">
        <v>667</v>
      </c>
      <c r="G649" s="285" t="s">
        <v>667</v>
      </c>
      <c r="H649" s="285" t="s">
        <v>667</v>
      </c>
      <c r="I649" s="285" t="s">
        <v>666</v>
      </c>
      <c r="J649" s="285" t="s">
        <v>666</v>
      </c>
      <c r="K649" s="285" t="s">
        <v>666</v>
      </c>
      <c r="L649" s="285" t="s">
        <v>666</v>
      </c>
      <c r="M649" s="285" t="s">
        <v>666</v>
      </c>
      <c r="N649" s="286" t="s">
        <v>666</v>
      </c>
      <c r="O649" s="99"/>
    </row>
    <row r="650" spans="1:15" ht="15" thickBot="1">
      <c r="A650" s="102"/>
      <c r="B650" s="287" t="s">
        <v>195</v>
      </c>
      <c r="C650" s="288" t="s">
        <v>665</v>
      </c>
      <c r="D650" s="288" t="s">
        <v>664</v>
      </c>
      <c r="E650" s="288" t="s">
        <v>663</v>
      </c>
      <c r="F650" s="288" t="s">
        <v>662</v>
      </c>
      <c r="G650" s="288" t="s">
        <v>661</v>
      </c>
      <c r="H650" s="288" t="s">
        <v>660</v>
      </c>
      <c r="I650" s="288" t="s">
        <v>659</v>
      </c>
      <c r="J650" s="288" t="s">
        <v>658</v>
      </c>
      <c r="K650" s="288" t="s">
        <v>657</v>
      </c>
      <c r="L650" s="288" t="s">
        <v>656</v>
      </c>
      <c r="M650" s="288" t="s">
        <v>655</v>
      </c>
      <c r="N650" s="289" t="s">
        <v>654</v>
      </c>
      <c r="O650" s="99"/>
    </row>
    <row r="651" spans="1:15" ht="15" thickBot="1">
      <c r="A651" s="102"/>
      <c r="B651" s="319" t="s">
        <v>653</v>
      </c>
      <c r="C651" s="102"/>
      <c r="D651" s="102"/>
      <c r="E651" s="104"/>
      <c r="F651" s="102"/>
      <c r="G651" s="102"/>
      <c r="H651" s="103"/>
      <c r="I651" s="102"/>
      <c r="J651" s="102"/>
      <c r="K651" s="102"/>
      <c r="L651" s="102"/>
      <c r="M651" s="102"/>
      <c r="N651" s="102"/>
      <c r="O651" s="99"/>
    </row>
    <row r="652" spans="1:15">
      <c r="A652" s="99"/>
      <c r="B652" s="314">
        <v>1</v>
      </c>
      <c r="C652" s="322">
        <v>15.5</v>
      </c>
      <c r="D652" s="297">
        <v>19</v>
      </c>
      <c r="E652" s="297">
        <v>12.1</v>
      </c>
      <c r="F652" s="297">
        <v>14.9</v>
      </c>
      <c r="G652" s="297">
        <v>9.6999999999999993</v>
      </c>
      <c r="H652" s="297">
        <v>0.9</v>
      </c>
      <c r="I652" s="297">
        <v>1.2</v>
      </c>
      <c r="J652" s="297">
        <v>0.1</v>
      </c>
      <c r="K652" s="297">
        <v>2.9</v>
      </c>
      <c r="L652" s="297">
        <v>2.4</v>
      </c>
      <c r="M652" s="297">
        <v>8.6999999999999993</v>
      </c>
      <c r="N652" s="298">
        <v>17.3</v>
      </c>
      <c r="O652" s="99"/>
    </row>
    <row r="653" spans="1:15">
      <c r="A653" s="99"/>
      <c r="B653" s="315">
        <v>2</v>
      </c>
      <c r="C653" s="312">
        <v>16.100000000000001</v>
      </c>
      <c r="D653" s="295">
        <v>22.3</v>
      </c>
      <c r="E653" s="295">
        <v>12.9</v>
      </c>
      <c r="F653" s="295">
        <v>12.6</v>
      </c>
      <c r="G653" s="295">
        <v>6.9</v>
      </c>
      <c r="H653" s="295">
        <v>0</v>
      </c>
      <c r="I653" s="295">
        <v>1.4</v>
      </c>
      <c r="J653" s="295">
        <v>-1.5</v>
      </c>
      <c r="K653" s="295">
        <v>2.9</v>
      </c>
      <c r="L653" s="295">
        <v>0.5</v>
      </c>
      <c r="M653" s="295">
        <v>8.4</v>
      </c>
      <c r="N653" s="300">
        <v>19.600000000000001</v>
      </c>
      <c r="O653" s="99"/>
    </row>
    <row r="654" spans="1:15">
      <c r="A654" s="99"/>
      <c r="B654" s="315">
        <v>3</v>
      </c>
      <c r="C654" s="312">
        <v>19.8</v>
      </c>
      <c r="D654" s="295">
        <v>19.5</v>
      </c>
      <c r="E654" s="295">
        <v>14</v>
      </c>
      <c r="F654" s="295">
        <v>11.6</v>
      </c>
      <c r="G654" s="295">
        <v>5.8</v>
      </c>
      <c r="H654" s="295">
        <v>1.7</v>
      </c>
      <c r="I654" s="295">
        <v>0.8</v>
      </c>
      <c r="J654" s="295">
        <v>-1.6</v>
      </c>
      <c r="K654" s="295">
        <v>2.8</v>
      </c>
      <c r="L654" s="295">
        <v>3.1</v>
      </c>
      <c r="M654" s="295">
        <v>11.6</v>
      </c>
      <c r="N654" s="300">
        <v>22</v>
      </c>
      <c r="O654" s="99"/>
    </row>
    <row r="655" spans="1:15">
      <c r="A655" s="99"/>
      <c r="B655" s="315">
        <v>4</v>
      </c>
      <c r="C655" s="312">
        <v>21.9</v>
      </c>
      <c r="D655" s="295">
        <v>17.8</v>
      </c>
      <c r="E655" s="295">
        <v>17</v>
      </c>
      <c r="F655" s="295">
        <v>11.2</v>
      </c>
      <c r="G655" s="295">
        <v>8</v>
      </c>
      <c r="H655" s="295">
        <v>4.2</v>
      </c>
      <c r="I655" s="295">
        <v>0.6</v>
      </c>
      <c r="J655" s="295">
        <v>-3.1</v>
      </c>
      <c r="K655" s="295">
        <v>3.3</v>
      </c>
      <c r="L655" s="295">
        <v>1.9</v>
      </c>
      <c r="M655" s="295">
        <v>17.5</v>
      </c>
      <c r="N655" s="300">
        <v>17.7</v>
      </c>
      <c r="O655" s="99"/>
    </row>
    <row r="656" spans="1:15">
      <c r="A656" s="99"/>
      <c r="B656" s="315">
        <v>5</v>
      </c>
      <c r="C656" s="312">
        <v>20.2</v>
      </c>
      <c r="D656" s="295">
        <v>17.100000000000001</v>
      </c>
      <c r="E656" s="295">
        <v>18.899999999999999</v>
      </c>
      <c r="F656" s="295">
        <v>11.4</v>
      </c>
      <c r="G656" s="295">
        <v>9.5</v>
      </c>
      <c r="H656" s="295">
        <v>2.9</v>
      </c>
      <c r="I656" s="295">
        <v>0.5</v>
      </c>
      <c r="J656" s="295">
        <v>-2.8</v>
      </c>
      <c r="K656" s="295">
        <v>1.2</v>
      </c>
      <c r="L656" s="295">
        <v>2.2000000000000002</v>
      </c>
      <c r="M656" s="295">
        <v>20.7</v>
      </c>
      <c r="N656" s="300">
        <v>19.7</v>
      </c>
      <c r="O656" s="99"/>
    </row>
    <row r="657" spans="1:15">
      <c r="A657" s="99"/>
      <c r="B657" s="315">
        <v>6</v>
      </c>
      <c r="C657" s="312">
        <v>23.1</v>
      </c>
      <c r="D657" s="295">
        <v>18.600000000000001</v>
      </c>
      <c r="E657" s="295">
        <v>18.5</v>
      </c>
      <c r="F657" s="295">
        <v>11.1</v>
      </c>
      <c r="G657" s="295">
        <v>8</v>
      </c>
      <c r="H657" s="295">
        <v>3.4</v>
      </c>
      <c r="I657" s="295">
        <v>-0.8</v>
      </c>
      <c r="J657" s="295">
        <v>-3.6</v>
      </c>
      <c r="K657" s="295">
        <v>2.7</v>
      </c>
      <c r="L657" s="295">
        <v>0.4</v>
      </c>
      <c r="M657" s="295">
        <v>11.6</v>
      </c>
      <c r="N657" s="300">
        <v>24.1</v>
      </c>
      <c r="O657" s="99"/>
    </row>
    <row r="658" spans="1:15">
      <c r="A658" s="99"/>
      <c r="B658" s="315">
        <v>7</v>
      </c>
      <c r="C658" s="312">
        <v>21.7</v>
      </c>
      <c r="D658" s="295">
        <v>18.100000000000001</v>
      </c>
      <c r="E658" s="295">
        <v>17.399999999999999</v>
      </c>
      <c r="F658" s="295">
        <v>11.8</v>
      </c>
      <c r="G658" s="295">
        <v>7.8</v>
      </c>
      <c r="H658" s="295">
        <v>2.5</v>
      </c>
      <c r="I658" s="295">
        <v>-0.9</v>
      </c>
      <c r="J658" s="295">
        <v>-2.5</v>
      </c>
      <c r="K658" s="295">
        <v>4.5</v>
      </c>
      <c r="L658" s="295">
        <v>4.0999999999999996</v>
      </c>
      <c r="M658" s="295">
        <v>12.6</v>
      </c>
      <c r="N658" s="300">
        <v>19.899999999999999</v>
      </c>
      <c r="O658" s="99"/>
    </row>
    <row r="659" spans="1:15">
      <c r="A659" s="99"/>
      <c r="B659" s="315">
        <v>8</v>
      </c>
      <c r="C659" s="312">
        <v>17.8</v>
      </c>
      <c r="D659" s="295">
        <v>20.8</v>
      </c>
      <c r="E659" s="295">
        <v>18.399999999999999</v>
      </c>
      <c r="F659" s="295">
        <v>12.1</v>
      </c>
      <c r="G659" s="295">
        <v>7.2</v>
      </c>
      <c r="H659" s="295">
        <v>1.1000000000000001</v>
      </c>
      <c r="I659" s="295">
        <v>2.8</v>
      </c>
      <c r="J659" s="295">
        <v>-2.1</v>
      </c>
      <c r="K659" s="295">
        <v>5.2</v>
      </c>
      <c r="L659" s="295">
        <v>6.3</v>
      </c>
      <c r="M659" s="295">
        <v>13.9</v>
      </c>
      <c r="N659" s="300">
        <v>16</v>
      </c>
      <c r="O659" s="99"/>
    </row>
    <row r="660" spans="1:15">
      <c r="A660" s="99"/>
      <c r="B660" s="315">
        <v>9</v>
      </c>
      <c r="C660" s="312">
        <v>13.7</v>
      </c>
      <c r="D660" s="295">
        <v>20.399999999999999</v>
      </c>
      <c r="E660" s="295">
        <v>16.8</v>
      </c>
      <c r="F660" s="295">
        <v>14.5</v>
      </c>
      <c r="G660" s="295">
        <v>7.8</v>
      </c>
      <c r="H660" s="295">
        <v>-2.2000000000000002</v>
      </c>
      <c r="I660" s="295">
        <v>6.5</v>
      </c>
      <c r="J660" s="295">
        <v>0.7</v>
      </c>
      <c r="K660" s="295">
        <v>4.5</v>
      </c>
      <c r="L660" s="295">
        <v>9.1</v>
      </c>
      <c r="M660" s="295">
        <v>12.6</v>
      </c>
      <c r="N660" s="300">
        <v>10.6</v>
      </c>
      <c r="O660" s="99"/>
    </row>
    <row r="661" spans="1:15">
      <c r="A661" s="99"/>
      <c r="B661" s="315">
        <v>10</v>
      </c>
      <c r="C661" s="312">
        <v>13.2</v>
      </c>
      <c r="D661" s="295">
        <v>23</v>
      </c>
      <c r="E661" s="295">
        <v>14.3</v>
      </c>
      <c r="F661" s="295">
        <v>14.3</v>
      </c>
      <c r="G661" s="295">
        <v>9.1</v>
      </c>
      <c r="H661" s="295">
        <v>-1</v>
      </c>
      <c r="I661" s="295">
        <v>12.5</v>
      </c>
      <c r="J661" s="295">
        <v>2</v>
      </c>
      <c r="K661" s="295">
        <v>6.3</v>
      </c>
      <c r="L661" s="295">
        <v>11.7</v>
      </c>
      <c r="M661" s="295">
        <v>13.4</v>
      </c>
      <c r="N661" s="300">
        <v>13.8</v>
      </c>
      <c r="O661" s="99"/>
    </row>
    <row r="662" spans="1:15">
      <c r="A662" s="99"/>
      <c r="B662" s="315">
        <v>11</v>
      </c>
      <c r="C662" s="312">
        <v>14.2</v>
      </c>
      <c r="D662" s="295">
        <v>16.600000000000001</v>
      </c>
      <c r="E662" s="295">
        <v>12.4</v>
      </c>
      <c r="F662" s="295">
        <v>14.7</v>
      </c>
      <c r="G662" s="295">
        <v>10.6</v>
      </c>
      <c r="H662" s="295">
        <v>3.9</v>
      </c>
      <c r="I662" s="295">
        <v>2.6</v>
      </c>
      <c r="J662" s="295">
        <v>0</v>
      </c>
      <c r="K662" s="295">
        <v>3.1</v>
      </c>
      <c r="L662" s="295">
        <v>10.8</v>
      </c>
      <c r="M662" s="295">
        <v>14.2</v>
      </c>
      <c r="N662" s="300">
        <v>17.3</v>
      </c>
      <c r="O662" s="99"/>
    </row>
    <row r="663" spans="1:15">
      <c r="A663" s="99"/>
      <c r="B663" s="315">
        <v>12</v>
      </c>
      <c r="C663" s="312">
        <v>18.100000000000001</v>
      </c>
      <c r="D663" s="295">
        <v>15.8</v>
      </c>
      <c r="E663" s="295">
        <v>12.6</v>
      </c>
      <c r="F663" s="295">
        <v>14.3</v>
      </c>
      <c r="G663" s="295">
        <v>11.2</v>
      </c>
      <c r="H663" s="295">
        <v>4.9000000000000004</v>
      </c>
      <c r="I663" s="295">
        <v>3.8</v>
      </c>
      <c r="J663" s="295">
        <v>-0.4</v>
      </c>
      <c r="K663" s="295">
        <v>2.2999999999999998</v>
      </c>
      <c r="L663" s="295">
        <v>11.8</v>
      </c>
      <c r="M663" s="295">
        <v>18.899999999999999</v>
      </c>
      <c r="N663" s="300">
        <v>21.7</v>
      </c>
      <c r="O663" s="99"/>
    </row>
    <row r="664" spans="1:15">
      <c r="A664" s="99"/>
      <c r="B664" s="315">
        <v>13</v>
      </c>
      <c r="C664" s="312">
        <v>17.3</v>
      </c>
      <c r="D664" s="295">
        <v>14.9</v>
      </c>
      <c r="E664" s="295">
        <v>14.2</v>
      </c>
      <c r="F664" s="295">
        <v>14.9</v>
      </c>
      <c r="G664" s="295">
        <v>8.9</v>
      </c>
      <c r="H664" s="295">
        <v>6.7</v>
      </c>
      <c r="I664" s="295">
        <v>6</v>
      </c>
      <c r="J664" s="295">
        <v>-1.1000000000000001</v>
      </c>
      <c r="K664" s="295">
        <v>1.8</v>
      </c>
      <c r="L664" s="295">
        <v>9.1999999999999993</v>
      </c>
      <c r="M664" s="295">
        <v>15.4</v>
      </c>
      <c r="N664" s="300">
        <v>20.2</v>
      </c>
      <c r="O664" s="99"/>
    </row>
    <row r="665" spans="1:15">
      <c r="A665" s="99"/>
      <c r="B665" s="315">
        <v>14</v>
      </c>
      <c r="C665" s="312">
        <v>19.2</v>
      </c>
      <c r="D665" s="295">
        <v>15.1</v>
      </c>
      <c r="E665" s="295">
        <v>15.6</v>
      </c>
      <c r="F665" s="295">
        <v>14.2</v>
      </c>
      <c r="G665" s="295">
        <v>9.1</v>
      </c>
      <c r="H665" s="295">
        <v>7.7</v>
      </c>
      <c r="I665" s="295">
        <v>5.4</v>
      </c>
      <c r="J665" s="295">
        <v>-0.9</v>
      </c>
      <c r="K665" s="295">
        <v>1.4</v>
      </c>
      <c r="L665" s="295">
        <v>10.199999999999999</v>
      </c>
      <c r="M665" s="295">
        <v>12.8</v>
      </c>
      <c r="N665" s="300">
        <v>17.600000000000001</v>
      </c>
      <c r="O665" s="99"/>
    </row>
    <row r="666" spans="1:15">
      <c r="A666" s="99"/>
      <c r="B666" s="315">
        <v>15</v>
      </c>
      <c r="C666" s="312">
        <v>21.7</v>
      </c>
      <c r="D666" s="295">
        <v>13.1</v>
      </c>
      <c r="E666" s="295">
        <v>16</v>
      </c>
      <c r="F666" s="295">
        <v>10.9</v>
      </c>
      <c r="G666" s="295">
        <v>10</v>
      </c>
      <c r="H666" s="295">
        <v>7.4</v>
      </c>
      <c r="I666" s="295">
        <v>2.4</v>
      </c>
      <c r="J666" s="295">
        <v>1.9</v>
      </c>
      <c r="K666" s="295">
        <v>4.4000000000000004</v>
      </c>
      <c r="L666" s="295">
        <v>15.4</v>
      </c>
      <c r="M666" s="295">
        <v>12.2</v>
      </c>
      <c r="N666" s="300">
        <v>14.2</v>
      </c>
      <c r="O666" s="99"/>
    </row>
    <row r="667" spans="1:15">
      <c r="A667" s="99"/>
      <c r="B667" s="315">
        <v>16</v>
      </c>
      <c r="C667" s="312">
        <v>19.2</v>
      </c>
      <c r="D667" s="295">
        <v>13.6</v>
      </c>
      <c r="E667" s="295">
        <v>14.9</v>
      </c>
      <c r="F667" s="295">
        <v>13.9</v>
      </c>
      <c r="G667" s="295">
        <v>8</v>
      </c>
      <c r="H667" s="295">
        <v>4.7</v>
      </c>
      <c r="I667" s="295">
        <v>1.1000000000000001</v>
      </c>
      <c r="J667" s="295">
        <v>2.5</v>
      </c>
      <c r="K667" s="295">
        <v>7.5</v>
      </c>
      <c r="L667" s="295">
        <v>16.8</v>
      </c>
      <c r="M667" s="295">
        <v>15.5</v>
      </c>
      <c r="N667" s="300">
        <v>13.5</v>
      </c>
      <c r="O667" s="99"/>
    </row>
    <row r="668" spans="1:15">
      <c r="A668" s="99"/>
      <c r="B668" s="315">
        <v>17</v>
      </c>
      <c r="C668" s="312">
        <v>19.2</v>
      </c>
      <c r="D668" s="295">
        <v>14</v>
      </c>
      <c r="E668" s="295">
        <v>16.100000000000001</v>
      </c>
      <c r="F668" s="295">
        <v>10.9</v>
      </c>
      <c r="G668" s="295">
        <v>6.9</v>
      </c>
      <c r="H668" s="295">
        <v>3.4</v>
      </c>
      <c r="I668" s="295">
        <v>1.4</v>
      </c>
      <c r="J668" s="295">
        <v>0</v>
      </c>
      <c r="K668" s="295">
        <v>7.7</v>
      </c>
      <c r="L668" s="295">
        <v>7</v>
      </c>
      <c r="M668" s="295">
        <v>12.9</v>
      </c>
      <c r="N668" s="300">
        <v>12.4</v>
      </c>
      <c r="O668" s="99"/>
    </row>
    <row r="669" spans="1:15">
      <c r="A669" s="99"/>
      <c r="B669" s="315">
        <v>18</v>
      </c>
      <c r="C669" s="312">
        <v>23</v>
      </c>
      <c r="D669" s="295">
        <v>15.6</v>
      </c>
      <c r="E669" s="295">
        <v>15.5</v>
      </c>
      <c r="F669" s="295">
        <v>11.9</v>
      </c>
      <c r="G669" s="295">
        <v>5.9</v>
      </c>
      <c r="H669" s="295">
        <v>7.9</v>
      </c>
      <c r="I669" s="295">
        <v>1.2</v>
      </c>
      <c r="J669" s="295">
        <v>-0.7</v>
      </c>
      <c r="K669" s="295">
        <v>6.2</v>
      </c>
      <c r="L669" s="295">
        <v>4.8</v>
      </c>
      <c r="M669" s="295">
        <v>16.2</v>
      </c>
      <c r="N669" s="300">
        <v>14.2</v>
      </c>
      <c r="O669" s="99"/>
    </row>
    <row r="670" spans="1:15">
      <c r="A670" s="99"/>
      <c r="B670" s="315">
        <v>19</v>
      </c>
      <c r="C670" s="312">
        <v>24.7</v>
      </c>
      <c r="D670" s="295">
        <v>15</v>
      </c>
      <c r="E670" s="295">
        <v>15.7</v>
      </c>
      <c r="F670" s="295">
        <v>12</v>
      </c>
      <c r="G670" s="295">
        <v>4.9000000000000004</v>
      </c>
      <c r="H670" s="295">
        <v>9.8000000000000007</v>
      </c>
      <c r="I670" s="295">
        <v>0.6</v>
      </c>
      <c r="J670" s="295">
        <v>1.2</v>
      </c>
      <c r="K670" s="295">
        <v>5.2</v>
      </c>
      <c r="L670" s="295">
        <v>7.8</v>
      </c>
      <c r="M670" s="295">
        <v>12.8</v>
      </c>
      <c r="N670" s="300">
        <v>10.8</v>
      </c>
      <c r="O670" s="99"/>
    </row>
    <row r="671" spans="1:15">
      <c r="A671" s="99"/>
      <c r="B671" s="315">
        <v>20</v>
      </c>
      <c r="C671" s="312">
        <v>25.5</v>
      </c>
      <c r="D671" s="295">
        <v>13.4</v>
      </c>
      <c r="E671" s="295">
        <v>15.8</v>
      </c>
      <c r="F671" s="295">
        <v>13.6</v>
      </c>
      <c r="G671" s="295">
        <v>4.5999999999999996</v>
      </c>
      <c r="H671" s="295">
        <v>4.0999999999999996</v>
      </c>
      <c r="I671" s="295">
        <v>0.3</v>
      </c>
      <c r="J671" s="295">
        <v>3.1</v>
      </c>
      <c r="K671" s="295">
        <v>6.3</v>
      </c>
      <c r="L671" s="295">
        <v>11.4</v>
      </c>
      <c r="M671" s="295">
        <v>8.1</v>
      </c>
      <c r="N671" s="300">
        <v>8.6</v>
      </c>
      <c r="O671" s="99"/>
    </row>
    <row r="672" spans="1:15">
      <c r="A672" s="99"/>
      <c r="B672" s="315">
        <v>21</v>
      </c>
      <c r="C672" s="312">
        <v>20.9</v>
      </c>
      <c r="D672" s="295">
        <v>13.3</v>
      </c>
      <c r="E672" s="295">
        <v>15.6</v>
      </c>
      <c r="F672" s="295">
        <v>12.2</v>
      </c>
      <c r="G672" s="295">
        <v>3.7</v>
      </c>
      <c r="H672" s="295">
        <v>3.7</v>
      </c>
      <c r="I672" s="295">
        <v>0.2</v>
      </c>
      <c r="J672" s="295">
        <v>2.5</v>
      </c>
      <c r="K672" s="295">
        <v>7.4</v>
      </c>
      <c r="L672" s="295">
        <v>13.8</v>
      </c>
      <c r="M672" s="295">
        <v>9.1999999999999993</v>
      </c>
      <c r="N672" s="300">
        <v>11.5</v>
      </c>
      <c r="O672" s="99"/>
    </row>
    <row r="673" spans="1:15">
      <c r="A673" s="99"/>
      <c r="B673" s="315">
        <v>22</v>
      </c>
      <c r="C673" s="312">
        <v>19</v>
      </c>
      <c r="D673" s="295">
        <v>15.2</v>
      </c>
      <c r="E673" s="295">
        <v>8.6999999999999993</v>
      </c>
      <c r="F673" s="295">
        <v>5.0999999999999996</v>
      </c>
      <c r="G673" s="295">
        <v>2.4</v>
      </c>
      <c r="H673" s="295">
        <v>7</v>
      </c>
      <c r="I673" s="295">
        <v>3.2</v>
      </c>
      <c r="J673" s="295">
        <v>1</v>
      </c>
      <c r="K673" s="295">
        <v>3</v>
      </c>
      <c r="L673" s="295">
        <v>10.8</v>
      </c>
      <c r="M673" s="295">
        <v>12.2</v>
      </c>
      <c r="N673" s="300">
        <v>12.2</v>
      </c>
      <c r="O673" s="99"/>
    </row>
    <row r="674" spans="1:15">
      <c r="A674" s="99"/>
      <c r="B674" s="315">
        <v>23</v>
      </c>
      <c r="C674" s="312">
        <v>20.100000000000001</v>
      </c>
      <c r="D674" s="295">
        <v>15.6</v>
      </c>
      <c r="E674" s="295">
        <v>9.1</v>
      </c>
      <c r="F674" s="295">
        <v>8.6</v>
      </c>
      <c r="G674" s="295">
        <v>3.5</v>
      </c>
      <c r="H674" s="295">
        <v>8.1</v>
      </c>
      <c r="I674" s="295">
        <v>0</v>
      </c>
      <c r="J674" s="295">
        <v>2.8</v>
      </c>
      <c r="K674" s="295">
        <v>4.9000000000000004</v>
      </c>
      <c r="L674" s="295">
        <v>8.6</v>
      </c>
      <c r="M674" s="295">
        <v>11.7</v>
      </c>
      <c r="N674" s="300">
        <v>10.199999999999999</v>
      </c>
      <c r="O674" s="99"/>
    </row>
    <row r="675" spans="1:15">
      <c r="A675" s="99"/>
      <c r="B675" s="315">
        <v>24</v>
      </c>
      <c r="C675" s="312">
        <v>18.399999999999999</v>
      </c>
      <c r="D675" s="295">
        <v>11.5</v>
      </c>
      <c r="E675" s="295">
        <v>9.9</v>
      </c>
      <c r="F675" s="295">
        <v>5.6</v>
      </c>
      <c r="G675" s="295">
        <v>3.2</v>
      </c>
      <c r="H675" s="295">
        <v>6.3</v>
      </c>
      <c r="I675" s="295">
        <v>-1.1000000000000001</v>
      </c>
      <c r="J675" s="295">
        <v>3.4</v>
      </c>
      <c r="K675" s="295">
        <v>7.7</v>
      </c>
      <c r="L675" s="295">
        <v>11.6</v>
      </c>
      <c r="M675" s="295">
        <v>12.4</v>
      </c>
      <c r="N675" s="300">
        <v>12.4</v>
      </c>
      <c r="O675" s="99"/>
    </row>
    <row r="676" spans="1:15">
      <c r="A676" s="99"/>
      <c r="B676" s="315">
        <v>25</v>
      </c>
      <c r="C676" s="312">
        <v>20.2</v>
      </c>
      <c r="D676" s="295">
        <v>13.4</v>
      </c>
      <c r="E676" s="295">
        <v>11.2</v>
      </c>
      <c r="F676" s="295">
        <v>4.7</v>
      </c>
      <c r="G676" s="295">
        <v>3.2</v>
      </c>
      <c r="H676" s="295">
        <v>3.3</v>
      </c>
      <c r="I676" s="295">
        <v>-0.1</v>
      </c>
      <c r="J676" s="295">
        <v>3.3</v>
      </c>
      <c r="K676" s="295">
        <v>8.6999999999999993</v>
      </c>
      <c r="L676" s="295">
        <v>15.6</v>
      </c>
      <c r="M676" s="295">
        <v>14.4</v>
      </c>
      <c r="N676" s="300">
        <v>15.5</v>
      </c>
      <c r="O676" s="99"/>
    </row>
    <row r="677" spans="1:15">
      <c r="A677" s="99"/>
      <c r="B677" s="315">
        <v>26</v>
      </c>
      <c r="C677" s="312">
        <v>21.4</v>
      </c>
      <c r="D677" s="295">
        <v>13.9</v>
      </c>
      <c r="E677" s="295">
        <v>11.5</v>
      </c>
      <c r="F677" s="295">
        <v>6.3</v>
      </c>
      <c r="G677" s="295">
        <v>1.7</v>
      </c>
      <c r="H677" s="295">
        <v>-0.6</v>
      </c>
      <c r="I677" s="295">
        <v>-0.3</v>
      </c>
      <c r="J677" s="295">
        <v>1.8</v>
      </c>
      <c r="K677" s="295">
        <v>8.5</v>
      </c>
      <c r="L677" s="295">
        <v>15.1</v>
      </c>
      <c r="M677" s="295">
        <v>10.6</v>
      </c>
      <c r="N677" s="300">
        <v>17.600000000000001</v>
      </c>
      <c r="O677" s="99"/>
    </row>
    <row r="678" spans="1:15">
      <c r="A678" s="99"/>
      <c r="B678" s="315">
        <v>27</v>
      </c>
      <c r="C678" s="312">
        <v>19.899999999999999</v>
      </c>
      <c r="D678" s="295">
        <v>12.8</v>
      </c>
      <c r="E678" s="295">
        <v>13.7</v>
      </c>
      <c r="F678" s="295">
        <v>5.3</v>
      </c>
      <c r="G678" s="295">
        <v>0.5</v>
      </c>
      <c r="H678" s="295">
        <v>-4.3</v>
      </c>
      <c r="I678" s="295">
        <v>0.1</v>
      </c>
      <c r="J678" s="295">
        <v>1.9</v>
      </c>
      <c r="K678" s="295">
        <v>5.2</v>
      </c>
      <c r="L678" s="295">
        <v>16.100000000000001</v>
      </c>
      <c r="M678" s="295">
        <v>9</v>
      </c>
      <c r="N678" s="300">
        <v>16.3</v>
      </c>
      <c r="O678" s="99"/>
    </row>
    <row r="679" spans="1:15">
      <c r="A679" s="99"/>
      <c r="B679" s="315">
        <v>28</v>
      </c>
      <c r="C679" s="312">
        <v>20.3</v>
      </c>
      <c r="D679" s="295">
        <v>15.3</v>
      </c>
      <c r="E679" s="295">
        <v>12.6</v>
      </c>
      <c r="F679" s="295">
        <v>4.5</v>
      </c>
      <c r="G679" s="295">
        <v>0.1</v>
      </c>
      <c r="H679" s="295">
        <v>-6.9</v>
      </c>
      <c r="I679" s="295">
        <v>-0.1</v>
      </c>
      <c r="J679" s="295">
        <v>1.8</v>
      </c>
      <c r="K679" s="295">
        <v>5.4</v>
      </c>
      <c r="L679" s="295">
        <v>6.3</v>
      </c>
      <c r="M679" s="295">
        <v>13</v>
      </c>
      <c r="N679" s="300">
        <v>15.9</v>
      </c>
      <c r="O679" s="99"/>
    </row>
    <row r="680" spans="1:15">
      <c r="A680" s="99"/>
      <c r="B680" s="315">
        <v>29</v>
      </c>
      <c r="C680" s="312">
        <v>20.399999999999999</v>
      </c>
      <c r="D680" s="295">
        <v>16.399999999999999</v>
      </c>
      <c r="E680" s="295">
        <v>12.7</v>
      </c>
      <c r="F680" s="295">
        <v>4.2</v>
      </c>
      <c r="G680" s="295">
        <v>0.9</v>
      </c>
      <c r="H680" s="295">
        <v>-6.4</v>
      </c>
      <c r="I680" s="295">
        <v>0.9</v>
      </c>
      <c r="J680" s="295"/>
      <c r="K680" s="295">
        <v>8.4</v>
      </c>
      <c r="L680" s="295">
        <v>8.3000000000000007</v>
      </c>
      <c r="M680" s="295">
        <v>15.3</v>
      </c>
      <c r="N680" s="300">
        <v>15.8</v>
      </c>
      <c r="O680" s="99"/>
    </row>
    <row r="681" spans="1:15">
      <c r="A681" s="99"/>
      <c r="B681" s="315">
        <v>30</v>
      </c>
      <c r="C681" s="312">
        <v>20.3</v>
      </c>
      <c r="D681" s="295">
        <v>16.7</v>
      </c>
      <c r="E681" s="295">
        <v>14.7</v>
      </c>
      <c r="F681" s="295">
        <v>7.4</v>
      </c>
      <c r="G681" s="295">
        <v>0.8</v>
      </c>
      <c r="H681" s="295">
        <v>-6.4</v>
      </c>
      <c r="I681" s="295">
        <v>-1.1000000000000001</v>
      </c>
      <c r="J681" s="295"/>
      <c r="K681" s="295">
        <v>3.5</v>
      </c>
      <c r="L681" s="295">
        <v>8</v>
      </c>
      <c r="M681" s="295">
        <v>13.5</v>
      </c>
      <c r="N681" s="300">
        <v>20.3</v>
      </c>
      <c r="O681" s="99"/>
    </row>
    <row r="682" spans="1:15" ht="15" thickBot="1">
      <c r="A682" s="99"/>
      <c r="B682" s="323">
        <v>31</v>
      </c>
      <c r="C682" s="313">
        <v>16.8</v>
      </c>
      <c r="D682" s="302">
        <v>13.5</v>
      </c>
      <c r="E682" s="302"/>
      <c r="F682" s="302">
        <v>9</v>
      </c>
      <c r="G682" s="302"/>
      <c r="H682" s="302">
        <v>-2.7</v>
      </c>
      <c r="I682" s="302">
        <v>-1.2</v>
      </c>
      <c r="J682" s="302"/>
      <c r="K682" s="302">
        <v>5.0999999999999996</v>
      </c>
      <c r="L682" s="302"/>
      <c r="M682" s="302">
        <v>16.5</v>
      </c>
      <c r="N682" s="303"/>
      <c r="O682" s="99"/>
    </row>
    <row r="683" spans="1:15">
      <c r="A683" s="306" t="s">
        <v>652</v>
      </c>
      <c r="B683" s="304" t="s">
        <v>211</v>
      </c>
      <c r="C683" s="219">
        <v>0</v>
      </c>
      <c r="D683" s="219">
        <v>0</v>
      </c>
      <c r="E683" s="219">
        <v>12</v>
      </c>
      <c r="F683" s="219">
        <v>22</v>
      </c>
      <c r="G683" s="219">
        <v>31</v>
      </c>
      <c r="H683" s="219">
        <v>31</v>
      </c>
      <c r="I683" s="219">
        <v>31</v>
      </c>
      <c r="J683" s="219">
        <v>28</v>
      </c>
      <c r="K683" s="219">
        <v>31</v>
      </c>
      <c r="L683" s="219">
        <v>25</v>
      </c>
      <c r="M683" s="219">
        <v>17</v>
      </c>
      <c r="N683" s="220">
        <v>9</v>
      </c>
    </row>
    <row r="684" spans="1:15" ht="15" thickBot="1">
      <c r="A684" s="307" t="s">
        <v>651</v>
      </c>
      <c r="B684" s="305" t="s">
        <v>650</v>
      </c>
      <c r="C684" s="211">
        <v>19.44516129032257</v>
      </c>
      <c r="D684" s="211">
        <v>16.170967741935485</v>
      </c>
      <c r="E684" s="211">
        <v>14.293333333333333</v>
      </c>
      <c r="F684" s="211">
        <v>10.635483870967743</v>
      </c>
      <c r="G684" s="211">
        <v>5.9966666666666661</v>
      </c>
      <c r="H684" s="211">
        <v>2.4225806451612897</v>
      </c>
      <c r="I684" s="211">
        <v>1.6096774193548387</v>
      </c>
      <c r="J684" s="211">
        <v>0.34642857142857153</v>
      </c>
      <c r="K684" s="211">
        <v>4.838709677419355</v>
      </c>
      <c r="L684" s="211">
        <v>8.7033333333333349</v>
      </c>
      <c r="M684" s="211">
        <v>13.154838709677417</v>
      </c>
      <c r="N684" s="212">
        <v>15.963333333333333</v>
      </c>
    </row>
    <row r="685" spans="1:15">
      <c r="B685" s="108"/>
      <c r="C685" s="105"/>
      <c r="D685" s="105"/>
      <c r="E685" s="107"/>
      <c r="F685" s="105"/>
      <c r="G685" s="105"/>
      <c r="H685" s="106"/>
      <c r="I685" s="105"/>
      <c r="J685" s="105"/>
      <c r="K685" s="105"/>
      <c r="L685" s="105"/>
      <c r="M685" s="105"/>
      <c r="N685" s="105"/>
    </row>
    <row r="686" spans="1:15" ht="15" thickBot="1">
      <c r="B686" s="108"/>
      <c r="C686" s="105"/>
      <c r="D686" s="105"/>
      <c r="E686" s="107"/>
      <c r="F686" s="105"/>
      <c r="G686" s="105"/>
      <c r="H686" s="106"/>
      <c r="I686" s="105"/>
      <c r="J686" s="105"/>
      <c r="K686" s="105"/>
      <c r="L686" s="105"/>
      <c r="M686" s="105"/>
      <c r="N686" s="105"/>
    </row>
    <row r="687" spans="1:15" ht="15" thickBot="1">
      <c r="A687" s="318" t="s">
        <v>729</v>
      </c>
      <c r="B687" s="284" t="s">
        <v>236</v>
      </c>
      <c r="C687" s="285" t="s">
        <v>667</v>
      </c>
      <c r="D687" s="285" t="s">
        <v>667</v>
      </c>
      <c r="E687" s="285" t="s">
        <v>667</v>
      </c>
      <c r="F687" s="285" t="s">
        <v>667</v>
      </c>
      <c r="G687" s="285" t="s">
        <v>667</v>
      </c>
      <c r="H687" s="285" t="s">
        <v>667</v>
      </c>
      <c r="I687" s="285" t="s">
        <v>666</v>
      </c>
      <c r="J687" s="285" t="s">
        <v>666</v>
      </c>
      <c r="K687" s="285" t="s">
        <v>666</v>
      </c>
      <c r="L687" s="285" t="s">
        <v>666</v>
      </c>
      <c r="M687" s="285" t="s">
        <v>666</v>
      </c>
      <c r="N687" s="286" t="s">
        <v>666</v>
      </c>
      <c r="O687" s="99"/>
    </row>
    <row r="688" spans="1:15" ht="15" thickBot="1">
      <c r="A688" s="102"/>
      <c r="B688" s="287" t="s">
        <v>195</v>
      </c>
      <c r="C688" s="288" t="s">
        <v>665</v>
      </c>
      <c r="D688" s="288" t="s">
        <v>664</v>
      </c>
      <c r="E688" s="288" t="s">
        <v>663</v>
      </c>
      <c r="F688" s="288" t="s">
        <v>662</v>
      </c>
      <c r="G688" s="288" t="s">
        <v>661</v>
      </c>
      <c r="H688" s="288" t="s">
        <v>660</v>
      </c>
      <c r="I688" s="288" t="s">
        <v>659</v>
      </c>
      <c r="J688" s="288" t="s">
        <v>658</v>
      </c>
      <c r="K688" s="288" t="s">
        <v>657</v>
      </c>
      <c r="L688" s="288" t="s">
        <v>656</v>
      </c>
      <c r="M688" s="288" t="s">
        <v>655</v>
      </c>
      <c r="N688" s="289" t="s">
        <v>654</v>
      </c>
      <c r="O688" s="99"/>
    </row>
    <row r="689" spans="1:15" ht="15" thickBot="1">
      <c r="A689" s="102"/>
      <c r="B689" s="319" t="s">
        <v>653</v>
      </c>
      <c r="C689" s="102"/>
      <c r="D689" s="102"/>
      <c r="E689" s="104"/>
      <c r="F689" s="102"/>
      <c r="G689" s="102"/>
      <c r="H689" s="103"/>
      <c r="I689" s="102"/>
      <c r="J689" s="102"/>
      <c r="K689" s="102"/>
      <c r="L689" s="102"/>
      <c r="M689" s="102"/>
      <c r="N689" s="102"/>
      <c r="O689" s="99"/>
    </row>
    <row r="690" spans="1:15">
      <c r="A690" s="99"/>
      <c r="B690" s="314">
        <v>1</v>
      </c>
      <c r="C690" s="322">
        <v>14.9</v>
      </c>
      <c r="D690" s="297">
        <v>19.7</v>
      </c>
      <c r="E690" s="297">
        <v>12.5</v>
      </c>
      <c r="F690" s="297">
        <v>14.5</v>
      </c>
      <c r="G690" s="297">
        <v>7.6</v>
      </c>
      <c r="H690" s="297">
        <v>1.7</v>
      </c>
      <c r="I690" s="297">
        <v>1.2</v>
      </c>
      <c r="J690" s="297">
        <v>0.3</v>
      </c>
      <c r="K690" s="297">
        <v>3.6</v>
      </c>
      <c r="L690" s="297">
        <v>2.7</v>
      </c>
      <c r="M690" s="297">
        <v>8.9</v>
      </c>
      <c r="N690" s="298">
        <v>17.5</v>
      </c>
      <c r="O690" s="99"/>
    </row>
    <row r="691" spans="1:15">
      <c r="A691" s="99"/>
      <c r="B691" s="315">
        <v>2</v>
      </c>
      <c r="C691" s="312">
        <v>15.3</v>
      </c>
      <c r="D691" s="295">
        <v>22.6</v>
      </c>
      <c r="E691" s="295">
        <v>13.6</v>
      </c>
      <c r="F691" s="295">
        <v>10.9</v>
      </c>
      <c r="G691" s="295">
        <v>7.4</v>
      </c>
      <c r="H691" s="295">
        <v>0.4</v>
      </c>
      <c r="I691" s="295">
        <v>1.8</v>
      </c>
      <c r="J691" s="295">
        <v>-0.8</v>
      </c>
      <c r="K691" s="295">
        <v>3.5</v>
      </c>
      <c r="L691" s="295">
        <v>0.8</v>
      </c>
      <c r="M691" s="295">
        <v>9.1999999999999993</v>
      </c>
      <c r="N691" s="300">
        <v>20.6</v>
      </c>
      <c r="O691" s="99"/>
    </row>
    <row r="692" spans="1:15">
      <c r="A692" s="99"/>
      <c r="B692" s="315">
        <v>3</v>
      </c>
      <c r="C692" s="312">
        <v>17.5</v>
      </c>
      <c r="D692" s="295">
        <v>21</v>
      </c>
      <c r="E692" s="295">
        <v>13.7</v>
      </c>
      <c r="F692" s="295">
        <v>10.6</v>
      </c>
      <c r="G692" s="295">
        <v>5.7</v>
      </c>
      <c r="H692" s="295">
        <v>2.1</v>
      </c>
      <c r="I692" s="295">
        <v>1</v>
      </c>
      <c r="J692" s="295">
        <v>-2.7</v>
      </c>
      <c r="K692" s="295">
        <v>2.7</v>
      </c>
      <c r="L692" s="295">
        <v>1.4</v>
      </c>
      <c r="M692" s="295">
        <v>11.5</v>
      </c>
      <c r="N692" s="300">
        <v>21.6</v>
      </c>
      <c r="O692" s="99"/>
    </row>
    <row r="693" spans="1:15">
      <c r="A693" s="99"/>
      <c r="B693" s="315">
        <v>4</v>
      </c>
      <c r="C693" s="312">
        <v>22.1</v>
      </c>
      <c r="D693" s="295">
        <v>17.2</v>
      </c>
      <c r="E693" s="295">
        <v>16.600000000000001</v>
      </c>
      <c r="F693" s="295">
        <v>9.6999999999999993</v>
      </c>
      <c r="G693" s="295">
        <v>8.5</v>
      </c>
      <c r="H693" s="295">
        <v>4.5999999999999996</v>
      </c>
      <c r="I693" s="295">
        <v>0.7</v>
      </c>
      <c r="J693" s="295">
        <v>-3</v>
      </c>
      <c r="K693" s="295">
        <v>2.6</v>
      </c>
      <c r="L693" s="295">
        <v>0.6</v>
      </c>
      <c r="M693" s="295">
        <v>16.8</v>
      </c>
      <c r="N693" s="300">
        <v>18.399999999999999</v>
      </c>
      <c r="O693" s="99"/>
    </row>
    <row r="694" spans="1:15">
      <c r="A694" s="99"/>
      <c r="B694" s="315">
        <v>5</v>
      </c>
      <c r="C694" s="312">
        <v>21.3</v>
      </c>
      <c r="D694" s="295">
        <v>17.2</v>
      </c>
      <c r="E694" s="295">
        <v>17.7</v>
      </c>
      <c r="F694" s="295">
        <v>11.3</v>
      </c>
      <c r="G694" s="295">
        <v>9.6</v>
      </c>
      <c r="H694" s="295">
        <v>3.3</v>
      </c>
      <c r="I694" s="295">
        <v>0.8</v>
      </c>
      <c r="J694" s="295">
        <v>-2.7</v>
      </c>
      <c r="K694" s="295">
        <v>1.1000000000000001</v>
      </c>
      <c r="L694" s="295">
        <v>1.2</v>
      </c>
      <c r="M694" s="295">
        <v>20.2</v>
      </c>
      <c r="N694" s="300">
        <v>20.6</v>
      </c>
      <c r="O694" s="99"/>
    </row>
    <row r="695" spans="1:15">
      <c r="A695" s="99"/>
      <c r="B695" s="315">
        <v>6</v>
      </c>
      <c r="C695" s="312">
        <v>23.8</v>
      </c>
      <c r="D695" s="295">
        <v>17.7</v>
      </c>
      <c r="E695" s="295">
        <v>17.5</v>
      </c>
      <c r="F695" s="295">
        <v>10.3</v>
      </c>
      <c r="G695" s="295">
        <v>8.1999999999999993</v>
      </c>
      <c r="H695" s="295">
        <v>3.5</v>
      </c>
      <c r="I695" s="295">
        <v>-1.3</v>
      </c>
      <c r="J695" s="295">
        <v>-3.8</v>
      </c>
      <c r="K695" s="295">
        <v>3</v>
      </c>
      <c r="L695" s="295">
        <v>0.6</v>
      </c>
      <c r="M695" s="295">
        <v>12.4</v>
      </c>
      <c r="N695" s="300">
        <v>22.7</v>
      </c>
      <c r="O695" s="99"/>
    </row>
    <row r="696" spans="1:15">
      <c r="A696" s="99"/>
      <c r="B696" s="315">
        <v>7</v>
      </c>
      <c r="C696" s="312">
        <v>23.1</v>
      </c>
      <c r="D696" s="295">
        <v>18.7</v>
      </c>
      <c r="E696" s="295">
        <v>17.3</v>
      </c>
      <c r="F696" s="295">
        <v>12</v>
      </c>
      <c r="G696" s="295">
        <v>7.7</v>
      </c>
      <c r="H696" s="295">
        <v>2.9</v>
      </c>
      <c r="I696" s="295">
        <v>-1.3</v>
      </c>
      <c r="J696" s="295">
        <v>-2</v>
      </c>
      <c r="K696" s="295">
        <v>3.6</v>
      </c>
      <c r="L696" s="295">
        <v>4.9000000000000004</v>
      </c>
      <c r="M696" s="295">
        <v>11.4</v>
      </c>
      <c r="N696" s="300">
        <v>21.3</v>
      </c>
      <c r="O696" s="99"/>
    </row>
    <row r="697" spans="1:15">
      <c r="A697" s="99"/>
      <c r="B697" s="315">
        <v>8</v>
      </c>
      <c r="C697" s="312">
        <v>18.600000000000001</v>
      </c>
      <c r="D697" s="295">
        <v>19.2</v>
      </c>
      <c r="E697" s="295">
        <v>17.5</v>
      </c>
      <c r="F697" s="295">
        <v>12.7</v>
      </c>
      <c r="G697" s="295">
        <v>8.1</v>
      </c>
      <c r="H697" s="295">
        <v>0.1</v>
      </c>
      <c r="I697" s="295">
        <v>3.8</v>
      </c>
      <c r="J697" s="295">
        <v>-1.3</v>
      </c>
      <c r="K697" s="295">
        <v>5.0999999999999996</v>
      </c>
      <c r="L697" s="295">
        <v>6.9</v>
      </c>
      <c r="M697" s="295">
        <v>13.6</v>
      </c>
      <c r="N697" s="300">
        <v>16.7</v>
      </c>
      <c r="O697" s="99"/>
    </row>
    <row r="698" spans="1:15">
      <c r="A698" s="99"/>
      <c r="B698" s="315">
        <v>9</v>
      </c>
      <c r="C698" s="312">
        <v>14</v>
      </c>
      <c r="D698" s="295">
        <v>21.9</v>
      </c>
      <c r="E698" s="295">
        <v>16.100000000000001</v>
      </c>
      <c r="F698" s="295">
        <v>14.9</v>
      </c>
      <c r="G698" s="295">
        <v>7.8</v>
      </c>
      <c r="H698" s="295">
        <v>-2.5</v>
      </c>
      <c r="I698" s="295">
        <v>6.2</v>
      </c>
      <c r="J698" s="295">
        <v>0.5</v>
      </c>
      <c r="K698" s="295">
        <v>2.1</v>
      </c>
      <c r="L698" s="295">
        <v>8.8000000000000007</v>
      </c>
      <c r="M698" s="295">
        <v>13.3</v>
      </c>
      <c r="N698" s="300">
        <v>11.5</v>
      </c>
      <c r="O698" s="99"/>
    </row>
    <row r="699" spans="1:15">
      <c r="A699" s="99"/>
      <c r="B699" s="315">
        <v>10</v>
      </c>
      <c r="C699" s="312">
        <v>13.9</v>
      </c>
      <c r="D699" s="295">
        <v>23.4</v>
      </c>
      <c r="E699" s="295">
        <v>14.5</v>
      </c>
      <c r="F699" s="295">
        <v>14.7</v>
      </c>
      <c r="G699" s="295">
        <v>8.8000000000000007</v>
      </c>
      <c r="H699" s="295">
        <v>-1</v>
      </c>
      <c r="I699" s="295">
        <v>11.9</v>
      </c>
      <c r="J699" s="295">
        <v>2.2999999999999998</v>
      </c>
      <c r="K699" s="295">
        <v>4.4000000000000004</v>
      </c>
      <c r="L699" s="295">
        <v>9.6</v>
      </c>
      <c r="M699" s="295">
        <v>12.7</v>
      </c>
      <c r="N699" s="300">
        <v>14.8</v>
      </c>
      <c r="O699" s="99"/>
    </row>
    <row r="700" spans="1:15">
      <c r="A700" s="99"/>
      <c r="B700" s="315">
        <v>11</v>
      </c>
      <c r="C700" s="312">
        <v>15.2</v>
      </c>
      <c r="D700" s="295">
        <v>16.600000000000001</v>
      </c>
      <c r="E700" s="295">
        <v>13.1</v>
      </c>
      <c r="F700" s="295">
        <v>15.1</v>
      </c>
      <c r="G700" s="295">
        <v>10.4</v>
      </c>
      <c r="H700" s="295">
        <v>3.6</v>
      </c>
      <c r="I700" s="295">
        <v>2.9</v>
      </c>
      <c r="J700" s="295">
        <v>0.6</v>
      </c>
      <c r="K700" s="295">
        <v>3.2</v>
      </c>
      <c r="L700" s="295">
        <v>11.9</v>
      </c>
      <c r="M700" s="295">
        <v>12.7</v>
      </c>
      <c r="N700" s="300">
        <v>17.8</v>
      </c>
      <c r="O700" s="99"/>
    </row>
    <row r="701" spans="1:15">
      <c r="A701" s="99"/>
      <c r="B701" s="315">
        <v>12</v>
      </c>
      <c r="C701" s="312">
        <v>17</v>
      </c>
      <c r="D701" s="295">
        <v>16.399999999999999</v>
      </c>
      <c r="E701" s="295">
        <v>13.2</v>
      </c>
      <c r="F701" s="295">
        <v>12.8</v>
      </c>
      <c r="G701" s="295">
        <v>11.3</v>
      </c>
      <c r="H701" s="295">
        <v>5.4</v>
      </c>
      <c r="I701" s="295">
        <v>4.4000000000000004</v>
      </c>
      <c r="J701" s="295">
        <v>-0.3</v>
      </c>
      <c r="K701" s="295">
        <v>2.5</v>
      </c>
      <c r="L701" s="295">
        <v>11.1</v>
      </c>
      <c r="M701" s="295">
        <v>19.3</v>
      </c>
      <c r="N701" s="300">
        <v>21.1</v>
      </c>
      <c r="O701" s="99"/>
    </row>
    <row r="702" spans="1:15">
      <c r="A702" s="99"/>
      <c r="B702" s="315">
        <v>13</v>
      </c>
      <c r="C702" s="312">
        <v>16.5</v>
      </c>
      <c r="D702" s="295">
        <v>15.1</v>
      </c>
      <c r="E702" s="295">
        <v>14</v>
      </c>
      <c r="F702" s="295">
        <v>15.7</v>
      </c>
      <c r="G702" s="295">
        <v>9.3000000000000007</v>
      </c>
      <c r="H702" s="295">
        <v>6.7</v>
      </c>
      <c r="I702" s="295">
        <v>7.2</v>
      </c>
      <c r="J702" s="295">
        <v>-0.5</v>
      </c>
      <c r="K702" s="295">
        <v>2.2999999999999998</v>
      </c>
      <c r="L702" s="295">
        <v>8.1999999999999993</v>
      </c>
      <c r="M702" s="295">
        <v>14.3</v>
      </c>
      <c r="N702" s="300">
        <v>20.6</v>
      </c>
      <c r="O702" s="99"/>
    </row>
    <row r="703" spans="1:15">
      <c r="A703" s="99"/>
      <c r="B703" s="315">
        <v>14</v>
      </c>
      <c r="C703" s="312">
        <v>19</v>
      </c>
      <c r="D703" s="295">
        <v>15.7</v>
      </c>
      <c r="E703" s="295">
        <v>16</v>
      </c>
      <c r="F703" s="295">
        <v>12.9</v>
      </c>
      <c r="G703" s="295">
        <v>9.1</v>
      </c>
      <c r="H703" s="295">
        <v>7.6</v>
      </c>
      <c r="I703" s="295">
        <v>5.9</v>
      </c>
      <c r="J703" s="295">
        <v>-0.7</v>
      </c>
      <c r="K703" s="295">
        <v>1.5</v>
      </c>
      <c r="L703" s="295">
        <v>10.3</v>
      </c>
      <c r="M703" s="295">
        <v>13.3</v>
      </c>
      <c r="N703" s="300">
        <v>19.3</v>
      </c>
      <c r="O703" s="99"/>
    </row>
    <row r="704" spans="1:15">
      <c r="A704" s="99"/>
      <c r="B704" s="315">
        <v>15</v>
      </c>
      <c r="C704" s="312">
        <v>21.5</v>
      </c>
      <c r="D704" s="295">
        <v>12.9</v>
      </c>
      <c r="E704" s="295">
        <v>16.399999999999999</v>
      </c>
      <c r="F704" s="295">
        <v>11.6</v>
      </c>
      <c r="G704" s="295">
        <v>10.6</v>
      </c>
      <c r="H704" s="295">
        <v>7.4</v>
      </c>
      <c r="I704" s="295">
        <v>1.9</v>
      </c>
      <c r="J704" s="295">
        <v>1.1000000000000001</v>
      </c>
      <c r="K704" s="295">
        <v>4.4000000000000004</v>
      </c>
      <c r="L704" s="295">
        <v>17.100000000000001</v>
      </c>
      <c r="M704" s="295">
        <v>11.5</v>
      </c>
      <c r="N704" s="300">
        <v>15.5</v>
      </c>
      <c r="O704" s="99"/>
    </row>
    <row r="705" spans="1:15">
      <c r="A705" s="99"/>
      <c r="B705" s="315">
        <v>16</v>
      </c>
      <c r="C705" s="312">
        <v>20.5</v>
      </c>
      <c r="D705" s="295">
        <v>14</v>
      </c>
      <c r="E705" s="295">
        <v>15.7</v>
      </c>
      <c r="F705" s="295">
        <v>13.7</v>
      </c>
      <c r="G705" s="295">
        <v>6.7</v>
      </c>
      <c r="H705" s="295">
        <v>5</v>
      </c>
      <c r="I705" s="295">
        <v>1.4</v>
      </c>
      <c r="J705" s="295">
        <v>0.9</v>
      </c>
      <c r="K705" s="295">
        <v>7</v>
      </c>
      <c r="L705" s="295">
        <v>15.1</v>
      </c>
      <c r="M705" s="295">
        <v>16.2</v>
      </c>
      <c r="N705" s="300">
        <v>14.8</v>
      </c>
      <c r="O705" s="99"/>
    </row>
    <row r="706" spans="1:15">
      <c r="A706" s="99"/>
      <c r="B706" s="315">
        <v>17</v>
      </c>
      <c r="C706" s="312">
        <v>19.2</v>
      </c>
      <c r="D706" s="295">
        <v>14.8</v>
      </c>
      <c r="E706" s="295">
        <v>16.2</v>
      </c>
      <c r="F706" s="295">
        <v>11.3</v>
      </c>
      <c r="G706" s="295">
        <v>6.9</v>
      </c>
      <c r="H706" s="295">
        <v>2.9</v>
      </c>
      <c r="I706" s="295">
        <v>1.8</v>
      </c>
      <c r="J706" s="295">
        <v>0.1</v>
      </c>
      <c r="K706" s="295">
        <v>6.8</v>
      </c>
      <c r="L706" s="295">
        <v>7.6</v>
      </c>
      <c r="M706" s="295">
        <v>12.3</v>
      </c>
      <c r="N706" s="300">
        <v>12.3</v>
      </c>
      <c r="O706" s="99"/>
    </row>
    <row r="707" spans="1:15">
      <c r="A707" s="99"/>
      <c r="B707" s="315">
        <v>18</v>
      </c>
      <c r="C707" s="312">
        <v>20.9</v>
      </c>
      <c r="D707" s="295">
        <v>15.9</v>
      </c>
      <c r="E707" s="295">
        <v>14.4</v>
      </c>
      <c r="F707" s="295">
        <v>9.1999999999999993</v>
      </c>
      <c r="G707" s="295">
        <v>5.9</v>
      </c>
      <c r="H707" s="295">
        <v>8.8000000000000007</v>
      </c>
      <c r="I707" s="295">
        <v>1.4</v>
      </c>
      <c r="J707" s="295">
        <v>-0.5</v>
      </c>
      <c r="K707" s="295">
        <v>5.8</v>
      </c>
      <c r="L707" s="295">
        <v>3.7</v>
      </c>
      <c r="M707" s="295">
        <v>14.6</v>
      </c>
      <c r="N707" s="300">
        <v>14.4</v>
      </c>
      <c r="O707" s="99"/>
    </row>
    <row r="708" spans="1:15">
      <c r="A708" s="99"/>
      <c r="B708" s="315">
        <v>19</v>
      </c>
      <c r="C708" s="312">
        <v>22.7</v>
      </c>
      <c r="D708" s="295">
        <v>15.4</v>
      </c>
      <c r="E708" s="295">
        <v>15.9</v>
      </c>
      <c r="F708" s="295">
        <v>11.9</v>
      </c>
      <c r="G708" s="295">
        <v>5</v>
      </c>
      <c r="H708" s="295">
        <v>10.4</v>
      </c>
      <c r="I708" s="295">
        <v>0.6</v>
      </c>
      <c r="J708" s="295">
        <v>-0.9</v>
      </c>
      <c r="K708" s="295">
        <v>3.2</v>
      </c>
      <c r="L708" s="295">
        <v>6.1</v>
      </c>
      <c r="M708" s="295">
        <v>13</v>
      </c>
      <c r="N708" s="300">
        <v>11.4</v>
      </c>
      <c r="O708" s="99"/>
    </row>
    <row r="709" spans="1:15">
      <c r="A709" s="99"/>
      <c r="B709" s="315">
        <v>20</v>
      </c>
      <c r="C709" s="312">
        <v>24.3</v>
      </c>
      <c r="D709" s="295">
        <v>14.1</v>
      </c>
      <c r="E709" s="295">
        <v>15.7</v>
      </c>
      <c r="F709" s="295">
        <v>14.7</v>
      </c>
      <c r="G709" s="295">
        <v>5</v>
      </c>
      <c r="H709" s="295">
        <v>3.7</v>
      </c>
      <c r="I709" s="295">
        <v>0.3</v>
      </c>
      <c r="J709" s="295">
        <v>1.8</v>
      </c>
      <c r="K709" s="295">
        <v>2.1</v>
      </c>
      <c r="L709" s="295">
        <v>10.9</v>
      </c>
      <c r="M709" s="295">
        <v>8.3000000000000007</v>
      </c>
      <c r="N709" s="300">
        <v>11.3</v>
      </c>
      <c r="O709" s="99"/>
    </row>
    <row r="710" spans="1:15">
      <c r="A710" s="99"/>
      <c r="B710" s="315">
        <v>21</v>
      </c>
      <c r="C710" s="312">
        <v>21.8</v>
      </c>
      <c r="D710" s="295">
        <v>13</v>
      </c>
      <c r="E710" s="295">
        <v>15.4</v>
      </c>
      <c r="F710" s="295">
        <v>11.8</v>
      </c>
      <c r="G710" s="295">
        <v>4.2</v>
      </c>
      <c r="H710" s="295">
        <v>3.9</v>
      </c>
      <c r="I710" s="295">
        <v>0.3</v>
      </c>
      <c r="J710" s="295">
        <v>0.6</v>
      </c>
      <c r="K710" s="295">
        <v>6.4</v>
      </c>
      <c r="L710" s="295">
        <v>12.5</v>
      </c>
      <c r="M710" s="295">
        <v>10.5</v>
      </c>
      <c r="N710" s="300">
        <v>12.5</v>
      </c>
      <c r="O710" s="99"/>
    </row>
    <row r="711" spans="1:15">
      <c r="A711" s="99"/>
      <c r="B711" s="315">
        <v>22</v>
      </c>
      <c r="C711" s="312">
        <v>20.7</v>
      </c>
      <c r="D711" s="295">
        <v>13.7</v>
      </c>
      <c r="E711" s="295">
        <v>8.8000000000000007</v>
      </c>
      <c r="F711" s="295">
        <v>5.6</v>
      </c>
      <c r="G711" s="295">
        <v>1.4</v>
      </c>
      <c r="H711" s="295">
        <v>6.8</v>
      </c>
      <c r="I711" s="295">
        <v>3.2</v>
      </c>
      <c r="J711" s="295">
        <v>-0.4</v>
      </c>
      <c r="K711" s="295">
        <v>2.6</v>
      </c>
      <c r="L711" s="295">
        <v>10.4</v>
      </c>
      <c r="M711" s="295">
        <v>12.3</v>
      </c>
      <c r="N711" s="300">
        <v>14</v>
      </c>
      <c r="O711" s="99"/>
    </row>
    <row r="712" spans="1:15">
      <c r="A712" s="99"/>
      <c r="B712" s="315">
        <v>23</v>
      </c>
      <c r="C712" s="312">
        <v>19.8</v>
      </c>
      <c r="D712" s="295">
        <v>14.4</v>
      </c>
      <c r="E712" s="295">
        <v>8.6</v>
      </c>
      <c r="F712" s="295">
        <v>9</v>
      </c>
      <c r="G712" s="295">
        <v>3.7</v>
      </c>
      <c r="H712" s="295">
        <v>8.5</v>
      </c>
      <c r="I712" s="295">
        <v>0.2</v>
      </c>
      <c r="J712" s="295">
        <v>2.5</v>
      </c>
      <c r="K712" s="295">
        <v>2.2000000000000002</v>
      </c>
      <c r="L712" s="295">
        <v>9.5</v>
      </c>
      <c r="M712" s="295">
        <v>12.6</v>
      </c>
      <c r="N712" s="300">
        <v>11.7</v>
      </c>
      <c r="O712" s="99"/>
    </row>
    <row r="713" spans="1:15">
      <c r="A713" s="99"/>
      <c r="B713" s="315">
        <v>24</v>
      </c>
      <c r="C713" s="312">
        <v>18.600000000000001</v>
      </c>
      <c r="D713" s="295">
        <v>11.5</v>
      </c>
      <c r="E713" s="295">
        <v>9.6999999999999993</v>
      </c>
      <c r="F713" s="295">
        <v>5.3</v>
      </c>
      <c r="G713" s="295">
        <v>3.9</v>
      </c>
      <c r="H713" s="295">
        <v>7</v>
      </c>
      <c r="I713" s="295">
        <v>-0.9</v>
      </c>
      <c r="J713" s="295">
        <v>2.4</v>
      </c>
      <c r="K713" s="295">
        <v>4.3</v>
      </c>
      <c r="L713" s="295">
        <v>12</v>
      </c>
      <c r="M713" s="295">
        <v>13.4</v>
      </c>
      <c r="N713" s="300">
        <v>12.8</v>
      </c>
      <c r="O713" s="99"/>
    </row>
    <row r="714" spans="1:15">
      <c r="A714" s="99"/>
      <c r="B714" s="315">
        <v>25</v>
      </c>
      <c r="C714" s="312">
        <v>18</v>
      </c>
      <c r="D714" s="295">
        <v>12.5</v>
      </c>
      <c r="E714" s="295">
        <v>11.4</v>
      </c>
      <c r="F714" s="295">
        <v>5</v>
      </c>
      <c r="G714" s="295">
        <v>3.5</v>
      </c>
      <c r="H714" s="295">
        <v>3.4</v>
      </c>
      <c r="I714" s="295">
        <v>0.3</v>
      </c>
      <c r="J714" s="295">
        <v>1.2</v>
      </c>
      <c r="K714" s="295">
        <v>9</v>
      </c>
      <c r="L714" s="295">
        <v>14.6</v>
      </c>
      <c r="M714" s="295">
        <v>15.6</v>
      </c>
      <c r="N714" s="300">
        <v>16.3</v>
      </c>
      <c r="O714" s="99"/>
    </row>
    <row r="715" spans="1:15">
      <c r="A715" s="99"/>
      <c r="B715" s="315">
        <v>26</v>
      </c>
      <c r="C715" s="312">
        <v>20.8</v>
      </c>
      <c r="D715" s="295">
        <v>13.8</v>
      </c>
      <c r="E715" s="295">
        <v>12</v>
      </c>
      <c r="F715" s="295">
        <v>6.1</v>
      </c>
      <c r="G715" s="295">
        <v>2.2999999999999998</v>
      </c>
      <c r="H715" s="295">
        <v>-0.5</v>
      </c>
      <c r="I715" s="295">
        <v>-0.8</v>
      </c>
      <c r="J715" s="295">
        <v>-0.2</v>
      </c>
      <c r="K715" s="295">
        <v>8.4</v>
      </c>
      <c r="L715" s="295">
        <v>13.2</v>
      </c>
      <c r="M715" s="295">
        <v>10.8</v>
      </c>
      <c r="N715" s="300">
        <v>19.2</v>
      </c>
      <c r="O715" s="99"/>
    </row>
    <row r="716" spans="1:15">
      <c r="A716" s="99"/>
      <c r="B716" s="315">
        <v>27</v>
      </c>
      <c r="C716" s="312">
        <v>20.100000000000001</v>
      </c>
      <c r="D716" s="295">
        <v>12.1</v>
      </c>
      <c r="E716" s="295">
        <v>12.7</v>
      </c>
      <c r="F716" s="295">
        <v>5.4</v>
      </c>
      <c r="G716" s="295">
        <v>1</v>
      </c>
      <c r="H716" s="295">
        <v>-4.9000000000000004</v>
      </c>
      <c r="I716" s="295">
        <v>0.3</v>
      </c>
      <c r="J716" s="295">
        <v>1.4</v>
      </c>
      <c r="K716" s="295">
        <v>5.7</v>
      </c>
      <c r="L716" s="295">
        <v>15.8</v>
      </c>
      <c r="M716" s="295">
        <v>9.6999999999999993</v>
      </c>
      <c r="N716" s="300">
        <v>16.899999999999999</v>
      </c>
      <c r="O716" s="99"/>
    </row>
    <row r="717" spans="1:15">
      <c r="A717" s="99"/>
      <c r="B717" s="315">
        <v>28</v>
      </c>
      <c r="C717" s="312">
        <v>19.5</v>
      </c>
      <c r="D717" s="295">
        <v>12.5</v>
      </c>
      <c r="E717" s="295">
        <v>12.4</v>
      </c>
      <c r="F717" s="295">
        <v>3.8</v>
      </c>
      <c r="G717" s="295">
        <v>0.4</v>
      </c>
      <c r="H717" s="295">
        <v>-6.1</v>
      </c>
      <c r="I717" s="295">
        <v>1</v>
      </c>
      <c r="J717" s="295">
        <v>2.7</v>
      </c>
      <c r="K717" s="295">
        <v>5.6</v>
      </c>
      <c r="L717" s="295">
        <v>6.4</v>
      </c>
      <c r="M717" s="295">
        <v>13.1</v>
      </c>
      <c r="N717" s="300">
        <v>16.2</v>
      </c>
      <c r="O717" s="99"/>
    </row>
    <row r="718" spans="1:15">
      <c r="A718" s="99"/>
      <c r="B718" s="315">
        <v>29</v>
      </c>
      <c r="C718" s="312">
        <v>20.5</v>
      </c>
      <c r="D718" s="295">
        <v>14.7</v>
      </c>
      <c r="E718" s="295">
        <v>11.7</v>
      </c>
      <c r="F718" s="295">
        <v>4.5</v>
      </c>
      <c r="G718" s="295">
        <v>1.5</v>
      </c>
      <c r="H718" s="295">
        <v>-7.9</v>
      </c>
      <c r="I718" s="295">
        <v>1.1000000000000001</v>
      </c>
      <c r="J718" s="295"/>
      <c r="K718" s="295">
        <v>8.6</v>
      </c>
      <c r="L718" s="295">
        <v>7.3</v>
      </c>
      <c r="M718" s="295">
        <v>15.1</v>
      </c>
      <c r="N718" s="300">
        <v>17.5</v>
      </c>
      <c r="O718" s="99"/>
    </row>
    <row r="719" spans="1:15">
      <c r="A719" s="99"/>
      <c r="B719" s="315">
        <v>30</v>
      </c>
      <c r="C719" s="312">
        <v>20.6</v>
      </c>
      <c r="D719" s="295">
        <v>15.6</v>
      </c>
      <c r="E719" s="295">
        <v>14.8</v>
      </c>
      <c r="F719" s="295">
        <v>7.8</v>
      </c>
      <c r="G719" s="295">
        <v>1.3</v>
      </c>
      <c r="H719" s="295">
        <v>-6.7</v>
      </c>
      <c r="I719" s="295">
        <v>-0.7</v>
      </c>
      <c r="J719" s="295"/>
      <c r="K719" s="295">
        <v>4.3</v>
      </c>
      <c r="L719" s="295">
        <v>8.6</v>
      </c>
      <c r="M719" s="295">
        <v>13.4</v>
      </c>
      <c r="N719" s="300">
        <v>19.2</v>
      </c>
      <c r="O719" s="99"/>
    </row>
    <row r="720" spans="1:15" ht="15" thickBot="1">
      <c r="A720" s="99"/>
      <c r="B720" s="323">
        <v>31</v>
      </c>
      <c r="C720" s="313">
        <v>17.600000000000001</v>
      </c>
      <c r="D720" s="302">
        <v>13.5</v>
      </c>
      <c r="E720" s="302"/>
      <c r="F720" s="302">
        <v>8.9</v>
      </c>
      <c r="G720" s="302"/>
      <c r="H720" s="302">
        <v>-2.2999999999999998</v>
      </c>
      <c r="I720" s="302">
        <v>-1.2</v>
      </c>
      <c r="J720" s="302"/>
      <c r="K720" s="302">
        <v>4.9000000000000004</v>
      </c>
      <c r="L720" s="302"/>
      <c r="M720" s="302">
        <v>16.600000000000001</v>
      </c>
      <c r="N720" s="303"/>
      <c r="O720" s="99"/>
    </row>
    <row r="721" spans="1:15">
      <c r="A721" s="306" t="s">
        <v>652</v>
      </c>
      <c r="B721" s="304" t="s">
        <v>211</v>
      </c>
      <c r="C721" s="219">
        <v>0</v>
      </c>
      <c r="D721" s="219">
        <v>0</v>
      </c>
      <c r="E721" s="219">
        <v>10</v>
      </c>
      <c r="F721" s="219">
        <v>24</v>
      </c>
      <c r="G721" s="219">
        <v>31</v>
      </c>
      <c r="H721" s="219">
        <v>31</v>
      </c>
      <c r="I721" s="219">
        <v>31</v>
      </c>
      <c r="J721" s="219">
        <v>28</v>
      </c>
      <c r="K721" s="219">
        <v>31</v>
      </c>
      <c r="L721" s="219">
        <v>26</v>
      </c>
      <c r="M721" s="219">
        <v>15</v>
      </c>
      <c r="N721" s="220">
        <v>8</v>
      </c>
    </row>
    <row r="722" spans="1:15" ht="15" thickBot="1">
      <c r="A722" s="307" t="s">
        <v>651</v>
      </c>
      <c r="B722" s="305" t="s">
        <v>650</v>
      </c>
      <c r="C722" s="211">
        <v>19.332258064516132</v>
      </c>
      <c r="D722" s="211">
        <v>16.025806451612901</v>
      </c>
      <c r="E722" s="211">
        <v>14.169999999999995</v>
      </c>
      <c r="F722" s="211">
        <v>10.441935483870969</v>
      </c>
      <c r="G722" s="211">
        <v>6.0933333333333337</v>
      </c>
      <c r="H722" s="211">
        <v>2.5096774193548392</v>
      </c>
      <c r="I722" s="211">
        <v>1.7870967741935482</v>
      </c>
      <c r="J722" s="211">
        <v>-4.9999999999999982E-2</v>
      </c>
      <c r="K722" s="211">
        <v>4.274193548387097</v>
      </c>
      <c r="L722" s="211">
        <v>8.3266666666666662</v>
      </c>
      <c r="M722" s="211">
        <v>13.180645161290327</v>
      </c>
      <c r="N722" s="212">
        <v>16.68333333333333</v>
      </c>
    </row>
    <row r="723" spans="1:15">
      <c r="B723" s="108"/>
      <c r="C723" s="105"/>
      <c r="D723" s="105"/>
      <c r="E723" s="107"/>
      <c r="F723" s="105"/>
      <c r="G723" s="105"/>
      <c r="H723" s="106"/>
      <c r="I723" s="105"/>
      <c r="J723" s="105"/>
      <c r="K723" s="105"/>
      <c r="L723" s="105"/>
      <c r="M723" s="105"/>
      <c r="N723" s="105"/>
    </row>
    <row r="724" spans="1:15" ht="15" thickBot="1">
      <c r="B724" s="108"/>
      <c r="C724" s="105"/>
      <c r="D724" s="105"/>
      <c r="E724" s="107"/>
      <c r="F724" s="105"/>
      <c r="G724" s="105"/>
      <c r="H724" s="106"/>
      <c r="I724" s="105"/>
      <c r="J724" s="105"/>
      <c r="K724" s="105"/>
      <c r="L724" s="105"/>
      <c r="M724" s="105"/>
      <c r="N724" s="105"/>
    </row>
    <row r="725" spans="1:15" ht="15" thickBot="1">
      <c r="A725" s="318" t="s">
        <v>728</v>
      </c>
      <c r="B725" s="284" t="s">
        <v>236</v>
      </c>
      <c r="C725" s="285" t="s">
        <v>667</v>
      </c>
      <c r="D725" s="285" t="s">
        <v>667</v>
      </c>
      <c r="E725" s="285" t="s">
        <v>667</v>
      </c>
      <c r="F725" s="285" t="s">
        <v>667</v>
      </c>
      <c r="G725" s="285" t="s">
        <v>667</v>
      </c>
      <c r="H725" s="285" t="s">
        <v>667</v>
      </c>
      <c r="I725" s="285" t="s">
        <v>666</v>
      </c>
      <c r="J725" s="285" t="s">
        <v>666</v>
      </c>
      <c r="K725" s="285" t="s">
        <v>666</v>
      </c>
      <c r="L725" s="285" t="s">
        <v>666</v>
      </c>
      <c r="M725" s="285" t="s">
        <v>666</v>
      </c>
      <c r="N725" s="286" t="s">
        <v>666</v>
      </c>
      <c r="O725" s="99"/>
    </row>
    <row r="726" spans="1:15" ht="15" thickBot="1">
      <c r="A726" s="102"/>
      <c r="B726" s="287" t="s">
        <v>195</v>
      </c>
      <c r="C726" s="288" t="s">
        <v>665</v>
      </c>
      <c r="D726" s="288" t="s">
        <v>664</v>
      </c>
      <c r="E726" s="288" t="s">
        <v>663</v>
      </c>
      <c r="F726" s="288" t="s">
        <v>662</v>
      </c>
      <c r="G726" s="288" t="s">
        <v>661</v>
      </c>
      <c r="H726" s="288" t="s">
        <v>660</v>
      </c>
      <c r="I726" s="288" t="s">
        <v>659</v>
      </c>
      <c r="J726" s="288" t="s">
        <v>658</v>
      </c>
      <c r="K726" s="288" t="s">
        <v>657</v>
      </c>
      <c r="L726" s="288" t="s">
        <v>656</v>
      </c>
      <c r="M726" s="288" t="s">
        <v>655</v>
      </c>
      <c r="N726" s="289" t="s">
        <v>654</v>
      </c>
      <c r="O726" s="99"/>
    </row>
    <row r="727" spans="1:15" ht="15" thickBot="1">
      <c r="A727" s="102"/>
      <c r="B727" s="319" t="s">
        <v>653</v>
      </c>
      <c r="C727" s="102"/>
      <c r="D727" s="102"/>
      <c r="E727" s="104"/>
      <c r="F727" s="102"/>
      <c r="G727" s="102"/>
      <c r="H727" s="103"/>
      <c r="I727" s="102"/>
      <c r="J727" s="102"/>
      <c r="K727" s="102"/>
      <c r="L727" s="102"/>
      <c r="M727" s="102"/>
      <c r="N727" s="102"/>
      <c r="O727" s="99"/>
    </row>
    <row r="728" spans="1:15">
      <c r="A728" s="99"/>
      <c r="B728" s="314">
        <v>1</v>
      </c>
      <c r="C728" s="322">
        <v>14.3</v>
      </c>
      <c r="D728" s="297">
        <v>18.2</v>
      </c>
      <c r="E728" s="297">
        <v>12.2</v>
      </c>
      <c r="F728" s="297">
        <v>13.8</v>
      </c>
      <c r="G728" s="297">
        <v>8.8000000000000007</v>
      </c>
      <c r="H728" s="297">
        <v>0.1</v>
      </c>
      <c r="I728" s="297">
        <v>0.8</v>
      </c>
      <c r="J728" s="297">
        <v>0.4</v>
      </c>
      <c r="K728" s="297">
        <v>1.6</v>
      </c>
      <c r="L728" s="297">
        <v>3.1</v>
      </c>
      <c r="M728" s="297">
        <v>8.9</v>
      </c>
      <c r="N728" s="298">
        <v>19</v>
      </c>
      <c r="O728" s="99"/>
    </row>
    <row r="729" spans="1:15">
      <c r="A729" s="99"/>
      <c r="B729" s="315">
        <v>2</v>
      </c>
      <c r="C729" s="312">
        <v>14.9</v>
      </c>
      <c r="D729" s="295">
        <v>22.5</v>
      </c>
      <c r="E729" s="295">
        <v>13.1</v>
      </c>
      <c r="F729" s="295">
        <v>10.9</v>
      </c>
      <c r="G729" s="295">
        <v>6.2</v>
      </c>
      <c r="H729" s="295">
        <v>0</v>
      </c>
      <c r="I729" s="295">
        <v>3.1</v>
      </c>
      <c r="J729" s="295">
        <v>-1.3</v>
      </c>
      <c r="K729" s="295">
        <v>4.4000000000000004</v>
      </c>
      <c r="L729" s="295">
        <v>2.2999999999999998</v>
      </c>
      <c r="M729" s="295">
        <v>9</v>
      </c>
      <c r="N729" s="300">
        <v>18.399999999999999</v>
      </c>
      <c r="O729" s="99"/>
    </row>
    <row r="730" spans="1:15">
      <c r="A730" s="99"/>
      <c r="B730" s="315">
        <v>3</v>
      </c>
      <c r="C730" s="312">
        <v>17.3</v>
      </c>
      <c r="D730" s="295">
        <v>19.2</v>
      </c>
      <c r="E730" s="295">
        <v>14</v>
      </c>
      <c r="F730" s="295">
        <v>10.8</v>
      </c>
      <c r="G730" s="295">
        <v>5.2</v>
      </c>
      <c r="H730" s="295">
        <v>1.9</v>
      </c>
      <c r="I730" s="295">
        <v>0.9</v>
      </c>
      <c r="J730" s="295">
        <v>-4.2</v>
      </c>
      <c r="K730" s="295">
        <v>0.7</v>
      </c>
      <c r="L730" s="295">
        <v>1.1000000000000001</v>
      </c>
      <c r="M730" s="295">
        <v>10.9</v>
      </c>
      <c r="N730" s="300">
        <v>21.9</v>
      </c>
      <c r="O730" s="99"/>
    </row>
    <row r="731" spans="1:15">
      <c r="A731" s="99"/>
      <c r="B731" s="315">
        <v>4</v>
      </c>
      <c r="C731" s="312">
        <v>20.8</v>
      </c>
      <c r="D731" s="295">
        <v>17.2</v>
      </c>
      <c r="E731" s="295">
        <v>16.7</v>
      </c>
      <c r="F731" s="295">
        <v>11.6</v>
      </c>
      <c r="G731" s="295">
        <v>6.9</v>
      </c>
      <c r="H731" s="295">
        <v>4</v>
      </c>
      <c r="I731" s="295">
        <v>0.9</v>
      </c>
      <c r="J731" s="295">
        <v>-4.5999999999999996</v>
      </c>
      <c r="K731" s="295">
        <v>2.1</v>
      </c>
      <c r="L731" s="295">
        <v>0.4</v>
      </c>
      <c r="M731" s="295">
        <v>16.5</v>
      </c>
      <c r="N731" s="300">
        <v>19.7</v>
      </c>
      <c r="O731" s="99"/>
    </row>
    <row r="732" spans="1:15">
      <c r="A732" s="99"/>
      <c r="B732" s="315">
        <v>5</v>
      </c>
      <c r="C732" s="312">
        <v>20.2</v>
      </c>
      <c r="D732" s="295">
        <v>17</v>
      </c>
      <c r="E732" s="295">
        <v>17.7</v>
      </c>
      <c r="F732" s="295">
        <v>11.8</v>
      </c>
      <c r="G732" s="295">
        <v>10.3</v>
      </c>
      <c r="H732" s="295">
        <v>3.2</v>
      </c>
      <c r="I732" s="295">
        <v>0.7</v>
      </c>
      <c r="J732" s="295">
        <v>-4</v>
      </c>
      <c r="K732" s="295">
        <v>-0.9</v>
      </c>
      <c r="L732" s="295">
        <v>1</v>
      </c>
      <c r="M732" s="295">
        <v>18.8</v>
      </c>
      <c r="N732" s="300">
        <v>20.2</v>
      </c>
      <c r="O732" s="99"/>
    </row>
    <row r="733" spans="1:15">
      <c r="A733" s="99"/>
      <c r="B733" s="315">
        <v>6</v>
      </c>
      <c r="C733" s="312">
        <v>23.6</v>
      </c>
      <c r="D733" s="295">
        <v>17.100000000000001</v>
      </c>
      <c r="E733" s="295">
        <v>15.5</v>
      </c>
      <c r="F733" s="295">
        <v>11.2</v>
      </c>
      <c r="G733" s="295">
        <v>7.9</v>
      </c>
      <c r="H733" s="295">
        <v>3.4</v>
      </c>
      <c r="I733" s="295">
        <v>-1.9</v>
      </c>
      <c r="J733" s="295">
        <v>-3.3</v>
      </c>
      <c r="K733" s="295">
        <v>2.7</v>
      </c>
      <c r="L733" s="295">
        <v>1.5</v>
      </c>
      <c r="M733" s="295">
        <v>12.2</v>
      </c>
      <c r="N733" s="300">
        <v>21.8</v>
      </c>
      <c r="O733" s="99"/>
    </row>
    <row r="734" spans="1:15">
      <c r="A734" s="99"/>
      <c r="B734" s="315">
        <v>7</v>
      </c>
      <c r="C734" s="312">
        <v>24.2</v>
      </c>
      <c r="D734" s="295">
        <v>16.600000000000001</v>
      </c>
      <c r="E734" s="295">
        <v>16.399999999999999</v>
      </c>
      <c r="F734" s="295">
        <v>12.1</v>
      </c>
      <c r="G734" s="295">
        <v>8.5</v>
      </c>
      <c r="H734" s="295">
        <v>2.6</v>
      </c>
      <c r="I734" s="295">
        <v>-1.4</v>
      </c>
      <c r="J734" s="295">
        <v>-3</v>
      </c>
      <c r="K734" s="295">
        <v>2.2000000000000002</v>
      </c>
      <c r="L734" s="295">
        <v>3.7</v>
      </c>
      <c r="M734" s="295">
        <v>11.7</v>
      </c>
      <c r="N734" s="300">
        <v>21.3</v>
      </c>
      <c r="O734" s="99"/>
    </row>
    <row r="735" spans="1:15">
      <c r="A735" s="99"/>
      <c r="B735" s="315">
        <v>8</v>
      </c>
      <c r="C735" s="312">
        <v>18.899999999999999</v>
      </c>
      <c r="D735" s="295">
        <v>19.100000000000001</v>
      </c>
      <c r="E735" s="295">
        <v>17.5</v>
      </c>
      <c r="F735" s="295">
        <v>12.6</v>
      </c>
      <c r="G735" s="295">
        <v>7.9</v>
      </c>
      <c r="H735" s="295">
        <v>0.1</v>
      </c>
      <c r="I735" s="295">
        <v>2.9</v>
      </c>
      <c r="J735" s="295">
        <v>-2.6</v>
      </c>
      <c r="K735" s="295">
        <v>4.0999999999999996</v>
      </c>
      <c r="L735" s="295">
        <v>6.6</v>
      </c>
      <c r="M735" s="295">
        <v>13.3</v>
      </c>
      <c r="N735" s="300">
        <v>17.8</v>
      </c>
      <c r="O735" s="99"/>
    </row>
    <row r="736" spans="1:15">
      <c r="A736" s="99"/>
      <c r="B736" s="315">
        <v>9</v>
      </c>
      <c r="C736" s="312">
        <v>14.5</v>
      </c>
      <c r="D736" s="295">
        <v>19.5</v>
      </c>
      <c r="E736" s="295">
        <v>15.9</v>
      </c>
      <c r="F736" s="295">
        <v>14</v>
      </c>
      <c r="G736" s="295">
        <v>8.6999999999999993</v>
      </c>
      <c r="H736" s="295">
        <v>-2</v>
      </c>
      <c r="I736" s="295">
        <v>6.6</v>
      </c>
      <c r="J736" s="295">
        <v>-0.3</v>
      </c>
      <c r="K736" s="295">
        <v>1.4</v>
      </c>
      <c r="L736" s="295">
        <v>9.1999999999999993</v>
      </c>
      <c r="M736" s="295">
        <v>13.2</v>
      </c>
      <c r="N736" s="300">
        <v>12.3</v>
      </c>
      <c r="O736" s="99"/>
    </row>
    <row r="737" spans="1:15">
      <c r="A737" s="99"/>
      <c r="B737" s="315">
        <v>10</v>
      </c>
      <c r="C737" s="312">
        <v>14.1</v>
      </c>
      <c r="D737" s="295">
        <v>22.5</v>
      </c>
      <c r="E737" s="295">
        <v>14.2</v>
      </c>
      <c r="F737" s="295">
        <v>14.6</v>
      </c>
      <c r="G737" s="295">
        <v>9</v>
      </c>
      <c r="H737" s="295">
        <v>-0.5</v>
      </c>
      <c r="I737" s="295">
        <v>12.4</v>
      </c>
      <c r="J737" s="295">
        <v>2.2999999999999998</v>
      </c>
      <c r="K737" s="295">
        <v>2</v>
      </c>
      <c r="L737" s="295">
        <v>9.6</v>
      </c>
      <c r="M737" s="295">
        <v>12.6</v>
      </c>
      <c r="N737" s="300">
        <v>15.9</v>
      </c>
      <c r="O737" s="99"/>
    </row>
    <row r="738" spans="1:15">
      <c r="A738" s="99"/>
      <c r="B738" s="315">
        <v>11</v>
      </c>
      <c r="C738" s="312">
        <v>13.3</v>
      </c>
      <c r="D738" s="295">
        <v>17.399999999999999</v>
      </c>
      <c r="E738" s="295">
        <v>12.6</v>
      </c>
      <c r="F738" s="295">
        <v>15.7</v>
      </c>
      <c r="G738" s="295">
        <v>9.5</v>
      </c>
      <c r="H738" s="295">
        <v>4</v>
      </c>
      <c r="I738" s="295">
        <v>2.4</v>
      </c>
      <c r="J738" s="295">
        <v>0.4</v>
      </c>
      <c r="K738" s="295">
        <v>3</v>
      </c>
      <c r="L738" s="295">
        <v>10.8</v>
      </c>
      <c r="M738" s="295">
        <v>14.3</v>
      </c>
      <c r="N738" s="300">
        <v>19.2</v>
      </c>
      <c r="O738" s="99"/>
    </row>
    <row r="739" spans="1:15">
      <c r="A739" s="99"/>
      <c r="B739" s="315">
        <v>12</v>
      </c>
      <c r="C739" s="312">
        <v>17.2</v>
      </c>
      <c r="D739" s="295">
        <v>15.3</v>
      </c>
      <c r="E739" s="295">
        <v>11.3</v>
      </c>
      <c r="F739" s="295">
        <v>15.3</v>
      </c>
      <c r="G739" s="295">
        <v>11.6</v>
      </c>
      <c r="H739" s="295">
        <v>6.9</v>
      </c>
      <c r="I739" s="295">
        <v>3.5</v>
      </c>
      <c r="J739" s="295">
        <v>0.1</v>
      </c>
      <c r="K739" s="295">
        <v>2.2999999999999998</v>
      </c>
      <c r="L739" s="295">
        <v>9.4</v>
      </c>
      <c r="M739" s="295">
        <v>17.2</v>
      </c>
      <c r="N739" s="300">
        <v>21.3</v>
      </c>
      <c r="O739" s="99"/>
    </row>
    <row r="740" spans="1:15">
      <c r="A740" s="99"/>
      <c r="B740" s="315">
        <v>13</v>
      </c>
      <c r="C740" s="312">
        <v>16.899999999999999</v>
      </c>
      <c r="D740" s="295">
        <v>15.7</v>
      </c>
      <c r="E740" s="295">
        <v>13.4</v>
      </c>
      <c r="F740" s="295">
        <v>14.8</v>
      </c>
      <c r="G740" s="295">
        <v>9.1999999999999993</v>
      </c>
      <c r="H740" s="295">
        <v>5.2</v>
      </c>
      <c r="I740" s="295">
        <v>5.4</v>
      </c>
      <c r="J740" s="295">
        <v>-1.1000000000000001</v>
      </c>
      <c r="K740" s="295">
        <v>1.5</v>
      </c>
      <c r="L740" s="295">
        <v>9.6999999999999993</v>
      </c>
      <c r="M740" s="295">
        <v>14.2</v>
      </c>
      <c r="N740" s="300">
        <v>20.3</v>
      </c>
      <c r="O740" s="99"/>
    </row>
    <row r="741" spans="1:15">
      <c r="A741" s="99"/>
      <c r="B741" s="315">
        <v>14</v>
      </c>
      <c r="C741" s="312">
        <v>19.7</v>
      </c>
      <c r="D741" s="295">
        <v>15.3</v>
      </c>
      <c r="E741" s="295">
        <v>14.9</v>
      </c>
      <c r="F741" s="295">
        <v>12.3</v>
      </c>
      <c r="G741" s="295">
        <v>9.1</v>
      </c>
      <c r="H741" s="295">
        <v>5.7</v>
      </c>
      <c r="I741" s="295">
        <v>5.0999999999999996</v>
      </c>
      <c r="J741" s="295">
        <v>-0.6</v>
      </c>
      <c r="K741" s="295">
        <v>1.6</v>
      </c>
      <c r="L741" s="295">
        <v>8.6999999999999993</v>
      </c>
      <c r="M741" s="295">
        <v>14.1</v>
      </c>
      <c r="N741" s="300">
        <v>18.7</v>
      </c>
      <c r="O741" s="99"/>
    </row>
    <row r="742" spans="1:15">
      <c r="A742" s="99"/>
      <c r="B742" s="315">
        <v>15</v>
      </c>
      <c r="C742" s="312">
        <v>20.5</v>
      </c>
      <c r="D742" s="295">
        <v>15.1</v>
      </c>
      <c r="E742" s="295">
        <v>15.6</v>
      </c>
      <c r="F742" s="295">
        <v>9.9</v>
      </c>
      <c r="G742" s="295">
        <v>10.1</v>
      </c>
      <c r="H742" s="295">
        <v>5.8</v>
      </c>
      <c r="I742" s="295">
        <v>2.2999999999999998</v>
      </c>
      <c r="J742" s="295">
        <v>1.9</v>
      </c>
      <c r="K742" s="295">
        <v>4.5999999999999996</v>
      </c>
      <c r="L742" s="295">
        <v>14</v>
      </c>
      <c r="M742" s="295">
        <v>10.7</v>
      </c>
      <c r="N742" s="300">
        <v>15.4</v>
      </c>
      <c r="O742" s="99"/>
    </row>
    <row r="743" spans="1:15">
      <c r="A743" s="99"/>
      <c r="B743" s="315">
        <v>16</v>
      </c>
      <c r="C743" s="312">
        <v>19.899999999999999</v>
      </c>
      <c r="D743" s="295">
        <v>13.6</v>
      </c>
      <c r="E743" s="295">
        <v>15.5</v>
      </c>
      <c r="F743" s="295">
        <v>13.9</v>
      </c>
      <c r="G743" s="295">
        <v>6.9</v>
      </c>
      <c r="H743" s="295">
        <v>4.4000000000000004</v>
      </c>
      <c r="I743" s="295">
        <v>1.2</v>
      </c>
      <c r="J743" s="295">
        <v>2.1</v>
      </c>
      <c r="K743" s="295">
        <v>7.4</v>
      </c>
      <c r="L743" s="295">
        <v>16</v>
      </c>
      <c r="M743" s="295">
        <v>16</v>
      </c>
      <c r="N743" s="300">
        <v>14</v>
      </c>
      <c r="O743" s="99"/>
    </row>
    <row r="744" spans="1:15">
      <c r="A744" s="99"/>
      <c r="B744" s="315">
        <v>17</v>
      </c>
      <c r="C744" s="312">
        <v>17.5</v>
      </c>
      <c r="D744" s="295">
        <v>13.5</v>
      </c>
      <c r="E744" s="295">
        <v>15.9</v>
      </c>
      <c r="F744" s="295">
        <v>12</v>
      </c>
      <c r="G744" s="295">
        <v>7.2</v>
      </c>
      <c r="H744" s="295">
        <v>2.8</v>
      </c>
      <c r="I744" s="295">
        <v>0.7</v>
      </c>
      <c r="J744" s="295">
        <v>0.6</v>
      </c>
      <c r="K744" s="295">
        <v>7.4</v>
      </c>
      <c r="L744" s="295">
        <v>8.4</v>
      </c>
      <c r="M744" s="295">
        <v>12.2</v>
      </c>
      <c r="N744" s="300">
        <v>11</v>
      </c>
      <c r="O744" s="99"/>
    </row>
    <row r="745" spans="1:15">
      <c r="A745" s="99"/>
      <c r="B745" s="315">
        <v>18</v>
      </c>
      <c r="C745" s="312">
        <v>21</v>
      </c>
      <c r="D745" s="295">
        <v>15.8</v>
      </c>
      <c r="E745" s="295">
        <v>14.5</v>
      </c>
      <c r="F745" s="295">
        <v>11.6</v>
      </c>
      <c r="G745" s="295">
        <v>6.4</v>
      </c>
      <c r="H745" s="295">
        <v>8.4</v>
      </c>
      <c r="I745" s="295">
        <v>0.6</v>
      </c>
      <c r="J745" s="295">
        <v>-0.2</v>
      </c>
      <c r="K745" s="295">
        <v>3.7</v>
      </c>
      <c r="L745" s="295">
        <v>3.8</v>
      </c>
      <c r="M745" s="295">
        <v>15</v>
      </c>
      <c r="N745" s="300">
        <v>15.2</v>
      </c>
      <c r="O745" s="99"/>
    </row>
    <row r="746" spans="1:15">
      <c r="A746" s="99"/>
      <c r="B746" s="315">
        <v>19</v>
      </c>
      <c r="C746" s="312">
        <v>22.1</v>
      </c>
      <c r="D746" s="295">
        <v>14.1</v>
      </c>
      <c r="E746" s="295">
        <v>15.7</v>
      </c>
      <c r="F746" s="295">
        <v>11.7</v>
      </c>
      <c r="G746" s="295">
        <v>5.2</v>
      </c>
      <c r="H746" s="295">
        <v>10.5</v>
      </c>
      <c r="I746" s="295">
        <v>0.3</v>
      </c>
      <c r="J746" s="295">
        <v>-0.1</v>
      </c>
      <c r="K746" s="295">
        <v>1.7</v>
      </c>
      <c r="L746" s="295">
        <v>5.5</v>
      </c>
      <c r="M746" s="295">
        <v>13.5</v>
      </c>
      <c r="N746" s="300">
        <v>11.5</v>
      </c>
      <c r="O746" s="99"/>
    </row>
    <row r="747" spans="1:15">
      <c r="A747" s="99"/>
      <c r="B747" s="315">
        <v>20</v>
      </c>
      <c r="C747" s="312">
        <v>22.9</v>
      </c>
      <c r="D747" s="295">
        <v>13.2</v>
      </c>
      <c r="E747" s="295">
        <v>17</v>
      </c>
      <c r="F747" s="295">
        <v>14.8</v>
      </c>
      <c r="G747" s="295">
        <v>4.8</v>
      </c>
      <c r="H747" s="295">
        <v>4</v>
      </c>
      <c r="I747" s="295">
        <v>0.5</v>
      </c>
      <c r="J747" s="295">
        <v>3.7</v>
      </c>
      <c r="K747" s="295">
        <v>2.6</v>
      </c>
      <c r="L747" s="295">
        <v>9.1999999999999993</v>
      </c>
      <c r="M747" s="295">
        <v>8.1</v>
      </c>
      <c r="N747" s="300">
        <v>11.4</v>
      </c>
      <c r="O747" s="99"/>
    </row>
    <row r="748" spans="1:15">
      <c r="A748" s="99"/>
      <c r="B748" s="315">
        <v>21</v>
      </c>
      <c r="C748" s="312">
        <v>21.6</v>
      </c>
      <c r="D748" s="295">
        <v>12.1</v>
      </c>
      <c r="E748" s="295">
        <v>16.7</v>
      </c>
      <c r="F748" s="295">
        <v>11.6</v>
      </c>
      <c r="G748" s="295">
        <v>4</v>
      </c>
      <c r="H748" s="295">
        <v>4</v>
      </c>
      <c r="I748" s="295">
        <v>0.3</v>
      </c>
      <c r="J748" s="295">
        <v>2.4</v>
      </c>
      <c r="K748" s="295">
        <v>6.5</v>
      </c>
      <c r="L748" s="295">
        <v>12.3</v>
      </c>
      <c r="M748" s="295">
        <v>9.1</v>
      </c>
      <c r="N748" s="300">
        <v>13.2</v>
      </c>
      <c r="O748" s="99"/>
    </row>
    <row r="749" spans="1:15">
      <c r="A749" s="99"/>
      <c r="B749" s="315">
        <v>22</v>
      </c>
      <c r="C749" s="312">
        <v>18.7</v>
      </c>
      <c r="D749" s="295">
        <v>14.6</v>
      </c>
      <c r="E749" s="295">
        <v>9.1999999999999993</v>
      </c>
      <c r="F749" s="295">
        <v>5.2</v>
      </c>
      <c r="G749" s="295">
        <v>3.4</v>
      </c>
      <c r="H749" s="295">
        <v>6.9</v>
      </c>
      <c r="I749" s="295">
        <v>3.2</v>
      </c>
      <c r="J749" s="295">
        <v>1.3</v>
      </c>
      <c r="K749" s="295">
        <v>3.4</v>
      </c>
      <c r="L749" s="295">
        <v>13.2</v>
      </c>
      <c r="M749" s="295">
        <v>10.9</v>
      </c>
      <c r="N749" s="300">
        <v>12.9</v>
      </c>
      <c r="O749" s="99"/>
    </row>
    <row r="750" spans="1:15">
      <c r="A750" s="99"/>
      <c r="B750" s="315">
        <v>23</v>
      </c>
      <c r="C750" s="312">
        <v>18.3</v>
      </c>
      <c r="D750" s="295">
        <v>13.8</v>
      </c>
      <c r="E750" s="295">
        <v>7</v>
      </c>
      <c r="F750" s="295">
        <v>8.4</v>
      </c>
      <c r="G750" s="295">
        <v>3.6</v>
      </c>
      <c r="H750" s="295">
        <v>7.6</v>
      </c>
      <c r="I750" s="295">
        <v>0.8</v>
      </c>
      <c r="J750" s="295">
        <v>3.4</v>
      </c>
      <c r="K750" s="295">
        <v>4.3</v>
      </c>
      <c r="L750" s="295">
        <v>9.1999999999999993</v>
      </c>
      <c r="M750" s="295">
        <v>11</v>
      </c>
      <c r="N750" s="300">
        <v>13.1</v>
      </c>
      <c r="O750" s="99"/>
    </row>
    <row r="751" spans="1:15">
      <c r="A751" s="99"/>
      <c r="B751" s="315">
        <v>24</v>
      </c>
      <c r="C751" s="312">
        <v>17.2</v>
      </c>
      <c r="D751" s="295">
        <v>11.1</v>
      </c>
      <c r="E751" s="295">
        <v>8.4</v>
      </c>
      <c r="F751" s="295">
        <v>6.8</v>
      </c>
      <c r="G751" s="295">
        <v>2.8</v>
      </c>
      <c r="H751" s="295">
        <v>6.4</v>
      </c>
      <c r="I751" s="295">
        <v>-0.7</v>
      </c>
      <c r="J751" s="295">
        <v>2.2999999999999998</v>
      </c>
      <c r="K751" s="295">
        <v>4.5999999999999996</v>
      </c>
      <c r="L751" s="295">
        <v>9.4</v>
      </c>
      <c r="M751" s="295">
        <v>11.2</v>
      </c>
      <c r="N751" s="300">
        <v>13.1</v>
      </c>
      <c r="O751" s="99"/>
    </row>
    <row r="752" spans="1:15">
      <c r="A752" s="99"/>
      <c r="B752" s="315">
        <v>25</v>
      </c>
      <c r="C752" s="312">
        <v>17.2</v>
      </c>
      <c r="D752" s="295">
        <v>12.9</v>
      </c>
      <c r="E752" s="295">
        <v>11.5</v>
      </c>
      <c r="F752" s="295">
        <v>5.9</v>
      </c>
      <c r="G752" s="295">
        <v>2.8</v>
      </c>
      <c r="H752" s="295">
        <v>3.9</v>
      </c>
      <c r="I752" s="295">
        <v>-0.2</v>
      </c>
      <c r="J752" s="295">
        <v>2.4</v>
      </c>
      <c r="K752" s="295">
        <v>8.6</v>
      </c>
      <c r="L752" s="295">
        <v>13.7</v>
      </c>
      <c r="M752" s="295">
        <v>13.9</v>
      </c>
      <c r="N752" s="300">
        <v>15.3</v>
      </c>
      <c r="O752" s="99"/>
    </row>
    <row r="753" spans="1:15">
      <c r="A753" s="99"/>
      <c r="B753" s="315">
        <v>26</v>
      </c>
      <c r="C753" s="312">
        <v>21.3</v>
      </c>
      <c r="D753" s="295">
        <v>14.7</v>
      </c>
      <c r="E753" s="295">
        <v>11.5</v>
      </c>
      <c r="F753" s="295">
        <v>6.8</v>
      </c>
      <c r="G753" s="295">
        <v>2.1</v>
      </c>
      <c r="H753" s="295">
        <v>-0.1</v>
      </c>
      <c r="I753" s="295">
        <v>-0.6</v>
      </c>
      <c r="J753" s="295">
        <v>-0.1</v>
      </c>
      <c r="K753" s="295">
        <v>8.6</v>
      </c>
      <c r="L753" s="295">
        <v>13</v>
      </c>
      <c r="M753" s="295">
        <v>10.9</v>
      </c>
      <c r="N753" s="300">
        <v>18.399999999999999</v>
      </c>
      <c r="O753" s="99"/>
    </row>
    <row r="754" spans="1:15">
      <c r="A754" s="99"/>
      <c r="B754" s="315">
        <v>27</v>
      </c>
      <c r="C754" s="312">
        <v>19.5</v>
      </c>
      <c r="D754" s="295">
        <v>12.2</v>
      </c>
      <c r="E754" s="295">
        <v>11.7</v>
      </c>
      <c r="F754" s="295">
        <v>5.7</v>
      </c>
      <c r="G754" s="295">
        <v>0.5</v>
      </c>
      <c r="H754" s="295">
        <v>-5</v>
      </c>
      <c r="I754" s="295">
        <v>0.5</v>
      </c>
      <c r="J754" s="295">
        <v>-0.5</v>
      </c>
      <c r="K754" s="295">
        <v>5.8</v>
      </c>
      <c r="L754" s="295">
        <v>14.5</v>
      </c>
      <c r="M754" s="295">
        <v>9</v>
      </c>
      <c r="N754" s="300">
        <v>17.3</v>
      </c>
      <c r="O754" s="99"/>
    </row>
    <row r="755" spans="1:15">
      <c r="A755" s="99"/>
      <c r="B755" s="315">
        <v>28</v>
      </c>
      <c r="C755" s="312">
        <v>19.399999999999999</v>
      </c>
      <c r="D755" s="295">
        <v>12.6</v>
      </c>
      <c r="E755" s="295">
        <v>11.5</v>
      </c>
      <c r="F755" s="295">
        <v>5</v>
      </c>
      <c r="G755" s="295">
        <v>0.1</v>
      </c>
      <c r="H755" s="295">
        <v>-6.8</v>
      </c>
      <c r="I755" s="295">
        <v>0.8</v>
      </c>
      <c r="J755" s="295">
        <v>-1.3</v>
      </c>
      <c r="K755" s="295">
        <v>3.4</v>
      </c>
      <c r="L755" s="295">
        <v>7</v>
      </c>
      <c r="M755" s="295">
        <v>12.2</v>
      </c>
      <c r="N755" s="300">
        <v>15.4</v>
      </c>
      <c r="O755" s="99"/>
    </row>
    <row r="756" spans="1:15">
      <c r="A756" s="99"/>
      <c r="B756" s="315">
        <v>29</v>
      </c>
      <c r="C756" s="312">
        <v>19.899999999999999</v>
      </c>
      <c r="D756" s="295">
        <v>15.2</v>
      </c>
      <c r="E756" s="295">
        <v>12</v>
      </c>
      <c r="F756" s="295">
        <v>4.4000000000000004</v>
      </c>
      <c r="G756" s="295">
        <v>0.7</v>
      </c>
      <c r="H756" s="295">
        <v>-6.8</v>
      </c>
      <c r="I756" s="295">
        <v>1.5</v>
      </c>
      <c r="J756" s="295"/>
      <c r="K756" s="295">
        <v>9.3000000000000007</v>
      </c>
      <c r="L756" s="295">
        <v>8</v>
      </c>
      <c r="M756" s="295">
        <v>15.2</v>
      </c>
      <c r="N756" s="300">
        <v>17.100000000000001</v>
      </c>
      <c r="O756" s="99"/>
    </row>
    <row r="757" spans="1:15">
      <c r="A757" s="99"/>
      <c r="B757" s="315">
        <v>30</v>
      </c>
      <c r="C757" s="312">
        <v>20.3</v>
      </c>
      <c r="D757" s="295">
        <v>15.9</v>
      </c>
      <c r="E757" s="295">
        <v>13.7</v>
      </c>
      <c r="F757" s="295">
        <v>7.6</v>
      </c>
      <c r="G757" s="295">
        <v>0.4</v>
      </c>
      <c r="H757" s="295">
        <v>-6.6</v>
      </c>
      <c r="I757" s="295">
        <v>-0.9</v>
      </c>
      <c r="J757" s="295"/>
      <c r="K757" s="295">
        <v>5</v>
      </c>
      <c r="L757" s="295">
        <v>6.7</v>
      </c>
      <c r="M757" s="295">
        <v>14.5</v>
      </c>
      <c r="N757" s="300">
        <v>18.100000000000001</v>
      </c>
      <c r="O757" s="99"/>
    </row>
    <row r="758" spans="1:15" ht="15" thickBot="1">
      <c r="A758" s="99"/>
      <c r="B758" s="323">
        <v>31</v>
      </c>
      <c r="C758" s="313">
        <v>16.7</v>
      </c>
      <c r="D758" s="302">
        <v>13.9</v>
      </c>
      <c r="E758" s="302"/>
      <c r="F758" s="302">
        <v>7.2</v>
      </c>
      <c r="G758" s="302"/>
      <c r="H758" s="302">
        <v>-2</v>
      </c>
      <c r="I758" s="302">
        <v>-2.4</v>
      </c>
      <c r="J758" s="302"/>
      <c r="K758" s="302">
        <v>7.2</v>
      </c>
      <c r="L758" s="302"/>
      <c r="M758" s="302">
        <v>17.399999999999999</v>
      </c>
      <c r="N758" s="303"/>
      <c r="O758" s="99"/>
    </row>
    <row r="759" spans="1:15">
      <c r="A759" s="306" t="s">
        <v>652</v>
      </c>
      <c r="B759" s="304" t="s">
        <v>211</v>
      </c>
      <c r="C759" s="219">
        <v>0</v>
      </c>
      <c r="D759" s="219">
        <v>0</v>
      </c>
      <c r="E759" s="219">
        <v>12</v>
      </c>
      <c r="F759" s="219">
        <v>23</v>
      </c>
      <c r="G759" s="219">
        <v>31</v>
      </c>
      <c r="H759" s="219">
        <v>31</v>
      </c>
      <c r="I759" s="219">
        <v>31</v>
      </c>
      <c r="J759" s="219">
        <v>28</v>
      </c>
      <c r="K759" s="219">
        <v>31</v>
      </c>
      <c r="L759" s="219">
        <v>25</v>
      </c>
      <c r="M759" s="219">
        <v>16</v>
      </c>
      <c r="N759" s="220">
        <v>6</v>
      </c>
    </row>
    <row r="760" spans="1:15" ht="15" thickBot="1">
      <c r="A760" s="307" t="s">
        <v>651</v>
      </c>
      <c r="B760" s="333" t="s">
        <v>650</v>
      </c>
      <c r="C760" s="211">
        <v>18.835483870967742</v>
      </c>
      <c r="D760" s="211">
        <v>15.706451612903228</v>
      </c>
      <c r="E760" s="211">
        <v>13.759999999999996</v>
      </c>
      <c r="F760" s="211">
        <v>10.64516129032258</v>
      </c>
      <c r="G760" s="211">
        <v>5.9933333333333341</v>
      </c>
      <c r="H760" s="211">
        <v>2.3225806451612909</v>
      </c>
      <c r="I760" s="211">
        <v>1.5903225806451611</v>
      </c>
      <c r="J760" s="211">
        <v>-0.1392857142857144</v>
      </c>
      <c r="K760" s="211">
        <v>3.9612903225806444</v>
      </c>
      <c r="L760" s="211">
        <v>8.0333333333333332</v>
      </c>
      <c r="M760" s="211">
        <v>12.829032258064512</v>
      </c>
      <c r="N760" s="212">
        <v>16.673333333333336</v>
      </c>
    </row>
    <row r="761" spans="1:15">
      <c r="B761" s="108"/>
      <c r="C761" s="105"/>
      <c r="D761" s="105"/>
      <c r="E761" s="107"/>
      <c r="F761" s="105"/>
      <c r="G761" s="105"/>
      <c r="H761" s="106"/>
      <c r="I761" s="105"/>
      <c r="J761" s="105"/>
      <c r="K761" s="105"/>
      <c r="L761" s="105"/>
      <c r="M761" s="105"/>
      <c r="N761" s="105"/>
    </row>
    <row r="762" spans="1:15" ht="15" thickBot="1">
      <c r="B762" s="108"/>
      <c r="C762" s="105"/>
      <c r="D762" s="105"/>
      <c r="E762" s="107"/>
      <c r="F762" s="105"/>
      <c r="G762" s="105"/>
      <c r="H762" s="106"/>
      <c r="I762" s="105"/>
      <c r="J762" s="105"/>
      <c r="K762" s="105"/>
      <c r="L762" s="105"/>
      <c r="M762" s="105"/>
      <c r="N762" s="105"/>
    </row>
    <row r="763" spans="1:15" ht="15" thickBot="1">
      <c r="A763" s="318" t="s">
        <v>727</v>
      </c>
      <c r="B763" s="284" t="s">
        <v>236</v>
      </c>
      <c r="C763" s="285" t="s">
        <v>667</v>
      </c>
      <c r="D763" s="285" t="s">
        <v>667</v>
      </c>
      <c r="E763" s="285" t="s">
        <v>667</v>
      </c>
      <c r="F763" s="285" t="s">
        <v>667</v>
      </c>
      <c r="G763" s="285" t="s">
        <v>667</v>
      </c>
      <c r="H763" s="285" t="s">
        <v>667</v>
      </c>
      <c r="I763" s="285" t="s">
        <v>666</v>
      </c>
      <c r="J763" s="285" t="s">
        <v>666</v>
      </c>
      <c r="K763" s="285" t="s">
        <v>666</v>
      </c>
      <c r="L763" s="285" t="s">
        <v>666</v>
      </c>
      <c r="M763" s="285" t="s">
        <v>666</v>
      </c>
      <c r="N763" s="286" t="s">
        <v>666</v>
      </c>
      <c r="O763" s="99"/>
    </row>
    <row r="764" spans="1:15" ht="15" thickBot="1">
      <c r="A764" s="102"/>
      <c r="B764" s="287" t="s">
        <v>195</v>
      </c>
      <c r="C764" s="288" t="s">
        <v>665</v>
      </c>
      <c r="D764" s="288" t="s">
        <v>664</v>
      </c>
      <c r="E764" s="288" t="s">
        <v>663</v>
      </c>
      <c r="F764" s="288" t="s">
        <v>662</v>
      </c>
      <c r="G764" s="288" t="s">
        <v>661</v>
      </c>
      <c r="H764" s="288" t="s">
        <v>660</v>
      </c>
      <c r="I764" s="288" t="s">
        <v>659</v>
      </c>
      <c r="J764" s="288" t="s">
        <v>658</v>
      </c>
      <c r="K764" s="288" t="s">
        <v>657</v>
      </c>
      <c r="L764" s="288" t="s">
        <v>656</v>
      </c>
      <c r="M764" s="288" t="s">
        <v>655</v>
      </c>
      <c r="N764" s="289" t="s">
        <v>654</v>
      </c>
      <c r="O764" s="99"/>
    </row>
    <row r="765" spans="1:15" ht="15" thickBot="1">
      <c r="A765" s="102"/>
      <c r="B765" s="319" t="s">
        <v>653</v>
      </c>
      <c r="C765" s="102"/>
      <c r="D765" s="102"/>
      <c r="E765" s="104"/>
      <c r="F765" s="102"/>
      <c r="G765" s="102"/>
      <c r="H765" s="103"/>
      <c r="I765" s="102"/>
      <c r="J765" s="102"/>
      <c r="K765" s="102"/>
      <c r="L765" s="102"/>
      <c r="M765" s="102"/>
      <c r="N765" s="102"/>
      <c r="O765" s="99"/>
    </row>
    <row r="766" spans="1:15">
      <c r="A766" s="99"/>
      <c r="B766" s="320">
        <v>1</v>
      </c>
      <c r="C766" s="297">
        <v>14.9</v>
      </c>
      <c r="D766" s="297">
        <v>18.7</v>
      </c>
      <c r="E766" s="297">
        <v>12.7</v>
      </c>
      <c r="F766" s="297">
        <v>14.3</v>
      </c>
      <c r="G766" s="297">
        <v>9.1999999999999993</v>
      </c>
      <c r="H766" s="297">
        <v>1</v>
      </c>
      <c r="I766" s="297">
        <v>1.3</v>
      </c>
      <c r="J766" s="297">
        <v>1.2</v>
      </c>
      <c r="K766" s="297">
        <v>3.1</v>
      </c>
      <c r="L766" s="297">
        <v>4</v>
      </c>
      <c r="M766" s="297">
        <v>9.3000000000000007</v>
      </c>
      <c r="N766" s="298">
        <v>20.5</v>
      </c>
      <c r="O766" s="99"/>
    </row>
    <row r="767" spans="1:15">
      <c r="A767" s="99"/>
      <c r="B767" s="321">
        <v>2</v>
      </c>
      <c r="C767" s="295">
        <v>15.2</v>
      </c>
      <c r="D767" s="295">
        <v>22.5</v>
      </c>
      <c r="E767" s="295">
        <v>13.7</v>
      </c>
      <c r="F767" s="295">
        <v>11.9</v>
      </c>
      <c r="G767" s="295">
        <v>7.6</v>
      </c>
      <c r="H767" s="295">
        <v>0.7</v>
      </c>
      <c r="I767" s="295">
        <v>3.2</v>
      </c>
      <c r="J767" s="295">
        <v>-0.6</v>
      </c>
      <c r="K767" s="295">
        <v>4.4000000000000004</v>
      </c>
      <c r="L767" s="295">
        <v>3.5</v>
      </c>
      <c r="M767" s="295">
        <v>9.5</v>
      </c>
      <c r="N767" s="300">
        <v>20.9</v>
      </c>
      <c r="O767" s="99"/>
    </row>
    <row r="768" spans="1:15">
      <c r="A768" s="99"/>
      <c r="B768" s="321">
        <v>3</v>
      </c>
      <c r="C768" s="295">
        <v>18.600000000000001</v>
      </c>
      <c r="D768" s="295">
        <v>20.2</v>
      </c>
      <c r="E768" s="295">
        <v>14.1</v>
      </c>
      <c r="F768" s="295">
        <v>11.5</v>
      </c>
      <c r="G768" s="295">
        <v>6</v>
      </c>
      <c r="H768" s="295">
        <v>2.7</v>
      </c>
      <c r="I768" s="295">
        <v>1.6</v>
      </c>
      <c r="J768" s="295">
        <v>-2.5</v>
      </c>
      <c r="K768" s="295">
        <v>3.3</v>
      </c>
      <c r="L768" s="295">
        <v>3.3</v>
      </c>
      <c r="M768" s="295">
        <v>12</v>
      </c>
      <c r="N768" s="300">
        <v>23.8</v>
      </c>
      <c r="O768" s="99"/>
    </row>
    <row r="769" spans="1:15">
      <c r="A769" s="99"/>
      <c r="B769" s="321">
        <v>4</v>
      </c>
      <c r="C769" s="295">
        <v>21.7</v>
      </c>
      <c r="D769" s="295">
        <v>18.399999999999999</v>
      </c>
      <c r="E769" s="295">
        <v>16.8</v>
      </c>
      <c r="F769" s="295">
        <v>12.2</v>
      </c>
      <c r="G769" s="295">
        <v>7.8</v>
      </c>
      <c r="H769" s="295">
        <v>4.8</v>
      </c>
      <c r="I769" s="295">
        <v>1.8</v>
      </c>
      <c r="J769" s="295">
        <v>-2.5</v>
      </c>
      <c r="K769" s="295">
        <v>3</v>
      </c>
      <c r="L769" s="295">
        <v>3.1</v>
      </c>
      <c r="M769" s="295">
        <v>17.8</v>
      </c>
      <c r="N769" s="300">
        <v>21</v>
      </c>
      <c r="O769" s="99"/>
    </row>
    <row r="770" spans="1:15">
      <c r="A770" s="99"/>
      <c r="B770" s="321">
        <v>5</v>
      </c>
      <c r="C770" s="295">
        <v>22.2</v>
      </c>
      <c r="D770" s="295">
        <v>17.600000000000001</v>
      </c>
      <c r="E770" s="295">
        <v>16.899999999999999</v>
      </c>
      <c r="F770" s="295">
        <v>12.2</v>
      </c>
      <c r="G770" s="295">
        <v>9.3000000000000007</v>
      </c>
      <c r="H770" s="295">
        <v>3.7</v>
      </c>
      <c r="I770" s="295">
        <v>1.9</v>
      </c>
      <c r="J770" s="295">
        <v>-1.9</v>
      </c>
      <c r="K770" s="295">
        <v>0.5</v>
      </c>
      <c r="L770" s="295">
        <v>2.9</v>
      </c>
      <c r="M770" s="295">
        <v>20.6</v>
      </c>
      <c r="N770" s="300">
        <v>21.2</v>
      </c>
      <c r="O770" s="99"/>
    </row>
    <row r="771" spans="1:15">
      <c r="A771" s="99"/>
      <c r="B771" s="321">
        <v>6</v>
      </c>
      <c r="C771" s="295">
        <v>24.4</v>
      </c>
      <c r="D771" s="295">
        <v>18.7</v>
      </c>
      <c r="E771" s="295">
        <v>17.5</v>
      </c>
      <c r="F771" s="295">
        <v>11.6</v>
      </c>
      <c r="G771" s="295">
        <v>8</v>
      </c>
      <c r="H771" s="295">
        <v>3.7</v>
      </c>
      <c r="I771" s="295">
        <v>-0.5</v>
      </c>
      <c r="J771" s="295">
        <v>-2.4</v>
      </c>
      <c r="K771" s="295">
        <v>3.4</v>
      </c>
      <c r="L771" s="295">
        <v>0.8</v>
      </c>
      <c r="M771" s="295">
        <v>12.5</v>
      </c>
      <c r="N771" s="300">
        <v>22.9</v>
      </c>
      <c r="O771" s="99"/>
    </row>
    <row r="772" spans="1:15">
      <c r="A772" s="99"/>
      <c r="B772" s="321">
        <v>7</v>
      </c>
      <c r="C772" s="295">
        <v>24.1</v>
      </c>
      <c r="D772" s="295">
        <v>18.7</v>
      </c>
      <c r="E772" s="295">
        <v>17.8</v>
      </c>
      <c r="F772" s="295">
        <v>12.4</v>
      </c>
      <c r="G772" s="295">
        <v>8.5</v>
      </c>
      <c r="H772" s="295">
        <v>3.2</v>
      </c>
      <c r="I772" s="295">
        <v>-0.3</v>
      </c>
      <c r="J772" s="295">
        <v>-3</v>
      </c>
      <c r="K772" s="295">
        <v>4.0999999999999996</v>
      </c>
      <c r="L772" s="295">
        <v>3.9</v>
      </c>
      <c r="M772" s="295">
        <v>12.3</v>
      </c>
      <c r="N772" s="300">
        <v>23</v>
      </c>
      <c r="O772" s="99"/>
    </row>
    <row r="773" spans="1:15">
      <c r="A773" s="99"/>
      <c r="B773" s="321">
        <v>8</v>
      </c>
      <c r="C773" s="295">
        <v>18.2</v>
      </c>
      <c r="D773" s="295">
        <v>20</v>
      </c>
      <c r="E773" s="295">
        <v>18.3</v>
      </c>
      <c r="F773" s="295">
        <v>12.6</v>
      </c>
      <c r="G773" s="295">
        <v>7.1</v>
      </c>
      <c r="H773" s="295">
        <v>1.3</v>
      </c>
      <c r="I773" s="295">
        <v>3.9</v>
      </c>
      <c r="J773" s="295">
        <v>-1.2</v>
      </c>
      <c r="K773" s="295">
        <v>5.2</v>
      </c>
      <c r="L773" s="295">
        <v>7.6</v>
      </c>
      <c r="M773" s="295">
        <v>14.6</v>
      </c>
      <c r="N773" s="300">
        <v>18.600000000000001</v>
      </c>
      <c r="O773" s="99"/>
    </row>
    <row r="774" spans="1:15">
      <c r="A774" s="99"/>
      <c r="B774" s="321">
        <v>9</v>
      </c>
      <c r="C774" s="295">
        <v>14.6</v>
      </c>
      <c r="D774" s="295">
        <v>20.3</v>
      </c>
      <c r="E774" s="295">
        <v>17.100000000000001</v>
      </c>
      <c r="F774" s="295">
        <v>14.8</v>
      </c>
      <c r="G774" s="295">
        <v>8.4</v>
      </c>
      <c r="H774" s="295">
        <v>-1.5</v>
      </c>
      <c r="I774" s="295">
        <v>7.1</v>
      </c>
      <c r="J774" s="295">
        <v>1.9</v>
      </c>
      <c r="K774" s="295">
        <v>2.2000000000000002</v>
      </c>
      <c r="L774" s="295">
        <v>10</v>
      </c>
      <c r="M774" s="295">
        <v>14.1</v>
      </c>
      <c r="N774" s="300">
        <v>12.8</v>
      </c>
      <c r="O774" s="99"/>
    </row>
    <row r="775" spans="1:15">
      <c r="A775" s="99"/>
      <c r="B775" s="321">
        <v>10</v>
      </c>
      <c r="C775" s="295">
        <v>14.2</v>
      </c>
      <c r="D775" s="295">
        <v>22.7</v>
      </c>
      <c r="E775" s="295">
        <v>15.9</v>
      </c>
      <c r="F775" s="295">
        <v>15</v>
      </c>
      <c r="G775" s="295">
        <v>9.9</v>
      </c>
      <c r="H775" s="295">
        <v>0.6</v>
      </c>
      <c r="I775" s="295">
        <v>13.3</v>
      </c>
      <c r="J775" s="295">
        <v>3.3</v>
      </c>
      <c r="K775" s="295">
        <v>3.8</v>
      </c>
      <c r="L775" s="295">
        <v>11.7</v>
      </c>
      <c r="M775" s="295">
        <v>14.3</v>
      </c>
      <c r="N775" s="300">
        <v>16.399999999999999</v>
      </c>
      <c r="O775" s="99"/>
    </row>
    <row r="776" spans="1:15">
      <c r="A776" s="99"/>
      <c r="B776" s="321">
        <v>11</v>
      </c>
      <c r="C776" s="295">
        <v>14.3</v>
      </c>
      <c r="D776" s="295">
        <v>17.399999999999999</v>
      </c>
      <c r="E776" s="295">
        <v>13.1</v>
      </c>
      <c r="F776" s="295">
        <v>15.4</v>
      </c>
      <c r="G776" s="295">
        <v>10.1</v>
      </c>
      <c r="H776" s="295">
        <v>4.8</v>
      </c>
      <c r="I776" s="295">
        <v>3.5</v>
      </c>
      <c r="J776" s="295">
        <v>0.7</v>
      </c>
      <c r="K776" s="295">
        <v>3.9</v>
      </c>
      <c r="L776" s="295">
        <v>9.9</v>
      </c>
      <c r="M776" s="295">
        <v>14.2</v>
      </c>
      <c r="N776" s="300">
        <v>19.600000000000001</v>
      </c>
      <c r="O776" s="99"/>
    </row>
    <row r="777" spans="1:15">
      <c r="A777" s="99"/>
      <c r="B777" s="321">
        <v>12</v>
      </c>
      <c r="C777" s="295">
        <v>17.399999999999999</v>
      </c>
      <c r="D777" s="295">
        <v>16</v>
      </c>
      <c r="E777" s="295">
        <v>12.5</v>
      </c>
      <c r="F777" s="295">
        <v>14.3</v>
      </c>
      <c r="G777" s="295">
        <v>10.8</v>
      </c>
      <c r="H777" s="295">
        <v>6.8</v>
      </c>
      <c r="I777" s="295">
        <v>5</v>
      </c>
      <c r="J777" s="295">
        <v>0.3</v>
      </c>
      <c r="K777" s="295">
        <v>3.2</v>
      </c>
      <c r="L777" s="295">
        <v>10</v>
      </c>
      <c r="M777" s="295">
        <v>19</v>
      </c>
      <c r="N777" s="300">
        <v>22.5</v>
      </c>
      <c r="O777" s="99"/>
    </row>
    <row r="778" spans="1:15">
      <c r="A778" s="99"/>
      <c r="B778" s="321">
        <v>13</v>
      </c>
      <c r="C778" s="295">
        <v>18.5</v>
      </c>
      <c r="D778" s="295">
        <v>15.7</v>
      </c>
      <c r="E778" s="295">
        <v>13.1</v>
      </c>
      <c r="F778" s="295">
        <v>15</v>
      </c>
      <c r="G778" s="295">
        <v>9.6</v>
      </c>
      <c r="H778" s="295">
        <v>6.2</v>
      </c>
      <c r="I778" s="295">
        <v>6.6</v>
      </c>
      <c r="J778" s="295">
        <v>-1.4</v>
      </c>
      <c r="K778" s="295">
        <v>2.7</v>
      </c>
      <c r="L778" s="295">
        <v>10.9</v>
      </c>
      <c r="M778" s="295">
        <v>15.7</v>
      </c>
      <c r="N778" s="300">
        <v>21.8</v>
      </c>
      <c r="O778" s="99"/>
    </row>
    <row r="779" spans="1:15">
      <c r="A779" s="99"/>
      <c r="B779" s="321">
        <v>14</v>
      </c>
      <c r="C779" s="295">
        <v>20.2</v>
      </c>
      <c r="D779" s="295">
        <v>15.5</v>
      </c>
      <c r="E779" s="295">
        <v>15.7</v>
      </c>
      <c r="F779" s="295">
        <v>13.4</v>
      </c>
      <c r="G779" s="295">
        <v>9.5</v>
      </c>
      <c r="H779" s="295">
        <v>8.9</v>
      </c>
      <c r="I779" s="295">
        <v>6</v>
      </c>
      <c r="J779" s="295">
        <v>-0.4</v>
      </c>
      <c r="K779" s="295">
        <v>2.1</v>
      </c>
      <c r="L779" s="295">
        <v>10.3</v>
      </c>
      <c r="M779" s="295">
        <v>15.1</v>
      </c>
      <c r="N779" s="300">
        <v>19.399999999999999</v>
      </c>
      <c r="O779" s="99"/>
    </row>
    <row r="780" spans="1:15">
      <c r="A780" s="99"/>
      <c r="B780" s="321">
        <v>15</v>
      </c>
      <c r="C780" s="295">
        <v>21.7</v>
      </c>
      <c r="D780" s="295">
        <v>14.8</v>
      </c>
      <c r="E780" s="295">
        <v>15.4</v>
      </c>
      <c r="F780" s="295">
        <v>11.5</v>
      </c>
      <c r="G780" s="295">
        <v>10.8</v>
      </c>
      <c r="H780" s="295">
        <v>7.6</v>
      </c>
      <c r="I780" s="295">
        <v>2.7</v>
      </c>
      <c r="J780" s="295">
        <v>1.9</v>
      </c>
      <c r="K780" s="295">
        <v>5.3</v>
      </c>
      <c r="L780" s="295">
        <v>15.1</v>
      </c>
      <c r="M780" s="295">
        <v>12.6</v>
      </c>
      <c r="N780" s="300">
        <v>15.7</v>
      </c>
      <c r="O780" s="99"/>
    </row>
    <row r="781" spans="1:15">
      <c r="A781" s="99"/>
      <c r="B781" s="321">
        <v>16</v>
      </c>
      <c r="C781" s="295">
        <v>21.8</v>
      </c>
      <c r="D781" s="295">
        <v>12.4</v>
      </c>
      <c r="E781" s="295">
        <v>16.100000000000001</v>
      </c>
      <c r="F781" s="295">
        <v>14.8</v>
      </c>
      <c r="G781" s="295">
        <v>7.5</v>
      </c>
      <c r="H781" s="295">
        <v>5.9</v>
      </c>
      <c r="I781" s="295">
        <v>1.7</v>
      </c>
      <c r="J781" s="295">
        <v>2.8</v>
      </c>
      <c r="K781" s="295">
        <v>7.8</v>
      </c>
      <c r="L781" s="295">
        <v>16.8</v>
      </c>
      <c r="M781" s="295">
        <v>16.3</v>
      </c>
      <c r="N781" s="300">
        <v>15.1</v>
      </c>
      <c r="O781" s="99"/>
    </row>
    <row r="782" spans="1:15">
      <c r="A782" s="99"/>
      <c r="B782" s="321">
        <v>17</v>
      </c>
      <c r="C782" s="295">
        <v>18</v>
      </c>
      <c r="D782" s="295">
        <v>14.5</v>
      </c>
      <c r="E782" s="295">
        <v>15.9</v>
      </c>
      <c r="F782" s="295">
        <v>10.9</v>
      </c>
      <c r="G782" s="295">
        <v>7.3</v>
      </c>
      <c r="H782" s="295">
        <v>3.7</v>
      </c>
      <c r="I782" s="295">
        <v>1.7</v>
      </c>
      <c r="J782" s="295">
        <v>0.8</v>
      </c>
      <c r="K782" s="295">
        <v>7.8</v>
      </c>
      <c r="L782" s="295">
        <v>8.9</v>
      </c>
      <c r="M782" s="295">
        <v>13.4</v>
      </c>
      <c r="N782" s="300">
        <v>13.2</v>
      </c>
      <c r="O782" s="99"/>
    </row>
    <row r="783" spans="1:15">
      <c r="A783" s="99"/>
      <c r="B783" s="321">
        <v>18</v>
      </c>
      <c r="C783" s="295">
        <v>21.7</v>
      </c>
      <c r="D783" s="295">
        <v>16.600000000000001</v>
      </c>
      <c r="E783" s="295">
        <v>15.3</v>
      </c>
      <c r="F783" s="295">
        <v>11.6</v>
      </c>
      <c r="G783" s="295">
        <v>6.6</v>
      </c>
      <c r="H783" s="295">
        <v>9.3000000000000007</v>
      </c>
      <c r="I783" s="295">
        <v>1.3</v>
      </c>
      <c r="J783" s="295">
        <v>0.3</v>
      </c>
      <c r="K783" s="295">
        <v>5.6</v>
      </c>
      <c r="L783" s="295">
        <v>5.8</v>
      </c>
      <c r="M783" s="295">
        <v>16.7</v>
      </c>
      <c r="N783" s="300">
        <v>15.8</v>
      </c>
      <c r="O783" s="99"/>
    </row>
    <row r="784" spans="1:15">
      <c r="A784" s="99"/>
      <c r="B784" s="321">
        <v>19</v>
      </c>
      <c r="C784" s="295">
        <v>23.5</v>
      </c>
      <c r="D784" s="295">
        <v>14.6</v>
      </c>
      <c r="E784" s="295">
        <v>16.5</v>
      </c>
      <c r="F784" s="295">
        <v>12.8</v>
      </c>
      <c r="G784" s="295">
        <v>5.9</v>
      </c>
      <c r="H784" s="295">
        <v>11.2</v>
      </c>
      <c r="I784" s="295">
        <v>1.2</v>
      </c>
      <c r="J784" s="295">
        <v>1.7</v>
      </c>
      <c r="K784" s="295">
        <v>3.6</v>
      </c>
      <c r="L784" s="295">
        <v>6.9</v>
      </c>
      <c r="M784" s="295">
        <v>13.7</v>
      </c>
      <c r="N784" s="300">
        <v>12.3</v>
      </c>
      <c r="O784" s="99"/>
    </row>
    <row r="785" spans="1:15">
      <c r="A785" s="99"/>
      <c r="B785" s="321">
        <v>20</v>
      </c>
      <c r="C785" s="295">
        <v>25.6</v>
      </c>
      <c r="D785" s="295">
        <v>13.6</v>
      </c>
      <c r="E785" s="295">
        <v>17.3</v>
      </c>
      <c r="F785" s="295">
        <v>13.8</v>
      </c>
      <c r="G785" s="295">
        <v>5.5</v>
      </c>
      <c r="H785" s="295">
        <v>4.3</v>
      </c>
      <c r="I785" s="295">
        <v>1</v>
      </c>
      <c r="J785" s="295">
        <v>2.5</v>
      </c>
      <c r="K785" s="295">
        <v>3.7</v>
      </c>
      <c r="L785" s="295">
        <v>10.3</v>
      </c>
      <c r="M785" s="295">
        <v>8.3000000000000007</v>
      </c>
      <c r="N785" s="300">
        <v>10.8</v>
      </c>
      <c r="O785" s="99"/>
    </row>
    <row r="786" spans="1:15">
      <c r="A786" s="99"/>
      <c r="B786" s="321">
        <v>21</v>
      </c>
      <c r="C786" s="295">
        <v>21.4</v>
      </c>
      <c r="D786" s="295">
        <v>12.9</v>
      </c>
      <c r="E786" s="295">
        <v>16.899999999999999</v>
      </c>
      <c r="F786" s="295">
        <v>12</v>
      </c>
      <c r="G786" s="295">
        <v>4.2</v>
      </c>
      <c r="H786" s="295">
        <v>4.8</v>
      </c>
      <c r="I786" s="295">
        <v>1.1000000000000001</v>
      </c>
      <c r="J786" s="295">
        <v>2.8</v>
      </c>
      <c r="K786" s="295">
        <v>7.7</v>
      </c>
      <c r="L786" s="295">
        <v>12.2</v>
      </c>
      <c r="M786" s="295">
        <v>9.8000000000000007</v>
      </c>
      <c r="N786" s="300">
        <v>13</v>
      </c>
      <c r="O786" s="99"/>
    </row>
    <row r="787" spans="1:15">
      <c r="A787" s="99"/>
      <c r="B787" s="321">
        <v>22</v>
      </c>
      <c r="C787" s="295">
        <v>19</v>
      </c>
      <c r="D787" s="295">
        <v>15.3</v>
      </c>
      <c r="E787" s="295">
        <v>9.1</v>
      </c>
      <c r="F787" s="295">
        <v>6.5</v>
      </c>
      <c r="G787" s="295">
        <v>2.9</v>
      </c>
      <c r="H787" s="295">
        <v>7.8</v>
      </c>
      <c r="I787" s="295">
        <v>3.9</v>
      </c>
      <c r="J787" s="295">
        <v>1.4</v>
      </c>
      <c r="K787" s="295">
        <v>3.9</v>
      </c>
      <c r="L787" s="295">
        <v>11.4</v>
      </c>
      <c r="M787" s="295">
        <v>12.6</v>
      </c>
      <c r="N787" s="300">
        <v>14.4</v>
      </c>
      <c r="O787" s="99"/>
    </row>
    <row r="788" spans="1:15">
      <c r="A788" s="99"/>
      <c r="B788" s="321">
        <v>23</v>
      </c>
      <c r="C788" s="295">
        <v>20.100000000000001</v>
      </c>
      <c r="D788" s="295">
        <v>14.8</v>
      </c>
      <c r="E788" s="295">
        <v>8.4</v>
      </c>
      <c r="F788" s="295">
        <v>9</v>
      </c>
      <c r="G788" s="295">
        <v>3.9</v>
      </c>
      <c r="H788" s="295">
        <v>5.7</v>
      </c>
      <c r="I788" s="295">
        <v>1.2</v>
      </c>
      <c r="J788" s="295">
        <v>3.2</v>
      </c>
      <c r="K788" s="295">
        <v>4.5999999999999996</v>
      </c>
      <c r="L788" s="295">
        <v>9.4</v>
      </c>
      <c r="M788" s="295">
        <v>11.6</v>
      </c>
      <c r="N788" s="300">
        <v>12.5</v>
      </c>
      <c r="O788" s="99"/>
    </row>
    <row r="789" spans="1:15">
      <c r="A789" s="99"/>
      <c r="B789" s="321">
        <v>24</v>
      </c>
      <c r="C789" s="295">
        <v>19.8</v>
      </c>
      <c r="D789" s="295">
        <v>12.4</v>
      </c>
      <c r="E789" s="295">
        <v>9.9</v>
      </c>
      <c r="F789" s="295">
        <v>7.5</v>
      </c>
      <c r="G789" s="295">
        <v>4.0999999999999996</v>
      </c>
      <c r="H789" s="295">
        <v>6.3</v>
      </c>
      <c r="I789" s="295">
        <v>0</v>
      </c>
      <c r="J789" s="295">
        <v>3.6</v>
      </c>
      <c r="K789" s="295">
        <v>6.5</v>
      </c>
      <c r="L789" s="295">
        <v>11.5</v>
      </c>
      <c r="M789" s="295">
        <v>12.3</v>
      </c>
      <c r="N789" s="300">
        <v>13.8</v>
      </c>
      <c r="O789" s="99"/>
    </row>
    <row r="790" spans="1:15">
      <c r="A790" s="99"/>
      <c r="B790" s="321">
        <v>25</v>
      </c>
      <c r="C790" s="295">
        <v>18.5</v>
      </c>
      <c r="D790" s="295">
        <v>14.2</v>
      </c>
      <c r="E790" s="295">
        <v>11.8</v>
      </c>
      <c r="F790" s="295">
        <v>5.9</v>
      </c>
      <c r="G790" s="295">
        <v>3.8</v>
      </c>
      <c r="H790" s="295">
        <v>5</v>
      </c>
      <c r="I790" s="295">
        <v>1</v>
      </c>
      <c r="J790" s="295">
        <v>3.1</v>
      </c>
      <c r="K790" s="295">
        <v>9.1</v>
      </c>
      <c r="L790" s="295">
        <v>15.3</v>
      </c>
      <c r="M790" s="295">
        <v>15.2</v>
      </c>
      <c r="N790" s="300">
        <v>16.7</v>
      </c>
      <c r="O790" s="99"/>
    </row>
    <row r="791" spans="1:15">
      <c r="A791" s="99"/>
      <c r="B791" s="321">
        <v>26</v>
      </c>
      <c r="C791" s="295">
        <v>21.6</v>
      </c>
      <c r="D791" s="295">
        <v>15.4</v>
      </c>
      <c r="E791" s="295">
        <v>12.1</v>
      </c>
      <c r="F791" s="295">
        <v>7.4</v>
      </c>
      <c r="G791" s="295">
        <v>2.8</v>
      </c>
      <c r="H791" s="295">
        <v>-0.1</v>
      </c>
      <c r="I791" s="295">
        <v>0.5</v>
      </c>
      <c r="J791" s="295">
        <v>1</v>
      </c>
      <c r="K791" s="295">
        <v>9.3000000000000007</v>
      </c>
      <c r="L791" s="295">
        <v>14.2</v>
      </c>
      <c r="M791" s="295">
        <v>11</v>
      </c>
      <c r="N791" s="300">
        <v>19</v>
      </c>
      <c r="O791" s="99"/>
    </row>
    <row r="792" spans="1:15">
      <c r="A792" s="99"/>
      <c r="B792" s="321">
        <v>27</v>
      </c>
      <c r="C792" s="295">
        <v>21.4</v>
      </c>
      <c r="D792" s="295">
        <v>12.4</v>
      </c>
      <c r="E792" s="295">
        <v>12.8</v>
      </c>
      <c r="F792" s="295">
        <v>6.4</v>
      </c>
      <c r="G792" s="295">
        <v>1.3</v>
      </c>
      <c r="H792" s="295">
        <v>-4.2</v>
      </c>
      <c r="I792" s="295">
        <v>1.1000000000000001</v>
      </c>
      <c r="J792" s="295">
        <v>-0.1</v>
      </c>
      <c r="K792" s="295">
        <v>6.4</v>
      </c>
      <c r="L792" s="295">
        <v>15.5</v>
      </c>
      <c r="M792" s="295">
        <v>9.6</v>
      </c>
      <c r="N792" s="300">
        <v>17.3</v>
      </c>
      <c r="O792" s="99"/>
    </row>
    <row r="793" spans="1:15">
      <c r="A793" s="99"/>
      <c r="B793" s="321">
        <v>28</v>
      </c>
      <c r="C793" s="295">
        <v>20.100000000000001</v>
      </c>
      <c r="D793" s="295">
        <v>14.2</v>
      </c>
      <c r="E793" s="295">
        <v>11.8</v>
      </c>
      <c r="F793" s="295">
        <v>5.0999999999999996</v>
      </c>
      <c r="G793" s="295">
        <v>0.9</v>
      </c>
      <c r="H793" s="295">
        <v>-6.5</v>
      </c>
      <c r="I793" s="295">
        <v>1.3</v>
      </c>
      <c r="J793" s="295">
        <v>1.1000000000000001</v>
      </c>
      <c r="K793" s="295">
        <v>5</v>
      </c>
      <c r="L793" s="295">
        <v>7</v>
      </c>
      <c r="M793" s="295">
        <v>13.2</v>
      </c>
      <c r="N793" s="300">
        <v>17.399999999999999</v>
      </c>
      <c r="O793" s="99"/>
    </row>
    <row r="794" spans="1:15">
      <c r="A794" s="99"/>
      <c r="B794" s="321">
        <v>29</v>
      </c>
      <c r="C794" s="295">
        <v>21.2</v>
      </c>
      <c r="D794" s="295">
        <v>16.5</v>
      </c>
      <c r="E794" s="295">
        <v>12.6</v>
      </c>
      <c r="F794" s="295">
        <v>5</v>
      </c>
      <c r="G794" s="295">
        <v>1.8</v>
      </c>
      <c r="H794" s="295">
        <v>-5.8</v>
      </c>
      <c r="I794" s="295">
        <v>1.6</v>
      </c>
      <c r="J794" s="295"/>
      <c r="K794" s="295">
        <v>9.8000000000000007</v>
      </c>
      <c r="L794" s="295">
        <v>8.3000000000000007</v>
      </c>
      <c r="M794" s="295">
        <v>15.6</v>
      </c>
      <c r="N794" s="300">
        <v>17.7</v>
      </c>
      <c r="O794" s="99"/>
    </row>
    <row r="795" spans="1:15">
      <c r="A795" s="99"/>
      <c r="B795" s="321">
        <v>30</v>
      </c>
      <c r="C795" s="295">
        <v>20.8</v>
      </c>
      <c r="D795" s="295">
        <v>16.600000000000001</v>
      </c>
      <c r="E795" s="295">
        <v>15</v>
      </c>
      <c r="F795" s="295">
        <v>8.6</v>
      </c>
      <c r="G795" s="295">
        <v>1.4</v>
      </c>
      <c r="H795" s="295">
        <v>-6</v>
      </c>
      <c r="I795" s="295">
        <v>-0.4</v>
      </c>
      <c r="J795" s="295"/>
      <c r="K795" s="295">
        <v>6.2</v>
      </c>
      <c r="L795" s="295">
        <v>7.9</v>
      </c>
      <c r="M795" s="295">
        <v>15</v>
      </c>
      <c r="N795" s="300">
        <v>19.2</v>
      </c>
      <c r="O795" s="99"/>
    </row>
    <row r="796" spans="1:15" ht="15" thickBot="1">
      <c r="A796" s="99"/>
      <c r="B796" s="325">
        <v>31</v>
      </c>
      <c r="C796" s="302">
        <v>17.100000000000001</v>
      </c>
      <c r="D796" s="302">
        <v>14.3</v>
      </c>
      <c r="E796" s="302"/>
      <c r="F796" s="302">
        <v>8.8000000000000007</v>
      </c>
      <c r="G796" s="302"/>
      <c r="H796" s="302">
        <v>-1.5</v>
      </c>
      <c r="I796" s="302">
        <v>-0.8</v>
      </c>
      <c r="J796" s="302"/>
      <c r="K796" s="302">
        <v>7.7</v>
      </c>
      <c r="L796" s="302"/>
      <c r="M796" s="302">
        <v>16.7</v>
      </c>
      <c r="N796" s="303"/>
      <c r="O796" s="99"/>
    </row>
    <row r="797" spans="1:15">
      <c r="A797" s="306" t="s">
        <v>652</v>
      </c>
      <c r="B797" s="304" t="s">
        <v>211</v>
      </c>
      <c r="C797" s="219">
        <v>0</v>
      </c>
      <c r="D797" s="219">
        <v>0</v>
      </c>
      <c r="E797" s="219">
        <v>11</v>
      </c>
      <c r="F797" s="219">
        <v>22</v>
      </c>
      <c r="G797" s="219">
        <v>31</v>
      </c>
      <c r="H797" s="219">
        <v>31</v>
      </c>
      <c r="I797" s="219">
        <v>30</v>
      </c>
      <c r="J797" s="219">
        <v>28</v>
      </c>
      <c r="K797" s="219">
        <v>31</v>
      </c>
      <c r="L797" s="219">
        <v>26</v>
      </c>
      <c r="M797" s="219">
        <v>13</v>
      </c>
      <c r="N797" s="220">
        <v>5</v>
      </c>
    </row>
    <row r="798" spans="1:15" ht="15" thickBot="1">
      <c r="A798" s="307" t="s">
        <v>651</v>
      </c>
      <c r="B798" s="305" t="s">
        <v>650</v>
      </c>
      <c r="C798" s="211">
        <v>19.735483870967744</v>
      </c>
      <c r="D798" s="211">
        <v>16.383870967741935</v>
      </c>
      <c r="E798" s="211">
        <v>14.403333333333334</v>
      </c>
      <c r="F798" s="211">
        <v>11.103225806451615</v>
      </c>
      <c r="G798" s="211">
        <v>6.4166666666666687</v>
      </c>
      <c r="H798" s="211">
        <v>3.0451612903225804</v>
      </c>
      <c r="I798" s="211">
        <v>2.4032258064516125</v>
      </c>
      <c r="J798" s="211">
        <v>0.62857142857142845</v>
      </c>
      <c r="K798" s="211">
        <v>4.9967741935483865</v>
      </c>
      <c r="L798" s="211">
        <v>8.9466666666666654</v>
      </c>
      <c r="M798" s="211">
        <v>13.696774193548389</v>
      </c>
      <c r="N798" s="212">
        <v>17.61</v>
      </c>
    </row>
    <row r="799" spans="1:15">
      <c r="B799" s="108"/>
      <c r="C799" s="105"/>
      <c r="D799" s="105"/>
      <c r="E799" s="107"/>
      <c r="F799" s="105"/>
      <c r="G799" s="105"/>
      <c r="H799" s="106"/>
      <c r="I799" s="105"/>
      <c r="J799" s="105"/>
      <c r="K799" s="105"/>
      <c r="L799" s="105"/>
      <c r="M799" s="105"/>
      <c r="N799" s="105"/>
    </row>
    <row r="800" spans="1:15" ht="15" thickBot="1">
      <c r="B800" s="108"/>
      <c r="C800" s="105"/>
      <c r="D800" s="105"/>
      <c r="E800" s="107"/>
      <c r="F800" s="105"/>
      <c r="G800" s="105"/>
      <c r="H800" s="106"/>
      <c r="I800" s="105"/>
      <c r="J800" s="105"/>
      <c r="K800" s="105"/>
      <c r="L800" s="105"/>
      <c r="M800" s="105"/>
      <c r="N800" s="105"/>
    </row>
    <row r="801" spans="1:15" ht="15" thickBot="1">
      <c r="A801" s="318" t="s">
        <v>726</v>
      </c>
      <c r="B801" s="284" t="s">
        <v>236</v>
      </c>
      <c r="C801" s="285" t="s">
        <v>667</v>
      </c>
      <c r="D801" s="285" t="s">
        <v>667</v>
      </c>
      <c r="E801" s="285" t="s">
        <v>667</v>
      </c>
      <c r="F801" s="285" t="s">
        <v>667</v>
      </c>
      <c r="G801" s="285" t="s">
        <v>667</v>
      </c>
      <c r="H801" s="285" t="s">
        <v>667</v>
      </c>
      <c r="I801" s="285" t="s">
        <v>666</v>
      </c>
      <c r="J801" s="285" t="s">
        <v>666</v>
      </c>
      <c r="K801" s="285" t="s">
        <v>666</v>
      </c>
      <c r="L801" s="285" t="s">
        <v>666</v>
      </c>
      <c r="M801" s="285" t="s">
        <v>666</v>
      </c>
      <c r="N801" s="286" t="s">
        <v>666</v>
      </c>
      <c r="O801" s="99"/>
    </row>
    <row r="802" spans="1:15" ht="15" thickBot="1">
      <c r="A802" s="102"/>
      <c r="B802" s="287" t="s">
        <v>195</v>
      </c>
      <c r="C802" s="288" t="s">
        <v>665</v>
      </c>
      <c r="D802" s="288" t="s">
        <v>664</v>
      </c>
      <c r="E802" s="288" t="s">
        <v>663</v>
      </c>
      <c r="F802" s="288" t="s">
        <v>662</v>
      </c>
      <c r="G802" s="288" t="s">
        <v>661</v>
      </c>
      <c r="H802" s="288" t="s">
        <v>660</v>
      </c>
      <c r="I802" s="288" t="s">
        <v>659</v>
      </c>
      <c r="J802" s="288" t="s">
        <v>658</v>
      </c>
      <c r="K802" s="288" t="s">
        <v>657</v>
      </c>
      <c r="L802" s="288" t="s">
        <v>656</v>
      </c>
      <c r="M802" s="288" t="s">
        <v>655</v>
      </c>
      <c r="N802" s="289" t="s">
        <v>654</v>
      </c>
      <c r="O802" s="99"/>
    </row>
    <row r="803" spans="1:15" ht="15" thickBot="1">
      <c r="A803" s="102"/>
      <c r="B803" s="319" t="s">
        <v>653</v>
      </c>
      <c r="C803" s="102"/>
      <c r="D803" s="102"/>
      <c r="E803" s="104"/>
      <c r="F803" s="102"/>
      <c r="G803" s="102"/>
      <c r="H803" s="103"/>
      <c r="I803" s="102"/>
      <c r="J803" s="102"/>
      <c r="K803" s="102"/>
      <c r="L803" s="102"/>
      <c r="M803" s="102"/>
      <c r="N803" s="102"/>
      <c r="O803" s="99"/>
    </row>
    <row r="804" spans="1:15">
      <c r="A804" s="99"/>
      <c r="B804" s="314">
        <v>1</v>
      </c>
      <c r="C804" s="322">
        <v>13.5</v>
      </c>
      <c r="D804" s="297">
        <v>18.3</v>
      </c>
      <c r="E804" s="297">
        <v>11.8</v>
      </c>
      <c r="F804" s="297">
        <v>13.9</v>
      </c>
      <c r="G804" s="297">
        <v>8.6999999999999993</v>
      </c>
      <c r="H804" s="297">
        <v>0.3</v>
      </c>
      <c r="I804" s="297">
        <v>0.5</v>
      </c>
      <c r="J804" s="297">
        <v>-1.2</v>
      </c>
      <c r="K804" s="297">
        <v>1.1000000000000001</v>
      </c>
      <c r="L804" s="297">
        <v>2</v>
      </c>
      <c r="M804" s="297">
        <v>8.5</v>
      </c>
      <c r="N804" s="298">
        <v>19</v>
      </c>
      <c r="O804" s="99"/>
    </row>
    <row r="805" spans="1:15">
      <c r="A805" s="99"/>
      <c r="B805" s="315">
        <v>2</v>
      </c>
      <c r="C805" s="312">
        <v>15.2</v>
      </c>
      <c r="D805" s="295">
        <v>22.8</v>
      </c>
      <c r="E805" s="295">
        <v>12.4</v>
      </c>
      <c r="F805" s="295">
        <v>11.9</v>
      </c>
      <c r="G805" s="295">
        <v>6.2</v>
      </c>
      <c r="H805" s="295">
        <v>-0.6</v>
      </c>
      <c r="I805" s="295">
        <v>1.1000000000000001</v>
      </c>
      <c r="J805" s="295">
        <v>-3.4</v>
      </c>
      <c r="K805" s="295">
        <v>2.1</v>
      </c>
      <c r="L805" s="295">
        <v>0.1</v>
      </c>
      <c r="M805" s="295">
        <v>7.1</v>
      </c>
      <c r="N805" s="300">
        <v>18.5</v>
      </c>
      <c r="O805" s="99"/>
    </row>
    <row r="806" spans="1:15">
      <c r="A806" s="99"/>
      <c r="B806" s="315">
        <v>3</v>
      </c>
      <c r="C806" s="312">
        <v>16.5</v>
      </c>
      <c r="D806" s="295">
        <v>19.5</v>
      </c>
      <c r="E806" s="295">
        <v>14.2</v>
      </c>
      <c r="F806" s="295">
        <v>10.6</v>
      </c>
      <c r="G806" s="295">
        <v>5.9</v>
      </c>
      <c r="H806" s="295">
        <v>1.5</v>
      </c>
      <c r="I806" s="295">
        <v>0.3</v>
      </c>
      <c r="J806" s="295">
        <v>-3.7</v>
      </c>
      <c r="K806" s="295">
        <v>2.2000000000000002</v>
      </c>
      <c r="L806" s="295">
        <v>0.9</v>
      </c>
      <c r="M806" s="295">
        <v>9.8000000000000007</v>
      </c>
      <c r="N806" s="300">
        <v>22.9</v>
      </c>
      <c r="O806" s="99"/>
    </row>
    <row r="807" spans="1:15">
      <c r="A807" s="99"/>
      <c r="B807" s="315">
        <v>4</v>
      </c>
      <c r="C807" s="312">
        <v>20.5</v>
      </c>
      <c r="D807" s="295">
        <v>15.8</v>
      </c>
      <c r="E807" s="295">
        <v>17.600000000000001</v>
      </c>
      <c r="F807" s="295">
        <v>10.6</v>
      </c>
      <c r="G807" s="295">
        <v>7.5</v>
      </c>
      <c r="H807" s="295">
        <v>3.8</v>
      </c>
      <c r="I807" s="295">
        <v>-0.3</v>
      </c>
      <c r="J807" s="295">
        <v>-3.7</v>
      </c>
      <c r="K807" s="295">
        <v>1.9</v>
      </c>
      <c r="L807" s="295">
        <v>1.4</v>
      </c>
      <c r="M807" s="295">
        <v>15.7</v>
      </c>
      <c r="N807" s="300">
        <v>18.5</v>
      </c>
      <c r="O807" s="99"/>
    </row>
    <row r="808" spans="1:15">
      <c r="A808" s="99"/>
      <c r="B808" s="315">
        <v>5</v>
      </c>
      <c r="C808" s="312">
        <v>20.100000000000001</v>
      </c>
      <c r="D808" s="295">
        <v>16.399999999999999</v>
      </c>
      <c r="E808" s="295">
        <v>19.2</v>
      </c>
      <c r="F808" s="295">
        <v>11.5</v>
      </c>
      <c r="G808" s="295">
        <v>10.199999999999999</v>
      </c>
      <c r="H808" s="295">
        <v>3</v>
      </c>
      <c r="I808" s="295">
        <v>-0.9</v>
      </c>
      <c r="J808" s="295">
        <v>-4.5</v>
      </c>
      <c r="K808" s="295">
        <v>0.2</v>
      </c>
      <c r="L808" s="295">
        <v>1.1000000000000001</v>
      </c>
      <c r="M808" s="295">
        <v>18.3</v>
      </c>
      <c r="N808" s="300">
        <v>18.100000000000001</v>
      </c>
      <c r="O808" s="99"/>
    </row>
    <row r="809" spans="1:15">
      <c r="A809" s="99"/>
      <c r="B809" s="315">
        <v>6</v>
      </c>
      <c r="C809" s="312">
        <v>21.5</v>
      </c>
      <c r="D809" s="295">
        <v>16.899999999999999</v>
      </c>
      <c r="E809" s="295">
        <v>17.8</v>
      </c>
      <c r="F809" s="295">
        <v>10.8</v>
      </c>
      <c r="G809" s="295">
        <v>8</v>
      </c>
      <c r="H809" s="295">
        <v>3.6</v>
      </c>
      <c r="I809" s="295">
        <v>-2.7</v>
      </c>
      <c r="J809" s="295">
        <v>-4.8</v>
      </c>
      <c r="K809" s="295">
        <v>2</v>
      </c>
      <c r="L809" s="295">
        <v>-0.4</v>
      </c>
      <c r="M809" s="295">
        <v>11.7</v>
      </c>
      <c r="N809" s="300">
        <v>22</v>
      </c>
      <c r="O809" s="99"/>
    </row>
    <row r="810" spans="1:15">
      <c r="A810" s="99"/>
      <c r="B810" s="315">
        <v>7</v>
      </c>
      <c r="C810" s="312">
        <v>23</v>
      </c>
      <c r="D810" s="295">
        <v>17.899999999999999</v>
      </c>
      <c r="E810" s="295">
        <v>17.2</v>
      </c>
      <c r="F810" s="295">
        <v>11.1</v>
      </c>
      <c r="G810" s="295">
        <v>8.5</v>
      </c>
      <c r="H810" s="295">
        <v>2.2000000000000002</v>
      </c>
      <c r="I810" s="295">
        <v>-3.4</v>
      </c>
      <c r="J810" s="295">
        <v>-4.4000000000000004</v>
      </c>
      <c r="K810" s="295">
        <v>2.5</v>
      </c>
      <c r="L810" s="295">
        <v>3.7</v>
      </c>
      <c r="M810" s="295">
        <v>12</v>
      </c>
      <c r="N810" s="300">
        <v>20.5</v>
      </c>
      <c r="O810" s="99"/>
    </row>
    <row r="811" spans="1:15">
      <c r="A811" s="99"/>
      <c r="B811" s="315">
        <v>8</v>
      </c>
      <c r="C811" s="312">
        <v>19.3</v>
      </c>
      <c r="D811" s="295">
        <v>19.3</v>
      </c>
      <c r="E811" s="295">
        <v>18.5</v>
      </c>
      <c r="F811" s="295">
        <v>12</v>
      </c>
      <c r="G811" s="295">
        <v>6.5</v>
      </c>
      <c r="H811" s="295">
        <v>0.1</v>
      </c>
      <c r="I811" s="295">
        <v>1</v>
      </c>
      <c r="J811" s="295">
        <v>-3</v>
      </c>
      <c r="K811" s="295">
        <v>3.5</v>
      </c>
      <c r="L811" s="295">
        <v>5.4</v>
      </c>
      <c r="M811" s="295">
        <v>14.3</v>
      </c>
      <c r="N811" s="300">
        <v>18.7</v>
      </c>
      <c r="O811" s="99"/>
    </row>
    <row r="812" spans="1:15">
      <c r="A812" s="99"/>
      <c r="B812" s="315">
        <v>9</v>
      </c>
      <c r="C812" s="312">
        <v>13.9</v>
      </c>
      <c r="D812" s="295">
        <v>20.6</v>
      </c>
      <c r="E812" s="295">
        <v>15.9</v>
      </c>
      <c r="F812" s="295">
        <v>12.8</v>
      </c>
      <c r="G812" s="295">
        <v>8.8000000000000007</v>
      </c>
      <c r="H812" s="295">
        <v>-3.3</v>
      </c>
      <c r="I812" s="295">
        <v>5.5</v>
      </c>
      <c r="J812" s="295">
        <v>-0.7</v>
      </c>
      <c r="K812" s="295">
        <v>3.4</v>
      </c>
      <c r="L812" s="295">
        <v>7.8</v>
      </c>
      <c r="M812" s="295">
        <v>12.3</v>
      </c>
      <c r="N812" s="300">
        <v>11.7</v>
      </c>
      <c r="O812" s="99"/>
    </row>
    <row r="813" spans="1:15">
      <c r="A813" s="99"/>
      <c r="B813" s="315">
        <v>10</v>
      </c>
      <c r="C813" s="312">
        <v>13.6</v>
      </c>
      <c r="D813" s="295">
        <v>21.8</v>
      </c>
      <c r="E813" s="295">
        <v>14.1</v>
      </c>
      <c r="F813" s="295">
        <v>14.1</v>
      </c>
      <c r="G813" s="295">
        <v>9.1999999999999993</v>
      </c>
      <c r="H813" s="295">
        <v>-1.6</v>
      </c>
      <c r="I813" s="295">
        <v>11.4</v>
      </c>
      <c r="J813" s="295">
        <v>1.4</v>
      </c>
      <c r="K813" s="295">
        <v>4</v>
      </c>
      <c r="L813" s="295">
        <v>10.4</v>
      </c>
      <c r="M813" s="295">
        <v>12.5</v>
      </c>
      <c r="N813" s="300">
        <v>15.1</v>
      </c>
      <c r="O813" s="99"/>
    </row>
    <row r="814" spans="1:15">
      <c r="A814" s="99"/>
      <c r="B814" s="315">
        <v>11</v>
      </c>
      <c r="C814" s="312">
        <v>14.5</v>
      </c>
      <c r="D814" s="295">
        <v>16.3</v>
      </c>
      <c r="E814" s="295">
        <v>12.4</v>
      </c>
      <c r="F814" s="295">
        <v>13.9</v>
      </c>
      <c r="G814" s="295">
        <v>10.3</v>
      </c>
      <c r="H814" s="295">
        <v>3</v>
      </c>
      <c r="I814" s="295">
        <v>1.9</v>
      </c>
      <c r="J814" s="295">
        <v>0.2</v>
      </c>
      <c r="K814" s="295">
        <v>2.7</v>
      </c>
      <c r="L814" s="295">
        <v>11.8</v>
      </c>
      <c r="M814" s="295">
        <v>10.9</v>
      </c>
      <c r="N814" s="300">
        <v>18.3</v>
      </c>
      <c r="O814" s="99"/>
    </row>
    <row r="815" spans="1:15">
      <c r="A815" s="99"/>
      <c r="B815" s="315">
        <v>12</v>
      </c>
      <c r="C815" s="312">
        <v>16.3</v>
      </c>
      <c r="D815" s="295">
        <v>14.7</v>
      </c>
      <c r="E815" s="295">
        <v>11.9</v>
      </c>
      <c r="F815" s="295">
        <v>14.3</v>
      </c>
      <c r="G815" s="295">
        <v>10.5</v>
      </c>
      <c r="H815" s="295">
        <v>4.0999999999999996</v>
      </c>
      <c r="I815" s="295">
        <v>2.6</v>
      </c>
      <c r="J815" s="295">
        <v>0.1</v>
      </c>
      <c r="K815" s="295">
        <v>1.9</v>
      </c>
      <c r="L815" s="295">
        <v>9.6999999999999993</v>
      </c>
      <c r="M815" s="295">
        <v>14.7</v>
      </c>
      <c r="N815" s="300">
        <v>21.7</v>
      </c>
      <c r="O815" s="99"/>
    </row>
    <row r="816" spans="1:15">
      <c r="A816" s="99"/>
      <c r="B816" s="315">
        <v>13</v>
      </c>
      <c r="C816" s="312">
        <v>16.399999999999999</v>
      </c>
      <c r="D816" s="295">
        <v>14.8</v>
      </c>
      <c r="E816" s="295">
        <v>13.2</v>
      </c>
      <c r="F816" s="295">
        <v>14.4</v>
      </c>
      <c r="G816" s="295">
        <v>8.6999999999999993</v>
      </c>
      <c r="H816" s="295">
        <v>4.7</v>
      </c>
      <c r="I816" s="295">
        <v>4.9000000000000004</v>
      </c>
      <c r="J816" s="295">
        <v>-0.7</v>
      </c>
      <c r="K816" s="295">
        <v>1.1000000000000001</v>
      </c>
      <c r="L816" s="295">
        <v>8.3000000000000007</v>
      </c>
      <c r="M816" s="295">
        <v>13.6</v>
      </c>
      <c r="N816" s="300">
        <v>19.399999999999999</v>
      </c>
      <c r="O816" s="99"/>
    </row>
    <row r="817" spans="1:15">
      <c r="A817" s="99"/>
      <c r="B817" s="315">
        <v>14</v>
      </c>
      <c r="C817" s="312">
        <v>18.600000000000001</v>
      </c>
      <c r="D817" s="295">
        <v>15</v>
      </c>
      <c r="E817" s="295">
        <v>15.9</v>
      </c>
      <c r="F817" s="295">
        <v>13</v>
      </c>
      <c r="G817" s="295">
        <v>8.8000000000000007</v>
      </c>
      <c r="H817" s="295">
        <v>6.7</v>
      </c>
      <c r="I817" s="295">
        <v>4.5999999999999996</v>
      </c>
      <c r="J817" s="295">
        <v>-0.3</v>
      </c>
      <c r="K817" s="295">
        <v>0.7</v>
      </c>
      <c r="L817" s="295">
        <v>9.1</v>
      </c>
      <c r="M817" s="295">
        <v>12.5</v>
      </c>
      <c r="N817" s="300">
        <v>18</v>
      </c>
      <c r="O817" s="99"/>
    </row>
    <row r="818" spans="1:15">
      <c r="A818" s="99"/>
      <c r="B818" s="315">
        <v>15</v>
      </c>
      <c r="C818" s="312">
        <v>20.7</v>
      </c>
      <c r="D818" s="295">
        <v>13.8</v>
      </c>
      <c r="E818" s="295">
        <v>15.6</v>
      </c>
      <c r="F818" s="295">
        <v>10.6</v>
      </c>
      <c r="G818" s="295">
        <v>9.1999999999999993</v>
      </c>
      <c r="H818" s="295">
        <v>4.5</v>
      </c>
      <c r="I818" s="295">
        <v>0.9</v>
      </c>
      <c r="J818" s="295">
        <v>1.5</v>
      </c>
      <c r="K818" s="295">
        <v>3.9</v>
      </c>
      <c r="L818" s="295">
        <v>15.7</v>
      </c>
      <c r="M818" s="295">
        <v>10.199999999999999</v>
      </c>
      <c r="N818" s="300">
        <v>14.9</v>
      </c>
      <c r="O818" s="99"/>
    </row>
    <row r="819" spans="1:15">
      <c r="A819" s="99"/>
      <c r="B819" s="315">
        <v>16</v>
      </c>
      <c r="C819" s="312">
        <v>19.8</v>
      </c>
      <c r="D819" s="295">
        <v>12.6</v>
      </c>
      <c r="E819" s="295">
        <v>14.6</v>
      </c>
      <c r="F819" s="295">
        <v>12.7</v>
      </c>
      <c r="G819" s="295">
        <v>7.1</v>
      </c>
      <c r="H819" s="295">
        <v>4</v>
      </c>
      <c r="I819" s="295">
        <v>1.1000000000000001</v>
      </c>
      <c r="J819" s="295">
        <v>1.2</v>
      </c>
      <c r="K819" s="295">
        <v>6.6</v>
      </c>
      <c r="L819" s="295">
        <v>14.5</v>
      </c>
      <c r="M819" s="295">
        <v>14.7</v>
      </c>
      <c r="N819" s="300">
        <v>13.5</v>
      </c>
      <c r="O819" s="99"/>
    </row>
    <row r="820" spans="1:15">
      <c r="A820" s="99"/>
      <c r="B820" s="315">
        <v>17</v>
      </c>
      <c r="C820" s="312">
        <v>19.2</v>
      </c>
      <c r="D820" s="295">
        <v>12.6</v>
      </c>
      <c r="E820" s="295">
        <v>15.4</v>
      </c>
      <c r="F820" s="295">
        <v>11.1</v>
      </c>
      <c r="G820" s="295">
        <v>6.8</v>
      </c>
      <c r="H820" s="295">
        <v>2.5</v>
      </c>
      <c r="I820" s="295">
        <v>0.4</v>
      </c>
      <c r="J820" s="295">
        <v>-0.3</v>
      </c>
      <c r="K820" s="295">
        <v>7</v>
      </c>
      <c r="L820" s="295">
        <v>7.4</v>
      </c>
      <c r="M820" s="295">
        <v>12.1</v>
      </c>
      <c r="N820" s="300">
        <v>11.1</v>
      </c>
      <c r="O820" s="99"/>
    </row>
    <row r="821" spans="1:15">
      <c r="A821" s="99"/>
      <c r="B821" s="315">
        <v>18</v>
      </c>
      <c r="C821" s="312">
        <v>20.6</v>
      </c>
      <c r="D821" s="295">
        <v>15.2</v>
      </c>
      <c r="E821" s="295">
        <v>14.6</v>
      </c>
      <c r="F821" s="295">
        <v>11</v>
      </c>
      <c r="G821" s="295">
        <v>5.3</v>
      </c>
      <c r="H821" s="295">
        <v>7.6</v>
      </c>
      <c r="I821" s="295">
        <v>0</v>
      </c>
      <c r="J821" s="295">
        <v>-1.2</v>
      </c>
      <c r="K821" s="295">
        <v>4.5999999999999996</v>
      </c>
      <c r="L821" s="295">
        <v>4</v>
      </c>
      <c r="M821" s="295">
        <v>13.3</v>
      </c>
      <c r="N821" s="300">
        <v>14</v>
      </c>
      <c r="O821" s="99"/>
    </row>
    <row r="822" spans="1:15">
      <c r="A822" s="99"/>
      <c r="B822" s="315">
        <v>19</v>
      </c>
      <c r="C822" s="312">
        <v>22.2</v>
      </c>
      <c r="D822" s="295">
        <v>14.3</v>
      </c>
      <c r="E822" s="295">
        <v>14.8</v>
      </c>
      <c r="F822" s="295">
        <v>13.1</v>
      </c>
      <c r="G822" s="295">
        <v>4.3</v>
      </c>
      <c r="H822" s="295">
        <v>8.9</v>
      </c>
      <c r="I822" s="295">
        <v>-0.5</v>
      </c>
      <c r="J822" s="295">
        <v>-1</v>
      </c>
      <c r="K822" s="295">
        <v>4.0999999999999996</v>
      </c>
      <c r="L822" s="295">
        <v>6.4</v>
      </c>
      <c r="M822" s="295">
        <v>12.7</v>
      </c>
      <c r="N822" s="300">
        <v>11</v>
      </c>
      <c r="O822" s="99"/>
    </row>
    <row r="823" spans="1:15">
      <c r="A823" s="99"/>
      <c r="B823" s="315">
        <v>20</v>
      </c>
      <c r="C823" s="312">
        <v>25.6</v>
      </c>
      <c r="D823" s="295">
        <v>12.4</v>
      </c>
      <c r="E823" s="295">
        <v>15.7</v>
      </c>
      <c r="F823" s="295">
        <v>13.2</v>
      </c>
      <c r="G823" s="295">
        <v>4.0999999999999996</v>
      </c>
      <c r="H823" s="295">
        <v>3.3</v>
      </c>
      <c r="I823" s="295">
        <v>-0.1</v>
      </c>
      <c r="J823" s="295">
        <v>2</v>
      </c>
      <c r="K823" s="295">
        <v>3.1</v>
      </c>
      <c r="L823" s="295">
        <v>9.6999999999999993</v>
      </c>
      <c r="M823" s="295">
        <v>8.4</v>
      </c>
      <c r="N823" s="300">
        <v>10.199999999999999</v>
      </c>
      <c r="O823" s="99"/>
    </row>
    <row r="824" spans="1:15">
      <c r="A824" s="99"/>
      <c r="B824" s="315">
        <v>21</v>
      </c>
      <c r="C824" s="312">
        <v>22.2</v>
      </c>
      <c r="D824" s="295">
        <v>11.9</v>
      </c>
      <c r="E824" s="295">
        <v>15.6</v>
      </c>
      <c r="F824" s="295">
        <v>11.5</v>
      </c>
      <c r="G824" s="295">
        <v>3.3</v>
      </c>
      <c r="H824" s="295">
        <v>2.7</v>
      </c>
      <c r="I824" s="295">
        <v>0.2</v>
      </c>
      <c r="J824" s="295">
        <v>1.5</v>
      </c>
      <c r="K824" s="295">
        <v>6.9</v>
      </c>
      <c r="L824" s="295">
        <v>11.7</v>
      </c>
      <c r="M824" s="295">
        <v>8.9</v>
      </c>
      <c r="N824" s="300">
        <v>12.4</v>
      </c>
      <c r="O824" s="99"/>
    </row>
    <row r="825" spans="1:15">
      <c r="A825" s="99"/>
      <c r="B825" s="315">
        <v>22</v>
      </c>
      <c r="C825" s="312">
        <v>19.2</v>
      </c>
      <c r="D825" s="295">
        <v>14.9</v>
      </c>
      <c r="E825" s="295">
        <v>8.5</v>
      </c>
      <c r="F825" s="295">
        <v>4.5</v>
      </c>
      <c r="G825" s="295">
        <v>2.7</v>
      </c>
      <c r="H825" s="295">
        <v>6</v>
      </c>
      <c r="I825" s="295">
        <v>3</v>
      </c>
      <c r="J825" s="295">
        <v>0.4</v>
      </c>
      <c r="K825" s="295">
        <v>2.4</v>
      </c>
      <c r="L825" s="295">
        <v>10.6</v>
      </c>
      <c r="M825" s="295">
        <v>11.5</v>
      </c>
      <c r="N825" s="300">
        <v>12.5</v>
      </c>
      <c r="O825" s="99"/>
    </row>
    <row r="826" spans="1:15">
      <c r="A826" s="99"/>
      <c r="B826" s="315">
        <v>23</v>
      </c>
      <c r="C826" s="312">
        <v>19.8</v>
      </c>
      <c r="D826" s="295">
        <v>13.3</v>
      </c>
      <c r="E826" s="295">
        <v>7.2</v>
      </c>
      <c r="F826" s="295">
        <v>7.8</v>
      </c>
      <c r="G826" s="295">
        <v>3.5</v>
      </c>
      <c r="H826" s="295">
        <v>7.6</v>
      </c>
      <c r="I826" s="295">
        <v>0.3</v>
      </c>
      <c r="J826" s="295">
        <v>2.2000000000000002</v>
      </c>
      <c r="K826" s="295">
        <v>3.5</v>
      </c>
      <c r="L826" s="295">
        <v>8.5</v>
      </c>
      <c r="M826" s="295">
        <v>11</v>
      </c>
      <c r="N826" s="300">
        <v>11.3</v>
      </c>
      <c r="O826" s="99"/>
    </row>
    <row r="827" spans="1:15">
      <c r="A827" s="99"/>
      <c r="B827" s="315">
        <v>24</v>
      </c>
      <c r="C827" s="312">
        <v>17.5</v>
      </c>
      <c r="D827" s="295">
        <v>10</v>
      </c>
      <c r="E827" s="295">
        <v>8.8000000000000007</v>
      </c>
      <c r="F827" s="295">
        <v>5.0999999999999996</v>
      </c>
      <c r="G827" s="295">
        <v>2.2000000000000002</v>
      </c>
      <c r="H827" s="295">
        <v>4.2</v>
      </c>
      <c r="I827" s="295">
        <v>-1.4</v>
      </c>
      <c r="J827" s="295">
        <v>2.6</v>
      </c>
      <c r="K827" s="295">
        <v>5.9</v>
      </c>
      <c r="L827" s="295">
        <v>10.4</v>
      </c>
      <c r="M827" s="295">
        <v>11.2</v>
      </c>
      <c r="N827" s="300">
        <v>12.4</v>
      </c>
      <c r="O827" s="99"/>
    </row>
    <row r="828" spans="1:15">
      <c r="A828" s="99"/>
      <c r="B828" s="315">
        <v>25</v>
      </c>
      <c r="C828" s="312">
        <v>17.100000000000001</v>
      </c>
      <c r="D828" s="295">
        <v>11.9</v>
      </c>
      <c r="E828" s="295">
        <v>10.5</v>
      </c>
      <c r="F828" s="295">
        <v>5.2</v>
      </c>
      <c r="G828" s="295">
        <v>2.2999999999999998</v>
      </c>
      <c r="H828" s="295">
        <v>2.2000000000000002</v>
      </c>
      <c r="I828" s="295">
        <v>-0.9</v>
      </c>
      <c r="J828" s="295">
        <v>2.1</v>
      </c>
      <c r="K828" s="295">
        <v>9.1</v>
      </c>
      <c r="L828" s="295">
        <v>14.4</v>
      </c>
      <c r="M828" s="295">
        <v>12.5</v>
      </c>
      <c r="N828" s="300">
        <v>14.7</v>
      </c>
      <c r="O828" s="99"/>
    </row>
    <row r="829" spans="1:15">
      <c r="A829" s="99"/>
      <c r="B829" s="315">
        <v>26</v>
      </c>
      <c r="C829" s="312">
        <v>21.1</v>
      </c>
      <c r="D829" s="295">
        <v>12.9</v>
      </c>
      <c r="E829" s="295">
        <v>11</v>
      </c>
      <c r="F829" s="295">
        <v>4</v>
      </c>
      <c r="G829" s="295">
        <v>1.2</v>
      </c>
      <c r="H829" s="295">
        <v>-1.9</v>
      </c>
      <c r="I829" s="295">
        <v>-1.4</v>
      </c>
      <c r="J829" s="295">
        <v>0.5</v>
      </c>
      <c r="K829" s="295">
        <v>9.1</v>
      </c>
      <c r="L829" s="295">
        <v>13.5</v>
      </c>
      <c r="M829" s="295">
        <v>10.5</v>
      </c>
      <c r="N829" s="300">
        <v>17.2</v>
      </c>
      <c r="O829" s="99"/>
    </row>
    <row r="830" spans="1:15">
      <c r="A830" s="99"/>
      <c r="B830" s="315">
        <v>27</v>
      </c>
      <c r="C830" s="312">
        <v>21</v>
      </c>
      <c r="D830" s="295">
        <v>11.4</v>
      </c>
      <c r="E830" s="295">
        <v>12</v>
      </c>
      <c r="F830" s="295">
        <v>4.2</v>
      </c>
      <c r="G830" s="295">
        <v>-0.3</v>
      </c>
      <c r="H830" s="295">
        <v>-6.6</v>
      </c>
      <c r="I830" s="295">
        <v>-0.6</v>
      </c>
      <c r="J830" s="295">
        <v>0.9</v>
      </c>
      <c r="K830" s="295">
        <v>5.0999999999999996</v>
      </c>
      <c r="L830" s="295">
        <v>15</v>
      </c>
      <c r="M830" s="295">
        <v>8.6</v>
      </c>
      <c r="N830" s="300">
        <v>15.8</v>
      </c>
      <c r="O830" s="99"/>
    </row>
    <row r="831" spans="1:15">
      <c r="A831" s="99"/>
      <c r="B831" s="315">
        <v>28</v>
      </c>
      <c r="C831" s="312">
        <v>19.100000000000001</v>
      </c>
      <c r="D831" s="295">
        <v>12.3</v>
      </c>
      <c r="E831" s="295">
        <v>11.2</v>
      </c>
      <c r="F831" s="295">
        <v>3.1</v>
      </c>
      <c r="G831" s="295">
        <v>-0.4</v>
      </c>
      <c r="H831" s="295">
        <v>-8.1</v>
      </c>
      <c r="I831" s="295">
        <v>-1.2</v>
      </c>
      <c r="J831" s="295">
        <v>-0.7</v>
      </c>
      <c r="K831" s="295">
        <v>2.4</v>
      </c>
      <c r="L831" s="295">
        <v>5.8</v>
      </c>
      <c r="M831" s="295">
        <v>10.8</v>
      </c>
      <c r="N831" s="300">
        <v>15.1</v>
      </c>
      <c r="O831" s="99"/>
    </row>
    <row r="832" spans="1:15">
      <c r="A832" s="99"/>
      <c r="B832" s="315">
        <v>29</v>
      </c>
      <c r="C832" s="312">
        <v>20.3</v>
      </c>
      <c r="D832" s="295">
        <v>15.5</v>
      </c>
      <c r="E832" s="295">
        <v>10.6</v>
      </c>
      <c r="F832" s="295">
        <v>2.8</v>
      </c>
      <c r="G832" s="295">
        <v>0.2</v>
      </c>
      <c r="H832" s="295">
        <v>-7.7</v>
      </c>
      <c r="I832" s="295">
        <v>-0.7</v>
      </c>
      <c r="J832" s="295"/>
      <c r="K832" s="295">
        <v>7.1</v>
      </c>
      <c r="L832" s="295">
        <v>6.9</v>
      </c>
      <c r="M832" s="295">
        <v>15.2</v>
      </c>
      <c r="N832" s="300">
        <v>16.8</v>
      </c>
      <c r="O832" s="99"/>
    </row>
    <row r="833" spans="1:15">
      <c r="A833" s="99"/>
      <c r="B833" s="315">
        <v>30</v>
      </c>
      <c r="C833" s="312">
        <v>20.5</v>
      </c>
      <c r="D833" s="295">
        <v>16.399999999999999</v>
      </c>
      <c r="E833" s="295">
        <v>14.3</v>
      </c>
      <c r="F833" s="295">
        <v>5.8</v>
      </c>
      <c r="G833" s="295">
        <v>-0.1</v>
      </c>
      <c r="H833" s="295">
        <v>-7.7</v>
      </c>
      <c r="I833" s="295">
        <v>-1.4</v>
      </c>
      <c r="J833" s="295"/>
      <c r="K833" s="295">
        <v>3.8</v>
      </c>
      <c r="L833" s="295">
        <v>7.3</v>
      </c>
      <c r="M833" s="295">
        <v>13.8</v>
      </c>
      <c r="N833" s="300">
        <v>18.5</v>
      </c>
      <c r="O833" s="99"/>
    </row>
    <row r="834" spans="1:15" ht="15" thickBot="1">
      <c r="A834" s="99"/>
      <c r="B834" s="323">
        <v>31</v>
      </c>
      <c r="C834" s="313">
        <v>16.600000000000001</v>
      </c>
      <c r="D834" s="302">
        <v>13.5</v>
      </c>
      <c r="E834" s="302"/>
      <c r="F834" s="302">
        <v>6.4</v>
      </c>
      <c r="G834" s="302"/>
      <c r="H834" s="302">
        <v>-3.2</v>
      </c>
      <c r="I834" s="302">
        <v>-1.9</v>
      </c>
      <c r="J834" s="302"/>
      <c r="K834" s="302">
        <v>4.0999999999999996</v>
      </c>
      <c r="L834" s="302"/>
      <c r="M834" s="302">
        <v>15.1</v>
      </c>
      <c r="N834" s="300"/>
      <c r="O834" s="99"/>
    </row>
    <row r="835" spans="1:15" ht="15" thickBot="1">
      <c r="A835" s="306" t="s">
        <v>652</v>
      </c>
      <c r="B835" s="335" t="s">
        <v>211</v>
      </c>
      <c r="C835" s="227">
        <v>0</v>
      </c>
      <c r="D835" s="227">
        <v>0</v>
      </c>
      <c r="E835" s="227">
        <v>13</v>
      </c>
      <c r="F835" s="227">
        <v>23</v>
      </c>
      <c r="G835" s="227">
        <v>31</v>
      </c>
      <c r="H835" s="227">
        <v>31</v>
      </c>
      <c r="I835" s="227">
        <v>31</v>
      </c>
      <c r="J835" s="219">
        <v>28</v>
      </c>
      <c r="K835" s="227">
        <v>31</v>
      </c>
      <c r="L835" s="227">
        <v>26</v>
      </c>
      <c r="M835" s="228">
        <v>21</v>
      </c>
      <c r="N835" s="334">
        <v>9</v>
      </c>
    </row>
    <row r="836" spans="1:15" ht="15" thickBot="1">
      <c r="A836" s="307" t="s">
        <v>651</v>
      </c>
      <c r="B836" s="336" t="s">
        <v>650</v>
      </c>
      <c r="C836" s="223">
        <v>18.883870967741938</v>
      </c>
      <c r="D836" s="223">
        <v>15.322580645161288</v>
      </c>
      <c r="E836" s="223">
        <v>13.750000000000002</v>
      </c>
      <c r="F836" s="223">
        <v>9.9032258064516121</v>
      </c>
      <c r="G836" s="223">
        <v>5.64</v>
      </c>
      <c r="H836" s="223">
        <v>1.4774193548387096</v>
      </c>
      <c r="I836" s="223">
        <v>0.71935483870967754</v>
      </c>
      <c r="J836" s="223">
        <v>-0.60714285714285732</v>
      </c>
      <c r="K836" s="223">
        <v>3.8064516129032255</v>
      </c>
      <c r="L836" s="223">
        <v>7.7700000000000005</v>
      </c>
      <c r="M836" s="223">
        <v>12.077419354838709</v>
      </c>
      <c r="N836" s="212">
        <v>16.126666666666665</v>
      </c>
    </row>
    <row r="837" spans="1:15">
      <c r="B837" s="108"/>
      <c r="C837" s="105"/>
      <c r="D837" s="105"/>
      <c r="E837" s="107"/>
      <c r="F837" s="105"/>
      <c r="G837" s="105"/>
      <c r="H837" s="106"/>
      <c r="I837" s="105"/>
      <c r="J837" s="105"/>
      <c r="K837" s="105"/>
      <c r="L837" s="105"/>
      <c r="M837" s="105"/>
      <c r="N837" s="105"/>
    </row>
    <row r="838" spans="1:15" ht="15" thickBot="1">
      <c r="B838" s="108"/>
      <c r="C838" s="105"/>
      <c r="D838" s="105"/>
      <c r="E838" s="107"/>
      <c r="F838" s="105"/>
      <c r="G838" s="105"/>
      <c r="H838" s="106"/>
      <c r="I838" s="105"/>
      <c r="J838" s="105"/>
      <c r="K838" s="105"/>
      <c r="L838" s="105"/>
      <c r="M838" s="105"/>
      <c r="N838" s="105"/>
    </row>
    <row r="839" spans="1:15" ht="15" thickBot="1">
      <c r="A839" s="318" t="s">
        <v>725</v>
      </c>
      <c r="B839" s="284" t="s">
        <v>236</v>
      </c>
      <c r="C839" s="285" t="s">
        <v>667</v>
      </c>
      <c r="D839" s="285" t="s">
        <v>667</v>
      </c>
      <c r="E839" s="285" t="s">
        <v>667</v>
      </c>
      <c r="F839" s="285" t="s">
        <v>667</v>
      </c>
      <c r="G839" s="285" t="s">
        <v>667</v>
      </c>
      <c r="H839" s="285" t="s">
        <v>667</v>
      </c>
      <c r="I839" s="285" t="s">
        <v>666</v>
      </c>
      <c r="J839" s="285" t="s">
        <v>666</v>
      </c>
      <c r="K839" s="285" t="s">
        <v>666</v>
      </c>
      <c r="L839" s="285" t="s">
        <v>666</v>
      </c>
      <c r="M839" s="285" t="s">
        <v>666</v>
      </c>
      <c r="N839" s="286" t="s">
        <v>666</v>
      </c>
      <c r="O839" s="99"/>
    </row>
    <row r="840" spans="1:15" ht="15" thickBot="1">
      <c r="A840" s="102"/>
      <c r="B840" s="287" t="s">
        <v>195</v>
      </c>
      <c r="C840" s="288" t="s">
        <v>665</v>
      </c>
      <c r="D840" s="288" t="s">
        <v>664</v>
      </c>
      <c r="E840" s="288" t="s">
        <v>663</v>
      </c>
      <c r="F840" s="288" t="s">
        <v>662</v>
      </c>
      <c r="G840" s="288" t="s">
        <v>661</v>
      </c>
      <c r="H840" s="288" t="s">
        <v>660</v>
      </c>
      <c r="I840" s="288" t="s">
        <v>659</v>
      </c>
      <c r="J840" s="288" t="s">
        <v>658</v>
      </c>
      <c r="K840" s="288" t="s">
        <v>657</v>
      </c>
      <c r="L840" s="288" t="s">
        <v>656</v>
      </c>
      <c r="M840" s="288" t="s">
        <v>655</v>
      </c>
      <c r="N840" s="289" t="s">
        <v>654</v>
      </c>
      <c r="O840" s="99"/>
    </row>
    <row r="841" spans="1:15" ht="15" thickBot="1">
      <c r="A841" s="102"/>
      <c r="B841" s="319" t="s">
        <v>653</v>
      </c>
      <c r="C841" s="102"/>
      <c r="D841" s="102"/>
      <c r="E841" s="104"/>
      <c r="F841" s="102"/>
      <c r="G841" s="102"/>
      <c r="H841" s="103"/>
      <c r="I841" s="102"/>
      <c r="J841" s="102"/>
      <c r="K841" s="102"/>
      <c r="L841" s="102"/>
      <c r="M841" s="102"/>
      <c r="N841" s="102"/>
      <c r="O841" s="99"/>
    </row>
    <row r="842" spans="1:15">
      <c r="A842" s="99"/>
      <c r="B842" s="314">
        <v>1</v>
      </c>
      <c r="C842" s="322">
        <v>14.9</v>
      </c>
      <c r="D842" s="297">
        <v>19.2</v>
      </c>
      <c r="E842" s="297">
        <v>12.6</v>
      </c>
      <c r="F842" s="297">
        <v>14.8</v>
      </c>
      <c r="G842" s="297">
        <v>7.4</v>
      </c>
      <c r="H842" s="297">
        <v>1.6</v>
      </c>
      <c r="I842" s="297">
        <v>1.1000000000000001</v>
      </c>
      <c r="J842" s="297">
        <v>-0.5</v>
      </c>
      <c r="K842" s="297">
        <v>1.8</v>
      </c>
      <c r="L842" s="297">
        <v>1.9</v>
      </c>
      <c r="M842" s="297">
        <v>8.9</v>
      </c>
      <c r="N842" s="298">
        <v>18.5</v>
      </c>
      <c r="O842" s="99"/>
    </row>
    <row r="843" spans="1:15">
      <c r="A843" s="99"/>
      <c r="B843" s="315">
        <v>2</v>
      </c>
      <c r="C843" s="312">
        <v>15.4</v>
      </c>
      <c r="D843" s="295">
        <v>23.7</v>
      </c>
      <c r="E843" s="295">
        <v>12.9</v>
      </c>
      <c r="F843" s="295">
        <v>12.2</v>
      </c>
      <c r="G843" s="295">
        <v>7.6</v>
      </c>
      <c r="H843" s="295">
        <v>0.5</v>
      </c>
      <c r="I843" s="295">
        <v>1.6</v>
      </c>
      <c r="J843" s="295">
        <v>-2.2999999999999998</v>
      </c>
      <c r="K843" s="295">
        <v>2.8</v>
      </c>
      <c r="L843" s="295">
        <v>0.9</v>
      </c>
      <c r="M843" s="295">
        <v>8.8000000000000007</v>
      </c>
      <c r="N843" s="300">
        <v>19.899999999999999</v>
      </c>
      <c r="O843" s="99"/>
    </row>
    <row r="844" spans="1:15">
      <c r="A844" s="99"/>
      <c r="B844" s="315">
        <v>3</v>
      </c>
      <c r="C844" s="312">
        <v>17</v>
      </c>
      <c r="D844" s="295">
        <v>19.8</v>
      </c>
      <c r="E844" s="295">
        <v>14</v>
      </c>
      <c r="F844" s="295">
        <v>11.5</v>
      </c>
      <c r="G844" s="295">
        <v>7.1</v>
      </c>
      <c r="H844" s="295">
        <v>2.4</v>
      </c>
      <c r="I844" s="295">
        <v>0.5</v>
      </c>
      <c r="J844" s="295">
        <v>-2.5</v>
      </c>
      <c r="K844" s="295">
        <v>2.6</v>
      </c>
      <c r="L844" s="295">
        <v>2.2000000000000002</v>
      </c>
      <c r="M844" s="295">
        <v>11.3</v>
      </c>
      <c r="N844" s="300">
        <v>21.8</v>
      </c>
      <c r="O844" s="99"/>
    </row>
    <row r="845" spans="1:15">
      <c r="A845" s="99"/>
      <c r="B845" s="315">
        <v>4</v>
      </c>
      <c r="C845" s="312">
        <v>21.8</v>
      </c>
      <c r="D845" s="295">
        <v>16.3</v>
      </c>
      <c r="E845" s="295">
        <v>18.2</v>
      </c>
      <c r="F845" s="295">
        <v>11.8</v>
      </c>
      <c r="G845" s="295">
        <v>8</v>
      </c>
      <c r="H845" s="295">
        <v>5</v>
      </c>
      <c r="I845" s="295">
        <v>0.4</v>
      </c>
      <c r="J845" s="295">
        <v>-3.5</v>
      </c>
      <c r="K845" s="295">
        <v>3</v>
      </c>
      <c r="L845" s="295">
        <v>1.9</v>
      </c>
      <c r="M845" s="295">
        <v>16.8</v>
      </c>
      <c r="N845" s="300">
        <v>18.3</v>
      </c>
      <c r="O845" s="99"/>
    </row>
    <row r="846" spans="1:15">
      <c r="A846" s="99"/>
      <c r="B846" s="315">
        <v>5</v>
      </c>
      <c r="C846" s="312">
        <v>21.2</v>
      </c>
      <c r="D846" s="295">
        <v>16.7</v>
      </c>
      <c r="E846" s="295">
        <v>19.100000000000001</v>
      </c>
      <c r="F846" s="295">
        <v>12</v>
      </c>
      <c r="G846" s="295">
        <v>9.6999999999999993</v>
      </c>
      <c r="H846" s="295">
        <v>3.6</v>
      </c>
      <c r="I846" s="295">
        <v>0.1</v>
      </c>
      <c r="J846" s="295">
        <v>-3.2</v>
      </c>
      <c r="K846" s="295">
        <v>0.3</v>
      </c>
      <c r="L846" s="295">
        <v>1.9</v>
      </c>
      <c r="M846" s="295">
        <v>19.5</v>
      </c>
      <c r="N846" s="300">
        <v>20.7</v>
      </c>
      <c r="O846" s="99"/>
    </row>
    <row r="847" spans="1:15">
      <c r="A847" s="99"/>
      <c r="B847" s="315">
        <v>6</v>
      </c>
      <c r="C847" s="312">
        <v>23.3</v>
      </c>
      <c r="D847" s="295">
        <v>17.8</v>
      </c>
      <c r="E847" s="295">
        <v>17.899999999999999</v>
      </c>
      <c r="F847" s="295">
        <v>11.1</v>
      </c>
      <c r="G847" s="295">
        <v>8.5</v>
      </c>
      <c r="H847" s="295">
        <v>3.8</v>
      </c>
      <c r="I847" s="295">
        <v>-2.2000000000000002</v>
      </c>
      <c r="J847" s="295">
        <v>-4.0999999999999996</v>
      </c>
      <c r="K847" s="295">
        <v>2.9</v>
      </c>
      <c r="L847" s="295">
        <v>0.9</v>
      </c>
      <c r="M847" s="295">
        <v>11.7</v>
      </c>
      <c r="N847" s="300">
        <v>23.4</v>
      </c>
      <c r="O847" s="99"/>
    </row>
    <row r="848" spans="1:15">
      <c r="A848" s="99"/>
      <c r="B848" s="315">
        <v>7</v>
      </c>
      <c r="C848" s="312">
        <v>21.4</v>
      </c>
      <c r="D848" s="295">
        <v>18.3</v>
      </c>
      <c r="E848" s="295">
        <v>18.2</v>
      </c>
      <c r="F848" s="295">
        <v>11.3</v>
      </c>
      <c r="G848" s="295">
        <v>8.4</v>
      </c>
      <c r="H848" s="295">
        <v>2.7</v>
      </c>
      <c r="I848" s="295">
        <v>-2.9</v>
      </c>
      <c r="J848" s="295">
        <v>-3.8</v>
      </c>
      <c r="K848" s="295">
        <v>3</v>
      </c>
      <c r="L848" s="295">
        <v>3.8</v>
      </c>
      <c r="M848" s="295">
        <v>11.9</v>
      </c>
      <c r="N848" s="300">
        <v>21.1</v>
      </c>
      <c r="O848" s="99"/>
    </row>
    <row r="849" spans="1:15">
      <c r="A849" s="99"/>
      <c r="B849" s="315">
        <v>8</v>
      </c>
      <c r="C849" s="312">
        <v>20.2</v>
      </c>
      <c r="D849" s="295">
        <v>19.399999999999999</v>
      </c>
      <c r="E849" s="295">
        <v>18.8</v>
      </c>
      <c r="F849" s="295">
        <v>12.8</v>
      </c>
      <c r="G849" s="295">
        <v>6.1</v>
      </c>
      <c r="H849" s="295">
        <v>0.4</v>
      </c>
      <c r="I849" s="295">
        <v>0.7</v>
      </c>
      <c r="J849" s="295">
        <v>-2.7</v>
      </c>
      <c r="K849" s="295">
        <v>5.3</v>
      </c>
      <c r="L849" s="295">
        <v>6</v>
      </c>
      <c r="M849" s="295">
        <v>14</v>
      </c>
      <c r="N849" s="300">
        <v>17.8</v>
      </c>
      <c r="O849" s="99"/>
    </row>
    <row r="850" spans="1:15">
      <c r="A850" s="99"/>
      <c r="B850" s="315">
        <v>9</v>
      </c>
      <c r="C850" s="312">
        <v>14.1</v>
      </c>
      <c r="D850" s="295">
        <v>21.5</v>
      </c>
      <c r="E850" s="295">
        <v>16.600000000000001</v>
      </c>
      <c r="F850" s="295">
        <v>15.3</v>
      </c>
      <c r="G850" s="295">
        <v>8.3000000000000007</v>
      </c>
      <c r="H850" s="295">
        <v>-1.5</v>
      </c>
      <c r="I850" s="295">
        <v>5.8</v>
      </c>
      <c r="J850" s="295">
        <v>0</v>
      </c>
      <c r="K850" s="295">
        <v>3.3</v>
      </c>
      <c r="L850" s="295">
        <v>9</v>
      </c>
      <c r="M850" s="295">
        <v>13.3</v>
      </c>
      <c r="N850" s="300">
        <v>12</v>
      </c>
      <c r="O850" s="99"/>
    </row>
    <row r="851" spans="1:15">
      <c r="A851" s="99"/>
      <c r="B851" s="315">
        <v>10</v>
      </c>
      <c r="C851" s="312">
        <v>13.9</v>
      </c>
      <c r="D851" s="295">
        <v>23</v>
      </c>
      <c r="E851" s="295">
        <v>14.6</v>
      </c>
      <c r="F851" s="295">
        <v>14.6</v>
      </c>
      <c r="G851" s="295">
        <v>9.9</v>
      </c>
      <c r="H851" s="295">
        <v>-1.4</v>
      </c>
      <c r="I851" s="295">
        <v>11.5</v>
      </c>
      <c r="J851" s="295">
        <v>2</v>
      </c>
      <c r="K851" s="295">
        <v>4.5</v>
      </c>
      <c r="L851" s="295">
        <v>10.5</v>
      </c>
      <c r="M851" s="295">
        <v>12.9</v>
      </c>
      <c r="N851" s="300">
        <v>15.4</v>
      </c>
      <c r="O851" s="99"/>
    </row>
    <row r="852" spans="1:15">
      <c r="A852" s="99"/>
      <c r="B852" s="315">
        <v>11</v>
      </c>
      <c r="C852" s="312">
        <v>15.1</v>
      </c>
      <c r="D852" s="295">
        <v>16.899999999999999</v>
      </c>
      <c r="E852" s="295">
        <v>12.9</v>
      </c>
      <c r="F852" s="295">
        <v>14</v>
      </c>
      <c r="G852" s="295">
        <v>10.1</v>
      </c>
      <c r="H852" s="295">
        <v>3.1</v>
      </c>
      <c r="I852" s="295">
        <v>2.5</v>
      </c>
      <c r="J852" s="295">
        <v>1</v>
      </c>
      <c r="K852" s="295">
        <v>3.2</v>
      </c>
      <c r="L852" s="295">
        <v>11.8</v>
      </c>
      <c r="M852" s="295">
        <v>13</v>
      </c>
      <c r="N852" s="300">
        <v>18.399999999999999</v>
      </c>
      <c r="O852" s="99"/>
    </row>
    <row r="853" spans="1:15">
      <c r="A853" s="99"/>
      <c r="B853" s="315">
        <v>12</v>
      </c>
      <c r="C853" s="312">
        <v>17.100000000000001</v>
      </c>
      <c r="D853" s="295">
        <v>16.600000000000001</v>
      </c>
      <c r="E853" s="295">
        <v>13.1</v>
      </c>
      <c r="F853" s="295">
        <v>14.5</v>
      </c>
      <c r="G853" s="295">
        <v>10.9</v>
      </c>
      <c r="H853" s="295">
        <v>3.7</v>
      </c>
      <c r="I853" s="295">
        <v>4</v>
      </c>
      <c r="J853" s="295">
        <v>0.9</v>
      </c>
      <c r="K853" s="295">
        <v>2.4</v>
      </c>
      <c r="L853" s="295">
        <v>10.9</v>
      </c>
      <c r="M853" s="295">
        <v>18.2</v>
      </c>
      <c r="N853" s="300">
        <v>22.8</v>
      </c>
      <c r="O853" s="99"/>
    </row>
    <row r="854" spans="1:15">
      <c r="A854" s="99"/>
      <c r="B854" s="315">
        <v>13</v>
      </c>
      <c r="C854" s="312">
        <v>17</v>
      </c>
      <c r="D854" s="295">
        <v>15.4</v>
      </c>
      <c r="E854" s="295">
        <v>14.3</v>
      </c>
      <c r="F854" s="295">
        <v>15.6</v>
      </c>
      <c r="G854" s="295">
        <v>9.3000000000000007</v>
      </c>
      <c r="H854" s="295">
        <v>5.4</v>
      </c>
      <c r="I854" s="295">
        <v>3.6</v>
      </c>
      <c r="J854" s="295">
        <v>-0.1</v>
      </c>
      <c r="K854" s="295">
        <v>1.7</v>
      </c>
      <c r="L854" s="295">
        <v>7.9</v>
      </c>
      <c r="M854" s="295">
        <v>14.9</v>
      </c>
      <c r="N854" s="300">
        <v>21.3</v>
      </c>
      <c r="O854" s="99"/>
    </row>
    <row r="855" spans="1:15">
      <c r="A855" s="99"/>
      <c r="B855" s="315">
        <v>14</v>
      </c>
      <c r="C855" s="312">
        <v>19.3</v>
      </c>
      <c r="D855" s="295">
        <v>14.7</v>
      </c>
      <c r="E855" s="295">
        <v>16</v>
      </c>
      <c r="F855" s="295">
        <v>12.9</v>
      </c>
      <c r="G855" s="295">
        <v>9.8000000000000007</v>
      </c>
      <c r="H855" s="295">
        <v>5.6</v>
      </c>
      <c r="I855" s="295">
        <v>3.4</v>
      </c>
      <c r="J855" s="295">
        <v>0.5</v>
      </c>
      <c r="K855" s="295">
        <v>1.4</v>
      </c>
      <c r="L855" s="295">
        <v>9.3000000000000007</v>
      </c>
      <c r="M855" s="295">
        <v>12.5</v>
      </c>
      <c r="N855" s="300">
        <v>19.100000000000001</v>
      </c>
      <c r="O855" s="99"/>
    </row>
    <row r="856" spans="1:15">
      <c r="A856" s="99"/>
      <c r="B856" s="315">
        <v>15</v>
      </c>
      <c r="C856" s="312">
        <v>21.4</v>
      </c>
      <c r="D856" s="295">
        <v>13.5</v>
      </c>
      <c r="E856" s="295">
        <v>16.3</v>
      </c>
      <c r="F856" s="295">
        <v>10.8</v>
      </c>
      <c r="G856" s="295">
        <v>10.4</v>
      </c>
      <c r="H856" s="295">
        <v>4.5999999999999996</v>
      </c>
      <c r="I856" s="295">
        <v>1.2</v>
      </c>
      <c r="J856" s="295">
        <v>2.6</v>
      </c>
      <c r="K856" s="295">
        <v>4.7</v>
      </c>
      <c r="L856" s="295">
        <v>13.6</v>
      </c>
      <c r="M856" s="295">
        <v>12.4</v>
      </c>
      <c r="N856" s="300">
        <v>15.2</v>
      </c>
      <c r="O856" s="99"/>
    </row>
    <row r="857" spans="1:15">
      <c r="A857" s="99"/>
      <c r="B857" s="315">
        <v>16</v>
      </c>
      <c r="C857" s="312">
        <v>19.899999999999999</v>
      </c>
      <c r="D857" s="295">
        <v>13.4</v>
      </c>
      <c r="E857" s="295">
        <v>15.9</v>
      </c>
      <c r="F857" s="295">
        <v>13.4</v>
      </c>
      <c r="G857" s="295">
        <v>7.8</v>
      </c>
      <c r="H857" s="295">
        <v>4.5999999999999996</v>
      </c>
      <c r="I857" s="295">
        <v>1.2</v>
      </c>
      <c r="J857" s="295">
        <v>2.9</v>
      </c>
      <c r="K857" s="295">
        <v>7.8</v>
      </c>
      <c r="L857" s="295">
        <v>14.1</v>
      </c>
      <c r="M857" s="295">
        <v>15.2</v>
      </c>
      <c r="N857" s="300">
        <v>14.7</v>
      </c>
      <c r="O857" s="99"/>
    </row>
    <row r="858" spans="1:15">
      <c r="A858" s="99"/>
      <c r="B858" s="315">
        <v>17</v>
      </c>
      <c r="C858" s="312">
        <v>19.2</v>
      </c>
      <c r="D858" s="295">
        <v>13.8</v>
      </c>
      <c r="E858" s="295">
        <v>16.2</v>
      </c>
      <c r="F858" s="295">
        <v>11.6</v>
      </c>
      <c r="G858" s="295">
        <v>7.7</v>
      </c>
      <c r="H858" s="295">
        <v>2.2999999999999998</v>
      </c>
      <c r="I858" s="295">
        <v>1.1000000000000001</v>
      </c>
      <c r="J858" s="295">
        <v>0.4</v>
      </c>
      <c r="K858" s="295">
        <v>7.9</v>
      </c>
      <c r="L858" s="295">
        <v>7.6</v>
      </c>
      <c r="M858" s="295">
        <v>12.6</v>
      </c>
      <c r="N858" s="300">
        <v>12.1</v>
      </c>
      <c r="O858" s="99"/>
    </row>
    <row r="859" spans="1:15">
      <c r="A859" s="99"/>
      <c r="B859" s="315">
        <v>18</v>
      </c>
      <c r="C859" s="312">
        <v>21.6</v>
      </c>
      <c r="D859" s="295">
        <v>14.4</v>
      </c>
      <c r="E859" s="295">
        <v>15.2</v>
      </c>
      <c r="F859" s="295">
        <v>10.199999999999999</v>
      </c>
      <c r="G859" s="295">
        <v>6</v>
      </c>
      <c r="H859" s="295">
        <v>7.7</v>
      </c>
      <c r="I859" s="295">
        <v>0.8</v>
      </c>
      <c r="J859" s="295">
        <v>-0.4</v>
      </c>
      <c r="K859" s="295">
        <v>6.8</v>
      </c>
      <c r="L859" s="295">
        <v>4.4000000000000004</v>
      </c>
      <c r="M859" s="295">
        <v>16.3</v>
      </c>
      <c r="N859" s="300">
        <v>14.7</v>
      </c>
      <c r="O859" s="99"/>
    </row>
    <row r="860" spans="1:15">
      <c r="A860" s="99"/>
      <c r="B860" s="315">
        <v>19</v>
      </c>
      <c r="C860" s="312">
        <v>24.1</v>
      </c>
      <c r="D860" s="295">
        <v>15.6</v>
      </c>
      <c r="E860" s="295">
        <v>15.9</v>
      </c>
      <c r="F860" s="295">
        <v>10.1</v>
      </c>
      <c r="G860" s="295">
        <v>4.7</v>
      </c>
      <c r="H860" s="295">
        <v>9.4</v>
      </c>
      <c r="I860" s="295">
        <v>0.3</v>
      </c>
      <c r="J860" s="295">
        <v>-0.1</v>
      </c>
      <c r="K860" s="295">
        <v>4.0999999999999996</v>
      </c>
      <c r="L860" s="295">
        <v>6.6</v>
      </c>
      <c r="M860" s="295">
        <v>13.4</v>
      </c>
      <c r="N860" s="300">
        <v>11.3</v>
      </c>
      <c r="O860" s="99"/>
    </row>
    <row r="861" spans="1:15">
      <c r="A861" s="99"/>
      <c r="B861" s="315">
        <v>20</v>
      </c>
      <c r="C861" s="312">
        <v>26.9</v>
      </c>
      <c r="D861" s="295">
        <v>14.8</v>
      </c>
      <c r="E861" s="295">
        <v>15.3</v>
      </c>
      <c r="F861" s="295">
        <v>12.4</v>
      </c>
      <c r="G861" s="295">
        <v>4.7</v>
      </c>
      <c r="H861" s="295">
        <v>3.5</v>
      </c>
      <c r="I861" s="295">
        <v>0.8</v>
      </c>
      <c r="J861" s="295">
        <v>2.4</v>
      </c>
      <c r="K861" s="295">
        <v>3.5</v>
      </c>
      <c r="L861" s="295">
        <v>10.1</v>
      </c>
      <c r="M861" s="295">
        <v>8.8000000000000007</v>
      </c>
      <c r="N861" s="300">
        <v>10.3</v>
      </c>
      <c r="O861" s="99"/>
    </row>
    <row r="862" spans="1:15">
      <c r="A862" s="99"/>
      <c r="B862" s="315">
        <v>21</v>
      </c>
      <c r="C862" s="312">
        <v>21.2</v>
      </c>
      <c r="D862" s="295">
        <v>13</v>
      </c>
      <c r="E862" s="295">
        <v>15.7</v>
      </c>
      <c r="F862" s="295">
        <v>11.1</v>
      </c>
      <c r="G862" s="295">
        <v>4</v>
      </c>
      <c r="H862" s="295">
        <v>3.6</v>
      </c>
      <c r="I862" s="295">
        <v>0.8</v>
      </c>
      <c r="J862" s="295">
        <v>2</v>
      </c>
      <c r="K862" s="295">
        <v>6.8</v>
      </c>
      <c r="L862" s="295">
        <v>12.3</v>
      </c>
      <c r="M862" s="295">
        <v>10.199999999999999</v>
      </c>
      <c r="N862" s="300">
        <v>12.3</v>
      </c>
      <c r="O862" s="99"/>
    </row>
    <row r="863" spans="1:15">
      <c r="A863" s="99"/>
      <c r="B863" s="315">
        <v>22</v>
      </c>
      <c r="C863" s="312">
        <v>21.6</v>
      </c>
      <c r="D863" s="295">
        <v>15.1</v>
      </c>
      <c r="E863" s="295">
        <v>10.1</v>
      </c>
      <c r="F863" s="295">
        <v>5.4</v>
      </c>
      <c r="G863" s="295">
        <v>1.9</v>
      </c>
      <c r="H863" s="295">
        <v>6.4</v>
      </c>
      <c r="I863" s="295">
        <v>3.5</v>
      </c>
      <c r="J863" s="295">
        <v>0.5</v>
      </c>
      <c r="K863" s="295">
        <v>2.9</v>
      </c>
      <c r="L863" s="295">
        <v>10</v>
      </c>
      <c r="M863" s="295">
        <v>12.3</v>
      </c>
      <c r="N863" s="300">
        <v>13.9</v>
      </c>
      <c r="O863" s="99"/>
    </row>
    <row r="864" spans="1:15">
      <c r="A864" s="99"/>
      <c r="B864" s="315">
        <v>23</v>
      </c>
      <c r="C864" s="312">
        <v>20</v>
      </c>
      <c r="D864" s="295">
        <v>14.9</v>
      </c>
      <c r="E864" s="295">
        <v>8.6</v>
      </c>
      <c r="F864" s="295">
        <v>8.6</v>
      </c>
      <c r="G864" s="295">
        <v>4.0999999999999996</v>
      </c>
      <c r="H864" s="295">
        <v>8</v>
      </c>
      <c r="I864" s="295">
        <v>0.2</v>
      </c>
      <c r="J864" s="295">
        <v>2.2999999999999998</v>
      </c>
      <c r="K864" s="295">
        <v>3.7</v>
      </c>
      <c r="L864" s="295">
        <v>10.4</v>
      </c>
      <c r="M864" s="295">
        <v>12.8</v>
      </c>
      <c r="N864" s="300">
        <v>11.4</v>
      </c>
      <c r="O864" s="99"/>
    </row>
    <row r="865" spans="1:15">
      <c r="A865" s="99"/>
      <c r="B865" s="315">
        <v>24</v>
      </c>
      <c r="C865" s="312">
        <v>18.100000000000001</v>
      </c>
      <c r="D865" s="295">
        <v>11.1</v>
      </c>
      <c r="E865" s="295">
        <v>9.6</v>
      </c>
      <c r="F865" s="295">
        <v>4.8</v>
      </c>
      <c r="G865" s="295">
        <v>3.8</v>
      </c>
      <c r="H865" s="295">
        <v>4.9000000000000004</v>
      </c>
      <c r="I865" s="295">
        <v>-0.9</v>
      </c>
      <c r="J865" s="295">
        <v>3.4</v>
      </c>
      <c r="K865" s="295">
        <v>6.1</v>
      </c>
      <c r="L865" s="295">
        <v>11.3</v>
      </c>
      <c r="M865" s="295">
        <v>13.4</v>
      </c>
      <c r="N865" s="300">
        <v>12.8</v>
      </c>
      <c r="O865" s="99"/>
    </row>
    <row r="866" spans="1:15">
      <c r="A866" s="99"/>
      <c r="B866" s="315">
        <v>25</v>
      </c>
      <c r="C866" s="312">
        <v>19.5</v>
      </c>
      <c r="D866" s="295">
        <v>12.5</v>
      </c>
      <c r="E866" s="295">
        <v>11</v>
      </c>
      <c r="F866" s="295">
        <v>5.3</v>
      </c>
      <c r="G866" s="295">
        <v>3.5</v>
      </c>
      <c r="H866" s="295">
        <v>2.9</v>
      </c>
      <c r="I866" s="295">
        <v>0</v>
      </c>
      <c r="J866" s="295">
        <v>2.2999999999999998</v>
      </c>
      <c r="K866" s="295">
        <v>9.6999999999999993</v>
      </c>
      <c r="L866" s="295">
        <v>14.6</v>
      </c>
      <c r="M866" s="295">
        <v>14.2</v>
      </c>
      <c r="N866" s="300">
        <v>15.4</v>
      </c>
      <c r="O866" s="99"/>
    </row>
    <row r="867" spans="1:15">
      <c r="A867" s="99"/>
      <c r="B867" s="315">
        <v>26</v>
      </c>
      <c r="C867" s="312">
        <v>22.3</v>
      </c>
      <c r="D867" s="295">
        <v>13.4</v>
      </c>
      <c r="E867" s="295">
        <v>11.9</v>
      </c>
      <c r="F867" s="295">
        <v>5.2</v>
      </c>
      <c r="G867" s="295">
        <v>2</v>
      </c>
      <c r="H867" s="295">
        <v>-1.3</v>
      </c>
      <c r="I867" s="295">
        <v>-0.5</v>
      </c>
      <c r="J867" s="295">
        <v>1.1000000000000001</v>
      </c>
      <c r="K867" s="295">
        <v>9.8000000000000007</v>
      </c>
      <c r="L867" s="295">
        <v>13.8</v>
      </c>
      <c r="M867" s="295">
        <v>11.5</v>
      </c>
      <c r="N867" s="300">
        <v>18</v>
      </c>
      <c r="O867" s="99"/>
    </row>
    <row r="868" spans="1:15">
      <c r="A868" s="99"/>
      <c r="B868" s="315">
        <v>27</v>
      </c>
      <c r="C868" s="312">
        <v>22.4</v>
      </c>
      <c r="D868" s="295">
        <v>12.4</v>
      </c>
      <c r="E868" s="295">
        <v>12.5</v>
      </c>
      <c r="F868" s="295">
        <v>5.3</v>
      </c>
      <c r="G868" s="295">
        <v>0.8</v>
      </c>
      <c r="H868" s="295">
        <v>-4.9000000000000004</v>
      </c>
      <c r="I868" s="295">
        <v>0.2</v>
      </c>
      <c r="J868" s="295">
        <v>0.4</v>
      </c>
      <c r="K868" s="295">
        <v>5.7</v>
      </c>
      <c r="L868" s="295">
        <v>16.3</v>
      </c>
      <c r="M868" s="295">
        <v>9.5</v>
      </c>
      <c r="N868" s="300">
        <v>16.600000000000001</v>
      </c>
      <c r="O868" s="99"/>
    </row>
    <row r="869" spans="1:15">
      <c r="A869" s="99"/>
      <c r="B869" s="315">
        <v>28</v>
      </c>
      <c r="C869" s="312">
        <v>19.100000000000001</v>
      </c>
      <c r="D869" s="295">
        <v>13</v>
      </c>
      <c r="E869" s="295">
        <v>11.9</v>
      </c>
      <c r="F869" s="295">
        <v>3.5</v>
      </c>
      <c r="G869" s="295">
        <v>0.5</v>
      </c>
      <c r="H869" s="295">
        <v>-6.7</v>
      </c>
      <c r="I869" s="295">
        <v>-0.3</v>
      </c>
      <c r="J869" s="295">
        <v>1.3</v>
      </c>
      <c r="K869" s="295">
        <v>3.4</v>
      </c>
      <c r="L869" s="295">
        <v>5.7</v>
      </c>
      <c r="M869" s="295">
        <v>12.8</v>
      </c>
      <c r="N869" s="300">
        <v>16.399999999999999</v>
      </c>
      <c r="O869" s="99"/>
    </row>
    <row r="870" spans="1:15">
      <c r="A870" s="99"/>
      <c r="B870" s="315">
        <v>29</v>
      </c>
      <c r="C870" s="312">
        <v>20.5</v>
      </c>
      <c r="D870" s="295">
        <v>15.8</v>
      </c>
      <c r="E870" s="295">
        <v>11</v>
      </c>
      <c r="F870" s="295">
        <v>3.1</v>
      </c>
      <c r="G870" s="295">
        <v>1.5</v>
      </c>
      <c r="H870" s="295">
        <v>-6.4</v>
      </c>
      <c r="I870" s="295">
        <v>0.2</v>
      </c>
      <c r="J870" s="295"/>
      <c r="K870" s="295">
        <v>6.8</v>
      </c>
      <c r="L870" s="295">
        <v>7.8</v>
      </c>
      <c r="M870" s="295">
        <v>15.1</v>
      </c>
      <c r="N870" s="300">
        <v>18.399999999999999</v>
      </c>
      <c r="O870" s="99"/>
    </row>
    <row r="871" spans="1:15">
      <c r="A871" s="99"/>
      <c r="B871" s="315">
        <v>30</v>
      </c>
      <c r="C871" s="312">
        <v>21.1</v>
      </c>
      <c r="D871" s="295">
        <v>17.100000000000001</v>
      </c>
      <c r="E871" s="295">
        <v>14.8</v>
      </c>
      <c r="F871" s="295">
        <v>6.6</v>
      </c>
      <c r="G871" s="295">
        <v>1.6</v>
      </c>
      <c r="H871" s="295">
        <v>-6.2</v>
      </c>
      <c r="I871" s="295">
        <v>-2.1</v>
      </c>
      <c r="J871" s="295"/>
      <c r="K871" s="295">
        <v>4.0999999999999996</v>
      </c>
      <c r="L871" s="295">
        <v>8.8000000000000007</v>
      </c>
      <c r="M871" s="295">
        <v>13.3</v>
      </c>
      <c r="N871" s="300">
        <v>20.7</v>
      </c>
      <c r="O871" s="99"/>
    </row>
    <row r="872" spans="1:15" ht="15" thickBot="1">
      <c r="A872" s="99"/>
      <c r="B872" s="323">
        <v>31</v>
      </c>
      <c r="C872" s="313">
        <v>17.399999999999999</v>
      </c>
      <c r="D872" s="302">
        <v>13.3</v>
      </c>
      <c r="E872" s="302"/>
      <c r="F872" s="302">
        <v>7.7</v>
      </c>
      <c r="G872" s="302"/>
      <c r="H872" s="302">
        <v>-3</v>
      </c>
      <c r="I872" s="302">
        <v>-2.2999999999999998</v>
      </c>
      <c r="J872" s="302"/>
      <c r="K872" s="302">
        <v>5.3</v>
      </c>
      <c r="L872" s="302"/>
      <c r="M872" s="302">
        <v>16.899999999999999</v>
      </c>
      <c r="N872" s="303"/>
      <c r="O872" s="99"/>
    </row>
    <row r="873" spans="1:15">
      <c r="A873" s="306" t="s">
        <v>652</v>
      </c>
      <c r="B873" s="304" t="s">
        <v>211</v>
      </c>
      <c r="C873" s="219">
        <v>0</v>
      </c>
      <c r="D873" s="219">
        <v>0</v>
      </c>
      <c r="E873" s="219">
        <v>12</v>
      </c>
      <c r="F873" s="219">
        <v>24</v>
      </c>
      <c r="G873" s="219">
        <v>31</v>
      </c>
      <c r="H873" s="219">
        <v>31</v>
      </c>
      <c r="I873" s="219">
        <v>31</v>
      </c>
      <c r="J873" s="219">
        <v>28</v>
      </c>
      <c r="K873" s="219">
        <v>31</v>
      </c>
      <c r="L873" s="219">
        <v>26</v>
      </c>
      <c r="M873" s="219">
        <v>16</v>
      </c>
      <c r="N873" s="220">
        <v>8</v>
      </c>
    </row>
    <row r="874" spans="1:15" ht="15" thickBot="1">
      <c r="A874" s="307" t="s">
        <v>651</v>
      </c>
      <c r="B874" s="305" t="s">
        <v>650</v>
      </c>
      <c r="C874" s="211">
        <v>19.612903225806452</v>
      </c>
      <c r="D874" s="211">
        <v>16.012903225806454</v>
      </c>
      <c r="E874" s="211">
        <v>14.370000000000001</v>
      </c>
      <c r="F874" s="211">
        <v>10.306451612903228</v>
      </c>
      <c r="G874" s="211">
        <v>6.2033333333333331</v>
      </c>
      <c r="H874" s="211">
        <v>2.0741935483870968</v>
      </c>
      <c r="I874" s="211">
        <v>1.106451612903226</v>
      </c>
      <c r="J874" s="211">
        <v>9.9999999999999867E-2</v>
      </c>
      <c r="K874" s="211">
        <v>4.4290322580645167</v>
      </c>
      <c r="L874" s="211">
        <v>8.2100000000000009</v>
      </c>
      <c r="M874" s="211">
        <v>13.174193548387098</v>
      </c>
      <c r="N874" s="212">
        <v>16.823333333333334</v>
      </c>
    </row>
    <row r="875" spans="1:15">
      <c r="B875" s="108"/>
      <c r="C875" s="100"/>
      <c r="D875" s="100"/>
      <c r="E875" s="101"/>
      <c r="F875" s="105"/>
      <c r="G875" s="105"/>
      <c r="H875" s="106"/>
      <c r="I875" s="105"/>
      <c r="J875" s="105"/>
      <c r="K875" s="105"/>
      <c r="L875" s="105"/>
      <c r="M875" s="105"/>
      <c r="N875" s="105"/>
    </row>
    <row r="876" spans="1:15" ht="15" thickBot="1">
      <c r="B876" s="108"/>
      <c r="C876" s="105"/>
      <c r="D876" s="105"/>
      <c r="E876" s="107"/>
      <c r="F876" s="105"/>
      <c r="G876" s="105"/>
      <c r="H876" s="106"/>
      <c r="I876" s="105"/>
      <c r="J876" s="105"/>
      <c r="K876" s="105"/>
      <c r="L876" s="105"/>
      <c r="M876" s="105"/>
      <c r="N876" s="105"/>
    </row>
    <row r="877" spans="1:15" ht="15" thickBot="1">
      <c r="A877" s="318" t="s">
        <v>724</v>
      </c>
      <c r="B877" s="284" t="s">
        <v>236</v>
      </c>
      <c r="C877" s="285" t="s">
        <v>667</v>
      </c>
      <c r="D877" s="285" t="s">
        <v>667</v>
      </c>
      <c r="E877" s="285" t="s">
        <v>667</v>
      </c>
      <c r="F877" s="285" t="s">
        <v>667</v>
      </c>
      <c r="G877" s="285" t="s">
        <v>667</v>
      </c>
      <c r="H877" s="285" t="s">
        <v>667</v>
      </c>
      <c r="I877" s="285" t="s">
        <v>666</v>
      </c>
      <c r="J877" s="285" t="s">
        <v>666</v>
      </c>
      <c r="K877" s="285" t="s">
        <v>666</v>
      </c>
      <c r="L877" s="285" t="s">
        <v>666</v>
      </c>
      <c r="M877" s="285" t="s">
        <v>666</v>
      </c>
      <c r="N877" s="286" t="s">
        <v>666</v>
      </c>
      <c r="O877" s="99"/>
    </row>
    <row r="878" spans="1:15" ht="15" thickBot="1">
      <c r="A878" s="102"/>
      <c r="B878" s="287" t="s">
        <v>195</v>
      </c>
      <c r="C878" s="288" t="s">
        <v>665</v>
      </c>
      <c r="D878" s="288" t="s">
        <v>664</v>
      </c>
      <c r="E878" s="288" t="s">
        <v>663</v>
      </c>
      <c r="F878" s="288" t="s">
        <v>662</v>
      </c>
      <c r="G878" s="288" t="s">
        <v>661</v>
      </c>
      <c r="H878" s="288" t="s">
        <v>660</v>
      </c>
      <c r="I878" s="288" t="s">
        <v>659</v>
      </c>
      <c r="J878" s="288" t="s">
        <v>658</v>
      </c>
      <c r="K878" s="288" t="s">
        <v>657</v>
      </c>
      <c r="L878" s="288" t="s">
        <v>656</v>
      </c>
      <c r="M878" s="288" t="s">
        <v>655</v>
      </c>
      <c r="N878" s="289" t="s">
        <v>654</v>
      </c>
      <c r="O878" s="99"/>
    </row>
    <row r="879" spans="1:15" ht="15" thickBot="1">
      <c r="A879" s="102"/>
      <c r="B879" s="319" t="s">
        <v>653</v>
      </c>
      <c r="C879" s="102"/>
      <c r="D879" s="102"/>
      <c r="E879" s="104"/>
      <c r="F879" s="102"/>
      <c r="G879" s="102"/>
      <c r="H879" s="103"/>
      <c r="I879" s="102"/>
      <c r="J879" s="102"/>
      <c r="K879" s="102"/>
      <c r="L879" s="102"/>
      <c r="M879" s="102"/>
      <c r="N879" s="102"/>
      <c r="O879" s="99"/>
    </row>
    <row r="880" spans="1:15">
      <c r="A880" s="99"/>
      <c r="B880" s="314">
        <v>1</v>
      </c>
      <c r="C880" s="322">
        <v>13.2</v>
      </c>
      <c r="D880" s="297">
        <v>17.8</v>
      </c>
      <c r="E880" s="297">
        <v>12.1</v>
      </c>
      <c r="F880" s="297">
        <v>13.1</v>
      </c>
      <c r="G880" s="297">
        <v>9.6999999999999993</v>
      </c>
      <c r="H880" s="297">
        <v>0.7</v>
      </c>
      <c r="I880" s="297">
        <v>0.3</v>
      </c>
      <c r="J880" s="297">
        <v>-1.8</v>
      </c>
      <c r="K880" s="297">
        <v>1</v>
      </c>
      <c r="L880" s="297">
        <v>1.5</v>
      </c>
      <c r="M880" s="297">
        <v>8.6999999999999993</v>
      </c>
      <c r="N880" s="298">
        <v>16.2</v>
      </c>
      <c r="O880" s="99"/>
    </row>
    <row r="881" spans="1:15">
      <c r="A881" s="99"/>
      <c r="B881" s="315">
        <v>2</v>
      </c>
      <c r="C881" s="312">
        <v>13.4</v>
      </c>
      <c r="D881" s="295">
        <v>21.2</v>
      </c>
      <c r="E881" s="295">
        <v>13</v>
      </c>
      <c r="F881" s="295">
        <v>10.7</v>
      </c>
      <c r="G881" s="295">
        <v>6.5</v>
      </c>
      <c r="H881" s="295">
        <v>0.2</v>
      </c>
      <c r="I881" s="295">
        <v>1.1000000000000001</v>
      </c>
      <c r="J881" s="295">
        <v>-0.8</v>
      </c>
      <c r="K881" s="295">
        <v>4.8</v>
      </c>
      <c r="L881" s="295">
        <v>1.9</v>
      </c>
      <c r="M881" s="295">
        <v>7.7</v>
      </c>
      <c r="N881" s="300">
        <v>18.2</v>
      </c>
      <c r="O881" s="99"/>
    </row>
    <row r="882" spans="1:15">
      <c r="A882" s="99"/>
      <c r="B882" s="315">
        <v>3</v>
      </c>
      <c r="C882" s="312">
        <v>15.3</v>
      </c>
      <c r="D882" s="295">
        <v>18.2</v>
      </c>
      <c r="E882" s="295">
        <v>13.1</v>
      </c>
      <c r="F882" s="295">
        <v>10.1</v>
      </c>
      <c r="G882" s="295">
        <v>6.1</v>
      </c>
      <c r="H882" s="295">
        <v>1.7</v>
      </c>
      <c r="I882" s="295">
        <v>0.9</v>
      </c>
      <c r="J882" s="295">
        <v>-4.7</v>
      </c>
      <c r="K882" s="295">
        <v>-0.2</v>
      </c>
      <c r="L882" s="295">
        <v>0.4</v>
      </c>
      <c r="M882" s="295">
        <v>11.8</v>
      </c>
      <c r="N882" s="300">
        <v>19.899999999999999</v>
      </c>
      <c r="O882" s="99"/>
    </row>
    <row r="883" spans="1:15">
      <c r="A883" s="99"/>
      <c r="B883" s="315">
        <v>4</v>
      </c>
      <c r="C883" s="312">
        <v>19.2</v>
      </c>
      <c r="D883" s="295">
        <v>16.8</v>
      </c>
      <c r="E883" s="295">
        <v>15.2</v>
      </c>
      <c r="F883" s="295">
        <v>8</v>
      </c>
      <c r="G883" s="295">
        <v>5.6</v>
      </c>
      <c r="H883" s="295">
        <v>4.3</v>
      </c>
      <c r="I883" s="295">
        <v>0.8</v>
      </c>
      <c r="J883" s="295">
        <v>-6.1</v>
      </c>
      <c r="K883" s="295">
        <v>1.5</v>
      </c>
      <c r="L883" s="295">
        <v>1.4</v>
      </c>
      <c r="M883" s="295">
        <v>15.1</v>
      </c>
      <c r="N883" s="300">
        <v>18.3</v>
      </c>
      <c r="O883" s="99"/>
    </row>
    <row r="884" spans="1:15">
      <c r="A884" s="99"/>
      <c r="B884" s="315">
        <v>5</v>
      </c>
      <c r="C884" s="312">
        <v>19.899999999999999</v>
      </c>
      <c r="D884" s="295">
        <v>17.3</v>
      </c>
      <c r="E884" s="295">
        <v>15.3</v>
      </c>
      <c r="F884" s="295">
        <v>7.9</v>
      </c>
      <c r="G884" s="295">
        <v>10.8</v>
      </c>
      <c r="H884" s="295">
        <v>2.6</v>
      </c>
      <c r="I884" s="295">
        <v>0.4</v>
      </c>
      <c r="J884" s="295">
        <v>-3.7</v>
      </c>
      <c r="K884" s="295">
        <v>-1.7</v>
      </c>
      <c r="L884" s="295">
        <v>0.7</v>
      </c>
      <c r="M884" s="295">
        <v>19.8</v>
      </c>
      <c r="N884" s="300">
        <v>17.5</v>
      </c>
      <c r="O884" s="99"/>
    </row>
    <row r="885" spans="1:15">
      <c r="A885" s="99"/>
      <c r="B885" s="315">
        <v>6</v>
      </c>
      <c r="C885" s="312">
        <v>19.8</v>
      </c>
      <c r="D885" s="295">
        <v>17.399999999999999</v>
      </c>
      <c r="E885" s="295">
        <v>15.4</v>
      </c>
      <c r="F885" s="295">
        <v>9</v>
      </c>
      <c r="G885" s="295">
        <v>7.2</v>
      </c>
      <c r="H885" s="295">
        <v>3</v>
      </c>
      <c r="I885" s="295">
        <v>-2.6</v>
      </c>
      <c r="J885" s="295">
        <v>-4.0999999999999996</v>
      </c>
      <c r="K885" s="295">
        <v>1.1000000000000001</v>
      </c>
      <c r="L885" s="295">
        <v>0.9</v>
      </c>
      <c r="M885" s="295">
        <v>10.6</v>
      </c>
      <c r="N885" s="300">
        <v>19.899999999999999</v>
      </c>
      <c r="O885" s="99"/>
    </row>
    <row r="886" spans="1:15">
      <c r="A886" s="99"/>
      <c r="B886" s="315">
        <v>7</v>
      </c>
      <c r="C886" s="312">
        <v>22.9</v>
      </c>
      <c r="D886" s="295">
        <v>15.1</v>
      </c>
      <c r="E886" s="295">
        <v>15.1</v>
      </c>
      <c r="F886" s="295">
        <v>9.5</v>
      </c>
      <c r="G886" s="295">
        <v>7.7</v>
      </c>
      <c r="H886" s="295">
        <v>2.6</v>
      </c>
      <c r="I886" s="295">
        <v>-1.8</v>
      </c>
      <c r="J886" s="295">
        <v>-3</v>
      </c>
      <c r="K886" s="295">
        <v>0.8</v>
      </c>
      <c r="L886" s="295">
        <v>3.8</v>
      </c>
      <c r="M886" s="295">
        <v>9.8000000000000007</v>
      </c>
      <c r="N886" s="300">
        <v>20.7</v>
      </c>
      <c r="O886" s="99"/>
    </row>
    <row r="887" spans="1:15">
      <c r="A887" s="99"/>
      <c r="B887" s="315">
        <v>8</v>
      </c>
      <c r="C887" s="312">
        <v>17.3</v>
      </c>
      <c r="D887" s="295">
        <v>16</v>
      </c>
      <c r="E887" s="295">
        <v>15.3</v>
      </c>
      <c r="F887" s="295">
        <v>11.1</v>
      </c>
      <c r="G887" s="295">
        <v>6.8</v>
      </c>
      <c r="H887" s="295">
        <v>0.4</v>
      </c>
      <c r="I887" s="295">
        <v>3</v>
      </c>
      <c r="J887" s="295">
        <v>-3.4</v>
      </c>
      <c r="K887" s="295">
        <v>1.5</v>
      </c>
      <c r="L887" s="295">
        <v>5.3</v>
      </c>
      <c r="M887" s="295">
        <v>12</v>
      </c>
      <c r="N887" s="300">
        <v>18.3</v>
      </c>
      <c r="O887" s="99"/>
    </row>
    <row r="888" spans="1:15">
      <c r="A888" s="99"/>
      <c r="B888" s="315">
        <v>9</v>
      </c>
      <c r="C888" s="312">
        <v>12.6</v>
      </c>
      <c r="D888" s="295">
        <v>20.6</v>
      </c>
      <c r="E888" s="295">
        <v>14.3</v>
      </c>
      <c r="F888" s="295">
        <v>12.7</v>
      </c>
      <c r="G888" s="295">
        <v>7.7</v>
      </c>
      <c r="H888" s="295">
        <v>-2.9</v>
      </c>
      <c r="I888" s="295">
        <v>5.6</v>
      </c>
      <c r="J888" s="295">
        <v>-1.8</v>
      </c>
      <c r="K888" s="295">
        <v>1</v>
      </c>
      <c r="L888" s="295">
        <v>7</v>
      </c>
      <c r="M888" s="295">
        <v>11.2</v>
      </c>
      <c r="N888" s="300">
        <v>12</v>
      </c>
      <c r="O888" s="99"/>
    </row>
    <row r="889" spans="1:15">
      <c r="A889" s="99"/>
      <c r="B889" s="315">
        <v>10</v>
      </c>
      <c r="C889" s="312">
        <v>12.9</v>
      </c>
      <c r="D889" s="295">
        <v>19.3</v>
      </c>
      <c r="E889" s="295">
        <v>14</v>
      </c>
      <c r="F889" s="295">
        <v>11.9</v>
      </c>
      <c r="G889" s="295">
        <v>8.1999999999999993</v>
      </c>
      <c r="H889" s="295">
        <v>-1.9</v>
      </c>
      <c r="I889" s="295">
        <v>11.2</v>
      </c>
      <c r="J889" s="295">
        <v>1.4</v>
      </c>
      <c r="K889" s="295">
        <v>1.6</v>
      </c>
      <c r="L889" s="295">
        <v>7.2</v>
      </c>
      <c r="M889" s="295">
        <v>10.7</v>
      </c>
      <c r="N889" s="300">
        <v>14.5</v>
      </c>
      <c r="O889" s="99"/>
    </row>
    <row r="890" spans="1:15">
      <c r="A890" s="99"/>
      <c r="B890" s="315">
        <v>11</v>
      </c>
      <c r="C890" s="312">
        <v>13.4</v>
      </c>
      <c r="D890" s="295">
        <v>16.899999999999999</v>
      </c>
      <c r="E890" s="295">
        <v>11.7</v>
      </c>
      <c r="F890" s="295">
        <v>14.5</v>
      </c>
      <c r="G890" s="295">
        <v>8.4</v>
      </c>
      <c r="H890" s="295">
        <v>2.8</v>
      </c>
      <c r="I890" s="295">
        <v>1.4</v>
      </c>
      <c r="J890" s="295">
        <v>-0.6</v>
      </c>
      <c r="K890" s="295">
        <v>1.6</v>
      </c>
      <c r="L890" s="295">
        <v>11.4</v>
      </c>
      <c r="M890" s="295">
        <v>11</v>
      </c>
      <c r="N890" s="300">
        <v>18.3</v>
      </c>
      <c r="O890" s="99"/>
    </row>
    <row r="891" spans="1:15">
      <c r="A891" s="99"/>
      <c r="B891" s="315">
        <v>12</v>
      </c>
      <c r="C891" s="312">
        <v>17</v>
      </c>
      <c r="D891" s="295">
        <v>14.8</v>
      </c>
      <c r="E891" s="295">
        <v>11.5</v>
      </c>
      <c r="F891" s="295">
        <v>12.3</v>
      </c>
      <c r="G891" s="295">
        <v>7.6</v>
      </c>
      <c r="H891" s="295">
        <v>6.2</v>
      </c>
      <c r="I891" s="295">
        <v>1.6</v>
      </c>
      <c r="J891" s="295">
        <v>-0.6</v>
      </c>
      <c r="K891" s="295">
        <v>1.9</v>
      </c>
      <c r="L891" s="295">
        <v>8.5</v>
      </c>
      <c r="M891" s="295">
        <v>15.1</v>
      </c>
      <c r="N891" s="300">
        <v>19.5</v>
      </c>
      <c r="O891" s="99"/>
    </row>
    <row r="892" spans="1:15">
      <c r="A892" s="99"/>
      <c r="B892" s="315">
        <v>13</v>
      </c>
      <c r="C892" s="312">
        <v>17.2</v>
      </c>
      <c r="D892" s="295">
        <v>15.1</v>
      </c>
      <c r="E892" s="295">
        <v>13</v>
      </c>
      <c r="F892" s="295">
        <v>14.3</v>
      </c>
      <c r="G892" s="295">
        <v>8.1999999999999993</v>
      </c>
      <c r="H892" s="295">
        <v>1.5</v>
      </c>
      <c r="I892" s="295">
        <v>0.1</v>
      </c>
      <c r="J892" s="295">
        <v>-0.6</v>
      </c>
      <c r="K892" s="295">
        <v>1.3</v>
      </c>
      <c r="L892" s="295">
        <v>8.6999999999999993</v>
      </c>
      <c r="M892" s="295">
        <v>13.4</v>
      </c>
      <c r="N892" s="300">
        <v>20.6</v>
      </c>
      <c r="O892" s="99"/>
    </row>
    <row r="893" spans="1:15">
      <c r="A893" s="99"/>
      <c r="B893" s="315">
        <v>14</v>
      </c>
      <c r="C893" s="312">
        <v>18.399999999999999</v>
      </c>
      <c r="D893" s="295">
        <v>14.8</v>
      </c>
      <c r="E893" s="295">
        <v>14.4</v>
      </c>
      <c r="F893" s="295">
        <v>11</v>
      </c>
      <c r="G893" s="295">
        <v>6.9</v>
      </c>
      <c r="H893" s="295">
        <v>3.6</v>
      </c>
      <c r="I893" s="295">
        <v>2.2000000000000002</v>
      </c>
      <c r="J893" s="295">
        <v>-1.2</v>
      </c>
      <c r="K893" s="295">
        <v>1.4</v>
      </c>
      <c r="L893" s="295">
        <v>9.6999999999999993</v>
      </c>
      <c r="M893" s="295">
        <v>13.7</v>
      </c>
      <c r="N893" s="300">
        <v>19.8</v>
      </c>
      <c r="O893" s="99"/>
    </row>
    <row r="894" spans="1:15">
      <c r="A894" s="99"/>
      <c r="B894" s="315">
        <v>15</v>
      </c>
      <c r="C894" s="312">
        <v>18.5</v>
      </c>
      <c r="D894" s="295">
        <v>12.9</v>
      </c>
      <c r="E894" s="295">
        <v>13.8</v>
      </c>
      <c r="F894" s="295">
        <v>9.8000000000000007</v>
      </c>
      <c r="G894" s="295">
        <v>6.6</v>
      </c>
      <c r="H894" s="295">
        <v>4.0999999999999996</v>
      </c>
      <c r="I894" s="295">
        <v>-0.7</v>
      </c>
      <c r="J894" s="295">
        <v>-1.4</v>
      </c>
      <c r="K894" s="295">
        <v>3.1</v>
      </c>
      <c r="L894" s="295">
        <v>9.9</v>
      </c>
      <c r="M894" s="295">
        <v>10.4</v>
      </c>
      <c r="N894" s="300">
        <v>14.9</v>
      </c>
      <c r="O894" s="99"/>
    </row>
    <row r="895" spans="1:15">
      <c r="A895" s="99"/>
      <c r="B895" s="315">
        <v>16</v>
      </c>
      <c r="C895" s="312">
        <v>17.100000000000001</v>
      </c>
      <c r="D895" s="295">
        <v>13.5</v>
      </c>
      <c r="E895" s="295">
        <v>12.5</v>
      </c>
      <c r="F895" s="295">
        <v>12.9</v>
      </c>
      <c r="G895" s="295">
        <v>5.2</v>
      </c>
      <c r="H895" s="295">
        <v>4.5</v>
      </c>
      <c r="I895" s="295">
        <v>-0.6</v>
      </c>
      <c r="J895" s="295">
        <v>-1</v>
      </c>
      <c r="K895" s="295">
        <v>2.9</v>
      </c>
      <c r="L895" s="295">
        <v>12.3</v>
      </c>
      <c r="M895" s="295">
        <v>13</v>
      </c>
      <c r="N895" s="300">
        <v>13.1</v>
      </c>
      <c r="O895" s="99"/>
    </row>
    <row r="896" spans="1:15">
      <c r="A896" s="99"/>
      <c r="B896" s="315">
        <v>17</v>
      </c>
      <c r="C896" s="312">
        <v>16.899999999999999</v>
      </c>
      <c r="D896" s="295">
        <v>12.7</v>
      </c>
      <c r="E896" s="295">
        <v>12.3</v>
      </c>
      <c r="F896" s="295">
        <v>11.2</v>
      </c>
      <c r="G896" s="295">
        <v>4.8</v>
      </c>
      <c r="H896" s="295">
        <v>2.1</v>
      </c>
      <c r="I896" s="295">
        <v>0.5</v>
      </c>
      <c r="J896" s="295">
        <v>-1</v>
      </c>
      <c r="K896" s="295">
        <v>4.7</v>
      </c>
      <c r="L896" s="295">
        <v>9.4</v>
      </c>
      <c r="M896" s="295">
        <v>10.3</v>
      </c>
      <c r="N896" s="300">
        <v>10.6</v>
      </c>
      <c r="O896" s="99"/>
    </row>
    <row r="897" spans="1:15">
      <c r="A897" s="99"/>
      <c r="B897" s="315">
        <v>18</v>
      </c>
      <c r="C897" s="312">
        <v>18.399999999999999</v>
      </c>
      <c r="D897" s="295">
        <v>14.3</v>
      </c>
      <c r="E897" s="295">
        <v>12.6</v>
      </c>
      <c r="F897" s="295">
        <v>9.3000000000000007</v>
      </c>
      <c r="G897" s="295">
        <v>5.0999999999999996</v>
      </c>
      <c r="H897" s="295">
        <v>7.7</v>
      </c>
      <c r="I897" s="295">
        <v>0.8</v>
      </c>
      <c r="J897" s="295">
        <v>-0.4</v>
      </c>
      <c r="K897" s="295">
        <v>1.8</v>
      </c>
      <c r="L897" s="295">
        <v>1.4</v>
      </c>
      <c r="M897" s="295">
        <v>14.3</v>
      </c>
      <c r="N897" s="300">
        <v>14.2</v>
      </c>
      <c r="O897" s="99"/>
    </row>
    <row r="898" spans="1:15">
      <c r="A898" s="99"/>
      <c r="B898" s="315">
        <v>19</v>
      </c>
      <c r="C898" s="312">
        <v>19.899999999999999</v>
      </c>
      <c r="D898" s="295">
        <v>12.7</v>
      </c>
      <c r="E898" s="295">
        <v>15.1</v>
      </c>
      <c r="F898" s="295">
        <v>10.1</v>
      </c>
      <c r="G898" s="295">
        <v>5.3</v>
      </c>
      <c r="H898" s="295">
        <v>9.6999999999999993</v>
      </c>
      <c r="I898" s="295">
        <v>-0.1</v>
      </c>
      <c r="J898" s="295">
        <v>-1.9</v>
      </c>
      <c r="K898" s="295">
        <v>0.6</v>
      </c>
      <c r="L898" s="295">
        <v>3.9</v>
      </c>
      <c r="M898" s="295">
        <v>13.2</v>
      </c>
      <c r="N898" s="300">
        <v>11.3</v>
      </c>
      <c r="O898" s="99"/>
    </row>
    <row r="899" spans="1:15">
      <c r="A899" s="99"/>
      <c r="B899" s="315">
        <v>20</v>
      </c>
      <c r="C899" s="312">
        <v>22.5</v>
      </c>
      <c r="D899" s="295">
        <v>12.5</v>
      </c>
      <c r="E899" s="295">
        <v>15</v>
      </c>
      <c r="F899" s="295">
        <v>14</v>
      </c>
      <c r="G899" s="295">
        <v>4.5</v>
      </c>
      <c r="H899" s="295">
        <v>3</v>
      </c>
      <c r="I899" s="295">
        <v>-0.8</v>
      </c>
      <c r="J899" s="295">
        <v>-1.2</v>
      </c>
      <c r="K899" s="295">
        <v>0.6</v>
      </c>
      <c r="L899" s="295">
        <v>5.9</v>
      </c>
      <c r="M899" s="295">
        <v>7.9</v>
      </c>
      <c r="N899" s="300">
        <v>10.7</v>
      </c>
      <c r="O899" s="99"/>
    </row>
    <row r="900" spans="1:15">
      <c r="A900" s="99"/>
      <c r="B900" s="315">
        <v>21</v>
      </c>
      <c r="C900" s="312">
        <v>20.100000000000001</v>
      </c>
      <c r="D900" s="295">
        <v>11.6</v>
      </c>
      <c r="E900" s="295">
        <v>15.5</v>
      </c>
      <c r="F900" s="295">
        <v>10.3</v>
      </c>
      <c r="G900" s="295">
        <v>1.3</v>
      </c>
      <c r="H900" s="295">
        <v>2.9</v>
      </c>
      <c r="I900" s="295">
        <v>-0.1</v>
      </c>
      <c r="J900" s="295">
        <v>-0.7</v>
      </c>
      <c r="K900" s="295">
        <v>4.8</v>
      </c>
      <c r="L900" s="295">
        <v>9.5</v>
      </c>
      <c r="M900" s="295">
        <v>8.5</v>
      </c>
      <c r="N900" s="300">
        <v>11.4</v>
      </c>
      <c r="O900" s="99"/>
    </row>
    <row r="901" spans="1:15">
      <c r="A901" s="99"/>
      <c r="B901" s="315">
        <v>22</v>
      </c>
      <c r="C901" s="312">
        <v>17.7</v>
      </c>
      <c r="D901" s="295">
        <v>12.3</v>
      </c>
      <c r="E901" s="295">
        <v>9.6999999999999993</v>
      </c>
      <c r="F901" s="295">
        <v>4.5999999999999996</v>
      </c>
      <c r="G901" s="295">
        <v>0.6</v>
      </c>
      <c r="H901" s="295">
        <v>5.5</v>
      </c>
      <c r="I901" s="295">
        <v>1.8</v>
      </c>
      <c r="J901" s="295">
        <v>0.9</v>
      </c>
      <c r="K901" s="295">
        <v>2.5</v>
      </c>
      <c r="L901" s="295">
        <v>11.5</v>
      </c>
      <c r="M901" s="295">
        <v>10.4</v>
      </c>
      <c r="N901" s="300">
        <v>12.6</v>
      </c>
      <c r="O901" s="99"/>
    </row>
    <row r="902" spans="1:15">
      <c r="A902" s="99"/>
      <c r="B902" s="315">
        <v>23</v>
      </c>
      <c r="C902" s="312">
        <v>17.100000000000001</v>
      </c>
      <c r="D902" s="295">
        <v>12.4</v>
      </c>
      <c r="E902" s="295">
        <v>7</v>
      </c>
      <c r="F902" s="295">
        <v>8.6</v>
      </c>
      <c r="G902" s="295">
        <v>2.2000000000000002</v>
      </c>
      <c r="H902" s="295">
        <v>7</v>
      </c>
      <c r="I902" s="295">
        <v>0.7</v>
      </c>
      <c r="J902" s="295">
        <v>2.2999999999999998</v>
      </c>
      <c r="K902" s="295">
        <v>1.6</v>
      </c>
      <c r="L902" s="295">
        <v>6.6</v>
      </c>
      <c r="M902" s="295">
        <v>10.1</v>
      </c>
      <c r="N902" s="300">
        <v>12.8</v>
      </c>
      <c r="O902" s="99"/>
    </row>
    <row r="903" spans="1:15">
      <c r="A903" s="99"/>
      <c r="B903" s="315">
        <v>24</v>
      </c>
      <c r="C903" s="312">
        <v>17.5</v>
      </c>
      <c r="D903" s="295">
        <v>10.9</v>
      </c>
      <c r="E903" s="295">
        <v>8.1999999999999993</v>
      </c>
      <c r="F903" s="295">
        <v>6.9</v>
      </c>
      <c r="G903" s="295">
        <v>3.5</v>
      </c>
      <c r="H903" s="295">
        <v>3.5</v>
      </c>
      <c r="I903" s="295">
        <v>-0.6</v>
      </c>
      <c r="J903" s="295">
        <v>1.7</v>
      </c>
      <c r="K903" s="295">
        <v>3</v>
      </c>
      <c r="L903" s="295">
        <v>6.8</v>
      </c>
      <c r="M903" s="295">
        <v>10.5</v>
      </c>
      <c r="N903" s="300">
        <v>12.8</v>
      </c>
      <c r="O903" s="99"/>
    </row>
    <row r="904" spans="1:15">
      <c r="A904" s="99"/>
      <c r="B904" s="315">
        <v>25</v>
      </c>
      <c r="C904" s="312">
        <v>16.8</v>
      </c>
      <c r="D904" s="295">
        <v>11.1</v>
      </c>
      <c r="E904" s="295">
        <v>11.5</v>
      </c>
      <c r="F904" s="295">
        <v>6.2</v>
      </c>
      <c r="G904" s="295">
        <v>2.7</v>
      </c>
      <c r="H904" s="295">
        <v>3.4</v>
      </c>
      <c r="I904" s="295">
        <v>-0.1</v>
      </c>
      <c r="J904" s="295">
        <v>0.7</v>
      </c>
      <c r="K904" s="295">
        <v>7.3</v>
      </c>
      <c r="L904" s="295">
        <v>11.6</v>
      </c>
      <c r="M904" s="295">
        <v>11.1</v>
      </c>
      <c r="N904" s="300">
        <v>14</v>
      </c>
      <c r="O904" s="99"/>
    </row>
    <row r="905" spans="1:15">
      <c r="A905" s="99"/>
      <c r="B905" s="315">
        <v>26</v>
      </c>
      <c r="C905" s="312">
        <v>18.100000000000001</v>
      </c>
      <c r="D905" s="295">
        <v>14.5</v>
      </c>
      <c r="E905" s="295">
        <v>11.7</v>
      </c>
      <c r="F905" s="295">
        <v>7.2</v>
      </c>
      <c r="G905" s="295">
        <v>1.3</v>
      </c>
      <c r="H905" s="295">
        <v>-1.2</v>
      </c>
      <c r="I905" s="295">
        <v>-1.7</v>
      </c>
      <c r="J905" s="295">
        <v>-0.9</v>
      </c>
      <c r="K905" s="295">
        <v>5.9</v>
      </c>
      <c r="L905" s="295">
        <v>12</v>
      </c>
      <c r="M905" s="295">
        <v>9.9</v>
      </c>
      <c r="N905" s="300">
        <v>16.3</v>
      </c>
      <c r="O905" s="99"/>
    </row>
    <row r="906" spans="1:15">
      <c r="A906" s="99"/>
      <c r="B906" s="315">
        <v>27</v>
      </c>
      <c r="C906" s="312">
        <v>18.5</v>
      </c>
      <c r="D906" s="295">
        <v>11.5</v>
      </c>
      <c r="E906" s="295">
        <v>10.6</v>
      </c>
      <c r="F906" s="295">
        <v>6.4</v>
      </c>
      <c r="G906" s="295">
        <v>0.9</v>
      </c>
      <c r="H906" s="295">
        <v>-6.4</v>
      </c>
      <c r="I906" s="295">
        <v>-1</v>
      </c>
      <c r="J906" s="295">
        <v>-0.4</v>
      </c>
      <c r="K906" s="295">
        <v>5.2</v>
      </c>
      <c r="L906" s="295">
        <v>12.4</v>
      </c>
      <c r="M906" s="295">
        <v>7.5</v>
      </c>
      <c r="N906" s="300">
        <v>15.7</v>
      </c>
      <c r="O906" s="99"/>
    </row>
    <row r="907" spans="1:15">
      <c r="A907" s="99"/>
      <c r="B907" s="315">
        <v>28</v>
      </c>
      <c r="C907" s="312">
        <v>17.3</v>
      </c>
      <c r="D907" s="295">
        <v>11.3</v>
      </c>
      <c r="E907" s="295">
        <v>10.5</v>
      </c>
      <c r="F907" s="295">
        <v>2.8</v>
      </c>
      <c r="G907" s="295">
        <v>0.1</v>
      </c>
      <c r="H907" s="295">
        <v>-6.7</v>
      </c>
      <c r="I907" s="295">
        <v>-0.4</v>
      </c>
      <c r="J907" s="295">
        <v>1</v>
      </c>
      <c r="K907" s="295">
        <v>2.4</v>
      </c>
      <c r="L907" s="295">
        <v>6.9</v>
      </c>
      <c r="M907" s="295">
        <v>9.8000000000000007</v>
      </c>
      <c r="N907" s="300">
        <v>14.7</v>
      </c>
      <c r="O907" s="99"/>
    </row>
    <row r="908" spans="1:15">
      <c r="A908" s="99"/>
      <c r="B908" s="315">
        <v>29</v>
      </c>
      <c r="C908" s="312">
        <v>19.100000000000001</v>
      </c>
      <c r="D908" s="295">
        <v>13.8</v>
      </c>
      <c r="E908" s="295">
        <v>10.5</v>
      </c>
      <c r="F908" s="295">
        <v>5.7</v>
      </c>
      <c r="G908" s="295">
        <v>0.6</v>
      </c>
      <c r="H908" s="295">
        <v>-7.2</v>
      </c>
      <c r="I908" s="295">
        <v>-0.2</v>
      </c>
      <c r="J908" s="295"/>
      <c r="K908" s="295">
        <v>8.1999999999999993</v>
      </c>
      <c r="L908" s="295">
        <v>5.3</v>
      </c>
      <c r="M908" s="295">
        <v>14.7</v>
      </c>
      <c r="N908" s="300">
        <v>15.8</v>
      </c>
      <c r="O908" s="99"/>
    </row>
    <row r="909" spans="1:15">
      <c r="A909" s="99"/>
      <c r="B909" s="315">
        <v>30</v>
      </c>
      <c r="C909" s="312">
        <v>19.899999999999999</v>
      </c>
      <c r="D909" s="295">
        <v>14.7</v>
      </c>
      <c r="E909" s="295">
        <v>13</v>
      </c>
      <c r="F909" s="295">
        <v>7.7</v>
      </c>
      <c r="G909" s="295">
        <v>1.2</v>
      </c>
      <c r="H909" s="295">
        <v>-7.3</v>
      </c>
      <c r="I909" s="295">
        <v>-1.9</v>
      </c>
      <c r="J909" s="295"/>
      <c r="K909" s="295">
        <v>4</v>
      </c>
      <c r="L909" s="295">
        <v>5.4</v>
      </c>
      <c r="M909" s="295">
        <v>14.5</v>
      </c>
      <c r="N909" s="300">
        <v>16.5</v>
      </c>
      <c r="O909" s="99"/>
    </row>
    <row r="910" spans="1:15" ht="15" thickBot="1">
      <c r="A910" s="99"/>
      <c r="B910" s="323">
        <v>31</v>
      </c>
      <c r="C910" s="313">
        <v>16.399999999999999</v>
      </c>
      <c r="D910" s="302">
        <v>14.3</v>
      </c>
      <c r="E910" s="302"/>
      <c r="F910" s="302">
        <v>7</v>
      </c>
      <c r="G910" s="302"/>
      <c r="H910" s="302">
        <v>-3.2</v>
      </c>
      <c r="I910" s="302">
        <v>-3.6</v>
      </c>
      <c r="J910" s="302"/>
      <c r="K910" s="302">
        <v>5.8</v>
      </c>
      <c r="L910" s="302"/>
      <c r="M910" s="302">
        <v>15.7</v>
      </c>
      <c r="N910" s="303"/>
      <c r="O910" s="99"/>
    </row>
    <row r="911" spans="1:15">
      <c r="A911" s="306" t="s">
        <v>652</v>
      </c>
      <c r="B911" s="304" t="s">
        <v>211</v>
      </c>
      <c r="C911" s="219">
        <v>0</v>
      </c>
      <c r="D911" s="219">
        <v>0</v>
      </c>
      <c r="E911" s="219">
        <v>15</v>
      </c>
      <c r="F911" s="219">
        <v>27</v>
      </c>
      <c r="G911" s="219">
        <v>31</v>
      </c>
      <c r="H911" s="219">
        <v>31</v>
      </c>
      <c r="I911" s="219">
        <v>31</v>
      </c>
      <c r="J911" s="219">
        <v>28</v>
      </c>
      <c r="K911" s="219">
        <v>31</v>
      </c>
      <c r="L911" s="219">
        <v>31</v>
      </c>
      <c r="M911" s="219">
        <v>20</v>
      </c>
      <c r="N911" s="220">
        <v>9</v>
      </c>
    </row>
    <row r="912" spans="1:15" ht="15" thickBot="1">
      <c r="A912" s="307" t="s">
        <v>651</v>
      </c>
      <c r="B912" s="305" t="s">
        <v>650</v>
      </c>
      <c r="C912" s="211">
        <v>17.558064516129033</v>
      </c>
      <c r="D912" s="211">
        <v>14.783870967741938</v>
      </c>
      <c r="E912" s="211">
        <v>12.763333333333334</v>
      </c>
      <c r="F912" s="211">
        <v>9.5741935483870968</v>
      </c>
      <c r="G912" s="211">
        <v>5.1100000000000003</v>
      </c>
      <c r="H912" s="211">
        <v>1.4903225806451614</v>
      </c>
      <c r="I912" s="211">
        <v>0.52258064516129021</v>
      </c>
      <c r="J912" s="211">
        <v>-1.1892857142857145</v>
      </c>
      <c r="K912" s="211">
        <v>2.6451612903225805</v>
      </c>
      <c r="L912" s="211">
        <v>6.6400000000000023</v>
      </c>
      <c r="M912" s="211">
        <v>11.69032258064516</v>
      </c>
      <c r="N912" s="212">
        <v>15.703333333333337</v>
      </c>
    </row>
    <row r="913" spans="1:15">
      <c r="B913" s="108"/>
      <c r="C913" s="105"/>
      <c r="D913" s="105"/>
      <c r="E913" s="107"/>
      <c r="F913" s="105"/>
      <c r="G913" s="105"/>
      <c r="H913" s="106"/>
      <c r="I913" s="105"/>
      <c r="J913" s="105"/>
      <c r="K913" s="105"/>
      <c r="L913" s="105"/>
      <c r="M913" s="105"/>
      <c r="N913" s="105"/>
    </row>
    <row r="914" spans="1:15" ht="15" thickBot="1">
      <c r="B914" s="108"/>
      <c r="C914" s="105"/>
      <c r="D914" s="105"/>
      <c r="E914" s="107"/>
      <c r="F914" s="105"/>
      <c r="G914" s="105"/>
      <c r="H914" s="106"/>
      <c r="I914" s="105"/>
      <c r="J914" s="105"/>
      <c r="K914" s="105"/>
      <c r="L914" s="105"/>
      <c r="M914" s="105"/>
      <c r="N914" s="105"/>
    </row>
    <row r="915" spans="1:15" ht="15" thickBot="1">
      <c r="A915" s="318" t="s">
        <v>723</v>
      </c>
      <c r="B915" s="284" t="s">
        <v>236</v>
      </c>
      <c r="C915" s="285" t="s">
        <v>667</v>
      </c>
      <c r="D915" s="285" t="s">
        <v>667</v>
      </c>
      <c r="E915" s="285" t="s">
        <v>667</v>
      </c>
      <c r="F915" s="285" t="s">
        <v>667</v>
      </c>
      <c r="G915" s="285" t="s">
        <v>667</v>
      </c>
      <c r="H915" s="285" t="s">
        <v>667</v>
      </c>
      <c r="I915" s="285" t="s">
        <v>666</v>
      </c>
      <c r="J915" s="285" t="s">
        <v>666</v>
      </c>
      <c r="K915" s="285" t="s">
        <v>666</v>
      </c>
      <c r="L915" s="285" t="s">
        <v>666</v>
      </c>
      <c r="M915" s="285" t="s">
        <v>666</v>
      </c>
      <c r="N915" s="286" t="s">
        <v>666</v>
      </c>
      <c r="O915" s="99"/>
    </row>
    <row r="916" spans="1:15" ht="15" thickBot="1">
      <c r="A916" s="102"/>
      <c r="B916" s="287" t="s">
        <v>195</v>
      </c>
      <c r="C916" s="288" t="s">
        <v>665</v>
      </c>
      <c r="D916" s="288" t="s">
        <v>664</v>
      </c>
      <c r="E916" s="288" t="s">
        <v>663</v>
      </c>
      <c r="F916" s="288" t="s">
        <v>662</v>
      </c>
      <c r="G916" s="288" t="s">
        <v>661</v>
      </c>
      <c r="H916" s="288" t="s">
        <v>660</v>
      </c>
      <c r="I916" s="288" t="s">
        <v>659</v>
      </c>
      <c r="J916" s="288" t="s">
        <v>658</v>
      </c>
      <c r="K916" s="288" t="s">
        <v>657</v>
      </c>
      <c r="L916" s="288" t="s">
        <v>656</v>
      </c>
      <c r="M916" s="288" t="s">
        <v>655</v>
      </c>
      <c r="N916" s="289" t="s">
        <v>654</v>
      </c>
      <c r="O916" s="99"/>
    </row>
    <row r="917" spans="1:15" ht="15" thickBot="1">
      <c r="A917" s="102"/>
      <c r="B917" s="319" t="s">
        <v>653</v>
      </c>
      <c r="C917" s="102"/>
      <c r="D917" s="102"/>
      <c r="E917" s="104"/>
      <c r="F917" s="102"/>
      <c r="G917" s="102"/>
      <c r="H917" s="103"/>
      <c r="I917" s="102"/>
      <c r="J917" s="102"/>
      <c r="K917" s="102"/>
      <c r="L917" s="102"/>
      <c r="M917" s="102"/>
      <c r="N917" s="102"/>
      <c r="O917" s="99"/>
    </row>
    <row r="918" spans="1:15">
      <c r="A918" s="99"/>
      <c r="B918" s="314">
        <v>1</v>
      </c>
      <c r="C918" s="322">
        <v>12.3</v>
      </c>
      <c r="D918" s="297">
        <v>19.100000000000001</v>
      </c>
      <c r="E918" s="297">
        <v>13.4</v>
      </c>
      <c r="F918" s="297">
        <v>14.1</v>
      </c>
      <c r="G918" s="297">
        <v>7.7</v>
      </c>
      <c r="H918" s="297">
        <v>-3.4</v>
      </c>
      <c r="I918" s="297">
        <v>-1.2</v>
      </c>
      <c r="J918" s="297">
        <v>-2.6</v>
      </c>
      <c r="K918" s="297">
        <v>2</v>
      </c>
      <c r="L918" s="297">
        <v>1.6</v>
      </c>
      <c r="M918" s="297">
        <v>8.1999999999999993</v>
      </c>
      <c r="N918" s="298">
        <v>17</v>
      </c>
      <c r="O918" s="99"/>
    </row>
    <row r="919" spans="1:15">
      <c r="A919" s="99"/>
      <c r="B919" s="315">
        <v>2</v>
      </c>
      <c r="C919" s="312">
        <v>16.399999999999999</v>
      </c>
      <c r="D919" s="295">
        <v>23.4</v>
      </c>
      <c r="E919" s="295">
        <v>12.5</v>
      </c>
      <c r="F919" s="295">
        <v>12.6</v>
      </c>
      <c r="G919" s="295">
        <v>8.4</v>
      </c>
      <c r="H919" s="295">
        <v>-2.5</v>
      </c>
      <c r="I919" s="295">
        <v>0.8</v>
      </c>
      <c r="J919" s="295">
        <v>-1.9</v>
      </c>
      <c r="K919" s="295">
        <v>3.6</v>
      </c>
      <c r="L919" s="295">
        <v>0.3</v>
      </c>
      <c r="M919" s="295">
        <v>8.5</v>
      </c>
      <c r="N919" s="300">
        <v>18.600000000000001</v>
      </c>
      <c r="O919" s="99"/>
    </row>
    <row r="920" spans="1:15">
      <c r="A920" s="99"/>
      <c r="B920" s="315">
        <v>3</v>
      </c>
      <c r="C920" s="312">
        <v>17.5</v>
      </c>
      <c r="D920" s="295">
        <v>17.7</v>
      </c>
      <c r="E920" s="295">
        <v>15.2</v>
      </c>
      <c r="F920" s="295">
        <v>11.5</v>
      </c>
      <c r="G920" s="295">
        <v>7.3</v>
      </c>
      <c r="H920" s="295">
        <v>1.5</v>
      </c>
      <c r="I920" s="295">
        <v>0.6</v>
      </c>
      <c r="J920" s="295">
        <v>-1.7</v>
      </c>
      <c r="K920" s="295">
        <v>2.2999999999999998</v>
      </c>
      <c r="L920" s="295">
        <v>1.2</v>
      </c>
      <c r="M920" s="295">
        <v>10.6</v>
      </c>
      <c r="N920" s="300">
        <v>22.2</v>
      </c>
      <c r="O920" s="99"/>
    </row>
    <row r="921" spans="1:15">
      <c r="A921" s="99"/>
      <c r="B921" s="315">
        <v>4</v>
      </c>
      <c r="C921" s="312">
        <v>21.1</v>
      </c>
      <c r="D921" s="295">
        <v>17.5</v>
      </c>
      <c r="E921" s="295">
        <v>17.8</v>
      </c>
      <c r="F921" s="295">
        <v>11.2</v>
      </c>
      <c r="G921" s="295">
        <v>10.6</v>
      </c>
      <c r="H921" s="295">
        <v>2.6</v>
      </c>
      <c r="I921" s="295">
        <v>0.5</v>
      </c>
      <c r="J921" s="295">
        <v>-3.9</v>
      </c>
      <c r="K921" s="295">
        <v>2.1</v>
      </c>
      <c r="L921" s="295">
        <v>1.8</v>
      </c>
      <c r="M921" s="295">
        <v>14.3</v>
      </c>
      <c r="N921" s="300">
        <v>16.7</v>
      </c>
      <c r="O921" s="99"/>
    </row>
    <row r="922" spans="1:15">
      <c r="A922" s="99"/>
      <c r="B922" s="315">
        <v>5</v>
      </c>
      <c r="C922" s="312">
        <v>20</v>
      </c>
      <c r="D922" s="295">
        <v>17</v>
      </c>
      <c r="E922" s="295">
        <v>18</v>
      </c>
      <c r="F922" s="295">
        <v>10.1</v>
      </c>
      <c r="G922" s="295">
        <v>12.7</v>
      </c>
      <c r="H922" s="295">
        <v>4.2</v>
      </c>
      <c r="I922" s="295">
        <v>-0.2</v>
      </c>
      <c r="J922" s="295">
        <v>-3.9</v>
      </c>
      <c r="K922" s="295">
        <v>0.9</v>
      </c>
      <c r="L922" s="295">
        <v>0.6</v>
      </c>
      <c r="M922" s="295">
        <v>18.100000000000001</v>
      </c>
      <c r="N922" s="300">
        <v>18.7</v>
      </c>
      <c r="O922" s="99"/>
    </row>
    <row r="923" spans="1:15">
      <c r="A923" s="99"/>
      <c r="B923" s="315">
        <v>6</v>
      </c>
      <c r="C923" s="312">
        <v>20.9</v>
      </c>
      <c r="D923" s="295">
        <v>17.899999999999999</v>
      </c>
      <c r="E923" s="295">
        <v>17.5</v>
      </c>
      <c r="F923" s="295">
        <v>11.6</v>
      </c>
      <c r="G923" s="295">
        <v>9.5</v>
      </c>
      <c r="H923" s="295">
        <v>3.9</v>
      </c>
      <c r="I923" s="295">
        <v>-5.7</v>
      </c>
      <c r="J923" s="295">
        <v>-3.6</v>
      </c>
      <c r="K923" s="295">
        <v>2.7</v>
      </c>
      <c r="L923" s="295">
        <v>0.5</v>
      </c>
      <c r="M923" s="295">
        <v>13</v>
      </c>
      <c r="N923" s="300">
        <v>21.7</v>
      </c>
      <c r="O923" s="99"/>
    </row>
    <row r="924" spans="1:15">
      <c r="A924" s="99"/>
      <c r="B924" s="315">
        <v>7</v>
      </c>
      <c r="C924" s="312">
        <v>25.2</v>
      </c>
      <c r="D924" s="295">
        <v>20.100000000000001</v>
      </c>
      <c r="E924" s="295">
        <v>17.100000000000001</v>
      </c>
      <c r="F924" s="295">
        <v>11.8</v>
      </c>
      <c r="G924" s="295">
        <v>8.5</v>
      </c>
      <c r="H924" s="295">
        <v>2.8</v>
      </c>
      <c r="I924" s="295">
        <v>-4.5999999999999996</v>
      </c>
      <c r="J924" s="295">
        <v>-3.3</v>
      </c>
      <c r="K924" s="295">
        <v>2.8</v>
      </c>
      <c r="L924" s="295">
        <v>5.3</v>
      </c>
      <c r="M924" s="295">
        <v>10.4</v>
      </c>
      <c r="N924" s="300">
        <v>18.7</v>
      </c>
      <c r="O924" s="99"/>
    </row>
    <row r="925" spans="1:15">
      <c r="A925" s="99"/>
      <c r="B925" s="315">
        <v>8</v>
      </c>
      <c r="C925" s="312">
        <v>21.5</v>
      </c>
      <c r="D925" s="295">
        <v>18.5</v>
      </c>
      <c r="E925" s="295">
        <v>17.399999999999999</v>
      </c>
      <c r="F925" s="295">
        <v>13.8</v>
      </c>
      <c r="G925" s="295">
        <v>5.7</v>
      </c>
      <c r="H925" s="295">
        <v>0.1</v>
      </c>
      <c r="I925" s="295">
        <v>-1.3</v>
      </c>
      <c r="J925" s="295">
        <v>-2.5</v>
      </c>
      <c r="K925" s="295">
        <v>5.0999999999999996</v>
      </c>
      <c r="L925" s="295">
        <v>5.6</v>
      </c>
      <c r="M925" s="295">
        <v>12.5</v>
      </c>
      <c r="N925" s="300">
        <v>15</v>
      </c>
      <c r="O925" s="99"/>
    </row>
    <row r="926" spans="1:15">
      <c r="A926" s="99"/>
      <c r="B926" s="315">
        <v>9</v>
      </c>
      <c r="C926" s="312">
        <v>15</v>
      </c>
      <c r="D926" s="295">
        <v>20.399999999999999</v>
      </c>
      <c r="E926" s="295">
        <v>14.5</v>
      </c>
      <c r="F926" s="295">
        <v>13.9</v>
      </c>
      <c r="G926" s="295">
        <v>9.5</v>
      </c>
      <c r="H926" s="295">
        <v>-2</v>
      </c>
      <c r="I926" s="295">
        <v>3.2</v>
      </c>
      <c r="J926" s="295">
        <v>-1.5</v>
      </c>
      <c r="K926" s="295">
        <v>2.6</v>
      </c>
      <c r="L926" s="295">
        <v>7.1</v>
      </c>
      <c r="M926" s="295">
        <v>12.7</v>
      </c>
      <c r="N926" s="300">
        <v>10.7</v>
      </c>
      <c r="O926" s="99"/>
    </row>
    <row r="927" spans="1:15">
      <c r="A927" s="99"/>
      <c r="B927" s="315">
        <v>10</v>
      </c>
      <c r="C927" s="312">
        <v>14.2</v>
      </c>
      <c r="D927" s="295">
        <v>20.8</v>
      </c>
      <c r="E927" s="295">
        <v>12.5</v>
      </c>
      <c r="F927" s="295">
        <v>14.2</v>
      </c>
      <c r="G927" s="295">
        <v>10.5</v>
      </c>
      <c r="H927" s="295">
        <v>-3.3</v>
      </c>
      <c r="I927" s="295">
        <v>8.3000000000000007</v>
      </c>
      <c r="J927" s="295">
        <v>1</v>
      </c>
      <c r="K927" s="295">
        <v>3.3</v>
      </c>
      <c r="L927" s="295">
        <v>7.6</v>
      </c>
      <c r="M927" s="295">
        <v>11.5</v>
      </c>
      <c r="N927" s="300">
        <v>13.9</v>
      </c>
      <c r="O927" s="99"/>
    </row>
    <row r="928" spans="1:15">
      <c r="A928" s="99"/>
      <c r="B928" s="315">
        <v>11</v>
      </c>
      <c r="C928" s="312">
        <v>18.399999999999999</v>
      </c>
      <c r="D928" s="295">
        <v>17.600000000000001</v>
      </c>
      <c r="E928" s="295">
        <v>12.7</v>
      </c>
      <c r="F928" s="295">
        <v>15</v>
      </c>
      <c r="G928" s="295">
        <v>12.4</v>
      </c>
      <c r="H928" s="295">
        <v>1.4</v>
      </c>
      <c r="I928" s="295">
        <v>0.4</v>
      </c>
      <c r="J928" s="295">
        <v>1.1000000000000001</v>
      </c>
      <c r="K928" s="295">
        <v>2.8</v>
      </c>
      <c r="L928" s="295">
        <v>12.1</v>
      </c>
      <c r="M928" s="295">
        <v>11.1</v>
      </c>
      <c r="N928" s="300">
        <v>17.399999999999999</v>
      </c>
      <c r="O928" s="99"/>
    </row>
    <row r="929" spans="1:15">
      <c r="A929" s="99"/>
      <c r="B929" s="315">
        <v>12</v>
      </c>
      <c r="C929" s="312">
        <v>15.4</v>
      </c>
      <c r="D929" s="295">
        <v>16.5</v>
      </c>
      <c r="E929" s="295">
        <v>15.5</v>
      </c>
      <c r="F929" s="295">
        <v>13.5</v>
      </c>
      <c r="G929" s="295">
        <v>11.9</v>
      </c>
      <c r="H929" s="295">
        <v>4.3</v>
      </c>
      <c r="I929" s="295">
        <v>2.4</v>
      </c>
      <c r="J929" s="295">
        <v>1.2</v>
      </c>
      <c r="K929" s="295">
        <v>2.9</v>
      </c>
      <c r="L929" s="295">
        <v>9.9</v>
      </c>
      <c r="M929" s="295">
        <v>15.4</v>
      </c>
      <c r="N929" s="300">
        <v>20.5</v>
      </c>
      <c r="O929" s="99"/>
    </row>
    <row r="930" spans="1:15">
      <c r="A930" s="99"/>
      <c r="B930" s="315">
        <v>13</v>
      </c>
      <c r="C930" s="312">
        <v>17</v>
      </c>
      <c r="D930" s="295">
        <v>16</v>
      </c>
      <c r="E930" s="295">
        <v>16.3</v>
      </c>
      <c r="F930" s="295">
        <v>13.4</v>
      </c>
      <c r="G930" s="295">
        <v>8.3000000000000007</v>
      </c>
      <c r="H930" s="295">
        <v>6.8</v>
      </c>
      <c r="I930" s="295">
        <v>4.2</v>
      </c>
      <c r="J930" s="295">
        <v>0.3</v>
      </c>
      <c r="K930" s="295">
        <v>1.7</v>
      </c>
      <c r="L930" s="295">
        <v>6.4</v>
      </c>
      <c r="M930" s="295">
        <v>12.5</v>
      </c>
      <c r="N930" s="300">
        <v>21.3</v>
      </c>
      <c r="O930" s="99"/>
    </row>
    <row r="931" spans="1:15">
      <c r="A931" s="99"/>
      <c r="B931" s="315">
        <v>14</v>
      </c>
      <c r="C931" s="312">
        <v>18.899999999999999</v>
      </c>
      <c r="D931" s="295">
        <v>14</v>
      </c>
      <c r="E931" s="295">
        <v>16.600000000000001</v>
      </c>
      <c r="F931" s="295">
        <v>11.7</v>
      </c>
      <c r="G931" s="295">
        <v>7.3</v>
      </c>
      <c r="H931" s="295">
        <v>4.3</v>
      </c>
      <c r="I931" s="295">
        <v>4.4000000000000004</v>
      </c>
      <c r="J931" s="295">
        <v>1.4</v>
      </c>
      <c r="K931" s="295">
        <v>1.5</v>
      </c>
      <c r="L931" s="295">
        <v>8.5</v>
      </c>
      <c r="M931" s="295">
        <v>10.199999999999999</v>
      </c>
      <c r="N931" s="300">
        <v>20.100000000000001</v>
      </c>
      <c r="O931" s="99"/>
    </row>
    <row r="932" spans="1:15">
      <c r="A932" s="99"/>
      <c r="B932" s="315">
        <v>15</v>
      </c>
      <c r="C932" s="312">
        <v>19.399999999999999</v>
      </c>
      <c r="D932" s="295">
        <v>14</v>
      </c>
      <c r="E932" s="295">
        <v>17.2</v>
      </c>
      <c r="F932" s="295">
        <v>9.8000000000000007</v>
      </c>
      <c r="G932" s="295">
        <v>10.199999999999999</v>
      </c>
      <c r="H932" s="295">
        <v>4.4000000000000004</v>
      </c>
      <c r="I932" s="295">
        <v>1.8</v>
      </c>
      <c r="J932" s="295">
        <v>2.2999999999999998</v>
      </c>
      <c r="K932" s="295">
        <v>5</v>
      </c>
      <c r="L932" s="295">
        <v>12.7</v>
      </c>
      <c r="M932" s="295">
        <v>10.6</v>
      </c>
      <c r="N932" s="300">
        <v>13.8</v>
      </c>
      <c r="O932" s="99"/>
    </row>
    <row r="933" spans="1:15">
      <c r="A933" s="99"/>
      <c r="B933" s="315">
        <v>16</v>
      </c>
      <c r="C933" s="312">
        <v>22</v>
      </c>
      <c r="D933" s="295">
        <v>13.7</v>
      </c>
      <c r="E933" s="295">
        <v>15.5</v>
      </c>
      <c r="F933" s="295">
        <v>11.6</v>
      </c>
      <c r="G933" s="295">
        <v>8.3000000000000007</v>
      </c>
      <c r="H933" s="295">
        <v>3.8</v>
      </c>
      <c r="I933" s="295">
        <v>3.6</v>
      </c>
      <c r="J933" s="295">
        <v>-1.6</v>
      </c>
      <c r="K933" s="295">
        <v>7.4</v>
      </c>
      <c r="L933" s="295">
        <v>11</v>
      </c>
      <c r="M933" s="295">
        <v>14.1</v>
      </c>
      <c r="N933" s="300">
        <v>12.9</v>
      </c>
      <c r="O933" s="99"/>
    </row>
    <row r="934" spans="1:15">
      <c r="A934" s="99"/>
      <c r="B934" s="315">
        <v>17</v>
      </c>
      <c r="C934" s="312">
        <v>22</v>
      </c>
      <c r="D934" s="295">
        <v>14.8</v>
      </c>
      <c r="E934" s="295">
        <v>15.6</v>
      </c>
      <c r="F934" s="295">
        <v>11.6</v>
      </c>
      <c r="G934" s="295">
        <v>8.1</v>
      </c>
      <c r="H934" s="295">
        <v>1.9</v>
      </c>
      <c r="I934" s="295">
        <v>2</v>
      </c>
      <c r="J934" s="295">
        <v>1.1000000000000001</v>
      </c>
      <c r="K934" s="295">
        <v>7.9</v>
      </c>
      <c r="L934" s="295">
        <v>7.5</v>
      </c>
      <c r="M934" s="295">
        <v>10.4</v>
      </c>
      <c r="N934" s="300">
        <v>12.9</v>
      </c>
      <c r="O934" s="99"/>
    </row>
    <row r="935" spans="1:15">
      <c r="A935" s="99"/>
      <c r="B935" s="315">
        <v>18</v>
      </c>
      <c r="C935" s="312">
        <v>21.9</v>
      </c>
      <c r="D935" s="295">
        <v>15.4</v>
      </c>
      <c r="E935" s="295">
        <v>14.3</v>
      </c>
      <c r="F935" s="295">
        <v>9.5</v>
      </c>
      <c r="G935" s="295">
        <v>6.2</v>
      </c>
      <c r="H935" s="295">
        <v>5.8</v>
      </c>
      <c r="I935" s="295">
        <v>0.8</v>
      </c>
      <c r="J935" s="295">
        <v>0.5</v>
      </c>
      <c r="K935" s="295">
        <v>5.2</v>
      </c>
      <c r="L935" s="295">
        <v>2.1</v>
      </c>
      <c r="M935" s="295">
        <v>13.7</v>
      </c>
      <c r="N935" s="300">
        <v>12.8</v>
      </c>
      <c r="O935" s="99"/>
    </row>
    <row r="936" spans="1:15">
      <c r="A936" s="99"/>
      <c r="B936" s="315">
        <v>19</v>
      </c>
      <c r="C936" s="312">
        <v>23.3</v>
      </c>
      <c r="D936" s="295">
        <v>14</v>
      </c>
      <c r="E936" s="295">
        <v>16.2</v>
      </c>
      <c r="F936" s="295">
        <v>8.8000000000000007</v>
      </c>
      <c r="G936" s="295">
        <v>4.9000000000000004</v>
      </c>
      <c r="H936" s="295">
        <v>8.1999999999999993</v>
      </c>
      <c r="I936" s="295">
        <v>0</v>
      </c>
      <c r="J936" s="295">
        <v>-2.1</v>
      </c>
      <c r="K936" s="295">
        <v>3.7</v>
      </c>
      <c r="L936" s="295">
        <v>5.4</v>
      </c>
      <c r="M936" s="295">
        <v>14.4</v>
      </c>
      <c r="N936" s="300">
        <v>11</v>
      </c>
      <c r="O936" s="99"/>
    </row>
    <row r="937" spans="1:15">
      <c r="A937" s="99"/>
      <c r="B937" s="315">
        <v>20</v>
      </c>
      <c r="C937" s="312">
        <v>24.4</v>
      </c>
      <c r="D937" s="295">
        <v>12.5</v>
      </c>
      <c r="E937" s="295">
        <v>15.8</v>
      </c>
      <c r="F937" s="295">
        <v>11.3</v>
      </c>
      <c r="G937" s="295">
        <v>3.9</v>
      </c>
      <c r="H937" s="295">
        <v>2</v>
      </c>
      <c r="I937" s="295">
        <v>0.7</v>
      </c>
      <c r="J937" s="295">
        <v>-1.1000000000000001</v>
      </c>
      <c r="K937" s="295">
        <v>1.8</v>
      </c>
      <c r="L937" s="295">
        <v>10.6</v>
      </c>
      <c r="M937" s="295">
        <v>8.6</v>
      </c>
      <c r="N937" s="300">
        <v>9.9</v>
      </c>
      <c r="O937" s="99"/>
    </row>
    <row r="938" spans="1:15">
      <c r="A938" s="99"/>
      <c r="B938" s="315">
        <v>21</v>
      </c>
      <c r="C938" s="312">
        <v>21.9</v>
      </c>
      <c r="D938" s="295">
        <v>11.8</v>
      </c>
      <c r="E938" s="295">
        <v>15.5</v>
      </c>
      <c r="F938" s="295">
        <v>9.6</v>
      </c>
      <c r="G938" s="295">
        <v>4</v>
      </c>
      <c r="H938" s="295">
        <v>2.5</v>
      </c>
      <c r="I938" s="295">
        <v>0.7</v>
      </c>
      <c r="J938" s="295">
        <v>1.6</v>
      </c>
      <c r="K938" s="295">
        <v>5.8</v>
      </c>
      <c r="L938" s="295">
        <v>11.5</v>
      </c>
      <c r="M938" s="295">
        <v>11.2</v>
      </c>
      <c r="N938" s="300">
        <v>11.9</v>
      </c>
      <c r="O938" s="99"/>
    </row>
    <row r="939" spans="1:15">
      <c r="A939" s="99"/>
      <c r="B939" s="315">
        <v>22</v>
      </c>
      <c r="C939" s="312">
        <v>23</v>
      </c>
      <c r="D939" s="295">
        <v>14.2</v>
      </c>
      <c r="E939" s="295">
        <v>9.1999999999999993</v>
      </c>
      <c r="F939" s="295">
        <v>6.1</v>
      </c>
      <c r="G939" s="295">
        <v>3.2</v>
      </c>
      <c r="H939" s="295">
        <v>5.7</v>
      </c>
      <c r="I939" s="295">
        <v>3.4</v>
      </c>
      <c r="J939" s="295">
        <v>1.3</v>
      </c>
      <c r="K939" s="295">
        <v>-1.2</v>
      </c>
      <c r="L939" s="295">
        <v>9</v>
      </c>
      <c r="M939" s="295">
        <v>11.5</v>
      </c>
      <c r="N939" s="300">
        <v>12.4</v>
      </c>
      <c r="O939" s="99"/>
    </row>
    <row r="940" spans="1:15">
      <c r="A940" s="99"/>
      <c r="B940" s="315">
        <v>23</v>
      </c>
      <c r="C940" s="312">
        <v>19.3</v>
      </c>
      <c r="D940" s="295">
        <v>14.2</v>
      </c>
      <c r="E940" s="295">
        <v>7.9</v>
      </c>
      <c r="F940" s="295">
        <v>6.2</v>
      </c>
      <c r="G940" s="295">
        <v>4.2</v>
      </c>
      <c r="H940" s="295">
        <v>7.4</v>
      </c>
      <c r="I940" s="295">
        <v>0.5</v>
      </c>
      <c r="J940" s="295">
        <v>2.2999999999999998</v>
      </c>
      <c r="K940" s="295">
        <v>0.4</v>
      </c>
      <c r="L940" s="295">
        <v>11.8</v>
      </c>
      <c r="M940" s="295">
        <v>13.5</v>
      </c>
      <c r="N940" s="300">
        <v>10.9</v>
      </c>
      <c r="O940" s="99"/>
    </row>
    <row r="941" spans="1:15">
      <c r="A941" s="99"/>
      <c r="B941" s="315">
        <v>24</v>
      </c>
      <c r="C941" s="312">
        <v>16.7</v>
      </c>
      <c r="D941" s="295">
        <v>12.4</v>
      </c>
      <c r="E941" s="295">
        <v>8.8000000000000007</v>
      </c>
      <c r="F941" s="295">
        <v>5.4</v>
      </c>
      <c r="G941" s="295">
        <v>3.3</v>
      </c>
      <c r="H941" s="295">
        <v>4.5</v>
      </c>
      <c r="I941" s="295">
        <v>-2.2000000000000002</v>
      </c>
      <c r="J941" s="295">
        <v>2.6</v>
      </c>
      <c r="K941" s="295">
        <v>4.9000000000000004</v>
      </c>
      <c r="L941" s="295">
        <v>11.1</v>
      </c>
      <c r="M941" s="295">
        <v>13.4</v>
      </c>
      <c r="N941" s="300">
        <v>10.8</v>
      </c>
      <c r="O941" s="99"/>
    </row>
    <row r="942" spans="1:15">
      <c r="A942" s="99"/>
      <c r="B942" s="315">
        <v>25</v>
      </c>
      <c r="C942" s="312">
        <v>18.399999999999999</v>
      </c>
      <c r="D942" s="295">
        <v>11.3</v>
      </c>
      <c r="E942" s="295">
        <v>10.6</v>
      </c>
      <c r="F942" s="295">
        <v>4.4000000000000004</v>
      </c>
      <c r="G942" s="295">
        <v>3.3</v>
      </c>
      <c r="H942" s="295">
        <v>1.6</v>
      </c>
      <c r="I942" s="295">
        <v>-0.3</v>
      </c>
      <c r="J942" s="295">
        <v>2.7</v>
      </c>
      <c r="K942" s="295">
        <v>9.3000000000000007</v>
      </c>
      <c r="L942" s="295">
        <v>14.4</v>
      </c>
      <c r="M942" s="295">
        <v>14.4</v>
      </c>
      <c r="N942" s="300">
        <v>15</v>
      </c>
      <c r="O942" s="99"/>
    </row>
    <row r="943" spans="1:15">
      <c r="A943" s="99"/>
      <c r="B943" s="315">
        <v>26</v>
      </c>
      <c r="C943" s="312">
        <v>21.9</v>
      </c>
      <c r="D943" s="295">
        <v>11.8</v>
      </c>
      <c r="E943" s="295">
        <v>11.9</v>
      </c>
      <c r="F943" s="295">
        <v>6.2</v>
      </c>
      <c r="G943" s="295">
        <v>1</v>
      </c>
      <c r="H943" s="295">
        <v>-1.9</v>
      </c>
      <c r="I943" s="295">
        <v>-1.3</v>
      </c>
      <c r="J943" s="295">
        <v>2.8</v>
      </c>
      <c r="K943" s="295">
        <v>10.1</v>
      </c>
      <c r="L943" s="295">
        <v>11.2</v>
      </c>
      <c r="M943" s="295">
        <v>11.1</v>
      </c>
      <c r="N943" s="300">
        <v>17.3</v>
      </c>
      <c r="O943" s="99"/>
    </row>
    <row r="944" spans="1:15">
      <c r="A944" s="99"/>
      <c r="B944" s="315">
        <v>27</v>
      </c>
      <c r="C944" s="312">
        <v>22.7</v>
      </c>
      <c r="D944" s="295">
        <v>12.3</v>
      </c>
      <c r="E944" s="295">
        <v>11.4</v>
      </c>
      <c r="F944" s="295">
        <v>4.5999999999999996</v>
      </c>
      <c r="G944" s="295">
        <v>1</v>
      </c>
      <c r="H944" s="295">
        <v>-5.4</v>
      </c>
      <c r="I944" s="295">
        <v>0.1</v>
      </c>
      <c r="J944" s="295">
        <v>3.3</v>
      </c>
      <c r="K944" s="295">
        <v>5.4</v>
      </c>
      <c r="L944" s="295">
        <v>14.2</v>
      </c>
      <c r="M944" s="295">
        <v>9.3000000000000007</v>
      </c>
      <c r="N944" s="300">
        <v>16.2</v>
      </c>
      <c r="O944" s="99"/>
    </row>
    <row r="945" spans="1:15">
      <c r="A945" s="99"/>
      <c r="B945" s="315">
        <v>28</v>
      </c>
      <c r="C945" s="312">
        <v>21.5</v>
      </c>
      <c r="D945" s="295">
        <v>11.9</v>
      </c>
      <c r="E945" s="295">
        <v>9.4</v>
      </c>
      <c r="F945" s="295">
        <v>1.9</v>
      </c>
      <c r="G945" s="295">
        <v>0.3</v>
      </c>
      <c r="H945" s="295">
        <v>-7.6</v>
      </c>
      <c r="I945" s="295">
        <v>-0.3</v>
      </c>
      <c r="J945" s="295">
        <v>1.3</v>
      </c>
      <c r="K945" s="295">
        <v>3.1</v>
      </c>
      <c r="L945" s="295">
        <v>6.3</v>
      </c>
      <c r="M945" s="295">
        <v>10.199999999999999</v>
      </c>
      <c r="N945" s="300">
        <v>15.5</v>
      </c>
      <c r="O945" s="99"/>
    </row>
    <row r="946" spans="1:15">
      <c r="A946" s="99"/>
      <c r="B946" s="315">
        <v>29</v>
      </c>
      <c r="C946" s="312">
        <v>21.1</v>
      </c>
      <c r="D946" s="295">
        <v>15</v>
      </c>
      <c r="E946" s="295">
        <v>12</v>
      </c>
      <c r="F946" s="295">
        <v>3.9</v>
      </c>
      <c r="G946" s="295">
        <v>-2.2000000000000002</v>
      </c>
      <c r="H946" s="295">
        <v>-5.6</v>
      </c>
      <c r="I946" s="295">
        <v>-0.4</v>
      </c>
      <c r="J946" s="295"/>
      <c r="K946" s="295">
        <v>5.6</v>
      </c>
      <c r="L946" s="295">
        <v>7.1</v>
      </c>
      <c r="M946" s="295">
        <v>13.6</v>
      </c>
      <c r="N946" s="300">
        <v>14.7</v>
      </c>
      <c r="O946" s="99"/>
    </row>
    <row r="947" spans="1:15">
      <c r="A947" s="99"/>
      <c r="B947" s="315">
        <v>30</v>
      </c>
      <c r="C947" s="312">
        <v>22.3</v>
      </c>
      <c r="D947" s="295">
        <v>16.2</v>
      </c>
      <c r="E947" s="295">
        <v>13.8</v>
      </c>
      <c r="F947" s="295">
        <v>4.4000000000000004</v>
      </c>
      <c r="G947" s="295">
        <v>-1.8</v>
      </c>
      <c r="H947" s="295">
        <v>-7</v>
      </c>
      <c r="I947" s="295">
        <v>-0.8</v>
      </c>
      <c r="J947" s="295"/>
      <c r="K947" s="295">
        <v>3.8</v>
      </c>
      <c r="L947" s="295">
        <v>7</v>
      </c>
      <c r="M947" s="295">
        <v>13</v>
      </c>
      <c r="N947" s="300">
        <v>17.100000000000001</v>
      </c>
      <c r="O947" s="99"/>
    </row>
    <row r="948" spans="1:15" ht="15" thickBot="1">
      <c r="A948" s="99"/>
      <c r="B948" s="323">
        <v>31</v>
      </c>
      <c r="C948" s="313">
        <v>19.2</v>
      </c>
      <c r="D948" s="302">
        <v>13.3</v>
      </c>
      <c r="E948" s="302"/>
      <c r="F948" s="302">
        <v>7.6</v>
      </c>
      <c r="G948" s="302"/>
      <c r="H948" s="302">
        <v>-4.7</v>
      </c>
      <c r="I948" s="302">
        <v>-1.6</v>
      </c>
      <c r="J948" s="302"/>
      <c r="K948" s="302">
        <v>3.5</v>
      </c>
      <c r="L948" s="302"/>
      <c r="M948" s="302">
        <v>13.3</v>
      </c>
      <c r="N948" s="303"/>
      <c r="O948" s="99"/>
    </row>
    <row r="949" spans="1:15">
      <c r="A949" s="306" t="s">
        <v>652</v>
      </c>
      <c r="B949" s="304" t="s">
        <v>211</v>
      </c>
      <c r="C949" s="219">
        <v>0</v>
      </c>
      <c r="D949" s="219">
        <v>0</v>
      </c>
      <c r="E949" s="219">
        <v>12</v>
      </c>
      <c r="F949" s="219">
        <v>24</v>
      </c>
      <c r="G949" s="219">
        <v>31</v>
      </c>
      <c r="H949" s="219">
        <v>31</v>
      </c>
      <c r="I949" s="219">
        <v>31</v>
      </c>
      <c r="J949" s="219">
        <v>28</v>
      </c>
      <c r="K949" s="219">
        <v>31</v>
      </c>
      <c r="L949" s="219">
        <v>29</v>
      </c>
      <c r="M949" s="219">
        <v>18</v>
      </c>
      <c r="N949" s="220">
        <v>11</v>
      </c>
    </row>
    <row r="950" spans="1:15" ht="15" thickBot="1">
      <c r="A950" s="307" t="s">
        <v>651</v>
      </c>
      <c r="B950" s="305" t="s">
        <v>650</v>
      </c>
      <c r="C950" s="211">
        <v>19.832258064516129</v>
      </c>
      <c r="D950" s="211">
        <v>15.654838709677417</v>
      </c>
      <c r="E950" s="211">
        <v>14.069999999999999</v>
      </c>
      <c r="F950" s="211">
        <v>9.7193548387096751</v>
      </c>
      <c r="G950" s="211">
        <v>6.2733333333333343</v>
      </c>
      <c r="H950" s="211">
        <v>1.1709677419354836</v>
      </c>
      <c r="I950" s="211">
        <v>0.59677419354838712</v>
      </c>
      <c r="J950" s="211">
        <v>-0.10357142857142862</v>
      </c>
      <c r="K950" s="211">
        <v>3.8064516129032255</v>
      </c>
      <c r="L950" s="211">
        <v>7.38</v>
      </c>
      <c r="M950" s="211">
        <v>12.106451612903227</v>
      </c>
      <c r="N950" s="212">
        <v>15.586666666666664</v>
      </c>
    </row>
    <row r="951" spans="1:15">
      <c r="B951" s="108"/>
      <c r="C951" s="105"/>
      <c r="D951" s="105"/>
      <c r="E951" s="107"/>
      <c r="F951" s="105"/>
      <c r="G951" s="105"/>
      <c r="H951" s="106"/>
      <c r="I951" s="105"/>
      <c r="J951" s="105"/>
      <c r="K951" s="105"/>
      <c r="L951" s="105"/>
      <c r="M951" s="105"/>
      <c r="N951" s="105"/>
    </row>
    <row r="952" spans="1:15" ht="15" thickBot="1">
      <c r="B952" s="108"/>
      <c r="C952" s="105"/>
      <c r="D952" s="105"/>
      <c r="E952" s="107"/>
      <c r="F952" s="105"/>
      <c r="G952" s="105"/>
      <c r="H952" s="106"/>
      <c r="I952" s="105"/>
      <c r="J952" s="105"/>
      <c r="K952" s="105"/>
      <c r="L952" s="105"/>
      <c r="M952" s="105"/>
      <c r="N952" s="105"/>
    </row>
    <row r="953" spans="1:15" ht="15" thickBot="1">
      <c r="A953" s="318" t="s">
        <v>722</v>
      </c>
      <c r="B953" s="284" t="s">
        <v>236</v>
      </c>
      <c r="C953" s="285" t="s">
        <v>667</v>
      </c>
      <c r="D953" s="285" t="s">
        <v>667</v>
      </c>
      <c r="E953" s="285" t="s">
        <v>667</v>
      </c>
      <c r="F953" s="285" t="s">
        <v>667</v>
      </c>
      <c r="G953" s="285" t="s">
        <v>667</v>
      </c>
      <c r="H953" s="285" t="s">
        <v>667</v>
      </c>
      <c r="I953" s="285" t="s">
        <v>666</v>
      </c>
      <c r="J953" s="285" t="s">
        <v>666</v>
      </c>
      <c r="K953" s="285" t="s">
        <v>666</v>
      </c>
      <c r="L953" s="285" t="s">
        <v>666</v>
      </c>
      <c r="M953" s="285" t="s">
        <v>666</v>
      </c>
      <c r="N953" s="286" t="s">
        <v>666</v>
      </c>
      <c r="O953" s="99"/>
    </row>
    <row r="954" spans="1:15" ht="15" thickBot="1">
      <c r="A954" s="102"/>
      <c r="B954" s="287" t="s">
        <v>195</v>
      </c>
      <c r="C954" s="288" t="s">
        <v>665</v>
      </c>
      <c r="D954" s="288" t="s">
        <v>664</v>
      </c>
      <c r="E954" s="288" t="s">
        <v>663</v>
      </c>
      <c r="F954" s="288" t="s">
        <v>662</v>
      </c>
      <c r="G954" s="288" t="s">
        <v>661</v>
      </c>
      <c r="H954" s="288" t="s">
        <v>660</v>
      </c>
      <c r="I954" s="288" t="s">
        <v>659</v>
      </c>
      <c r="J954" s="288" t="s">
        <v>658</v>
      </c>
      <c r="K954" s="288" t="s">
        <v>657</v>
      </c>
      <c r="L954" s="288" t="s">
        <v>656</v>
      </c>
      <c r="M954" s="288" t="s">
        <v>655</v>
      </c>
      <c r="N954" s="289" t="s">
        <v>654</v>
      </c>
      <c r="O954" s="99"/>
    </row>
    <row r="955" spans="1:15" ht="15" thickBot="1">
      <c r="A955" s="102"/>
      <c r="B955" s="319" t="s">
        <v>653</v>
      </c>
      <c r="C955" s="102"/>
      <c r="D955" s="102"/>
      <c r="E955" s="104"/>
      <c r="F955" s="102"/>
      <c r="G955" s="102"/>
      <c r="H955" s="103"/>
      <c r="I955" s="102"/>
      <c r="J955" s="102"/>
      <c r="K955" s="102"/>
      <c r="L955" s="102"/>
      <c r="M955" s="102"/>
      <c r="N955" s="102"/>
      <c r="O955" s="99"/>
    </row>
    <row r="956" spans="1:15">
      <c r="A956" s="99"/>
      <c r="B956" s="314">
        <v>1</v>
      </c>
      <c r="C956" s="322">
        <v>13.1</v>
      </c>
      <c r="D956" s="297">
        <v>19.100000000000001</v>
      </c>
      <c r="E956" s="297">
        <v>13.5</v>
      </c>
      <c r="F956" s="297">
        <v>14.5</v>
      </c>
      <c r="G956" s="297">
        <v>9</v>
      </c>
      <c r="H956" s="297">
        <v>-1.6</v>
      </c>
      <c r="I956" s="297">
        <v>-0.9</v>
      </c>
      <c r="J956" s="297">
        <v>-2.2000000000000002</v>
      </c>
      <c r="K956" s="297">
        <v>2.7</v>
      </c>
      <c r="L956" s="297">
        <v>1.8</v>
      </c>
      <c r="M956" s="297">
        <v>8.5</v>
      </c>
      <c r="N956" s="298">
        <v>17.899999999999999</v>
      </c>
      <c r="O956" s="99"/>
    </row>
    <row r="957" spans="1:15">
      <c r="A957" s="99"/>
      <c r="B957" s="315">
        <v>2</v>
      </c>
      <c r="C957" s="312">
        <v>16</v>
      </c>
      <c r="D957" s="295">
        <v>23.5</v>
      </c>
      <c r="E957" s="295">
        <v>13.2</v>
      </c>
      <c r="F957" s="295">
        <v>12.3</v>
      </c>
      <c r="G957" s="295">
        <v>8.1999999999999993</v>
      </c>
      <c r="H957" s="295">
        <v>-2.1</v>
      </c>
      <c r="I957" s="295">
        <v>1.3</v>
      </c>
      <c r="J957" s="295">
        <v>-1.9</v>
      </c>
      <c r="K957" s="295">
        <v>4</v>
      </c>
      <c r="L957" s="295">
        <v>0.2</v>
      </c>
      <c r="M957" s="295">
        <v>8.9</v>
      </c>
      <c r="N957" s="300">
        <v>19.100000000000001</v>
      </c>
      <c r="O957" s="99"/>
    </row>
    <row r="958" spans="1:15">
      <c r="A958" s="99"/>
      <c r="B958" s="315">
        <v>3</v>
      </c>
      <c r="C958" s="312">
        <v>15.4</v>
      </c>
      <c r="D958" s="295">
        <v>17.399999999999999</v>
      </c>
      <c r="E958" s="295">
        <v>15.1</v>
      </c>
      <c r="F958" s="295">
        <v>11</v>
      </c>
      <c r="G958" s="295">
        <v>7.8</v>
      </c>
      <c r="H958" s="295">
        <v>2.2000000000000002</v>
      </c>
      <c r="I958" s="295">
        <v>0.9</v>
      </c>
      <c r="J958" s="295">
        <v>-1.1000000000000001</v>
      </c>
      <c r="K958" s="295">
        <v>2.8</v>
      </c>
      <c r="L958" s="295">
        <v>2</v>
      </c>
      <c r="M958" s="295">
        <v>9.8000000000000007</v>
      </c>
      <c r="N958" s="300">
        <v>23</v>
      </c>
      <c r="O958" s="99"/>
    </row>
    <row r="959" spans="1:15">
      <c r="A959" s="99"/>
      <c r="B959" s="315">
        <v>4</v>
      </c>
      <c r="C959" s="312">
        <v>20.100000000000001</v>
      </c>
      <c r="D959" s="295">
        <v>18.600000000000001</v>
      </c>
      <c r="E959" s="295">
        <v>17.7</v>
      </c>
      <c r="F959" s="295">
        <v>10.5</v>
      </c>
      <c r="G959" s="295">
        <v>10.7</v>
      </c>
      <c r="H959" s="295">
        <v>5.0999999999999996</v>
      </c>
      <c r="I959" s="295">
        <v>-0.2</v>
      </c>
      <c r="J959" s="295">
        <v>-3.6</v>
      </c>
      <c r="K959" s="295">
        <v>2.6</v>
      </c>
      <c r="L959" s="295">
        <v>1</v>
      </c>
      <c r="M959" s="295">
        <v>14.5</v>
      </c>
      <c r="N959" s="300">
        <v>17.8</v>
      </c>
      <c r="O959" s="99"/>
    </row>
    <row r="960" spans="1:15">
      <c r="A960" s="99"/>
      <c r="B960" s="315">
        <v>5</v>
      </c>
      <c r="C960" s="312">
        <v>17.600000000000001</v>
      </c>
      <c r="D960" s="295">
        <v>17.7</v>
      </c>
      <c r="E960" s="295">
        <v>18.5</v>
      </c>
      <c r="F960" s="295">
        <v>10.9</v>
      </c>
      <c r="G960" s="295">
        <v>13.2</v>
      </c>
      <c r="H960" s="295">
        <v>4.0999999999999996</v>
      </c>
      <c r="I960" s="295">
        <v>-0.6</v>
      </c>
      <c r="J960" s="295">
        <v>-3.4</v>
      </c>
      <c r="K960" s="295">
        <v>1.2</v>
      </c>
      <c r="L960" s="295">
        <v>1.1000000000000001</v>
      </c>
      <c r="M960" s="295">
        <v>18.399999999999999</v>
      </c>
      <c r="N960" s="300">
        <v>18.5</v>
      </c>
      <c r="O960" s="99"/>
    </row>
    <row r="961" spans="1:15">
      <c r="A961" s="99"/>
      <c r="B961" s="315">
        <v>6</v>
      </c>
      <c r="C961" s="312">
        <v>21.3</v>
      </c>
      <c r="D961" s="295">
        <v>17.8</v>
      </c>
      <c r="E961" s="295">
        <v>17.2</v>
      </c>
      <c r="F961" s="295">
        <v>12.1</v>
      </c>
      <c r="G961" s="295">
        <v>10.4</v>
      </c>
      <c r="H961" s="295">
        <v>4.5</v>
      </c>
      <c r="I961" s="295">
        <v>-6.2</v>
      </c>
      <c r="J961" s="295">
        <v>-4.7</v>
      </c>
      <c r="K961" s="295">
        <v>2.5</v>
      </c>
      <c r="L961" s="295">
        <v>1</v>
      </c>
      <c r="M961" s="295">
        <v>13.8</v>
      </c>
      <c r="N961" s="300">
        <v>23.1</v>
      </c>
      <c r="O961" s="99"/>
    </row>
    <row r="962" spans="1:15">
      <c r="A962" s="99"/>
      <c r="B962" s="315">
        <v>7</v>
      </c>
      <c r="C962" s="312">
        <v>24.1</v>
      </c>
      <c r="D962" s="295">
        <v>18.8</v>
      </c>
      <c r="E962" s="295">
        <v>17.899999999999999</v>
      </c>
      <c r="F962" s="295">
        <v>12.3</v>
      </c>
      <c r="G962" s="295">
        <v>9.4</v>
      </c>
      <c r="H962" s="295">
        <v>3.2</v>
      </c>
      <c r="I962" s="295">
        <v>-5</v>
      </c>
      <c r="J962" s="295">
        <v>-3.7</v>
      </c>
      <c r="K962" s="295">
        <v>3.4</v>
      </c>
      <c r="L962" s="295">
        <v>5</v>
      </c>
      <c r="M962" s="295">
        <v>12.2</v>
      </c>
      <c r="N962" s="300">
        <v>20.6</v>
      </c>
      <c r="O962" s="99"/>
    </row>
    <row r="963" spans="1:15">
      <c r="A963" s="99"/>
      <c r="B963" s="315">
        <v>8</v>
      </c>
      <c r="C963" s="312">
        <v>22.6</v>
      </c>
      <c r="D963" s="295">
        <v>20.100000000000001</v>
      </c>
      <c r="E963" s="295">
        <v>18</v>
      </c>
      <c r="F963" s="295">
        <v>14.1</v>
      </c>
      <c r="G963" s="295">
        <v>5.9</v>
      </c>
      <c r="H963" s="295">
        <v>0.4</v>
      </c>
      <c r="I963" s="295">
        <v>-2.1</v>
      </c>
      <c r="J963" s="295">
        <v>-4</v>
      </c>
      <c r="K963" s="295">
        <v>3.8</v>
      </c>
      <c r="L963" s="295">
        <v>6.2</v>
      </c>
      <c r="M963" s="295">
        <v>12.9</v>
      </c>
      <c r="N963" s="300">
        <v>16.100000000000001</v>
      </c>
      <c r="O963" s="99"/>
    </row>
    <row r="964" spans="1:15">
      <c r="A964" s="99"/>
      <c r="B964" s="315">
        <v>9</v>
      </c>
      <c r="C964" s="312">
        <v>14.5</v>
      </c>
      <c r="D964" s="295">
        <v>22.3</v>
      </c>
      <c r="E964" s="295">
        <v>16.2</v>
      </c>
      <c r="F964" s="295">
        <v>15.5</v>
      </c>
      <c r="G964" s="295">
        <v>10.8</v>
      </c>
      <c r="H964" s="295">
        <v>-3.1</v>
      </c>
      <c r="I964" s="295">
        <v>5.2</v>
      </c>
      <c r="J964" s="295">
        <v>-0.4</v>
      </c>
      <c r="K964" s="295">
        <v>3.2</v>
      </c>
      <c r="L964" s="295">
        <v>7.6</v>
      </c>
      <c r="M964" s="295">
        <v>14.3</v>
      </c>
      <c r="N964" s="300">
        <v>12.3</v>
      </c>
      <c r="O964" s="99"/>
    </row>
    <row r="965" spans="1:15">
      <c r="A965" s="99"/>
      <c r="B965" s="315">
        <v>10</v>
      </c>
      <c r="C965" s="312">
        <v>13.3</v>
      </c>
      <c r="D965" s="295">
        <v>21.6</v>
      </c>
      <c r="E965" s="295">
        <v>14.1</v>
      </c>
      <c r="F965" s="295">
        <v>13.5</v>
      </c>
      <c r="G965" s="295">
        <v>11.5</v>
      </c>
      <c r="H965" s="295">
        <v>-3</v>
      </c>
      <c r="I965" s="295">
        <v>10.1</v>
      </c>
      <c r="J965" s="295">
        <v>1.9</v>
      </c>
      <c r="K965" s="295">
        <v>4</v>
      </c>
      <c r="L965" s="295">
        <v>9.8000000000000007</v>
      </c>
      <c r="M965" s="295">
        <v>11.3</v>
      </c>
      <c r="N965" s="300">
        <v>14.9</v>
      </c>
      <c r="O965" s="99"/>
    </row>
    <row r="966" spans="1:15">
      <c r="A966" s="99"/>
      <c r="B966" s="315">
        <v>11</v>
      </c>
      <c r="C966" s="312">
        <v>14.9</v>
      </c>
      <c r="D966" s="295">
        <v>18.2</v>
      </c>
      <c r="E966" s="295">
        <v>12.6</v>
      </c>
      <c r="F966" s="295">
        <v>14.7</v>
      </c>
      <c r="G966" s="295">
        <v>12</v>
      </c>
      <c r="H966" s="295">
        <v>2.8</v>
      </c>
      <c r="I966" s="295">
        <v>1.4</v>
      </c>
      <c r="J966" s="295">
        <v>1</v>
      </c>
      <c r="K966" s="295">
        <v>2.2999999999999998</v>
      </c>
      <c r="L966" s="295">
        <v>13.5</v>
      </c>
      <c r="M966" s="295">
        <v>12.3</v>
      </c>
      <c r="N966" s="300">
        <v>18.8</v>
      </c>
      <c r="O966" s="99"/>
    </row>
    <row r="967" spans="1:15">
      <c r="A967" s="99"/>
      <c r="B967" s="315">
        <v>12</v>
      </c>
      <c r="C967" s="312">
        <v>15.6</v>
      </c>
      <c r="D967" s="295">
        <v>17.100000000000001</v>
      </c>
      <c r="E967" s="295">
        <v>15.7</v>
      </c>
      <c r="F967" s="295">
        <v>14</v>
      </c>
      <c r="G967" s="295">
        <v>10.8</v>
      </c>
      <c r="H967" s="295">
        <v>4.5</v>
      </c>
      <c r="I967" s="295">
        <v>3.1</v>
      </c>
      <c r="J967" s="295">
        <v>2</v>
      </c>
      <c r="K967" s="295">
        <v>2.2000000000000002</v>
      </c>
      <c r="L967" s="295">
        <v>10.8</v>
      </c>
      <c r="M967" s="295">
        <v>16.600000000000001</v>
      </c>
      <c r="N967" s="300">
        <v>22.9</v>
      </c>
      <c r="O967" s="99"/>
    </row>
    <row r="968" spans="1:15">
      <c r="A968" s="99"/>
      <c r="B968" s="315">
        <v>13</v>
      </c>
      <c r="C968" s="312">
        <v>17</v>
      </c>
      <c r="D968" s="295">
        <v>16.7</v>
      </c>
      <c r="E968" s="295">
        <v>15.9</v>
      </c>
      <c r="F968" s="295">
        <v>14.1</v>
      </c>
      <c r="G968" s="295">
        <v>7.6</v>
      </c>
      <c r="H968" s="295">
        <v>5.0999999999999996</v>
      </c>
      <c r="I968" s="295">
        <v>5</v>
      </c>
      <c r="J968" s="295">
        <v>0.3</v>
      </c>
      <c r="K968" s="295">
        <v>1.7</v>
      </c>
      <c r="L968" s="295">
        <v>8.5</v>
      </c>
      <c r="M968" s="295">
        <v>13.2</v>
      </c>
      <c r="N968" s="300">
        <v>21.2</v>
      </c>
      <c r="O968" s="99"/>
    </row>
    <row r="969" spans="1:15">
      <c r="A969" s="99"/>
      <c r="B969" s="315">
        <v>14</v>
      </c>
      <c r="C969" s="312">
        <v>17.8</v>
      </c>
      <c r="D969" s="295">
        <v>14.5</v>
      </c>
      <c r="E969" s="295">
        <v>16.100000000000001</v>
      </c>
      <c r="F969" s="295">
        <v>12.3</v>
      </c>
      <c r="G969" s="295">
        <v>7.8</v>
      </c>
      <c r="H969" s="295">
        <v>3.5</v>
      </c>
      <c r="I969" s="295">
        <v>5.0999999999999996</v>
      </c>
      <c r="J969" s="295">
        <v>1.9</v>
      </c>
      <c r="K969" s="295">
        <v>1.8</v>
      </c>
      <c r="L969" s="295">
        <v>7.8</v>
      </c>
      <c r="M969" s="295">
        <v>11.3</v>
      </c>
      <c r="N969" s="300">
        <v>20.3</v>
      </c>
      <c r="O969" s="99"/>
    </row>
    <row r="970" spans="1:15">
      <c r="A970" s="99"/>
      <c r="B970" s="315">
        <v>15</v>
      </c>
      <c r="C970" s="312">
        <v>20.2</v>
      </c>
      <c r="D970" s="295">
        <v>13.8</v>
      </c>
      <c r="E970" s="295">
        <v>15.6</v>
      </c>
      <c r="F970" s="295">
        <v>11</v>
      </c>
      <c r="G970" s="295">
        <v>9.8000000000000007</v>
      </c>
      <c r="H970" s="295">
        <v>4.0999999999999996</v>
      </c>
      <c r="I970" s="295">
        <v>2</v>
      </c>
      <c r="J970" s="295">
        <v>3.2</v>
      </c>
      <c r="K970" s="295">
        <v>4.9000000000000004</v>
      </c>
      <c r="L970" s="295">
        <v>13.5</v>
      </c>
      <c r="M970" s="295">
        <v>11.7</v>
      </c>
      <c r="N970" s="300">
        <v>15.9</v>
      </c>
      <c r="O970" s="99"/>
    </row>
    <row r="971" spans="1:15">
      <c r="A971" s="99"/>
      <c r="B971" s="315">
        <v>16</v>
      </c>
      <c r="C971" s="312">
        <v>20.9</v>
      </c>
      <c r="D971" s="295">
        <v>12.3</v>
      </c>
      <c r="E971" s="295">
        <v>15.6</v>
      </c>
      <c r="F971" s="295">
        <v>12.5</v>
      </c>
      <c r="G971" s="295">
        <v>8.4</v>
      </c>
      <c r="H971" s="295">
        <v>4.4000000000000004</v>
      </c>
      <c r="I971" s="295">
        <v>3.9</v>
      </c>
      <c r="J971" s="295">
        <v>-0.6</v>
      </c>
      <c r="K971" s="295">
        <v>7.6</v>
      </c>
      <c r="L971" s="295">
        <v>13.7</v>
      </c>
      <c r="M971" s="295">
        <v>14.9</v>
      </c>
      <c r="N971" s="300">
        <v>14.5</v>
      </c>
      <c r="O971" s="99"/>
    </row>
    <row r="972" spans="1:15">
      <c r="A972" s="99"/>
      <c r="B972" s="315">
        <v>17</v>
      </c>
      <c r="C972" s="312">
        <v>20.399999999999999</v>
      </c>
      <c r="D972" s="295">
        <v>14.4</v>
      </c>
      <c r="E972" s="295">
        <v>15.8</v>
      </c>
      <c r="F972" s="295">
        <v>12.4</v>
      </c>
      <c r="G972" s="295">
        <v>8.3000000000000007</v>
      </c>
      <c r="H972" s="295">
        <v>2.7</v>
      </c>
      <c r="I972" s="295">
        <v>1.4</v>
      </c>
      <c r="J972" s="295">
        <v>1.2</v>
      </c>
      <c r="K972" s="295">
        <v>7.2</v>
      </c>
      <c r="L972" s="295">
        <v>8.5</v>
      </c>
      <c r="M972" s="295">
        <v>12</v>
      </c>
      <c r="N972" s="300">
        <v>12.6</v>
      </c>
      <c r="O972" s="99"/>
    </row>
    <row r="973" spans="1:15">
      <c r="A973" s="99"/>
      <c r="B973" s="315">
        <v>18</v>
      </c>
      <c r="C973" s="312">
        <v>20.5</v>
      </c>
      <c r="D973" s="295">
        <v>18.899999999999999</v>
      </c>
      <c r="E973" s="295">
        <v>15.9</v>
      </c>
      <c r="F973" s="295">
        <v>11</v>
      </c>
      <c r="G973" s="295">
        <v>7.9</v>
      </c>
      <c r="H973" s="295">
        <v>7</v>
      </c>
      <c r="I973" s="295">
        <v>0.4</v>
      </c>
      <c r="J973" s="295">
        <v>0.5</v>
      </c>
      <c r="K973" s="295">
        <v>5.2</v>
      </c>
      <c r="L973" s="295">
        <v>3.9</v>
      </c>
      <c r="M973" s="295">
        <v>14.7</v>
      </c>
      <c r="N973" s="300">
        <v>14.1</v>
      </c>
      <c r="O973" s="99"/>
    </row>
    <row r="974" spans="1:15">
      <c r="A974" s="99"/>
      <c r="B974" s="315">
        <v>19</v>
      </c>
      <c r="C974" s="312">
        <v>23.4</v>
      </c>
      <c r="D974" s="295">
        <v>15.5</v>
      </c>
      <c r="E974" s="295">
        <v>16.100000000000001</v>
      </c>
      <c r="F974" s="295">
        <v>10</v>
      </c>
      <c r="G974" s="295">
        <v>6</v>
      </c>
      <c r="H974" s="295">
        <v>9.4</v>
      </c>
      <c r="I974" s="295">
        <v>0.2</v>
      </c>
      <c r="J974" s="295">
        <v>-1</v>
      </c>
      <c r="K974" s="295">
        <v>3.6</v>
      </c>
      <c r="L974" s="295">
        <v>6.1</v>
      </c>
      <c r="M974" s="295">
        <v>14.2</v>
      </c>
      <c r="N974" s="300">
        <v>12</v>
      </c>
      <c r="O974" s="99"/>
    </row>
    <row r="975" spans="1:15">
      <c r="A975" s="99"/>
      <c r="B975" s="315">
        <v>20</v>
      </c>
      <c r="C975" s="312">
        <v>24.3</v>
      </c>
      <c r="D975" s="295">
        <v>14.3</v>
      </c>
      <c r="E975" s="295">
        <v>16.7</v>
      </c>
      <c r="F975" s="295">
        <v>13.4</v>
      </c>
      <c r="G975" s="295">
        <v>3.8</v>
      </c>
      <c r="H975" s="295">
        <v>3.6</v>
      </c>
      <c r="I975" s="295">
        <v>1</v>
      </c>
      <c r="J975" s="295">
        <v>0.7</v>
      </c>
      <c r="K975" s="295">
        <v>2.7</v>
      </c>
      <c r="L975" s="295">
        <v>10.8</v>
      </c>
      <c r="M975" s="295">
        <v>9.6</v>
      </c>
      <c r="N975" s="300">
        <v>10.6</v>
      </c>
      <c r="O975" s="99"/>
    </row>
    <row r="976" spans="1:15">
      <c r="A976" s="99"/>
      <c r="B976" s="315">
        <v>21</v>
      </c>
      <c r="C976" s="312">
        <v>20.3</v>
      </c>
      <c r="D976" s="295">
        <v>12.7</v>
      </c>
      <c r="E976" s="295">
        <v>16.2</v>
      </c>
      <c r="F976" s="295">
        <v>11.8</v>
      </c>
      <c r="G976" s="295">
        <v>3.7</v>
      </c>
      <c r="H976" s="295">
        <v>2.6</v>
      </c>
      <c r="I976" s="295">
        <v>1.5</v>
      </c>
      <c r="J976" s="295">
        <v>2.2999999999999998</v>
      </c>
      <c r="K976" s="295">
        <v>6</v>
      </c>
      <c r="L976" s="295">
        <v>12.7</v>
      </c>
      <c r="M976" s="295">
        <v>10.5</v>
      </c>
      <c r="N976" s="300">
        <v>12.3</v>
      </c>
      <c r="O976" s="99"/>
    </row>
    <row r="977" spans="1:15">
      <c r="A977" s="99"/>
      <c r="B977" s="315">
        <v>22</v>
      </c>
      <c r="C977" s="312">
        <v>21</v>
      </c>
      <c r="D977" s="295">
        <v>13.2</v>
      </c>
      <c r="E977" s="295">
        <v>8.9</v>
      </c>
      <c r="F977" s="295">
        <v>6</v>
      </c>
      <c r="G977" s="295">
        <v>3.1</v>
      </c>
      <c r="H977" s="295">
        <v>6.1</v>
      </c>
      <c r="I977" s="295">
        <v>3.8</v>
      </c>
      <c r="J977" s="295">
        <v>2.2000000000000002</v>
      </c>
      <c r="K977" s="295">
        <v>-0.3</v>
      </c>
      <c r="L977" s="295">
        <v>10.3</v>
      </c>
      <c r="M977" s="295">
        <v>12.3</v>
      </c>
      <c r="N977" s="300">
        <v>13.2</v>
      </c>
      <c r="O977" s="99"/>
    </row>
    <row r="978" spans="1:15">
      <c r="A978" s="99"/>
      <c r="B978" s="315">
        <v>23</v>
      </c>
      <c r="C978" s="312">
        <v>18.100000000000001</v>
      </c>
      <c r="D978" s="295">
        <v>14.6</v>
      </c>
      <c r="E978" s="295">
        <v>8</v>
      </c>
      <c r="F978" s="295">
        <v>6.5</v>
      </c>
      <c r="G978" s="295">
        <v>4.3</v>
      </c>
      <c r="H978" s="295">
        <v>7.9</v>
      </c>
      <c r="I978" s="295">
        <v>1.6</v>
      </c>
      <c r="J978" s="295">
        <v>3.1</v>
      </c>
      <c r="K978" s="295">
        <v>2.6</v>
      </c>
      <c r="L978" s="295">
        <v>12.4</v>
      </c>
      <c r="M978" s="295">
        <v>13.8</v>
      </c>
      <c r="N978" s="300">
        <v>12.2</v>
      </c>
      <c r="O978" s="99"/>
    </row>
    <row r="979" spans="1:15">
      <c r="A979" s="99"/>
      <c r="B979" s="315">
        <v>24</v>
      </c>
      <c r="C979" s="312">
        <v>16.899999999999999</v>
      </c>
      <c r="D979" s="295">
        <v>12.3</v>
      </c>
      <c r="E979" s="295">
        <v>9.6</v>
      </c>
      <c r="F979" s="295">
        <v>4</v>
      </c>
      <c r="G979" s="295">
        <v>3.2</v>
      </c>
      <c r="H979" s="295">
        <v>4.4000000000000004</v>
      </c>
      <c r="I979" s="295">
        <v>-1.3</v>
      </c>
      <c r="J979" s="295">
        <v>3.8</v>
      </c>
      <c r="K979" s="295">
        <v>8.5</v>
      </c>
      <c r="L979" s="295">
        <v>11.2</v>
      </c>
      <c r="M979" s="295">
        <v>13.8</v>
      </c>
      <c r="N979" s="300">
        <v>12.4</v>
      </c>
      <c r="O979" s="99"/>
    </row>
    <row r="980" spans="1:15">
      <c r="A980" s="99"/>
      <c r="B980" s="315">
        <v>25</v>
      </c>
      <c r="C980" s="312">
        <v>19.2</v>
      </c>
      <c r="D980" s="295">
        <v>12.5</v>
      </c>
      <c r="E980" s="295">
        <v>11.1</v>
      </c>
      <c r="F980" s="295">
        <v>4.9000000000000004</v>
      </c>
      <c r="G980" s="295">
        <v>2.2999999999999998</v>
      </c>
      <c r="H980" s="295">
        <v>3.1</v>
      </c>
      <c r="I980" s="295">
        <v>-1.1000000000000001</v>
      </c>
      <c r="J980" s="295">
        <v>3.2</v>
      </c>
      <c r="K980" s="295">
        <v>11.7</v>
      </c>
      <c r="L980" s="295">
        <v>14.9</v>
      </c>
      <c r="M980" s="295">
        <v>15.2</v>
      </c>
      <c r="N980" s="300">
        <v>15.7</v>
      </c>
      <c r="O980" s="99"/>
    </row>
    <row r="981" spans="1:15">
      <c r="A981" s="99"/>
      <c r="B981" s="315">
        <v>26</v>
      </c>
      <c r="C981" s="312">
        <v>22.1</v>
      </c>
      <c r="D981" s="295">
        <v>12</v>
      </c>
      <c r="E981" s="295">
        <v>11.7</v>
      </c>
      <c r="F981" s="295">
        <v>6.1</v>
      </c>
      <c r="G981" s="295">
        <v>1.8</v>
      </c>
      <c r="H981" s="295">
        <v>-1.5</v>
      </c>
      <c r="I981" s="295">
        <v>-1</v>
      </c>
      <c r="J981" s="295">
        <v>2.8</v>
      </c>
      <c r="K981" s="295">
        <v>10.199999999999999</v>
      </c>
      <c r="L981" s="295">
        <v>12.5</v>
      </c>
      <c r="M981" s="295">
        <v>11.3</v>
      </c>
      <c r="N981" s="300">
        <v>18.600000000000001</v>
      </c>
      <c r="O981" s="99"/>
    </row>
    <row r="982" spans="1:15">
      <c r="A982" s="99"/>
      <c r="B982" s="315">
        <v>27</v>
      </c>
      <c r="C982" s="312">
        <v>20.5</v>
      </c>
      <c r="D982" s="295">
        <v>12.1</v>
      </c>
      <c r="E982" s="295">
        <v>12.3</v>
      </c>
      <c r="F982" s="295">
        <v>3</v>
      </c>
      <c r="G982" s="295">
        <v>0.7</v>
      </c>
      <c r="H982" s="295">
        <v>-5.3</v>
      </c>
      <c r="I982" s="295">
        <v>-0.3</v>
      </c>
      <c r="J982" s="295">
        <v>3.9</v>
      </c>
      <c r="K982" s="295">
        <v>5.2</v>
      </c>
      <c r="L982" s="295">
        <v>17</v>
      </c>
      <c r="M982" s="295">
        <v>9.8000000000000007</v>
      </c>
      <c r="N982" s="300">
        <v>17.3</v>
      </c>
      <c r="O982" s="99"/>
    </row>
    <row r="983" spans="1:15">
      <c r="A983" s="99"/>
      <c r="B983" s="315">
        <v>28</v>
      </c>
      <c r="C983" s="312">
        <v>20.9</v>
      </c>
      <c r="D983" s="295">
        <v>12</v>
      </c>
      <c r="E983" s="295">
        <v>10.4</v>
      </c>
      <c r="F983" s="295">
        <v>3.8</v>
      </c>
      <c r="G983" s="295">
        <v>0.4</v>
      </c>
      <c r="H983" s="295">
        <v>-7.1</v>
      </c>
      <c r="I983" s="295">
        <v>0.1</v>
      </c>
      <c r="J983" s="295">
        <v>2.7</v>
      </c>
      <c r="K983" s="295">
        <v>4.3</v>
      </c>
      <c r="L983" s="295">
        <v>7.1</v>
      </c>
      <c r="M983" s="295">
        <v>9.9</v>
      </c>
      <c r="N983" s="300">
        <v>17.100000000000001</v>
      </c>
      <c r="O983" s="99"/>
    </row>
    <row r="984" spans="1:15">
      <c r="A984" s="99"/>
      <c r="B984" s="315">
        <v>29</v>
      </c>
      <c r="C984" s="312">
        <v>21.3</v>
      </c>
      <c r="D984" s="295">
        <v>15.7</v>
      </c>
      <c r="E984" s="295">
        <v>11.1</v>
      </c>
      <c r="F984" s="295">
        <v>4.8</v>
      </c>
      <c r="G984" s="295">
        <v>-0.4</v>
      </c>
      <c r="H984" s="295">
        <v>-6.5</v>
      </c>
      <c r="I984" s="295">
        <v>0</v>
      </c>
      <c r="J984" s="295"/>
      <c r="K984" s="295">
        <v>5.9</v>
      </c>
      <c r="L984" s="295">
        <v>7</v>
      </c>
      <c r="M984" s="295">
        <v>13.5</v>
      </c>
      <c r="N984" s="300">
        <v>15</v>
      </c>
      <c r="O984" s="99"/>
    </row>
    <row r="985" spans="1:15" ht="15" thickBot="1">
      <c r="A985" s="99"/>
      <c r="B985" s="316">
        <v>30</v>
      </c>
      <c r="C985" s="312">
        <v>21.2</v>
      </c>
      <c r="D985" s="295">
        <v>16.399999999999999</v>
      </c>
      <c r="E985" s="295">
        <v>15</v>
      </c>
      <c r="F985" s="295">
        <v>4.9000000000000004</v>
      </c>
      <c r="G985" s="295">
        <v>-0.7</v>
      </c>
      <c r="H985" s="295">
        <v>-7.5</v>
      </c>
      <c r="I985" s="295">
        <v>-0.1</v>
      </c>
      <c r="J985" s="295"/>
      <c r="K985" s="295">
        <v>5.2</v>
      </c>
      <c r="L985" s="295">
        <v>8.3000000000000007</v>
      </c>
      <c r="M985" s="295">
        <v>13.8</v>
      </c>
      <c r="N985" s="300">
        <v>19.100000000000001</v>
      </c>
      <c r="O985" s="99"/>
    </row>
    <row r="986" spans="1:15" ht="15" thickBot="1">
      <c r="A986" s="99"/>
      <c r="B986" s="330">
        <v>31</v>
      </c>
      <c r="C986" s="302">
        <v>18.2</v>
      </c>
      <c r="D986" s="302">
        <v>13.4</v>
      </c>
      <c r="E986" s="302"/>
      <c r="F986" s="302">
        <v>6.5</v>
      </c>
      <c r="G986" s="302"/>
      <c r="H986" s="302">
        <v>-5.0999999999999996</v>
      </c>
      <c r="I986" s="302">
        <v>-1.1000000000000001</v>
      </c>
      <c r="J986" s="302"/>
      <c r="K986" s="302">
        <v>4.8</v>
      </c>
      <c r="L986" s="302"/>
      <c r="M986" s="302">
        <v>14.7</v>
      </c>
      <c r="N986" s="303"/>
      <c r="O986" s="99"/>
    </row>
    <row r="987" spans="1:15">
      <c r="A987" s="306" t="s">
        <v>652</v>
      </c>
      <c r="B987" s="304" t="s">
        <v>211</v>
      </c>
      <c r="C987" s="219">
        <v>0</v>
      </c>
      <c r="D987" s="219">
        <v>0</v>
      </c>
      <c r="E987" s="219">
        <v>10</v>
      </c>
      <c r="F987" s="219">
        <v>23</v>
      </c>
      <c r="G987" s="219">
        <v>30</v>
      </c>
      <c r="H987" s="219">
        <v>31</v>
      </c>
      <c r="I987" s="219">
        <v>31</v>
      </c>
      <c r="J987" s="219">
        <v>28</v>
      </c>
      <c r="K987" s="219">
        <v>31</v>
      </c>
      <c r="L987" s="219">
        <v>26</v>
      </c>
      <c r="M987" s="219">
        <v>16</v>
      </c>
      <c r="N987" s="220">
        <v>8</v>
      </c>
    </row>
    <row r="988" spans="1:15" ht="15" thickBot="1">
      <c r="A988" s="307" t="s">
        <v>651</v>
      </c>
      <c r="B988" s="305" t="s">
        <v>650</v>
      </c>
      <c r="C988" s="211">
        <v>19.119354838709679</v>
      </c>
      <c r="D988" s="211">
        <v>16.112903225806448</v>
      </c>
      <c r="E988" s="211">
        <v>14.389999999999997</v>
      </c>
      <c r="F988" s="211">
        <v>10.141935483870967</v>
      </c>
      <c r="G988" s="211">
        <v>6.5900000000000016</v>
      </c>
      <c r="H988" s="211">
        <v>1.5451612903225811</v>
      </c>
      <c r="I988" s="211">
        <v>0.90645161290322562</v>
      </c>
      <c r="J988" s="211">
        <v>0.36071428571428565</v>
      </c>
      <c r="K988" s="211">
        <v>4.3064516129032269</v>
      </c>
      <c r="L988" s="211">
        <v>8.206666666666667</v>
      </c>
      <c r="M988" s="211">
        <v>12.7</v>
      </c>
      <c r="N988" s="212">
        <v>16.63666666666667</v>
      </c>
    </row>
    <row r="989" spans="1:15">
      <c r="B989" s="108"/>
      <c r="C989" s="105"/>
      <c r="D989" s="105"/>
      <c r="E989" s="107"/>
      <c r="F989" s="105"/>
      <c r="G989" s="105"/>
      <c r="H989" s="106"/>
      <c r="I989" s="105"/>
      <c r="J989" s="105"/>
      <c r="K989" s="105"/>
      <c r="L989" s="105"/>
      <c r="M989" s="105"/>
      <c r="N989" s="105"/>
    </row>
    <row r="990" spans="1:15" ht="15" thickBot="1">
      <c r="B990" s="108"/>
      <c r="C990" s="105"/>
      <c r="D990" s="105"/>
      <c r="E990" s="107"/>
      <c r="F990" s="105"/>
      <c r="G990" s="105"/>
      <c r="H990" s="106"/>
      <c r="I990" s="105"/>
      <c r="J990" s="105"/>
      <c r="K990" s="105"/>
      <c r="L990" s="105"/>
      <c r="M990" s="105"/>
      <c r="N990" s="105"/>
    </row>
    <row r="991" spans="1:15" ht="15" thickBot="1">
      <c r="A991" s="317" t="s">
        <v>721</v>
      </c>
      <c r="B991" s="284" t="s">
        <v>236</v>
      </c>
      <c r="C991" s="285" t="s">
        <v>667</v>
      </c>
      <c r="D991" s="285" t="s">
        <v>667</v>
      </c>
      <c r="E991" s="285" t="s">
        <v>667</v>
      </c>
      <c r="F991" s="285" t="s">
        <v>667</v>
      </c>
      <c r="G991" s="285" t="s">
        <v>667</v>
      </c>
      <c r="H991" s="285" t="s">
        <v>667</v>
      </c>
      <c r="I991" s="285" t="s">
        <v>666</v>
      </c>
      <c r="J991" s="285" t="s">
        <v>666</v>
      </c>
      <c r="K991" s="285" t="s">
        <v>666</v>
      </c>
      <c r="L991" s="285" t="s">
        <v>666</v>
      </c>
      <c r="M991" s="285" t="s">
        <v>666</v>
      </c>
      <c r="N991" s="286" t="s">
        <v>666</v>
      </c>
      <c r="O991" s="99"/>
    </row>
    <row r="992" spans="1:15" ht="15" thickBot="1">
      <c r="A992" s="102"/>
      <c r="B992" s="287" t="s">
        <v>195</v>
      </c>
      <c r="C992" s="288" t="s">
        <v>665</v>
      </c>
      <c r="D992" s="288" t="s">
        <v>664</v>
      </c>
      <c r="E992" s="288" t="s">
        <v>663</v>
      </c>
      <c r="F992" s="288" t="s">
        <v>662</v>
      </c>
      <c r="G992" s="288" t="s">
        <v>661</v>
      </c>
      <c r="H992" s="288" t="s">
        <v>660</v>
      </c>
      <c r="I992" s="288" t="s">
        <v>659</v>
      </c>
      <c r="J992" s="288" t="s">
        <v>658</v>
      </c>
      <c r="K992" s="288" t="s">
        <v>657</v>
      </c>
      <c r="L992" s="288" t="s">
        <v>656</v>
      </c>
      <c r="M992" s="288" t="s">
        <v>655</v>
      </c>
      <c r="N992" s="289" t="s">
        <v>654</v>
      </c>
      <c r="O992" s="99"/>
    </row>
    <row r="993" spans="1:15" ht="15" thickBot="1">
      <c r="A993" s="102"/>
      <c r="B993" s="319" t="s">
        <v>653</v>
      </c>
      <c r="C993" s="102"/>
      <c r="D993" s="102"/>
      <c r="E993" s="104"/>
      <c r="F993" s="102"/>
      <c r="G993" s="102"/>
      <c r="H993" s="103"/>
      <c r="I993" s="102"/>
      <c r="J993" s="102"/>
      <c r="K993" s="102"/>
      <c r="L993" s="102"/>
      <c r="M993" s="102"/>
      <c r="N993" s="102"/>
      <c r="O993" s="99"/>
    </row>
    <row r="994" spans="1:15">
      <c r="A994" s="99"/>
      <c r="B994" s="314">
        <v>1</v>
      </c>
      <c r="C994" s="322">
        <v>11.4</v>
      </c>
      <c r="D994" s="297">
        <v>18.2</v>
      </c>
      <c r="E994" s="297">
        <v>13.7</v>
      </c>
      <c r="F994" s="297">
        <v>13.2</v>
      </c>
      <c r="G994" s="297">
        <v>7.5</v>
      </c>
      <c r="H994" s="297">
        <v>-3.7</v>
      </c>
      <c r="I994" s="297">
        <v>0.2</v>
      </c>
      <c r="J994" s="297">
        <v>-3.2</v>
      </c>
      <c r="K994" s="297">
        <v>1.9</v>
      </c>
      <c r="L994" s="297">
        <v>2.1</v>
      </c>
      <c r="M994" s="297">
        <v>8.8000000000000007</v>
      </c>
      <c r="N994" s="298">
        <v>17.7</v>
      </c>
      <c r="O994" s="99"/>
    </row>
    <row r="995" spans="1:15">
      <c r="A995" s="99"/>
      <c r="B995" s="315">
        <v>2</v>
      </c>
      <c r="C995" s="312">
        <v>15</v>
      </c>
      <c r="D995" s="295">
        <v>20.8</v>
      </c>
      <c r="E995" s="295">
        <v>12.8</v>
      </c>
      <c r="F995" s="295">
        <v>13.1</v>
      </c>
      <c r="G995" s="295">
        <v>6.1</v>
      </c>
      <c r="H995" s="295">
        <v>-3.2</v>
      </c>
      <c r="I995" s="295">
        <v>1.5</v>
      </c>
      <c r="J995" s="295">
        <v>-1.3</v>
      </c>
      <c r="K995" s="295">
        <v>3</v>
      </c>
      <c r="L995" s="295">
        <v>1</v>
      </c>
      <c r="M995" s="295">
        <v>7.7</v>
      </c>
      <c r="N995" s="300">
        <v>18</v>
      </c>
      <c r="O995" s="99"/>
    </row>
    <row r="996" spans="1:15">
      <c r="A996" s="99"/>
      <c r="B996" s="315">
        <v>3</v>
      </c>
      <c r="C996" s="312">
        <v>15.8</v>
      </c>
      <c r="D996" s="295">
        <v>18.2</v>
      </c>
      <c r="E996" s="295">
        <v>14.8</v>
      </c>
      <c r="F996" s="295">
        <v>10.3</v>
      </c>
      <c r="G996" s="295">
        <v>4.3</v>
      </c>
      <c r="H996" s="295">
        <v>-0.1</v>
      </c>
      <c r="I996" s="295">
        <v>0.8</v>
      </c>
      <c r="J996" s="295">
        <v>-1.4</v>
      </c>
      <c r="K996" s="295">
        <v>3.2</v>
      </c>
      <c r="L996" s="295">
        <v>1</v>
      </c>
      <c r="M996" s="295">
        <v>10.199999999999999</v>
      </c>
      <c r="N996" s="300">
        <v>20.6</v>
      </c>
      <c r="O996" s="99"/>
    </row>
    <row r="997" spans="1:15">
      <c r="A997" s="99"/>
      <c r="B997" s="315">
        <v>4</v>
      </c>
      <c r="C997" s="312">
        <v>19.3</v>
      </c>
      <c r="D997" s="295">
        <v>18.100000000000001</v>
      </c>
      <c r="E997" s="295">
        <v>16.5</v>
      </c>
      <c r="F997" s="295">
        <v>7.6</v>
      </c>
      <c r="G997" s="295">
        <v>4.5999999999999996</v>
      </c>
      <c r="H997" s="295">
        <v>0.3</v>
      </c>
      <c r="I997" s="295">
        <v>0.9</v>
      </c>
      <c r="J997" s="295">
        <v>-3.3</v>
      </c>
      <c r="K997" s="295">
        <v>3.3</v>
      </c>
      <c r="L997" s="295">
        <v>-0.1</v>
      </c>
      <c r="M997" s="295">
        <v>14</v>
      </c>
      <c r="N997" s="300">
        <v>13.8</v>
      </c>
      <c r="O997" s="99"/>
    </row>
    <row r="998" spans="1:15">
      <c r="A998" s="99"/>
      <c r="B998" s="315">
        <v>5</v>
      </c>
      <c r="C998" s="312">
        <v>20</v>
      </c>
      <c r="D998" s="295">
        <v>17.7</v>
      </c>
      <c r="E998" s="295">
        <v>14.6</v>
      </c>
      <c r="F998" s="295">
        <v>9.5</v>
      </c>
      <c r="G998" s="295">
        <v>8.6999999999999993</v>
      </c>
      <c r="H998" s="295">
        <v>2.7</v>
      </c>
      <c r="I998" s="295">
        <v>-0.8</v>
      </c>
      <c r="J998" s="295">
        <v>-4.3</v>
      </c>
      <c r="K998" s="295">
        <v>0.7</v>
      </c>
      <c r="L998" s="295">
        <v>0.8</v>
      </c>
      <c r="M998" s="295">
        <v>18</v>
      </c>
      <c r="N998" s="300">
        <v>15.6</v>
      </c>
      <c r="O998" s="99"/>
    </row>
    <row r="999" spans="1:15">
      <c r="A999" s="99"/>
      <c r="B999" s="315">
        <v>6</v>
      </c>
      <c r="C999" s="312">
        <v>20.7</v>
      </c>
      <c r="D999" s="295">
        <v>16.600000000000001</v>
      </c>
      <c r="E999" s="295">
        <v>16.2</v>
      </c>
      <c r="F999" s="295">
        <v>11.4</v>
      </c>
      <c r="G999" s="295">
        <v>9.1</v>
      </c>
      <c r="H999" s="295">
        <v>3.3</v>
      </c>
      <c r="I999" s="295">
        <v>-6</v>
      </c>
      <c r="J999" s="295">
        <v>-3.4</v>
      </c>
      <c r="K999" s="295">
        <v>2.7</v>
      </c>
      <c r="L999" s="295">
        <v>0.2</v>
      </c>
      <c r="M999" s="295">
        <v>14.1</v>
      </c>
      <c r="N999" s="300">
        <v>20.399999999999999</v>
      </c>
      <c r="O999" s="99"/>
    </row>
    <row r="1000" spans="1:15">
      <c r="A1000" s="99"/>
      <c r="B1000" s="315">
        <v>7</v>
      </c>
      <c r="C1000" s="312">
        <v>23.2</v>
      </c>
      <c r="D1000" s="295">
        <v>17.100000000000001</v>
      </c>
      <c r="E1000" s="295">
        <v>16.2</v>
      </c>
      <c r="F1000" s="295">
        <v>9.1</v>
      </c>
      <c r="G1000" s="295">
        <v>8</v>
      </c>
      <c r="H1000" s="295">
        <v>2.6</v>
      </c>
      <c r="I1000" s="295">
        <v>-4</v>
      </c>
      <c r="J1000" s="295">
        <v>-3.3</v>
      </c>
      <c r="K1000" s="295">
        <v>2.6</v>
      </c>
      <c r="L1000" s="295">
        <v>5.0999999999999996</v>
      </c>
      <c r="M1000" s="295">
        <v>10</v>
      </c>
      <c r="N1000" s="300">
        <v>18.100000000000001</v>
      </c>
      <c r="O1000" s="99"/>
    </row>
    <row r="1001" spans="1:15">
      <c r="A1001" s="99"/>
      <c r="B1001" s="315">
        <v>8</v>
      </c>
      <c r="C1001" s="312">
        <v>22</v>
      </c>
      <c r="D1001" s="295">
        <v>16.899999999999999</v>
      </c>
      <c r="E1001" s="295">
        <v>16.399999999999999</v>
      </c>
      <c r="F1001" s="295">
        <v>14.9</v>
      </c>
      <c r="G1001" s="295">
        <v>5.6</v>
      </c>
      <c r="H1001" s="295">
        <v>-0.5</v>
      </c>
      <c r="I1001" s="295">
        <v>1.4</v>
      </c>
      <c r="J1001" s="295">
        <v>-2.1</v>
      </c>
      <c r="K1001" s="295">
        <v>4.8</v>
      </c>
      <c r="L1001" s="295">
        <v>5.7</v>
      </c>
      <c r="M1001" s="295">
        <v>10.199999999999999</v>
      </c>
      <c r="N1001" s="300">
        <v>15.5</v>
      </c>
      <c r="O1001" s="99"/>
    </row>
    <row r="1002" spans="1:15">
      <c r="A1002" s="99"/>
      <c r="B1002" s="315">
        <v>9</v>
      </c>
      <c r="C1002" s="312">
        <v>16</v>
      </c>
      <c r="D1002" s="295">
        <v>19.899999999999999</v>
      </c>
      <c r="E1002" s="295">
        <v>14.6</v>
      </c>
      <c r="F1002" s="295">
        <v>11.5</v>
      </c>
      <c r="G1002" s="295">
        <v>7.6</v>
      </c>
      <c r="H1002" s="295">
        <v>-4.2</v>
      </c>
      <c r="I1002" s="295">
        <v>4.4000000000000004</v>
      </c>
      <c r="J1002" s="295">
        <v>0.8</v>
      </c>
      <c r="K1002" s="295">
        <v>2.1</v>
      </c>
      <c r="L1002" s="295">
        <v>6.9</v>
      </c>
      <c r="M1002" s="295">
        <v>13</v>
      </c>
      <c r="N1002" s="300">
        <v>10.7</v>
      </c>
      <c r="O1002" s="99"/>
    </row>
    <row r="1003" spans="1:15">
      <c r="A1003" s="99"/>
      <c r="B1003" s="315">
        <v>10</v>
      </c>
      <c r="C1003" s="312">
        <v>15</v>
      </c>
      <c r="D1003" s="295">
        <v>20.7</v>
      </c>
      <c r="E1003" s="295">
        <v>12.3</v>
      </c>
      <c r="F1003" s="295">
        <v>13.6</v>
      </c>
      <c r="G1003" s="295">
        <v>11.1</v>
      </c>
      <c r="H1003" s="295">
        <v>-2.2000000000000002</v>
      </c>
      <c r="I1003" s="295">
        <v>9.1999999999999993</v>
      </c>
      <c r="J1003" s="295">
        <v>3</v>
      </c>
      <c r="K1003" s="295">
        <v>3</v>
      </c>
      <c r="L1003" s="295">
        <v>7.7</v>
      </c>
      <c r="M1003" s="295">
        <v>11.4</v>
      </c>
      <c r="N1003" s="300">
        <v>14.2</v>
      </c>
      <c r="O1003" s="99"/>
    </row>
    <row r="1004" spans="1:15">
      <c r="A1004" s="99"/>
      <c r="B1004" s="315">
        <v>11</v>
      </c>
      <c r="C1004" s="312">
        <v>17.7</v>
      </c>
      <c r="D1004" s="295">
        <v>18.399999999999999</v>
      </c>
      <c r="E1004" s="295">
        <v>12.7</v>
      </c>
      <c r="F1004" s="295">
        <v>15.8</v>
      </c>
      <c r="G1004" s="295">
        <v>8.6999999999999993</v>
      </c>
      <c r="H1004" s="295">
        <v>2.5</v>
      </c>
      <c r="I1004" s="295">
        <v>0.9</v>
      </c>
      <c r="J1004" s="295">
        <v>1.5</v>
      </c>
      <c r="K1004" s="295">
        <v>3</v>
      </c>
      <c r="L1004" s="295">
        <v>12.4</v>
      </c>
      <c r="M1004" s="295">
        <v>10.1</v>
      </c>
      <c r="N1004" s="300">
        <v>15.2</v>
      </c>
      <c r="O1004" s="99"/>
    </row>
    <row r="1005" spans="1:15">
      <c r="A1005" s="99"/>
      <c r="B1005" s="315">
        <v>12</v>
      </c>
      <c r="C1005" s="312">
        <v>16.399999999999999</v>
      </c>
      <c r="D1005" s="295">
        <v>15.4</v>
      </c>
      <c r="E1005" s="295">
        <v>15.9</v>
      </c>
      <c r="F1005" s="295">
        <v>12.6</v>
      </c>
      <c r="G1005" s="295">
        <v>8.1999999999999993</v>
      </c>
      <c r="H1005" s="295">
        <v>6</v>
      </c>
      <c r="I1005" s="295">
        <v>3</v>
      </c>
      <c r="J1005" s="295">
        <v>2</v>
      </c>
      <c r="K1005" s="295">
        <v>2.7</v>
      </c>
      <c r="L1005" s="295">
        <v>8.8000000000000007</v>
      </c>
      <c r="M1005" s="295">
        <v>14.9</v>
      </c>
      <c r="N1005" s="300">
        <v>18.399999999999999</v>
      </c>
      <c r="O1005" s="99"/>
    </row>
    <row r="1006" spans="1:15">
      <c r="A1006" s="99"/>
      <c r="B1006" s="315">
        <v>13</v>
      </c>
      <c r="C1006" s="312">
        <v>17</v>
      </c>
      <c r="D1006" s="295">
        <v>16.8</v>
      </c>
      <c r="E1006" s="295">
        <v>15.9</v>
      </c>
      <c r="F1006" s="295">
        <v>13.4</v>
      </c>
      <c r="G1006" s="295">
        <v>7.2</v>
      </c>
      <c r="H1006" s="295">
        <v>8</v>
      </c>
      <c r="I1006" s="295">
        <v>7.6</v>
      </c>
      <c r="J1006" s="295">
        <v>1.5</v>
      </c>
      <c r="K1006" s="295">
        <v>1.6</v>
      </c>
      <c r="L1006" s="295">
        <v>7.8</v>
      </c>
      <c r="M1006" s="295">
        <v>12.5</v>
      </c>
      <c r="N1006" s="300">
        <v>19.8</v>
      </c>
      <c r="O1006" s="99"/>
    </row>
    <row r="1007" spans="1:15">
      <c r="A1007" s="99"/>
      <c r="B1007" s="315">
        <v>14</v>
      </c>
      <c r="C1007" s="312">
        <v>18.399999999999999</v>
      </c>
      <c r="D1007" s="295">
        <v>14</v>
      </c>
      <c r="E1007" s="295">
        <v>15.9</v>
      </c>
      <c r="F1007" s="295">
        <v>12.3</v>
      </c>
      <c r="G1007" s="295">
        <v>7.8</v>
      </c>
      <c r="H1007" s="295">
        <v>6.3</v>
      </c>
      <c r="I1007" s="295">
        <v>5.0999999999999996</v>
      </c>
      <c r="J1007" s="295">
        <v>2.4</v>
      </c>
      <c r="K1007" s="295">
        <v>1.5</v>
      </c>
      <c r="L1007" s="295">
        <v>8.3000000000000007</v>
      </c>
      <c r="M1007" s="295">
        <v>8.8000000000000007</v>
      </c>
      <c r="N1007" s="300">
        <v>19.3</v>
      </c>
      <c r="O1007" s="99"/>
    </row>
    <row r="1008" spans="1:15">
      <c r="A1008" s="99"/>
      <c r="B1008" s="315">
        <v>15</v>
      </c>
      <c r="C1008" s="312">
        <v>17.100000000000001</v>
      </c>
      <c r="D1008" s="295">
        <v>14.6</v>
      </c>
      <c r="E1008" s="295">
        <v>15.8</v>
      </c>
      <c r="F1008" s="295">
        <v>11.5</v>
      </c>
      <c r="G1008" s="295">
        <v>10.199999999999999</v>
      </c>
      <c r="H1008" s="295">
        <v>6.5</v>
      </c>
      <c r="I1008" s="295">
        <v>1.1000000000000001</v>
      </c>
      <c r="J1008" s="295">
        <v>0.4</v>
      </c>
      <c r="K1008" s="295">
        <v>3.6</v>
      </c>
      <c r="L1008" s="295">
        <v>12.2</v>
      </c>
      <c r="M1008" s="295">
        <v>9.5</v>
      </c>
      <c r="N1008" s="300">
        <v>13.8</v>
      </c>
      <c r="O1008" s="99"/>
    </row>
    <row r="1009" spans="1:15">
      <c r="A1009" s="99"/>
      <c r="B1009" s="315">
        <v>16</v>
      </c>
      <c r="C1009" s="312">
        <v>19.399999999999999</v>
      </c>
      <c r="D1009" s="295">
        <v>13.3</v>
      </c>
      <c r="E1009" s="295">
        <v>15.1</v>
      </c>
      <c r="F1009" s="295">
        <v>11.9</v>
      </c>
      <c r="G1009" s="295">
        <v>9.3000000000000007</v>
      </c>
      <c r="H1009" s="295">
        <v>4.2</v>
      </c>
      <c r="I1009" s="295">
        <v>0.7</v>
      </c>
      <c r="J1009" s="295">
        <v>-1.8</v>
      </c>
      <c r="K1009" s="295">
        <v>3</v>
      </c>
      <c r="L1009" s="295">
        <v>11</v>
      </c>
      <c r="M1009" s="295">
        <v>13.9</v>
      </c>
      <c r="N1009" s="300">
        <v>11.9</v>
      </c>
      <c r="O1009" s="99"/>
    </row>
    <row r="1010" spans="1:15">
      <c r="A1010" s="99"/>
      <c r="B1010" s="315">
        <v>17</v>
      </c>
      <c r="C1010" s="312">
        <v>19.3</v>
      </c>
      <c r="D1010" s="295">
        <v>13.1</v>
      </c>
      <c r="E1010" s="295">
        <v>14</v>
      </c>
      <c r="F1010" s="295">
        <v>12.2</v>
      </c>
      <c r="G1010" s="295">
        <v>8.4</v>
      </c>
      <c r="H1010" s="295">
        <v>2.5</v>
      </c>
      <c r="I1010" s="295">
        <v>1.9</v>
      </c>
      <c r="J1010" s="295">
        <v>1.3</v>
      </c>
      <c r="K1010" s="295">
        <v>5.8</v>
      </c>
      <c r="L1010" s="295">
        <v>7.6</v>
      </c>
      <c r="M1010" s="295">
        <v>8.6999999999999993</v>
      </c>
      <c r="N1010" s="300">
        <v>11.1</v>
      </c>
      <c r="O1010" s="99"/>
    </row>
    <row r="1011" spans="1:15">
      <c r="A1011" s="99"/>
      <c r="B1011" s="315">
        <v>18</v>
      </c>
      <c r="C1011" s="312">
        <v>20.399999999999999</v>
      </c>
      <c r="D1011" s="295">
        <v>16.399999999999999</v>
      </c>
      <c r="E1011" s="295">
        <v>12.6</v>
      </c>
      <c r="F1011" s="295">
        <v>9.3000000000000007</v>
      </c>
      <c r="G1011" s="295">
        <v>6.1</v>
      </c>
      <c r="H1011" s="295">
        <v>6.8</v>
      </c>
      <c r="I1011" s="295">
        <v>0.9</v>
      </c>
      <c r="J1011" s="295">
        <v>0.3</v>
      </c>
      <c r="K1011" s="295">
        <v>0.9</v>
      </c>
      <c r="L1011" s="295">
        <v>2.6</v>
      </c>
      <c r="M1011" s="295">
        <v>11.7</v>
      </c>
      <c r="N1011" s="300">
        <v>13.1</v>
      </c>
      <c r="O1011" s="99"/>
    </row>
    <row r="1012" spans="1:15">
      <c r="A1012" s="99"/>
      <c r="B1012" s="315">
        <v>19</v>
      </c>
      <c r="C1012" s="312">
        <v>21.4</v>
      </c>
      <c r="D1012" s="295">
        <v>12.9</v>
      </c>
      <c r="E1012" s="295">
        <v>16.2</v>
      </c>
      <c r="F1012" s="295">
        <v>9.6999999999999993</v>
      </c>
      <c r="G1012" s="295">
        <v>5</v>
      </c>
      <c r="H1012" s="295">
        <v>7.9</v>
      </c>
      <c r="I1012" s="295">
        <v>-0.1</v>
      </c>
      <c r="J1012" s="295">
        <v>-1.4</v>
      </c>
      <c r="K1012" s="295">
        <v>0.1</v>
      </c>
      <c r="L1012" s="295">
        <v>5.5</v>
      </c>
      <c r="M1012" s="295">
        <v>15.1</v>
      </c>
      <c r="N1012" s="300">
        <v>10.4</v>
      </c>
      <c r="O1012" s="99"/>
    </row>
    <row r="1013" spans="1:15">
      <c r="A1013" s="99"/>
      <c r="B1013" s="315">
        <v>20</v>
      </c>
      <c r="C1013" s="312">
        <v>22.3</v>
      </c>
      <c r="D1013" s="295">
        <v>12.7</v>
      </c>
      <c r="E1013" s="295">
        <v>16.600000000000001</v>
      </c>
      <c r="F1013" s="295">
        <v>10.9</v>
      </c>
      <c r="G1013" s="295">
        <v>4.0999999999999996</v>
      </c>
      <c r="H1013" s="295">
        <v>2.8</v>
      </c>
      <c r="I1013" s="295">
        <v>-0.1</v>
      </c>
      <c r="J1013" s="295">
        <v>-0.4</v>
      </c>
      <c r="K1013" s="295">
        <v>1.6</v>
      </c>
      <c r="L1013" s="295">
        <v>10.3</v>
      </c>
      <c r="M1013" s="295">
        <v>9</v>
      </c>
      <c r="N1013" s="300">
        <v>9.5</v>
      </c>
      <c r="O1013" s="99"/>
    </row>
    <row r="1014" spans="1:15">
      <c r="A1014" s="99"/>
      <c r="B1014" s="315">
        <v>21</v>
      </c>
      <c r="C1014" s="312">
        <v>21.1</v>
      </c>
      <c r="D1014" s="295">
        <v>10.8</v>
      </c>
      <c r="E1014" s="295">
        <v>15.8</v>
      </c>
      <c r="F1014" s="295">
        <v>11.3</v>
      </c>
      <c r="G1014" s="295">
        <v>4</v>
      </c>
      <c r="H1014" s="295">
        <v>3.3</v>
      </c>
      <c r="I1014" s="295">
        <v>0.4</v>
      </c>
      <c r="J1014" s="295">
        <v>-1.2</v>
      </c>
      <c r="K1014" s="295">
        <v>5.5</v>
      </c>
      <c r="L1014" s="295">
        <v>12.8</v>
      </c>
      <c r="M1014" s="295">
        <v>10.7</v>
      </c>
      <c r="N1014" s="300">
        <v>11.9</v>
      </c>
      <c r="O1014" s="99"/>
    </row>
    <row r="1015" spans="1:15">
      <c r="A1015" s="99"/>
      <c r="B1015" s="315">
        <v>22</v>
      </c>
      <c r="C1015" s="312">
        <v>22.8</v>
      </c>
      <c r="D1015" s="295">
        <v>13.7</v>
      </c>
      <c r="E1015" s="295">
        <v>9.6999999999999993</v>
      </c>
      <c r="F1015" s="295">
        <v>6.6</v>
      </c>
      <c r="G1015" s="295">
        <v>3.6</v>
      </c>
      <c r="H1015" s="295">
        <v>6.1</v>
      </c>
      <c r="I1015" s="295">
        <v>1.6</v>
      </c>
      <c r="J1015" s="295">
        <v>0.4</v>
      </c>
      <c r="K1015" s="295">
        <v>-2.6</v>
      </c>
      <c r="L1015" s="295">
        <v>7.8</v>
      </c>
      <c r="M1015" s="295">
        <v>11.6</v>
      </c>
      <c r="N1015" s="300">
        <v>13.1</v>
      </c>
      <c r="O1015" s="99"/>
    </row>
    <row r="1016" spans="1:15">
      <c r="A1016" s="99"/>
      <c r="B1016" s="315">
        <v>23</v>
      </c>
      <c r="C1016" s="312">
        <v>17.5</v>
      </c>
      <c r="D1016" s="295">
        <v>14.4</v>
      </c>
      <c r="E1016" s="295">
        <v>7</v>
      </c>
      <c r="F1016" s="295">
        <v>5.8</v>
      </c>
      <c r="G1016" s="295">
        <v>4.4000000000000004</v>
      </c>
      <c r="H1016" s="295">
        <v>7.5</v>
      </c>
      <c r="I1016" s="295">
        <v>0</v>
      </c>
      <c r="J1016" s="295">
        <v>2.9</v>
      </c>
      <c r="K1016" s="295">
        <v>0.2</v>
      </c>
      <c r="L1016" s="295">
        <v>11.5</v>
      </c>
      <c r="M1016" s="295">
        <v>13.1</v>
      </c>
      <c r="N1016" s="300">
        <v>10.8</v>
      </c>
      <c r="O1016" s="99"/>
    </row>
    <row r="1017" spans="1:15">
      <c r="A1017" s="99"/>
      <c r="B1017" s="315">
        <v>24</v>
      </c>
      <c r="C1017" s="312">
        <v>16.3</v>
      </c>
      <c r="D1017" s="295">
        <v>9.9</v>
      </c>
      <c r="E1017" s="295">
        <v>9.1999999999999993</v>
      </c>
      <c r="F1017" s="295">
        <v>4.5</v>
      </c>
      <c r="G1017" s="295">
        <v>3.8</v>
      </c>
      <c r="H1017" s="295">
        <v>5.0999999999999996</v>
      </c>
      <c r="I1017" s="295">
        <v>-2</v>
      </c>
      <c r="J1017" s="295">
        <v>3.3</v>
      </c>
      <c r="K1017" s="295">
        <v>5.3</v>
      </c>
      <c r="L1017" s="295">
        <v>11.5</v>
      </c>
      <c r="M1017" s="295">
        <v>13.7</v>
      </c>
      <c r="N1017" s="300">
        <v>10.3</v>
      </c>
      <c r="O1017" s="99"/>
    </row>
    <row r="1018" spans="1:15">
      <c r="A1018" s="99"/>
      <c r="B1018" s="315">
        <v>25</v>
      </c>
      <c r="C1018" s="312">
        <v>17.899999999999999</v>
      </c>
      <c r="D1018" s="295">
        <v>11.2</v>
      </c>
      <c r="E1018" s="295">
        <v>11.7</v>
      </c>
      <c r="F1018" s="295">
        <v>4.5999999999999996</v>
      </c>
      <c r="G1018" s="295">
        <v>3.7</v>
      </c>
      <c r="H1018" s="295">
        <v>1.7</v>
      </c>
      <c r="I1018" s="295">
        <v>-0.4</v>
      </c>
      <c r="J1018" s="295">
        <v>2.5</v>
      </c>
      <c r="K1018" s="295">
        <v>6.9</v>
      </c>
      <c r="L1018" s="295">
        <v>15.4</v>
      </c>
      <c r="M1018" s="295">
        <v>13.6</v>
      </c>
      <c r="N1018" s="300">
        <v>14.5</v>
      </c>
      <c r="O1018" s="99"/>
    </row>
    <row r="1019" spans="1:15">
      <c r="A1019" s="99"/>
      <c r="B1019" s="315">
        <v>26</v>
      </c>
      <c r="C1019" s="312">
        <v>19.600000000000001</v>
      </c>
      <c r="D1019" s="295">
        <v>11.7</v>
      </c>
      <c r="E1019" s="295">
        <v>12</v>
      </c>
      <c r="F1019" s="295">
        <v>4.9000000000000004</v>
      </c>
      <c r="G1019" s="295">
        <v>2.1</v>
      </c>
      <c r="H1019" s="295">
        <v>-2.7</v>
      </c>
      <c r="I1019" s="295">
        <v>0</v>
      </c>
      <c r="J1019" s="295">
        <v>3</v>
      </c>
      <c r="K1019" s="295">
        <v>9.6</v>
      </c>
      <c r="L1019" s="295">
        <v>10.7</v>
      </c>
      <c r="M1019" s="295">
        <v>11.3</v>
      </c>
      <c r="N1019" s="300">
        <v>16.3</v>
      </c>
      <c r="O1019" s="99"/>
    </row>
    <row r="1020" spans="1:15">
      <c r="A1020" s="99"/>
      <c r="B1020" s="315">
        <v>27</v>
      </c>
      <c r="C1020" s="312">
        <v>22.2</v>
      </c>
      <c r="D1020" s="295">
        <v>12.4</v>
      </c>
      <c r="E1020" s="295">
        <v>11</v>
      </c>
      <c r="F1020" s="295">
        <v>3.9</v>
      </c>
      <c r="G1020" s="295">
        <v>1.3</v>
      </c>
      <c r="H1020" s="295">
        <v>-6.3</v>
      </c>
      <c r="I1020" s="295">
        <v>0.6</v>
      </c>
      <c r="J1020" s="295">
        <v>3.4</v>
      </c>
      <c r="K1020" s="295">
        <v>5.4</v>
      </c>
      <c r="L1020" s="295">
        <v>13.6</v>
      </c>
      <c r="M1020" s="295">
        <v>9.3000000000000007</v>
      </c>
      <c r="N1020" s="300">
        <v>16.100000000000001</v>
      </c>
      <c r="O1020" s="99"/>
    </row>
    <row r="1021" spans="1:15">
      <c r="A1021" s="99"/>
      <c r="B1021" s="315">
        <v>28</v>
      </c>
      <c r="C1021" s="312">
        <v>19.899999999999999</v>
      </c>
      <c r="D1021" s="295">
        <v>11.5</v>
      </c>
      <c r="E1021" s="295">
        <v>9.4</v>
      </c>
      <c r="F1021" s="295">
        <v>1.2</v>
      </c>
      <c r="G1021" s="295">
        <v>-0.1</v>
      </c>
      <c r="H1021" s="295">
        <v>-8.1</v>
      </c>
      <c r="I1021" s="295">
        <v>0.7</v>
      </c>
      <c r="J1021" s="295">
        <v>2.4</v>
      </c>
      <c r="K1021" s="295">
        <v>2.8</v>
      </c>
      <c r="L1021" s="295">
        <v>6.5</v>
      </c>
      <c r="M1021" s="295">
        <v>9.6</v>
      </c>
      <c r="N1021" s="300">
        <v>14</v>
      </c>
      <c r="O1021" s="99"/>
    </row>
    <row r="1022" spans="1:15">
      <c r="A1022" s="99"/>
      <c r="B1022" s="315">
        <v>29</v>
      </c>
      <c r="C1022" s="312">
        <v>20.2</v>
      </c>
      <c r="D1022" s="295">
        <v>15.6</v>
      </c>
      <c r="E1022" s="295">
        <v>11.4</v>
      </c>
      <c r="F1022" s="295">
        <v>4.2</v>
      </c>
      <c r="G1022" s="295">
        <v>-3.1</v>
      </c>
      <c r="H1022" s="295">
        <v>-5.3</v>
      </c>
      <c r="I1022" s="295">
        <v>0.5</v>
      </c>
      <c r="J1022" s="295"/>
      <c r="K1022" s="295">
        <v>7.1</v>
      </c>
      <c r="L1022" s="295">
        <v>5.8</v>
      </c>
      <c r="M1022" s="295">
        <v>13.3</v>
      </c>
      <c r="N1022" s="300">
        <v>14.3</v>
      </c>
      <c r="O1022" s="99"/>
    </row>
    <row r="1023" spans="1:15">
      <c r="A1023" s="99"/>
      <c r="B1023" s="315">
        <v>30</v>
      </c>
      <c r="C1023" s="312">
        <v>21.9</v>
      </c>
      <c r="D1023" s="295">
        <v>15.4</v>
      </c>
      <c r="E1023" s="295">
        <v>14.2</v>
      </c>
      <c r="F1023" s="295">
        <v>4.0999999999999996</v>
      </c>
      <c r="G1023" s="295">
        <v>-3.5</v>
      </c>
      <c r="H1023" s="295">
        <v>-5.3</v>
      </c>
      <c r="I1023" s="295">
        <v>-0.3</v>
      </c>
      <c r="J1023" s="295"/>
      <c r="K1023" s="295">
        <v>4.2</v>
      </c>
      <c r="L1023" s="295">
        <v>6.2</v>
      </c>
      <c r="M1023" s="295">
        <v>13.4</v>
      </c>
      <c r="N1023" s="300">
        <v>16.7</v>
      </c>
      <c r="O1023" s="99"/>
    </row>
    <row r="1024" spans="1:15" ht="15" thickBot="1">
      <c r="A1024" s="99"/>
      <c r="B1024" s="323">
        <v>31</v>
      </c>
      <c r="C1024" s="313">
        <v>18</v>
      </c>
      <c r="D1024" s="302">
        <v>13.9</v>
      </c>
      <c r="E1024" s="302"/>
      <c r="F1024" s="302">
        <v>5.5</v>
      </c>
      <c r="G1024" s="302"/>
      <c r="H1024" s="302">
        <v>-3.1</v>
      </c>
      <c r="I1024" s="302">
        <v>-1.1000000000000001</v>
      </c>
      <c r="J1024" s="302"/>
      <c r="K1024" s="302">
        <v>5</v>
      </c>
      <c r="L1024" s="302"/>
      <c r="M1024" s="302">
        <v>12.4</v>
      </c>
      <c r="N1024" s="303"/>
      <c r="O1024" s="99"/>
    </row>
    <row r="1025" spans="1:15">
      <c r="A1025" s="306" t="s">
        <v>652</v>
      </c>
      <c r="B1025" s="304" t="s">
        <v>211</v>
      </c>
      <c r="C1025" s="219">
        <v>0</v>
      </c>
      <c r="D1025" s="219">
        <v>0</v>
      </c>
      <c r="E1025" s="219">
        <v>13</v>
      </c>
      <c r="F1025" s="219">
        <v>25</v>
      </c>
      <c r="G1025" s="219">
        <v>31</v>
      </c>
      <c r="H1025" s="219">
        <v>31</v>
      </c>
      <c r="I1025" s="219">
        <v>31</v>
      </c>
      <c r="J1025" s="219">
        <v>28</v>
      </c>
      <c r="K1025" s="219">
        <v>31</v>
      </c>
      <c r="L1025" s="219">
        <v>29</v>
      </c>
      <c r="M1025" s="219">
        <v>19</v>
      </c>
      <c r="N1025" s="220">
        <v>9</v>
      </c>
    </row>
    <row r="1026" spans="1:15" ht="15" thickBot="1">
      <c r="A1026" s="307" t="s">
        <v>651</v>
      </c>
      <c r="B1026" s="305" t="s">
        <v>650</v>
      </c>
      <c r="C1026" s="211">
        <v>18.877419354838711</v>
      </c>
      <c r="D1026" s="211">
        <v>15.235483870967739</v>
      </c>
      <c r="E1026" s="211">
        <v>13.67333333333333</v>
      </c>
      <c r="F1026" s="211">
        <v>9.3677419354838705</v>
      </c>
      <c r="G1026" s="211">
        <v>5.46</v>
      </c>
      <c r="H1026" s="211">
        <v>1.3354838709677417</v>
      </c>
      <c r="I1026" s="211">
        <v>0.92258064516129024</v>
      </c>
      <c r="J1026" s="211">
        <v>0.14285714285714293</v>
      </c>
      <c r="K1026" s="211">
        <v>3.2419354838709675</v>
      </c>
      <c r="L1026" s="211">
        <v>7.29</v>
      </c>
      <c r="M1026" s="211">
        <v>11.729032258064517</v>
      </c>
      <c r="N1026" s="212">
        <v>14.83666666666667</v>
      </c>
    </row>
    <row r="1027" spans="1:15">
      <c r="B1027" s="108"/>
      <c r="C1027" s="105"/>
      <c r="D1027" s="105"/>
      <c r="E1027" s="107"/>
      <c r="F1027" s="105"/>
      <c r="G1027" s="105"/>
      <c r="H1027" s="106"/>
      <c r="I1027" s="105"/>
      <c r="J1027" s="105"/>
      <c r="K1027" s="105"/>
      <c r="L1027" s="105"/>
      <c r="M1027" s="105"/>
      <c r="N1027" s="105"/>
    </row>
    <row r="1028" spans="1:15" ht="15" thickBot="1">
      <c r="B1028" s="108"/>
      <c r="C1028" s="105"/>
      <c r="D1028" s="105"/>
      <c r="E1028" s="107"/>
      <c r="F1028" s="105"/>
      <c r="G1028" s="105"/>
      <c r="H1028" s="106"/>
      <c r="I1028" s="105"/>
      <c r="J1028" s="105"/>
      <c r="K1028" s="105"/>
      <c r="L1028" s="105"/>
      <c r="M1028" s="105"/>
      <c r="N1028" s="105"/>
    </row>
    <row r="1029" spans="1:15" ht="15" thickBot="1">
      <c r="A1029" s="318" t="s">
        <v>720</v>
      </c>
      <c r="B1029" s="284" t="s">
        <v>236</v>
      </c>
      <c r="C1029" s="285" t="s">
        <v>667</v>
      </c>
      <c r="D1029" s="285" t="s">
        <v>667</v>
      </c>
      <c r="E1029" s="285" t="s">
        <v>667</v>
      </c>
      <c r="F1029" s="285" t="s">
        <v>667</v>
      </c>
      <c r="G1029" s="285" t="s">
        <v>667</v>
      </c>
      <c r="H1029" s="285" t="s">
        <v>667</v>
      </c>
      <c r="I1029" s="285" t="s">
        <v>666</v>
      </c>
      <c r="J1029" s="285" t="s">
        <v>666</v>
      </c>
      <c r="K1029" s="285" t="s">
        <v>666</v>
      </c>
      <c r="L1029" s="285" t="s">
        <v>666</v>
      </c>
      <c r="M1029" s="285" t="s">
        <v>666</v>
      </c>
      <c r="N1029" s="286" t="s">
        <v>666</v>
      </c>
      <c r="O1029" s="99"/>
    </row>
    <row r="1030" spans="1:15" ht="15" thickBot="1">
      <c r="A1030" s="102"/>
      <c r="B1030" s="287" t="s">
        <v>195</v>
      </c>
      <c r="C1030" s="288" t="s">
        <v>665</v>
      </c>
      <c r="D1030" s="288" t="s">
        <v>664</v>
      </c>
      <c r="E1030" s="288" t="s">
        <v>663</v>
      </c>
      <c r="F1030" s="288" t="s">
        <v>662</v>
      </c>
      <c r="G1030" s="288" t="s">
        <v>661</v>
      </c>
      <c r="H1030" s="288" t="s">
        <v>660</v>
      </c>
      <c r="I1030" s="288" t="s">
        <v>659</v>
      </c>
      <c r="J1030" s="288" t="s">
        <v>658</v>
      </c>
      <c r="K1030" s="288" t="s">
        <v>657</v>
      </c>
      <c r="L1030" s="288" t="s">
        <v>656</v>
      </c>
      <c r="M1030" s="288" t="s">
        <v>655</v>
      </c>
      <c r="N1030" s="289" t="s">
        <v>654</v>
      </c>
      <c r="O1030" s="99"/>
    </row>
    <row r="1031" spans="1:15" ht="15" thickBot="1">
      <c r="A1031" s="102"/>
      <c r="B1031" s="319" t="s">
        <v>653</v>
      </c>
      <c r="C1031" s="102"/>
      <c r="D1031" s="102"/>
      <c r="E1031" s="104"/>
      <c r="F1031" s="102"/>
      <c r="G1031" s="102"/>
      <c r="H1031" s="103"/>
      <c r="I1031" s="102"/>
      <c r="J1031" s="102"/>
      <c r="K1031" s="102"/>
      <c r="L1031" s="102"/>
      <c r="M1031" s="102"/>
      <c r="N1031" s="102"/>
      <c r="O1031" s="99"/>
    </row>
    <row r="1032" spans="1:15">
      <c r="A1032" s="99"/>
      <c r="B1032" s="314">
        <v>1</v>
      </c>
      <c r="C1032" s="322">
        <v>16.899999999999999</v>
      </c>
      <c r="D1032" s="297">
        <v>20</v>
      </c>
      <c r="E1032" s="297">
        <v>14</v>
      </c>
      <c r="F1032" s="297">
        <v>15.9</v>
      </c>
      <c r="G1032" s="297">
        <v>9.9</v>
      </c>
      <c r="H1032" s="297">
        <v>0.6</v>
      </c>
      <c r="I1032" s="297">
        <v>2.2000000000000002</v>
      </c>
      <c r="J1032" s="297">
        <v>2</v>
      </c>
      <c r="K1032" s="297">
        <v>4.7</v>
      </c>
      <c r="L1032" s="297">
        <v>3.7</v>
      </c>
      <c r="M1032" s="297">
        <v>10.9</v>
      </c>
      <c r="N1032" s="298">
        <v>19.399999999999999</v>
      </c>
      <c r="O1032" s="99"/>
    </row>
    <row r="1033" spans="1:15">
      <c r="A1033" s="99"/>
      <c r="B1033" s="315">
        <v>2</v>
      </c>
      <c r="C1033" s="312">
        <v>17.8</v>
      </c>
      <c r="D1033" s="295">
        <v>24.2</v>
      </c>
      <c r="E1033" s="295">
        <v>14.2</v>
      </c>
      <c r="F1033" s="295">
        <v>14.9</v>
      </c>
      <c r="G1033" s="295">
        <v>9.3000000000000007</v>
      </c>
      <c r="H1033" s="295">
        <v>0.2</v>
      </c>
      <c r="I1033" s="295">
        <v>3.1</v>
      </c>
      <c r="J1033" s="295">
        <v>0.3</v>
      </c>
      <c r="K1033" s="295">
        <v>5.9</v>
      </c>
      <c r="L1033" s="295">
        <v>2.7</v>
      </c>
      <c r="M1033" s="295">
        <v>10.3</v>
      </c>
      <c r="N1033" s="300">
        <v>20.3</v>
      </c>
      <c r="O1033" s="99"/>
    </row>
    <row r="1034" spans="1:15">
      <c r="A1034" s="99"/>
      <c r="B1034" s="315">
        <v>3</v>
      </c>
      <c r="C1034" s="312">
        <v>19.8</v>
      </c>
      <c r="D1034" s="295">
        <v>19.2</v>
      </c>
      <c r="E1034" s="295">
        <v>15.2</v>
      </c>
      <c r="F1034" s="295">
        <v>12.6</v>
      </c>
      <c r="G1034" s="295">
        <v>9.1</v>
      </c>
      <c r="H1034" s="295">
        <v>3.2</v>
      </c>
      <c r="I1034" s="295">
        <v>2.7</v>
      </c>
      <c r="J1034" s="295">
        <v>1.1000000000000001</v>
      </c>
      <c r="K1034" s="295">
        <v>5.4</v>
      </c>
      <c r="L1034" s="295">
        <v>3.3</v>
      </c>
      <c r="M1034" s="295">
        <v>12.2</v>
      </c>
      <c r="N1034" s="300">
        <v>23</v>
      </c>
      <c r="O1034" s="99"/>
    </row>
    <row r="1035" spans="1:15">
      <c r="A1035" s="99"/>
      <c r="B1035" s="315">
        <v>4</v>
      </c>
      <c r="C1035" s="312">
        <v>23</v>
      </c>
      <c r="D1035" s="295">
        <v>18.8</v>
      </c>
      <c r="E1035" s="295">
        <v>18.3</v>
      </c>
      <c r="F1035" s="295">
        <v>11.3</v>
      </c>
      <c r="G1035" s="295">
        <v>11.7</v>
      </c>
      <c r="H1035" s="295">
        <v>6.8</v>
      </c>
      <c r="I1035" s="295">
        <v>2.2999999999999998</v>
      </c>
      <c r="J1035" s="295">
        <v>-1.1000000000000001</v>
      </c>
      <c r="K1035" s="295">
        <v>3.9</v>
      </c>
      <c r="L1035" s="295">
        <v>3.5</v>
      </c>
      <c r="M1035" s="295">
        <v>17.8</v>
      </c>
      <c r="N1035" s="300">
        <v>18.600000000000001</v>
      </c>
      <c r="O1035" s="99"/>
    </row>
    <row r="1036" spans="1:15">
      <c r="A1036" s="99"/>
      <c r="B1036" s="315">
        <v>5</v>
      </c>
      <c r="C1036" s="312">
        <v>21.7</v>
      </c>
      <c r="D1036" s="295">
        <v>20.399999999999999</v>
      </c>
      <c r="E1036" s="295">
        <v>19.100000000000001</v>
      </c>
      <c r="F1036" s="295">
        <v>12.5</v>
      </c>
      <c r="G1036" s="295">
        <v>14.4</v>
      </c>
      <c r="H1036" s="295">
        <v>5.9</v>
      </c>
      <c r="I1036" s="295">
        <v>1.5</v>
      </c>
      <c r="J1036" s="295">
        <v>-1.1000000000000001</v>
      </c>
      <c r="K1036" s="295">
        <v>2.7</v>
      </c>
      <c r="L1036" s="295">
        <v>3.5</v>
      </c>
      <c r="M1036" s="295">
        <v>20.399999999999999</v>
      </c>
      <c r="N1036" s="300">
        <v>20.8</v>
      </c>
      <c r="O1036" s="99"/>
    </row>
    <row r="1037" spans="1:15">
      <c r="A1037" s="99"/>
      <c r="B1037" s="315">
        <v>6</v>
      </c>
      <c r="C1037" s="312">
        <v>23.7</v>
      </c>
      <c r="D1037" s="295">
        <v>19.5</v>
      </c>
      <c r="E1037" s="295">
        <v>20.100000000000001</v>
      </c>
      <c r="F1037" s="295">
        <v>12.3</v>
      </c>
      <c r="G1037" s="295">
        <v>9.6</v>
      </c>
      <c r="H1037" s="295">
        <v>5.7</v>
      </c>
      <c r="I1037" s="295">
        <v>-0.1</v>
      </c>
      <c r="J1037" s="295">
        <v>-2.2000000000000002</v>
      </c>
      <c r="K1037" s="295">
        <v>4.4000000000000004</v>
      </c>
      <c r="L1037" s="295">
        <v>2.8</v>
      </c>
      <c r="M1037" s="295">
        <v>13.8</v>
      </c>
      <c r="N1037" s="300">
        <v>23.4</v>
      </c>
      <c r="O1037" s="99"/>
    </row>
    <row r="1038" spans="1:15">
      <c r="A1038" s="99"/>
      <c r="B1038" s="315">
        <v>7</v>
      </c>
      <c r="C1038" s="312">
        <v>23.4</v>
      </c>
      <c r="D1038" s="295">
        <v>20.100000000000001</v>
      </c>
      <c r="E1038" s="295">
        <v>20.2</v>
      </c>
      <c r="F1038" s="295">
        <v>14.3</v>
      </c>
      <c r="G1038" s="295">
        <v>9.3000000000000007</v>
      </c>
      <c r="H1038" s="295">
        <v>4.3</v>
      </c>
      <c r="I1038" s="295">
        <v>-1.4</v>
      </c>
      <c r="J1038" s="295">
        <v>-1.6</v>
      </c>
      <c r="K1038" s="295">
        <v>4.5999999999999996</v>
      </c>
      <c r="L1038" s="295">
        <v>6</v>
      </c>
      <c r="M1038" s="295">
        <v>12.4</v>
      </c>
      <c r="N1038" s="300">
        <v>20.3</v>
      </c>
      <c r="O1038" s="99"/>
    </row>
    <row r="1039" spans="1:15">
      <c r="A1039" s="99"/>
      <c r="B1039" s="315">
        <v>8</v>
      </c>
      <c r="C1039" s="312">
        <v>22.3</v>
      </c>
      <c r="D1039" s="295">
        <v>21.8</v>
      </c>
      <c r="E1039" s="295">
        <v>19.2</v>
      </c>
      <c r="F1039" s="295">
        <v>14.8</v>
      </c>
      <c r="G1039" s="295">
        <v>7.7</v>
      </c>
      <c r="H1039" s="295">
        <v>2.9</v>
      </c>
      <c r="I1039" s="295">
        <v>3.1</v>
      </c>
      <c r="J1039" s="295">
        <v>-0.4</v>
      </c>
      <c r="K1039" s="295">
        <v>7.3</v>
      </c>
      <c r="L1039" s="295">
        <v>7.4</v>
      </c>
      <c r="M1039" s="295">
        <v>15.2</v>
      </c>
      <c r="N1039" s="300">
        <v>18.7</v>
      </c>
      <c r="O1039" s="99"/>
    </row>
    <row r="1040" spans="1:15">
      <c r="A1040" s="99"/>
      <c r="B1040" s="315">
        <v>9</v>
      </c>
      <c r="C1040" s="312">
        <v>16.399999999999999</v>
      </c>
      <c r="D1040" s="295">
        <v>23.6</v>
      </c>
      <c r="E1040" s="295">
        <v>16.899999999999999</v>
      </c>
      <c r="F1040" s="295">
        <v>14.8</v>
      </c>
      <c r="G1040" s="295">
        <v>8.9</v>
      </c>
      <c r="H1040" s="295">
        <v>-1.4</v>
      </c>
      <c r="I1040" s="295">
        <v>8</v>
      </c>
      <c r="J1040" s="295">
        <v>2.4</v>
      </c>
      <c r="K1040" s="295">
        <v>4.5999999999999996</v>
      </c>
      <c r="L1040" s="295">
        <v>10</v>
      </c>
      <c r="M1040" s="295">
        <v>14.8</v>
      </c>
      <c r="N1040" s="300">
        <v>12.9</v>
      </c>
      <c r="O1040" s="99"/>
    </row>
    <row r="1041" spans="1:15">
      <c r="A1041" s="99"/>
      <c r="B1041" s="315">
        <v>10</v>
      </c>
      <c r="C1041" s="312">
        <v>15.4</v>
      </c>
      <c r="D1041" s="295">
        <v>24.4</v>
      </c>
      <c r="E1041" s="295">
        <v>15.4</v>
      </c>
      <c r="F1041" s="295">
        <v>15.1</v>
      </c>
      <c r="G1041" s="295">
        <v>11.7</v>
      </c>
      <c r="H1041" s="295">
        <v>0.5</v>
      </c>
      <c r="I1041" s="295">
        <v>13</v>
      </c>
      <c r="J1041" s="295">
        <v>3.8</v>
      </c>
      <c r="K1041" s="295">
        <v>5.3</v>
      </c>
      <c r="L1041" s="295">
        <v>11</v>
      </c>
      <c r="M1041" s="295">
        <v>13.4</v>
      </c>
      <c r="N1041" s="300">
        <v>15.9</v>
      </c>
      <c r="O1041" s="99"/>
    </row>
    <row r="1042" spans="1:15">
      <c r="A1042" s="99"/>
      <c r="B1042" s="315">
        <v>11</v>
      </c>
      <c r="C1042" s="312">
        <v>17.7</v>
      </c>
      <c r="D1042" s="295">
        <v>18.7</v>
      </c>
      <c r="E1042" s="295">
        <v>13.8</v>
      </c>
      <c r="F1042" s="295">
        <v>14.9</v>
      </c>
      <c r="G1042" s="295">
        <v>12.8</v>
      </c>
      <c r="H1042" s="295">
        <v>5.2</v>
      </c>
      <c r="I1042" s="295">
        <v>3.8</v>
      </c>
      <c r="J1042" s="295">
        <v>3.1</v>
      </c>
      <c r="K1042" s="295">
        <v>4.8</v>
      </c>
      <c r="L1042" s="295">
        <v>15.2</v>
      </c>
      <c r="M1042" s="295">
        <v>12.9</v>
      </c>
      <c r="N1042" s="300">
        <v>19.3</v>
      </c>
      <c r="O1042" s="99"/>
    </row>
    <row r="1043" spans="1:15">
      <c r="A1043" s="99"/>
      <c r="B1043" s="315">
        <v>12</v>
      </c>
      <c r="C1043" s="312">
        <v>17.7</v>
      </c>
      <c r="D1043" s="295">
        <v>18.600000000000001</v>
      </c>
      <c r="E1043" s="295">
        <v>16.8</v>
      </c>
      <c r="F1043" s="295">
        <v>14.3</v>
      </c>
      <c r="G1043" s="295">
        <v>13.3</v>
      </c>
      <c r="H1043" s="295">
        <v>7.8</v>
      </c>
      <c r="I1043" s="295">
        <v>5.9</v>
      </c>
      <c r="J1043" s="295">
        <v>3.7</v>
      </c>
      <c r="K1043" s="295">
        <v>4.0999999999999996</v>
      </c>
      <c r="L1043" s="295">
        <v>12.2</v>
      </c>
      <c r="M1043" s="295">
        <v>19.100000000000001</v>
      </c>
      <c r="N1043" s="300">
        <v>23.8</v>
      </c>
      <c r="O1043" s="99"/>
    </row>
    <row r="1044" spans="1:15">
      <c r="A1044" s="99"/>
      <c r="B1044" s="315">
        <v>13</v>
      </c>
      <c r="C1044" s="312">
        <v>19</v>
      </c>
      <c r="D1044" s="295">
        <v>17.8</v>
      </c>
      <c r="E1044" s="295">
        <v>16.2</v>
      </c>
      <c r="F1044" s="295">
        <v>16</v>
      </c>
      <c r="G1044" s="295">
        <v>11.3</v>
      </c>
      <c r="H1044" s="295">
        <v>8.4</v>
      </c>
      <c r="I1044" s="295">
        <v>7.5</v>
      </c>
      <c r="J1044" s="295">
        <v>2.8</v>
      </c>
      <c r="K1044" s="295">
        <v>3.7</v>
      </c>
      <c r="L1044" s="295">
        <v>8.6999999999999993</v>
      </c>
      <c r="M1044" s="295">
        <v>15.9</v>
      </c>
      <c r="N1044" s="300">
        <v>21.6</v>
      </c>
      <c r="O1044" s="99"/>
    </row>
    <row r="1045" spans="1:15">
      <c r="A1045" s="99"/>
      <c r="B1045" s="315">
        <v>14</v>
      </c>
      <c r="C1045" s="312">
        <v>20.100000000000001</v>
      </c>
      <c r="D1045" s="295">
        <v>16.2</v>
      </c>
      <c r="E1045" s="295">
        <v>18</v>
      </c>
      <c r="F1045" s="295">
        <v>14.3</v>
      </c>
      <c r="G1045" s="295">
        <v>11</v>
      </c>
      <c r="H1045" s="295">
        <v>7.3</v>
      </c>
      <c r="I1045" s="295">
        <v>5.6</v>
      </c>
      <c r="J1045" s="295">
        <v>3</v>
      </c>
      <c r="K1045" s="295">
        <v>3.4</v>
      </c>
      <c r="L1045" s="295">
        <v>10.1</v>
      </c>
      <c r="M1045" s="295">
        <v>12.7</v>
      </c>
      <c r="N1045" s="300">
        <v>21</v>
      </c>
      <c r="O1045" s="99"/>
    </row>
    <row r="1046" spans="1:15">
      <c r="A1046" s="99"/>
      <c r="B1046" s="315">
        <v>15</v>
      </c>
      <c r="C1046" s="312">
        <v>22.6</v>
      </c>
      <c r="D1046" s="295">
        <v>16.5</v>
      </c>
      <c r="E1046" s="295">
        <v>18.100000000000001</v>
      </c>
      <c r="F1046" s="295">
        <v>11.6</v>
      </c>
      <c r="G1046" s="295">
        <v>12</v>
      </c>
      <c r="H1046" s="295">
        <v>6.5</v>
      </c>
      <c r="I1046" s="295">
        <v>2.9</v>
      </c>
      <c r="J1046" s="295">
        <v>4.4000000000000004</v>
      </c>
      <c r="K1046" s="295">
        <v>5.9</v>
      </c>
      <c r="L1046" s="295">
        <v>15.7</v>
      </c>
      <c r="M1046" s="295">
        <v>11.7</v>
      </c>
      <c r="N1046" s="300">
        <v>17.100000000000001</v>
      </c>
      <c r="O1046" s="99"/>
    </row>
    <row r="1047" spans="1:15">
      <c r="A1047" s="99"/>
      <c r="B1047" s="315">
        <v>16</v>
      </c>
      <c r="C1047" s="312">
        <v>23.5</v>
      </c>
      <c r="D1047" s="295">
        <v>14.9</v>
      </c>
      <c r="E1047" s="295">
        <v>15.9</v>
      </c>
      <c r="F1047" s="295">
        <v>14.9</v>
      </c>
      <c r="G1047" s="295">
        <v>9.4</v>
      </c>
      <c r="H1047" s="295">
        <v>5.9</v>
      </c>
      <c r="I1047" s="295">
        <v>2.8</v>
      </c>
      <c r="J1047" s="295">
        <v>2.7</v>
      </c>
      <c r="K1047" s="295">
        <v>9.6</v>
      </c>
      <c r="L1047" s="295">
        <v>14.9</v>
      </c>
      <c r="M1047" s="295">
        <v>17</v>
      </c>
      <c r="N1047" s="300">
        <v>15.3</v>
      </c>
      <c r="O1047" s="99"/>
    </row>
    <row r="1048" spans="1:15">
      <c r="A1048" s="99"/>
      <c r="B1048" s="315">
        <v>17</v>
      </c>
      <c r="C1048" s="312">
        <v>22</v>
      </c>
      <c r="D1048" s="295">
        <v>16.7</v>
      </c>
      <c r="E1048" s="295">
        <v>17.5</v>
      </c>
      <c r="F1048" s="295">
        <v>13.9</v>
      </c>
      <c r="G1048" s="295">
        <v>9.8000000000000007</v>
      </c>
      <c r="H1048" s="295">
        <v>4.3</v>
      </c>
      <c r="I1048" s="295">
        <v>2.2000000000000002</v>
      </c>
      <c r="J1048" s="295">
        <v>2.8</v>
      </c>
      <c r="K1048" s="295">
        <v>8.6999999999999993</v>
      </c>
      <c r="L1048" s="295">
        <v>9.1</v>
      </c>
      <c r="M1048" s="295">
        <v>13.6</v>
      </c>
      <c r="N1048" s="300">
        <v>13.4</v>
      </c>
      <c r="O1048" s="99"/>
    </row>
    <row r="1049" spans="1:15">
      <c r="A1049" s="99"/>
      <c r="B1049" s="315">
        <v>18</v>
      </c>
      <c r="C1049" s="312">
        <v>23.7</v>
      </c>
      <c r="D1049" s="295">
        <v>17.600000000000001</v>
      </c>
      <c r="E1049" s="295">
        <v>17.2</v>
      </c>
      <c r="F1049" s="295">
        <v>12.1</v>
      </c>
      <c r="G1049" s="295">
        <v>8.8000000000000007</v>
      </c>
      <c r="H1049" s="295">
        <v>9.6</v>
      </c>
      <c r="I1049" s="295">
        <v>1</v>
      </c>
      <c r="J1049" s="295">
        <v>2.4</v>
      </c>
      <c r="K1049" s="295">
        <v>6.8</v>
      </c>
      <c r="L1049" s="295">
        <v>6.1</v>
      </c>
      <c r="M1049" s="295">
        <v>16.3</v>
      </c>
      <c r="N1049" s="300">
        <v>15.8</v>
      </c>
      <c r="O1049" s="99"/>
    </row>
    <row r="1050" spans="1:15">
      <c r="A1050" s="99"/>
      <c r="B1050" s="315">
        <v>19</v>
      </c>
      <c r="C1050" s="312">
        <v>25.9</v>
      </c>
      <c r="D1050" s="295">
        <v>16.5</v>
      </c>
      <c r="E1050" s="295">
        <v>18.2</v>
      </c>
      <c r="F1050" s="295">
        <v>12.6</v>
      </c>
      <c r="G1050" s="295">
        <v>6.4</v>
      </c>
      <c r="H1050" s="295">
        <v>11.2</v>
      </c>
      <c r="I1050" s="295">
        <v>0.5</v>
      </c>
      <c r="J1050" s="295">
        <v>-0.3</v>
      </c>
      <c r="K1050" s="295">
        <v>3.5</v>
      </c>
      <c r="L1050" s="295">
        <v>8.9</v>
      </c>
      <c r="M1050" s="295">
        <v>16.100000000000001</v>
      </c>
      <c r="N1050" s="300">
        <v>12.8</v>
      </c>
      <c r="O1050" s="99"/>
    </row>
    <row r="1051" spans="1:15">
      <c r="A1051" s="99"/>
      <c r="B1051" s="315">
        <v>20</v>
      </c>
      <c r="C1051" s="312">
        <v>27.5</v>
      </c>
      <c r="D1051" s="295">
        <v>16</v>
      </c>
      <c r="E1051" s="295">
        <v>17.899999999999999</v>
      </c>
      <c r="F1051" s="295">
        <v>14.2</v>
      </c>
      <c r="G1051" s="295">
        <v>5.9</v>
      </c>
      <c r="H1051" s="295">
        <v>5.7</v>
      </c>
      <c r="I1051" s="295">
        <v>0.8</v>
      </c>
      <c r="J1051" s="295">
        <v>2.5</v>
      </c>
      <c r="K1051" s="295">
        <v>5</v>
      </c>
      <c r="L1051" s="295">
        <v>12.8</v>
      </c>
      <c r="M1051" s="295">
        <v>10.9</v>
      </c>
      <c r="N1051" s="300">
        <v>12.3</v>
      </c>
      <c r="O1051" s="99"/>
    </row>
    <row r="1052" spans="1:15">
      <c r="A1052" s="99"/>
      <c r="B1052" s="315">
        <v>21</v>
      </c>
      <c r="C1052" s="312">
        <v>24.1</v>
      </c>
      <c r="D1052" s="295">
        <v>14.8</v>
      </c>
      <c r="E1052" s="295">
        <v>16.899999999999999</v>
      </c>
      <c r="F1052" s="295">
        <v>13.1</v>
      </c>
      <c r="G1052" s="295">
        <v>5.5</v>
      </c>
      <c r="H1052" s="295">
        <v>5.5</v>
      </c>
      <c r="I1052" s="295">
        <v>0.6</v>
      </c>
      <c r="J1052" s="295">
        <v>3.3</v>
      </c>
      <c r="K1052" s="295">
        <v>8.1999999999999993</v>
      </c>
      <c r="L1052" s="295">
        <v>12.6</v>
      </c>
      <c r="M1052" s="295">
        <v>12.1</v>
      </c>
      <c r="N1052" s="300">
        <v>13.1</v>
      </c>
      <c r="O1052" s="99"/>
    </row>
    <row r="1053" spans="1:15">
      <c r="A1053" s="99"/>
      <c r="B1053" s="315">
        <v>22</v>
      </c>
      <c r="C1053" s="312">
        <v>24.6</v>
      </c>
      <c r="D1053" s="295">
        <v>16.8</v>
      </c>
      <c r="E1053" s="295">
        <v>11.8</v>
      </c>
      <c r="F1053" s="295">
        <v>7.6</v>
      </c>
      <c r="G1053" s="295">
        <v>5.3</v>
      </c>
      <c r="H1053" s="295">
        <v>8.3000000000000007</v>
      </c>
      <c r="I1053" s="295">
        <v>4.0999999999999996</v>
      </c>
      <c r="J1053" s="295">
        <v>2.4</v>
      </c>
      <c r="K1053" s="295">
        <v>2.9</v>
      </c>
      <c r="L1053" s="295">
        <v>9.5</v>
      </c>
      <c r="M1053" s="295">
        <v>13.8</v>
      </c>
      <c r="N1053" s="300">
        <v>15.5</v>
      </c>
      <c r="O1053" s="99"/>
    </row>
    <row r="1054" spans="1:15">
      <c r="A1054" s="99"/>
      <c r="B1054" s="315">
        <v>23</v>
      </c>
      <c r="C1054" s="312">
        <v>21.4</v>
      </c>
      <c r="D1054" s="295">
        <v>16.899999999999999</v>
      </c>
      <c r="E1054" s="295">
        <v>9.4</v>
      </c>
      <c r="F1054" s="295">
        <v>8.9</v>
      </c>
      <c r="G1054" s="295">
        <v>6.3</v>
      </c>
      <c r="H1054" s="295">
        <v>10</v>
      </c>
      <c r="I1054" s="295">
        <v>0.5</v>
      </c>
      <c r="J1054" s="295">
        <v>4.0999999999999996</v>
      </c>
      <c r="K1054" s="295">
        <v>3.8</v>
      </c>
      <c r="L1054" s="295">
        <v>12.6</v>
      </c>
      <c r="M1054" s="295">
        <v>14.9</v>
      </c>
      <c r="N1054" s="300">
        <v>12.5</v>
      </c>
      <c r="O1054" s="99"/>
    </row>
    <row r="1055" spans="1:15">
      <c r="A1055" s="99"/>
      <c r="B1055" s="315">
        <v>24</v>
      </c>
      <c r="C1055" s="312">
        <v>17.7</v>
      </c>
      <c r="D1055" s="295">
        <v>12.6</v>
      </c>
      <c r="E1055" s="295">
        <v>11.1</v>
      </c>
      <c r="F1055" s="295">
        <v>6.2</v>
      </c>
      <c r="G1055" s="295">
        <v>5.4</v>
      </c>
      <c r="H1055" s="295">
        <v>7</v>
      </c>
      <c r="I1055" s="295">
        <v>-1.3</v>
      </c>
      <c r="J1055" s="295">
        <v>5.0999999999999996</v>
      </c>
      <c r="K1055" s="295">
        <v>7.6</v>
      </c>
      <c r="L1055" s="295">
        <v>13.1</v>
      </c>
      <c r="M1055" s="295">
        <v>14.7</v>
      </c>
      <c r="N1055" s="300">
        <v>14.7</v>
      </c>
      <c r="O1055" s="99"/>
    </row>
    <row r="1056" spans="1:15">
      <c r="A1056" s="99"/>
      <c r="B1056" s="315">
        <v>25</v>
      </c>
      <c r="C1056" s="312">
        <v>21.4</v>
      </c>
      <c r="D1056" s="295">
        <v>14.3</v>
      </c>
      <c r="E1056" s="295">
        <v>12.2</v>
      </c>
      <c r="F1056" s="295">
        <v>6.8</v>
      </c>
      <c r="G1056" s="295">
        <v>4.5999999999999996</v>
      </c>
      <c r="H1056" s="295">
        <v>5</v>
      </c>
      <c r="I1056" s="295">
        <v>1.8</v>
      </c>
      <c r="J1056" s="295">
        <v>3</v>
      </c>
      <c r="K1056" s="295">
        <v>12.2</v>
      </c>
      <c r="L1056" s="295">
        <v>17</v>
      </c>
      <c r="M1056" s="295">
        <v>16.5</v>
      </c>
      <c r="N1056" s="300">
        <v>17.3</v>
      </c>
      <c r="O1056" s="99"/>
    </row>
    <row r="1057" spans="1:15">
      <c r="A1057" s="99"/>
      <c r="B1057" s="315">
        <v>26</v>
      </c>
      <c r="C1057" s="312">
        <v>23.4</v>
      </c>
      <c r="D1057" s="295">
        <v>13.8</v>
      </c>
      <c r="E1057" s="295">
        <v>12.9</v>
      </c>
      <c r="F1057" s="295">
        <v>7.1</v>
      </c>
      <c r="G1057" s="295">
        <v>2.1</v>
      </c>
      <c r="H1057" s="295">
        <v>0.1</v>
      </c>
      <c r="I1057" s="295">
        <v>2.2000000000000002</v>
      </c>
      <c r="J1057" s="295">
        <v>3.8</v>
      </c>
      <c r="K1057" s="295">
        <v>11</v>
      </c>
      <c r="L1057" s="295">
        <v>15.1</v>
      </c>
      <c r="M1057" s="295">
        <v>13.2</v>
      </c>
      <c r="N1057" s="300">
        <v>19.600000000000001</v>
      </c>
      <c r="O1057" s="99"/>
    </row>
    <row r="1058" spans="1:15">
      <c r="A1058" s="99"/>
      <c r="B1058" s="315">
        <v>27</v>
      </c>
      <c r="C1058" s="312">
        <v>24.3</v>
      </c>
      <c r="D1058" s="295">
        <v>13.3</v>
      </c>
      <c r="E1058" s="295">
        <v>13.3</v>
      </c>
      <c r="F1058" s="295">
        <v>6.2</v>
      </c>
      <c r="G1058" s="295">
        <v>3</v>
      </c>
      <c r="H1058" s="295">
        <v>-3.1</v>
      </c>
      <c r="I1058" s="295">
        <v>2.5</v>
      </c>
      <c r="J1058" s="295">
        <v>5.0999999999999996</v>
      </c>
      <c r="K1058" s="295">
        <v>7.2</v>
      </c>
      <c r="L1058" s="295">
        <v>17.3</v>
      </c>
      <c r="M1058" s="295">
        <v>10.5</v>
      </c>
      <c r="N1058" s="300">
        <v>18.100000000000001</v>
      </c>
      <c r="O1058" s="99"/>
    </row>
    <row r="1059" spans="1:15">
      <c r="A1059" s="99"/>
      <c r="B1059" s="315">
        <v>28</v>
      </c>
      <c r="C1059" s="312">
        <v>21.1</v>
      </c>
      <c r="D1059" s="295">
        <v>14.6</v>
      </c>
      <c r="E1059" s="295">
        <v>13.4</v>
      </c>
      <c r="F1059" s="295">
        <v>4.3</v>
      </c>
      <c r="G1059" s="295">
        <v>3</v>
      </c>
      <c r="H1059" s="295">
        <v>-5.7</v>
      </c>
      <c r="I1059" s="295">
        <v>2.2000000000000002</v>
      </c>
      <c r="J1059" s="295">
        <v>4</v>
      </c>
      <c r="K1059" s="295">
        <v>5.3</v>
      </c>
      <c r="L1059" s="295">
        <v>6.4</v>
      </c>
      <c r="M1059" s="295">
        <v>13.9</v>
      </c>
      <c r="N1059" s="300">
        <v>17.399999999999999</v>
      </c>
      <c r="O1059" s="99"/>
    </row>
    <row r="1060" spans="1:15">
      <c r="A1060" s="99"/>
      <c r="B1060" s="315">
        <v>29</v>
      </c>
      <c r="C1060" s="312">
        <v>22.4</v>
      </c>
      <c r="D1060" s="295">
        <v>17.899999999999999</v>
      </c>
      <c r="E1060" s="295">
        <v>13.1</v>
      </c>
      <c r="F1060" s="295">
        <v>4.4000000000000004</v>
      </c>
      <c r="G1060" s="295">
        <v>2.5</v>
      </c>
      <c r="H1060" s="295">
        <v>-6.2</v>
      </c>
      <c r="I1060" s="295">
        <v>2.4</v>
      </c>
      <c r="J1060" s="295"/>
      <c r="K1060" s="295">
        <v>9.8000000000000007</v>
      </c>
      <c r="L1060" s="295">
        <v>8.6</v>
      </c>
      <c r="M1060" s="295">
        <v>16.600000000000001</v>
      </c>
      <c r="N1060" s="300">
        <v>18.399999999999999</v>
      </c>
      <c r="O1060" s="99"/>
    </row>
    <row r="1061" spans="1:15">
      <c r="A1061" s="99"/>
      <c r="B1061" s="315">
        <v>30</v>
      </c>
      <c r="C1061" s="312">
        <v>22.2</v>
      </c>
      <c r="D1061" s="295">
        <v>18.100000000000001</v>
      </c>
      <c r="E1061" s="295">
        <v>16</v>
      </c>
      <c r="F1061" s="295">
        <v>6.4</v>
      </c>
      <c r="G1061" s="295">
        <v>2.4</v>
      </c>
      <c r="H1061" s="295">
        <v>-5.3</v>
      </c>
      <c r="I1061" s="295">
        <v>1.5</v>
      </c>
      <c r="J1061" s="295"/>
      <c r="K1061" s="295">
        <v>6.9</v>
      </c>
      <c r="L1061" s="295">
        <v>10.5</v>
      </c>
      <c r="M1061" s="295">
        <v>15.1</v>
      </c>
      <c r="N1061" s="300">
        <v>21.5</v>
      </c>
      <c r="O1061" s="99"/>
    </row>
    <row r="1062" spans="1:15" ht="15" thickBot="1">
      <c r="A1062" s="99"/>
      <c r="B1062" s="323">
        <v>31</v>
      </c>
      <c r="C1062" s="313">
        <v>19.2</v>
      </c>
      <c r="D1062" s="302">
        <v>15.7</v>
      </c>
      <c r="E1062" s="302"/>
      <c r="F1062" s="302">
        <v>9.6999999999999993</v>
      </c>
      <c r="G1062" s="302"/>
      <c r="H1062" s="302">
        <v>-0.8</v>
      </c>
      <c r="I1062" s="302">
        <v>0.8</v>
      </c>
      <c r="J1062" s="302"/>
      <c r="K1062" s="302">
        <v>6.3</v>
      </c>
      <c r="L1062" s="302"/>
      <c r="M1062" s="302">
        <v>17</v>
      </c>
      <c r="N1062" s="303"/>
      <c r="O1062" s="99"/>
    </row>
    <row r="1063" spans="1:15">
      <c r="A1063" s="306" t="s">
        <v>652</v>
      </c>
      <c r="B1063" s="338" t="s">
        <v>211</v>
      </c>
      <c r="C1063" s="337">
        <v>0</v>
      </c>
      <c r="D1063" s="219">
        <v>0</v>
      </c>
      <c r="E1063" s="219">
        <v>6</v>
      </c>
      <c r="F1063" s="219">
        <v>17</v>
      </c>
      <c r="G1063" s="219">
        <v>29</v>
      </c>
      <c r="H1063" s="219">
        <v>31</v>
      </c>
      <c r="I1063" s="219">
        <v>30</v>
      </c>
      <c r="J1063" s="219">
        <v>28</v>
      </c>
      <c r="K1063" s="219">
        <v>31</v>
      </c>
      <c r="L1063" s="219">
        <v>24</v>
      </c>
      <c r="M1063" s="219">
        <v>10</v>
      </c>
      <c r="N1063" s="220">
        <v>5</v>
      </c>
    </row>
    <row r="1064" spans="1:15" ht="15" thickBot="1">
      <c r="A1064" s="307" t="s">
        <v>651</v>
      </c>
      <c r="B1064" s="339" t="s">
        <v>650</v>
      </c>
      <c r="C1064" s="328">
        <v>21.35161290322581</v>
      </c>
      <c r="D1064" s="211">
        <v>17.751612903225809</v>
      </c>
      <c r="E1064" s="211">
        <v>15.743333333333332</v>
      </c>
      <c r="F1064" s="211">
        <v>11.548387096774194</v>
      </c>
      <c r="G1064" s="211">
        <v>8.0800000000000018</v>
      </c>
      <c r="H1064" s="211">
        <v>3.7225806451612895</v>
      </c>
      <c r="I1064" s="211">
        <v>2.7322580645161287</v>
      </c>
      <c r="J1064" s="211">
        <v>2.1821428571428574</v>
      </c>
      <c r="K1064" s="211">
        <v>5.9838709677419368</v>
      </c>
      <c r="L1064" s="211">
        <v>9.6766666666666659</v>
      </c>
      <c r="M1064" s="211">
        <v>14.377419354838709</v>
      </c>
      <c r="N1064" s="212">
        <v>17.79333333333334</v>
      </c>
    </row>
    <row r="1065" spans="1:15">
      <c r="B1065" s="108"/>
      <c r="C1065" s="105"/>
      <c r="D1065" s="105"/>
      <c r="E1065" s="107"/>
      <c r="F1065" s="105"/>
      <c r="G1065" s="105"/>
      <c r="H1065" s="106"/>
      <c r="I1065" s="105"/>
      <c r="J1065" s="105"/>
      <c r="K1065" s="105"/>
      <c r="L1065" s="105"/>
      <c r="M1065" s="105"/>
      <c r="N1065" s="105"/>
    </row>
    <row r="1066" spans="1:15" ht="15" thickBot="1">
      <c r="B1066" s="108"/>
      <c r="C1066" s="105"/>
      <c r="D1066" s="105"/>
      <c r="E1066" s="107"/>
      <c r="F1066" s="105"/>
      <c r="G1066" s="105"/>
      <c r="H1066" s="106"/>
      <c r="I1066" s="105"/>
      <c r="J1066" s="105"/>
      <c r="K1066" s="105"/>
      <c r="L1066" s="105"/>
      <c r="M1066" s="105"/>
      <c r="N1066" s="105"/>
    </row>
    <row r="1067" spans="1:15" ht="15" thickBot="1">
      <c r="A1067" s="318" t="s">
        <v>719</v>
      </c>
      <c r="B1067" s="284" t="s">
        <v>236</v>
      </c>
      <c r="C1067" s="285" t="s">
        <v>667</v>
      </c>
      <c r="D1067" s="285" t="s">
        <v>667</v>
      </c>
      <c r="E1067" s="285" t="s">
        <v>667</v>
      </c>
      <c r="F1067" s="285" t="s">
        <v>667</v>
      </c>
      <c r="G1067" s="285" t="s">
        <v>667</v>
      </c>
      <c r="H1067" s="285" t="s">
        <v>667</v>
      </c>
      <c r="I1067" s="285" t="s">
        <v>666</v>
      </c>
      <c r="J1067" s="285" t="s">
        <v>666</v>
      </c>
      <c r="K1067" s="285" t="s">
        <v>666</v>
      </c>
      <c r="L1067" s="285" t="s">
        <v>666</v>
      </c>
      <c r="M1067" s="285" t="s">
        <v>666</v>
      </c>
      <c r="N1067" s="286" t="s">
        <v>666</v>
      </c>
      <c r="O1067" s="99"/>
    </row>
    <row r="1068" spans="1:15" ht="15" thickBot="1">
      <c r="A1068" s="102"/>
      <c r="B1068" s="287" t="s">
        <v>195</v>
      </c>
      <c r="C1068" s="288" t="s">
        <v>665</v>
      </c>
      <c r="D1068" s="288" t="s">
        <v>664</v>
      </c>
      <c r="E1068" s="288" t="s">
        <v>663</v>
      </c>
      <c r="F1068" s="288" t="s">
        <v>662</v>
      </c>
      <c r="G1068" s="288" t="s">
        <v>661</v>
      </c>
      <c r="H1068" s="288" t="s">
        <v>660</v>
      </c>
      <c r="I1068" s="288" t="s">
        <v>659</v>
      </c>
      <c r="J1068" s="288" t="s">
        <v>658</v>
      </c>
      <c r="K1068" s="288" t="s">
        <v>657</v>
      </c>
      <c r="L1068" s="288" t="s">
        <v>656</v>
      </c>
      <c r="M1068" s="288" t="s">
        <v>655</v>
      </c>
      <c r="N1068" s="289" t="s">
        <v>654</v>
      </c>
      <c r="O1068" s="99"/>
    </row>
    <row r="1069" spans="1:15" ht="15" thickBot="1">
      <c r="A1069" s="102"/>
      <c r="B1069" s="319" t="s">
        <v>653</v>
      </c>
      <c r="C1069" s="102"/>
      <c r="D1069" s="102"/>
      <c r="E1069" s="104"/>
      <c r="F1069" s="102"/>
      <c r="G1069" s="102"/>
      <c r="H1069" s="103"/>
      <c r="I1069" s="102"/>
      <c r="J1069" s="102"/>
      <c r="K1069" s="102"/>
      <c r="L1069" s="102"/>
      <c r="M1069" s="102"/>
      <c r="N1069" s="102"/>
      <c r="O1069" s="99"/>
    </row>
    <row r="1070" spans="1:15">
      <c r="A1070" s="99"/>
      <c r="B1070" s="314">
        <v>1</v>
      </c>
      <c r="C1070" s="322">
        <v>15.9</v>
      </c>
      <c r="D1070" s="297">
        <v>20</v>
      </c>
      <c r="E1070" s="297">
        <v>13.6</v>
      </c>
      <c r="F1070" s="297">
        <v>15.3</v>
      </c>
      <c r="G1070" s="297">
        <v>9.4</v>
      </c>
      <c r="H1070" s="297">
        <v>-1.7</v>
      </c>
      <c r="I1070" s="297">
        <v>0.4</v>
      </c>
      <c r="J1070" s="297">
        <v>0.4</v>
      </c>
      <c r="K1070" s="297">
        <v>3.4</v>
      </c>
      <c r="L1070" s="297">
        <v>3.1</v>
      </c>
      <c r="M1070" s="297">
        <v>9.8000000000000007</v>
      </c>
      <c r="N1070" s="298">
        <v>19.8</v>
      </c>
      <c r="O1070" s="99"/>
    </row>
    <row r="1071" spans="1:15">
      <c r="A1071" s="99"/>
      <c r="B1071" s="315">
        <v>2</v>
      </c>
      <c r="C1071" s="312">
        <v>17.7</v>
      </c>
      <c r="D1071" s="295">
        <v>24.7</v>
      </c>
      <c r="E1071" s="295">
        <v>13.1</v>
      </c>
      <c r="F1071" s="295">
        <v>12.8</v>
      </c>
      <c r="G1071" s="295">
        <v>8.4</v>
      </c>
      <c r="H1071" s="295">
        <v>-1.4</v>
      </c>
      <c r="I1071" s="295">
        <v>1.4</v>
      </c>
      <c r="J1071" s="295">
        <v>-0.6</v>
      </c>
      <c r="K1071" s="295">
        <v>4.3</v>
      </c>
      <c r="L1071" s="295">
        <v>1.5</v>
      </c>
      <c r="M1071" s="295">
        <v>10.8</v>
      </c>
      <c r="N1071" s="300">
        <v>20.7</v>
      </c>
      <c r="O1071" s="99"/>
    </row>
    <row r="1072" spans="1:15">
      <c r="A1072" s="99"/>
      <c r="B1072" s="315">
        <v>3</v>
      </c>
      <c r="C1072" s="312">
        <v>19</v>
      </c>
      <c r="D1072" s="295">
        <v>19.100000000000001</v>
      </c>
      <c r="E1072" s="295">
        <v>16.7</v>
      </c>
      <c r="F1072" s="295">
        <v>11.3</v>
      </c>
      <c r="G1072" s="295">
        <v>8.5</v>
      </c>
      <c r="H1072" s="295">
        <v>2.6</v>
      </c>
      <c r="I1072" s="295">
        <v>1.3</v>
      </c>
      <c r="J1072" s="295">
        <v>-0.7</v>
      </c>
      <c r="K1072" s="295">
        <v>3.8</v>
      </c>
      <c r="L1072" s="295">
        <v>2.9</v>
      </c>
      <c r="M1072" s="295">
        <v>11.7</v>
      </c>
      <c r="N1072" s="300">
        <v>23.1</v>
      </c>
      <c r="O1072" s="99"/>
    </row>
    <row r="1073" spans="1:15">
      <c r="A1073" s="99"/>
      <c r="B1073" s="315">
        <v>4</v>
      </c>
      <c r="C1073" s="312">
        <v>23.3</v>
      </c>
      <c r="D1073" s="295">
        <v>18.600000000000001</v>
      </c>
      <c r="E1073" s="295">
        <v>18.600000000000001</v>
      </c>
      <c r="F1073" s="295">
        <v>11.5</v>
      </c>
      <c r="G1073" s="295">
        <v>11.7</v>
      </c>
      <c r="H1073" s="295">
        <v>6.6</v>
      </c>
      <c r="I1073" s="295">
        <v>0.7</v>
      </c>
      <c r="J1073" s="295">
        <v>-1.7</v>
      </c>
      <c r="K1073" s="295">
        <v>3.3</v>
      </c>
      <c r="L1073" s="295">
        <v>2.2999999999999998</v>
      </c>
      <c r="M1073" s="295">
        <v>17.2</v>
      </c>
      <c r="N1073" s="300">
        <v>17.8</v>
      </c>
      <c r="O1073" s="99"/>
    </row>
    <row r="1074" spans="1:15">
      <c r="A1074" s="99"/>
      <c r="B1074" s="315">
        <v>5</v>
      </c>
      <c r="C1074" s="312">
        <v>21</v>
      </c>
      <c r="D1074" s="295">
        <v>19</v>
      </c>
      <c r="E1074" s="295">
        <v>18.7</v>
      </c>
      <c r="F1074" s="295">
        <v>11.8</v>
      </c>
      <c r="G1074" s="295">
        <v>14.3</v>
      </c>
      <c r="H1074" s="295">
        <v>5.3</v>
      </c>
      <c r="I1074" s="295">
        <v>0.6</v>
      </c>
      <c r="J1074" s="295">
        <v>-2</v>
      </c>
      <c r="K1074" s="295">
        <v>2.2999999999999998</v>
      </c>
      <c r="L1074" s="295">
        <v>2.8</v>
      </c>
      <c r="M1074" s="295">
        <v>19.399999999999999</v>
      </c>
      <c r="N1074" s="300">
        <v>20.7</v>
      </c>
      <c r="O1074" s="99"/>
    </row>
    <row r="1075" spans="1:15">
      <c r="A1075" s="99"/>
      <c r="B1075" s="315">
        <v>6</v>
      </c>
      <c r="C1075" s="312">
        <v>23.7</v>
      </c>
      <c r="D1075" s="295">
        <v>19.399999999999999</v>
      </c>
      <c r="E1075" s="295">
        <v>19.3</v>
      </c>
      <c r="F1075" s="295">
        <v>12.3</v>
      </c>
      <c r="G1075" s="295">
        <v>9.1999999999999993</v>
      </c>
      <c r="H1075" s="295">
        <v>5.0999999999999996</v>
      </c>
      <c r="I1075" s="295">
        <v>-2.5</v>
      </c>
      <c r="J1075" s="295">
        <v>-2.7</v>
      </c>
      <c r="K1075" s="295">
        <v>3.3</v>
      </c>
      <c r="L1075" s="295">
        <v>1.2</v>
      </c>
      <c r="M1075" s="295">
        <v>13.3</v>
      </c>
      <c r="N1075" s="300">
        <v>23.5</v>
      </c>
      <c r="O1075" s="99"/>
    </row>
    <row r="1076" spans="1:15">
      <c r="A1076" s="99"/>
      <c r="B1076" s="315">
        <v>7</v>
      </c>
      <c r="C1076" s="312">
        <v>25</v>
      </c>
      <c r="D1076" s="295">
        <v>20.7</v>
      </c>
      <c r="E1076" s="295">
        <v>19.2</v>
      </c>
      <c r="F1076" s="295">
        <v>13</v>
      </c>
      <c r="G1076" s="295">
        <v>9</v>
      </c>
      <c r="H1076" s="295">
        <v>3.8</v>
      </c>
      <c r="I1076" s="295">
        <v>-3.3</v>
      </c>
      <c r="J1076" s="295">
        <v>-1.9</v>
      </c>
      <c r="K1076" s="295">
        <v>4.8</v>
      </c>
      <c r="L1076" s="295">
        <v>5.9</v>
      </c>
      <c r="M1076" s="295">
        <v>13</v>
      </c>
      <c r="N1076" s="300">
        <v>21</v>
      </c>
      <c r="O1076" s="99"/>
    </row>
    <row r="1077" spans="1:15">
      <c r="A1077" s="99"/>
      <c r="B1077" s="315">
        <v>8</v>
      </c>
      <c r="C1077" s="312">
        <v>24.3</v>
      </c>
      <c r="D1077" s="295">
        <v>21.9</v>
      </c>
      <c r="E1077" s="295">
        <v>18</v>
      </c>
      <c r="F1077" s="295">
        <v>14</v>
      </c>
      <c r="G1077" s="295">
        <v>7.1</v>
      </c>
      <c r="H1077" s="295">
        <v>1.4</v>
      </c>
      <c r="I1077" s="295">
        <v>0.7</v>
      </c>
      <c r="J1077" s="295">
        <v>-1.8</v>
      </c>
      <c r="K1077" s="295">
        <v>6.3</v>
      </c>
      <c r="L1077" s="295">
        <v>6.7</v>
      </c>
      <c r="M1077" s="295">
        <v>14.2</v>
      </c>
      <c r="N1077" s="300">
        <v>18</v>
      </c>
      <c r="O1077" s="99"/>
    </row>
    <row r="1078" spans="1:15">
      <c r="A1078" s="99"/>
      <c r="B1078" s="315">
        <v>9</v>
      </c>
      <c r="C1078" s="312">
        <v>15.3</v>
      </c>
      <c r="D1078" s="295">
        <v>23.5</v>
      </c>
      <c r="E1078" s="295">
        <v>16.2</v>
      </c>
      <c r="F1078" s="295">
        <v>15.4</v>
      </c>
      <c r="G1078" s="295">
        <v>10.6</v>
      </c>
      <c r="H1078" s="295">
        <v>-1.9</v>
      </c>
      <c r="I1078" s="295">
        <v>5.5</v>
      </c>
      <c r="J1078" s="295">
        <v>1.4</v>
      </c>
      <c r="K1078" s="295">
        <v>6.4</v>
      </c>
      <c r="L1078" s="295">
        <v>9.3000000000000007</v>
      </c>
      <c r="M1078" s="295">
        <v>13.9</v>
      </c>
      <c r="N1078" s="300">
        <v>12.1</v>
      </c>
      <c r="O1078" s="99"/>
    </row>
    <row r="1079" spans="1:15">
      <c r="A1079" s="99"/>
      <c r="B1079" s="315">
        <v>10</v>
      </c>
      <c r="C1079" s="312">
        <v>15.2</v>
      </c>
      <c r="D1079" s="295">
        <v>24.5</v>
      </c>
      <c r="E1079" s="295">
        <v>14.4</v>
      </c>
      <c r="F1079" s="295">
        <v>14.5</v>
      </c>
      <c r="G1079" s="295">
        <v>11.6</v>
      </c>
      <c r="H1079" s="295">
        <v>-2.2999999999999998</v>
      </c>
      <c r="I1079" s="295">
        <v>11.3</v>
      </c>
      <c r="J1079" s="295">
        <v>3.2</v>
      </c>
      <c r="K1079" s="295">
        <v>6.3</v>
      </c>
      <c r="L1079" s="295">
        <v>11.8</v>
      </c>
      <c r="M1079" s="295">
        <v>12.8</v>
      </c>
      <c r="N1079" s="300">
        <v>15.6</v>
      </c>
      <c r="O1079" s="99"/>
    </row>
    <row r="1080" spans="1:15">
      <c r="A1080" s="99"/>
      <c r="B1080" s="315">
        <v>11</v>
      </c>
      <c r="C1080" s="312">
        <v>16.7</v>
      </c>
      <c r="D1080" s="295">
        <v>18.2</v>
      </c>
      <c r="E1080" s="295">
        <v>13.2</v>
      </c>
      <c r="F1080" s="295">
        <v>15.2</v>
      </c>
      <c r="G1080" s="295">
        <v>13.2</v>
      </c>
      <c r="H1080" s="295">
        <v>3.8</v>
      </c>
      <c r="I1080" s="295">
        <v>2</v>
      </c>
      <c r="J1080" s="295">
        <v>2</v>
      </c>
      <c r="K1080" s="295">
        <v>3.3</v>
      </c>
      <c r="L1080" s="295">
        <v>13.9</v>
      </c>
      <c r="M1080" s="295">
        <v>13.3</v>
      </c>
      <c r="N1080" s="300">
        <v>18.600000000000001</v>
      </c>
      <c r="O1080" s="99"/>
    </row>
    <row r="1081" spans="1:15">
      <c r="A1081" s="99"/>
      <c r="B1081" s="315">
        <v>12</v>
      </c>
      <c r="C1081" s="312">
        <v>17.600000000000001</v>
      </c>
      <c r="D1081" s="295">
        <v>17.7</v>
      </c>
      <c r="E1081" s="295">
        <v>16.3</v>
      </c>
      <c r="F1081" s="295">
        <v>14.9</v>
      </c>
      <c r="G1081" s="295">
        <v>13.1</v>
      </c>
      <c r="H1081" s="295">
        <v>6.1</v>
      </c>
      <c r="I1081" s="295">
        <v>4.5999999999999996</v>
      </c>
      <c r="J1081" s="295">
        <v>2.9</v>
      </c>
      <c r="K1081" s="295">
        <v>3.9</v>
      </c>
      <c r="L1081" s="295">
        <v>11.5</v>
      </c>
      <c r="M1081" s="295">
        <v>17.8</v>
      </c>
      <c r="N1081" s="300">
        <v>23.4</v>
      </c>
      <c r="O1081" s="99"/>
    </row>
    <row r="1082" spans="1:15">
      <c r="A1082" s="99"/>
      <c r="B1082" s="315">
        <v>13</v>
      </c>
      <c r="C1082" s="312">
        <v>17.5</v>
      </c>
      <c r="D1082" s="295">
        <v>17.2</v>
      </c>
      <c r="E1082" s="295">
        <v>16.3</v>
      </c>
      <c r="F1082" s="295">
        <v>15.2</v>
      </c>
      <c r="G1082" s="295">
        <v>10.1</v>
      </c>
      <c r="H1082" s="295">
        <v>8.3000000000000007</v>
      </c>
      <c r="I1082" s="295">
        <v>7.2</v>
      </c>
      <c r="J1082" s="295">
        <v>1.5</v>
      </c>
      <c r="K1082" s="295">
        <v>2.8</v>
      </c>
      <c r="L1082" s="295">
        <v>8.9</v>
      </c>
      <c r="M1082" s="295">
        <v>14.7</v>
      </c>
      <c r="N1082" s="300">
        <v>21.9</v>
      </c>
      <c r="O1082" s="99"/>
    </row>
    <row r="1083" spans="1:15">
      <c r="A1083" s="99"/>
      <c r="B1083" s="315">
        <v>14</v>
      </c>
      <c r="C1083" s="312">
        <v>20.7</v>
      </c>
      <c r="D1083" s="295">
        <v>16</v>
      </c>
      <c r="E1083" s="295">
        <v>16.600000000000001</v>
      </c>
      <c r="F1083" s="295">
        <v>13.8</v>
      </c>
      <c r="G1083" s="295">
        <v>9.6999999999999993</v>
      </c>
      <c r="H1083" s="295">
        <v>6.5</v>
      </c>
      <c r="I1083" s="295">
        <v>6.2</v>
      </c>
      <c r="J1083" s="295">
        <v>3.1</v>
      </c>
      <c r="K1083" s="295">
        <v>3.1</v>
      </c>
      <c r="L1083" s="295">
        <v>10.199999999999999</v>
      </c>
      <c r="M1083" s="295">
        <v>11.7</v>
      </c>
      <c r="N1083" s="300">
        <v>19.2</v>
      </c>
      <c r="O1083" s="99"/>
    </row>
    <row r="1084" spans="1:15">
      <c r="A1084" s="99"/>
      <c r="B1084" s="315">
        <v>15</v>
      </c>
      <c r="C1084" s="312">
        <v>21.2</v>
      </c>
      <c r="D1084" s="295">
        <v>15</v>
      </c>
      <c r="E1084" s="295">
        <v>17.399999999999999</v>
      </c>
      <c r="F1084" s="295">
        <v>10.9</v>
      </c>
      <c r="G1084" s="295">
        <v>11.2</v>
      </c>
      <c r="H1084" s="295">
        <v>5.8</v>
      </c>
      <c r="I1084" s="295">
        <v>3</v>
      </c>
      <c r="J1084" s="295">
        <v>5.0999999999999996</v>
      </c>
      <c r="K1084" s="295">
        <v>5.2</v>
      </c>
      <c r="L1084" s="295">
        <v>15.5</v>
      </c>
      <c r="M1084" s="295">
        <v>12.7</v>
      </c>
      <c r="N1084" s="300">
        <v>16.5</v>
      </c>
      <c r="O1084" s="99"/>
    </row>
    <row r="1085" spans="1:15">
      <c r="A1085" s="99"/>
      <c r="B1085" s="315">
        <v>16</v>
      </c>
      <c r="C1085" s="312">
        <v>23.1</v>
      </c>
      <c r="D1085" s="295">
        <v>14.5</v>
      </c>
      <c r="E1085" s="295">
        <v>16.899999999999999</v>
      </c>
      <c r="F1085" s="295">
        <v>12.9</v>
      </c>
      <c r="G1085" s="295">
        <v>8.9</v>
      </c>
      <c r="H1085" s="295">
        <v>4.7</v>
      </c>
      <c r="I1085" s="295">
        <v>4.2</v>
      </c>
      <c r="J1085" s="295">
        <v>1.1000000000000001</v>
      </c>
      <c r="K1085" s="295">
        <v>9.1</v>
      </c>
      <c r="L1085" s="295">
        <v>13.5</v>
      </c>
      <c r="M1085" s="295">
        <v>15.8</v>
      </c>
      <c r="N1085" s="300">
        <v>14.8</v>
      </c>
      <c r="O1085" s="99"/>
    </row>
    <row r="1086" spans="1:15">
      <c r="A1086" s="99"/>
      <c r="B1086" s="315">
        <v>17</v>
      </c>
      <c r="C1086" s="312">
        <v>22.8</v>
      </c>
      <c r="D1086" s="295">
        <v>15.9</v>
      </c>
      <c r="E1086" s="295">
        <v>17.399999999999999</v>
      </c>
      <c r="F1086" s="295">
        <v>12.3</v>
      </c>
      <c r="G1086" s="295">
        <v>8.6999999999999993</v>
      </c>
      <c r="H1086" s="295">
        <v>2.9</v>
      </c>
      <c r="I1086" s="295">
        <v>2.4</v>
      </c>
      <c r="J1086" s="295">
        <v>2.8</v>
      </c>
      <c r="K1086" s="295">
        <v>9.6</v>
      </c>
      <c r="L1086" s="295">
        <v>8.9</v>
      </c>
      <c r="M1086" s="295">
        <v>11.7</v>
      </c>
      <c r="N1086" s="300">
        <v>14.4</v>
      </c>
      <c r="O1086" s="99"/>
    </row>
    <row r="1087" spans="1:15">
      <c r="A1087" s="99"/>
      <c r="B1087" s="315">
        <v>18</v>
      </c>
      <c r="C1087" s="312">
        <v>23.9</v>
      </c>
      <c r="D1087" s="295">
        <v>17.100000000000001</v>
      </c>
      <c r="E1087" s="295">
        <v>16.600000000000001</v>
      </c>
      <c r="F1087" s="295">
        <v>11.4</v>
      </c>
      <c r="G1087" s="295">
        <v>7.6</v>
      </c>
      <c r="H1087" s="295">
        <v>8.1</v>
      </c>
      <c r="I1087" s="295">
        <v>1</v>
      </c>
      <c r="J1087" s="295">
        <v>1.5</v>
      </c>
      <c r="K1087" s="295">
        <v>5.3</v>
      </c>
      <c r="L1087" s="295">
        <v>5</v>
      </c>
      <c r="M1087" s="295">
        <v>15.4</v>
      </c>
      <c r="N1087" s="300">
        <v>14.9</v>
      </c>
      <c r="O1087" s="99"/>
    </row>
    <row r="1088" spans="1:15">
      <c r="A1088" s="99"/>
      <c r="B1088" s="315">
        <v>19</v>
      </c>
      <c r="C1088" s="312">
        <v>26.2</v>
      </c>
      <c r="D1088" s="295">
        <v>16.7</v>
      </c>
      <c r="E1088" s="295">
        <v>17.5</v>
      </c>
      <c r="F1088" s="295">
        <v>10.9</v>
      </c>
      <c r="G1088" s="295">
        <v>5.9</v>
      </c>
      <c r="H1088" s="295">
        <v>10</v>
      </c>
      <c r="I1088" s="295">
        <v>0.5</v>
      </c>
      <c r="J1088" s="295">
        <v>-1.2</v>
      </c>
      <c r="K1088" s="295">
        <v>4.5</v>
      </c>
      <c r="L1088" s="295">
        <v>7.3</v>
      </c>
      <c r="M1088" s="295">
        <v>15</v>
      </c>
      <c r="N1088" s="300">
        <v>11.7</v>
      </c>
      <c r="O1088" s="99"/>
    </row>
    <row r="1089" spans="1:15">
      <c r="A1089" s="99"/>
      <c r="B1089" s="315">
        <v>20</v>
      </c>
      <c r="C1089" s="312">
        <v>27.7</v>
      </c>
      <c r="D1089" s="295">
        <v>14.8</v>
      </c>
      <c r="E1089" s="295">
        <v>17.100000000000001</v>
      </c>
      <c r="F1089" s="295">
        <v>13.6</v>
      </c>
      <c r="G1089" s="295">
        <v>4.7</v>
      </c>
      <c r="H1089" s="295">
        <v>4</v>
      </c>
      <c r="I1089" s="295">
        <v>1.2</v>
      </c>
      <c r="J1089" s="295">
        <v>1.2</v>
      </c>
      <c r="K1089" s="295">
        <v>4.9000000000000004</v>
      </c>
      <c r="L1089" s="295">
        <v>12</v>
      </c>
      <c r="M1089" s="295">
        <v>9.8000000000000007</v>
      </c>
      <c r="N1089" s="300">
        <v>12.3</v>
      </c>
      <c r="O1089" s="99"/>
    </row>
    <row r="1090" spans="1:15">
      <c r="A1090" s="99"/>
      <c r="B1090" s="315">
        <v>21</v>
      </c>
      <c r="C1090" s="312">
        <v>21.8</v>
      </c>
      <c r="D1090" s="295">
        <v>14.9</v>
      </c>
      <c r="E1090" s="295">
        <v>15.9</v>
      </c>
      <c r="F1090" s="295">
        <v>11.6</v>
      </c>
      <c r="G1090" s="295">
        <v>4.7</v>
      </c>
      <c r="H1090" s="295">
        <v>3.8</v>
      </c>
      <c r="I1090" s="295">
        <v>1</v>
      </c>
      <c r="J1090" s="295">
        <v>3.5</v>
      </c>
      <c r="K1090" s="295">
        <v>7.5</v>
      </c>
      <c r="L1090" s="295">
        <v>13.1</v>
      </c>
      <c r="M1090" s="295">
        <v>11</v>
      </c>
      <c r="N1090" s="300">
        <v>12.9</v>
      </c>
      <c r="O1090" s="99"/>
    </row>
    <row r="1091" spans="1:15">
      <c r="A1091" s="99"/>
      <c r="B1091" s="315">
        <v>22</v>
      </c>
      <c r="C1091" s="312">
        <v>23.8</v>
      </c>
      <c r="D1091" s="295">
        <v>16.399999999999999</v>
      </c>
      <c r="E1091" s="295">
        <v>10.5</v>
      </c>
      <c r="F1091" s="295">
        <v>6.5</v>
      </c>
      <c r="G1091" s="295">
        <v>4.0999999999999996</v>
      </c>
      <c r="H1091" s="295">
        <v>7.1</v>
      </c>
      <c r="I1091" s="295">
        <v>4.2</v>
      </c>
      <c r="J1091" s="295">
        <v>2.9</v>
      </c>
      <c r="K1091" s="295">
        <v>0.4</v>
      </c>
      <c r="L1091" s="295">
        <v>10.9</v>
      </c>
      <c r="M1091" s="295">
        <v>13.4</v>
      </c>
      <c r="N1091" s="300">
        <v>13.5</v>
      </c>
      <c r="O1091" s="99"/>
    </row>
    <row r="1092" spans="1:15">
      <c r="A1092" s="99"/>
      <c r="B1092" s="315">
        <v>23</v>
      </c>
      <c r="C1092" s="312">
        <v>20.9</v>
      </c>
      <c r="D1092" s="295">
        <v>15.9</v>
      </c>
      <c r="E1092" s="295">
        <v>9</v>
      </c>
      <c r="F1092" s="295">
        <v>8</v>
      </c>
      <c r="G1092" s="295">
        <v>5.4</v>
      </c>
      <c r="H1092" s="295">
        <v>8.9</v>
      </c>
      <c r="I1092" s="295">
        <v>2.2999999999999998</v>
      </c>
      <c r="J1092" s="295">
        <v>3.6</v>
      </c>
      <c r="K1092" s="295">
        <v>4</v>
      </c>
      <c r="L1092" s="295">
        <v>12.9</v>
      </c>
      <c r="M1092" s="295">
        <v>15</v>
      </c>
      <c r="N1092" s="300">
        <v>12.3</v>
      </c>
      <c r="O1092" s="99"/>
    </row>
    <row r="1093" spans="1:15">
      <c r="A1093" s="99"/>
      <c r="B1093" s="315">
        <v>24</v>
      </c>
      <c r="C1093" s="312">
        <v>18</v>
      </c>
      <c r="D1093" s="295">
        <v>12.9</v>
      </c>
      <c r="E1093" s="295">
        <v>9.6999999999999993</v>
      </c>
      <c r="F1093" s="295">
        <v>5.0999999999999996</v>
      </c>
      <c r="G1093" s="295">
        <v>4.3</v>
      </c>
      <c r="H1093" s="295">
        <v>5.7</v>
      </c>
      <c r="I1093" s="295">
        <v>-1</v>
      </c>
      <c r="J1093" s="295">
        <v>4.3</v>
      </c>
      <c r="K1093" s="295">
        <v>9</v>
      </c>
      <c r="L1093" s="295">
        <v>13.1</v>
      </c>
      <c r="M1093" s="295">
        <v>15.2</v>
      </c>
      <c r="N1093" s="300">
        <v>12.9</v>
      </c>
      <c r="O1093" s="99"/>
    </row>
    <row r="1094" spans="1:15">
      <c r="A1094" s="99"/>
      <c r="B1094" s="315">
        <v>25</v>
      </c>
      <c r="C1094" s="312">
        <v>20.7</v>
      </c>
      <c r="D1094" s="295">
        <v>13.7</v>
      </c>
      <c r="E1094" s="295">
        <v>12</v>
      </c>
      <c r="F1094" s="295">
        <v>5.5</v>
      </c>
      <c r="G1094" s="295">
        <v>3.3</v>
      </c>
      <c r="H1094" s="295">
        <v>4</v>
      </c>
      <c r="I1094" s="295">
        <v>0.6</v>
      </c>
      <c r="J1094" s="295">
        <v>3.9</v>
      </c>
      <c r="K1094" s="295">
        <v>11.6</v>
      </c>
      <c r="L1094" s="295">
        <v>16.100000000000001</v>
      </c>
      <c r="M1094" s="295">
        <v>15.9</v>
      </c>
      <c r="N1094" s="300">
        <v>16.2</v>
      </c>
      <c r="O1094" s="99"/>
    </row>
    <row r="1095" spans="1:15">
      <c r="A1095" s="99"/>
      <c r="B1095" s="315">
        <v>26</v>
      </c>
      <c r="C1095" s="312">
        <v>24.2</v>
      </c>
      <c r="D1095" s="295">
        <v>12</v>
      </c>
      <c r="E1095" s="295">
        <v>12.4</v>
      </c>
      <c r="F1095" s="295">
        <v>6.5</v>
      </c>
      <c r="G1095" s="295">
        <v>2.2999999999999998</v>
      </c>
      <c r="H1095" s="295">
        <v>-0.5</v>
      </c>
      <c r="I1095" s="295">
        <v>0.9</v>
      </c>
      <c r="J1095" s="295">
        <v>3.4</v>
      </c>
      <c r="K1095" s="295">
        <v>10.8</v>
      </c>
      <c r="L1095" s="295">
        <v>13.5</v>
      </c>
      <c r="M1095" s="295">
        <v>11.4</v>
      </c>
      <c r="N1095" s="300">
        <v>19.2</v>
      </c>
      <c r="O1095" s="99"/>
    </row>
    <row r="1096" spans="1:15">
      <c r="A1096" s="99"/>
      <c r="B1096" s="315">
        <v>27</v>
      </c>
      <c r="C1096" s="312">
        <v>23.1</v>
      </c>
      <c r="D1096" s="295">
        <v>14.3</v>
      </c>
      <c r="E1096" s="295">
        <v>13.6</v>
      </c>
      <c r="F1096" s="295">
        <v>4.4000000000000004</v>
      </c>
      <c r="G1096" s="295">
        <v>1.9</v>
      </c>
      <c r="H1096" s="295">
        <v>-3.8</v>
      </c>
      <c r="I1096" s="295">
        <v>0.9</v>
      </c>
      <c r="J1096" s="295">
        <v>5.4</v>
      </c>
      <c r="K1096" s="295">
        <v>6.3</v>
      </c>
      <c r="L1096" s="295">
        <v>17.8</v>
      </c>
      <c r="M1096" s="295">
        <v>10.199999999999999</v>
      </c>
      <c r="N1096" s="300">
        <v>17.2</v>
      </c>
      <c r="O1096" s="99"/>
    </row>
    <row r="1097" spans="1:15">
      <c r="A1097" s="99"/>
      <c r="B1097" s="315">
        <v>28</v>
      </c>
      <c r="C1097" s="312">
        <v>21.1</v>
      </c>
      <c r="D1097" s="295">
        <v>14.5</v>
      </c>
      <c r="E1097" s="295">
        <v>11.9</v>
      </c>
      <c r="F1097" s="295">
        <v>5.2</v>
      </c>
      <c r="G1097" s="295">
        <v>1.8</v>
      </c>
      <c r="H1097" s="295">
        <v>-6.7</v>
      </c>
      <c r="I1097" s="295">
        <v>1</v>
      </c>
      <c r="J1097" s="295">
        <v>2.6</v>
      </c>
      <c r="K1097" s="295">
        <v>4.8</v>
      </c>
      <c r="L1097" s="295">
        <v>7.3</v>
      </c>
      <c r="M1097" s="295">
        <v>12.3</v>
      </c>
      <c r="N1097" s="300">
        <v>17.600000000000001</v>
      </c>
      <c r="O1097" s="99"/>
    </row>
    <row r="1098" spans="1:15">
      <c r="A1098" s="99"/>
      <c r="B1098" s="315">
        <v>29</v>
      </c>
      <c r="C1098" s="312">
        <v>22.8</v>
      </c>
      <c r="D1098" s="295">
        <v>16.399999999999999</v>
      </c>
      <c r="E1098" s="295">
        <v>12.9</v>
      </c>
      <c r="F1098" s="295">
        <v>5.3</v>
      </c>
      <c r="G1098" s="295">
        <v>0.3</v>
      </c>
      <c r="H1098" s="295">
        <v>-6.3</v>
      </c>
      <c r="I1098" s="295">
        <v>1.5</v>
      </c>
      <c r="J1098" s="295"/>
      <c r="K1098" s="295">
        <v>8.1</v>
      </c>
      <c r="L1098" s="295">
        <v>8.3000000000000007</v>
      </c>
      <c r="M1098" s="295">
        <v>15.2</v>
      </c>
      <c r="N1098" s="300">
        <v>17.5</v>
      </c>
      <c r="O1098" s="99"/>
    </row>
    <row r="1099" spans="1:15">
      <c r="A1099" s="99"/>
      <c r="B1099" s="315">
        <v>30</v>
      </c>
      <c r="C1099" s="312">
        <v>22.5</v>
      </c>
      <c r="D1099" s="295">
        <v>18</v>
      </c>
      <c r="E1099" s="295">
        <v>15</v>
      </c>
      <c r="F1099" s="295">
        <v>6.1</v>
      </c>
      <c r="G1099" s="295">
        <v>0.4</v>
      </c>
      <c r="H1099" s="295">
        <v>-6.7</v>
      </c>
      <c r="I1099" s="295">
        <v>0.8</v>
      </c>
      <c r="J1099" s="295"/>
      <c r="K1099" s="295">
        <v>5.7</v>
      </c>
      <c r="L1099" s="295">
        <v>9.1</v>
      </c>
      <c r="M1099" s="295">
        <v>14.2</v>
      </c>
      <c r="N1099" s="300">
        <v>20.3</v>
      </c>
      <c r="O1099" s="99"/>
    </row>
    <row r="1100" spans="1:15" ht="15" thickBot="1">
      <c r="A1100" s="99"/>
      <c r="B1100" s="323">
        <v>31</v>
      </c>
      <c r="C1100" s="313">
        <v>19.2</v>
      </c>
      <c r="D1100" s="302">
        <v>13.9</v>
      </c>
      <c r="E1100" s="302"/>
      <c r="F1100" s="302">
        <v>8.6999999999999993</v>
      </c>
      <c r="G1100" s="302"/>
      <c r="H1100" s="302">
        <v>-3.4</v>
      </c>
      <c r="I1100" s="302">
        <v>-0.4</v>
      </c>
      <c r="J1100" s="302"/>
      <c r="K1100" s="302">
        <v>5</v>
      </c>
      <c r="L1100" s="302"/>
      <c r="M1100" s="302">
        <v>16</v>
      </c>
      <c r="N1100" s="303"/>
      <c r="O1100" s="99"/>
    </row>
    <row r="1101" spans="1:15">
      <c r="A1101" s="306" t="s">
        <v>652</v>
      </c>
      <c r="B1101" s="304" t="s">
        <v>211</v>
      </c>
      <c r="C1101" s="219">
        <v>0</v>
      </c>
      <c r="D1101" s="219">
        <v>0</v>
      </c>
      <c r="E1101" s="219">
        <v>8</v>
      </c>
      <c r="F1101" s="219">
        <v>21</v>
      </c>
      <c r="G1101" s="219">
        <v>28</v>
      </c>
      <c r="H1101" s="219">
        <v>31</v>
      </c>
      <c r="I1101" s="219">
        <v>31</v>
      </c>
      <c r="J1101" s="219">
        <v>28</v>
      </c>
      <c r="K1101" s="219">
        <v>31</v>
      </c>
      <c r="L1101" s="219">
        <v>23</v>
      </c>
      <c r="M1101" s="219">
        <v>12</v>
      </c>
      <c r="N1101" s="220">
        <v>7</v>
      </c>
    </row>
    <row r="1102" spans="1:15" ht="15" thickBot="1">
      <c r="A1102" s="307" t="s">
        <v>651</v>
      </c>
      <c r="B1102" s="305" t="s">
        <v>650</v>
      </c>
      <c r="C1102" s="211">
        <v>21.158064516129034</v>
      </c>
      <c r="D1102" s="211">
        <v>17.335483870967739</v>
      </c>
      <c r="E1102" s="211">
        <v>15.199999999999998</v>
      </c>
      <c r="F1102" s="211">
        <v>10.835483870967744</v>
      </c>
      <c r="G1102" s="211">
        <v>7.38</v>
      </c>
      <c r="H1102" s="211">
        <v>2.5741935483870968</v>
      </c>
      <c r="I1102" s="211">
        <v>1.9419354838709679</v>
      </c>
      <c r="J1102" s="211">
        <v>1.5428571428571427</v>
      </c>
      <c r="K1102" s="211">
        <v>5.4548387096774205</v>
      </c>
      <c r="L1102" s="211">
        <v>9.2100000000000026</v>
      </c>
      <c r="M1102" s="211">
        <v>13.670967741935483</v>
      </c>
      <c r="N1102" s="212">
        <v>17.319999999999997</v>
      </c>
    </row>
    <row r="1103" spans="1:15">
      <c r="B1103" s="108"/>
      <c r="C1103" s="105"/>
      <c r="D1103" s="105"/>
      <c r="E1103" s="107"/>
      <c r="F1103" s="105"/>
      <c r="G1103" s="105"/>
      <c r="H1103" s="106"/>
      <c r="I1103" s="105"/>
      <c r="J1103" s="105"/>
      <c r="K1103" s="105"/>
      <c r="L1103" s="105"/>
      <c r="M1103" s="105"/>
      <c r="N1103" s="105"/>
    </row>
    <row r="1104" spans="1:15" ht="15" thickBot="1">
      <c r="B1104" s="108"/>
      <c r="C1104" s="105"/>
      <c r="D1104" s="105"/>
      <c r="E1104" s="107"/>
      <c r="F1104" s="105"/>
      <c r="G1104" s="105"/>
      <c r="H1104" s="106"/>
      <c r="I1104" s="105"/>
      <c r="J1104" s="105"/>
      <c r="K1104" s="105"/>
      <c r="L1104" s="105"/>
      <c r="M1104" s="105"/>
      <c r="N1104" s="105"/>
    </row>
    <row r="1105" spans="1:15" ht="15" thickBot="1">
      <c r="A1105" s="318" t="s">
        <v>718</v>
      </c>
      <c r="B1105" s="284" t="s">
        <v>236</v>
      </c>
      <c r="C1105" s="285" t="s">
        <v>667</v>
      </c>
      <c r="D1105" s="285" t="s">
        <v>667</v>
      </c>
      <c r="E1105" s="285" t="s">
        <v>667</v>
      </c>
      <c r="F1105" s="285" t="s">
        <v>667</v>
      </c>
      <c r="G1105" s="285" t="s">
        <v>667</v>
      </c>
      <c r="H1105" s="285" t="s">
        <v>667</v>
      </c>
      <c r="I1105" s="285" t="s">
        <v>666</v>
      </c>
      <c r="J1105" s="285" t="s">
        <v>666</v>
      </c>
      <c r="K1105" s="285" t="s">
        <v>666</v>
      </c>
      <c r="L1105" s="285" t="s">
        <v>666</v>
      </c>
      <c r="M1105" s="285" t="s">
        <v>666</v>
      </c>
      <c r="N1105" s="286" t="s">
        <v>666</v>
      </c>
      <c r="O1105" s="99"/>
    </row>
    <row r="1106" spans="1:15" ht="15" thickBot="1">
      <c r="A1106" s="102"/>
      <c r="B1106" s="287" t="s">
        <v>195</v>
      </c>
      <c r="C1106" s="288" t="s">
        <v>665</v>
      </c>
      <c r="D1106" s="288" t="s">
        <v>664</v>
      </c>
      <c r="E1106" s="288" t="s">
        <v>663</v>
      </c>
      <c r="F1106" s="288" t="s">
        <v>662</v>
      </c>
      <c r="G1106" s="288" t="s">
        <v>661</v>
      </c>
      <c r="H1106" s="288" t="s">
        <v>660</v>
      </c>
      <c r="I1106" s="288" t="s">
        <v>659</v>
      </c>
      <c r="J1106" s="288" t="s">
        <v>658</v>
      </c>
      <c r="K1106" s="288" t="s">
        <v>657</v>
      </c>
      <c r="L1106" s="288" t="s">
        <v>656</v>
      </c>
      <c r="M1106" s="288" t="s">
        <v>655</v>
      </c>
      <c r="N1106" s="289" t="s">
        <v>654</v>
      </c>
      <c r="O1106" s="99"/>
    </row>
    <row r="1107" spans="1:15" ht="15" thickBot="1">
      <c r="A1107" s="102"/>
      <c r="B1107" s="319" t="s">
        <v>653</v>
      </c>
      <c r="C1107" s="102"/>
      <c r="D1107" s="102"/>
      <c r="E1107" s="104"/>
      <c r="F1107" s="102"/>
      <c r="G1107" s="102"/>
      <c r="H1107" s="103"/>
      <c r="I1107" s="102"/>
      <c r="J1107" s="102"/>
      <c r="K1107" s="102"/>
      <c r="L1107" s="102"/>
      <c r="M1107" s="102"/>
      <c r="N1107" s="102"/>
      <c r="O1107" s="99"/>
    </row>
    <row r="1108" spans="1:15">
      <c r="A1108" s="99"/>
      <c r="B1108" s="314">
        <v>1</v>
      </c>
      <c r="C1108" s="322">
        <v>14.1</v>
      </c>
      <c r="D1108" s="297">
        <v>20</v>
      </c>
      <c r="E1108" s="297">
        <v>13.7</v>
      </c>
      <c r="F1108" s="297">
        <v>14.2</v>
      </c>
      <c r="G1108" s="297">
        <v>8.5</v>
      </c>
      <c r="H1108" s="297">
        <v>0</v>
      </c>
      <c r="I1108" s="297">
        <v>0.8</v>
      </c>
      <c r="J1108" s="297">
        <v>-1.1000000000000001</v>
      </c>
      <c r="K1108" s="297">
        <v>2.8</v>
      </c>
      <c r="L1108" s="297">
        <v>2.4</v>
      </c>
      <c r="M1108" s="297">
        <v>10.3</v>
      </c>
      <c r="N1108" s="298">
        <v>17.399999999999999</v>
      </c>
      <c r="O1108" s="99"/>
    </row>
    <row r="1109" spans="1:15">
      <c r="A1109" s="99"/>
      <c r="B1109" s="315">
        <v>2</v>
      </c>
      <c r="C1109" s="312">
        <v>17.3</v>
      </c>
      <c r="D1109" s="295">
        <v>24.8</v>
      </c>
      <c r="E1109" s="295">
        <v>13.8</v>
      </c>
      <c r="F1109" s="295">
        <v>12.5</v>
      </c>
      <c r="G1109" s="295">
        <v>8.6</v>
      </c>
      <c r="H1109" s="295">
        <v>-0.2</v>
      </c>
      <c r="I1109" s="295">
        <v>1.2</v>
      </c>
      <c r="J1109" s="295">
        <v>-2.4</v>
      </c>
      <c r="K1109" s="295">
        <v>4.5999999999999996</v>
      </c>
      <c r="L1109" s="295">
        <v>1.8</v>
      </c>
      <c r="M1109" s="295">
        <v>9.9</v>
      </c>
      <c r="N1109" s="300">
        <v>19.600000000000001</v>
      </c>
      <c r="O1109" s="99"/>
    </row>
    <row r="1110" spans="1:15">
      <c r="A1110" s="99"/>
      <c r="B1110" s="315">
        <v>3</v>
      </c>
      <c r="C1110" s="312">
        <v>18.600000000000001</v>
      </c>
      <c r="D1110" s="295">
        <v>20.100000000000001</v>
      </c>
      <c r="E1110" s="295">
        <v>17.3</v>
      </c>
      <c r="F1110" s="295">
        <v>11.8</v>
      </c>
      <c r="G1110" s="295">
        <v>8.1999999999999993</v>
      </c>
      <c r="H1110" s="295">
        <v>4.0999999999999996</v>
      </c>
      <c r="I1110" s="295">
        <v>1.6</v>
      </c>
      <c r="J1110" s="295">
        <v>-1</v>
      </c>
      <c r="K1110" s="295">
        <v>4</v>
      </c>
      <c r="L1110" s="295">
        <v>2.4</v>
      </c>
      <c r="M1110" s="295">
        <v>12.5</v>
      </c>
      <c r="N1110" s="300">
        <v>22.7</v>
      </c>
      <c r="O1110" s="99"/>
    </row>
    <row r="1111" spans="1:15">
      <c r="A1111" s="99"/>
      <c r="B1111" s="315">
        <v>4</v>
      </c>
      <c r="C1111" s="312">
        <v>22.8</v>
      </c>
      <c r="D1111" s="295">
        <v>19.600000000000001</v>
      </c>
      <c r="E1111" s="295">
        <v>20.2</v>
      </c>
      <c r="F1111" s="295">
        <v>12.3</v>
      </c>
      <c r="G1111" s="295">
        <v>10.9</v>
      </c>
      <c r="H1111" s="295">
        <v>7.2</v>
      </c>
      <c r="I1111" s="295">
        <v>0.8</v>
      </c>
      <c r="J1111" s="295">
        <v>-3.3</v>
      </c>
      <c r="K1111" s="295">
        <v>3.6</v>
      </c>
      <c r="L1111" s="295">
        <v>3.2</v>
      </c>
      <c r="M1111" s="295">
        <v>15.7</v>
      </c>
      <c r="N1111" s="300">
        <v>18.5</v>
      </c>
      <c r="O1111" s="99"/>
    </row>
    <row r="1112" spans="1:15">
      <c r="A1112" s="99"/>
      <c r="B1112" s="315">
        <v>5</v>
      </c>
      <c r="C1112" s="312">
        <v>21.9</v>
      </c>
      <c r="D1112" s="295">
        <v>20.9</v>
      </c>
      <c r="E1112" s="295">
        <v>19.899999999999999</v>
      </c>
      <c r="F1112" s="295">
        <v>13</v>
      </c>
      <c r="G1112" s="295">
        <v>12.9</v>
      </c>
      <c r="H1112" s="295">
        <v>5</v>
      </c>
      <c r="I1112" s="295">
        <v>0.8</v>
      </c>
      <c r="J1112" s="295">
        <v>-3.1</v>
      </c>
      <c r="K1112" s="295">
        <v>1.9</v>
      </c>
      <c r="L1112" s="295">
        <v>2.7</v>
      </c>
      <c r="M1112" s="295">
        <v>19.8</v>
      </c>
      <c r="N1112" s="300">
        <v>20.6</v>
      </c>
      <c r="O1112" s="99"/>
    </row>
    <row r="1113" spans="1:15">
      <c r="A1113" s="99"/>
      <c r="B1113" s="315">
        <v>6</v>
      </c>
      <c r="C1113" s="312">
        <v>22.9</v>
      </c>
      <c r="D1113" s="295">
        <v>17.899999999999999</v>
      </c>
      <c r="E1113" s="295">
        <v>19.899999999999999</v>
      </c>
      <c r="F1113" s="295">
        <v>13.7</v>
      </c>
      <c r="G1113" s="295">
        <v>8.6999999999999993</v>
      </c>
      <c r="H1113" s="295">
        <v>5.0999999999999996</v>
      </c>
      <c r="I1113" s="295">
        <v>-1.8</v>
      </c>
      <c r="J1113" s="295">
        <v>-4.8</v>
      </c>
      <c r="K1113" s="295">
        <v>3.1</v>
      </c>
      <c r="L1113" s="295">
        <v>1.3</v>
      </c>
      <c r="M1113" s="295">
        <v>14.3</v>
      </c>
      <c r="N1113" s="300">
        <v>23.5</v>
      </c>
      <c r="O1113" s="99"/>
    </row>
    <row r="1114" spans="1:15">
      <c r="A1114" s="99"/>
      <c r="B1114" s="315">
        <v>7</v>
      </c>
      <c r="C1114" s="312">
        <v>24</v>
      </c>
      <c r="D1114" s="295">
        <v>21.7</v>
      </c>
      <c r="E1114" s="295">
        <v>19.399999999999999</v>
      </c>
      <c r="F1114" s="295">
        <v>12.6</v>
      </c>
      <c r="G1114" s="295">
        <v>9.3000000000000007</v>
      </c>
      <c r="H1114" s="295">
        <v>3.6</v>
      </c>
      <c r="I1114" s="295">
        <v>-3.3</v>
      </c>
      <c r="J1114" s="295">
        <v>-2.8</v>
      </c>
      <c r="K1114" s="295">
        <v>4</v>
      </c>
      <c r="L1114" s="295">
        <v>6.5</v>
      </c>
      <c r="M1114" s="295">
        <v>11.9</v>
      </c>
      <c r="N1114" s="300">
        <v>19.5</v>
      </c>
      <c r="O1114" s="99"/>
    </row>
    <row r="1115" spans="1:15">
      <c r="A1115" s="99"/>
      <c r="B1115" s="315">
        <v>8</v>
      </c>
      <c r="C1115" s="312">
        <v>23.2</v>
      </c>
      <c r="D1115" s="295">
        <v>21.3</v>
      </c>
      <c r="E1115" s="295">
        <v>19.600000000000001</v>
      </c>
      <c r="F1115" s="295">
        <v>14.5</v>
      </c>
      <c r="G1115" s="295">
        <v>6.6</v>
      </c>
      <c r="H1115" s="295">
        <v>0.8</v>
      </c>
      <c r="I1115" s="295">
        <v>0.4</v>
      </c>
      <c r="J1115" s="295">
        <v>-1.6</v>
      </c>
      <c r="K1115" s="295">
        <v>5.5</v>
      </c>
      <c r="L1115" s="295">
        <v>6.2</v>
      </c>
      <c r="M1115" s="295">
        <v>14.8</v>
      </c>
      <c r="N1115" s="300">
        <v>18</v>
      </c>
      <c r="O1115" s="99"/>
    </row>
    <row r="1116" spans="1:15">
      <c r="A1116" s="99"/>
      <c r="B1116" s="315">
        <v>9</v>
      </c>
      <c r="C1116" s="312">
        <v>16</v>
      </c>
      <c r="D1116" s="295">
        <v>23.9</v>
      </c>
      <c r="E1116" s="295">
        <v>16.5</v>
      </c>
      <c r="F1116" s="295">
        <v>15.1</v>
      </c>
      <c r="G1116" s="295">
        <v>9.6</v>
      </c>
      <c r="H1116" s="295">
        <v>-2.1</v>
      </c>
      <c r="I1116" s="295">
        <v>5.2</v>
      </c>
      <c r="J1116" s="295">
        <v>1.8</v>
      </c>
      <c r="K1116" s="295">
        <v>4.2</v>
      </c>
      <c r="L1116" s="295">
        <v>7.8</v>
      </c>
      <c r="M1116" s="295">
        <v>14.4</v>
      </c>
      <c r="N1116" s="300">
        <v>12.7</v>
      </c>
      <c r="O1116" s="99"/>
    </row>
    <row r="1117" spans="1:15">
      <c r="A1117" s="99"/>
      <c r="B1117" s="315">
        <v>10</v>
      </c>
      <c r="C1117" s="312">
        <v>14.9</v>
      </c>
      <c r="D1117" s="295">
        <v>22.4</v>
      </c>
      <c r="E1117" s="295">
        <v>14</v>
      </c>
      <c r="F1117" s="295">
        <v>14.8</v>
      </c>
      <c r="G1117" s="295">
        <v>11.5</v>
      </c>
      <c r="H1117" s="295">
        <v>-2</v>
      </c>
      <c r="I1117" s="295">
        <v>9.1</v>
      </c>
      <c r="J1117" s="295">
        <v>3.3</v>
      </c>
      <c r="K1117" s="295">
        <v>6.9</v>
      </c>
      <c r="L1117" s="295">
        <v>9.6</v>
      </c>
      <c r="M1117" s="295">
        <v>12</v>
      </c>
      <c r="N1117" s="300">
        <v>16.5</v>
      </c>
      <c r="O1117" s="99"/>
    </row>
    <row r="1118" spans="1:15">
      <c r="A1118" s="99"/>
      <c r="B1118" s="315">
        <v>11</v>
      </c>
      <c r="C1118" s="312">
        <v>19.7</v>
      </c>
      <c r="D1118" s="295">
        <v>18.2</v>
      </c>
      <c r="E1118" s="295">
        <v>14</v>
      </c>
      <c r="F1118" s="295">
        <v>16</v>
      </c>
      <c r="G1118" s="295">
        <v>13.2</v>
      </c>
      <c r="H1118" s="295">
        <v>3</v>
      </c>
      <c r="I1118" s="295">
        <v>2.6</v>
      </c>
      <c r="J1118" s="295">
        <v>2.2999999999999998</v>
      </c>
      <c r="K1118" s="295">
        <v>4.0999999999999996</v>
      </c>
      <c r="L1118" s="295">
        <v>13</v>
      </c>
      <c r="M1118" s="295">
        <v>12</v>
      </c>
      <c r="N1118" s="300">
        <v>18.600000000000001</v>
      </c>
      <c r="O1118" s="99"/>
    </row>
    <row r="1119" spans="1:15">
      <c r="A1119" s="99"/>
      <c r="B1119" s="315">
        <v>12</v>
      </c>
      <c r="C1119" s="312">
        <v>17</v>
      </c>
      <c r="D1119" s="295">
        <v>17.5</v>
      </c>
      <c r="E1119" s="295">
        <v>16.8</v>
      </c>
      <c r="F1119" s="295">
        <v>14.8</v>
      </c>
      <c r="G1119" s="295">
        <v>12.9</v>
      </c>
      <c r="H1119" s="295">
        <v>5.5</v>
      </c>
      <c r="I1119" s="295">
        <v>4.3</v>
      </c>
      <c r="J1119" s="295">
        <v>2.2000000000000002</v>
      </c>
      <c r="K1119" s="295">
        <v>4</v>
      </c>
      <c r="L1119" s="295">
        <v>10.5</v>
      </c>
      <c r="M1119" s="295">
        <v>18</v>
      </c>
      <c r="N1119" s="300">
        <v>22.6</v>
      </c>
      <c r="O1119" s="99"/>
    </row>
    <row r="1120" spans="1:15">
      <c r="A1120" s="99"/>
      <c r="B1120" s="315">
        <v>13</v>
      </c>
      <c r="C1120" s="312">
        <v>17.8</v>
      </c>
      <c r="D1120" s="295">
        <v>17.399999999999999</v>
      </c>
      <c r="E1120" s="295">
        <v>16.899999999999999</v>
      </c>
      <c r="F1120" s="295">
        <v>16.399999999999999</v>
      </c>
      <c r="G1120" s="295">
        <v>10.7</v>
      </c>
      <c r="H1120" s="295">
        <v>8.5</v>
      </c>
      <c r="I1120" s="295">
        <v>4.8</v>
      </c>
      <c r="J1120" s="295">
        <v>0.9</v>
      </c>
      <c r="K1120" s="295">
        <v>3.8</v>
      </c>
      <c r="L1120" s="295">
        <v>7.8</v>
      </c>
      <c r="M1120" s="295">
        <v>13.5</v>
      </c>
      <c r="N1120" s="300">
        <v>21.8</v>
      </c>
      <c r="O1120" s="99"/>
    </row>
    <row r="1121" spans="1:15">
      <c r="A1121" s="99"/>
      <c r="B1121" s="315">
        <v>14</v>
      </c>
      <c r="C1121" s="312">
        <v>19.7</v>
      </c>
      <c r="D1121" s="295">
        <v>16</v>
      </c>
      <c r="E1121" s="295">
        <v>16.600000000000001</v>
      </c>
      <c r="F1121" s="295">
        <v>12.8</v>
      </c>
      <c r="G1121" s="295">
        <v>9.8000000000000007</v>
      </c>
      <c r="H1121" s="295">
        <v>5.9</v>
      </c>
      <c r="I1121" s="295">
        <v>5.6</v>
      </c>
      <c r="J1121" s="295">
        <v>2.2000000000000002</v>
      </c>
      <c r="K1121" s="295">
        <v>3.5</v>
      </c>
      <c r="L1121" s="295">
        <v>9.4</v>
      </c>
      <c r="M1121" s="295">
        <v>10.9</v>
      </c>
      <c r="N1121" s="300">
        <v>21.3</v>
      </c>
      <c r="O1121" s="99"/>
    </row>
    <row r="1122" spans="1:15">
      <c r="A1122" s="99"/>
      <c r="B1122" s="315">
        <v>15</v>
      </c>
      <c r="C1122" s="312">
        <v>22</v>
      </c>
      <c r="D1122" s="295">
        <v>15.5</v>
      </c>
      <c r="E1122" s="295">
        <v>18.3</v>
      </c>
      <c r="F1122" s="295">
        <v>10.4</v>
      </c>
      <c r="G1122" s="295">
        <v>11.1</v>
      </c>
      <c r="H1122" s="295">
        <v>4.0999999999999996</v>
      </c>
      <c r="I1122" s="295">
        <v>2</v>
      </c>
      <c r="J1122" s="295">
        <v>4.3</v>
      </c>
      <c r="K1122" s="295">
        <v>6.1</v>
      </c>
      <c r="L1122" s="295">
        <v>13.3</v>
      </c>
      <c r="M1122" s="295">
        <v>12</v>
      </c>
      <c r="N1122" s="300">
        <v>16.399999999999999</v>
      </c>
      <c r="O1122" s="99"/>
    </row>
    <row r="1123" spans="1:15">
      <c r="A1123" s="99"/>
      <c r="B1123" s="315">
        <v>16</v>
      </c>
      <c r="C1123" s="312">
        <v>22.3</v>
      </c>
      <c r="D1123" s="295">
        <v>13.9</v>
      </c>
      <c r="E1123" s="295">
        <v>17.399999999999999</v>
      </c>
      <c r="F1123" s="295">
        <v>12.8</v>
      </c>
      <c r="G1123" s="295">
        <v>9.4</v>
      </c>
      <c r="H1123" s="295">
        <v>3.7</v>
      </c>
      <c r="I1123" s="295">
        <v>4.3</v>
      </c>
      <c r="J1123" s="295">
        <v>2.4</v>
      </c>
      <c r="K1123" s="295">
        <v>9</v>
      </c>
      <c r="L1123" s="295">
        <v>12.7</v>
      </c>
      <c r="M1123" s="295">
        <v>14.8</v>
      </c>
      <c r="N1123" s="300">
        <v>14.7</v>
      </c>
      <c r="O1123" s="99"/>
    </row>
    <row r="1124" spans="1:15">
      <c r="A1124" s="99"/>
      <c r="B1124" s="315">
        <v>17</v>
      </c>
      <c r="C1124" s="312">
        <v>22.2</v>
      </c>
      <c r="D1124" s="295">
        <v>15.8</v>
      </c>
      <c r="E1124" s="295">
        <v>17.3</v>
      </c>
      <c r="F1124" s="295">
        <v>12.7</v>
      </c>
      <c r="G1124" s="295">
        <v>9</v>
      </c>
      <c r="H1124" s="295">
        <v>3.1</v>
      </c>
      <c r="I1124" s="295">
        <v>3.1</v>
      </c>
      <c r="J1124" s="295">
        <v>1.5</v>
      </c>
      <c r="K1124" s="295">
        <v>9.3000000000000007</v>
      </c>
      <c r="L1124" s="295">
        <v>8.5</v>
      </c>
      <c r="M1124" s="295">
        <v>11.4</v>
      </c>
      <c r="N1124" s="300">
        <v>14.1</v>
      </c>
      <c r="O1124" s="99"/>
    </row>
    <row r="1125" spans="1:15">
      <c r="A1125" s="99"/>
      <c r="B1125" s="315">
        <v>18</v>
      </c>
      <c r="C1125" s="312">
        <v>23.8</v>
      </c>
      <c r="D1125" s="295">
        <v>16.2</v>
      </c>
      <c r="E1125" s="295">
        <v>17.100000000000001</v>
      </c>
      <c r="F1125" s="295">
        <v>10.5</v>
      </c>
      <c r="G1125" s="295">
        <v>7.8</v>
      </c>
      <c r="H1125" s="295">
        <v>7.4</v>
      </c>
      <c r="I1125" s="295">
        <v>1.9</v>
      </c>
      <c r="J1125" s="295">
        <v>1.8</v>
      </c>
      <c r="K1125" s="295">
        <v>6.9</v>
      </c>
      <c r="L1125" s="295">
        <v>4.7</v>
      </c>
      <c r="M1125" s="295">
        <v>15.5</v>
      </c>
      <c r="N1125" s="300">
        <v>14.2</v>
      </c>
      <c r="O1125" s="99"/>
    </row>
    <row r="1126" spans="1:15">
      <c r="A1126" s="99"/>
      <c r="B1126" s="315">
        <v>19</v>
      </c>
      <c r="C1126" s="312">
        <v>25.3</v>
      </c>
      <c r="D1126" s="295">
        <v>15.9</v>
      </c>
      <c r="E1126" s="295">
        <v>17.2</v>
      </c>
      <c r="F1126" s="295">
        <v>10.5</v>
      </c>
      <c r="G1126" s="295">
        <v>5.4</v>
      </c>
      <c r="H1126" s="295">
        <v>8.9</v>
      </c>
      <c r="I1126" s="295">
        <v>1.2</v>
      </c>
      <c r="J1126" s="295">
        <v>-1.3</v>
      </c>
      <c r="K1126" s="295">
        <v>5.2</v>
      </c>
      <c r="L1126" s="295">
        <v>8</v>
      </c>
      <c r="M1126" s="295">
        <v>15</v>
      </c>
      <c r="N1126" s="300">
        <v>12.3</v>
      </c>
      <c r="O1126" s="99"/>
    </row>
    <row r="1127" spans="1:15">
      <c r="A1127" s="99"/>
      <c r="B1127" s="315">
        <v>20</v>
      </c>
      <c r="C1127" s="312">
        <v>27.5</v>
      </c>
      <c r="D1127" s="295">
        <v>14.7</v>
      </c>
      <c r="E1127" s="295">
        <v>17.100000000000001</v>
      </c>
      <c r="F1127" s="295">
        <v>12.6</v>
      </c>
      <c r="G1127" s="295">
        <v>5</v>
      </c>
      <c r="H1127" s="295">
        <v>2.5</v>
      </c>
      <c r="I1127" s="295">
        <v>2.1</v>
      </c>
      <c r="J1127" s="295">
        <v>1.3</v>
      </c>
      <c r="K1127" s="295">
        <v>3.4</v>
      </c>
      <c r="L1127" s="295">
        <v>12.1</v>
      </c>
      <c r="M1127" s="295">
        <v>10.6</v>
      </c>
      <c r="N1127" s="300">
        <v>11</v>
      </c>
      <c r="O1127" s="99"/>
    </row>
    <row r="1128" spans="1:15">
      <c r="A1128" s="99"/>
      <c r="B1128" s="315">
        <v>21</v>
      </c>
      <c r="C1128" s="312">
        <v>24.3</v>
      </c>
      <c r="D1128" s="295">
        <v>14</v>
      </c>
      <c r="E1128" s="295">
        <v>16</v>
      </c>
      <c r="F1128" s="295">
        <v>10.6</v>
      </c>
      <c r="G1128" s="295">
        <v>4.8</v>
      </c>
      <c r="H1128" s="295">
        <v>3.7</v>
      </c>
      <c r="I1128" s="295">
        <v>1.5</v>
      </c>
      <c r="J1128" s="295">
        <v>2.1</v>
      </c>
      <c r="K1128" s="295">
        <v>6.6</v>
      </c>
      <c r="L1128" s="295">
        <v>13.9</v>
      </c>
      <c r="M1128" s="295">
        <v>12.1</v>
      </c>
      <c r="N1128" s="300">
        <v>13.2</v>
      </c>
      <c r="O1128" s="99"/>
    </row>
    <row r="1129" spans="1:15">
      <c r="A1129" s="99"/>
      <c r="B1129" s="315">
        <v>22</v>
      </c>
      <c r="C1129" s="312">
        <v>24.1</v>
      </c>
      <c r="D1129" s="295">
        <v>16.3</v>
      </c>
      <c r="E1129" s="295">
        <v>11</v>
      </c>
      <c r="F1129" s="295">
        <v>6.6</v>
      </c>
      <c r="G1129" s="295">
        <v>4.5</v>
      </c>
      <c r="H1129" s="295">
        <v>7.3</v>
      </c>
      <c r="I1129" s="295">
        <v>5</v>
      </c>
      <c r="J1129" s="295">
        <v>3.3</v>
      </c>
      <c r="K1129" s="295">
        <v>2.5</v>
      </c>
      <c r="L1129" s="295">
        <v>9.1999999999999993</v>
      </c>
      <c r="M1129" s="295">
        <v>13.2</v>
      </c>
      <c r="N1129" s="300">
        <v>13.5</v>
      </c>
      <c r="O1129" s="99"/>
    </row>
    <row r="1130" spans="1:15">
      <c r="A1130" s="99"/>
      <c r="B1130" s="315">
        <v>23</v>
      </c>
      <c r="C1130" s="312">
        <v>22.7</v>
      </c>
      <c r="D1130" s="295">
        <v>15.8</v>
      </c>
      <c r="E1130" s="295">
        <v>8.6999999999999993</v>
      </c>
      <c r="F1130" s="295">
        <v>8</v>
      </c>
      <c r="G1130" s="295">
        <v>5.2</v>
      </c>
      <c r="H1130" s="295">
        <v>9</v>
      </c>
      <c r="I1130" s="295">
        <v>1.9</v>
      </c>
      <c r="J1130" s="295">
        <v>2.7</v>
      </c>
      <c r="K1130" s="295">
        <v>2.4</v>
      </c>
      <c r="L1130" s="295">
        <v>13.2</v>
      </c>
      <c r="M1130" s="295">
        <v>15.3</v>
      </c>
      <c r="N1130" s="300">
        <v>12.1</v>
      </c>
      <c r="O1130" s="99"/>
    </row>
    <row r="1131" spans="1:15">
      <c r="A1131" s="99"/>
      <c r="B1131" s="315">
        <v>24</v>
      </c>
      <c r="C1131" s="312">
        <v>18.3</v>
      </c>
      <c r="D1131" s="295">
        <v>13</v>
      </c>
      <c r="E1131" s="295">
        <v>10.199999999999999</v>
      </c>
      <c r="F1131" s="295">
        <v>5.8</v>
      </c>
      <c r="G1131" s="295">
        <v>4.5</v>
      </c>
      <c r="H1131" s="295">
        <v>5.7</v>
      </c>
      <c r="I1131" s="295">
        <v>-0.8</v>
      </c>
      <c r="J1131" s="295">
        <v>3.7</v>
      </c>
      <c r="K1131" s="295">
        <v>5.7</v>
      </c>
      <c r="L1131" s="295">
        <v>12.3</v>
      </c>
      <c r="M1131" s="295">
        <v>14.5</v>
      </c>
      <c r="N1131" s="300">
        <v>12.3</v>
      </c>
      <c r="O1131" s="99"/>
    </row>
    <row r="1132" spans="1:15">
      <c r="A1132" s="99"/>
      <c r="B1132" s="315">
        <v>25</v>
      </c>
      <c r="C1132" s="312">
        <v>20.6</v>
      </c>
      <c r="D1132" s="295">
        <v>12.7</v>
      </c>
      <c r="E1132" s="295">
        <v>11.5</v>
      </c>
      <c r="F1132" s="295">
        <v>5.6</v>
      </c>
      <c r="G1132" s="295">
        <v>2.5</v>
      </c>
      <c r="H1132" s="295">
        <v>2.6</v>
      </c>
      <c r="I1132" s="295">
        <v>0.8</v>
      </c>
      <c r="J1132" s="295">
        <v>3</v>
      </c>
      <c r="K1132" s="295">
        <v>12</v>
      </c>
      <c r="L1132" s="295">
        <v>16.3</v>
      </c>
      <c r="M1132" s="295">
        <v>15.2</v>
      </c>
      <c r="N1132" s="300">
        <v>16.3</v>
      </c>
      <c r="O1132" s="99"/>
    </row>
    <row r="1133" spans="1:15">
      <c r="A1133" s="99"/>
      <c r="B1133" s="315">
        <v>26</v>
      </c>
      <c r="C1133" s="312">
        <v>24.6</v>
      </c>
      <c r="D1133" s="295">
        <v>12.5</v>
      </c>
      <c r="E1133" s="295">
        <v>12.5</v>
      </c>
      <c r="F1133" s="295">
        <v>7</v>
      </c>
      <c r="G1133" s="295">
        <v>2.2000000000000002</v>
      </c>
      <c r="H1133" s="295">
        <v>-1.4</v>
      </c>
      <c r="I1133" s="295">
        <v>1.2</v>
      </c>
      <c r="J1133" s="295">
        <v>2.1</v>
      </c>
      <c r="K1133" s="295">
        <v>10.199999999999999</v>
      </c>
      <c r="L1133" s="295">
        <v>13.8</v>
      </c>
      <c r="M1133" s="295">
        <v>12.3</v>
      </c>
      <c r="N1133" s="300">
        <v>18.600000000000001</v>
      </c>
      <c r="O1133" s="99"/>
    </row>
    <row r="1134" spans="1:15">
      <c r="A1134" s="99"/>
      <c r="B1134" s="315">
        <v>27</v>
      </c>
      <c r="C1134" s="312">
        <v>24.8</v>
      </c>
      <c r="D1134" s="295">
        <v>13.8</v>
      </c>
      <c r="E1134" s="295">
        <v>12.7</v>
      </c>
      <c r="F1134" s="295">
        <v>6.1</v>
      </c>
      <c r="G1134" s="295">
        <v>2.2000000000000002</v>
      </c>
      <c r="H1134" s="295">
        <v>-3.9</v>
      </c>
      <c r="I1134" s="295">
        <v>0.8</v>
      </c>
      <c r="J1134" s="295">
        <v>4.5999999999999996</v>
      </c>
      <c r="K1134" s="295">
        <v>6.5</v>
      </c>
      <c r="L1134" s="295">
        <v>16.5</v>
      </c>
      <c r="M1134" s="295">
        <v>10.3</v>
      </c>
      <c r="N1134" s="300">
        <v>17.7</v>
      </c>
      <c r="O1134" s="99"/>
    </row>
    <row r="1135" spans="1:15">
      <c r="A1135" s="99"/>
      <c r="B1135" s="315">
        <v>28</v>
      </c>
      <c r="C1135" s="312">
        <v>22.3</v>
      </c>
      <c r="D1135" s="295">
        <v>13.3</v>
      </c>
      <c r="E1135" s="295">
        <v>11</v>
      </c>
      <c r="F1135" s="295">
        <v>4.7</v>
      </c>
      <c r="G1135" s="295">
        <v>2.1</v>
      </c>
      <c r="H1135" s="295">
        <v>-5.8</v>
      </c>
      <c r="I1135" s="295">
        <v>1.4</v>
      </c>
      <c r="J1135" s="295">
        <v>2.5</v>
      </c>
      <c r="K1135" s="295">
        <v>4.3</v>
      </c>
      <c r="L1135" s="295">
        <v>6.4</v>
      </c>
      <c r="M1135" s="295">
        <v>12.1</v>
      </c>
      <c r="N1135" s="300">
        <v>16.7</v>
      </c>
      <c r="O1135" s="99"/>
    </row>
    <row r="1136" spans="1:15">
      <c r="A1136" s="99"/>
      <c r="B1136" s="315">
        <v>29</v>
      </c>
      <c r="C1136" s="312">
        <v>22.1</v>
      </c>
      <c r="D1136" s="295">
        <v>16.8</v>
      </c>
      <c r="E1136" s="295">
        <v>13.4</v>
      </c>
      <c r="F1136" s="295">
        <v>5</v>
      </c>
      <c r="G1136" s="295">
        <v>1.3</v>
      </c>
      <c r="H1136" s="295">
        <v>-5.2</v>
      </c>
      <c r="I1136" s="295">
        <v>1</v>
      </c>
      <c r="J1136" s="295"/>
      <c r="K1136" s="295">
        <v>6.8</v>
      </c>
      <c r="L1136" s="295">
        <v>7.9</v>
      </c>
      <c r="M1136" s="295">
        <v>15.2</v>
      </c>
      <c r="N1136" s="300">
        <v>18.2</v>
      </c>
      <c r="O1136" s="99"/>
    </row>
    <row r="1137" spans="1:15">
      <c r="A1137" s="99"/>
      <c r="B1137" s="315">
        <v>30</v>
      </c>
      <c r="C1137" s="312">
        <v>23.3</v>
      </c>
      <c r="D1137" s="295">
        <v>16.600000000000001</v>
      </c>
      <c r="E1137" s="295">
        <v>14.5</v>
      </c>
      <c r="F1137" s="295">
        <v>6.2</v>
      </c>
      <c r="G1137" s="295">
        <v>2</v>
      </c>
      <c r="H1137" s="295">
        <v>-5.6</v>
      </c>
      <c r="I1137" s="295">
        <v>0.2</v>
      </c>
      <c r="J1137" s="295"/>
      <c r="K1137" s="295">
        <v>5.3</v>
      </c>
      <c r="L1137" s="295">
        <v>9.4</v>
      </c>
      <c r="M1137" s="295">
        <v>13.7</v>
      </c>
      <c r="N1137" s="300">
        <v>20.399999999999999</v>
      </c>
      <c r="O1137" s="99"/>
    </row>
    <row r="1138" spans="1:15" ht="15" thickBot="1">
      <c r="A1138" s="99"/>
      <c r="B1138" s="323">
        <v>31</v>
      </c>
      <c r="C1138" s="313">
        <v>20.5</v>
      </c>
      <c r="D1138" s="302">
        <v>14.7</v>
      </c>
      <c r="E1138" s="302"/>
      <c r="F1138" s="302">
        <v>8.8000000000000007</v>
      </c>
      <c r="G1138" s="302"/>
      <c r="H1138" s="302">
        <v>-3.3</v>
      </c>
      <c r="I1138" s="302">
        <v>-0.5</v>
      </c>
      <c r="J1138" s="302"/>
      <c r="K1138" s="302">
        <v>4.7</v>
      </c>
      <c r="L1138" s="302"/>
      <c r="M1138" s="302">
        <v>14.5</v>
      </c>
      <c r="N1138" s="303"/>
      <c r="O1138" s="99"/>
    </row>
    <row r="1139" spans="1:15">
      <c r="A1139" s="306" t="s">
        <v>652</v>
      </c>
      <c r="B1139" s="304" t="s">
        <v>211</v>
      </c>
      <c r="C1139" s="219">
        <v>0</v>
      </c>
      <c r="D1139" s="219">
        <v>0</v>
      </c>
      <c r="E1139" s="219">
        <v>8</v>
      </c>
      <c r="F1139" s="219">
        <v>22</v>
      </c>
      <c r="G1139" s="219">
        <v>30</v>
      </c>
      <c r="H1139" s="219">
        <v>31</v>
      </c>
      <c r="I1139" s="219">
        <v>31</v>
      </c>
      <c r="J1139" s="219">
        <v>28</v>
      </c>
      <c r="K1139" s="219">
        <v>31</v>
      </c>
      <c r="L1139" s="219">
        <v>24</v>
      </c>
      <c r="M1139" s="219">
        <v>14</v>
      </c>
      <c r="N1139" s="220">
        <v>6</v>
      </c>
    </row>
    <row r="1140" spans="1:15" ht="15" thickBot="1">
      <c r="A1140" s="307" t="s">
        <v>651</v>
      </c>
      <c r="B1140" s="305" t="s">
        <v>650</v>
      </c>
      <c r="C1140" s="211">
        <v>21.309677419354834</v>
      </c>
      <c r="D1140" s="211">
        <v>17.200000000000003</v>
      </c>
      <c r="E1140" s="211">
        <v>15.483333333333333</v>
      </c>
      <c r="F1140" s="211">
        <v>10.91612903225807</v>
      </c>
      <c r="G1140" s="211">
        <v>7.3466666666666667</v>
      </c>
      <c r="H1140" s="211">
        <v>2.4903225806451612</v>
      </c>
      <c r="I1140" s="211">
        <v>1.9096774193548387</v>
      </c>
      <c r="J1140" s="211">
        <v>0.95000000000000007</v>
      </c>
      <c r="K1140" s="211">
        <v>5.2548387096774203</v>
      </c>
      <c r="L1140" s="211">
        <v>8.76</v>
      </c>
      <c r="M1140" s="211">
        <v>13.474193548387101</v>
      </c>
      <c r="N1140" s="212">
        <v>17.166666666666668</v>
      </c>
    </row>
    <row r="1141" spans="1:15">
      <c r="B1141" s="108"/>
      <c r="C1141" s="105"/>
      <c r="D1141" s="105"/>
      <c r="E1141" s="107"/>
      <c r="F1141" s="105"/>
      <c r="G1141" s="105"/>
      <c r="H1141" s="106"/>
      <c r="I1141" s="105"/>
      <c r="J1141" s="105"/>
      <c r="K1141" s="105"/>
      <c r="L1141" s="105"/>
      <c r="M1141" s="105"/>
      <c r="N1141" s="105"/>
    </row>
    <row r="1142" spans="1:15" ht="15" thickBot="1">
      <c r="B1142" s="108"/>
      <c r="C1142" s="105"/>
      <c r="D1142" s="105"/>
      <c r="E1142" s="107"/>
      <c r="F1142" s="105"/>
      <c r="G1142" s="105"/>
      <c r="H1142" s="106"/>
      <c r="I1142" s="105"/>
      <c r="J1142" s="105"/>
      <c r="K1142" s="105"/>
      <c r="L1142" s="105"/>
      <c r="M1142" s="105"/>
      <c r="N1142" s="105"/>
    </row>
    <row r="1143" spans="1:15" ht="15" thickBot="1">
      <c r="A1143" s="318" t="s">
        <v>717</v>
      </c>
      <c r="B1143" s="284" t="s">
        <v>236</v>
      </c>
      <c r="C1143" s="285" t="s">
        <v>667</v>
      </c>
      <c r="D1143" s="285" t="s">
        <v>667</v>
      </c>
      <c r="E1143" s="285" t="s">
        <v>667</v>
      </c>
      <c r="F1143" s="285" t="s">
        <v>667</v>
      </c>
      <c r="G1143" s="285" t="s">
        <v>667</v>
      </c>
      <c r="H1143" s="285" t="s">
        <v>667</v>
      </c>
      <c r="I1143" s="285" t="s">
        <v>666</v>
      </c>
      <c r="J1143" s="285" t="s">
        <v>666</v>
      </c>
      <c r="K1143" s="285" t="s">
        <v>666</v>
      </c>
      <c r="L1143" s="285" t="s">
        <v>666</v>
      </c>
      <c r="M1143" s="285" t="s">
        <v>666</v>
      </c>
      <c r="N1143" s="286" t="s">
        <v>666</v>
      </c>
      <c r="O1143" s="99"/>
    </row>
    <row r="1144" spans="1:15" ht="15" thickBot="1">
      <c r="A1144" s="102"/>
      <c r="B1144" s="287" t="s">
        <v>195</v>
      </c>
      <c r="C1144" s="288" t="s">
        <v>665</v>
      </c>
      <c r="D1144" s="288" t="s">
        <v>664</v>
      </c>
      <c r="E1144" s="288" t="s">
        <v>663</v>
      </c>
      <c r="F1144" s="288" t="s">
        <v>662</v>
      </c>
      <c r="G1144" s="288" t="s">
        <v>661</v>
      </c>
      <c r="H1144" s="288" t="s">
        <v>660</v>
      </c>
      <c r="I1144" s="288" t="s">
        <v>659</v>
      </c>
      <c r="J1144" s="288" t="s">
        <v>658</v>
      </c>
      <c r="K1144" s="288" t="s">
        <v>657</v>
      </c>
      <c r="L1144" s="288" t="s">
        <v>656</v>
      </c>
      <c r="M1144" s="288" t="s">
        <v>655</v>
      </c>
      <c r="N1144" s="289" t="s">
        <v>654</v>
      </c>
      <c r="O1144" s="99"/>
    </row>
    <row r="1145" spans="1:15" ht="15" thickBot="1">
      <c r="A1145" s="102"/>
      <c r="B1145" s="319" t="s">
        <v>653</v>
      </c>
      <c r="C1145" s="102"/>
      <c r="D1145" s="102"/>
      <c r="E1145" s="104"/>
      <c r="F1145" s="102"/>
      <c r="G1145" s="102"/>
      <c r="H1145" s="103"/>
      <c r="I1145" s="102"/>
      <c r="J1145" s="102"/>
      <c r="K1145" s="102"/>
      <c r="L1145" s="102"/>
      <c r="M1145" s="102"/>
      <c r="N1145" s="102"/>
      <c r="O1145" s="99"/>
    </row>
    <row r="1146" spans="1:15">
      <c r="A1146" s="99"/>
      <c r="B1146" s="314">
        <v>1</v>
      </c>
      <c r="C1146" s="322">
        <v>15.4</v>
      </c>
      <c r="D1146" s="297">
        <v>20.3</v>
      </c>
      <c r="E1146" s="297">
        <v>14</v>
      </c>
      <c r="F1146" s="297">
        <v>15.4</v>
      </c>
      <c r="G1146" s="297">
        <v>8.8000000000000007</v>
      </c>
      <c r="H1146" s="297">
        <v>-0.3</v>
      </c>
      <c r="I1146" s="297">
        <v>0.2</v>
      </c>
      <c r="J1146" s="297">
        <v>0.3</v>
      </c>
      <c r="K1146" s="297">
        <v>3.7</v>
      </c>
      <c r="L1146" s="297">
        <v>3</v>
      </c>
      <c r="M1146" s="297">
        <v>10.6</v>
      </c>
      <c r="N1146" s="298">
        <v>20</v>
      </c>
      <c r="O1146" s="99"/>
    </row>
    <row r="1147" spans="1:15">
      <c r="A1147" s="99"/>
      <c r="B1147" s="315">
        <v>2</v>
      </c>
      <c r="C1147" s="312">
        <v>18.399999999999999</v>
      </c>
      <c r="D1147" s="295">
        <v>24.3</v>
      </c>
      <c r="E1147" s="295">
        <v>13.5</v>
      </c>
      <c r="F1147" s="295">
        <v>13.2</v>
      </c>
      <c r="G1147" s="295">
        <v>6.6</v>
      </c>
      <c r="H1147" s="295">
        <v>-0.8</v>
      </c>
      <c r="I1147" s="295">
        <v>1.7</v>
      </c>
      <c r="J1147" s="295">
        <v>-1</v>
      </c>
      <c r="K1147" s="295">
        <v>5.2</v>
      </c>
      <c r="L1147" s="295">
        <v>2</v>
      </c>
      <c r="M1147" s="295">
        <v>9.1999999999999993</v>
      </c>
      <c r="N1147" s="300">
        <v>19.899999999999999</v>
      </c>
      <c r="O1147" s="99"/>
    </row>
    <row r="1148" spans="1:15">
      <c r="A1148" s="99"/>
      <c r="B1148" s="315">
        <v>3</v>
      </c>
      <c r="C1148" s="312">
        <v>18.3</v>
      </c>
      <c r="D1148" s="295">
        <v>19.899999999999999</v>
      </c>
      <c r="E1148" s="295">
        <v>15.7</v>
      </c>
      <c r="F1148" s="295">
        <v>12.4</v>
      </c>
      <c r="G1148" s="295">
        <v>8.9</v>
      </c>
      <c r="H1148" s="295">
        <v>3.2</v>
      </c>
      <c r="I1148" s="295">
        <v>1.8</v>
      </c>
      <c r="J1148" s="295">
        <v>0.8</v>
      </c>
      <c r="K1148" s="295">
        <v>4.3</v>
      </c>
      <c r="L1148" s="295">
        <v>2.8</v>
      </c>
      <c r="M1148" s="295">
        <v>11.8</v>
      </c>
      <c r="N1148" s="300">
        <v>24</v>
      </c>
      <c r="O1148" s="99"/>
    </row>
    <row r="1149" spans="1:15">
      <c r="A1149" s="99"/>
      <c r="B1149" s="315">
        <v>4</v>
      </c>
      <c r="C1149" s="312">
        <v>21.8</v>
      </c>
      <c r="D1149" s="295">
        <v>19</v>
      </c>
      <c r="E1149" s="295">
        <v>18.399999999999999</v>
      </c>
      <c r="F1149" s="295">
        <v>10.7</v>
      </c>
      <c r="G1149" s="295">
        <v>10.3</v>
      </c>
      <c r="H1149" s="295">
        <v>5.6</v>
      </c>
      <c r="I1149" s="295">
        <v>1.1000000000000001</v>
      </c>
      <c r="J1149" s="295">
        <v>-1.5</v>
      </c>
      <c r="K1149" s="295">
        <v>3.4</v>
      </c>
      <c r="L1149" s="295">
        <v>3.4</v>
      </c>
      <c r="M1149" s="295">
        <v>16.5</v>
      </c>
      <c r="N1149" s="300">
        <v>18.899999999999999</v>
      </c>
      <c r="O1149" s="99"/>
    </row>
    <row r="1150" spans="1:15">
      <c r="A1150" s="99"/>
      <c r="B1150" s="315">
        <v>5</v>
      </c>
      <c r="C1150" s="312">
        <v>20.100000000000001</v>
      </c>
      <c r="D1150" s="295">
        <v>20.399999999999999</v>
      </c>
      <c r="E1150" s="295">
        <v>19.2</v>
      </c>
      <c r="F1150" s="295">
        <v>10.9</v>
      </c>
      <c r="G1150" s="295">
        <v>13.6</v>
      </c>
      <c r="H1150" s="295">
        <v>5.3</v>
      </c>
      <c r="I1150" s="295">
        <v>0.8</v>
      </c>
      <c r="J1150" s="295">
        <v>-1.6</v>
      </c>
      <c r="K1150" s="295">
        <v>2.6</v>
      </c>
      <c r="L1150" s="295">
        <v>2.2999999999999998</v>
      </c>
      <c r="M1150" s="295">
        <v>19.7</v>
      </c>
      <c r="N1150" s="300">
        <v>18.600000000000001</v>
      </c>
      <c r="O1150" s="99"/>
    </row>
    <row r="1151" spans="1:15">
      <c r="A1151" s="99"/>
      <c r="B1151" s="315">
        <v>6</v>
      </c>
      <c r="C1151" s="312">
        <v>22.3</v>
      </c>
      <c r="D1151" s="295">
        <v>19.3</v>
      </c>
      <c r="E1151" s="295">
        <v>18.8</v>
      </c>
      <c r="F1151" s="295">
        <v>12.8</v>
      </c>
      <c r="G1151" s="295">
        <v>9.6</v>
      </c>
      <c r="H1151" s="295">
        <v>5.0999999999999996</v>
      </c>
      <c r="I1151" s="295">
        <v>-2.7</v>
      </c>
      <c r="J1151" s="295">
        <v>-3.6</v>
      </c>
      <c r="K1151" s="295">
        <v>3.4</v>
      </c>
      <c r="L1151" s="295">
        <v>2.5</v>
      </c>
      <c r="M1151" s="295">
        <v>13.6</v>
      </c>
      <c r="N1151" s="300">
        <v>23</v>
      </c>
      <c r="O1151" s="99"/>
    </row>
    <row r="1152" spans="1:15">
      <c r="A1152" s="99"/>
      <c r="B1152" s="315">
        <v>7</v>
      </c>
      <c r="C1152" s="312">
        <v>23.8</v>
      </c>
      <c r="D1152" s="295">
        <v>20.3</v>
      </c>
      <c r="E1152" s="295">
        <v>18.8</v>
      </c>
      <c r="F1152" s="295">
        <v>13.6</v>
      </c>
      <c r="G1152" s="295">
        <v>9.1</v>
      </c>
      <c r="H1152" s="295">
        <v>3.9</v>
      </c>
      <c r="I1152" s="295">
        <v>-2.9</v>
      </c>
      <c r="J1152" s="295">
        <v>-2.4</v>
      </c>
      <c r="K1152" s="295">
        <v>3.6</v>
      </c>
      <c r="L1152" s="295">
        <v>6.8</v>
      </c>
      <c r="M1152" s="295">
        <v>12.7</v>
      </c>
      <c r="N1152" s="300">
        <v>21.9</v>
      </c>
      <c r="O1152" s="99"/>
    </row>
    <row r="1153" spans="1:15">
      <c r="A1153" s="99"/>
      <c r="B1153" s="315">
        <v>8</v>
      </c>
      <c r="C1153" s="312">
        <v>23.4</v>
      </c>
      <c r="D1153" s="295">
        <v>21.4</v>
      </c>
      <c r="E1153" s="295">
        <v>18.5</v>
      </c>
      <c r="F1153" s="295">
        <v>13.4</v>
      </c>
      <c r="G1153" s="295">
        <v>6.5</v>
      </c>
      <c r="H1153" s="295">
        <v>1.5</v>
      </c>
      <c r="I1153" s="295">
        <v>3</v>
      </c>
      <c r="J1153" s="295">
        <v>-1</v>
      </c>
      <c r="K1153" s="295">
        <v>5.4</v>
      </c>
      <c r="L1153" s="295">
        <v>7</v>
      </c>
      <c r="M1153" s="295">
        <v>14.1</v>
      </c>
      <c r="N1153" s="300">
        <v>18.7</v>
      </c>
      <c r="O1153" s="99"/>
    </row>
    <row r="1154" spans="1:15">
      <c r="A1154" s="99"/>
      <c r="B1154" s="315">
        <v>9</v>
      </c>
      <c r="C1154" s="312">
        <v>16.399999999999999</v>
      </c>
      <c r="D1154" s="295">
        <v>23.8</v>
      </c>
      <c r="E1154" s="295">
        <v>17</v>
      </c>
      <c r="F1154" s="295">
        <v>12.1</v>
      </c>
      <c r="G1154" s="295">
        <v>10.7</v>
      </c>
      <c r="H1154" s="295">
        <v>-1.9</v>
      </c>
      <c r="I1154" s="295">
        <v>7.3</v>
      </c>
      <c r="J1154" s="295">
        <v>1.7</v>
      </c>
      <c r="K1154" s="295">
        <v>4.3</v>
      </c>
      <c r="L1154" s="295">
        <v>8.8000000000000007</v>
      </c>
      <c r="M1154" s="295">
        <v>13.9</v>
      </c>
      <c r="N1154" s="300">
        <v>13</v>
      </c>
      <c r="O1154" s="99"/>
    </row>
    <row r="1155" spans="1:15">
      <c r="A1155" s="99"/>
      <c r="B1155" s="315">
        <v>10</v>
      </c>
      <c r="C1155" s="312">
        <v>15.1</v>
      </c>
      <c r="D1155" s="295">
        <v>24</v>
      </c>
      <c r="E1155" s="295">
        <v>14.9</v>
      </c>
      <c r="F1155" s="295">
        <v>14.4</v>
      </c>
      <c r="G1155" s="295">
        <v>12.1</v>
      </c>
      <c r="H1155" s="295">
        <v>-1.4</v>
      </c>
      <c r="I1155" s="295">
        <v>12.3</v>
      </c>
      <c r="J1155" s="295">
        <v>3.8</v>
      </c>
      <c r="K1155" s="295">
        <v>3.4</v>
      </c>
      <c r="L1155" s="295">
        <v>9.8000000000000007</v>
      </c>
      <c r="M1155" s="295">
        <v>13.3</v>
      </c>
      <c r="N1155" s="300">
        <v>16.3</v>
      </c>
      <c r="O1155" s="99"/>
    </row>
    <row r="1156" spans="1:15">
      <c r="A1156" s="99"/>
      <c r="B1156" s="315">
        <v>11</v>
      </c>
      <c r="C1156" s="312">
        <v>16.2</v>
      </c>
      <c r="D1156" s="295">
        <v>19.100000000000001</v>
      </c>
      <c r="E1156" s="295">
        <v>13.2</v>
      </c>
      <c r="F1156" s="295">
        <v>15</v>
      </c>
      <c r="G1156" s="295">
        <v>12.4</v>
      </c>
      <c r="H1156" s="295">
        <v>4.5</v>
      </c>
      <c r="I1156" s="295">
        <v>2.5</v>
      </c>
      <c r="J1156" s="295">
        <v>2.4</v>
      </c>
      <c r="K1156" s="295">
        <v>3.7</v>
      </c>
      <c r="L1156" s="295">
        <v>13.7</v>
      </c>
      <c r="M1156" s="295">
        <v>11.6</v>
      </c>
      <c r="N1156" s="300">
        <v>19.600000000000001</v>
      </c>
      <c r="O1156" s="99"/>
    </row>
    <row r="1157" spans="1:15">
      <c r="A1157" s="99"/>
      <c r="B1157" s="315">
        <v>12</v>
      </c>
      <c r="C1157" s="312">
        <v>17.3</v>
      </c>
      <c r="D1157" s="295">
        <v>18.2</v>
      </c>
      <c r="E1157" s="295">
        <v>16.600000000000001</v>
      </c>
      <c r="F1157" s="295">
        <v>13</v>
      </c>
      <c r="G1157" s="295">
        <v>12.8</v>
      </c>
      <c r="H1157" s="295">
        <v>7.7</v>
      </c>
      <c r="I1157" s="295">
        <v>5.2</v>
      </c>
      <c r="J1157" s="295">
        <v>3.3</v>
      </c>
      <c r="K1157" s="295">
        <v>4.2</v>
      </c>
      <c r="L1157" s="295">
        <v>10.9</v>
      </c>
      <c r="M1157" s="295">
        <v>18.7</v>
      </c>
      <c r="N1157" s="300">
        <v>23.5</v>
      </c>
      <c r="O1157" s="99"/>
    </row>
    <row r="1158" spans="1:15">
      <c r="A1158" s="99"/>
      <c r="B1158" s="315">
        <v>13</v>
      </c>
      <c r="C1158" s="312">
        <v>18.2</v>
      </c>
      <c r="D1158" s="295">
        <v>17.5</v>
      </c>
      <c r="E1158" s="295">
        <v>16.899999999999999</v>
      </c>
      <c r="F1158" s="295">
        <v>13.9</v>
      </c>
      <c r="G1158" s="295">
        <v>9.5</v>
      </c>
      <c r="H1158" s="295">
        <v>8.9</v>
      </c>
      <c r="I1158" s="295">
        <v>8</v>
      </c>
      <c r="J1158" s="295">
        <v>0.8</v>
      </c>
      <c r="K1158" s="295">
        <v>3.3</v>
      </c>
      <c r="L1158" s="295">
        <v>10.1</v>
      </c>
      <c r="M1158" s="295">
        <v>14.6</v>
      </c>
      <c r="N1158" s="300">
        <v>21.8</v>
      </c>
      <c r="O1158" s="99"/>
    </row>
    <row r="1159" spans="1:15">
      <c r="A1159" s="99"/>
      <c r="B1159" s="315">
        <v>14</v>
      </c>
      <c r="C1159" s="312">
        <v>20.399999999999999</v>
      </c>
      <c r="D1159" s="295">
        <v>16.600000000000001</v>
      </c>
      <c r="E1159" s="295">
        <v>17.600000000000001</v>
      </c>
      <c r="F1159" s="295">
        <v>13.2</v>
      </c>
      <c r="G1159" s="295">
        <v>8.4</v>
      </c>
      <c r="H1159" s="295">
        <v>7</v>
      </c>
      <c r="I1159" s="295">
        <v>7</v>
      </c>
      <c r="J1159" s="295">
        <v>2.2000000000000002</v>
      </c>
      <c r="K1159" s="295">
        <v>3.1</v>
      </c>
      <c r="L1159" s="295">
        <v>9.6999999999999993</v>
      </c>
      <c r="M1159" s="295">
        <v>11.3</v>
      </c>
      <c r="N1159" s="300">
        <v>20.100000000000001</v>
      </c>
      <c r="O1159" s="99"/>
    </row>
    <row r="1160" spans="1:15">
      <c r="A1160" s="99"/>
      <c r="B1160" s="315">
        <v>15</v>
      </c>
      <c r="C1160" s="312">
        <v>22</v>
      </c>
      <c r="D1160" s="295">
        <v>16</v>
      </c>
      <c r="E1160" s="295">
        <v>17.8</v>
      </c>
      <c r="F1160" s="295">
        <v>10.4</v>
      </c>
      <c r="G1160" s="295">
        <v>11.4</v>
      </c>
      <c r="H1160" s="295">
        <v>7.2</v>
      </c>
      <c r="I1160" s="295">
        <v>3.7</v>
      </c>
      <c r="J1160" s="295">
        <v>3.9</v>
      </c>
      <c r="K1160" s="295">
        <v>5.7</v>
      </c>
      <c r="L1160" s="295">
        <v>14.7</v>
      </c>
      <c r="M1160" s="295">
        <v>12.6</v>
      </c>
      <c r="N1160" s="300">
        <v>17.3</v>
      </c>
      <c r="O1160" s="99"/>
    </row>
    <row r="1161" spans="1:15">
      <c r="A1161" s="99"/>
      <c r="B1161" s="315">
        <v>16</v>
      </c>
      <c r="C1161" s="312">
        <v>23.6</v>
      </c>
      <c r="D1161" s="295">
        <v>14.5</v>
      </c>
      <c r="E1161" s="295">
        <v>17.600000000000001</v>
      </c>
      <c r="F1161" s="295">
        <v>13.6</v>
      </c>
      <c r="G1161" s="295">
        <v>8.5</v>
      </c>
      <c r="H1161" s="295">
        <v>4.4000000000000004</v>
      </c>
      <c r="I1161" s="295">
        <v>2</v>
      </c>
      <c r="J1161" s="295">
        <v>1</v>
      </c>
      <c r="K1161" s="295">
        <v>8.6</v>
      </c>
      <c r="L1161" s="295">
        <v>14.4</v>
      </c>
      <c r="M1161" s="295">
        <v>16.2</v>
      </c>
      <c r="N1161" s="300">
        <v>15.6</v>
      </c>
      <c r="O1161" s="99"/>
    </row>
    <row r="1162" spans="1:15">
      <c r="A1162" s="99"/>
      <c r="B1162" s="315">
        <v>17</v>
      </c>
      <c r="C1162" s="312">
        <v>23</v>
      </c>
      <c r="D1162" s="295">
        <v>16.100000000000001</v>
      </c>
      <c r="E1162" s="295">
        <v>17.100000000000001</v>
      </c>
      <c r="F1162" s="295">
        <v>12.9</v>
      </c>
      <c r="G1162" s="295">
        <v>8.9</v>
      </c>
      <c r="H1162" s="295">
        <v>3.5</v>
      </c>
      <c r="I1162" s="295">
        <v>2.5</v>
      </c>
      <c r="J1162" s="295">
        <v>2.2000000000000002</v>
      </c>
      <c r="K1162" s="295">
        <v>8.3000000000000007</v>
      </c>
      <c r="L1162" s="295">
        <v>9.3000000000000007</v>
      </c>
      <c r="M1162" s="295">
        <v>12.7</v>
      </c>
      <c r="N1162" s="300">
        <v>14.2</v>
      </c>
      <c r="O1162" s="99"/>
    </row>
    <row r="1163" spans="1:15">
      <c r="A1163" s="99"/>
      <c r="B1163" s="315">
        <v>18</v>
      </c>
      <c r="C1163" s="312">
        <v>23.3</v>
      </c>
      <c r="D1163" s="295">
        <v>18.600000000000001</v>
      </c>
      <c r="E1163" s="295">
        <v>16.600000000000001</v>
      </c>
      <c r="F1163" s="295">
        <v>10.8</v>
      </c>
      <c r="G1163" s="295">
        <v>8.5</v>
      </c>
      <c r="H1163" s="295">
        <v>8.9</v>
      </c>
      <c r="I1163" s="295">
        <v>0.8</v>
      </c>
      <c r="J1163" s="295">
        <v>1.9</v>
      </c>
      <c r="K1163" s="295">
        <v>5.8</v>
      </c>
      <c r="L1163" s="295">
        <v>5.9</v>
      </c>
      <c r="M1163" s="295">
        <v>15.8</v>
      </c>
      <c r="N1163" s="300">
        <v>15.4</v>
      </c>
      <c r="O1163" s="99"/>
    </row>
    <row r="1164" spans="1:15">
      <c r="A1164" s="99"/>
      <c r="B1164" s="315">
        <v>19</v>
      </c>
      <c r="C1164" s="312">
        <v>25.2</v>
      </c>
      <c r="D1164" s="295">
        <v>16.5</v>
      </c>
      <c r="E1164" s="295">
        <v>17.7</v>
      </c>
      <c r="F1164" s="295">
        <v>11</v>
      </c>
      <c r="G1164" s="295">
        <v>6.1</v>
      </c>
      <c r="H1164" s="295">
        <v>10.7</v>
      </c>
      <c r="I1164" s="295">
        <v>0.9</v>
      </c>
      <c r="J1164" s="295">
        <v>-1.2</v>
      </c>
      <c r="K1164" s="295">
        <v>3.3</v>
      </c>
      <c r="L1164" s="295">
        <v>7.9</v>
      </c>
      <c r="M1164" s="295">
        <v>15.4</v>
      </c>
      <c r="N1164" s="300">
        <v>12.3</v>
      </c>
      <c r="O1164" s="99"/>
    </row>
    <row r="1165" spans="1:15">
      <c r="A1165" s="99"/>
      <c r="B1165" s="315">
        <v>20</v>
      </c>
      <c r="C1165" s="312">
        <v>27.5</v>
      </c>
      <c r="D1165" s="295">
        <v>16.399999999999999</v>
      </c>
      <c r="E1165" s="295">
        <v>17.3</v>
      </c>
      <c r="F1165" s="295">
        <v>13</v>
      </c>
      <c r="G1165" s="295">
        <v>5.4</v>
      </c>
      <c r="H1165" s="295">
        <v>4.9000000000000004</v>
      </c>
      <c r="I1165" s="295">
        <v>1.3</v>
      </c>
      <c r="J1165" s="295">
        <v>1.6</v>
      </c>
      <c r="K1165" s="295">
        <v>3.7</v>
      </c>
      <c r="L1165" s="295">
        <v>11.9</v>
      </c>
      <c r="M1165" s="295">
        <v>11</v>
      </c>
      <c r="N1165" s="300">
        <v>11.7</v>
      </c>
      <c r="O1165" s="99"/>
    </row>
    <row r="1166" spans="1:15">
      <c r="A1166" s="99"/>
      <c r="B1166" s="315">
        <v>21</v>
      </c>
      <c r="C1166" s="312">
        <v>23.8</v>
      </c>
      <c r="D1166" s="295">
        <v>14.6</v>
      </c>
      <c r="E1166" s="295">
        <v>15.4</v>
      </c>
      <c r="F1166" s="295">
        <v>12</v>
      </c>
      <c r="G1166" s="295">
        <v>5</v>
      </c>
      <c r="H1166" s="295">
        <v>4.5999999999999996</v>
      </c>
      <c r="I1166" s="295">
        <v>1.1000000000000001</v>
      </c>
      <c r="J1166" s="295">
        <v>1.5</v>
      </c>
      <c r="K1166" s="295">
        <v>7.4</v>
      </c>
      <c r="L1166" s="295">
        <v>13.5</v>
      </c>
      <c r="M1166" s="295">
        <v>11.9</v>
      </c>
      <c r="N1166" s="300">
        <v>13.3</v>
      </c>
      <c r="O1166" s="99"/>
    </row>
    <row r="1167" spans="1:15">
      <c r="A1167" s="99"/>
      <c r="B1167" s="315">
        <v>22</v>
      </c>
      <c r="C1167" s="312">
        <v>24.9</v>
      </c>
      <c r="D1167" s="295">
        <v>17.3</v>
      </c>
      <c r="E1167" s="295">
        <v>11.1</v>
      </c>
      <c r="F1167" s="295">
        <v>7</v>
      </c>
      <c r="G1167" s="295">
        <v>4.5999999999999996</v>
      </c>
      <c r="H1167" s="295">
        <v>7.5</v>
      </c>
      <c r="I1167" s="295">
        <v>5.2</v>
      </c>
      <c r="J1167" s="295">
        <v>1.6</v>
      </c>
      <c r="K1167" s="295">
        <v>1.2</v>
      </c>
      <c r="L1167" s="295">
        <v>10.5</v>
      </c>
      <c r="M1167" s="295">
        <v>13.3</v>
      </c>
      <c r="N1167" s="300">
        <v>15</v>
      </c>
      <c r="O1167" s="99"/>
    </row>
    <row r="1168" spans="1:15">
      <c r="A1168" s="99"/>
      <c r="B1168" s="315">
        <v>23</v>
      </c>
      <c r="C1168" s="312">
        <v>21.5</v>
      </c>
      <c r="D1168" s="295">
        <v>16.600000000000001</v>
      </c>
      <c r="E1168" s="295">
        <v>9.5</v>
      </c>
      <c r="F1168" s="295">
        <v>8.9</v>
      </c>
      <c r="G1168" s="295">
        <v>5.4</v>
      </c>
      <c r="H1168" s="295">
        <v>9.5</v>
      </c>
      <c r="I1168" s="295">
        <v>2.8</v>
      </c>
      <c r="J1168" s="295">
        <v>4</v>
      </c>
      <c r="K1168" s="295">
        <v>2.2000000000000002</v>
      </c>
      <c r="L1168" s="295">
        <v>13</v>
      </c>
      <c r="M1168" s="295">
        <v>15.3</v>
      </c>
      <c r="N1168" s="300">
        <v>12.9</v>
      </c>
      <c r="O1168" s="99"/>
    </row>
    <row r="1169" spans="1:15">
      <c r="A1169" s="99"/>
      <c r="B1169" s="315">
        <v>24</v>
      </c>
      <c r="C1169" s="312">
        <v>18.399999999999999</v>
      </c>
      <c r="D1169" s="295">
        <v>13.2</v>
      </c>
      <c r="E1169" s="295">
        <v>10.6</v>
      </c>
      <c r="F1169" s="295">
        <v>5.5</v>
      </c>
      <c r="G1169" s="295">
        <v>4.0999999999999996</v>
      </c>
      <c r="H1169" s="295">
        <v>6.2</v>
      </c>
      <c r="I1169" s="295">
        <v>-0.7</v>
      </c>
      <c r="J1169" s="295">
        <v>4.3</v>
      </c>
      <c r="K1169" s="295">
        <v>7.8</v>
      </c>
      <c r="L1169" s="295">
        <v>12.6</v>
      </c>
      <c r="M1169" s="295">
        <v>14.9</v>
      </c>
      <c r="N1169" s="300">
        <v>14</v>
      </c>
      <c r="O1169" s="99"/>
    </row>
    <row r="1170" spans="1:15">
      <c r="A1170" s="99"/>
      <c r="B1170" s="315">
        <v>25</v>
      </c>
      <c r="C1170" s="312">
        <v>20.100000000000001</v>
      </c>
      <c r="D1170" s="295">
        <v>13.6</v>
      </c>
      <c r="E1170" s="295">
        <v>12.8</v>
      </c>
      <c r="F1170" s="295">
        <v>5.6</v>
      </c>
      <c r="G1170" s="295">
        <v>3.2</v>
      </c>
      <c r="H1170" s="295">
        <v>4.5</v>
      </c>
      <c r="I1170" s="295">
        <v>1.1000000000000001</v>
      </c>
      <c r="J1170" s="295">
        <v>3.9</v>
      </c>
      <c r="K1170" s="295">
        <v>10</v>
      </c>
      <c r="L1170" s="295">
        <v>16</v>
      </c>
      <c r="M1170" s="295">
        <v>16.399999999999999</v>
      </c>
      <c r="N1170" s="300">
        <v>16</v>
      </c>
      <c r="O1170" s="99"/>
    </row>
    <row r="1171" spans="1:15">
      <c r="A1171" s="99"/>
      <c r="B1171" s="315">
        <v>26</v>
      </c>
      <c r="C1171" s="312">
        <v>23</v>
      </c>
      <c r="D1171" s="295">
        <v>13</v>
      </c>
      <c r="E1171" s="295">
        <v>12.9</v>
      </c>
      <c r="F1171" s="295">
        <v>6.1</v>
      </c>
      <c r="G1171" s="295">
        <v>1.8</v>
      </c>
      <c r="H1171" s="295">
        <v>-0.4</v>
      </c>
      <c r="I1171" s="295">
        <v>1.3</v>
      </c>
      <c r="J1171" s="295">
        <v>3.2</v>
      </c>
      <c r="K1171" s="295">
        <v>11.4</v>
      </c>
      <c r="L1171" s="295">
        <v>14</v>
      </c>
      <c r="M1171" s="295">
        <v>12</v>
      </c>
      <c r="N1171" s="300">
        <v>19.8</v>
      </c>
      <c r="O1171" s="99"/>
    </row>
    <row r="1172" spans="1:15">
      <c r="A1172" s="99"/>
      <c r="B1172" s="315">
        <v>27</v>
      </c>
      <c r="C1172" s="312">
        <v>23.3</v>
      </c>
      <c r="D1172" s="295">
        <v>14.1</v>
      </c>
      <c r="E1172" s="295">
        <v>13.7</v>
      </c>
      <c r="F1172" s="295">
        <v>4.2</v>
      </c>
      <c r="G1172" s="295">
        <v>1.9</v>
      </c>
      <c r="H1172" s="295">
        <v>-4.0999999999999996</v>
      </c>
      <c r="I1172" s="295">
        <v>1.3</v>
      </c>
      <c r="J1172" s="295">
        <v>5</v>
      </c>
      <c r="K1172" s="295">
        <v>7.4</v>
      </c>
      <c r="L1172" s="295">
        <v>17.100000000000001</v>
      </c>
      <c r="M1172" s="295">
        <v>10.5</v>
      </c>
      <c r="N1172" s="300">
        <v>18</v>
      </c>
      <c r="O1172" s="99"/>
    </row>
    <row r="1173" spans="1:15">
      <c r="A1173" s="99"/>
      <c r="B1173" s="315">
        <v>28</v>
      </c>
      <c r="C1173" s="312">
        <v>22</v>
      </c>
      <c r="D1173" s="295">
        <v>14.2</v>
      </c>
      <c r="E1173" s="295">
        <v>11.5</v>
      </c>
      <c r="F1173" s="295">
        <v>3.1</v>
      </c>
      <c r="G1173" s="295">
        <v>1.8</v>
      </c>
      <c r="H1173" s="295">
        <v>-6.1</v>
      </c>
      <c r="I1173" s="295">
        <v>1.8</v>
      </c>
      <c r="J1173" s="295">
        <v>2.2999999999999998</v>
      </c>
      <c r="K1173" s="295">
        <v>4.0999999999999996</v>
      </c>
      <c r="L1173" s="295">
        <v>6.9</v>
      </c>
      <c r="M1173" s="295">
        <v>12.4</v>
      </c>
      <c r="N1173" s="300">
        <v>16.7</v>
      </c>
      <c r="O1173" s="99"/>
    </row>
    <row r="1174" spans="1:15">
      <c r="A1174" s="99"/>
      <c r="B1174" s="315">
        <v>29</v>
      </c>
      <c r="C1174" s="312">
        <v>21.9</v>
      </c>
      <c r="D1174" s="295">
        <v>16.8</v>
      </c>
      <c r="E1174" s="295">
        <v>12.5</v>
      </c>
      <c r="F1174" s="295">
        <v>3.8</v>
      </c>
      <c r="G1174" s="295">
        <v>1.3</v>
      </c>
      <c r="H1174" s="295">
        <v>-6.3</v>
      </c>
      <c r="I1174" s="295">
        <v>2.2000000000000002</v>
      </c>
      <c r="J1174" s="295"/>
      <c r="K1174" s="295">
        <v>9.1999999999999993</v>
      </c>
      <c r="L1174" s="295">
        <v>7.5</v>
      </c>
      <c r="M1174" s="295">
        <v>15</v>
      </c>
      <c r="N1174" s="300">
        <v>16.7</v>
      </c>
      <c r="O1174" s="99"/>
    </row>
    <row r="1175" spans="1:15">
      <c r="A1175" s="99"/>
      <c r="B1175" s="315">
        <v>30</v>
      </c>
      <c r="C1175" s="312">
        <v>21.6</v>
      </c>
      <c r="D1175" s="295">
        <v>17.600000000000001</v>
      </c>
      <c r="E1175" s="295">
        <v>15.2</v>
      </c>
      <c r="F1175" s="295">
        <v>6.4</v>
      </c>
      <c r="G1175" s="295">
        <v>1.4</v>
      </c>
      <c r="H1175" s="295">
        <v>-5.9</v>
      </c>
      <c r="I1175" s="295">
        <v>1.5</v>
      </c>
      <c r="J1175" s="295"/>
      <c r="K1175" s="295">
        <v>6.7</v>
      </c>
      <c r="L1175" s="295">
        <v>8.8000000000000007</v>
      </c>
      <c r="M1175" s="295">
        <v>14.9</v>
      </c>
      <c r="N1175" s="300">
        <v>20.3</v>
      </c>
      <c r="O1175" s="99"/>
    </row>
    <row r="1176" spans="1:15" ht="15" thickBot="1">
      <c r="A1176" s="99"/>
      <c r="B1176" s="323">
        <v>31</v>
      </c>
      <c r="C1176" s="313">
        <v>19.2</v>
      </c>
      <c r="D1176" s="302">
        <v>14.1</v>
      </c>
      <c r="E1176" s="302"/>
      <c r="F1176" s="302">
        <v>9.1</v>
      </c>
      <c r="G1176" s="302"/>
      <c r="H1176" s="302">
        <v>-2.9</v>
      </c>
      <c r="I1176" s="302">
        <v>0.5</v>
      </c>
      <c r="J1176" s="302"/>
      <c r="K1176" s="302">
        <v>6.1</v>
      </c>
      <c r="L1176" s="302"/>
      <c r="M1176" s="302">
        <v>15.9</v>
      </c>
      <c r="N1176" s="303"/>
      <c r="O1176" s="99"/>
    </row>
    <row r="1177" spans="1:15">
      <c r="A1177" s="306" t="s">
        <v>652</v>
      </c>
      <c r="B1177" s="304" t="s">
        <v>211</v>
      </c>
      <c r="C1177" s="219">
        <v>0</v>
      </c>
      <c r="D1177" s="219">
        <v>0</v>
      </c>
      <c r="E1177" s="219">
        <v>8</v>
      </c>
      <c r="F1177" s="219">
        <v>20</v>
      </c>
      <c r="G1177" s="219">
        <v>30</v>
      </c>
      <c r="H1177" s="219">
        <v>31</v>
      </c>
      <c r="I1177" s="219">
        <v>31</v>
      </c>
      <c r="J1177" s="219">
        <v>28</v>
      </c>
      <c r="K1177" s="219">
        <v>31</v>
      </c>
      <c r="L1177" s="219">
        <v>23</v>
      </c>
      <c r="M1177" s="219">
        <v>13</v>
      </c>
      <c r="N1177" s="220">
        <v>4</v>
      </c>
    </row>
    <row r="1178" spans="1:15" ht="15" thickBot="1">
      <c r="A1178" s="307" t="s">
        <v>651</v>
      </c>
      <c r="B1178" s="305" t="s">
        <v>650</v>
      </c>
      <c r="C1178" s="211">
        <v>21.012903225806451</v>
      </c>
      <c r="D1178" s="211">
        <v>17.654838709677424</v>
      </c>
      <c r="E1178" s="211">
        <v>15.413333333333334</v>
      </c>
      <c r="F1178" s="211">
        <v>10.561290322580648</v>
      </c>
      <c r="G1178" s="211">
        <v>7.286666666666668</v>
      </c>
      <c r="H1178" s="211">
        <v>3.0483870967741939</v>
      </c>
      <c r="I1178" s="211">
        <v>2.4064516129032252</v>
      </c>
      <c r="J1178" s="211">
        <v>1.407142857142857</v>
      </c>
      <c r="K1178" s="211">
        <v>5.2419354838709671</v>
      </c>
      <c r="L1178" s="211">
        <v>9.2266666666666666</v>
      </c>
      <c r="M1178" s="211">
        <v>13.799999999999995</v>
      </c>
      <c r="N1178" s="212">
        <v>17.616666666666667</v>
      </c>
    </row>
    <row r="1179" spans="1:15">
      <c r="B1179" s="108"/>
      <c r="C1179" s="105"/>
      <c r="D1179" s="105"/>
      <c r="E1179" s="107"/>
      <c r="F1179" s="105"/>
      <c r="G1179" s="105"/>
      <c r="H1179" s="106"/>
      <c r="I1179" s="105"/>
      <c r="J1179" s="105"/>
      <c r="K1179" s="105"/>
      <c r="L1179" s="105"/>
      <c r="M1179" s="105"/>
      <c r="N1179" s="105"/>
    </row>
    <row r="1180" spans="1:15" ht="15" thickBot="1">
      <c r="B1180" s="108"/>
      <c r="C1180" s="105"/>
      <c r="D1180" s="105"/>
      <c r="E1180" s="107"/>
      <c r="F1180" s="105"/>
      <c r="G1180" s="105"/>
      <c r="H1180" s="106"/>
      <c r="I1180" s="105"/>
      <c r="J1180" s="105"/>
      <c r="K1180" s="105"/>
      <c r="L1180" s="105"/>
      <c r="M1180" s="105"/>
      <c r="N1180" s="105"/>
    </row>
    <row r="1181" spans="1:15">
      <c r="A1181" s="340" t="s">
        <v>716</v>
      </c>
      <c r="B1181" s="284" t="s">
        <v>236</v>
      </c>
      <c r="C1181" s="285" t="s">
        <v>667</v>
      </c>
      <c r="D1181" s="285" t="s">
        <v>667</v>
      </c>
      <c r="E1181" s="285" t="s">
        <v>667</v>
      </c>
      <c r="F1181" s="285" t="s">
        <v>667</v>
      </c>
      <c r="G1181" s="285" t="s">
        <v>667</v>
      </c>
      <c r="H1181" s="285" t="s">
        <v>667</v>
      </c>
      <c r="I1181" s="285" t="s">
        <v>666</v>
      </c>
      <c r="J1181" s="285" t="s">
        <v>666</v>
      </c>
      <c r="K1181" s="285" t="s">
        <v>666</v>
      </c>
      <c r="L1181" s="285" t="s">
        <v>666</v>
      </c>
      <c r="M1181" s="285" t="s">
        <v>666</v>
      </c>
      <c r="N1181" s="286" t="s">
        <v>666</v>
      </c>
      <c r="O1181" s="99"/>
    </row>
    <row r="1182" spans="1:15" ht="15" thickBot="1">
      <c r="A1182" s="102"/>
      <c r="B1182" s="287" t="s">
        <v>195</v>
      </c>
      <c r="C1182" s="288" t="s">
        <v>665</v>
      </c>
      <c r="D1182" s="288" t="s">
        <v>664</v>
      </c>
      <c r="E1182" s="288" t="s">
        <v>663</v>
      </c>
      <c r="F1182" s="288" t="s">
        <v>662</v>
      </c>
      <c r="G1182" s="288" t="s">
        <v>661</v>
      </c>
      <c r="H1182" s="288" t="s">
        <v>660</v>
      </c>
      <c r="I1182" s="288" t="s">
        <v>659</v>
      </c>
      <c r="J1182" s="288" t="s">
        <v>658</v>
      </c>
      <c r="K1182" s="288" t="s">
        <v>657</v>
      </c>
      <c r="L1182" s="288" t="s">
        <v>656</v>
      </c>
      <c r="M1182" s="288" t="s">
        <v>655</v>
      </c>
      <c r="N1182" s="289" t="s">
        <v>654</v>
      </c>
      <c r="O1182" s="99"/>
    </row>
    <row r="1183" spans="1:15" ht="15" thickBot="1">
      <c r="A1183" s="102"/>
      <c r="B1183" s="319" t="s">
        <v>653</v>
      </c>
      <c r="C1183" s="102"/>
      <c r="D1183" s="102"/>
      <c r="E1183" s="104"/>
      <c r="F1183" s="102"/>
      <c r="G1183" s="102"/>
      <c r="H1183" s="103"/>
      <c r="I1183" s="102"/>
      <c r="J1183" s="102"/>
      <c r="K1183" s="102"/>
      <c r="L1183" s="102"/>
      <c r="M1183" s="102"/>
      <c r="N1183" s="102"/>
      <c r="O1183" s="99"/>
    </row>
    <row r="1184" spans="1:15">
      <c r="A1184" s="99"/>
      <c r="B1184" s="314">
        <v>1</v>
      </c>
      <c r="C1184" s="322">
        <v>14.6</v>
      </c>
      <c r="D1184" s="297">
        <v>19.899999999999999</v>
      </c>
      <c r="E1184" s="297">
        <v>13.9</v>
      </c>
      <c r="F1184" s="297">
        <v>14.8</v>
      </c>
      <c r="G1184" s="297">
        <v>8.6</v>
      </c>
      <c r="H1184" s="297">
        <v>-0.5</v>
      </c>
      <c r="I1184" s="297">
        <v>0.9</v>
      </c>
      <c r="J1184" s="297">
        <v>1</v>
      </c>
      <c r="K1184" s="297">
        <v>2.8</v>
      </c>
      <c r="L1184" s="297">
        <v>3.3</v>
      </c>
      <c r="M1184" s="297">
        <v>10.4</v>
      </c>
      <c r="N1184" s="298">
        <v>18.3</v>
      </c>
      <c r="O1184" s="99"/>
    </row>
    <row r="1185" spans="1:15">
      <c r="A1185" s="99"/>
      <c r="B1185" s="315">
        <v>2</v>
      </c>
      <c r="C1185" s="312">
        <v>17.600000000000001</v>
      </c>
      <c r="D1185" s="295">
        <v>24.4</v>
      </c>
      <c r="E1185" s="295">
        <v>14.5</v>
      </c>
      <c r="F1185" s="295">
        <v>13.8</v>
      </c>
      <c r="G1185" s="295">
        <v>8.1999999999999993</v>
      </c>
      <c r="H1185" s="295">
        <v>-0.7</v>
      </c>
      <c r="I1185" s="295">
        <v>1.8</v>
      </c>
      <c r="J1185" s="295">
        <v>-1</v>
      </c>
      <c r="K1185" s="295">
        <v>5.3</v>
      </c>
      <c r="L1185" s="295">
        <v>2.5</v>
      </c>
      <c r="M1185" s="295">
        <v>10.6</v>
      </c>
      <c r="N1185" s="300">
        <v>19.600000000000001</v>
      </c>
      <c r="O1185" s="99"/>
    </row>
    <row r="1186" spans="1:15">
      <c r="A1186" s="99"/>
      <c r="B1186" s="315">
        <v>3</v>
      </c>
      <c r="C1186" s="312">
        <v>19.100000000000001</v>
      </c>
      <c r="D1186" s="295">
        <v>20.6</v>
      </c>
      <c r="E1186" s="295">
        <v>15.3</v>
      </c>
      <c r="F1186" s="295">
        <v>11.9</v>
      </c>
      <c r="G1186" s="295">
        <v>8.8000000000000007</v>
      </c>
      <c r="H1186" s="295">
        <v>2.8</v>
      </c>
      <c r="I1186" s="295">
        <v>1.9</v>
      </c>
      <c r="J1186" s="295">
        <v>1</v>
      </c>
      <c r="K1186" s="295">
        <v>5.0999999999999996</v>
      </c>
      <c r="L1186" s="295">
        <v>3.7</v>
      </c>
      <c r="M1186" s="295">
        <v>12.6</v>
      </c>
      <c r="N1186" s="300">
        <v>23.8</v>
      </c>
      <c r="O1186" s="99"/>
    </row>
    <row r="1187" spans="1:15">
      <c r="A1187" s="99"/>
      <c r="B1187" s="315">
        <v>4</v>
      </c>
      <c r="C1187" s="312">
        <v>23.2</v>
      </c>
      <c r="D1187" s="295">
        <v>19</v>
      </c>
      <c r="E1187" s="295">
        <v>18.5</v>
      </c>
      <c r="F1187" s="295">
        <v>11.1</v>
      </c>
      <c r="G1187" s="295">
        <v>11.1</v>
      </c>
      <c r="H1187" s="295">
        <v>6.2</v>
      </c>
      <c r="I1187" s="295">
        <v>2</v>
      </c>
      <c r="J1187" s="295">
        <v>-1.6</v>
      </c>
      <c r="K1187" s="295">
        <v>3.7</v>
      </c>
      <c r="L1187" s="295">
        <v>3.6</v>
      </c>
      <c r="M1187" s="295">
        <v>16.7</v>
      </c>
      <c r="N1187" s="300">
        <v>18.7</v>
      </c>
      <c r="O1187" s="99"/>
    </row>
    <row r="1188" spans="1:15">
      <c r="A1188" s="99"/>
      <c r="B1188" s="315">
        <v>5</v>
      </c>
      <c r="C1188" s="312">
        <v>21.4</v>
      </c>
      <c r="D1188" s="295">
        <v>21.1</v>
      </c>
      <c r="E1188" s="295">
        <v>19.3</v>
      </c>
      <c r="F1188" s="295">
        <v>12.8</v>
      </c>
      <c r="G1188" s="295">
        <v>11</v>
      </c>
      <c r="H1188" s="295">
        <v>5.4</v>
      </c>
      <c r="I1188" s="295">
        <v>1.2</v>
      </c>
      <c r="J1188" s="295">
        <v>-1.9</v>
      </c>
      <c r="K1188" s="295">
        <v>2.4</v>
      </c>
      <c r="L1188" s="295">
        <v>3.7</v>
      </c>
      <c r="M1188" s="295">
        <v>19.2</v>
      </c>
      <c r="N1188" s="300">
        <v>20.8</v>
      </c>
      <c r="O1188" s="99"/>
    </row>
    <row r="1189" spans="1:15">
      <c r="A1189" s="99"/>
      <c r="B1189" s="315">
        <v>6</v>
      </c>
      <c r="C1189" s="312">
        <v>23.3</v>
      </c>
      <c r="D1189" s="295">
        <v>18.100000000000001</v>
      </c>
      <c r="E1189" s="295">
        <v>19.100000000000001</v>
      </c>
      <c r="F1189" s="295">
        <v>11.8</v>
      </c>
      <c r="G1189" s="295">
        <v>8.6999999999999993</v>
      </c>
      <c r="H1189" s="295">
        <v>5.2</v>
      </c>
      <c r="I1189" s="295">
        <v>-0.5</v>
      </c>
      <c r="J1189" s="295">
        <v>-2.1</v>
      </c>
      <c r="K1189" s="295">
        <v>3.8</v>
      </c>
      <c r="L1189" s="295">
        <v>2.4</v>
      </c>
      <c r="M1189" s="295">
        <v>12.9</v>
      </c>
      <c r="N1189" s="300">
        <v>23.2</v>
      </c>
      <c r="O1189" s="99"/>
    </row>
    <row r="1190" spans="1:15">
      <c r="A1190" s="99"/>
      <c r="B1190" s="315">
        <v>7</v>
      </c>
      <c r="C1190" s="312">
        <v>23.2</v>
      </c>
      <c r="D1190" s="295">
        <v>21.2</v>
      </c>
      <c r="E1190" s="295">
        <v>19</v>
      </c>
      <c r="F1190" s="295">
        <v>12.2</v>
      </c>
      <c r="G1190" s="295">
        <v>9.1</v>
      </c>
      <c r="H1190" s="295">
        <v>3.9</v>
      </c>
      <c r="I1190" s="295">
        <v>-2.1</v>
      </c>
      <c r="J1190" s="295">
        <v>-1.8</v>
      </c>
      <c r="K1190" s="295">
        <v>4.7</v>
      </c>
      <c r="L1190" s="295">
        <v>6.1</v>
      </c>
      <c r="M1190" s="295">
        <v>12.8</v>
      </c>
      <c r="N1190" s="300">
        <v>19</v>
      </c>
      <c r="O1190" s="99"/>
    </row>
    <row r="1191" spans="1:15">
      <c r="A1191" s="99"/>
      <c r="B1191" s="315">
        <v>8</v>
      </c>
      <c r="C1191" s="312">
        <v>22</v>
      </c>
      <c r="D1191" s="295">
        <v>21.9</v>
      </c>
      <c r="E1191" s="295">
        <v>18.399999999999999</v>
      </c>
      <c r="F1191" s="295">
        <v>13.8</v>
      </c>
      <c r="G1191" s="295">
        <v>7.5</v>
      </c>
      <c r="H1191" s="295">
        <v>1.3</v>
      </c>
      <c r="I1191" s="295">
        <v>2.2999999999999998</v>
      </c>
      <c r="J1191" s="295">
        <v>-0.4</v>
      </c>
      <c r="K1191" s="295">
        <v>6.6</v>
      </c>
      <c r="L1191" s="295">
        <v>7.4</v>
      </c>
      <c r="M1191" s="295">
        <v>14</v>
      </c>
      <c r="N1191" s="300">
        <v>18.600000000000001</v>
      </c>
      <c r="O1191" s="99"/>
    </row>
    <row r="1192" spans="1:15">
      <c r="A1192" s="99"/>
      <c r="B1192" s="315">
        <v>9</v>
      </c>
      <c r="C1192" s="312">
        <v>15.8</v>
      </c>
      <c r="D1192" s="295">
        <v>24.2</v>
      </c>
      <c r="E1192" s="295">
        <v>16.399999999999999</v>
      </c>
      <c r="F1192" s="295">
        <v>14.5</v>
      </c>
      <c r="G1192" s="295">
        <v>8.8000000000000007</v>
      </c>
      <c r="H1192" s="295">
        <v>-1.9</v>
      </c>
      <c r="I1192" s="295">
        <v>7.8</v>
      </c>
      <c r="J1192" s="295">
        <v>2.5</v>
      </c>
      <c r="K1192" s="295">
        <v>4.5999999999999996</v>
      </c>
      <c r="L1192" s="295">
        <v>8.4</v>
      </c>
      <c r="M1192" s="295">
        <v>13.9</v>
      </c>
      <c r="N1192" s="300">
        <v>12.4</v>
      </c>
      <c r="O1192" s="99"/>
    </row>
    <row r="1193" spans="1:15">
      <c r="A1193" s="99"/>
      <c r="B1193" s="315">
        <v>10</v>
      </c>
      <c r="C1193" s="312">
        <v>15.6</v>
      </c>
      <c r="D1193" s="295">
        <v>23.5</v>
      </c>
      <c r="E1193" s="295">
        <v>14.9</v>
      </c>
      <c r="F1193" s="295">
        <v>14</v>
      </c>
      <c r="G1193" s="295">
        <v>11.6</v>
      </c>
      <c r="H1193" s="295">
        <v>-1</v>
      </c>
      <c r="I1193" s="295">
        <v>12.5</v>
      </c>
      <c r="J1193" s="295">
        <v>4.2</v>
      </c>
      <c r="K1193" s="295">
        <v>5.9</v>
      </c>
      <c r="L1193" s="295">
        <v>11.4</v>
      </c>
      <c r="M1193" s="295">
        <v>13.5</v>
      </c>
      <c r="N1193" s="300">
        <v>16.899999999999999</v>
      </c>
      <c r="O1193" s="99"/>
    </row>
    <row r="1194" spans="1:15">
      <c r="A1194" s="99"/>
      <c r="B1194" s="315">
        <v>11</v>
      </c>
      <c r="C1194" s="312">
        <v>18.899999999999999</v>
      </c>
      <c r="D1194" s="295">
        <v>18</v>
      </c>
      <c r="E1194" s="295">
        <v>14.3</v>
      </c>
      <c r="F1194" s="295">
        <v>14.7</v>
      </c>
      <c r="G1194" s="295">
        <v>12</v>
      </c>
      <c r="H1194" s="295">
        <v>4.5</v>
      </c>
      <c r="I1194" s="295">
        <v>3.4</v>
      </c>
      <c r="J1194" s="295">
        <v>2.9</v>
      </c>
      <c r="K1194" s="295">
        <v>4.5999999999999996</v>
      </c>
      <c r="L1194" s="295">
        <v>14.7</v>
      </c>
      <c r="M1194" s="295">
        <v>12.4</v>
      </c>
      <c r="N1194" s="300">
        <v>18.899999999999999</v>
      </c>
      <c r="O1194" s="99"/>
    </row>
    <row r="1195" spans="1:15">
      <c r="A1195" s="99"/>
      <c r="B1195" s="315">
        <v>12</v>
      </c>
      <c r="C1195" s="312">
        <v>17.399999999999999</v>
      </c>
      <c r="D1195" s="295">
        <v>17.600000000000001</v>
      </c>
      <c r="E1195" s="295">
        <v>16.100000000000001</v>
      </c>
      <c r="F1195" s="295">
        <v>12.9</v>
      </c>
      <c r="G1195" s="295">
        <v>13.1</v>
      </c>
      <c r="H1195" s="295">
        <v>6.4</v>
      </c>
      <c r="I1195" s="295">
        <v>5.6</v>
      </c>
      <c r="J1195" s="295">
        <v>2.1</v>
      </c>
      <c r="K1195" s="295">
        <v>4.2</v>
      </c>
      <c r="L1195" s="295">
        <v>11.4</v>
      </c>
      <c r="M1195" s="295">
        <v>18.2</v>
      </c>
      <c r="N1195" s="300">
        <v>22.5</v>
      </c>
      <c r="O1195" s="99"/>
    </row>
    <row r="1196" spans="1:15">
      <c r="A1196" s="99"/>
      <c r="B1196" s="315">
        <v>13</v>
      </c>
      <c r="C1196" s="312">
        <v>18.399999999999999</v>
      </c>
      <c r="D1196" s="295">
        <v>17.3</v>
      </c>
      <c r="E1196" s="295">
        <v>16.3</v>
      </c>
      <c r="F1196" s="295">
        <v>15.7</v>
      </c>
      <c r="G1196" s="295">
        <v>10.8</v>
      </c>
      <c r="H1196" s="295">
        <v>8.6999999999999993</v>
      </c>
      <c r="I1196" s="295">
        <v>8.5</v>
      </c>
      <c r="J1196" s="295">
        <v>1.6</v>
      </c>
      <c r="K1196" s="295">
        <v>3.6</v>
      </c>
      <c r="L1196" s="295">
        <v>9.8000000000000007</v>
      </c>
      <c r="M1196" s="295">
        <v>15</v>
      </c>
      <c r="N1196" s="300">
        <v>20.9</v>
      </c>
      <c r="O1196" s="99"/>
    </row>
    <row r="1197" spans="1:15">
      <c r="A1197" s="99"/>
      <c r="B1197" s="315">
        <v>14</v>
      </c>
      <c r="C1197" s="312">
        <v>20.100000000000001</v>
      </c>
      <c r="D1197" s="295">
        <v>15.8</v>
      </c>
      <c r="E1197" s="295">
        <v>17.2</v>
      </c>
      <c r="F1197" s="295">
        <v>13.9</v>
      </c>
      <c r="G1197" s="295">
        <v>9.8000000000000007</v>
      </c>
      <c r="H1197" s="295">
        <v>7.3</v>
      </c>
      <c r="I1197" s="295">
        <v>6.9</v>
      </c>
      <c r="J1197" s="295">
        <v>1.4</v>
      </c>
      <c r="K1197" s="295">
        <v>3.2</v>
      </c>
      <c r="L1197" s="295">
        <v>10.1</v>
      </c>
      <c r="M1197" s="295">
        <v>11.7</v>
      </c>
      <c r="N1197" s="300">
        <v>20.100000000000001</v>
      </c>
      <c r="O1197" s="99"/>
    </row>
    <row r="1198" spans="1:15">
      <c r="A1198" s="99"/>
      <c r="B1198" s="315">
        <v>15</v>
      </c>
      <c r="C1198" s="312">
        <v>21.2</v>
      </c>
      <c r="D1198" s="295">
        <v>15.8</v>
      </c>
      <c r="E1198" s="295">
        <v>18.8</v>
      </c>
      <c r="F1198" s="295">
        <v>11</v>
      </c>
      <c r="G1198" s="295">
        <v>11.9</v>
      </c>
      <c r="H1198" s="295">
        <v>5.6</v>
      </c>
      <c r="I1198" s="295">
        <v>3.1</v>
      </c>
      <c r="J1198" s="295">
        <v>4.3</v>
      </c>
      <c r="K1198" s="295">
        <v>6</v>
      </c>
      <c r="L1198" s="295">
        <v>15.2</v>
      </c>
      <c r="M1198" s="295">
        <v>11.9</v>
      </c>
      <c r="N1198" s="300">
        <v>17</v>
      </c>
      <c r="O1198" s="99"/>
    </row>
    <row r="1199" spans="1:15">
      <c r="A1199" s="99"/>
      <c r="B1199" s="315">
        <v>16</v>
      </c>
      <c r="C1199" s="312">
        <v>22.9</v>
      </c>
      <c r="D1199" s="295">
        <v>13.3</v>
      </c>
      <c r="E1199" s="295">
        <v>17.7</v>
      </c>
      <c r="F1199" s="295">
        <v>13.6</v>
      </c>
      <c r="G1199" s="295">
        <v>9.1999999999999993</v>
      </c>
      <c r="H1199" s="295">
        <v>3.5</v>
      </c>
      <c r="I1199" s="295">
        <v>3.3</v>
      </c>
      <c r="J1199" s="295">
        <v>2.8</v>
      </c>
      <c r="K1199" s="295">
        <v>8.4</v>
      </c>
      <c r="L1199" s="295">
        <v>14.7</v>
      </c>
      <c r="M1199" s="295">
        <v>16.3</v>
      </c>
      <c r="N1199" s="300">
        <v>15.5</v>
      </c>
      <c r="O1199" s="99"/>
    </row>
    <row r="1200" spans="1:15">
      <c r="A1200" s="99"/>
      <c r="B1200" s="315">
        <v>17</v>
      </c>
      <c r="C1200" s="312">
        <v>22.3</v>
      </c>
      <c r="D1200" s="295">
        <v>16.3</v>
      </c>
      <c r="E1200" s="295">
        <v>17.100000000000001</v>
      </c>
      <c r="F1200" s="295">
        <v>13.3</v>
      </c>
      <c r="G1200" s="295">
        <v>9</v>
      </c>
      <c r="H1200" s="295">
        <v>3.6</v>
      </c>
      <c r="I1200" s="295">
        <v>2.9</v>
      </c>
      <c r="J1200" s="295">
        <v>2.1</v>
      </c>
      <c r="K1200" s="295">
        <v>8</v>
      </c>
      <c r="L1200" s="295">
        <v>9.1999999999999993</v>
      </c>
      <c r="M1200" s="295">
        <v>12.5</v>
      </c>
      <c r="N1200" s="300">
        <v>14.2</v>
      </c>
      <c r="O1200" s="99"/>
    </row>
    <row r="1201" spans="1:15">
      <c r="A1201" s="99"/>
      <c r="B1201" s="315">
        <v>18</v>
      </c>
      <c r="C1201" s="312">
        <v>23.3</v>
      </c>
      <c r="D1201" s="295">
        <v>17.7</v>
      </c>
      <c r="E1201" s="295">
        <v>16.100000000000001</v>
      </c>
      <c r="F1201" s="295">
        <v>11.6</v>
      </c>
      <c r="G1201" s="295">
        <v>8.1999999999999993</v>
      </c>
      <c r="H1201" s="295">
        <v>8.6</v>
      </c>
      <c r="I1201" s="295">
        <v>2.8</v>
      </c>
      <c r="J1201" s="295">
        <v>2.1</v>
      </c>
      <c r="K1201" s="295">
        <v>6.8</v>
      </c>
      <c r="L1201" s="295">
        <v>6.4</v>
      </c>
      <c r="M1201" s="295">
        <v>16.5</v>
      </c>
      <c r="N1201" s="300">
        <v>15</v>
      </c>
      <c r="O1201" s="99"/>
    </row>
    <row r="1202" spans="1:15">
      <c r="A1202" s="99"/>
      <c r="B1202" s="315">
        <v>19</v>
      </c>
      <c r="C1202" s="312">
        <v>24.6</v>
      </c>
      <c r="D1202" s="295">
        <v>15.9</v>
      </c>
      <c r="E1202" s="295">
        <v>18.100000000000001</v>
      </c>
      <c r="F1202" s="295">
        <v>12.2</v>
      </c>
      <c r="G1202" s="295">
        <v>5.7</v>
      </c>
      <c r="H1202" s="295">
        <v>9.5</v>
      </c>
      <c r="I1202" s="295">
        <v>1.3</v>
      </c>
      <c r="J1202" s="295">
        <v>-1.1000000000000001</v>
      </c>
      <c r="K1202" s="295">
        <v>4.3</v>
      </c>
      <c r="L1202" s="295">
        <v>8.6999999999999993</v>
      </c>
      <c r="M1202" s="295">
        <v>16</v>
      </c>
      <c r="N1202" s="300">
        <v>13.8</v>
      </c>
      <c r="O1202" s="99"/>
    </row>
    <row r="1203" spans="1:15">
      <c r="A1203" s="99"/>
      <c r="B1203" s="315">
        <v>20</v>
      </c>
      <c r="C1203" s="312">
        <v>26.8</v>
      </c>
      <c r="D1203" s="295">
        <v>15.1</v>
      </c>
      <c r="E1203" s="295">
        <v>17.899999999999999</v>
      </c>
      <c r="F1203" s="295">
        <v>13.3</v>
      </c>
      <c r="G1203" s="295">
        <v>5.8</v>
      </c>
      <c r="H1203" s="295">
        <v>4.5999999999999996</v>
      </c>
      <c r="I1203" s="295">
        <v>1.3</v>
      </c>
      <c r="J1203" s="295">
        <v>1.2</v>
      </c>
      <c r="K1203" s="295">
        <v>3.9</v>
      </c>
      <c r="L1203" s="295">
        <v>12.7</v>
      </c>
      <c r="M1203" s="295">
        <v>11</v>
      </c>
      <c r="N1203" s="300">
        <v>12.5</v>
      </c>
      <c r="O1203" s="99"/>
    </row>
    <row r="1204" spans="1:15">
      <c r="A1204" s="99"/>
      <c r="B1204" s="315">
        <v>21</v>
      </c>
      <c r="C1204" s="312">
        <v>23</v>
      </c>
      <c r="D1204" s="295">
        <v>14.1</v>
      </c>
      <c r="E1204" s="295">
        <v>15.4</v>
      </c>
      <c r="F1204" s="295">
        <v>11.7</v>
      </c>
      <c r="G1204" s="295">
        <v>5.0999999999999996</v>
      </c>
      <c r="H1204" s="295">
        <v>5.3</v>
      </c>
      <c r="I1204" s="295">
        <v>1.2</v>
      </c>
      <c r="J1204" s="295">
        <v>1.8</v>
      </c>
      <c r="K1204" s="295">
        <v>7.2</v>
      </c>
      <c r="L1204" s="295">
        <v>13.1</v>
      </c>
      <c r="M1204" s="295">
        <v>11.3</v>
      </c>
      <c r="N1204" s="300">
        <v>13.6</v>
      </c>
      <c r="O1204" s="99"/>
    </row>
    <row r="1205" spans="1:15">
      <c r="A1205" s="99"/>
      <c r="B1205" s="315">
        <v>22</v>
      </c>
      <c r="C1205" s="312">
        <v>23.2</v>
      </c>
      <c r="D1205" s="295">
        <v>16.600000000000001</v>
      </c>
      <c r="E1205" s="295">
        <v>11.8</v>
      </c>
      <c r="F1205" s="295">
        <v>7.4</v>
      </c>
      <c r="G1205" s="295">
        <v>4.9000000000000004</v>
      </c>
      <c r="H1205" s="295">
        <v>7.8</v>
      </c>
      <c r="I1205" s="295">
        <v>4.9000000000000004</v>
      </c>
      <c r="J1205" s="295">
        <v>2.1</v>
      </c>
      <c r="K1205" s="295">
        <v>3.1</v>
      </c>
      <c r="L1205" s="295">
        <v>9.9</v>
      </c>
      <c r="M1205" s="295">
        <v>12</v>
      </c>
      <c r="N1205" s="300">
        <v>14.5</v>
      </c>
      <c r="O1205" s="99"/>
    </row>
    <row r="1206" spans="1:15">
      <c r="A1206" s="99"/>
      <c r="B1206" s="315">
        <v>23</v>
      </c>
      <c r="C1206" s="312">
        <v>21.2</v>
      </c>
      <c r="D1206" s="295">
        <v>16.3</v>
      </c>
      <c r="E1206" s="295">
        <v>8.9</v>
      </c>
      <c r="F1206" s="295">
        <v>8.3000000000000007</v>
      </c>
      <c r="G1206" s="295">
        <v>4.4000000000000004</v>
      </c>
      <c r="H1206" s="295">
        <v>9.8000000000000007</v>
      </c>
      <c r="I1206" s="295">
        <v>1.4</v>
      </c>
      <c r="J1206" s="295">
        <v>2.8</v>
      </c>
      <c r="K1206" s="295">
        <v>2.7</v>
      </c>
      <c r="L1206" s="295">
        <v>11.4</v>
      </c>
      <c r="M1206" s="295">
        <v>15.2</v>
      </c>
      <c r="N1206" s="300">
        <v>13.2</v>
      </c>
      <c r="O1206" s="99"/>
    </row>
    <row r="1207" spans="1:15">
      <c r="A1207" s="99"/>
      <c r="B1207" s="315">
        <v>24</v>
      </c>
      <c r="C1207" s="312">
        <v>18.399999999999999</v>
      </c>
      <c r="D1207" s="295">
        <v>12.9</v>
      </c>
      <c r="E1207" s="295">
        <v>10.7</v>
      </c>
      <c r="F1207" s="295">
        <v>5.9</v>
      </c>
      <c r="G1207" s="295">
        <v>5</v>
      </c>
      <c r="H1207" s="295">
        <v>6.6</v>
      </c>
      <c r="I1207" s="295">
        <v>-0.3</v>
      </c>
      <c r="J1207" s="295">
        <v>4.5</v>
      </c>
      <c r="K1207" s="295">
        <v>6.4</v>
      </c>
      <c r="L1207" s="295">
        <v>12.8</v>
      </c>
      <c r="M1207" s="295">
        <v>14.7</v>
      </c>
      <c r="N1207" s="300">
        <v>13.6</v>
      </c>
      <c r="O1207" s="99"/>
    </row>
    <row r="1208" spans="1:15">
      <c r="A1208" s="99"/>
      <c r="B1208" s="315">
        <v>25</v>
      </c>
      <c r="C1208" s="312">
        <v>21.2</v>
      </c>
      <c r="D1208" s="295">
        <v>13.8</v>
      </c>
      <c r="E1208" s="295">
        <v>12.7</v>
      </c>
      <c r="F1208" s="295">
        <v>6</v>
      </c>
      <c r="G1208" s="295">
        <v>2.9</v>
      </c>
      <c r="H1208" s="295">
        <v>4.5999999999999996</v>
      </c>
      <c r="I1208" s="295">
        <v>1.5</v>
      </c>
      <c r="J1208" s="295">
        <v>2.6</v>
      </c>
      <c r="K1208" s="295">
        <v>11.4</v>
      </c>
      <c r="L1208" s="295">
        <v>17.100000000000001</v>
      </c>
      <c r="M1208" s="295">
        <v>16.2</v>
      </c>
      <c r="N1208" s="300">
        <v>16.7</v>
      </c>
      <c r="O1208" s="99"/>
    </row>
    <row r="1209" spans="1:15">
      <c r="A1209" s="99"/>
      <c r="B1209" s="315">
        <v>26</v>
      </c>
      <c r="C1209" s="312">
        <v>24.4</v>
      </c>
      <c r="D1209" s="295">
        <v>13.1</v>
      </c>
      <c r="E1209" s="295">
        <v>12.8</v>
      </c>
      <c r="F1209" s="295">
        <v>6.1</v>
      </c>
      <c r="G1209" s="295">
        <v>1.5</v>
      </c>
      <c r="H1209" s="295">
        <v>-1</v>
      </c>
      <c r="I1209" s="295">
        <v>1.6</v>
      </c>
      <c r="J1209" s="295">
        <v>1.9</v>
      </c>
      <c r="K1209" s="295">
        <v>11.1</v>
      </c>
      <c r="L1209" s="295">
        <v>14.5</v>
      </c>
      <c r="M1209" s="295">
        <v>13.7</v>
      </c>
      <c r="N1209" s="300">
        <v>20.6</v>
      </c>
      <c r="O1209" s="99"/>
    </row>
    <row r="1210" spans="1:15">
      <c r="A1210" s="99"/>
      <c r="B1210" s="315">
        <v>27</v>
      </c>
      <c r="C1210" s="312">
        <v>25.1</v>
      </c>
      <c r="D1210" s="295">
        <v>13.6</v>
      </c>
      <c r="E1210" s="295">
        <v>13.5</v>
      </c>
      <c r="F1210" s="295">
        <v>5.8</v>
      </c>
      <c r="G1210" s="295">
        <v>2.7</v>
      </c>
      <c r="H1210" s="295">
        <v>-3.6</v>
      </c>
      <c r="I1210" s="295">
        <v>2</v>
      </c>
      <c r="J1210" s="295">
        <v>4</v>
      </c>
      <c r="K1210" s="295">
        <v>7.8</v>
      </c>
      <c r="L1210" s="295">
        <v>16.3</v>
      </c>
      <c r="M1210" s="295">
        <v>10.5</v>
      </c>
      <c r="N1210" s="300">
        <v>17.100000000000001</v>
      </c>
      <c r="O1210" s="99"/>
    </row>
    <row r="1211" spans="1:15">
      <c r="A1211" s="99"/>
      <c r="B1211" s="315">
        <v>28</v>
      </c>
      <c r="C1211" s="312">
        <v>22.1</v>
      </c>
      <c r="D1211" s="295">
        <v>13.8</v>
      </c>
      <c r="E1211" s="295">
        <v>12.2</v>
      </c>
      <c r="F1211" s="295">
        <v>3.5</v>
      </c>
      <c r="G1211" s="295">
        <v>2.5</v>
      </c>
      <c r="H1211" s="295">
        <v>-6</v>
      </c>
      <c r="I1211" s="295">
        <v>1.7</v>
      </c>
      <c r="J1211" s="295">
        <v>2.7</v>
      </c>
      <c r="K1211" s="295">
        <v>4.5</v>
      </c>
      <c r="L1211" s="295">
        <v>6.4</v>
      </c>
      <c r="M1211" s="295">
        <v>13.1</v>
      </c>
      <c r="N1211" s="300">
        <v>16.399999999999999</v>
      </c>
      <c r="O1211" s="99"/>
    </row>
    <row r="1212" spans="1:15">
      <c r="A1212" s="99"/>
      <c r="B1212" s="315">
        <v>29</v>
      </c>
      <c r="C1212" s="312">
        <v>22.5</v>
      </c>
      <c r="D1212" s="295">
        <v>16.8</v>
      </c>
      <c r="E1212" s="295">
        <v>13.7</v>
      </c>
      <c r="F1212" s="295">
        <v>4.4000000000000004</v>
      </c>
      <c r="G1212" s="295">
        <v>1.6</v>
      </c>
      <c r="H1212" s="295">
        <v>-6.3</v>
      </c>
      <c r="I1212" s="295">
        <v>2.4</v>
      </c>
      <c r="J1212" s="295"/>
      <c r="K1212" s="295">
        <v>9.3000000000000007</v>
      </c>
      <c r="L1212" s="295">
        <v>8.1999999999999993</v>
      </c>
      <c r="M1212" s="295">
        <v>16</v>
      </c>
      <c r="N1212" s="300">
        <v>17.3</v>
      </c>
      <c r="O1212" s="99"/>
    </row>
    <row r="1213" spans="1:15">
      <c r="A1213" s="99"/>
      <c r="B1213" s="315">
        <v>30</v>
      </c>
      <c r="C1213" s="312">
        <v>23.7</v>
      </c>
      <c r="D1213" s="295">
        <v>16.7</v>
      </c>
      <c r="E1213" s="295">
        <v>14.8</v>
      </c>
      <c r="F1213" s="295">
        <v>5.2</v>
      </c>
      <c r="G1213" s="295">
        <v>1.8</v>
      </c>
      <c r="H1213" s="295">
        <v>-6.1</v>
      </c>
      <c r="I1213" s="295">
        <v>1.2</v>
      </c>
      <c r="J1213" s="295"/>
      <c r="K1213" s="295">
        <v>6.4</v>
      </c>
      <c r="L1213" s="295">
        <v>9.4</v>
      </c>
      <c r="M1213" s="295">
        <v>15.3</v>
      </c>
      <c r="N1213" s="300">
        <v>20.9</v>
      </c>
      <c r="O1213" s="99"/>
    </row>
    <row r="1214" spans="1:15" ht="15" thickBot="1">
      <c r="A1214" s="99"/>
      <c r="B1214" s="323">
        <v>31</v>
      </c>
      <c r="C1214" s="313">
        <v>19.8</v>
      </c>
      <c r="D1214" s="302">
        <v>14.6</v>
      </c>
      <c r="E1214" s="302"/>
      <c r="F1214" s="302">
        <v>8.4</v>
      </c>
      <c r="G1214" s="302"/>
      <c r="H1214" s="302">
        <v>-2.2000000000000002</v>
      </c>
      <c r="I1214" s="302">
        <v>-0.3</v>
      </c>
      <c r="J1214" s="302"/>
      <c r="K1214" s="302">
        <v>6</v>
      </c>
      <c r="L1214" s="302"/>
      <c r="M1214" s="302">
        <v>15.8</v>
      </c>
      <c r="N1214" s="303"/>
      <c r="O1214" s="99"/>
    </row>
    <row r="1215" spans="1:15">
      <c r="A1215" s="306" t="s">
        <v>652</v>
      </c>
      <c r="B1215" s="304" t="s">
        <v>211</v>
      </c>
      <c r="C1215" s="219">
        <v>0</v>
      </c>
      <c r="D1215" s="219">
        <v>0</v>
      </c>
      <c r="E1215" s="219">
        <v>7</v>
      </c>
      <c r="F1215" s="219">
        <v>20</v>
      </c>
      <c r="G1215" s="219">
        <v>30</v>
      </c>
      <c r="H1215" s="219">
        <v>31</v>
      </c>
      <c r="I1215" s="219">
        <v>31</v>
      </c>
      <c r="J1215" s="219">
        <v>28</v>
      </c>
      <c r="K1215" s="219">
        <v>31</v>
      </c>
      <c r="L1215" s="219">
        <v>24</v>
      </c>
      <c r="M1215" s="219">
        <v>13</v>
      </c>
      <c r="N1215" s="220">
        <v>3</v>
      </c>
    </row>
    <row r="1216" spans="1:15" ht="15" thickBot="1">
      <c r="A1216" s="307" t="s">
        <v>651</v>
      </c>
      <c r="B1216" s="305" t="s">
        <v>650</v>
      </c>
      <c r="C1216" s="211">
        <v>21.170967741935485</v>
      </c>
      <c r="D1216" s="211">
        <v>17.387096774193552</v>
      </c>
      <c r="E1216" s="211">
        <v>15.513333333333334</v>
      </c>
      <c r="F1216" s="211">
        <v>10.8258064516129</v>
      </c>
      <c r="G1216" s="211">
        <v>7.376666666666666</v>
      </c>
      <c r="H1216" s="211">
        <v>2.9645161290322575</v>
      </c>
      <c r="I1216" s="211">
        <v>2.7161290322580651</v>
      </c>
      <c r="J1216" s="211">
        <v>1.4892857142857143</v>
      </c>
      <c r="K1216" s="211">
        <v>5.6064516129032267</v>
      </c>
      <c r="L1216" s="211">
        <v>9.483333333333329</v>
      </c>
      <c r="M1216" s="211">
        <v>13.93225806451613</v>
      </c>
      <c r="N1216" s="212">
        <v>17.520000000000003</v>
      </c>
    </row>
    <row r="1217" spans="1:15">
      <c r="B1217" s="108"/>
      <c r="C1217" s="105"/>
      <c r="D1217" s="105"/>
      <c r="E1217" s="107"/>
      <c r="F1217" s="105"/>
      <c r="G1217" s="105"/>
      <c r="H1217" s="106"/>
      <c r="I1217" s="105"/>
      <c r="J1217" s="105"/>
      <c r="K1217" s="105"/>
      <c r="L1217" s="105"/>
      <c r="M1217" s="105"/>
      <c r="N1217" s="105"/>
    </row>
    <row r="1218" spans="1:15" ht="15" thickBot="1">
      <c r="B1218" s="108"/>
      <c r="C1218" s="105"/>
      <c r="D1218" s="105"/>
      <c r="E1218" s="107"/>
      <c r="F1218" s="105"/>
      <c r="G1218" s="105"/>
      <c r="H1218" s="106"/>
      <c r="I1218" s="105"/>
      <c r="J1218" s="105"/>
      <c r="K1218" s="105"/>
      <c r="L1218" s="105"/>
      <c r="M1218" s="105"/>
      <c r="N1218" s="105"/>
    </row>
    <row r="1219" spans="1:15" ht="15" thickBot="1">
      <c r="A1219" s="318" t="s">
        <v>715</v>
      </c>
      <c r="B1219" s="284" t="s">
        <v>236</v>
      </c>
      <c r="C1219" s="285" t="s">
        <v>667</v>
      </c>
      <c r="D1219" s="285" t="s">
        <v>667</v>
      </c>
      <c r="E1219" s="285" t="s">
        <v>667</v>
      </c>
      <c r="F1219" s="285" t="s">
        <v>667</v>
      </c>
      <c r="G1219" s="285" t="s">
        <v>667</v>
      </c>
      <c r="H1219" s="285" t="s">
        <v>667</v>
      </c>
      <c r="I1219" s="285" t="s">
        <v>666</v>
      </c>
      <c r="J1219" s="285" t="s">
        <v>666</v>
      </c>
      <c r="K1219" s="285" t="s">
        <v>666</v>
      </c>
      <c r="L1219" s="285" t="s">
        <v>666</v>
      </c>
      <c r="M1219" s="285" t="s">
        <v>666</v>
      </c>
      <c r="N1219" s="286" t="s">
        <v>666</v>
      </c>
      <c r="O1219" s="99"/>
    </row>
    <row r="1220" spans="1:15" ht="15" thickBot="1">
      <c r="A1220" s="102"/>
      <c r="B1220" s="287" t="s">
        <v>195</v>
      </c>
      <c r="C1220" s="288" t="s">
        <v>665</v>
      </c>
      <c r="D1220" s="288" t="s">
        <v>664</v>
      </c>
      <c r="E1220" s="288" t="s">
        <v>663</v>
      </c>
      <c r="F1220" s="288" t="s">
        <v>662</v>
      </c>
      <c r="G1220" s="288" t="s">
        <v>661</v>
      </c>
      <c r="H1220" s="288" t="s">
        <v>660</v>
      </c>
      <c r="I1220" s="288" t="s">
        <v>659</v>
      </c>
      <c r="J1220" s="288" t="s">
        <v>658</v>
      </c>
      <c r="K1220" s="288" t="s">
        <v>657</v>
      </c>
      <c r="L1220" s="288" t="s">
        <v>656</v>
      </c>
      <c r="M1220" s="288" t="s">
        <v>655</v>
      </c>
      <c r="N1220" s="289" t="s">
        <v>654</v>
      </c>
      <c r="O1220" s="99"/>
    </row>
    <row r="1221" spans="1:15" ht="15" thickBot="1">
      <c r="A1221" s="102"/>
      <c r="B1221" s="319" t="s">
        <v>653</v>
      </c>
      <c r="C1221" s="102"/>
      <c r="D1221" s="102"/>
      <c r="E1221" s="104"/>
      <c r="F1221" s="102"/>
      <c r="G1221" s="102"/>
      <c r="H1221" s="103"/>
      <c r="I1221" s="102"/>
      <c r="J1221" s="102"/>
      <c r="K1221" s="102"/>
      <c r="L1221" s="102"/>
      <c r="M1221" s="102"/>
      <c r="N1221" s="102"/>
      <c r="O1221" s="99"/>
    </row>
    <row r="1222" spans="1:15">
      <c r="A1222" s="99"/>
      <c r="B1222" s="320">
        <v>1</v>
      </c>
      <c r="C1222" s="297">
        <v>12</v>
      </c>
      <c r="D1222" s="297">
        <v>16.7</v>
      </c>
      <c r="E1222" s="297">
        <v>10.8</v>
      </c>
      <c r="F1222" s="297">
        <v>12.5</v>
      </c>
      <c r="G1222" s="297">
        <v>8.6999999999999993</v>
      </c>
      <c r="H1222" s="297">
        <v>-2.2000000000000002</v>
      </c>
      <c r="I1222" s="297">
        <v>-0.3</v>
      </c>
      <c r="J1222" s="297">
        <v>-2.6</v>
      </c>
      <c r="K1222" s="297">
        <v>0.6</v>
      </c>
      <c r="L1222" s="297">
        <v>-0.6</v>
      </c>
      <c r="M1222" s="297">
        <v>6.8</v>
      </c>
      <c r="N1222" s="298">
        <v>16.600000000000001</v>
      </c>
      <c r="O1222" s="99"/>
    </row>
    <row r="1223" spans="1:15">
      <c r="A1223" s="99"/>
      <c r="B1223" s="321">
        <v>2</v>
      </c>
      <c r="C1223" s="295">
        <v>15.5</v>
      </c>
      <c r="D1223" s="295">
        <v>20.5</v>
      </c>
      <c r="E1223" s="295">
        <v>10.9</v>
      </c>
      <c r="F1223" s="295">
        <v>10.9</v>
      </c>
      <c r="G1223" s="295">
        <v>7.3</v>
      </c>
      <c r="H1223" s="295">
        <v>-2.8</v>
      </c>
      <c r="I1223" s="295">
        <v>0.6</v>
      </c>
      <c r="J1223" s="295">
        <v>-4.0999999999999996</v>
      </c>
      <c r="K1223" s="295">
        <v>1.7</v>
      </c>
      <c r="L1223" s="295">
        <v>-1.7</v>
      </c>
      <c r="M1223" s="295">
        <v>6.8</v>
      </c>
      <c r="N1223" s="300">
        <v>18.5</v>
      </c>
      <c r="O1223" s="99"/>
    </row>
    <row r="1224" spans="1:15">
      <c r="A1224" s="99"/>
      <c r="B1224" s="321">
        <v>3</v>
      </c>
      <c r="C1224" s="295">
        <v>15.7</v>
      </c>
      <c r="D1224" s="295">
        <v>15.4</v>
      </c>
      <c r="E1224" s="295">
        <v>12.8</v>
      </c>
      <c r="F1224" s="295">
        <v>10</v>
      </c>
      <c r="G1224" s="295">
        <v>4.4000000000000004</v>
      </c>
      <c r="H1224" s="295">
        <v>0.5</v>
      </c>
      <c r="I1224" s="295">
        <v>-1.5</v>
      </c>
      <c r="J1224" s="295">
        <v>-4.0999999999999996</v>
      </c>
      <c r="K1224" s="295">
        <v>0.2</v>
      </c>
      <c r="L1224" s="295">
        <v>-0.9</v>
      </c>
      <c r="M1224" s="295">
        <v>7.4</v>
      </c>
      <c r="N1224" s="300">
        <v>21.2</v>
      </c>
      <c r="O1224" s="99"/>
    </row>
    <row r="1225" spans="1:15">
      <c r="A1225" s="99"/>
      <c r="B1225" s="321">
        <v>4</v>
      </c>
      <c r="C1225" s="295">
        <v>19.3</v>
      </c>
      <c r="D1225" s="295">
        <v>15.9</v>
      </c>
      <c r="E1225" s="295">
        <v>16.7</v>
      </c>
      <c r="F1225" s="295">
        <v>9.5</v>
      </c>
      <c r="G1225" s="295">
        <v>8</v>
      </c>
      <c r="H1225" s="295">
        <v>2.5</v>
      </c>
      <c r="I1225" s="295">
        <v>-2.2000000000000002</v>
      </c>
      <c r="J1225" s="295">
        <v>-5.4</v>
      </c>
      <c r="K1225" s="295">
        <v>-0.2</v>
      </c>
      <c r="L1225" s="295">
        <v>0.3</v>
      </c>
      <c r="M1225" s="295">
        <v>14</v>
      </c>
      <c r="N1225" s="300">
        <v>14.4</v>
      </c>
      <c r="O1225" s="99"/>
    </row>
    <row r="1226" spans="1:15">
      <c r="A1226" s="99"/>
      <c r="B1226" s="321">
        <v>5</v>
      </c>
      <c r="C1226" s="295">
        <v>15.9</v>
      </c>
      <c r="D1226" s="295">
        <v>16.600000000000001</v>
      </c>
      <c r="E1226" s="295">
        <v>17.100000000000001</v>
      </c>
      <c r="F1226" s="295">
        <v>10</v>
      </c>
      <c r="G1226" s="295">
        <v>10.6</v>
      </c>
      <c r="H1226" s="295">
        <v>2.2000000000000002</v>
      </c>
      <c r="I1226" s="295">
        <v>-2.2000000000000002</v>
      </c>
      <c r="J1226" s="295">
        <v>-6.3</v>
      </c>
      <c r="K1226" s="295">
        <v>-1</v>
      </c>
      <c r="L1226" s="295">
        <v>-0.8</v>
      </c>
      <c r="M1226" s="295">
        <v>16.2</v>
      </c>
      <c r="N1226" s="300">
        <v>17.8</v>
      </c>
      <c r="O1226" s="99"/>
    </row>
    <row r="1227" spans="1:15">
      <c r="A1227" s="99"/>
      <c r="B1227" s="321">
        <v>6</v>
      </c>
      <c r="C1227" s="295">
        <v>20.399999999999999</v>
      </c>
      <c r="D1227" s="295">
        <v>15.4</v>
      </c>
      <c r="E1227" s="295">
        <v>15.2</v>
      </c>
      <c r="F1227" s="295">
        <v>9.8000000000000007</v>
      </c>
      <c r="G1227" s="295">
        <v>8</v>
      </c>
      <c r="H1227" s="295">
        <v>2.6</v>
      </c>
      <c r="I1227" s="295">
        <v>-5.6</v>
      </c>
      <c r="J1227" s="295">
        <v>-7.3</v>
      </c>
      <c r="K1227" s="295">
        <v>0.5</v>
      </c>
      <c r="L1227" s="295">
        <v>-1.1000000000000001</v>
      </c>
      <c r="M1227" s="295">
        <v>10.8</v>
      </c>
      <c r="N1227" s="300">
        <v>21.3</v>
      </c>
      <c r="O1227" s="99"/>
    </row>
    <row r="1228" spans="1:15">
      <c r="A1228" s="99"/>
      <c r="B1228" s="321">
        <v>7</v>
      </c>
      <c r="C1228" s="295">
        <v>23</v>
      </c>
      <c r="D1228" s="295">
        <v>18.600000000000001</v>
      </c>
      <c r="E1228" s="295">
        <v>16.7</v>
      </c>
      <c r="F1228" s="295">
        <v>9.5</v>
      </c>
      <c r="G1228" s="295">
        <v>8.1999999999999993</v>
      </c>
      <c r="H1228" s="295">
        <v>0.6</v>
      </c>
      <c r="I1228" s="295">
        <v>-6.6</v>
      </c>
      <c r="J1228" s="295">
        <v>-6.1</v>
      </c>
      <c r="K1228" s="295">
        <v>1.6</v>
      </c>
      <c r="L1228" s="295">
        <v>2.2000000000000002</v>
      </c>
      <c r="M1228" s="295">
        <v>10.7</v>
      </c>
      <c r="N1228" s="300">
        <v>19.399999999999999</v>
      </c>
      <c r="O1228" s="99"/>
    </row>
    <row r="1229" spans="1:15">
      <c r="A1229" s="99"/>
      <c r="B1229" s="321">
        <v>8</v>
      </c>
      <c r="C1229" s="295">
        <v>20.5</v>
      </c>
      <c r="D1229" s="295">
        <v>18.600000000000001</v>
      </c>
      <c r="E1229" s="295">
        <v>18.100000000000001</v>
      </c>
      <c r="F1229" s="295">
        <v>11</v>
      </c>
      <c r="G1229" s="295">
        <v>4.7</v>
      </c>
      <c r="H1229" s="295">
        <v>-1.2</v>
      </c>
      <c r="I1229" s="295">
        <v>-2.1</v>
      </c>
      <c r="J1229" s="295">
        <v>-5.6</v>
      </c>
      <c r="K1229" s="295">
        <v>3.2</v>
      </c>
      <c r="L1229" s="295">
        <v>2.7</v>
      </c>
      <c r="M1229" s="295">
        <v>12.2</v>
      </c>
      <c r="N1229" s="300">
        <v>15.2</v>
      </c>
      <c r="O1229" s="99"/>
    </row>
    <row r="1230" spans="1:15">
      <c r="A1230" s="99"/>
      <c r="B1230" s="321">
        <v>9</v>
      </c>
      <c r="C1230" s="295">
        <v>12.4</v>
      </c>
      <c r="D1230" s="295">
        <v>19</v>
      </c>
      <c r="E1230" s="295">
        <v>13.9</v>
      </c>
      <c r="F1230" s="295">
        <v>12.5</v>
      </c>
      <c r="G1230" s="295">
        <v>8.6</v>
      </c>
      <c r="H1230" s="295">
        <v>-3.3</v>
      </c>
      <c r="I1230" s="295">
        <v>3</v>
      </c>
      <c r="J1230" s="295">
        <v>-1.9</v>
      </c>
      <c r="K1230" s="295">
        <v>2.9</v>
      </c>
      <c r="L1230" s="295">
        <v>6.4</v>
      </c>
      <c r="M1230" s="295">
        <v>12.4</v>
      </c>
      <c r="N1230" s="300">
        <v>10.199999999999999</v>
      </c>
      <c r="O1230" s="99"/>
    </row>
    <row r="1231" spans="1:15">
      <c r="A1231" s="99"/>
      <c r="B1231" s="321">
        <v>10</v>
      </c>
      <c r="C1231" s="295">
        <v>11.6</v>
      </c>
      <c r="D1231" s="295">
        <v>20.5</v>
      </c>
      <c r="E1231" s="295">
        <v>11.8</v>
      </c>
      <c r="F1231" s="295">
        <v>12.2</v>
      </c>
      <c r="G1231" s="295">
        <v>8.9</v>
      </c>
      <c r="H1231" s="295">
        <v>-2.8</v>
      </c>
      <c r="I1231" s="295">
        <v>8.8000000000000007</v>
      </c>
      <c r="J1231" s="295">
        <v>-0.2</v>
      </c>
      <c r="K1231" s="295">
        <v>4.7</v>
      </c>
      <c r="L1231" s="295">
        <v>9</v>
      </c>
      <c r="M1231" s="295">
        <v>9.8000000000000007</v>
      </c>
      <c r="N1231" s="300">
        <v>11.9</v>
      </c>
      <c r="O1231" s="99"/>
    </row>
    <row r="1232" spans="1:15">
      <c r="A1232" s="99"/>
      <c r="B1232" s="321">
        <v>11</v>
      </c>
      <c r="C1232" s="295">
        <v>13.3</v>
      </c>
      <c r="D1232" s="295">
        <v>15.9</v>
      </c>
      <c r="E1232" s="295">
        <v>10.7</v>
      </c>
      <c r="F1232" s="295">
        <v>12.6</v>
      </c>
      <c r="G1232" s="295">
        <v>9.3000000000000007</v>
      </c>
      <c r="H1232" s="295">
        <v>0.7</v>
      </c>
      <c r="I1232" s="295">
        <v>-1.4</v>
      </c>
      <c r="J1232" s="295">
        <v>-1.9</v>
      </c>
      <c r="K1232" s="295">
        <v>-0.3</v>
      </c>
      <c r="L1232" s="295">
        <v>11</v>
      </c>
      <c r="M1232" s="295">
        <v>10.3</v>
      </c>
      <c r="N1232" s="300">
        <v>16.7</v>
      </c>
      <c r="O1232" s="99"/>
    </row>
    <row r="1233" spans="1:15">
      <c r="A1233" s="99"/>
      <c r="B1233" s="321">
        <v>12</v>
      </c>
      <c r="C1233" s="295">
        <v>14.9</v>
      </c>
      <c r="D1233" s="295">
        <v>14.2</v>
      </c>
      <c r="E1233" s="295">
        <v>13.3</v>
      </c>
      <c r="F1233" s="295">
        <v>13.4</v>
      </c>
      <c r="G1233" s="295">
        <v>8.5</v>
      </c>
      <c r="H1233" s="295">
        <v>3.5</v>
      </c>
      <c r="I1233" s="295">
        <v>0.7</v>
      </c>
      <c r="J1233" s="295">
        <v>-1.2</v>
      </c>
      <c r="K1233" s="295">
        <v>-0.7</v>
      </c>
      <c r="L1233" s="295">
        <v>9</v>
      </c>
      <c r="M1233" s="295">
        <v>14.9</v>
      </c>
      <c r="N1233" s="300">
        <v>22</v>
      </c>
      <c r="O1233" s="99"/>
    </row>
    <row r="1234" spans="1:15">
      <c r="A1234" s="99"/>
      <c r="B1234" s="321">
        <v>13</v>
      </c>
      <c r="C1234" s="295">
        <v>16.100000000000001</v>
      </c>
      <c r="D1234" s="295">
        <v>14.3</v>
      </c>
      <c r="E1234" s="295">
        <v>14.2</v>
      </c>
      <c r="F1234" s="295">
        <v>12.9</v>
      </c>
      <c r="G1234" s="295">
        <v>7.3</v>
      </c>
      <c r="H1234" s="295">
        <v>3.6</v>
      </c>
      <c r="I1234" s="295">
        <v>4.2</v>
      </c>
      <c r="J1234" s="295">
        <v>-1.9</v>
      </c>
      <c r="K1234" s="295">
        <v>-1.1000000000000001</v>
      </c>
      <c r="L1234" s="295">
        <v>5.9</v>
      </c>
      <c r="M1234" s="295">
        <v>11.1</v>
      </c>
      <c r="N1234" s="300">
        <v>18.7</v>
      </c>
      <c r="O1234" s="99"/>
    </row>
    <row r="1235" spans="1:15">
      <c r="A1235" s="99"/>
      <c r="B1235" s="321">
        <v>14</v>
      </c>
      <c r="C1235" s="295">
        <v>18.8</v>
      </c>
      <c r="D1235" s="295">
        <v>13</v>
      </c>
      <c r="E1235" s="295">
        <v>14</v>
      </c>
      <c r="F1235" s="295">
        <v>11.8</v>
      </c>
      <c r="G1235" s="295">
        <v>7.8</v>
      </c>
      <c r="H1235" s="295">
        <v>3.4</v>
      </c>
      <c r="I1235" s="295">
        <v>3.1</v>
      </c>
      <c r="J1235" s="295">
        <v>-0.7</v>
      </c>
      <c r="K1235" s="295">
        <v>-0.7</v>
      </c>
      <c r="L1235" s="295">
        <v>6.6</v>
      </c>
      <c r="M1235" s="295">
        <v>9.1999999999999993</v>
      </c>
      <c r="N1235" s="300">
        <v>18.2</v>
      </c>
      <c r="O1235" s="99"/>
    </row>
    <row r="1236" spans="1:15">
      <c r="A1236" s="99"/>
      <c r="B1236" s="321">
        <v>15</v>
      </c>
      <c r="C1236" s="295">
        <v>19.2</v>
      </c>
      <c r="D1236" s="295">
        <v>12.4</v>
      </c>
      <c r="E1236" s="295">
        <v>15</v>
      </c>
      <c r="F1236" s="295">
        <v>10.5</v>
      </c>
      <c r="G1236" s="295">
        <v>6.9</v>
      </c>
      <c r="H1236" s="295">
        <v>3</v>
      </c>
      <c r="I1236" s="295">
        <v>-0.3</v>
      </c>
      <c r="J1236" s="295">
        <v>2</v>
      </c>
      <c r="K1236" s="295">
        <v>1.9</v>
      </c>
      <c r="L1236" s="295">
        <v>13</v>
      </c>
      <c r="M1236" s="295">
        <v>11.1</v>
      </c>
      <c r="N1236" s="300">
        <v>12.9</v>
      </c>
      <c r="O1236" s="99"/>
    </row>
    <row r="1237" spans="1:15">
      <c r="A1237" s="99"/>
      <c r="B1237" s="321">
        <v>16</v>
      </c>
      <c r="C1237" s="295">
        <v>20.5</v>
      </c>
      <c r="D1237" s="295">
        <v>11.3</v>
      </c>
      <c r="E1237" s="295">
        <v>14.8</v>
      </c>
      <c r="F1237" s="295">
        <v>11.1</v>
      </c>
      <c r="G1237" s="295">
        <v>5.7</v>
      </c>
      <c r="H1237" s="295">
        <v>2.6</v>
      </c>
      <c r="I1237" s="295">
        <v>1.3</v>
      </c>
      <c r="J1237" s="295">
        <v>-0.9</v>
      </c>
      <c r="K1237" s="295">
        <v>5.4</v>
      </c>
      <c r="L1237" s="295">
        <v>11.9</v>
      </c>
      <c r="M1237" s="295">
        <v>13.9</v>
      </c>
      <c r="N1237" s="300">
        <v>11.7</v>
      </c>
      <c r="O1237" s="99"/>
    </row>
    <row r="1238" spans="1:15">
      <c r="A1238" s="99"/>
      <c r="B1238" s="321">
        <v>17</v>
      </c>
      <c r="C1238" s="295">
        <v>20.399999999999999</v>
      </c>
      <c r="D1238" s="295">
        <v>12.4</v>
      </c>
      <c r="E1238" s="295">
        <v>14.1</v>
      </c>
      <c r="F1238" s="295">
        <v>10</v>
      </c>
      <c r="G1238" s="295">
        <v>5.3</v>
      </c>
      <c r="H1238" s="295">
        <v>0</v>
      </c>
      <c r="I1238" s="295">
        <v>0.1</v>
      </c>
      <c r="J1238" s="295">
        <v>-1.8</v>
      </c>
      <c r="K1238" s="295">
        <v>5.9</v>
      </c>
      <c r="L1238" s="295">
        <v>5</v>
      </c>
      <c r="M1238" s="295">
        <v>9.1</v>
      </c>
      <c r="N1238" s="300">
        <v>10.1</v>
      </c>
      <c r="O1238" s="99"/>
    </row>
    <row r="1239" spans="1:15">
      <c r="A1239" s="99"/>
      <c r="B1239" s="321">
        <v>18</v>
      </c>
      <c r="C1239" s="295">
        <v>22.4</v>
      </c>
      <c r="D1239" s="295">
        <v>14.6</v>
      </c>
      <c r="E1239" s="295">
        <v>13.3</v>
      </c>
      <c r="F1239" s="295">
        <v>10.1</v>
      </c>
      <c r="G1239" s="295">
        <v>5.2</v>
      </c>
      <c r="H1239" s="295">
        <v>5.0999999999999996</v>
      </c>
      <c r="I1239" s="295">
        <v>-1.7</v>
      </c>
      <c r="J1239" s="295">
        <v>-2.2000000000000002</v>
      </c>
      <c r="K1239" s="295">
        <v>4</v>
      </c>
      <c r="L1239" s="295">
        <v>1.5</v>
      </c>
      <c r="M1239" s="295">
        <v>13.3</v>
      </c>
      <c r="N1239" s="300">
        <v>12.5</v>
      </c>
      <c r="O1239" s="99"/>
    </row>
    <row r="1240" spans="1:15">
      <c r="A1240" s="99"/>
      <c r="B1240" s="321">
        <v>19</v>
      </c>
      <c r="C1240" s="295">
        <v>22.6</v>
      </c>
      <c r="D1240" s="295">
        <v>12.9</v>
      </c>
      <c r="E1240" s="295">
        <v>13.9</v>
      </c>
      <c r="F1240" s="295">
        <v>10.5</v>
      </c>
      <c r="G1240" s="295">
        <v>2.9</v>
      </c>
      <c r="H1240" s="295">
        <v>7.1</v>
      </c>
      <c r="I1240" s="295">
        <v>-2</v>
      </c>
      <c r="J1240" s="295">
        <v>-1.2</v>
      </c>
      <c r="K1240" s="295">
        <v>3.1</v>
      </c>
      <c r="L1240" s="295">
        <v>5.5</v>
      </c>
      <c r="M1240" s="295">
        <v>11.6</v>
      </c>
      <c r="N1240" s="300">
        <v>9</v>
      </c>
      <c r="O1240" s="99"/>
    </row>
    <row r="1241" spans="1:15">
      <c r="A1241" s="99"/>
      <c r="B1241" s="321">
        <v>20</v>
      </c>
      <c r="C1241" s="295">
        <v>23.3</v>
      </c>
      <c r="D1241" s="295">
        <v>12.1</v>
      </c>
      <c r="E1241" s="295">
        <v>14.9</v>
      </c>
      <c r="F1241" s="295">
        <v>11.3</v>
      </c>
      <c r="G1241" s="295">
        <v>1.4</v>
      </c>
      <c r="H1241" s="295">
        <v>0.7</v>
      </c>
      <c r="I1241" s="295">
        <v>-1.1000000000000001</v>
      </c>
      <c r="J1241" s="295">
        <v>1.4</v>
      </c>
      <c r="K1241" s="295">
        <v>3.1</v>
      </c>
      <c r="L1241" s="295">
        <v>7.9</v>
      </c>
      <c r="M1241" s="295">
        <v>7.5</v>
      </c>
      <c r="N1241" s="300">
        <v>8.1999999999999993</v>
      </c>
      <c r="O1241" s="99"/>
    </row>
    <row r="1242" spans="1:15">
      <c r="A1242" s="99"/>
      <c r="B1242" s="321">
        <v>21</v>
      </c>
      <c r="C1242" s="295">
        <v>18.899999999999999</v>
      </c>
      <c r="D1242" s="295">
        <v>11.3</v>
      </c>
      <c r="E1242" s="295">
        <v>12.9</v>
      </c>
      <c r="F1242" s="295">
        <v>10</v>
      </c>
      <c r="G1242" s="295">
        <v>0.7</v>
      </c>
      <c r="H1242" s="295">
        <v>0.5</v>
      </c>
      <c r="I1242" s="295">
        <v>-0.8</v>
      </c>
      <c r="J1242" s="295">
        <v>0.5</v>
      </c>
      <c r="K1242" s="295">
        <v>6.3</v>
      </c>
      <c r="L1242" s="295">
        <v>10.3</v>
      </c>
      <c r="M1242" s="295">
        <v>7.7</v>
      </c>
      <c r="N1242" s="300">
        <v>9.9</v>
      </c>
      <c r="O1242" s="99"/>
    </row>
    <row r="1243" spans="1:15">
      <c r="A1243" s="99"/>
      <c r="B1243" s="321">
        <v>22</v>
      </c>
      <c r="C1243" s="295">
        <v>19.600000000000001</v>
      </c>
      <c r="D1243" s="295">
        <v>13.7</v>
      </c>
      <c r="E1243" s="295">
        <v>6.5</v>
      </c>
      <c r="F1243" s="295">
        <v>3.3</v>
      </c>
      <c r="G1243" s="295">
        <v>0.8</v>
      </c>
      <c r="H1243" s="295">
        <v>3.6</v>
      </c>
      <c r="I1243" s="295">
        <v>2.1</v>
      </c>
      <c r="J1243" s="295">
        <v>-0.3</v>
      </c>
      <c r="K1243" s="295">
        <v>-0.9</v>
      </c>
      <c r="L1243" s="295">
        <v>8.3000000000000007</v>
      </c>
      <c r="M1243" s="295">
        <v>9.8000000000000007</v>
      </c>
      <c r="N1243" s="300">
        <v>11.1</v>
      </c>
      <c r="O1243" s="99"/>
    </row>
    <row r="1244" spans="1:15">
      <c r="A1244" s="99"/>
      <c r="B1244" s="321">
        <v>23</v>
      </c>
      <c r="C1244" s="295">
        <v>15.6</v>
      </c>
      <c r="D1244" s="295">
        <v>12.9</v>
      </c>
      <c r="E1244" s="295">
        <v>6</v>
      </c>
      <c r="F1244" s="295">
        <v>4.4000000000000004</v>
      </c>
      <c r="G1244" s="295">
        <v>1.5</v>
      </c>
      <c r="H1244" s="295">
        <v>5.5</v>
      </c>
      <c r="I1244" s="295">
        <v>-0.2</v>
      </c>
      <c r="J1244" s="295">
        <v>0.8</v>
      </c>
      <c r="K1244" s="295">
        <v>1.5</v>
      </c>
      <c r="L1244" s="295">
        <v>10.7</v>
      </c>
      <c r="M1244" s="295">
        <v>10.5</v>
      </c>
      <c r="N1244" s="300">
        <v>9.1999999999999993</v>
      </c>
      <c r="O1244" s="99"/>
    </row>
    <row r="1245" spans="1:15">
      <c r="A1245" s="99"/>
      <c r="B1245" s="321">
        <v>24</v>
      </c>
      <c r="C1245" s="295">
        <v>14.9</v>
      </c>
      <c r="D1245" s="295">
        <v>8.9</v>
      </c>
      <c r="E1245" s="295">
        <v>8</v>
      </c>
      <c r="F1245" s="295">
        <v>2.6</v>
      </c>
      <c r="G1245" s="295">
        <v>0.5</v>
      </c>
      <c r="H1245" s="295">
        <v>2.5</v>
      </c>
      <c r="I1245" s="295">
        <v>-4.7</v>
      </c>
      <c r="J1245" s="295">
        <v>1.5</v>
      </c>
      <c r="K1245" s="295">
        <v>6</v>
      </c>
      <c r="L1245" s="295">
        <v>10.1</v>
      </c>
      <c r="M1245" s="295">
        <v>10.6</v>
      </c>
      <c r="N1245" s="300">
        <v>10.199999999999999</v>
      </c>
      <c r="O1245" s="99"/>
    </row>
    <row r="1246" spans="1:15">
      <c r="A1246" s="99"/>
      <c r="B1246" s="321">
        <v>25</v>
      </c>
      <c r="C1246" s="295">
        <v>17.3</v>
      </c>
      <c r="D1246" s="295">
        <v>10.8</v>
      </c>
      <c r="E1246" s="295">
        <v>8.9</v>
      </c>
      <c r="F1246" s="295">
        <v>2.2999999999999998</v>
      </c>
      <c r="G1246" s="295">
        <v>0.4</v>
      </c>
      <c r="H1246" s="295">
        <v>0.1</v>
      </c>
      <c r="I1246" s="295">
        <v>-3</v>
      </c>
      <c r="J1246" s="295">
        <v>0.6</v>
      </c>
      <c r="K1246" s="295">
        <v>8.6999999999999993</v>
      </c>
      <c r="L1246" s="295">
        <v>14.1</v>
      </c>
      <c r="M1246" s="295">
        <v>13.3</v>
      </c>
      <c r="N1246" s="300">
        <v>13.4</v>
      </c>
      <c r="O1246" s="99"/>
    </row>
    <row r="1247" spans="1:15">
      <c r="A1247" s="99"/>
      <c r="B1247" s="321">
        <v>26</v>
      </c>
      <c r="C1247" s="295">
        <v>20.3</v>
      </c>
      <c r="D1247" s="295">
        <v>10.6</v>
      </c>
      <c r="E1247" s="295">
        <v>9.6</v>
      </c>
      <c r="F1247" s="295">
        <v>3.2</v>
      </c>
      <c r="G1247" s="295">
        <v>-0.7</v>
      </c>
      <c r="H1247" s="295">
        <v>-4.3</v>
      </c>
      <c r="I1247" s="295">
        <v>-3.6</v>
      </c>
      <c r="J1247" s="295">
        <v>0.1</v>
      </c>
      <c r="K1247" s="295">
        <v>7.4</v>
      </c>
      <c r="L1247" s="295">
        <v>11.6</v>
      </c>
      <c r="M1247" s="295">
        <v>8.3000000000000007</v>
      </c>
      <c r="N1247" s="300">
        <v>16.600000000000001</v>
      </c>
      <c r="O1247" s="99"/>
    </row>
    <row r="1248" spans="1:15">
      <c r="A1248" s="99"/>
      <c r="B1248" s="321">
        <v>27</v>
      </c>
      <c r="C1248" s="295">
        <v>19.3</v>
      </c>
      <c r="D1248" s="295">
        <v>11</v>
      </c>
      <c r="E1248" s="295">
        <v>11.2</v>
      </c>
      <c r="F1248" s="295">
        <v>0.9</v>
      </c>
      <c r="G1248" s="295">
        <v>-2.4</v>
      </c>
      <c r="H1248" s="295">
        <v>-7.8</v>
      </c>
      <c r="I1248" s="295">
        <v>-2</v>
      </c>
      <c r="J1248" s="295">
        <v>1.3</v>
      </c>
      <c r="K1248" s="295">
        <v>3</v>
      </c>
      <c r="L1248" s="295">
        <v>14.3</v>
      </c>
      <c r="M1248" s="295">
        <v>6.5</v>
      </c>
      <c r="N1248" s="300">
        <v>14.7</v>
      </c>
      <c r="O1248" s="99"/>
    </row>
    <row r="1249" spans="1:15">
      <c r="A1249" s="99"/>
      <c r="B1249" s="321">
        <v>28</v>
      </c>
      <c r="C1249" s="295">
        <v>19.2</v>
      </c>
      <c r="D1249" s="295">
        <v>12.5</v>
      </c>
      <c r="E1249" s="295">
        <v>11.2</v>
      </c>
      <c r="F1249" s="295">
        <v>3.3</v>
      </c>
      <c r="G1249" s="295">
        <v>-1.9</v>
      </c>
      <c r="H1249" s="295">
        <v>-8.6999999999999993</v>
      </c>
      <c r="I1249" s="295">
        <v>-2.4</v>
      </c>
      <c r="J1249" s="295">
        <v>-0.1</v>
      </c>
      <c r="K1249" s="295">
        <v>1.6</v>
      </c>
      <c r="L1249" s="295">
        <v>4</v>
      </c>
      <c r="M1249" s="295">
        <v>9.6999999999999993</v>
      </c>
      <c r="N1249" s="300">
        <v>13.7</v>
      </c>
      <c r="O1249" s="99"/>
    </row>
    <row r="1250" spans="1:15">
      <c r="A1250" s="99"/>
      <c r="B1250" s="321">
        <v>29</v>
      </c>
      <c r="C1250" s="295">
        <v>18</v>
      </c>
      <c r="D1250" s="295">
        <v>15.6</v>
      </c>
      <c r="E1250" s="295">
        <v>10.3</v>
      </c>
      <c r="F1250" s="295">
        <v>1.8</v>
      </c>
      <c r="G1250" s="295">
        <v>-1.9</v>
      </c>
      <c r="H1250" s="295">
        <v>-8.3000000000000007</v>
      </c>
      <c r="I1250" s="295">
        <v>-2.6</v>
      </c>
      <c r="J1250" s="295"/>
      <c r="K1250" s="295">
        <v>5.3</v>
      </c>
      <c r="L1250" s="295">
        <v>4.4000000000000004</v>
      </c>
      <c r="M1250" s="295">
        <v>12.3</v>
      </c>
      <c r="N1250" s="300">
        <v>15.8</v>
      </c>
      <c r="O1250" s="99"/>
    </row>
    <row r="1251" spans="1:15">
      <c r="A1251" s="99"/>
      <c r="B1251" s="321">
        <v>30</v>
      </c>
      <c r="C1251" s="295">
        <v>17.899999999999999</v>
      </c>
      <c r="D1251" s="295">
        <v>14.2</v>
      </c>
      <c r="E1251" s="295">
        <v>15</v>
      </c>
      <c r="F1251" s="295">
        <v>4.3</v>
      </c>
      <c r="G1251" s="295">
        <v>-1.7</v>
      </c>
      <c r="H1251" s="295">
        <v>-8.6999999999999993</v>
      </c>
      <c r="I1251" s="295">
        <v>-2.9</v>
      </c>
      <c r="J1251" s="295"/>
      <c r="K1251" s="295">
        <v>2.2999999999999998</v>
      </c>
      <c r="L1251" s="295">
        <v>7</v>
      </c>
      <c r="M1251" s="295">
        <v>11.3</v>
      </c>
      <c r="N1251" s="300">
        <v>18.899999999999999</v>
      </c>
      <c r="O1251" s="99"/>
    </row>
    <row r="1252" spans="1:15" ht="15" thickBot="1">
      <c r="A1252" s="99"/>
      <c r="B1252" s="325">
        <v>31</v>
      </c>
      <c r="C1252" s="302">
        <v>15.6</v>
      </c>
      <c r="D1252" s="302">
        <v>12.5</v>
      </c>
      <c r="E1252" s="302"/>
      <c r="F1252" s="302">
        <v>7.3</v>
      </c>
      <c r="G1252" s="302"/>
      <c r="H1252" s="302">
        <v>-5.3</v>
      </c>
      <c r="I1252" s="302">
        <v>-4.2</v>
      </c>
      <c r="J1252" s="302"/>
      <c r="K1252" s="302">
        <v>2.2000000000000002</v>
      </c>
      <c r="L1252" s="302"/>
      <c r="M1252" s="302">
        <v>13.4</v>
      </c>
      <c r="N1252" s="303"/>
      <c r="O1252" s="99"/>
    </row>
    <row r="1253" spans="1:15">
      <c r="A1253" s="306" t="s">
        <v>652</v>
      </c>
      <c r="B1253" s="326" t="s">
        <v>211</v>
      </c>
      <c r="C1253" s="219">
        <v>0</v>
      </c>
      <c r="D1253" s="219">
        <v>0</v>
      </c>
      <c r="E1253" s="219">
        <v>15</v>
      </c>
      <c r="F1253" s="219">
        <v>30</v>
      </c>
      <c r="G1253" s="219">
        <v>31</v>
      </c>
      <c r="H1253" s="219">
        <v>31</v>
      </c>
      <c r="I1253" s="219">
        <v>31</v>
      </c>
      <c r="J1253" s="219">
        <v>28</v>
      </c>
      <c r="K1253" s="219">
        <v>31</v>
      </c>
      <c r="L1253" s="219">
        <v>28</v>
      </c>
      <c r="M1253" s="219">
        <v>24</v>
      </c>
      <c r="N1253" s="220">
        <v>13</v>
      </c>
    </row>
    <row r="1254" spans="1:15" ht="15" thickBot="1">
      <c r="A1254" s="307" t="s">
        <v>651</v>
      </c>
      <c r="B1254" s="324" t="s">
        <v>650</v>
      </c>
      <c r="C1254" s="211">
        <v>17.883870967741938</v>
      </c>
      <c r="D1254" s="211">
        <v>14.332258064516129</v>
      </c>
      <c r="E1254" s="211">
        <v>12.726666666666665</v>
      </c>
      <c r="F1254" s="211">
        <v>8.5645161290322598</v>
      </c>
      <c r="G1254" s="211">
        <v>4.4333333333333345</v>
      </c>
      <c r="H1254" s="211">
        <v>-0.16451612903225774</v>
      </c>
      <c r="I1254" s="211">
        <v>-0.95161290322580638</v>
      </c>
      <c r="J1254" s="211">
        <v>-1.7000000000000004</v>
      </c>
      <c r="K1254" s="211">
        <v>2.5225806451612902</v>
      </c>
      <c r="L1254" s="211">
        <v>6.2533333333333339</v>
      </c>
      <c r="M1254" s="211">
        <v>10.725806451612904</v>
      </c>
      <c r="N1254" s="212">
        <v>14.666666666666663</v>
      </c>
    </row>
    <row r="1255" spans="1:15">
      <c r="B1255" s="108"/>
      <c r="C1255" s="105"/>
      <c r="D1255" s="105"/>
      <c r="E1255" s="107"/>
      <c r="F1255" s="105"/>
      <c r="G1255" s="105"/>
      <c r="H1255" s="106"/>
      <c r="I1255" s="105"/>
      <c r="J1255" s="105"/>
      <c r="K1255" s="105"/>
      <c r="L1255" s="105"/>
      <c r="M1255" s="105"/>
      <c r="N1255" s="105"/>
    </row>
    <row r="1256" spans="1:15" ht="15" thickBot="1">
      <c r="B1256" s="108"/>
      <c r="C1256" s="105"/>
      <c r="D1256" s="105"/>
      <c r="E1256" s="107"/>
      <c r="F1256" s="105"/>
      <c r="G1256" s="105"/>
      <c r="H1256" s="106"/>
      <c r="I1256" s="105"/>
      <c r="J1256" s="105"/>
      <c r="K1256" s="105"/>
      <c r="L1256" s="105"/>
      <c r="M1256" s="105"/>
      <c r="N1256" s="105"/>
    </row>
    <row r="1257" spans="1:15" ht="15" thickBot="1">
      <c r="A1257" s="318" t="s">
        <v>714</v>
      </c>
      <c r="B1257" s="284" t="s">
        <v>236</v>
      </c>
      <c r="C1257" s="285" t="s">
        <v>667</v>
      </c>
      <c r="D1257" s="285" t="s">
        <v>667</v>
      </c>
      <c r="E1257" s="285" t="s">
        <v>667</v>
      </c>
      <c r="F1257" s="285" t="s">
        <v>667</v>
      </c>
      <c r="G1257" s="285" t="s">
        <v>667</v>
      </c>
      <c r="H1257" s="285" t="s">
        <v>667</v>
      </c>
      <c r="I1257" s="285" t="s">
        <v>666</v>
      </c>
      <c r="J1257" s="285" t="s">
        <v>666</v>
      </c>
      <c r="K1257" s="285" t="s">
        <v>666</v>
      </c>
      <c r="L1257" s="285" t="s">
        <v>666</v>
      </c>
      <c r="M1257" s="285" t="s">
        <v>666</v>
      </c>
      <c r="N1257" s="286" t="s">
        <v>666</v>
      </c>
      <c r="O1257" s="99"/>
    </row>
    <row r="1258" spans="1:15" ht="15" thickBot="1">
      <c r="A1258" s="102"/>
      <c r="B1258" s="287" t="s">
        <v>195</v>
      </c>
      <c r="C1258" s="288" t="s">
        <v>665</v>
      </c>
      <c r="D1258" s="288" t="s">
        <v>664</v>
      </c>
      <c r="E1258" s="288" t="s">
        <v>663</v>
      </c>
      <c r="F1258" s="288" t="s">
        <v>662</v>
      </c>
      <c r="G1258" s="288" t="s">
        <v>661</v>
      </c>
      <c r="H1258" s="288" t="s">
        <v>660</v>
      </c>
      <c r="I1258" s="288" t="s">
        <v>659</v>
      </c>
      <c r="J1258" s="288" t="s">
        <v>658</v>
      </c>
      <c r="K1258" s="288" t="s">
        <v>657</v>
      </c>
      <c r="L1258" s="288" t="s">
        <v>656</v>
      </c>
      <c r="M1258" s="288" t="s">
        <v>655</v>
      </c>
      <c r="N1258" s="289" t="s">
        <v>654</v>
      </c>
      <c r="O1258" s="99"/>
    </row>
    <row r="1259" spans="1:15" ht="15" thickBot="1">
      <c r="A1259" s="102"/>
      <c r="B1259" s="319" t="s">
        <v>653</v>
      </c>
      <c r="C1259" s="102"/>
      <c r="D1259" s="102"/>
      <c r="E1259" s="104"/>
      <c r="F1259" s="102"/>
      <c r="G1259" s="102"/>
      <c r="H1259" s="103"/>
      <c r="I1259" s="102"/>
      <c r="J1259" s="102"/>
      <c r="K1259" s="102"/>
      <c r="L1259" s="102"/>
      <c r="M1259" s="102"/>
      <c r="N1259" s="102"/>
      <c r="O1259" s="99"/>
    </row>
    <row r="1260" spans="1:15">
      <c r="A1260" s="99"/>
      <c r="B1260" s="320">
        <v>1</v>
      </c>
      <c r="C1260" s="297">
        <v>15.2</v>
      </c>
      <c r="D1260" s="297">
        <v>19.100000000000001</v>
      </c>
      <c r="E1260" s="297">
        <v>12.9</v>
      </c>
      <c r="F1260" s="297">
        <v>15.1</v>
      </c>
      <c r="G1260" s="297">
        <v>9.1</v>
      </c>
      <c r="H1260" s="297">
        <v>0.2</v>
      </c>
      <c r="I1260" s="297">
        <v>0.7</v>
      </c>
      <c r="J1260" s="297">
        <v>-0.6</v>
      </c>
      <c r="K1260" s="297">
        <v>3.9</v>
      </c>
      <c r="L1260" s="297">
        <v>2.8</v>
      </c>
      <c r="M1260" s="297">
        <v>8.1</v>
      </c>
      <c r="N1260" s="298">
        <v>17.100000000000001</v>
      </c>
      <c r="O1260" s="99"/>
    </row>
    <row r="1261" spans="1:15">
      <c r="A1261" s="99"/>
      <c r="B1261" s="321">
        <v>2</v>
      </c>
      <c r="C1261" s="295">
        <v>16.3</v>
      </c>
      <c r="D1261" s="295">
        <v>19.3</v>
      </c>
      <c r="E1261" s="295">
        <v>13.3</v>
      </c>
      <c r="F1261" s="295">
        <v>13.5</v>
      </c>
      <c r="G1261" s="295">
        <v>8.6</v>
      </c>
      <c r="H1261" s="295">
        <v>-0.1</v>
      </c>
      <c r="I1261" s="295">
        <v>1.3</v>
      </c>
      <c r="J1261" s="295">
        <v>-0.7</v>
      </c>
      <c r="K1261" s="295">
        <v>3.9</v>
      </c>
      <c r="L1261" s="295">
        <v>1.2</v>
      </c>
      <c r="M1261" s="295">
        <v>9.1999999999999993</v>
      </c>
      <c r="N1261" s="300">
        <v>19.100000000000001</v>
      </c>
      <c r="O1261" s="99"/>
    </row>
    <row r="1262" spans="1:15">
      <c r="A1262" s="99"/>
      <c r="B1262" s="321">
        <v>3</v>
      </c>
      <c r="C1262" s="295">
        <v>18.899999999999999</v>
      </c>
      <c r="D1262" s="295">
        <v>20.100000000000001</v>
      </c>
      <c r="E1262" s="295">
        <v>13.8</v>
      </c>
      <c r="F1262" s="295">
        <v>9.6999999999999993</v>
      </c>
      <c r="G1262" s="295">
        <v>6.4</v>
      </c>
      <c r="H1262" s="295">
        <v>0.8</v>
      </c>
      <c r="I1262" s="295">
        <v>0.8</v>
      </c>
      <c r="J1262" s="295">
        <v>-4.0999999999999996</v>
      </c>
      <c r="K1262" s="295">
        <v>3.2</v>
      </c>
      <c r="L1262" s="295">
        <v>2</v>
      </c>
      <c r="M1262" s="295">
        <v>12.3</v>
      </c>
      <c r="N1262" s="300">
        <v>21.2</v>
      </c>
      <c r="O1262" s="99"/>
    </row>
    <row r="1263" spans="1:15">
      <c r="A1263" s="99"/>
      <c r="B1263" s="321">
        <v>4</v>
      </c>
      <c r="C1263" s="295">
        <v>23</v>
      </c>
      <c r="D1263" s="295">
        <v>17.8</v>
      </c>
      <c r="E1263" s="295">
        <v>16.100000000000001</v>
      </c>
      <c r="F1263" s="295">
        <v>9.4</v>
      </c>
      <c r="G1263" s="295">
        <v>5.6</v>
      </c>
      <c r="H1263" s="295">
        <v>3.7</v>
      </c>
      <c r="I1263" s="295">
        <v>1.1000000000000001</v>
      </c>
      <c r="J1263" s="295">
        <v>-3.8</v>
      </c>
      <c r="K1263" s="295">
        <v>1.4</v>
      </c>
      <c r="L1263" s="295">
        <v>2.5</v>
      </c>
      <c r="M1263" s="295">
        <v>16.600000000000001</v>
      </c>
      <c r="N1263" s="300">
        <v>19.399999999999999</v>
      </c>
      <c r="O1263" s="99"/>
    </row>
    <row r="1264" spans="1:15">
      <c r="A1264" s="99"/>
      <c r="B1264" s="321">
        <v>5</v>
      </c>
      <c r="C1264" s="295">
        <v>20.3</v>
      </c>
      <c r="D1264" s="295">
        <v>17.899999999999999</v>
      </c>
      <c r="E1264" s="295">
        <v>19</v>
      </c>
      <c r="F1264" s="295">
        <v>10.8</v>
      </c>
      <c r="G1264" s="295">
        <v>7.9</v>
      </c>
      <c r="H1264" s="295">
        <v>3.7</v>
      </c>
      <c r="I1264" s="295">
        <v>0.2</v>
      </c>
      <c r="J1264" s="295">
        <v>-3.2</v>
      </c>
      <c r="K1264" s="295">
        <v>2</v>
      </c>
      <c r="L1264" s="295">
        <v>1.2</v>
      </c>
      <c r="M1264" s="295">
        <v>17.7</v>
      </c>
      <c r="N1264" s="300">
        <v>20.399999999999999</v>
      </c>
      <c r="O1264" s="99"/>
    </row>
    <row r="1265" spans="1:15">
      <c r="A1265" s="99"/>
      <c r="B1265" s="321">
        <v>6</v>
      </c>
      <c r="C1265" s="295">
        <v>23.7</v>
      </c>
      <c r="D1265" s="295">
        <v>17.5</v>
      </c>
      <c r="E1265" s="295">
        <v>17.8</v>
      </c>
      <c r="F1265" s="295">
        <v>9.1</v>
      </c>
      <c r="G1265" s="295">
        <v>7.1</v>
      </c>
      <c r="H1265" s="295">
        <v>3.1</v>
      </c>
      <c r="I1265" s="295">
        <v>-2.1</v>
      </c>
      <c r="J1265" s="295">
        <v>-3.2</v>
      </c>
      <c r="K1265" s="295">
        <v>2.4</v>
      </c>
      <c r="L1265" s="295">
        <v>1.4</v>
      </c>
      <c r="M1265" s="295">
        <v>12</v>
      </c>
      <c r="N1265" s="300">
        <v>23.2</v>
      </c>
      <c r="O1265" s="99"/>
    </row>
    <row r="1266" spans="1:15">
      <c r="A1266" s="99"/>
      <c r="B1266" s="321">
        <v>7</v>
      </c>
      <c r="C1266" s="295">
        <v>21.7</v>
      </c>
      <c r="D1266" s="295">
        <v>18</v>
      </c>
      <c r="E1266" s="295">
        <v>16.3</v>
      </c>
      <c r="F1266" s="295">
        <v>11.3</v>
      </c>
      <c r="G1266" s="295">
        <v>6</v>
      </c>
      <c r="H1266" s="295">
        <v>2.8</v>
      </c>
      <c r="I1266" s="295">
        <v>-0.1</v>
      </c>
      <c r="J1266" s="295">
        <v>-3.5</v>
      </c>
      <c r="K1266" s="295">
        <v>2.6</v>
      </c>
      <c r="L1266" s="295">
        <v>4.5</v>
      </c>
      <c r="M1266" s="295">
        <v>11.8</v>
      </c>
      <c r="N1266" s="300">
        <v>19.7</v>
      </c>
      <c r="O1266" s="99"/>
    </row>
    <row r="1267" spans="1:15">
      <c r="A1267" s="99"/>
      <c r="B1267" s="321">
        <v>8</v>
      </c>
      <c r="C1267" s="295">
        <v>17.100000000000001</v>
      </c>
      <c r="D1267" s="295">
        <v>19.5</v>
      </c>
      <c r="E1267" s="295">
        <v>18.100000000000001</v>
      </c>
      <c r="F1267" s="295">
        <v>14.1</v>
      </c>
      <c r="G1267" s="295">
        <v>5.9</v>
      </c>
      <c r="H1267" s="295">
        <v>0.5</v>
      </c>
      <c r="I1267" s="295">
        <v>3.2</v>
      </c>
      <c r="J1267" s="295">
        <v>-1.9</v>
      </c>
      <c r="K1267" s="295">
        <v>4.4000000000000004</v>
      </c>
      <c r="L1267" s="295">
        <v>6.8</v>
      </c>
      <c r="M1267" s="295">
        <v>13.4</v>
      </c>
      <c r="N1267" s="300">
        <v>12.8</v>
      </c>
      <c r="O1267" s="99"/>
    </row>
    <row r="1268" spans="1:15">
      <c r="A1268" s="99"/>
      <c r="B1268" s="321">
        <v>9</v>
      </c>
      <c r="C1268" s="295">
        <v>12.3</v>
      </c>
      <c r="D1268" s="295">
        <v>18.399999999999999</v>
      </c>
      <c r="E1268" s="295">
        <v>16.5</v>
      </c>
      <c r="F1268" s="295">
        <v>14.4</v>
      </c>
      <c r="G1268" s="295">
        <v>6.8</v>
      </c>
      <c r="H1268" s="295">
        <v>-2</v>
      </c>
      <c r="I1268" s="295">
        <v>5.7</v>
      </c>
      <c r="J1268" s="295">
        <v>0.5</v>
      </c>
      <c r="K1268" s="295">
        <v>4.2</v>
      </c>
      <c r="L1268" s="295">
        <v>8.1999999999999993</v>
      </c>
      <c r="M1268" s="295">
        <v>12.6</v>
      </c>
      <c r="N1268" s="300">
        <v>10.5</v>
      </c>
      <c r="O1268" s="99"/>
    </row>
    <row r="1269" spans="1:15">
      <c r="A1269" s="99"/>
      <c r="B1269" s="321">
        <v>10</v>
      </c>
      <c r="C1269" s="295">
        <v>12.5</v>
      </c>
      <c r="D1269" s="295">
        <v>21.7</v>
      </c>
      <c r="E1269" s="295">
        <v>14.3</v>
      </c>
      <c r="F1269" s="295">
        <v>13.1</v>
      </c>
      <c r="G1269" s="295">
        <v>7.5</v>
      </c>
      <c r="H1269" s="295">
        <v>-0.5</v>
      </c>
      <c r="I1269" s="295">
        <v>11.2</v>
      </c>
      <c r="J1269" s="295">
        <v>1.7</v>
      </c>
      <c r="K1269" s="295">
        <v>6.1</v>
      </c>
      <c r="L1269" s="295">
        <v>10.4</v>
      </c>
      <c r="M1269" s="295">
        <v>12.8</v>
      </c>
      <c r="N1269" s="300">
        <v>13.8</v>
      </c>
      <c r="O1269" s="99"/>
    </row>
    <row r="1270" spans="1:15">
      <c r="A1270" s="99"/>
      <c r="B1270" s="321">
        <v>11</v>
      </c>
      <c r="C1270" s="295">
        <v>15.4</v>
      </c>
      <c r="D1270" s="295">
        <v>17</v>
      </c>
      <c r="E1270" s="295">
        <v>13</v>
      </c>
      <c r="F1270" s="295">
        <v>15</v>
      </c>
      <c r="G1270" s="295">
        <v>9.1</v>
      </c>
      <c r="H1270" s="295">
        <v>3.5</v>
      </c>
      <c r="I1270" s="295">
        <v>1.8</v>
      </c>
      <c r="J1270" s="295">
        <v>-0.4</v>
      </c>
      <c r="K1270" s="295">
        <v>3.3</v>
      </c>
      <c r="L1270" s="295">
        <v>11.6</v>
      </c>
      <c r="M1270" s="295">
        <v>14.1</v>
      </c>
      <c r="N1270" s="300">
        <v>16.8</v>
      </c>
      <c r="O1270" s="99"/>
    </row>
    <row r="1271" spans="1:15">
      <c r="A1271" s="99"/>
      <c r="B1271" s="321">
        <v>12</v>
      </c>
      <c r="C1271" s="295">
        <v>15.9</v>
      </c>
      <c r="D1271" s="295">
        <v>16.8</v>
      </c>
      <c r="E1271" s="295">
        <v>12.4</v>
      </c>
      <c r="F1271" s="295">
        <v>13.9</v>
      </c>
      <c r="G1271" s="295">
        <v>9.8000000000000007</v>
      </c>
      <c r="H1271" s="295">
        <v>6.2</v>
      </c>
      <c r="I1271" s="295">
        <v>3.2</v>
      </c>
      <c r="J1271" s="295">
        <v>-2</v>
      </c>
      <c r="K1271" s="295">
        <v>3</v>
      </c>
      <c r="L1271" s="295">
        <v>11.1</v>
      </c>
      <c r="M1271" s="295">
        <v>19.899999999999999</v>
      </c>
      <c r="N1271" s="300">
        <v>20.8</v>
      </c>
      <c r="O1271" s="99"/>
    </row>
    <row r="1272" spans="1:15">
      <c r="A1272" s="99"/>
      <c r="B1272" s="321">
        <v>13</v>
      </c>
      <c r="C1272" s="295">
        <v>15.7</v>
      </c>
      <c r="D1272" s="295">
        <v>14.5</v>
      </c>
      <c r="E1272" s="295">
        <v>15</v>
      </c>
      <c r="F1272" s="295">
        <v>13.8</v>
      </c>
      <c r="G1272" s="295">
        <v>9.3000000000000007</v>
      </c>
      <c r="H1272" s="295">
        <v>6.6</v>
      </c>
      <c r="I1272" s="295">
        <v>7.1</v>
      </c>
      <c r="J1272" s="295">
        <v>-2.2000000000000002</v>
      </c>
      <c r="K1272" s="295">
        <v>2.1</v>
      </c>
      <c r="L1272" s="295">
        <v>10.4</v>
      </c>
      <c r="M1272" s="295">
        <v>14.5</v>
      </c>
      <c r="N1272" s="300">
        <v>21.3</v>
      </c>
      <c r="O1272" s="99"/>
    </row>
    <row r="1273" spans="1:15">
      <c r="A1273" s="99"/>
      <c r="B1273" s="321">
        <v>14</v>
      </c>
      <c r="C1273" s="295">
        <v>17.3</v>
      </c>
      <c r="D1273" s="295">
        <v>14.3</v>
      </c>
      <c r="E1273" s="295">
        <v>15</v>
      </c>
      <c r="F1273" s="295">
        <v>12.4</v>
      </c>
      <c r="G1273" s="295">
        <v>9.4</v>
      </c>
      <c r="H1273" s="295">
        <v>7.1</v>
      </c>
      <c r="I1273" s="295">
        <v>3.9</v>
      </c>
      <c r="J1273" s="295">
        <v>-1.8</v>
      </c>
      <c r="K1273" s="295">
        <v>1.4</v>
      </c>
      <c r="L1273" s="295">
        <v>11</v>
      </c>
      <c r="M1273" s="295">
        <v>14</v>
      </c>
      <c r="N1273" s="300">
        <v>20.7</v>
      </c>
      <c r="O1273" s="99"/>
    </row>
    <row r="1274" spans="1:15">
      <c r="A1274" s="99"/>
      <c r="B1274" s="321">
        <v>15</v>
      </c>
      <c r="C1274" s="295">
        <v>20.3</v>
      </c>
      <c r="D1274" s="295">
        <v>12.3</v>
      </c>
      <c r="E1274" s="295">
        <v>15.2</v>
      </c>
      <c r="F1274" s="295">
        <v>11.7</v>
      </c>
      <c r="G1274" s="295">
        <v>9</v>
      </c>
      <c r="H1274" s="295">
        <v>5.5</v>
      </c>
      <c r="I1274" s="295">
        <v>3</v>
      </c>
      <c r="J1274" s="295">
        <v>1.5</v>
      </c>
      <c r="K1274" s="295">
        <v>3.3</v>
      </c>
      <c r="L1274" s="295">
        <v>15.5</v>
      </c>
      <c r="M1274" s="295">
        <v>12.5</v>
      </c>
      <c r="N1274" s="300">
        <v>15.3</v>
      </c>
      <c r="O1274" s="99"/>
    </row>
    <row r="1275" spans="1:15">
      <c r="A1275" s="99"/>
      <c r="B1275" s="321">
        <v>16</v>
      </c>
      <c r="C1275" s="295">
        <v>21.4</v>
      </c>
      <c r="D1275" s="295">
        <v>12.9</v>
      </c>
      <c r="E1275" s="295">
        <v>16.100000000000001</v>
      </c>
      <c r="F1275" s="295">
        <v>13.9</v>
      </c>
      <c r="G1275" s="295">
        <v>6.8</v>
      </c>
      <c r="H1275" s="295">
        <v>4.9000000000000004</v>
      </c>
      <c r="I1275" s="295">
        <v>2.7</v>
      </c>
      <c r="J1275" s="295">
        <v>0.2</v>
      </c>
      <c r="K1275" s="295">
        <v>6.5</v>
      </c>
      <c r="L1275" s="295">
        <v>16.5</v>
      </c>
      <c r="M1275" s="295">
        <v>15.6</v>
      </c>
      <c r="N1275" s="300">
        <v>13.7</v>
      </c>
      <c r="O1275" s="99"/>
    </row>
    <row r="1276" spans="1:15">
      <c r="A1276" s="99"/>
      <c r="B1276" s="321">
        <v>17</v>
      </c>
      <c r="C1276" s="295">
        <v>21.3</v>
      </c>
      <c r="D1276" s="295">
        <v>15</v>
      </c>
      <c r="E1276" s="295">
        <v>15.8</v>
      </c>
      <c r="F1276" s="295">
        <v>12.8</v>
      </c>
      <c r="G1276" s="295">
        <v>6.1</v>
      </c>
      <c r="H1276" s="295">
        <v>2.9</v>
      </c>
      <c r="I1276" s="295">
        <v>2.1</v>
      </c>
      <c r="J1276" s="295">
        <v>-1.1000000000000001</v>
      </c>
      <c r="K1276" s="295">
        <v>6.9</v>
      </c>
      <c r="L1276" s="295">
        <v>7.3</v>
      </c>
      <c r="M1276" s="295">
        <v>11.9</v>
      </c>
      <c r="N1276" s="300">
        <v>13.5</v>
      </c>
      <c r="O1276" s="99"/>
    </row>
    <row r="1277" spans="1:15">
      <c r="A1277" s="99"/>
      <c r="B1277" s="321">
        <v>18</v>
      </c>
      <c r="C1277" s="295">
        <v>21.9</v>
      </c>
      <c r="D1277" s="295">
        <v>15.2</v>
      </c>
      <c r="E1277" s="295">
        <v>14.7</v>
      </c>
      <c r="F1277" s="295">
        <v>10.199999999999999</v>
      </c>
      <c r="G1277" s="295">
        <v>6</v>
      </c>
      <c r="H1277" s="295">
        <v>8.1999999999999993</v>
      </c>
      <c r="I1277" s="295">
        <v>1.2</v>
      </c>
      <c r="J1277" s="295">
        <v>-1.1000000000000001</v>
      </c>
      <c r="K1277" s="295">
        <v>5.2</v>
      </c>
      <c r="L1277" s="295">
        <v>4.0999999999999996</v>
      </c>
      <c r="M1277" s="295">
        <v>15.2</v>
      </c>
      <c r="N1277" s="300">
        <v>14.2</v>
      </c>
      <c r="O1277" s="99"/>
    </row>
    <row r="1278" spans="1:15">
      <c r="A1278" s="99"/>
      <c r="B1278" s="321">
        <v>19</v>
      </c>
      <c r="C1278" s="295">
        <v>23.5</v>
      </c>
      <c r="D1278" s="295">
        <v>14.3</v>
      </c>
      <c r="E1278" s="295">
        <v>17.3</v>
      </c>
      <c r="F1278" s="295">
        <v>14.1</v>
      </c>
      <c r="G1278" s="295">
        <v>4.8</v>
      </c>
      <c r="H1278" s="295">
        <v>9</v>
      </c>
      <c r="I1278" s="295">
        <v>0.8</v>
      </c>
      <c r="J1278" s="295">
        <v>-2.2000000000000002</v>
      </c>
      <c r="K1278" s="295">
        <v>4.3</v>
      </c>
      <c r="L1278" s="295">
        <v>6.8</v>
      </c>
      <c r="M1278" s="295">
        <v>13.9</v>
      </c>
      <c r="N1278" s="300">
        <v>11.1</v>
      </c>
      <c r="O1278" s="99"/>
    </row>
    <row r="1279" spans="1:15">
      <c r="A1279" s="99"/>
      <c r="B1279" s="321">
        <v>20</v>
      </c>
      <c r="C1279" s="295">
        <v>24.6</v>
      </c>
      <c r="D1279" s="295">
        <v>14.3</v>
      </c>
      <c r="E1279" s="295">
        <v>15.9</v>
      </c>
      <c r="F1279" s="295">
        <v>14.4</v>
      </c>
      <c r="G1279" s="295">
        <v>4.5999999999999996</v>
      </c>
      <c r="H1279" s="295">
        <v>3.2</v>
      </c>
      <c r="I1279" s="295">
        <v>-0.6</v>
      </c>
      <c r="J1279" s="295">
        <v>1.3</v>
      </c>
      <c r="K1279" s="295">
        <v>3.9</v>
      </c>
      <c r="L1279" s="295">
        <v>9.9</v>
      </c>
      <c r="M1279" s="295">
        <v>7.7</v>
      </c>
      <c r="N1279" s="300">
        <v>11</v>
      </c>
      <c r="O1279" s="99"/>
    </row>
    <row r="1280" spans="1:15">
      <c r="A1280" s="99"/>
      <c r="B1280" s="321">
        <v>21</v>
      </c>
      <c r="C1280" s="295">
        <v>21.1</v>
      </c>
      <c r="D1280" s="295">
        <v>12</v>
      </c>
      <c r="E1280" s="295">
        <v>14.2</v>
      </c>
      <c r="F1280" s="295">
        <v>10.7</v>
      </c>
      <c r="G1280" s="295">
        <v>3.3</v>
      </c>
      <c r="H1280" s="295">
        <v>3.5</v>
      </c>
      <c r="I1280" s="295">
        <v>0.6</v>
      </c>
      <c r="J1280" s="295">
        <v>1.3</v>
      </c>
      <c r="K1280" s="295">
        <v>7.2</v>
      </c>
      <c r="L1280" s="295">
        <v>13</v>
      </c>
      <c r="M1280" s="295">
        <v>8.6</v>
      </c>
      <c r="N1280" s="300">
        <v>12.1</v>
      </c>
      <c r="O1280" s="99"/>
    </row>
    <row r="1281" spans="1:15">
      <c r="A1281" s="99"/>
      <c r="B1281" s="321">
        <v>22</v>
      </c>
      <c r="C1281" s="295">
        <v>20.6</v>
      </c>
      <c r="D1281" s="295">
        <v>12.6</v>
      </c>
      <c r="E1281" s="295">
        <v>8.1</v>
      </c>
      <c r="F1281" s="295">
        <v>5.7</v>
      </c>
      <c r="G1281" s="295">
        <v>2.2999999999999998</v>
      </c>
      <c r="H1281" s="295">
        <v>5.8</v>
      </c>
      <c r="I1281" s="295">
        <v>2</v>
      </c>
      <c r="J1281" s="295">
        <v>1.7</v>
      </c>
      <c r="K1281" s="295">
        <v>2.6</v>
      </c>
      <c r="L1281" s="295">
        <v>9</v>
      </c>
      <c r="M1281" s="295">
        <v>12.1</v>
      </c>
      <c r="N1281" s="300">
        <v>11.9</v>
      </c>
      <c r="O1281" s="99"/>
    </row>
    <row r="1282" spans="1:15">
      <c r="A1282" s="99"/>
      <c r="B1282" s="321">
        <v>23</v>
      </c>
      <c r="C1282" s="295">
        <v>20.399999999999999</v>
      </c>
      <c r="D1282" s="295">
        <v>14.7</v>
      </c>
      <c r="E1282" s="295">
        <v>7.9</v>
      </c>
      <c r="F1282" s="295">
        <v>8.1</v>
      </c>
      <c r="G1282" s="295">
        <v>2.4</v>
      </c>
      <c r="H1282" s="295">
        <v>7.3</v>
      </c>
      <c r="I1282" s="295">
        <v>0.1</v>
      </c>
      <c r="J1282" s="295">
        <v>1.8</v>
      </c>
      <c r="K1282" s="295">
        <v>2.8</v>
      </c>
      <c r="L1282" s="295">
        <v>9.8000000000000007</v>
      </c>
      <c r="M1282" s="295">
        <v>13.9</v>
      </c>
      <c r="N1282" s="300">
        <v>11.1</v>
      </c>
      <c r="O1282" s="99"/>
    </row>
    <row r="1283" spans="1:15">
      <c r="A1283" s="99"/>
      <c r="B1283" s="321">
        <v>24</v>
      </c>
      <c r="C1283" s="295">
        <v>18.3</v>
      </c>
      <c r="D1283" s="295">
        <v>10.6</v>
      </c>
      <c r="E1283" s="295">
        <v>9.1</v>
      </c>
      <c r="F1283" s="295">
        <v>7.5</v>
      </c>
      <c r="G1283" s="295">
        <v>4</v>
      </c>
      <c r="H1283" s="295">
        <v>5.6</v>
      </c>
      <c r="I1283" s="295">
        <v>-0.4</v>
      </c>
      <c r="J1283" s="295">
        <v>2.4</v>
      </c>
      <c r="K1283" s="295">
        <v>5.3</v>
      </c>
      <c r="L1283" s="295">
        <v>11.4</v>
      </c>
      <c r="M1283" s="295">
        <v>13.2</v>
      </c>
      <c r="N1283" s="300">
        <v>12.4</v>
      </c>
      <c r="O1283" s="99"/>
    </row>
    <row r="1284" spans="1:15">
      <c r="A1284" s="99"/>
      <c r="B1284" s="321">
        <v>25</v>
      </c>
      <c r="C1284" s="295">
        <v>19.7</v>
      </c>
      <c r="D1284" s="295">
        <v>13.2</v>
      </c>
      <c r="E1284" s="295">
        <v>11.3</v>
      </c>
      <c r="F1284" s="295">
        <v>7.1</v>
      </c>
      <c r="G1284" s="295">
        <v>3.9</v>
      </c>
      <c r="H1284" s="295">
        <v>2.6</v>
      </c>
      <c r="I1284" s="295">
        <v>0.8</v>
      </c>
      <c r="J1284" s="295">
        <v>0.4</v>
      </c>
      <c r="K1284" s="295">
        <v>9.6</v>
      </c>
      <c r="L1284" s="295">
        <v>13.2</v>
      </c>
      <c r="M1284" s="295">
        <v>12.9</v>
      </c>
      <c r="N1284" s="300">
        <v>15.9</v>
      </c>
      <c r="O1284" s="99"/>
    </row>
    <row r="1285" spans="1:15">
      <c r="A1285" s="99"/>
      <c r="B1285" s="321">
        <v>26</v>
      </c>
      <c r="C1285" s="295">
        <v>22</v>
      </c>
      <c r="D1285" s="295">
        <v>13.6</v>
      </c>
      <c r="E1285" s="295">
        <v>12.8</v>
      </c>
      <c r="F1285" s="295">
        <v>6.9</v>
      </c>
      <c r="G1285" s="295">
        <v>2.4</v>
      </c>
      <c r="H1285" s="295">
        <v>-1.7</v>
      </c>
      <c r="I1285" s="295">
        <v>0.2</v>
      </c>
      <c r="J1285" s="295">
        <v>0.2</v>
      </c>
      <c r="K1285" s="295">
        <v>6.6</v>
      </c>
      <c r="L1285" s="295">
        <v>13.1</v>
      </c>
      <c r="M1285" s="295">
        <v>10.8</v>
      </c>
      <c r="N1285" s="300">
        <v>19.3</v>
      </c>
      <c r="O1285" s="99"/>
    </row>
    <row r="1286" spans="1:15">
      <c r="A1286" s="99"/>
      <c r="B1286" s="321">
        <v>27</v>
      </c>
      <c r="C1286" s="295">
        <v>19.8</v>
      </c>
      <c r="D1286" s="295">
        <v>12.1</v>
      </c>
      <c r="E1286" s="295">
        <v>12.6</v>
      </c>
      <c r="F1286" s="295">
        <v>5.8</v>
      </c>
      <c r="G1286" s="295">
        <v>1.3</v>
      </c>
      <c r="H1286" s="295">
        <v>-4.3</v>
      </c>
      <c r="I1286" s="295">
        <v>0.8</v>
      </c>
      <c r="J1286" s="295">
        <v>1.1000000000000001</v>
      </c>
      <c r="K1286" s="295">
        <v>5.4</v>
      </c>
      <c r="L1286" s="295">
        <v>14</v>
      </c>
      <c r="M1286" s="295">
        <v>9.5</v>
      </c>
      <c r="N1286" s="300">
        <v>16.399999999999999</v>
      </c>
      <c r="O1286" s="99"/>
    </row>
    <row r="1287" spans="1:15">
      <c r="A1287" s="99"/>
      <c r="B1287" s="321">
        <v>28</v>
      </c>
      <c r="C1287" s="295">
        <v>19.8</v>
      </c>
      <c r="D1287" s="295">
        <v>13.7</v>
      </c>
      <c r="E1287" s="295">
        <v>11.6</v>
      </c>
      <c r="F1287" s="295">
        <v>3.9</v>
      </c>
      <c r="G1287" s="295">
        <v>0.3</v>
      </c>
      <c r="H1287" s="295">
        <v>-7.8</v>
      </c>
      <c r="I1287" s="295">
        <v>0.9</v>
      </c>
      <c r="J1287" s="295">
        <v>2.2000000000000002</v>
      </c>
      <c r="K1287" s="295">
        <v>6</v>
      </c>
      <c r="L1287" s="295">
        <v>5.7</v>
      </c>
      <c r="M1287" s="295">
        <v>13.6</v>
      </c>
      <c r="N1287" s="300">
        <v>17</v>
      </c>
      <c r="O1287" s="99"/>
    </row>
    <row r="1288" spans="1:15">
      <c r="A1288" s="99"/>
      <c r="B1288" s="321">
        <v>29</v>
      </c>
      <c r="C1288" s="295">
        <v>20.2</v>
      </c>
      <c r="D1288" s="295">
        <v>14.6</v>
      </c>
      <c r="E1288" s="295">
        <v>14.1</v>
      </c>
      <c r="F1288" s="295">
        <v>7.3</v>
      </c>
      <c r="G1288" s="295">
        <v>0.9</v>
      </c>
      <c r="H1288" s="295">
        <v>-6.6</v>
      </c>
      <c r="I1288" s="295">
        <v>0.2</v>
      </c>
      <c r="J1288" s="295"/>
      <c r="K1288" s="295">
        <v>8.1</v>
      </c>
      <c r="L1288" s="295">
        <v>8.4</v>
      </c>
      <c r="M1288" s="295">
        <v>12.3</v>
      </c>
      <c r="N1288" s="300">
        <v>18.8</v>
      </c>
      <c r="O1288" s="99"/>
    </row>
    <row r="1289" spans="1:15">
      <c r="A1289" s="99"/>
      <c r="B1289" s="321">
        <v>30</v>
      </c>
      <c r="C1289" s="295">
        <v>18.7</v>
      </c>
      <c r="D1289" s="295">
        <v>16.5</v>
      </c>
      <c r="E1289" s="295">
        <v>15.7</v>
      </c>
      <c r="F1289" s="295">
        <v>7.5</v>
      </c>
      <c r="G1289" s="295">
        <v>1.2</v>
      </c>
      <c r="H1289" s="295">
        <v>-4.5999999999999996</v>
      </c>
      <c r="I1289" s="295">
        <v>-0.8</v>
      </c>
      <c r="J1289" s="295"/>
      <c r="K1289" s="295">
        <v>4.5</v>
      </c>
      <c r="L1289" s="295">
        <v>9.4</v>
      </c>
      <c r="M1289" s="295">
        <v>11.9</v>
      </c>
      <c r="N1289" s="300">
        <v>21.4</v>
      </c>
      <c r="O1289" s="99"/>
    </row>
    <row r="1290" spans="1:15" ht="15" thickBot="1">
      <c r="A1290" s="99"/>
      <c r="B1290" s="325">
        <v>31</v>
      </c>
      <c r="C1290" s="302">
        <v>17.2</v>
      </c>
      <c r="D1290" s="302">
        <v>12.9</v>
      </c>
      <c r="E1290" s="302"/>
      <c r="F1290" s="302">
        <v>9.4</v>
      </c>
      <c r="G1290" s="302"/>
      <c r="H1290" s="302">
        <v>-0.2</v>
      </c>
      <c r="I1290" s="302">
        <v>-0.9</v>
      </c>
      <c r="J1290" s="302"/>
      <c r="K1290" s="302">
        <v>5.9</v>
      </c>
      <c r="L1290" s="302"/>
      <c r="M1290" s="302">
        <v>14.7</v>
      </c>
      <c r="N1290" s="303"/>
      <c r="O1290" s="99"/>
    </row>
    <row r="1291" spans="1:15">
      <c r="A1291" s="306" t="s">
        <v>652</v>
      </c>
      <c r="B1291" s="326" t="s">
        <v>211</v>
      </c>
      <c r="C1291" s="219">
        <v>0</v>
      </c>
      <c r="D1291" s="219">
        <v>0</v>
      </c>
      <c r="E1291" s="219">
        <v>10</v>
      </c>
      <c r="F1291" s="219">
        <v>20</v>
      </c>
      <c r="G1291" s="219">
        <v>31</v>
      </c>
      <c r="H1291" s="219">
        <v>31</v>
      </c>
      <c r="I1291" s="219">
        <v>31</v>
      </c>
      <c r="J1291" s="219">
        <v>28</v>
      </c>
      <c r="K1291" s="219">
        <v>31</v>
      </c>
      <c r="L1291" s="219">
        <v>25</v>
      </c>
      <c r="M1291" s="219">
        <v>17</v>
      </c>
      <c r="N1291" s="220">
        <v>9</v>
      </c>
    </row>
    <row r="1292" spans="1:15" ht="15" thickBot="1">
      <c r="A1292" s="307" t="s">
        <v>651</v>
      </c>
      <c r="B1292" s="324" t="s">
        <v>650</v>
      </c>
      <c r="C1292" s="211">
        <v>19.229032258064521</v>
      </c>
      <c r="D1292" s="211">
        <v>15.561290322580648</v>
      </c>
      <c r="E1292" s="211">
        <v>14.196666666666667</v>
      </c>
      <c r="F1292" s="211">
        <v>10.729032258064517</v>
      </c>
      <c r="G1292" s="211">
        <v>5.5933333333333355</v>
      </c>
      <c r="H1292" s="211">
        <v>2.2225806451612899</v>
      </c>
      <c r="I1292" s="211">
        <v>1.6354838709677422</v>
      </c>
      <c r="J1292" s="211">
        <v>-0.5535714285714286</v>
      </c>
      <c r="K1292" s="211">
        <v>4.4516129032258052</v>
      </c>
      <c r="L1292" s="211">
        <v>8.4066666666666681</v>
      </c>
      <c r="M1292" s="211">
        <v>12.880645161290321</v>
      </c>
      <c r="N1292" s="212">
        <v>16.396666666666668</v>
      </c>
    </row>
    <row r="1293" spans="1:15">
      <c r="B1293" s="108"/>
      <c r="C1293" s="105"/>
      <c r="D1293" s="105"/>
      <c r="E1293" s="107"/>
      <c r="F1293" s="105"/>
      <c r="G1293" s="105"/>
      <c r="H1293" s="106"/>
      <c r="I1293" s="105"/>
      <c r="J1293" s="105"/>
      <c r="K1293" s="105"/>
      <c r="L1293" s="105"/>
      <c r="M1293" s="105"/>
      <c r="N1293" s="105"/>
    </row>
    <row r="1294" spans="1:15" ht="15" thickBot="1">
      <c r="B1294" s="108"/>
      <c r="C1294" s="105"/>
      <c r="D1294" s="105"/>
      <c r="E1294" s="107"/>
      <c r="F1294" s="105"/>
      <c r="G1294" s="105"/>
      <c r="H1294" s="106"/>
      <c r="I1294" s="105"/>
      <c r="J1294" s="105"/>
      <c r="K1294" s="105"/>
      <c r="L1294" s="105"/>
      <c r="M1294" s="105"/>
      <c r="N1294" s="105"/>
    </row>
    <row r="1295" spans="1:15" ht="15" thickBot="1">
      <c r="A1295" s="318" t="s">
        <v>713</v>
      </c>
      <c r="B1295" s="284" t="s">
        <v>236</v>
      </c>
      <c r="C1295" s="285" t="s">
        <v>667</v>
      </c>
      <c r="D1295" s="285" t="s">
        <v>667</v>
      </c>
      <c r="E1295" s="285" t="s">
        <v>667</v>
      </c>
      <c r="F1295" s="285" t="s">
        <v>667</v>
      </c>
      <c r="G1295" s="285" t="s">
        <v>667</v>
      </c>
      <c r="H1295" s="285" t="s">
        <v>667</v>
      </c>
      <c r="I1295" s="285" t="s">
        <v>666</v>
      </c>
      <c r="J1295" s="285" t="s">
        <v>666</v>
      </c>
      <c r="K1295" s="285" t="s">
        <v>666</v>
      </c>
      <c r="L1295" s="285" t="s">
        <v>666</v>
      </c>
      <c r="M1295" s="285" t="s">
        <v>666</v>
      </c>
      <c r="N1295" s="286" t="s">
        <v>666</v>
      </c>
      <c r="O1295" s="99"/>
    </row>
    <row r="1296" spans="1:15" ht="15" thickBot="1">
      <c r="A1296" s="102"/>
      <c r="B1296" s="287" t="s">
        <v>195</v>
      </c>
      <c r="C1296" s="288" t="s">
        <v>665</v>
      </c>
      <c r="D1296" s="288" t="s">
        <v>664</v>
      </c>
      <c r="E1296" s="288" t="s">
        <v>663</v>
      </c>
      <c r="F1296" s="288" t="s">
        <v>662</v>
      </c>
      <c r="G1296" s="288" t="s">
        <v>661</v>
      </c>
      <c r="H1296" s="288" t="s">
        <v>660</v>
      </c>
      <c r="I1296" s="288" t="s">
        <v>659</v>
      </c>
      <c r="J1296" s="288" t="s">
        <v>658</v>
      </c>
      <c r="K1296" s="288" t="s">
        <v>657</v>
      </c>
      <c r="L1296" s="288" t="s">
        <v>656</v>
      </c>
      <c r="M1296" s="288" t="s">
        <v>655</v>
      </c>
      <c r="N1296" s="289" t="s">
        <v>654</v>
      </c>
      <c r="O1296" s="99"/>
    </row>
    <row r="1297" spans="1:15" ht="15" thickBot="1">
      <c r="A1297" s="102"/>
      <c r="B1297" s="319" t="s">
        <v>653</v>
      </c>
      <c r="C1297" s="102"/>
      <c r="D1297" s="102"/>
      <c r="E1297" s="104"/>
      <c r="F1297" s="102"/>
      <c r="G1297" s="102"/>
      <c r="H1297" s="103"/>
      <c r="I1297" s="102"/>
      <c r="J1297" s="102"/>
      <c r="K1297" s="102"/>
      <c r="L1297" s="102"/>
      <c r="M1297" s="102"/>
      <c r="N1297" s="102"/>
      <c r="O1297" s="99"/>
    </row>
    <row r="1298" spans="1:15">
      <c r="A1298" s="99"/>
      <c r="B1298" s="314">
        <v>1</v>
      </c>
      <c r="C1298" s="322">
        <v>15.6</v>
      </c>
      <c r="D1298" s="297">
        <v>19.100000000000001</v>
      </c>
      <c r="E1298" s="297">
        <v>13.2</v>
      </c>
      <c r="F1298" s="297">
        <v>15.1</v>
      </c>
      <c r="G1298" s="297">
        <v>8.6</v>
      </c>
      <c r="H1298" s="297">
        <v>1.6</v>
      </c>
      <c r="I1298" s="297">
        <v>1.1000000000000001</v>
      </c>
      <c r="J1298" s="297">
        <v>0.3</v>
      </c>
      <c r="K1298" s="297">
        <v>3.3</v>
      </c>
      <c r="L1298" s="297">
        <v>3.1</v>
      </c>
      <c r="M1298" s="297">
        <v>9</v>
      </c>
      <c r="N1298" s="298">
        <v>18.100000000000001</v>
      </c>
      <c r="O1298" s="99"/>
    </row>
    <row r="1299" spans="1:15">
      <c r="A1299" s="99"/>
      <c r="B1299" s="315">
        <v>2</v>
      </c>
      <c r="C1299" s="312">
        <v>15.8</v>
      </c>
      <c r="D1299" s="295">
        <v>21.1</v>
      </c>
      <c r="E1299" s="295">
        <v>14.1</v>
      </c>
      <c r="F1299" s="295">
        <v>13.8</v>
      </c>
      <c r="G1299" s="295">
        <v>8.3000000000000007</v>
      </c>
      <c r="H1299" s="295">
        <v>0.6</v>
      </c>
      <c r="I1299" s="295">
        <v>1.4</v>
      </c>
      <c r="J1299" s="295">
        <v>0.1</v>
      </c>
      <c r="K1299" s="295">
        <v>4.4000000000000004</v>
      </c>
      <c r="L1299" s="295">
        <v>2.2000000000000002</v>
      </c>
      <c r="M1299" s="295">
        <v>9.4</v>
      </c>
      <c r="N1299" s="300">
        <v>20.2</v>
      </c>
      <c r="O1299" s="99"/>
    </row>
    <row r="1300" spans="1:15">
      <c r="A1300" s="99"/>
      <c r="B1300" s="315">
        <v>3</v>
      </c>
      <c r="C1300" s="312">
        <v>18.600000000000001</v>
      </c>
      <c r="D1300" s="295">
        <v>21.2</v>
      </c>
      <c r="E1300" s="295">
        <v>14</v>
      </c>
      <c r="F1300" s="295">
        <v>11.2</v>
      </c>
      <c r="G1300" s="295">
        <v>6</v>
      </c>
      <c r="H1300" s="295">
        <v>2.1</v>
      </c>
      <c r="I1300" s="295">
        <v>1.4</v>
      </c>
      <c r="J1300" s="295">
        <v>-2.6</v>
      </c>
      <c r="K1300" s="295">
        <v>4.3</v>
      </c>
      <c r="L1300" s="295">
        <v>2.4</v>
      </c>
      <c r="M1300" s="295">
        <v>13.3</v>
      </c>
      <c r="N1300" s="300">
        <v>22</v>
      </c>
      <c r="O1300" s="99"/>
    </row>
    <row r="1301" spans="1:15">
      <c r="A1301" s="99"/>
      <c r="B1301" s="315">
        <v>4</v>
      </c>
      <c r="C1301" s="312">
        <v>23.3</v>
      </c>
      <c r="D1301" s="295">
        <v>17.5</v>
      </c>
      <c r="E1301" s="295">
        <v>16.100000000000001</v>
      </c>
      <c r="F1301" s="295">
        <v>9.1999999999999993</v>
      </c>
      <c r="G1301" s="295">
        <v>7.9</v>
      </c>
      <c r="H1301" s="295">
        <v>4.5</v>
      </c>
      <c r="I1301" s="295">
        <v>1.6</v>
      </c>
      <c r="J1301" s="295">
        <v>-3.2</v>
      </c>
      <c r="K1301" s="295">
        <v>2.5</v>
      </c>
      <c r="L1301" s="295">
        <v>2.2000000000000002</v>
      </c>
      <c r="M1301" s="295">
        <v>17.100000000000001</v>
      </c>
      <c r="N1301" s="300">
        <v>19.3</v>
      </c>
      <c r="O1301" s="99"/>
    </row>
    <row r="1302" spans="1:15">
      <c r="A1302" s="99"/>
      <c r="B1302" s="315">
        <v>5</v>
      </c>
      <c r="C1302" s="312">
        <v>20.399999999999999</v>
      </c>
      <c r="D1302" s="295">
        <v>18</v>
      </c>
      <c r="E1302" s="295">
        <v>19.100000000000001</v>
      </c>
      <c r="F1302" s="295">
        <v>9.5</v>
      </c>
      <c r="G1302" s="295">
        <v>8.6</v>
      </c>
      <c r="H1302" s="295">
        <v>4</v>
      </c>
      <c r="I1302" s="295">
        <v>1.1000000000000001</v>
      </c>
      <c r="J1302" s="295">
        <v>-2.4</v>
      </c>
      <c r="K1302" s="295">
        <v>2.2000000000000002</v>
      </c>
      <c r="L1302" s="295">
        <v>1.5</v>
      </c>
      <c r="M1302" s="295">
        <v>19.600000000000001</v>
      </c>
      <c r="N1302" s="300">
        <v>22.2</v>
      </c>
      <c r="O1302" s="99"/>
    </row>
    <row r="1303" spans="1:15">
      <c r="A1303" s="99"/>
      <c r="B1303" s="315">
        <v>6</v>
      </c>
      <c r="C1303" s="312">
        <v>24.3</v>
      </c>
      <c r="D1303" s="295">
        <v>17.7</v>
      </c>
      <c r="E1303" s="295">
        <v>15.9</v>
      </c>
      <c r="F1303" s="295">
        <v>9</v>
      </c>
      <c r="G1303" s="295">
        <v>7.5</v>
      </c>
      <c r="H1303" s="295">
        <v>3.3</v>
      </c>
      <c r="I1303" s="295">
        <v>-1</v>
      </c>
      <c r="J1303" s="295">
        <v>-2.9</v>
      </c>
      <c r="K1303" s="295">
        <v>3</v>
      </c>
      <c r="L1303" s="295">
        <v>0.5</v>
      </c>
      <c r="M1303" s="295">
        <v>12.1</v>
      </c>
      <c r="N1303" s="300">
        <v>23.9</v>
      </c>
      <c r="O1303" s="99"/>
    </row>
    <row r="1304" spans="1:15">
      <c r="A1304" s="99"/>
      <c r="B1304" s="315">
        <v>7</v>
      </c>
      <c r="C1304" s="312">
        <v>22.8</v>
      </c>
      <c r="D1304" s="295">
        <v>18.7</v>
      </c>
      <c r="E1304" s="295">
        <v>17</v>
      </c>
      <c r="F1304" s="295">
        <v>12.5</v>
      </c>
      <c r="G1304" s="295">
        <v>7.3</v>
      </c>
      <c r="H1304" s="295">
        <v>3.4</v>
      </c>
      <c r="I1304" s="295">
        <v>-0.8</v>
      </c>
      <c r="J1304" s="295">
        <v>-2</v>
      </c>
      <c r="K1304" s="295">
        <v>2.8</v>
      </c>
      <c r="L1304" s="295">
        <v>4.5999999999999996</v>
      </c>
      <c r="M1304" s="295">
        <v>11.5</v>
      </c>
      <c r="N1304" s="300">
        <v>19.8</v>
      </c>
      <c r="O1304" s="99"/>
    </row>
    <row r="1305" spans="1:15">
      <c r="A1305" s="99"/>
      <c r="B1305" s="315">
        <v>8</v>
      </c>
      <c r="C1305" s="312">
        <v>17</v>
      </c>
      <c r="D1305" s="295">
        <v>20.399999999999999</v>
      </c>
      <c r="E1305" s="295">
        <v>18.2</v>
      </c>
      <c r="F1305" s="295">
        <v>13.8</v>
      </c>
      <c r="G1305" s="295">
        <v>6.7</v>
      </c>
      <c r="H1305" s="295">
        <v>0.5</v>
      </c>
      <c r="I1305" s="295">
        <v>4.5999999999999996</v>
      </c>
      <c r="J1305" s="295">
        <v>-1.4</v>
      </c>
      <c r="K1305" s="295">
        <v>6.5</v>
      </c>
      <c r="L1305" s="295">
        <v>7.4</v>
      </c>
      <c r="M1305" s="295">
        <v>15.2</v>
      </c>
      <c r="N1305" s="300">
        <v>15.2</v>
      </c>
      <c r="O1305" s="99"/>
    </row>
    <row r="1306" spans="1:15">
      <c r="A1306" s="99"/>
      <c r="B1306" s="315">
        <v>9</v>
      </c>
      <c r="C1306" s="312">
        <v>13.1</v>
      </c>
      <c r="D1306" s="295">
        <v>19.899999999999999</v>
      </c>
      <c r="E1306" s="295">
        <v>16.8</v>
      </c>
      <c r="F1306" s="295">
        <v>14.5</v>
      </c>
      <c r="G1306" s="295">
        <v>7.7</v>
      </c>
      <c r="H1306" s="295">
        <v>-1.3</v>
      </c>
      <c r="I1306" s="295">
        <v>6.5</v>
      </c>
      <c r="J1306" s="295">
        <v>0.1</v>
      </c>
      <c r="K1306" s="295">
        <v>4.3</v>
      </c>
      <c r="L1306" s="295">
        <v>8.5</v>
      </c>
      <c r="M1306" s="295">
        <v>13.5</v>
      </c>
      <c r="N1306" s="300">
        <v>11.2</v>
      </c>
      <c r="O1306" s="99"/>
    </row>
    <row r="1307" spans="1:15">
      <c r="A1307" s="99"/>
      <c r="B1307" s="315">
        <v>10</v>
      </c>
      <c r="C1307" s="312">
        <v>13.4</v>
      </c>
      <c r="D1307" s="295">
        <v>24.1</v>
      </c>
      <c r="E1307" s="295">
        <v>14.8</v>
      </c>
      <c r="F1307" s="295">
        <v>13.9</v>
      </c>
      <c r="G1307" s="295">
        <v>7.5</v>
      </c>
      <c r="H1307" s="295">
        <v>-0.1</v>
      </c>
      <c r="I1307" s="295">
        <v>12</v>
      </c>
      <c r="J1307" s="295">
        <v>2.1</v>
      </c>
      <c r="K1307" s="295">
        <v>6.1</v>
      </c>
      <c r="L1307" s="295">
        <v>10.3</v>
      </c>
      <c r="M1307" s="295">
        <v>13.3</v>
      </c>
      <c r="N1307" s="300">
        <v>14.5</v>
      </c>
      <c r="O1307" s="99"/>
    </row>
    <row r="1308" spans="1:15">
      <c r="A1308" s="99"/>
      <c r="B1308" s="315">
        <v>11</v>
      </c>
      <c r="C1308" s="312">
        <v>15.5</v>
      </c>
      <c r="D1308" s="295">
        <v>16.5</v>
      </c>
      <c r="E1308" s="295">
        <v>13.7</v>
      </c>
      <c r="F1308" s="295">
        <v>15.5</v>
      </c>
      <c r="G1308" s="295">
        <v>9.6</v>
      </c>
      <c r="H1308" s="295">
        <v>4.5</v>
      </c>
      <c r="I1308" s="295">
        <v>3</v>
      </c>
      <c r="J1308" s="295">
        <v>0.1</v>
      </c>
      <c r="K1308" s="295">
        <v>3.8</v>
      </c>
      <c r="L1308" s="295">
        <v>12.6</v>
      </c>
      <c r="M1308" s="295">
        <v>14.9</v>
      </c>
      <c r="N1308" s="300">
        <v>17.2</v>
      </c>
      <c r="O1308" s="99"/>
    </row>
    <row r="1309" spans="1:15">
      <c r="A1309" s="99"/>
      <c r="B1309" s="315">
        <v>12</v>
      </c>
      <c r="C1309" s="312">
        <v>16.399999999999999</v>
      </c>
      <c r="D1309" s="295">
        <v>16.399999999999999</v>
      </c>
      <c r="E1309" s="295">
        <v>13.4</v>
      </c>
      <c r="F1309" s="295">
        <v>15.4</v>
      </c>
      <c r="G1309" s="295">
        <v>10</v>
      </c>
      <c r="H1309" s="295">
        <v>7.7</v>
      </c>
      <c r="I1309" s="295">
        <v>4.0999999999999996</v>
      </c>
      <c r="J1309" s="295">
        <v>-0.8</v>
      </c>
      <c r="K1309" s="295">
        <v>3.1</v>
      </c>
      <c r="L1309" s="295">
        <v>10.7</v>
      </c>
      <c r="M1309" s="295">
        <v>19.5</v>
      </c>
      <c r="N1309" s="300">
        <v>20.6</v>
      </c>
      <c r="O1309" s="99"/>
    </row>
    <row r="1310" spans="1:15">
      <c r="A1310" s="99"/>
      <c r="B1310" s="315">
        <v>13</v>
      </c>
      <c r="C1310" s="312">
        <v>15.4</v>
      </c>
      <c r="D1310" s="295">
        <v>15</v>
      </c>
      <c r="E1310" s="295">
        <v>15.1</v>
      </c>
      <c r="F1310" s="295">
        <v>14.8</v>
      </c>
      <c r="G1310" s="295">
        <v>9.6999999999999993</v>
      </c>
      <c r="H1310" s="295">
        <v>6.8</v>
      </c>
      <c r="I1310" s="295">
        <v>8</v>
      </c>
      <c r="J1310" s="295">
        <v>-1</v>
      </c>
      <c r="K1310" s="295">
        <v>2.6</v>
      </c>
      <c r="L1310" s="295">
        <v>10.7</v>
      </c>
      <c r="M1310" s="295">
        <v>15.2</v>
      </c>
      <c r="N1310" s="300">
        <v>22</v>
      </c>
      <c r="O1310" s="99"/>
    </row>
    <row r="1311" spans="1:15">
      <c r="A1311" s="99"/>
      <c r="B1311" s="315">
        <v>14</v>
      </c>
      <c r="C1311" s="312">
        <v>18.7</v>
      </c>
      <c r="D1311" s="295">
        <v>15.4</v>
      </c>
      <c r="E1311" s="295">
        <v>15.4</v>
      </c>
      <c r="F1311" s="295">
        <v>13.2</v>
      </c>
      <c r="G1311" s="295">
        <v>9.9</v>
      </c>
      <c r="H1311" s="295">
        <v>7.4</v>
      </c>
      <c r="I1311" s="295">
        <v>4.5999999999999996</v>
      </c>
      <c r="J1311" s="295">
        <v>-1.2</v>
      </c>
      <c r="K1311" s="295">
        <v>2</v>
      </c>
      <c r="L1311" s="295">
        <v>9.9</v>
      </c>
      <c r="M1311" s="295">
        <v>14.8</v>
      </c>
      <c r="N1311" s="300">
        <v>19.5</v>
      </c>
      <c r="O1311" s="99"/>
    </row>
    <row r="1312" spans="1:15">
      <c r="A1312" s="99"/>
      <c r="B1312" s="315">
        <v>15</v>
      </c>
      <c r="C1312" s="312">
        <v>20.9</v>
      </c>
      <c r="D1312" s="295">
        <v>13.8</v>
      </c>
      <c r="E1312" s="295">
        <v>16.7</v>
      </c>
      <c r="F1312" s="295">
        <v>12</v>
      </c>
      <c r="G1312" s="295">
        <v>10.3</v>
      </c>
      <c r="H1312" s="295">
        <v>6.7</v>
      </c>
      <c r="I1312" s="295">
        <v>4.3</v>
      </c>
      <c r="J1312" s="295">
        <v>1.9</v>
      </c>
      <c r="K1312" s="295">
        <v>4.0999999999999996</v>
      </c>
      <c r="L1312" s="295">
        <v>16.100000000000001</v>
      </c>
      <c r="M1312" s="295">
        <v>11.7</v>
      </c>
      <c r="N1312" s="300">
        <v>15.6</v>
      </c>
      <c r="O1312" s="99"/>
    </row>
    <row r="1313" spans="1:15">
      <c r="A1313" s="99"/>
      <c r="B1313" s="315">
        <v>16</v>
      </c>
      <c r="C1313" s="312">
        <v>21.8</v>
      </c>
      <c r="D1313" s="295">
        <v>14.3</v>
      </c>
      <c r="E1313" s="295">
        <v>16.399999999999999</v>
      </c>
      <c r="F1313" s="295">
        <v>14.2</v>
      </c>
      <c r="G1313" s="295">
        <v>6.7</v>
      </c>
      <c r="H1313" s="295">
        <v>5.2</v>
      </c>
      <c r="I1313" s="295">
        <v>0.8</v>
      </c>
      <c r="J1313" s="295">
        <v>2.9</v>
      </c>
      <c r="K1313" s="295">
        <v>7.5</v>
      </c>
      <c r="L1313" s="295">
        <v>16.600000000000001</v>
      </c>
      <c r="M1313" s="295">
        <v>16</v>
      </c>
      <c r="N1313" s="300">
        <v>14.2</v>
      </c>
      <c r="O1313" s="99"/>
    </row>
    <row r="1314" spans="1:15">
      <c r="A1314" s="99"/>
      <c r="B1314" s="315">
        <v>17</v>
      </c>
      <c r="C1314" s="312">
        <v>20.8</v>
      </c>
      <c r="D1314" s="295">
        <v>15.3</v>
      </c>
      <c r="E1314" s="295">
        <v>17</v>
      </c>
      <c r="F1314" s="295">
        <v>12.7</v>
      </c>
      <c r="G1314" s="295">
        <v>7.3</v>
      </c>
      <c r="H1314" s="295">
        <v>3.7</v>
      </c>
      <c r="I1314" s="295">
        <v>2</v>
      </c>
      <c r="J1314" s="295">
        <v>0.1</v>
      </c>
      <c r="K1314" s="295">
        <v>8.1</v>
      </c>
      <c r="L1314" s="295">
        <v>7.9</v>
      </c>
      <c r="M1314" s="295">
        <v>12.4</v>
      </c>
      <c r="N1314" s="300">
        <v>13.4</v>
      </c>
      <c r="O1314" s="99"/>
    </row>
    <row r="1315" spans="1:15">
      <c r="A1315" s="99"/>
      <c r="B1315" s="315">
        <v>18</v>
      </c>
      <c r="C1315" s="312">
        <v>22</v>
      </c>
      <c r="D1315" s="295">
        <v>16.5</v>
      </c>
      <c r="E1315" s="295">
        <v>16</v>
      </c>
      <c r="F1315" s="295">
        <v>10.7</v>
      </c>
      <c r="G1315" s="295">
        <v>6.4</v>
      </c>
      <c r="H1315" s="295">
        <v>8.8000000000000007</v>
      </c>
      <c r="I1315" s="295">
        <v>1.8</v>
      </c>
      <c r="J1315" s="295">
        <v>-0.5</v>
      </c>
      <c r="K1315" s="295">
        <v>6.3</v>
      </c>
      <c r="L1315" s="295">
        <v>4.4000000000000004</v>
      </c>
      <c r="M1315" s="295">
        <v>15</v>
      </c>
      <c r="N1315" s="300">
        <v>14.7</v>
      </c>
      <c r="O1315" s="99"/>
    </row>
    <row r="1316" spans="1:15">
      <c r="A1316" s="99"/>
      <c r="B1316" s="315">
        <v>19</v>
      </c>
      <c r="C1316" s="312">
        <v>24.2</v>
      </c>
      <c r="D1316" s="295">
        <v>14.9</v>
      </c>
      <c r="E1316" s="295">
        <v>17</v>
      </c>
      <c r="F1316" s="295">
        <v>14.2</v>
      </c>
      <c r="G1316" s="295">
        <v>5.4</v>
      </c>
      <c r="H1316" s="295">
        <v>9.6</v>
      </c>
      <c r="I1316" s="295">
        <v>1</v>
      </c>
      <c r="J1316" s="295">
        <v>-1.2</v>
      </c>
      <c r="K1316" s="295">
        <v>4.5</v>
      </c>
      <c r="L1316" s="295">
        <v>6.5</v>
      </c>
      <c r="M1316" s="295">
        <v>14.6</v>
      </c>
      <c r="N1316" s="300">
        <v>11.7</v>
      </c>
      <c r="O1316" s="99"/>
    </row>
    <row r="1317" spans="1:15">
      <c r="A1317" s="99"/>
      <c r="B1317" s="315">
        <v>20</v>
      </c>
      <c r="C1317" s="312">
        <v>24.6</v>
      </c>
      <c r="D1317" s="295">
        <v>14.5</v>
      </c>
      <c r="E1317" s="295">
        <v>16.5</v>
      </c>
      <c r="F1317" s="295">
        <v>14.6</v>
      </c>
      <c r="G1317" s="295">
        <v>4.8</v>
      </c>
      <c r="H1317" s="295">
        <v>3.6</v>
      </c>
      <c r="I1317" s="295">
        <v>-0.4</v>
      </c>
      <c r="J1317" s="295">
        <v>1.3</v>
      </c>
      <c r="K1317" s="295">
        <v>4</v>
      </c>
      <c r="L1317" s="295">
        <v>10.5</v>
      </c>
      <c r="M1317" s="295">
        <v>8.3000000000000007</v>
      </c>
      <c r="N1317" s="300">
        <v>11.3</v>
      </c>
      <c r="O1317" s="99"/>
    </row>
    <row r="1318" spans="1:15">
      <c r="A1318" s="99"/>
      <c r="B1318" s="315">
        <v>21</v>
      </c>
      <c r="C1318" s="312">
        <v>21.2</v>
      </c>
      <c r="D1318" s="295">
        <v>12.8</v>
      </c>
      <c r="E1318" s="295">
        <v>15.6</v>
      </c>
      <c r="F1318" s="295">
        <v>12.4</v>
      </c>
      <c r="G1318" s="295">
        <v>3.8</v>
      </c>
      <c r="H1318" s="295">
        <v>3.9</v>
      </c>
      <c r="I1318" s="295">
        <v>0.8</v>
      </c>
      <c r="J1318" s="295">
        <v>1.3</v>
      </c>
      <c r="K1318" s="295">
        <v>6.9</v>
      </c>
      <c r="L1318" s="295">
        <v>14</v>
      </c>
      <c r="M1318" s="295">
        <v>10.1</v>
      </c>
      <c r="N1318" s="300">
        <v>11.4</v>
      </c>
      <c r="O1318" s="99"/>
    </row>
    <row r="1319" spans="1:15">
      <c r="A1319" s="99"/>
      <c r="B1319" s="315">
        <v>22</v>
      </c>
      <c r="C1319" s="312">
        <v>20.6</v>
      </c>
      <c r="D1319" s="295">
        <v>13.7</v>
      </c>
      <c r="E1319" s="295">
        <v>8.8000000000000007</v>
      </c>
      <c r="F1319" s="295">
        <v>5.5</v>
      </c>
      <c r="G1319" s="295">
        <v>2.8</v>
      </c>
      <c r="H1319" s="295">
        <v>6.2</v>
      </c>
      <c r="I1319" s="295">
        <v>3</v>
      </c>
      <c r="J1319" s="295">
        <v>1.5</v>
      </c>
      <c r="K1319" s="295">
        <v>3.1</v>
      </c>
      <c r="L1319" s="295">
        <v>9.3000000000000007</v>
      </c>
      <c r="M1319" s="295">
        <v>11.5</v>
      </c>
      <c r="N1319" s="300">
        <v>12.8</v>
      </c>
      <c r="O1319" s="99"/>
    </row>
    <row r="1320" spans="1:15">
      <c r="A1320" s="99"/>
      <c r="B1320" s="315">
        <v>23</v>
      </c>
      <c r="C1320" s="312">
        <v>20.9</v>
      </c>
      <c r="D1320" s="295">
        <v>15.5</v>
      </c>
      <c r="E1320" s="295">
        <v>8.3000000000000007</v>
      </c>
      <c r="F1320" s="295">
        <v>9.6</v>
      </c>
      <c r="G1320" s="295">
        <v>3.2</v>
      </c>
      <c r="H1320" s="295">
        <v>8.1</v>
      </c>
      <c r="I1320" s="295">
        <v>0.3</v>
      </c>
      <c r="J1320" s="295">
        <v>2.7</v>
      </c>
      <c r="K1320" s="295">
        <v>3.3</v>
      </c>
      <c r="L1320" s="295">
        <v>8.8000000000000007</v>
      </c>
      <c r="M1320" s="295">
        <v>14.7</v>
      </c>
      <c r="N1320" s="300">
        <v>11.5</v>
      </c>
      <c r="O1320" s="99"/>
    </row>
    <row r="1321" spans="1:15">
      <c r="A1321" s="99"/>
      <c r="B1321" s="315">
        <v>24</v>
      </c>
      <c r="C1321" s="312">
        <v>18.899999999999999</v>
      </c>
      <c r="D1321" s="295">
        <v>10.5</v>
      </c>
      <c r="E1321" s="295">
        <v>9.3000000000000007</v>
      </c>
      <c r="F1321" s="295">
        <v>8.3000000000000007</v>
      </c>
      <c r="G1321" s="295">
        <v>4.5</v>
      </c>
      <c r="H1321" s="295">
        <v>6</v>
      </c>
      <c r="I1321" s="295">
        <v>-0.1</v>
      </c>
      <c r="J1321" s="295">
        <v>2.8</v>
      </c>
      <c r="K1321" s="295">
        <v>5.7</v>
      </c>
      <c r="L1321" s="295">
        <v>11.1</v>
      </c>
      <c r="M1321" s="295">
        <v>13</v>
      </c>
      <c r="N1321" s="300">
        <v>13</v>
      </c>
      <c r="O1321" s="99"/>
    </row>
    <row r="1322" spans="1:15">
      <c r="A1322" s="99"/>
      <c r="B1322" s="315">
        <v>25</v>
      </c>
      <c r="C1322" s="312">
        <v>20.2</v>
      </c>
      <c r="D1322" s="295">
        <v>13.2</v>
      </c>
      <c r="E1322" s="295">
        <v>11.6</v>
      </c>
      <c r="F1322" s="295">
        <v>6</v>
      </c>
      <c r="G1322" s="295">
        <v>4.3</v>
      </c>
      <c r="H1322" s="295">
        <v>3.6</v>
      </c>
      <c r="I1322" s="295">
        <v>0.9</v>
      </c>
      <c r="J1322" s="295">
        <v>1</v>
      </c>
      <c r="K1322" s="295">
        <v>9.6</v>
      </c>
      <c r="L1322" s="295">
        <v>13.3</v>
      </c>
      <c r="M1322" s="295">
        <v>13.9</v>
      </c>
      <c r="N1322" s="300">
        <v>15.7</v>
      </c>
      <c r="O1322" s="99"/>
    </row>
    <row r="1323" spans="1:15">
      <c r="A1323" s="99"/>
      <c r="B1323" s="315">
        <v>26</v>
      </c>
      <c r="C1323" s="312">
        <v>20.7</v>
      </c>
      <c r="D1323" s="295">
        <v>14.3</v>
      </c>
      <c r="E1323" s="295">
        <v>12.8</v>
      </c>
      <c r="F1323" s="295">
        <v>7.4</v>
      </c>
      <c r="G1323" s="295">
        <v>2.7</v>
      </c>
      <c r="H1323" s="295">
        <v>-1.3</v>
      </c>
      <c r="I1323" s="295">
        <v>0.5</v>
      </c>
      <c r="J1323" s="295">
        <v>1</v>
      </c>
      <c r="K1323" s="295">
        <v>7</v>
      </c>
      <c r="L1323" s="295">
        <v>13.7</v>
      </c>
      <c r="M1323" s="295">
        <v>11.3</v>
      </c>
      <c r="N1323" s="300">
        <v>20.100000000000001</v>
      </c>
      <c r="O1323" s="99"/>
    </row>
    <row r="1324" spans="1:15">
      <c r="A1324" s="99"/>
      <c r="B1324" s="315">
        <v>27</v>
      </c>
      <c r="C1324" s="312">
        <v>18.5</v>
      </c>
      <c r="D1324" s="295">
        <v>13.4</v>
      </c>
      <c r="E1324" s="295">
        <v>12.9</v>
      </c>
      <c r="F1324" s="295">
        <v>6</v>
      </c>
      <c r="G1324" s="295">
        <v>1.4</v>
      </c>
      <c r="H1324" s="295">
        <v>-4.4000000000000004</v>
      </c>
      <c r="I1324" s="295">
        <v>0.7</v>
      </c>
      <c r="J1324" s="295">
        <v>1.6</v>
      </c>
      <c r="K1324" s="295">
        <v>5.0999999999999996</v>
      </c>
      <c r="L1324" s="295">
        <v>14.5</v>
      </c>
      <c r="M1324" s="295">
        <v>10.3</v>
      </c>
      <c r="N1324" s="300">
        <v>16.399999999999999</v>
      </c>
      <c r="O1324" s="99"/>
    </row>
    <row r="1325" spans="1:15">
      <c r="A1325" s="99"/>
      <c r="B1325" s="315">
        <v>28</v>
      </c>
      <c r="C1325" s="312">
        <v>19.5</v>
      </c>
      <c r="D1325" s="295">
        <v>13.8</v>
      </c>
      <c r="E1325" s="295">
        <v>11.3</v>
      </c>
      <c r="F1325" s="295">
        <v>4.2</v>
      </c>
      <c r="G1325" s="295">
        <v>0.4</v>
      </c>
      <c r="H1325" s="295">
        <v>-8.4</v>
      </c>
      <c r="I1325" s="295">
        <v>1.8</v>
      </c>
      <c r="J1325" s="295">
        <v>1.5</v>
      </c>
      <c r="K1325" s="295">
        <v>4.7</v>
      </c>
      <c r="L1325" s="295">
        <v>6.4</v>
      </c>
      <c r="M1325" s="295">
        <v>13.5</v>
      </c>
      <c r="N1325" s="300">
        <v>17</v>
      </c>
      <c r="O1325" s="99"/>
    </row>
    <row r="1326" spans="1:15">
      <c r="A1326" s="99"/>
      <c r="B1326" s="315">
        <v>29</v>
      </c>
      <c r="C1326" s="312">
        <v>20.5</v>
      </c>
      <c r="D1326" s="295">
        <v>14.5</v>
      </c>
      <c r="E1326" s="295">
        <v>13.9</v>
      </c>
      <c r="F1326" s="295">
        <v>7.1</v>
      </c>
      <c r="G1326" s="295">
        <v>1.1000000000000001</v>
      </c>
      <c r="H1326" s="295">
        <v>-7.8</v>
      </c>
      <c r="I1326" s="295">
        <v>1.5</v>
      </c>
      <c r="J1326" s="295"/>
      <c r="K1326" s="295">
        <v>9</v>
      </c>
      <c r="L1326" s="295">
        <v>9</v>
      </c>
      <c r="M1326" s="295">
        <v>15.3</v>
      </c>
      <c r="N1326" s="300">
        <v>19.100000000000001</v>
      </c>
      <c r="O1326" s="99"/>
    </row>
    <row r="1327" spans="1:15">
      <c r="A1327" s="99"/>
      <c r="B1327" s="315">
        <v>30</v>
      </c>
      <c r="C1327" s="312">
        <v>20.100000000000001</v>
      </c>
      <c r="D1327" s="295">
        <v>16.5</v>
      </c>
      <c r="E1327" s="295">
        <v>15.8</v>
      </c>
      <c r="F1327" s="295">
        <v>8.5</v>
      </c>
      <c r="G1327" s="295">
        <v>1.5</v>
      </c>
      <c r="H1327" s="295">
        <v>-4.3</v>
      </c>
      <c r="I1327" s="295">
        <v>0.1</v>
      </c>
      <c r="J1327" s="295"/>
      <c r="K1327" s="295">
        <v>5.3</v>
      </c>
      <c r="L1327" s="295">
        <v>9.1999999999999993</v>
      </c>
      <c r="M1327" s="295">
        <v>12.5</v>
      </c>
      <c r="N1327" s="300">
        <v>21.5</v>
      </c>
      <c r="O1327" s="99"/>
    </row>
    <row r="1328" spans="1:15" ht="15" thickBot="1">
      <c r="A1328" s="99"/>
      <c r="B1328" s="323">
        <v>31</v>
      </c>
      <c r="C1328" s="313">
        <v>17.8</v>
      </c>
      <c r="D1328" s="302">
        <v>13.7</v>
      </c>
      <c r="E1328" s="302"/>
      <c r="F1328" s="302">
        <v>9.4</v>
      </c>
      <c r="G1328" s="302"/>
      <c r="H1328" s="302">
        <v>0.1</v>
      </c>
      <c r="I1328" s="302">
        <v>-0.9</v>
      </c>
      <c r="J1328" s="302"/>
      <c r="K1328" s="302">
        <v>7.2</v>
      </c>
      <c r="L1328" s="302"/>
      <c r="M1328" s="302">
        <v>15</v>
      </c>
      <c r="N1328" s="303"/>
      <c r="O1328" s="99"/>
    </row>
    <row r="1329" spans="1:15">
      <c r="A1329" s="306" t="s">
        <v>652</v>
      </c>
      <c r="B1329" s="304" t="s">
        <v>211</v>
      </c>
      <c r="C1329" s="219">
        <v>0</v>
      </c>
      <c r="D1329" s="219">
        <v>0</v>
      </c>
      <c r="E1329" s="219">
        <v>8</v>
      </c>
      <c r="F1329" s="219">
        <v>19</v>
      </c>
      <c r="G1329" s="219">
        <v>31</v>
      </c>
      <c r="H1329" s="219">
        <v>31</v>
      </c>
      <c r="I1329" s="219">
        <v>31</v>
      </c>
      <c r="J1329" s="219">
        <v>28</v>
      </c>
      <c r="K1329" s="219">
        <v>31</v>
      </c>
      <c r="L1329" s="219">
        <v>25</v>
      </c>
      <c r="M1329" s="219">
        <v>12</v>
      </c>
      <c r="N1329" s="220">
        <v>7</v>
      </c>
    </row>
    <row r="1330" spans="1:15" ht="15" thickBot="1">
      <c r="A1330" s="307" t="s">
        <v>651</v>
      </c>
      <c r="B1330" s="305" t="s">
        <v>650</v>
      </c>
      <c r="C1330" s="211">
        <v>19.467741935483868</v>
      </c>
      <c r="D1330" s="211">
        <v>16.2</v>
      </c>
      <c r="E1330" s="211">
        <v>14.556666666666668</v>
      </c>
      <c r="F1330" s="211">
        <v>11.103225806451611</v>
      </c>
      <c r="G1330" s="211">
        <v>6.0633333333333344</v>
      </c>
      <c r="H1330" s="211">
        <v>2.7193548387096769</v>
      </c>
      <c r="I1330" s="211">
        <v>2.1193548387096768</v>
      </c>
      <c r="J1330" s="211">
        <v>0.11071428571428572</v>
      </c>
      <c r="K1330" s="211">
        <v>4.9129032258064509</v>
      </c>
      <c r="L1330" s="211">
        <v>8.5966666666666676</v>
      </c>
      <c r="M1330" s="211">
        <v>13.467741935483874</v>
      </c>
      <c r="N1330" s="212">
        <v>16.836666666666662</v>
      </c>
    </row>
    <row r="1331" spans="1:15">
      <c r="B1331" s="108"/>
      <c r="C1331" s="105"/>
      <c r="D1331" s="105"/>
      <c r="E1331" s="107"/>
      <c r="F1331" s="105"/>
      <c r="G1331" s="105"/>
      <c r="H1331" s="106"/>
      <c r="I1331" s="105"/>
      <c r="J1331" s="105"/>
      <c r="K1331" s="105"/>
      <c r="L1331" s="105"/>
      <c r="M1331" s="105"/>
      <c r="N1331" s="105"/>
    </row>
    <row r="1332" spans="1:15" ht="15" thickBot="1">
      <c r="B1332" s="108"/>
      <c r="C1332" s="105"/>
      <c r="D1332" s="105"/>
      <c r="E1332" s="107"/>
      <c r="F1332" s="105"/>
      <c r="G1332" s="105"/>
      <c r="H1332" s="106"/>
      <c r="I1332" s="105"/>
      <c r="J1332" s="105"/>
      <c r="K1332" s="105"/>
      <c r="L1332" s="105"/>
      <c r="M1332" s="105"/>
      <c r="N1332" s="105"/>
    </row>
    <row r="1333" spans="1:15" ht="15" thickBot="1">
      <c r="A1333" s="318" t="s">
        <v>712</v>
      </c>
      <c r="B1333" s="284" t="s">
        <v>236</v>
      </c>
      <c r="C1333" s="285" t="s">
        <v>667</v>
      </c>
      <c r="D1333" s="285" t="s">
        <v>667</v>
      </c>
      <c r="E1333" s="285" t="s">
        <v>667</v>
      </c>
      <c r="F1333" s="285" t="s">
        <v>667</v>
      </c>
      <c r="G1333" s="285" t="s">
        <v>667</v>
      </c>
      <c r="H1333" s="285" t="s">
        <v>667</v>
      </c>
      <c r="I1333" s="285" t="s">
        <v>666</v>
      </c>
      <c r="J1333" s="285" t="s">
        <v>666</v>
      </c>
      <c r="K1333" s="285" t="s">
        <v>666</v>
      </c>
      <c r="L1333" s="285" t="s">
        <v>666</v>
      </c>
      <c r="M1333" s="285" t="s">
        <v>666</v>
      </c>
      <c r="N1333" s="286" t="s">
        <v>666</v>
      </c>
      <c r="O1333" s="99"/>
    </row>
    <row r="1334" spans="1:15" ht="15" thickBot="1">
      <c r="A1334" s="102"/>
      <c r="B1334" s="287" t="s">
        <v>195</v>
      </c>
      <c r="C1334" s="288" t="s">
        <v>665</v>
      </c>
      <c r="D1334" s="288" t="s">
        <v>664</v>
      </c>
      <c r="E1334" s="288" t="s">
        <v>663</v>
      </c>
      <c r="F1334" s="288" t="s">
        <v>662</v>
      </c>
      <c r="G1334" s="288" t="s">
        <v>661</v>
      </c>
      <c r="H1334" s="288" t="s">
        <v>660</v>
      </c>
      <c r="I1334" s="288" t="s">
        <v>659</v>
      </c>
      <c r="J1334" s="288" t="s">
        <v>658</v>
      </c>
      <c r="K1334" s="288" t="s">
        <v>657</v>
      </c>
      <c r="L1334" s="288" t="s">
        <v>656</v>
      </c>
      <c r="M1334" s="288" t="s">
        <v>655</v>
      </c>
      <c r="N1334" s="289" t="s">
        <v>654</v>
      </c>
      <c r="O1334" s="99"/>
    </row>
    <row r="1335" spans="1:15" ht="15" thickBot="1">
      <c r="A1335" s="102"/>
      <c r="B1335" s="319" t="s">
        <v>653</v>
      </c>
      <c r="C1335" s="102"/>
      <c r="D1335" s="102"/>
      <c r="E1335" s="104"/>
      <c r="F1335" s="102"/>
      <c r="G1335" s="102"/>
      <c r="H1335" s="103"/>
      <c r="I1335" s="102"/>
      <c r="J1335" s="102"/>
      <c r="K1335" s="102"/>
      <c r="L1335" s="102"/>
      <c r="M1335" s="102"/>
      <c r="N1335" s="102"/>
      <c r="O1335" s="99"/>
    </row>
    <row r="1336" spans="1:15">
      <c r="A1336" s="99"/>
      <c r="B1336" s="320">
        <v>1</v>
      </c>
      <c r="C1336" s="297">
        <v>14.9</v>
      </c>
      <c r="D1336" s="297">
        <v>18.3</v>
      </c>
      <c r="E1336" s="297">
        <v>13.4</v>
      </c>
      <c r="F1336" s="297">
        <v>14.3</v>
      </c>
      <c r="G1336" s="297">
        <v>7.9</v>
      </c>
      <c r="H1336" s="297">
        <v>0.4</v>
      </c>
      <c r="I1336" s="297">
        <v>1.3</v>
      </c>
      <c r="J1336" s="297">
        <v>-0.2</v>
      </c>
      <c r="K1336" s="297">
        <v>2.5</v>
      </c>
      <c r="L1336" s="297">
        <v>2.4</v>
      </c>
      <c r="M1336" s="297">
        <v>8.6999999999999993</v>
      </c>
      <c r="N1336" s="298">
        <v>16.2</v>
      </c>
      <c r="O1336" s="99"/>
    </row>
    <row r="1337" spans="1:15">
      <c r="A1337" s="99"/>
      <c r="B1337" s="321">
        <v>2</v>
      </c>
      <c r="C1337" s="295">
        <v>16.2</v>
      </c>
      <c r="D1337" s="295">
        <v>21.3</v>
      </c>
      <c r="E1337" s="295">
        <v>14.2</v>
      </c>
      <c r="F1337" s="295">
        <v>12.1</v>
      </c>
      <c r="G1337" s="295">
        <v>7.1</v>
      </c>
      <c r="H1337" s="295">
        <v>-0.2</v>
      </c>
      <c r="I1337" s="295">
        <v>1.2</v>
      </c>
      <c r="J1337" s="295">
        <v>-0.8</v>
      </c>
      <c r="K1337" s="295">
        <v>2.7</v>
      </c>
      <c r="L1337" s="295">
        <v>1.2</v>
      </c>
      <c r="M1337" s="295">
        <v>9</v>
      </c>
      <c r="N1337" s="300">
        <v>17.8</v>
      </c>
      <c r="O1337" s="99"/>
    </row>
    <row r="1338" spans="1:15">
      <c r="A1338" s="99"/>
      <c r="B1338" s="321">
        <v>3</v>
      </c>
      <c r="C1338" s="295">
        <v>18</v>
      </c>
      <c r="D1338" s="295">
        <v>21.1</v>
      </c>
      <c r="E1338" s="295">
        <v>14</v>
      </c>
      <c r="F1338" s="295">
        <v>10.1</v>
      </c>
      <c r="G1338" s="295">
        <v>7.7</v>
      </c>
      <c r="H1338" s="295">
        <v>1.3</v>
      </c>
      <c r="I1338" s="295">
        <v>0.9</v>
      </c>
      <c r="J1338" s="295">
        <v>-2.4</v>
      </c>
      <c r="K1338" s="295">
        <v>3</v>
      </c>
      <c r="L1338" s="295">
        <v>0.4</v>
      </c>
      <c r="M1338" s="295">
        <v>12.2</v>
      </c>
      <c r="N1338" s="300">
        <v>20.399999999999999</v>
      </c>
      <c r="O1338" s="99"/>
    </row>
    <row r="1339" spans="1:15">
      <c r="A1339" s="99"/>
      <c r="B1339" s="321">
        <v>4</v>
      </c>
      <c r="C1339" s="295">
        <v>22</v>
      </c>
      <c r="D1339" s="295">
        <v>17.7</v>
      </c>
      <c r="E1339" s="295">
        <v>17.2</v>
      </c>
      <c r="F1339" s="295">
        <v>8.3000000000000007</v>
      </c>
      <c r="G1339" s="295">
        <v>6.9</v>
      </c>
      <c r="H1339" s="295">
        <v>4.5</v>
      </c>
      <c r="I1339" s="295">
        <v>0.3</v>
      </c>
      <c r="J1339" s="295">
        <v>-3.5</v>
      </c>
      <c r="K1339" s="295">
        <v>0.8</v>
      </c>
      <c r="L1339" s="295">
        <v>0.8</v>
      </c>
      <c r="M1339" s="295">
        <v>16.100000000000001</v>
      </c>
      <c r="N1339" s="300">
        <v>17.100000000000001</v>
      </c>
      <c r="O1339" s="99"/>
    </row>
    <row r="1340" spans="1:15">
      <c r="A1340" s="99"/>
      <c r="B1340" s="321">
        <v>5</v>
      </c>
      <c r="C1340" s="295">
        <v>20.8</v>
      </c>
      <c r="D1340" s="295">
        <v>17.100000000000001</v>
      </c>
      <c r="E1340" s="295">
        <v>18.2</v>
      </c>
      <c r="F1340" s="295">
        <v>11</v>
      </c>
      <c r="G1340" s="295">
        <v>6.8</v>
      </c>
      <c r="H1340" s="295">
        <v>4.2</v>
      </c>
      <c r="I1340" s="295">
        <v>0.1</v>
      </c>
      <c r="J1340" s="295">
        <v>-3.3</v>
      </c>
      <c r="K1340" s="295">
        <v>2.1</v>
      </c>
      <c r="L1340" s="295">
        <v>0.4</v>
      </c>
      <c r="M1340" s="295">
        <v>17.5</v>
      </c>
      <c r="N1340" s="300">
        <v>19.899999999999999</v>
      </c>
      <c r="O1340" s="99"/>
    </row>
    <row r="1341" spans="1:15">
      <c r="A1341" s="99"/>
      <c r="B1341" s="321">
        <v>6</v>
      </c>
      <c r="C1341" s="295">
        <v>22.6</v>
      </c>
      <c r="D1341" s="295">
        <v>17.100000000000001</v>
      </c>
      <c r="E1341" s="295">
        <v>17.2</v>
      </c>
      <c r="F1341" s="295">
        <v>9.6</v>
      </c>
      <c r="G1341" s="295">
        <v>8</v>
      </c>
      <c r="H1341" s="295">
        <v>3.8</v>
      </c>
      <c r="I1341" s="295">
        <v>-1.1000000000000001</v>
      </c>
      <c r="J1341" s="295">
        <v>-2.6</v>
      </c>
      <c r="K1341" s="295">
        <v>2</v>
      </c>
      <c r="L1341" s="295">
        <v>0.9</v>
      </c>
      <c r="M1341" s="295">
        <v>13.3</v>
      </c>
      <c r="N1341" s="300">
        <v>22.8</v>
      </c>
      <c r="O1341" s="99"/>
    </row>
    <row r="1342" spans="1:15">
      <c r="A1342" s="99"/>
      <c r="B1342" s="321">
        <v>7</v>
      </c>
      <c r="C1342" s="295">
        <v>22.5</v>
      </c>
      <c r="D1342" s="295">
        <v>17.8</v>
      </c>
      <c r="E1342" s="295">
        <v>16.899999999999999</v>
      </c>
      <c r="F1342" s="295">
        <v>12</v>
      </c>
      <c r="G1342" s="295">
        <v>7.8</v>
      </c>
      <c r="H1342" s="295">
        <v>3.2</v>
      </c>
      <c r="I1342" s="295">
        <v>-0.4</v>
      </c>
      <c r="J1342" s="295">
        <v>-3.5</v>
      </c>
      <c r="K1342" s="295">
        <v>1.3</v>
      </c>
      <c r="L1342" s="295">
        <v>3.3</v>
      </c>
      <c r="M1342" s="295">
        <v>10.1</v>
      </c>
      <c r="N1342" s="300">
        <v>18.8</v>
      </c>
      <c r="O1342" s="99"/>
    </row>
    <row r="1343" spans="1:15">
      <c r="A1343" s="99"/>
      <c r="B1343" s="321">
        <v>8</v>
      </c>
      <c r="C1343" s="295">
        <v>19.600000000000001</v>
      </c>
      <c r="D1343" s="295">
        <v>18.8</v>
      </c>
      <c r="E1343" s="295">
        <v>18.5</v>
      </c>
      <c r="F1343" s="295">
        <v>13.1</v>
      </c>
      <c r="G1343" s="295">
        <v>4.5</v>
      </c>
      <c r="H1343" s="295">
        <v>-0.4</v>
      </c>
      <c r="I1343" s="295">
        <v>3.8</v>
      </c>
      <c r="J1343" s="295">
        <v>-2.1</v>
      </c>
      <c r="K1343" s="295">
        <v>2.9</v>
      </c>
      <c r="L1343" s="295">
        <v>6.5</v>
      </c>
      <c r="M1343" s="295">
        <v>13</v>
      </c>
      <c r="N1343" s="300">
        <v>14.2</v>
      </c>
      <c r="O1343" s="99"/>
    </row>
    <row r="1344" spans="1:15">
      <c r="A1344" s="99"/>
      <c r="B1344" s="321">
        <v>9</v>
      </c>
      <c r="C1344" s="295">
        <v>13.7</v>
      </c>
      <c r="D1344" s="295">
        <v>19.3</v>
      </c>
      <c r="E1344" s="295">
        <v>15.2</v>
      </c>
      <c r="F1344" s="295">
        <v>13.3</v>
      </c>
      <c r="G1344" s="295">
        <v>6.7</v>
      </c>
      <c r="H1344" s="295">
        <v>-1.9</v>
      </c>
      <c r="I1344" s="295">
        <v>6.7</v>
      </c>
      <c r="J1344" s="295">
        <v>1.8</v>
      </c>
      <c r="K1344" s="295">
        <v>2.5</v>
      </c>
      <c r="L1344" s="295">
        <v>7.5</v>
      </c>
      <c r="M1344" s="295">
        <v>12</v>
      </c>
      <c r="N1344" s="300">
        <v>11</v>
      </c>
      <c r="O1344" s="99"/>
    </row>
    <row r="1345" spans="1:15">
      <c r="A1345" s="99"/>
      <c r="B1345" s="321">
        <v>10</v>
      </c>
      <c r="C1345" s="295">
        <v>13.2</v>
      </c>
      <c r="D1345" s="295">
        <v>21</v>
      </c>
      <c r="E1345" s="295">
        <v>13.6</v>
      </c>
      <c r="F1345" s="295">
        <v>14.3</v>
      </c>
      <c r="G1345" s="295">
        <v>7.9</v>
      </c>
      <c r="H1345" s="295">
        <v>0.5</v>
      </c>
      <c r="I1345" s="295">
        <v>11.8</v>
      </c>
      <c r="J1345" s="295">
        <v>2.4</v>
      </c>
      <c r="K1345" s="295">
        <v>4.9000000000000004</v>
      </c>
      <c r="L1345" s="295">
        <v>8.5</v>
      </c>
      <c r="M1345" s="295">
        <v>11.5</v>
      </c>
      <c r="N1345" s="300">
        <v>14.5</v>
      </c>
      <c r="O1345" s="99"/>
    </row>
    <row r="1346" spans="1:15">
      <c r="A1346" s="99"/>
      <c r="B1346" s="321">
        <v>11</v>
      </c>
      <c r="C1346" s="295">
        <v>16</v>
      </c>
      <c r="D1346" s="295">
        <v>15.5</v>
      </c>
      <c r="E1346" s="295">
        <v>13.7</v>
      </c>
      <c r="F1346" s="295">
        <v>14.6</v>
      </c>
      <c r="G1346" s="295">
        <v>9.6999999999999993</v>
      </c>
      <c r="H1346" s="295">
        <v>4</v>
      </c>
      <c r="I1346" s="295">
        <v>2.9</v>
      </c>
      <c r="J1346" s="295">
        <v>0.2</v>
      </c>
      <c r="K1346" s="295">
        <v>3.1</v>
      </c>
      <c r="L1346" s="295">
        <v>11.2</v>
      </c>
      <c r="M1346" s="295">
        <v>12.8</v>
      </c>
      <c r="N1346" s="300">
        <v>16.8</v>
      </c>
      <c r="O1346" s="99"/>
    </row>
    <row r="1347" spans="1:15">
      <c r="A1347" s="99"/>
      <c r="B1347" s="321">
        <v>12</v>
      </c>
      <c r="C1347" s="295">
        <v>14.7</v>
      </c>
      <c r="D1347" s="295">
        <v>16</v>
      </c>
      <c r="E1347" s="295">
        <v>14</v>
      </c>
      <c r="F1347" s="295">
        <v>14.2</v>
      </c>
      <c r="G1347" s="295">
        <v>10.9</v>
      </c>
      <c r="H1347" s="295">
        <v>6.8</v>
      </c>
      <c r="I1347" s="295">
        <v>4.3</v>
      </c>
      <c r="J1347" s="295">
        <v>-0.3</v>
      </c>
      <c r="K1347" s="295">
        <v>2.7</v>
      </c>
      <c r="L1347" s="295">
        <v>10</v>
      </c>
      <c r="M1347" s="295">
        <v>17.8</v>
      </c>
      <c r="N1347" s="300">
        <v>20.8</v>
      </c>
      <c r="O1347" s="99"/>
    </row>
    <row r="1348" spans="1:15">
      <c r="A1348" s="99"/>
      <c r="B1348" s="321">
        <v>13</v>
      </c>
      <c r="C1348" s="295">
        <v>14.6</v>
      </c>
      <c r="D1348" s="295">
        <v>15.4</v>
      </c>
      <c r="E1348" s="295">
        <v>15.5</v>
      </c>
      <c r="F1348" s="295">
        <v>14.7</v>
      </c>
      <c r="G1348" s="295">
        <v>10.199999999999999</v>
      </c>
      <c r="H1348" s="295">
        <v>6.9</v>
      </c>
      <c r="I1348" s="295">
        <v>3.4</v>
      </c>
      <c r="J1348" s="295">
        <v>-0.1</v>
      </c>
      <c r="K1348" s="295">
        <v>2.8</v>
      </c>
      <c r="L1348" s="295">
        <v>8.6</v>
      </c>
      <c r="M1348" s="295">
        <v>14.2</v>
      </c>
      <c r="N1348" s="300">
        <v>21.1</v>
      </c>
      <c r="O1348" s="99"/>
    </row>
    <row r="1349" spans="1:15">
      <c r="A1349" s="99"/>
      <c r="B1349" s="321">
        <v>14</v>
      </c>
      <c r="C1349" s="295">
        <v>17.100000000000001</v>
      </c>
      <c r="D1349" s="295">
        <v>15</v>
      </c>
      <c r="E1349" s="295">
        <v>15</v>
      </c>
      <c r="F1349" s="295">
        <v>11.5</v>
      </c>
      <c r="G1349" s="295">
        <v>10.7</v>
      </c>
      <c r="H1349" s="295">
        <v>6.7</v>
      </c>
      <c r="I1349" s="295">
        <v>4.3</v>
      </c>
      <c r="J1349" s="295">
        <v>-0.2</v>
      </c>
      <c r="K1349" s="295">
        <v>2.5</v>
      </c>
      <c r="L1349" s="295">
        <v>8.8000000000000007</v>
      </c>
      <c r="M1349" s="295">
        <v>12.2</v>
      </c>
      <c r="N1349" s="300">
        <v>20.2</v>
      </c>
      <c r="O1349" s="99"/>
    </row>
    <row r="1350" spans="1:15">
      <c r="A1350" s="99"/>
      <c r="B1350" s="321">
        <v>15</v>
      </c>
      <c r="C1350" s="295">
        <v>19.600000000000001</v>
      </c>
      <c r="D1350" s="295">
        <v>12.4</v>
      </c>
      <c r="E1350" s="295">
        <v>17.2</v>
      </c>
      <c r="F1350" s="295">
        <v>10.6</v>
      </c>
      <c r="G1350" s="295">
        <v>9.5</v>
      </c>
      <c r="H1350" s="295">
        <v>4.2</v>
      </c>
      <c r="I1350" s="295">
        <v>0.5</v>
      </c>
      <c r="J1350" s="295">
        <v>2.6</v>
      </c>
      <c r="K1350" s="295">
        <v>2.9</v>
      </c>
      <c r="L1350" s="295">
        <v>13.4</v>
      </c>
      <c r="M1350" s="295">
        <v>11.5</v>
      </c>
      <c r="N1350" s="300">
        <v>15.4</v>
      </c>
      <c r="O1350" s="99"/>
    </row>
    <row r="1351" spans="1:15">
      <c r="A1351" s="99"/>
      <c r="B1351" s="321">
        <v>16</v>
      </c>
      <c r="C1351" s="295">
        <v>20.9</v>
      </c>
      <c r="D1351" s="295">
        <v>13.6</v>
      </c>
      <c r="E1351" s="295">
        <v>15.4</v>
      </c>
      <c r="F1351" s="295">
        <v>13.7</v>
      </c>
      <c r="G1351" s="295">
        <v>7.6</v>
      </c>
      <c r="H1351" s="295">
        <v>3.4</v>
      </c>
      <c r="I1351" s="295">
        <v>-0.1</v>
      </c>
      <c r="J1351" s="295">
        <v>-0.1</v>
      </c>
      <c r="K1351" s="295">
        <v>7.7</v>
      </c>
      <c r="L1351" s="295">
        <v>14.8</v>
      </c>
      <c r="M1351" s="295">
        <v>15.9</v>
      </c>
      <c r="N1351" s="300">
        <v>13.6</v>
      </c>
      <c r="O1351" s="99"/>
    </row>
    <row r="1352" spans="1:15">
      <c r="A1352" s="99"/>
      <c r="B1352" s="321">
        <v>17</v>
      </c>
      <c r="C1352" s="295">
        <v>20.100000000000001</v>
      </c>
      <c r="D1352" s="295">
        <v>14.6</v>
      </c>
      <c r="E1352" s="295">
        <v>15.6</v>
      </c>
      <c r="F1352" s="295">
        <v>11.8</v>
      </c>
      <c r="G1352" s="295">
        <v>6.5</v>
      </c>
      <c r="H1352" s="295">
        <v>2.7</v>
      </c>
      <c r="I1352" s="295">
        <v>2.2999999999999998</v>
      </c>
      <c r="J1352" s="295">
        <v>-1</v>
      </c>
      <c r="K1352" s="295">
        <v>7.4</v>
      </c>
      <c r="L1352" s="295">
        <v>7.6</v>
      </c>
      <c r="M1352" s="295">
        <v>12.4</v>
      </c>
      <c r="N1352" s="300">
        <v>13.3</v>
      </c>
      <c r="O1352" s="99"/>
    </row>
    <row r="1353" spans="1:15">
      <c r="A1353" s="99"/>
      <c r="B1353" s="321">
        <v>18</v>
      </c>
      <c r="C1353" s="295">
        <v>20.8</v>
      </c>
      <c r="D1353" s="295">
        <v>15.3</v>
      </c>
      <c r="E1353" s="295">
        <v>14.1</v>
      </c>
      <c r="F1353" s="295">
        <v>9.5</v>
      </c>
      <c r="G1353" s="295">
        <v>6.9</v>
      </c>
      <c r="H1353" s="295">
        <v>8.6</v>
      </c>
      <c r="I1353" s="295">
        <v>0.9</v>
      </c>
      <c r="J1353" s="295">
        <v>0.1</v>
      </c>
      <c r="K1353" s="295">
        <v>4.4000000000000004</v>
      </c>
      <c r="L1353" s="295">
        <v>2.5</v>
      </c>
      <c r="M1353" s="295">
        <v>14.1</v>
      </c>
      <c r="N1353" s="300">
        <v>13.5</v>
      </c>
      <c r="O1353" s="99"/>
    </row>
    <row r="1354" spans="1:15">
      <c r="A1354" s="99"/>
      <c r="B1354" s="321">
        <v>19</v>
      </c>
      <c r="C1354" s="295">
        <v>22.7</v>
      </c>
      <c r="D1354" s="295">
        <v>14.6</v>
      </c>
      <c r="E1354" s="295">
        <v>16.5</v>
      </c>
      <c r="F1354" s="295">
        <v>13.1</v>
      </c>
      <c r="G1354" s="295">
        <v>5.3</v>
      </c>
      <c r="H1354" s="295">
        <v>9.9</v>
      </c>
      <c r="I1354" s="295">
        <v>0.5</v>
      </c>
      <c r="J1354" s="295">
        <v>0.1</v>
      </c>
      <c r="K1354" s="295">
        <v>2.8</v>
      </c>
      <c r="L1354" s="295">
        <v>5.8</v>
      </c>
      <c r="M1354" s="295">
        <v>14.1</v>
      </c>
      <c r="N1354" s="300">
        <v>11.1</v>
      </c>
      <c r="O1354" s="99"/>
    </row>
    <row r="1355" spans="1:15">
      <c r="A1355" s="99"/>
      <c r="B1355" s="321">
        <v>20</v>
      </c>
      <c r="C1355" s="295">
        <v>23.2</v>
      </c>
      <c r="D1355" s="295">
        <v>12.8</v>
      </c>
      <c r="E1355" s="295">
        <v>15.1</v>
      </c>
      <c r="F1355" s="295">
        <v>13.4</v>
      </c>
      <c r="G1355" s="295">
        <v>5.3</v>
      </c>
      <c r="H1355" s="295">
        <v>4</v>
      </c>
      <c r="I1355" s="295">
        <v>-0.1</v>
      </c>
      <c r="J1355" s="295">
        <v>0.7</v>
      </c>
      <c r="K1355" s="295">
        <v>1.5</v>
      </c>
      <c r="L1355" s="295">
        <v>9.1</v>
      </c>
      <c r="M1355" s="295">
        <v>8.6999999999999993</v>
      </c>
      <c r="N1355" s="300">
        <v>11.5</v>
      </c>
      <c r="O1355" s="99"/>
    </row>
    <row r="1356" spans="1:15">
      <c r="A1356" s="99"/>
      <c r="B1356" s="321">
        <v>21</v>
      </c>
      <c r="C1356" s="295">
        <v>20.7</v>
      </c>
      <c r="D1356" s="295">
        <v>11.4</v>
      </c>
      <c r="E1356" s="295">
        <v>14.5</v>
      </c>
      <c r="F1356" s="295">
        <v>10.9</v>
      </c>
      <c r="G1356" s="295">
        <v>4.2</v>
      </c>
      <c r="H1356" s="295">
        <v>4.2</v>
      </c>
      <c r="I1356" s="295">
        <v>0.7</v>
      </c>
      <c r="J1356" s="295">
        <v>-0.6</v>
      </c>
      <c r="K1356" s="295">
        <v>5.7</v>
      </c>
      <c r="L1356" s="295">
        <v>10.8</v>
      </c>
      <c r="M1356" s="295">
        <v>9.8000000000000007</v>
      </c>
      <c r="N1356" s="300">
        <v>12.1</v>
      </c>
      <c r="O1356" s="99"/>
    </row>
    <row r="1357" spans="1:15">
      <c r="A1357" s="99"/>
      <c r="B1357" s="321">
        <v>22</v>
      </c>
      <c r="C1357" s="295">
        <v>20.7</v>
      </c>
      <c r="D1357" s="295">
        <v>10.7</v>
      </c>
      <c r="E1357" s="295">
        <v>8.8000000000000007</v>
      </c>
      <c r="F1357" s="295">
        <v>5.8</v>
      </c>
      <c r="G1357" s="295">
        <v>2.9</v>
      </c>
      <c r="H1357" s="295">
        <v>6.9</v>
      </c>
      <c r="I1357" s="295">
        <v>2.6</v>
      </c>
      <c r="J1357" s="295">
        <v>1.9</v>
      </c>
      <c r="K1357" s="295">
        <v>3.3</v>
      </c>
      <c r="L1357" s="295">
        <v>7</v>
      </c>
      <c r="M1357" s="295">
        <v>10.3</v>
      </c>
      <c r="N1357" s="300">
        <v>12.2</v>
      </c>
      <c r="O1357" s="99"/>
    </row>
    <row r="1358" spans="1:15">
      <c r="A1358" s="99"/>
      <c r="B1358" s="321">
        <v>23</v>
      </c>
      <c r="C1358" s="295">
        <v>20</v>
      </c>
      <c r="D1358" s="295">
        <v>12.8</v>
      </c>
      <c r="E1358" s="295">
        <v>8.1999999999999993</v>
      </c>
      <c r="F1358" s="295">
        <v>8</v>
      </c>
      <c r="G1358" s="295">
        <v>3.2</v>
      </c>
      <c r="H1358" s="295">
        <v>8.6</v>
      </c>
      <c r="I1358" s="295">
        <v>0.3</v>
      </c>
      <c r="J1358" s="295">
        <v>2.2999999999999998</v>
      </c>
      <c r="K1358" s="295">
        <v>2.1</v>
      </c>
      <c r="L1358" s="295">
        <v>10.8</v>
      </c>
      <c r="M1358" s="295">
        <v>14.3</v>
      </c>
      <c r="N1358" s="300">
        <v>10.9</v>
      </c>
      <c r="O1358" s="99"/>
    </row>
    <row r="1359" spans="1:15">
      <c r="A1359" s="99"/>
      <c r="B1359" s="321">
        <v>24</v>
      </c>
      <c r="C1359" s="295">
        <v>17.8</v>
      </c>
      <c r="D1359" s="295">
        <v>11.2</v>
      </c>
      <c r="E1359" s="295">
        <v>8.1</v>
      </c>
      <c r="F1359" s="295">
        <v>4.9000000000000004</v>
      </c>
      <c r="G1359" s="295">
        <v>4.9000000000000004</v>
      </c>
      <c r="H1359" s="295">
        <v>5.8</v>
      </c>
      <c r="I1359" s="295">
        <v>-0.2</v>
      </c>
      <c r="J1359" s="295">
        <v>2.4</v>
      </c>
      <c r="K1359" s="295">
        <v>3.8</v>
      </c>
      <c r="L1359" s="295">
        <v>11.2</v>
      </c>
      <c r="M1359" s="295">
        <v>14.3</v>
      </c>
      <c r="N1359" s="300">
        <v>12.5</v>
      </c>
      <c r="O1359" s="99"/>
    </row>
    <row r="1360" spans="1:15">
      <c r="A1360" s="99"/>
      <c r="B1360" s="321">
        <v>25</v>
      </c>
      <c r="C1360" s="295">
        <v>18.8</v>
      </c>
      <c r="D1360" s="295">
        <v>12.5</v>
      </c>
      <c r="E1360" s="295">
        <v>10.6</v>
      </c>
      <c r="F1360" s="295">
        <v>4.9000000000000004</v>
      </c>
      <c r="G1360" s="295">
        <v>3.6</v>
      </c>
      <c r="H1360" s="295">
        <v>3.1</v>
      </c>
      <c r="I1360" s="295">
        <v>1.2</v>
      </c>
      <c r="J1360" s="295">
        <v>-0.6</v>
      </c>
      <c r="K1360" s="295">
        <v>9.9</v>
      </c>
      <c r="L1360" s="295">
        <v>13.8</v>
      </c>
      <c r="M1360" s="295">
        <v>13</v>
      </c>
      <c r="N1360" s="300">
        <v>14.9</v>
      </c>
      <c r="O1360" s="99"/>
    </row>
    <row r="1361" spans="1:15">
      <c r="A1361" s="99"/>
      <c r="B1361" s="321">
        <v>26</v>
      </c>
      <c r="C1361" s="295">
        <v>21.1</v>
      </c>
      <c r="D1361" s="295">
        <v>13.6</v>
      </c>
      <c r="E1361" s="295">
        <v>12.8</v>
      </c>
      <c r="F1361" s="295">
        <v>7.9</v>
      </c>
      <c r="G1361" s="295">
        <v>3</v>
      </c>
      <c r="H1361" s="295">
        <v>-2.4</v>
      </c>
      <c r="I1361" s="295">
        <v>0.4</v>
      </c>
      <c r="J1361" s="295">
        <v>-0.6</v>
      </c>
      <c r="K1361" s="295">
        <v>8.1</v>
      </c>
      <c r="L1361" s="295">
        <v>12.6</v>
      </c>
      <c r="M1361" s="295">
        <v>10.3</v>
      </c>
      <c r="N1361" s="300">
        <v>17.8</v>
      </c>
      <c r="O1361" s="99"/>
    </row>
    <row r="1362" spans="1:15">
      <c r="A1362" s="99"/>
      <c r="B1362" s="321">
        <v>27</v>
      </c>
      <c r="C1362" s="295">
        <v>20.8</v>
      </c>
      <c r="D1362" s="295">
        <v>11.5</v>
      </c>
      <c r="E1362" s="295">
        <v>11.7</v>
      </c>
      <c r="F1362" s="295">
        <v>6.4</v>
      </c>
      <c r="G1362" s="295">
        <v>2.1</v>
      </c>
      <c r="H1362" s="295">
        <v>-4.3</v>
      </c>
      <c r="I1362" s="295">
        <v>0.8</v>
      </c>
      <c r="J1362" s="295">
        <v>0.6</v>
      </c>
      <c r="K1362" s="295">
        <v>5.6</v>
      </c>
      <c r="L1362" s="295">
        <v>14.1</v>
      </c>
      <c r="M1362" s="295">
        <v>9.6</v>
      </c>
      <c r="N1362" s="300">
        <v>16.7</v>
      </c>
      <c r="O1362" s="99"/>
    </row>
    <row r="1363" spans="1:15">
      <c r="A1363" s="99"/>
      <c r="B1363" s="321">
        <v>28</v>
      </c>
      <c r="C1363" s="295">
        <v>19.399999999999999</v>
      </c>
      <c r="D1363" s="295">
        <v>11.8</v>
      </c>
      <c r="E1363" s="295">
        <v>10.5</v>
      </c>
      <c r="F1363" s="295">
        <v>2.8</v>
      </c>
      <c r="G1363" s="295">
        <v>1.2</v>
      </c>
      <c r="H1363" s="295">
        <v>-5.0999999999999996</v>
      </c>
      <c r="I1363" s="295">
        <v>1.4</v>
      </c>
      <c r="J1363" s="295">
        <v>1.9</v>
      </c>
      <c r="K1363" s="295">
        <v>3.6</v>
      </c>
      <c r="L1363" s="295">
        <v>5.0999999999999996</v>
      </c>
      <c r="M1363" s="295">
        <v>13.1</v>
      </c>
      <c r="N1363" s="300">
        <v>16</v>
      </c>
      <c r="O1363" s="99"/>
    </row>
    <row r="1364" spans="1:15">
      <c r="A1364" s="99"/>
      <c r="B1364" s="321">
        <v>29</v>
      </c>
      <c r="C1364" s="295">
        <v>19.100000000000001</v>
      </c>
      <c r="D1364" s="295">
        <v>13.7</v>
      </c>
      <c r="E1364" s="295">
        <v>13.2</v>
      </c>
      <c r="F1364" s="295">
        <v>6.3</v>
      </c>
      <c r="G1364" s="295">
        <v>2.2000000000000002</v>
      </c>
      <c r="H1364" s="295">
        <v>-7.7</v>
      </c>
      <c r="I1364" s="295">
        <v>1.2</v>
      </c>
      <c r="J1364" s="295"/>
      <c r="K1364" s="295">
        <v>9</v>
      </c>
      <c r="L1364" s="295">
        <v>6.6</v>
      </c>
      <c r="M1364" s="295">
        <v>14.8</v>
      </c>
      <c r="N1364" s="300">
        <v>17.600000000000001</v>
      </c>
      <c r="O1364" s="99"/>
    </row>
    <row r="1365" spans="1:15">
      <c r="A1365" s="99"/>
      <c r="B1365" s="321">
        <v>30</v>
      </c>
      <c r="C1365" s="295">
        <v>19.600000000000001</v>
      </c>
      <c r="D1365" s="295">
        <v>14.8</v>
      </c>
      <c r="E1365" s="295">
        <v>15.6</v>
      </c>
      <c r="F1365" s="295">
        <v>7.8</v>
      </c>
      <c r="G1365" s="295">
        <v>2.8</v>
      </c>
      <c r="H1365" s="295">
        <v>-4.8</v>
      </c>
      <c r="I1365" s="295">
        <v>-0.2</v>
      </c>
      <c r="J1365" s="295"/>
      <c r="K1365" s="295">
        <v>3.4</v>
      </c>
      <c r="L1365" s="295">
        <v>8.1999999999999993</v>
      </c>
      <c r="M1365" s="295">
        <v>11</v>
      </c>
      <c r="N1365" s="300">
        <v>20</v>
      </c>
      <c r="O1365" s="99"/>
    </row>
    <row r="1366" spans="1:15" ht="15" thickBot="1">
      <c r="A1366" s="99"/>
      <c r="B1366" s="325">
        <v>31</v>
      </c>
      <c r="C1366" s="302">
        <v>17.100000000000001</v>
      </c>
      <c r="D1366" s="302">
        <v>13.6</v>
      </c>
      <c r="E1366" s="302"/>
      <c r="F1366" s="302">
        <v>9.1999999999999993</v>
      </c>
      <c r="G1366" s="302"/>
      <c r="H1366" s="302">
        <v>-0.3</v>
      </c>
      <c r="I1366" s="302">
        <v>-1.2</v>
      </c>
      <c r="J1366" s="302"/>
      <c r="K1366" s="302">
        <v>5.4</v>
      </c>
      <c r="L1366" s="302"/>
      <c r="M1366" s="302">
        <v>13.8</v>
      </c>
      <c r="N1366" s="303"/>
      <c r="O1366" s="99"/>
    </row>
    <row r="1367" spans="1:15">
      <c r="A1367" s="306" t="s">
        <v>652</v>
      </c>
      <c r="B1367" s="304" t="s">
        <v>211</v>
      </c>
      <c r="C1367" s="219">
        <v>0</v>
      </c>
      <c r="D1367" s="219">
        <v>0</v>
      </c>
      <c r="E1367" s="219">
        <v>8</v>
      </c>
      <c r="F1367" s="219">
        <v>21</v>
      </c>
      <c r="G1367" s="219">
        <v>31</v>
      </c>
      <c r="H1367" s="219">
        <v>31</v>
      </c>
      <c r="I1367" s="219">
        <v>31</v>
      </c>
      <c r="J1367" s="219">
        <v>28</v>
      </c>
      <c r="K1367" s="219">
        <v>31</v>
      </c>
      <c r="L1367" s="219">
        <v>27</v>
      </c>
      <c r="M1367" s="219">
        <v>16</v>
      </c>
      <c r="N1367" s="220">
        <v>8</v>
      </c>
    </row>
    <row r="1368" spans="1:15" ht="15" thickBot="1">
      <c r="A1368" s="307" t="s">
        <v>651</v>
      </c>
      <c r="B1368" s="305" t="s">
        <v>650</v>
      </c>
      <c r="C1368" s="211">
        <v>18.977419354838709</v>
      </c>
      <c r="D1368" s="211">
        <v>15.235483870967746</v>
      </c>
      <c r="E1368" s="211">
        <v>14.150000000000002</v>
      </c>
      <c r="F1368" s="211">
        <v>10.3258064516129</v>
      </c>
      <c r="G1368" s="211">
        <v>6.1333333333333337</v>
      </c>
      <c r="H1368" s="211">
        <v>2.4709677419354841</v>
      </c>
      <c r="I1368" s="211">
        <v>1.6290322580645156</v>
      </c>
      <c r="J1368" s="211">
        <v>-0.17499999999999988</v>
      </c>
      <c r="K1368" s="211">
        <v>3.9483870967741934</v>
      </c>
      <c r="L1368" s="211">
        <v>7.4633333333333329</v>
      </c>
      <c r="M1368" s="211">
        <v>12.625806451612906</v>
      </c>
      <c r="N1368" s="212">
        <v>16.023333333333333</v>
      </c>
    </row>
    <row r="1369" spans="1:15">
      <c r="B1369" s="108"/>
      <c r="C1369" s="105"/>
      <c r="D1369" s="105"/>
      <c r="E1369" s="107"/>
      <c r="F1369" s="105"/>
      <c r="G1369" s="105"/>
      <c r="H1369" s="106"/>
      <c r="I1369" s="105"/>
      <c r="J1369" s="105"/>
      <c r="K1369" s="105"/>
      <c r="L1369" s="105"/>
      <c r="M1369" s="105"/>
      <c r="N1369" s="105"/>
    </row>
    <row r="1370" spans="1:15" ht="15" thickBot="1">
      <c r="B1370" s="108"/>
      <c r="C1370" s="105"/>
      <c r="D1370" s="105"/>
      <c r="E1370" s="107"/>
      <c r="F1370" s="105"/>
      <c r="G1370" s="105"/>
      <c r="H1370" s="106"/>
      <c r="I1370" s="105"/>
      <c r="J1370" s="105"/>
      <c r="K1370" s="105"/>
      <c r="L1370" s="105"/>
      <c r="M1370" s="105"/>
      <c r="N1370" s="105"/>
    </row>
    <row r="1371" spans="1:15" ht="15" thickBot="1">
      <c r="A1371" s="318" t="s">
        <v>711</v>
      </c>
      <c r="B1371" s="284" t="s">
        <v>236</v>
      </c>
      <c r="C1371" s="285" t="s">
        <v>667</v>
      </c>
      <c r="D1371" s="285" t="s">
        <v>667</v>
      </c>
      <c r="E1371" s="285" t="s">
        <v>667</v>
      </c>
      <c r="F1371" s="285" t="s">
        <v>667</v>
      </c>
      <c r="G1371" s="285" t="s">
        <v>667</v>
      </c>
      <c r="H1371" s="285" t="s">
        <v>667</v>
      </c>
      <c r="I1371" s="285" t="s">
        <v>666</v>
      </c>
      <c r="J1371" s="285" t="s">
        <v>666</v>
      </c>
      <c r="K1371" s="285" t="s">
        <v>666</v>
      </c>
      <c r="L1371" s="285" t="s">
        <v>666</v>
      </c>
      <c r="M1371" s="285" t="s">
        <v>666</v>
      </c>
      <c r="N1371" s="286" t="s">
        <v>666</v>
      </c>
      <c r="O1371" s="99"/>
    </row>
    <row r="1372" spans="1:15" ht="15" thickBot="1">
      <c r="A1372" s="102"/>
      <c r="B1372" s="287" t="s">
        <v>195</v>
      </c>
      <c r="C1372" s="288" t="s">
        <v>665</v>
      </c>
      <c r="D1372" s="288" t="s">
        <v>664</v>
      </c>
      <c r="E1372" s="288" t="s">
        <v>663</v>
      </c>
      <c r="F1372" s="288" t="s">
        <v>662</v>
      </c>
      <c r="G1372" s="288" t="s">
        <v>661</v>
      </c>
      <c r="H1372" s="288" t="s">
        <v>660</v>
      </c>
      <c r="I1372" s="288" t="s">
        <v>659</v>
      </c>
      <c r="J1372" s="288" t="s">
        <v>658</v>
      </c>
      <c r="K1372" s="288" t="s">
        <v>657</v>
      </c>
      <c r="L1372" s="288" t="s">
        <v>656</v>
      </c>
      <c r="M1372" s="288" t="s">
        <v>655</v>
      </c>
      <c r="N1372" s="289" t="s">
        <v>654</v>
      </c>
      <c r="O1372" s="99"/>
    </row>
    <row r="1373" spans="1:15" ht="15" thickBot="1">
      <c r="A1373" s="102"/>
      <c r="B1373" s="319" t="s">
        <v>653</v>
      </c>
      <c r="C1373" s="102"/>
      <c r="D1373" s="102"/>
      <c r="E1373" s="104"/>
      <c r="F1373" s="102"/>
      <c r="G1373" s="102"/>
      <c r="H1373" s="103"/>
      <c r="I1373" s="102"/>
      <c r="J1373" s="102"/>
      <c r="K1373" s="102"/>
      <c r="L1373" s="102"/>
      <c r="M1373" s="102"/>
      <c r="N1373" s="102"/>
      <c r="O1373" s="99"/>
    </row>
    <row r="1374" spans="1:15">
      <c r="A1374" s="99"/>
      <c r="B1374" s="314">
        <v>1</v>
      </c>
      <c r="C1374" s="322">
        <v>14</v>
      </c>
      <c r="D1374" s="297">
        <v>17.100000000000001</v>
      </c>
      <c r="E1374" s="297">
        <v>12.3</v>
      </c>
      <c r="F1374" s="297">
        <v>12.6</v>
      </c>
      <c r="G1374" s="297">
        <v>8.1999999999999993</v>
      </c>
      <c r="H1374" s="297">
        <v>-0.6</v>
      </c>
      <c r="I1374" s="297">
        <v>0.7</v>
      </c>
      <c r="J1374" s="297">
        <v>-1.6</v>
      </c>
      <c r="K1374" s="297">
        <v>1.9</v>
      </c>
      <c r="L1374" s="297">
        <v>0.8</v>
      </c>
      <c r="M1374" s="297">
        <v>7.3</v>
      </c>
      <c r="N1374" s="298">
        <v>14.7</v>
      </c>
      <c r="O1374" s="99"/>
    </row>
    <row r="1375" spans="1:15">
      <c r="A1375" s="99"/>
      <c r="B1375" s="315">
        <v>2</v>
      </c>
      <c r="C1375" s="312">
        <v>15.7</v>
      </c>
      <c r="D1375" s="295">
        <v>19.5</v>
      </c>
      <c r="E1375" s="295">
        <v>13.5</v>
      </c>
      <c r="F1375" s="295">
        <v>10.8</v>
      </c>
      <c r="G1375" s="295">
        <v>6.5</v>
      </c>
      <c r="H1375" s="295">
        <v>-1.1000000000000001</v>
      </c>
      <c r="I1375" s="295">
        <v>0.2</v>
      </c>
      <c r="J1375" s="295">
        <v>-1.5</v>
      </c>
      <c r="K1375" s="295">
        <v>2.4</v>
      </c>
      <c r="L1375" s="295">
        <v>0.9</v>
      </c>
      <c r="M1375" s="295">
        <v>8.6999999999999993</v>
      </c>
      <c r="N1375" s="300">
        <v>17.5</v>
      </c>
      <c r="O1375" s="99"/>
    </row>
    <row r="1376" spans="1:15">
      <c r="A1376" s="99"/>
      <c r="B1376" s="315">
        <v>3</v>
      </c>
      <c r="C1376" s="312">
        <v>17.8</v>
      </c>
      <c r="D1376" s="295">
        <v>18</v>
      </c>
      <c r="E1376" s="295">
        <v>13.8</v>
      </c>
      <c r="F1376" s="295">
        <v>9</v>
      </c>
      <c r="G1376" s="295">
        <v>5.9</v>
      </c>
      <c r="H1376" s="295">
        <v>-0.1</v>
      </c>
      <c r="I1376" s="295">
        <v>0.2</v>
      </c>
      <c r="J1376" s="295">
        <v>-6.2</v>
      </c>
      <c r="K1376" s="295">
        <v>2.2000000000000002</v>
      </c>
      <c r="L1376" s="295">
        <v>0.6</v>
      </c>
      <c r="M1376" s="295">
        <v>11.5</v>
      </c>
      <c r="N1376" s="300">
        <v>20.2</v>
      </c>
      <c r="O1376" s="99"/>
    </row>
    <row r="1377" spans="1:15">
      <c r="A1377" s="99"/>
      <c r="B1377" s="315">
        <v>4</v>
      </c>
      <c r="C1377" s="312">
        <v>20.9</v>
      </c>
      <c r="D1377" s="295">
        <v>15.7</v>
      </c>
      <c r="E1377" s="295">
        <v>15.8</v>
      </c>
      <c r="F1377" s="295">
        <v>8</v>
      </c>
      <c r="G1377" s="295">
        <v>5.7</v>
      </c>
      <c r="H1377" s="295">
        <v>2.8</v>
      </c>
      <c r="I1377" s="295">
        <v>0.2</v>
      </c>
      <c r="J1377" s="295">
        <v>-5.0999999999999996</v>
      </c>
      <c r="K1377" s="295">
        <v>0.2</v>
      </c>
      <c r="L1377" s="295">
        <v>0.8</v>
      </c>
      <c r="M1377" s="295">
        <v>15.4</v>
      </c>
      <c r="N1377" s="300">
        <v>15.8</v>
      </c>
      <c r="O1377" s="99"/>
    </row>
    <row r="1378" spans="1:15">
      <c r="A1378" s="99"/>
      <c r="B1378" s="315">
        <v>5</v>
      </c>
      <c r="C1378" s="312">
        <v>18.8</v>
      </c>
      <c r="D1378" s="295">
        <v>17.100000000000001</v>
      </c>
      <c r="E1378" s="295">
        <v>17.399999999999999</v>
      </c>
      <c r="F1378" s="295">
        <v>9.3000000000000007</v>
      </c>
      <c r="G1378" s="295">
        <v>7.1</v>
      </c>
      <c r="H1378" s="295">
        <v>3.1</v>
      </c>
      <c r="I1378" s="295">
        <v>-0.2</v>
      </c>
      <c r="J1378" s="295">
        <v>-5.4</v>
      </c>
      <c r="K1378" s="295">
        <v>1.8</v>
      </c>
      <c r="L1378" s="295">
        <v>1.7</v>
      </c>
      <c r="M1378" s="295">
        <v>16</v>
      </c>
      <c r="N1378" s="300">
        <v>18.100000000000001</v>
      </c>
      <c r="O1378" s="99"/>
    </row>
    <row r="1379" spans="1:15">
      <c r="A1379" s="99"/>
      <c r="B1379" s="315">
        <v>6</v>
      </c>
      <c r="C1379" s="312">
        <v>20.5</v>
      </c>
      <c r="D1379" s="295">
        <v>16.5</v>
      </c>
      <c r="E1379" s="295">
        <v>16.600000000000001</v>
      </c>
      <c r="F1379" s="295">
        <v>8.1</v>
      </c>
      <c r="G1379" s="295">
        <v>6.6</v>
      </c>
      <c r="H1379" s="295">
        <v>2.6</v>
      </c>
      <c r="I1379" s="295">
        <v>-4</v>
      </c>
      <c r="J1379" s="295">
        <v>-5.3</v>
      </c>
      <c r="K1379" s="295">
        <v>2</v>
      </c>
      <c r="L1379" s="295">
        <v>0.8</v>
      </c>
      <c r="M1379" s="295">
        <v>12.3</v>
      </c>
      <c r="N1379" s="300">
        <v>22.5</v>
      </c>
      <c r="O1379" s="99"/>
    </row>
    <row r="1380" spans="1:15">
      <c r="A1380" s="99"/>
      <c r="B1380" s="315">
        <v>7</v>
      </c>
      <c r="C1380" s="312">
        <v>22</v>
      </c>
      <c r="D1380" s="295">
        <v>17.5</v>
      </c>
      <c r="E1380" s="295">
        <v>14.1</v>
      </c>
      <c r="F1380" s="295">
        <v>10.8</v>
      </c>
      <c r="G1380" s="295">
        <v>5.5</v>
      </c>
      <c r="H1380" s="295">
        <v>2.2000000000000002</v>
      </c>
      <c r="I1380" s="295">
        <v>-0.6</v>
      </c>
      <c r="J1380" s="295">
        <v>-4.5999999999999996</v>
      </c>
      <c r="K1380" s="295">
        <v>0.5</v>
      </c>
      <c r="L1380" s="295">
        <v>4.2</v>
      </c>
      <c r="M1380" s="295">
        <v>8.6999999999999993</v>
      </c>
      <c r="N1380" s="300">
        <v>17.600000000000001</v>
      </c>
      <c r="O1380" s="99"/>
    </row>
    <row r="1381" spans="1:15">
      <c r="A1381" s="99"/>
      <c r="B1381" s="315">
        <v>8</v>
      </c>
      <c r="C1381" s="312">
        <v>17.5</v>
      </c>
      <c r="D1381" s="295">
        <v>17.899999999999999</v>
      </c>
      <c r="E1381" s="295">
        <v>17.3</v>
      </c>
      <c r="F1381" s="295">
        <v>12.4</v>
      </c>
      <c r="G1381" s="295">
        <v>4.0999999999999996</v>
      </c>
      <c r="H1381" s="295">
        <v>-1.8</v>
      </c>
      <c r="I1381" s="295">
        <v>2.2000000000000002</v>
      </c>
      <c r="J1381" s="295">
        <v>-2.6</v>
      </c>
      <c r="K1381" s="295">
        <v>2.8</v>
      </c>
      <c r="L1381" s="295">
        <v>6.3</v>
      </c>
      <c r="M1381" s="295">
        <v>11.6</v>
      </c>
      <c r="N1381" s="300">
        <v>11.9</v>
      </c>
      <c r="O1381" s="99"/>
    </row>
    <row r="1382" spans="1:15">
      <c r="A1382" s="99"/>
      <c r="B1382" s="315">
        <v>9</v>
      </c>
      <c r="C1382" s="312">
        <v>12.3</v>
      </c>
      <c r="D1382" s="295">
        <v>17.899999999999999</v>
      </c>
      <c r="E1382" s="295">
        <v>13.9</v>
      </c>
      <c r="F1382" s="295">
        <v>13.4</v>
      </c>
      <c r="G1382" s="295">
        <v>5.3</v>
      </c>
      <c r="H1382" s="295">
        <v>-3.3</v>
      </c>
      <c r="I1382" s="295">
        <v>5</v>
      </c>
      <c r="J1382" s="295">
        <v>0.5</v>
      </c>
      <c r="K1382" s="295">
        <v>2.9</v>
      </c>
      <c r="L1382" s="295">
        <v>5.6</v>
      </c>
      <c r="M1382" s="295">
        <v>12.5</v>
      </c>
      <c r="N1382" s="300">
        <v>9.9</v>
      </c>
      <c r="O1382" s="99"/>
    </row>
    <row r="1383" spans="1:15">
      <c r="A1383" s="99"/>
      <c r="B1383" s="315">
        <v>10</v>
      </c>
      <c r="C1383" s="312">
        <v>11.9</v>
      </c>
      <c r="D1383" s="295">
        <v>20.8</v>
      </c>
      <c r="E1383" s="295">
        <v>12.8</v>
      </c>
      <c r="F1383" s="295">
        <v>12.8</v>
      </c>
      <c r="G1383" s="295">
        <v>6.8</v>
      </c>
      <c r="H1383" s="295">
        <v>-1</v>
      </c>
      <c r="I1383" s="295">
        <v>7.9</v>
      </c>
      <c r="J1383" s="295">
        <v>1.5</v>
      </c>
      <c r="K1383" s="295">
        <v>6.4</v>
      </c>
      <c r="L1383" s="295">
        <v>8.5</v>
      </c>
      <c r="M1383" s="295">
        <v>10.199999999999999</v>
      </c>
      <c r="N1383" s="300">
        <v>13.5</v>
      </c>
      <c r="O1383" s="99"/>
    </row>
    <row r="1384" spans="1:15">
      <c r="A1384" s="99"/>
      <c r="B1384" s="315">
        <v>11</v>
      </c>
      <c r="C1384" s="312">
        <v>15.2</v>
      </c>
      <c r="D1384" s="295">
        <v>15.5</v>
      </c>
      <c r="E1384" s="295">
        <v>12.1</v>
      </c>
      <c r="F1384" s="295">
        <v>13.9</v>
      </c>
      <c r="G1384" s="295">
        <v>8.6</v>
      </c>
      <c r="H1384" s="295">
        <v>1.8</v>
      </c>
      <c r="I1384" s="295">
        <v>1.3</v>
      </c>
      <c r="J1384" s="295">
        <v>-0.5</v>
      </c>
      <c r="K1384" s="295">
        <v>2.2999999999999998</v>
      </c>
      <c r="L1384" s="295">
        <v>10.5</v>
      </c>
      <c r="M1384" s="295">
        <v>12.1</v>
      </c>
      <c r="N1384" s="300">
        <v>15</v>
      </c>
      <c r="O1384" s="99"/>
    </row>
    <row r="1385" spans="1:15">
      <c r="A1385" s="99"/>
      <c r="B1385" s="315">
        <v>12</v>
      </c>
      <c r="C1385" s="312">
        <v>14.3</v>
      </c>
      <c r="D1385" s="295">
        <v>15.4</v>
      </c>
      <c r="E1385" s="295">
        <v>13.4</v>
      </c>
      <c r="F1385" s="295">
        <v>13.2</v>
      </c>
      <c r="G1385" s="295">
        <v>9.4</v>
      </c>
      <c r="H1385" s="295">
        <v>5.6</v>
      </c>
      <c r="I1385" s="295">
        <v>2.9</v>
      </c>
      <c r="J1385" s="295">
        <v>-2.6</v>
      </c>
      <c r="K1385" s="295">
        <v>1.6</v>
      </c>
      <c r="L1385" s="295">
        <v>8.8000000000000007</v>
      </c>
      <c r="M1385" s="295">
        <v>16.899999999999999</v>
      </c>
      <c r="N1385" s="300">
        <v>19.399999999999999</v>
      </c>
      <c r="O1385" s="99"/>
    </row>
    <row r="1386" spans="1:15">
      <c r="A1386" s="99"/>
      <c r="B1386" s="315">
        <v>13</v>
      </c>
      <c r="C1386" s="312">
        <v>15</v>
      </c>
      <c r="D1386" s="295">
        <v>14.4</v>
      </c>
      <c r="E1386" s="295">
        <v>15.8</v>
      </c>
      <c r="F1386" s="295">
        <v>13.7</v>
      </c>
      <c r="G1386" s="295">
        <v>9.1999999999999993</v>
      </c>
      <c r="H1386" s="295">
        <v>5.2</v>
      </c>
      <c r="I1386" s="295">
        <v>5</v>
      </c>
      <c r="J1386" s="295">
        <v>-2.2000000000000002</v>
      </c>
      <c r="K1386" s="295">
        <v>1.5</v>
      </c>
      <c r="L1386" s="295">
        <v>8.1999999999999993</v>
      </c>
      <c r="M1386" s="295">
        <v>13.4</v>
      </c>
      <c r="N1386" s="300">
        <v>21.3</v>
      </c>
      <c r="O1386" s="99"/>
    </row>
    <row r="1387" spans="1:15">
      <c r="A1387" s="99"/>
      <c r="B1387" s="315">
        <v>14</v>
      </c>
      <c r="C1387" s="312">
        <v>16.7</v>
      </c>
      <c r="D1387" s="295">
        <v>13.2</v>
      </c>
      <c r="E1387" s="295">
        <v>14.8</v>
      </c>
      <c r="F1387" s="295">
        <v>10.9</v>
      </c>
      <c r="G1387" s="295">
        <v>9.1999999999999993</v>
      </c>
      <c r="H1387" s="295">
        <v>5.9</v>
      </c>
      <c r="I1387" s="295">
        <v>2.5</v>
      </c>
      <c r="J1387" s="295">
        <v>-2.1</v>
      </c>
      <c r="K1387" s="295">
        <v>1.2</v>
      </c>
      <c r="L1387" s="295">
        <v>9.5</v>
      </c>
      <c r="M1387" s="295">
        <v>10.8</v>
      </c>
      <c r="N1387" s="300">
        <v>19</v>
      </c>
      <c r="O1387" s="99"/>
    </row>
    <row r="1388" spans="1:15">
      <c r="A1388" s="99"/>
      <c r="B1388" s="315">
        <v>15</v>
      </c>
      <c r="C1388" s="312">
        <v>19</v>
      </c>
      <c r="D1388" s="295">
        <v>11.8</v>
      </c>
      <c r="E1388" s="295">
        <v>15.2</v>
      </c>
      <c r="F1388" s="295">
        <v>10.4</v>
      </c>
      <c r="G1388" s="295">
        <v>9.3000000000000007</v>
      </c>
      <c r="H1388" s="295">
        <v>4.0999999999999996</v>
      </c>
      <c r="I1388" s="295">
        <v>-0.2</v>
      </c>
      <c r="J1388" s="295">
        <v>0.5</v>
      </c>
      <c r="K1388" s="295">
        <v>1.6</v>
      </c>
      <c r="L1388" s="295">
        <v>12.7</v>
      </c>
      <c r="M1388" s="295">
        <v>11.2</v>
      </c>
      <c r="N1388" s="300">
        <v>13.8</v>
      </c>
      <c r="O1388" s="99"/>
    </row>
    <row r="1389" spans="1:15">
      <c r="A1389" s="99"/>
      <c r="B1389" s="315">
        <v>16</v>
      </c>
      <c r="C1389" s="312">
        <v>19.5</v>
      </c>
      <c r="D1389" s="295">
        <v>12.4</v>
      </c>
      <c r="E1389" s="295">
        <v>14.5</v>
      </c>
      <c r="F1389" s="295">
        <v>12.8</v>
      </c>
      <c r="G1389" s="295">
        <v>6.5</v>
      </c>
      <c r="H1389" s="295">
        <v>3</v>
      </c>
      <c r="I1389" s="295">
        <v>0.2</v>
      </c>
      <c r="J1389" s="295">
        <v>-0.1</v>
      </c>
      <c r="K1389" s="295">
        <v>5.8</v>
      </c>
      <c r="L1389" s="295">
        <v>13.9</v>
      </c>
      <c r="M1389" s="295">
        <v>13.7</v>
      </c>
      <c r="N1389" s="300">
        <v>11.7</v>
      </c>
      <c r="O1389" s="99"/>
    </row>
    <row r="1390" spans="1:15">
      <c r="A1390" s="99"/>
      <c r="B1390" s="315">
        <v>17</v>
      </c>
      <c r="C1390" s="312">
        <v>18.100000000000001</v>
      </c>
      <c r="D1390" s="295">
        <v>13.8</v>
      </c>
      <c r="E1390" s="295">
        <v>14.5</v>
      </c>
      <c r="F1390" s="295">
        <v>10.7</v>
      </c>
      <c r="G1390" s="295">
        <v>5.3</v>
      </c>
      <c r="H1390" s="295">
        <v>1.9</v>
      </c>
      <c r="I1390" s="295">
        <v>1.2</v>
      </c>
      <c r="J1390" s="295">
        <v>-1.8</v>
      </c>
      <c r="K1390" s="295">
        <v>5.6</v>
      </c>
      <c r="L1390" s="295">
        <v>7</v>
      </c>
      <c r="M1390" s="295">
        <v>10.9</v>
      </c>
      <c r="N1390" s="300">
        <v>12.4</v>
      </c>
      <c r="O1390" s="99"/>
    </row>
    <row r="1391" spans="1:15">
      <c r="A1391" s="99"/>
      <c r="B1391" s="315">
        <v>18</v>
      </c>
      <c r="C1391" s="312">
        <v>20.3</v>
      </c>
      <c r="D1391" s="295">
        <v>13.4</v>
      </c>
      <c r="E1391" s="295">
        <v>13.6</v>
      </c>
      <c r="F1391" s="295">
        <v>9.3000000000000007</v>
      </c>
      <c r="G1391" s="295">
        <v>6</v>
      </c>
      <c r="H1391" s="295">
        <v>7.6</v>
      </c>
      <c r="I1391" s="295">
        <v>0.5</v>
      </c>
      <c r="J1391" s="295">
        <v>-1</v>
      </c>
      <c r="K1391" s="295">
        <v>3.8</v>
      </c>
      <c r="L1391" s="295">
        <v>4</v>
      </c>
      <c r="M1391" s="295">
        <v>12.4</v>
      </c>
      <c r="N1391" s="300">
        <v>12.2</v>
      </c>
      <c r="O1391" s="99"/>
    </row>
    <row r="1392" spans="1:15">
      <c r="A1392" s="99"/>
      <c r="B1392" s="315">
        <v>19</v>
      </c>
      <c r="C1392" s="312">
        <v>22</v>
      </c>
      <c r="D1392" s="295">
        <v>12.7</v>
      </c>
      <c r="E1392" s="295">
        <v>16.7</v>
      </c>
      <c r="F1392" s="295">
        <v>12.1</v>
      </c>
      <c r="G1392" s="295">
        <v>4.0999999999999996</v>
      </c>
      <c r="H1392" s="295">
        <v>7.9</v>
      </c>
      <c r="I1392" s="295">
        <v>0.3</v>
      </c>
      <c r="J1392" s="295">
        <v>-1.9</v>
      </c>
      <c r="K1392" s="295">
        <v>3.1</v>
      </c>
      <c r="L1392" s="295">
        <v>5.8</v>
      </c>
      <c r="M1392" s="295">
        <v>12.8</v>
      </c>
      <c r="N1392" s="300">
        <v>10.3</v>
      </c>
      <c r="O1392" s="99"/>
    </row>
    <row r="1393" spans="1:15">
      <c r="A1393" s="99"/>
      <c r="B1393" s="315">
        <v>20</v>
      </c>
      <c r="C1393" s="312">
        <v>22.9</v>
      </c>
      <c r="D1393" s="295">
        <v>11.4</v>
      </c>
      <c r="E1393" s="295">
        <v>14.2</v>
      </c>
      <c r="F1393" s="295">
        <v>12.6</v>
      </c>
      <c r="G1393" s="295">
        <v>4.4000000000000004</v>
      </c>
      <c r="H1393" s="295">
        <v>2.2999999999999998</v>
      </c>
      <c r="I1393" s="295">
        <v>-1.1000000000000001</v>
      </c>
      <c r="J1393" s="295">
        <v>-0.3</v>
      </c>
      <c r="K1393" s="295">
        <v>1.5</v>
      </c>
      <c r="L1393" s="295">
        <v>9.8000000000000007</v>
      </c>
      <c r="M1393" s="295">
        <v>8.4</v>
      </c>
      <c r="N1393" s="300">
        <v>11.4</v>
      </c>
      <c r="O1393" s="99"/>
    </row>
    <row r="1394" spans="1:15">
      <c r="A1394" s="99"/>
      <c r="B1394" s="315">
        <v>21</v>
      </c>
      <c r="C1394" s="312">
        <v>21.5</v>
      </c>
      <c r="D1394" s="295">
        <v>10.3</v>
      </c>
      <c r="E1394" s="295">
        <v>13.3</v>
      </c>
      <c r="F1394" s="295">
        <v>9.5</v>
      </c>
      <c r="G1394" s="295">
        <v>3</v>
      </c>
      <c r="H1394" s="295">
        <v>2.7</v>
      </c>
      <c r="I1394" s="295">
        <v>-2.2999999999999998</v>
      </c>
      <c r="J1394" s="295">
        <v>0.3</v>
      </c>
      <c r="K1394" s="295">
        <v>4.2</v>
      </c>
      <c r="L1394" s="295">
        <v>11.3</v>
      </c>
      <c r="M1394" s="295">
        <v>8.6999999999999993</v>
      </c>
      <c r="N1394" s="300">
        <v>11.3</v>
      </c>
      <c r="O1394" s="99"/>
    </row>
    <row r="1395" spans="1:15">
      <c r="A1395" s="99"/>
      <c r="B1395" s="315">
        <v>22</v>
      </c>
      <c r="C1395" s="312">
        <v>20.100000000000001</v>
      </c>
      <c r="D1395" s="295">
        <v>10.6</v>
      </c>
      <c r="E1395" s="295">
        <v>8.1999999999999993</v>
      </c>
      <c r="F1395" s="295">
        <v>5.0999999999999996</v>
      </c>
      <c r="G1395" s="295">
        <v>2.1</v>
      </c>
      <c r="H1395" s="295">
        <v>5</v>
      </c>
      <c r="I1395" s="295">
        <v>1</v>
      </c>
      <c r="J1395" s="295">
        <v>1.3</v>
      </c>
      <c r="K1395" s="295">
        <v>2.1</v>
      </c>
      <c r="L1395" s="295">
        <v>7.4</v>
      </c>
      <c r="M1395" s="295">
        <v>9.1999999999999993</v>
      </c>
      <c r="N1395" s="300">
        <v>11.1</v>
      </c>
      <c r="O1395" s="99"/>
    </row>
    <row r="1396" spans="1:15">
      <c r="A1396" s="99"/>
      <c r="B1396" s="315">
        <v>23</v>
      </c>
      <c r="C1396" s="312">
        <v>18.7</v>
      </c>
      <c r="D1396" s="295">
        <v>13.2</v>
      </c>
      <c r="E1396" s="295">
        <v>6.6</v>
      </c>
      <c r="F1396" s="295">
        <v>7.3</v>
      </c>
      <c r="G1396" s="295">
        <v>1.8</v>
      </c>
      <c r="H1396" s="295">
        <v>6.7</v>
      </c>
      <c r="I1396" s="295">
        <v>-0.6</v>
      </c>
      <c r="J1396" s="295">
        <v>1.1000000000000001</v>
      </c>
      <c r="K1396" s="295">
        <v>1.2</v>
      </c>
      <c r="L1396" s="295">
        <v>9.4</v>
      </c>
      <c r="M1396" s="295">
        <v>14.1</v>
      </c>
      <c r="N1396" s="300">
        <v>9.6</v>
      </c>
      <c r="O1396" s="99"/>
    </row>
    <row r="1397" spans="1:15">
      <c r="A1397" s="99"/>
      <c r="B1397" s="315">
        <v>24</v>
      </c>
      <c r="C1397" s="312">
        <v>16.3</v>
      </c>
      <c r="D1397" s="295">
        <v>9.3000000000000007</v>
      </c>
      <c r="E1397" s="295">
        <v>7.1</v>
      </c>
      <c r="F1397" s="295">
        <v>5.5</v>
      </c>
      <c r="G1397" s="295">
        <v>3.6</v>
      </c>
      <c r="H1397" s="295">
        <v>4.7</v>
      </c>
      <c r="I1397" s="295">
        <v>-1.5</v>
      </c>
      <c r="J1397" s="295">
        <v>1.1000000000000001</v>
      </c>
      <c r="K1397" s="295">
        <v>3.5</v>
      </c>
      <c r="L1397" s="295">
        <v>9.1999999999999993</v>
      </c>
      <c r="M1397" s="295">
        <v>12.2</v>
      </c>
      <c r="N1397" s="300">
        <v>11.2</v>
      </c>
      <c r="O1397" s="99"/>
    </row>
    <row r="1398" spans="1:15">
      <c r="A1398" s="99"/>
      <c r="B1398" s="315">
        <v>25</v>
      </c>
      <c r="C1398" s="312">
        <v>17.8</v>
      </c>
      <c r="D1398" s="295">
        <v>11.3</v>
      </c>
      <c r="E1398" s="295">
        <v>10.4</v>
      </c>
      <c r="F1398" s="295">
        <v>5.7</v>
      </c>
      <c r="G1398" s="295">
        <v>1.6</v>
      </c>
      <c r="H1398" s="295">
        <v>1.7</v>
      </c>
      <c r="I1398" s="295">
        <v>0</v>
      </c>
      <c r="J1398" s="295">
        <v>-1.4</v>
      </c>
      <c r="K1398" s="295">
        <v>9.1999999999999993</v>
      </c>
      <c r="L1398" s="295">
        <v>12.6</v>
      </c>
      <c r="M1398" s="295">
        <v>12.3</v>
      </c>
      <c r="N1398" s="300">
        <v>13.3</v>
      </c>
      <c r="O1398" s="99"/>
    </row>
    <row r="1399" spans="1:15">
      <c r="A1399" s="99"/>
      <c r="B1399" s="315">
        <v>26</v>
      </c>
      <c r="C1399" s="312">
        <v>20.2</v>
      </c>
      <c r="D1399" s="295">
        <v>12.4</v>
      </c>
      <c r="E1399" s="295">
        <v>12</v>
      </c>
      <c r="F1399" s="295">
        <v>7</v>
      </c>
      <c r="G1399" s="295">
        <v>1.2</v>
      </c>
      <c r="H1399" s="295">
        <v>-2.8</v>
      </c>
      <c r="I1399" s="295">
        <v>-0.6</v>
      </c>
      <c r="J1399" s="295">
        <v>-1.6</v>
      </c>
      <c r="K1399" s="295">
        <v>6.1</v>
      </c>
      <c r="L1399" s="295">
        <v>12.2</v>
      </c>
      <c r="M1399" s="295">
        <v>9.9</v>
      </c>
      <c r="N1399" s="300">
        <v>17.8</v>
      </c>
      <c r="O1399" s="99"/>
    </row>
    <row r="1400" spans="1:15">
      <c r="A1400" s="99"/>
      <c r="B1400" s="315">
        <v>27</v>
      </c>
      <c r="C1400" s="312">
        <v>21.2</v>
      </c>
      <c r="D1400" s="295">
        <v>11</v>
      </c>
      <c r="E1400" s="295">
        <v>11.3</v>
      </c>
      <c r="F1400" s="295">
        <v>5.0999999999999996</v>
      </c>
      <c r="G1400" s="295">
        <v>0.4</v>
      </c>
      <c r="H1400" s="295">
        <v>-6.1</v>
      </c>
      <c r="I1400" s="295">
        <v>-0.1</v>
      </c>
      <c r="J1400" s="295">
        <v>0.1</v>
      </c>
      <c r="K1400" s="295">
        <v>5.2</v>
      </c>
      <c r="L1400" s="295">
        <v>14.2</v>
      </c>
      <c r="M1400" s="295">
        <v>9.1</v>
      </c>
      <c r="N1400" s="300">
        <v>16</v>
      </c>
      <c r="O1400" s="99"/>
    </row>
    <row r="1401" spans="1:15">
      <c r="A1401" s="99"/>
      <c r="B1401" s="315">
        <v>28</v>
      </c>
      <c r="C1401" s="312">
        <v>18.8</v>
      </c>
      <c r="D1401" s="295">
        <v>11.6</v>
      </c>
      <c r="E1401" s="295">
        <v>9.5</v>
      </c>
      <c r="F1401" s="295">
        <v>2.8</v>
      </c>
      <c r="G1401" s="295">
        <v>-0.6</v>
      </c>
      <c r="H1401" s="295">
        <v>-9</v>
      </c>
      <c r="I1401" s="295">
        <v>-0.1</v>
      </c>
      <c r="J1401" s="295">
        <v>1.5</v>
      </c>
      <c r="K1401" s="295">
        <v>3.6</v>
      </c>
      <c r="L1401" s="295">
        <v>3.9</v>
      </c>
      <c r="M1401" s="295">
        <v>12.1</v>
      </c>
      <c r="N1401" s="300">
        <v>14.7</v>
      </c>
      <c r="O1401" s="99"/>
    </row>
    <row r="1402" spans="1:15">
      <c r="A1402" s="99"/>
      <c r="B1402" s="315">
        <v>29</v>
      </c>
      <c r="C1402" s="312">
        <v>19.5</v>
      </c>
      <c r="D1402" s="295">
        <v>14.4</v>
      </c>
      <c r="E1402" s="295">
        <v>12.5</v>
      </c>
      <c r="F1402" s="295">
        <v>5.6</v>
      </c>
      <c r="G1402" s="295">
        <v>0.3</v>
      </c>
      <c r="H1402" s="295">
        <v>-8.3000000000000007</v>
      </c>
      <c r="I1402" s="295">
        <v>-0.5</v>
      </c>
      <c r="J1402" s="295"/>
      <c r="K1402" s="295">
        <v>7.4</v>
      </c>
      <c r="L1402" s="295">
        <v>6.1</v>
      </c>
      <c r="M1402" s="295">
        <v>13.4</v>
      </c>
      <c r="N1402" s="300">
        <v>18.2</v>
      </c>
      <c r="O1402" s="99"/>
    </row>
    <row r="1403" spans="1:15">
      <c r="A1403" s="99"/>
      <c r="B1403" s="315">
        <v>30</v>
      </c>
      <c r="C1403" s="312">
        <v>18.600000000000001</v>
      </c>
      <c r="D1403" s="295">
        <v>14.3</v>
      </c>
      <c r="E1403" s="295">
        <v>15.3</v>
      </c>
      <c r="F1403" s="295">
        <v>7.7</v>
      </c>
      <c r="G1403" s="295">
        <v>1.2</v>
      </c>
      <c r="H1403" s="295">
        <v>-4.9000000000000004</v>
      </c>
      <c r="I1403" s="295">
        <v>-2</v>
      </c>
      <c r="J1403" s="295"/>
      <c r="K1403" s="295">
        <v>3.4</v>
      </c>
      <c r="L1403" s="295">
        <v>8.6</v>
      </c>
      <c r="M1403" s="295">
        <v>10.7</v>
      </c>
      <c r="N1403" s="300">
        <v>19.3</v>
      </c>
      <c r="O1403" s="99"/>
    </row>
    <row r="1404" spans="1:15" ht="15" thickBot="1">
      <c r="A1404" s="99"/>
      <c r="B1404" s="316">
        <v>31</v>
      </c>
      <c r="C1404" s="313">
        <v>15.5</v>
      </c>
      <c r="D1404" s="302">
        <v>12.5</v>
      </c>
      <c r="E1404" s="302"/>
      <c r="F1404" s="302">
        <v>9.4</v>
      </c>
      <c r="G1404" s="302"/>
      <c r="H1404" s="302">
        <v>-0.1</v>
      </c>
      <c r="I1404" s="302">
        <v>-3.4</v>
      </c>
      <c r="J1404" s="302"/>
      <c r="K1404" s="302">
        <v>4.5</v>
      </c>
      <c r="L1404" s="302"/>
      <c r="M1404" s="302">
        <v>11.6</v>
      </c>
      <c r="N1404" s="303"/>
      <c r="O1404" s="99"/>
    </row>
    <row r="1405" spans="1:15">
      <c r="A1405" s="306" t="s">
        <v>652</v>
      </c>
      <c r="B1405" s="304" t="s">
        <v>211</v>
      </c>
      <c r="C1405" s="219">
        <v>0</v>
      </c>
      <c r="D1405" s="219">
        <v>0</v>
      </c>
      <c r="E1405" s="219">
        <v>12</v>
      </c>
      <c r="F1405" s="219">
        <v>27</v>
      </c>
      <c r="G1405" s="219">
        <v>31</v>
      </c>
      <c r="H1405" s="219">
        <v>31</v>
      </c>
      <c r="I1405" s="219">
        <v>31</v>
      </c>
      <c r="J1405" s="219">
        <v>28</v>
      </c>
      <c r="K1405" s="219">
        <v>31</v>
      </c>
      <c r="L1405" s="219">
        <v>29</v>
      </c>
      <c r="M1405" s="219">
        <v>24</v>
      </c>
      <c r="N1405" s="220">
        <v>12</v>
      </c>
    </row>
    <row r="1406" spans="1:15" ht="15" thickBot="1">
      <c r="A1406" s="307" t="s">
        <v>651</v>
      </c>
      <c r="B1406" s="305" t="s">
        <v>650</v>
      </c>
      <c r="C1406" s="211">
        <v>18.148387096774194</v>
      </c>
      <c r="D1406" s="211">
        <v>14.28709677419355</v>
      </c>
      <c r="E1406" s="211">
        <v>13.283333333333335</v>
      </c>
      <c r="F1406" s="211">
        <v>9.5967741935483897</v>
      </c>
      <c r="G1406" s="211">
        <v>4.9433333333333334</v>
      </c>
      <c r="H1406" s="211">
        <v>1.2161290322580647</v>
      </c>
      <c r="I1406" s="211">
        <v>0.45483870967741913</v>
      </c>
      <c r="J1406" s="211">
        <v>-1.4250000000000003</v>
      </c>
      <c r="K1406" s="211">
        <v>3.2741935483870974</v>
      </c>
      <c r="L1406" s="211">
        <v>7.1766666666666659</v>
      </c>
      <c r="M1406" s="211">
        <v>11.616129032258065</v>
      </c>
      <c r="N1406" s="212">
        <v>15.023333333333335</v>
      </c>
    </row>
    <row r="1407" spans="1:15">
      <c r="B1407" s="108"/>
      <c r="C1407" s="105"/>
      <c r="D1407" s="105"/>
      <c r="E1407" s="107"/>
      <c r="F1407" s="105"/>
      <c r="G1407" s="105"/>
      <c r="H1407" s="106"/>
      <c r="I1407" s="105"/>
      <c r="J1407" s="105"/>
      <c r="K1407" s="105"/>
      <c r="L1407" s="105"/>
      <c r="M1407" s="105"/>
      <c r="N1407" s="105"/>
    </row>
    <row r="1408" spans="1:15" ht="15" thickBot="1">
      <c r="B1408" s="108"/>
      <c r="C1408" s="105"/>
      <c r="D1408" s="105"/>
      <c r="E1408" s="107"/>
      <c r="F1408" s="105"/>
      <c r="G1408" s="105"/>
      <c r="H1408" s="106"/>
      <c r="I1408" s="105"/>
      <c r="J1408" s="105"/>
      <c r="K1408" s="105"/>
      <c r="L1408" s="105"/>
      <c r="M1408" s="105"/>
      <c r="N1408" s="105"/>
    </row>
    <row r="1409" spans="1:15" ht="15" thickBot="1">
      <c r="A1409" s="318" t="s">
        <v>710</v>
      </c>
      <c r="B1409" s="284" t="s">
        <v>236</v>
      </c>
      <c r="C1409" s="285" t="s">
        <v>667</v>
      </c>
      <c r="D1409" s="285" t="s">
        <v>667</v>
      </c>
      <c r="E1409" s="285" t="s">
        <v>667</v>
      </c>
      <c r="F1409" s="285" t="s">
        <v>667</v>
      </c>
      <c r="G1409" s="285" t="s">
        <v>667</v>
      </c>
      <c r="H1409" s="285" t="s">
        <v>667</v>
      </c>
      <c r="I1409" s="285" t="s">
        <v>666</v>
      </c>
      <c r="J1409" s="285" t="s">
        <v>666</v>
      </c>
      <c r="K1409" s="285" t="s">
        <v>666</v>
      </c>
      <c r="L1409" s="285" t="s">
        <v>666</v>
      </c>
      <c r="M1409" s="285" t="s">
        <v>666</v>
      </c>
      <c r="N1409" s="286" t="s">
        <v>666</v>
      </c>
      <c r="O1409" s="99"/>
    </row>
    <row r="1410" spans="1:15" ht="15" thickBot="1">
      <c r="A1410" s="102"/>
      <c r="B1410" s="287" t="s">
        <v>195</v>
      </c>
      <c r="C1410" s="288" t="s">
        <v>665</v>
      </c>
      <c r="D1410" s="288" t="s">
        <v>664</v>
      </c>
      <c r="E1410" s="288" t="s">
        <v>663</v>
      </c>
      <c r="F1410" s="288" t="s">
        <v>662</v>
      </c>
      <c r="G1410" s="288" t="s">
        <v>661</v>
      </c>
      <c r="H1410" s="288" t="s">
        <v>660</v>
      </c>
      <c r="I1410" s="288" t="s">
        <v>659</v>
      </c>
      <c r="J1410" s="288" t="s">
        <v>658</v>
      </c>
      <c r="K1410" s="288" t="s">
        <v>657</v>
      </c>
      <c r="L1410" s="288" t="s">
        <v>656</v>
      </c>
      <c r="M1410" s="288" t="s">
        <v>655</v>
      </c>
      <c r="N1410" s="289" t="s">
        <v>654</v>
      </c>
      <c r="O1410" s="99"/>
    </row>
    <row r="1411" spans="1:15" ht="15" thickBot="1">
      <c r="A1411" s="102"/>
      <c r="B1411" s="319" t="s">
        <v>653</v>
      </c>
      <c r="C1411" s="102"/>
      <c r="D1411" s="102"/>
      <c r="E1411" s="104"/>
      <c r="F1411" s="102"/>
      <c r="G1411" s="102"/>
      <c r="H1411" s="103"/>
      <c r="I1411" s="102"/>
      <c r="J1411" s="102"/>
      <c r="K1411" s="102"/>
      <c r="L1411" s="102"/>
      <c r="M1411" s="102"/>
      <c r="N1411" s="102"/>
      <c r="O1411" s="99"/>
    </row>
    <row r="1412" spans="1:15">
      <c r="A1412" s="99"/>
      <c r="B1412" s="320">
        <v>1</v>
      </c>
      <c r="C1412" s="297">
        <v>15.9</v>
      </c>
      <c r="D1412" s="297">
        <v>19.8</v>
      </c>
      <c r="E1412" s="297">
        <v>14.1</v>
      </c>
      <c r="F1412" s="297">
        <v>14.5</v>
      </c>
      <c r="G1412" s="297">
        <v>9.4</v>
      </c>
      <c r="H1412" s="297">
        <v>-0.5</v>
      </c>
      <c r="I1412" s="297">
        <v>1</v>
      </c>
      <c r="J1412" s="297">
        <v>0.1</v>
      </c>
      <c r="K1412" s="297">
        <v>2.5</v>
      </c>
      <c r="L1412" s="297">
        <v>2.6</v>
      </c>
      <c r="M1412" s="297">
        <v>8.1999999999999993</v>
      </c>
      <c r="N1412" s="298">
        <v>16.3</v>
      </c>
      <c r="O1412" s="99"/>
    </row>
    <row r="1413" spans="1:15">
      <c r="A1413" s="99"/>
      <c r="B1413" s="321">
        <v>2</v>
      </c>
      <c r="C1413" s="295">
        <v>16.2</v>
      </c>
      <c r="D1413" s="295">
        <v>22.4</v>
      </c>
      <c r="E1413" s="295">
        <v>13.7</v>
      </c>
      <c r="F1413" s="295">
        <v>12.5</v>
      </c>
      <c r="G1413" s="295">
        <v>7.5</v>
      </c>
      <c r="H1413" s="295">
        <v>-1.1000000000000001</v>
      </c>
      <c r="I1413" s="295">
        <v>1.1000000000000001</v>
      </c>
      <c r="J1413" s="295">
        <v>-1.1000000000000001</v>
      </c>
      <c r="K1413" s="295">
        <v>2.9</v>
      </c>
      <c r="L1413" s="295">
        <v>0.4</v>
      </c>
      <c r="M1413" s="295">
        <v>9.8000000000000007</v>
      </c>
      <c r="N1413" s="300">
        <v>19.5</v>
      </c>
      <c r="O1413" s="99"/>
    </row>
    <row r="1414" spans="1:15">
      <c r="A1414" s="99"/>
      <c r="B1414" s="321">
        <v>3</v>
      </c>
      <c r="C1414" s="295">
        <v>19.5</v>
      </c>
      <c r="D1414" s="295">
        <v>21.2</v>
      </c>
      <c r="E1414" s="295">
        <v>13.8</v>
      </c>
      <c r="F1414" s="295">
        <v>11.5</v>
      </c>
      <c r="G1414" s="295">
        <v>6.5</v>
      </c>
      <c r="H1414" s="295">
        <v>0.3</v>
      </c>
      <c r="I1414" s="295">
        <v>0.6</v>
      </c>
      <c r="J1414" s="295">
        <v>-2.2000000000000002</v>
      </c>
      <c r="K1414" s="295">
        <v>2.6</v>
      </c>
      <c r="L1414" s="295">
        <v>1.1000000000000001</v>
      </c>
      <c r="M1414" s="295">
        <v>11.8</v>
      </c>
      <c r="N1414" s="300">
        <v>21.2</v>
      </c>
      <c r="O1414" s="99"/>
    </row>
    <row r="1415" spans="1:15">
      <c r="A1415" s="99"/>
      <c r="B1415" s="321">
        <v>4</v>
      </c>
      <c r="C1415" s="295">
        <v>22.2</v>
      </c>
      <c r="D1415" s="295">
        <v>18.2</v>
      </c>
      <c r="E1415" s="295">
        <v>18</v>
      </c>
      <c r="F1415" s="295">
        <v>9.4</v>
      </c>
      <c r="G1415" s="295">
        <v>7.6</v>
      </c>
      <c r="H1415" s="295">
        <v>3.7</v>
      </c>
      <c r="I1415" s="295">
        <v>0.9</v>
      </c>
      <c r="J1415" s="295">
        <v>-4.0999999999999996</v>
      </c>
      <c r="K1415" s="295">
        <v>2.2999999999999998</v>
      </c>
      <c r="L1415" s="295">
        <v>1.6</v>
      </c>
      <c r="M1415" s="295">
        <v>16.3</v>
      </c>
      <c r="N1415" s="300">
        <v>17.2</v>
      </c>
      <c r="O1415" s="99"/>
    </row>
    <row r="1416" spans="1:15">
      <c r="A1416" s="99"/>
      <c r="B1416" s="321">
        <v>5</v>
      </c>
      <c r="C1416" s="295">
        <v>19.7</v>
      </c>
      <c r="D1416" s="295">
        <v>16.899999999999999</v>
      </c>
      <c r="E1416" s="295">
        <v>19.100000000000001</v>
      </c>
      <c r="F1416" s="295">
        <v>11</v>
      </c>
      <c r="G1416" s="295">
        <v>8.1</v>
      </c>
      <c r="H1416" s="295">
        <v>3.5</v>
      </c>
      <c r="I1416" s="295">
        <v>0.6</v>
      </c>
      <c r="J1416" s="295">
        <v>-4</v>
      </c>
      <c r="K1416" s="295">
        <v>2.6</v>
      </c>
      <c r="L1416" s="295">
        <v>2.7</v>
      </c>
      <c r="M1416" s="295">
        <v>18.3</v>
      </c>
      <c r="N1416" s="300">
        <v>20.6</v>
      </c>
      <c r="O1416" s="99"/>
    </row>
    <row r="1417" spans="1:15">
      <c r="A1417" s="99"/>
      <c r="B1417" s="321">
        <v>6</v>
      </c>
      <c r="C1417" s="295">
        <v>22.4</v>
      </c>
      <c r="D1417" s="295">
        <v>18</v>
      </c>
      <c r="E1417" s="295">
        <v>18.3</v>
      </c>
      <c r="F1417" s="295">
        <v>10.5</v>
      </c>
      <c r="G1417" s="295">
        <v>7.7</v>
      </c>
      <c r="H1417" s="295">
        <v>3.1</v>
      </c>
      <c r="I1417" s="295">
        <v>-0.3</v>
      </c>
      <c r="J1417" s="295">
        <v>-3.9</v>
      </c>
      <c r="K1417" s="295">
        <v>2.6</v>
      </c>
      <c r="L1417" s="295">
        <v>1.8</v>
      </c>
      <c r="M1417" s="295">
        <v>12.7</v>
      </c>
      <c r="N1417" s="300">
        <v>24.6</v>
      </c>
      <c r="O1417" s="99"/>
    </row>
    <row r="1418" spans="1:15">
      <c r="A1418" s="99"/>
      <c r="B1418" s="321">
        <v>7</v>
      </c>
      <c r="C1418" s="295">
        <v>22.1</v>
      </c>
      <c r="D1418" s="295">
        <v>19.5</v>
      </c>
      <c r="E1418" s="295">
        <v>17.600000000000001</v>
      </c>
      <c r="F1418" s="295">
        <v>11.6</v>
      </c>
      <c r="G1418" s="295">
        <v>6.9</v>
      </c>
      <c r="H1418" s="295">
        <v>2.7</v>
      </c>
      <c r="I1418" s="295">
        <v>-0.4</v>
      </c>
      <c r="J1418" s="295">
        <v>-2.7</v>
      </c>
      <c r="K1418" s="295">
        <v>2.7</v>
      </c>
      <c r="L1418" s="295">
        <v>4.9000000000000004</v>
      </c>
      <c r="M1418" s="295">
        <v>11.6</v>
      </c>
      <c r="N1418" s="300">
        <v>17.399999999999999</v>
      </c>
      <c r="O1418" s="99"/>
    </row>
    <row r="1419" spans="1:15">
      <c r="A1419" s="99"/>
      <c r="B1419" s="321">
        <v>8</v>
      </c>
      <c r="C1419" s="295">
        <v>19.399999999999999</v>
      </c>
      <c r="D1419" s="295">
        <v>20.6</v>
      </c>
      <c r="E1419" s="295">
        <v>18.3</v>
      </c>
      <c r="F1419" s="295">
        <v>13.1</v>
      </c>
      <c r="G1419" s="295">
        <v>6.3</v>
      </c>
      <c r="H1419" s="295">
        <v>-0.2</v>
      </c>
      <c r="I1419" s="295">
        <v>2.8</v>
      </c>
      <c r="J1419" s="295">
        <v>-1.7</v>
      </c>
      <c r="K1419" s="295">
        <v>4.9000000000000004</v>
      </c>
      <c r="L1419" s="295">
        <v>6.3</v>
      </c>
      <c r="M1419" s="295">
        <v>14.2</v>
      </c>
      <c r="N1419" s="300">
        <v>13.3</v>
      </c>
      <c r="O1419" s="99"/>
    </row>
    <row r="1420" spans="1:15">
      <c r="A1420" s="99"/>
      <c r="B1420" s="321">
        <v>9</v>
      </c>
      <c r="C1420" s="295">
        <v>13.1</v>
      </c>
      <c r="D1420" s="295">
        <v>20.9</v>
      </c>
      <c r="E1420" s="295">
        <v>14.9</v>
      </c>
      <c r="F1420" s="295">
        <v>13.3</v>
      </c>
      <c r="G1420" s="295">
        <v>6.2</v>
      </c>
      <c r="H1420" s="295">
        <v>-3.2</v>
      </c>
      <c r="I1420" s="295">
        <v>5.7</v>
      </c>
      <c r="J1420" s="295">
        <v>1.5</v>
      </c>
      <c r="K1420" s="295">
        <v>5.7</v>
      </c>
      <c r="L1420" s="295">
        <v>8.6</v>
      </c>
      <c r="M1420" s="295">
        <v>12.3</v>
      </c>
      <c r="N1420" s="300">
        <v>10.3</v>
      </c>
      <c r="O1420" s="99"/>
    </row>
    <row r="1421" spans="1:15">
      <c r="A1421" s="99"/>
      <c r="B1421" s="321">
        <v>10</v>
      </c>
      <c r="C1421" s="295">
        <v>12.9</v>
      </c>
      <c r="D1421" s="295">
        <v>22.8</v>
      </c>
      <c r="E1421" s="295">
        <v>13.5</v>
      </c>
      <c r="F1421" s="295">
        <v>13.6</v>
      </c>
      <c r="G1421" s="295">
        <v>7.3</v>
      </c>
      <c r="H1421" s="295">
        <v>-0.6</v>
      </c>
      <c r="I1421" s="295">
        <v>9.1999999999999993</v>
      </c>
      <c r="J1421" s="295">
        <v>2.6</v>
      </c>
      <c r="K1421" s="295">
        <v>6.7</v>
      </c>
      <c r="L1421" s="295">
        <v>9.9</v>
      </c>
      <c r="M1421" s="295">
        <v>13.3</v>
      </c>
      <c r="N1421" s="300">
        <v>14.7</v>
      </c>
      <c r="O1421" s="99"/>
    </row>
    <row r="1422" spans="1:15">
      <c r="A1422" s="99"/>
      <c r="B1422" s="321">
        <v>11</v>
      </c>
      <c r="C1422" s="295">
        <v>16.8</v>
      </c>
      <c r="D1422" s="295">
        <v>16.399999999999999</v>
      </c>
      <c r="E1422" s="295">
        <v>13.7</v>
      </c>
      <c r="F1422" s="295">
        <v>14.2</v>
      </c>
      <c r="G1422" s="295">
        <v>9.3000000000000007</v>
      </c>
      <c r="H1422" s="295">
        <v>2.6</v>
      </c>
      <c r="I1422" s="295">
        <v>2.1</v>
      </c>
      <c r="J1422" s="295">
        <v>-0.1</v>
      </c>
      <c r="K1422" s="295">
        <v>3.3</v>
      </c>
      <c r="L1422" s="295">
        <v>12.2</v>
      </c>
      <c r="M1422" s="295">
        <v>13.9</v>
      </c>
      <c r="N1422" s="300">
        <v>16</v>
      </c>
      <c r="O1422" s="99"/>
    </row>
    <row r="1423" spans="1:15">
      <c r="A1423" s="99"/>
      <c r="B1423" s="321">
        <v>12</v>
      </c>
      <c r="C1423" s="295">
        <v>16.2</v>
      </c>
      <c r="D1423" s="295">
        <v>16.2</v>
      </c>
      <c r="E1423" s="295">
        <v>14.5</v>
      </c>
      <c r="F1423" s="295">
        <v>13.7</v>
      </c>
      <c r="G1423" s="295">
        <v>10.1</v>
      </c>
      <c r="H1423" s="295">
        <v>5.5</v>
      </c>
      <c r="I1423" s="295">
        <v>3.5</v>
      </c>
      <c r="J1423" s="295">
        <v>-1.6</v>
      </c>
      <c r="K1423" s="295">
        <v>2.1</v>
      </c>
      <c r="L1423" s="295">
        <v>11</v>
      </c>
      <c r="M1423" s="295">
        <v>19.100000000000001</v>
      </c>
      <c r="N1423" s="300">
        <v>22</v>
      </c>
      <c r="O1423" s="99"/>
    </row>
    <row r="1424" spans="1:15">
      <c r="A1424" s="99"/>
      <c r="B1424" s="321">
        <v>13</v>
      </c>
      <c r="C1424" s="295">
        <v>16.2</v>
      </c>
      <c r="D1424" s="295">
        <v>15.7</v>
      </c>
      <c r="E1424" s="295">
        <v>15.8</v>
      </c>
      <c r="F1424" s="295">
        <v>14.4</v>
      </c>
      <c r="G1424" s="295">
        <v>9.6</v>
      </c>
      <c r="H1424" s="295">
        <v>6.2</v>
      </c>
      <c r="I1424" s="295">
        <v>4.8</v>
      </c>
      <c r="J1424" s="295">
        <v>-0.9</v>
      </c>
      <c r="K1424" s="295">
        <v>1.9</v>
      </c>
      <c r="L1424" s="295">
        <v>9.1</v>
      </c>
      <c r="M1424" s="295">
        <v>15.5</v>
      </c>
      <c r="N1424" s="300">
        <v>19.899999999999999</v>
      </c>
      <c r="O1424" s="99"/>
    </row>
    <row r="1425" spans="1:15">
      <c r="A1425" s="99"/>
      <c r="B1425" s="321">
        <v>14</v>
      </c>
      <c r="C1425" s="295">
        <v>18.3</v>
      </c>
      <c r="D1425" s="295">
        <v>15.2</v>
      </c>
      <c r="E1425" s="295">
        <v>15.7</v>
      </c>
      <c r="F1425" s="295">
        <v>12.8</v>
      </c>
      <c r="G1425" s="295">
        <v>10.3</v>
      </c>
      <c r="H1425" s="295">
        <v>6.3</v>
      </c>
      <c r="I1425" s="295">
        <v>3.7</v>
      </c>
      <c r="J1425" s="295">
        <v>-1.4</v>
      </c>
      <c r="K1425" s="295">
        <v>1.6</v>
      </c>
      <c r="L1425" s="295">
        <v>10.8</v>
      </c>
      <c r="M1425" s="295">
        <v>11.9</v>
      </c>
      <c r="N1425" s="300">
        <v>19.899999999999999</v>
      </c>
      <c r="O1425" s="99"/>
    </row>
    <row r="1426" spans="1:15">
      <c r="A1426" s="99"/>
      <c r="B1426" s="321">
        <v>15</v>
      </c>
      <c r="C1426" s="295">
        <v>21.2</v>
      </c>
      <c r="D1426" s="295">
        <v>12.6</v>
      </c>
      <c r="E1426" s="295">
        <v>17.5</v>
      </c>
      <c r="F1426" s="295">
        <v>11.3</v>
      </c>
      <c r="G1426" s="295">
        <v>9.6999999999999993</v>
      </c>
      <c r="H1426" s="295">
        <v>5.6</v>
      </c>
      <c r="I1426" s="295">
        <v>1.9</v>
      </c>
      <c r="J1426" s="295">
        <v>2.2999999999999998</v>
      </c>
      <c r="K1426" s="295">
        <v>3</v>
      </c>
      <c r="L1426" s="295">
        <v>14.6</v>
      </c>
      <c r="M1426" s="295">
        <v>12.9</v>
      </c>
      <c r="N1426" s="300">
        <v>14.6</v>
      </c>
      <c r="O1426" s="99"/>
    </row>
    <row r="1427" spans="1:15">
      <c r="A1427" s="99"/>
      <c r="B1427" s="321">
        <v>16</v>
      </c>
      <c r="C1427" s="295">
        <v>21.9</v>
      </c>
      <c r="D1427" s="295">
        <v>14.2</v>
      </c>
      <c r="E1427" s="295">
        <v>16</v>
      </c>
      <c r="F1427" s="295">
        <v>13.1</v>
      </c>
      <c r="G1427" s="295">
        <v>7</v>
      </c>
      <c r="H1427" s="295">
        <v>3.3</v>
      </c>
      <c r="I1427" s="295">
        <v>1.2</v>
      </c>
      <c r="J1427" s="295">
        <v>1.9</v>
      </c>
      <c r="K1427" s="295">
        <v>6.6</v>
      </c>
      <c r="L1427" s="295">
        <v>14.1</v>
      </c>
      <c r="M1427" s="295">
        <v>15.1</v>
      </c>
      <c r="N1427" s="300">
        <v>13.3</v>
      </c>
      <c r="O1427" s="99"/>
    </row>
    <row r="1428" spans="1:15">
      <c r="A1428" s="99"/>
      <c r="B1428" s="321">
        <v>17</v>
      </c>
      <c r="C1428" s="295">
        <v>20.8</v>
      </c>
      <c r="D1428" s="295">
        <v>14.9</v>
      </c>
      <c r="E1428" s="295">
        <v>15.9</v>
      </c>
      <c r="F1428" s="295">
        <v>11.8</v>
      </c>
      <c r="G1428" s="295">
        <v>6.7</v>
      </c>
      <c r="H1428" s="295">
        <v>2.4</v>
      </c>
      <c r="I1428" s="295">
        <v>2</v>
      </c>
      <c r="J1428" s="295">
        <v>-1.7</v>
      </c>
      <c r="K1428" s="295">
        <v>7.5</v>
      </c>
      <c r="L1428" s="295">
        <v>7.6</v>
      </c>
      <c r="M1428" s="295">
        <v>12.9</v>
      </c>
      <c r="N1428" s="300">
        <v>14.4</v>
      </c>
      <c r="O1428" s="99"/>
    </row>
    <row r="1429" spans="1:15">
      <c r="A1429" s="99"/>
      <c r="B1429" s="321">
        <v>18</v>
      </c>
      <c r="C1429" s="295">
        <v>23.4</v>
      </c>
      <c r="D1429" s="295">
        <v>15.1</v>
      </c>
      <c r="E1429" s="295">
        <v>15.2</v>
      </c>
      <c r="F1429" s="295">
        <v>9.6</v>
      </c>
      <c r="G1429" s="295">
        <v>6.5</v>
      </c>
      <c r="H1429" s="295">
        <v>7.6</v>
      </c>
      <c r="I1429" s="295">
        <v>1</v>
      </c>
      <c r="J1429" s="295">
        <v>-0.5</v>
      </c>
      <c r="K1429" s="295">
        <v>7</v>
      </c>
      <c r="L1429" s="295">
        <v>4.5999999999999996</v>
      </c>
      <c r="M1429" s="295">
        <v>14.7</v>
      </c>
      <c r="N1429" s="300">
        <v>13.8</v>
      </c>
      <c r="O1429" s="99"/>
    </row>
    <row r="1430" spans="1:15">
      <c r="A1430" s="99"/>
      <c r="B1430" s="321">
        <v>19</v>
      </c>
      <c r="C1430" s="295">
        <v>24.9</v>
      </c>
      <c r="D1430" s="295">
        <v>14.8</v>
      </c>
      <c r="E1430" s="295">
        <v>17.100000000000001</v>
      </c>
      <c r="F1430" s="295">
        <v>13</v>
      </c>
      <c r="G1430" s="295">
        <v>4.7</v>
      </c>
      <c r="H1430" s="295">
        <v>8.3000000000000007</v>
      </c>
      <c r="I1430" s="295">
        <v>0.6</v>
      </c>
      <c r="J1430" s="295">
        <v>-1.1000000000000001</v>
      </c>
      <c r="K1430" s="295">
        <v>5.6</v>
      </c>
      <c r="L1430" s="295">
        <v>7.7</v>
      </c>
      <c r="M1430" s="295">
        <v>14.4</v>
      </c>
      <c r="N1430" s="300">
        <v>11.6</v>
      </c>
      <c r="O1430" s="99"/>
    </row>
    <row r="1431" spans="1:15">
      <c r="A1431" s="99"/>
      <c r="B1431" s="321">
        <v>20</v>
      </c>
      <c r="C1431" s="295">
        <v>26.6</v>
      </c>
      <c r="D1431" s="295">
        <v>14.2</v>
      </c>
      <c r="E1431" s="295">
        <v>15.4</v>
      </c>
      <c r="F1431" s="295">
        <v>13</v>
      </c>
      <c r="G1431" s="295">
        <v>4.8</v>
      </c>
      <c r="H1431" s="295">
        <v>2.8</v>
      </c>
      <c r="I1431" s="295">
        <v>-0.7</v>
      </c>
      <c r="J1431" s="295">
        <v>1.6</v>
      </c>
      <c r="K1431" s="295">
        <v>3.8</v>
      </c>
      <c r="L1431" s="295">
        <v>11.5</v>
      </c>
      <c r="M1431" s="295">
        <v>8.6999999999999993</v>
      </c>
      <c r="N1431" s="300">
        <v>12.6</v>
      </c>
      <c r="O1431" s="99"/>
    </row>
    <row r="1432" spans="1:15">
      <c r="A1432" s="99"/>
      <c r="B1432" s="321">
        <v>21</v>
      </c>
      <c r="C1432" s="295">
        <v>21</v>
      </c>
      <c r="D1432" s="295">
        <v>13.2</v>
      </c>
      <c r="E1432" s="295">
        <v>14.1</v>
      </c>
      <c r="F1432" s="295">
        <v>10.8</v>
      </c>
      <c r="G1432" s="295">
        <v>3.4</v>
      </c>
      <c r="H1432" s="295">
        <v>3.5</v>
      </c>
      <c r="I1432" s="295">
        <v>-0.8</v>
      </c>
      <c r="J1432" s="295">
        <v>1.3</v>
      </c>
      <c r="K1432" s="295">
        <v>4.9000000000000004</v>
      </c>
      <c r="L1432" s="295">
        <v>13.5</v>
      </c>
      <c r="M1432" s="295">
        <v>10.7</v>
      </c>
      <c r="N1432" s="300">
        <v>12.4</v>
      </c>
      <c r="O1432" s="99"/>
    </row>
    <row r="1433" spans="1:15">
      <c r="A1433" s="99"/>
      <c r="B1433" s="321">
        <v>22</v>
      </c>
      <c r="C1433" s="295">
        <v>21.6</v>
      </c>
      <c r="D1433" s="295">
        <v>13.6</v>
      </c>
      <c r="E1433" s="295">
        <v>9.3000000000000007</v>
      </c>
      <c r="F1433" s="295">
        <v>5.9</v>
      </c>
      <c r="G1433" s="295">
        <v>2.8</v>
      </c>
      <c r="H1433" s="295">
        <v>5.8</v>
      </c>
      <c r="I1433" s="295">
        <v>1.6</v>
      </c>
      <c r="J1433" s="295">
        <v>2.4</v>
      </c>
      <c r="K1433" s="295">
        <v>2.2999999999999998</v>
      </c>
      <c r="L1433" s="295">
        <v>7.3</v>
      </c>
      <c r="M1433" s="295">
        <v>12.6</v>
      </c>
      <c r="N1433" s="300">
        <v>12.2</v>
      </c>
      <c r="O1433" s="99"/>
    </row>
    <row r="1434" spans="1:15">
      <c r="A1434" s="99"/>
      <c r="B1434" s="321">
        <v>23</v>
      </c>
      <c r="C1434" s="295">
        <v>21.3</v>
      </c>
      <c r="D1434" s="295">
        <v>14.6</v>
      </c>
      <c r="E1434" s="295">
        <v>7.7</v>
      </c>
      <c r="F1434" s="295">
        <v>9.3000000000000007</v>
      </c>
      <c r="G1434" s="295">
        <v>2.7</v>
      </c>
      <c r="H1434" s="295">
        <v>7.7</v>
      </c>
      <c r="I1434" s="295">
        <v>-0.5</v>
      </c>
      <c r="J1434" s="295">
        <v>2.2000000000000002</v>
      </c>
      <c r="K1434" s="295">
        <v>3.2</v>
      </c>
      <c r="L1434" s="295">
        <v>9.6999999999999993</v>
      </c>
      <c r="M1434" s="295">
        <v>15.1</v>
      </c>
      <c r="N1434" s="300">
        <v>10.9</v>
      </c>
      <c r="O1434" s="99"/>
    </row>
    <row r="1435" spans="1:15">
      <c r="A1435" s="99"/>
      <c r="B1435" s="321">
        <v>24</v>
      </c>
      <c r="C1435" s="295">
        <v>18.3</v>
      </c>
      <c r="D1435" s="295">
        <v>11.6</v>
      </c>
      <c r="E1435" s="295">
        <v>8.9</v>
      </c>
      <c r="F1435" s="295">
        <v>3.8</v>
      </c>
      <c r="G1435" s="295">
        <v>4.3</v>
      </c>
      <c r="H1435" s="295">
        <v>5.2</v>
      </c>
      <c r="I1435" s="295">
        <v>-1.1000000000000001</v>
      </c>
      <c r="J1435" s="295">
        <v>3</v>
      </c>
      <c r="K1435" s="295">
        <v>4.9000000000000004</v>
      </c>
      <c r="L1435" s="295">
        <v>11.9</v>
      </c>
      <c r="M1435" s="295">
        <v>14.3</v>
      </c>
      <c r="N1435" s="300">
        <v>12.8</v>
      </c>
      <c r="O1435" s="99"/>
    </row>
    <row r="1436" spans="1:15">
      <c r="A1436" s="99"/>
      <c r="B1436" s="321">
        <v>25</v>
      </c>
      <c r="C1436" s="295">
        <v>19.7</v>
      </c>
      <c r="D1436" s="295">
        <v>13.6</v>
      </c>
      <c r="E1436" s="295">
        <v>10.6</v>
      </c>
      <c r="F1436" s="295">
        <v>5</v>
      </c>
      <c r="G1436" s="295">
        <v>2.6</v>
      </c>
      <c r="H1436" s="295">
        <v>2.6</v>
      </c>
      <c r="I1436" s="295">
        <v>0.5</v>
      </c>
      <c r="J1436" s="295">
        <v>1.6</v>
      </c>
      <c r="K1436" s="295">
        <v>10.5</v>
      </c>
      <c r="L1436" s="295">
        <v>14.1</v>
      </c>
      <c r="M1436" s="295">
        <v>13</v>
      </c>
      <c r="N1436" s="300">
        <v>15.9</v>
      </c>
      <c r="O1436" s="99"/>
    </row>
    <row r="1437" spans="1:15">
      <c r="A1437" s="99"/>
      <c r="B1437" s="321">
        <v>26</v>
      </c>
      <c r="C1437" s="295">
        <v>22.3</v>
      </c>
      <c r="D1437" s="295">
        <v>12.4</v>
      </c>
      <c r="E1437" s="295">
        <v>12.2</v>
      </c>
      <c r="F1437" s="295">
        <v>8.3000000000000007</v>
      </c>
      <c r="G1437" s="295">
        <v>1.9</v>
      </c>
      <c r="H1437" s="295">
        <v>-2.2999999999999998</v>
      </c>
      <c r="I1437" s="295">
        <v>-0.4</v>
      </c>
      <c r="J1437" s="295">
        <v>0.4</v>
      </c>
      <c r="K1437" s="295">
        <v>8.1</v>
      </c>
      <c r="L1437" s="295">
        <v>13</v>
      </c>
      <c r="M1437" s="295">
        <v>10.4</v>
      </c>
      <c r="N1437" s="300">
        <v>18.5</v>
      </c>
      <c r="O1437" s="99"/>
    </row>
    <row r="1438" spans="1:15">
      <c r="A1438" s="99"/>
      <c r="B1438" s="321">
        <v>27</v>
      </c>
      <c r="C1438" s="295">
        <v>22.3</v>
      </c>
      <c r="D1438" s="295">
        <v>13.8</v>
      </c>
      <c r="E1438" s="295">
        <v>13</v>
      </c>
      <c r="F1438" s="295">
        <v>6</v>
      </c>
      <c r="G1438" s="295">
        <v>1</v>
      </c>
      <c r="H1438" s="295">
        <v>-4.8</v>
      </c>
      <c r="I1438" s="295">
        <v>0.6</v>
      </c>
      <c r="J1438" s="295">
        <v>2.1</v>
      </c>
      <c r="K1438" s="295">
        <v>5.4</v>
      </c>
      <c r="L1438" s="295">
        <v>14.5</v>
      </c>
      <c r="M1438" s="295">
        <v>9.6999999999999993</v>
      </c>
      <c r="N1438" s="300">
        <v>16.2</v>
      </c>
      <c r="O1438" s="99"/>
    </row>
    <row r="1439" spans="1:15">
      <c r="A1439" s="99"/>
      <c r="B1439" s="321">
        <v>28</v>
      </c>
      <c r="C1439" s="295">
        <v>20</v>
      </c>
      <c r="D1439" s="295">
        <v>14.2</v>
      </c>
      <c r="E1439" s="295">
        <v>12.1</v>
      </c>
      <c r="F1439" s="295">
        <v>3.6</v>
      </c>
      <c r="G1439" s="295">
        <v>0.2</v>
      </c>
      <c r="H1439" s="295">
        <v>-6.2</v>
      </c>
      <c r="I1439" s="295">
        <v>0.5</v>
      </c>
      <c r="J1439" s="295">
        <v>2.2999999999999998</v>
      </c>
      <c r="K1439" s="295">
        <v>5</v>
      </c>
      <c r="L1439" s="295">
        <v>5.2</v>
      </c>
      <c r="M1439" s="295">
        <v>13.4</v>
      </c>
      <c r="N1439" s="300">
        <v>16.899999999999999</v>
      </c>
      <c r="O1439" s="99"/>
    </row>
    <row r="1440" spans="1:15">
      <c r="A1440" s="99"/>
      <c r="B1440" s="321">
        <v>29</v>
      </c>
      <c r="C1440" s="295">
        <v>20.399999999999999</v>
      </c>
      <c r="D1440" s="295">
        <v>15.1</v>
      </c>
      <c r="E1440" s="295">
        <v>13.6</v>
      </c>
      <c r="F1440" s="295">
        <v>5.3</v>
      </c>
      <c r="G1440" s="295">
        <v>1.2</v>
      </c>
      <c r="H1440" s="295">
        <v>-6.5</v>
      </c>
      <c r="I1440" s="295">
        <v>0.5</v>
      </c>
      <c r="J1440" s="295"/>
      <c r="K1440" s="295">
        <v>8.1</v>
      </c>
      <c r="L1440" s="295">
        <v>8</v>
      </c>
      <c r="M1440" s="295">
        <v>15.6</v>
      </c>
      <c r="N1440" s="300">
        <v>18</v>
      </c>
      <c r="O1440" s="99"/>
    </row>
    <row r="1441" spans="1:15">
      <c r="A1441" s="99"/>
      <c r="B1441" s="321">
        <v>30</v>
      </c>
      <c r="C1441" s="295">
        <v>19.7</v>
      </c>
      <c r="D1441" s="295">
        <v>16.5</v>
      </c>
      <c r="E1441" s="295">
        <v>15.4</v>
      </c>
      <c r="F1441" s="295">
        <v>7.5</v>
      </c>
      <c r="G1441" s="295">
        <v>1.2</v>
      </c>
      <c r="H1441" s="295">
        <v>-5.4</v>
      </c>
      <c r="I1441" s="295">
        <v>-1.3</v>
      </c>
      <c r="J1441" s="295"/>
      <c r="K1441" s="295">
        <v>4.3</v>
      </c>
      <c r="L1441" s="295">
        <v>8.8000000000000007</v>
      </c>
      <c r="M1441" s="295">
        <v>12</v>
      </c>
      <c r="N1441" s="300">
        <v>20.3</v>
      </c>
      <c r="O1441" s="99"/>
    </row>
    <row r="1442" spans="1:15" ht="15" thickBot="1">
      <c r="A1442" s="99"/>
      <c r="B1442" s="325">
        <v>31</v>
      </c>
      <c r="C1442" s="302">
        <v>18.100000000000001</v>
      </c>
      <c r="D1442" s="302">
        <v>13.6</v>
      </c>
      <c r="E1442" s="302"/>
      <c r="F1442" s="302">
        <v>10.199999999999999</v>
      </c>
      <c r="G1442" s="302"/>
      <c r="H1442" s="302">
        <v>-0.6</v>
      </c>
      <c r="I1442" s="302">
        <v>-1.5</v>
      </c>
      <c r="J1442" s="302"/>
      <c r="K1442" s="302">
        <v>5</v>
      </c>
      <c r="L1442" s="302"/>
      <c r="M1442" s="302">
        <v>14.5</v>
      </c>
      <c r="N1442" s="303"/>
      <c r="O1442" s="99"/>
    </row>
    <row r="1443" spans="1:15">
      <c r="A1443" s="306" t="s">
        <v>652</v>
      </c>
      <c r="B1443" s="304" t="s">
        <v>211</v>
      </c>
      <c r="C1443" s="219">
        <v>0</v>
      </c>
      <c r="D1443" s="219">
        <v>0</v>
      </c>
      <c r="E1443" s="219">
        <v>7</v>
      </c>
      <c r="F1443" s="219">
        <v>21</v>
      </c>
      <c r="G1443" s="219">
        <v>31</v>
      </c>
      <c r="H1443" s="219">
        <v>31</v>
      </c>
      <c r="I1443" s="219">
        <v>31</v>
      </c>
      <c r="J1443" s="219">
        <v>28</v>
      </c>
      <c r="K1443" s="219">
        <v>31</v>
      </c>
      <c r="L1443" s="219">
        <v>25</v>
      </c>
      <c r="M1443" s="219">
        <v>15</v>
      </c>
      <c r="N1443" s="220">
        <v>8</v>
      </c>
    </row>
    <row r="1444" spans="1:15" ht="15" thickBot="1">
      <c r="A1444" s="307" t="s">
        <v>651</v>
      </c>
      <c r="B1444" s="305" t="s">
        <v>650</v>
      </c>
      <c r="C1444" s="211">
        <v>19.819354838709678</v>
      </c>
      <c r="D1444" s="211">
        <v>16.187096774193552</v>
      </c>
      <c r="E1444" s="211">
        <v>14.5</v>
      </c>
      <c r="F1444" s="211">
        <v>10.438709677419356</v>
      </c>
      <c r="G1444" s="211">
        <v>5.7833333333333323</v>
      </c>
      <c r="H1444" s="211">
        <v>1.8483870967741935</v>
      </c>
      <c r="I1444" s="211">
        <v>1.2709677419354843</v>
      </c>
      <c r="J1444" s="211">
        <v>-6.0714285714285644E-2</v>
      </c>
      <c r="K1444" s="211">
        <v>4.5032258064516135</v>
      </c>
      <c r="L1444" s="211">
        <v>8.3033333333333328</v>
      </c>
      <c r="M1444" s="211">
        <v>13.19032258064516</v>
      </c>
      <c r="N1444" s="212">
        <v>16.243333333333332</v>
      </c>
    </row>
    <row r="1445" spans="1:15">
      <c r="B1445" s="108"/>
      <c r="C1445" s="105"/>
      <c r="D1445" s="105"/>
      <c r="E1445" s="107"/>
      <c r="F1445" s="105"/>
      <c r="G1445" s="105"/>
      <c r="H1445" s="106"/>
      <c r="I1445" s="105"/>
      <c r="J1445" s="105"/>
      <c r="K1445" s="105"/>
      <c r="L1445" s="105"/>
      <c r="M1445" s="105"/>
      <c r="N1445" s="105"/>
    </row>
    <row r="1446" spans="1:15" ht="15" thickBot="1">
      <c r="B1446" s="108"/>
      <c r="C1446" s="105"/>
      <c r="D1446" s="105"/>
      <c r="E1446" s="107"/>
      <c r="F1446" s="105"/>
      <c r="G1446" s="105"/>
      <c r="H1446" s="106"/>
      <c r="I1446" s="105"/>
      <c r="J1446" s="105"/>
      <c r="K1446" s="105"/>
      <c r="L1446" s="105"/>
      <c r="M1446" s="105"/>
      <c r="N1446" s="105"/>
    </row>
    <row r="1447" spans="1:15" ht="15" thickBot="1">
      <c r="A1447" s="318" t="s">
        <v>709</v>
      </c>
      <c r="B1447" s="284" t="s">
        <v>236</v>
      </c>
      <c r="C1447" s="285" t="s">
        <v>667</v>
      </c>
      <c r="D1447" s="285" t="s">
        <v>667</v>
      </c>
      <c r="E1447" s="285" t="s">
        <v>667</v>
      </c>
      <c r="F1447" s="285" t="s">
        <v>667</v>
      </c>
      <c r="G1447" s="285" t="s">
        <v>667</v>
      </c>
      <c r="H1447" s="285" t="s">
        <v>667</v>
      </c>
      <c r="I1447" s="285" t="s">
        <v>666</v>
      </c>
      <c r="J1447" s="285" t="s">
        <v>666</v>
      </c>
      <c r="K1447" s="285" t="s">
        <v>666</v>
      </c>
      <c r="L1447" s="285" t="s">
        <v>666</v>
      </c>
      <c r="M1447" s="285" t="s">
        <v>666</v>
      </c>
      <c r="N1447" s="286" t="s">
        <v>666</v>
      </c>
      <c r="O1447" s="99"/>
    </row>
    <row r="1448" spans="1:15" ht="15" thickBot="1">
      <c r="A1448" s="102"/>
      <c r="B1448" s="287" t="s">
        <v>195</v>
      </c>
      <c r="C1448" s="288" t="s">
        <v>665</v>
      </c>
      <c r="D1448" s="288" t="s">
        <v>664</v>
      </c>
      <c r="E1448" s="288" t="s">
        <v>663</v>
      </c>
      <c r="F1448" s="288" t="s">
        <v>662</v>
      </c>
      <c r="G1448" s="288" t="s">
        <v>661</v>
      </c>
      <c r="H1448" s="288" t="s">
        <v>660</v>
      </c>
      <c r="I1448" s="288" t="s">
        <v>659</v>
      </c>
      <c r="J1448" s="288" t="s">
        <v>658</v>
      </c>
      <c r="K1448" s="288" t="s">
        <v>657</v>
      </c>
      <c r="L1448" s="288" t="s">
        <v>656</v>
      </c>
      <c r="M1448" s="288" t="s">
        <v>655</v>
      </c>
      <c r="N1448" s="289" t="s">
        <v>654</v>
      </c>
      <c r="O1448" s="99"/>
    </row>
    <row r="1449" spans="1:15" ht="15" thickBot="1">
      <c r="A1449" s="102"/>
      <c r="B1449" s="319" t="s">
        <v>653</v>
      </c>
      <c r="C1449" s="102"/>
      <c r="D1449" s="102"/>
      <c r="E1449" s="104"/>
      <c r="F1449" s="102"/>
      <c r="G1449" s="102"/>
      <c r="H1449" s="103"/>
      <c r="I1449" s="102"/>
      <c r="J1449" s="102"/>
      <c r="K1449" s="102"/>
      <c r="L1449" s="102"/>
      <c r="M1449" s="102"/>
      <c r="N1449" s="102"/>
      <c r="O1449" s="99"/>
    </row>
    <row r="1450" spans="1:15">
      <c r="A1450" s="99"/>
      <c r="B1450" s="314">
        <v>1</v>
      </c>
      <c r="C1450" s="322">
        <v>12.6</v>
      </c>
      <c r="D1450" s="297">
        <v>16.600000000000001</v>
      </c>
      <c r="E1450" s="297">
        <v>9.6</v>
      </c>
      <c r="F1450" s="297">
        <v>11.8</v>
      </c>
      <c r="G1450" s="297">
        <v>8.3000000000000007</v>
      </c>
      <c r="H1450" s="297">
        <v>-1.7</v>
      </c>
      <c r="I1450" s="297">
        <v>0</v>
      </c>
      <c r="J1450" s="297">
        <v>-2.6</v>
      </c>
      <c r="K1450" s="297">
        <v>0.9</v>
      </c>
      <c r="L1450" s="297">
        <v>0.3</v>
      </c>
      <c r="M1450" s="297">
        <v>5.8</v>
      </c>
      <c r="N1450" s="298">
        <v>13.1</v>
      </c>
      <c r="O1450" s="99"/>
    </row>
    <row r="1451" spans="1:15">
      <c r="A1451" s="99"/>
      <c r="B1451" s="315">
        <v>2</v>
      </c>
      <c r="C1451" s="312">
        <v>14</v>
      </c>
      <c r="D1451" s="295">
        <v>19.8</v>
      </c>
      <c r="E1451" s="295">
        <v>12.3</v>
      </c>
      <c r="F1451" s="295">
        <v>10.1</v>
      </c>
      <c r="G1451" s="295">
        <v>7.7</v>
      </c>
      <c r="H1451" s="295">
        <v>-2</v>
      </c>
      <c r="I1451" s="295">
        <v>-0.8</v>
      </c>
      <c r="J1451" s="295">
        <v>-2.5</v>
      </c>
      <c r="K1451" s="295">
        <v>1.6</v>
      </c>
      <c r="L1451" s="295">
        <v>-0.7</v>
      </c>
      <c r="M1451" s="295">
        <v>6.9</v>
      </c>
      <c r="N1451" s="300">
        <v>16.100000000000001</v>
      </c>
      <c r="O1451" s="99"/>
    </row>
    <row r="1452" spans="1:15">
      <c r="A1452" s="99"/>
      <c r="B1452" s="315">
        <v>3</v>
      </c>
      <c r="C1452" s="312">
        <v>16.100000000000001</v>
      </c>
      <c r="D1452" s="295">
        <v>17.7</v>
      </c>
      <c r="E1452" s="295">
        <v>13.5</v>
      </c>
      <c r="F1452" s="295">
        <v>9.6</v>
      </c>
      <c r="G1452" s="295">
        <v>6.1</v>
      </c>
      <c r="H1452" s="295">
        <v>-0.6</v>
      </c>
      <c r="I1452" s="295">
        <v>-0.9</v>
      </c>
      <c r="J1452" s="295">
        <v>-5.3</v>
      </c>
      <c r="K1452" s="295">
        <v>0.9</v>
      </c>
      <c r="L1452" s="295">
        <v>-0.6</v>
      </c>
      <c r="M1452" s="295">
        <v>10.3</v>
      </c>
      <c r="N1452" s="300">
        <v>19.100000000000001</v>
      </c>
      <c r="O1452" s="99"/>
    </row>
    <row r="1453" spans="1:15">
      <c r="A1453" s="99"/>
      <c r="B1453" s="315">
        <v>4</v>
      </c>
      <c r="C1453" s="312">
        <v>19.7</v>
      </c>
      <c r="D1453" s="295">
        <v>15.6</v>
      </c>
      <c r="E1453" s="295">
        <v>15.6</v>
      </c>
      <c r="F1453" s="295">
        <v>8.5</v>
      </c>
      <c r="G1453" s="295">
        <v>6.4</v>
      </c>
      <c r="H1453" s="295">
        <v>1.1000000000000001</v>
      </c>
      <c r="I1453" s="295">
        <v>-0.9</v>
      </c>
      <c r="J1453" s="295">
        <v>-5.3</v>
      </c>
      <c r="K1453" s="295">
        <v>-0.7</v>
      </c>
      <c r="L1453" s="295">
        <v>-0.1</v>
      </c>
      <c r="M1453" s="295">
        <v>13.4</v>
      </c>
      <c r="N1453" s="300">
        <v>15.8</v>
      </c>
      <c r="O1453" s="99"/>
    </row>
    <row r="1454" spans="1:15">
      <c r="A1454" s="99"/>
      <c r="B1454" s="315">
        <v>5</v>
      </c>
      <c r="C1454" s="312">
        <v>16.5</v>
      </c>
      <c r="D1454" s="295">
        <v>15</v>
      </c>
      <c r="E1454" s="295">
        <v>17.3</v>
      </c>
      <c r="F1454" s="295">
        <v>9</v>
      </c>
      <c r="G1454" s="295">
        <v>6.7</v>
      </c>
      <c r="H1454" s="295">
        <v>1.3</v>
      </c>
      <c r="I1454" s="295">
        <v>-1.4</v>
      </c>
      <c r="J1454" s="295">
        <v>-6.3</v>
      </c>
      <c r="K1454" s="295">
        <v>0.7</v>
      </c>
      <c r="L1454" s="295">
        <v>0.5</v>
      </c>
      <c r="M1454" s="295">
        <v>15.4</v>
      </c>
      <c r="N1454" s="300">
        <v>17.600000000000001</v>
      </c>
      <c r="O1454" s="99"/>
    </row>
    <row r="1455" spans="1:15">
      <c r="A1455" s="99"/>
      <c r="B1455" s="315">
        <v>6</v>
      </c>
      <c r="C1455" s="312">
        <v>19.899999999999999</v>
      </c>
      <c r="D1455" s="295">
        <v>14.9</v>
      </c>
      <c r="E1455" s="295">
        <v>17</v>
      </c>
      <c r="F1455" s="295">
        <v>8.1</v>
      </c>
      <c r="G1455" s="295">
        <v>5.5</v>
      </c>
      <c r="H1455" s="295">
        <v>1.7</v>
      </c>
      <c r="I1455" s="295">
        <v>-2</v>
      </c>
      <c r="J1455" s="295">
        <v>-6.1</v>
      </c>
      <c r="K1455" s="295">
        <v>0.5</v>
      </c>
      <c r="L1455" s="295">
        <v>0.4</v>
      </c>
      <c r="M1455" s="295">
        <v>10.7</v>
      </c>
      <c r="N1455" s="300">
        <v>21.2</v>
      </c>
      <c r="O1455" s="99"/>
    </row>
    <row r="1456" spans="1:15">
      <c r="A1456" s="99"/>
      <c r="B1456" s="315">
        <v>7</v>
      </c>
      <c r="C1456" s="312">
        <v>20.100000000000001</v>
      </c>
      <c r="D1456" s="295">
        <v>16.600000000000001</v>
      </c>
      <c r="E1456" s="295">
        <v>14.6</v>
      </c>
      <c r="F1456" s="295">
        <v>10.1</v>
      </c>
      <c r="G1456" s="295">
        <v>2.8</v>
      </c>
      <c r="H1456" s="295">
        <v>0.7</v>
      </c>
      <c r="I1456" s="295">
        <v>-1.6</v>
      </c>
      <c r="J1456" s="295">
        <v>-5.2</v>
      </c>
      <c r="K1456" s="295">
        <v>0.6</v>
      </c>
      <c r="L1456" s="295">
        <v>1.5</v>
      </c>
      <c r="M1456" s="295">
        <v>8</v>
      </c>
      <c r="N1456" s="300">
        <v>17.100000000000001</v>
      </c>
      <c r="O1456" s="99"/>
    </row>
    <row r="1457" spans="1:15">
      <c r="A1457" s="99"/>
      <c r="B1457" s="315">
        <v>8</v>
      </c>
      <c r="C1457" s="312">
        <v>16.5</v>
      </c>
      <c r="D1457" s="295">
        <v>16.600000000000001</v>
      </c>
      <c r="E1457" s="295">
        <v>15.4</v>
      </c>
      <c r="F1457" s="295">
        <v>12</v>
      </c>
      <c r="G1457" s="295">
        <v>4.0999999999999996</v>
      </c>
      <c r="H1457" s="295">
        <v>-2</v>
      </c>
      <c r="I1457" s="295">
        <v>1.3</v>
      </c>
      <c r="J1457" s="295">
        <v>-4</v>
      </c>
      <c r="K1457" s="295">
        <v>2.5</v>
      </c>
      <c r="L1457" s="295">
        <v>3.3</v>
      </c>
      <c r="M1457" s="295">
        <v>11.1</v>
      </c>
      <c r="N1457" s="300">
        <v>11.6</v>
      </c>
      <c r="O1457" s="99"/>
    </row>
    <row r="1458" spans="1:15">
      <c r="A1458" s="99"/>
      <c r="B1458" s="315">
        <v>9</v>
      </c>
      <c r="C1458" s="312">
        <v>10.8</v>
      </c>
      <c r="D1458" s="295">
        <v>17.3</v>
      </c>
      <c r="E1458" s="295">
        <v>13.1</v>
      </c>
      <c r="F1458" s="295">
        <v>13.3</v>
      </c>
      <c r="G1458" s="295">
        <v>4.4000000000000004</v>
      </c>
      <c r="H1458" s="295">
        <v>-4.3</v>
      </c>
      <c r="I1458" s="295">
        <v>3.4</v>
      </c>
      <c r="J1458" s="295">
        <v>-0.8</v>
      </c>
      <c r="K1458" s="295">
        <v>2.9</v>
      </c>
      <c r="L1458" s="295">
        <v>5</v>
      </c>
      <c r="M1458" s="295">
        <v>11.7</v>
      </c>
      <c r="N1458" s="300">
        <v>9.1</v>
      </c>
      <c r="O1458" s="99"/>
    </row>
    <row r="1459" spans="1:15">
      <c r="A1459" s="99"/>
      <c r="B1459" s="315">
        <v>10</v>
      </c>
      <c r="C1459" s="312">
        <v>10.7</v>
      </c>
      <c r="D1459" s="295">
        <v>19.899999999999999</v>
      </c>
      <c r="E1459" s="295">
        <v>11.4</v>
      </c>
      <c r="F1459" s="295">
        <v>12.5</v>
      </c>
      <c r="G1459" s="295">
        <v>5.5</v>
      </c>
      <c r="H1459" s="295">
        <v>-2</v>
      </c>
      <c r="I1459" s="295">
        <v>5.7</v>
      </c>
      <c r="J1459" s="295">
        <v>0.2</v>
      </c>
      <c r="K1459" s="295">
        <v>5.2</v>
      </c>
      <c r="L1459" s="295">
        <v>7.5</v>
      </c>
      <c r="M1459" s="295">
        <v>9.1</v>
      </c>
      <c r="N1459" s="300">
        <v>12.8</v>
      </c>
      <c r="O1459" s="99"/>
    </row>
    <row r="1460" spans="1:15">
      <c r="A1460" s="99"/>
      <c r="B1460" s="315">
        <v>11</v>
      </c>
      <c r="C1460" s="312">
        <v>13.9</v>
      </c>
      <c r="D1460" s="295">
        <v>14.5</v>
      </c>
      <c r="E1460" s="295">
        <v>11.2</v>
      </c>
      <c r="F1460" s="295">
        <v>13</v>
      </c>
      <c r="G1460" s="295">
        <v>7.8</v>
      </c>
      <c r="H1460" s="295">
        <v>1</v>
      </c>
      <c r="I1460" s="295">
        <v>-0.2</v>
      </c>
      <c r="J1460" s="295">
        <v>-2.1</v>
      </c>
      <c r="K1460" s="295">
        <v>1.2</v>
      </c>
      <c r="L1460" s="295">
        <v>8.4</v>
      </c>
      <c r="M1460" s="295">
        <v>11.9</v>
      </c>
      <c r="N1460" s="300">
        <v>13.7</v>
      </c>
      <c r="O1460" s="99"/>
    </row>
    <row r="1461" spans="1:15">
      <c r="A1461" s="99"/>
      <c r="B1461" s="315">
        <v>12</v>
      </c>
      <c r="C1461" s="312">
        <v>13.4</v>
      </c>
      <c r="D1461" s="295">
        <v>12.1</v>
      </c>
      <c r="E1461" s="295">
        <v>12.6</v>
      </c>
      <c r="F1461" s="295">
        <v>12.6</v>
      </c>
      <c r="G1461" s="295">
        <v>7.9</v>
      </c>
      <c r="H1461" s="295">
        <v>4.0999999999999996</v>
      </c>
      <c r="I1461" s="295">
        <v>1.7</v>
      </c>
      <c r="J1461" s="295">
        <v>-4</v>
      </c>
      <c r="K1461" s="295">
        <v>0.4</v>
      </c>
      <c r="L1461" s="295">
        <v>7.7</v>
      </c>
      <c r="M1461" s="295">
        <v>17</v>
      </c>
      <c r="N1461" s="300">
        <v>19.100000000000001</v>
      </c>
      <c r="O1461" s="99"/>
    </row>
    <row r="1462" spans="1:15">
      <c r="A1462" s="99"/>
      <c r="B1462" s="315">
        <v>13</v>
      </c>
      <c r="C1462" s="312">
        <v>13.2</v>
      </c>
      <c r="D1462" s="295">
        <v>13.5</v>
      </c>
      <c r="E1462" s="295">
        <v>14.8</v>
      </c>
      <c r="F1462" s="295">
        <v>13.5</v>
      </c>
      <c r="G1462" s="295">
        <v>8</v>
      </c>
      <c r="H1462" s="295">
        <v>4.9000000000000004</v>
      </c>
      <c r="I1462" s="295">
        <v>5.7</v>
      </c>
      <c r="J1462" s="295">
        <v>-3.4</v>
      </c>
      <c r="K1462" s="295">
        <v>0.2</v>
      </c>
      <c r="L1462" s="295">
        <v>5.8</v>
      </c>
      <c r="M1462" s="295">
        <v>11.5</v>
      </c>
      <c r="N1462" s="300">
        <v>16.7</v>
      </c>
      <c r="O1462" s="99"/>
    </row>
    <row r="1463" spans="1:15">
      <c r="A1463" s="99"/>
      <c r="B1463" s="315">
        <v>14</v>
      </c>
      <c r="C1463" s="312">
        <v>15.7</v>
      </c>
      <c r="D1463" s="295">
        <v>11.4</v>
      </c>
      <c r="E1463" s="295">
        <v>14.2</v>
      </c>
      <c r="F1463" s="295">
        <v>10.7</v>
      </c>
      <c r="G1463" s="295">
        <v>8.1999999999999993</v>
      </c>
      <c r="H1463" s="295">
        <v>4.7</v>
      </c>
      <c r="I1463" s="295">
        <v>1.5</v>
      </c>
      <c r="J1463" s="295">
        <v>-3.5</v>
      </c>
      <c r="K1463" s="295">
        <v>0.6</v>
      </c>
      <c r="L1463" s="295">
        <v>6.6</v>
      </c>
      <c r="M1463" s="295">
        <v>9.9</v>
      </c>
      <c r="N1463" s="300">
        <v>18.7</v>
      </c>
      <c r="O1463" s="99"/>
    </row>
    <row r="1464" spans="1:15">
      <c r="A1464" s="99"/>
      <c r="B1464" s="315">
        <v>15</v>
      </c>
      <c r="C1464" s="312">
        <v>16.3</v>
      </c>
      <c r="D1464" s="295">
        <v>10.6</v>
      </c>
      <c r="E1464" s="295">
        <v>14.3</v>
      </c>
      <c r="F1464" s="295">
        <v>10</v>
      </c>
      <c r="G1464" s="295">
        <v>8.3000000000000007</v>
      </c>
      <c r="H1464" s="295">
        <v>3.7</v>
      </c>
      <c r="I1464" s="295">
        <v>0.1</v>
      </c>
      <c r="J1464" s="295">
        <v>-0.7</v>
      </c>
      <c r="K1464" s="295">
        <v>0.6</v>
      </c>
      <c r="L1464" s="295">
        <v>11.1</v>
      </c>
      <c r="M1464" s="295">
        <v>10.3</v>
      </c>
      <c r="N1464" s="300">
        <v>12.4</v>
      </c>
      <c r="O1464" s="99"/>
    </row>
    <row r="1465" spans="1:15">
      <c r="A1465" s="99"/>
      <c r="B1465" s="315">
        <v>16</v>
      </c>
      <c r="C1465" s="312">
        <v>17.8</v>
      </c>
      <c r="D1465" s="295">
        <v>10.9</v>
      </c>
      <c r="E1465" s="295">
        <v>14.3</v>
      </c>
      <c r="F1465" s="295">
        <v>11.4</v>
      </c>
      <c r="G1465" s="295">
        <v>6</v>
      </c>
      <c r="H1465" s="295">
        <v>2.2999999999999998</v>
      </c>
      <c r="I1465" s="295">
        <v>0.8</v>
      </c>
      <c r="J1465" s="295">
        <v>-0.2</v>
      </c>
      <c r="K1465" s="295">
        <v>4.8</v>
      </c>
      <c r="L1465" s="295">
        <v>12.7</v>
      </c>
      <c r="M1465" s="295">
        <v>11.7</v>
      </c>
      <c r="N1465" s="300">
        <v>12</v>
      </c>
      <c r="O1465" s="99"/>
    </row>
    <row r="1466" spans="1:15">
      <c r="A1466" s="99"/>
      <c r="B1466" s="315">
        <v>17</v>
      </c>
      <c r="C1466" s="312">
        <v>17.899999999999999</v>
      </c>
      <c r="D1466" s="295">
        <v>11.9</v>
      </c>
      <c r="E1466" s="295">
        <v>13.9</v>
      </c>
      <c r="F1466" s="295">
        <v>10.9</v>
      </c>
      <c r="G1466" s="295">
        <v>4.5</v>
      </c>
      <c r="H1466" s="295">
        <v>0.6</v>
      </c>
      <c r="I1466" s="295">
        <v>0.4</v>
      </c>
      <c r="J1466" s="295">
        <v>-2.2000000000000002</v>
      </c>
      <c r="K1466" s="295">
        <v>5.7</v>
      </c>
      <c r="L1466" s="295">
        <v>5.6</v>
      </c>
      <c r="M1466" s="295">
        <v>9.5</v>
      </c>
      <c r="N1466" s="300">
        <v>12</v>
      </c>
      <c r="O1466" s="99"/>
    </row>
    <row r="1467" spans="1:15">
      <c r="A1467" s="99"/>
      <c r="B1467" s="315">
        <v>18</v>
      </c>
      <c r="C1467" s="312">
        <v>19</v>
      </c>
      <c r="D1467" s="295">
        <v>12.1</v>
      </c>
      <c r="E1467" s="295">
        <v>13.2</v>
      </c>
      <c r="F1467" s="295">
        <v>10.199999999999999</v>
      </c>
      <c r="G1467" s="295">
        <v>5.0999999999999996</v>
      </c>
      <c r="H1467" s="295">
        <v>6.6</v>
      </c>
      <c r="I1467" s="295">
        <v>-0.4</v>
      </c>
      <c r="J1467" s="295">
        <v>-2.1</v>
      </c>
      <c r="K1467" s="295">
        <v>3.8</v>
      </c>
      <c r="L1467" s="295">
        <v>1.7</v>
      </c>
      <c r="M1467" s="295">
        <v>12.1</v>
      </c>
      <c r="N1467" s="300">
        <v>11.1</v>
      </c>
      <c r="O1467" s="99"/>
    </row>
    <row r="1468" spans="1:15">
      <c r="A1468" s="99"/>
      <c r="B1468" s="315">
        <v>19</v>
      </c>
      <c r="C1468" s="312">
        <v>20.399999999999999</v>
      </c>
      <c r="D1468" s="295">
        <v>11.8</v>
      </c>
      <c r="E1468" s="295">
        <v>15</v>
      </c>
      <c r="F1468" s="295">
        <v>11.9</v>
      </c>
      <c r="G1468" s="295">
        <v>2.7</v>
      </c>
      <c r="H1468" s="295">
        <v>6.4</v>
      </c>
      <c r="I1468" s="295">
        <v>-0.9</v>
      </c>
      <c r="J1468" s="295">
        <v>-2.7</v>
      </c>
      <c r="K1468" s="295">
        <v>3.1</v>
      </c>
      <c r="L1468" s="295">
        <v>4.9000000000000004</v>
      </c>
      <c r="M1468" s="295">
        <v>11.7</v>
      </c>
      <c r="N1468" s="300">
        <v>8.8000000000000007</v>
      </c>
      <c r="O1468" s="99"/>
    </row>
    <row r="1469" spans="1:15">
      <c r="A1469" s="99"/>
      <c r="B1469" s="315">
        <v>20</v>
      </c>
      <c r="C1469" s="312">
        <v>22.4</v>
      </c>
      <c r="D1469" s="295">
        <v>10.7</v>
      </c>
      <c r="E1469" s="295">
        <v>13.3</v>
      </c>
      <c r="F1469" s="295">
        <v>11.1</v>
      </c>
      <c r="G1469" s="295">
        <v>3.2</v>
      </c>
      <c r="H1469" s="295">
        <v>1</v>
      </c>
      <c r="I1469" s="295">
        <v>-2</v>
      </c>
      <c r="J1469" s="295">
        <v>-0.8</v>
      </c>
      <c r="K1469" s="295">
        <v>1.8</v>
      </c>
      <c r="L1469" s="295">
        <v>7.5</v>
      </c>
      <c r="M1469" s="295">
        <v>7.9</v>
      </c>
      <c r="N1469" s="300">
        <v>9</v>
      </c>
      <c r="O1469" s="99"/>
    </row>
    <row r="1470" spans="1:15">
      <c r="A1470" s="99"/>
      <c r="B1470" s="315">
        <v>21</v>
      </c>
      <c r="C1470" s="312">
        <v>20.100000000000001</v>
      </c>
      <c r="D1470" s="295">
        <v>10.1</v>
      </c>
      <c r="E1470" s="295">
        <v>12</v>
      </c>
      <c r="F1470" s="295">
        <v>7.7</v>
      </c>
      <c r="G1470" s="295">
        <v>1.9</v>
      </c>
      <c r="H1470" s="295">
        <v>1.5</v>
      </c>
      <c r="I1470" s="295">
        <v>-2.9</v>
      </c>
      <c r="J1470" s="295">
        <v>0.2</v>
      </c>
      <c r="K1470" s="295">
        <v>2.6</v>
      </c>
      <c r="L1470" s="295">
        <v>10.199999999999999</v>
      </c>
      <c r="M1470" s="295">
        <v>6.9</v>
      </c>
      <c r="N1470" s="300">
        <v>10.3</v>
      </c>
      <c r="O1470" s="99"/>
    </row>
    <row r="1471" spans="1:15">
      <c r="A1471" s="99"/>
      <c r="B1471" s="315">
        <v>22</v>
      </c>
      <c r="C1471" s="312">
        <v>18.8</v>
      </c>
      <c r="D1471" s="295">
        <v>10.3</v>
      </c>
      <c r="E1471" s="295">
        <v>6.6</v>
      </c>
      <c r="F1471" s="295">
        <v>3.9</v>
      </c>
      <c r="G1471" s="295">
        <v>0.7</v>
      </c>
      <c r="H1471" s="295">
        <v>3.6</v>
      </c>
      <c r="I1471" s="295">
        <v>0.3</v>
      </c>
      <c r="J1471" s="295">
        <v>-0.7</v>
      </c>
      <c r="K1471" s="295">
        <v>1.5</v>
      </c>
      <c r="L1471" s="295">
        <v>4.2</v>
      </c>
      <c r="M1471" s="295">
        <v>9.3000000000000007</v>
      </c>
      <c r="N1471" s="300">
        <v>9.5</v>
      </c>
      <c r="O1471" s="99"/>
    </row>
    <row r="1472" spans="1:15">
      <c r="A1472" s="99"/>
      <c r="B1472" s="315">
        <v>23</v>
      </c>
      <c r="C1472" s="312">
        <v>17.899999999999999</v>
      </c>
      <c r="D1472" s="295">
        <v>11</v>
      </c>
      <c r="E1472" s="295">
        <v>5.8</v>
      </c>
      <c r="F1472" s="295">
        <v>6.7</v>
      </c>
      <c r="G1472" s="295">
        <v>0.8</v>
      </c>
      <c r="H1472" s="295">
        <v>5.3</v>
      </c>
      <c r="I1472" s="295">
        <v>-2</v>
      </c>
      <c r="J1472" s="295">
        <v>0</v>
      </c>
      <c r="K1472" s="295">
        <v>1.5</v>
      </c>
      <c r="L1472" s="295">
        <v>6.7</v>
      </c>
      <c r="M1472" s="295">
        <v>12.7</v>
      </c>
      <c r="N1472" s="300">
        <v>8.1999999999999993</v>
      </c>
      <c r="O1472" s="99"/>
    </row>
    <row r="1473" spans="1:15">
      <c r="A1473" s="99"/>
      <c r="B1473" s="315">
        <v>24</v>
      </c>
      <c r="C1473" s="312">
        <v>16.100000000000001</v>
      </c>
      <c r="D1473" s="295">
        <v>8.1999999999999993</v>
      </c>
      <c r="E1473" s="295">
        <v>6.7</v>
      </c>
      <c r="F1473" s="295">
        <v>5.0999999999999996</v>
      </c>
      <c r="G1473" s="295">
        <v>2.5</v>
      </c>
      <c r="H1473" s="295">
        <v>3.2</v>
      </c>
      <c r="I1473" s="295">
        <v>-3.3</v>
      </c>
      <c r="J1473" s="295">
        <v>0.2</v>
      </c>
      <c r="K1473" s="295">
        <v>2.9</v>
      </c>
      <c r="L1473" s="295">
        <v>8.1</v>
      </c>
      <c r="M1473" s="295">
        <v>10.8</v>
      </c>
      <c r="N1473" s="300">
        <v>9.4</v>
      </c>
      <c r="O1473" s="99"/>
    </row>
    <row r="1474" spans="1:15">
      <c r="A1474" s="99"/>
      <c r="B1474" s="315">
        <v>25</v>
      </c>
      <c r="C1474" s="312">
        <v>16</v>
      </c>
      <c r="D1474" s="295">
        <v>10.4</v>
      </c>
      <c r="E1474" s="295">
        <v>9.3000000000000007</v>
      </c>
      <c r="F1474" s="295">
        <v>5.5</v>
      </c>
      <c r="G1474" s="295">
        <v>0.6</v>
      </c>
      <c r="H1474" s="295">
        <v>0.5</v>
      </c>
      <c r="I1474" s="295">
        <v>-1.3</v>
      </c>
      <c r="J1474" s="295">
        <v>-1.4</v>
      </c>
      <c r="K1474" s="295">
        <v>8.5</v>
      </c>
      <c r="L1474" s="295">
        <v>10.9</v>
      </c>
      <c r="M1474" s="295">
        <v>10.7</v>
      </c>
      <c r="N1474" s="300">
        <v>12.1</v>
      </c>
      <c r="O1474" s="99"/>
    </row>
    <row r="1475" spans="1:15">
      <c r="A1475" s="99"/>
      <c r="B1475" s="315">
        <v>26</v>
      </c>
      <c r="C1475" s="312">
        <v>19.2</v>
      </c>
      <c r="D1475" s="295">
        <v>11</v>
      </c>
      <c r="E1475" s="295">
        <v>10.5</v>
      </c>
      <c r="F1475" s="295">
        <v>6.3</v>
      </c>
      <c r="G1475" s="295">
        <v>-0.1</v>
      </c>
      <c r="H1475" s="295">
        <v>-4.0999999999999996</v>
      </c>
      <c r="I1475" s="295">
        <v>-1.6</v>
      </c>
      <c r="J1475" s="295">
        <v>-1.7</v>
      </c>
      <c r="K1475" s="295">
        <v>4.5999999999999996</v>
      </c>
      <c r="L1475" s="295">
        <v>10.7</v>
      </c>
      <c r="M1475" s="295">
        <v>8.6</v>
      </c>
      <c r="N1475" s="300">
        <v>16.2</v>
      </c>
      <c r="O1475" s="99"/>
    </row>
    <row r="1476" spans="1:15">
      <c r="A1476" s="99"/>
      <c r="B1476" s="315">
        <v>27</v>
      </c>
      <c r="C1476" s="312">
        <v>19.5</v>
      </c>
      <c r="D1476" s="295">
        <v>9.8000000000000007</v>
      </c>
      <c r="E1476" s="295">
        <v>10.5</v>
      </c>
      <c r="F1476" s="295">
        <v>4.5</v>
      </c>
      <c r="G1476" s="295">
        <v>-0.9</v>
      </c>
      <c r="H1476" s="295">
        <v>-6.5</v>
      </c>
      <c r="I1476" s="295">
        <v>-1.4</v>
      </c>
      <c r="J1476" s="295">
        <v>-0.6</v>
      </c>
      <c r="K1476" s="295">
        <v>2.7</v>
      </c>
      <c r="L1476" s="295">
        <v>10.4</v>
      </c>
      <c r="M1476" s="295">
        <v>7</v>
      </c>
      <c r="N1476" s="300">
        <v>14.5</v>
      </c>
      <c r="O1476" s="99"/>
    </row>
    <row r="1477" spans="1:15">
      <c r="A1477" s="99"/>
      <c r="B1477" s="315">
        <v>28</v>
      </c>
      <c r="C1477" s="312">
        <v>18.2</v>
      </c>
      <c r="D1477" s="295">
        <v>11.3</v>
      </c>
      <c r="E1477" s="295">
        <v>10.1</v>
      </c>
      <c r="F1477" s="295">
        <v>2.9</v>
      </c>
      <c r="G1477" s="295">
        <v>-1.4</v>
      </c>
      <c r="H1477" s="295">
        <v>-9.5</v>
      </c>
      <c r="I1477" s="295">
        <v>-1.2</v>
      </c>
      <c r="J1477" s="295">
        <v>-0.3</v>
      </c>
      <c r="K1477" s="295">
        <v>3</v>
      </c>
      <c r="L1477" s="295">
        <v>2.8</v>
      </c>
      <c r="M1477" s="295">
        <v>10.8</v>
      </c>
      <c r="N1477" s="300">
        <v>13.5</v>
      </c>
      <c r="O1477" s="99"/>
    </row>
    <row r="1478" spans="1:15">
      <c r="A1478" s="99"/>
      <c r="B1478" s="315">
        <v>29</v>
      </c>
      <c r="C1478" s="312">
        <v>18.600000000000001</v>
      </c>
      <c r="D1478" s="295">
        <v>13.6</v>
      </c>
      <c r="E1478" s="295">
        <v>13</v>
      </c>
      <c r="F1478" s="295">
        <v>4.8</v>
      </c>
      <c r="G1478" s="295">
        <v>-0.9</v>
      </c>
      <c r="H1478" s="295">
        <v>-8.6999999999999993</v>
      </c>
      <c r="I1478" s="295">
        <v>-1.7</v>
      </c>
      <c r="J1478" s="295"/>
      <c r="K1478" s="295">
        <v>6.4</v>
      </c>
      <c r="L1478" s="295">
        <v>4.4000000000000004</v>
      </c>
      <c r="M1478" s="295">
        <v>12.1</v>
      </c>
      <c r="N1478" s="300">
        <v>17.100000000000001</v>
      </c>
      <c r="O1478" s="99"/>
    </row>
    <row r="1479" spans="1:15">
      <c r="A1479" s="99"/>
      <c r="B1479" s="315">
        <v>30</v>
      </c>
      <c r="C1479" s="312">
        <v>17.7</v>
      </c>
      <c r="D1479" s="295">
        <v>13.1</v>
      </c>
      <c r="E1479" s="295">
        <v>14.1</v>
      </c>
      <c r="F1479" s="295">
        <v>6.7</v>
      </c>
      <c r="G1479" s="295">
        <v>-0.2</v>
      </c>
      <c r="H1479" s="295">
        <v>-4.4000000000000004</v>
      </c>
      <c r="I1479" s="295">
        <v>-3.1</v>
      </c>
      <c r="J1479" s="295"/>
      <c r="K1479" s="295">
        <v>2.4</v>
      </c>
      <c r="L1479" s="295">
        <v>6.8</v>
      </c>
      <c r="M1479" s="295">
        <v>8.6999999999999993</v>
      </c>
      <c r="N1479" s="300">
        <v>18.5</v>
      </c>
      <c r="O1479" s="99"/>
    </row>
    <row r="1480" spans="1:15" ht="15" thickBot="1">
      <c r="A1480" s="99"/>
      <c r="B1480" s="323">
        <v>31</v>
      </c>
      <c r="C1480" s="313">
        <v>14.8</v>
      </c>
      <c r="D1480" s="302">
        <v>11.6</v>
      </c>
      <c r="E1480" s="302"/>
      <c r="F1480" s="302">
        <v>9</v>
      </c>
      <c r="G1480" s="302"/>
      <c r="H1480" s="302">
        <v>-1.2</v>
      </c>
      <c r="I1480" s="302">
        <v>-3.1</v>
      </c>
      <c r="J1480" s="302"/>
      <c r="K1480" s="302">
        <v>3</v>
      </c>
      <c r="L1480" s="302"/>
      <c r="M1480" s="302">
        <v>11.7</v>
      </c>
      <c r="N1480" s="303"/>
      <c r="O1480" s="99"/>
    </row>
    <row r="1481" spans="1:15">
      <c r="A1481" s="306" t="s">
        <v>652</v>
      </c>
      <c r="B1481" s="304" t="s">
        <v>211</v>
      </c>
      <c r="C1481" s="219">
        <v>0</v>
      </c>
      <c r="D1481" s="219">
        <v>0</v>
      </c>
      <c r="E1481" s="219">
        <v>14</v>
      </c>
      <c r="F1481" s="219">
        <v>28</v>
      </c>
      <c r="G1481" s="219">
        <v>31</v>
      </c>
      <c r="H1481" s="219">
        <v>31</v>
      </c>
      <c r="I1481" s="219">
        <v>31</v>
      </c>
      <c r="J1481" s="219">
        <v>28</v>
      </c>
      <c r="K1481" s="219">
        <v>31</v>
      </c>
      <c r="L1481" s="219">
        <v>31</v>
      </c>
      <c r="M1481" s="219">
        <v>28</v>
      </c>
      <c r="N1481" s="220">
        <v>15</v>
      </c>
    </row>
    <row r="1482" spans="1:15" ht="15" thickBot="1">
      <c r="A1482" s="307" t="s">
        <v>651</v>
      </c>
      <c r="B1482" s="305" t="s">
        <v>650</v>
      </c>
      <c r="C1482" s="211">
        <v>16.896774193548385</v>
      </c>
      <c r="D1482" s="211">
        <v>13.222580645161296</v>
      </c>
      <c r="E1482" s="211">
        <v>12.506666666666669</v>
      </c>
      <c r="F1482" s="211">
        <v>9.1419354838709666</v>
      </c>
      <c r="G1482" s="211">
        <v>4.0733333333333333</v>
      </c>
      <c r="H1482" s="211">
        <v>0.23225806451612904</v>
      </c>
      <c r="I1482" s="211">
        <v>-0.38064516129032261</v>
      </c>
      <c r="J1482" s="211">
        <v>-2.2821428571428575</v>
      </c>
      <c r="K1482" s="211">
        <v>2.4645161290322584</v>
      </c>
      <c r="L1482" s="211">
        <v>5.4766666666666683</v>
      </c>
      <c r="M1482" s="211">
        <v>10.490322580645163</v>
      </c>
      <c r="N1482" s="212">
        <v>13.876666666666669</v>
      </c>
    </row>
    <row r="1483" spans="1:15">
      <c r="B1483" s="108"/>
      <c r="C1483" s="105"/>
      <c r="D1483" s="105"/>
      <c r="E1483" s="107"/>
      <c r="F1483" s="105"/>
      <c r="G1483" s="105"/>
      <c r="H1483" s="106"/>
      <c r="I1483" s="105"/>
      <c r="J1483" s="105"/>
      <c r="K1483" s="105"/>
      <c r="L1483" s="105"/>
      <c r="M1483" s="105"/>
      <c r="N1483" s="105"/>
    </row>
    <row r="1484" spans="1:15" ht="15" thickBot="1">
      <c r="B1484" s="108"/>
      <c r="C1484" s="105"/>
      <c r="D1484" s="105"/>
      <c r="E1484" s="107"/>
      <c r="F1484" s="105"/>
      <c r="G1484" s="105"/>
      <c r="H1484" s="106"/>
      <c r="I1484" s="105"/>
      <c r="J1484" s="105"/>
      <c r="K1484" s="105"/>
      <c r="L1484" s="105"/>
      <c r="M1484" s="105"/>
      <c r="N1484" s="105"/>
    </row>
    <row r="1485" spans="1:15" ht="15" thickBot="1">
      <c r="A1485" s="318" t="s">
        <v>708</v>
      </c>
      <c r="B1485" s="284" t="s">
        <v>236</v>
      </c>
      <c r="C1485" s="285" t="s">
        <v>667</v>
      </c>
      <c r="D1485" s="285" t="s">
        <v>667</v>
      </c>
      <c r="E1485" s="285" t="s">
        <v>667</v>
      </c>
      <c r="F1485" s="285" t="s">
        <v>667</v>
      </c>
      <c r="G1485" s="285" t="s">
        <v>667</v>
      </c>
      <c r="H1485" s="285" t="s">
        <v>667</v>
      </c>
      <c r="I1485" s="285" t="s">
        <v>666</v>
      </c>
      <c r="J1485" s="285" t="s">
        <v>666</v>
      </c>
      <c r="K1485" s="285" t="s">
        <v>666</v>
      </c>
      <c r="L1485" s="285" t="s">
        <v>666</v>
      </c>
      <c r="M1485" s="285" t="s">
        <v>666</v>
      </c>
      <c r="N1485" s="286" t="s">
        <v>666</v>
      </c>
      <c r="O1485" s="99"/>
    </row>
    <row r="1486" spans="1:15" ht="15" thickBot="1">
      <c r="A1486" s="102"/>
      <c r="B1486" s="287" t="s">
        <v>195</v>
      </c>
      <c r="C1486" s="288" t="s">
        <v>665</v>
      </c>
      <c r="D1486" s="288" t="s">
        <v>664</v>
      </c>
      <c r="E1486" s="288" t="s">
        <v>663</v>
      </c>
      <c r="F1486" s="288" t="s">
        <v>662</v>
      </c>
      <c r="G1486" s="288" t="s">
        <v>661</v>
      </c>
      <c r="H1486" s="288" t="s">
        <v>660</v>
      </c>
      <c r="I1486" s="288" t="s">
        <v>659</v>
      </c>
      <c r="J1486" s="288" t="s">
        <v>658</v>
      </c>
      <c r="K1486" s="288" t="s">
        <v>657</v>
      </c>
      <c r="L1486" s="288" t="s">
        <v>656</v>
      </c>
      <c r="M1486" s="288" t="s">
        <v>655</v>
      </c>
      <c r="N1486" s="289" t="s">
        <v>654</v>
      </c>
      <c r="O1486" s="99"/>
    </row>
    <row r="1487" spans="1:15" ht="15" thickBot="1">
      <c r="A1487" s="102"/>
      <c r="B1487" s="319" t="s">
        <v>653</v>
      </c>
      <c r="C1487" s="102"/>
      <c r="D1487" s="102"/>
      <c r="E1487" s="104"/>
      <c r="F1487" s="102"/>
      <c r="G1487" s="102"/>
      <c r="H1487" s="103"/>
      <c r="I1487" s="102"/>
      <c r="J1487" s="102"/>
      <c r="K1487" s="102"/>
      <c r="L1487" s="102"/>
      <c r="M1487" s="102"/>
      <c r="N1487" s="102"/>
      <c r="O1487" s="99"/>
    </row>
    <row r="1488" spans="1:15">
      <c r="A1488" s="99"/>
      <c r="B1488" s="320">
        <v>1</v>
      </c>
      <c r="C1488" s="297">
        <v>14.3</v>
      </c>
      <c r="D1488" s="297">
        <v>17.399999999999999</v>
      </c>
      <c r="E1488" s="297">
        <v>10.7</v>
      </c>
      <c r="F1488" s="297">
        <v>13.5</v>
      </c>
      <c r="G1488" s="297">
        <v>10.7</v>
      </c>
      <c r="H1488" s="297">
        <v>-1.5</v>
      </c>
      <c r="I1488" s="297">
        <v>-1.1000000000000001</v>
      </c>
      <c r="J1488" s="297">
        <v>-3.1</v>
      </c>
      <c r="K1488" s="297">
        <v>1.3</v>
      </c>
      <c r="L1488" s="297">
        <v>0</v>
      </c>
      <c r="M1488" s="297">
        <v>5.8</v>
      </c>
      <c r="N1488" s="298">
        <v>14.3</v>
      </c>
      <c r="O1488" s="99"/>
    </row>
    <row r="1489" spans="1:15">
      <c r="A1489" s="99"/>
      <c r="B1489" s="321">
        <v>2</v>
      </c>
      <c r="C1489" s="295">
        <v>15.2</v>
      </c>
      <c r="D1489" s="295">
        <v>18</v>
      </c>
      <c r="E1489" s="295">
        <v>11.6</v>
      </c>
      <c r="F1489" s="295">
        <v>12.5</v>
      </c>
      <c r="G1489" s="295">
        <v>9.3000000000000007</v>
      </c>
      <c r="H1489" s="295">
        <v>-1.8</v>
      </c>
      <c r="I1489" s="295">
        <v>-1.2</v>
      </c>
      <c r="J1489" s="295">
        <v>-2.9</v>
      </c>
      <c r="K1489" s="295">
        <v>0.8</v>
      </c>
      <c r="L1489" s="295">
        <v>-1.1000000000000001</v>
      </c>
      <c r="M1489" s="295">
        <v>7.5</v>
      </c>
      <c r="N1489" s="300">
        <v>16.7</v>
      </c>
      <c r="O1489" s="99"/>
    </row>
    <row r="1490" spans="1:15">
      <c r="A1490" s="99"/>
      <c r="B1490" s="321">
        <v>3</v>
      </c>
      <c r="C1490" s="295">
        <v>16.600000000000001</v>
      </c>
      <c r="D1490" s="295">
        <v>18.600000000000001</v>
      </c>
      <c r="E1490" s="295">
        <v>12.6</v>
      </c>
      <c r="F1490" s="295">
        <v>10.3</v>
      </c>
      <c r="G1490" s="295">
        <v>6.1</v>
      </c>
      <c r="H1490" s="295">
        <v>-0.8</v>
      </c>
      <c r="I1490" s="295">
        <v>-1.2</v>
      </c>
      <c r="J1490" s="295">
        <v>-4.8</v>
      </c>
      <c r="K1490" s="295">
        <v>0.9</v>
      </c>
      <c r="L1490" s="295">
        <v>1.2</v>
      </c>
      <c r="M1490" s="295">
        <v>10.6</v>
      </c>
      <c r="N1490" s="300">
        <v>19.399999999999999</v>
      </c>
      <c r="O1490" s="99"/>
    </row>
    <row r="1491" spans="1:15">
      <c r="A1491" s="99"/>
      <c r="B1491" s="321">
        <v>4</v>
      </c>
      <c r="C1491" s="295">
        <v>20.6</v>
      </c>
      <c r="D1491" s="295">
        <v>16.7</v>
      </c>
      <c r="E1491" s="295">
        <v>14.9</v>
      </c>
      <c r="F1491" s="295">
        <v>8.1999999999999993</v>
      </c>
      <c r="G1491" s="295">
        <v>4.7</v>
      </c>
      <c r="H1491" s="295">
        <v>1.5</v>
      </c>
      <c r="I1491" s="295">
        <v>-1.7</v>
      </c>
      <c r="J1491" s="295">
        <v>-4.5999999999999996</v>
      </c>
      <c r="K1491" s="295">
        <v>-0.2</v>
      </c>
      <c r="L1491" s="295">
        <v>1</v>
      </c>
      <c r="M1491" s="295">
        <v>14.5</v>
      </c>
      <c r="N1491" s="300">
        <v>16.3</v>
      </c>
      <c r="O1491" s="99"/>
    </row>
    <row r="1492" spans="1:15">
      <c r="A1492" s="99"/>
      <c r="B1492" s="321">
        <v>5</v>
      </c>
      <c r="C1492" s="295">
        <v>17.3</v>
      </c>
      <c r="D1492" s="295">
        <v>15.9</v>
      </c>
      <c r="E1492" s="295">
        <v>17.2</v>
      </c>
      <c r="F1492" s="295">
        <v>9.1</v>
      </c>
      <c r="G1492" s="295">
        <v>7.3</v>
      </c>
      <c r="H1492" s="295">
        <v>1.6</v>
      </c>
      <c r="I1492" s="295">
        <v>-2.2000000000000002</v>
      </c>
      <c r="J1492" s="295">
        <v>-6.1</v>
      </c>
      <c r="K1492" s="295">
        <v>0.2</v>
      </c>
      <c r="L1492" s="295">
        <v>0.7</v>
      </c>
      <c r="M1492" s="295">
        <v>15.8</v>
      </c>
      <c r="N1492" s="300">
        <v>19</v>
      </c>
      <c r="O1492" s="99"/>
    </row>
    <row r="1493" spans="1:15">
      <c r="A1493" s="99"/>
      <c r="B1493" s="321">
        <v>6</v>
      </c>
      <c r="C1493" s="295">
        <v>20.9</v>
      </c>
      <c r="D1493" s="295">
        <v>17.2</v>
      </c>
      <c r="E1493" s="295">
        <v>18.100000000000001</v>
      </c>
      <c r="F1493" s="295">
        <v>8.1</v>
      </c>
      <c r="G1493" s="295">
        <v>4.8</v>
      </c>
      <c r="H1493" s="295">
        <v>1.3</v>
      </c>
      <c r="I1493" s="295">
        <v>-2.7</v>
      </c>
      <c r="J1493" s="295">
        <v>-6.2</v>
      </c>
      <c r="K1493" s="295">
        <v>0.3</v>
      </c>
      <c r="L1493" s="295">
        <v>0.4</v>
      </c>
      <c r="M1493" s="295">
        <v>10.9</v>
      </c>
      <c r="N1493" s="300">
        <v>24.5</v>
      </c>
      <c r="O1493" s="99"/>
    </row>
    <row r="1494" spans="1:15">
      <c r="A1494" s="99"/>
      <c r="B1494" s="321">
        <v>7</v>
      </c>
      <c r="C1494" s="295">
        <v>19.7</v>
      </c>
      <c r="D1494" s="295">
        <v>17.7</v>
      </c>
      <c r="E1494" s="295">
        <v>16</v>
      </c>
      <c r="F1494" s="295">
        <v>10</v>
      </c>
      <c r="G1494" s="295">
        <v>3.9</v>
      </c>
      <c r="H1494" s="295">
        <v>0.6</v>
      </c>
      <c r="I1494" s="295">
        <v>-1.6</v>
      </c>
      <c r="J1494" s="295">
        <v>-5.0999999999999996</v>
      </c>
      <c r="K1494" s="295">
        <v>3.2</v>
      </c>
      <c r="L1494" s="295">
        <v>3.2</v>
      </c>
      <c r="M1494" s="295">
        <v>9.8000000000000007</v>
      </c>
      <c r="N1494" s="300">
        <v>17.2</v>
      </c>
      <c r="O1494" s="99"/>
    </row>
    <row r="1495" spans="1:15">
      <c r="A1495" s="99"/>
      <c r="B1495" s="321">
        <v>8</v>
      </c>
      <c r="C1495" s="295">
        <v>14.9</v>
      </c>
      <c r="D1495" s="295">
        <v>19.399999999999999</v>
      </c>
      <c r="E1495" s="295">
        <v>17.600000000000001</v>
      </c>
      <c r="F1495" s="295">
        <v>13.7</v>
      </c>
      <c r="G1495" s="295">
        <v>5.8</v>
      </c>
      <c r="H1495" s="295">
        <v>-1.3</v>
      </c>
      <c r="I1495" s="295">
        <v>0.8</v>
      </c>
      <c r="J1495" s="295">
        <v>-4.2</v>
      </c>
      <c r="K1495" s="295">
        <v>5.8</v>
      </c>
      <c r="L1495" s="295">
        <v>5</v>
      </c>
      <c r="M1495" s="295">
        <v>12.9</v>
      </c>
      <c r="N1495" s="300">
        <v>11.3</v>
      </c>
      <c r="O1495" s="99"/>
    </row>
    <row r="1496" spans="1:15">
      <c r="A1496" s="99"/>
      <c r="B1496" s="321">
        <v>9</v>
      </c>
      <c r="C1496" s="295">
        <v>9.9</v>
      </c>
      <c r="D1496" s="295">
        <v>17.600000000000001</v>
      </c>
      <c r="E1496" s="295">
        <v>15</v>
      </c>
      <c r="F1496" s="295">
        <v>14.9</v>
      </c>
      <c r="G1496" s="295">
        <v>4.9000000000000004</v>
      </c>
      <c r="H1496" s="295">
        <v>-3.5</v>
      </c>
      <c r="I1496" s="295">
        <v>2.9</v>
      </c>
      <c r="J1496" s="295">
        <v>-1.8</v>
      </c>
      <c r="K1496" s="295">
        <v>5.4</v>
      </c>
      <c r="L1496" s="295">
        <v>7.2</v>
      </c>
      <c r="M1496" s="295">
        <v>11.5</v>
      </c>
      <c r="N1496" s="300">
        <v>8.6</v>
      </c>
      <c r="O1496" s="99"/>
    </row>
    <row r="1497" spans="1:15">
      <c r="A1497" s="99"/>
      <c r="B1497" s="321">
        <v>10</v>
      </c>
      <c r="C1497" s="295">
        <v>10.199999999999999</v>
      </c>
      <c r="D1497" s="295">
        <v>21.1</v>
      </c>
      <c r="E1497" s="295">
        <v>11.6</v>
      </c>
      <c r="F1497" s="295">
        <v>13</v>
      </c>
      <c r="G1497" s="295">
        <v>5.0999999999999996</v>
      </c>
      <c r="H1497" s="295">
        <v>-2.2999999999999998</v>
      </c>
      <c r="I1497" s="295">
        <v>8.1999999999999993</v>
      </c>
      <c r="J1497" s="295">
        <v>-0.2</v>
      </c>
      <c r="K1497" s="295">
        <v>6.6</v>
      </c>
      <c r="L1497" s="295">
        <v>11.4</v>
      </c>
      <c r="M1497" s="295">
        <v>11.6</v>
      </c>
      <c r="N1497" s="300">
        <v>11.7</v>
      </c>
      <c r="O1497" s="99"/>
    </row>
    <row r="1498" spans="1:15">
      <c r="A1498" s="99"/>
      <c r="B1498" s="321">
        <v>11</v>
      </c>
      <c r="C1498" s="295">
        <v>13.6</v>
      </c>
      <c r="D1498" s="295">
        <v>14.7</v>
      </c>
      <c r="E1498" s="295">
        <v>11</v>
      </c>
      <c r="F1498" s="295">
        <v>12.8</v>
      </c>
      <c r="G1498" s="295">
        <v>7.3</v>
      </c>
      <c r="H1498" s="295">
        <v>1.1000000000000001</v>
      </c>
      <c r="I1498" s="295">
        <v>-0.5</v>
      </c>
      <c r="J1498" s="295">
        <v>-2.2000000000000002</v>
      </c>
      <c r="K1498" s="295">
        <v>0.9</v>
      </c>
      <c r="L1498" s="295">
        <v>10.7</v>
      </c>
      <c r="M1498" s="295">
        <v>13.8</v>
      </c>
      <c r="N1498" s="300">
        <v>14.3</v>
      </c>
      <c r="O1498" s="99"/>
    </row>
    <row r="1499" spans="1:15">
      <c r="A1499" s="99"/>
      <c r="B1499" s="321">
        <v>12</v>
      </c>
      <c r="C1499" s="295">
        <v>15.6</v>
      </c>
      <c r="D1499" s="295">
        <v>14.3</v>
      </c>
      <c r="E1499" s="295">
        <v>11.4</v>
      </c>
      <c r="F1499" s="295">
        <v>12.8</v>
      </c>
      <c r="G1499" s="295">
        <v>8</v>
      </c>
      <c r="H1499" s="295">
        <v>3.5</v>
      </c>
      <c r="I1499" s="295">
        <v>1.1000000000000001</v>
      </c>
      <c r="J1499" s="295">
        <v>-3.9</v>
      </c>
      <c r="K1499" s="295">
        <v>0.9</v>
      </c>
      <c r="L1499" s="295">
        <v>9.4</v>
      </c>
      <c r="M1499" s="295">
        <v>18.5</v>
      </c>
      <c r="N1499" s="300">
        <v>21.2</v>
      </c>
      <c r="O1499" s="99"/>
    </row>
    <row r="1500" spans="1:15">
      <c r="A1500" s="99"/>
      <c r="B1500" s="321">
        <v>13</v>
      </c>
      <c r="C1500" s="295">
        <v>13.9</v>
      </c>
      <c r="D1500" s="295">
        <v>13</v>
      </c>
      <c r="E1500" s="295">
        <v>14.3</v>
      </c>
      <c r="F1500" s="295">
        <v>13</v>
      </c>
      <c r="G1500" s="295">
        <v>7.9</v>
      </c>
      <c r="H1500" s="295">
        <v>5</v>
      </c>
      <c r="I1500" s="295">
        <v>4.0999999999999996</v>
      </c>
      <c r="J1500" s="295">
        <v>-3.6</v>
      </c>
      <c r="K1500" s="295">
        <v>-0.3</v>
      </c>
      <c r="L1500" s="295">
        <v>7.3</v>
      </c>
      <c r="M1500" s="295">
        <v>13.1</v>
      </c>
      <c r="N1500" s="300">
        <v>18.7</v>
      </c>
      <c r="O1500" s="99"/>
    </row>
    <row r="1501" spans="1:15">
      <c r="A1501" s="99"/>
      <c r="B1501" s="321">
        <v>14</v>
      </c>
      <c r="C1501" s="295">
        <v>15</v>
      </c>
      <c r="D1501" s="295">
        <v>12.3</v>
      </c>
      <c r="E1501" s="295">
        <v>13.4</v>
      </c>
      <c r="F1501" s="295">
        <v>12.1</v>
      </c>
      <c r="G1501" s="295">
        <v>7.1</v>
      </c>
      <c r="H1501" s="295">
        <v>4.8</v>
      </c>
      <c r="I1501" s="295">
        <v>1.2</v>
      </c>
      <c r="J1501" s="295">
        <v>-3.6</v>
      </c>
      <c r="K1501" s="295">
        <v>-0.1</v>
      </c>
      <c r="L1501" s="295">
        <v>9</v>
      </c>
      <c r="M1501" s="295">
        <v>10.6</v>
      </c>
      <c r="N1501" s="300">
        <v>18.3</v>
      </c>
      <c r="O1501" s="99"/>
    </row>
    <row r="1502" spans="1:15">
      <c r="A1502" s="99"/>
      <c r="B1502" s="321">
        <v>15</v>
      </c>
      <c r="C1502" s="295">
        <v>19</v>
      </c>
      <c r="D1502" s="295">
        <v>10.4</v>
      </c>
      <c r="E1502" s="295">
        <v>13.9</v>
      </c>
      <c r="F1502" s="295">
        <v>11.3</v>
      </c>
      <c r="G1502" s="295">
        <v>7.3</v>
      </c>
      <c r="H1502" s="295">
        <v>3.5</v>
      </c>
      <c r="I1502" s="295">
        <v>3.4</v>
      </c>
      <c r="J1502" s="295">
        <v>-1.1000000000000001</v>
      </c>
      <c r="K1502" s="295">
        <v>0.3</v>
      </c>
      <c r="L1502" s="295">
        <v>14.2</v>
      </c>
      <c r="M1502" s="295">
        <v>10.7</v>
      </c>
      <c r="N1502" s="300">
        <v>12.7</v>
      </c>
      <c r="O1502" s="99"/>
    </row>
    <row r="1503" spans="1:15">
      <c r="A1503" s="99"/>
      <c r="B1503" s="321">
        <v>16</v>
      </c>
      <c r="C1503" s="295">
        <v>20.2</v>
      </c>
      <c r="D1503" s="295">
        <v>9.9</v>
      </c>
      <c r="E1503" s="295">
        <v>14.1</v>
      </c>
      <c r="F1503" s="295">
        <v>12.1</v>
      </c>
      <c r="G1503" s="295">
        <v>5.0999999999999996</v>
      </c>
      <c r="H1503" s="295">
        <v>2.5</v>
      </c>
      <c r="I1503" s="295">
        <v>1.1000000000000001</v>
      </c>
      <c r="J1503" s="295">
        <v>-0.2</v>
      </c>
      <c r="K1503" s="295">
        <v>4.5</v>
      </c>
      <c r="L1503" s="295">
        <v>14.5</v>
      </c>
      <c r="M1503" s="295">
        <v>13.3</v>
      </c>
      <c r="N1503" s="300">
        <v>11.6</v>
      </c>
      <c r="O1503" s="99"/>
    </row>
    <row r="1504" spans="1:15">
      <c r="A1504" s="99"/>
      <c r="B1504" s="321">
        <v>17</v>
      </c>
      <c r="C1504" s="295">
        <v>19.600000000000001</v>
      </c>
      <c r="D1504" s="295">
        <v>12.3</v>
      </c>
      <c r="E1504" s="295">
        <v>14</v>
      </c>
      <c r="F1504" s="295">
        <v>10.8</v>
      </c>
      <c r="G1504" s="295">
        <v>4.5999999999999996</v>
      </c>
      <c r="H1504" s="295">
        <v>0.6</v>
      </c>
      <c r="I1504" s="295">
        <v>0.2</v>
      </c>
      <c r="J1504" s="295">
        <v>-2.5</v>
      </c>
      <c r="K1504" s="295">
        <v>5.6</v>
      </c>
      <c r="L1504" s="295">
        <v>5.8</v>
      </c>
      <c r="M1504" s="295">
        <v>10.5</v>
      </c>
      <c r="N1504" s="300">
        <v>13</v>
      </c>
      <c r="O1504" s="99"/>
    </row>
    <row r="1505" spans="1:15">
      <c r="A1505" s="99"/>
      <c r="B1505" s="321">
        <v>18</v>
      </c>
      <c r="C1505" s="295">
        <v>21.2</v>
      </c>
      <c r="D1505" s="295">
        <v>11.8</v>
      </c>
      <c r="E1505" s="295">
        <v>13.4</v>
      </c>
      <c r="F1505" s="295">
        <v>10.9</v>
      </c>
      <c r="G1505" s="295">
        <v>4.5</v>
      </c>
      <c r="H1505" s="295">
        <v>6.3</v>
      </c>
      <c r="I1505" s="295">
        <v>-0.1</v>
      </c>
      <c r="J1505" s="295">
        <v>-3.3</v>
      </c>
      <c r="K1505" s="295">
        <v>5.2</v>
      </c>
      <c r="L1505" s="295">
        <v>3.4</v>
      </c>
      <c r="M1505" s="295">
        <v>15.1</v>
      </c>
      <c r="N1505" s="300">
        <v>12.1</v>
      </c>
      <c r="O1505" s="99"/>
    </row>
    <row r="1506" spans="1:15">
      <c r="A1506" s="99"/>
      <c r="B1506" s="321">
        <v>19</v>
      </c>
      <c r="C1506" s="295">
        <v>22.9</v>
      </c>
      <c r="D1506" s="295">
        <v>11.7</v>
      </c>
      <c r="E1506" s="295">
        <v>15.6</v>
      </c>
      <c r="F1506" s="295">
        <v>12.8</v>
      </c>
      <c r="G1506" s="295">
        <v>2.6</v>
      </c>
      <c r="H1506" s="295">
        <v>6</v>
      </c>
      <c r="I1506" s="295">
        <v>-1.2</v>
      </c>
      <c r="J1506" s="295">
        <v>-4.4000000000000004</v>
      </c>
      <c r="K1506" s="295">
        <v>5.6</v>
      </c>
      <c r="L1506" s="295">
        <v>6.7</v>
      </c>
      <c r="M1506" s="295">
        <v>11.9</v>
      </c>
      <c r="N1506" s="300">
        <v>9</v>
      </c>
      <c r="O1506" s="99"/>
    </row>
    <row r="1507" spans="1:15">
      <c r="A1507" s="99"/>
      <c r="B1507" s="321">
        <v>20</v>
      </c>
      <c r="C1507" s="295">
        <v>23.3</v>
      </c>
      <c r="D1507" s="295">
        <v>11.7</v>
      </c>
      <c r="E1507" s="295">
        <v>14.2</v>
      </c>
      <c r="F1507" s="295">
        <v>12.1</v>
      </c>
      <c r="G1507" s="295">
        <v>2.9</v>
      </c>
      <c r="H1507" s="295">
        <v>0.6</v>
      </c>
      <c r="I1507" s="295">
        <v>-2</v>
      </c>
      <c r="J1507" s="295">
        <v>1.9</v>
      </c>
      <c r="K1507" s="295">
        <v>5.9</v>
      </c>
      <c r="L1507" s="295">
        <v>10.3</v>
      </c>
      <c r="M1507" s="295">
        <v>7</v>
      </c>
      <c r="N1507" s="300">
        <v>8.5</v>
      </c>
      <c r="O1507" s="99"/>
    </row>
    <row r="1508" spans="1:15">
      <c r="A1508" s="99"/>
      <c r="B1508" s="321">
        <v>21</v>
      </c>
      <c r="C1508" s="295">
        <v>19.399999999999999</v>
      </c>
      <c r="D1508" s="295">
        <v>12.6</v>
      </c>
      <c r="E1508" s="295">
        <v>12.1</v>
      </c>
      <c r="F1508" s="295">
        <v>8</v>
      </c>
      <c r="G1508" s="295">
        <v>1.7</v>
      </c>
      <c r="H1508" s="295">
        <v>0.7</v>
      </c>
      <c r="I1508" s="295">
        <v>-2.2999999999999998</v>
      </c>
      <c r="J1508" s="295">
        <v>2.2999999999999998</v>
      </c>
      <c r="K1508" s="295">
        <v>4.0999999999999996</v>
      </c>
      <c r="L1508" s="295">
        <v>12.3</v>
      </c>
      <c r="M1508" s="295">
        <v>7.7</v>
      </c>
      <c r="N1508" s="300">
        <v>9.9</v>
      </c>
      <c r="O1508" s="99"/>
    </row>
    <row r="1509" spans="1:15">
      <c r="A1509" s="99"/>
      <c r="B1509" s="321">
        <v>22</v>
      </c>
      <c r="C1509" s="295">
        <v>19.399999999999999</v>
      </c>
      <c r="D1509" s="295">
        <v>12.6</v>
      </c>
      <c r="E1509" s="295">
        <v>6.5</v>
      </c>
      <c r="F1509" s="295">
        <v>3.5</v>
      </c>
      <c r="G1509" s="295">
        <v>0.5</v>
      </c>
      <c r="H1509" s="295">
        <v>3</v>
      </c>
      <c r="I1509" s="295">
        <v>0.1</v>
      </c>
      <c r="J1509" s="295">
        <v>1.3</v>
      </c>
      <c r="K1509" s="295">
        <v>0.7</v>
      </c>
      <c r="L1509" s="295">
        <v>6</v>
      </c>
      <c r="M1509" s="295">
        <v>10.5</v>
      </c>
      <c r="N1509" s="300">
        <v>10</v>
      </c>
      <c r="O1509" s="99"/>
    </row>
    <row r="1510" spans="1:15">
      <c r="A1510" s="99"/>
      <c r="B1510" s="321">
        <v>23</v>
      </c>
      <c r="C1510" s="295">
        <v>19.8</v>
      </c>
      <c r="D1510" s="295">
        <v>12.5</v>
      </c>
      <c r="E1510" s="295">
        <v>7.3</v>
      </c>
      <c r="F1510" s="295">
        <v>6.1</v>
      </c>
      <c r="G1510" s="295">
        <v>0.7</v>
      </c>
      <c r="H1510" s="295">
        <v>4.7</v>
      </c>
      <c r="I1510" s="295">
        <v>-2.2999999999999998</v>
      </c>
      <c r="J1510" s="295">
        <v>0.1</v>
      </c>
      <c r="K1510" s="295">
        <v>3.3</v>
      </c>
      <c r="L1510" s="295">
        <v>7.6</v>
      </c>
      <c r="M1510" s="295">
        <v>12.5</v>
      </c>
      <c r="N1510" s="300">
        <v>8.4</v>
      </c>
      <c r="O1510" s="99"/>
    </row>
    <row r="1511" spans="1:15">
      <c r="A1511" s="99"/>
      <c r="B1511" s="321">
        <v>24</v>
      </c>
      <c r="C1511" s="295">
        <v>16.7</v>
      </c>
      <c r="D1511" s="295">
        <v>7.7</v>
      </c>
      <c r="E1511" s="295">
        <v>8.5</v>
      </c>
      <c r="F1511" s="295">
        <v>5.9</v>
      </c>
      <c r="G1511" s="295">
        <v>3.4</v>
      </c>
      <c r="H1511" s="295">
        <v>2.4</v>
      </c>
      <c r="I1511" s="295">
        <v>-3.1</v>
      </c>
      <c r="J1511" s="295">
        <v>0.4</v>
      </c>
      <c r="K1511" s="295">
        <v>7</v>
      </c>
      <c r="L1511" s="295">
        <v>10.3</v>
      </c>
      <c r="M1511" s="295">
        <v>11.5</v>
      </c>
      <c r="N1511" s="300">
        <v>10.5</v>
      </c>
      <c r="O1511" s="99"/>
    </row>
    <row r="1512" spans="1:15">
      <c r="A1512" s="99"/>
      <c r="B1512" s="321">
        <v>25</v>
      </c>
      <c r="C1512" s="295">
        <v>19</v>
      </c>
      <c r="D1512" s="295">
        <v>11.5</v>
      </c>
      <c r="E1512" s="295">
        <v>8.6999999999999993</v>
      </c>
      <c r="F1512" s="295">
        <v>5</v>
      </c>
      <c r="G1512" s="295">
        <v>1.1000000000000001</v>
      </c>
      <c r="H1512" s="295">
        <v>0</v>
      </c>
      <c r="I1512" s="295">
        <v>-1.4</v>
      </c>
      <c r="J1512" s="295">
        <v>-0.6</v>
      </c>
      <c r="K1512" s="295">
        <v>8.3000000000000007</v>
      </c>
      <c r="L1512" s="295">
        <v>12</v>
      </c>
      <c r="M1512" s="295">
        <v>11.7</v>
      </c>
      <c r="N1512" s="300">
        <v>15.2</v>
      </c>
      <c r="O1512" s="99"/>
    </row>
    <row r="1513" spans="1:15">
      <c r="A1513" s="99"/>
      <c r="B1513" s="321">
        <v>26</v>
      </c>
      <c r="C1513" s="295">
        <v>20.8</v>
      </c>
      <c r="D1513" s="295">
        <v>11.3</v>
      </c>
      <c r="E1513" s="295">
        <v>10.3</v>
      </c>
      <c r="F1513" s="295">
        <v>6.5</v>
      </c>
      <c r="G1513" s="295">
        <v>-0.4</v>
      </c>
      <c r="H1513" s="295">
        <v>-3.6</v>
      </c>
      <c r="I1513" s="295">
        <v>-1.8</v>
      </c>
      <c r="J1513" s="295">
        <v>1.3</v>
      </c>
      <c r="K1513" s="295">
        <v>4.5999999999999996</v>
      </c>
      <c r="L1513" s="295">
        <v>12.9</v>
      </c>
      <c r="M1513" s="295">
        <v>8.1999999999999993</v>
      </c>
      <c r="N1513" s="300">
        <v>17.899999999999999</v>
      </c>
      <c r="O1513" s="99"/>
    </row>
    <row r="1514" spans="1:15">
      <c r="A1514" s="99"/>
      <c r="B1514" s="321">
        <v>27</v>
      </c>
      <c r="C1514" s="295">
        <v>19.600000000000001</v>
      </c>
      <c r="D1514" s="295">
        <v>12.6</v>
      </c>
      <c r="E1514" s="295">
        <v>12.7</v>
      </c>
      <c r="F1514" s="295">
        <v>3.5</v>
      </c>
      <c r="G1514" s="295">
        <v>-1</v>
      </c>
      <c r="H1514" s="295">
        <v>-6.6</v>
      </c>
      <c r="I1514" s="295">
        <v>-1.7</v>
      </c>
      <c r="J1514" s="295">
        <v>1.7</v>
      </c>
      <c r="K1514" s="295">
        <v>2.9</v>
      </c>
      <c r="L1514" s="295">
        <v>13</v>
      </c>
      <c r="M1514" s="295">
        <v>7.1</v>
      </c>
      <c r="N1514" s="300">
        <v>14.7</v>
      </c>
      <c r="O1514" s="99"/>
    </row>
    <row r="1515" spans="1:15">
      <c r="A1515" s="99"/>
      <c r="B1515" s="321">
        <v>28</v>
      </c>
      <c r="C1515" s="295">
        <v>18</v>
      </c>
      <c r="D1515" s="295">
        <v>14.7</v>
      </c>
      <c r="E1515" s="295">
        <v>12.5</v>
      </c>
      <c r="F1515" s="295">
        <v>2.5</v>
      </c>
      <c r="G1515" s="295">
        <v>-1.6</v>
      </c>
      <c r="H1515" s="295">
        <v>-8.9</v>
      </c>
      <c r="I1515" s="295">
        <v>-1.7</v>
      </c>
      <c r="J1515" s="295">
        <v>0.1</v>
      </c>
      <c r="K1515" s="295">
        <v>4.0999999999999996</v>
      </c>
      <c r="L1515" s="295">
        <v>3.6</v>
      </c>
      <c r="M1515" s="295">
        <v>11.7</v>
      </c>
      <c r="N1515" s="300">
        <v>16</v>
      </c>
      <c r="O1515" s="99"/>
    </row>
    <row r="1516" spans="1:15">
      <c r="A1516" s="99"/>
      <c r="B1516" s="321">
        <v>29</v>
      </c>
      <c r="C1516" s="295">
        <v>18.600000000000001</v>
      </c>
      <c r="D1516" s="295">
        <v>14.3</v>
      </c>
      <c r="E1516" s="295">
        <v>16.3</v>
      </c>
      <c r="F1516" s="295">
        <v>5.2</v>
      </c>
      <c r="G1516" s="295">
        <v>-1.1000000000000001</v>
      </c>
      <c r="H1516" s="295">
        <v>-8</v>
      </c>
      <c r="I1516" s="295">
        <v>-1.6</v>
      </c>
      <c r="J1516" s="295"/>
      <c r="K1516" s="295">
        <v>6.2</v>
      </c>
      <c r="L1516" s="295">
        <v>6.6</v>
      </c>
      <c r="M1516" s="295">
        <v>10.6</v>
      </c>
      <c r="N1516" s="300">
        <v>18.7</v>
      </c>
      <c r="O1516" s="99"/>
    </row>
    <row r="1517" spans="1:15">
      <c r="A1517" s="99"/>
      <c r="B1517" s="321">
        <v>30</v>
      </c>
      <c r="C1517" s="295">
        <v>17.399999999999999</v>
      </c>
      <c r="D1517" s="295">
        <v>14.8</v>
      </c>
      <c r="E1517" s="295">
        <v>14.2</v>
      </c>
      <c r="F1517" s="295">
        <v>6.3</v>
      </c>
      <c r="G1517" s="295">
        <v>-0.6</v>
      </c>
      <c r="H1517" s="295">
        <v>-6.4</v>
      </c>
      <c r="I1517" s="295">
        <v>-2.9</v>
      </c>
      <c r="J1517" s="295"/>
      <c r="K1517" s="295">
        <v>2.2000000000000002</v>
      </c>
      <c r="L1517" s="295">
        <v>8.6</v>
      </c>
      <c r="M1517" s="295">
        <v>8.8000000000000007</v>
      </c>
      <c r="N1517" s="300">
        <v>19.399999999999999</v>
      </c>
      <c r="O1517" s="99"/>
    </row>
    <row r="1518" spans="1:15" ht="15" thickBot="1">
      <c r="A1518" s="99"/>
      <c r="B1518" s="325">
        <v>31</v>
      </c>
      <c r="C1518" s="302">
        <v>15.9</v>
      </c>
      <c r="D1518" s="302">
        <v>11.3</v>
      </c>
      <c r="E1518" s="302"/>
      <c r="F1518" s="302">
        <v>8.6</v>
      </c>
      <c r="G1518" s="302"/>
      <c r="H1518" s="302">
        <v>-1.9</v>
      </c>
      <c r="I1518" s="302">
        <v>-3.7</v>
      </c>
      <c r="J1518" s="302"/>
      <c r="K1518" s="302">
        <v>2.6</v>
      </c>
      <c r="L1518" s="302"/>
      <c r="M1518" s="302">
        <v>13.3</v>
      </c>
      <c r="N1518" s="303"/>
      <c r="O1518" s="99"/>
    </row>
    <row r="1519" spans="1:15">
      <c r="A1519" s="306" t="s">
        <v>652</v>
      </c>
      <c r="B1519" s="304" t="s">
        <v>211</v>
      </c>
      <c r="C1519" s="219">
        <v>0</v>
      </c>
      <c r="D1519" s="219">
        <v>0</v>
      </c>
      <c r="E1519" s="219">
        <v>15</v>
      </c>
      <c r="F1519" s="219">
        <v>26</v>
      </c>
      <c r="G1519" s="219">
        <v>31</v>
      </c>
      <c r="H1519" s="219">
        <v>31</v>
      </c>
      <c r="I1519" s="219">
        <v>31</v>
      </c>
      <c r="J1519" s="219">
        <v>28</v>
      </c>
      <c r="K1519" s="219">
        <v>31</v>
      </c>
      <c r="L1519" s="219">
        <v>28</v>
      </c>
      <c r="M1519" s="219">
        <v>23</v>
      </c>
      <c r="N1519" s="220">
        <v>13</v>
      </c>
    </row>
    <row r="1520" spans="1:15" ht="15" thickBot="1">
      <c r="A1520" s="307" t="s">
        <v>651</v>
      </c>
      <c r="B1520" s="305" t="s">
        <v>650</v>
      </c>
      <c r="C1520" s="211">
        <v>17.693548387096772</v>
      </c>
      <c r="D1520" s="211">
        <v>14.116129032258067</v>
      </c>
      <c r="E1520" s="211">
        <v>12.990000000000002</v>
      </c>
      <c r="F1520" s="211">
        <v>9.5193548387096776</v>
      </c>
      <c r="G1520" s="211">
        <v>4.0866666666666669</v>
      </c>
      <c r="H1520" s="211">
        <v>9.999999999999995E-2</v>
      </c>
      <c r="I1520" s="211">
        <v>-0.48064516129032264</v>
      </c>
      <c r="J1520" s="211">
        <v>-1.9750000000000003</v>
      </c>
      <c r="K1520" s="211">
        <v>3.1870967741935483</v>
      </c>
      <c r="L1520" s="211">
        <v>7.1066666666666674</v>
      </c>
      <c r="M1520" s="211">
        <v>11.258064516129032</v>
      </c>
      <c r="N1520" s="212">
        <v>14.636666666666661</v>
      </c>
    </row>
    <row r="1521" spans="1:15">
      <c r="B1521" s="108"/>
      <c r="C1521" s="105"/>
      <c r="D1521" s="105"/>
      <c r="E1521" s="107"/>
      <c r="F1521" s="105"/>
      <c r="G1521" s="105"/>
      <c r="H1521" s="106"/>
      <c r="I1521" s="105"/>
      <c r="J1521" s="105"/>
      <c r="K1521" s="105"/>
      <c r="L1521" s="105"/>
      <c r="M1521" s="105"/>
      <c r="N1521" s="105"/>
    </row>
    <row r="1522" spans="1:15" ht="15" thickBot="1">
      <c r="B1522" s="108"/>
      <c r="C1522" s="105"/>
      <c r="D1522" s="105"/>
      <c r="E1522" s="107"/>
      <c r="F1522" s="105"/>
      <c r="G1522" s="105"/>
      <c r="H1522" s="106"/>
      <c r="I1522" s="105"/>
      <c r="J1522" s="105"/>
      <c r="K1522" s="105"/>
      <c r="L1522" s="105"/>
      <c r="M1522" s="105"/>
      <c r="N1522" s="105"/>
    </row>
    <row r="1523" spans="1:15" ht="15" thickBot="1">
      <c r="A1523" s="318" t="s">
        <v>707</v>
      </c>
      <c r="B1523" s="284" t="s">
        <v>236</v>
      </c>
      <c r="C1523" s="285" t="s">
        <v>667</v>
      </c>
      <c r="D1523" s="285" t="s">
        <v>667</v>
      </c>
      <c r="E1523" s="285" t="s">
        <v>667</v>
      </c>
      <c r="F1523" s="285" t="s">
        <v>667</v>
      </c>
      <c r="G1523" s="285" t="s">
        <v>667</v>
      </c>
      <c r="H1523" s="285" t="s">
        <v>667</v>
      </c>
      <c r="I1523" s="285" t="s">
        <v>666</v>
      </c>
      <c r="J1523" s="285" t="s">
        <v>666</v>
      </c>
      <c r="K1523" s="285" t="s">
        <v>666</v>
      </c>
      <c r="L1523" s="285" t="s">
        <v>666</v>
      </c>
      <c r="M1523" s="285" t="s">
        <v>666</v>
      </c>
      <c r="N1523" s="286" t="s">
        <v>666</v>
      </c>
      <c r="O1523" s="99"/>
    </row>
    <row r="1524" spans="1:15" ht="15" thickBot="1">
      <c r="A1524" s="102"/>
      <c r="B1524" s="287" t="s">
        <v>195</v>
      </c>
      <c r="C1524" s="288" t="s">
        <v>665</v>
      </c>
      <c r="D1524" s="288" t="s">
        <v>664</v>
      </c>
      <c r="E1524" s="288" t="s">
        <v>663</v>
      </c>
      <c r="F1524" s="288" t="s">
        <v>662</v>
      </c>
      <c r="G1524" s="288" t="s">
        <v>661</v>
      </c>
      <c r="H1524" s="288" t="s">
        <v>660</v>
      </c>
      <c r="I1524" s="288" t="s">
        <v>659</v>
      </c>
      <c r="J1524" s="288" t="s">
        <v>658</v>
      </c>
      <c r="K1524" s="288" t="s">
        <v>657</v>
      </c>
      <c r="L1524" s="288" t="s">
        <v>656</v>
      </c>
      <c r="M1524" s="288" t="s">
        <v>655</v>
      </c>
      <c r="N1524" s="289" t="s">
        <v>654</v>
      </c>
      <c r="O1524" s="99"/>
    </row>
    <row r="1525" spans="1:15" ht="15" thickBot="1">
      <c r="A1525" s="102"/>
      <c r="B1525" s="319" t="s">
        <v>653</v>
      </c>
      <c r="C1525" s="102"/>
      <c r="D1525" s="102"/>
      <c r="E1525" s="104"/>
      <c r="F1525" s="102"/>
      <c r="G1525" s="102"/>
      <c r="H1525" s="103"/>
      <c r="I1525" s="102"/>
      <c r="J1525" s="102"/>
      <c r="K1525" s="102"/>
      <c r="L1525" s="102"/>
      <c r="M1525" s="102"/>
      <c r="N1525" s="102"/>
      <c r="O1525" s="99"/>
    </row>
    <row r="1526" spans="1:15">
      <c r="A1526" s="99"/>
      <c r="B1526" s="314">
        <v>1</v>
      </c>
      <c r="C1526" s="322">
        <v>15.5</v>
      </c>
      <c r="D1526" s="297">
        <v>18</v>
      </c>
      <c r="E1526" s="297">
        <v>12.6</v>
      </c>
      <c r="F1526" s="297">
        <v>14.3</v>
      </c>
      <c r="G1526" s="297">
        <v>10.1</v>
      </c>
      <c r="H1526" s="297">
        <v>-0.3</v>
      </c>
      <c r="I1526" s="297">
        <v>0.3</v>
      </c>
      <c r="J1526" s="297">
        <v>-2</v>
      </c>
      <c r="K1526" s="297">
        <v>2.8</v>
      </c>
      <c r="L1526" s="297">
        <v>2.2000000000000002</v>
      </c>
      <c r="M1526" s="297">
        <v>7.6</v>
      </c>
      <c r="N1526" s="298">
        <v>15.4</v>
      </c>
      <c r="O1526" s="99"/>
    </row>
    <row r="1527" spans="1:15">
      <c r="A1527" s="99"/>
      <c r="B1527" s="315">
        <v>2</v>
      </c>
      <c r="C1527" s="312">
        <v>15.9</v>
      </c>
      <c r="D1527" s="295">
        <v>20.399999999999999</v>
      </c>
      <c r="E1527" s="295">
        <v>13.4</v>
      </c>
      <c r="F1527" s="295">
        <v>12.7</v>
      </c>
      <c r="G1527" s="295">
        <v>8.1</v>
      </c>
      <c r="H1527" s="295">
        <v>-1.3</v>
      </c>
      <c r="I1527" s="295">
        <v>0.8</v>
      </c>
      <c r="J1527" s="295">
        <v>-1.7</v>
      </c>
      <c r="K1527" s="295">
        <v>2.9</v>
      </c>
      <c r="L1527" s="295">
        <v>0.6</v>
      </c>
      <c r="M1527" s="295">
        <v>9.9</v>
      </c>
      <c r="N1527" s="300">
        <v>18.3</v>
      </c>
      <c r="O1527" s="99"/>
    </row>
    <row r="1528" spans="1:15">
      <c r="A1528" s="99"/>
      <c r="B1528" s="315">
        <v>3</v>
      </c>
      <c r="C1528" s="312">
        <v>19</v>
      </c>
      <c r="D1528" s="295">
        <v>18.100000000000001</v>
      </c>
      <c r="E1528" s="295">
        <v>14.8</v>
      </c>
      <c r="F1528" s="295">
        <v>11.3</v>
      </c>
      <c r="G1528" s="295">
        <v>7.4</v>
      </c>
      <c r="H1528" s="295">
        <v>-0.3</v>
      </c>
      <c r="I1528" s="295">
        <v>0.2</v>
      </c>
      <c r="J1528" s="295">
        <v>-3.1</v>
      </c>
      <c r="K1528" s="295">
        <v>2.9</v>
      </c>
      <c r="L1528" s="295">
        <v>2.2000000000000002</v>
      </c>
      <c r="M1528" s="295">
        <v>11.4</v>
      </c>
      <c r="N1528" s="300">
        <v>20.100000000000001</v>
      </c>
      <c r="O1528" s="99"/>
    </row>
    <row r="1529" spans="1:15">
      <c r="A1529" s="99"/>
      <c r="B1529" s="315">
        <v>4</v>
      </c>
      <c r="C1529" s="312">
        <v>22.4</v>
      </c>
      <c r="D1529" s="295">
        <v>17.5</v>
      </c>
      <c r="E1529" s="295">
        <v>17.3</v>
      </c>
      <c r="F1529" s="295">
        <v>9.1</v>
      </c>
      <c r="G1529" s="295">
        <v>6.9</v>
      </c>
      <c r="H1529" s="295">
        <v>3.3</v>
      </c>
      <c r="I1529" s="295">
        <v>0.2</v>
      </c>
      <c r="J1529" s="295">
        <v>-4.0999999999999996</v>
      </c>
      <c r="K1529" s="295">
        <v>1.6</v>
      </c>
      <c r="L1529" s="295">
        <v>0.8</v>
      </c>
      <c r="M1529" s="295">
        <v>16.3</v>
      </c>
      <c r="N1529" s="300">
        <v>17.600000000000001</v>
      </c>
      <c r="O1529" s="99"/>
    </row>
    <row r="1530" spans="1:15">
      <c r="A1530" s="99"/>
      <c r="B1530" s="315">
        <v>5</v>
      </c>
      <c r="C1530" s="312">
        <v>19.7</v>
      </c>
      <c r="D1530" s="295">
        <v>16.399999999999999</v>
      </c>
      <c r="E1530" s="295">
        <v>18.899999999999999</v>
      </c>
      <c r="F1530" s="295">
        <v>9.9</v>
      </c>
      <c r="G1530" s="295">
        <v>8.3000000000000007</v>
      </c>
      <c r="H1530" s="295">
        <v>2.8</v>
      </c>
      <c r="I1530" s="295">
        <v>0.2</v>
      </c>
      <c r="J1530" s="295">
        <v>-5.2</v>
      </c>
      <c r="K1530" s="295">
        <v>2</v>
      </c>
      <c r="L1530" s="295">
        <v>2.5</v>
      </c>
      <c r="M1530" s="295">
        <v>17.600000000000001</v>
      </c>
      <c r="N1530" s="300">
        <v>20.7</v>
      </c>
      <c r="O1530" s="99"/>
    </row>
    <row r="1531" spans="1:15">
      <c r="A1531" s="99"/>
      <c r="B1531" s="315">
        <v>6</v>
      </c>
      <c r="C1531" s="312">
        <v>23.6</v>
      </c>
      <c r="D1531" s="295">
        <v>17.8</v>
      </c>
      <c r="E1531" s="295">
        <v>17.8</v>
      </c>
      <c r="F1531" s="295">
        <v>9.5</v>
      </c>
      <c r="G1531" s="295">
        <v>6.5</v>
      </c>
      <c r="H1531" s="295">
        <v>2.2999999999999998</v>
      </c>
      <c r="I1531" s="295">
        <v>-4</v>
      </c>
      <c r="J1531" s="295">
        <v>-5</v>
      </c>
      <c r="K1531" s="295">
        <v>2.2999999999999998</v>
      </c>
      <c r="L1531" s="295">
        <v>1.1000000000000001</v>
      </c>
      <c r="M1531" s="295">
        <v>13.3</v>
      </c>
      <c r="N1531" s="300">
        <v>22.2</v>
      </c>
      <c r="O1531" s="99"/>
    </row>
    <row r="1532" spans="1:15">
      <c r="A1532" s="99"/>
      <c r="B1532" s="315">
        <v>7</v>
      </c>
      <c r="C1532" s="312">
        <v>20.6</v>
      </c>
      <c r="D1532" s="295">
        <v>18.2</v>
      </c>
      <c r="E1532" s="295">
        <v>16.3</v>
      </c>
      <c r="F1532" s="295">
        <v>12.1</v>
      </c>
      <c r="G1532" s="295">
        <v>4.9000000000000004</v>
      </c>
      <c r="H1532" s="295">
        <v>1.7</v>
      </c>
      <c r="I1532" s="295">
        <v>-0.1</v>
      </c>
      <c r="J1532" s="295">
        <v>-3.9</v>
      </c>
      <c r="K1532" s="295">
        <v>2.9</v>
      </c>
      <c r="L1532" s="295">
        <v>5.2</v>
      </c>
      <c r="M1532" s="295">
        <v>10.9</v>
      </c>
      <c r="N1532" s="300">
        <v>17.600000000000001</v>
      </c>
      <c r="O1532" s="99"/>
    </row>
    <row r="1533" spans="1:15">
      <c r="A1533" s="99"/>
      <c r="B1533" s="315">
        <v>8</v>
      </c>
      <c r="C1533" s="312">
        <v>17.399999999999999</v>
      </c>
      <c r="D1533" s="295">
        <v>19.8</v>
      </c>
      <c r="E1533" s="295">
        <v>17.100000000000001</v>
      </c>
      <c r="F1533" s="295">
        <v>14</v>
      </c>
      <c r="G1533" s="295">
        <v>5.9</v>
      </c>
      <c r="H1533" s="295">
        <v>-0.1</v>
      </c>
      <c r="I1533" s="295">
        <v>2.4</v>
      </c>
      <c r="J1533" s="295">
        <v>-2.2000000000000002</v>
      </c>
      <c r="K1533" s="295">
        <v>5.2</v>
      </c>
      <c r="L1533" s="295">
        <v>6.6</v>
      </c>
      <c r="M1533" s="295">
        <v>12.9</v>
      </c>
      <c r="N1533" s="300">
        <v>12.6</v>
      </c>
      <c r="O1533" s="99"/>
    </row>
    <row r="1534" spans="1:15">
      <c r="A1534" s="99"/>
      <c r="B1534" s="315">
        <v>9</v>
      </c>
      <c r="C1534" s="312">
        <v>12.9</v>
      </c>
      <c r="D1534" s="295">
        <v>19.600000000000001</v>
      </c>
      <c r="E1534" s="295">
        <v>14.7</v>
      </c>
      <c r="F1534" s="295">
        <v>14.5</v>
      </c>
      <c r="G1534" s="295">
        <v>5.9</v>
      </c>
      <c r="H1534" s="295">
        <v>-2.6</v>
      </c>
      <c r="I1534" s="295">
        <v>5.3</v>
      </c>
      <c r="J1534" s="295">
        <v>0.7</v>
      </c>
      <c r="K1534" s="295">
        <v>5.3</v>
      </c>
      <c r="L1534" s="295">
        <v>7.6</v>
      </c>
      <c r="M1534" s="295">
        <v>14.6</v>
      </c>
      <c r="N1534" s="300">
        <v>10.6</v>
      </c>
      <c r="O1534" s="99"/>
    </row>
    <row r="1535" spans="1:15">
      <c r="A1535" s="99"/>
      <c r="B1535" s="315">
        <v>10</v>
      </c>
      <c r="C1535" s="312">
        <v>12.3</v>
      </c>
      <c r="D1535" s="295">
        <v>23.3</v>
      </c>
      <c r="E1535" s="295">
        <v>13</v>
      </c>
      <c r="F1535" s="295">
        <v>13.1</v>
      </c>
      <c r="G1535" s="295">
        <v>6.4</v>
      </c>
      <c r="H1535" s="295">
        <v>-1</v>
      </c>
      <c r="I1535" s="295">
        <v>8</v>
      </c>
      <c r="J1535" s="295">
        <v>1.5</v>
      </c>
      <c r="K1535" s="295">
        <v>6.3</v>
      </c>
      <c r="L1535" s="295">
        <v>9.1</v>
      </c>
      <c r="M1535" s="295">
        <v>12.5</v>
      </c>
      <c r="N1535" s="300">
        <v>15</v>
      </c>
      <c r="O1535" s="99"/>
    </row>
    <row r="1536" spans="1:15">
      <c r="A1536" s="99"/>
      <c r="B1536" s="315">
        <v>11</v>
      </c>
      <c r="C1536" s="312">
        <v>15.4</v>
      </c>
      <c r="D1536" s="295">
        <v>17.2</v>
      </c>
      <c r="E1536" s="295">
        <v>12</v>
      </c>
      <c r="F1536" s="295">
        <v>14.1</v>
      </c>
      <c r="G1536" s="295">
        <v>9.3000000000000007</v>
      </c>
      <c r="H1536" s="295">
        <v>2.8</v>
      </c>
      <c r="I1536" s="295">
        <v>1.4</v>
      </c>
      <c r="J1536" s="295">
        <v>-0.4</v>
      </c>
      <c r="K1536" s="295">
        <v>2.2999999999999998</v>
      </c>
      <c r="L1536" s="295">
        <v>11.5</v>
      </c>
      <c r="M1536" s="295">
        <v>14.4</v>
      </c>
      <c r="N1536" s="300">
        <v>16</v>
      </c>
      <c r="O1536" s="99"/>
    </row>
    <row r="1537" spans="1:15">
      <c r="A1537" s="99"/>
      <c r="B1537" s="315">
        <v>12</v>
      </c>
      <c r="C1537" s="312">
        <v>16.600000000000001</v>
      </c>
      <c r="D1537" s="295">
        <v>15.9</v>
      </c>
      <c r="E1537" s="295">
        <v>13.3</v>
      </c>
      <c r="F1537" s="295">
        <v>13.8</v>
      </c>
      <c r="G1537" s="295">
        <v>9.6999999999999993</v>
      </c>
      <c r="H1537" s="295">
        <v>5.8</v>
      </c>
      <c r="I1537" s="295">
        <v>3.5</v>
      </c>
      <c r="J1537" s="295">
        <v>-2.2999999999999998</v>
      </c>
      <c r="K1537" s="295">
        <v>2.5</v>
      </c>
      <c r="L1537" s="295">
        <v>9.8000000000000007</v>
      </c>
      <c r="M1537" s="295">
        <v>19.100000000000001</v>
      </c>
      <c r="N1537" s="300">
        <v>22</v>
      </c>
      <c r="O1537" s="99"/>
    </row>
    <row r="1538" spans="1:15">
      <c r="A1538" s="99"/>
      <c r="B1538" s="315">
        <v>13</v>
      </c>
      <c r="C1538" s="312">
        <v>15.3</v>
      </c>
      <c r="D1538" s="295">
        <v>14.7</v>
      </c>
      <c r="E1538" s="295">
        <v>15.2</v>
      </c>
      <c r="F1538" s="295">
        <v>14.5</v>
      </c>
      <c r="G1538" s="295">
        <v>8.4</v>
      </c>
      <c r="H1538" s="295">
        <v>7.3</v>
      </c>
      <c r="I1538" s="295">
        <v>5.4</v>
      </c>
      <c r="J1538" s="295">
        <v>-2.5</v>
      </c>
      <c r="K1538" s="295">
        <v>1.4</v>
      </c>
      <c r="L1538" s="295">
        <v>8.1</v>
      </c>
      <c r="M1538" s="295">
        <v>14.2</v>
      </c>
      <c r="N1538" s="300">
        <v>19.899999999999999</v>
      </c>
      <c r="O1538" s="99"/>
    </row>
    <row r="1539" spans="1:15">
      <c r="A1539" s="99"/>
      <c r="B1539" s="315">
        <v>14</v>
      </c>
      <c r="C1539" s="312">
        <v>17.8</v>
      </c>
      <c r="D1539" s="295">
        <v>13.1</v>
      </c>
      <c r="E1539" s="295">
        <v>14.3</v>
      </c>
      <c r="F1539" s="295">
        <v>12.5</v>
      </c>
      <c r="G1539" s="295">
        <v>9.8000000000000007</v>
      </c>
      <c r="H1539" s="295">
        <v>5.8</v>
      </c>
      <c r="I1539" s="295">
        <v>2.7</v>
      </c>
      <c r="J1539" s="295">
        <v>-2</v>
      </c>
      <c r="K1539" s="295">
        <v>2</v>
      </c>
      <c r="L1539" s="295">
        <v>9.5</v>
      </c>
      <c r="M1539" s="295">
        <v>11.4</v>
      </c>
      <c r="N1539" s="300">
        <v>20.6</v>
      </c>
      <c r="O1539" s="99"/>
    </row>
    <row r="1540" spans="1:15">
      <c r="A1540" s="99"/>
      <c r="B1540" s="315">
        <v>15</v>
      </c>
      <c r="C1540" s="312">
        <v>20</v>
      </c>
      <c r="D1540" s="295">
        <v>12.3</v>
      </c>
      <c r="E1540" s="295">
        <v>16.100000000000001</v>
      </c>
      <c r="F1540" s="295">
        <v>11.4</v>
      </c>
      <c r="G1540" s="295">
        <v>9.6</v>
      </c>
      <c r="H1540" s="295">
        <v>5.2</v>
      </c>
      <c r="I1540" s="295">
        <v>2.5</v>
      </c>
      <c r="J1540" s="295">
        <v>1.1000000000000001</v>
      </c>
      <c r="K1540" s="295">
        <v>2.2000000000000002</v>
      </c>
      <c r="L1540" s="295">
        <v>15.2</v>
      </c>
      <c r="M1540" s="295">
        <v>12.4</v>
      </c>
      <c r="N1540" s="300">
        <v>14.2</v>
      </c>
      <c r="O1540" s="99"/>
    </row>
    <row r="1541" spans="1:15">
      <c r="A1541" s="99"/>
      <c r="B1541" s="315">
        <v>16</v>
      </c>
      <c r="C1541" s="312">
        <v>20.2</v>
      </c>
      <c r="D1541" s="295">
        <v>12.2</v>
      </c>
      <c r="E1541" s="295">
        <v>16.7</v>
      </c>
      <c r="F1541" s="295">
        <v>13.1</v>
      </c>
      <c r="G1541" s="295">
        <v>7.5</v>
      </c>
      <c r="H1541" s="295">
        <v>3.8</v>
      </c>
      <c r="I1541" s="295">
        <v>1.8</v>
      </c>
      <c r="J1541" s="295">
        <v>1.3</v>
      </c>
      <c r="K1541" s="295">
        <v>7.3</v>
      </c>
      <c r="L1541" s="295">
        <v>13.3</v>
      </c>
      <c r="M1541" s="295">
        <v>13.9</v>
      </c>
      <c r="N1541" s="300">
        <v>13.2</v>
      </c>
      <c r="O1541" s="99"/>
    </row>
    <row r="1542" spans="1:15">
      <c r="A1542" s="99"/>
      <c r="B1542" s="315">
        <v>17</v>
      </c>
      <c r="C1542" s="312">
        <v>20.5</v>
      </c>
      <c r="D1542" s="295">
        <v>14.3</v>
      </c>
      <c r="E1542" s="295">
        <v>16.399999999999999</v>
      </c>
      <c r="F1542" s="295">
        <v>12.1</v>
      </c>
      <c r="G1542" s="295">
        <v>5.7</v>
      </c>
      <c r="H1542" s="295">
        <v>1.9</v>
      </c>
      <c r="I1542" s="295">
        <v>1.4</v>
      </c>
      <c r="J1542" s="295">
        <v>0</v>
      </c>
      <c r="K1542" s="295">
        <v>8.1999999999999993</v>
      </c>
      <c r="L1542" s="295">
        <v>6.7</v>
      </c>
      <c r="M1542" s="295">
        <v>12</v>
      </c>
      <c r="N1542" s="300">
        <v>15.2</v>
      </c>
      <c r="O1542" s="99"/>
    </row>
    <row r="1543" spans="1:15">
      <c r="A1543" s="99"/>
      <c r="B1543" s="315">
        <v>18</v>
      </c>
      <c r="C1543" s="312">
        <v>21.6</v>
      </c>
      <c r="D1543" s="295">
        <v>13.7</v>
      </c>
      <c r="E1543" s="295">
        <v>14.7</v>
      </c>
      <c r="F1543" s="295">
        <v>11.3</v>
      </c>
      <c r="G1543" s="295">
        <v>6.2</v>
      </c>
      <c r="H1543" s="295">
        <v>8</v>
      </c>
      <c r="I1543" s="295">
        <v>-0.3</v>
      </c>
      <c r="J1543" s="295">
        <v>-0.4</v>
      </c>
      <c r="K1543" s="295">
        <v>6.8</v>
      </c>
      <c r="L1543" s="295">
        <v>4.4000000000000004</v>
      </c>
      <c r="M1543" s="295">
        <v>14.9</v>
      </c>
      <c r="N1543" s="300">
        <v>12.7</v>
      </c>
      <c r="O1543" s="99"/>
    </row>
    <row r="1544" spans="1:15">
      <c r="A1544" s="99"/>
      <c r="B1544" s="315">
        <v>19</v>
      </c>
      <c r="C1544" s="312">
        <v>24</v>
      </c>
      <c r="D1544" s="295">
        <v>14.4</v>
      </c>
      <c r="E1544" s="295">
        <v>17.8</v>
      </c>
      <c r="F1544" s="295">
        <v>12.8</v>
      </c>
      <c r="G1544" s="295">
        <v>3.7</v>
      </c>
      <c r="H1544" s="295">
        <v>8.1</v>
      </c>
      <c r="I1544" s="295">
        <v>0.6</v>
      </c>
      <c r="J1544" s="295">
        <v>-2.9</v>
      </c>
      <c r="K1544" s="295">
        <v>5.8</v>
      </c>
      <c r="L1544" s="295">
        <v>7.2</v>
      </c>
      <c r="M1544" s="295">
        <v>14.8</v>
      </c>
      <c r="N1544" s="300">
        <v>11.1</v>
      </c>
      <c r="O1544" s="99"/>
    </row>
    <row r="1545" spans="1:15">
      <c r="A1545" s="99"/>
      <c r="B1545" s="315">
        <v>20</v>
      </c>
      <c r="C1545" s="312">
        <v>25.5</v>
      </c>
      <c r="D1545" s="295">
        <v>13.1</v>
      </c>
      <c r="E1545" s="295">
        <v>15.1</v>
      </c>
      <c r="F1545" s="295">
        <v>13</v>
      </c>
      <c r="G1545" s="295">
        <v>4.7</v>
      </c>
      <c r="H1545" s="295">
        <v>2.8</v>
      </c>
      <c r="I1545" s="295">
        <v>-0.5</v>
      </c>
      <c r="J1545" s="295">
        <v>1.4</v>
      </c>
      <c r="K1545" s="295">
        <v>4.4000000000000004</v>
      </c>
      <c r="L1545" s="295">
        <v>10.1</v>
      </c>
      <c r="M1545" s="295">
        <v>10</v>
      </c>
      <c r="N1545" s="300">
        <v>11</v>
      </c>
      <c r="O1545" s="99"/>
    </row>
    <row r="1546" spans="1:15">
      <c r="A1546" s="99"/>
      <c r="B1546" s="315">
        <v>21</v>
      </c>
      <c r="C1546" s="312">
        <v>21</v>
      </c>
      <c r="D1546" s="295">
        <v>12.3</v>
      </c>
      <c r="E1546" s="295">
        <v>13.1</v>
      </c>
      <c r="F1546" s="295">
        <v>8.5</v>
      </c>
      <c r="G1546" s="295">
        <v>2.2999999999999998</v>
      </c>
      <c r="H1546" s="295">
        <v>3.2</v>
      </c>
      <c r="I1546" s="295">
        <v>-1.1000000000000001</v>
      </c>
      <c r="J1546" s="295">
        <v>2.4</v>
      </c>
      <c r="K1546" s="295">
        <v>3.4</v>
      </c>
      <c r="L1546" s="295">
        <v>12.3</v>
      </c>
      <c r="M1546" s="295">
        <v>9.5</v>
      </c>
      <c r="N1546" s="300">
        <v>11.8</v>
      </c>
      <c r="O1546" s="99"/>
    </row>
    <row r="1547" spans="1:15">
      <c r="A1547" s="99"/>
      <c r="B1547" s="315">
        <v>22</v>
      </c>
      <c r="C1547" s="312">
        <v>21.3</v>
      </c>
      <c r="D1547" s="295">
        <v>12.2</v>
      </c>
      <c r="E1547" s="295">
        <v>8.6999999999999993</v>
      </c>
      <c r="F1547" s="295">
        <v>5.9</v>
      </c>
      <c r="G1547" s="295">
        <v>1</v>
      </c>
      <c r="H1547" s="295">
        <v>5.0999999999999996</v>
      </c>
      <c r="I1547" s="295">
        <v>0.2</v>
      </c>
      <c r="J1547" s="295">
        <v>0.6</v>
      </c>
      <c r="K1547" s="295">
        <v>2.9</v>
      </c>
      <c r="L1547" s="295">
        <v>4.8</v>
      </c>
      <c r="M1547" s="295">
        <v>12.2</v>
      </c>
      <c r="N1547" s="300">
        <v>12</v>
      </c>
      <c r="O1547" s="99"/>
    </row>
    <row r="1548" spans="1:15">
      <c r="A1548" s="99"/>
      <c r="B1548" s="315">
        <v>23</v>
      </c>
      <c r="C1548" s="312">
        <v>20.3</v>
      </c>
      <c r="D1548" s="295">
        <v>11.9</v>
      </c>
      <c r="E1548" s="295">
        <v>9</v>
      </c>
      <c r="F1548" s="295">
        <v>7.7</v>
      </c>
      <c r="G1548" s="295">
        <v>2.4</v>
      </c>
      <c r="H1548" s="295">
        <v>7</v>
      </c>
      <c r="I1548" s="295">
        <v>-1.8</v>
      </c>
      <c r="J1548" s="295">
        <v>0.2</v>
      </c>
      <c r="K1548" s="295">
        <v>4</v>
      </c>
      <c r="L1548" s="295">
        <v>9</v>
      </c>
      <c r="M1548" s="295">
        <v>13.8</v>
      </c>
      <c r="N1548" s="300">
        <v>9.9</v>
      </c>
      <c r="O1548" s="99"/>
    </row>
    <row r="1549" spans="1:15">
      <c r="A1549" s="99"/>
      <c r="B1549" s="315">
        <v>24</v>
      </c>
      <c r="C1549" s="312">
        <v>17.399999999999999</v>
      </c>
      <c r="D1549" s="295">
        <v>10.3</v>
      </c>
      <c r="E1549" s="295">
        <v>9.4</v>
      </c>
      <c r="F1549" s="295">
        <v>6.9</v>
      </c>
      <c r="G1549" s="295">
        <v>4</v>
      </c>
      <c r="H1549" s="295">
        <v>4.8</v>
      </c>
      <c r="I1549" s="295">
        <v>-1.8</v>
      </c>
      <c r="J1549" s="295">
        <v>2.1</v>
      </c>
      <c r="K1549" s="295">
        <v>5.3</v>
      </c>
      <c r="L1549" s="295">
        <v>11.2</v>
      </c>
      <c r="M1549" s="295">
        <v>14</v>
      </c>
      <c r="N1549" s="300">
        <v>12.8</v>
      </c>
      <c r="O1549" s="99"/>
    </row>
    <row r="1550" spans="1:15">
      <c r="A1550" s="99"/>
      <c r="B1550" s="315">
        <v>25</v>
      </c>
      <c r="C1550" s="312">
        <v>18.100000000000001</v>
      </c>
      <c r="D1550" s="295">
        <v>12.5</v>
      </c>
      <c r="E1550" s="295">
        <v>11</v>
      </c>
      <c r="F1550" s="295">
        <v>6.2</v>
      </c>
      <c r="G1550" s="295">
        <v>2.1</v>
      </c>
      <c r="H1550" s="295">
        <v>1.9</v>
      </c>
      <c r="I1550" s="295">
        <v>-0.1</v>
      </c>
      <c r="J1550" s="295">
        <v>0.1</v>
      </c>
      <c r="K1550" s="295">
        <v>9.5</v>
      </c>
      <c r="L1550" s="295">
        <v>11.9</v>
      </c>
      <c r="M1550" s="295">
        <v>11.9</v>
      </c>
      <c r="N1550" s="300">
        <v>14.7</v>
      </c>
      <c r="O1550" s="99"/>
    </row>
    <row r="1551" spans="1:15">
      <c r="A1551" s="99"/>
      <c r="B1551" s="315">
        <v>26</v>
      </c>
      <c r="C1551" s="312">
        <v>20.8</v>
      </c>
      <c r="D1551" s="295">
        <v>11.9</v>
      </c>
      <c r="E1551" s="295">
        <v>12.3</v>
      </c>
      <c r="F1551" s="295">
        <v>7</v>
      </c>
      <c r="G1551" s="295">
        <v>1.2</v>
      </c>
      <c r="H1551" s="295">
        <v>-2.6</v>
      </c>
      <c r="I1551" s="295">
        <v>-0.6</v>
      </c>
      <c r="J1551" s="295">
        <v>-0.5</v>
      </c>
      <c r="K1551" s="295">
        <v>6.2</v>
      </c>
      <c r="L1551" s="295">
        <v>14.1</v>
      </c>
      <c r="M1551" s="295">
        <v>9.5</v>
      </c>
      <c r="N1551" s="300">
        <v>17.899999999999999</v>
      </c>
      <c r="O1551" s="99"/>
    </row>
    <row r="1552" spans="1:15">
      <c r="A1552" s="99"/>
      <c r="B1552" s="315">
        <v>27</v>
      </c>
      <c r="C1552" s="312">
        <v>19</v>
      </c>
      <c r="D1552" s="295">
        <v>12</v>
      </c>
      <c r="E1552" s="295">
        <v>12.7</v>
      </c>
      <c r="F1552" s="295">
        <v>6</v>
      </c>
      <c r="G1552" s="295">
        <v>0.8</v>
      </c>
      <c r="H1552" s="295">
        <v>-5</v>
      </c>
      <c r="I1552" s="295">
        <v>0.4</v>
      </c>
      <c r="J1552" s="295">
        <v>1.2</v>
      </c>
      <c r="K1552" s="295">
        <v>4.7</v>
      </c>
      <c r="L1552" s="295">
        <v>12.8</v>
      </c>
      <c r="M1552" s="295">
        <v>8.6999999999999993</v>
      </c>
      <c r="N1552" s="300">
        <v>16.2</v>
      </c>
      <c r="O1552" s="99"/>
    </row>
    <row r="1553" spans="1:15">
      <c r="A1553" s="99"/>
      <c r="B1553" s="315">
        <v>28</v>
      </c>
      <c r="C1553" s="312">
        <v>18.8</v>
      </c>
      <c r="D1553" s="295">
        <v>13.7</v>
      </c>
      <c r="E1553" s="295">
        <v>11.6</v>
      </c>
      <c r="F1553" s="295">
        <v>4</v>
      </c>
      <c r="G1553" s="295">
        <v>0.2</v>
      </c>
      <c r="H1553" s="295">
        <v>-6.7</v>
      </c>
      <c r="I1553" s="295">
        <v>0.3</v>
      </c>
      <c r="J1553" s="295">
        <v>1</v>
      </c>
      <c r="K1553" s="295">
        <v>6.3</v>
      </c>
      <c r="L1553" s="295">
        <v>4.8</v>
      </c>
      <c r="M1553" s="295">
        <v>13.6</v>
      </c>
      <c r="N1553" s="300">
        <v>16.5</v>
      </c>
      <c r="O1553" s="99"/>
    </row>
    <row r="1554" spans="1:15">
      <c r="A1554" s="99"/>
      <c r="B1554" s="315">
        <v>29</v>
      </c>
      <c r="C1554" s="312">
        <v>18.5</v>
      </c>
      <c r="D1554" s="295">
        <v>15.4</v>
      </c>
      <c r="E1554" s="295">
        <v>14.3</v>
      </c>
      <c r="F1554" s="295">
        <v>6.9</v>
      </c>
      <c r="G1554" s="295">
        <v>0.6</v>
      </c>
      <c r="H1554" s="295">
        <v>-5.9</v>
      </c>
      <c r="I1554" s="295">
        <v>0</v>
      </c>
      <c r="J1554" s="295"/>
      <c r="K1554" s="295">
        <v>7.9</v>
      </c>
      <c r="L1554" s="295">
        <v>7.8</v>
      </c>
      <c r="M1554" s="295">
        <v>13.8</v>
      </c>
      <c r="N1554" s="300">
        <v>18.7</v>
      </c>
      <c r="O1554" s="99"/>
    </row>
    <row r="1555" spans="1:15">
      <c r="A1555" s="99"/>
      <c r="B1555" s="315">
        <v>30</v>
      </c>
      <c r="C1555" s="312">
        <v>19.7</v>
      </c>
      <c r="D1555" s="295">
        <v>15.3</v>
      </c>
      <c r="E1555" s="295">
        <v>15.1</v>
      </c>
      <c r="F1555" s="295">
        <v>8.3000000000000007</v>
      </c>
      <c r="G1555" s="295">
        <v>1.6</v>
      </c>
      <c r="H1555" s="295">
        <v>-4.4000000000000004</v>
      </c>
      <c r="I1555" s="295">
        <v>-2</v>
      </c>
      <c r="J1555" s="295"/>
      <c r="K1555" s="295">
        <v>3.9</v>
      </c>
      <c r="L1555" s="295">
        <v>9</v>
      </c>
      <c r="M1555" s="295">
        <v>10.8</v>
      </c>
      <c r="N1555" s="300">
        <v>20.2</v>
      </c>
      <c r="O1555" s="99"/>
    </row>
    <row r="1556" spans="1:15" ht="15" thickBot="1">
      <c r="A1556" s="99"/>
      <c r="B1556" s="323">
        <v>31</v>
      </c>
      <c r="C1556" s="313">
        <v>17.5</v>
      </c>
      <c r="D1556" s="302">
        <v>12.9</v>
      </c>
      <c r="E1556" s="302"/>
      <c r="F1556" s="302">
        <v>10.5</v>
      </c>
      <c r="G1556" s="302"/>
      <c r="H1556" s="302">
        <v>-0.1</v>
      </c>
      <c r="I1556" s="302">
        <v>-2.7</v>
      </c>
      <c r="J1556" s="302"/>
      <c r="K1556" s="302">
        <v>5.5</v>
      </c>
      <c r="L1556" s="302"/>
      <c r="M1556" s="302">
        <v>13.6</v>
      </c>
      <c r="N1556" s="303"/>
      <c r="O1556" s="99"/>
    </row>
    <row r="1557" spans="1:15">
      <c r="A1557" s="306" t="s">
        <v>652</v>
      </c>
      <c r="B1557" s="304" t="s">
        <v>211</v>
      </c>
      <c r="C1557" s="219">
        <v>0</v>
      </c>
      <c r="D1557" s="219">
        <v>0</v>
      </c>
      <c r="E1557" s="219">
        <v>10</v>
      </c>
      <c r="F1557" s="219">
        <v>22</v>
      </c>
      <c r="G1557" s="219">
        <v>31</v>
      </c>
      <c r="H1557" s="219">
        <v>31</v>
      </c>
      <c r="I1557" s="219">
        <v>31</v>
      </c>
      <c r="J1557" s="219">
        <v>28</v>
      </c>
      <c r="K1557" s="219">
        <v>31</v>
      </c>
      <c r="L1557" s="219">
        <v>28</v>
      </c>
      <c r="M1557" s="219">
        <v>16</v>
      </c>
      <c r="N1557" s="220">
        <v>10</v>
      </c>
    </row>
    <row r="1558" spans="1:15" ht="15" thickBot="1">
      <c r="A1558" s="307" t="s">
        <v>651</v>
      </c>
      <c r="B1558" s="305" t="s">
        <v>650</v>
      </c>
      <c r="C1558" s="211">
        <v>18.987096774193553</v>
      </c>
      <c r="D1558" s="211">
        <v>15.174193548387095</v>
      </c>
      <c r="E1558" s="211">
        <v>14.156666666666668</v>
      </c>
      <c r="F1558" s="211">
        <v>10.548387096774192</v>
      </c>
      <c r="G1558" s="211">
        <v>5.3733333333333313</v>
      </c>
      <c r="H1558" s="211">
        <v>1.7193548387096775</v>
      </c>
      <c r="I1558" s="211">
        <v>0.72903225806451588</v>
      </c>
      <c r="J1558" s="211">
        <v>-0.87857142857142867</v>
      </c>
      <c r="K1558" s="211">
        <v>4.4096774193548391</v>
      </c>
      <c r="L1558" s="211">
        <v>7.7133333333333356</v>
      </c>
      <c r="M1558" s="211">
        <v>12.758064516129034</v>
      </c>
      <c r="N1558" s="212">
        <v>15.889999999999997</v>
      </c>
    </row>
    <row r="1559" spans="1:15">
      <c r="B1559" s="108"/>
      <c r="C1559" s="105"/>
      <c r="D1559" s="105"/>
      <c r="E1559" s="107"/>
      <c r="F1559" s="105"/>
      <c r="G1559" s="105"/>
      <c r="H1559" s="106"/>
      <c r="I1559" s="105"/>
      <c r="J1559" s="105"/>
      <c r="K1559" s="105"/>
      <c r="L1559" s="105"/>
      <c r="M1559" s="105"/>
      <c r="N1559" s="105"/>
    </row>
    <row r="1560" spans="1:15" ht="15" thickBot="1">
      <c r="B1560" s="108"/>
      <c r="C1560" s="105"/>
      <c r="D1560" s="105"/>
      <c r="E1560" s="107"/>
      <c r="F1560" s="105"/>
      <c r="G1560" s="105"/>
      <c r="H1560" s="106"/>
      <c r="I1560" s="105"/>
      <c r="J1560" s="105"/>
      <c r="K1560" s="105"/>
      <c r="L1560" s="105"/>
      <c r="M1560" s="105"/>
      <c r="N1560" s="105"/>
    </row>
    <row r="1561" spans="1:15" ht="15" thickBot="1">
      <c r="A1561" s="318" t="s">
        <v>706</v>
      </c>
      <c r="B1561" s="284" t="s">
        <v>236</v>
      </c>
      <c r="C1561" s="285" t="s">
        <v>667</v>
      </c>
      <c r="D1561" s="285" t="s">
        <v>667</v>
      </c>
      <c r="E1561" s="285" t="s">
        <v>667</v>
      </c>
      <c r="F1561" s="285" t="s">
        <v>667</v>
      </c>
      <c r="G1561" s="285" t="s">
        <v>667</v>
      </c>
      <c r="H1561" s="285" t="s">
        <v>667</v>
      </c>
      <c r="I1561" s="285" t="s">
        <v>666</v>
      </c>
      <c r="J1561" s="285" t="s">
        <v>666</v>
      </c>
      <c r="K1561" s="285" t="s">
        <v>666</v>
      </c>
      <c r="L1561" s="285" t="s">
        <v>666</v>
      </c>
      <c r="M1561" s="285" t="s">
        <v>666</v>
      </c>
      <c r="N1561" s="286" t="s">
        <v>666</v>
      </c>
      <c r="O1561" s="99"/>
    </row>
    <row r="1562" spans="1:15" ht="15" thickBot="1">
      <c r="A1562" s="102"/>
      <c r="B1562" s="287" t="s">
        <v>195</v>
      </c>
      <c r="C1562" s="288" t="s">
        <v>665</v>
      </c>
      <c r="D1562" s="288" t="s">
        <v>664</v>
      </c>
      <c r="E1562" s="288" t="s">
        <v>663</v>
      </c>
      <c r="F1562" s="288" t="s">
        <v>662</v>
      </c>
      <c r="G1562" s="288" t="s">
        <v>661</v>
      </c>
      <c r="H1562" s="288" t="s">
        <v>660</v>
      </c>
      <c r="I1562" s="288" t="s">
        <v>659</v>
      </c>
      <c r="J1562" s="288" t="s">
        <v>658</v>
      </c>
      <c r="K1562" s="288" t="s">
        <v>657</v>
      </c>
      <c r="L1562" s="288" t="s">
        <v>656</v>
      </c>
      <c r="M1562" s="288" t="s">
        <v>655</v>
      </c>
      <c r="N1562" s="289" t="s">
        <v>654</v>
      </c>
      <c r="O1562" s="99"/>
    </row>
    <row r="1563" spans="1:15" ht="15" thickBot="1">
      <c r="A1563" s="102"/>
      <c r="B1563" s="319" t="s">
        <v>653</v>
      </c>
      <c r="C1563" s="102"/>
      <c r="D1563" s="102"/>
      <c r="E1563" s="104"/>
      <c r="F1563" s="102"/>
      <c r="G1563" s="102"/>
      <c r="H1563" s="103"/>
      <c r="I1563" s="102"/>
      <c r="J1563" s="102"/>
      <c r="K1563" s="102"/>
      <c r="L1563" s="102"/>
      <c r="M1563" s="102"/>
      <c r="N1563" s="102"/>
      <c r="O1563" s="99"/>
    </row>
    <row r="1564" spans="1:15">
      <c r="A1564" s="99"/>
      <c r="B1564" s="314">
        <v>1</v>
      </c>
      <c r="C1564" s="322">
        <v>12.4</v>
      </c>
      <c r="D1564" s="297">
        <v>18</v>
      </c>
      <c r="E1564" s="297">
        <v>11.6</v>
      </c>
      <c r="F1564" s="297">
        <v>12.1</v>
      </c>
      <c r="G1564" s="297">
        <v>9</v>
      </c>
      <c r="H1564" s="297">
        <v>-1.5</v>
      </c>
      <c r="I1564" s="297">
        <v>0.2</v>
      </c>
      <c r="J1564" s="297">
        <v>-1.5</v>
      </c>
      <c r="K1564" s="297">
        <v>2.7</v>
      </c>
      <c r="L1564" s="297">
        <v>0.5</v>
      </c>
      <c r="M1564" s="297">
        <v>7.6</v>
      </c>
      <c r="N1564" s="298">
        <v>14.2</v>
      </c>
      <c r="O1564" s="99"/>
    </row>
    <row r="1565" spans="1:15">
      <c r="A1565" s="99"/>
      <c r="B1565" s="315">
        <v>2</v>
      </c>
      <c r="C1565" s="312">
        <v>16.100000000000001</v>
      </c>
      <c r="D1565" s="295">
        <v>20</v>
      </c>
      <c r="E1565" s="295">
        <v>12.6</v>
      </c>
      <c r="F1565" s="295">
        <v>11.1</v>
      </c>
      <c r="G1565" s="295">
        <v>7.5</v>
      </c>
      <c r="H1565" s="295">
        <v>-2.2999999999999998</v>
      </c>
      <c r="I1565" s="295">
        <v>-0.1</v>
      </c>
      <c r="J1565" s="295">
        <v>-2</v>
      </c>
      <c r="K1565" s="295">
        <v>2.5</v>
      </c>
      <c r="L1565" s="295">
        <v>-0.4</v>
      </c>
      <c r="M1565" s="295">
        <v>7.8</v>
      </c>
      <c r="N1565" s="300">
        <v>17.7</v>
      </c>
      <c r="O1565" s="99"/>
    </row>
    <row r="1566" spans="1:15">
      <c r="A1566" s="99"/>
      <c r="B1566" s="315">
        <v>3</v>
      </c>
      <c r="C1566" s="312">
        <v>17.8</v>
      </c>
      <c r="D1566" s="295">
        <v>17.899999999999999</v>
      </c>
      <c r="E1566" s="295">
        <v>13.7</v>
      </c>
      <c r="F1566" s="295">
        <v>9.5</v>
      </c>
      <c r="G1566" s="295">
        <v>6.3</v>
      </c>
      <c r="H1566" s="295">
        <v>-0.5</v>
      </c>
      <c r="I1566" s="295">
        <v>-0.3</v>
      </c>
      <c r="J1566" s="295">
        <v>-3.4</v>
      </c>
      <c r="K1566" s="295">
        <v>2</v>
      </c>
      <c r="L1566" s="295">
        <v>-0.6</v>
      </c>
      <c r="M1566" s="295">
        <v>10.6</v>
      </c>
      <c r="N1566" s="300">
        <v>18.5</v>
      </c>
      <c r="O1566" s="99"/>
    </row>
    <row r="1567" spans="1:15">
      <c r="A1567" s="99"/>
      <c r="B1567" s="315">
        <v>4</v>
      </c>
      <c r="C1567" s="312">
        <v>20.9</v>
      </c>
      <c r="D1567" s="295">
        <v>16.3</v>
      </c>
      <c r="E1567" s="295">
        <v>16.3</v>
      </c>
      <c r="F1567" s="295">
        <v>7.4</v>
      </c>
      <c r="G1567" s="295">
        <v>4.9000000000000004</v>
      </c>
      <c r="H1567" s="295">
        <v>2.4</v>
      </c>
      <c r="I1567" s="295">
        <v>-0.4</v>
      </c>
      <c r="J1567" s="295">
        <v>-4.4000000000000004</v>
      </c>
      <c r="K1567" s="295">
        <v>0.9</v>
      </c>
      <c r="L1567" s="295">
        <v>-0.2</v>
      </c>
      <c r="M1567" s="295">
        <v>14.6</v>
      </c>
      <c r="N1567" s="300">
        <v>15.9</v>
      </c>
      <c r="O1567" s="99"/>
    </row>
    <row r="1568" spans="1:15">
      <c r="A1568" s="99"/>
      <c r="B1568" s="315">
        <v>5</v>
      </c>
      <c r="C1568" s="312">
        <v>19</v>
      </c>
      <c r="D1568" s="295">
        <v>15.2</v>
      </c>
      <c r="E1568" s="295">
        <v>17.5</v>
      </c>
      <c r="F1568" s="295">
        <v>9.3000000000000007</v>
      </c>
      <c r="G1568" s="295">
        <v>6.5</v>
      </c>
      <c r="H1568" s="295">
        <v>2.4</v>
      </c>
      <c r="I1568" s="295">
        <v>-0.8</v>
      </c>
      <c r="J1568" s="295">
        <v>-5.9</v>
      </c>
      <c r="K1568" s="295">
        <v>0.7</v>
      </c>
      <c r="L1568" s="295">
        <v>0.1</v>
      </c>
      <c r="M1568" s="295">
        <v>16.899999999999999</v>
      </c>
      <c r="N1568" s="300">
        <v>18.899999999999999</v>
      </c>
      <c r="O1568" s="99"/>
    </row>
    <row r="1569" spans="1:15">
      <c r="A1569" s="99"/>
      <c r="B1569" s="315">
        <v>6</v>
      </c>
      <c r="C1569" s="312">
        <v>21</v>
      </c>
      <c r="D1569" s="295">
        <v>15.4</v>
      </c>
      <c r="E1569" s="295">
        <v>16.899999999999999</v>
      </c>
      <c r="F1569" s="295">
        <v>9.4</v>
      </c>
      <c r="G1569" s="295">
        <v>6.1</v>
      </c>
      <c r="H1569" s="295">
        <v>1.9</v>
      </c>
      <c r="I1569" s="295">
        <v>-1.5</v>
      </c>
      <c r="J1569" s="295">
        <v>-5.8</v>
      </c>
      <c r="K1569" s="295">
        <v>1.6</v>
      </c>
      <c r="L1569" s="295">
        <v>0.6</v>
      </c>
      <c r="M1569" s="295">
        <v>12.7</v>
      </c>
      <c r="N1569" s="300">
        <v>23.8</v>
      </c>
      <c r="O1569" s="99"/>
    </row>
    <row r="1570" spans="1:15">
      <c r="A1570" s="99"/>
      <c r="B1570" s="315">
        <v>7</v>
      </c>
      <c r="C1570" s="312">
        <v>20.7</v>
      </c>
      <c r="D1570" s="295">
        <v>16.899999999999999</v>
      </c>
      <c r="E1570" s="295">
        <v>14.5</v>
      </c>
      <c r="F1570" s="295">
        <v>11.1</v>
      </c>
      <c r="G1570" s="295">
        <v>4.5999999999999996</v>
      </c>
      <c r="H1570" s="295">
        <v>0.9</v>
      </c>
      <c r="I1570" s="295">
        <v>-1.2</v>
      </c>
      <c r="J1570" s="295">
        <v>-4.9000000000000004</v>
      </c>
      <c r="K1570" s="295">
        <v>1.6</v>
      </c>
      <c r="L1570" s="295">
        <v>4.5999999999999996</v>
      </c>
      <c r="M1570" s="295">
        <v>8.9</v>
      </c>
      <c r="N1570" s="300">
        <v>16.600000000000001</v>
      </c>
      <c r="O1570" s="99"/>
    </row>
    <row r="1571" spans="1:15">
      <c r="A1571" s="99"/>
      <c r="B1571" s="315">
        <v>8</v>
      </c>
      <c r="C1571" s="312">
        <v>17.899999999999999</v>
      </c>
      <c r="D1571" s="295">
        <v>17.600000000000001</v>
      </c>
      <c r="E1571" s="295">
        <v>16.2</v>
      </c>
      <c r="F1571" s="295">
        <v>13</v>
      </c>
      <c r="G1571" s="295">
        <v>5.5</v>
      </c>
      <c r="H1571" s="295">
        <v>-1.1000000000000001</v>
      </c>
      <c r="I1571" s="295">
        <v>2.1</v>
      </c>
      <c r="J1571" s="295">
        <v>-3.4</v>
      </c>
      <c r="K1571" s="295">
        <v>4.5</v>
      </c>
      <c r="L1571" s="295">
        <v>5.4</v>
      </c>
      <c r="M1571" s="295">
        <v>12.5</v>
      </c>
      <c r="N1571" s="300">
        <v>11.9</v>
      </c>
      <c r="O1571" s="99"/>
    </row>
    <row r="1572" spans="1:15">
      <c r="A1572" s="99"/>
      <c r="B1572" s="315">
        <v>9</v>
      </c>
      <c r="C1572" s="312">
        <v>12</v>
      </c>
      <c r="D1572" s="295">
        <v>18.600000000000001</v>
      </c>
      <c r="E1572" s="295">
        <v>12.8</v>
      </c>
      <c r="F1572" s="295">
        <v>12.5</v>
      </c>
      <c r="G1572" s="295">
        <v>4.5</v>
      </c>
      <c r="H1572" s="295">
        <v>-3.6</v>
      </c>
      <c r="I1572" s="295">
        <v>4.0999999999999996</v>
      </c>
      <c r="J1572" s="295">
        <v>0.1</v>
      </c>
      <c r="K1572" s="295">
        <v>3.8</v>
      </c>
      <c r="L1572" s="295">
        <v>6.3</v>
      </c>
      <c r="M1572" s="295">
        <v>13.7</v>
      </c>
      <c r="N1572" s="300">
        <v>9.5</v>
      </c>
      <c r="O1572" s="99"/>
    </row>
    <row r="1573" spans="1:15">
      <c r="A1573" s="99"/>
      <c r="B1573" s="315">
        <v>10</v>
      </c>
      <c r="C1573" s="312">
        <v>11.1</v>
      </c>
      <c r="D1573" s="295">
        <v>21.5</v>
      </c>
      <c r="E1573" s="295">
        <v>10.4</v>
      </c>
      <c r="F1573" s="295">
        <v>12.8</v>
      </c>
      <c r="G1573" s="295">
        <v>5.9</v>
      </c>
      <c r="H1573" s="295">
        <v>-1</v>
      </c>
      <c r="I1573" s="295">
        <v>6.6</v>
      </c>
      <c r="J1573" s="295">
        <v>1.1000000000000001</v>
      </c>
      <c r="K1573" s="295">
        <v>5.6</v>
      </c>
      <c r="L1573" s="295">
        <v>9.3000000000000007</v>
      </c>
      <c r="M1573" s="295">
        <v>10.199999999999999</v>
      </c>
      <c r="N1573" s="300">
        <v>13.5</v>
      </c>
      <c r="O1573" s="99"/>
    </row>
    <row r="1574" spans="1:15">
      <c r="A1574" s="99"/>
      <c r="B1574" s="315">
        <v>11</v>
      </c>
      <c r="C1574" s="312">
        <v>15</v>
      </c>
      <c r="D1574" s="295">
        <v>14.9</v>
      </c>
      <c r="E1574" s="295">
        <v>11.3</v>
      </c>
      <c r="F1574" s="295">
        <v>13</v>
      </c>
      <c r="G1574" s="295">
        <v>8.5</v>
      </c>
      <c r="H1574" s="295">
        <v>1.3</v>
      </c>
      <c r="I1574" s="295">
        <v>0.4</v>
      </c>
      <c r="J1574" s="295">
        <v>-0.8</v>
      </c>
      <c r="K1574" s="295">
        <v>1.8</v>
      </c>
      <c r="L1574" s="295">
        <v>11.3</v>
      </c>
      <c r="M1574" s="295">
        <v>13.2</v>
      </c>
      <c r="N1574" s="300">
        <v>14.1</v>
      </c>
      <c r="O1574" s="99"/>
    </row>
    <row r="1575" spans="1:15">
      <c r="A1575" s="99"/>
      <c r="B1575" s="315">
        <v>12</v>
      </c>
      <c r="C1575" s="312">
        <v>14.3</v>
      </c>
      <c r="D1575" s="295">
        <v>14</v>
      </c>
      <c r="E1575" s="295">
        <v>13.7</v>
      </c>
      <c r="F1575" s="295">
        <v>12.8</v>
      </c>
      <c r="G1575" s="295">
        <v>8.5</v>
      </c>
      <c r="H1575" s="295">
        <v>5.4</v>
      </c>
      <c r="I1575" s="295">
        <v>2.7</v>
      </c>
      <c r="J1575" s="295">
        <v>-3.5</v>
      </c>
      <c r="K1575" s="295">
        <v>0.7</v>
      </c>
      <c r="L1575" s="295">
        <v>9.4</v>
      </c>
      <c r="M1575" s="295">
        <v>18.100000000000001</v>
      </c>
      <c r="N1575" s="300">
        <v>19.8</v>
      </c>
      <c r="O1575" s="99"/>
    </row>
    <row r="1576" spans="1:15">
      <c r="A1576" s="99"/>
      <c r="B1576" s="315">
        <v>13</v>
      </c>
      <c r="C1576" s="312">
        <v>14.4</v>
      </c>
      <c r="D1576" s="295">
        <v>14.2</v>
      </c>
      <c r="E1576" s="295">
        <v>13.9</v>
      </c>
      <c r="F1576" s="295">
        <v>13.7</v>
      </c>
      <c r="G1576" s="295">
        <v>8.5</v>
      </c>
      <c r="H1576" s="295">
        <v>7</v>
      </c>
      <c r="I1576" s="295">
        <v>8.1</v>
      </c>
      <c r="J1576" s="295">
        <v>-3.2</v>
      </c>
      <c r="K1576" s="295">
        <v>0.6</v>
      </c>
      <c r="L1576" s="295">
        <v>6.2</v>
      </c>
      <c r="M1576" s="295">
        <v>13.4</v>
      </c>
      <c r="N1576" s="300">
        <v>18</v>
      </c>
      <c r="O1576" s="99"/>
    </row>
    <row r="1577" spans="1:15">
      <c r="A1577" s="99"/>
      <c r="B1577" s="315">
        <v>14</v>
      </c>
      <c r="C1577" s="312">
        <v>16</v>
      </c>
      <c r="D1577" s="295">
        <v>11.7</v>
      </c>
      <c r="E1577" s="295">
        <v>14.2</v>
      </c>
      <c r="F1577" s="295">
        <v>12</v>
      </c>
      <c r="G1577" s="295">
        <v>9.1999999999999993</v>
      </c>
      <c r="H1577" s="295">
        <v>5.4</v>
      </c>
      <c r="I1577" s="295">
        <v>2.4</v>
      </c>
      <c r="J1577" s="295">
        <v>-3.4</v>
      </c>
      <c r="K1577" s="295">
        <v>0.7</v>
      </c>
      <c r="L1577" s="295">
        <v>8.1</v>
      </c>
      <c r="M1577" s="295">
        <v>9.6</v>
      </c>
      <c r="N1577" s="300">
        <v>18.7</v>
      </c>
      <c r="O1577" s="99"/>
    </row>
    <row r="1578" spans="1:15">
      <c r="A1578" s="99"/>
      <c r="B1578" s="315">
        <v>15</v>
      </c>
      <c r="C1578" s="312">
        <v>18.3</v>
      </c>
      <c r="D1578" s="295">
        <v>11.6</v>
      </c>
      <c r="E1578" s="295">
        <v>14.5</v>
      </c>
      <c r="F1578" s="295">
        <v>9.9</v>
      </c>
      <c r="G1578" s="295">
        <v>9</v>
      </c>
      <c r="H1578" s="295">
        <v>5.8</v>
      </c>
      <c r="I1578" s="295">
        <v>2.2000000000000002</v>
      </c>
      <c r="J1578" s="295">
        <v>1.1000000000000001</v>
      </c>
      <c r="K1578" s="295">
        <v>1.9</v>
      </c>
      <c r="L1578" s="295">
        <v>14.2</v>
      </c>
      <c r="M1578" s="295">
        <v>10.3</v>
      </c>
      <c r="N1578" s="300">
        <v>11.9</v>
      </c>
      <c r="O1578" s="99"/>
    </row>
    <row r="1579" spans="1:15">
      <c r="A1579" s="99"/>
      <c r="B1579" s="315">
        <v>16</v>
      </c>
      <c r="C1579" s="312">
        <v>20</v>
      </c>
      <c r="D1579" s="295">
        <v>11.6</v>
      </c>
      <c r="E1579" s="295">
        <v>16</v>
      </c>
      <c r="F1579" s="295">
        <v>12</v>
      </c>
      <c r="G1579" s="295">
        <v>6.8</v>
      </c>
      <c r="H1579" s="295">
        <v>3.5</v>
      </c>
      <c r="I1579" s="295">
        <v>1.6</v>
      </c>
      <c r="J1579" s="295">
        <v>1.1000000000000001</v>
      </c>
      <c r="K1579" s="295">
        <v>6.2</v>
      </c>
      <c r="L1579" s="295">
        <v>13.1</v>
      </c>
      <c r="M1579" s="295">
        <v>12</v>
      </c>
      <c r="N1579" s="300">
        <v>11.3</v>
      </c>
      <c r="O1579" s="99"/>
    </row>
    <row r="1580" spans="1:15">
      <c r="A1580" s="99"/>
      <c r="B1580" s="315">
        <v>17</v>
      </c>
      <c r="C1580" s="312">
        <v>18.7</v>
      </c>
      <c r="D1580" s="295">
        <v>13.7</v>
      </c>
      <c r="E1580" s="295">
        <v>15.5</v>
      </c>
      <c r="F1580" s="295">
        <v>11.3</v>
      </c>
      <c r="G1580" s="295">
        <v>4.4000000000000004</v>
      </c>
      <c r="H1580" s="295">
        <v>1.2</v>
      </c>
      <c r="I1580" s="295">
        <v>0.9</v>
      </c>
      <c r="J1580" s="295">
        <v>-2.1</v>
      </c>
      <c r="K1580" s="295">
        <v>7.4</v>
      </c>
      <c r="L1580" s="295">
        <v>5.9</v>
      </c>
      <c r="M1580" s="295">
        <v>9.6</v>
      </c>
      <c r="N1580" s="300">
        <v>12.4</v>
      </c>
      <c r="O1580" s="99"/>
    </row>
    <row r="1581" spans="1:15">
      <c r="A1581" s="99"/>
      <c r="B1581" s="315">
        <v>18</v>
      </c>
      <c r="C1581" s="312">
        <v>20.100000000000001</v>
      </c>
      <c r="D1581" s="295">
        <v>12.9</v>
      </c>
      <c r="E1581" s="295">
        <v>12.9</v>
      </c>
      <c r="F1581" s="295">
        <v>10.7</v>
      </c>
      <c r="G1581" s="295">
        <v>5.7</v>
      </c>
      <c r="H1581" s="295">
        <v>7.4</v>
      </c>
      <c r="I1581" s="295">
        <v>0.1</v>
      </c>
      <c r="J1581" s="295">
        <v>-0.9</v>
      </c>
      <c r="K1581" s="295">
        <v>6.1</v>
      </c>
      <c r="L1581" s="295">
        <v>1.6</v>
      </c>
      <c r="M1581" s="295">
        <v>14.3</v>
      </c>
      <c r="N1581" s="300">
        <v>11.9</v>
      </c>
      <c r="O1581" s="99"/>
    </row>
    <row r="1582" spans="1:15">
      <c r="A1582" s="99"/>
      <c r="B1582" s="315">
        <v>19</v>
      </c>
      <c r="C1582" s="312">
        <v>21.6</v>
      </c>
      <c r="D1582" s="295">
        <v>14</v>
      </c>
      <c r="E1582" s="295">
        <v>15.8</v>
      </c>
      <c r="F1582" s="295">
        <v>11.4</v>
      </c>
      <c r="G1582" s="295">
        <v>3.1</v>
      </c>
      <c r="H1582" s="295">
        <v>6.9</v>
      </c>
      <c r="I1582" s="295">
        <v>-0.4</v>
      </c>
      <c r="J1582" s="295">
        <v>-2.9</v>
      </c>
      <c r="K1582" s="295">
        <v>3.3</v>
      </c>
      <c r="L1582" s="295">
        <v>6.2</v>
      </c>
      <c r="M1582" s="295">
        <v>13.5</v>
      </c>
      <c r="N1582" s="300">
        <v>9.6</v>
      </c>
      <c r="O1582" s="99"/>
    </row>
    <row r="1583" spans="1:15">
      <c r="A1583" s="99"/>
      <c r="B1583" s="315">
        <v>20</v>
      </c>
      <c r="C1583" s="312">
        <v>23</v>
      </c>
      <c r="D1583" s="295">
        <v>10.8</v>
      </c>
      <c r="E1583" s="295">
        <v>15.3</v>
      </c>
      <c r="F1583" s="295">
        <v>12.6</v>
      </c>
      <c r="G1583" s="295">
        <v>3.8</v>
      </c>
      <c r="H1583" s="295">
        <v>1.6</v>
      </c>
      <c r="I1583" s="295">
        <v>-1.5</v>
      </c>
      <c r="J1583" s="295">
        <v>1</v>
      </c>
      <c r="K1583" s="295">
        <v>2.2999999999999998</v>
      </c>
      <c r="L1583" s="295">
        <v>9.9</v>
      </c>
      <c r="M1583" s="295">
        <v>9.1999999999999993</v>
      </c>
      <c r="N1583" s="300">
        <v>9.6999999999999993</v>
      </c>
      <c r="O1583" s="99"/>
    </row>
    <row r="1584" spans="1:15">
      <c r="A1584" s="99"/>
      <c r="B1584" s="315">
        <v>21</v>
      </c>
      <c r="C1584" s="312">
        <v>20</v>
      </c>
      <c r="D1584" s="295">
        <v>10.6</v>
      </c>
      <c r="E1584" s="295">
        <v>12.3</v>
      </c>
      <c r="F1584" s="295">
        <v>9.3000000000000007</v>
      </c>
      <c r="G1584" s="295">
        <v>2.1</v>
      </c>
      <c r="H1584" s="295">
        <v>2.4</v>
      </c>
      <c r="I1584" s="295">
        <v>-2.4</v>
      </c>
      <c r="J1584" s="295">
        <v>2.5</v>
      </c>
      <c r="K1584" s="295">
        <v>2.8</v>
      </c>
      <c r="L1584" s="295">
        <v>12</v>
      </c>
      <c r="M1584" s="295">
        <v>7</v>
      </c>
      <c r="N1584" s="300">
        <v>10.7</v>
      </c>
      <c r="O1584" s="99"/>
    </row>
    <row r="1585" spans="1:15">
      <c r="A1585" s="99"/>
      <c r="B1585" s="315">
        <v>22</v>
      </c>
      <c r="C1585" s="312">
        <v>20.5</v>
      </c>
      <c r="D1585" s="295">
        <v>11.5</v>
      </c>
      <c r="E1585" s="295">
        <v>7.5</v>
      </c>
      <c r="F1585" s="295">
        <v>4.7</v>
      </c>
      <c r="G1585" s="295">
        <v>1.3</v>
      </c>
      <c r="H1585" s="295">
        <v>4.5</v>
      </c>
      <c r="I1585" s="295">
        <v>0.2</v>
      </c>
      <c r="J1585" s="295">
        <v>-0.5</v>
      </c>
      <c r="K1585" s="295">
        <v>1.2</v>
      </c>
      <c r="L1585" s="295">
        <v>5</v>
      </c>
      <c r="M1585" s="295">
        <v>11.2</v>
      </c>
      <c r="N1585" s="300">
        <v>10.8</v>
      </c>
      <c r="O1585" s="99"/>
    </row>
    <row r="1586" spans="1:15">
      <c r="A1586" s="99"/>
      <c r="B1586" s="315">
        <v>23</v>
      </c>
      <c r="C1586" s="312">
        <v>18.600000000000001</v>
      </c>
      <c r="D1586" s="295">
        <v>12.1</v>
      </c>
      <c r="E1586" s="295">
        <v>6.3</v>
      </c>
      <c r="F1586" s="295">
        <v>7.1</v>
      </c>
      <c r="G1586" s="295">
        <v>1.2</v>
      </c>
      <c r="H1586" s="295">
        <v>6.4</v>
      </c>
      <c r="I1586" s="295">
        <v>-1.6</v>
      </c>
      <c r="J1586" s="295">
        <v>0.5</v>
      </c>
      <c r="K1586" s="295">
        <v>2.5</v>
      </c>
      <c r="L1586" s="295">
        <v>8.6</v>
      </c>
      <c r="M1586" s="295">
        <v>13.2</v>
      </c>
      <c r="N1586" s="300">
        <v>8.9</v>
      </c>
      <c r="O1586" s="99"/>
    </row>
    <row r="1587" spans="1:15">
      <c r="A1587" s="99"/>
      <c r="B1587" s="315">
        <v>24</v>
      </c>
      <c r="C1587" s="312">
        <v>16.100000000000001</v>
      </c>
      <c r="D1587" s="295">
        <v>7.6</v>
      </c>
      <c r="E1587" s="295">
        <v>7.3</v>
      </c>
      <c r="F1587" s="295">
        <v>4</v>
      </c>
      <c r="G1587" s="295">
        <v>3.4</v>
      </c>
      <c r="H1587" s="295">
        <v>4.2</v>
      </c>
      <c r="I1587" s="295">
        <v>-2.8</v>
      </c>
      <c r="J1587" s="295">
        <v>1.8</v>
      </c>
      <c r="K1587" s="295">
        <v>3.6</v>
      </c>
      <c r="L1587" s="295">
        <v>10.1</v>
      </c>
      <c r="M1587" s="295">
        <v>11.5</v>
      </c>
      <c r="N1587" s="300">
        <v>10</v>
      </c>
      <c r="O1587" s="99"/>
    </row>
    <row r="1588" spans="1:15">
      <c r="A1588" s="99"/>
      <c r="B1588" s="315">
        <v>25</v>
      </c>
      <c r="C1588" s="312">
        <v>15.7</v>
      </c>
      <c r="D1588" s="295">
        <v>11.6</v>
      </c>
      <c r="E1588" s="295">
        <v>10.3</v>
      </c>
      <c r="F1588" s="295">
        <v>6.2</v>
      </c>
      <c r="G1588" s="295">
        <v>0</v>
      </c>
      <c r="H1588" s="295">
        <v>1.3</v>
      </c>
      <c r="I1588" s="295">
        <v>-1.4</v>
      </c>
      <c r="J1588" s="295">
        <v>-0.9</v>
      </c>
      <c r="K1588" s="295">
        <v>8.6</v>
      </c>
      <c r="L1588" s="295">
        <v>12.4</v>
      </c>
      <c r="M1588" s="295">
        <v>11.8</v>
      </c>
      <c r="N1588" s="300">
        <v>13.5</v>
      </c>
      <c r="O1588" s="99"/>
    </row>
    <row r="1589" spans="1:15">
      <c r="A1589" s="99"/>
      <c r="B1589" s="315">
        <v>26</v>
      </c>
      <c r="C1589" s="312">
        <v>20.6</v>
      </c>
      <c r="D1589" s="295">
        <v>11.1</v>
      </c>
      <c r="E1589" s="295">
        <v>11.3</v>
      </c>
      <c r="F1589" s="295">
        <v>7.9</v>
      </c>
      <c r="G1589" s="295">
        <v>0.4</v>
      </c>
      <c r="H1589" s="295">
        <v>-3.8</v>
      </c>
      <c r="I1589" s="295">
        <v>-0.9</v>
      </c>
      <c r="J1589" s="295">
        <v>-1.5</v>
      </c>
      <c r="K1589" s="295">
        <v>5.2</v>
      </c>
      <c r="L1589" s="295">
        <v>11.2</v>
      </c>
      <c r="M1589" s="295">
        <v>9.1999999999999993</v>
      </c>
      <c r="N1589" s="300">
        <v>16.399999999999999</v>
      </c>
      <c r="O1589" s="99"/>
    </row>
    <row r="1590" spans="1:15">
      <c r="A1590" s="99"/>
      <c r="B1590" s="315">
        <v>27</v>
      </c>
      <c r="C1590" s="312">
        <v>19.600000000000001</v>
      </c>
      <c r="D1590" s="295">
        <v>10.4</v>
      </c>
      <c r="E1590" s="295">
        <v>10.5</v>
      </c>
      <c r="F1590" s="295">
        <v>5.2</v>
      </c>
      <c r="G1590" s="295">
        <v>-0.2</v>
      </c>
      <c r="H1590" s="295">
        <v>-6.3</v>
      </c>
      <c r="I1590" s="295">
        <v>-0.5</v>
      </c>
      <c r="J1590" s="295">
        <v>1</v>
      </c>
      <c r="K1590" s="295">
        <v>3.7</v>
      </c>
      <c r="L1590" s="295">
        <v>13.3</v>
      </c>
      <c r="M1590" s="295">
        <v>7.9</v>
      </c>
      <c r="N1590" s="300">
        <v>15.4</v>
      </c>
      <c r="O1590" s="99"/>
    </row>
    <row r="1591" spans="1:15">
      <c r="A1591" s="99"/>
      <c r="B1591" s="315">
        <v>28</v>
      </c>
      <c r="C1591" s="312">
        <v>18</v>
      </c>
      <c r="D1591" s="295">
        <v>12.5</v>
      </c>
      <c r="E1591" s="295">
        <v>11.1</v>
      </c>
      <c r="F1591" s="295">
        <v>2.9</v>
      </c>
      <c r="G1591" s="295">
        <v>-1</v>
      </c>
      <c r="H1591" s="295">
        <v>-9.1999999999999993</v>
      </c>
      <c r="I1591" s="295">
        <v>0.1</v>
      </c>
      <c r="J1591" s="295">
        <v>0.3</v>
      </c>
      <c r="K1591" s="295">
        <v>4.4000000000000004</v>
      </c>
      <c r="L1591" s="295">
        <v>3.2</v>
      </c>
      <c r="M1591" s="295">
        <v>11.5</v>
      </c>
      <c r="N1591" s="300">
        <v>14.1</v>
      </c>
      <c r="O1591" s="99"/>
    </row>
    <row r="1592" spans="1:15">
      <c r="A1592" s="99"/>
      <c r="B1592" s="315">
        <v>29</v>
      </c>
      <c r="C1592" s="312">
        <v>19</v>
      </c>
      <c r="D1592" s="295">
        <v>15.6</v>
      </c>
      <c r="E1592" s="295">
        <v>13.6</v>
      </c>
      <c r="F1592" s="295">
        <v>4.7</v>
      </c>
      <c r="G1592" s="295">
        <v>-0.6</v>
      </c>
      <c r="H1592" s="295">
        <v>-8</v>
      </c>
      <c r="I1592" s="295">
        <v>-0.5</v>
      </c>
      <c r="J1592" s="295"/>
      <c r="K1592" s="295">
        <v>7.4</v>
      </c>
      <c r="L1592" s="295">
        <v>6.4</v>
      </c>
      <c r="M1592" s="295">
        <v>12.5</v>
      </c>
      <c r="N1592" s="300">
        <v>16.600000000000001</v>
      </c>
      <c r="O1592" s="99"/>
    </row>
    <row r="1593" spans="1:15">
      <c r="A1593" s="99"/>
      <c r="B1593" s="315">
        <v>30</v>
      </c>
      <c r="C1593" s="312">
        <v>18.2</v>
      </c>
      <c r="D1593" s="295">
        <v>14</v>
      </c>
      <c r="E1593" s="295">
        <v>14.5</v>
      </c>
      <c r="F1593" s="295">
        <v>6.9</v>
      </c>
      <c r="G1593" s="295">
        <v>0.2</v>
      </c>
      <c r="H1593" s="295">
        <v>-4.9000000000000004</v>
      </c>
      <c r="I1593" s="295">
        <v>-2.1</v>
      </c>
      <c r="J1593" s="295"/>
      <c r="K1593" s="295">
        <v>2.2999999999999998</v>
      </c>
      <c r="L1593" s="295">
        <v>8.6999999999999993</v>
      </c>
      <c r="M1593" s="295">
        <v>9.9</v>
      </c>
      <c r="N1593" s="300">
        <v>19.600000000000001</v>
      </c>
      <c r="O1593" s="99"/>
    </row>
    <row r="1594" spans="1:15" ht="15" thickBot="1">
      <c r="A1594" s="99"/>
      <c r="B1594" s="323">
        <v>31</v>
      </c>
      <c r="C1594" s="313">
        <v>15.4</v>
      </c>
      <c r="D1594" s="302">
        <v>11.9</v>
      </c>
      <c r="E1594" s="302"/>
      <c r="F1594" s="302">
        <v>9.5</v>
      </c>
      <c r="G1594" s="302"/>
      <c r="H1594" s="302">
        <v>-0.7</v>
      </c>
      <c r="I1594" s="302">
        <v>-2.7</v>
      </c>
      <c r="J1594" s="302"/>
      <c r="K1594" s="302">
        <v>4.4000000000000004</v>
      </c>
      <c r="L1594" s="302"/>
      <c r="M1594" s="302">
        <v>12.9</v>
      </c>
      <c r="N1594" s="303"/>
      <c r="O1594" s="99"/>
    </row>
    <row r="1595" spans="1:15">
      <c r="A1595" s="306" t="s">
        <v>652</v>
      </c>
      <c r="B1595" s="304" t="s">
        <v>211</v>
      </c>
      <c r="C1595" s="219">
        <v>0</v>
      </c>
      <c r="D1595" s="219">
        <v>0</v>
      </c>
      <c r="E1595" s="219">
        <v>15</v>
      </c>
      <c r="F1595" s="219">
        <v>28</v>
      </c>
      <c r="G1595" s="219">
        <v>31</v>
      </c>
      <c r="H1595" s="219">
        <v>31</v>
      </c>
      <c r="I1595" s="219">
        <v>31</v>
      </c>
      <c r="J1595" s="219">
        <v>28</v>
      </c>
      <c r="K1595" s="219">
        <v>31</v>
      </c>
      <c r="L1595" s="219">
        <v>28</v>
      </c>
      <c r="M1595" s="219">
        <v>22</v>
      </c>
      <c r="N1595" s="220">
        <v>13</v>
      </c>
    </row>
    <row r="1596" spans="1:15" ht="15" thickBot="1">
      <c r="A1596" s="307" t="s">
        <v>651</v>
      </c>
      <c r="B1596" s="305" t="s">
        <v>650</v>
      </c>
      <c r="C1596" s="211">
        <v>17.806451612903228</v>
      </c>
      <c r="D1596" s="211">
        <v>14.054838709677421</v>
      </c>
      <c r="E1596" s="211">
        <v>13.010000000000003</v>
      </c>
      <c r="F1596" s="211">
        <v>9.5483870967741904</v>
      </c>
      <c r="G1596" s="211">
        <v>4.5033333333333339</v>
      </c>
      <c r="H1596" s="211">
        <v>0.93548387096774233</v>
      </c>
      <c r="I1596" s="211">
        <v>0.34193548387096778</v>
      </c>
      <c r="J1596" s="211">
        <v>-1.4464285714285716</v>
      </c>
      <c r="K1596" s="211">
        <v>3.3225806451612905</v>
      </c>
      <c r="L1596" s="211">
        <v>6.7466666666666661</v>
      </c>
      <c r="M1596" s="211">
        <v>11.525806451612901</v>
      </c>
      <c r="N1596" s="212">
        <v>14.463333333333333</v>
      </c>
    </row>
    <row r="1597" spans="1:15">
      <c r="B1597" s="108"/>
      <c r="C1597" s="105"/>
      <c r="D1597" s="105"/>
      <c r="E1597" s="107"/>
      <c r="F1597" s="105"/>
      <c r="G1597" s="105"/>
      <c r="H1597" s="106"/>
      <c r="I1597" s="105"/>
      <c r="J1597" s="105"/>
      <c r="K1597" s="105"/>
      <c r="L1597" s="105"/>
      <c r="M1597" s="105"/>
      <c r="N1597" s="105"/>
    </row>
    <row r="1598" spans="1:15" ht="15" thickBot="1">
      <c r="B1598" s="108"/>
      <c r="C1598" s="105"/>
      <c r="D1598" s="105"/>
      <c r="E1598" s="107"/>
      <c r="F1598" s="105"/>
      <c r="G1598" s="105"/>
      <c r="H1598" s="106"/>
      <c r="I1598" s="105"/>
      <c r="J1598" s="105"/>
      <c r="K1598" s="105"/>
      <c r="L1598" s="105"/>
      <c r="M1598" s="105"/>
      <c r="N1598" s="105"/>
    </row>
    <row r="1599" spans="1:15" ht="15" thickBot="1">
      <c r="A1599" s="318" t="s">
        <v>705</v>
      </c>
      <c r="B1599" s="284" t="s">
        <v>236</v>
      </c>
      <c r="C1599" s="285" t="s">
        <v>667</v>
      </c>
      <c r="D1599" s="285" t="s">
        <v>667</v>
      </c>
      <c r="E1599" s="285" t="s">
        <v>667</v>
      </c>
      <c r="F1599" s="285" t="s">
        <v>667</v>
      </c>
      <c r="G1599" s="285" t="s">
        <v>667</v>
      </c>
      <c r="H1599" s="285" t="s">
        <v>667</v>
      </c>
      <c r="I1599" s="285" t="s">
        <v>666</v>
      </c>
      <c r="J1599" s="285" t="s">
        <v>666</v>
      </c>
      <c r="K1599" s="285" t="s">
        <v>666</v>
      </c>
      <c r="L1599" s="285" t="s">
        <v>666</v>
      </c>
      <c r="M1599" s="285" t="s">
        <v>666</v>
      </c>
      <c r="N1599" s="286" t="s">
        <v>666</v>
      </c>
      <c r="O1599" s="99"/>
    </row>
    <row r="1600" spans="1:15" ht="15" thickBot="1">
      <c r="A1600" s="102"/>
      <c r="B1600" s="287" t="s">
        <v>195</v>
      </c>
      <c r="C1600" s="288" t="s">
        <v>665</v>
      </c>
      <c r="D1600" s="288" t="s">
        <v>664</v>
      </c>
      <c r="E1600" s="288" t="s">
        <v>663</v>
      </c>
      <c r="F1600" s="288" t="s">
        <v>662</v>
      </c>
      <c r="G1600" s="288" t="s">
        <v>661</v>
      </c>
      <c r="H1600" s="288" t="s">
        <v>660</v>
      </c>
      <c r="I1600" s="288" t="s">
        <v>659</v>
      </c>
      <c r="J1600" s="288" t="s">
        <v>658</v>
      </c>
      <c r="K1600" s="288" t="s">
        <v>657</v>
      </c>
      <c r="L1600" s="288" t="s">
        <v>656</v>
      </c>
      <c r="M1600" s="288" t="s">
        <v>655</v>
      </c>
      <c r="N1600" s="289" t="s">
        <v>654</v>
      </c>
      <c r="O1600" s="99"/>
    </row>
    <row r="1601" spans="1:15" ht="15" thickBot="1">
      <c r="A1601" s="102"/>
      <c r="B1601" s="319" t="s">
        <v>653</v>
      </c>
      <c r="C1601" s="102"/>
      <c r="D1601" s="102"/>
      <c r="E1601" s="104"/>
      <c r="F1601" s="102"/>
      <c r="G1601" s="102"/>
      <c r="H1601" s="103"/>
      <c r="I1601" s="102"/>
      <c r="J1601" s="102"/>
      <c r="K1601" s="102"/>
      <c r="L1601" s="102"/>
      <c r="M1601" s="102"/>
      <c r="N1601" s="102"/>
      <c r="O1601" s="99"/>
    </row>
    <row r="1602" spans="1:15">
      <c r="A1602" s="99"/>
      <c r="B1602" s="314">
        <v>1</v>
      </c>
      <c r="C1602" s="322">
        <v>12.8</v>
      </c>
      <c r="D1602" s="297">
        <v>16.2</v>
      </c>
      <c r="E1602" s="297">
        <v>12.2</v>
      </c>
      <c r="F1602" s="297">
        <v>12</v>
      </c>
      <c r="G1602" s="297">
        <v>6.8</v>
      </c>
      <c r="H1602" s="297">
        <v>-6.2</v>
      </c>
      <c r="I1602" s="297">
        <v>-2.6</v>
      </c>
      <c r="J1602" s="297">
        <v>-4.5</v>
      </c>
      <c r="K1602" s="297">
        <v>1.3</v>
      </c>
      <c r="L1602" s="297">
        <v>-0.7</v>
      </c>
      <c r="M1602" s="297">
        <v>6.8</v>
      </c>
      <c r="N1602" s="298">
        <v>17.2</v>
      </c>
      <c r="O1602" s="99"/>
    </row>
    <row r="1603" spans="1:15">
      <c r="A1603" s="99"/>
      <c r="B1603" s="315">
        <v>2</v>
      </c>
      <c r="C1603" s="312">
        <v>14.8</v>
      </c>
      <c r="D1603" s="295">
        <v>21.5</v>
      </c>
      <c r="E1603" s="295">
        <v>11.9</v>
      </c>
      <c r="F1603" s="295">
        <v>11</v>
      </c>
      <c r="G1603" s="295">
        <v>5.3</v>
      </c>
      <c r="H1603" s="295">
        <v>-5.3</v>
      </c>
      <c r="I1603" s="295">
        <v>-0.4</v>
      </c>
      <c r="J1603" s="295">
        <v>-4.4000000000000004</v>
      </c>
      <c r="K1603" s="295">
        <v>1.7</v>
      </c>
      <c r="L1603" s="295">
        <v>-2</v>
      </c>
      <c r="M1603" s="295">
        <v>6.9</v>
      </c>
      <c r="N1603" s="300">
        <v>19.3</v>
      </c>
      <c r="O1603" s="99"/>
    </row>
    <row r="1604" spans="1:15">
      <c r="A1604" s="99"/>
      <c r="B1604" s="315">
        <v>3</v>
      </c>
      <c r="C1604" s="312">
        <v>16</v>
      </c>
      <c r="D1604" s="295">
        <v>20</v>
      </c>
      <c r="E1604" s="295">
        <v>11.9</v>
      </c>
      <c r="F1604" s="295">
        <v>8.4</v>
      </c>
      <c r="G1604" s="295">
        <v>5.9</v>
      </c>
      <c r="H1604" s="295">
        <v>1.6</v>
      </c>
      <c r="I1604" s="295">
        <v>-2</v>
      </c>
      <c r="J1604" s="295">
        <v>-4.9000000000000004</v>
      </c>
      <c r="K1604" s="295">
        <v>0.3</v>
      </c>
      <c r="L1604" s="295">
        <v>-0.5</v>
      </c>
      <c r="M1604" s="295">
        <v>8.6</v>
      </c>
      <c r="N1604" s="300">
        <v>21.2</v>
      </c>
      <c r="O1604" s="99"/>
    </row>
    <row r="1605" spans="1:15">
      <c r="A1605" s="99"/>
      <c r="B1605" s="315">
        <v>4</v>
      </c>
      <c r="C1605" s="312">
        <v>18.399999999999999</v>
      </c>
      <c r="D1605" s="295">
        <v>17.100000000000001</v>
      </c>
      <c r="E1605" s="295">
        <v>14.6</v>
      </c>
      <c r="F1605" s="295">
        <v>7.8</v>
      </c>
      <c r="G1605" s="295">
        <v>9.5</v>
      </c>
      <c r="H1605" s="295">
        <v>3.8</v>
      </c>
      <c r="I1605" s="295">
        <v>-2.4</v>
      </c>
      <c r="J1605" s="295">
        <v>-4.4000000000000004</v>
      </c>
      <c r="K1605" s="295">
        <v>0</v>
      </c>
      <c r="L1605" s="295">
        <v>-0.9</v>
      </c>
      <c r="M1605" s="295">
        <v>11.9</v>
      </c>
      <c r="N1605" s="300">
        <v>14</v>
      </c>
      <c r="O1605" s="99"/>
    </row>
    <row r="1606" spans="1:15">
      <c r="A1606" s="99"/>
      <c r="B1606" s="315">
        <v>5</v>
      </c>
      <c r="C1606" s="312">
        <v>18.100000000000001</v>
      </c>
      <c r="D1606" s="295">
        <v>16.399999999999999</v>
      </c>
      <c r="E1606" s="295">
        <v>16.100000000000001</v>
      </c>
      <c r="F1606" s="295">
        <v>9.6</v>
      </c>
      <c r="G1606" s="295">
        <v>11.3</v>
      </c>
      <c r="H1606" s="295">
        <v>3.4</v>
      </c>
      <c r="I1606" s="295">
        <v>-3.9</v>
      </c>
      <c r="J1606" s="295">
        <v>-5.2</v>
      </c>
      <c r="K1606" s="295">
        <v>-1.7</v>
      </c>
      <c r="L1606" s="295">
        <v>-1</v>
      </c>
      <c r="M1606" s="295">
        <v>17.100000000000001</v>
      </c>
      <c r="N1606" s="300">
        <v>16.3</v>
      </c>
      <c r="O1606" s="99"/>
    </row>
    <row r="1607" spans="1:15">
      <c r="A1607" s="99"/>
      <c r="B1607" s="315">
        <v>6</v>
      </c>
      <c r="C1607" s="312">
        <v>19.100000000000001</v>
      </c>
      <c r="D1607" s="295">
        <v>16</v>
      </c>
      <c r="E1607" s="295">
        <v>17.5</v>
      </c>
      <c r="F1607" s="295">
        <v>10.1</v>
      </c>
      <c r="G1607" s="295">
        <v>10.199999999999999</v>
      </c>
      <c r="H1607" s="295">
        <v>2.1</v>
      </c>
      <c r="I1607" s="295">
        <v>-7.1</v>
      </c>
      <c r="J1607" s="295">
        <v>-6.8</v>
      </c>
      <c r="K1607" s="295">
        <v>-0.2</v>
      </c>
      <c r="L1607" s="295">
        <v>-1.1000000000000001</v>
      </c>
      <c r="M1607" s="295">
        <v>11.4</v>
      </c>
      <c r="N1607" s="300">
        <v>20.2</v>
      </c>
      <c r="O1607" s="99"/>
    </row>
    <row r="1608" spans="1:15">
      <c r="A1608" s="99"/>
      <c r="B1608" s="315">
        <v>7</v>
      </c>
      <c r="C1608" s="312">
        <v>23.1</v>
      </c>
      <c r="D1608" s="295">
        <v>17.3</v>
      </c>
      <c r="E1608" s="295">
        <v>17.100000000000001</v>
      </c>
      <c r="F1608" s="295">
        <v>9.5</v>
      </c>
      <c r="G1608" s="295">
        <v>10.8</v>
      </c>
      <c r="H1608" s="295">
        <v>0.6</v>
      </c>
      <c r="I1608" s="295">
        <v>-7.9</v>
      </c>
      <c r="J1608" s="295">
        <v>-5.0999999999999996</v>
      </c>
      <c r="K1608" s="295">
        <v>1.9</v>
      </c>
      <c r="L1608" s="295">
        <v>2</v>
      </c>
      <c r="M1608" s="295">
        <v>10.9</v>
      </c>
      <c r="N1608" s="300">
        <v>19.399999999999999</v>
      </c>
      <c r="O1608" s="99"/>
    </row>
    <row r="1609" spans="1:15">
      <c r="A1609" s="99"/>
      <c r="B1609" s="315">
        <v>8</v>
      </c>
      <c r="C1609" s="312">
        <v>19.5</v>
      </c>
      <c r="D1609" s="295">
        <v>18.600000000000001</v>
      </c>
      <c r="E1609" s="295">
        <v>17.7</v>
      </c>
      <c r="F1609" s="295">
        <v>12</v>
      </c>
      <c r="G1609" s="295">
        <v>6.1</v>
      </c>
      <c r="H1609" s="295">
        <v>-0.2</v>
      </c>
      <c r="I1609" s="295">
        <v>-5.7</v>
      </c>
      <c r="J1609" s="295">
        <v>-5.7</v>
      </c>
      <c r="K1609" s="295">
        <v>3.2</v>
      </c>
      <c r="L1609" s="295">
        <v>3</v>
      </c>
      <c r="M1609" s="295">
        <v>12.3</v>
      </c>
      <c r="N1609" s="300">
        <v>14</v>
      </c>
      <c r="O1609" s="99"/>
    </row>
    <row r="1610" spans="1:15">
      <c r="A1610" s="99"/>
      <c r="B1610" s="315">
        <v>9</v>
      </c>
      <c r="C1610" s="312">
        <v>13.5</v>
      </c>
      <c r="D1610" s="295">
        <v>19.7</v>
      </c>
      <c r="E1610" s="295">
        <v>15</v>
      </c>
      <c r="F1610" s="295">
        <v>13.9</v>
      </c>
      <c r="G1610" s="295">
        <v>9.9</v>
      </c>
      <c r="H1610" s="295">
        <v>-2.1</v>
      </c>
      <c r="I1610" s="295">
        <v>1.4</v>
      </c>
      <c r="J1610" s="295">
        <v>-2.6</v>
      </c>
      <c r="K1610" s="295">
        <v>3.2</v>
      </c>
      <c r="L1610" s="295">
        <v>6.4</v>
      </c>
      <c r="M1610" s="295">
        <v>13.2</v>
      </c>
      <c r="N1610" s="300">
        <v>10.5</v>
      </c>
      <c r="O1610" s="99"/>
    </row>
    <row r="1611" spans="1:15">
      <c r="A1611" s="99"/>
      <c r="B1611" s="315">
        <v>10</v>
      </c>
      <c r="C1611" s="312">
        <v>13.2</v>
      </c>
      <c r="D1611" s="295">
        <v>20.399999999999999</v>
      </c>
      <c r="E1611" s="295">
        <v>12.5</v>
      </c>
      <c r="F1611" s="295">
        <v>14.2</v>
      </c>
      <c r="G1611" s="295">
        <v>10</v>
      </c>
      <c r="H1611" s="295">
        <v>-2.6</v>
      </c>
      <c r="I1611" s="295">
        <v>6.8</v>
      </c>
      <c r="J1611" s="295">
        <v>0.8</v>
      </c>
      <c r="K1611" s="295">
        <v>5.5</v>
      </c>
      <c r="L1611" s="295">
        <v>9.4</v>
      </c>
      <c r="M1611" s="295">
        <v>9.6</v>
      </c>
      <c r="N1611" s="300">
        <v>11.7</v>
      </c>
      <c r="O1611" s="99"/>
    </row>
    <row r="1612" spans="1:15">
      <c r="A1612" s="99"/>
      <c r="B1612" s="315">
        <v>11</v>
      </c>
      <c r="C1612" s="312">
        <v>14.7</v>
      </c>
      <c r="D1612" s="295">
        <v>16.899999999999999</v>
      </c>
      <c r="E1612" s="295">
        <v>11.7</v>
      </c>
      <c r="F1612" s="295">
        <v>13.8</v>
      </c>
      <c r="G1612" s="295">
        <v>11</v>
      </c>
      <c r="H1612" s="295">
        <v>-0.4</v>
      </c>
      <c r="I1612" s="295">
        <v>-1.3</v>
      </c>
      <c r="J1612" s="295">
        <v>-0.9</v>
      </c>
      <c r="K1612" s="295">
        <v>-0.2</v>
      </c>
      <c r="L1612" s="295">
        <v>11.7</v>
      </c>
      <c r="M1612" s="295">
        <v>9.4</v>
      </c>
      <c r="N1612" s="300">
        <v>16.100000000000001</v>
      </c>
      <c r="O1612" s="99"/>
    </row>
    <row r="1613" spans="1:15">
      <c r="A1613" s="99"/>
      <c r="B1613" s="315">
        <v>12</v>
      </c>
      <c r="C1613" s="312">
        <v>15.1</v>
      </c>
      <c r="D1613" s="295">
        <v>14.2</v>
      </c>
      <c r="E1613" s="295">
        <v>13.1</v>
      </c>
      <c r="F1613" s="295">
        <v>14</v>
      </c>
      <c r="G1613" s="295">
        <v>10.1</v>
      </c>
      <c r="H1613" s="295">
        <v>1.9</v>
      </c>
      <c r="I1613" s="295">
        <v>-0.2</v>
      </c>
      <c r="J1613" s="295">
        <v>-1.4</v>
      </c>
      <c r="K1613" s="295">
        <v>-0.5</v>
      </c>
      <c r="L1613" s="295">
        <v>9.5</v>
      </c>
      <c r="M1613" s="295">
        <v>14.4</v>
      </c>
      <c r="N1613" s="300">
        <v>21.5</v>
      </c>
      <c r="O1613" s="99"/>
    </row>
    <row r="1614" spans="1:15">
      <c r="A1614" s="99"/>
      <c r="B1614" s="315">
        <v>13</v>
      </c>
      <c r="C1614" s="312">
        <v>15.8</v>
      </c>
      <c r="D1614" s="295">
        <v>15.4</v>
      </c>
      <c r="E1614" s="295">
        <v>14</v>
      </c>
      <c r="F1614" s="295">
        <v>14.6</v>
      </c>
      <c r="G1614" s="295">
        <v>8.6999999999999993</v>
      </c>
      <c r="H1614" s="295">
        <v>1</v>
      </c>
      <c r="I1614" s="295">
        <v>1.6</v>
      </c>
      <c r="J1614" s="295">
        <v>-1.6</v>
      </c>
      <c r="K1614" s="295">
        <v>-1.2</v>
      </c>
      <c r="L1614" s="295">
        <v>6.1</v>
      </c>
      <c r="M1614" s="295">
        <v>11.3</v>
      </c>
      <c r="N1614" s="300">
        <v>20.8</v>
      </c>
      <c r="O1614" s="99"/>
    </row>
    <row r="1615" spans="1:15">
      <c r="A1615" s="99"/>
      <c r="B1615" s="315">
        <v>14</v>
      </c>
      <c r="C1615" s="312">
        <v>17.600000000000001</v>
      </c>
      <c r="D1615" s="295">
        <v>13</v>
      </c>
      <c r="E1615" s="295">
        <v>14.9</v>
      </c>
      <c r="F1615" s="295">
        <v>11.9</v>
      </c>
      <c r="G1615" s="295">
        <v>7.1</v>
      </c>
      <c r="H1615" s="295">
        <v>2</v>
      </c>
      <c r="I1615" s="295">
        <v>0.9</v>
      </c>
      <c r="J1615" s="295">
        <v>0.7</v>
      </c>
      <c r="K1615" s="295">
        <v>-0.8</v>
      </c>
      <c r="L1615" s="295">
        <v>6.2</v>
      </c>
      <c r="M1615" s="295">
        <v>8.1</v>
      </c>
      <c r="N1615" s="300">
        <v>16.399999999999999</v>
      </c>
      <c r="O1615" s="99"/>
    </row>
    <row r="1616" spans="1:15">
      <c r="A1616" s="99"/>
      <c r="B1616" s="315">
        <v>15</v>
      </c>
      <c r="C1616" s="312">
        <v>19.5</v>
      </c>
      <c r="D1616" s="295">
        <v>11.9</v>
      </c>
      <c r="E1616" s="295">
        <v>13.8</v>
      </c>
      <c r="F1616" s="295">
        <v>11.2</v>
      </c>
      <c r="G1616" s="295">
        <v>8.5</v>
      </c>
      <c r="H1616" s="295">
        <v>3.2</v>
      </c>
      <c r="I1616" s="295">
        <v>-0.1</v>
      </c>
      <c r="J1616" s="295">
        <v>2</v>
      </c>
      <c r="K1616" s="295">
        <v>3</v>
      </c>
      <c r="L1616" s="295">
        <v>12.9</v>
      </c>
      <c r="M1616" s="295">
        <v>9.8000000000000007</v>
      </c>
      <c r="N1616" s="300">
        <v>11.5</v>
      </c>
      <c r="O1616" s="99"/>
    </row>
    <row r="1617" spans="1:15">
      <c r="A1617" s="99"/>
      <c r="B1617" s="315">
        <v>16</v>
      </c>
      <c r="C1617" s="312">
        <v>19.899999999999999</v>
      </c>
      <c r="D1617" s="295">
        <v>11.5</v>
      </c>
      <c r="E1617" s="295">
        <v>14.8</v>
      </c>
      <c r="F1617" s="295">
        <v>11</v>
      </c>
      <c r="G1617" s="295">
        <v>6.8</v>
      </c>
      <c r="H1617" s="295">
        <v>3.1</v>
      </c>
      <c r="I1617" s="295">
        <v>2.9</v>
      </c>
      <c r="J1617" s="295">
        <v>-4.7</v>
      </c>
      <c r="K1617" s="295">
        <v>5.4</v>
      </c>
      <c r="L1617" s="295">
        <v>11.2</v>
      </c>
      <c r="M1617" s="295">
        <v>13.7</v>
      </c>
      <c r="N1617" s="300">
        <v>10.6</v>
      </c>
      <c r="O1617" s="99"/>
    </row>
    <row r="1618" spans="1:15">
      <c r="A1618" s="99"/>
      <c r="B1618" s="315">
        <v>17</v>
      </c>
      <c r="C1618" s="312">
        <v>20.5</v>
      </c>
      <c r="D1618" s="295">
        <v>12.7</v>
      </c>
      <c r="E1618" s="295">
        <v>15</v>
      </c>
      <c r="F1618" s="295">
        <v>10.199999999999999</v>
      </c>
      <c r="G1618" s="295">
        <v>6.5</v>
      </c>
      <c r="H1618" s="295">
        <v>-0.1</v>
      </c>
      <c r="I1618" s="295">
        <v>1.7</v>
      </c>
      <c r="J1618" s="295">
        <v>-2.1</v>
      </c>
      <c r="K1618" s="295">
        <v>5.8</v>
      </c>
      <c r="L1618" s="295">
        <v>5.6</v>
      </c>
      <c r="M1618" s="295">
        <v>9</v>
      </c>
      <c r="N1618" s="300">
        <v>10.199999999999999</v>
      </c>
      <c r="O1618" s="99"/>
    </row>
    <row r="1619" spans="1:15">
      <c r="A1619" s="99"/>
      <c r="B1619" s="315">
        <v>18</v>
      </c>
      <c r="C1619" s="312">
        <v>19.7</v>
      </c>
      <c r="D1619" s="295">
        <v>14.6</v>
      </c>
      <c r="E1619" s="295">
        <v>13.3</v>
      </c>
      <c r="F1619" s="295">
        <v>10.5</v>
      </c>
      <c r="G1619" s="295">
        <v>4.7</v>
      </c>
      <c r="H1619" s="295">
        <v>3.7</v>
      </c>
      <c r="I1619" s="295">
        <v>-1.1000000000000001</v>
      </c>
      <c r="J1619" s="295">
        <v>-2.9</v>
      </c>
      <c r="K1619" s="295">
        <v>2.1</v>
      </c>
      <c r="L1619" s="295">
        <v>0.4</v>
      </c>
      <c r="M1619" s="295">
        <v>13.1</v>
      </c>
      <c r="N1619" s="300">
        <v>12.4</v>
      </c>
      <c r="O1619" s="99"/>
    </row>
    <row r="1620" spans="1:15">
      <c r="A1620" s="99"/>
      <c r="B1620" s="315">
        <v>19</v>
      </c>
      <c r="C1620" s="312">
        <v>22.7</v>
      </c>
      <c r="D1620" s="295">
        <v>10.9</v>
      </c>
      <c r="E1620" s="295">
        <v>13.7</v>
      </c>
      <c r="F1620" s="295">
        <v>10.5</v>
      </c>
      <c r="G1620" s="295">
        <v>3.9</v>
      </c>
      <c r="H1620" s="295">
        <v>6.9</v>
      </c>
      <c r="I1620" s="295">
        <v>-1.5</v>
      </c>
      <c r="J1620" s="295">
        <v>-2.7</v>
      </c>
      <c r="K1620" s="295">
        <v>1.3</v>
      </c>
      <c r="L1620" s="295">
        <v>4.5999999999999996</v>
      </c>
      <c r="M1620" s="295">
        <v>13.4</v>
      </c>
      <c r="N1620" s="300">
        <v>9.5</v>
      </c>
      <c r="O1620" s="99"/>
    </row>
    <row r="1621" spans="1:15">
      <c r="A1621" s="99"/>
      <c r="B1621" s="315">
        <v>20</v>
      </c>
      <c r="C1621" s="312">
        <v>23.7</v>
      </c>
      <c r="D1621" s="295">
        <v>12.8</v>
      </c>
      <c r="E1621" s="295">
        <v>15.1</v>
      </c>
      <c r="F1621" s="295">
        <v>11.2</v>
      </c>
      <c r="G1621" s="295">
        <v>1.8</v>
      </c>
      <c r="H1621" s="295">
        <v>0.5</v>
      </c>
      <c r="I1621" s="295">
        <v>-0.4</v>
      </c>
      <c r="J1621" s="295">
        <v>-1</v>
      </c>
      <c r="K1621" s="295">
        <v>2.9</v>
      </c>
      <c r="L1621" s="295">
        <v>6.9</v>
      </c>
      <c r="M1621" s="295">
        <v>9.1</v>
      </c>
      <c r="N1621" s="300">
        <v>9.8000000000000007</v>
      </c>
      <c r="O1621" s="99"/>
    </row>
    <row r="1622" spans="1:15">
      <c r="A1622" s="99"/>
      <c r="B1622" s="315">
        <v>21</v>
      </c>
      <c r="C1622" s="312">
        <v>20.399999999999999</v>
      </c>
      <c r="D1622" s="295">
        <v>11.1</v>
      </c>
      <c r="E1622" s="295">
        <v>14.1</v>
      </c>
      <c r="F1622" s="295">
        <v>9.4</v>
      </c>
      <c r="G1622" s="295">
        <v>1.4</v>
      </c>
      <c r="H1622" s="295">
        <v>0.2</v>
      </c>
      <c r="I1622" s="295">
        <v>-0.4</v>
      </c>
      <c r="J1622" s="295">
        <v>1.8</v>
      </c>
      <c r="K1622" s="295">
        <v>5.7</v>
      </c>
      <c r="L1622" s="295">
        <v>9.9</v>
      </c>
      <c r="M1622" s="295">
        <v>7.9</v>
      </c>
      <c r="N1622" s="300">
        <v>9.6999999999999993</v>
      </c>
      <c r="O1622" s="99"/>
    </row>
    <row r="1623" spans="1:15">
      <c r="A1623" s="99"/>
      <c r="B1623" s="315">
        <v>22</v>
      </c>
      <c r="C1623" s="312">
        <v>19.3</v>
      </c>
      <c r="D1623" s="295">
        <v>12.9</v>
      </c>
      <c r="E1623" s="295">
        <v>7.8</v>
      </c>
      <c r="F1623" s="295">
        <v>3.6</v>
      </c>
      <c r="G1623" s="295">
        <v>0.5</v>
      </c>
      <c r="H1623" s="295">
        <v>3.2</v>
      </c>
      <c r="I1623" s="295">
        <v>0.4</v>
      </c>
      <c r="J1623" s="295">
        <v>1.6</v>
      </c>
      <c r="K1623" s="295">
        <v>-2.5</v>
      </c>
      <c r="L1623" s="295">
        <v>8.6999999999999993</v>
      </c>
      <c r="M1623" s="295">
        <v>8.8000000000000007</v>
      </c>
      <c r="N1623" s="300">
        <v>10.8</v>
      </c>
      <c r="O1623" s="99"/>
    </row>
    <row r="1624" spans="1:15">
      <c r="A1624" s="99"/>
      <c r="B1624" s="315">
        <v>23</v>
      </c>
      <c r="C1624" s="312">
        <v>15</v>
      </c>
      <c r="D1624" s="295">
        <v>13.4</v>
      </c>
      <c r="E1624" s="295">
        <v>6.5</v>
      </c>
      <c r="F1624" s="295">
        <v>2.8</v>
      </c>
      <c r="G1624" s="295">
        <v>1</v>
      </c>
      <c r="H1624" s="295">
        <v>5.0999999999999996</v>
      </c>
      <c r="I1624" s="295">
        <v>-1.1000000000000001</v>
      </c>
      <c r="J1624" s="295">
        <v>1.6</v>
      </c>
      <c r="K1624" s="295">
        <v>2.4</v>
      </c>
      <c r="L1624" s="295">
        <v>11.6</v>
      </c>
      <c r="M1624" s="295">
        <v>8.1999999999999993</v>
      </c>
      <c r="N1624" s="300">
        <v>9.3000000000000007</v>
      </c>
      <c r="O1624" s="99"/>
    </row>
    <row r="1625" spans="1:15">
      <c r="A1625" s="99"/>
      <c r="B1625" s="315">
        <v>24</v>
      </c>
      <c r="C1625" s="312">
        <v>15.5</v>
      </c>
      <c r="D1625" s="295">
        <v>10.4</v>
      </c>
      <c r="E1625" s="295">
        <v>8.3000000000000007</v>
      </c>
      <c r="F1625" s="295">
        <v>0.2</v>
      </c>
      <c r="G1625" s="295">
        <v>0.1</v>
      </c>
      <c r="H1625" s="295">
        <v>2.7</v>
      </c>
      <c r="I1625" s="295">
        <v>-4.0999999999999996</v>
      </c>
      <c r="J1625" s="295">
        <v>1.7</v>
      </c>
      <c r="K1625" s="295">
        <v>6.6</v>
      </c>
      <c r="L1625" s="295">
        <v>11.7</v>
      </c>
      <c r="M1625" s="295">
        <v>8.5</v>
      </c>
      <c r="N1625" s="300">
        <v>11</v>
      </c>
      <c r="O1625" s="99"/>
    </row>
    <row r="1626" spans="1:15">
      <c r="A1626" s="99"/>
      <c r="B1626" s="315">
        <v>25</v>
      </c>
      <c r="C1626" s="312">
        <v>19.3</v>
      </c>
      <c r="D1626" s="295">
        <v>10.8</v>
      </c>
      <c r="E1626" s="295">
        <v>8.5</v>
      </c>
      <c r="F1626" s="295">
        <v>2.2999999999999998</v>
      </c>
      <c r="G1626" s="295">
        <v>0.7</v>
      </c>
      <c r="H1626" s="295">
        <v>0.6</v>
      </c>
      <c r="I1626" s="295">
        <v>-3.8</v>
      </c>
      <c r="J1626" s="295">
        <v>0.2</v>
      </c>
      <c r="K1626" s="295">
        <v>9.6999999999999993</v>
      </c>
      <c r="L1626" s="295">
        <v>14.2</v>
      </c>
      <c r="M1626" s="295">
        <v>11.6</v>
      </c>
      <c r="N1626" s="300">
        <v>12.6</v>
      </c>
      <c r="O1626" s="99"/>
    </row>
    <row r="1627" spans="1:15">
      <c r="A1627" s="99"/>
      <c r="B1627" s="315">
        <v>26</v>
      </c>
      <c r="C1627" s="312">
        <v>21.2</v>
      </c>
      <c r="D1627" s="295">
        <v>10</v>
      </c>
      <c r="E1627" s="295">
        <v>9</v>
      </c>
      <c r="F1627" s="295">
        <v>3.4</v>
      </c>
      <c r="G1627" s="295">
        <v>-0.1</v>
      </c>
      <c r="H1627" s="295">
        <v>-4.8</v>
      </c>
      <c r="I1627" s="295">
        <v>-5.4</v>
      </c>
      <c r="J1627" s="295">
        <v>0.3</v>
      </c>
      <c r="K1627" s="295">
        <v>8.1999999999999993</v>
      </c>
      <c r="L1627" s="295">
        <v>12.3</v>
      </c>
      <c r="M1627" s="295">
        <v>8.9</v>
      </c>
      <c r="N1627" s="300">
        <v>15.7</v>
      </c>
      <c r="O1627" s="99"/>
    </row>
    <row r="1628" spans="1:15">
      <c r="A1628" s="99"/>
      <c r="B1628" s="315">
        <v>27</v>
      </c>
      <c r="C1628" s="312">
        <v>20.2</v>
      </c>
      <c r="D1628" s="295">
        <v>10.1</v>
      </c>
      <c r="E1628" s="295">
        <v>10.6</v>
      </c>
      <c r="F1628" s="295">
        <v>3.6</v>
      </c>
      <c r="G1628" s="295">
        <v>-1.7</v>
      </c>
      <c r="H1628" s="295">
        <v>-8.8000000000000007</v>
      </c>
      <c r="I1628" s="295">
        <v>-2.9</v>
      </c>
      <c r="J1628" s="295">
        <v>1.4</v>
      </c>
      <c r="K1628" s="295">
        <v>3.4</v>
      </c>
      <c r="L1628" s="295">
        <v>15</v>
      </c>
      <c r="M1628" s="295">
        <v>6.7</v>
      </c>
      <c r="N1628" s="300">
        <v>15</v>
      </c>
      <c r="O1628" s="99"/>
    </row>
    <row r="1629" spans="1:15">
      <c r="A1629" s="99"/>
      <c r="B1629" s="315">
        <v>28</v>
      </c>
      <c r="C1629" s="312">
        <v>19.2</v>
      </c>
      <c r="D1629" s="295">
        <v>13.6</v>
      </c>
      <c r="E1629" s="295">
        <v>12.1</v>
      </c>
      <c r="F1629" s="295">
        <v>5.2</v>
      </c>
      <c r="G1629" s="295">
        <v>-2.8</v>
      </c>
      <c r="H1629" s="295">
        <v>-11.5</v>
      </c>
      <c r="I1629" s="295">
        <v>-2.7</v>
      </c>
      <c r="J1629" s="295">
        <v>0.9</v>
      </c>
      <c r="K1629" s="295">
        <v>2.1</v>
      </c>
      <c r="L1629" s="295">
        <v>7.5</v>
      </c>
      <c r="M1629" s="295">
        <v>7.5</v>
      </c>
      <c r="N1629" s="300">
        <v>13.1</v>
      </c>
      <c r="O1629" s="99"/>
    </row>
    <row r="1630" spans="1:15">
      <c r="A1630" s="99"/>
      <c r="B1630" s="315">
        <v>29</v>
      </c>
      <c r="C1630" s="312">
        <v>18.899999999999999</v>
      </c>
      <c r="D1630" s="295">
        <v>14.8</v>
      </c>
      <c r="E1630" s="295">
        <v>11.9</v>
      </c>
      <c r="F1630" s="295">
        <v>3</v>
      </c>
      <c r="G1630" s="295">
        <v>-5.5</v>
      </c>
      <c r="H1630" s="295">
        <v>-8.6999999999999993</v>
      </c>
      <c r="I1630" s="295">
        <v>-3.4</v>
      </c>
      <c r="J1630" s="295"/>
      <c r="K1630" s="295">
        <v>3.9</v>
      </c>
      <c r="L1630" s="295">
        <v>4.8</v>
      </c>
      <c r="M1630" s="295">
        <v>12.8</v>
      </c>
      <c r="N1630" s="300">
        <v>13.5</v>
      </c>
      <c r="O1630" s="99"/>
    </row>
    <row r="1631" spans="1:15">
      <c r="A1631" s="99"/>
      <c r="B1631" s="315">
        <v>30</v>
      </c>
      <c r="C1631" s="312">
        <v>19.899999999999999</v>
      </c>
      <c r="D1631" s="295">
        <v>15.4</v>
      </c>
      <c r="E1631" s="295">
        <v>14</v>
      </c>
      <c r="F1631" s="295">
        <v>3.8</v>
      </c>
      <c r="G1631" s="295">
        <v>-6.2</v>
      </c>
      <c r="H1631" s="295">
        <v>-9.4</v>
      </c>
      <c r="I1631" s="295">
        <v>-2.2999999999999998</v>
      </c>
      <c r="J1631" s="295"/>
      <c r="K1631" s="295">
        <v>1.9</v>
      </c>
      <c r="L1631" s="295">
        <v>8.3000000000000007</v>
      </c>
      <c r="M1631" s="295">
        <v>12.5</v>
      </c>
      <c r="N1631" s="300">
        <v>16.8</v>
      </c>
      <c r="O1631" s="99"/>
    </row>
    <row r="1632" spans="1:15" ht="15" thickBot="1">
      <c r="A1632" s="99"/>
      <c r="B1632" s="323">
        <v>31</v>
      </c>
      <c r="C1632" s="313">
        <v>16</v>
      </c>
      <c r="D1632" s="302">
        <v>13.5</v>
      </c>
      <c r="E1632" s="302"/>
      <c r="F1632" s="302">
        <v>5.6</v>
      </c>
      <c r="G1632" s="302"/>
      <c r="H1632" s="302">
        <v>-8.6999999999999993</v>
      </c>
      <c r="I1632" s="302">
        <v>-3.8</v>
      </c>
      <c r="J1632" s="302"/>
      <c r="K1632" s="302">
        <v>1.8</v>
      </c>
      <c r="L1632" s="302"/>
      <c r="M1632" s="302">
        <v>12.9</v>
      </c>
      <c r="N1632" s="303"/>
      <c r="O1632" s="99"/>
    </row>
    <row r="1633" spans="1:15">
      <c r="A1633" s="306" t="s">
        <v>652</v>
      </c>
      <c r="B1633" s="304" t="s">
        <v>211</v>
      </c>
      <c r="C1633" s="219">
        <v>0</v>
      </c>
      <c r="D1633" s="219">
        <v>0</v>
      </c>
      <c r="E1633" s="219">
        <v>14</v>
      </c>
      <c r="F1633" s="219">
        <v>26</v>
      </c>
      <c r="G1633" s="219">
        <v>31</v>
      </c>
      <c r="H1633" s="219">
        <v>31</v>
      </c>
      <c r="I1633" s="219">
        <v>31</v>
      </c>
      <c r="J1633" s="219">
        <v>28</v>
      </c>
      <c r="K1633" s="219">
        <v>31</v>
      </c>
      <c r="L1633" s="219">
        <v>29</v>
      </c>
      <c r="M1633" s="219">
        <v>25</v>
      </c>
      <c r="N1633" s="220">
        <v>14</v>
      </c>
    </row>
    <row r="1634" spans="1:15" ht="15" thickBot="1">
      <c r="A1634" s="307" t="s">
        <v>651</v>
      </c>
      <c r="B1634" s="305" t="s">
        <v>650</v>
      </c>
      <c r="C1634" s="211">
        <v>18.14838709677419</v>
      </c>
      <c r="D1634" s="211">
        <v>14.616129032258065</v>
      </c>
      <c r="E1634" s="211">
        <v>12.956666666666671</v>
      </c>
      <c r="F1634" s="211">
        <v>8.7193548387096786</v>
      </c>
      <c r="G1634" s="211">
        <v>4.7433333333333341</v>
      </c>
      <c r="H1634" s="211">
        <v>-0.74838709677419368</v>
      </c>
      <c r="I1634" s="211">
        <v>-1.6387096774193548</v>
      </c>
      <c r="J1634" s="211">
        <v>-1.7107142857142861</v>
      </c>
      <c r="K1634" s="211">
        <v>2.4580645161290327</v>
      </c>
      <c r="L1634" s="211">
        <v>6.456666666666667</v>
      </c>
      <c r="M1634" s="211">
        <v>10.525806451612901</v>
      </c>
      <c r="N1634" s="212">
        <v>14.336666666666668</v>
      </c>
    </row>
    <row r="1635" spans="1:15">
      <c r="B1635" s="108"/>
      <c r="C1635" s="105"/>
      <c r="D1635" s="105"/>
      <c r="E1635" s="107"/>
      <c r="F1635" s="105"/>
      <c r="G1635" s="105"/>
      <c r="H1635" s="106"/>
      <c r="I1635" s="105"/>
      <c r="J1635" s="105"/>
      <c r="K1635" s="105"/>
      <c r="L1635" s="105"/>
      <c r="M1635" s="105"/>
      <c r="N1635" s="105"/>
    </row>
    <row r="1636" spans="1:15" ht="15" thickBot="1">
      <c r="B1636" s="108"/>
      <c r="C1636" s="105"/>
      <c r="D1636" s="105"/>
      <c r="E1636" s="107"/>
      <c r="F1636" s="105"/>
      <c r="G1636" s="105"/>
      <c r="H1636" s="106"/>
      <c r="I1636" s="105"/>
      <c r="J1636" s="105"/>
      <c r="K1636" s="105"/>
      <c r="L1636" s="105"/>
      <c r="M1636" s="105"/>
      <c r="N1636" s="105"/>
    </row>
    <row r="1637" spans="1:15" ht="15" thickBot="1">
      <c r="A1637" s="318" t="s">
        <v>704</v>
      </c>
      <c r="B1637" s="284" t="s">
        <v>236</v>
      </c>
      <c r="C1637" s="285" t="s">
        <v>667</v>
      </c>
      <c r="D1637" s="285" t="s">
        <v>667</v>
      </c>
      <c r="E1637" s="285" t="s">
        <v>667</v>
      </c>
      <c r="F1637" s="285" t="s">
        <v>667</v>
      </c>
      <c r="G1637" s="285" t="s">
        <v>667</v>
      </c>
      <c r="H1637" s="285" t="s">
        <v>667</v>
      </c>
      <c r="I1637" s="285" t="s">
        <v>666</v>
      </c>
      <c r="J1637" s="285" t="s">
        <v>666</v>
      </c>
      <c r="K1637" s="285" t="s">
        <v>666</v>
      </c>
      <c r="L1637" s="285" t="s">
        <v>666</v>
      </c>
      <c r="M1637" s="285" t="s">
        <v>666</v>
      </c>
      <c r="N1637" s="286" t="s">
        <v>666</v>
      </c>
      <c r="O1637" s="99"/>
    </row>
    <row r="1638" spans="1:15" ht="15" thickBot="1">
      <c r="A1638" s="102"/>
      <c r="B1638" s="287" t="s">
        <v>195</v>
      </c>
      <c r="C1638" s="288" t="s">
        <v>665</v>
      </c>
      <c r="D1638" s="288" t="s">
        <v>664</v>
      </c>
      <c r="E1638" s="288" t="s">
        <v>663</v>
      </c>
      <c r="F1638" s="288" t="s">
        <v>662</v>
      </c>
      <c r="G1638" s="288" t="s">
        <v>661</v>
      </c>
      <c r="H1638" s="288" t="s">
        <v>660</v>
      </c>
      <c r="I1638" s="288" t="s">
        <v>659</v>
      </c>
      <c r="J1638" s="288" t="s">
        <v>658</v>
      </c>
      <c r="K1638" s="288" t="s">
        <v>657</v>
      </c>
      <c r="L1638" s="288" t="s">
        <v>656</v>
      </c>
      <c r="M1638" s="288" t="s">
        <v>655</v>
      </c>
      <c r="N1638" s="289" t="s">
        <v>654</v>
      </c>
      <c r="O1638" s="99"/>
    </row>
    <row r="1639" spans="1:15" ht="15" thickBot="1">
      <c r="A1639" s="102"/>
      <c r="B1639" s="319" t="s">
        <v>653</v>
      </c>
      <c r="C1639" s="102"/>
      <c r="D1639" s="102"/>
      <c r="E1639" s="104"/>
      <c r="F1639" s="102"/>
      <c r="G1639" s="102"/>
      <c r="H1639" s="103"/>
      <c r="I1639" s="102"/>
      <c r="J1639" s="102"/>
      <c r="K1639" s="102"/>
      <c r="L1639" s="102"/>
      <c r="M1639" s="102"/>
      <c r="N1639" s="102"/>
      <c r="O1639" s="99"/>
    </row>
    <row r="1640" spans="1:15">
      <c r="A1640" s="99"/>
      <c r="B1640" s="314">
        <v>1</v>
      </c>
      <c r="C1640" s="322">
        <v>12.9</v>
      </c>
      <c r="D1640" s="297">
        <v>16.600000000000001</v>
      </c>
      <c r="E1640" s="297">
        <v>12.4</v>
      </c>
      <c r="F1640" s="297">
        <v>13.5</v>
      </c>
      <c r="G1640" s="297">
        <v>11.2</v>
      </c>
      <c r="H1640" s="297">
        <v>-3.6</v>
      </c>
      <c r="I1640" s="297">
        <v>3.1</v>
      </c>
      <c r="J1640" s="297">
        <v>-0.3</v>
      </c>
      <c r="K1640" s="297">
        <v>2.4</v>
      </c>
      <c r="L1640" s="297">
        <v>1.7</v>
      </c>
      <c r="M1640" s="297">
        <v>8.5</v>
      </c>
      <c r="N1640" s="298">
        <v>16.600000000000001</v>
      </c>
      <c r="O1640" s="99"/>
    </row>
    <row r="1641" spans="1:15">
      <c r="A1641" s="99"/>
      <c r="B1641" s="315">
        <v>2</v>
      </c>
      <c r="C1641" s="312">
        <v>15.5</v>
      </c>
      <c r="D1641" s="295">
        <v>19.8</v>
      </c>
      <c r="E1641" s="295">
        <v>11.8</v>
      </c>
      <c r="F1641" s="295">
        <v>11.6</v>
      </c>
      <c r="G1641" s="295">
        <v>11</v>
      </c>
      <c r="H1641" s="295">
        <v>-3.1</v>
      </c>
      <c r="I1641" s="295">
        <v>3.6</v>
      </c>
      <c r="J1641" s="295">
        <v>-0.9</v>
      </c>
      <c r="K1641" s="295">
        <v>3.8</v>
      </c>
      <c r="L1641" s="295">
        <v>0.1</v>
      </c>
      <c r="M1641" s="295">
        <v>9.8000000000000007</v>
      </c>
      <c r="N1641" s="300">
        <v>19.399999999999999</v>
      </c>
      <c r="O1641" s="99"/>
    </row>
    <row r="1642" spans="1:15">
      <c r="A1642" s="99"/>
      <c r="B1642" s="315">
        <v>3</v>
      </c>
      <c r="C1642" s="312">
        <v>17.399999999999999</v>
      </c>
      <c r="D1642" s="295">
        <v>18.3</v>
      </c>
      <c r="E1642" s="295">
        <v>11.9</v>
      </c>
      <c r="F1642" s="295">
        <v>10.4</v>
      </c>
      <c r="G1642" s="295">
        <v>9.6</v>
      </c>
      <c r="H1642" s="295">
        <v>-1</v>
      </c>
      <c r="I1642" s="295">
        <v>1.7</v>
      </c>
      <c r="J1642" s="295">
        <v>-2.1</v>
      </c>
      <c r="K1642" s="295">
        <v>2.7</v>
      </c>
      <c r="L1642" s="295">
        <v>1.6</v>
      </c>
      <c r="M1642" s="295">
        <v>11.9</v>
      </c>
      <c r="N1642" s="300">
        <v>22.8</v>
      </c>
      <c r="O1642" s="99"/>
    </row>
    <row r="1643" spans="1:15">
      <c r="A1643" s="99"/>
      <c r="B1643" s="315">
        <v>4</v>
      </c>
      <c r="C1643" s="312">
        <v>20.7</v>
      </c>
      <c r="D1643" s="295">
        <v>17.2</v>
      </c>
      <c r="E1643" s="295">
        <v>15.1</v>
      </c>
      <c r="F1643" s="295">
        <v>9</v>
      </c>
      <c r="G1643" s="295">
        <v>12.1</v>
      </c>
      <c r="H1643" s="295">
        <v>0.5</v>
      </c>
      <c r="I1643" s="295">
        <v>1.4</v>
      </c>
      <c r="J1643" s="295">
        <v>-3.4</v>
      </c>
      <c r="K1643" s="295">
        <v>2.1</v>
      </c>
      <c r="L1643" s="295">
        <v>0.9</v>
      </c>
      <c r="M1643" s="295">
        <v>15.6</v>
      </c>
      <c r="N1643" s="300">
        <v>15.4</v>
      </c>
      <c r="O1643" s="99"/>
    </row>
    <row r="1644" spans="1:15">
      <c r="A1644" s="99"/>
      <c r="B1644" s="315">
        <v>5</v>
      </c>
      <c r="C1644" s="312">
        <v>20.2</v>
      </c>
      <c r="D1644" s="295">
        <v>17.399999999999999</v>
      </c>
      <c r="E1644" s="295">
        <v>14.8</v>
      </c>
      <c r="F1644" s="295">
        <v>9.1999999999999993</v>
      </c>
      <c r="G1644" s="295">
        <v>13.4</v>
      </c>
      <c r="H1644" s="295">
        <v>0.5</v>
      </c>
      <c r="I1644" s="295">
        <v>0.3</v>
      </c>
      <c r="J1644" s="295">
        <v>-3.7</v>
      </c>
      <c r="K1644" s="295">
        <v>0.3</v>
      </c>
      <c r="L1644" s="295">
        <v>0.6</v>
      </c>
      <c r="M1644" s="295">
        <v>18.7</v>
      </c>
      <c r="N1644" s="300">
        <v>17.5</v>
      </c>
      <c r="O1644" s="99"/>
    </row>
    <row r="1645" spans="1:15">
      <c r="A1645" s="99"/>
      <c r="B1645" s="315">
        <v>6</v>
      </c>
      <c r="C1645" s="312">
        <v>20.9</v>
      </c>
      <c r="D1645" s="295">
        <v>16.3</v>
      </c>
      <c r="E1645" s="295">
        <v>15.3</v>
      </c>
      <c r="F1645" s="295">
        <v>9</v>
      </c>
      <c r="G1645" s="295">
        <v>10.199999999999999</v>
      </c>
      <c r="H1645" s="295">
        <v>1.7</v>
      </c>
      <c r="I1645" s="295">
        <v>-4.2</v>
      </c>
      <c r="J1645" s="295">
        <v>-4</v>
      </c>
      <c r="K1645" s="295">
        <v>2.2999999999999998</v>
      </c>
      <c r="L1645" s="295">
        <v>-0.2</v>
      </c>
      <c r="M1645" s="295">
        <v>12.2</v>
      </c>
      <c r="N1645" s="300">
        <v>21.7</v>
      </c>
      <c r="O1645" s="99"/>
    </row>
    <row r="1646" spans="1:15">
      <c r="A1646" s="99"/>
      <c r="B1646" s="315">
        <v>7</v>
      </c>
      <c r="C1646" s="312">
        <v>23.5</v>
      </c>
      <c r="D1646" s="295">
        <v>18.3</v>
      </c>
      <c r="E1646" s="295">
        <v>19</v>
      </c>
      <c r="F1646" s="295">
        <v>12.1</v>
      </c>
      <c r="G1646" s="295">
        <v>7.3</v>
      </c>
      <c r="H1646" s="295">
        <v>1.3</v>
      </c>
      <c r="I1646" s="295">
        <v>-2.7</v>
      </c>
      <c r="J1646" s="295">
        <v>-2.4</v>
      </c>
      <c r="K1646" s="295">
        <v>4</v>
      </c>
      <c r="L1646" s="295">
        <v>5.4</v>
      </c>
      <c r="M1646" s="295">
        <v>11.3</v>
      </c>
      <c r="N1646" s="300">
        <v>17.3</v>
      </c>
      <c r="O1646" s="99"/>
    </row>
    <row r="1647" spans="1:15">
      <c r="A1647" s="99"/>
      <c r="B1647" s="315">
        <v>8</v>
      </c>
      <c r="C1647" s="312">
        <v>21.5</v>
      </c>
      <c r="D1647" s="295">
        <v>18.100000000000001</v>
      </c>
      <c r="E1647" s="295">
        <v>17.2</v>
      </c>
      <c r="F1647" s="295">
        <v>14.2</v>
      </c>
      <c r="G1647" s="295">
        <v>6.1</v>
      </c>
      <c r="H1647" s="295">
        <v>0.3</v>
      </c>
      <c r="I1647" s="295">
        <v>1.8</v>
      </c>
      <c r="J1647" s="295">
        <v>-3.6</v>
      </c>
      <c r="K1647" s="295">
        <v>8.1</v>
      </c>
      <c r="L1647" s="295">
        <v>4.7</v>
      </c>
      <c r="M1647" s="295">
        <v>12.1</v>
      </c>
      <c r="N1647" s="300">
        <v>15.3</v>
      </c>
      <c r="O1647" s="99"/>
    </row>
    <row r="1648" spans="1:15">
      <c r="A1648" s="99"/>
      <c r="B1648" s="315">
        <v>9</v>
      </c>
      <c r="C1648" s="312">
        <v>16.5</v>
      </c>
      <c r="D1648" s="295">
        <v>22</v>
      </c>
      <c r="E1648" s="295">
        <v>15.7</v>
      </c>
      <c r="F1648" s="295">
        <v>16</v>
      </c>
      <c r="G1648" s="295">
        <v>7.2</v>
      </c>
      <c r="H1648" s="295">
        <v>-1.8</v>
      </c>
      <c r="I1648" s="295">
        <v>4.2</v>
      </c>
      <c r="J1648" s="295">
        <v>-0.8</v>
      </c>
      <c r="K1648" s="295">
        <v>6.7</v>
      </c>
      <c r="L1648" s="295">
        <v>6</v>
      </c>
      <c r="M1648" s="295">
        <v>12.3</v>
      </c>
      <c r="N1648" s="300">
        <v>10</v>
      </c>
      <c r="O1648" s="99"/>
    </row>
    <row r="1649" spans="1:15">
      <c r="A1649" s="99"/>
      <c r="B1649" s="315">
        <v>10</v>
      </c>
      <c r="C1649" s="312">
        <v>14.6</v>
      </c>
      <c r="D1649" s="295">
        <v>21.2</v>
      </c>
      <c r="E1649" s="295">
        <v>13.6</v>
      </c>
      <c r="F1649" s="295">
        <v>15.3</v>
      </c>
      <c r="G1649" s="295">
        <v>9.1999999999999993</v>
      </c>
      <c r="H1649" s="295">
        <v>-0.6</v>
      </c>
      <c r="I1649" s="295">
        <v>10.6</v>
      </c>
      <c r="J1649" s="295">
        <v>1.7</v>
      </c>
      <c r="K1649" s="295">
        <v>6.8</v>
      </c>
      <c r="L1649" s="295">
        <v>11.1</v>
      </c>
      <c r="M1649" s="295">
        <v>10</v>
      </c>
      <c r="N1649" s="300">
        <v>13.4</v>
      </c>
      <c r="O1649" s="99"/>
    </row>
    <row r="1650" spans="1:15">
      <c r="A1650" s="99"/>
      <c r="B1650" s="315">
        <v>11</v>
      </c>
      <c r="C1650" s="312">
        <v>15.6</v>
      </c>
      <c r="D1650" s="295">
        <v>18.600000000000001</v>
      </c>
      <c r="E1650" s="295">
        <v>12.2</v>
      </c>
      <c r="F1650" s="295">
        <v>14.9</v>
      </c>
      <c r="G1650" s="295">
        <v>10.5</v>
      </c>
      <c r="H1650" s="295">
        <v>3.5</v>
      </c>
      <c r="I1650" s="295">
        <v>1.6</v>
      </c>
      <c r="J1650" s="295">
        <v>0.6</v>
      </c>
      <c r="K1650" s="295">
        <v>1.7</v>
      </c>
      <c r="L1650" s="295">
        <v>14.8</v>
      </c>
      <c r="M1650" s="295">
        <v>10.9</v>
      </c>
      <c r="N1650" s="300">
        <v>16.100000000000001</v>
      </c>
      <c r="O1650" s="99"/>
    </row>
    <row r="1651" spans="1:15">
      <c r="A1651" s="99"/>
      <c r="B1651" s="315">
        <v>12</v>
      </c>
      <c r="C1651" s="312">
        <v>16.600000000000001</v>
      </c>
      <c r="D1651" s="295">
        <v>16.100000000000001</v>
      </c>
      <c r="E1651" s="295">
        <v>14.9</v>
      </c>
      <c r="F1651" s="295">
        <v>13.8</v>
      </c>
      <c r="G1651" s="295">
        <v>13.3</v>
      </c>
      <c r="H1651" s="295">
        <v>6.3</v>
      </c>
      <c r="I1651" s="295">
        <v>3.6</v>
      </c>
      <c r="J1651" s="295">
        <v>1.5</v>
      </c>
      <c r="K1651" s="295">
        <v>1.1000000000000001</v>
      </c>
      <c r="L1651" s="295">
        <v>10</v>
      </c>
      <c r="M1651" s="295">
        <v>18.100000000000001</v>
      </c>
      <c r="N1651" s="300">
        <v>19.3</v>
      </c>
      <c r="O1651" s="99"/>
    </row>
    <row r="1652" spans="1:15">
      <c r="A1652" s="99"/>
      <c r="B1652" s="315">
        <v>13</v>
      </c>
      <c r="C1652" s="312">
        <v>17.8</v>
      </c>
      <c r="D1652" s="295">
        <v>17.2</v>
      </c>
      <c r="E1652" s="295">
        <v>14.3</v>
      </c>
      <c r="F1652" s="295">
        <v>13.6</v>
      </c>
      <c r="G1652" s="295">
        <v>8.4</v>
      </c>
      <c r="H1652" s="295">
        <v>8.6999999999999993</v>
      </c>
      <c r="I1652" s="295">
        <v>10.1</v>
      </c>
      <c r="J1652" s="295">
        <v>0.8</v>
      </c>
      <c r="K1652" s="295">
        <v>0</v>
      </c>
      <c r="L1652" s="295">
        <v>8.8000000000000007</v>
      </c>
      <c r="M1652" s="295">
        <v>12.3</v>
      </c>
      <c r="N1652" s="300">
        <v>20.399999999999999</v>
      </c>
      <c r="O1652" s="99"/>
    </row>
    <row r="1653" spans="1:15">
      <c r="A1653" s="99"/>
      <c r="B1653" s="315">
        <v>14</v>
      </c>
      <c r="C1653" s="312">
        <v>19.3</v>
      </c>
      <c r="D1653" s="295">
        <v>13.5</v>
      </c>
      <c r="E1653" s="295">
        <v>15.6</v>
      </c>
      <c r="F1653" s="295">
        <v>12.9</v>
      </c>
      <c r="G1653" s="295">
        <v>5.9</v>
      </c>
      <c r="H1653" s="295">
        <v>7.1</v>
      </c>
      <c r="I1653" s="295">
        <v>6.1</v>
      </c>
      <c r="J1653" s="295">
        <v>0.8</v>
      </c>
      <c r="K1653" s="295">
        <v>0.1</v>
      </c>
      <c r="L1653" s="295">
        <v>9.6</v>
      </c>
      <c r="M1653" s="295">
        <v>8.5</v>
      </c>
      <c r="N1653" s="300">
        <v>20.7</v>
      </c>
      <c r="O1653" s="99"/>
    </row>
    <row r="1654" spans="1:15">
      <c r="A1654" s="99"/>
      <c r="B1654" s="315">
        <v>15</v>
      </c>
      <c r="C1654" s="312">
        <v>19.7</v>
      </c>
      <c r="D1654" s="295">
        <v>14.8</v>
      </c>
      <c r="E1654" s="295">
        <v>15.3</v>
      </c>
      <c r="F1654" s="295">
        <v>11.3</v>
      </c>
      <c r="G1654" s="295">
        <v>7.7</v>
      </c>
      <c r="H1654" s="295">
        <v>6.5</v>
      </c>
      <c r="I1654" s="295">
        <v>3.9</v>
      </c>
      <c r="J1654" s="295">
        <v>0.6</v>
      </c>
      <c r="K1654" s="295">
        <v>3.1</v>
      </c>
      <c r="L1654" s="295">
        <v>15.3</v>
      </c>
      <c r="M1654" s="295">
        <v>10.4</v>
      </c>
      <c r="N1654" s="300">
        <v>12.8</v>
      </c>
      <c r="O1654" s="99"/>
    </row>
    <row r="1655" spans="1:15">
      <c r="A1655" s="99"/>
      <c r="B1655" s="315">
        <v>16</v>
      </c>
      <c r="C1655" s="312">
        <v>20.8</v>
      </c>
      <c r="D1655" s="295">
        <v>13.7</v>
      </c>
      <c r="E1655" s="295">
        <v>14.2</v>
      </c>
      <c r="F1655" s="295">
        <v>11.9</v>
      </c>
      <c r="G1655" s="295">
        <v>6.9</v>
      </c>
      <c r="H1655" s="295">
        <v>5.3</v>
      </c>
      <c r="I1655" s="295">
        <v>5.7</v>
      </c>
      <c r="J1655" s="295">
        <v>-3.2</v>
      </c>
      <c r="K1655" s="295">
        <v>3.6</v>
      </c>
      <c r="L1655" s="295">
        <v>10.3</v>
      </c>
      <c r="M1655" s="295">
        <v>14.6</v>
      </c>
      <c r="N1655" s="300">
        <v>12.5</v>
      </c>
      <c r="O1655" s="99"/>
    </row>
    <row r="1656" spans="1:15">
      <c r="A1656" s="99"/>
      <c r="B1656" s="315">
        <v>17</v>
      </c>
      <c r="C1656" s="312">
        <v>21.2</v>
      </c>
      <c r="D1656" s="295">
        <v>14.4</v>
      </c>
      <c r="E1656" s="295">
        <v>12.5</v>
      </c>
      <c r="F1656" s="295">
        <v>12.3</v>
      </c>
      <c r="G1656" s="295">
        <v>6.6</v>
      </c>
      <c r="H1656" s="295">
        <v>2.9</v>
      </c>
      <c r="I1656" s="295">
        <v>1.9</v>
      </c>
      <c r="J1656" s="295">
        <v>0.1</v>
      </c>
      <c r="K1656" s="295">
        <v>5.0999999999999996</v>
      </c>
      <c r="L1656" s="295">
        <v>8.3000000000000007</v>
      </c>
      <c r="M1656" s="295">
        <v>9.4</v>
      </c>
      <c r="N1656" s="300">
        <v>11.7</v>
      </c>
      <c r="O1656" s="99"/>
    </row>
    <row r="1657" spans="1:15">
      <c r="A1657" s="99"/>
      <c r="B1657" s="315">
        <v>18</v>
      </c>
      <c r="C1657" s="312">
        <v>21.9</v>
      </c>
      <c r="D1657" s="295">
        <v>16.5</v>
      </c>
      <c r="E1657" s="295">
        <v>13.5</v>
      </c>
      <c r="F1657" s="295">
        <v>11.3</v>
      </c>
      <c r="G1657" s="295">
        <v>5.2</v>
      </c>
      <c r="H1657" s="295">
        <v>7.7</v>
      </c>
      <c r="I1657" s="295">
        <v>0.2</v>
      </c>
      <c r="J1657" s="295">
        <v>-0.1</v>
      </c>
      <c r="K1657" s="295">
        <v>1.9</v>
      </c>
      <c r="L1657" s="295">
        <v>3.9</v>
      </c>
      <c r="M1657" s="295">
        <v>14.7</v>
      </c>
      <c r="N1657" s="300">
        <v>14.4</v>
      </c>
      <c r="O1657" s="99"/>
    </row>
    <row r="1658" spans="1:15">
      <c r="A1658" s="99"/>
      <c r="B1658" s="315">
        <v>19</v>
      </c>
      <c r="C1658" s="312">
        <v>22.2</v>
      </c>
      <c r="D1658" s="295">
        <v>15.3</v>
      </c>
      <c r="E1658" s="295">
        <v>16.2</v>
      </c>
      <c r="F1658" s="295">
        <v>13.2</v>
      </c>
      <c r="G1658" s="295">
        <v>3.6</v>
      </c>
      <c r="H1658" s="295">
        <v>9.4</v>
      </c>
      <c r="I1658" s="295">
        <v>-0.5</v>
      </c>
      <c r="J1658" s="295">
        <v>0.6</v>
      </c>
      <c r="K1658" s="295">
        <v>1.2</v>
      </c>
      <c r="L1658" s="295">
        <v>8.6</v>
      </c>
      <c r="M1658" s="295">
        <v>15.1</v>
      </c>
      <c r="N1658" s="300">
        <v>9.9</v>
      </c>
      <c r="O1658" s="99"/>
    </row>
    <row r="1659" spans="1:15">
      <c r="A1659" s="99"/>
      <c r="B1659" s="315">
        <v>20</v>
      </c>
      <c r="C1659" s="312">
        <v>25</v>
      </c>
      <c r="D1659" s="295">
        <v>13.7</v>
      </c>
      <c r="E1659" s="295">
        <v>16.399999999999999</v>
      </c>
      <c r="F1659" s="295">
        <v>12.2</v>
      </c>
      <c r="G1659" s="295">
        <v>3.1</v>
      </c>
      <c r="H1659" s="295">
        <v>3.5</v>
      </c>
      <c r="I1659" s="295">
        <v>-1.2</v>
      </c>
      <c r="J1659" s="295">
        <v>4.3</v>
      </c>
      <c r="K1659" s="295">
        <v>3.8</v>
      </c>
      <c r="L1659" s="295">
        <v>8.5</v>
      </c>
      <c r="M1659" s="295">
        <v>8.4</v>
      </c>
      <c r="N1659" s="300">
        <v>10</v>
      </c>
      <c r="O1659" s="99"/>
    </row>
    <row r="1660" spans="1:15">
      <c r="A1660" s="99"/>
      <c r="B1660" s="315">
        <v>21</v>
      </c>
      <c r="C1660" s="312">
        <v>21.7</v>
      </c>
      <c r="D1660" s="295">
        <v>10.199999999999999</v>
      </c>
      <c r="E1660" s="295">
        <v>15.7</v>
      </c>
      <c r="F1660" s="295">
        <v>11.3</v>
      </c>
      <c r="G1660" s="295">
        <v>3</v>
      </c>
      <c r="H1660" s="295">
        <v>3</v>
      </c>
      <c r="I1660" s="295">
        <v>-0.4</v>
      </c>
      <c r="J1660" s="295">
        <v>3.7</v>
      </c>
      <c r="K1660" s="295">
        <v>6.5</v>
      </c>
      <c r="L1660" s="295">
        <v>12.5</v>
      </c>
      <c r="M1660" s="295">
        <v>9.6</v>
      </c>
      <c r="N1660" s="300">
        <v>12</v>
      </c>
      <c r="O1660" s="99"/>
    </row>
    <row r="1661" spans="1:15">
      <c r="A1661" s="99"/>
      <c r="B1661" s="315">
        <v>22</v>
      </c>
      <c r="C1661" s="312">
        <v>21.6</v>
      </c>
      <c r="D1661" s="295">
        <v>15</v>
      </c>
      <c r="E1661" s="295">
        <v>8.9</v>
      </c>
      <c r="F1661" s="295">
        <v>5.4</v>
      </c>
      <c r="G1661" s="295">
        <v>0.9</v>
      </c>
      <c r="H1661" s="295">
        <v>6.3</v>
      </c>
      <c r="I1661" s="295">
        <v>0.5</v>
      </c>
      <c r="J1661" s="295">
        <v>1.2</v>
      </c>
      <c r="K1661" s="295">
        <v>-2.1</v>
      </c>
      <c r="L1661" s="295">
        <v>9.4</v>
      </c>
      <c r="M1661" s="295">
        <v>10</v>
      </c>
      <c r="N1661" s="300">
        <v>12.9</v>
      </c>
      <c r="O1661" s="99"/>
    </row>
    <row r="1662" spans="1:15">
      <c r="A1662" s="99"/>
      <c r="B1662" s="315">
        <v>23</v>
      </c>
      <c r="C1662" s="312">
        <v>15</v>
      </c>
      <c r="D1662" s="295">
        <v>15.4</v>
      </c>
      <c r="E1662" s="295">
        <v>7</v>
      </c>
      <c r="F1662" s="295">
        <v>4.5999999999999996</v>
      </c>
      <c r="G1662" s="295">
        <v>2.7</v>
      </c>
      <c r="H1662" s="295">
        <v>8</v>
      </c>
      <c r="I1662" s="295">
        <v>-0.9</v>
      </c>
      <c r="J1662" s="295">
        <v>3.8</v>
      </c>
      <c r="K1662" s="295">
        <v>1.4</v>
      </c>
      <c r="L1662" s="295">
        <v>12.1</v>
      </c>
      <c r="M1662" s="295">
        <v>11.3</v>
      </c>
      <c r="N1662" s="300">
        <v>11.4</v>
      </c>
      <c r="O1662" s="99"/>
    </row>
    <row r="1663" spans="1:15">
      <c r="A1663" s="99"/>
      <c r="B1663" s="315">
        <v>24</v>
      </c>
      <c r="C1663" s="312">
        <v>15.2</v>
      </c>
      <c r="D1663" s="295">
        <v>11.1</v>
      </c>
      <c r="E1663" s="295">
        <v>10.5</v>
      </c>
      <c r="F1663" s="295">
        <v>2.6</v>
      </c>
      <c r="G1663" s="295">
        <v>3.6</v>
      </c>
      <c r="H1663" s="295">
        <v>5.2</v>
      </c>
      <c r="I1663" s="295">
        <v>-3.1</v>
      </c>
      <c r="J1663" s="295">
        <v>3.3</v>
      </c>
      <c r="K1663" s="295">
        <v>9</v>
      </c>
      <c r="L1663" s="295">
        <v>11.7</v>
      </c>
      <c r="M1663" s="295">
        <v>10.8</v>
      </c>
      <c r="N1663" s="300">
        <v>11.9</v>
      </c>
      <c r="O1663" s="99"/>
    </row>
    <row r="1664" spans="1:15">
      <c r="A1664" s="99"/>
      <c r="B1664" s="315">
        <v>25</v>
      </c>
      <c r="C1664" s="312">
        <v>18.5</v>
      </c>
      <c r="D1664" s="295">
        <v>11.3</v>
      </c>
      <c r="E1664" s="295">
        <v>11.8</v>
      </c>
      <c r="F1664" s="295">
        <v>4.5999999999999996</v>
      </c>
      <c r="G1664" s="295">
        <v>4.0999999999999996</v>
      </c>
      <c r="H1664" s="295">
        <v>2.5</v>
      </c>
      <c r="I1664" s="295">
        <v>-2.1</v>
      </c>
      <c r="J1664" s="295">
        <v>3</v>
      </c>
      <c r="K1664" s="295">
        <v>10</v>
      </c>
      <c r="L1664" s="295">
        <v>15.5</v>
      </c>
      <c r="M1664" s="295">
        <v>14.4</v>
      </c>
      <c r="N1664" s="300">
        <v>14.9</v>
      </c>
      <c r="O1664" s="99"/>
    </row>
    <row r="1665" spans="1:15">
      <c r="A1665" s="99"/>
      <c r="B1665" s="315">
        <v>26</v>
      </c>
      <c r="C1665" s="312">
        <v>20.8</v>
      </c>
      <c r="D1665" s="295">
        <v>10.6</v>
      </c>
      <c r="E1665" s="295">
        <v>11</v>
      </c>
      <c r="F1665" s="295">
        <v>6.1</v>
      </c>
      <c r="G1665" s="295">
        <v>2</v>
      </c>
      <c r="H1665" s="295">
        <v>-2.7</v>
      </c>
      <c r="I1665" s="295">
        <v>-2.4</v>
      </c>
      <c r="J1665" s="295">
        <v>1.6</v>
      </c>
      <c r="K1665" s="295">
        <v>9.6999999999999993</v>
      </c>
      <c r="L1665" s="295">
        <v>10.5</v>
      </c>
      <c r="M1665" s="295">
        <v>10.4</v>
      </c>
      <c r="N1665" s="300">
        <v>17.3</v>
      </c>
      <c r="O1665" s="99"/>
    </row>
    <row r="1666" spans="1:15">
      <c r="A1666" s="99"/>
      <c r="B1666" s="315">
        <v>27</v>
      </c>
      <c r="C1666" s="312">
        <v>22.3</v>
      </c>
      <c r="D1666" s="295">
        <v>11.9</v>
      </c>
      <c r="E1666" s="295">
        <v>11.6</v>
      </c>
      <c r="F1666" s="295">
        <v>5.7</v>
      </c>
      <c r="G1666" s="295">
        <v>1.2</v>
      </c>
      <c r="H1666" s="295">
        <v>-6.4</v>
      </c>
      <c r="I1666" s="295">
        <v>0</v>
      </c>
      <c r="J1666" s="295">
        <v>3.1</v>
      </c>
      <c r="K1666" s="295">
        <v>4.8</v>
      </c>
      <c r="L1666" s="295">
        <v>16.5</v>
      </c>
      <c r="M1666" s="295">
        <v>8.8000000000000007</v>
      </c>
      <c r="N1666" s="300">
        <v>16.5</v>
      </c>
      <c r="O1666" s="99"/>
    </row>
    <row r="1667" spans="1:15">
      <c r="A1667" s="99"/>
      <c r="B1667" s="315">
        <v>28</v>
      </c>
      <c r="C1667" s="312">
        <v>18.899999999999999</v>
      </c>
      <c r="D1667" s="295">
        <v>13.5</v>
      </c>
      <c r="E1667" s="295">
        <v>12.4</v>
      </c>
      <c r="F1667" s="295">
        <v>5.0999999999999996</v>
      </c>
      <c r="G1667" s="295">
        <v>-0.8</v>
      </c>
      <c r="H1667" s="295">
        <v>-7.2</v>
      </c>
      <c r="I1667" s="295">
        <v>0.7</v>
      </c>
      <c r="J1667" s="295">
        <v>1.9</v>
      </c>
      <c r="K1667" s="295">
        <v>2.7</v>
      </c>
      <c r="L1667" s="295">
        <v>5.7</v>
      </c>
      <c r="M1667" s="295">
        <v>9.6</v>
      </c>
      <c r="N1667" s="300">
        <v>14.6</v>
      </c>
      <c r="O1667" s="99"/>
    </row>
    <row r="1668" spans="1:15">
      <c r="A1668" s="99"/>
      <c r="B1668" s="315">
        <v>29</v>
      </c>
      <c r="C1668" s="312">
        <v>20.2</v>
      </c>
      <c r="D1668" s="295">
        <v>16.8</v>
      </c>
      <c r="E1668" s="295">
        <v>15</v>
      </c>
      <c r="F1668" s="295">
        <v>6.4</v>
      </c>
      <c r="G1668" s="295">
        <v>-3.5</v>
      </c>
      <c r="H1668" s="295">
        <v>-6.2</v>
      </c>
      <c r="I1668" s="295">
        <v>-0.2</v>
      </c>
      <c r="J1668" s="295"/>
      <c r="K1668" s="295">
        <v>7.4</v>
      </c>
      <c r="L1668" s="295">
        <v>6.2</v>
      </c>
      <c r="M1668" s="295">
        <v>13.6</v>
      </c>
      <c r="N1668" s="300">
        <v>15.3</v>
      </c>
      <c r="O1668" s="99"/>
    </row>
    <row r="1669" spans="1:15">
      <c r="A1669" s="99"/>
      <c r="B1669" s="315">
        <v>30</v>
      </c>
      <c r="C1669" s="312">
        <v>21.1</v>
      </c>
      <c r="D1669" s="295">
        <v>17</v>
      </c>
      <c r="E1669" s="295">
        <v>16.3</v>
      </c>
      <c r="F1669" s="295">
        <v>5.6</v>
      </c>
      <c r="G1669" s="295">
        <v>-3.7</v>
      </c>
      <c r="H1669" s="295">
        <v>-5.4</v>
      </c>
      <c r="I1669" s="295">
        <v>-0.2</v>
      </c>
      <c r="J1669" s="295"/>
      <c r="K1669" s="295">
        <v>3.9</v>
      </c>
      <c r="L1669" s="295">
        <v>9.6</v>
      </c>
      <c r="M1669" s="295">
        <v>12.5</v>
      </c>
      <c r="N1669" s="300">
        <v>16.899999999999999</v>
      </c>
      <c r="O1669" s="99"/>
    </row>
    <row r="1670" spans="1:15" ht="15" thickBot="1">
      <c r="A1670" s="99"/>
      <c r="B1670" s="323">
        <v>31</v>
      </c>
      <c r="C1670" s="313">
        <v>17</v>
      </c>
      <c r="D1670" s="302">
        <v>15</v>
      </c>
      <c r="E1670" s="302"/>
      <c r="F1670" s="302">
        <v>7.3</v>
      </c>
      <c r="G1670" s="302"/>
      <c r="H1670" s="302">
        <v>-1.1000000000000001</v>
      </c>
      <c r="I1670" s="302">
        <v>-0.4</v>
      </c>
      <c r="J1670" s="302"/>
      <c r="K1670" s="302">
        <v>4.2</v>
      </c>
      <c r="L1670" s="302"/>
      <c r="M1670" s="302">
        <v>13.5</v>
      </c>
      <c r="N1670" s="303"/>
      <c r="O1670" s="99"/>
    </row>
    <row r="1671" spans="1:15">
      <c r="A1671" s="306" t="s">
        <v>652</v>
      </c>
      <c r="B1671" s="304" t="s">
        <v>211</v>
      </c>
      <c r="C1671" s="219">
        <v>0</v>
      </c>
      <c r="D1671" s="219">
        <v>0</v>
      </c>
      <c r="E1671" s="219">
        <v>13</v>
      </c>
      <c r="F1671" s="219">
        <v>23</v>
      </c>
      <c r="G1671" s="219">
        <v>29</v>
      </c>
      <c r="H1671" s="219">
        <v>31</v>
      </c>
      <c r="I1671" s="219">
        <v>31</v>
      </c>
      <c r="J1671" s="219">
        <v>28</v>
      </c>
      <c r="K1671" s="219">
        <v>31</v>
      </c>
      <c r="L1671" s="219">
        <v>27</v>
      </c>
      <c r="M1671" s="219">
        <v>22</v>
      </c>
      <c r="N1671" s="220">
        <v>11</v>
      </c>
    </row>
    <row r="1672" spans="1:15" ht="15" thickBot="1">
      <c r="A1672" s="307" t="s">
        <v>651</v>
      </c>
      <c r="B1672" s="305" t="s">
        <v>650</v>
      </c>
      <c r="C1672" s="211">
        <v>19.229032258064517</v>
      </c>
      <c r="D1672" s="211">
        <v>15.703225806451611</v>
      </c>
      <c r="E1672" s="211">
        <v>13.736666666666663</v>
      </c>
      <c r="F1672" s="211">
        <v>10.077419354838712</v>
      </c>
      <c r="G1672" s="211">
        <v>5.9333333333333318</v>
      </c>
      <c r="H1672" s="211">
        <v>1.6483870967741934</v>
      </c>
      <c r="I1672" s="211">
        <v>1.3774193548387097</v>
      </c>
      <c r="J1672" s="211">
        <v>0.28928571428571431</v>
      </c>
      <c r="K1672" s="211">
        <v>3.8161290322580657</v>
      </c>
      <c r="L1672" s="211">
        <v>7.9899999999999984</v>
      </c>
      <c r="M1672" s="211">
        <v>11.912903225806453</v>
      </c>
      <c r="N1672" s="212">
        <v>15.363333333333332</v>
      </c>
    </row>
    <row r="1673" spans="1:15">
      <c r="B1673" s="108"/>
      <c r="C1673" s="105"/>
      <c r="D1673" s="105"/>
      <c r="E1673" s="107"/>
      <c r="F1673" s="105"/>
      <c r="G1673" s="105"/>
      <c r="H1673" s="106"/>
      <c r="I1673" s="105"/>
      <c r="J1673" s="105"/>
      <c r="K1673" s="105"/>
      <c r="L1673" s="105"/>
      <c r="M1673" s="105"/>
      <c r="N1673" s="105"/>
    </row>
    <row r="1674" spans="1:15" ht="15" thickBot="1">
      <c r="B1674" s="108"/>
      <c r="C1674" s="105"/>
      <c r="D1674" s="105"/>
      <c r="E1674" s="107"/>
      <c r="F1674" s="105"/>
      <c r="G1674" s="105"/>
      <c r="H1674" s="106"/>
      <c r="I1674" s="105"/>
      <c r="J1674" s="105"/>
      <c r="K1674" s="105"/>
      <c r="L1674" s="105"/>
      <c r="M1674" s="105"/>
      <c r="N1674" s="105"/>
    </row>
    <row r="1675" spans="1:15" ht="15" thickBot="1">
      <c r="A1675" s="318" t="s">
        <v>703</v>
      </c>
      <c r="B1675" s="284" t="s">
        <v>236</v>
      </c>
      <c r="C1675" s="285" t="s">
        <v>667</v>
      </c>
      <c r="D1675" s="285" t="s">
        <v>667</v>
      </c>
      <c r="E1675" s="285" t="s">
        <v>667</v>
      </c>
      <c r="F1675" s="285" t="s">
        <v>667</v>
      </c>
      <c r="G1675" s="285" t="s">
        <v>667</v>
      </c>
      <c r="H1675" s="285" t="s">
        <v>667</v>
      </c>
      <c r="I1675" s="285" t="s">
        <v>666</v>
      </c>
      <c r="J1675" s="285" t="s">
        <v>666</v>
      </c>
      <c r="K1675" s="285" t="s">
        <v>666</v>
      </c>
      <c r="L1675" s="285" t="s">
        <v>666</v>
      </c>
      <c r="M1675" s="285" t="s">
        <v>666</v>
      </c>
      <c r="N1675" s="286" t="s">
        <v>666</v>
      </c>
      <c r="O1675" s="99"/>
    </row>
    <row r="1676" spans="1:15" ht="15" thickBot="1">
      <c r="A1676" s="102"/>
      <c r="B1676" s="287" t="s">
        <v>195</v>
      </c>
      <c r="C1676" s="288" t="s">
        <v>665</v>
      </c>
      <c r="D1676" s="288" t="s">
        <v>664</v>
      </c>
      <c r="E1676" s="288" t="s">
        <v>663</v>
      </c>
      <c r="F1676" s="288" t="s">
        <v>662</v>
      </c>
      <c r="G1676" s="288" t="s">
        <v>661</v>
      </c>
      <c r="H1676" s="288" t="s">
        <v>660</v>
      </c>
      <c r="I1676" s="288" t="s">
        <v>659</v>
      </c>
      <c r="J1676" s="288" t="s">
        <v>658</v>
      </c>
      <c r="K1676" s="288" t="s">
        <v>657</v>
      </c>
      <c r="L1676" s="288" t="s">
        <v>656</v>
      </c>
      <c r="M1676" s="288" t="s">
        <v>655</v>
      </c>
      <c r="N1676" s="289" t="s">
        <v>654</v>
      </c>
      <c r="O1676" s="99"/>
    </row>
    <row r="1677" spans="1:15" ht="15" thickBot="1">
      <c r="A1677" s="102"/>
      <c r="B1677" s="319" t="s">
        <v>653</v>
      </c>
      <c r="C1677" s="102"/>
      <c r="D1677" s="102"/>
      <c r="E1677" s="104"/>
      <c r="F1677" s="102"/>
      <c r="G1677" s="102"/>
      <c r="H1677" s="103"/>
      <c r="I1677" s="102"/>
      <c r="J1677" s="102"/>
      <c r="K1677" s="102"/>
      <c r="L1677" s="102"/>
      <c r="M1677" s="102"/>
      <c r="N1677" s="102"/>
      <c r="O1677" s="99"/>
    </row>
    <row r="1678" spans="1:15">
      <c r="A1678" s="99"/>
      <c r="B1678" s="320">
        <v>1</v>
      </c>
      <c r="C1678" s="297">
        <v>11.7</v>
      </c>
      <c r="D1678" s="297">
        <v>17.100000000000001</v>
      </c>
      <c r="E1678" s="297">
        <v>13.4</v>
      </c>
      <c r="F1678" s="297">
        <v>14.1</v>
      </c>
      <c r="G1678" s="297">
        <v>6.7</v>
      </c>
      <c r="H1678" s="297">
        <v>-4.0999999999999996</v>
      </c>
      <c r="I1678" s="297">
        <v>0.2</v>
      </c>
      <c r="J1678" s="297">
        <v>-3.2</v>
      </c>
      <c r="K1678" s="297">
        <v>2.9</v>
      </c>
      <c r="L1678" s="297">
        <v>2.9</v>
      </c>
      <c r="M1678" s="297">
        <v>8.3000000000000007</v>
      </c>
      <c r="N1678" s="298">
        <v>14.9</v>
      </c>
      <c r="O1678" s="99"/>
    </row>
    <row r="1679" spans="1:15">
      <c r="A1679" s="99"/>
      <c r="B1679" s="321">
        <v>2</v>
      </c>
      <c r="C1679" s="295">
        <v>13.9</v>
      </c>
      <c r="D1679" s="295">
        <v>20.399999999999999</v>
      </c>
      <c r="E1679" s="295">
        <v>12.9</v>
      </c>
      <c r="F1679" s="295">
        <v>12.1</v>
      </c>
      <c r="G1679" s="295">
        <v>8.3000000000000007</v>
      </c>
      <c r="H1679" s="295">
        <v>-3.5</v>
      </c>
      <c r="I1679" s="295">
        <v>3.7</v>
      </c>
      <c r="J1679" s="295">
        <v>-2.6</v>
      </c>
      <c r="K1679" s="295">
        <v>3.3</v>
      </c>
      <c r="L1679" s="295">
        <v>0.3</v>
      </c>
      <c r="M1679" s="295">
        <v>8.1999999999999993</v>
      </c>
      <c r="N1679" s="300">
        <v>18.8</v>
      </c>
      <c r="O1679" s="99"/>
    </row>
    <row r="1680" spans="1:15">
      <c r="A1680" s="99"/>
      <c r="B1680" s="321">
        <v>3</v>
      </c>
      <c r="C1680" s="295">
        <v>14.8</v>
      </c>
      <c r="D1680" s="295">
        <v>19.2</v>
      </c>
      <c r="E1680" s="295">
        <v>12.9</v>
      </c>
      <c r="F1680" s="295">
        <v>10.4</v>
      </c>
      <c r="G1680" s="295">
        <v>7.7</v>
      </c>
      <c r="H1680" s="295">
        <v>0.5</v>
      </c>
      <c r="I1680" s="295">
        <v>1.3</v>
      </c>
      <c r="J1680" s="295">
        <v>-2.9</v>
      </c>
      <c r="K1680" s="295">
        <v>2.6</v>
      </c>
      <c r="L1680" s="295">
        <v>1.5</v>
      </c>
      <c r="M1680" s="295">
        <v>10.5</v>
      </c>
      <c r="N1680" s="300">
        <v>22.5</v>
      </c>
      <c r="O1680" s="99"/>
    </row>
    <row r="1681" spans="1:15">
      <c r="A1681" s="99"/>
      <c r="B1681" s="321">
        <v>4</v>
      </c>
      <c r="C1681" s="295">
        <v>21.1</v>
      </c>
      <c r="D1681" s="295">
        <v>17.8</v>
      </c>
      <c r="E1681" s="295">
        <v>15.4</v>
      </c>
      <c r="F1681" s="295">
        <v>8.8000000000000007</v>
      </c>
      <c r="G1681" s="295">
        <v>11.7</v>
      </c>
      <c r="H1681" s="295">
        <v>2.9</v>
      </c>
      <c r="I1681" s="295">
        <v>0.7</v>
      </c>
      <c r="J1681" s="295">
        <v>-4.2</v>
      </c>
      <c r="K1681" s="295">
        <v>1.1000000000000001</v>
      </c>
      <c r="L1681" s="295">
        <v>-0.1</v>
      </c>
      <c r="M1681" s="295">
        <v>14.4</v>
      </c>
      <c r="N1681" s="300">
        <v>14.2</v>
      </c>
      <c r="O1681" s="99"/>
    </row>
    <row r="1682" spans="1:15">
      <c r="A1682" s="99"/>
      <c r="B1682" s="321">
        <v>5</v>
      </c>
      <c r="C1682" s="295">
        <v>18.100000000000001</v>
      </c>
      <c r="D1682" s="295">
        <v>17.2</v>
      </c>
      <c r="E1682" s="295">
        <v>14.6</v>
      </c>
      <c r="F1682" s="295">
        <v>8.6</v>
      </c>
      <c r="G1682" s="295">
        <v>14</v>
      </c>
      <c r="H1682" s="295">
        <v>6.2</v>
      </c>
      <c r="I1682" s="295">
        <v>-0.5</v>
      </c>
      <c r="J1682" s="295">
        <v>-3.4</v>
      </c>
      <c r="K1682" s="295">
        <v>-0.2</v>
      </c>
      <c r="L1682" s="295">
        <v>-0.2</v>
      </c>
      <c r="M1682" s="295">
        <v>19.8</v>
      </c>
      <c r="N1682" s="300">
        <v>16.2</v>
      </c>
      <c r="O1682" s="99"/>
    </row>
    <row r="1683" spans="1:15">
      <c r="A1683" s="99"/>
      <c r="B1683" s="321">
        <v>6</v>
      </c>
      <c r="C1683" s="295">
        <v>18.5</v>
      </c>
      <c r="D1683" s="295">
        <v>16.899999999999999</v>
      </c>
      <c r="E1683" s="295">
        <v>14.6</v>
      </c>
      <c r="F1683" s="295">
        <v>9.6</v>
      </c>
      <c r="G1683" s="295">
        <v>11.8</v>
      </c>
      <c r="H1683" s="295">
        <v>3.2</v>
      </c>
      <c r="I1683" s="295">
        <v>-6.9</v>
      </c>
      <c r="J1683" s="295">
        <v>-4.4000000000000004</v>
      </c>
      <c r="K1683" s="295">
        <v>2.7</v>
      </c>
      <c r="L1683" s="295">
        <v>-0.1</v>
      </c>
      <c r="M1683" s="295">
        <v>12.2</v>
      </c>
      <c r="N1683" s="300">
        <v>21.4</v>
      </c>
      <c r="O1683" s="99"/>
    </row>
    <row r="1684" spans="1:15">
      <c r="A1684" s="99"/>
      <c r="B1684" s="321">
        <v>7</v>
      </c>
      <c r="C1684" s="295">
        <v>21.1</v>
      </c>
      <c r="D1684" s="295">
        <v>17.2</v>
      </c>
      <c r="E1684" s="295">
        <v>15.1</v>
      </c>
      <c r="F1684" s="295">
        <v>13.1</v>
      </c>
      <c r="G1684" s="295">
        <v>8</v>
      </c>
      <c r="H1684" s="295">
        <v>2.1</v>
      </c>
      <c r="I1684" s="295">
        <v>-3.9</v>
      </c>
      <c r="J1684" s="295">
        <v>-4</v>
      </c>
      <c r="K1684" s="295">
        <v>2.4</v>
      </c>
      <c r="L1684" s="295">
        <v>3.4</v>
      </c>
      <c r="M1684" s="295">
        <v>10</v>
      </c>
      <c r="N1684" s="300">
        <v>18.8</v>
      </c>
      <c r="O1684" s="99"/>
    </row>
    <row r="1685" spans="1:15">
      <c r="A1685" s="99"/>
      <c r="B1685" s="321">
        <v>8</v>
      </c>
      <c r="C1685" s="295">
        <v>21</v>
      </c>
      <c r="D1685" s="295">
        <v>17.7</v>
      </c>
      <c r="E1685" s="295">
        <v>16.5</v>
      </c>
      <c r="F1685" s="295">
        <v>14.9</v>
      </c>
      <c r="G1685" s="295">
        <v>6.7</v>
      </c>
      <c r="H1685" s="295">
        <v>-0.1</v>
      </c>
      <c r="I1685" s="295">
        <v>-1</v>
      </c>
      <c r="J1685" s="295">
        <v>-3</v>
      </c>
      <c r="K1685" s="295">
        <v>4.3</v>
      </c>
      <c r="L1685" s="295">
        <v>5</v>
      </c>
      <c r="M1685" s="295">
        <v>10.5</v>
      </c>
      <c r="N1685" s="300">
        <v>15.7</v>
      </c>
      <c r="O1685" s="99"/>
    </row>
    <row r="1686" spans="1:15">
      <c r="A1686" s="99"/>
      <c r="B1686" s="321">
        <v>9</v>
      </c>
      <c r="C1686" s="295">
        <v>16.7</v>
      </c>
      <c r="D1686" s="295">
        <v>21.7</v>
      </c>
      <c r="E1686" s="295">
        <v>15.7</v>
      </c>
      <c r="F1686" s="295">
        <v>13.8</v>
      </c>
      <c r="G1686" s="295">
        <v>11.6</v>
      </c>
      <c r="H1686" s="295">
        <v>-0.5</v>
      </c>
      <c r="I1686" s="295">
        <v>3.7</v>
      </c>
      <c r="J1686" s="295">
        <v>0.1</v>
      </c>
      <c r="K1686" s="295">
        <v>2.2000000000000002</v>
      </c>
      <c r="L1686" s="295">
        <v>5.9</v>
      </c>
      <c r="M1686" s="295">
        <v>13</v>
      </c>
      <c r="N1686" s="300">
        <v>10.6</v>
      </c>
      <c r="O1686" s="99"/>
    </row>
    <row r="1687" spans="1:15">
      <c r="A1687" s="99"/>
      <c r="B1687" s="321">
        <v>10</v>
      </c>
      <c r="C1687" s="295">
        <v>14.7</v>
      </c>
      <c r="D1687" s="295">
        <v>22.2</v>
      </c>
      <c r="E1687" s="295">
        <v>13.8</v>
      </c>
      <c r="F1687" s="295">
        <v>14.7</v>
      </c>
      <c r="G1687" s="295">
        <v>9.8000000000000007</v>
      </c>
      <c r="H1687" s="295">
        <v>-0.2</v>
      </c>
      <c r="I1687" s="295">
        <v>9.8000000000000007</v>
      </c>
      <c r="J1687" s="295">
        <v>2.2999999999999998</v>
      </c>
      <c r="K1687" s="295">
        <v>2.1</v>
      </c>
      <c r="L1687" s="295">
        <v>8.4</v>
      </c>
      <c r="M1687" s="295">
        <v>11.3</v>
      </c>
      <c r="N1687" s="300">
        <v>12.5</v>
      </c>
      <c r="O1687" s="99"/>
    </row>
    <row r="1688" spans="1:15">
      <c r="A1688" s="99"/>
      <c r="B1688" s="321">
        <v>11</v>
      </c>
      <c r="C1688" s="295">
        <v>16.100000000000001</v>
      </c>
      <c r="D1688" s="295">
        <v>19.100000000000001</v>
      </c>
      <c r="E1688" s="295">
        <v>12.5</v>
      </c>
      <c r="F1688" s="295">
        <v>12.9</v>
      </c>
      <c r="G1688" s="295">
        <v>13.3</v>
      </c>
      <c r="H1688" s="295">
        <v>2</v>
      </c>
      <c r="I1688" s="295">
        <v>1.3</v>
      </c>
      <c r="J1688" s="295">
        <v>1.1000000000000001</v>
      </c>
      <c r="K1688" s="295">
        <v>1.5</v>
      </c>
      <c r="L1688" s="295">
        <v>12</v>
      </c>
      <c r="M1688" s="295">
        <v>10.3</v>
      </c>
      <c r="N1688" s="300">
        <v>15.6</v>
      </c>
      <c r="O1688" s="99"/>
    </row>
    <row r="1689" spans="1:15">
      <c r="A1689" s="99"/>
      <c r="B1689" s="321">
        <v>12</v>
      </c>
      <c r="C1689" s="295">
        <v>16.399999999999999</v>
      </c>
      <c r="D1689" s="295">
        <v>16.100000000000001</v>
      </c>
      <c r="E1689" s="295">
        <v>14.9</v>
      </c>
      <c r="F1689" s="295">
        <v>12.6</v>
      </c>
      <c r="G1689" s="295">
        <v>13.9</v>
      </c>
      <c r="H1689" s="295">
        <v>5</v>
      </c>
      <c r="I1689" s="295">
        <v>3.4</v>
      </c>
      <c r="J1689" s="295">
        <v>1</v>
      </c>
      <c r="K1689" s="295">
        <v>1.8</v>
      </c>
      <c r="L1689" s="295">
        <v>8.4</v>
      </c>
      <c r="M1689" s="295">
        <v>18.399999999999999</v>
      </c>
      <c r="N1689" s="300">
        <v>20.7</v>
      </c>
      <c r="O1689" s="99"/>
    </row>
    <row r="1690" spans="1:15">
      <c r="A1690" s="99"/>
      <c r="B1690" s="321">
        <v>13</v>
      </c>
      <c r="C1690" s="295">
        <v>18.399999999999999</v>
      </c>
      <c r="D1690" s="295">
        <v>17.399999999999999</v>
      </c>
      <c r="E1690" s="295">
        <v>14.6</v>
      </c>
      <c r="F1690" s="295">
        <v>12.6</v>
      </c>
      <c r="G1690" s="295">
        <v>8.1999999999999993</v>
      </c>
      <c r="H1690" s="295">
        <v>5.3</v>
      </c>
      <c r="I1690" s="295">
        <v>7.1</v>
      </c>
      <c r="J1690" s="295">
        <v>1</v>
      </c>
      <c r="K1690" s="295">
        <v>0.4</v>
      </c>
      <c r="L1690" s="295">
        <v>8.8000000000000007</v>
      </c>
      <c r="M1690" s="295">
        <v>11.8</v>
      </c>
      <c r="N1690" s="300">
        <v>20</v>
      </c>
      <c r="O1690" s="99"/>
    </row>
    <row r="1691" spans="1:15">
      <c r="A1691" s="99"/>
      <c r="B1691" s="321">
        <v>14</v>
      </c>
      <c r="C1691" s="295">
        <v>19.600000000000001</v>
      </c>
      <c r="D1691" s="295">
        <v>14.4</v>
      </c>
      <c r="E1691" s="295">
        <v>16.3</v>
      </c>
      <c r="F1691" s="295">
        <v>11.1</v>
      </c>
      <c r="G1691" s="295">
        <v>7.1</v>
      </c>
      <c r="H1691" s="295">
        <v>5.0999999999999996</v>
      </c>
      <c r="I1691" s="295">
        <v>5.3</v>
      </c>
      <c r="J1691" s="295">
        <v>3.7</v>
      </c>
      <c r="K1691" s="295">
        <v>0.5</v>
      </c>
      <c r="L1691" s="295">
        <v>8.6999999999999993</v>
      </c>
      <c r="M1691" s="295">
        <v>7.8</v>
      </c>
      <c r="N1691" s="300">
        <v>20.2</v>
      </c>
      <c r="O1691" s="99"/>
    </row>
    <row r="1692" spans="1:15">
      <c r="A1692" s="99"/>
      <c r="B1692" s="321">
        <v>15</v>
      </c>
      <c r="C1692" s="295">
        <v>19.2</v>
      </c>
      <c r="D1692" s="295">
        <v>14.6</v>
      </c>
      <c r="E1692" s="295">
        <v>15.2</v>
      </c>
      <c r="F1692" s="295">
        <v>9.3000000000000007</v>
      </c>
      <c r="G1692" s="295">
        <v>11.2</v>
      </c>
      <c r="H1692" s="295">
        <v>5.3</v>
      </c>
      <c r="I1692" s="295">
        <v>2.2999999999999998</v>
      </c>
      <c r="J1692" s="295">
        <v>0.6</v>
      </c>
      <c r="K1692" s="295">
        <v>2.5</v>
      </c>
      <c r="L1692" s="295">
        <v>13.2</v>
      </c>
      <c r="M1692" s="295">
        <v>8.8000000000000007</v>
      </c>
      <c r="N1692" s="300">
        <v>13.5</v>
      </c>
      <c r="O1692" s="99"/>
    </row>
    <row r="1693" spans="1:15">
      <c r="A1693" s="99"/>
      <c r="B1693" s="321">
        <v>16</v>
      </c>
      <c r="C1693" s="295">
        <v>18.8</v>
      </c>
      <c r="D1693" s="295">
        <v>12.7</v>
      </c>
      <c r="E1693" s="295">
        <v>13.3</v>
      </c>
      <c r="F1693" s="295">
        <v>11.3</v>
      </c>
      <c r="G1693" s="295">
        <v>9.6999999999999993</v>
      </c>
      <c r="H1693" s="295">
        <v>5.6</v>
      </c>
      <c r="I1693" s="295">
        <v>3.2</v>
      </c>
      <c r="J1693" s="295">
        <v>-3.1</v>
      </c>
      <c r="K1693" s="295">
        <v>2.9</v>
      </c>
      <c r="L1693" s="295">
        <v>10.9</v>
      </c>
      <c r="M1693" s="295">
        <v>14.2</v>
      </c>
      <c r="N1693" s="300">
        <v>11.4</v>
      </c>
      <c r="O1693" s="99"/>
    </row>
    <row r="1694" spans="1:15">
      <c r="A1694" s="99"/>
      <c r="B1694" s="321">
        <v>17</v>
      </c>
      <c r="C1694" s="295">
        <v>20.399999999999999</v>
      </c>
      <c r="D1694" s="295">
        <v>13.7</v>
      </c>
      <c r="E1694" s="295">
        <v>13.4</v>
      </c>
      <c r="F1694" s="295">
        <v>11.4</v>
      </c>
      <c r="G1694" s="295">
        <v>7.7</v>
      </c>
      <c r="H1694" s="295">
        <v>2.2000000000000002</v>
      </c>
      <c r="I1694" s="295">
        <v>3.3</v>
      </c>
      <c r="J1694" s="295">
        <v>0.4</v>
      </c>
      <c r="K1694" s="295">
        <v>5.6</v>
      </c>
      <c r="L1694" s="295">
        <v>7.6</v>
      </c>
      <c r="M1694" s="295">
        <v>10.1</v>
      </c>
      <c r="N1694" s="300">
        <v>9.8000000000000007</v>
      </c>
      <c r="O1694" s="99"/>
    </row>
    <row r="1695" spans="1:15">
      <c r="A1695" s="99"/>
      <c r="B1695" s="321">
        <v>18</v>
      </c>
      <c r="C1695" s="295">
        <v>20.7</v>
      </c>
      <c r="D1695" s="295">
        <v>16.2</v>
      </c>
      <c r="E1695" s="295">
        <v>16.100000000000001</v>
      </c>
      <c r="F1695" s="295">
        <v>10.4</v>
      </c>
      <c r="G1695" s="295">
        <v>5.9</v>
      </c>
      <c r="H1695" s="295">
        <v>7.1</v>
      </c>
      <c r="I1695" s="295">
        <v>0.4</v>
      </c>
      <c r="J1695" s="295">
        <v>-1.7</v>
      </c>
      <c r="K1695" s="295">
        <v>1</v>
      </c>
      <c r="L1695" s="295">
        <v>1.9</v>
      </c>
      <c r="M1695" s="295">
        <v>13.2</v>
      </c>
      <c r="N1695" s="300">
        <v>14.1</v>
      </c>
      <c r="O1695" s="99"/>
    </row>
    <row r="1696" spans="1:15">
      <c r="A1696" s="99"/>
      <c r="B1696" s="321">
        <v>19</v>
      </c>
      <c r="C1696" s="295">
        <v>20.9</v>
      </c>
      <c r="D1696" s="295">
        <v>14</v>
      </c>
      <c r="E1696" s="295">
        <v>16.100000000000001</v>
      </c>
      <c r="F1696" s="295">
        <v>12.2</v>
      </c>
      <c r="G1696" s="295">
        <v>5.2</v>
      </c>
      <c r="H1696" s="295">
        <v>10</v>
      </c>
      <c r="I1696" s="295">
        <v>0.1</v>
      </c>
      <c r="J1696" s="295">
        <v>-0.8</v>
      </c>
      <c r="K1696" s="295">
        <v>0</v>
      </c>
      <c r="L1696" s="295">
        <v>6.3</v>
      </c>
      <c r="M1696" s="295">
        <v>15.4</v>
      </c>
      <c r="N1696" s="300">
        <v>10.3</v>
      </c>
      <c r="O1696" s="99"/>
    </row>
    <row r="1697" spans="1:15">
      <c r="A1697" s="99"/>
      <c r="B1697" s="321">
        <v>20</v>
      </c>
      <c r="C1697" s="295">
        <v>24.4</v>
      </c>
      <c r="D1697" s="295">
        <v>12.3</v>
      </c>
      <c r="E1697" s="295">
        <v>16</v>
      </c>
      <c r="F1697" s="295">
        <v>12.6</v>
      </c>
      <c r="G1697" s="295">
        <v>3.2</v>
      </c>
      <c r="H1697" s="295">
        <v>3.8</v>
      </c>
      <c r="I1697" s="295">
        <v>-0.8</v>
      </c>
      <c r="J1697" s="295">
        <v>4.5</v>
      </c>
      <c r="K1697" s="295">
        <v>1.9</v>
      </c>
      <c r="L1697" s="295">
        <v>9.4</v>
      </c>
      <c r="M1697" s="295">
        <v>9.5</v>
      </c>
      <c r="N1697" s="300">
        <v>9.8000000000000007</v>
      </c>
      <c r="O1697" s="99"/>
    </row>
    <row r="1698" spans="1:15">
      <c r="A1698" s="99"/>
      <c r="B1698" s="321">
        <v>21</v>
      </c>
      <c r="C1698" s="295">
        <v>21.6</v>
      </c>
      <c r="D1698" s="295">
        <v>10.5</v>
      </c>
      <c r="E1698" s="295">
        <v>15.6</v>
      </c>
      <c r="F1698" s="295">
        <v>10.9</v>
      </c>
      <c r="G1698" s="295">
        <v>3.4</v>
      </c>
      <c r="H1698" s="295">
        <v>3.2</v>
      </c>
      <c r="I1698" s="295">
        <v>-0.1</v>
      </c>
      <c r="J1698" s="295">
        <v>3.1</v>
      </c>
      <c r="K1698" s="295">
        <v>4.9000000000000004</v>
      </c>
      <c r="L1698" s="295">
        <v>11.9</v>
      </c>
      <c r="M1698" s="295">
        <v>9.3000000000000007</v>
      </c>
      <c r="N1698" s="300">
        <v>11.1</v>
      </c>
      <c r="O1698" s="99"/>
    </row>
    <row r="1699" spans="1:15">
      <c r="A1699" s="99"/>
      <c r="B1699" s="321">
        <v>22</v>
      </c>
      <c r="C1699" s="295">
        <v>22.2</v>
      </c>
      <c r="D1699" s="295">
        <v>11.2</v>
      </c>
      <c r="E1699" s="295">
        <v>9.1</v>
      </c>
      <c r="F1699" s="295">
        <v>5.8</v>
      </c>
      <c r="G1699" s="295">
        <v>1.8</v>
      </c>
      <c r="H1699" s="295">
        <v>7.2</v>
      </c>
      <c r="I1699" s="295">
        <v>1.2</v>
      </c>
      <c r="J1699" s="295">
        <v>1.8</v>
      </c>
      <c r="K1699" s="295">
        <v>-1.7</v>
      </c>
      <c r="L1699" s="295">
        <v>7.9</v>
      </c>
      <c r="M1699" s="295">
        <v>9.9</v>
      </c>
      <c r="N1699" s="300">
        <v>13.4</v>
      </c>
      <c r="O1699" s="99"/>
    </row>
    <row r="1700" spans="1:15">
      <c r="A1700" s="99"/>
      <c r="B1700" s="321">
        <v>23</v>
      </c>
      <c r="C1700" s="295">
        <v>16.100000000000001</v>
      </c>
      <c r="D1700" s="295">
        <v>14.5</v>
      </c>
      <c r="E1700" s="295">
        <v>6</v>
      </c>
      <c r="F1700" s="295">
        <v>4.9000000000000004</v>
      </c>
      <c r="G1700" s="295">
        <v>1.2</v>
      </c>
      <c r="H1700" s="295">
        <v>8.1999999999999993</v>
      </c>
      <c r="I1700" s="295">
        <v>0.2</v>
      </c>
      <c r="J1700" s="295">
        <v>3.9</v>
      </c>
      <c r="K1700" s="295">
        <v>0.6</v>
      </c>
      <c r="L1700" s="295">
        <v>9.9</v>
      </c>
      <c r="M1700" s="295">
        <v>11.3</v>
      </c>
      <c r="N1700" s="300">
        <v>11.7</v>
      </c>
      <c r="O1700" s="99"/>
    </row>
    <row r="1701" spans="1:15">
      <c r="A1701" s="99"/>
      <c r="B1701" s="321">
        <v>24</v>
      </c>
      <c r="C1701" s="295">
        <v>16.100000000000001</v>
      </c>
      <c r="D1701" s="295">
        <v>10</v>
      </c>
      <c r="E1701" s="295">
        <v>10.5</v>
      </c>
      <c r="F1701" s="295">
        <v>2.7</v>
      </c>
      <c r="G1701" s="295">
        <v>2.8</v>
      </c>
      <c r="H1701" s="295">
        <v>6</v>
      </c>
      <c r="I1701" s="295">
        <v>-2.7</v>
      </c>
      <c r="J1701" s="295">
        <v>3.2</v>
      </c>
      <c r="K1701" s="295">
        <v>9.8000000000000007</v>
      </c>
      <c r="L1701" s="295">
        <v>10.3</v>
      </c>
      <c r="M1701" s="295">
        <v>12.1</v>
      </c>
      <c r="N1701" s="300">
        <v>13.3</v>
      </c>
      <c r="O1701" s="99"/>
    </row>
    <row r="1702" spans="1:15">
      <c r="A1702" s="99"/>
      <c r="B1702" s="321">
        <v>25</v>
      </c>
      <c r="C1702" s="295">
        <v>19</v>
      </c>
      <c r="D1702" s="295">
        <v>10.4</v>
      </c>
      <c r="E1702" s="295">
        <v>11.7</v>
      </c>
      <c r="F1702" s="295">
        <v>2.9</v>
      </c>
      <c r="G1702" s="295">
        <v>2.4</v>
      </c>
      <c r="H1702" s="295">
        <v>2.6</v>
      </c>
      <c r="I1702" s="295">
        <v>-1.9</v>
      </c>
      <c r="J1702" s="295">
        <v>2.9</v>
      </c>
      <c r="K1702" s="295">
        <v>8.4</v>
      </c>
      <c r="L1702" s="295">
        <v>13.9</v>
      </c>
      <c r="M1702" s="295">
        <v>14.2</v>
      </c>
      <c r="N1702" s="300">
        <v>14.5</v>
      </c>
      <c r="O1702" s="99"/>
    </row>
    <row r="1703" spans="1:15">
      <c r="A1703" s="99"/>
      <c r="B1703" s="321">
        <v>26</v>
      </c>
      <c r="C1703" s="295">
        <v>19.399999999999999</v>
      </c>
      <c r="D1703" s="295">
        <v>11.3</v>
      </c>
      <c r="E1703" s="295">
        <v>11.2</v>
      </c>
      <c r="F1703" s="295">
        <v>2.2000000000000002</v>
      </c>
      <c r="G1703" s="295">
        <v>1.3</v>
      </c>
      <c r="H1703" s="295">
        <v>-2.8</v>
      </c>
      <c r="I1703" s="295">
        <v>-5</v>
      </c>
      <c r="J1703" s="295">
        <v>1.8</v>
      </c>
      <c r="K1703" s="295">
        <v>9.8000000000000007</v>
      </c>
      <c r="L1703" s="295">
        <v>10.6</v>
      </c>
      <c r="M1703" s="295">
        <v>10.7</v>
      </c>
      <c r="N1703" s="300">
        <v>16.899999999999999</v>
      </c>
      <c r="O1703" s="99"/>
    </row>
    <row r="1704" spans="1:15">
      <c r="A1704" s="99"/>
      <c r="B1704" s="321">
        <v>27</v>
      </c>
      <c r="C1704" s="295">
        <v>20.399999999999999</v>
      </c>
      <c r="D1704" s="295">
        <v>10.9</v>
      </c>
      <c r="E1704" s="295">
        <v>11.1</v>
      </c>
      <c r="F1704" s="295">
        <v>2</v>
      </c>
      <c r="G1704" s="295">
        <v>1.3</v>
      </c>
      <c r="H1704" s="295">
        <v>-8.1999999999999993</v>
      </c>
      <c r="I1704" s="295">
        <v>-0.2</v>
      </c>
      <c r="J1704" s="295">
        <v>3.5</v>
      </c>
      <c r="K1704" s="295">
        <v>4.7</v>
      </c>
      <c r="L1704" s="295">
        <v>17.3</v>
      </c>
      <c r="M1704" s="295">
        <v>9.1999999999999993</v>
      </c>
      <c r="N1704" s="300">
        <v>16.7</v>
      </c>
      <c r="O1704" s="99"/>
    </row>
    <row r="1705" spans="1:15">
      <c r="A1705" s="99"/>
      <c r="B1705" s="321">
        <v>28</v>
      </c>
      <c r="C1705" s="295">
        <v>18.7</v>
      </c>
      <c r="D1705" s="295">
        <v>10.6</v>
      </c>
      <c r="E1705" s="295">
        <v>9.6</v>
      </c>
      <c r="F1705" s="295">
        <v>3.3</v>
      </c>
      <c r="G1705" s="295">
        <v>0</v>
      </c>
      <c r="H1705" s="295">
        <v>-9.1</v>
      </c>
      <c r="I1705" s="295">
        <v>0.5</v>
      </c>
      <c r="J1705" s="295">
        <v>2.7</v>
      </c>
      <c r="K1705" s="295">
        <v>2.2000000000000002</v>
      </c>
      <c r="L1705" s="295">
        <v>7</v>
      </c>
      <c r="M1705" s="295">
        <v>9</v>
      </c>
      <c r="N1705" s="300">
        <v>14.5</v>
      </c>
      <c r="O1705" s="99"/>
    </row>
    <row r="1706" spans="1:15">
      <c r="A1706" s="99"/>
      <c r="B1706" s="321">
        <v>29</v>
      </c>
      <c r="C1706" s="295">
        <v>19.600000000000001</v>
      </c>
      <c r="D1706" s="295">
        <v>15.5</v>
      </c>
      <c r="E1706" s="295">
        <v>11.4</v>
      </c>
      <c r="F1706" s="295">
        <v>4.0999999999999996</v>
      </c>
      <c r="G1706" s="295">
        <v>-2.9</v>
      </c>
      <c r="H1706" s="295">
        <v>-6</v>
      </c>
      <c r="I1706" s="295">
        <v>0.1</v>
      </c>
      <c r="J1706" s="295"/>
      <c r="K1706" s="295">
        <v>6.1</v>
      </c>
      <c r="L1706" s="295">
        <v>5.4</v>
      </c>
      <c r="M1706" s="295">
        <v>15.3</v>
      </c>
      <c r="N1706" s="300">
        <v>15.1</v>
      </c>
      <c r="O1706" s="99"/>
    </row>
    <row r="1707" spans="1:15">
      <c r="A1707" s="99"/>
      <c r="B1707" s="321">
        <v>30</v>
      </c>
      <c r="C1707" s="295">
        <v>22.2</v>
      </c>
      <c r="D1707" s="295">
        <v>16.5</v>
      </c>
      <c r="E1707" s="295">
        <v>15.2</v>
      </c>
      <c r="F1707" s="295">
        <v>3.4</v>
      </c>
      <c r="G1707" s="295">
        <v>-3.4</v>
      </c>
      <c r="H1707" s="295">
        <v>-9</v>
      </c>
      <c r="I1707" s="295">
        <v>0.6</v>
      </c>
      <c r="J1707" s="295"/>
      <c r="K1707" s="295">
        <v>4.2</v>
      </c>
      <c r="L1707" s="295">
        <v>8.4</v>
      </c>
      <c r="M1707" s="295">
        <v>14</v>
      </c>
      <c r="N1707" s="300">
        <v>16.899999999999999</v>
      </c>
      <c r="O1707" s="99"/>
    </row>
    <row r="1708" spans="1:15" ht="15" thickBot="1">
      <c r="A1708" s="99"/>
      <c r="B1708" s="325">
        <v>31</v>
      </c>
      <c r="C1708" s="302">
        <v>17.2</v>
      </c>
      <c r="D1708" s="302">
        <v>14.9</v>
      </c>
      <c r="E1708" s="302"/>
      <c r="F1708" s="302">
        <v>4.5</v>
      </c>
      <c r="G1708" s="302"/>
      <c r="H1708" s="302">
        <v>-4.5999999999999996</v>
      </c>
      <c r="I1708" s="302">
        <v>-1.1000000000000001</v>
      </c>
      <c r="J1708" s="302"/>
      <c r="K1708" s="302">
        <v>4.3</v>
      </c>
      <c r="L1708" s="302"/>
      <c r="M1708" s="302">
        <v>15.1</v>
      </c>
      <c r="N1708" s="303"/>
      <c r="O1708" s="99"/>
    </row>
    <row r="1709" spans="1:15">
      <c r="A1709" s="306" t="s">
        <v>652</v>
      </c>
      <c r="B1709" s="304" t="s">
        <v>211</v>
      </c>
      <c r="C1709" s="219">
        <v>0</v>
      </c>
      <c r="D1709" s="219">
        <v>0</v>
      </c>
      <c r="E1709" s="219">
        <v>12</v>
      </c>
      <c r="F1709" s="219">
        <v>26</v>
      </c>
      <c r="G1709" s="219">
        <v>28</v>
      </c>
      <c r="H1709" s="219">
        <v>31</v>
      </c>
      <c r="I1709" s="219">
        <v>31</v>
      </c>
      <c r="J1709" s="219">
        <v>28</v>
      </c>
      <c r="K1709" s="219">
        <v>31</v>
      </c>
      <c r="L1709" s="219">
        <v>28</v>
      </c>
      <c r="M1709" s="219">
        <v>20</v>
      </c>
      <c r="N1709" s="220">
        <v>9</v>
      </c>
    </row>
    <row r="1710" spans="1:15" ht="15" thickBot="1">
      <c r="A1710" s="307" t="s">
        <v>651</v>
      </c>
      <c r="B1710" s="305" t="s">
        <v>650</v>
      </c>
      <c r="C1710" s="211">
        <v>18.677419354838712</v>
      </c>
      <c r="D1710" s="211">
        <v>15.296774193548385</v>
      </c>
      <c r="E1710" s="211">
        <v>13.490000000000004</v>
      </c>
      <c r="F1710" s="211">
        <v>9.1354838709677413</v>
      </c>
      <c r="G1710" s="211">
        <v>6.3199999999999985</v>
      </c>
      <c r="H1710" s="211">
        <v>1.4645161290322579</v>
      </c>
      <c r="I1710" s="211">
        <v>0.78387096774193588</v>
      </c>
      <c r="J1710" s="211">
        <v>0.15357142857142855</v>
      </c>
      <c r="K1710" s="211">
        <v>3.0580645161290323</v>
      </c>
      <c r="L1710" s="211">
        <v>7.2266666666666692</v>
      </c>
      <c r="M1710" s="211">
        <v>11.86451612903226</v>
      </c>
      <c r="N1710" s="212">
        <v>15.169999999999998</v>
      </c>
    </row>
    <row r="1711" spans="1:15">
      <c r="B1711" s="108"/>
      <c r="C1711" s="105"/>
      <c r="D1711" s="105"/>
      <c r="E1711" s="107"/>
      <c r="F1711" s="105"/>
      <c r="G1711" s="105"/>
      <c r="H1711" s="106"/>
      <c r="I1711" s="105"/>
      <c r="J1711" s="105"/>
      <c r="K1711" s="105"/>
      <c r="L1711" s="105"/>
      <c r="M1711" s="105"/>
      <c r="N1711" s="105"/>
    </row>
    <row r="1712" spans="1:15" ht="15" thickBot="1">
      <c r="B1712" s="108"/>
      <c r="C1712" s="105"/>
      <c r="D1712" s="105"/>
      <c r="E1712" s="107"/>
      <c r="F1712" s="105"/>
      <c r="G1712" s="105"/>
      <c r="H1712" s="106"/>
      <c r="I1712" s="105"/>
      <c r="J1712" s="105"/>
      <c r="K1712" s="105"/>
      <c r="L1712" s="105"/>
      <c r="M1712" s="105"/>
      <c r="N1712" s="105"/>
    </row>
    <row r="1713" spans="1:15" ht="15" thickBot="1">
      <c r="A1713" s="318" t="s">
        <v>702</v>
      </c>
      <c r="B1713" s="284" t="s">
        <v>236</v>
      </c>
      <c r="C1713" s="285" t="s">
        <v>667</v>
      </c>
      <c r="D1713" s="285" t="s">
        <v>667</v>
      </c>
      <c r="E1713" s="285" t="s">
        <v>667</v>
      </c>
      <c r="F1713" s="285" t="s">
        <v>667</v>
      </c>
      <c r="G1713" s="285" t="s">
        <v>667</v>
      </c>
      <c r="H1713" s="285" t="s">
        <v>667</v>
      </c>
      <c r="I1713" s="285" t="s">
        <v>666</v>
      </c>
      <c r="J1713" s="285" t="s">
        <v>666</v>
      </c>
      <c r="K1713" s="285" t="s">
        <v>666</v>
      </c>
      <c r="L1713" s="285" t="s">
        <v>666</v>
      </c>
      <c r="M1713" s="285" t="s">
        <v>666</v>
      </c>
      <c r="N1713" s="286" t="s">
        <v>666</v>
      </c>
      <c r="O1713" s="99"/>
    </row>
    <row r="1714" spans="1:15" ht="15" thickBot="1">
      <c r="A1714" s="102"/>
      <c r="B1714" s="287" t="s">
        <v>195</v>
      </c>
      <c r="C1714" s="288" t="s">
        <v>665</v>
      </c>
      <c r="D1714" s="288" t="s">
        <v>664</v>
      </c>
      <c r="E1714" s="288" t="s">
        <v>663</v>
      </c>
      <c r="F1714" s="288" t="s">
        <v>662</v>
      </c>
      <c r="G1714" s="288" t="s">
        <v>661</v>
      </c>
      <c r="H1714" s="288" t="s">
        <v>660</v>
      </c>
      <c r="I1714" s="288" t="s">
        <v>659</v>
      </c>
      <c r="J1714" s="288" t="s">
        <v>658</v>
      </c>
      <c r="K1714" s="288" t="s">
        <v>657</v>
      </c>
      <c r="L1714" s="288" t="s">
        <v>656</v>
      </c>
      <c r="M1714" s="288" t="s">
        <v>655</v>
      </c>
      <c r="N1714" s="289" t="s">
        <v>654</v>
      </c>
      <c r="O1714" s="99"/>
    </row>
    <row r="1715" spans="1:15" ht="15" thickBot="1">
      <c r="A1715" s="102"/>
      <c r="B1715" s="319" t="s">
        <v>653</v>
      </c>
      <c r="C1715" s="102"/>
      <c r="D1715" s="102"/>
      <c r="E1715" s="104"/>
      <c r="F1715" s="102"/>
      <c r="G1715" s="102"/>
      <c r="H1715" s="103"/>
      <c r="I1715" s="102"/>
      <c r="J1715" s="102"/>
      <c r="K1715" s="102"/>
      <c r="L1715" s="102"/>
      <c r="M1715" s="102"/>
      <c r="N1715" s="102"/>
      <c r="O1715" s="99"/>
    </row>
    <row r="1716" spans="1:15">
      <c r="A1716" s="99"/>
      <c r="B1716" s="320">
        <v>1</v>
      </c>
      <c r="C1716" s="297">
        <v>7.3</v>
      </c>
      <c r="D1716" s="297">
        <v>14.6</v>
      </c>
      <c r="E1716" s="297">
        <v>9.9</v>
      </c>
      <c r="F1716" s="297">
        <v>9.4</v>
      </c>
      <c r="G1716" s="297">
        <v>7.2</v>
      </c>
      <c r="H1716" s="297">
        <v>0.3</v>
      </c>
      <c r="I1716" s="297">
        <v>-3</v>
      </c>
      <c r="J1716" s="297">
        <v>-6.1</v>
      </c>
      <c r="K1716" s="297">
        <v>-2.2000000000000002</v>
      </c>
      <c r="L1716" s="297">
        <v>-5.5</v>
      </c>
      <c r="M1716" s="297">
        <v>3.1</v>
      </c>
      <c r="N1716" s="298">
        <v>13.5</v>
      </c>
      <c r="O1716" s="99"/>
    </row>
    <row r="1717" spans="1:15">
      <c r="A1717" s="99"/>
      <c r="B1717" s="321">
        <v>2</v>
      </c>
      <c r="C1717" s="295">
        <v>8.8000000000000007</v>
      </c>
      <c r="D1717" s="295">
        <v>18.5</v>
      </c>
      <c r="E1717" s="295">
        <v>10.7</v>
      </c>
      <c r="F1717" s="295">
        <v>7.3</v>
      </c>
      <c r="G1717" s="295">
        <v>7.1</v>
      </c>
      <c r="H1717" s="295">
        <v>-1</v>
      </c>
      <c r="I1717" s="295">
        <v>-2</v>
      </c>
      <c r="J1717" s="295">
        <v>-7.7</v>
      </c>
      <c r="K1717" s="295">
        <v>-2.8</v>
      </c>
      <c r="L1717" s="295">
        <v>-5.8</v>
      </c>
      <c r="M1717" s="295">
        <v>2.9</v>
      </c>
      <c r="N1717" s="300">
        <v>14.4</v>
      </c>
      <c r="O1717" s="99"/>
    </row>
    <row r="1718" spans="1:15">
      <c r="A1718" s="99"/>
      <c r="B1718" s="321">
        <v>3</v>
      </c>
      <c r="C1718" s="295">
        <v>10.199999999999999</v>
      </c>
      <c r="D1718" s="295">
        <v>16.899999999999999</v>
      </c>
      <c r="E1718" s="295">
        <v>10.3</v>
      </c>
      <c r="F1718" s="295">
        <v>5.6</v>
      </c>
      <c r="G1718" s="295">
        <v>2.8</v>
      </c>
      <c r="H1718" s="295">
        <v>-0.3</v>
      </c>
      <c r="I1718" s="295">
        <v>-5.8</v>
      </c>
      <c r="J1718" s="295">
        <v>-8.3000000000000007</v>
      </c>
      <c r="K1718" s="295">
        <v>-5.6</v>
      </c>
      <c r="L1718" s="295">
        <v>-5.3</v>
      </c>
      <c r="M1718" s="295">
        <v>4.8</v>
      </c>
      <c r="N1718" s="300">
        <v>16.600000000000001</v>
      </c>
      <c r="O1718" s="99"/>
    </row>
    <row r="1719" spans="1:15">
      <c r="A1719" s="99"/>
      <c r="B1719" s="321">
        <v>4</v>
      </c>
      <c r="C1719" s="295">
        <v>14.5</v>
      </c>
      <c r="D1719" s="295">
        <v>12.6</v>
      </c>
      <c r="E1719" s="295">
        <v>13.5</v>
      </c>
      <c r="F1719" s="295">
        <v>6.4</v>
      </c>
      <c r="G1719" s="295">
        <v>5.3</v>
      </c>
      <c r="H1719" s="295">
        <v>1.9</v>
      </c>
      <c r="I1719" s="295">
        <v>-6.9</v>
      </c>
      <c r="J1719" s="295">
        <v>-7.5</v>
      </c>
      <c r="K1719" s="295">
        <v>-5.4</v>
      </c>
      <c r="L1719" s="295">
        <v>-4.9000000000000004</v>
      </c>
      <c r="M1719" s="295">
        <v>8.9</v>
      </c>
      <c r="N1719" s="300">
        <v>9.6999999999999993</v>
      </c>
      <c r="O1719" s="99"/>
    </row>
    <row r="1720" spans="1:15">
      <c r="A1720" s="99"/>
      <c r="B1720" s="321">
        <v>5</v>
      </c>
      <c r="C1720" s="295">
        <v>12.5</v>
      </c>
      <c r="D1720" s="295">
        <v>13.1</v>
      </c>
      <c r="E1720" s="295">
        <v>14.5</v>
      </c>
      <c r="F1720" s="295">
        <v>6.2</v>
      </c>
      <c r="G1720" s="295">
        <v>7.1</v>
      </c>
      <c r="H1720" s="295">
        <v>0.4</v>
      </c>
      <c r="I1720" s="295">
        <v>-8.1999999999999993</v>
      </c>
      <c r="J1720" s="295">
        <v>-9.1</v>
      </c>
      <c r="K1720" s="295">
        <v>-5.6</v>
      </c>
      <c r="L1720" s="295">
        <v>-5.8</v>
      </c>
      <c r="M1720" s="295">
        <v>12.2</v>
      </c>
      <c r="N1720" s="300">
        <v>13.2</v>
      </c>
      <c r="O1720" s="99"/>
    </row>
    <row r="1721" spans="1:15">
      <c r="A1721" s="99"/>
      <c r="B1721" s="321">
        <v>6</v>
      </c>
      <c r="C1721" s="295">
        <v>15.3</v>
      </c>
      <c r="D1721" s="295">
        <v>12</v>
      </c>
      <c r="E1721" s="295">
        <v>13.7</v>
      </c>
      <c r="F1721" s="295">
        <v>5.2</v>
      </c>
      <c r="G1721" s="295">
        <v>7.8</v>
      </c>
      <c r="H1721" s="295">
        <v>0.5</v>
      </c>
      <c r="I1721" s="295">
        <v>-11</v>
      </c>
      <c r="J1721" s="295">
        <v>-10.8</v>
      </c>
      <c r="K1721" s="295">
        <v>-5.8</v>
      </c>
      <c r="L1721" s="295">
        <v>-5.7</v>
      </c>
      <c r="M1721" s="295">
        <v>7.9</v>
      </c>
      <c r="N1721" s="300">
        <v>17</v>
      </c>
      <c r="O1721" s="99"/>
    </row>
    <row r="1722" spans="1:15">
      <c r="A1722" s="99"/>
      <c r="B1722" s="321">
        <v>7</v>
      </c>
      <c r="C1722" s="295">
        <v>18.399999999999999</v>
      </c>
      <c r="D1722" s="295">
        <v>12.8</v>
      </c>
      <c r="E1722" s="295">
        <v>13.5</v>
      </c>
      <c r="F1722" s="295">
        <v>5.3</v>
      </c>
      <c r="G1722" s="295">
        <v>8.4</v>
      </c>
      <c r="H1722" s="295">
        <v>-0.3</v>
      </c>
      <c r="I1722" s="295">
        <v>-8.1</v>
      </c>
      <c r="J1722" s="295">
        <v>-9.1</v>
      </c>
      <c r="K1722" s="295">
        <v>-3.3</v>
      </c>
      <c r="L1722" s="295">
        <v>-3.3</v>
      </c>
      <c r="M1722" s="295">
        <v>6.5</v>
      </c>
      <c r="N1722" s="300">
        <v>16.899999999999999</v>
      </c>
      <c r="O1722" s="99"/>
    </row>
    <row r="1723" spans="1:15">
      <c r="A1723" s="99"/>
      <c r="B1723" s="321">
        <v>8</v>
      </c>
      <c r="C1723" s="295">
        <v>15.3</v>
      </c>
      <c r="D1723" s="295">
        <v>14.4</v>
      </c>
      <c r="E1723" s="295">
        <v>14.4</v>
      </c>
      <c r="F1723" s="295">
        <v>8.1999999999999993</v>
      </c>
      <c r="G1723" s="295">
        <v>5.8</v>
      </c>
      <c r="H1723" s="295">
        <v>-4.3</v>
      </c>
      <c r="I1723" s="295">
        <v>-5</v>
      </c>
      <c r="J1723" s="295">
        <v>-10</v>
      </c>
      <c r="K1723" s="295">
        <v>-1.4</v>
      </c>
      <c r="L1723" s="295">
        <v>-1.1000000000000001</v>
      </c>
      <c r="M1723" s="295">
        <v>8.9</v>
      </c>
      <c r="N1723" s="300">
        <v>11.4</v>
      </c>
      <c r="O1723" s="99"/>
    </row>
    <row r="1724" spans="1:15">
      <c r="A1724" s="99"/>
      <c r="B1724" s="321">
        <v>9</v>
      </c>
      <c r="C1724" s="295">
        <v>11.1</v>
      </c>
      <c r="D1724" s="295">
        <v>16.2</v>
      </c>
      <c r="E1724" s="295">
        <v>11.6</v>
      </c>
      <c r="F1724" s="295">
        <v>10.5</v>
      </c>
      <c r="G1724" s="295">
        <v>7.4</v>
      </c>
      <c r="H1724" s="295">
        <v>-7.1</v>
      </c>
      <c r="I1724" s="295">
        <v>-2.2999999999999998</v>
      </c>
      <c r="J1724" s="295">
        <v>-7</v>
      </c>
      <c r="K1724" s="295">
        <v>0.2</v>
      </c>
      <c r="L1724" s="295">
        <v>2</v>
      </c>
      <c r="M1724" s="295">
        <v>8.4</v>
      </c>
      <c r="N1724" s="300">
        <v>9.6999999999999993</v>
      </c>
      <c r="O1724" s="99"/>
    </row>
    <row r="1725" spans="1:15">
      <c r="A1725" s="99"/>
      <c r="B1725" s="321">
        <v>10</v>
      </c>
      <c r="C1725" s="295">
        <v>9.9</v>
      </c>
      <c r="D1725" s="295">
        <v>16.7</v>
      </c>
      <c r="E1725" s="295">
        <v>8.1</v>
      </c>
      <c r="F1725" s="295">
        <v>12.2</v>
      </c>
      <c r="G1725" s="295">
        <v>6.3</v>
      </c>
      <c r="H1725" s="295">
        <v>-3.1</v>
      </c>
      <c r="I1725" s="295">
        <v>2.4</v>
      </c>
      <c r="J1725" s="295">
        <v>-3.7</v>
      </c>
      <c r="K1725" s="295">
        <v>2</v>
      </c>
      <c r="L1725" s="295">
        <v>4.5999999999999996</v>
      </c>
      <c r="M1725" s="295">
        <v>4.5</v>
      </c>
      <c r="N1725" s="300">
        <v>9.3000000000000007</v>
      </c>
      <c r="O1725" s="99"/>
    </row>
    <row r="1726" spans="1:15">
      <c r="A1726" s="99"/>
      <c r="B1726" s="321">
        <v>11</v>
      </c>
      <c r="C1726" s="295">
        <v>10.6</v>
      </c>
      <c r="D1726" s="295">
        <v>14</v>
      </c>
      <c r="E1726" s="295">
        <v>10.1</v>
      </c>
      <c r="F1726" s="295">
        <v>11.4</v>
      </c>
      <c r="G1726" s="295">
        <v>6.8</v>
      </c>
      <c r="H1726" s="295">
        <v>-3.6</v>
      </c>
      <c r="I1726" s="295">
        <v>-6</v>
      </c>
      <c r="J1726" s="295">
        <v>-3.5</v>
      </c>
      <c r="K1726" s="295">
        <v>-3.5</v>
      </c>
      <c r="L1726" s="295">
        <v>6.7</v>
      </c>
      <c r="M1726" s="295">
        <v>4.5999999999999996</v>
      </c>
      <c r="N1726" s="300">
        <v>13.3</v>
      </c>
      <c r="O1726" s="99"/>
    </row>
    <row r="1727" spans="1:15">
      <c r="A1727" s="99"/>
      <c r="B1727" s="321">
        <v>12</v>
      </c>
      <c r="C1727" s="295">
        <v>10.7</v>
      </c>
      <c r="D1727" s="295">
        <v>10.5</v>
      </c>
      <c r="E1727" s="295">
        <v>10.1</v>
      </c>
      <c r="F1727" s="295">
        <v>12</v>
      </c>
      <c r="G1727" s="295">
        <v>5.6</v>
      </c>
      <c r="H1727" s="295">
        <v>-1.7</v>
      </c>
      <c r="I1727" s="295">
        <v>-3.9</v>
      </c>
      <c r="J1727" s="295">
        <v>-4.3</v>
      </c>
      <c r="K1727" s="295">
        <v>-4.7</v>
      </c>
      <c r="L1727" s="295">
        <v>4.3</v>
      </c>
      <c r="M1727" s="295">
        <v>10.5</v>
      </c>
      <c r="N1727" s="300">
        <v>16.399999999999999</v>
      </c>
      <c r="O1727" s="99"/>
    </row>
    <row r="1728" spans="1:15">
      <c r="A1728" s="99"/>
      <c r="B1728" s="321">
        <v>13</v>
      </c>
      <c r="C1728" s="295">
        <v>12.8</v>
      </c>
      <c r="D1728" s="295">
        <v>12.9</v>
      </c>
      <c r="E1728" s="295">
        <v>11.7</v>
      </c>
      <c r="F1728" s="295">
        <v>10.8</v>
      </c>
      <c r="G1728" s="295">
        <v>6.3</v>
      </c>
      <c r="H1728" s="295">
        <v>2.1</v>
      </c>
      <c r="I1728" s="295">
        <v>0.5</v>
      </c>
      <c r="J1728" s="295">
        <v>-5.3</v>
      </c>
      <c r="K1728" s="295">
        <v>-4.2</v>
      </c>
      <c r="L1728" s="295">
        <v>1.3</v>
      </c>
      <c r="M1728" s="295">
        <v>6.6</v>
      </c>
      <c r="N1728" s="300">
        <v>17.600000000000001</v>
      </c>
      <c r="O1728" s="99"/>
    </row>
    <row r="1729" spans="1:15">
      <c r="A1729" s="99"/>
      <c r="B1729" s="321">
        <v>14</v>
      </c>
      <c r="C1729" s="295">
        <v>14.2</v>
      </c>
      <c r="D1729" s="295">
        <v>8.6999999999999993</v>
      </c>
      <c r="E1729" s="295">
        <v>11.1</v>
      </c>
      <c r="F1729" s="295">
        <v>7.7</v>
      </c>
      <c r="G1729" s="295">
        <v>5.9</v>
      </c>
      <c r="H1729" s="295">
        <v>2.5</v>
      </c>
      <c r="I1729" s="295">
        <v>-0.7</v>
      </c>
      <c r="J1729" s="295">
        <v>-2.9</v>
      </c>
      <c r="K1729" s="295">
        <v>-4</v>
      </c>
      <c r="L1729" s="295">
        <v>1</v>
      </c>
      <c r="M1729" s="295">
        <v>3.3</v>
      </c>
      <c r="N1729" s="300">
        <v>16.100000000000001</v>
      </c>
      <c r="O1729" s="99"/>
    </row>
    <row r="1730" spans="1:15">
      <c r="A1730" s="99"/>
      <c r="B1730" s="321">
        <v>15</v>
      </c>
      <c r="C1730" s="295">
        <v>15.6</v>
      </c>
      <c r="D1730" s="295">
        <v>10.1</v>
      </c>
      <c r="E1730" s="295">
        <v>12.3</v>
      </c>
      <c r="F1730" s="295">
        <v>7.8</v>
      </c>
      <c r="G1730" s="295">
        <v>3.7</v>
      </c>
      <c r="H1730" s="295">
        <v>1.9</v>
      </c>
      <c r="I1730" s="295">
        <v>-4.0999999999999996</v>
      </c>
      <c r="J1730" s="295">
        <v>-1.6</v>
      </c>
      <c r="K1730" s="295">
        <v>-1.3</v>
      </c>
      <c r="L1730" s="295">
        <v>7.7</v>
      </c>
      <c r="M1730" s="295">
        <v>5.4</v>
      </c>
      <c r="N1730" s="300">
        <v>9.8000000000000007</v>
      </c>
      <c r="O1730" s="99"/>
    </row>
    <row r="1731" spans="1:15">
      <c r="A1731" s="99"/>
      <c r="B1731" s="321">
        <v>16</v>
      </c>
      <c r="C1731" s="295">
        <v>15.9</v>
      </c>
      <c r="D1731" s="295">
        <v>7.4</v>
      </c>
      <c r="E1731" s="295">
        <v>12.3</v>
      </c>
      <c r="F1731" s="295">
        <v>7.7</v>
      </c>
      <c r="G1731" s="295">
        <v>3.3</v>
      </c>
      <c r="H1731" s="295">
        <v>1</v>
      </c>
      <c r="I1731" s="295">
        <v>-0.2</v>
      </c>
      <c r="J1731" s="295">
        <v>-1.4</v>
      </c>
      <c r="K1731" s="295">
        <v>1.5</v>
      </c>
      <c r="L1731" s="295">
        <v>8.6999999999999993</v>
      </c>
      <c r="M1731" s="295">
        <v>9.3000000000000007</v>
      </c>
      <c r="N1731" s="300">
        <v>5.8</v>
      </c>
      <c r="O1731" s="99"/>
    </row>
    <row r="1732" spans="1:15">
      <c r="A1732" s="99"/>
      <c r="B1732" s="321">
        <v>17</v>
      </c>
      <c r="C1732" s="295">
        <v>15.9</v>
      </c>
      <c r="D1732" s="295">
        <v>7.8</v>
      </c>
      <c r="E1732" s="295">
        <v>10.9</v>
      </c>
      <c r="F1732" s="295">
        <v>6.5</v>
      </c>
      <c r="G1732" s="295">
        <v>2.8</v>
      </c>
      <c r="H1732" s="295">
        <v>-3.5</v>
      </c>
      <c r="I1732" s="295">
        <v>-0.1</v>
      </c>
      <c r="J1732" s="295">
        <v>-4.5</v>
      </c>
      <c r="K1732" s="295">
        <v>2.2000000000000002</v>
      </c>
      <c r="L1732" s="295">
        <v>1.3</v>
      </c>
      <c r="M1732" s="295">
        <v>5</v>
      </c>
      <c r="N1732" s="300">
        <v>4.7</v>
      </c>
      <c r="O1732" s="99"/>
    </row>
    <row r="1733" spans="1:15">
      <c r="A1733" s="99"/>
      <c r="B1733" s="321">
        <v>18</v>
      </c>
      <c r="C1733" s="295">
        <v>15.4</v>
      </c>
      <c r="D1733" s="295">
        <v>11.4</v>
      </c>
      <c r="E1733" s="295">
        <v>9.1999999999999993</v>
      </c>
      <c r="F1733" s="295">
        <v>5.9</v>
      </c>
      <c r="G1733" s="295">
        <v>1.9</v>
      </c>
      <c r="H1733" s="295">
        <v>0.2</v>
      </c>
      <c r="I1733" s="295">
        <v>-3.5</v>
      </c>
      <c r="J1733" s="295">
        <v>-5.3</v>
      </c>
      <c r="K1733" s="295">
        <v>-1</v>
      </c>
      <c r="L1733" s="295">
        <v>-4.0999999999999996</v>
      </c>
      <c r="M1733" s="295">
        <v>8.1999999999999993</v>
      </c>
      <c r="N1733" s="300">
        <v>9.1999999999999993</v>
      </c>
      <c r="O1733" s="99"/>
    </row>
    <row r="1734" spans="1:15">
      <c r="A1734" s="99"/>
      <c r="B1734" s="321">
        <v>19</v>
      </c>
      <c r="C1734" s="295">
        <v>17.7</v>
      </c>
      <c r="D1734" s="295">
        <v>8.9</v>
      </c>
      <c r="E1734" s="295">
        <v>9.1</v>
      </c>
      <c r="F1734" s="295">
        <v>8.3000000000000007</v>
      </c>
      <c r="G1734" s="295">
        <v>0.4</v>
      </c>
      <c r="H1734" s="295">
        <v>3.2</v>
      </c>
      <c r="I1734" s="295">
        <v>-3.7</v>
      </c>
      <c r="J1734" s="295">
        <v>0.6</v>
      </c>
      <c r="K1734" s="295">
        <v>-1.8</v>
      </c>
      <c r="L1734" s="295">
        <v>-1.1000000000000001</v>
      </c>
      <c r="M1734" s="295">
        <v>11.6</v>
      </c>
      <c r="N1734" s="300">
        <v>5.6</v>
      </c>
      <c r="O1734" s="99"/>
    </row>
    <row r="1735" spans="1:15">
      <c r="A1735" s="99"/>
      <c r="B1735" s="321">
        <v>20</v>
      </c>
      <c r="C1735" s="295">
        <v>19.5</v>
      </c>
      <c r="D1735" s="295">
        <v>9.1</v>
      </c>
      <c r="E1735" s="295">
        <v>10.8</v>
      </c>
      <c r="F1735" s="295">
        <v>7.8</v>
      </c>
      <c r="G1735" s="295">
        <v>-2.2000000000000002</v>
      </c>
      <c r="H1735" s="295">
        <v>-3.5</v>
      </c>
      <c r="I1735" s="295">
        <v>-4.3</v>
      </c>
      <c r="J1735" s="295">
        <v>0</v>
      </c>
      <c r="K1735" s="295">
        <v>-1.5</v>
      </c>
      <c r="L1735" s="295">
        <v>0.5</v>
      </c>
      <c r="M1735" s="295">
        <v>8.4</v>
      </c>
      <c r="N1735" s="300">
        <v>4.5999999999999996</v>
      </c>
      <c r="O1735" s="99"/>
    </row>
    <row r="1736" spans="1:15">
      <c r="A1736" s="99"/>
      <c r="B1736" s="321">
        <v>21</v>
      </c>
      <c r="C1736" s="295">
        <v>15</v>
      </c>
      <c r="D1736" s="295">
        <v>6.7</v>
      </c>
      <c r="E1736" s="295">
        <v>10.5</v>
      </c>
      <c r="F1736" s="295">
        <v>5.3</v>
      </c>
      <c r="G1736" s="295">
        <v>-2.6</v>
      </c>
      <c r="H1736" s="295">
        <v>-4.3</v>
      </c>
      <c r="I1736" s="295">
        <v>-2.9</v>
      </c>
      <c r="J1736" s="295">
        <v>-2.2999999999999998</v>
      </c>
      <c r="K1736" s="295">
        <v>1.6</v>
      </c>
      <c r="L1736" s="295">
        <v>3.8</v>
      </c>
      <c r="M1736" s="295">
        <v>3.1</v>
      </c>
      <c r="N1736" s="300">
        <v>5.0999999999999996</v>
      </c>
      <c r="O1736" s="99"/>
    </row>
    <row r="1737" spans="1:15">
      <c r="A1737" s="99"/>
      <c r="B1737" s="321">
        <v>22</v>
      </c>
      <c r="C1737" s="295">
        <v>14.2</v>
      </c>
      <c r="D1737" s="295">
        <v>8.6</v>
      </c>
      <c r="E1737" s="295">
        <v>3.5</v>
      </c>
      <c r="F1737" s="295">
        <v>-0.7</v>
      </c>
      <c r="G1737" s="295">
        <v>-3.5</v>
      </c>
      <c r="H1737" s="295">
        <v>-0.6</v>
      </c>
      <c r="I1737" s="295">
        <v>-0.3</v>
      </c>
      <c r="J1737" s="295">
        <v>-1.7</v>
      </c>
      <c r="K1737" s="295">
        <v>-5.7</v>
      </c>
      <c r="L1737" s="295">
        <v>4.2</v>
      </c>
      <c r="M1737" s="295">
        <v>3.8</v>
      </c>
      <c r="N1737" s="300">
        <v>7.9</v>
      </c>
      <c r="O1737" s="99"/>
    </row>
    <row r="1738" spans="1:15">
      <c r="A1738" s="99"/>
      <c r="B1738" s="321">
        <v>23</v>
      </c>
      <c r="C1738" s="295">
        <v>11.4</v>
      </c>
      <c r="D1738" s="295">
        <v>11.1</v>
      </c>
      <c r="E1738" s="295">
        <v>1.5</v>
      </c>
      <c r="F1738" s="295">
        <v>-1.1000000000000001</v>
      </c>
      <c r="G1738" s="295">
        <v>-1.8</v>
      </c>
      <c r="H1738" s="295">
        <v>0.6</v>
      </c>
      <c r="I1738" s="295">
        <v>-4</v>
      </c>
      <c r="J1738" s="295">
        <v>-0.4</v>
      </c>
      <c r="K1738" s="295">
        <v>-0.2</v>
      </c>
      <c r="L1738" s="295">
        <v>8.1999999999999993</v>
      </c>
      <c r="M1738" s="295">
        <v>5</v>
      </c>
      <c r="N1738" s="300">
        <v>5.7</v>
      </c>
      <c r="O1738" s="99"/>
    </row>
    <row r="1739" spans="1:15">
      <c r="A1739" s="99"/>
      <c r="B1739" s="321">
        <v>24</v>
      </c>
      <c r="C1739" s="295">
        <v>11.5</v>
      </c>
      <c r="D1739" s="295">
        <v>5.0999999999999996</v>
      </c>
      <c r="E1739" s="295">
        <v>4.0999999999999996</v>
      </c>
      <c r="F1739" s="295">
        <v>-3.6</v>
      </c>
      <c r="G1739" s="295">
        <v>0.4</v>
      </c>
      <c r="H1739" s="295">
        <v>-0.4</v>
      </c>
      <c r="I1739" s="295">
        <v>-8</v>
      </c>
      <c r="J1739" s="295">
        <v>-1.5</v>
      </c>
      <c r="K1739" s="295">
        <v>2.2000000000000002</v>
      </c>
      <c r="L1739" s="295">
        <v>7.4</v>
      </c>
      <c r="M1739" s="295">
        <v>5.3</v>
      </c>
      <c r="N1739" s="300">
        <v>6.4</v>
      </c>
      <c r="O1739" s="99"/>
    </row>
    <row r="1740" spans="1:15">
      <c r="A1740" s="99"/>
      <c r="B1740" s="321">
        <v>25</v>
      </c>
      <c r="C1740" s="295">
        <v>14.5</v>
      </c>
      <c r="D1740" s="295">
        <v>6.6</v>
      </c>
      <c r="E1740" s="295">
        <v>4.5</v>
      </c>
      <c r="F1740" s="295">
        <v>0.5</v>
      </c>
      <c r="G1740" s="295">
        <v>-3.5</v>
      </c>
      <c r="H1740" s="295">
        <v>-3.8</v>
      </c>
      <c r="I1740" s="295">
        <v>-8.5</v>
      </c>
      <c r="J1740" s="295">
        <v>-3.1</v>
      </c>
      <c r="K1740" s="295">
        <v>4.2</v>
      </c>
      <c r="L1740" s="295">
        <v>9.6</v>
      </c>
      <c r="M1740" s="295">
        <v>7</v>
      </c>
      <c r="N1740" s="300">
        <v>7</v>
      </c>
      <c r="O1740" s="99"/>
    </row>
    <row r="1741" spans="1:15">
      <c r="A1741" s="99"/>
      <c r="B1741" s="321">
        <v>26</v>
      </c>
      <c r="C1741" s="295">
        <v>17</v>
      </c>
      <c r="D1741" s="295">
        <v>7.9</v>
      </c>
      <c r="E1741" s="295">
        <v>4.5999999999999996</v>
      </c>
      <c r="F1741" s="295">
        <v>2.1</v>
      </c>
      <c r="G1741" s="295">
        <v>-4.9000000000000004</v>
      </c>
      <c r="H1741" s="295">
        <v>-9.9</v>
      </c>
      <c r="I1741" s="295">
        <v>-8.3000000000000007</v>
      </c>
      <c r="J1741" s="295">
        <v>-3.1</v>
      </c>
      <c r="K1741" s="295">
        <v>3.9</v>
      </c>
      <c r="L1741" s="295">
        <v>8.9</v>
      </c>
      <c r="M1741" s="295">
        <v>5.2</v>
      </c>
      <c r="N1741" s="300">
        <v>11.4</v>
      </c>
      <c r="O1741" s="99"/>
    </row>
    <row r="1742" spans="1:15">
      <c r="A1742" s="99"/>
      <c r="B1742" s="321">
        <v>27</v>
      </c>
      <c r="C1742" s="295">
        <v>17.100000000000001</v>
      </c>
      <c r="D1742" s="295">
        <v>5.8</v>
      </c>
      <c r="E1742" s="295">
        <v>6.5</v>
      </c>
      <c r="F1742" s="295">
        <v>4.5</v>
      </c>
      <c r="G1742" s="295">
        <v>-6.3</v>
      </c>
      <c r="H1742" s="295">
        <v>-12.7</v>
      </c>
      <c r="I1742" s="295">
        <v>-6.6</v>
      </c>
      <c r="J1742" s="295">
        <v>-2.1</v>
      </c>
      <c r="K1742" s="295">
        <v>0</v>
      </c>
      <c r="L1742" s="295">
        <v>9.9</v>
      </c>
      <c r="M1742" s="295">
        <v>1.1000000000000001</v>
      </c>
      <c r="N1742" s="300">
        <v>11</v>
      </c>
      <c r="O1742" s="99"/>
    </row>
    <row r="1743" spans="1:15">
      <c r="A1743" s="99"/>
      <c r="B1743" s="321">
        <v>28</v>
      </c>
      <c r="C1743" s="295">
        <v>14.2</v>
      </c>
      <c r="D1743" s="295">
        <v>7.9</v>
      </c>
      <c r="E1743" s="295">
        <v>9.4</v>
      </c>
      <c r="F1743" s="295">
        <v>4.5</v>
      </c>
      <c r="G1743" s="295">
        <v>-4.4000000000000004</v>
      </c>
      <c r="H1743" s="295">
        <v>-14.5</v>
      </c>
      <c r="I1743" s="295">
        <v>-6.7</v>
      </c>
      <c r="J1743" s="295">
        <v>-2.6</v>
      </c>
      <c r="K1743" s="295">
        <v>-2.2000000000000002</v>
      </c>
      <c r="L1743" s="295">
        <v>3.9</v>
      </c>
      <c r="M1743" s="295">
        <v>2.2000000000000002</v>
      </c>
      <c r="N1743" s="300">
        <v>9.4</v>
      </c>
      <c r="O1743" s="99"/>
    </row>
    <row r="1744" spans="1:15">
      <c r="A1744" s="99"/>
      <c r="B1744" s="321">
        <v>29</v>
      </c>
      <c r="C1744" s="295">
        <v>14.9</v>
      </c>
      <c r="D1744" s="295">
        <v>11.1</v>
      </c>
      <c r="E1744" s="295">
        <v>10.3</v>
      </c>
      <c r="F1744" s="295">
        <v>1.9</v>
      </c>
      <c r="G1744" s="295">
        <v>-3.4</v>
      </c>
      <c r="H1744" s="295">
        <v>-13.6</v>
      </c>
      <c r="I1744" s="295">
        <v>-7.4</v>
      </c>
      <c r="J1744" s="295"/>
      <c r="K1744" s="295">
        <v>-0.1</v>
      </c>
      <c r="L1744" s="295">
        <v>-1.3</v>
      </c>
      <c r="M1744" s="295">
        <v>10.199999999999999</v>
      </c>
      <c r="N1744" s="300">
        <v>8.9</v>
      </c>
      <c r="O1744" s="99"/>
    </row>
    <row r="1745" spans="1:15">
      <c r="A1745" s="99"/>
      <c r="B1745" s="321">
        <v>30</v>
      </c>
      <c r="C1745" s="295">
        <v>15.3</v>
      </c>
      <c r="D1745" s="295">
        <v>11.5</v>
      </c>
      <c r="E1745" s="295">
        <v>12.5</v>
      </c>
      <c r="F1745" s="295">
        <v>1.5</v>
      </c>
      <c r="G1745" s="295">
        <v>-0.3</v>
      </c>
      <c r="H1745" s="295">
        <v>-14.8</v>
      </c>
      <c r="I1745" s="295">
        <v>-5.4</v>
      </c>
      <c r="J1745" s="295"/>
      <c r="K1745" s="295">
        <v>-3.1</v>
      </c>
      <c r="L1745" s="295">
        <v>3.8</v>
      </c>
      <c r="M1745" s="295">
        <v>9.1</v>
      </c>
      <c r="N1745" s="300">
        <v>13.2</v>
      </c>
      <c r="O1745" s="99"/>
    </row>
    <row r="1746" spans="1:15" ht="15" thickBot="1">
      <c r="A1746" s="99"/>
      <c r="B1746" s="325">
        <v>31</v>
      </c>
      <c r="C1746" s="302">
        <v>14.1</v>
      </c>
      <c r="D1746" s="302">
        <v>11.5</v>
      </c>
      <c r="E1746" s="302"/>
      <c r="F1746" s="302">
        <v>3.8</v>
      </c>
      <c r="G1746" s="302"/>
      <c r="H1746" s="302">
        <v>-8.5</v>
      </c>
      <c r="I1746" s="302">
        <v>-7.3</v>
      </c>
      <c r="J1746" s="302"/>
      <c r="K1746" s="302">
        <v>-2.8</v>
      </c>
      <c r="L1746" s="302"/>
      <c r="M1746" s="302">
        <v>9.8000000000000007</v>
      </c>
      <c r="N1746" s="303"/>
      <c r="O1746" s="99"/>
    </row>
    <row r="1747" spans="1:15">
      <c r="A1747" s="306" t="s">
        <v>652</v>
      </c>
      <c r="B1747" s="304" t="s">
        <v>211</v>
      </c>
      <c r="C1747" s="219">
        <v>0</v>
      </c>
      <c r="D1747" s="219">
        <v>0</v>
      </c>
      <c r="E1747" s="219">
        <v>26</v>
      </c>
      <c r="F1747" s="219">
        <v>31</v>
      </c>
      <c r="G1747" s="219">
        <v>31</v>
      </c>
      <c r="H1747" s="219">
        <v>31</v>
      </c>
      <c r="I1747" s="219">
        <v>31</v>
      </c>
      <c r="J1747" s="219">
        <v>28</v>
      </c>
      <c r="K1747" s="219">
        <v>31</v>
      </c>
      <c r="L1747" s="219">
        <v>31</v>
      </c>
      <c r="M1747" s="219">
        <v>31</v>
      </c>
      <c r="N1747" s="220">
        <v>20</v>
      </c>
    </row>
    <row r="1748" spans="1:15" ht="15" thickBot="1">
      <c r="A1748" s="307" t="s">
        <v>651</v>
      </c>
      <c r="B1748" s="305" t="s">
        <v>650</v>
      </c>
      <c r="C1748" s="211">
        <v>13.896774193548387</v>
      </c>
      <c r="D1748" s="211">
        <v>11.045161290322582</v>
      </c>
      <c r="E1748" s="211">
        <v>9.84</v>
      </c>
      <c r="F1748" s="211">
        <v>5.8354838709677441</v>
      </c>
      <c r="G1748" s="211">
        <v>2.313333333333333</v>
      </c>
      <c r="H1748" s="211">
        <v>-3.1258064516129029</v>
      </c>
      <c r="I1748" s="211">
        <v>-4.5580645161290327</v>
      </c>
      <c r="J1748" s="211">
        <v>-4.4392857142857141</v>
      </c>
      <c r="K1748" s="211">
        <v>-1.6258064516129034</v>
      </c>
      <c r="L1748" s="211">
        <v>1.7966666666666666</v>
      </c>
      <c r="M1748" s="211">
        <v>6.5419354838709669</v>
      </c>
      <c r="N1748" s="212">
        <v>10.69333333333333</v>
      </c>
    </row>
    <row r="1749" spans="1:15">
      <c r="B1749" s="108"/>
      <c r="C1749" s="105"/>
      <c r="D1749" s="105"/>
      <c r="E1749" s="107"/>
      <c r="F1749" s="105"/>
      <c r="G1749" s="105"/>
      <c r="H1749" s="106"/>
      <c r="I1749" s="105"/>
      <c r="J1749" s="105"/>
      <c r="K1749" s="105"/>
      <c r="L1749" s="105"/>
      <c r="M1749" s="105"/>
      <c r="N1749" s="105"/>
    </row>
    <row r="1750" spans="1:15" ht="15" thickBot="1">
      <c r="B1750" s="108"/>
      <c r="C1750" s="105"/>
      <c r="D1750" s="105"/>
      <c r="E1750" s="107"/>
      <c r="F1750" s="105"/>
      <c r="G1750" s="105"/>
      <c r="H1750" s="106"/>
      <c r="I1750" s="105"/>
      <c r="J1750" s="105"/>
      <c r="K1750" s="105"/>
      <c r="L1750" s="105"/>
      <c r="M1750" s="105"/>
      <c r="N1750" s="105"/>
    </row>
    <row r="1751" spans="1:15" ht="15" thickBot="1">
      <c r="A1751" s="318" t="s">
        <v>701</v>
      </c>
      <c r="B1751" s="284" t="s">
        <v>236</v>
      </c>
      <c r="C1751" s="285" t="s">
        <v>667</v>
      </c>
      <c r="D1751" s="285" t="s">
        <v>667</v>
      </c>
      <c r="E1751" s="285" t="s">
        <v>667</v>
      </c>
      <c r="F1751" s="285" t="s">
        <v>667</v>
      </c>
      <c r="G1751" s="285" t="s">
        <v>667</v>
      </c>
      <c r="H1751" s="285" t="s">
        <v>667</v>
      </c>
      <c r="I1751" s="285" t="s">
        <v>666</v>
      </c>
      <c r="J1751" s="285" t="s">
        <v>666</v>
      </c>
      <c r="K1751" s="285" t="s">
        <v>666</v>
      </c>
      <c r="L1751" s="285" t="s">
        <v>666</v>
      </c>
      <c r="M1751" s="285" t="s">
        <v>666</v>
      </c>
      <c r="N1751" s="286" t="s">
        <v>666</v>
      </c>
      <c r="O1751" s="99"/>
    </row>
    <row r="1752" spans="1:15" ht="15" thickBot="1">
      <c r="A1752" s="102"/>
      <c r="B1752" s="287" t="s">
        <v>195</v>
      </c>
      <c r="C1752" s="288" t="s">
        <v>665</v>
      </c>
      <c r="D1752" s="288" t="s">
        <v>664</v>
      </c>
      <c r="E1752" s="288" t="s">
        <v>663</v>
      </c>
      <c r="F1752" s="288" t="s">
        <v>662</v>
      </c>
      <c r="G1752" s="288" t="s">
        <v>661</v>
      </c>
      <c r="H1752" s="288" t="s">
        <v>660</v>
      </c>
      <c r="I1752" s="288" t="s">
        <v>659</v>
      </c>
      <c r="J1752" s="288" t="s">
        <v>658</v>
      </c>
      <c r="K1752" s="288" t="s">
        <v>657</v>
      </c>
      <c r="L1752" s="288" t="s">
        <v>656</v>
      </c>
      <c r="M1752" s="288" t="s">
        <v>655</v>
      </c>
      <c r="N1752" s="289" t="s">
        <v>654</v>
      </c>
      <c r="O1752" s="99"/>
    </row>
    <row r="1753" spans="1:15" ht="15" thickBot="1">
      <c r="A1753" s="102"/>
      <c r="B1753" s="319" t="s">
        <v>653</v>
      </c>
      <c r="C1753" s="102"/>
      <c r="D1753" s="102"/>
      <c r="E1753" s="104"/>
      <c r="F1753" s="102"/>
      <c r="G1753" s="102"/>
      <c r="H1753" s="103"/>
      <c r="I1753" s="102"/>
      <c r="J1753" s="102"/>
      <c r="K1753" s="102"/>
      <c r="L1753" s="102"/>
      <c r="M1753" s="102"/>
      <c r="N1753" s="102"/>
      <c r="O1753" s="99"/>
    </row>
    <row r="1754" spans="1:15">
      <c r="A1754" s="99"/>
      <c r="B1754" s="314">
        <v>1</v>
      </c>
      <c r="C1754" s="322">
        <v>15.6</v>
      </c>
      <c r="D1754" s="297">
        <v>19</v>
      </c>
      <c r="E1754" s="297">
        <v>15.2</v>
      </c>
      <c r="F1754" s="297">
        <v>15</v>
      </c>
      <c r="G1754" s="297">
        <v>7.3</v>
      </c>
      <c r="H1754" s="297">
        <v>-2.4</v>
      </c>
      <c r="I1754" s="297">
        <v>-1.2</v>
      </c>
      <c r="J1754" s="297">
        <v>-3.8</v>
      </c>
      <c r="K1754" s="297">
        <v>5.0999999999999996</v>
      </c>
      <c r="L1754" s="297">
        <v>2.7</v>
      </c>
      <c r="M1754" s="297">
        <v>10.8</v>
      </c>
      <c r="N1754" s="298">
        <v>20.6</v>
      </c>
      <c r="O1754" s="99"/>
    </row>
    <row r="1755" spans="1:15">
      <c r="A1755" s="99"/>
      <c r="B1755" s="315">
        <v>2</v>
      </c>
      <c r="C1755" s="312">
        <v>14.7</v>
      </c>
      <c r="D1755" s="295">
        <v>24.5</v>
      </c>
      <c r="E1755" s="295">
        <v>15.3</v>
      </c>
      <c r="F1755" s="295">
        <v>13.6</v>
      </c>
      <c r="G1755" s="295">
        <v>8</v>
      </c>
      <c r="H1755" s="295">
        <v>-1.7</v>
      </c>
      <c r="I1755" s="295">
        <v>2.5</v>
      </c>
      <c r="J1755" s="295">
        <v>-2.2999999999999998</v>
      </c>
      <c r="K1755" s="295">
        <v>4.7</v>
      </c>
      <c r="L1755" s="295">
        <v>2</v>
      </c>
      <c r="M1755" s="295">
        <v>10.6</v>
      </c>
      <c r="N1755" s="300">
        <v>21.9</v>
      </c>
      <c r="O1755" s="99"/>
    </row>
    <row r="1756" spans="1:15">
      <c r="A1756" s="99"/>
      <c r="B1756" s="315">
        <v>3</v>
      </c>
      <c r="C1756" s="312">
        <v>17.8</v>
      </c>
      <c r="D1756" s="295">
        <v>22.6</v>
      </c>
      <c r="E1756" s="295">
        <v>16.5</v>
      </c>
      <c r="F1756" s="295">
        <v>11</v>
      </c>
      <c r="G1756" s="295">
        <v>7.3</v>
      </c>
      <c r="H1756" s="295">
        <v>0.3</v>
      </c>
      <c r="I1756" s="295">
        <v>1.7</v>
      </c>
      <c r="J1756" s="295">
        <v>-2.7</v>
      </c>
      <c r="K1756" s="295">
        <v>3.7</v>
      </c>
      <c r="L1756" s="295">
        <v>3.4</v>
      </c>
      <c r="M1756" s="295">
        <v>10.9</v>
      </c>
      <c r="N1756" s="300">
        <v>24</v>
      </c>
      <c r="O1756" s="99"/>
    </row>
    <row r="1757" spans="1:15">
      <c r="A1757" s="99"/>
      <c r="B1757" s="315">
        <v>4</v>
      </c>
      <c r="C1757" s="312">
        <v>20.8</v>
      </c>
      <c r="D1757" s="295">
        <v>18.100000000000001</v>
      </c>
      <c r="E1757" s="295">
        <v>17</v>
      </c>
      <c r="F1757" s="295">
        <v>10.6</v>
      </c>
      <c r="G1757" s="295">
        <v>13.8</v>
      </c>
      <c r="H1757" s="295">
        <v>1.1000000000000001</v>
      </c>
      <c r="I1757" s="295">
        <v>1.6</v>
      </c>
      <c r="J1757" s="295">
        <v>-2.5</v>
      </c>
      <c r="K1757" s="295">
        <v>3.8</v>
      </c>
      <c r="L1757" s="295">
        <v>1.2</v>
      </c>
      <c r="M1757" s="295">
        <v>14.9</v>
      </c>
      <c r="N1757" s="300">
        <v>17.7</v>
      </c>
      <c r="O1757" s="99"/>
    </row>
    <row r="1758" spans="1:15">
      <c r="A1758" s="99"/>
      <c r="B1758" s="315">
        <v>5</v>
      </c>
      <c r="C1758" s="312">
        <v>19.2</v>
      </c>
      <c r="D1758" s="295">
        <v>20.100000000000001</v>
      </c>
      <c r="E1758" s="295">
        <v>16.5</v>
      </c>
      <c r="F1758" s="295">
        <v>11.5</v>
      </c>
      <c r="G1758" s="295">
        <v>16.600000000000001</v>
      </c>
      <c r="H1758" s="295">
        <v>0.9</v>
      </c>
      <c r="I1758" s="295">
        <v>-1.2</v>
      </c>
      <c r="J1758" s="295">
        <v>-2.2000000000000002</v>
      </c>
      <c r="K1758" s="295">
        <v>1.1000000000000001</v>
      </c>
      <c r="L1758" s="295">
        <v>2.2999999999999998</v>
      </c>
      <c r="M1758" s="295">
        <v>19.600000000000001</v>
      </c>
      <c r="N1758" s="300">
        <v>18.5</v>
      </c>
      <c r="O1758" s="99"/>
    </row>
    <row r="1759" spans="1:15">
      <c r="A1759" s="99"/>
      <c r="B1759" s="315">
        <v>6</v>
      </c>
      <c r="C1759" s="312">
        <v>22.5</v>
      </c>
      <c r="D1759" s="295">
        <v>18.3</v>
      </c>
      <c r="E1759" s="295">
        <v>18.2</v>
      </c>
      <c r="F1759" s="295">
        <v>10.9</v>
      </c>
      <c r="G1759" s="295">
        <v>13.5</v>
      </c>
      <c r="H1759" s="295">
        <v>2.4</v>
      </c>
      <c r="I1759" s="295">
        <v>-6.1</v>
      </c>
      <c r="J1759" s="295">
        <v>-2.8</v>
      </c>
      <c r="K1759" s="295">
        <v>1</v>
      </c>
      <c r="L1759" s="295">
        <v>1.8</v>
      </c>
      <c r="M1759" s="295">
        <v>14.4</v>
      </c>
      <c r="N1759" s="300">
        <v>21.9</v>
      </c>
      <c r="O1759" s="99"/>
    </row>
    <row r="1760" spans="1:15">
      <c r="A1760" s="99"/>
      <c r="B1760" s="315">
        <v>7</v>
      </c>
      <c r="C1760" s="312">
        <v>25</v>
      </c>
      <c r="D1760" s="295">
        <v>19.600000000000001</v>
      </c>
      <c r="E1760" s="295">
        <v>18.899999999999999</v>
      </c>
      <c r="F1760" s="295">
        <v>12.4</v>
      </c>
      <c r="G1760" s="295">
        <v>9.9</v>
      </c>
      <c r="H1760" s="295">
        <v>2.2000000000000002</v>
      </c>
      <c r="I1760" s="295">
        <v>-5.5</v>
      </c>
      <c r="J1760" s="295">
        <v>-2.5</v>
      </c>
      <c r="K1760" s="295">
        <v>3</v>
      </c>
      <c r="L1760" s="295">
        <v>5.6</v>
      </c>
      <c r="M1760" s="295">
        <v>13.4</v>
      </c>
      <c r="N1760" s="300">
        <v>21.7</v>
      </c>
      <c r="O1760" s="99"/>
    </row>
    <row r="1761" spans="1:15">
      <c r="A1761" s="99"/>
      <c r="B1761" s="315">
        <v>8</v>
      </c>
      <c r="C1761" s="312">
        <v>21.9</v>
      </c>
      <c r="D1761" s="295">
        <v>21</v>
      </c>
      <c r="E1761" s="295">
        <v>18.899999999999999</v>
      </c>
      <c r="F1761" s="295">
        <v>14.7</v>
      </c>
      <c r="G1761" s="295">
        <v>9</v>
      </c>
      <c r="H1761" s="295">
        <v>2.2000000000000002</v>
      </c>
      <c r="I1761" s="295">
        <v>-1.7</v>
      </c>
      <c r="J1761" s="295">
        <v>-2.2999999999999998</v>
      </c>
      <c r="K1761" s="295">
        <v>4.5</v>
      </c>
      <c r="L1761" s="295">
        <v>6.8</v>
      </c>
      <c r="M1761" s="295">
        <v>13.2</v>
      </c>
      <c r="N1761" s="300">
        <v>17.600000000000001</v>
      </c>
      <c r="O1761" s="99"/>
    </row>
    <row r="1762" spans="1:15">
      <c r="A1762" s="99"/>
      <c r="B1762" s="315">
        <v>9</v>
      </c>
      <c r="C1762" s="312">
        <v>16.7</v>
      </c>
      <c r="D1762" s="295">
        <v>20.2</v>
      </c>
      <c r="E1762" s="295">
        <v>17.3</v>
      </c>
      <c r="F1762" s="295">
        <v>16.2</v>
      </c>
      <c r="G1762" s="295">
        <v>8.9</v>
      </c>
      <c r="H1762" s="295">
        <v>-0.4</v>
      </c>
      <c r="I1762" s="295">
        <v>2.9</v>
      </c>
      <c r="J1762" s="295">
        <v>-0.5</v>
      </c>
      <c r="K1762" s="295">
        <v>5</v>
      </c>
      <c r="L1762" s="295">
        <v>8.6999999999999993</v>
      </c>
      <c r="M1762" s="295">
        <v>14.8</v>
      </c>
      <c r="N1762" s="300">
        <v>15.3</v>
      </c>
      <c r="O1762" s="99"/>
    </row>
    <row r="1763" spans="1:15">
      <c r="A1763" s="99"/>
      <c r="B1763" s="315">
        <v>10</v>
      </c>
      <c r="C1763" s="312">
        <v>17.600000000000001</v>
      </c>
      <c r="D1763" s="295">
        <v>22.9</v>
      </c>
      <c r="E1763" s="295">
        <v>14.9</v>
      </c>
      <c r="F1763" s="295">
        <v>15.6</v>
      </c>
      <c r="G1763" s="295">
        <v>12.5</v>
      </c>
      <c r="H1763" s="295">
        <v>-1.2</v>
      </c>
      <c r="I1763" s="295">
        <v>10</v>
      </c>
      <c r="J1763" s="295">
        <v>2.5</v>
      </c>
      <c r="K1763" s="295">
        <v>6.3</v>
      </c>
      <c r="L1763" s="295">
        <v>10.6</v>
      </c>
      <c r="M1763" s="295">
        <v>13</v>
      </c>
      <c r="N1763" s="300">
        <v>15.6</v>
      </c>
      <c r="O1763" s="99"/>
    </row>
    <row r="1764" spans="1:15">
      <c r="A1764" s="99"/>
      <c r="B1764" s="315">
        <v>11</v>
      </c>
      <c r="C1764" s="312">
        <v>15.7</v>
      </c>
      <c r="D1764" s="295">
        <v>19.899999999999999</v>
      </c>
      <c r="E1764" s="295">
        <v>14.8</v>
      </c>
      <c r="F1764" s="295">
        <v>15.6</v>
      </c>
      <c r="G1764" s="295">
        <v>14.2</v>
      </c>
      <c r="H1764" s="295">
        <v>2.8</v>
      </c>
      <c r="I1764" s="295">
        <v>2.5</v>
      </c>
      <c r="J1764" s="295">
        <v>1.7</v>
      </c>
      <c r="K1764" s="295">
        <v>3.1</v>
      </c>
      <c r="L1764" s="295">
        <v>12.8</v>
      </c>
      <c r="M1764" s="295">
        <v>11.5</v>
      </c>
      <c r="N1764" s="300">
        <v>19.5</v>
      </c>
      <c r="O1764" s="99"/>
    </row>
    <row r="1765" spans="1:15">
      <c r="A1765" s="99"/>
      <c r="B1765" s="315">
        <v>12</v>
      </c>
      <c r="C1765" s="312">
        <v>17.3</v>
      </c>
      <c r="D1765" s="295">
        <v>16.5</v>
      </c>
      <c r="E1765" s="295">
        <v>15.2</v>
      </c>
      <c r="F1765" s="295">
        <v>15.2</v>
      </c>
      <c r="G1765" s="295">
        <v>11.5</v>
      </c>
      <c r="H1765" s="295">
        <v>6.6</v>
      </c>
      <c r="I1765" s="295">
        <v>3.9</v>
      </c>
      <c r="J1765" s="295">
        <v>0.9</v>
      </c>
      <c r="K1765" s="295">
        <v>3.3</v>
      </c>
      <c r="L1765" s="295">
        <v>12</v>
      </c>
      <c r="M1765" s="295">
        <v>16.600000000000001</v>
      </c>
      <c r="N1765" s="300">
        <v>24.6</v>
      </c>
      <c r="O1765" s="99"/>
    </row>
    <row r="1766" spans="1:15">
      <c r="A1766" s="99"/>
      <c r="B1766" s="315">
        <v>13</v>
      </c>
      <c r="C1766" s="312">
        <v>18.600000000000001</v>
      </c>
      <c r="D1766" s="295">
        <v>18.7</v>
      </c>
      <c r="E1766" s="295">
        <v>15.9</v>
      </c>
      <c r="F1766" s="295">
        <v>14.7</v>
      </c>
      <c r="G1766" s="295">
        <v>9.4</v>
      </c>
      <c r="H1766" s="295">
        <v>5.4</v>
      </c>
      <c r="I1766" s="295">
        <v>5.7</v>
      </c>
      <c r="J1766" s="295">
        <v>0.7</v>
      </c>
      <c r="K1766" s="295">
        <v>1.9</v>
      </c>
      <c r="L1766" s="295">
        <v>8.8000000000000007</v>
      </c>
      <c r="M1766" s="295">
        <v>13.6</v>
      </c>
      <c r="N1766" s="300">
        <v>25.9</v>
      </c>
      <c r="O1766" s="99"/>
    </row>
    <row r="1767" spans="1:15">
      <c r="A1767" s="99"/>
      <c r="B1767" s="315">
        <v>14</v>
      </c>
      <c r="C1767" s="312">
        <v>21.2</v>
      </c>
      <c r="D1767" s="295">
        <v>15.9</v>
      </c>
      <c r="E1767" s="295">
        <v>17.3</v>
      </c>
      <c r="F1767" s="295">
        <v>12.5</v>
      </c>
      <c r="G1767" s="295">
        <v>7.5</v>
      </c>
      <c r="H1767" s="295">
        <v>4.5</v>
      </c>
      <c r="I1767" s="295">
        <v>3.3</v>
      </c>
      <c r="J1767" s="295">
        <v>1.4</v>
      </c>
      <c r="K1767" s="295">
        <v>2.5</v>
      </c>
      <c r="L1767" s="295">
        <v>9.4</v>
      </c>
      <c r="M1767" s="295">
        <v>10.3</v>
      </c>
      <c r="N1767" s="300">
        <v>21.7</v>
      </c>
      <c r="O1767" s="99"/>
    </row>
    <row r="1768" spans="1:15">
      <c r="A1768" s="99"/>
      <c r="B1768" s="315">
        <v>15</v>
      </c>
      <c r="C1768" s="312">
        <v>21.7</v>
      </c>
      <c r="D1768" s="295">
        <v>17.100000000000001</v>
      </c>
      <c r="E1768" s="295">
        <v>16</v>
      </c>
      <c r="F1768" s="295">
        <v>10.1</v>
      </c>
      <c r="G1768" s="295">
        <v>8.1999999999999993</v>
      </c>
      <c r="H1768" s="295">
        <v>5.8</v>
      </c>
      <c r="I1768" s="295">
        <v>4.5999999999999996</v>
      </c>
      <c r="J1768" s="295">
        <v>1.3</v>
      </c>
      <c r="K1768" s="295">
        <v>6.7</v>
      </c>
      <c r="L1768" s="295">
        <v>14.4</v>
      </c>
      <c r="M1768" s="295">
        <v>12</v>
      </c>
      <c r="N1768" s="300">
        <v>15.3</v>
      </c>
      <c r="O1768" s="99"/>
    </row>
    <row r="1769" spans="1:15">
      <c r="A1769" s="99"/>
      <c r="B1769" s="315">
        <v>16</v>
      </c>
      <c r="C1769" s="312">
        <v>22.6</v>
      </c>
      <c r="D1769" s="295">
        <v>14</v>
      </c>
      <c r="E1769" s="295">
        <v>14.9</v>
      </c>
      <c r="F1769" s="295">
        <v>13.7</v>
      </c>
      <c r="G1769" s="295">
        <v>9.6999999999999993</v>
      </c>
      <c r="H1769" s="295">
        <v>6.3</v>
      </c>
      <c r="I1769" s="295">
        <v>4.5</v>
      </c>
      <c r="J1769" s="295">
        <v>-2.2999999999999998</v>
      </c>
      <c r="K1769" s="295">
        <v>6.7</v>
      </c>
      <c r="L1769" s="295">
        <v>13.5</v>
      </c>
      <c r="M1769" s="295">
        <v>15.3</v>
      </c>
      <c r="N1769" s="300">
        <v>13.8</v>
      </c>
      <c r="O1769" s="99"/>
    </row>
    <row r="1770" spans="1:15">
      <c r="A1770" s="99"/>
      <c r="B1770" s="315">
        <v>17</v>
      </c>
      <c r="C1770" s="312">
        <v>22</v>
      </c>
      <c r="D1770" s="295">
        <v>15.7</v>
      </c>
      <c r="E1770" s="295">
        <v>15.2</v>
      </c>
      <c r="F1770" s="295">
        <v>12.6</v>
      </c>
      <c r="G1770" s="295">
        <v>7.1</v>
      </c>
      <c r="H1770" s="295">
        <v>4.2</v>
      </c>
      <c r="I1770" s="295">
        <v>4.7</v>
      </c>
      <c r="J1770" s="295">
        <v>-0.8</v>
      </c>
      <c r="K1770" s="295">
        <v>6.3</v>
      </c>
      <c r="L1770" s="295">
        <v>9.1</v>
      </c>
      <c r="M1770" s="295">
        <v>12.5</v>
      </c>
      <c r="N1770" s="300">
        <v>13</v>
      </c>
      <c r="O1770" s="99"/>
    </row>
    <row r="1771" spans="1:15">
      <c r="A1771" s="99"/>
      <c r="B1771" s="315">
        <v>18</v>
      </c>
      <c r="C1771" s="312">
        <v>22.2</v>
      </c>
      <c r="D1771" s="295">
        <v>18.7</v>
      </c>
      <c r="E1771" s="295">
        <v>15.9</v>
      </c>
      <c r="F1771" s="295">
        <v>11.2</v>
      </c>
      <c r="G1771" s="295">
        <v>6.3</v>
      </c>
      <c r="H1771" s="295">
        <v>7.3</v>
      </c>
      <c r="I1771" s="295">
        <v>1.2</v>
      </c>
      <c r="J1771" s="295">
        <v>-0.4</v>
      </c>
      <c r="K1771" s="295">
        <v>4.3</v>
      </c>
      <c r="L1771" s="295">
        <v>3.8</v>
      </c>
      <c r="M1771" s="295">
        <v>14.3</v>
      </c>
      <c r="N1771" s="300">
        <v>16</v>
      </c>
      <c r="O1771" s="99"/>
    </row>
    <row r="1772" spans="1:15">
      <c r="A1772" s="99"/>
      <c r="B1772" s="315">
        <v>19</v>
      </c>
      <c r="C1772" s="312">
        <v>24.4</v>
      </c>
      <c r="D1772" s="295">
        <v>14.1</v>
      </c>
      <c r="E1772" s="295">
        <v>15.3</v>
      </c>
      <c r="F1772" s="295">
        <v>13.8</v>
      </c>
      <c r="G1772" s="295">
        <v>6.1</v>
      </c>
      <c r="H1772" s="295">
        <v>10.9</v>
      </c>
      <c r="I1772" s="295">
        <v>1.8</v>
      </c>
      <c r="J1772" s="295">
        <v>0.8</v>
      </c>
      <c r="K1772" s="295">
        <v>4.2</v>
      </c>
      <c r="L1772" s="295">
        <v>6.6</v>
      </c>
      <c r="M1772" s="295">
        <v>17.899999999999999</v>
      </c>
      <c r="N1772" s="300">
        <v>12.9</v>
      </c>
      <c r="O1772" s="99"/>
    </row>
    <row r="1773" spans="1:15">
      <c r="A1773" s="99"/>
      <c r="B1773" s="315">
        <v>20</v>
      </c>
      <c r="C1773" s="312">
        <v>25.8</v>
      </c>
      <c r="D1773" s="295">
        <v>15.7</v>
      </c>
      <c r="E1773" s="295">
        <v>17.100000000000001</v>
      </c>
      <c r="F1773" s="295">
        <v>12.9</v>
      </c>
      <c r="G1773" s="295">
        <v>4.4000000000000004</v>
      </c>
      <c r="H1773" s="295">
        <v>5.0999999999999996</v>
      </c>
      <c r="I1773" s="295">
        <v>2.4</v>
      </c>
      <c r="J1773" s="295">
        <v>1.5</v>
      </c>
      <c r="K1773" s="295">
        <v>3.2</v>
      </c>
      <c r="L1773" s="295">
        <v>9.9</v>
      </c>
      <c r="M1773" s="295">
        <v>11.9</v>
      </c>
      <c r="N1773" s="300">
        <v>12.4</v>
      </c>
      <c r="O1773" s="99"/>
    </row>
    <row r="1774" spans="1:15">
      <c r="A1774" s="99"/>
      <c r="B1774" s="315">
        <v>21</v>
      </c>
      <c r="C1774" s="312">
        <v>20.3</v>
      </c>
      <c r="D1774" s="295">
        <v>13.4</v>
      </c>
      <c r="E1774" s="295">
        <v>17.7</v>
      </c>
      <c r="F1774" s="295">
        <v>13</v>
      </c>
      <c r="G1774" s="295">
        <v>4</v>
      </c>
      <c r="H1774" s="295">
        <v>4.3</v>
      </c>
      <c r="I1774" s="295">
        <v>2.7</v>
      </c>
      <c r="J1774" s="295">
        <v>5.7</v>
      </c>
      <c r="K1774" s="295">
        <v>7.2</v>
      </c>
      <c r="L1774" s="295">
        <v>12.1</v>
      </c>
      <c r="M1774" s="295">
        <v>11.3</v>
      </c>
      <c r="N1774" s="300">
        <v>11.6</v>
      </c>
      <c r="O1774" s="99"/>
    </row>
    <row r="1775" spans="1:15">
      <c r="A1775" s="99"/>
      <c r="B1775" s="315">
        <v>22</v>
      </c>
      <c r="C1775" s="312">
        <v>22.3</v>
      </c>
      <c r="D1775" s="295">
        <v>15</v>
      </c>
      <c r="E1775" s="295">
        <v>11.8</v>
      </c>
      <c r="F1775" s="295">
        <v>7.3</v>
      </c>
      <c r="G1775" s="295">
        <v>3.9</v>
      </c>
      <c r="H1775" s="295">
        <v>6.9</v>
      </c>
      <c r="I1775" s="295">
        <v>3.4</v>
      </c>
      <c r="J1775" s="295">
        <v>3.6</v>
      </c>
      <c r="K1775" s="295">
        <v>1.6</v>
      </c>
      <c r="L1775" s="295">
        <v>10.8</v>
      </c>
      <c r="M1775" s="295">
        <v>12.9</v>
      </c>
      <c r="N1775" s="300">
        <v>15.7</v>
      </c>
      <c r="O1775" s="99"/>
    </row>
    <row r="1776" spans="1:15">
      <c r="A1776" s="99"/>
      <c r="B1776" s="315">
        <v>23</v>
      </c>
      <c r="C1776" s="312">
        <v>17.3</v>
      </c>
      <c r="D1776" s="295">
        <v>16.7</v>
      </c>
      <c r="E1776" s="295">
        <v>8.8000000000000007</v>
      </c>
      <c r="F1776" s="295">
        <v>5.4</v>
      </c>
      <c r="G1776" s="295">
        <v>4.4000000000000004</v>
      </c>
      <c r="H1776" s="295">
        <v>8.8000000000000007</v>
      </c>
      <c r="I1776" s="295">
        <v>2</v>
      </c>
      <c r="J1776" s="295">
        <v>5.8</v>
      </c>
      <c r="K1776" s="295">
        <v>4.0999999999999996</v>
      </c>
      <c r="L1776" s="295">
        <v>13.7</v>
      </c>
      <c r="M1776" s="295">
        <v>11.5</v>
      </c>
      <c r="N1776" s="300">
        <v>13.1</v>
      </c>
      <c r="O1776" s="99"/>
    </row>
    <row r="1777" spans="1:15">
      <c r="A1777" s="99"/>
      <c r="B1777" s="315">
        <v>24</v>
      </c>
      <c r="C1777" s="312">
        <v>18.100000000000001</v>
      </c>
      <c r="D1777" s="295">
        <v>11.7</v>
      </c>
      <c r="E1777" s="295">
        <v>9.4</v>
      </c>
      <c r="F1777" s="295">
        <v>3.4</v>
      </c>
      <c r="G1777" s="295">
        <v>3</v>
      </c>
      <c r="H1777" s="295">
        <v>6.8</v>
      </c>
      <c r="I1777" s="295">
        <v>-1.4</v>
      </c>
      <c r="J1777" s="295">
        <v>5.3</v>
      </c>
      <c r="K1777" s="295">
        <v>8.1999999999999993</v>
      </c>
      <c r="L1777" s="295">
        <v>13.5</v>
      </c>
      <c r="M1777" s="295">
        <v>11.8</v>
      </c>
      <c r="N1777" s="300">
        <v>14.8</v>
      </c>
      <c r="O1777" s="99"/>
    </row>
    <row r="1778" spans="1:15">
      <c r="A1778" s="99"/>
      <c r="B1778" s="315">
        <v>25</v>
      </c>
      <c r="C1778" s="312">
        <v>21.3</v>
      </c>
      <c r="D1778" s="295">
        <v>12.5</v>
      </c>
      <c r="E1778" s="295">
        <v>12.3</v>
      </c>
      <c r="F1778" s="295">
        <v>5.9</v>
      </c>
      <c r="G1778" s="295">
        <v>2.1</v>
      </c>
      <c r="H1778" s="295">
        <v>3.6</v>
      </c>
      <c r="I1778" s="295">
        <v>-1.2</v>
      </c>
      <c r="J1778" s="295">
        <v>3.5</v>
      </c>
      <c r="K1778" s="295">
        <v>12.3</v>
      </c>
      <c r="L1778" s="295">
        <v>15.6</v>
      </c>
      <c r="M1778" s="295">
        <v>13.4</v>
      </c>
      <c r="N1778" s="300">
        <v>15.6</v>
      </c>
      <c r="O1778" s="99"/>
    </row>
    <row r="1779" spans="1:15">
      <c r="A1779" s="99"/>
      <c r="B1779" s="315">
        <v>26</v>
      </c>
      <c r="C1779" s="312">
        <v>22</v>
      </c>
      <c r="D1779" s="295">
        <v>12.8</v>
      </c>
      <c r="E1779" s="295">
        <v>11.7</v>
      </c>
      <c r="F1779" s="295">
        <v>5</v>
      </c>
      <c r="G1779" s="295">
        <v>1.7</v>
      </c>
      <c r="H1779" s="295">
        <v>-1.7</v>
      </c>
      <c r="I1779" s="295">
        <v>-2.2000000000000002</v>
      </c>
      <c r="J1779" s="295">
        <v>3.4</v>
      </c>
      <c r="K1779" s="295">
        <v>11.3</v>
      </c>
      <c r="L1779" s="295">
        <v>14.7</v>
      </c>
      <c r="M1779" s="295">
        <v>12.1</v>
      </c>
      <c r="N1779" s="300">
        <v>18.2</v>
      </c>
      <c r="O1779" s="99"/>
    </row>
    <row r="1780" spans="1:15">
      <c r="A1780" s="99"/>
      <c r="B1780" s="315">
        <v>27</v>
      </c>
      <c r="C1780" s="312">
        <v>21.5</v>
      </c>
      <c r="D1780" s="295">
        <v>12</v>
      </c>
      <c r="E1780" s="295">
        <v>12.2</v>
      </c>
      <c r="F1780" s="295">
        <v>3.3</v>
      </c>
      <c r="G1780" s="295">
        <v>0.2</v>
      </c>
      <c r="H1780" s="295">
        <v>-6.8</v>
      </c>
      <c r="I1780" s="295">
        <v>-0.2</v>
      </c>
      <c r="J1780" s="295">
        <v>4.4000000000000004</v>
      </c>
      <c r="K1780" s="295">
        <v>6.7</v>
      </c>
      <c r="L1780" s="295">
        <v>17.5</v>
      </c>
      <c r="M1780" s="295">
        <v>10.4</v>
      </c>
      <c r="N1780" s="300">
        <v>18.100000000000001</v>
      </c>
      <c r="O1780" s="99"/>
    </row>
    <row r="1781" spans="1:15">
      <c r="A1781" s="99"/>
      <c r="B1781" s="315">
        <v>28</v>
      </c>
      <c r="C1781" s="312">
        <v>20.6</v>
      </c>
      <c r="D1781" s="295">
        <v>14.2</v>
      </c>
      <c r="E1781" s="295">
        <v>11.8</v>
      </c>
      <c r="F1781" s="295">
        <v>3.6</v>
      </c>
      <c r="G1781" s="295">
        <v>0.5</v>
      </c>
      <c r="H1781" s="295">
        <v>-7.5</v>
      </c>
      <c r="I1781" s="295">
        <v>1</v>
      </c>
      <c r="J1781" s="295">
        <v>3.6</v>
      </c>
      <c r="K1781" s="295">
        <v>5.3</v>
      </c>
      <c r="L1781" s="295">
        <v>9.4</v>
      </c>
      <c r="M1781" s="295">
        <v>11.1</v>
      </c>
      <c r="N1781" s="300">
        <v>16</v>
      </c>
      <c r="O1781" s="99"/>
    </row>
    <row r="1782" spans="1:15">
      <c r="A1782" s="99"/>
      <c r="B1782" s="315">
        <v>29</v>
      </c>
      <c r="C1782" s="312">
        <v>21.2</v>
      </c>
      <c r="D1782" s="295">
        <v>16.5</v>
      </c>
      <c r="E1782" s="295">
        <v>13.7</v>
      </c>
      <c r="F1782" s="295">
        <v>3.4</v>
      </c>
      <c r="G1782" s="295">
        <v>-2.2000000000000002</v>
      </c>
      <c r="H1782" s="295">
        <v>-5.5</v>
      </c>
      <c r="I1782" s="295">
        <v>-0.4</v>
      </c>
      <c r="J1782" s="295"/>
      <c r="K1782" s="295">
        <v>6.4</v>
      </c>
      <c r="L1782" s="295">
        <v>7.3</v>
      </c>
      <c r="M1782" s="295">
        <v>16.399999999999999</v>
      </c>
      <c r="N1782" s="300">
        <v>15.9</v>
      </c>
      <c r="O1782" s="99"/>
    </row>
    <row r="1783" spans="1:15">
      <c r="A1783" s="99"/>
      <c r="B1783" s="315">
        <v>30</v>
      </c>
      <c r="C1783" s="312">
        <v>23.1</v>
      </c>
      <c r="D1783" s="295">
        <v>17.899999999999999</v>
      </c>
      <c r="E1783" s="295">
        <v>15.6</v>
      </c>
      <c r="F1783" s="295">
        <v>4.0999999999999996</v>
      </c>
      <c r="G1783" s="295">
        <v>-3.2</v>
      </c>
      <c r="H1783" s="295">
        <v>-12.1</v>
      </c>
      <c r="I1783" s="295">
        <v>1.5</v>
      </c>
      <c r="J1783" s="295"/>
      <c r="K1783" s="295">
        <v>5.5</v>
      </c>
      <c r="L1783" s="295">
        <v>11.7</v>
      </c>
      <c r="M1783" s="295">
        <v>16.5</v>
      </c>
      <c r="N1783" s="300">
        <v>18.600000000000001</v>
      </c>
      <c r="O1783" s="99"/>
    </row>
    <row r="1784" spans="1:15" ht="15" thickBot="1">
      <c r="A1784" s="99"/>
      <c r="B1784" s="323">
        <v>31</v>
      </c>
      <c r="C1784" s="313">
        <v>18.8</v>
      </c>
      <c r="D1784" s="302">
        <v>16.399999999999999</v>
      </c>
      <c r="E1784" s="302"/>
      <c r="F1784" s="302">
        <v>7.5</v>
      </c>
      <c r="G1784" s="302"/>
      <c r="H1784" s="302">
        <v>-5.9</v>
      </c>
      <c r="I1784" s="302">
        <v>-0.1</v>
      </c>
      <c r="J1784" s="302"/>
      <c r="K1784" s="302">
        <v>5.5</v>
      </c>
      <c r="L1784" s="302"/>
      <c r="M1784" s="302">
        <v>16.5</v>
      </c>
      <c r="N1784" s="303"/>
      <c r="O1784" s="99"/>
    </row>
    <row r="1785" spans="1:15">
      <c r="A1785" s="306" t="s">
        <v>652</v>
      </c>
      <c r="B1785" s="304" t="s">
        <v>211</v>
      </c>
      <c r="C1785" s="219">
        <v>0</v>
      </c>
      <c r="D1785" s="219">
        <v>0</v>
      </c>
      <c r="E1785" s="219">
        <v>8</v>
      </c>
      <c r="F1785" s="219">
        <v>20</v>
      </c>
      <c r="G1785" s="219">
        <v>27</v>
      </c>
      <c r="H1785" s="219">
        <v>31</v>
      </c>
      <c r="I1785" s="219">
        <v>31</v>
      </c>
      <c r="J1785" s="219">
        <v>28</v>
      </c>
      <c r="K1785" s="219">
        <v>31</v>
      </c>
      <c r="L1785" s="219">
        <v>24</v>
      </c>
      <c r="M1785" s="219">
        <v>15</v>
      </c>
      <c r="N1785" s="220">
        <v>4</v>
      </c>
    </row>
    <row r="1786" spans="1:15" ht="15" thickBot="1">
      <c r="A1786" s="307" t="s">
        <v>651</v>
      </c>
      <c r="B1786" s="305" t="s">
        <v>650</v>
      </c>
      <c r="C1786" s="211">
        <v>20.316129032258068</v>
      </c>
      <c r="D1786" s="211">
        <v>17.151612903225804</v>
      </c>
      <c r="E1786" s="211">
        <v>15.043333333333333</v>
      </c>
      <c r="F1786" s="211">
        <v>10.506451612903223</v>
      </c>
      <c r="G1786" s="211">
        <v>6.8533333333333335</v>
      </c>
      <c r="H1786" s="211">
        <v>1.7161290322580642</v>
      </c>
      <c r="I1786" s="211">
        <v>1.3774193548387095</v>
      </c>
      <c r="J1786" s="211">
        <v>0.75</v>
      </c>
      <c r="K1786" s="211">
        <v>4.9838709677419351</v>
      </c>
      <c r="L1786" s="211">
        <v>9.0566666666666666</v>
      </c>
      <c r="M1786" s="211">
        <v>13.399999999999999</v>
      </c>
      <c r="N1786" s="212">
        <v>17.583333333333332</v>
      </c>
    </row>
    <row r="1787" spans="1:15">
      <c r="B1787" s="108"/>
      <c r="C1787" s="105"/>
      <c r="D1787" s="105"/>
      <c r="E1787" s="107"/>
      <c r="F1787" s="105"/>
      <c r="G1787" s="105"/>
      <c r="H1787" s="106"/>
      <c r="I1787" s="105"/>
      <c r="J1787" s="105"/>
      <c r="K1787" s="105"/>
      <c r="L1787" s="105"/>
      <c r="M1787" s="105"/>
      <c r="N1787" s="105"/>
    </row>
    <row r="1788" spans="1:15" ht="15" thickBot="1">
      <c r="B1788" s="108"/>
      <c r="C1788" s="105"/>
      <c r="D1788" s="105"/>
      <c r="E1788" s="107"/>
      <c r="F1788" s="105"/>
      <c r="G1788" s="105"/>
      <c r="H1788" s="106"/>
      <c r="I1788" s="105"/>
      <c r="J1788" s="105"/>
      <c r="K1788" s="105"/>
      <c r="L1788" s="105"/>
      <c r="M1788" s="105"/>
      <c r="N1788" s="105"/>
    </row>
    <row r="1789" spans="1:15" ht="15" thickBot="1">
      <c r="A1789" s="318" t="s">
        <v>700</v>
      </c>
      <c r="B1789" s="284" t="s">
        <v>236</v>
      </c>
      <c r="C1789" s="285" t="s">
        <v>667</v>
      </c>
      <c r="D1789" s="285" t="s">
        <v>667</v>
      </c>
      <c r="E1789" s="285" t="s">
        <v>667</v>
      </c>
      <c r="F1789" s="285" t="s">
        <v>667</v>
      </c>
      <c r="G1789" s="285" t="s">
        <v>667</v>
      </c>
      <c r="H1789" s="285" t="s">
        <v>667</v>
      </c>
      <c r="I1789" s="285" t="s">
        <v>666</v>
      </c>
      <c r="J1789" s="285" t="s">
        <v>666</v>
      </c>
      <c r="K1789" s="285" t="s">
        <v>666</v>
      </c>
      <c r="L1789" s="285" t="s">
        <v>666</v>
      </c>
      <c r="M1789" s="285" t="s">
        <v>666</v>
      </c>
      <c r="N1789" s="286" t="s">
        <v>666</v>
      </c>
      <c r="O1789" s="99"/>
    </row>
    <row r="1790" spans="1:15" ht="15" thickBot="1">
      <c r="A1790" s="102"/>
      <c r="B1790" s="287" t="s">
        <v>195</v>
      </c>
      <c r="C1790" s="288" t="s">
        <v>665</v>
      </c>
      <c r="D1790" s="288" t="s">
        <v>664</v>
      </c>
      <c r="E1790" s="288" t="s">
        <v>663</v>
      </c>
      <c r="F1790" s="288" t="s">
        <v>662</v>
      </c>
      <c r="G1790" s="288" t="s">
        <v>661</v>
      </c>
      <c r="H1790" s="288" t="s">
        <v>660</v>
      </c>
      <c r="I1790" s="288" t="s">
        <v>659</v>
      </c>
      <c r="J1790" s="288" t="s">
        <v>658</v>
      </c>
      <c r="K1790" s="288" t="s">
        <v>657</v>
      </c>
      <c r="L1790" s="288" t="s">
        <v>656</v>
      </c>
      <c r="M1790" s="288" t="s">
        <v>655</v>
      </c>
      <c r="N1790" s="289" t="s">
        <v>654</v>
      </c>
      <c r="O1790" s="99"/>
    </row>
    <row r="1791" spans="1:15" ht="15" thickBot="1">
      <c r="A1791" s="102"/>
      <c r="B1791" s="319" t="s">
        <v>653</v>
      </c>
      <c r="C1791" s="102"/>
      <c r="D1791" s="102"/>
      <c r="E1791" s="104"/>
      <c r="F1791" s="102"/>
      <c r="G1791" s="102"/>
      <c r="H1791" s="103"/>
      <c r="I1791" s="102"/>
      <c r="J1791" s="102"/>
      <c r="K1791" s="102"/>
      <c r="L1791" s="102"/>
      <c r="M1791" s="102"/>
      <c r="N1791" s="102"/>
      <c r="O1791" s="99"/>
    </row>
    <row r="1792" spans="1:15">
      <c r="A1792" s="99"/>
      <c r="B1792" s="314">
        <v>1</v>
      </c>
      <c r="C1792" s="322">
        <v>13.5</v>
      </c>
      <c r="D1792" s="297">
        <v>17.7</v>
      </c>
      <c r="E1792" s="297">
        <v>14.2</v>
      </c>
      <c r="F1792" s="297">
        <v>15.2</v>
      </c>
      <c r="G1792" s="297">
        <v>8.9</v>
      </c>
      <c r="H1792" s="297">
        <v>-2.5</v>
      </c>
      <c r="I1792" s="297">
        <v>1.1000000000000001</v>
      </c>
      <c r="J1792" s="297">
        <v>-0.5</v>
      </c>
      <c r="K1792" s="297">
        <v>4.3</v>
      </c>
      <c r="L1792" s="297">
        <v>3.8</v>
      </c>
      <c r="M1792" s="297">
        <v>10</v>
      </c>
      <c r="N1792" s="298">
        <v>17.8</v>
      </c>
      <c r="O1792" s="99"/>
    </row>
    <row r="1793" spans="1:15">
      <c r="A1793" s="99"/>
      <c r="B1793" s="315">
        <v>2</v>
      </c>
      <c r="C1793" s="312">
        <v>15.1</v>
      </c>
      <c r="D1793" s="295">
        <v>22.2</v>
      </c>
      <c r="E1793" s="295">
        <v>14</v>
      </c>
      <c r="F1793" s="295">
        <v>13.6</v>
      </c>
      <c r="G1793" s="295">
        <v>9.6</v>
      </c>
      <c r="H1793" s="295">
        <v>-1.8</v>
      </c>
      <c r="I1793" s="295">
        <v>3.6</v>
      </c>
      <c r="J1793" s="295">
        <v>-1.7</v>
      </c>
      <c r="K1793" s="295">
        <v>3.5</v>
      </c>
      <c r="L1793" s="295">
        <v>2.4</v>
      </c>
      <c r="M1793" s="295">
        <v>10.1</v>
      </c>
      <c r="N1793" s="300">
        <v>22.5</v>
      </c>
      <c r="O1793" s="99"/>
    </row>
    <row r="1794" spans="1:15">
      <c r="A1794" s="99"/>
      <c r="B1794" s="315">
        <v>3</v>
      </c>
      <c r="C1794" s="312">
        <v>16.899999999999999</v>
      </c>
      <c r="D1794" s="295">
        <v>19.8</v>
      </c>
      <c r="E1794" s="295">
        <v>14.6</v>
      </c>
      <c r="F1794" s="295">
        <v>10.9</v>
      </c>
      <c r="G1794" s="295">
        <v>9.4</v>
      </c>
      <c r="H1794" s="295">
        <v>0.3</v>
      </c>
      <c r="I1794" s="295">
        <v>2</v>
      </c>
      <c r="J1794" s="295">
        <v>-1.4</v>
      </c>
      <c r="K1794" s="295">
        <v>4.7</v>
      </c>
      <c r="L1794" s="295">
        <v>3.8</v>
      </c>
      <c r="M1794" s="295">
        <v>11.7</v>
      </c>
      <c r="N1794" s="300">
        <v>24</v>
      </c>
      <c r="O1794" s="99"/>
    </row>
    <row r="1795" spans="1:15">
      <c r="A1795" s="99"/>
      <c r="B1795" s="315">
        <v>4</v>
      </c>
      <c r="C1795" s="312">
        <v>19.100000000000001</v>
      </c>
      <c r="D1795" s="295">
        <v>17.5</v>
      </c>
      <c r="E1795" s="295">
        <v>16.7</v>
      </c>
      <c r="F1795" s="295">
        <v>10.3</v>
      </c>
      <c r="G1795" s="295">
        <v>12.9</v>
      </c>
      <c r="H1795" s="295">
        <v>1.4</v>
      </c>
      <c r="I1795" s="295">
        <v>1.9</v>
      </c>
      <c r="J1795" s="295">
        <v>-1.7</v>
      </c>
      <c r="K1795" s="295">
        <v>3.5</v>
      </c>
      <c r="L1795" s="295">
        <v>1.5</v>
      </c>
      <c r="M1795" s="295">
        <v>14.3</v>
      </c>
      <c r="N1795" s="300">
        <v>16.600000000000001</v>
      </c>
      <c r="O1795" s="99"/>
    </row>
    <row r="1796" spans="1:15">
      <c r="A1796" s="99"/>
      <c r="B1796" s="315">
        <v>5</v>
      </c>
      <c r="C1796" s="312">
        <v>18.100000000000001</v>
      </c>
      <c r="D1796" s="295">
        <v>18</v>
      </c>
      <c r="E1796" s="295">
        <v>15.3</v>
      </c>
      <c r="F1796" s="295">
        <v>10.199999999999999</v>
      </c>
      <c r="G1796" s="295">
        <v>15.7</v>
      </c>
      <c r="H1796" s="295">
        <v>1.3</v>
      </c>
      <c r="I1796" s="295">
        <v>-0.9</v>
      </c>
      <c r="J1796" s="295">
        <v>-2</v>
      </c>
      <c r="K1796" s="295">
        <v>0.1</v>
      </c>
      <c r="L1796" s="295">
        <v>1.3</v>
      </c>
      <c r="M1796" s="295">
        <v>18.100000000000001</v>
      </c>
      <c r="N1796" s="300">
        <v>16.600000000000001</v>
      </c>
      <c r="O1796" s="99"/>
    </row>
    <row r="1797" spans="1:15">
      <c r="A1797" s="99"/>
      <c r="B1797" s="315">
        <v>6</v>
      </c>
      <c r="C1797" s="312">
        <v>20.100000000000001</v>
      </c>
      <c r="D1797" s="295">
        <v>16.8</v>
      </c>
      <c r="E1797" s="295">
        <v>17.899999999999999</v>
      </c>
      <c r="F1797" s="295">
        <v>11</v>
      </c>
      <c r="G1797" s="295">
        <v>13.2</v>
      </c>
      <c r="H1797" s="295">
        <v>2.5</v>
      </c>
      <c r="I1797" s="295">
        <v>-4.3</v>
      </c>
      <c r="J1797" s="295">
        <v>-2.7</v>
      </c>
      <c r="K1797" s="295">
        <v>1.4</v>
      </c>
      <c r="L1797" s="295">
        <v>1.3</v>
      </c>
      <c r="M1797" s="295">
        <v>14.1</v>
      </c>
      <c r="N1797" s="300">
        <v>21.5</v>
      </c>
      <c r="O1797" s="99"/>
    </row>
    <row r="1798" spans="1:15">
      <c r="A1798" s="99"/>
      <c r="B1798" s="315">
        <v>7</v>
      </c>
      <c r="C1798" s="312">
        <v>23.8</v>
      </c>
      <c r="D1798" s="295">
        <v>17.7</v>
      </c>
      <c r="E1798" s="295">
        <v>17.600000000000001</v>
      </c>
      <c r="F1798" s="295">
        <v>12.1</v>
      </c>
      <c r="G1798" s="295">
        <v>9.6</v>
      </c>
      <c r="H1798" s="295">
        <v>2.9</v>
      </c>
      <c r="I1798" s="295">
        <v>-4.7</v>
      </c>
      <c r="J1798" s="295">
        <v>-2.1</v>
      </c>
      <c r="K1798" s="295">
        <v>3.9</v>
      </c>
      <c r="L1798" s="295">
        <v>4.7</v>
      </c>
      <c r="M1798" s="295">
        <v>12.8</v>
      </c>
      <c r="N1798" s="300">
        <v>21.6</v>
      </c>
      <c r="O1798" s="99"/>
    </row>
    <row r="1799" spans="1:15">
      <c r="A1799" s="99"/>
      <c r="B1799" s="315">
        <v>8</v>
      </c>
      <c r="C1799" s="312">
        <v>21.4</v>
      </c>
      <c r="D1799" s="295">
        <v>18.5</v>
      </c>
      <c r="E1799" s="295">
        <v>18.5</v>
      </c>
      <c r="F1799" s="295">
        <v>15.1</v>
      </c>
      <c r="G1799" s="295">
        <v>9.1</v>
      </c>
      <c r="H1799" s="295">
        <v>1.2</v>
      </c>
      <c r="I1799" s="295">
        <v>-2</v>
      </c>
      <c r="J1799" s="295">
        <v>-1.8</v>
      </c>
      <c r="K1799" s="295">
        <v>6.9</v>
      </c>
      <c r="L1799" s="295">
        <v>6.6</v>
      </c>
      <c r="M1799" s="295">
        <v>12.6</v>
      </c>
      <c r="N1799" s="300">
        <v>17.899999999999999</v>
      </c>
      <c r="O1799" s="99"/>
    </row>
    <row r="1800" spans="1:15">
      <c r="A1800" s="99"/>
      <c r="B1800" s="315">
        <v>9</v>
      </c>
      <c r="C1800" s="312">
        <v>16.8</v>
      </c>
      <c r="D1800" s="295">
        <v>20.7</v>
      </c>
      <c r="E1800" s="295">
        <v>17.399999999999999</v>
      </c>
      <c r="F1800" s="295">
        <v>15.8</v>
      </c>
      <c r="G1800" s="295">
        <v>9</v>
      </c>
      <c r="H1800" s="295">
        <v>0.1</v>
      </c>
      <c r="I1800" s="295">
        <v>3.2</v>
      </c>
      <c r="J1800" s="295">
        <v>0.2</v>
      </c>
      <c r="K1800" s="295">
        <v>4.7</v>
      </c>
      <c r="L1800" s="295">
        <v>6.9</v>
      </c>
      <c r="M1800" s="295">
        <v>15.4</v>
      </c>
      <c r="N1800" s="300">
        <v>13.9</v>
      </c>
      <c r="O1800" s="99"/>
    </row>
    <row r="1801" spans="1:15">
      <c r="A1801" s="99"/>
      <c r="B1801" s="315">
        <v>10</v>
      </c>
      <c r="C1801" s="312">
        <v>15.8</v>
      </c>
      <c r="D1801" s="295">
        <v>21.5</v>
      </c>
      <c r="E1801" s="295">
        <v>14.5</v>
      </c>
      <c r="F1801" s="295">
        <v>15.7</v>
      </c>
      <c r="G1801" s="295">
        <v>12.3</v>
      </c>
      <c r="H1801" s="295">
        <v>0.4</v>
      </c>
      <c r="I1801" s="295">
        <v>10.4</v>
      </c>
      <c r="J1801" s="295">
        <v>2.6</v>
      </c>
      <c r="K1801" s="295">
        <v>4.3</v>
      </c>
      <c r="L1801" s="295">
        <v>8.9</v>
      </c>
      <c r="M1801" s="295">
        <v>13.2</v>
      </c>
      <c r="N1801" s="300">
        <v>15.3</v>
      </c>
      <c r="O1801" s="99"/>
    </row>
    <row r="1802" spans="1:15">
      <c r="A1802" s="99"/>
      <c r="B1802" s="315">
        <v>11</v>
      </c>
      <c r="C1802" s="312">
        <v>14.9</v>
      </c>
      <c r="D1802" s="295">
        <v>19.3</v>
      </c>
      <c r="E1802" s="295">
        <v>14.4</v>
      </c>
      <c r="F1802" s="295">
        <v>13.9</v>
      </c>
      <c r="G1802" s="295">
        <v>12.9</v>
      </c>
      <c r="H1802" s="295">
        <v>3.5</v>
      </c>
      <c r="I1802" s="295">
        <v>2.7</v>
      </c>
      <c r="J1802" s="295">
        <v>1.7</v>
      </c>
      <c r="K1802" s="295">
        <v>3.4</v>
      </c>
      <c r="L1802" s="295">
        <v>14.1</v>
      </c>
      <c r="M1802" s="295">
        <v>11.1</v>
      </c>
      <c r="N1802" s="300">
        <v>18.3</v>
      </c>
      <c r="O1802" s="99"/>
    </row>
    <row r="1803" spans="1:15">
      <c r="A1803" s="99"/>
      <c r="B1803" s="315">
        <v>12</v>
      </c>
      <c r="C1803" s="312">
        <v>15.6</v>
      </c>
      <c r="D1803" s="295">
        <v>16.5</v>
      </c>
      <c r="E1803" s="295">
        <v>16.100000000000001</v>
      </c>
      <c r="F1803" s="295">
        <v>13.6</v>
      </c>
      <c r="G1803" s="295">
        <v>11.1</v>
      </c>
      <c r="H1803" s="295">
        <v>6.4</v>
      </c>
      <c r="I1803" s="295">
        <v>4</v>
      </c>
      <c r="J1803" s="295">
        <v>3.3</v>
      </c>
      <c r="K1803" s="295">
        <v>3.2</v>
      </c>
      <c r="L1803" s="295">
        <v>9.3000000000000007</v>
      </c>
      <c r="M1803" s="295">
        <v>17.600000000000001</v>
      </c>
      <c r="N1803" s="300">
        <v>23.1</v>
      </c>
      <c r="O1803" s="99"/>
    </row>
    <row r="1804" spans="1:15">
      <c r="A1804" s="99"/>
      <c r="B1804" s="315">
        <v>13</v>
      </c>
      <c r="C1804" s="312">
        <v>18.399999999999999</v>
      </c>
      <c r="D1804" s="295">
        <v>16.899999999999999</v>
      </c>
      <c r="E1804" s="295">
        <v>16.100000000000001</v>
      </c>
      <c r="F1804" s="295">
        <v>13.5</v>
      </c>
      <c r="G1804" s="295">
        <v>8.6</v>
      </c>
      <c r="H1804" s="295">
        <v>6.3</v>
      </c>
      <c r="I1804" s="295">
        <v>6.8</v>
      </c>
      <c r="J1804" s="295">
        <v>2</v>
      </c>
      <c r="K1804" s="295">
        <v>1.8</v>
      </c>
      <c r="L1804" s="295">
        <v>9.1999999999999993</v>
      </c>
      <c r="M1804" s="295">
        <v>12.8</v>
      </c>
      <c r="N1804" s="300">
        <v>25.8</v>
      </c>
      <c r="O1804" s="99"/>
    </row>
    <row r="1805" spans="1:15">
      <c r="A1805" s="99"/>
      <c r="B1805" s="315">
        <v>14</v>
      </c>
      <c r="C1805" s="312">
        <v>20</v>
      </c>
      <c r="D1805" s="295">
        <v>14</v>
      </c>
      <c r="E1805" s="295">
        <v>17.5</v>
      </c>
      <c r="F1805" s="295">
        <v>11.7</v>
      </c>
      <c r="G1805" s="295">
        <v>7</v>
      </c>
      <c r="H1805" s="295">
        <v>6.9</v>
      </c>
      <c r="I1805" s="295">
        <v>5.3</v>
      </c>
      <c r="J1805" s="295">
        <v>0.4</v>
      </c>
      <c r="K1805" s="295">
        <v>2.2999999999999998</v>
      </c>
      <c r="L1805" s="295">
        <v>9.4</v>
      </c>
      <c r="M1805" s="295">
        <v>9.3000000000000007</v>
      </c>
      <c r="N1805" s="300">
        <v>21.1</v>
      </c>
      <c r="O1805" s="99"/>
    </row>
    <row r="1806" spans="1:15">
      <c r="A1806" s="99"/>
      <c r="B1806" s="315">
        <v>15</v>
      </c>
      <c r="C1806" s="312">
        <v>20.6</v>
      </c>
      <c r="D1806" s="295">
        <v>15.9</v>
      </c>
      <c r="E1806" s="295">
        <v>15.1</v>
      </c>
      <c r="F1806" s="295">
        <v>11</v>
      </c>
      <c r="G1806" s="295">
        <v>8.4</v>
      </c>
      <c r="H1806" s="295">
        <v>7.2</v>
      </c>
      <c r="I1806" s="295">
        <v>3.5</v>
      </c>
      <c r="J1806" s="295">
        <v>0.3</v>
      </c>
      <c r="K1806" s="295">
        <v>6.4</v>
      </c>
      <c r="L1806" s="295">
        <v>14.8</v>
      </c>
      <c r="M1806" s="295">
        <v>11.4</v>
      </c>
      <c r="N1806" s="300">
        <v>14.3</v>
      </c>
      <c r="O1806" s="99"/>
    </row>
    <row r="1807" spans="1:15">
      <c r="A1807" s="99"/>
      <c r="B1807" s="315">
        <v>16</v>
      </c>
      <c r="C1807" s="312">
        <v>19.5</v>
      </c>
      <c r="D1807" s="295">
        <v>13.5</v>
      </c>
      <c r="E1807" s="295">
        <v>16.399999999999999</v>
      </c>
      <c r="F1807" s="295">
        <v>12.3</v>
      </c>
      <c r="G1807" s="295">
        <v>9.3000000000000007</v>
      </c>
      <c r="H1807" s="295">
        <v>6.9</v>
      </c>
      <c r="I1807" s="295">
        <v>4.5999999999999996</v>
      </c>
      <c r="J1807" s="295">
        <v>-2</v>
      </c>
      <c r="K1807" s="295">
        <v>6.2</v>
      </c>
      <c r="L1807" s="295">
        <v>13.8</v>
      </c>
      <c r="M1807" s="295">
        <v>15</v>
      </c>
      <c r="N1807" s="300">
        <v>12.7</v>
      </c>
      <c r="O1807" s="99"/>
    </row>
    <row r="1808" spans="1:15">
      <c r="A1808" s="99"/>
      <c r="B1808" s="315">
        <v>17</v>
      </c>
      <c r="C1808" s="312">
        <v>20.9</v>
      </c>
      <c r="D1808" s="295">
        <v>15.8</v>
      </c>
      <c r="E1808" s="295">
        <v>15.7</v>
      </c>
      <c r="F1808" s="295">
        <v>13</v>
      </c>
      <c r="G1808" s="295">
        <v>7.9</v>
      </c>
      <c r="H1808" s="295">
        <v>3.9</v>
      </c>
      <c r="I1808" s="295">
        <v>4.2</v>
      </c>
      <c r="J1808" s="295">
        <v>0.2</v>
      </c>
      <c r="K1808" s="295">
        <v>6.6</v>
      </c>
      <c r="L1808" s="295">
        <v>9.3000000000000007</v>
      </c>
      <c r="M1808" s="295">
        <v>11.1</v>
      </c>
      <c r="N1808" s="300">
        <v>11.9</v>
      </c>
      <c r="O1808" s="99"/>
    </row>
    <row r="1809" spans="1:15">
      <c r="A1809" s="99"/>
      <c r="B1809" s="315">
        <v>18</v>
      </c>
      <c r="C1809" s="312">
        <v>18.7</v>
      </c>
      <c r="D1809" s="295">
        <v>17.399999999999999</v>
      </c>
      <c r="E1809" s="295">
        <v>14.6</v>
      </c>
      <c r="F1809" s="295">
        <v>11.5</v>
      </c>
      <c r="G1809" s="295">
        <v>6.6</v>
      </c>
      <c r="H1809" s="295">
        <v>7.4</v>
      </c>
      <c r="I1809" s="295">
        <v>1.4</v>
      </c>
      <c r="J1809" s="295">
        <v>0.4</v>
      </c>
      <c r="K1809" s="295">
        <v>4.2</v>
      </c>
      <c r="L1809" s="295">
        <v>3.5</v>
      </c>
      <c r="M1809" s="295">
        <v>14.2</v>
      </c>
      <c r="N1809" s="300">
        <v>16.399999999999999</v>
      </c>
      <c r="O1809" s="99"/>
    </row>
    <row r="1810" spans="1:15">
      <c r="A1810" s="99"/>
      <c r="B1810" s="315">
        <v>19</v>
      </c>
      <c r="C1810" s="312">
        <v>21.2</v>
      </c>
      <c r="D1810" s="295">
        <v>12.7</v>
      </c>
      <c r="E1810" s="295">
        <v>14.5</v>
      </c>
      <c r="F1810" s="295">
        <v>14.7</v>
      </c>
      <c r="G1810" s="295">
        <v>5.9</v>
      </c>
      <c r="H1810" s="295">
        <v>11.3</v>
      </c>
      <c r="I1810" s="295">
        <v>1.7</v>
      </c>
      <c r="J1810" s="295">
        <v>0.8</v>
      </c>
      <c r="K1810" s="295">
        <v>3.5</v>
      </c>
      <c r="L1810" s="295">
        <v>7.7</v>
      </c>
      <c r="M1810" s="295">
        <v>17.899999999999999</v>
      </c>
      <c r="N1810" s="300">
        <v>12.2</v>
      </c>
      <c r="O1810" s="99"/>
    </row>
    <row r="1811" spans="1:15">
      <c r="A1811" s="99"/>
      <c r="B1811" s="315">
        <v>20</v>
      </c>
      <c r="C1811" s="312">
        <v>22.6</v>
      </c>
      <c r="D1811" s="295">
        <v>14.9</v>
      </c>
      <c r="E1811" s="295">
        <v>17.100000000000001</v>
      </c>
      <c r="F1811" s="295">
        <v>13.8</v>
      </c>
      <c r="G1811" s="295">
        <v>4.4000000000000004</v>
      </c>
      <c r="H1811" s="295">
        <v>4.8</v>
      </c>
      <c r="I1811" s="295">
        <v>2.5</v>
      </c>
      <c r="J1811" s="295">
        <v>3.4</v>
      </c>
      <c r="K1811" s="295">
        <v>4.5999999999999996</v>
      </c>
      <c r="L1811" s="295">
        <v>9.3000000000000007</v>
      </c>
      <c r="M1811" s="295">
        <v>11.7</v>
      </c>
      <c r="N1811" s="300">
        <v>10.5</v>
      </c>
      <c r="O1811" s="99"/>
    </row>
    <row r="1812" spans="1:15">
      <c r="A1812" s="99"/>
      <c r="B1812" s="315">
        <v>21</v>
      </c>
      <c r="C1812" s="312">
        <v>21.4</v>
      </c>
      <c r="D1812" s="295">
        <v>12</v>
      </c>
      <c r="E1812" s="295">
        <v>17.899999999999999</v>
      </c>
      <c r="F1812" s="295">
        <v>12.6</v>
      </c>
      <c r="G1812" s="295">
        <v>3.9</v>
      </c>
      <c r="H1812" s="295">
        <v>4.7</v>
      </c>
      <c r="I1812" s="295">
        <v>2.1</v>
      </c>
      <c r="J1812" s="295">
        <v>4.0999999999999996</v>
      </c>
      <c r="K1812" s="295">
        <v>8.8000000000000007</v>
      </c>
      <c r="L1812" s="295">
        <v>11.1</v>
      </c>
      <c r="M1812" s="295">
        <v>11.2</v>
      </c>
      <c r="N1812" s="300">
        <v>11.7</v>
      </c>
      <c r="O1812" s="99"/>
    </row>
    <row r="1813" spans="1:15">
      <c r="A1813" s="99"/>
      <c r="B1813" s="315">
        <v>22</v>
      </c>
      <c r="C1813" s="312">
        <v>22.3</v>
      </c>
      <c r="D1813" s="295">
        <v>11.5</v>
      </c>
      <c r="E1813" s="295">
        <v>12.2</v>
      </c>
      <c r="F1813" s="295">
        <v>7.6</v>
      </c>
      <c r="G1813" s="295">
        <v>3.7</v>
      </c>
      <c r="H1813" s="295">
        <v>7.9</v>
      </c>
      <c r="I1813" s="295">
        <v>2.9</v>
      </c>
      <c r="J1813" s="295">
        <v>2.5</v>
      </c>
      <c r="K1813" s="295">
        <v>-0.2</v>
      </c>
      <c r="L1813" s="295">
        <v>9.6999999999999993</v>
      </c>
      <c r="M1813" s="295">
        <v>12.6</v>
      </c>
      <c r="N1813" s="300">
        <v>15.5</v>
      </c>
      <c r="O1813" s="99"/>
    </row>
    <row r="1814" spans="1:15">
      <c r="A1814" s="99"/>
      <c r="B1814" s="315">
        <v>23</v>
      </c>
      <c r="C1814" s="312">
        <v>17.399999999999999</v>
      </c>
      <c r="D1814" s="295">
        <v>15.7</v>
      </c>
      <c r="E1814" s="295">
        <v>8.4</v>
      </c>
      <c r="F1814" s="295">
        <v>5.3</v>
      </c>
      <c r="G1814" s="295">
        <v>4.0999999999999996</v>
      </c>
      <c r="H1814" s="295">
        <v>9.5</v>
      </c>
      <c r="I1814" s="295">
        <v>1.6</v>
      </c>
      <c r="J1814" s="295">
        <v>5.4</v>
      </c>
      <c r="K1814" s="295">
        <v>2.2000000000000002</v>
      </c>
      <c r="L1814" s="295">
        <v>11.1</v>
      </c>
      <c r="M1814" s="295">
        <v>11.6</v>
      </c>
      <c r="N1814" s="300">
        <v>11.6</v>
      </c>
      <c r="O1814" s="99"/>
    </row>
    <row r="1815" spans="1:15">
      <c r="A1815" s="99"/>
      <c r="B1815" s="315">
        <v>24</v>
      </c>
      <c r="C1815" s="312">
        <v>16.899999999999999</v>
      </c>
      <c r="D1815" s="295">
        <v>10.6</v>
      </c>
      <c r="E1815" s="295">
        <v>9.3000000000000007</v>
      </c>
      <c r="F1815" s="295">
        <v>3.6</v>
      </c>
      <c r="G1815" s="295">
        <v>3.8</v>
      </c>
      <c r="H1815" s="295">
        <v>7</v>
      </c>
      <c r="I1815" s="295">
        <v>-1.6</v>
      </c>
      <c r="J1815" s="295">
        <v>5.3</v>
      </c>
      <c r="K1815" s="295">
        <v>8.6999999999999993</v>
      </c>
      <c r="L1815" s="295">
        <v>13.5</v>
      </c>
      <c r="M1815" s="295">
        <v>12</v>
      </c>
      <c r="N1815" s="300">
        <v>14.5</v>
      </c>
      <c r="O1815" s="99"/>
    </row>
    <row r="1816" spans="1:15">
      <c r="A1816" s="99"/>
      <c r="B1816" s="315">
        <v>25</v>
      </c>
      <c r="C1816" s="312">
        <v>18.3</v>
      </c>
      <c r="D1816" s="295">
        <v>13</v>
      </c>
      <c r="E1816" s="295">
        <v>12.3</v>
      </c>
      <c r="F1816" s="295">
        <v>6.4</v>
      </c>
      <c r="G1816" s="295">
        <v>3.4</v>
      </c>
      <c r="H1816" s="295">
        <v>3.3</v>
      </c>
      <c r="I1816" s="295">
        <v>-1</v>
      </c>
      <c r="J1816" s="295">
        <v>3.6</v>
      </c>
      <c r="K1816" s="295">
        <v>10.8</v>
      </c>
      <c r="L1816" s="295">
        <v>14.5</v>
      </c>
      <c r="M1816" s="295">
        <v>14.4</v>
      </c>
      <c r="N1816" s="300">
        <v>14.7</v>
      </c>
      <c r="O1816" s="99"/>
    </row>
    <row r="1817" spans="1:15">
      <c r="A1817" s="99"/>
      <c r="B1817" s="315">
        <v>26</v>
      </c>
      <c r="C1817" s="312">
        <v>19.7</v>
      </c>
      <c r="D1817" s="295">
        <v>12</v>
      </c>
      <c r="E1817" s="295">
        <v>11.5</v>
      </c>
      <c r="F1817" s="295">
        <v>4.5999999999999996</v>
      </c>
      <c r="G1817" s="295">
        <v>1.3</v>
      </c>
      <c r="H1817" s="295">
        <v>-3</v>
      </c>
      <c r="I1817" s="295">
        <v>-2.1</v>
      </c>
      <c r="J1817" s="295">
        <v>3.3</v>
      </c>
      <c r="K1817" s="295">
        <v>11.3</v>
      </c>
      <c r="L1817" s="295">
        <v>13.5</v>
      </c>
      <c r="M1817" s="295">
        <v>12.4</v>
      </c>
      <c r="N1817" s="300">
        <v>18.2</v>
      </c>
      <c r="O1817" s="99"/>
    </row>
    <row r="1818" spans="1:15">
      <c r="A1818" s="99"/>
      <c r="B1818" s="315">
        <v>27</v>
      </c>
      <c r="C1818" s="312">
        <v>21.7</v>
      </c>
      <c r="D1818" s="295">
        <v>10.199999999999999</v>
      </c>
      <c r="E1818" s="295">
        <v>12.6</v>
      </c>
      <c r="F1818" s="295">
        <v>4.5999999999999996</v>
      </c>
      <c r="G1818" s="295">
        <v>1.6</v>
      </c>
      <c r="H1818" s="295">
        <v>-7</v>
      </c>
      <c r="I1818" s="295">
        <v>0.5</v>
      </c>
      <c r="J1818" s="295">
        <v>4.5999999999999996</v>
      </c>
      <c r="K1818" s="295">
        <v>6.8</v>
      </c>
      <c r="L1818" s="295">
        <v>17.600000000000001</v>
      </c>
      <c r="M1818" s="295">
        <v>10.4</v>
      </c>
      <c r="N1818" s="300">
        <v>18</v>
      </c>
      <c r="O1818" s="99"/>
    </row>
    <row r="1819" spans="1:15">
      <c r="A1819" s="99"/>
      <c r="B1819" s="315">
        <v>28</v>
      </c>
      <c r="C1819" s="312">
        <v>20.5</v>
      </c>
      <c r="D1819" s="295">
        <v>11.5</v>
      </c>
      <c r="E1819" s="295">
        <v>12.8</v>
      </c>
      <c r="F1819" s="295">
        <v>3</v>
      </c>
      <c r="G1819" s="295">
        <v>0.3</v>
      </c>
      <c r="H1819" s="295">
        <v>-7.7</v>
      </c>
      <c r="I1819" s="295">
        <v>1.1000000000000001</v>
      </c>
      <c r="J1819" s="295">
        <v>3.1</v>
      </c>
      <c r="K1819" s="295">
        <v>4.9000000000000004</v>
      </c>
      <c r="L1819" s="295">
        <v>8.1999999999999993</v>
      </c>
      <c r="M1819" s="295">
        <v>10.5</v>
      </c>
      <c r="N1819" s="300">
        <v>14.8</v>
      </c>
      <c r="O1819" s="99"/>
    </row>
    <row r="1820" spans="1:15">
      <c r="A1820" s="99"/>
      <c r="B1820" s="315">
        <v>29</v>
      </c>
      <c r="C1820" s="312">
        <v>20.8</v>
      </c>
      <c r="D1820" s="295">
        <v>17.399999999999999</v>
      </c>
      <c r="E1820" s="295">
        <v>14.4</v>
      </c>
      <c r="F1820" s="295">
        <v>6.2</v>
      </c>
      <c r="G1820" s="295">
        <v>-2.5</v>
      </c>
      <c r="H1820" s="295">
        <v>-5.6</v>
      </c>
      <c r="I1820" s="295">
        <v>0.4</v>
      </c>
      <c r="J1820" s="295"/>
      <c r="K1820" s="295">
        <v>8</v>
      </c>
      <c r="L1820" s="295">
        <v>6.6</v>
      </c>
      <c r="M1820" s="295">
        <v>15.2</v>
      </c>
      <c r="N1820" s="300">
        <v>15.4</v>
      </c>
      <c r="O1820" s="99"/>
    </row>
    <row r="1821" spans="1:15">
      <c r="A1821" s="99"/>
      <c r="B1821" s="315">
        <v>30</v>
      </c>
      <c r="C1821" s="312">
        <v>21.4</v>
      </c>
      <c r="D1821" s="295">
        <v>17.7</v>
      </c>
      <c r="E1821" s="295">
        <v>17.3</v>
      </c>
      <c r="F1821" s="295">
        <v>5.6</v>
      </c>
      <c r="G1821" s="295">
        <v>-2.8</v>
      </c>
      <c r="H1821" s="295">
        <v>-11.4</v>
      </c>
      <c r="I1821" s="295">
        <v>1.7</v>
      </c>
      <c r="J1821" s="295"/>
      <c r="K1821" s="295">
        <v>6.2</v>
      </c>
      <c r="L1821" s="295">
        <v>10.5</v>
      </c>
      <c r="M1821" s="295">
        <v>16.899999999999999</v>
      </c>
      <c r="N1821" s="300">
        <v>18.600000000000001</v>
      </c>
      <c r="O1821" s="99"/>
    </row>
    <row r="1822" spans="1:15" ht="15" thickBot="1">
      <c r="A1822" s="99"/>
      <c r="B1822" s="323">
        <v>31</v>
      </c>
      <c r="C1822" s="313">
        <v>17.8</v>
      </c>
      <c r="D1822" s="302">
        <v>16.2</v>
      </c>
      <c r="E1822" s="302"/>
      <c r="F1822" s="302">
        <v>6.4</v>
      </c>
      <c r="G1822" s="302"/>
      <c r="H1822" s="302">
        <v>-4.5</v>
      </c>
      <c r="I1822" s="302">
        <v>0.1</v>
      </c>
      <c r="J1822" s="302"/>
      <c r="K1822" s="302">
        <v>5.9</v>
      </c>
      <c r="L1822" s="302"/>
      <c r="M1822" s="302">
        <v>15.1</v>
      </c>
      <c r="N1822" s="303"/>
      <c r="O1822" s="99"/>
    </row>
    <row r="1823" spans="1:15">
      <c r="A1823" s="306" t="s">
        <v>652</v>
      </c>
      <c r="B1823" s="304" t="s">
        <v>211</v>
      </c>
      <c r="C1823" s="219">
        <v>0</v>
      </c>
      <c r="D1823" s="219">
        <v>0</v>
      </c>
      <c r="E1823" s="219">
        <v>8</v>
      </c>
      <c r="F1823" s="219">
        <v>20</v>
      </c>
      <c r="G1823" s="219">
        <v>29</v>
      </c>
      <c r="H1823" s="219">
        <v>31</v>
      </c>
      <c r="I1823" s="219">
        <v>31</v>
      </c>
      <c r="J1823" s="219">
        <v>28</v>
      </c>
      <c r="K1823" s="219">
        <v>31</v>
      </c>
      <c r="L1823" s="219">
        <v>24</v>
      </c>
      <c r="M1823" s="219">
        <v>18</v>
      </c>
      <c r="N1823" s="220">
        <v>7</v>
      </c>
    </row>
    <row r="1824" spans="1:15" ht="15" thickBot="1">
      <c r="A1824" s="307" t="s">
        <v>651</v>
      </c>
      <c r="B1824" s="305" t="s">
        <v>650</v>
      </c>
      <c r="C1824" s="211">
        <v>19.07096774193548</v>
      </c>
      <c r="D1824" s="211">
        <v>15.97096774193548</v>
      </c>
      <c r="E1824" s="211">
        <v>14.896666666666667</v>
      </c>
      <c r="F1824" s="211">
        <v>10.477419354838712</v>
      </c>
      <c r="G1824" s="211">
        <v>6.953333333333334</v>
      </c>
      <c r="H1824" s="211">
        <v>2.0516129032258061</v>
      </c>
      <c r="I1824" s="211">
        <v>1.7000000000000004</v>
      </c>
      <c r="J1824" s="211">
        <v>1.1178571428571431</v>
      </c>
      <c r="K1824" s="211">
        <v>4.9322580645161285</v>
      </c>
      <c r="L1824" s="211">
        <v>8.5966666666666658</v>
      </c>
      <c r="M1824" s="211">
        <v>13.119354838709675</v>
      </c>
      <c r="N1824" s="212">
        <v>16.899999999999999</v>
      </c>
    </row>
    <row r="1825" spans="1:15">
      <c r="B1825" s="108"/>
      <c r="C1825" s="105"/>
      <c r="D1825" s="105"/>
      <c r="E1825" s="107"/>
      <c r="F1825" s="105"/>
      <c r="G1825" s="105"/>
      <c r="H1825" s="106"/>
      <c r="I1825" s="105"/>
      <c r="J1825" s="105"/>
      <c r="K1825" s="105"/>
      <c r="L1825" s="105"/>
      <c r="M1825" s="105"/>
      <c r="N1825" s="105"/>
    </row>
    <row r="1826" spans="1:15" ht="15" thickBot="1">
      <c r="B1826" s="108"/>
      <c r="C1826" s="105"/>
      <c r="D1826" s="105"/>
      <c r="E1826" s="107"/>
      <c r="F1826" s="105"/>
      <c r="G1826" s="105"/>
      <c r="H1826" s="106"/>
      <c r="I1826" s="105"/>
      <c r="J1826" s="105"/>
      <c r="K1826" s="105"/>
      <c r="L1826" s="105"/>
      <c r="M1826" s="105"/>
      <c r="N1826" s="105"/>
    </row>
    <row r="1827" spans="1:15" ht="15" thickBot="1">
      <c r="A1827" s="318" t="s">
        <v>699</v>
      </c>
      <c r="B1827" s="284" t="s">
        <v>236</v>
      </c>
      <c r="C1827" s="285" t="s">
        <v>667</v>
      </c>
      <c r="D1827" s="285" t="s">
        <v>667</v>
      </c>
      <c r="E1827" s="285" t="s">
        <v>667</v>
      </c>
      <c r="F1827" s="285" t="s">
        <v>667</v>
      </c>
      <c r="G1827" s="285" t="s">
        <v>667</v>
      </c>
      <c r="H1827" s="285" t="s">
        <v>667</v>
      </c>
      <c r="I1827" s="285" t="s">
        <v>666</v>
      </c>
      <c r="J1827" s="285" t="s">
        <v>666</v>
      </c>
      <c r="K1827" s="285" t="s">
        <v>666</v>
      </c>
      <c r="L1827" s="285" t="s">
        <v>666</v>
      </c>
      <c r="M1827" s="285" t="s">
        <v>666</v>
      </c>
      <c r="N1827" s="286" t="s">
        <v>666</v>
      </c>
      <c r="O1827" s="99"/>
    </row>
    <row r="1828" spans="1:15" ht="15" thickBot="1">
      <c r="A1828" s="102"/>
      <c r="B1828" s="287" t="s">
        <v>195</v>
      </c>
      <c r="C1828" s="288" t="s">
        <v>665</v>
      </c>
      <c r="D1828" s="288" t="s">
        <v>664</v>
      </c>
      <c r="E1828" s="288" t="s">
        <v>663</v>
      </c>
      <c r="F1828" s="288" t="s">
        <v>662</v>
      </c>
      <c r="G1828" s="288" t="s">
        <v>661</v>
      </c>
      <c r="H1828" s="288" t="s">
        <v>660</v>
      </c>
      <c r="I1828" s="288" t="s">
        <v>659</v>
      </c>
      <c r="J1828" s="288" t="s">
        <v>658</v>
      </c>
      <c r="K1828" s="288" t="s">
        <v>657</v>
      </c>
      <c r="L1828" s="288" t="s">
        <v>656</v>
      </c>
      <c r="M1828" s="288" t="s">
        <v>655</v>
      </c>
      <c r="N1828" s="289" t="s">
        <v>654</v>
      </c>
      <c r="O1828" s="99"/>
    </row>
    <row r="1829" spans="1:15" ht="15" thickBot="1">
      <c r="A1829" s="102"/>
      <c r="B1829" s="319" t="s">
        <v>653</v>
      </c>
      <c r="C1829" s="102"/>
      <c r="D1829" s="102"/>
      <c r="E1829" s="104"/>
      <c r="F1829" s="102"/>
      <c r="G1829" s="102"/>
      <c r="H1829" s="103"/>
      <c r="I1829" s="102"/>
      <c r="J1829" s="102"/>
      <c r="K1829" s="102"/>
      <c r="L1829" s="102"/>
      <c r="M1829" s="102"/>
      <c r="N1829" s="102"/>
      <c r="O1829" s="99"/>
    </row>
    <row r="1830" spans="1:15">
      <c r="A1830" s="99"/>
      <c r="B1830" s="314">
        <v>1</v>
      </c>
      <c r="C1830" s="322">
        <v>15.1</v>
      </c>
      <c r="D1830" s="297">
        <v>19.399999999999999</v>
      </c>
      <c r="E1830" s="297">
        <v>15.6</v>
      </c>
      <c r="F1830" s="297">
        <v>15.4</v>
      </c>
      <c r="G1830" s="297">
        <v>8.6</v>
      </c>
      <c r="H1830" s="297">
        <v>-2.1</v>
      </c>
      <c r="I1830" s="297">
        <v>-2</v>
      </c>
      <c r="J1830" s="297">
        <v>-1.2</v>
      </c>
      <c r="K1830" s="297">
        <v>5.2</v>
      </c>
      <c r="L1830" s="297">
        <v>3.6</v>
      </c>
      <c r="M1830" s="297">
        <v>10.8</v>
      </c>
      <c r="N1830" s="298">
        <v>19.8</v>
      </c>
      <c r="O1830" s="99"/>
    </row>
    <row r="1831" spans="1:15">
      <c r="A1831" s="99"/>
      <c r="B1831" s="315">
        <v>2</v>
      </c>
      <c r="C1831" s="312">
        <v>15.8</v>
      </c>
      <c r="D1831" s="295">
        <v>24.3</v>
      </c>
      <c r="E1831" s="295">
        <v>15.5</v>
      </c>
      <c r="F1831" s="295">
        <v>14</v>
      </c>
      <c r="G1831" s="295">
        <v>9.4</v>
      </c>
      <c r="H1831" s="295">
        <v>-1.3</v>
      </c>
      <c r="I1831" s="295">
        <v>2.2000000000000002</v>
      </c>
      <c r="J1831" s="295">
        <v>-1.9</v>
      </c>
      <c r="K1831" s="295">
        <v>4</v>
      </c>
      <c r="L1831" s="295">
        <v>2.2000000000000002</v>
      </c>
      <c r="M1831" s="295">
        <v>9.6999999999999993</v>
      </c>
      <c r="N1831" s="300">
        <v>21.6</v>
      </c>
      <c r="O1831" s="99"/>
    </row>
    <row r="1832" spans="1:15">
      <c r="A1832" s="99"/>
      <c r="B1832" s="315">
        <v>3</v>
      </c>
      <c r="C1832" s="312">
        <v>17.8</v>
      </c>
      <c r="D1832" s="295">
        <v>22.9</v>
      </c>
      <c r="E1832" s="295">
        <v>16.8</v>
      </c>
      <c r="F1832" s="295">
        <v>11.5</v>
      </c>
      <c r="G1832" s="295">
        <v>9.5</v>
      </c>
      <c r="H1832" s="295">
        <v>1.2</v>
      </c>
      <c r="I1832" s="295">
        <v>1.6</v>
      </c>
      <c r="J1832" s="295">
        <v>-1.5</v>
      </c>
      <c r="K1832" s="295">
        <v>3.7</v>
      </c>
      <c r="L1832" s="295">
        <v>3.8</v>
      </c>
      <c r="M1832" s="295">
        <v>12.1</v>
      </c>
      <c r="N1832" s="300">
        <v>24.3</v>
      </c>
      <c r="O1832" s="99"/>
    </row>
    <row r="1833" spans="1:15">
      <c r="A1833" s="99"/>
      <c r="B1833" s="315">
        <v>4</v>
      </c>
      <c r="C1833" s="312">
        <v>21.1</v>
      </c>
      <c r="D1833" s="295">
        <v>18.3</v>
      </c>
      <c r="E1833" s="295">
        <v>18.5</v>
      </c>
      <c r="F1833" s="295">
        <v>10.9</v>
      </c>
      <c r="G1833" s="295">
        <v>13.9</v>
      </c>
      <c r="H1833" s="295">
        <v>1.5</v>
      </c>
      <c r="I1833" s="295">
        <v>2.4</v>
      </c>
      <c r="J1833" s="295">
        <v>-0.8</v>
      </c>
      <c r="K1833" s="295">
        <v>2.5</v>
      </c>
      <c r="L1833" s="295">
        <v>1.5</v>
      </c>
      <c r="M1833" s="295">
        <v>14.7</v>
      </c>
      <c r="N1833" s="300">
        <v>18.3</v>
      </c>
      <c r="O1833" s="99"/>
    </row>
    <row r="1834" spans="1:15">
      <c r="A1834" s="99"/>
      <c r="B1834" s="315">
        <v>5</v>
      </c>
      <c r="C1834" s="312">
        <v>20.2</v>
      </c>
      <c r="D1834" s="295">
        <v>20.8</v>
      </c>
      <c r="E1834" s="295">
        <v>16.8</v>
      </c>
      <c r="F1834" s="295">
        <v>11.4</v>
      </c>
      <c r="G1834" s="295">
        <v>15.9</v>
      </c>
      <c r="H1834" s="295">
        <v>1.2</v>
      </c>
      <c r="I1834" s="295">
        <v>-0.8</v>
      </c>
      <c r="J1834" s="295">
        <v>-1.4</v>
      </c>
      <c r="K1834" s="295">
        <v>1.6</v>
      </c>
      <c r="L1834" s="295">
        <v>2.7</v>
      </c>
      <c r="M1834" s="295">
        <v>19.7</v>
      </c>
      <c r="N1834" s="300">
        <v>18.399999999999999</v>
      </c>
      <c r="O1834" s="99"/>
    </row>
    <row r="1835" spans="1:15">
      <c r="A1835" s="99"/>
      <c r="B1835" s="315">
        <v>6</v>
      </c>
      <c r="C1835" s="312">
        <v>22.9</v>
      </c>
      <c r="D1835" s="295">
        <v>20.100000000000001</v>
      </c>
      <c r="E1835" s="295">
        <v>18.8</v>
      </c>
      <c r="F1835" s="295">
        <v>11.6</v>
      </c>
      <c r="G1835" s="295">
        <v>14.3</v>
      </c>
      <c r="H1835" s="295">
        <v>2.8</v>
      </c>
      <c r="I1835" s="295">
        <v>-6</v>
      </c>
      <c r="J1835" s="295">
        <v>-2.2999999999999998</v>
      </c>
      <c r="K1835" s="295">
        <v>0.9</v>
      </c>
      <c r="L1835" s="295">
        <v>2.1</v>
      </c>
      <c r="M1835" s="295">
        <v>14.3</v>
      </c>
      <c r="N1835" s="300">
        <v>21.4</v>
      </c>
      <c r="O1835" s="99"/>
    </row>
    <row r="1836" spans="1:15">
      <c r="A1836" s="99"/>
      <c r="B1836" s="315">
        <v>7</v>
      </c>
      <c r="C1836" s="312">
        <v>25.2</v>
      </c>
      <c r="D1836" s="295">
        <v>20.3</v>
      </c>
      <c r="E1836" s="295">
        <v>18.899999999999999</v>
      </c>
      <c r="F1836" s="295">
        <v>11.9</v>
      </c>
      <c r="G1836" s="295">
        <v>10.5</v>
      </c>
      <c r="H1836" s="295">
        <v>2.9</v>
      </c>
      <c r="I1836" s="295">
        <v>-5.2</v>
      </c>
      <c r="J1836" s="295">
        <v>-2.5</v>
      </c>
      <c r="K1836" s="295">
        <v>3.1</v>
      </c>
      <c r="L1836" s="295">
        <v>5.7</v>
      </c>
      <c r="M1836" s="295">
        <v>13.9</v>
      </c>
      <c r="N1836" s="300">
        <v>22.2</v>
      </c>
      <c r="O1836" s="99"/>
    </row>
    <row r="1837" spans="1:15">
      <c r="A1837" s="99"/>
      <c r="B1837" s="315">
        <v>8</v>
      </c>
      <c r="C1837" s="312">
        <v>23.1</v>
      </c>
      <c r="D1837" s="295">
        <v>20.5</v>
      </c>
      <c r="E1837" s="295">
        <v>19.899999999999999</v>
      </c>
      <c r="F1837" s="295">
        <v>14.9</v>
      </c>
      <c r="G1837" s="295">
        <v>9.4</v>
      </c>
      <c r="H1837" s="295">
        <v>1.7</v>
      </c>
      <c r="I1837" s="295">
        <v>-2</v>
      </c>
      <c r="J1837" s="295">
        <v>-1.5</v>
      </c>
      <c r="K1837" s="295">
        <v>5.5</v>
      </c>
      <c r="L1837" s="295">
        <v>7.1</v>
      </c>
      <c r="M1837" s="295">
        <v>14.7</v>
      </c>
      <c r="N1837" s="300">
        <v>17.899999999999999</v>
      </c>
      <c r="O1837" s="99"/>
    </row>
    <row r="1838" spans="1:15">
      <c r="A1838" s="99"/>
      <c r="B1838" s="315">
        <v>9</v>
      </c>
      <c r="C1838" s="312">
        <v>17.899999999999999</v>
      </c>
      <c r="D1838" s="295">
        <v>20.9</v>
      </c>
      <c r="E1838" s="295">
        <v>17.899999999999999</v>
      </c>
      <c r="F1838" s="295">
        <v>16.399999999999999</v>
      </c>
      <c r="G1838" s="295">
        <v>10.1</v>
      </c>
      <c r="H1838" s="295">
        <v>0.7</v>
      </c>
      <c r="I1838" s="295">
        <v>2.9</v>
      </c>
      <c r="J1838" s="295">
        <v>-0.5</v>
      </c>
      <c r="K1838" s="295">
        <v>5.4</v>
      </c>
      <c r="L1838" s="295">
        <v>7.8</v>
      </c>
      <c r="M1838" s="295">
        <v>15.2</v>
      </c>
      <c r="N1838" s="300">
        <v>15.3</v>
      </c>
      <c r="O1838" s="99"/>
    </row>
    <row r="1839" spans="1:15">
      <c r="A1839" s="99"/>
      <c r="B1839" s="315">
        <v>10</v>
      </c>
      <c r="C1839" s="312">
        <v>18.3</v>
      </c>
      <c r="D1839" s="295">
        <v>22</v>
      </c>
      <c r="E1839" s="295">
        <v>16</v>
      </c>
      <c r="F1839" s="295">
        <v>17</v>
      </c>
      <c r="G1839" s="295">
        <v>12.5</v>
      </c>
      <c r="H1839" s="295">
        <v>-0.9</v>
      </c>
      <c r="I1839" s="295">
        <v>9.6</v>
      </c>
      <c r="J1839" s="295">
        <v>2.9</v>
      </c>
      <c r="K1839" s="295">
        <v>5.5</v>
      </c>
      <c r="L1839" s="295">
        <v>10.7</v>
      </c>
      <c r="M1839" s="295">
        <v>13.5</v>
      </c>
      <c r="N1839" s="300">
        <v>16.399999999999999</v>
      </c>
      <c r="O1839" s="99"/>
    </row>
    <row r="1840" spans="1:15">
      <c r="A1840" s="99"/>
      <c r="B1840" s="315">
        <v>11</v>
      </c>
      <c r="C1840" s="312">
        <v>16.8</v>
      </c>
      <c r="D1840" s="295">
        <v>20.3</v>
      </c>
      <c r="E1840" s="295">
        <v>15.2</v>
      </c>
      <c r="F1840" s="295">
        <v>15.4</v>
      </c>
      <c r="G1840" s="295">
        <v>11.5</v>
      </c>
      <c r="H1840" s="295">
        <v>2.4</v>
      </c>
      <c r="I1840" s="295">
        <v>3</v>
      </c>
      <c r="J1840" s="295">
        <v>2.2999999999999998</v>
      </c>
      <c r="K1840" s="295">
        <v>3.8</v>
      </c>
      <c r="L1840" s="295">
        <v>13.5</v>
      </c>
      <c r="M1840" s="295">
        <v>11.4</v>
      </c>
      <c r="N1840" s="300">
        <v>20.100000000000001</v>
      </c>
      <c r="O1840" s="99"/>
    </row>
    <row r="1841" spans="1:15">
      <c r="A1841" s="99"/>
      <c r="B1841" s="315">
        <v>12</v>
      </c>
      <c r="C1841" s="312">
        <v>17.600000000000001</v>
      </c>
      <c r="D1841" s="295">
        <v>17</v>
      </c>
      <c r="E1841" s="295">
        <v>16.399999999999999</v>
      </c>
      <c r="F1841" s="295">
        <v>14.9</v>
      </c>
      <c r="G1841" s="295">
        <v>11.6</v>
      </c>
      <c r="H1841" s="295">
        <v>6.5</v>
      </c>
      <c r="I1841" s="295">
        <v>3.3</v>
      </c>
      <c r="J1841" s="295">
        <v>2.1</v>
      </c>
      <c r="K1841" s="295">
        <v>3.6</v>
      </c>
      <c r="L1841" s="295">
        <v>10.7</v>
      </c>
      <c r="M1841" s="295">
        <v>17.5</v>
      </c>
      <c r="N1841" s="300">
        <v>24</v>
      </c>
      <c r="O1841" s="99"/>
    </row>
    <row r="1842" spans="1:15">
      <c r="A1842" s="99"/>
      <c r="B1842" s="315">
        <v>13</v>
      </c>
      <c r="C1842" s="312">
        <v>19.600000000000001</v>
      </c>
      <c r="D1842" s="295">
        <v>18.5</v>
      </c>
      <c r="E1842" s="295">
        <v>16.7</v>
      </c>
      <c r="F1842" s="295">
        <v>15.3</v>
      </c>
      <c r="G1842" s="295">
        <v>9.3000000000000007</v>
      </c>
      <c r="H1842" s="295">
        <v>6.7</v>
      </c>
      <c r="I1842" s="295">
        <v>6.1</v>
      </c>
      <c r="J1842" s="295">
        <v>1.7</v>
      </c>
      <c r="K1842" s="295">
        <v>2.2999999999999998</v>
      </c>
      <c r="L1842" s="295">
        <v>10</v>
      </c>
      <c r="M1842" s="295">
        <v>13.2</v>
      </c>
      <c r="N1842" s="300">
        <v>25.9</v>
      </c>
      <c r="O1842" s="99"/>
    </row>
    <row r="1843" spans="1:15">
      <c r="A1843" s="99"/>
      <c r="B1843" s="315">
        <v>14</v>
      </c>
      <c r="C1843" s="312">
        <v>22.1</v>
      </c>
      <c r="D1843" s="295">
        <v>16.2</v>
      </c>
      <c r="E1843" s="295">
        <v>17.8</v>
      </c>
      <c r="F1843" s="295">
        <v>12.4</v>
      </c>
      <c r="G1843" s="295">
        <v>8</v>
      </c>
      <c r="H1843" s="295">
        <v>6.5</v>
      </c>
      <c r="I1843" s="295">
        <v>4.9000000000000004</v>
      </c>
      <c r="J1843" s="295">
        <v>1.4</v>
      </c>
      <c r="K1843" s="295">
        <v>3.1</v>
      </c>
      <c r="L1843" s="295">
        <v>9.4</v>
      </c>
      <c r="M1843" s="295">
        <v>9.3000000000000007</v>
      </c>
      <c r="N1843" s="300">
        <v>21.9</v>
      </c>
      <c r="O1843" s="99"/>
    </row>
    <row r="1844" spans="1:15">
      <c r="A1844" s="99"/>
      <c r="B1844" s="315">
        <v>15</v>
      </c>
      <c r="C1844" s="312">
        <v>22.2</v>
      </c>
      <c r="D1844" s="295">
        <v>17.399999999999999</v>
      </c>
      <c r="E1844" s="295">
        <v>16.7</v>
      </c>
      <c r="F1844" s="295">
        <v>10.9</v>
      </c>
      <c r="G1844" s="295">
        <v>8.6</v>
      </c>
      <c r="H1844" s="295">
        <v>7.4</v>
      </c>
      <c r="I1844" s="295">
        <v>3.7</v>
      </c>
      <c r="J1844" s="295">
        <v>1</v>
      </c>
      <c r="K1844" s="295">
        <v>7.1</v>
      </c>
      <c r="L1844" s="295">
        <v>15.2</v>
      </c>
      <c r="M1844" s="295">
        <v>11.9</v>
      </c>
      <c r="N1844" s="300">
        <v>15.7</v>
      </c>
      <c r="O1844" s="99"/>
    </row>
    <row r="1845" spans="1:15">
      <c r="A1845" s="99"/>
      <c r="B1845" s="315">
        <v>16</v>
      </c>
      <c r="C1845" s="312">
        <v>23.3</v>
      </c>
      <c r="D1845" s="295">
        <v>14.4</v>
      </c>
      <c r="E1845" s="295">
        <v>16.5</v>
      </c>
      <c r="F1845" s="295">
        <v>13.1</v>
      </c>
      <c r="G1845" s="295">
        <v>9.1999999999999993</v>
      </c>
      <c r="H1845" s="295">
        <v>7.2</v>
      </c>
      <c r="I1845" s="295">
        <v>7.2</v>
      </c>
      <c r="J1845" s="295">
        <v>-1.2</v>
      </c>
      <c r="K1845" s="295">
        <v>8.3000000000000007</v>
      </c>
      <c r="L1845" s="295">
        <v>14</v>
      </c>
      <c r="M1845" s="295">
        <v>15.3</v>
      </c>
      <c r="N1845" s="300">
        <v>14.5</v>
      </c>
      <c r="O1845" s="99"/>
    </row>
    <row r="1846" spans="1:15">
      <c r="A1846" s="99"/>
      <c r="B1846" s="315">
        <v>17</v>
      </c>
      <c r="C1846" s="312">
        <v>23.3</v>
      </c>
      <c r="D1846" s="295">
        <v>14.8</v>
      </c>
      <c r="E1846" s="295">
        <v>16.100000000000001</v>
      </c>
      <c r="F1846" s="295">
        <v>12.2</v>
      </c>
      <c r="G1846" s="295">
        <v>7.7</v>
      </c>
      <c r="H1846" s="295">
        <v>4.0999999999999996</v>
      </c>
      <c r="I1846" s="295">
        <v>5.2</v>
      </c>
      <c r="J1846" s="295">
        <v>-0.5</v>
      </c>
      <c r="K1846" s="295">
        <v>7.9</v>
      </c>
      <c r="L1846" s="295">
        <v>10</v>
      </c>
      <c r="M1846" s="295">
        <v>12.4</v>
      </c>
      <c r="N1846" s="300">
        <v>13.4</v>
      </c>
      <c r="O1846" s="99"/>
    </row>
    <row r="1847" spans="1:15">
      <c r="A1847" s="99"/>
      <c r="B1847" s="315">
        <v>18</v>
      </c>
      <c r="C1847" s="312">
        <v>22.6</v>
      </c>
      <c r="D1847" s="295">
        <v>19.600000000000001</v>
      </c>
      <c r="E1847" s="295">
        <v>15.1</v>
      </c>
      <c r="F1847" s="295">
        <v>11.6</v>
      </c>
      <c r="G1847" s="295">
        <v>6.6</v>
      </c>
      <c r="H1847" s="295">
        <v>6.9</v>
      </c>
      <c r="I1847" s="295">
        <v>2.2000000000000002</v>
      </c>
      <c r="J1847" s="295">
        <v>0.1</v>
      </c>
      <c r="K1847" s="295">
        <v>5.4</v>
      </c>
      <c r="L1847" s="295">
        <v>4.9000000000000004</v>
      </c>
      <c r="M1847" s="295">
        <v>14.5</v>
      </c>
      <c r="N1847" s="300">
        <v>16.8</v>
      </c>
      <c r="O1847" s="99"/>
    </row>
    <row r="1848" spans="1:15">
      <c r="A1848" s="99"/>
      <c r="B1848" s="315">
        <v>19</v>
      </c>
      <c r="C1848" s="312">
        <v>24</v>
      </c>
      <c r="D1848" s="295">
        <v>13.9</v>
      </c>
      <c r="E1848" s="295">
        <v>15.9</v>
      </c>
      <c r="F1848" s="295">
        <v>13.9</v>
      </c>
      <c r="G1848" s="295">
        <v>6.3</v>
      </c>
      <c r="H1848" s="295">
        <v>10.5</v>
      </c>
      <c r="I1848" s="295">
        <v>2.2000000000000002</v>
      </c>
      <c r="J1848" s="295">
        <v>0.5</v>
      </c>
      <c r="K1848" s="295">
        <v>4.7</v>
      </c>
      <c r="L1848" s="295">
        <v>7.3</v>
      </c>
      <c r="M1848" s="295">
        <v>18.100000000000001</v>
      </c>
      <c r="N1848" s="300">
        <v>12.4</v>
      </c>
      <c r="O1848" s="99"/>
    </row>
    <row r="1849" spans="1:15">
      <c r="A1849" s="99"/>
      <c r="B1849" s="315">
        <v>20</v>
      </c>
      <c r="C1849" s="312">
        <v>25.8</v>
      </c>
      <c r="D1849" s="295">
        <v>16.5</v>
      </c>
      <c r="E1849" s="295">
        <v>17.2</v>
      </c>
      <c r="F1849" s="295">
        <v>14.1</v>
      </c>
      <c r="G1849" s="295">
        <v>4.7</v>
      </c>
      <c r="H1849" s="295">
        <v>5.3</v>
      </c>
      <c r="I1849" s="295">
        <v>2.9</v>
      </c>
      <c r="J1849" s="295">
        <v>3.4</v>
      </c>
      <c r="K1849" s="295">
        <v>3.9</v>
      </c>
      <c r="L1849" s="295">
        <v>11.1</v>
      </c>
      <c r="M1849" s="295">
        <v>12</v>
      </c>
      <c r="N1849" s="300">
        <v>11.9</v>
      </c>
      <c r="O1849" s="99"/>
    </row>
    <row r="1850" spans="1:15">
      <c r="A1850" s="99"/>
      <c r="B1850" s="315">
        <v>21</v>
      </c>
      <c r="C1850" s="312">
        <v>22.2</v>
      </c>
      <c r="D1850" s="295">
        <v>13.5</v>
      </c>
      <c r="E1850" s="295">
        <v>17.600000000000001</v>
      </c>
      <c r="F1850" s="295">
        <v>12.3</v>
      </c>
      <c r="G1850" s="295">
        <v>4.2</v>
      </c>
      <c r="H1850" s="295">
        <v>3.9</v>
      </c>
      <c r="I1850" s="295">
        <v>3</v>
      </c>
      <c r="J1850" s="295">
        <v>3.5</v>
      </c>
      <c r="K1850" s="295">
        <v>7.4</v>
      </c>
      <c r="L1850" s="295">
        <v>12.7</v>
      </c>
      <c r="M1850" s="295">
        <v>11.7</v>
      </c>
      <c r="N1850" s="300">
        <v>11.6</v>
      </c>
      <c r="O1850" s="99"/>
    </row>
    <row r="1851" spans="1:15">
      <c r="A1851" s="99"/>
      <c r="B1851" s="315">
        <v>22</v>
      </c>
      <c r="C1851" s="312">
        <v>24.2</v>
      </c>
      <c r="D1851" s="295">
        <v>14.2</v>
      </c>
      <c r="E1851" s="295">
        <v>10.9</v>
      </c>
      <c r="F1851" s="295">
        <v>7.4</v>
      </c>
      <c r="G1851" s="295">
        <v>4</v>
      </c>
      <c r="H1851" s="295">
        <v>6.6</v>
      </c>
      <c r="I1851" s="295">
        <v>3.6</v>
      </c>
      <c r="J1851" s="295">
        <v>3.7</v>
      </c>
      <c r="K1851" s="295">
        <v>2</v>
      </c>
      <c r="L1851" s="295">
        <v>10.6</v>
      </c>
      <c r="M1851" s="295">
        <v>13.3</v>
      </c>
      <c r="N1851" s="300">
        <v>15.4</v>
      </c>
      <c r="O1851" s="99"/>
    </row>
    <row r="1852" spans="1:15">
      <c r="A1852" s="99"/>
      <c r="B1852" s="315">
        <v>23</v>
      </c>
      <c r="C1852" s="312">
        <v>18.3</v>
      </c>
      <c r="D1852" s="295">
        <v>17.2</v>
      </c>
      <c r="E1852" s="295">
        <v>8.9</v>
      </c>
      <c r="F1852" s="295">
        <v>5.7</v>
      </c>
      <c r="G1852" s="295">
        <v>3.8</v>
      </c>
      <c r="H1852" s="295">
        <v>8.9</v>
      </c>
      <c r="I1852" s="295">
        <v>2.1</v>
      </c>
      <c r="J1852" s="295">
        <v>6.1</v>
      </c>
      <c r="K1852" s="295">
        <v>2.8</v>
      </c>
      <c r="L1852" s="295">
        <v>14.2</v>
      </c>
      <c r="M1852" s="295">
        <v>11.7</v>
      </c>
      <c r="N1852" s="300">
        <v>13.4</v>
      </c>
      <c r="O1852" s="99"/>
    </row>
    <row r="1853" spans="1:15">
      <c r="A1853" s="99"/>
      <c r="B1853" s="315">
        <v>24</v>
      </c>
      <c r="C1853" s="312">
        <v>18.899999999999999</v>
      </c>
      <c r="D1853" s="295">
        <v>12.1</v>
      </c>
      <c r="E1853" s="295">
        <v>9.8000000000000007</v>
      </c>
      <c r="F1853" s="295">
        <v>3.8</v>
      </c>
      <c r="G1853" s="295">
        <v>3.5</v>
      </c>
      <c r="H1853" s="295">
        <v>6.5</v>
      </c>
      <c r="I1853" s="295">
        <v>-1.2</v>
      </c>
      <c r="J1853" s="295">
        <v>5.9</v>
      </c>
      <c r="K1853" s="295">
        <v>8.8000000000000007</v>
      </c>
      <c r="L1853" s="295">
        <v>14.6</v>
      </c>
      <c r="M1853" s="295">
        <v>12.6</v>
      </c>
      <c r="N1853" s="300">
        <v>15.1</v>
      </c>
      <c r="O1853" s="99"/>
    </row>
    <row r="1854" spans="1:15">
      <c r="A1854" s="99"/>
      <c r="B1854" s="315">
        <v>25</v>
      </c>
      <c r="C1854" s="312">
        <v>21.3</v>
      </c>
      <c r="D1854" s="295">
        <v>13.4</v>
      </c>
      <c r="E1854" s="295">
        <v>12.2</v>
      </c>
      <c r="F1854" s="295">
        <v>5.7</v>
      </c>
      <c r="G1854" s="295">
        <v>3</v>
      </c>
      <c r="H1854" s="295">
        <v>3.6</v>
      </c>
      <c r="I1854" s="295">
        <v>-0.9</v>
      </c>
      <c r="J1854" s="295">
        <v>4.0999999999999996</v>
      </c>
      <c r="K1854" s="295">
        <v>11.2</v>
      </c>
      <c r="L1854" s="295">
        <v>15.6</v>
      </c>
      <c r="M1854" s="295">
        <v>14.4</v>
      </c>
      <c r="N1854" s="300">
        <v>15.6</v>
      </c>
      <c r="O1854" s="99"/>
    </row>
    <row r="1855" spans="1:15">
      <c r="A1855" s="99"/>
      <c r="B1855" s="315">
        <v>26</v>
      </c>
      <c r="C1855" s="312">
        <v>22.9</v>
      </c>
      <c r="D1855" s="295">
        <v>13.1</v>
      </c>
      <c r="E1855" s="295">
        <v>11.8</v>
      </c>
      <c r="F1855" s="295">
        <v>5.3</v>
      </c>
      <c r="G1855" s="295">
        <v>1.7</v>
      </c>
      <c r="H1855" s="295">
        <v>-2.1</v>
      </c>
      <c r="I1855" s="295">
        <v>-2.6</v>
      </c>
      <c r="J1855" s="295">
        <v>3.9</v>
      </c>
      <c r="K1855" s="295">
        <v>11.8</v>
      </c>
      <c r="L1855" s="295">
        <v>14.8</v>
      </c>
      <c r="M1855" s="295">
        <v>12.4</v>
      </c>
      <c r="N1855" s="300">
        <v>19.3</v>
      </c>
      <c r="O1855" s="99"/>
    </row>
    <row r="1856" spans="1:15">
      <c r="A1856" s="99"/>
      <c r="B1856" s="315">
        <v>27</v>
      </c>
      <c r="C1856" s="312">
        <v>22.3</v>
      </c>
      <c r="D1856" s="295">
        <v>12</v>
      </c>
      <c r="E1856" s="295">
        <v>13.4</v>
      </c>
      <c r="F1856" s="295">
        <v>4.0999999999999996</v>
      </c>
      <c r="G1856" s="295">
        <v>2.2999999999999998</v>
      </c>
      <c r="H1856" s="295">
        <v>-7.5</v>
      </c>
      <c r="I1856" s="295">
        <v>-0.5</v>
      </c>
      <c r="J1856" s="295">
        <v>4.5999999999999996</v>
      </c>
      <c r="K1856" s="295">
        <v>7.1</v>
      </c>
      <c r="L1856" s="295">
        <v>18.899999999999999</v>
      </c>
      <c r="M1856" s="295">
        <v>11</v>
      </c>
      <c r="N1856" s="300">
        <v>18.7</v>
      </c>
      <c r="O1856" s="99"/>
    </row>
    <row r="1857" spans="1:15">
      <c r="A1857" s="99"/>
      <c r="B1857" s="315">
        <v>28</v>
      </c>
      <c r="C1857" s="312">
        <v>22.2</v>
      </c>
      <c r="D1857" s="295">
        <v>13</v>
      </c>
      <c r="E1857" s="295">
        <v>11.7</v>
      </c>
      <c r="F1857" s="295">
        <v>4.0999999999999996</v>
      </c>
      <c r="G1857" s="295">
        <v>0.6</v>
      </c>
      <c r="H1857" s="295">
        <v>-7.2</v>
      </c>
      <c r="I1857" s="295">
        <v>0.6</v>
      </c>
      <c r="J1857" s="295">
        <v>3.8</v>
      </c>
      <c r="K1857" s="295">
        <v>5.9</v>
      </c>
      <c r="L1857" s="295">
        <v>9.5</v>
      </c>
      <c r="M1857" s="295">
        <v>10.6</v>
      </c>
      <c r="N1857" s="300">
        <v>16.399999999999999</v>
      </c>
      <c r="O1857" s="99"/>
    </row>
    <row r="1858" spans="1:15">
      <c r="A1858" s="99"/>
      <c r="B1858" s="315">
        <v>29</v>
      </c>
      <c r="C1858" s="312">
        <v>22.1</v>
      </c>
      <c r="D1858" s="295">
        <v>17.399999999999999</v>
      </c>
      <c r="E1858" s="295">
        <v>14.6</v>
      </c>
      <c r="F1858" s="295">
        <v>5</v>
      </c>
      <c r="G1858" s="295">
        <v>-2.2999999999999998</v>
      </c>
      <c r="H1858" s="295">
        <v>-4.9000000000000004</v>
      </c>
      <c r="I1858" s="295">
        <v>0.1</v>
      </c>
      <c r="J1858" s="295"/>
      <c r="K1858" s="295">
        <v>6.6</v>
      </c>
      <c r="L1858" s="295">
        <v>6.6</v>
      </c>
      <c r="M1858" s="295">
        <v>15.7</v>
      </c>
      <c r="N1858" s="300">
        <v>16.3</v>
      </c>
      <c r="O1858" s="99"/>
    </row>
    <row r="1859" spans="1:15">
      <c r="A1859" s="99"/>
      <c r="B1859" s="315">
        <v>30</v>
      </c>
      <c r="C1859" s="312">
        <v>22.9</v>
      </c>
      <c r="D1859" s="295">
        <v>18.8</v>
      </c>
      <c r="E1859" s="295">
        <v>16.100000000000001</v>
      </c>
      <c r="F1859" s="295">
        <v>5</v>
      </c>
      <c r="G1859" s="295">
        <v>-2.2999999999999998</v>
      </c>
      <c r="H1859" s="295">
        <v>-11</v>
      </c>
      <c r="I1859" s="295">
        <v>1.4</v>
      </c>
      <c r="J1859" s="295"/>
      <c r="K1859" s="295">
        <v>6.1</v>
      </c>
      <c r="L1859" s="295">
        <v>11.7</v>
      </c>
      <c r="M1859" s="295">
        <v>16.399999999999999</v>
      </c>
      <c r="N1859" s="300">
        <v>19.8</v>
      </c>
      <c r="O1859" s="99"/>
    </row>
    <row r="1860" spans="1:15" ht="15" thickBot="1">
      <c r="A1860" s="99"/>
      <c r="B1860" s="323">
        <v>31</v>
      </c>
      <c r="C1860" s="313">
        <v>19.100000000000001</v>
      </c>
      <c r="D1860" s="302">
        <v>17.100000000000001</v>
      </c>
      <c r="E1860" s="302"/>
      <c r="F1860" s="302">
        <v>7.5</v>
      </c>
      <c r="G1860" s="302"/>
      <c r="H1860" s="302">
        <v>-6</v>
      </c>
      <c r="I1860" s="302">
        <v>-0.3</v>
      </c>
      <c r="J1860" s="302"/>
      <c r="K1860" s="302">
        <v>6.1</v>
      </c>
      <c r="L1860" s="302"/>
      <c r="M1860" s="302">
        <v>15.8</v>
      </c>
      <c r="N1860" s="303"/>
      <c r="O1860" s="99"/>
    </row>
    <row r="1861" spans="1:15">
      <c r="A1861" s="306" t="s">
        <v>652</v>
      </c>
      <c r="B1861" s="304" t="s">
        <v>211</v>
      </c>
      <c r="C1861" s="219">
        <v>0</v>
      </c>
      <c r="D1861" s="219">
        <v>0</v>
      </c>
      <c r="E1861" s="219">
        <v>7</v>
      </c>
      <c r="F1861" s="219">
        <v>20</v>
      </c>
      <c r="G1861" s="219">
        <v>28</v>
      </c>
      <c r="H1861" s="219">
        <v>31</v>
      </c>
      <c r="I1861" s="219">
        <v>31</v>
      </c>
      <c r="J1861" s="219">
        <v>28</v>
      </c>
      <c r="K1861" s="219">
        <v>31</v>
      </c>
      <c r="L1861" s="219">
        <v>23</v>
      </c>
      <c r="M1861" s="219">
        <v>14</v>
      </c>
      <c r="N1861" s="220">
        <v>4</v>
      </c>
    </row>
    <row r="1862" spans="1:15" ht="15" thickBot="1">
      <c r="A1862" s="307" t="s">
        <v>651</v>
      </c>
      <c r="B1862" s="305" t="s">
        <v>650</v>
      </c>
      <c r="C1862" s="211">
        <v>21.003225806451614</v>
      </c>
      <c r="D1862" s="211">
        <v>17.416129032258063</v>
      </c>
      <c r="E1862" s="211">
        <v>15.51</v>
      </c>
      <c r="F1862" s="211">
        <v>10.796774193548389</v>
      </c>
      <c r="G1862" s="211">
        <v>7.2033333333333314</v>
      </c>
      <c r="H1862" s="211">
        <v>2</v>
      </c>
      <c r="I1862" s="211">
        <v>1.5709677419354842</v>
      </c>
      <c r="J1862" s="211">
        <v>1.2750000000000001</v>
      </c>
      <c r="K1862" s="211">
        <v>5.2677419354838717</v>
      </c>
      <c r="L1862" s="211">
        <v>9.4166666666666661</v>
      </c>
      <c r="M1862" s="211">
        <v>13.541935483870969</v>
      </c>
      <c r="N1862" s="212">
        <v>17.793333333333329</v>
      </c>
    </row>
    <row r="1863" spans="1:15">
      <c r="B1863" s="108"/>
      <c r="C1863" s="105"/>
      <c r="D1863" s="105"/>
      <c r="E1863" s="107"/>
      <c r="F1863" s="105"/>
      <c r="G1863" s="105"/>
      <c r="H1863" s="106"/>
      <c r="I1863" s="105"/>
      <c r="J1863" s="105"/>
      <c r="K1863" s="105"/>
      <c r="L1863" s="105"/>
      <c r="M1863" s="105"/>
      <c r="N1863" s="105"/>
    </row>
    <row r="1864" spans="1:15" ht="15" thickBot="1">
      <c r="B1864" s="108"/>
      <c r="C1864" s="105"/>
      <c r="D1864" s="105"/>
      <c r="E1864" s="107"/>
      <c r="F1864" s="105"/>
      <c r="G1864" s="105"/>
      <c r="H1864" s="106"/>
      <c r="I1864" s="105"/>
      <c r="J1864" s="105"/>
      <c r="K1864" s="105"/>
      <c r="L1864" s="105"/>
      <c r="M1864" s="105"/>
      <c r="N1864" s="105"/>
    </row>
    <row r="1865" spans="1:15" ht="15" thickBot="1">
      <c r="A1865" s="318" t="s">
        <v>698</v>
      </c>
      <c r="B1865" s="284" t="s">
        <v>236</v>
      </c>
      <c r="C1865" s="285" t="s">
        <v>667</v>
      </c>
      <c r="D1865" s="285" t="s">
        <v>667</v>
      </c>
      <c r="E1865" s="285" t="s">
        <v>667</v>
      </c>
      <c r="F1865" s="285" t="s">
        <v>667</v>
      </c>
      <c r="G1865" s="285" t="s">
        <v>667</v>
      </c>
      <c r="H1865" s="285" t="s">
        <v>667</v>
      </c>
      <c r="I1865" s="285" t="s">
        <v>666</v>
      </c>
      <c r="J1865" s="285" t="s">
        <v>666</v>
      </c>
      <c r="K1865" s="285" t="s">
        <v>666</v>
      </c>
      <c r="L1865" s="285" t="s">
        <v>666</v>
      </c>
      <c r="M1865" s="285" t="s">
        <v>666</v>
      </c>
      <c r="N1865" s="286" t="s">
        <v>666</v>
      </c>
      <c r="O1865" s="99"/>
    </row>
    <row r="1866" spans="1:15" ht="15" thickBot="1">
      <c r="A1866" s="102"/>
      <c r="B1866" s="287" t="s">
        <v>195</v>
      </c>
      <c r="C1866" s="288" t="s">
        <v>665</v>
      </c>
      <c r="D1866" s="288" t="s">
        <v>664</v>
      </c>
      <c r="E1866" s="288" t="s">
        <v>663</v>
      </c>
      <c r="F1866" s="288" t="s">
        <v>662</v>
      </c>
      <c r="G1866" s="288" t="s">
        <v>661</v>
      </c>
      <c r="H1866" s="288" t="s">
        <v>660</v>
      </c>
      <c r="I1866" s="288" t="s">
        <v>659</v>
      </c>
      <c r="J1866" s="288" t="s">
        <v>658</v>
      </c>
      <c r="K1866" s="288" t="s">
        <v>657</v>
      </c>
      <c r="L1866" s="288" t="s">
        <v>656</v>
      </c>
      <c r="M1866" s="288" t="s">
        <v>655</v>
      </c>
      <c r="N1866" s="289" t="s">
        <v>654</v>
      </c>
      <c r="O1866" s="99"/>
    </row>
    <row r="1867" spans="1:15" ht="15" thickBot="1">
      <c r="A1867" s="102"/>
      <c r="B1867" s="319" t="s">
        <v>653</v>
      </c>
      <c r="C1867" s="102"/>
      <c r="D1867" s="102"/>
      <c r="E1867" s="104"/>
      <c r="F1867" s="102"/>
      <c r="G1867" s="102"/>
      <c r="H1867" s="103"/>
      <c r="I1867" s="102"/>
      <c r="J1867" s="102"/>
      <c r="K1867" s="102"/>
      <c r="L1867" s="102"/>
      <c r="M1867" s="102"/>
      <c r="N1867" s="102"/>
      <c r="O1867" s="99"/>
    </row>
    <row r="1868" spans="1:15">
      <c r="A1868" s="99"/>
      <c r="B1868" s="314">
        <v>1</v>
      </c>
      <c r="C1868" s="322">
        <v>11.3</v>
      </c>
      <c r="D1868" s="297">
        <v>17.399999999999999</v>
      </c>
      <c r="E1868" s="297">
        <v>13.1</v>
      </c>
      <c r="F1868" s="297">
        <v>12.8</v>
      </c>
      <c r="G1868" s="297">
        <v>3.6</v>
      </c>
      <c r="H1868" s="297">
        <v>-5.5</v>
      </c>
      <c r="I1868" s="297">
        <v>-2.2999999999999998</v>
      </c>
      <c r="J1868" s="297">
        <v>-7.4</v>
      </c>
      <c r="K1868" s="297">
        <v>1.2</v>
      </c>
      <c r="L1868" s="297">
        <v>1.6</v>
      </c>
      <c r="M1868" s="297">
        <v>7.2</v>
      </c>
      <c r="N1868" s="298">
        <v>15.2</v>
      </c>
      <c r="O1868" s="99"/>
    </row>
    <row r="1869" spans="1:15">
      <c r="A1869" s="99"/>
      <c r="B1869" s="315">
        <v>2</v>
      </c>
      <c r="C1869" s="312">
        <v>14</v>
      </c>
      <c r="D1869" s="295">
        <v>19.7</v>
      </c>
      <c r="E1869" s="295">
        <v>12.6</v>
      </c>
      <c r="F1869" s="295">
        <v>11.9</v>
      </c>
      <c r="G1869" s="295">
        <v>5.9</v>
      </c>
      <c r="H1869" s="295">
        <v>-4.3</v>
      </c>
      <c r="I1869" s="295">
        <v>2.1</v>
      </c>
      <c r="J1869" s="295">
        <v>-7.1</v>
      </c>
      <c r="K1869" s="295">
        <v>2.2000000000000002</v>
      </c>
      <c r="L1869" s="295">
        <v>-0.7</v>
      </c>
      <c r="M1869" s="295">
        <v>6.9</v>
      </c>
      <c r="N1869" s="300">
        <v>17.399999999999999</v>
      </c>
      <c r="O1869" s="99"/>
    </row>
    <row r="1870" spans="1:15">
      <c r="A1870" s="99"/>
      <c r="B1870" s="315">
        <v>3</v>
      </c>
      <c r="C1870" s="312">
        <v>14.2</v>
      </c>
      <c r="D1870" s="295">
        <v>18.3</v>
      </c>
      <c r="E1870" s="295">
        <v>13.3</v>
      </c>
      <c r="F1870" s="295">
        <v>10.5</v>
      </c>
      <c r="G1870" s="295">
        <v>6.5</v>
      </c>
      <c r="H1870" s="295">
        <v>0.8</v>
      </c>
      <c r="I1870" s="295">
        <v>-0.1</v>
      </c>
      <c r="J1870" s="295">
        <v>-5.8</v>
      </c>
      <c r="K1870" s="295">
        <v>1.4</v>
      </c>
      <c r="L1870" s="295">
        <v>0.1</v>
      </c>
      <c r="M1870" s="295">
        <v>9.1</v>
      </c>
      <c r="N1870" s="300">
        <v>20.399999999999999</v>
      </c>
      <c r="O1870" s="99"/>
    </row>
    <row r="1871" spans="1:15">
      <c r="A1871" s="99"/>
      <c r="B1871" s="315">
        <v>4</v>
      </c>
      <c r="C1871" s="312">
        <v>18.5</v>
      </c>
      <c r="D1871" s="295">
        <v>17.600000000000001</v>
      </c>
      <c r="E1871" s="295">
        <v>15.8</v>
      </c>
      <c r="F1871" s="295">
        <v>8.4</v>
      </c>
      <c r="G1871" s="295">
        <v>10.1</v>
      </c>
      <c r="H1871" s="295">
        <v>2.1</v>
      </c>
      <c r="I1871" s="295">
        <v>-0.2</v>
      </c>
      <c r="J1871" s="295">
        <v>-5.7</v>
      </c>
      <c r="K1871" s="295">
        <v>1.2</v>
      </c>
      <c r="L1871" s="295">
        <v>-1.1000000000000001</v>
      </c>
      <c r="M1871" s="295">
        <v>12.1</v>
      </c>
      <c r="N1871" s="300">
        <v>12.8</v>
      </c>
      <c r="O1871" s="99"/>
    </row>
    <row r="1872" spans="1:15">
      <c r="A1872" s="99"/>
      <c r="B1872" s="315">
        <v>5</v>
      </c>
      <c r="C1872" s="312">
        <v>18.100000000000001</v>
      </c>
      <c r="D1872" s="295">
        <v>17.8</v>
      </c>
      <c r="E1872" s="295">
        <v>13.9</v>
      </c>
      <c r="F1872" s="295">
        <v>8.4</v>
      </c>
      <c r="G1872" s="295">
        <v>12.2</v>
      </c>
      <c r="H1872" s="295">
        <v>3.9</v>
      </c>
      <c r="I1872" s="295">
        <v>-1.8</v>
      </c>
      <c r="J1872" s="295">
        <v>-4.3</v>
      </c>
      <c r="K1872" s="295">
        <v>-1.8</v>
      </c>
      <c r="L1872" s="295">
        <v>-1.7</v>
      </c>
      <c r="M1872" s="295">
        <v>18.100000000000001</v>
      </c>
      <c r="N1872" s="300">
        <v>14.3</v>
      </c>
      <c r="O1872" s="99"/>
    </row>
    <row r="1873" spans="1:15">
      <c r="A1873" s="99"/>
      <c r="B1873" s="315">
        <v>6</v>
      </c>
      <c r="C1873" s="312">
        <v>18</v>
      </c>
      <c r="D1873" s="295">
        <v>15.5</v>
      </c>
      <c r="E1873" s="295">
        <v>14.5</v>
      </c>
      <c r="F1873" s="295">
        <v>9.6</v>
      </c>
      <c r="G1873" s="295">
        <v>10.8</v>
      </c>
      <c r="H1873" s="295">
        <v>3.5</v>
      </c>
      <c r="I1873" s="295">
        <v>-10.5</v>
      </c>
      <c r="J1873" s="295">
        <v>-5.8</v>
      </c>
      <c r="K1873" s="295">
        <v>0</v>
      </c>
      <c r="L1873" s="295">
        <v>-0.8</v>
      </c>
      <c r="M1873" s="295">
        <v>11.6</v>
      </c>
      <c r="N1873" s="300">
        <v>20.2</v>
      </c>
      <c r="O1873" s="99"/>
    </row>
    <row r="1874" spans="1:15">
      <c r="A1874" s="99"/>
      <c r="B1874" s="315">
        <v>7</v>
      </c>
      <c r="C1874" s="312">
        <v>20.6</v>
      </c>
      <c r="D1874" s="295">
        <v>16.3</v>
      </c>
      <c r="E1874" s="295">
        <v>13.3</v>
      </c>
      <c r="F1874" s="295">
        <v>10.7</v>
      </c>
      <c r="G1874" s="295">
        <v>11.2</v>
      </c>
      <c r="H1874" s="295">
        <v>2.1</v>
      </c>
      <c r="I1874" s="295">
        <v>-6.4</v>
      </c>
      <c r="J1874" s="295">
        <v>-6.6</v>
      </c>
      <c r="K1874" s="295">
        <v>3</v>
      </c>
      <c r="L1874" s="295">
        <v>2.1</v>
      </c>
      <c r="M1874" s="295">
        <v>10.1</v>
      </c>
      <c r="N1874" s="300">
        <v>18.899999999999999</v>
      </c>
      <c r="O1874" s="99"/>
    </row>
    <row r="1875" spans="1:15">
      <c r="A1875" s="99"/>
      <c r="B1875" s="315">
        <v>8</v>
      </c>
      <c r="C1875" s="312">
        <v>20.100000000000001</v>
      </c>
      <c r="D1875" s="295">
        <v>15.9</v>
      </c>
      <c r="E1875" s="295">
        <v>15.4</v>
      </c>
      <c r="F1875" s="295">
        <v>12.5</v>
      </c>
      <c r="G1875" s="295">
        <v>6.9</v>
      </c>
      <c r="H1875" s="295">
        <v>0.2</v>
      </c>
      <c r="I1875" s="295">
        <v>-5.3</v>
      </c>
      <c r="J1875" s="295">
        <v>-3.9</v>
      </c>
      <c r="K1875" s="295">
        <v>4.5999999999999996</v>
      </c>
      <c r="L1875" s="295">
        <v>4.2</v>
      </c>
      <c r="M1875" s="295">
        <v>11.6</v>
      </c>
      <c r="N1875" s="300">
        <v>15.8</v>
      </c>
      <c r="O1875" s="99"/>
    </row>
    <row r="1876" spans="1:15">
      <c r="A1876" s="99"/>
      <c r="B1876" s="315">
        <v>9</v>
      </c>
      <c r="C1876" s="312">
        <v>15.1</v>
      </c>
      <c r="D1876" s="295">
        <v>19.7</v>
      </c>
      <c r="E1876" s="295">
        <v>14.7</v>
      </c>
      <c r="F1876" s="295">
        <v>14.2</v>
      </c>
      <c r="G1876" s="295">
        <v>11.1</v>
      </c>
      <c r="H1876" s="295">
        <v>-2.2999999999999998</v>
      </c>
      <c r="I1876" s="295">
        <v>2.4</v>
      </c>
      <c r="J1876" s="295">
        <v>-0.4</v>
      </c>
      <c r="K1876" s="295">
        <v>1.5</v>
      </c>
      <c r="L1876" s="295">
        <v>5.7</v>
      </c>
      <c r="M1876" s="295">
        <v>13.9</v>
      </c>
      <c r="N1876" s="300">
        <v>11.1</v>
      </c>
      <c r="O1876" s="99"/>
    </row>
    <row r="1877" spans="1:15">
      <c r="A1877" s="99"/>
      <c r="B1877" s="315">
        <v>10</v>
      </c>
      <c r="C1877" s="312">
        <v>14.6</v>
      </c>
      <c r="D1877" s="295">
        <v>19.399999999999999</v>
      </c>
      <c r="E1877" s="295">
        <v>12.5</v>
      </c>
      <c r="F1877" s="295">
        <v>13.2</v>
      </c>
      <c r="G1877" s="295">
        <v>10.9</v>
      </c>
      <c r="H1877" s="295">
        <v>-1.4</v>
      </c>
      <c r="I1877" s="295">
        <v>8.3000000000000007</v>
      </c>
      <c r="J1877" s="295">
        <v>1.8</v>
      </c>
      <c r="K1877" s="295">
        <v>1.8</v>
      </c>
      <c r="L1877" s="295">
        <v>7.2</v>
      </c>
      <c r="M1877" s="295">
        <v>11.7</v>
      </c>
      <c r="N1877" s="300">
        <v>12.8</v>
      </c>
      <c r="O1877" s="99"/>
    </row>
    <row r="1878" spans="1:15">
      <c r="A1878" s="99"/>
      <c r="B1878" s="315">
        <v>11</v>
      </c>
      <c r="C1878" s="312">
        <v>15.4</v>
      </c>
      <c r="D1878" s="295">
        <v>17.600000000000001</v>
      </c>
      <c r="E1878" s="295">
        <v>12.1</v>
      </c>
      <c r="F1878" s="295">
        <v>13.3</v>
      </c>
      <c r="G1878" s="295">
        <v>11</v>
      </c>
      <c r="H1878" s="295">
        <v>0.1</v>
      </c>
      <c r="I1878" s="295">
        <v>0.4</v>
      </c>
      <c r="J1878" s="295">
        <v>0.6</v>
      </c>
      <c r="K1878" s="295">
        <v>1.1000000000000001</v>
      </c>
      <c r="L1878" s="295">
        <v>10.1</v>
      </c>
      <c r="M1878" s="295">
        <v>8.1999999999999993</v>
      </c>
      <c r="N1878" s="300">
        <v>15.9</v>
      </c>
      <c r="O1878" s="99"/>
    </row>
    <row r="1879" spans="1:15">
      <c r="A1879" s="99"/>
      <c r="B1879" s="315">
        <v>12</v>
      </c>
      <c r="C1879" s="312">
        <v>14.6</v>
      </c>
      <c r="D1879" s="295">
        <v>15</v>
      </c>
      <c r="E1879" s="295">
        <v>14.1</v>
      </c>
      <c r="F1879" s="295">
        <v>11.5</v>
      </c>
      <c r="G1879" s="295">
        <v>9.1999999999999993</v>
      </c>
      <c r="H1879" s="295">
        <v>2.4</v>
      </c>
      <c r="I1879" s="295">
        <v>1.3</v>
      </c>
      <c r="J1879" s="295">
        <v>0.7</v>
      </c>
      <c r="K1879" s="295">
        <v>0.8</v>
      </c>
      <c r="L1879" s="295">
        <v>7.9</v>
      </c>
      <c r="M1879" s="295">
        <v>15.3</v>
      </c>
      <c r="N1879" s="300">
        <v>21.7</v>
      </c>
      <c r="O1879" s="99"/>
    </row>
    <row r="1880" spans="1:15">
      <c r="A1880" s="99"/>
      <c r="B1880" s="315">
        <v>13</v>
      </c>
      <c r="C1880" s="312">
        <v>16.100000000000001</v>
      </c>
      <c r="D1880" s="295">
        <v>16.399999999999999</v>
      </c>
      <c r="E1880" s="295">
        <v>14.1</v>
      </c>
      <c r="F1880" s="295">
        <v>14</v>
      </c>
      <c r="G1880" s="295">
        <v>6.6</v>
      </c>
      <c r="H1880" s="295">
        <v>1.6</v>
      </c>
      <c r="I1880" s="295">
        <v>2.4</v>
      </c>
      <c r="J1880" s="295">
        <v>-0.5</v>
      </c>
      <c r="K1880" s="295">
        <v>-0.1</v>
      </c>
      <c r="L1880" s="295">
        <v>6.8</v>
      </c>
      <c r="M1880" s="295">
        <v>11</v>
      </c>
      <c r="N1880" s="300">
        <v>21.9</v>
      </c>
      <c r="O1880" s="99"/>
    </row>
    <row r="1881" spans="1:15">
      <c r="A1881" s="99"/>
      <c r="B1881" s="315">
        <v>14</v>
      </c>
      <c r="C1881" s="312">
        <v>16.899999999999999</v>
      </c>
      <c r="D1881" s="295">
        <v>12.7</v>
      </c>
      <c r="E1881" s="295">
        <v>15.4</v>
      </c>
      <c r="F1881" s="295">
        <v>10.1</v>
      </c>
      <c r="G1881" s="295">
        <v>2.6</v>
      </c>
      <c r="H1881" s="295">
        <v>2.2000000000000002</v>
      </c>
      <c r="I1881" s="295">
        <v>2</v>
      </c>
      <c r="J1881" s="295">
        <v>1</v>
      </c>
      <c r="K1881" s="295">
        <v>0.3</v>
      </c>
      <c r="L1881" s="295">
        <v>7.3</v>
      </c>
      <c r="M1881" s="295">
        <v>7.8</v>
      </c>
      <c r="N1881" s="300">
        <v>18.100000000000001</v>
      </c>
      <c r="O1881" s="99"/>
    </row>
    <row r="1882" spans="1:15">
      <c r="A1882" s="99"/>
      <c r="B1882" s="315">
        <v>15</v>
      </c>
      <c r="C1882" s="312">
        <v>18.3</v>
      </c>
      <c r="D1882" s="295">
        <v>12.6</v>
      </c>
      <c r="E1882" s="295">
        <v>14.5</v>
      </c>
      <c r="F1882" s="295">
        <v>9</v>
      </c>
      <c r="G1882" s="295">
        <v>9.1999999999999993</v>
      </c>
      <c r="H1882" s="295">
        <v>3.2</v>
      </c>
      <c r="I1882" s="295">
        <v>0.3</v>
      </c>
      <c r="J1882" s="295">
        <v>-0.6</v>
      </c>
      <c r="K1882" s="295">
        <v>3.9</v>
      </c>
      <c r="L1882" s="295">
        <v>13.9</v>
      </c>
      <c r="M1882" s="295">
        <v>8.6999999999999993</v>
      </c>
      <c r="N1882" s="300">
        <v>12.7</v>
      </c>
      <c r="O1882" s="99"/>
    </row>
    <row r="1883" spans="1:15">
      <c r="A1883" s="99"/>
      <c r="B1883" s="315">
        <v>16</v>
      </c>
      <c r="C1883" s="312">
        <v>17.600000000000001</v>
      </c>
      <c r="D1883" s="295">
        <v>11.2</v>
      </c>
      <c r="E1883" s="295">
        <v>13</v>
      </c>
      <c r="F1883" s="295">
        <v>10.6</v>
      </c>
      <c r="G1883" s="295">
        <v>7.6</v>
      </c>
      <c r="H1883" s="295">
        <v>3.8</v>
      </c>
      <c r="I1883" s="295">
        <v>4.2</v>
      </c>
      <c r="J1883" s="295">
        <v>-4</v>
      </c>
      <c r="K1883" s="295">
        <v>2.5</v>
      </c>
      <c r="L1883" s="295">
        <v>11.5</v>
      </c>
      <c r="M1883" s="295">
        <v>13.5</v>
      </c>
      <c r="N1883" s="300">
        <v>9.6999999999999993</v>
      </c>
      <c r="O1883" s="99"/>
    </row>
    <row r="1884" spans="1:15">
      <c r="A1884" s="99"/>
      <c r="B1884" s="315">
        <v>17</v>
      </c>
      <c r="C1884" s="312">
        <v>19.899999999999999</v>
      </c>
      <c r="D1884" s="295">
        <v>10.8</v>
      </c>
      <c r="E1884" s="295">
        <v>11.8</v>
      </c>
      <c r="F1884" s="295">
        <v>10.5</v>
      </c>
      <c r="G1884" s="295">
        <v>7.3</v>
      </c>
      <c r="H1884" s="295">
        <v>0.5</v>
      </c>
      <c r="I1884" s="295">
        <v>2.4</v>
      </c>
      <c r="J1884" s="295">
        <v>-2.1</v>
      </c>
      <c r="K1884" s="295">
        <v>4</v>
      </c>
      <c r="L1884" s="295">
        <v>6.5</v>
      </c>
      <c r="M1884" s="295">
        <v>9.4</v>
      </c>
      <c r="N1884" s="300">
        <v>8.9</v>
      </c>
      <c r="O1884" s="99"/>
    </row>
    <row r="1885" spans="1:15">
      <c r="A1885" s="99"/>
      <c r="B1885" s="315">
        <v>18</v>
      </c>
      <c r="C1885" s="312">
        <v>18.899999999999999</v>
      </c>
      <c r="D1885" s="295">
        <v>14.3</v>
      </c>
      <c r="E1885" s="295">
        <v>12.2</v>
      </c>
      <c r="F1885" s="295">
        <v>8.9</v>
      </c>
      <c r="G1885" s="295">
        <v>5.3</v>
      </c>
      <c r="H1885" s="295">
        <v>4.4000000000000004</v>
      </c>
      <c r="I1885" s="295">
        <v>-0.4</v>
      </c>
      <c r="J1885" s="295">
        <v>-3.8</v>
      </c>
      <c r="K1885" s="295">
        <v>2</v>
      </c>
      <c r="L1885" s="295">
        <v>1.2</v>
      </c>
      <c r="M1885" s="295">
        <v>11.9</v>
      </c>
      <c r="N1885" s="300">
        <v>13.6</v>
      </c>
      <c r="O1885" s="99"/>
    </row>
    <row r="1886" spans="1:15">
      <c r="A1886" s="99"/>
      <c r="B1886" s="315">
        <v>19</v>
      </c>
      <c r="C1886" s="312">
        <v>19.8</v>
      </c>
      <c r="D1886" s="295">
        <v>11.5</v>
      </c>
      <c r="E1886" s="295">
        <v>14.3</v>
      </c>
      <c r="F1886" s="295">
        <v>11</v>
      </c>
      <c r="G1886" s="295">
        <v>4.7</v>
      </c>
      <c r="H1886" s="295">
        <v>8.3000000000000007</v>
      </c>
      <c r="I1886" s="295">
        <v>-0.8</v>
      </c>
      <c r="J1886" s="295">
        <v>-2.9</v>
      </c>
      <c r="K1886" s="295">
        <v>0.2</v>
      </c>
      <c r="L1886" s="295">
        <v>3.5</v>
      </c>
      <c r="M1886" s="295">
        <v>13.6</v>
      </c>
      <c r="N1886" s="300">
        <v>9.4</v>
      </c>
      <c r="O1886" s="99"/>
    </row>
    <row r="1887" spans="1:15">
      <c r="A1887" s="99"/>
      <c r="B1887" s="315">
        <v>20</v>
      </c>
      <c r="C1887" s="312">
        <v>21.6</v>
      </c>
      <c r="D1887" s="295">
        <v>11.5</v>
      </c>
      <c r="E1887" s="295">
        <v>14.5</v>
      </c>
      <c r="F1887" s="295">
        <v>9.8000000000000007</v>
      </c>
      <c r="G1887" s="295">
        <v>3</v>
      </c>
      <c r="H1887" s="295">
        <v>2</v>
      </c>
      <c r="I1887" s="295">
        <v>0.3</v>
      </c>
      <c r="J1887" s="295">
        <v>0.2</v>
      </c>
      <c r="K1887" s="295">
        <v>1</v>
      </c>
      <c r="L1887" s="295">
        <v>8.1</v>
      </c>
      <c r="M1887" s="295">
        <v>9.8000000000000007</v>
      </c>
      <c r="N1887" s="300">
        <v>9.6999999999999993</v>
      </c>
      <c r="O1887" s="99"/>
    </row>
    <row r="1888" spans="1:15">
      <c r="A1888" s="99"/>
      <c r="B1888" s="315">
        <v>21</v>
      </c>
      <c r="C1888" s="312">
        <v>21.4</v>
      </c>
      <c r="D1888" s="295">
        <v>9.5</v>
      </c>
      <c r="E1888" s="295">
        <v>14.5</v>
      </c>
      <c r="F1888" s="295">
        <v>8.6999999999999993</v>
      </c>
      <c r="G1888" s="295">
        <v>2.7</v>
      </c>
      <c r="H1888" s="295">
        <v>1.8</v>
      </c>
      <c r="I1888" s="295">
        <v>0.3</v>
      </c>
      <c r="J1888" s="295">
        <v>2</v>
      </c>
      <c r="K1888" s="295">
        <v>4.5</v>
      </c>
      <c r="L1888" s="295">
        <v>10.7</v>
      </c>
      <c r="M1888" s="295">
        <v>9.5</v>
      </c>
      <c r="N1888" s="300">
        <v>10.3</v>
      </c>
      <c r="O1888" s="99"/>
    </row>
    <row r="1889" spans="1:15">
      <c r="A1889" s="99"/>
      <c r="B1889" s="315">
        <v>22</v>
      </c>
      <c r="C1889" s="312">
        <v>20.3</v>
      </c>
      <c r="D1889" s="295">
        <v>10.7</v>
      </c>
      <c r="E1889" s="295">
        <v>7.6</v>
      </c>
      <c r="F1889" s="295">
        <v>5.4</v>
      </c>
      <c r="G1889" s="295">
        <v>1.5</v>
      </c>
      <c r="H1889" s="295">
        <v>5.0999999999999996</v>
      </c>
      <c r="I1889" s="295">
        <v>1.5</v>
      </c>
      <c r="J1889" s="295">
        <v>1.7</v>
      </c>
      <c r="K1889" s="295">
        <v>-2.5</v>
      </c>
      <c r="L1889" s="295">
        <v>6.6</v>
      </c>
      <c r="M1889" s="295">
        <v>10.8</v>
      </c>
      <c r="N1889" s="300">
        <v>11.5</v>
      </c>
      <c r="O1889" s="99"/>
    </row>
    <row r="1890" spans="1:15">
      <c r="A1890" s="99"/>
      <c r="B1890" s="315">
        <v>23</v>
      </c>
      <c r="C1890" s="312">
        <v>14.8</v>
      </c>
      <c r="D1890" s="295">
        <v>13.8</v>
      </c>
      <c r="E1890" s="295">
        <v>5.2</v>
      </c>
      <c r="F1890" s="295">
        <v>4.2</v>
      </c>
      <c r="G1890" s="295">
        <v>2.6</v>
      </c>
      <c r="H1890" s="295">
        <v>7</v>
      </c>
      <c r="I1890" s="295">
        <v>0.6</v>
      </c>
      <c r="J1890" s="295">
        <v>2</v>
      </c>
      <c r="K1890" s="295">
        <v>1.9</v>
      </c>
      <c r="L1890" s="295">
        <v>9</v>
      </c>
      <c r="M1890" s="295">
        <v>9.5</v>
      </c>
      <c r="N1890" s="300">
        <v>9.6</v>
      </c>
      <c r="O1890" s="99"/>
    </row>
    <row r="1891" spans="1:15">
      <c r="A1891" s="99"/>
      <c r="B1891" s="315">
        <v>24</v>
      </c>
      <c r="C1891" s="312">
        <v>16.3</v>
      </c>
      <c r="D1891" s="295">
        <v>8.6999999999999993</v>
      </c>
      <c r="E1891" s="295">
        <v>8.1</v>
      </c>
      <c r="F1891" s="295">
        <v>2.6</v>
      </c>
      <c r="G1891" s="295">
        <v>1.7</v>
      </c>
      <c r="H1891" s="295">
        <v>4.3</v>
      </c>
      <c r="I1891" s="295">
        <v>-2.7</v>
      </c>
      <c r="J1891" s="295">
        <v>2.2999999999999998</v>
      </c>
      <c r="K1891" s="295">
        <v>6.7</v>
      </c>
      <c r="L1891" s="295">
        <v>9.1999999999999993</v>
      </c>
      <c r="M1891" s="295">
        <v>10.3</v>
      </c>
      <c r="N1891" s="300">
        <v>12.3</v>
      </c>
      <c r="O1891" s="99"/>
    </row>
    <row r="1892" spans="1:15">
      <c r="A1892" s="99"/>
      <c r="B1892" s="315">
        <v>25</v>
      </c>
      <c r="C1892" s="312">
        <v>18.100000000000001</v>
      </c>
      <c r="D1892" s="295">
        <v>8.1</v>
      </c>
      <c r="E1892" s="295">
        <v>9.8000000000000007</v>
      </c>
      <c r="F1892" s="295">
        <v>4</v>
      </c>
      <c r="G1892" s="295">
        <v>2.2000000000000002</v>
      </c>
      <c r="H1892" s="295">
        <v>1.4</v>
      </c>
      <c r="I1892" s="295">
        <v>-2.2000000000000002</v>
      </c>
      <c r="J1892" s="295">
        <v>1.7</v>
      </c>
      <c r="K1892" s="295">
        <v>8.4</v>
      </c>
      <c r="L1892" s="295">
        <v>11.4</v>
      </c>
      <c r="M1892" s="295">
        <v>12.8</v>
      </c>
      <c r="N1892" s="300">
        <v>13</v>
      </c>
      <c r="O1892" s="99"/>
    </row>
    <row r="1893" spans="1:15">
      <c r="A1893" s="99"/>
      <c r="B1893" s="315">
        <v>26</v>
      </c>
      <c r="C1893" s="312">
        <v>18.899999999999999</v>
      </c>
      <c r="D1893" s="295">
        <v>10.4</v>
      </c>
      <c r="E1893" s="295">
        <v>10.199999999999999</v>
      </c>
      <c r="F1893" s="295">
        <v>2.9</v>
      </c>
      <c r="G1893" s="295">
        <v>0.3</v>
      </c>
      <c r="H1893" s="295">
        <v>-5</v>
      </c>
      <c r="I1893" s="295">
        <v>-3.5</v>
      </c>
      <c r="J1893" s="295">
        <v>1.4</v>
      </c>
      <c r="K1893" s="295">
        <v>8.4</v>
      </c>
      <c r="L1893" s="295">
        <v>10</v>
      </c>
      <c r="M1893" s="295">
        <v>10.5</v>
      </c>
      <c r="N1893" s="300">
        <v>15.4</v>
      </c>
      <c r="O1893" s="99"/>
    </row>
    <row r="1894" spans="1:15">
      <c r="A1894" s="99"/>
      <c r="B1894" s="315">
        <v>27</v>
      </c>
      <c r="C1894" s="312">
        <v>19.7</v>
      </c>
      <c r="D1894" s="295">
        <v>9.3000000000000007</v>
      </c>
      <c r="E1894" s="295">
        <v>9.3000000000000007</v>
      </c>
      <c r="F1894" s="295">
        <v>1.1000000000000001</v>
      </c>
      <c r="G1894" s="295">
        <v>-0.3</v>
      </c>
      <c r="H1894" s="295">
        <v>-9.6</v>
      </c>
      <c r="I1894" s="295">
        <v>-1.1000000000000001</v>
      </c>
      <c r="J1894" s="295">
        <v>2.4</v>
      </c>
      <c r="K1894" s="295">
        <v>4.3</v>
      </c>
      <c r="L1894" s="295">
        <v>15.7</v>
      </c>
      <c r="M1894" s="295">
        <v>7.5</v>
      </c>
      <c r="N1894" s="300">
        <v>15.7</v>
      </c>
      <c r="O1894" s="99"/>
    </row>
    <row r="1895" spans="1:15">
      <c r="A1895" s="99"/>
      <c r="B1895" s="315">
        <v>28</v>
      </c>
      <c r="C1895" s="312">
        <v>18.100000000000001</v>
      </c>
      <c r="D1895" s="295">
        <v>8.9</v>
      </c>
      <c r="E1895" s="295">
        <v>10.5</v>
      </c>
      <c r="F1895" s="295">
        <v>3.5</v>
      </c>
      <c r="G1895" s="295">
        <v>-2</v>
      </c>
      <c r="H1895" s="295">
        <v>-9.1999999999999993</v>
      </c>
      <c r="I1895" s="295">
        <v>-1.5</v>
      </c>
      <c r="J1895" s="295">
        <v>2</v>
      </c>
      <c r="K1895" s="295">
        <v>2.2999999999999998</v>
      </c>
      <c r="L1895" s="295">
        <v>7.4</v>
      </c>
      <c r="M1895" s="295">
        <v>8.3000000000000007</v>
      </c>
      <c r="N1895" s="300">
        <v>13.2</v>
      </c>
      <c r="O1895" s="99"/>
    </row>
    <row r="1896" spans="1:15">
      <c r="A1896" s="99"/>
      <c r="B1896" s="315">
        <v>29</v>
      </c>
      <c r="C1896" s="312">
        <v>18.3</v>
      </c>
      <c r="D1896" s="295">
        <v>13.7</v>
      </c>
      <c r="E1896" s="295">
        <v>13.8</v>
      </c>
      <c r="F1896" s="295">
        <v>4.5</v>
      </c>
      <c r="G1896" s="295">
        <v>-4.5999999999999996</v>
      </c>
      <c r="H1896" s="295">
        <v>-7.2</v>
      </c>
      <c r="I1896" s="295">
        <v>-2.2999999999999998</v>
      </c>
      <c r="J1896" s="295"/>
      <c r="K1896" s="295">
        <v>4.4000000000000004</v>
      </c>
      <c r="L1896" s="295">
        <v>4</v>
      </c>
      <c r="M1896" s="295">
        <v>12.9</v>
      </c>
      <c r="N1896" s="300">
        <v>13.6</v>
      </c>
      <c r="O1896" s="99"/>
    </row>
    <row r="1897" spans="1:15">
      <c r="A1897" s="99"/>
      <c r="B1897" s="315">
        <v>30</v>
      </c>
      <c r="C1897" s="312">
        <v>18.8</v>
      </c>
      <c r="D1897" s="295">
        <v>15.4</v>
      </c>
      <c r="E1897" s="295">
        <v>13.5</v>
      </c>
      <c r="F1897" s="295">
        <v>2.4</v>
      </c>
      <c r="G1897" s="295">
        <v>-5.6</v>
      </c>
      <c r="H1897" s="295">
        <v>-11.3</v>
      </c>
      <c r="I1897" s="295">
        <v>-1.4</v>
      </c>
      <c r="J1897" s="295"/>
      <c r="K1897" s="295">
        <v>3.1</v>
      </c>
      <c r="L1897" s="295">
        <v>7.3</v>
      </c>
      <c r="M1897" s="295">
        <v>13.2</v>
      </c>
      <c r="N1897" s="300">
        <v>15.2</v>
      </c>
      <c r="O1897" s="99"/>
    </row>
    <row r="1898" spans="1:15" ht="15" thickBot="1">
      <c r="A1898" s="99"/>
      <c r="B1898" s="323">
        <v>31</v>
      </c>
      <c r="C1898" s="313">
        <v>16.8</v>
      </c>
      <c r="D1898" s="302">
        <v>13.1</v>
      </c>
      <c r="E1898" s="302"/>
      <c r="F1898" s="302">
        <v>3.4</v>
      </c>
      <c r="G1898" s="302"/>
      <c r="H1898" s="302">
        <v>-6.8</v>
      </c>
      <c r="I1898" s="302">
        <v>-4.5</v>
      </c>
      <c r="J1898" s="302"/>
      <c r="K1898" s="302">
        <v>3</v>
      </c>
      <c r="L1898" s="302"/>
      <c r="M1898" s="302">
        <v>11.9</v>
      </c>
      <c r="N1898" s="303"/>
      <c r="O1898" s="99"/>
    </row>
    <row r="1899" spans="1:15">
      <c r="A1899" s="306" t="s">
        <v>652</v>
      </c>
      <c r="B1899" s="304" t="s">
        <v>211</v>
      </c>
      <c r="C1899" s="219">
        <v>0</v>
      </c>
      <c r="D1899" s="219">
        <v>0</v>
      </c>
      <c r="E1899" s="219">
        <v>13</v>
      </c>
      <c r="F1899" s="219">
        <v>27</v>
      </c>
      <c r="G1899" s="219">
        <v>31</v>
      </c>
      <c r="H1899" s="219">
        <v>31</v>
      </c>
      <c r="I1899" s="219">
        <v>31</v>
      </c>
      <c r="J1899" s="219">
        <v>28</v>
      </c>
      <c r="K1899" s="219">
        <v>31</v>
      </c>
      <c r="L1899" s="219">
        <v>29</v>
      </c>
      <c r="M1899" s="219">
        <v>25</v>
      </c>
      <c r="N1899" s="220">
        <v>13</v>
      </c>
    </row>
    <row r="1900" spans="1:15" ht="15" thickBot="1">
      <c r="A1900" s="307" t="s">
        <v>651</v>
      </c>
      <c r="B1900" s="305" t="s">
        <v>650</v>
      </c>
      <c r="C1900" s="211">
        <v>17.583870967741934</v>
      </c>
      <c r="D1900" s="211">
        <v>13.961290322580643</v>
      </c>
      <c r="E1900" s="211">
        <v>12.58666666666667</v>
      </c>
      <c r="F1900" s="211">
        <v>8.50322580645161</v>
      </c>
      <c r="G1900" s="211">
        <v>5.14</v>
      </c>
      <c r="H1900" s="211">
        <v>-6.1290322580645089E-2</v>
      </c>
      <c r="I1900" s="211">
        <v>-0.59677419354838712</v>
      </c>
      <c r="J1900" s="211">
        <v>-1.4678571428571427</v>
      </c>
      <c r="K1900" s="211">
        <v>2.4290322580645158</v>
      </c>
      <c r="L1900" s="211">
        <v>6.1566666666666663</v>
      </c>
      <c r="M1900" s="211">
        <v>10.925806451612903</v>
      </c>
      <c r="N1900" s="212">
        <v>14.343333333333332</v>
      </c>
    </row>
    <row r="1901" spans="1:15">
      <c r="B1901" s="108"/>
      <c r="C1901" s="105"/>
      <c r="D1901" s="105"/>
      <c r="E1901" s="107"/>
      <c r="F1901" s="105"/>
      <c r="G1901" s="105"/>
      <c r="H1901" s="106"/>
      <c r="I1901" s="105"/>
      <c r="J1901" s="105"/>
      <c r="K1901" s="105"/>
      <c r="L1901" s="105"/>
      <c r="M1901" s="105"/>
      <c r="N1901" s="105"/>
    </row>
    <row r="1902" spans="1:15" ht="15" thickBot="1">
      <c r="B1902" s="108"/>
      <c r="C1902" s="105"/>
      <c r="D1902" s="105"/>
      <c r="E1902" s="107"/>
      <c r="F1902" s="105"/>
      <c r="G1902" s="105"/>
      <c r="H1902" s="106"/>
      <c r="I1902" s="105"/>
      <c r="J1902" s="105"/>
      <c r="K1902" s="105"/>
      <c r="L1902" s="105"/>
      <c r="M1902" s="105"/>
      <c r="N1902" s="105"/>
    </row>
    <row r="1903" spans="1:15" ht="15" thickBot="1">
      <c r="A1903" s="318" t="s">
        <v>697</v>
      </c>
      <c r="B1903" s="284" t="s">
        <v>236</v>
      </c>
      <c r="C1903" s="285" t="s">
        <v>667</v>
      </c>
      <c r="D1903" s="285" t="s">
        <v>667</v>
      </c>
      <c r="E1903" s="285" t="s">
        <v>667</v>
      </c>
      <c r="F1903" s="285" t="s">
        <v>667</v>
      </c>
      <c r="G1903" s="285" t="s">
        <v>667</v>
      </c>
      <c r="H1903" s="285" t="s">
        <v>667</v>
      </c>
      <c r="I1903" s="285" t="s">
        <v>666</v>
      </c>
      <c r="J1903" s="285" t="s">
        <v>666</v>
      </c>
      <c r="K1903" s="285" t="s">
        <v>666</v>
      </c>
      <c r="L1903" s="285" t="s">
        <v>666</v>
      </c>
      <c r="M1903" s="285" t="s">
        <v>666</v>
      </c>
      <c r="N1903" s="286" t="s">
        <v>666</v>
      </c>
      <c r="O1903" s="99"/>
    </row>
    <row r="1904" spans="1:15" ht="15" thickBot="1">
      <c r="A1904" s="102"/>
      <c r="B1904" s="287" t="s">
        <v>195</v>
      </c>
      <c r="C1904" s="288" t="s">
        <v>665</v>
      </c>
      <c r="D1904" s="288" t="s">
        <v>664</v>
      </c>
      <c r="E1904" s="288" t="s">
        <v>663</v>
      </c>
      <c r="F1904" s="288" t="s">
        <v>662</v>
      </c>
      <c r="G1904" s="288" t="s">
        <v>661</v>
      </c>
      <c r="H1904" s="288" t="s">
        <v>660</v>
      </c>
      <c r="I1904" s="288" t="s">
        <v>659</v>
      </c>
      <c r="J1904" s="288" t="s">
        <v>658</v>
      </c>
      <c r="K1904" s="288" t="s">
        <v>657</v>
      </c>
      <c r="L1904" s="288" t="s">
        <v>656</v>
      </c>
      <c r="M1904" s="288" t="s">
        <v>655</v>
      </c>
      <c r="N1904" s="289" t="s">
        <v>654</v>
      </c>
      <c r="O1904" s="99"/>
    </row>
    <row r="1905" spans="1:15" ht="15" thickBot="1">
      <c r="A1905" s="102"/>
      <c r="B1905" s="319" t="s">
        <v>653</v>
      </c>
      <c r="C1905" s="102"/>
      <c r="D1905" s="102"/>
      <c r="E1905" s="104"/>
      <c r="F1905" s="102"/>
      <c r="G1905" s="102"/>
      <c r="H1905" s="103"/>
      <c r="I1905" s="102"/>
      <c r="J1905" s="102"/>
      <c r="K1905" s="102"/>
      <c r="L1905" s="102"/>
      <c r="M1905" s="102"/>
      <c r="N1905" s="102"/>
      <c r="O1905" s="99"/>
    </row>
    <row r="1906" spans="1:15">
      <c r="A1906" s="99"/>
      <c r="B1906" s="314">
        <v>1</v>
      </c>
      <c r="C1906" s="322">
        <v>13</v>
      </c>
      <c r="D1906" s="297">
        <v>17.100000000000001</v>
      </c>
      <c r="E1906" s="297">
        <v>13.9</v>
      </c>
      <c r="F1906" s="297">
        <v>13.4</v>
      </c>
      <c r="G1906" s="297">
        <v>10.6</v>
      </c>
      <c r="H1906" s="297">
        <v>-5</v>
      </c>
      <c r="I1906" s="297">
        <v>2.8</v>
      </c>
      <c r="J1906" s="297">
        <v>-1.7</v>
      </c>
      <c r="K1906" s="297">
        <v>2.2000000000000002</v>
      </c>
      <c r="L1906" s="297">
        <v>2.9</v>
      </c>
      <c r="M1906" s="297">
        <v>7.6</v>
      </c>
      <c r="N1906" s="298">
        <v>18.399999999999999</v>
      </c>
      <c r="O1906" s="99"/>
    </row>
    <row r="1907" spans="1:15">
      <c r="A1907" s="99"/>
      <c r="B1907" s="315">
        <v>2</v>
      </c>
      <c r="C1907" s="312">
        <v>14.5</v>
      </c>
      <c r="D1907" s="295">
        <v>21.9</v>
      </c>
      <c r="E1907" s="295">
        <v>12.8</v>
      </c>
      <c r="F1907" s="295">
        <v>11.9</v>
      </c>
      <c r="G1907" s="295">
        <v>9.6999999999999993</v>
      </c>
      <c r="H1907" s="295">
        <v>-4.0999999999999996</v>
      </c>
      <c r="I1907" s="295">
        <v>3.7</v>
      </c>
      <c r="J1907" s="295">
        <v>-2.1</v>
      </c>
      <c r="K1907" s="295">
        <v>3.8</v>
      </c>
      <c r="L1907" s="295">
        <v>0.1</v>
      </c>
      <c r="M1907" s="295">
        <v>8.1999999999999993</v>
      </c>
      <c r="N1907" s="300">
        <v>21</v>
      </c>
      <c r="O1907" s="99"/>
    </row>
    <row r="1908" spans="1:15">
      <c r="A1908" s="99"/>
      <c r="B1908" s="315">
        <v>3</v>
      </c>
      <c r="C1908" s="312">
        <v>16.8</v>
      </c>
      <c r="D1908" s="295">
        <v>19.8</v>
      </c>
      <c r="E1908" s="295">
        <v>12.6</v>
      </c>
      <c r="F1908" s="295">
        <v>10.1</v>
      </c>
      <c r="G1908" s="295">
        <v>7.7</v>
      </c>
      <c r="H1908" s="295">
        <v>1.4</v>
      </c>
      <c r="I1908" s="295">
        <v>0.8</v>
      </c>
      <c r="J1908" s="295">
        <v>-1.8</v>
      </c>
      <c r="K1908" s="295">
        <v>2.2999999999999998</v>
      </c>
      <c r="L1908" s="295">
        <v>1.7</v>
      </c>
      <c r="M1908" s="295">
        <v>10.8</v>
      </c>
      <c r="N1908" s="300">
        <v>23.7</v>
      </c>
      <c r="O1908" s="99"/>
    </row>
    <row r="1909" spans="1:15">
      <c r="A1909" s="99"/>
      <c r="B1909" s="315">
        <v>4</v>
      </c>
      <c r="C1909" s="312">
        <v>21.4</v>
      </c>
      <c r="D1909" s="295">
        <v>18.3</v>
      </c>
      <c r="E1909" s="295">
        <v>17.100000000000001</v>
      </c>
      <c r="F1909" s="295">
        <v>9.4</v>
      </c>
      <c r="G1909" s="295">
        <v>11.3</v>
      </c>
      <c r="H1909" s="295">
        <v>4.4000000000000004</v>
      </c>
      <c r="I1909" s="295">
        <v>0.4</v>
      </c>
      <c r="J1909" s="295">
        <v>-3.6</v>
      </c>
      <c r="K1909" s="295">
        <v>2.5</v>
      </c>
      <c r="L1909" s="295">
        <v>0.5</v>
      </c>
      <c r="M1909" s="295">
        <v>15.7</v>
      </c>
      <c r="N1909" s="300">
        <v>14.3</v>
      </c>
      <c r="O1909" s="99"/>
    </row>
    <row r="1910" spans="1:15">
      <c r="A1910" s="99"/>
      <c r="B1910" s="315">
        <v>5</v>
      </c>
      <c r="C1910" s="312">
        <v>19.8</v>
      </c>
      <c r="D1910" s="295">
        <v>18.3</v>
      </c>
      <c r="E1910" s="295">
        <v>15.9</v>
      </c>
      <c r="F1910" s="295">
        <v>10.1</v>
      </c>
      <c r="G1910" s="295">
        <v>13.5</v>
      </c>
      <c r="H1910" s="295">
        <v>5</v>
      </c>
      <c r="I1910" s="295">
        <v>-1.5</v>
      </c>
      <c r="J1910" s="295">
        <v>-3.8</v>
      </c>
      <c r="K1910" s="295">
        <v>-0.5</v>
      </c>
      <c r="L1910" s="295">
        <v>1</v>
      </c>
      <c r="M1910" s="295">
        <v>19.5</v>
      </c>
      <c r="N1910" s="300">
        <v>17.100000000000001</v>
      </c>
      <c r="O1910" s="99"/>
    </row>
    <row r="1911" spans="1:15">
      <c r="A1911" s="99"/>
      <c r="B1911" s="315">
        <v>6</v>
      </c>
      <c r="C1911" s="312">
        <v>20.2</v>
      </c>
      <c r="D1911" s="295">
        <v>17</v>
      </c>
      <c r="E1911" s="295">
        <v>17.2</v>
      </c>
      <c r="F1911" s="295">
        <v>11.6</v>
      </c>
      <c r="G1911" s="295">
        <v>11.6</v>
      </c>
      <c r="H1911" s="295">
        <v>2.8</v>
      </c>
      <c r="I1911" s="295">
        <v>-6.1</v>
      </c>
      <c r="J1911" s="295">
        <v>-5.0999999999999996</v>
      </c>
      <c r="K1911" s="295">
        <v>1.8</v>
      </c>
      <c r="L1911" s="295">
        <v>-0.1</v>
      </c>
      <c r="M1911" s="295">
        <v>11.9</v>
      </c>
      <c r="N1911" s="300">
        <v>23.1</v>
      </c>
      <c r="O1911" s="99"/>
    </row>
    <row r="1912" spans="1:15">
      <c r="A1912" s="99"/>
      <c r="B1912" s="315">
        <v>7</v>
      </c>
      <c r="C1912" s="312">
        <v>23.9</v>
      </c>
      <c r="D1912" s="295">
        <v>18.7</v>
      </c>
      <c r="E1912" s="295">
        <v>17.7</v>
      </c>
      <c r="F1912" s="295">
        <v>11.7</v>
      </c>
      <c r="G1912" s="295">
        <v>8</v>
      </c>
      <c r="H1912" s="295">
        <v>1.7</v>
      </c>
      <c r="I1912" s="295">
        <v>-4.5999999999999996</v>
      </c>
      <c r="J1912" s="295">
        <v>-4.0999999999999996</v>
      </c>
      <c r="K1912" s="295">
        <v>4.0999999999999996</v>
      </c>
      <c r="L1912" s="295">
        <v>4.5999999999999996</v>
      </c>
      <c r="M1912" s="295">
        <v>12.5</v>
      </c>
      <c r="N1912" s="300">
        <v>18.899999999999999</v>
      </c>
      <c r="O1912" s="99"/>
    </row>
    <row r="1913" spans="1:15">
      <c r="A1913" s="99"/>
      <c r="B1913" s="315">
        <v>8</v>
      </c>
      <c r="C1913" s="312">
        <v>22.2</v>
      </c>
      <c r="D1913" s="295">
        <v>19.600000000000001</v>
      </c>
      <c r="E1913" s="295">
        <v>17.899999999999999</v>
      </c>
      <c r="F1913" s="295">
        <v>13.9</v>
      </c>
      <c r="G1913" s="295">
        <v>7.8</v>
      </c>
      <c r="H1913" s="295">
        <v>0.5</v>
      </c>
      <c r="I1913" s="295">
        <v>-1.9</v>
      </c>
      <c r="J1913" s="295">
        <v>-3.3</v>
      </c>
      <c r="K1913" s="295">
        <v>6.9</v>
      </c>
      <c r="L1913" s="295">
        <v>4.7</v>
      </c>
      <c r="M1913" s="295">
        <v>12.1</v>
      </c>
      <c r="N1913" s="300">
        <v>15.4</v>
      </c>
      <c r="O1913" s="99"/>
    </row>
    <row r="1914" spans="1:15">
      <c r="A1914" s="99"/>
      <c r="B1914" s="315">
        <v>9</v>
      </c>
      <c r="C1914" s="312">
        <v>16.2</v>
      </c>
      <c r="D1914" s="295">
        <v>22.5</v>
      </c>
      <c r="E1914" s="295">
        <v>15.5</v>
      </c>
      <c r="F1914" s="295">
        <v>16</v>
      </c>
      <c r="G1914" s="295">
        <v>11.1</v>
      </c>
      <c r="H1914" s="295">
        <v>-1.5</v>
      </c>
      <c r="I1914" s="295">
        <v>4.3</v>
      </c>
      <c r="J1914" s="295">
        <v>0.3</v>
      </c>
      <c r="K1914" s="295">
        <v>5.8</v>
      </c>
      <c r="L1914" s="295">
        <v>7.2</v>
      </c>
      <c r="M1914" s="295">
        <v>13.4</v>
      </c>
      <c r="N1914" s="300">
        <v>11.3</v>
      </c>
      <c r="O1914" s="99"/>
    </row>
    <row r="1915" spans="1:15">
      <c r="A1915" s="99"/>
      <c r="B1915" s="315">
        <v>10</v>
      </c>
      <c r="C1915" s="312">
        <v>15</v>
      </c>
      <c r="D1915" s="295">
        <v>22.4</v>
      </c>
      <c r="E1915" s="295">
        <v>13.4</v>
      </c>
      <c r="F1915" s="295">
        <v>15.4</v>
      </c>
      <c r="G1915" s="295">
        <v>11.8</v>
      </c>
      <c r="H1915" s="295">
        <v>0.1</v>
      </c>
      <c r="I1915" s="295">
        <v>9.9</v>
      </c>
      <c r="J1915" s="295">
        <v>1.8</v>
      </c>
      <c r="K1915" s="295">
        <v>6.8</v>
      </c>
      <c r="L1915" s="295">
        <v>11.5</v>
      </c>
      <c r="M1915" s="295">
        <v>11.6</v>
      </c>
      <c r="N1915" s="300">
        <v>13.5</v>
      </c>
      <c r="O1915" s="99"/>
    </row>
    <row r="1916" spans="1:15">
      <c r="A1916" s="99"/>
      <c r="B1916" s="315">
        <v>11</v>
      </c>
      <c r="C1916" s="312">
        <v>15.7</v>
      </c>
      <c r="D1916" s="295">
        <v>19.3</v>
      </c>
      <c r="E1916" s="295">
        <v>12.8</v>
      </c>
      <c r="F1916" s="295">
        <v>15.9</v>
      </c>
      <c r="G1916" s="295">
        <v>13.2</v>
      </c>
      <c r="H1916" s="295">
        <v>2.2999999999999998</v>
      </c>
      <c r="I1916" s="295">
        <v>1.3</v>
      </c>
      <c r="J1916" s="295">
        <v>0.7</v>
      </c>
      <c r="K1916" s="295">
        <v>1.5</v>
      </c>
      <c r="L1916" s="295">
        <v>14.6</v>
      </c>
      <c r="M1916" s="295">
        <v>10.4</v>
      </c>
      <c r="N1916" s="300">
        <v>16.8</v>
      </c>
      <c r="O1916" s="99"/>
    </row>
    <row r="1917" spans="1:15">
      <c r="A1917" s="99"/>
      <c r="B1917" s="315">
        <v>12</v>
      </c>
      <c r="C1917" s="312">
        <v>16.7</v>
      </c>
      <c r="D1917" s="295">
        <v>16.8</v>
      </c>
      <c r="E1917" s="295">
        <v>14.9</v>
      </c>
      <c r="F1917" s="295">
        <v>14.1</v>
      </c>
      <c r="G1917" s="295">
        <v>12.2</v>
      </c>
      <c r="H1917" s="295">
        <v>3.7</v>
      </c>
      <c r="I1917" s="295">
        <v>3.1</v>
      </c>
      <c r="J1917" s="295">
        <v>1.7</v>
      </c>
      <c r="K1917" s="295">
        <v>1.6</v>
      </c>
      <c r="L1917" s="295">
        <v>10.1</v>
      </c>
      <c r="M1917" s="295">
        <v>17</v>
      </c>
      <c r="N1917" s="300">
        <v>22.1</v>
      </c>
      <c r="O1917" s="99"/>
    </row>
    <row r="1918" spans="1:15">
      <c r="A1918" s="99"/>
      <c r="B1918" s="315">
        <v>13</v>
      </c>
      <c r="C1918" s="312">
        <v>18.600000000000001</v>
      </c>
      <c r="D1918" s="295">
        <v>16.600000000000001</v>
      </c>
      <c r="E1918" s="295">
        <v>15.5</v>
      </c>
      <c r="F1918" s="295">
        <v>16.100000000000001</v>
      </c>
      <c r="G1918" s="295">
        <v>10</v>
      </c>
      <c r="H1918" s="295">
        <v>4.5</v>
      </c>
      <c r="I1918" s="295">
        <v>5.0999999999999996</v>
      </c>
      <c r="J1918" s="295">
        <v>1.1000000000000001</v>
      </c>
      <c r="K1918" s="295">
        <v>-0.1</v>
      </c>
      <c r="L1918" s="295">
        <v>8</v>
      </c>
      <c r="M1918" s="295">
        <v>12.3</v>
      </c>
      <c r="N1918" s="300">
        <v>23.3</v>
      </c>
      <c r="O1918" s="99"/>
    </row>
    <row r="1919" spans="1:15">
      <c r="A1919" s="99"/>
      <c r="B1919" s="315">
        <v>14</v>
      </c>
      <c r="C1919" s="312">
        <v>19.100000000000001</v>
      </c>
      <c r="D1919" s="295">
        <v>14.2</v>
      </c>
      <c r="E1919" s="295">
        <v>15.4</v>
      </c>
      <c r="F1919" s="295">
        <v>12.6</v>
      </c>
      <c r="G1919" s="295">
        <v>5.3</v>
      </c>
      <c r="H1919" s="295">
        <v>4.0999999999999996</v>
      </c>
      <c r="I1919" s="295">
        <v>4.2</v>
      </c>
      <c r="J1919" s="295">
        <v>2.5</v>
      </c>
      <c r="K1919" s="295">
        <v>0.2</v>
      </c>
      <c r="L1919" s="295">
        <v>7.9</v>
      </c>
      <c r="M1919" s="295">
        <v>9.1999999999999993</v>
      </c>
      <c r="N1919" s="300">
        <v>18.7</v>
      </c>
      <c r="O1919" s="99"/>
    </row>
    <row r="1920" spans="1:15">
      <c r="A1920" s="99"/>
      <c r="B1920" s="315">
        <v>15</v>
      </c>
      <c r="C1920" s="312">
        <v>20.3</v>
      </c>
      <c r="D1920" s="295">
        <v>15</v>
      </c>
      <c r="E1920" s="295">
        <v>15.9</v>
      </c>
      <c r="F1920" s="295">
        <v>13.1</v>
      </c>
      <c r="G1920" s="295">
        <v>7.7</v>
      </c>
      <c r="H1920" s="295">
        <v>4.7</v>
      </c>
      <c r="I1920" s="295">
        <v>1.9</v>
      </c>
      <c r="J1920" s="295">
        <v>3.4</v>
      </c>
      <c r="K1920" s="295">
        <v>4.5</v>
      </c>
      <c r="L1920" s="295">
        <v>14.3</v>
      </c>
      <c r="M1920" s="295">
        <v>10.3</v>
      </c>
      <c r="N1920" s="300">
        <v>12.5</v>
      </c>
      <c r="O1920" s="99"/>
    </row>
    <row r="1921" spans="1:15">
      <c r="A1921" s="99"/>
      <c r="B1921" s="315">
        <v>16</v>
      </c>
      <c r="C1921" s="312">
        <v>20.6</v>
      </c>
      <c r="D1921" s="295">
        <v>13.2</v>
      </c>
      <c r="E1921" s="295">
        <v>15.2</v>
      </c>
      <c r="F1921" s="295">
        <v>12.8</v>
      </c>
      <c r="G1921" s="295">
        <v>8.1</v>
      </c>
      <c r="H1921" s="295">
        <v>5.4</v>
      </c>
      <c r="I1921" s="295">
        <v>5.0999999999999996</v>
      </c>
      <c r="J1921" s="295">
        <v>-3.3</v>
      </c>
      <c r="K1921" s="295">
        <v>5.9</v>
      </c>
      <c r="L1921" s="295">
        <v>11.9</v>
      </c>
      <c r="M1921" s="295">
        <v>15.7</v>
      </c>
      <c r="N1921" s="300">
        <v>11</v>
      </c>
      <c r="O1921" s="99"/>
    </row>
    <row r="1922" spans="1:15">
      <c r="A1922" s="99"/>
      <c r="B1922" s="315">
        <v>17</v>
      </c>
      <c r="C1922" s="312">
        <v>21.8</v>
      </c>
      <c r="D1922" s="295">
        <v>14.6</v>
      </c>
      <c r="E1922" s="295">
        <v>15.8</v>
      </c>
      <c r="F1922" s="295">
        <v>12.2</v>
      </c>
      <c r="G1922" s="295">
        <v>7</v>
      </c>
      <c r="H1922" s="295">
        <v>2.2999999999999998</v>
      </c>
      <c r="I1922" s="295">
        <v>2.7</v>
      </c>
      <c r="J1922" s="295">
        <v>0.8</v>
      </c>
      <c r="K1922" s="295">
        <v>6.9</v>
      </c>
      <c r="L1922" s="295">
        <v>7.4</v>
      </c>
      <c r="M1922" s="295">
        <v>9.8000000000000007</v>
      </c>
      <c r="N1922" s="300">
        <v>11</v>
      </c>
      <c r="O1922" s="99"/>
    </row>
    <row r="1923" spans="1:15">
      <c r="A1923" s="99"/>
      <c r="B1923" s="315">
        <v>18</v>
      </c>
      <c r="C1923" s="312">
        <v>20</v>
      </c>
      <c r="D1923" s="295">
        <v>16.100000000000001</v>
      </c>
      <c r="E1923" s="295">
        <v>15.8</v>
      </c>
      <c r="F1923" s="295">
        <v>11.5</v>
      </c>
      <c r="G1923" s="295">
        <v>5.3</v>
      </c>
      <c r="H1923" s="295">
        <v>6.2</v>
      </c>
      <c r="I1923" s="295">
        <v>0.2</v>
      </c>
      <c r="J1923" s="295">
        <v>-0.7</v>
      </c>
      <c r="K1923" s="295">
        <v>3.1</v>
      </c>
      <c r="L1923" s="295">
        <v>2.2000000000000002</v>
      </c>
      <c r="M1923" s="295">
        <v>14.7</v>
      </c>
      <c r="N1923" s="300">
        <v>15</v>
      </c>
      <c r="O1923" s="99"/>
    </row>
    <row r="1924" spans="1:15">
      <c r="A1924" s="99"/>
      <c r="B1924" s="315">
        <v>19</v>
      </c>
      <c r="C1924" s="312">
        <v>22.9</v>
      </c>
      <c r="D1924" s="295">
        <v>13.6</v>
      </c>
      <c r="E1924" s="295">
        <v>15.8</v>
      </c>
      <c r="F1924" s="295">
        <v>13.4</v>
      </c>
      <c r="G1924" s="295">
        <v>4.5999999999999996</v>
      </c>
      <c r="H1924" s="295">
        <v>10</v>
      </c>
      <c r="I1924" s="295">
        <v>-0.4</v>
      </c>
      <c r="J1924" s="295">
        <v>1.4</v>
      </c>
      <c r="K1924" s="295">
        <v>2.8</v>
      </c>
      <c r="L1924" s="295">
        <v>7.1</v>
      </c>
      <c r="M1924" s="295">
        <v>15.2</v>
      </c>
      <c r="N1924" s="300">
        <v>9.9</v>
      </c>
      <c r="O1924" s="99"/>
    </row>
    <row r="1925" spans="1:15">
      <c r="A1925" s="99"/>
      <c r="B1925" s="315">
        <v>20</v>
      </c>
      <c r="C1925" s="312">
        <v>25.8</v>
      </c>
      <c r="D1925" s="295">
        <v>14.9</v>
      </c>
      <c r="E1925" s="295">
        <v>15.9</v>
      </c>
      <c r="F1925" s="295">
        <v>13.6</v>
      </c>
      <c r="G1925" s="295">
        <v>2.8</v>
      </c>
      <c r="H1925" s="295">
        <v>4</v>
      </c>
      <c r="I1925" s="295">
        <v>0.3</v>
      </c>
      <c r="J1925" s="295">
        <v>4</v>
      </c>
      <c r="K1925" s="295">
        <v>5.3</v>
      </c>
      <c r="L1925" s="295">
        <v>8.6999999999999993</v>
      </c>
      <c r="M1925" s="295">
        <v>9.8000000000000007</v>
      </c>
      <c r="N1925" s="300">
        <v>10.6</v>
      </c>
      <c r="O1925" s="99"/>
    </row>
    <row r="1926" spans="1:15">
      <c r="A1926" s="99"/>
      <c r="B1926" s="315">
        <v>21</v>
      </c>
      <c r="C1926" s="312">
        <v>23</v>
      </c>
      <c r="D1926" s="295">
        <v>12.1</v>
      </c>
      <c r="E1926" s="295">
        <v>16</v>
      </c>
      <c r="F1926" s="295">
        <v>11.4</v>
      </c>
      <c r="G1926" s="295">
        <v>2.5</v>
      </c>
      <c r="H1926" s="295">
        <v>3.3</v>
      </c>
      <c r="I1926" s="295">
        <v>-0.2</v>
      </c>
      <c r="J1926" s="295">
        <v>3.4</v>
      </c>
      <c r="K1926" s="295">
        <v>8.1999999999999993</v>
      </c>
      <c r="L1926" s="295">
        <v>12</v>
      </c>
      <c r="M1926" s="295">
        <v>10.199999999999999</v>
      </c>
      <c r="N1926" s="300">
        <v>12.2</v>
      </c>
      <c r="O1926" s="99"/>
    </row>
    <row r="1927" spans="1:15">
      <c r="A1927" s="99"/>
      <c r="B1927" s="315">
        <v>22</v>
      </c>
      <c r="C1927" s="312">
        <v>21.2</v>
      </c>
      <c r="D1927" s="295">
        <v>14.6</v>
      </c>
      <c r="E1927" s="295">
        <v>9</v>
      </c>
      <c r="F1927" s="295">
        <v>5.5</v>
      </c>
      <c r="G1927" s="295">
        <v>1.7</v>
      </c>
      <c r="H1927" s="295">
        <v>7.4</v>
      </c>
      <c r="I1927" s="295">
        <v>1.1000000000000001</v>
      </c>
      <c r="J1927" s="295">
        <v>2.1</v>
      </c>
      <c r="K1927" s="295">
        <v>-1.9</v>
      </c>
      <c r="L1927" s="295">
        <v>9.4</v>
      </c>
      <c r="M1927" s="295">
        <v>11</v>
      </c>
      <c r="N1927" s="300">
        <v>13.4</v>
      </c>
      <c r="O1927" s="99"/>
    </row>
    <row r="1928" spans="1:15">
      <c r="A1928" s="99"/>
      <c r="B1928" s="315">
        <v>23</v>
      </c>
      <c r="C1928" s="312">
        <v>15.2</v>
      </c>
      <c r="D1928" s="295">
        <v>15.2</v>
      </c>
      <c r="E1928" s="295">
        <v>8.1</v>
      </c>
      <c r="F1928" s="295">
        <v>4</v>
      </c>
      <c r="G1928" s="295">
        <v>2.8</v>
      </c>
      <c r="H1928" s="295">
        <v>8.8000000000000007</v>
      </c>
      <c r="I1928" s="295">
        <v>0</v>
      </c>
      <c r="J1928" s="295">
        <v>3.1</v>
      </c>
      <c r="K1928" s="295">
        <v>3.4</v>
      </c>
      <c r="L1928" s="295">
        <v>13</v>
      </c>
      <c r="M1928" s="295">
        <v>9.6</v>
      </c>
      <c r="N1928" s="300">
        <v>11.4</v>
      </c>
      <c r="O1928" s="99"/>
    </row>
    <row r="1929" spans="1:15">
      <c r="A1929" s="99"/>
      <c r="B1929" s="315">
        <v>24</v>
      </c>
      <c r="C1929" s="312">
        <v>15.6</v>
      </c>
      <c r="D1929" s="295">
        <v>11.5</v>
      </c>
      <c r="E1929" s="295">
        <v>10</v>
      </c>
      <c r="F1929" s="295">
        <v>2</v>
      </c>
      <c r="G1929" s="295">
        <v>2.9</v>
      </c>
      <c r="H1929" s="295">
        <v>5.8</v>
      </c>
      <c r="I1929" s="295">
        <v>-3.2</v>
      </c>
      <c r="J1929" s="295">
        <v>3.8</v>
      </c>
      <c r="K1929" s="295">
        <v>8.8000000000000007</v>
      </c>
      <c r="L1929" s="295">
        <v>13</v>
      </c>
      <c r="M1929" s="295">
        <v>10.7</v>
      </c>
      <c r="N1929" s="300">
        <v>13</v>
      </c>
      <c r="O1929" s="99"/>
    </row>
    <row r="1930" spans="1:15">
      <c r="A1930" s="99"/>
      <c r="B1930" s="315">
        <v>25</v>
      </c>
      <c r="C1930" s="312">
        <v>19.3</v>
      </c>
      <c r="D1930" s="295">
        <v>13.2</v>
      </c>
      <c r="E1930" s="295">
        <v>11.7</v>
      </c>
      <c r="F1930" s="295">
        <v>4</v>
      </c>
      <c r="G1930" s="295">
        <v>3</v>
      </c>
      <c r="H1930" s="295">
        <v>2.4</v>
      </c>
      <c r="I1930" s="295">
        <v>-1.9</v>
      </c>
      <c r="J1930" s="295">
        <v>2.5</v>
      </c>
      <c r="K1930" s="295">
        <v>11.8</v>
      </c>
      <c r="L1930" s="295">
        <v>15.1</v>
      </c>
      <c r="M1930" s="295">
        <v>13.3</v>
      </c>
      <c r="N1930" s="300">
        <v>14.7</v>
      </c>
      <c r="O1930" s="99"/>
    </row>
    <row r="1931" spans="1:15">
      <c r="A1931" s="99"/>
      <c r="B1931" s="315">
        <v>26</v>
      </c>
      <c r="C1931" s="312">
        <v>21.6</v>
      </c>
      <c r="D1931" s="295">
        <v>11</v>
      </c>
      <c r="E1931" s="295">
        <v>10.7</v>
      </c>
      <c r="F1931" s="295">
        <v>6</v>
      </c>
      <c r="G1931" s="295">
        <v>1.5</v>
      </c>
      <c r="H1931" s="295">
        <v>-4.0999999999999996</v>
      </c>
      <c r="I1931" s="295">
        <v>-3.4</v>
      </c>
      <c r="J1931" s="295">
        <v>1.8</v>
      </c>
      <c r="K1931" s="295">
        <v>9.8000000000000007</v>
      </c>
      <c r="L1931" s="295">
        <v>12.1</v>
      </c>
      <c r="M1931" s="295">
        <v>10.7</v>
      </c>
      <c r="N1931" s="300">
        <v>18</v>
      </c>
      <c r="O1931" s="99"/>
    </row>
    <row r="1932" spans="1:15">
      <c r="A1932" s="99"/>
      <c r="B1932" s="315">
        <v>27</v>
      </c>
      <c r="C1932" s="312">
        <v>22.8</v>
      </c>
      <c r="D1932" s="295">
        <v>11.4</v>
      </c>
      <c r="E1932" s="295">
        <v>12</v>
      </c>
      <c r="F1932" s="295">
        <v>8.1999999999999993</v>
      </c>
      <c r="G1932" s="295">
        <v>0.4</v>
      </c>
      <c r="H1932" s="295">
        <v>-8.6</v>
      </c>
      <c r="I1932" s="295">
        <v>-0.1</v>
      </c>
      <c r="J1932" s="295">
        <v>3.4</v>
      </c>
      <c r="K1932" s="295">
        <v>4.7</v>
      </c>
      <c r="L1932" s="295">
        <v>17.100000000000001</v>
      </c>
      <c r="M1932" s="295">
        <v>8.6</v>
      </c>
      <c r="N1932" s="300">
        <v>17.399999999999999</v>
      </c>
      <c r="O1932" s="99"/>
    </row>
    <row r="1933" spans="1:15">
      <c r="A1933" s="99"/>
      <c r="B1933" s="315">
        <v>28</v>
      </c>
      <c r="C1933" s="312">
        <v>20.5</v>
      </c>
      <c r="D1933" s="295">
        <v>13.9</v>
      </c>
      <c r="E1933" s="295">
        <v>13.2</v>
      </c>
      <c r="F1933" s="295">
        <v>8.9</v>
      </c>
      <c r="G1933" s="295">
        <v>-1.8</v>
      </c>
      <c r="H1933" s="295">
        <v>-9.9</v>
      </c>
      <c r="I1933" s="295">
        <v>0.2</v>
      </c>
      <c r="J1933" s="295">
        <v>2.2000000000000002</v>
      </c>
      <c r="K1933" s="295">
        <v>4.2</v>
      </c>
      <c r="L1933" s="295">
        <v>6.5</v>
      </c>
      <c r="M1933" s="295">
        <v>9.5</v>
      </c>
      <c r="N1933" s="300">
        <v>14.1</v>
      </c>
      <c r="O1933" s="99"/>
    </row>
    <row r="1934" spans="1:15">
      <c r="A1934" s="99"/>
      <c r="B1934" s="315">
        <v>29</v>
      </c>
      <c r="C1934" s="312">
        <v>20.9</v>
      </c>
      <c r="D1934" s="295">
        <v>17.5</v>
      </c>
      <c r="E1934" s="295">
        <v>14.9</v>
      </c>
      <c r="F1934" s="295">
        <v>6.7</v>
      </c>
      <c r="G1934" s="295">
        <v>-4.7</v>
      </c>
      <c r="H1934" s="295">
        <v>-6.8</v>
      </c>
      <c r="I1934" s="295">
        <v>-0.9</v>
      </c>
      <c r="J1934" s="295"/>
      <c r="K1934" s="295">
        <v>6.9</v>
      </c>
      <c r="L1934" s="295">
        <v>5.7</v>
      </c>
      <c r="M1934" s="295">
        <v>16.399999999999999</v>
      </c>
      <c r="N1934" s="300">
        <v>14.7</v>
      </c>
      <c r="O1934" s="99"/>
    </row>
    <row r="1935" spans="1:15">
      <c r="A1935" s="99"/>
      <c r="B1935" s="315">
        <v>30</v>
      </c>
      <c r="C1935" s="312">
        <v>21.9</v>
      </c>
      <c r="D1935" s="295">
        <v>17.399999999999999</v>
      </c>
      <c r="E1935" s="295">
        <v>16.399999999999999</v>
      </c>
      <c r="F1935" s="295">
        <v>4.9000000000000004</v>
      </c>
      <c r="G1935" s="295">
        <v>-5.3</v>
      </c>
      <c r="H1935" s="295">
        <v>-8.6999999999999993</v>
      </c>
      <c r="I1935" s="295">
        <v>-0.1</v>
      </c>
      <c r="J1935" s="295"/>
      <c r="K1935" s="295">
        <v>4.4000000000000004</v>
      </c>
      <c r="L1935" s="295">
        <v>10.199999999999999</v>
      </c>
      <c r="M1935" s="295">
        <v>15.3</v>
      </c>
      <c r="N1935" s="300">
        <v>17.5</v>
      </c>
      <c r="O1935" s="99"/>
    </row>
    <row r="1936" spans="1:15" ht="15" thickBot="1">
      <c r="A1936" s="99"/>
      <c r="B1936" s="323">
        <v>31</v>
      </c>
      <c r="C1936" s="313">
        <v>17.2</v>
      </c>
      <c r="D1936" s="302">
        <v>15.6</v>
      </c>
      <c r="E1936" s="302"/>
      <c r="F1936" s="302">
        <v>6.3</v>
      </c>
      <c r="G1936" s="302"/>
      <c r="H1936" s="302">
        <v>-3.2</v>
      </c>
      <c r="I1936" s="302">
        <v>-2</v>
      </c>
      <c r="J1936" s="302"/>
      <c r="K1936" s="302">
        <v>4.0999999999999996</v>
      </c>
      <c r="L1936" s="302"/>
      <c r="M1936" s="302">
        <v>14.4</v>
      </c>
      <c r="N1936" s="303"/>
      <c r="O1936" s="99"/>
    </row>
    <row r="1937" spans="1:15">
      <c r="A1937" s="306" t="s">
        <v>652</v>
      </c>
      <c r="B1937" s="304" t="s">
        <v>211</v>
      </c>
      <c r="C1937" s="219">
        <v>0</v>
      </c>
      <c r="D1937" s="219">
        <v>0</v>
      </c>
      <c r="E1937" s="219">
        <v>10</v>
      </c>
      <c r="F1937" s="219">
        <v>21</v>
      </c>
      <c r="G1937" s="219">
        <v>29</v>
      </c>
      <c r="H1937" s="219">
        <v>31</v>
      </c>
      <c r="I1937" s="219">
        <v>31</v>
      </c>
      <c r="J1937" s="219">
        <v>28</v>
      </c>
      <c r="K1937" s="219">
        <v>31</v>
      </c>
      <c r="L1937" s="219">
        <v>25</v>
      </c>
      <c r="M1937" s="219">
        <v>20</v>
      </c>
      <c r="N1937" s="220">
        <v>9</v>
      </c>
    </row>
    <row r="1938" spans="1:15" ht="15" thickBot="1">
      <c r="A1938" s="307" t="s">
        <v>651</v>
      </c>
      <c r="B1938" s="305" t="s">
        <v>650</v>
      </c>
      <c r="C1938" s="211">
        <v>19.474193548387095</v>
      </c>
      <c r="D1938" s="211">
        <v>16.235483870967741</v>
      </c>
      <c r="E1938" s="211">
        <v>14.3</v>
      </c>
      <c r="F1938" s="211">
        <v>10.538709677419353</v>
      </c>
      <c r="G1938" s="211">
        <v>6.0766666666666662</v>
      </c>
      <c r="H1938" s="211">
        <v>1.2548387096774201</v>
      </c>
      <c r="I1938" s="211">
        <v>0.67096774193548403</v>
      </c>
      <c r="J1938" s="211">
        <v>0.375</v>
      </c>
      <c r="K1938" s="211">
        <v>4.2516129032258068</v>
      </c>
      <c r="L1938" s="211">
        <v>8.0133333333333319</v>
      </c>
      <c r="M1938" s="211">
        <v>12.174193548387096</v>
      </c>
      <c r="N1938" s="212">
        <v>15.799999999999999</v>
      </c>
    </row>
    <row r="1939" spans="1:15">
      <c r="B1939" s="108"/>
      <c r="C1939" s="105"/>
      <c r="D1939" s="105"/>
      <c r="E1939" s="107"/>
      <c r="F1939" s="105"/>
      <c r="G1939" s="105"/>
      <c r="H1939" s="106"/>
      <c r="I1939" s="105"/>
      <c r="J1939" s="105"/>
      <c r="K1939" s="105"/>
      <c r="L1939" s="105"/>
      <c r="M1939" s="105"/>
      <c r="N1939" s="105"/>
    </row>
    <row r="1940" spans="1:15" ht="15" thickBot="1">
      <c r="B1940" s="108"/>
      <c r="C1940" s="105"/>
      <c r="D1940" s="105"/>
      <c r="E1940" s="107"/>
      <c r="F1940" s="105"/>
      <c r="G1940" s="105"/>
      <c r="H1940" s="106"/>
      <c r="I1940" s="105"/>
      <c r="J1940" s="105"/>
      <c r="K1940" s="105"/>
      <c r="L1940" s="105"/>
      <c r="M1940" s="105"/>
      <c r="N1940" s="105"/>
    </row>
    <row r="1941" spans="1:15" ht="15" thickBot="1">
      <c r="A1941" s="318" t="s">
        <v>696</v>
      </c>
      <c r="B1941" s="284" t="s">
        <v>236</v>
      </c>
      <c r="C1941" s="285" t="s">
        <v>667</v>
      </c>
      <c r="D1941" s="285" t="s">
        <v>667</v>
      </c>
      <c r="E1941" s="285" t="s">
        <v>667</v>
      </c>
      <c r="F1941" s="285" t="s">
        <v>667</v>
      </c>
      <c r="G1941" s="285" t="s">
        <v>667</v>
      </c>
      <c r="H1941" s="285" t="s">
        <v>667</v>
      </c>
      <c r="I1941" s="285" t="s">
        <v>666</v>
      </c>
      <c r="J1941" s="285" t="s">
        <v>666</v>
      </c>
      <c r="K1941" s="285" t="s">
        <v>666</v>
      </c>
      <c r="L1941" s="285" t="s">
        <v>666</v>
      </c>
      <c r="M1941" s="285" t="s">
        <v>666</v>
      </c>
      <c r="N1941" s="286" t="s">
        <v>666</v>
      </c>
      <c r="O1941" s="99"/>
    </row>
    <row r="1942" spans="1:15" ht="15" thickBot="1">
      <c r="A1942" s="102"/>
      <c r="B1942" s="287" t="s">
        <v>195</v>
      </c>
      <c r="C1942" s="288" t="s">
        <v>665</v>
      </c>
      <c r="D1942" s="288" t="s">
        <v>664</v>
      </c>
      <c r="E1942" s="288" t="s">
        <v>663</v>
      </c>
      <c r="F1942" s="288" t="s">
        <v>662</v>
      </c>
      <c r="G1942" s="288" t="s">
        <v>661</v>
      </c>
      <c r="H1942" s="288" t="s">
        <v>660</v>
      </c>
      <c r="I1942" s="288" t="s">
        <v>659</v>
      </c>
      <c r="J1942" s="288" t="s">
        <v>658</v>
      </c>
      <c r="K1942" s="288" t="s">
        <v>657</v>
      </c>
      <c r="L1942" s="288" t="s">
        <v>656</v>
      </c>
      <c r="M1942" s="288" t="s">
        <v>655</v>
      </c>
      <c r="N1942" s="289" t="s">
        <v>654</v>
      </c>
      <c r="O1942" s="99"/>
    </row>
    <row r="1943" spans="1:15" ht="15" thickBot="1">
      <c r="A1943" s="102"/>
      <c r="B1943" s="319" t="s">
        <v>653</v>
      </c>
      <c r="C1943" s="102"/>
      <c r="D1943" s="102"/>
      <c r="E1943" s="104"/>
      <c r="F1943" s="102"/>
      <c r="G1943" s="102"/>
      <c r="H1943" s="103"/>
      <c r="I1943" s="102"/>
      <c r="J1943" s="102"/>
      <c r="K1943" s="102"/>
      <c r="L1943" s="102"/>
      <c r="M1943" s="102"/>
      <c r="N1943" s="102"/>
      <c r="O1943" s="99"/>
    </row>
    <row r="1944" spans="1:15">
      <c r="A1944" s="99"/>
      <c r="B1944" s="314">
        <v>1</v>
      </c>
      <c r="C1944" s="322">
        <v>13.8</v>
      </c>
      <c r="D1944" s="297">
        <v>18.3</v>
      </c>
      <c r="E1944" s="297">
        <v>12.6</v>
      </c>
      <c r="F1944" s="297">
        <v>13.1</v>
      </c>
      <c r="G1944" s="297">
        <v>7.1</v>
      </c>
      <c r="H1944" s="297">
        <v>-2.7</v>
      </c>
      <c r="I1944" s="297">
        <v>-0.8</v>
      </c>
      <c r="J1944" s="297">
        <v>-3.6</v>
      </c>
      <c r="K1944" s="297">
        <v>2.6</v>
      </c>
      <c r="L1944" s="297">
        <v>1.6</v>
      </c>
      <c r="M1944" s="297">
        <v>8.6999999999999993</v>
      </c>
      <c r="N1944" s="298">
        <v>17.7</v>
      </c>
      <c r="O1944" s="99"/>
    </row>
    <row r="1945" spans="1:15">
      <c r="A1945" s="99"/>
      <c r="B1945" s="315">
        <v>2</v>
      </c>
      <c r="C1945" s="312">
        <v>14.8</v>
      </c>
      <c r="D1945" s="295">
        <v>22.6</v>
      </c>
      <c r="E1945" s="295">
        <v>12.2</v>
      </c>
      <c r="F1945" s="295">
        <v>12.7</v>
      </c>
      <c r="G1945" s="295">
        <v>6.5</v>
      </c>
      <c r="H1945" s="295">
        <v>-3</v>
      </c>
      <c r="I1945" s="295">
        <v>1.5</v>
      </c>
      <c r="J1945" s="295">
        <v>-4.2</v>
      </c>
      <c r="K1945" s="295">
        <v>3.4</v>
      </c>
      <c r="L1945" s="295">
        <v>0.2</v>
      </c>
      <c r="M1945" s="295">
        <v>8.9</v>
      </c>
      <c r="N1945" s="300">
        <v>20.100000000000001</v>
      </c>
      <c r="O1945" s="99"/>
    </row>
    <row r="1946" spans="1:15">
      <c r="A1946" s="99"/>
      <c r="B1946" s="315">
        <v>3</v>
      </c>
      <c r="C1946" s="312">
        <v>16.8</v>
      </c>
      <c r="D1946" s="295">
        <v>19.600000000000001</v>
      </c>
      <c r="E1946" s="295">
        <v>14.6</v>
      </c>
      <c r="F1946" s="295">
        <v>10.8</v>
      </c>
      <c r="G1946" s="295">
        <v>6.7</v>
      </c>
      <c r="H1946" s="295">
        <v>0.8</v>
      </c>
      <c r="I1946" s="295">
        <v>0.4</v>
      </c>
      <c r="J1946" s="295">
        <v>-2.1</v>
      </c>
      <c r="K1946" s="295">
        <v>2.5</v>
      </c>
      <c r="L1946" s="295">
        <v>1.5</v>
      </c>
      <c r="M1946" s="295">
        <v>8.8000000000000007</v>
      </c>
      <c r="N1946" s="300">
        <v>23.3</v>
      </c>
      <c r="O1946" s="99"/>
    </row>
    <row r="1947" spans="1:15">
      <c r="A1947" s="99"/>
      <c r="B1947" s="315">
        <v>4</v>
      </c>
      <c r="C1947" s="312">
        <v>19.600000000000001</v>
      </c>
      <c r="D1947" s="295">
        <v>17.899999999999999</v>
      </c>
      <c r="E1947" s="295">
        <v>16.600000000000001</v>
      </c>
      <c r="F1947" s="295">
        <v>9.9</v>
      </c>
      <c r="G1947" s="295">
        <v>10.1</v>
      </c>
      <c r="H1947" s="295">
        <v>1.9</v>
      </c>
      <c r="I1947" s="295">
        <v>-0.6</v>
      </c>
      <c r="J1947" s="295">
        <v>-3</v>
      </c>
      <c r="K1947" s="295">
        <v>2.2999999999999998</v>
      </c>
      <c r="L1947" s="295">
        <v>1</v>
      </c>
      <c r="M1947" s="295">
        <v>13.7</v>
      </c>
      <c r="N1947" s="300">
        <v>16.2</v>
      </c>
      <c r="O1947" s="99"/>
    </row>
    <row r="1948" spans="1:15">
      <c r="A1948" s="99"/>
      <c r="B1948" s="315">
        <v>5</v>
      </c>
      <c r="C1948" s="312">
        <v>18.5</v>
      </c>
      <c r="D1948" s="295">
        <v>18.399999999999999</v>
      </c>
      <c r="E1948" s="295">
        <v>17.3</v>
      </c>
      <c r="F1948" s="295">
        <v>11.2</v>
      </c>
      <c r="G1948" s="295">
        <v>11.6</v>
      </c>
      <c r="H1948" s="295">
        <v>2.8</v>
      </c>
      <c r="I1948" s="295">
        <v>-1.4</v>
      </c>
      <c r="J1948" s="295">
        <v>-4.0999999999999996</v>
      </c>
      <c r="K1948" s="295">
        <v>0.2</v>
      </c>
      <c r="L1948" s="295">
        <v>0.9</v>
      </c>
      <c r="M1948" s="295">
        <v>16.7</v>
      </c>
      <c r="N1948" s="300">
        <v>17.600000000000001</v>
      </c>
      <c r="O1948" s="99"/>
    </row>
    <row r="1949" spans="1:15">
      <c r="A1949" s="99"/>
      <c r="B1949" s="315">
        <v>6</v>
      </c>
      <c r="C1949" s="312">
        <v>20.8</v>
      </c>
      <c r="D1949" s="295">
        <v>17.899999999999999</v>
      </c>
      <c r="E1949" s="295">
        <v>17.5</v>
      </c>
      <c r="F1949" s="295">
        <v>11</v>
      </c>
      <c r="G1949" s="295">
        <v>11.1</v>
      </c>
      <c r="H1949" s="295">
        <v>3.8</v>
      </c>
      <c r="I1949" s="295">
        <v>-5.6</v>
      </c>
      <c r="J1949" s="295">
        <v>-4.5999999999999996</v>
      </c>
      <c r="K1949" s="295">
        <v>1.8</v>
      </c>
      <c r="L1949" s="295">
        <v>0.5</v>
      </c>
      <c r="M1949" s="295">
        <v>13</v>
      </c>
      <c r="N1949" s="300">
        <v>21</v>
      </c>
      <c r="O1949" s="99"/>
    </row>
    <row r="1950" spans="1:15">
      <c r="A1950" s="99"/>
      <c r="B1950" s="315">
        <v>7</v>
      </c>
      <c r="C1950" s="312">
        <v>23.9</v>
      </c>
      <c r="D1950" s="295">
        <v>18.5</v>
      </c>
      <c r="E1950" s="295">
        <v>17.600000000000001</v>
      </c>
      <c r="F1950" s="295">
        <v>10.7</v>
      </c>
      <c r="G1950" s="295">
        <v>10.3</v>
      </c>
      <c r="H1950" s="295">
        <v>2.7</v>
      </c>
      <c r="I1950" s="295">
        <v>-6.4</v>
      </c>
      <c r="J1950" s="295">
        <v>-4</v>
      </c>
      <c r="K1950" s="295">
        <v>3.6</v>
      </c>
      <c r="L1950" s="295">
        <v>4.2</v>
      </c>
      <c r="M1950" s="295">
        <v>12</v>
      </c>
      <c r="N1950" s="300">
        <v>20.6</v>
      </c>
      <c r="O1950" s="99"/>
    </row>
    <row r="1951" spans="1:15">
      <c r="A1951" s="99"/>
      <c r="B1951" s="315">
        <v>8</v>
      </c>
      <c r="C1951" s="312">
        <v>21.7</v>
      </c>
      <c r="D1951" s="295">
        <v>20.100000000000001</v>
      </c>
      <c r="E1951" s="295">
        <v>19</v>
      </c>
      <c r="F1951" s="295">
        <v>12.2</v>
      </c>
      <c r="G1951" s="295">
        <v>6.5</v>
      </c>
      <c r="H1951" s="295">
        <v>0.1</v>
      </c>
      <c r="I1951" s="295">
        <v>-3.7</v>
      </c>
      <c r="J1951" s="295">
        <v>-4.3</v>
      </c>
      <c r="K1951" s="295">
        <v>4.5999999999999996</v>
      </c>
      <c r="L1951" s="295">
        <v>5</v>
      </c>
      <c r="M1951" s="295">
        <v>13.6</v>
      </c>
      <c r="N1951" s="300">
        <v>16.600000000000001</v>
      </c>
      <c r="O1951" s="99"/>
    </row>
    <row r="1952" spans="1:15">
      <c r="A1952" s="99"/>
      <c r="B1952" s="315">
        <v>9</v>
      </c>
      <c r="C1952" s="312">
        <v>14.4</v>
      </c>
      <c r="D1952" s="295">
        <v>19.8</v>
      </c>
      <c r="E1952" s="295">
        <v>15.8</v>
      </c>
      <c r="F1952" s="295">
        <v>13.9</v>
      </c>
      <c r="G1952" s="295">
        <v>10</v>
      </c>
      <c r="H1952" s="295">
        <v>-2</v>
      </c>
      <c r="I1952" s="295">
        <v>4.9000000000000004</v>
      </c>
      <c r="J1952" s="295">
        <v>-0.9</v>
      </c>
      <c r="K1952" s="295">
        <v>4.3</v>
      </c>
      <c r="L1952" s="295">
        <v>7.8</v>
      </c>
      <c r="M1952" s="295">
        <v>13.5</v>
      </c>
      <c r="N1952" s="300">
        <v>13.1</v>
      </c>
      <c r="O1952" s="99"/>
    </row>
    <row r="1953" spans="1:15">
      <c r="A1953" s="99"/>
      <c r="B1953" s="315">
        <v>10</v>
      </c>
      <c r="C1953" s="312">
        <v>13.7</v>
      </c>
      <c r="D1953" s="295">
        <v>21</v>
      </c>
      <c r="E1953" s="295">
        <v>14.3</v>
      </c>
      <c r="F1953" s="295">
        <v>13.7</v>
      </c>
      <c r="G1953" s="295">
        <v>10.7</v>
      </c>
      <c r="H1953" s="295">
        <v>-2.7</v>
      </c>
      <c r="I1953" s="295">
        <v>9.8000000000000007</v>
      </c>
      <c r="J1953" s="295">
        <v>1.3</v>
      </c>
      <c r="K1953" s="295">
        <v>5.7</v>
      </c>
      <c r="L1953" s="295">
        <v>10.8</v>
      </c>
      <c r="M1953" s="295">
        <v>11.6</v>
      </c>
      <c r="N1953" s="300">
        <v>14.4</v>
      </c>
      <c r="O1953" s="99"/>
    </row>
    <row r="1954" spans="1:15">
      <c r="A1954" s="99"/>
      <c r="B1954" s="315">
        <v>11</v>
      </c>
      <c r="C1954" s="312">
        <v>15.5</v>
      </c>
      <c r="D1954" s="295">
        <v>18</v>
      </c>
      <c r="E1954" s="295">
        <v>11.8</v>
      </c>
      <c r="F1954" s="295">
        <v>13.5</v>
      </c>
      <c r="G1954" s="295">
        <v>11.2</v>
      </c>
      <c r="H1954" s="295">
        <v>1.5</v>
      </c>
      <c r="I1954" s="295">
        <v>1.1000000000000001</v>
      </c>
      <c r="J1954" s="295">
        <v>0.7</v>
      </c>
      <c r="K1954" s="295">
        <v>2.4</v>
      </c>
      <c r="L1954" s="295">
        <v>13.6</v>
      </c>
      <c r="M1954" s="295">
        <v>11.6</v>
      </c>
      <c r="N1954" s="300">
        <v>17.8</v>
      </c>
      <c r="O1954" s="99"/>
    </row>
    <row r="1955" spans="1:15">
      <c r="A1955" s="99"/>
      <c r="B1955" s="315">
        <v>12</v>
      </c>
      <c r="C1955" s="312">
        <v>17.2</v>
      </c>
      <c r="D1955" s="295">
        <v>15.2</v>
      </c>
      <c r="E1955" s="295">
        <v>13.2</v>
      </c>
      <c r="F1955" s="295">
        <v>15</v>
      </c>
      <c r="G1955" s="295">
        <v>10.6</v>
      </c>
      <c r="H1955" s="295">
        <v>3.9</v>
      </c>
      <c r="I1955" s="295">
        <v>2.1</v>
      </c>
      <c r="J1955" s="295">
        <v>0.8</v>
      </c>
      <c r="K1955" s="295">
        <v>1.1000000000000001</v>
      </c>
      <c r="L1955" s="295">
        <v>11.1</v>
      </c>
      <c r="M1955" s="295">
        <v>15.2</v>
      </c>
      <c r="N1955" s="300">
        <v>21.8</v>
      </c>
      <c r="O1955" s="99"/>
    </row>
    <row r="1956" spans="1:15">
      <c r="A1956" s="99"/>
      <c r="B1956" s="315">
        <v>13</v>
      </c>
      <c r="C1956" s="312">
        <v>18.100000000000001</v>
      </c>
      <c r="D1956" s="295">
        <v>15.3</v>
      </c>
      <c r="E1956" s="295">
        <v>15.2</v>
      </c>
      <c r="F1956" s="295">
        <v>14.1</v>
      </c>
      <c r="G1956" s="295">
        <v>8.9</v>
      </c>
      <c r="H1956" s="295">
        <v>2.6</v>
      </c>
      <c r="I1956" s="295">
        <v>5.0999999999999996</v>
      </c>
      <c r="J1956" s="295">
        <v>-0.9</v>
      </c>
      <c r="K1956" s="295">
        <v>1.3</v>
      </c>
      <c r="L1956" s="295">
        <v>8.1999999999999993</v>
      </c>
      <c r="M1956" s="295">
        <v>13.1</v>
      </c>
      <c r="N1956" s="300">
        <v>21.4</v>
      </c>
      <c r="O1956" s="99"/>
    </row>
    <row r="1957" spans="1:15">
      <c r="A1957" s="99"/>
      <c r="B1957" s="315">
        <v>14</v>
      </c>
      <c r="C1957" s="312">
        <v>19.7</v>
      </c>
      <c r="D1957" s="295">
        <v>13.8</v>
      </c>
      <c r="E1957" s="295">
        <v>15.2</v>
      </c>
      <c r="F1957" s="295">
        <v>13.1</v>
      </c>
      <c r="G1957" s="295">
        <v>6.7</v>
      </c>
      <c r="H1957" s="295">
        <v>2.1</v>
      </c>
      <c r="I1957" s="295">
        <v>4.2</v>
      </c>
      <c r="J1957" s="295">
        <v>1.1000000000000001</v>
      </c>
      <c r="K1957" s="295">
        <v>0.8</v>
      </c>
      <c r="L1957" s="295">
        <v>7.7</v>
      </c>
      <c r="M1957" s="295">
        <v>9.8000000000000007</v>
      </c>
      <c r="N1957" s="300">
        <v>17.2</v>
      </c>
      <c r="O1957" s="99"/>
    </row>
    <row r="1958" spans="1:15">
      <c r="A1958" s="99"/>
      <c r="B1958" s="315">
        <v>15</v>
      </c>
      <c r="C1958" s="312">
        <v>20.399999999999999</v>
      </c>
      <c r="D1958" s="295">
        <v>13.8</v>
      </c>
      <c r="E1958" s="295">
        <v>14.9</v>
      </c>
      <c r="F1958" s="295">
        <v>10.7</v>
      </c>
      <c r="G1958" s="295">
        <v>8.8000000000000007</v>
      </c>
      <c r="H1958" s="295">
        <v>3.5</v>
      </c>
      <c r="I1958" s="295">
        <v>1.1000000000000001</v>
      </c>
      <c r="J1958" s="295">
        <v>3</v>
      </c>
      <c r="K1958" s="295">
        <v>3.7</v>
      </c>
      <c r="L1958" s="295">
        <v>14.5</v>
      </c>
      <c r="M1958" s="295">
        <v>11.6</v>
      </c>
      <c r="N1958" s="300">
        <v>13.7</v>
      </c>
      <c r="O1958" s="99"/>
    </row>
    <row r="1959" spans="1:15">
      <c r="A1959" s="99"/>
      <c r="B1959" s="315">
        <v>16</v>
      </c>
      <c r="C1959" s="312">
        <v>21.7</v>
      </c>
      <c r="D1959" s="295">
        <v>12.7</v>
      </c>
      <c r="E1959" s="295">
        <v>15.3</v>
      </c>
      <c r="F1959" s="295">
        <v>12.2</v>
      </c>
      <c r="G1959" s="295">
        <v>7.3</v>
      </c>
      <c r="H1959" s="295">
        <v>3.8</v>
      </c>
      <c r="I1959" s="295">
        <v>3.1</v>
      </c>
      <c r="J1959" s="295">
        <v>-2.9</v>
      </c>
      <c r="K1959" s="295">
        <v>6.7</v>
      </c>
      <c r="L1959" s="295">
        <v>14.8</v>
      </c>
      <c r="M1959" s="295">
        <v>15</v>
      </c>
      <c r="N1959" s="300">
        <v>12.8</v>
      </c>
      <c r="O1959" s="99"/>
    </row>
    <row r="1960" spans="1:15">
      <c r="A1960" s="99"/>
      <c r="B1960" s="315">
        <v>17</v>
      </c>
      <c r="C1960" s="312">
        <v>21.5</v>
      </c>
      <c r="D1960" s="295">
        <v>13.3</v>
      </c>
      <c r="E1960" s="295">
        <v>15.1</v>
      </c>
      <c r="F1960" s="295">
        <v>11.9</v>
      </c>
      <c r="G1960" s="295">
        <v>6.9</v>
      </c>
      <c r="H1960" s="295">
        <v>2</v>
      </c>
      <c r="I1960" s="295">
        <v>1.5</v>
      </c>
      <c r="J1960" s="295">
        <v>-1.2</v>
      </c>
      <c r="K1960" s="295">
        <v>6.5</v>
      </c>
      <c r="L1960" s="295">
        <v>6.9</v>
      </c>
      <c r="M1960" s="295">
        <v>11.2</v>
      </c>
      <c r="N1960" s="300">
        <v>12.4</v>
      </c>
      <c r="O1960" s="99"/>
    </row>
    <row r="1961" spans="1:15">
      <c r="A1961" s="99"/>
      <c r="B1961" s="315">
        <v>18</v>
      </c>
      <c r="C1961" s="312">
        <v>20.2</v>
      </c>
      <c r="D1961" s="295">
        <v>16.100000000000001</v>
      </c>
      <c r="E1961" s="295">
        <v>13.9</v>
      </c>
      <c r="F1961" s="295">
        <v>12.7</v>
      </c>
      <c r="G1961" s="295">
        <v>6.4</v>
      </c>
      <c r="H1961" s="295">
        <v>6.4</v>
      </c>
      <c r="I1961" s="295">
        <v>0.4</v>
      </c>
      <c r="J1961" s="295">
        <v>-0.6</v>
      </c>
      <c r="K1961" s="295">
        <v>4.2</v>
      </c>
      <c r="L1961" s="295">
        <v>2.5</v>
      </c>
      <c r="M1961" s="295">
        <v>14.5</v>
      </c>
      <c r="N1961" s="300">
        <v>13</v>
      </c>
      <c r="O1961" s="99"/>
    </row>
    <row r="1962" spans="1:15">
      <c r="A1962" s="99"/>
      <c r="B1962" s="315">
        <v>19</v>
      </c>
      <c r="C1962" s="312">
        <v>23.6</v>
      </c>
      <c r="D1962" s="295">
        <v>12.5</v>
      </c>
      <c r="E1962" s="295">
        <v>14.5</v>
      </c>
      <c r="F1962" s="295">
        <v>10.4</v>
      </c>
      <c r="G1962" s="295">
        <v>4.3</v>
      </c>
      <c r="H1962" s="295">
        <v>9.1</v>
      </c>
      <c r="I1962" s="295">
        <v>-0.1</v>
      </c>
      <c r="J1962" s="295">
        <v>-0.4</v>
      </c>
      <c r="K1962" s="295">
        <v>3.6</v>
      </c>
      <c r="L1962" s="295">
        <v>6.3</v>
      </c>
      <c r="M1962" s="295">
        <v>13.7</v>
      </c>
      <c r="N1962" s="300">
        <v>11.3</v>
      </c>
      <c r="O1962" s="99"/>
    </row>
    <row r="1963" spans="1:15">
      <c r="A1963" s="99"/>
      <c r="B1963" s="315">
        <v>20</v>
      </c>
      <c r="C1963" s="312">
        <v>24.9</v>
      </c>
      <c r="D1963" s="295">
        <v>13.9</v>
      </c>
      <c r="E1963" s="295">
        <v>16.100000000000001</v>
      </c>
      <c r="F1963" s="295">
        <v>12.2</v>
      </c>
      <c r="G1963" s="295">
        <v>3.3</v>
      </c>
      <c r="H1963" s="295">
        <v>2.7</v>
      </c>
      <c r="I1963" s="295">
        <v>0.7</v>
      </c>
      <c r="J1963" s="295">
        <v>-1.1000000000000001</v>
      </c>
      <c r="K1963" s="295">
        <v>4.2</v>
      </c>
      <c r="L1963" s="295">
        <v>9.6999999999999993</v>
      </c>
      <c r="M1963" s="295">
        <v>9.6999999999999993</v>
      </c>
      <c r="N1963" s="300">
        <v>10.6</v>
      </c>
      <c r="O1963" s="99"/>
    </row>
    <row r="1964" spans="1:15">
      <c r="A1964" s="99"/>
      <c r="B1964" s="315">
        <v>21</v>
      </c>
      <c r="C1964" s="312">
        <v>18.8</v>
      </c>
      <c r="D1964" s="295">
        <v>12.8</v>
      </c>
      <c r="E1964" s="295">
        <v>15.5</v>
      </c>
      <c r="F1964" s="295">
        <v>11.4</v>
      </c>
      <c r="G1964" s="295">
        <v>2.8</v>
      </c>
      <c r="H1964" s="295">
        <v>2.2999999999999998</v>
      </c>
      <c r="I1964" s="295">
        <v>1</v>
      </c>
      <c r="J1964" s="295">
        <v>2.1</v>
      </c>
      <c r="K1964" s="295">
        <v>6.8</v>
      </c>
      <c r="L1964" s="295">
        <v>11</v>
      </c>
      <c r="M1964" s="295">
        <v>9.6999999999999993</v>
      </c>
      <c r="N1964" s="300">
        <v>11.5</v>
      </c>
      <c r="O1964" s="99"/>
    </row>
    <row r="1965" spans="1:15">
      <c r="A1965" s="99"/>
      <c r="B1965" s="315">
        <v>22</v>
      </c>
      <c r="C1965" s="312">
        <v>21.3</v>
      </c>
      <c r="D1965" s="295">
        <v>13.4</v>
      </c>
      <c r="E1965" s="295">
        <v>9.4</v>
      </c>
      <c r="F1965" s="295">
        <v>5.3</v>
      </c>
      <c r="G1965" s="295">
        <v>2.5</v>
      </c>
      <c r="H1965" s="295">
        <v>6.1</v>
      </c>
      <c r="I1965" s="295">
        <v>2.7</v>
      </c>
      <c r="J1965" s="295">
        <v>2.6</v>
      </c>
      <c r="K1965" s="295">
        <v>0.5</v>
      </c>
      <c r="L1965" s="295">
        <v>10.1</v>
      </c>
      <c r="M1965" s="295">
        <v>11.4</v>
      </c>
      <c r="N1965" s="300">
        <v>11.7</v>
      </c>
      <c r="O1965" s="99"/>
    </row>
    <row r="1966" spans="1:15">
      <c r="A1966" s="99"/>
      <c r="B1966" s="315">
        <v>23</v>
      </c>
      <c r="C1966" s="312">
        <v>15.8</v>
      </c>
      <c r="D1966" s="295">
        <v>14.1</v>
      </c>
      <c r="E1966" s="295">
        <v>7.6</v>
      </c>
      <c r="F1966" s="295">
        <v>5.7</v>
      </c>
      <c r="G1966" s="295">
        <v>2.2999999999999998</v>
      </c>
      <c r="H1966" s="295">
        <v>7.8</v>
      </c>
      <c r="I1966" s="295">
        <v>1.6</v>
      </c>
      <c r="J1966" s="295">
        <v>2.6</v>
      </c>
      <c r="K1966" s="295">
        <v>3.3</v>
      </c>
      <c r="L1966" s="295">
        <v>12.2</v>
      </c>
      <c r="M1966" s="295">
        <v>10.5</v>
      </c>
      <c r="N1966" s="300">
        <v>11</v>
      </c>
      <c r="O1966" s="99"/>
    </row>
    <row r="1967" spans="1:15">
      <c r="A1967" s="99"/>
      <c r="B1967" s="315">
        <v>24</v>
      </c>
      <c r="C1967" s="312">
        <v>16.600000000000001</v>
      </c>
      <c r="D1967" s="295">
        <v>11.7</v>
      </c>
      <c r="E1967" s="295">
        <v>9.1999999999999993</v>
      </c>
      <c r="F1967" s="295">
        <v>4</v>
      </c>
      <c r="G1967" s="295">
        <v>2</v>
      </c>
      <c r="H1967" s="295">
        <v>5.2</v>
      </c>
      <c r="I1967" s="295">
        <v>-2.2999999999999998</v>
      </c>
      <c r="J1967" s="295">
        <v>3.2</v>
      </c>
      <c r="K1967" s="295">
        <v>7</v>
      </c>
      <c r="L1967" s="295">
        <v>12.5</v>
      </c>
      <c r="M1967" s="295">
        <v>10.4</v>
      </c>
      <c r="N1967" s="300">
        <v>11.2</v>
      </c>
      <c r="O1967" s="99"/>
    </row>
    <row r="1968" spans="1:15">
      <c r="A1968" s="99"/>
      <c r="B1968" s="315">
        <v>25</v>
      </c>
      <c r="C1968" s="312">
        <v>20.100000000000001</v>
      </c>
      <c r="D1968" s="295">
        <v>12</v>
      </c>
      <c r="E1968" s="295">
        <v>11.3</v>
      </c>
      <c r="F1968" s="295">
        <v>3.3</v>
      </c>
      <c r="G1968" s="295">
        <v>1.5</v>
      </c>
      <c r="H1968" s="295">
        <v>2.6</v>
      </c>
      <c r="I1968" s="295">
        <v>-1.9</v>
      </c>
      <c r="J1968" s="295">
        <v>2.5</v>
      </c>
      <c r="K1968" s="295">
        <v>10.199999999999999</v>
      </c>
      <c r="L1968" s="295">
        <v>15.2</v>
      </c>
      <c r="M1968" s="295">
        <v>13.8</v>
      </c>
      <c r="N1968" s="300">
        <v>14.1</v>
      </c>
      <c r="O1968" s="99"/>
    </row>
    <row r="1969" spans="1:15">
      <c r="A1969" s="99"/>
      <c r="B1969" s="315">
        <v>26</v>
      </c>
      <c r="C1969" s="312">
        <v>21.5</v>
      </c>
      <c r="D1969" s="295">
        <v>11.5</v>
      </c>
      <c r="E1969" s="295">
        <v>10.7</v>
      </c>
      <c r="F1969" s="295">
        <v>4.3</v>
      </c>
      <c r="G1969" s="295">
        <v>0.8</v>
      </c>
      <c r="H1969" s="295">
        <v>-2.5</v>
      </c>
      <c r="I1969" s="295">
        <v>-3.4</v>
      </c>
      <c r="J1969" s="295">
        <v>2.2000000000000002</v>
      </c>
      <c r="K1969" s="295">
        <v>9.1999999999999993</v>
      </c>
      <c r="L1969" s="295">
        <v>13.7</v>
      </c>
      <c r="M1969" s="295">
        <v>10.199999999999999</v>
      </c>
      <c r="N1969" s="300">
        <v>17.3</v>
      </c>
      <c r="O1969" s="99"/>
    </row>
    <row r="1970" spans="1:15">
      <c r="A1970" s="99"/>
      <c r="B1970" s="315">
        <v>27</v>
      </c>
      <c r="C1970" s="312">
        <v>20.2</v>
      </c>
      <c r="D1970" s="295">
        <v>11.2</v>
      </c>
      <c r="E1970" s="295">
        <v>12.5</v>
      </c>
      <c r="F1970" s="295">
        <v>2.5</v>
      </c>
      <c r="G1970" s="295">
        <v>-0.7</v>
      </c>
      <c r="H1970" s="295">
        <v>-6.2</v>
      </c>
      <c r="I1970" s="295">
        <v>-0.9</v>
      </c>
      <c r="J1970" s="295">
        <v>2.9</v>
      </c>
      <c r="K1970" s="295">
        <v>4.8</v>
      </c>
      <c r="L1970" s="295">
        <v>15.3</v>
      </c>
      <c r="M1970" s="295">
        <v>8.6</v>
      </c>
      <c r="N1970" s="300">
        <v>15.9</v>
      </c>
      <c r="O1970" s="99"/>
    </row>
    <row r="1971" spans="1:15">
      <c r="A1971" s="99"/>
      <c r="B1971" s="315">
        <v>28</v>
      </c>
      <c r="C1971" s="312">
        <v>19.5</v>
      </c>
      <c r="D1971" s="295">
        <v>13.8</v>
      </c>
      <c r="E1971" s="295">
        <v>12.8</v>
      </c>
      <c r="F1971" s="295">
        <v>3.1</v>
      </c>
      <c r="G1971" s="295">
        <v>-0.8</v>
      </c>
      <c r="H1971" s="295">
        <v>-8.6</v>
      </c>
      <c r="I1971" s="295">
        <v>-0.7</v>
      </c>
      <c r="J1971" s="295">
        <v>2.9</v>
      </c>
      <c r="K1971" s="295">
        <v>3.3</v>
      </c>
      <c r="L1971" s="295">
        <v>7.7</v>
      </c>
      <c r="M1971" s="295">
        <v>9.8000000000000007</v>
      </c>
      <c r="N1971" s="300">
        <v>15.3</v>
      </c>
      <c r="O1971" s="99"/>
    </row>
    <row r="1972" spans="1:15">
      <c r="A1972" s="99"/>
      <c r="B1972" s="315">
        <v>29</v>
      </c>
      <c r="C1972" s="312">
        <v>19.2</v>
      </c>
      <c r="D1972" s="295">
        <v>15.4</v>
      </c>
      <c r="E1972" s="295">
        <v>11.6</v>
      </c>
      <c r="F1972" s="295">
        <v>3.5</v>
      </c>
      <c r="G1972" s="295">
        <v>-2.6</v>
      </c>
      <c r="H1972" s="295">
        <v>-7</v>
      </c>
      <c r="I1972" s="295">
        <v>-1.6</v>
      </c>
      <c r="J1972" s="295"/>
      <c r="K1972" s="295">
        <v>6</v>
      </c>
      <c r="L1972" s="295">
        <v>5.8</v>
      </c>
      <c r="M1972" s="295">
        <v>12.7</v>
      </c>
      <c r="N1972" s="300">
        <v>15.4</v>
      </c>
      <c r="O1972" s="99"/>
    </row>
    <row r="1973" spans="1:15">
      <c r="A1973" s="99"/>
      <c r="B1973" s="315">
        <v>30</v>
      </c>
      <c r="C1973" s="312">
        <v>19.399999999999999</v>
      </c>
      <c r="D1973" s="295">
        <v>15.7</v>
      </c>
      <c r="E1973" s="295">
        <v>14.3</v>
      </c>
      <c r="F1973" s="295">
        <v>5</v>
      </c>
      <c r="G1973" s="295">
        <v>-3.4</v>
      </c>
      <c r="H1973" s="295">
        <v>-7.8</v>
      </c>
      <c r="I1973" s="295">
        <v>-1.4</v>
      </c>
      <c r="J1973" s="295"/>
      <c r="K1973" s="295">
        <v>3.9</v>
      </c>
      <c r="L1973" s="295">
        <v>9.5</v>
      </c>
      <c r="M1973" s="295">
        <v>13.9</v>
      </c>
      <c r="N1973" s="300">
        <v>17.7</v>
      </c>
      <c r="O1973" s="99"/>
    </row>
    <row r="1974" spans="1:15" ht="15" thickBot="1">
      <c r="A1974" s="99"/>
      <c r="B1974" s="323">
        <v>31</v>
      </c>
      <c r="C1974" s="313">
        <v>16.100000000000001</v>
      </c>
      <c r="D1974" s="302">
        <v>13.8</v>
      </c>
      <c r="E1974" s="302"/>
      <c r="F1974" s="302">
        <v>6.4</v>
      </c>
      <c r="G1974" s="302"/>
      <c r="H1974" s="302">
        <v>-7.2</v>
      </c>
      <c r="I1974" s="302">
        <v>-2.2000000000000002</v>
      </c>
      <c r="J1974" s="302"/>
      <c r="K1974" s="302">
        <v>4.2</v>
      </c>
      <c r="L1974" s="302"/>
      <c r="M1974" s="302">
        <v>14.5</v>
      </c>
      <c r="N1974" s="303"/>
      <c r="O1974" s="99"/>
    </row>
    <row r="1975" spans="1:15">
      <c r="A1975" s="306" t="s">
        <v>652</v>
      </c>
      <c r="B1975" s="304" t="s">
        <v>211</v>
      </c>
      <c r="C1975" s="219">
        <v>0</v>
      </c>
      <c r="D1975" s="219">
        <v>0</v>
      </c>
      <c r="E1975" s="219">
        <v>12</v>
      </c>
      <c r="F1975" s="219">
        <v>24</v>
      </c>
      <c r="G1975" s="219">
        <v>31</v>
      </c>
      <c r="H1975" s="219">
        <v>31</v>
      </c>
      <c r="I1975" s="219">
        <v>31</v>
      </c>
      <c r="J1975" s="219">
        <v>28</v>
      </c>
      <c r="K1975" s="219">
        <v>31</v>
      </c>
      <c r="L1975" s="219">
        <v>25</v>
      </c>
      <c r="M1975" s="219">
        <v>18</v>
      </c>
      <c r="N1975" s="220">
        <v>9</v>
      </c>
    </row>
    <row r="1976" spans="1:15" ht="15" thickBot="1">
      <c r="A1976" s="307" t="s">
        <v>651</v>
      </c>
      <c r="B1976" s="305" t="s">
        <v>650</v>
      </c>
      <c r="C1976" s="211">
        <v>19.009677419354841</v>
      </c>
      <c r="D1976" s="211">
        <v>15.616129032258065</v>
      </c>
      <c r="E1976" s="211">
        <v>13.920000000000003</v>
      </c>
      <c r="F1976" s="211">
        <v>9.6612903225806441</v>
      </c>
      <c r="G1976" s="211">
        <v>5.6466666666666701</v>
      </c>
      <c r="H1976" s="211">
        <v>0.77419354838709675</v>
      </c>
      <c r="I1976" s="211">
        <v>0.26451612903225813</v>
      </c>
      <c r="J1976" s="211">
        <v>-0.35714285714285687</v>
      </c>
      <c r="K1976" s="211">
        <v>4.0225806451612902</v>
      </c>
      <c r="L1976" s="211">
        <v>8.0599999999999987</v>
      </c>
      <c r="M1976" s="211">
        <v>11.980645161290321</v>
      </c>
      <c r="N1976" s="212">
        <v>15.79</v>
      </c>
    </row>
    <row r="1977" spans="1:15">
      <c r="B1977" s="108"/>
      <c r="C1977" s="105"/>
      <c r="D1977" s="105"/>
      <c r="E1977" s="107"/>
      <c r="F1977" s="105"/>
      <c r="G1977" s="105"/>
      <c r="H1977" s="106"/>
      <c r="I1977" s="105"/>
      <c r="J1977" s="105"/>
      <c r="K1977" s="105"/>
      <c r="L1977" s="105"/>
      <c r="M1977" s="105"/>
      <c r="N1977" s="105"/>
    </row>
    <row r="1978" spans="1:15" ht="15" thickBot="1">
      <c r="B1978" s="108"/>
      <c r="C1978" s="105"/>
      <c r="D1978" s="105"/>
      <c r="E1978" s="107"/>
      <c r="F1978" s="105"/>
      <c r="G1978" s="105"/>
      <c r="H1978" s="106"/>
      <c r="I1978" s="105"/>
      <c r="J1978" s="105"/>
      <c r="K1978" s="105"/>
      <c r="L1978" s="105"/>
      <c r="M1978" s="105"/>
      <c r="N1978" s="105"/>
    </row>
    <row r="1979" spans="1:15" ht="15" thickBot="1">
      <c r="A1979" s="318" t="s">
        <v>695</v>
      </c>
      <c r="B1979" s="284" t="s">
        <v>236</v>
      </c>
      <c r="C1979" s="285" t="s">
        <v>667</v>
      </c>
      <c r="D1979" s="285" t="s">
        <v>667</v>
      </c>
      <c r="E1979" s="285" t="s">
        <v>667</v>
      </c>
      <c r="F1979" s="285" t="s">
        <v>667</v>
      </c>
      <c r="G1979" s="285" t="s">
        <v>667</v>
      </c>
      <c r="H1979" s="285" t="s">
        <v>667</v>
      </c>
      <c r="I1979" s="285" t="s">
        <v>666</v>
      </c>
      <c r="J1979" s="285" t="s">
        <v>666</v>
      </c>
      <c r="K1979" s="285" t="s">
        <v>666</v>
      </c>
      <c r="L1979" s="285" t="s">
        <v>666</v>
      </c>
      <c r="M1979" s="285" t="s">
        <v>666</v>
      </c>
      <c r="N1979" s="286" t="s">
        <v>666</v>
      </c>
      <c r="O1979" s="99"/>
    </row>
    <row r="1980" spans="1:15" ht="15" thickBot="1">
      <c r="A1980" s="102"/>
      <c r="B1980" s="287" t="s">
        <v>195</v>
      </c>
      <c r="C1980" s="288" t="s">
        <v>665</v>
      </c>
      <c r="D1980" s="288" t="s">
        <v>664</v>
      </c>
      <c r="E1980" s="288" t="s">
        <v>663</v>
      </c>
      <c r="F1980" s="288" t="s">
        <v>662</v>
      </c>
      <c r="G1980" s="288" t="s">
        <v>661</v>
      </c>
      <c r="H1980" s="288" t="s">
        <v>660</v>
      </c>
      <c r="I1980" s="288" t="s">
        <v>659</v>
      </c>
      <c r="J1980" s="288" t="s">
        <v>658</v>
      </c>
      <c r="K1980" s="288" t="s">
        <v>657</v>
      </c>
      <c r="L1980" s="288" t="s">
        <v>656</v>
      </c>
      <c r="M1980" s="288" t="s">
        <v>655</v>
      </c>
      <c r="N1980" s="289" t="s">
        <v>654</v>
      </c>
      <c r="O1980" s="99"/>
    </row>
    <row r="1981" spans="1:15" ht="15" thickBot="1">
      <c r="A1981" s="102"/>
      <c r="B1981" s="319" t="s">
        <v>653</v>
      </c>
      <c r="C1981" s="102"/>
      <c r="D1981" s="102"/>
      <c r="E1981" s="104"/>
      <c r="F1981" s="102"/>
      <c r="G1981" s="102"/>
      <c r="H1981" s="103"/>
      <c r="I1981" s="102"/>
      <c r="J1981" s="102"/>
      <c r="K1981" s="102"/>
      <c r="L1981" s="102"/>
      <c r="M1981" s="102"/>
      <c r="N1981" s="102"/>
      <c r="O1981" s="99"/>
    </row>
    <row r="1982" spans="1:15">
      <c r="A1982" s="99"/>
      <c r="B1982" s="314">
        <v>1</v>
      </c>
      <c r="C1982" s="322">
        <v>16.7</v>
      </c>
      <c r="D1982" s="297">
        <v>21.3</v>
      </c>
      <c r="E1982" s="297">
        <v>15.4</v>
      </c>
      <c r="F1982" s="297">
        <v>15</v>
      </c>
      <c r="G1982" s="297">
        <v>6.9</v>
      </c>
      <c r="H1982" s="297">
        <v>-1.1000000000000001</v>
      </c>
      <c r="I1982" s="297">
        <v>-2.7</v>
      </c>
      <c r="J1982" s="297">
        <v>-2.5</v>
      </c>
      <c r="K1982" s="297">
        <v>4.4000000000000004</v>
      </c>
      <c r="L1982" s="297">
        <v>4.3</v>
      </c>
      <c r="M1982" s="297">
        <v>10.6</v>
      </c>
      <c r="N1982" s="298">
        <v>19.600000000000001</v>
      </c>
      <c r="O1982" s="99"/>
    </row>
    <row r="1983" spans="1:15">
      <c r="A1983" s="99"/>
      <c r="B1983" s="315">
        <v>2</v>
      </c>
      <c r="C1983" s="312">
        <v>17.399999999999999</v>
      </c>
      <c r="D1983" s="295">
        <v>24.2</v>
      </c>
      <c r="E1983" s="295">
        <v>15.4</v>
      </c>
      <c r="F1983" s="295">
        <v>15.1</v>
      </c>
      <c r="G1983" s="295">
        <v>5.3</v>
      </c>
      <c r="H1983" s="295">
        <v>-1.1000000000000001</v>
      </c>
      <c r="I1983" s="295">
        <v>1</v>
      </c>
      <c r="J1983" s="295">
        <v>-1.7</v>
      </c>
      <c r="K1983" s="295">
        <v>5.5</v>
      </c>
      <c r="L1983" s="295">
        <v>2.2999999999999998</v>
      </c>
      <c r="M1983" s="295">
        <v>11</v>
      </c>
      <c r="N1983" s="300">
        <v>21</v>
      </c>
      <c r="O1983" s="99"/>
    </row>
    <row r="1984" spans="1:15">
      <c r="A1984" s="99"/>
      <c r="B1984" s="315">
        <v>3</v>
      </c>
      <c r="C1984" s="312">
        <v>18.8</v>
      </c>
      <c r="D1984" s="295">
        <v>22.8</v>
      </c>
      <c r="E1984" s="295">
        <v>17.600000000000001</v>
      </c>
      <c r="F1984" s="295">
        <v>13</v>
      </c>
      <c r="G1984" s="295">
        <v>8.3000000000000007</v>
      </c>
      <c r="H1984" s="295">
        <v>0.6</v>
      </c>
      <c r="I1984" s="295">
        <v>2.1</v>
      </c>
      <c r="J1984" s="295">
        <v>-3.4</v>
      </c>
      <c r="K1984" s="295">
        <v>5.2</v>
      </c>
      <c r="L1984" s="295">
        <v>3.4</v>
      </c>
      <c r="M1984" s="295">
        <v>10.9</v>
      </c>
      <c r="N1984" s="300">
        <v>23.9</v>
      </c>
      <c r="O1984" s="99"/>
    </row>
    <row r="1985" spans="1:15">
      <c r="A1985" s="99"/>
      <c r="B1985" s="315">
        <v>4</v>
      </c>
      <c r="C1985" s="312">
        <v>20.9</v>
      </c>
      <c r="D1985" s="295">
        <v>20.2</v>
      </c>
      <c r="E1985" s="295">
        <v>19.8</v>
      </c>
      <c r="F1985" s="295">
        <v>11.3</v>
      </c>
      <c r="G1985" s="295">
        <v>12</v>
      </c>
      <c r="H1985" s="295">
        <v>1.9</v>
      </c>
      <c r="I1985" s="295">
        <v>2.2999999999999998</v>
      </c>
      <c r="J1985" s="295">
        <v>-0.7</v>
      </c>
      <c r="K1985" s="295">
        <v>3.5</v>
      </c>
      <c r="L1985" s="295">
        <v>3.1</v>
      </c>
      <c r="M1985" s="295">
        <v>14.6</v>
      </c>
      <c r="N1985" s="300">
        <v>19.600000000000001</v>
      </c>
      <c r="O1985" s="99"/>
    </row>
    <row r="1986" spans="1:15">
      <c r="A1986" s="99"/>
      <c r="B1986" s="315">
        <v>5</v>
      </c>
      <c r="C1986" s="312">
        <v>20.2</v>
      </c>
      <c r="D1986" s="295">
        <v>21.7</v>
      </c>
      <c r="E1986" s="295">
        <v>18.2</v>
      </c>
      <c r="F1986" s="295">
        <v>12</v>
      </c>
      <c r="G1986" s="295">
        <v>14.4</v>
      </c>
      <c r="H1986" s="295">
        <v>3.8</v>
      </c>
      <c r="I1986" s="295">
        <v>0.2</v>
      </c>
      <c r="J1986" s="295">
        <v>-0.9</v>
      </c>
      <c r="K1986" s="295">
        <v>1.4</v>
      </c>
      <c r="L1986" s="295">
        <v>3.7</v>
      </c>
      <c r="M1986" s="295">
        <v>19.100000000000001</v>
      </c>
      <c r="N1986" s="300">
        <v>19.899999999999999</v>
      </c>
      <c r="O1986" s="99"/>
    </row>
    <row r="1987" spans="1:15">
      <c r="A1987" s="99"/>
      <c r="B1987" s="315">
        <v>6</v>
      </c>
      <c r="C1987" s="312">
        <v>23.5</v>
      </c>
      <c r="D1987" s="295">
        <v>21.1</v>
      </c>
      <c r="E1987" s="295">
        <v>18.5</v>
      </c>
      <c r="F1987" s="295">
        <v>13.3</v>
      </c>
      <c r="G1987" s="295">
        <v>11.6</v>
      </c>
      <c r="H1987" s="295">
        <v>4.5</v>
      </c>
      <c r="I1987" s="295">
        <v>-5.5</v>
      </c>
      <c r="J1987" s="295">
        <v>-1.8</v>
      </c>
      <c r="K1987" s="295">
        <v>2.5</v>
      </c>
      <c r="L1987" s="295">
        <v>3.2</v>
      </c>
      <c r="M1987" s="295">
        <v>15.1</v>
      </c>
      <c r="N1987" s="300">
        <v>21.6</v>
      </c>
      <c r="O1987" s="99"/>
    </row>
    <row r="1988" spans="1:15">
      <c r="A1988" s="99"/>
      <c r="B1988" s="315">
        <v>7</v>
      </c>
      <c r="C1988" s="312">
        <v>25.4</v>
      </c>
      <c r="D1988" s="295">
        <v>20.7</v>
      </c>
      <c r="E1988" s="295">
        <v>19.100000000000001</v>
      </c>
      <c r="F1988" s="295">
        <v>12.9</v>
      </c>
      <c r="G1988" s="295">
        <v>11.8</v>
      </c>
      <c r="H1988" s="295">
        <v>5.0999999999999996</v>
      </c>
      <c r="I1988" s="295">
        <v>-4.7</v>
      </c>
      <c r="J1988" s="295">
        <v>-3.4</v>
      </c>
      <c r="K1988" s="295">
        <v>3.4</v>
      </c>
      <c r="L1988" s="295">
        <v>7.1</v>
      </c>
      <c r="M1988" s="295">
        <v>13.8</v>
      </c>
      <c r="N1988" s="300">
        <v>23.6</v>
      </c>
      <c r="O1988" s="99"/>
    </row>
    <row r="1989" spans="1:15">
      <c r="A1989" s="99"/>
      <c r="B1989" s="315">
        <v>8</v>
      </c>
      <c r="C1989" s="312">
        <v>24.5</v>
      </c>
      <c r="D1989" s="295">
        <v>21</v>
      </c>
      <c r="E1989" s="295">
        <v>19.2</v>
      </c>
      <c r="F1989" s="295">
        <v>14.6</v>
      </c>
      <c r="G1989" s="295">
        <v>8.6999999999999993</v>
      </c>
      <c r="H1989" s="295">
        <v>2.8</v>
      </c>
      <c r="I1989" s="295">
        <v>-3</v>
      </c>
      <c r="J1989" s="295">
        <v>-1.2</v>
      </c>
      <c r="K1989" s="295">
        <v>4.0999999999999996</v>
      </c>
      <c r="L1989" s="295">
        <v>7.8</v>
      </c>
      <c r="M1989" s="295">
        <v>15.1</v>
      </c>
      <c r="N1989" s="300">
        <v>19.899999999999999</v>
      </c>
      <c r="O1989" s="99"/>
    </row>
    <row r="1990" spans="1:15">
      <c r="A1990" s="99"/>
      <c r="B1990" s="315">
        <v>9</v>
      </c>
      <c r="C1990" s="312">
        <v>17.3</v>
      </c>
      <c r="D1990" s="295">
        <v>21.6</v>
      </c>
      <c r="E1990" s="295">
        <v>19</v>
      </c>
      <c r="F1990" s="295">
        <v>15.3</v>
      </c>
      <c r="G1990" s="295">
        <v>11.4</v>
      </c>
      <c r="H1990" s="295">
        <v>1.6</v>
      </c>
      <c r="I1990" s="295">
        <v>6.5</v>
      </c>
      <c r="J1990" s="295">
        <v>0.9</v>
      </c>
      <c r="K1990" s="295">
        <v>3.9</v>
      </c>
      <c r="L1990" s="295">
        <v>9</v>
      </c>
      <c r="M1990" s="295">
        <v>16</v>
      </c>
      <c r="N1990" s="300">
        <v>16.8</v>
      </c>
      <c r="O1990" s="99"/>
    </row>
    <row r="1991" spans="1:15">
      <c r="A1991" s="99"/>
      <c r="B1991" s="315">
        <v>10</v>
      </c>
      <c r="C1991" s="312">
        <v>16.8</v>
      </c>
      <c r="D1991" s="295">
        <v>23.1</v>
      </c>
      <c r="E1991" s="295">
        <v>17.399999999999999</v>
      </c>
      <c r="F1991" s="295">
        <v>15.1</v>
      </c>
      <c r="G1991" s="295">
        <v>13.1</v>
      </c>
      <c r="H1991" s="295">
        <v>-1</v>
      </c>
      <c r="I1991" s="295">
        <v>10.1</v>
      </c>
      <c r="J1991" s="295">
        <v>3.6</v>
      </c>
      <c r="K1991" s="295">
        <v>4.5999999999999996</v>
      </c>
      <c r="L1991" s="295">
        <v>10.6</v>
      </c>
      <c r="M1991" s="295">
        <v>14.7</v>
      </c>
      <c r="N1991" s="300">
        <v>17.600000000000001</v>
      </c>
      <c r="O1991" s="99"/>
    </row>
    <row r="1992" spans="1:15">
      <c r="A1992" s="99"/>
      <c r="B1992" s="315">
        <v>11</v>
      </c>
      <c r="C1992" s="312">
        <v>18.399999999999999</v>
      </c>
      <c r="D1992" s="295">
        <v>20.399999999999999</v>
      </c>
      <c r="E1992" s="295">
        <v>14.7</v>
      </c>
      <c r="F1992" s="295">
        <v>14.2</v>
      </c>
      <c r="G1992" s="295">
        <v>12.6</v>
      </c>
      <c r="H1992" s="295">
        <v>2.8</v>
      </c>
      <c r="I1992" s="295">
        <v>2.8</v>
      </c>
      <c r="J1992" s="295">
        <v>2.5</v>
      </c>
      <c r="K1992" s="295">
        <v>3.6</v>
      </c>
      <c r="L1992" s="295">
        <v>14</v>
      </c>
      <c r="M1992" s="295">
        <v>12.9</v>
      </c>
      <c r="N1992" s="300">
        <v>21</v>
      </c>
      <c r="O1992" s="99"/>
    </row>
    <row r="1993" spans="1:15">
      <c r="A1993" s="99"/>
      <c r="B1993" s="315">
        <v>12</v>
      </c>
      <c r="C1993" s="312">
        <v>20.9</v>
      </c>
      <c r="D1993" s="295">
        <v>17.399999999999999</v>
      </c>
      <c r="E1993" s="295">
        <v>16.399999999999999</v>
      </c>
      <c r="F1993" s="295">
        <v>15.6</v>
      </c>
      <c r="G1993" s="295">
        <v>11.4</v>
      </c>
      <c r="H1993" s="295">
        <v>4.9000000000000004</v>
      </c>
      <c r="I1993" s="295">
        <v>4.0999999999999996</v>
      </c>
      <c r="J1993" s="295">
        <v>1.2</v>
      </c>
      <c r="K1993" s="295">
        <v>3.8</v>
      </c>
      <c r="L1993" s="295">
        <v>11.9</v>
      </c>
      <c r="M1993" s="295">
        <v>15.7</v>
      </c>
      <c r="N1993" s="300">
        <v>24.5</v>
      </c>
      <c r="O1993" s="99"/>
    </row>
    <row r="1994" spans="1:15">
      <c r="A1994" s="99"/>
      <c r="B1994" s="315">
        <v>13</v>
      </c>
      <c r="C1994" s="312">
        <v>19.2</v>
      </c>
      <c r="D1994" s="295">
        <v>18.2</v>
      </c>
      <c r="E1994" s="295">
        <v>17.600000000000001</v>
      </c>
      <c r="F1994" s="295">
        <v>15</v>
      </c>
      <c r="G1994" s="295">
        <v>9.3000000000000007</v>
      </c>
      <c r="H1994" s="295">
        <v>3.3</v>
      </c>
      <c r="I1994" s="295">
        <v>4</v>
      </c>
      <c r="J1994" s="295">
        <v>-0.4</v>
      </c>
      <c r="K1994" s="295">
        <v>3.6</v>
      </c>
      <c r="L1994" s="295">
        <v>10.1</v>
      </c>
      <c r="M1994" s="295">
        <v>14.5</v>
      </c>
      <c r="N1994" s="300">
        <v>24.3</v>
      </c>
      <c r="O1994" s="99"/>
    </row>
    <row r="1995" spans="1:15">
      <c r="A1995" s="99"/>
      <c r="B1995" s="315">
        <v>14</v>
      </c>
      <c r="C1995" s="312">
        <v>19.399999999999999</v>
      </c>
      <c r="D1995" s="295">
        <v>17.3</v>
      </c>
      <c r="E1995" s="295">
        <v>17.899999999999999</v>
      </c>
      <c r="F1995" s="295">
        <v>13.3</v>
      </c>
      <c r="G1995" s="295">
        <v>6.3</v>
      </c>
      <c r="H1995" s="295">
        <v>3.5</v>
      </c>
      <c r="I1995" s="295">
        <v>2.8</v>
      </c>
      <c r="J1995" s="295">
        <v>2.8</v>
      </c>
      <c r="K1995" s="295">
        <v>3.4</v>
      </c>
      <c r="L1995" s="295">
        <v>9.5</v>
      </c>
      <c r="M1995" s="295">
        <v>11.7</v>
      </c>
      <c r="N1995" s="300">
        <v>20.3</v>
      </c>
      <c r="O1995" s="99"/>
    </row>
    <row r="1996" spans="1:15">
      <c r="A1996" s="99"/>
      <c r="B1996" s="315">
        <v>15</v>
      </c>
      <c r="C1996" s="312">
        <v>23.4</v>
      </c>
      <c r="D1996" s="295">
        <v>14.7</v>
      </c>
      <c r="E1996" s="295">
        <v>17.5</v>
      </c>
      <c r="F1996" s="295">
        <v>11</v>
      </c>
      <c r="G1996" s="295">
        <v>11.7</v>
      </c>
      <c r="H1996" s="295">
        <v>5.2</v>
      </c>
      <c r="I1996" s="295">
        <v>1.7</v>
      </c>
      <c r="J1996" s="295">
        <v>4.0999999999999996</v>
      </c>
      <c r="K1996" s="295">
        <v>7.4</v>
      </c>
      <c r="L1996" s="295">
        <v>13.7</v>
      </c>
      <c r="M1996" s="295">
        <v>13.9</v>
      </c>
      <c r="N1996" s="300">
        <v>17.100000000000001</v>
      </c>
      <c r="O1996" s="99"/>
    </row>
    <row r="1997" spans="1:15">
      <c r="A1997" s="99"/>
      <c r="B1997" s="315">
        <v>16</v>
      </c>
      <c r="C1997" s="312">
        <v>22.8</v>
      </c>
      <c r="D1997" s="295">
        <v>16</v>
      </c>
      <c r="E1997" s="295">
        <v>16.3</v>
      </c>
      <c r="F1997" s="295">
        <v>13.4</v>
      </c>
      <c r="G1997" s="295">
        <v>9.9</v>
      </c>
      <c r="H1997" s="295">
        <v>5.3</v>
      </c>
      <c r="I1997" s="295">
        <v>2.6</v>
      </c>
      <c r="J1997" s="295">
        <v>-1.2</v>
      </c>
      <c r="K1997" s="295">
        <v>7.7</v>
      </c>
      <c r="L1997" s="295">
        <v>15.1</v>
      </c>
      <c r="M1997" s="295">
        <v>15.7</v>
      </c>
      <c r="N1997" s="300">
        <v>16</v>
      </c>
      <c r="O1997" s="99"/>
    </row>
    <row r="1998" spans="1:15">
      <c r="A1998" s="99"/>
      <c r="B1998" s="315">
        <v>17</v>
      </c>
      <c r="C1998" s="312">
        <v>25.1</v>
      </c>
      <c r="D1998" s="295">
        <v>15.1</v>
      </c>
      <c r="E1998" s="295">
        <v>16.8</v>
      </c>
      <c r="F1998" s="295">
        <v>13.2</v>
      </c>
      <c r="G1998" s="295">
        <v>9.1999999999999993</v>
      </c>
      <c r="H1998" s="295">
        <v>3.5</v>
      </c>
      <c r="I1998" s="295">
        <v>3.5</v>
      </c>
      <c r="J1998" s="295">
        <v>-0.7</v>
      </c>
      <c r="K1998" s="295">
        <v>8.6999999999999993</v>
      </c>
      <c r="L1998" s="295">
        <v>9.8000000000000007</v>
      </c>
      <c r="M1998" s="295">
        <v>14.2</v>
      </c>
      <c r="N1998" s="300">
        <v>14.3</v>
      </c>
      <c r="O1998" s="99"/>
    </row>
    <row r="1999" spans="1:15">
      <c r="A1999" s="99"/>
      <c r="B1999" s="315">
        <v>18</v>
      </c>
      <c r="C1999" s="312">
        <v>22.6</v>
      </c>
      <c r="D1999" s="295">
        <v>18.600000000000001</v>
      </c>
      <c r="E1999" s="295">
        <v>16</v>
      </c>
      <c r="F1999" s="295">
        <v>12.8</v>
      </c>
      <c r="G1999" s="295">
        <v>8.1</v>
      </c>
      <c r="H1999" s="295">
        <v>6.7</v>
      </c>
      <c r="I1999" s="295">
        <v>2.6</v>
      </c>
      <c r="J1999" s="295">
        <v>0.4</v>
      </c>
      <c r="K1999" s="295">
        <v>6.5</v>
      </c>
      <c r="L1999" s="295">
        <v>5.8</v>
      </c>
      <c r="M1999" s="295">
        <v>16.600000000000001</v>
      </c>
      <c r="N1999" s="300">
        <v>16.600000000000001</v>
      </c>
      <c r="O1999" s="99"/>
    </row>
    <row r="2000" spans="1:15">
      <c r="A2000" s="99"/>
      <c r="B2000" s="315">
        <v>19</v>
      </c>
      <c r="C2000" s="312">
        <v>24.9</v>
      </c>
      <c r="D2000" s="295">
        <v>13.8</v>
      </c>
      <c r="E2000" s="295">
        <v>15.6</v>
      </c>
      <c r="F2000" s="295">
        <v>11.7</v>
      </c>
      <c r="G2000" s="295">
        <v>7.3</v>
      </c>
      <c r="H2000" s="295">
        <v>10.5</v>
      </c>
      <c r="I2000" s="295">
        <v>2.2000000000000002</v>
      </c>
      <c r="J2000" s="295">
        <v>0.5</v>
      </c>
      <c r="K2000" s="295">
        <v>5.6</v>
      </c>
      <c r="L2000" s="295">
        <v>8.1</v>
      </c>
      <c r="M2000" s="295">
        <v>16.8</v>
      </c>
      <c r="N2000" s="300">
        <v>15.3</v>
      </c>
      <c r="O2000" s="99"/>
    </row>
    <row r="2001" spans="1:15">
      <c r="A2001" s="99"/>
      <c r="B2001" s="315">
        <v>20</v>
      </c>
      <c r="C2001" s="312">
        <v>26.5</v>
      </c>
      <c r="D2001" s="295">
        <v>15.5</v>
      </c>
      <c r="E2001" s="295">
        <v>17.899999999999999</v>
      </c>
      <c r="F2001" s="295">
        <v>12.8</v>
      </c>
      <c r="G2001" s="295">
        <v>5.8</v>
      </c>
      <c r="H2001" s="295">
        <v>5.6</v>
      </c>
      <c r="I2001" s="295">
        <v>3.7</v>
      </c>
      <c r="J2001" s="295">
        <v>-0.7</v>
      </c>
      <c r="K2001" s="295">
        <v>3.2</v>
      </c>
      <c r="L2001" s="295">
        <v>12.2</v>
      </c>
      <c r="M2001" s="295">
        <v>13</v>
      </c>
      <c r="N2001" s="300">
        <v>13.5</v>
      </c>
      <c r="O2001" s="99"/>
    </row>
    <row r="2002" spans="1:15">
      <c r="A2002" s="99"/>
      <c r="B2002" s="315">
        <v>21</v>
      </c>
      <c r="C2002" s="312">
        <v>23.5</v>
      </c>
      <c r="D2002" s="295">
        <v>14.5</v>
      </c>
      <c r="E2002" s="295">
        <v>17.399999999999999</v>
      </c>
      <c r="F2002" s="295">
        <v>12.7</v>
      </c>
      <c r="G2002" s="295">
        <v>5.4</v>
      </c>
      <c r="H2002" s="295">
        <v>4.8</v>
      </c>
      <c r="I2002" s="295">
        <v>3.1</v>
      </c>
      <c r="J2002" s="295">
        <v>2.1</v>
      </c>
      <c r="K2002" s="295">
        <v>6.7</v>
      </c>
      <c r="L2002" s="295">
        <v>13.1</v>
      </c>
      <c r="M2002" s="295">
        <v>12.5</v>
      </c>
      <c r="N2002" s="300">
        <v>13.7</v>
      </c>
      <c r="O2002" s="99"/>
    </row>
    <row r="2003" spans="1:15">
      <c r="A2003" s="99"/>
      <c r="B2003" s="315">
        <v>22</v>
      </c>
      <c r="C2003" s="312">
        <v>24.6</v>
      </c>
      <c r="D2003" s="295">
        <v>15.4</v>
      </c>
      <c r="E2003" s="295">
        <v>12.5</v>
      </c>
      <c r="F2003" s="295">
        <v>7.8</v>
      </c>
      <c r="G2003" s="295">
        <v>4.9000000000000004</v>
      </c>
      <c r="H2003" s="295">
        <v>7.8</v>
      </c>
      <c r="I2003" s="295">
        <v>4.2</v>
      </c>
      <c r="J2003" s="295">
        <v>4.3</v>
      </c>
      <c r="K2003" s="295">
        <v>3.8</v>
      </c>
      <c r="L2003" s="295">
        <v>12.9</v>
      </c>
      <c r="M2003" s="295">
        <v>13.8</v>
      </c>
      <c r="N2003" s="300">
        <v>13.9</v>
      </c>
      <c r="O2003" s="99"/>
    </row>
    <row r="2004" spans="1:15">
      <c r="A2004" s="99"/>
      <c r="B2004" s="315">
        <v>23</v>
      </c>
      <c r="C2004" s="312">
        <v>20.7</v>
      </c>
      <c r="D2004" s="295">
        <v>15.6</v>
      </c>
      <c r="E2004" s="295">
        <v>10.6</v>
      </c>
      <c r="F2004" s="295">
        <v>7.6</v>
      </c>
      <c r="G2004" s="295">
        <v>4.3</v>
      </c>
      <c r="H2004" s="295">
        <v>9.6</v>
      </c>
      <c r="I2004" s="295">
        <v>3.8</v>
      </c>
      <c r="J2004" s="295">
        <v>4.9000000000000004</v>
      </c>
      <c r="K2004" s="295">
        <v>3.7</v>
      </c>
      <c r="L2004" s="295">
        <v>13.1</v>
      </c>
      <c r="M2004" s="295">
        <v>13</v>
      </c>
      <c r="N2004" s="300">
        <v>13.9</v>
      </c>
      <c r="O2004" s="99"/>
    </row>
    <row r="2005" spans="1:15">
      <c r="A2005" s="99"/>
      <c r="B2005" s="315">
        <v>24</v>
      </c>
      <c r="C2005" s="312">
        <v>20.6</v>
      </c>
      <c r="D2005" s="295">
        <v>14.6</v>
      </c>
      <c r="E2005" s="295">
        <v>10.3</v>
      </c>
      <c r="F2005" s="295">
        <v>5.5</v>
      </c>
      <c r="G2005" s="295">
        <v>3.2</v>
      </c>
      <c r="H2005" s="295">
        <v>5.9</v>
      </c>
      <c r="I2005" s="295">
        <v>-0.1</v>
      </c>
      <c r="J2005" s="295">
        <v>5.8</v>
      </c>
      <c r="K2005" s="295">
        <v>8.5</v>
      </c>
      <c r="L2005" s="295">
        <v>12.3</v>
      </c>
      <c r="M2005" s="295">
        <v>13.4</v>
      </c>
      <c r="N2005" s="300">
        <v>15.7</v>
      </c>
      <c r="O2005" s="99"/>
    </row>
    <row r="2006" spans="1:15">
      <c r="A2006" s="99"/>
      <c r="B2006" s="315">
        <v>25</v>
      </c>
      <c r="C2006" s="312">
        <v>21.5</v>
      </c>
      <c r="D2006" s="295">
        <v>12.9</v>
      </c>
      <c r="E2006" s="295">
        <v>12.4</v>
      </c>
      <c r="F2006" s="295">
        <v>5.3</v>
      </c>
      <c r="G2006" s="295">
        <v>2.5</v>
      </c>
      <c r="H2006" s="295">
        <v>5.0999999999999996</v>
      </c>
      <c r="I2006" s="295">
        <v>-0.3</v>
      </c>
      <c r="J2006" s="295">
        <v>5.0999999999999996</v>
      </c>
      <c r="K2006" s="295">
        <v>11.3</v>
      </c>
      <c r="L2006" s="295">
        <v>15.7</v>
      </c>
      <c r="M2006" s="295">
        <v>16</v>
      </c>
      <c r="N2006" s="300">
        <v>17.5</v>
      </c>
      <c r="O2006" s="99"/>
    </row>
    <row r="2007" spans="1:15">
      <c r="A2007" s="99"/>
      <c r="B2007" s="315">
        <v>26</v>
      </c>
      <c r="C2007" s="312">
        <v>22.6</v>
      </c>
      <c r="D2007" s="295">
        <v>14.2</v>
      </c>
      <c r="E2007" s="295">
        <v>13</v>
      </c>
      <c r="F2007" s="295">
        <v>4.9000000000000004</v>
      </c>
      <c r="G2007" s="295">
        <v>2.9</v>
      </c>
      <c r="H2007" s="295">
        <v>0.2</v>
      </c>
      <c r="I2007" s="295">
        <v>-3.4</v>
      </c>
      <c r="J2007" s="295">
        <v>4.9000000000000004</v>
      </c>
      <c r="K2007" s="295">
        <v>11.7</v>
      </c>
      <c r="L2007" s="295">
        <v>13.9</v>
      </c>
      <c r="M2007" s="295">
        <v>12.8</v>
      </c>
      <c r="N2007" s="300">
        <v>20.5</v>
      </c>
      <c r="O2007" s="99"/>
    </row>
    <row r="2008" spans="1:15">
      <c r="A2008" s="99"/>
      <c r="B2008" s="315">
        <v>27</v>
      </c>
      <c r="C2008" s="312">
        <v>22.1</v>
      </c>
      <c r="D2008" s="295">
        <v>13.1</v>
      </c>
      <c r="E2008" s="295">
        <v>14.1</v>
      </c>
      <c r="F2008" s="295">
        <v>2.8</v>
      </c>
      <c r="G2008" s="295">
        <v>2</v>
      </c>
      <c r="H2008" s="295">
        <v>-3.5</v>
      </c>
      <c r="I2008" s="295">
        <v>-2.4</v>
      </c>
      <c r="J2008" s="295">
        <v>4.9000000000000004</v>
      </c>
      <c r="K2008" s="295">
        <v>7.1</v>
      </c>
      <c r="L2008" s="295">
        <v>17</v>
      </c>
      <c r="M2008" s="295">
        <v>11.5</v>
      </c>
      <c r="N2008" s="300">
        <v>19.5</v>
      </c>
      <c r="O2008" s="99"/>
    </row>
    <row r="2009" spans="1:15">
      <c r="A2009" s="99"/>
      <c r="B2009" s="315">
        <v>28</v>
      </c>
      <c r="C2009" s="312">
        <v>20.5</v>
      </c>
      <c r="D2009" s="295">
        <v>14.2</v>
      </c>
      <c r="E2009" s="295">
        <v>11.8</v>
      </c>
      <c r="F2009" s="295">
        <v>1.8</v>
      </c>
      <c r="G2009" s="295">
        <v>1.7</v>
      </c>
      <c r="H2009" s="295">
        <v>-7.1</v>
      </c>
      <c r="I2009" s="295">
        <v>-0.5</v>
      </c>
      <c r="J2009" s="295">
        <v>5.5</v>
      </c>
      <c r="K2009" s="295">
        <v>6.4</v>
      </c>
      <c r="L2009" s="295">
        <v>11.5</v>
      </c>
      <c r="M2009" s="295">
        <v>11</v>
      </c>
      <c r="N2009" s="300">
        <v>17.2</v>
      </c>
      <c r="O2009" s="99"/>
    </row>
    <row r="2010" spans="1:15">
      <c r="A2010" s="99"/>
      <c r="B2010" s="315">
        <v>29</v>
      </c>
      <c r="C2010" s="312">
        <v>22.1</v>
      </c>
      <c r="D2010" s="295">
        <v>17.399999999999999</v>
      </c>
      <c r="E2010" s="295">
        <v>12.3</v>
      </c>
      <c r="F2010" s="295">
        <v>3.6</v>
      </c>
      <c r="G2010" s="295">
        <v>-0.5</v>
      </c>
      <c r="H2010" s="295">
        <v>-5.2</v>
      </c>
      <c r="I2010" s="295">
        <v>0</v>
      </c>
      <c r="J2010" s="295"/>
      <c r="K2010" s="295">
        <v>7.1</v>
      </c>
      <c r="L2010" s="295">
        <v>8.4</v>
      </c>
      <c r="M2010" s="295">
        <v>15.7</v>
      </c>
      <c r="N2010" s="300">
        <v>17.600000000000001</v>
      </c>
      <c r="O2010" s="99"/>
    </row>
    <row r="2011" spans="1:15">
      <c r="A2011" s="99"/>
      <c r="B2011" s="315">
        <v>30</v>
      </c>
      <c r="C2011" s="312">
        <v>22.3</v>
      </c>
      <c r="D2011" s="295">
        <v>18.5</v>
      </c>
      <c r="E2011" s="295">
        <v>13.9</v>
      </c>
      <c r="F2011" s="295">
        <v>6</v>
      </c>
      <c r="G2011" s="295">
        <v>-1</v>
      </c>
      <c r="H2011" s="295">
        <v>-7.2</v>
      </c>
      <c r="I2011" s="295">
        <v>0.8</v>
      </c>
      <c r="J2011" s="295"/>
      <c r="K2011" s="295">
        <v>6.2</v>
      </c>
      <c r="L2011" s="295">
        <v>11.1</v>
      </c>
      <c r="M2011" s="295">
        <v>15.5</v>
      </c>
      <c r="N2011" s="300">
        <v>20.3</v>
      </c>
      <c r="O2011" s="99"/>
    </row>
    <row r="2012" spans="1:15" ht="15" thickBot="1">
      <c r="A2012" s="99"/>
      <c r="B2012" s="323">
        <v>31</v>
      </c>
      <c r="C2012" s="313">
        <v>20.5</v>
      </c>
      <c r="D2012" s="302">
        <v>16.7</v>
      </c>
      <c r="E2012" s="302"/>
      <c r="F2012" s="302">
        <v>6.2</v>
      </c>
      <c r="G2012" s="302"/>
      <c r="H2012" s="302">
        <v>-5.6</v>
      </c>
      <c r="I2012" s="302">
        <v>-2.5</v>
      </c>
      <c r="J2012" s="302"/>
      <c r="K2012" s="302">
        <v>5.5</v>
      </c>
      <c r="L2012" s="302"/>
      <c r="M2012" s="302">
        <v>15.5</v>
      </c>
      <c r="N2012" s="303"/>
      <c r="O2012" s="99"/>
    </row>
    <row r="2013" spans="1:15">
      <c r="A2013" s="306" t="s">
        <v>652</v>
      </c>
      <c r="B2013" s="304" t="s">
        <v>211</v>
      </c>
      <c r="C2013" s="219">
        <v>0</v>
      </c>
      <c r="D2013" s="219">
        <v>0</v>
      </c>
      <c r="E2013" s="219">
        <v>7</v>
      </c>
      <c r="F2013" s="219">
        <v>18</v>
      </c>
      <c r="G2013" s="219">
        <v>29</v>
      </c>
      <c r="H2013" s="219">
        <v>31</v>
      </c>
      <c r="I2013" s="219">
        <v>31</v>
      </c>
      <c r="J2013" s="219">
        <v>28</v>
      </c>
      <c r="K2013" s="219">
        <v>31</v>
      </c>
      <c r="L2013" s="219">
        <v>23</v>
      </c>
      <c r="M2013" s="219">
        <v>9</v>
      </c>
      <c r="N2013" s="220">
        <v>1</v>
      </c>
    </row>
    <row r="2014" spans="1:15" ht="15" thickBot="1">
      <c r="A2014" s="307" t="s">
        <v>651</v>
      </c>
      <c r="B2014" s="305" t="s">
        <v>650</v>
      </c>
      <c r="C2014" s="211">
        <v>21.474193548387099</v>
      </c>
      <c r="D2014" s="211">
        <v>17.8</v>
      </c>
      <c r="E2014" s="211">
        <v>15.82</v>
      </c>
      <c r="F2014" s="211">
        <v>10.800000000000002</v>
      </c>
      <c r="G2014" s="211">
        <v>7.3500000000000005</v>
      </c>
      <c r="H2014" s="211">
        <v>2.3612903225806452</v>
      </c>
      <c r="I2014" s="211">
        <v>1.2580645161290325</v>
      </c>
      <c r="J2014" s="211">
        <v>1.2464285714285714</v>
      </c>
      <c r="K2014" s="211">
        <v>5.4838709677419342</v>
      </c>
      <c r="L2014" s="211">
        <v>9.7900000000000009</v>
      </c>
      <c r="M2014" s="211">
        <v>14.083870967741934</v>
      </c>
      <c r="N2014" s="212">
        <v>18.540000000000003</v>
      </c>
    </row>
    <row r="2015" spans="1:15">
      <c r="B2015" s="108"/>
      <c r="C2015" s="105"/>
      <c r="D2015" s="105"/>
      <c r="E2015" s="107"/>
      <c r="F2015" s="105"/>
      <c r="G2015" s="105"/>
      <c r="H2015" s="106"/>
      <c r="I2015" s="105"/>
      <c r="J2015" s="105"/>
      <c r="K2015" s="105"/>
      <c r="L2015" s="105"/>
      <c r="M2015" s="105"/>
      <c r="N2015" s="105"/>
    </row>
    <row r="2016" spans="1:15" ht="15" thickBot="1">
      <c r="B2016" s="108"/>
      <c r="C2016" s="105"/>
      <c r="D2016" s="105"/>
      <c r="E2016" s="107"/>
      <c r="F2016" s="105"/>
      <c r="G2016" s="105"/>
      <c r="H2016" s="106"/>
      <c r="I2016" s="105"/>
      <c r="J2016" s="105"/>
      <c r="K2016" s="105"/>
      <c r="L2016" s="105"/>
      <c r="M2016" s="105"/>
      <c r="N2016" s="105"/>
    </row>
    <row r="2017" spans="1:15" ht="15" thickBot="1">
      <c r="A2017" s="318" t="s">
        <v>694</v>
      </c>
      <c r="B2017" s="284" t="s">
        <v>236</v>
      </c>
      <c r="C2017" s="285" t="s">
        <v>667</v>
      </c>
      <c r="D2017" s="285" t="s">
        <v>667</v>
      </c>
      <c r="E2017" s="285" t="s">
        <v>667</v>
      </c>
      <c r="F2017" s="285" t="s">
        <v>667</v>
      </c>
      <c r="G2017" s="285" t="s">
        <v>667</v>
      </c>
      <c r="H2017" s="285" t="s">
        <v>667</v>
      </c>
      <c r="I2017" s="285" t="s">
        <v>666</v>
      </c>
      <c r="J2017" s="285" t="s">
        <v>666</v>
      </c>
      <c r="K2017" s="285" t="s">
        <v>666</v>
      </c>
      <c r="L2017" s="285" t="s">
        <v>666</v>
      </c>
      <c r="M2017" s="285" t="s">
        <v>666</v>
      </c>
      <c r="N2017" s="286" t="s">
        <v>666</v>
      </c>
      <c r="O2017" s="99"/>
    </row>
    <row r="2018" spans="1:15" ht="15" thickBot="1">
      <c r="A2018" s="102"/>
      <c r="B2018" s="287" t="s">
        <v>195</v>
      </c>
      <c r="C2018" s="288" t="s">
        <v>665</v>
      </c>
      <c r="D2018" s="288" t="s">
        <v>664</v>
      </c>
      <c r="E2018" s="288" t="s">
        <v>663</v>
      </c>
      <c r="F2018" s="288" t="s">
        <v>662</v>
      </c>
      <c r="G2018" s="288" t="s">
        <v>661</v>
      </c>
      <c r="H2018" s="288" t="s">
        <v>660</v>
      </c>
      <c r="I2018" s="288" t="s">
        <v>659</v>
      </c>
      <c r="J2018" s="288" t="s">
        <v>658</v>
      </c>
      <c r="K2018" s="288" t="s">
        <v>657</v>
      </c>
      <c r="L2018" s="288" t="s">
        <v>656</v>
      </c>
      <c r="M2018" s="288" t="s">
        <v>655</v>
      </c>
      <c r="N2018" s="289" t="s">
        <v>654</v>
      </c>
      <c r="O2018" s="99"/>
    </row>
    <row r="2019" spans="1:15" ht="15" thickBot="1">
      <c r="A2019" s="102"/>
      <c r="B2019" s="319" t="s">
        <v>653</v>
      </c>
      <c r="C2019" s="102"/>
      <c r="D2019" s="102"/>
      <c r="E2019" s="104"/>
      <c r="F2019" s="102"/>
      <c r="G2019" s="102"/>
      <c r="H2019" s="103"/>
      <c r="I2019" s="102"/>
      <c r="J2019" s="102"/>
      <c r="K2019" s="102"/>
      <c r="L2019" s="102"/>
      <c r="M2019" s="102"/>
      <c r="N2019" s="102"/>
      <c r="O2019" s="99"/>
    </row>
    <row r="2020" spans="1:15">
      <c r="A2020" s="99"/>
      <c r="B2020" s="314">
        <v>1</v>
      </c>
      <c r="C2020" s="312">
        <v>14.2</v>
      </c>
      <c r="D2020" s="295">
        <v>19.8</v>
      </c>
      <c r="E2020" s="295">
        <v>14.7</v>
      </c>
      <c r="F2020" s="295">
        <v>14.7</v>
      </c>
      <c r="G2020" s="295">
        <v>7.6</v>
      </c>
      <c r="H2020" s="295">
        <v>-0.8</v>
      </c>
      <c r="I2020" s="295">
        <v>-2.5</v>
      </c>
      <c r="J2020" s="295">
        <v>-2.9</v>
      </c>
      <c r="K2020" s="295">
        <v>2.4</v>
      </c>
      <c r="L2020" s="295">
        <v>3</v>
      </c>
      <c r="M2020" s="295">
        <v>8.6</v>
      </c>
      <c r="N2020" s="295">
        <v>16.2</v>
      </c>
      <c r="O2020" s="99"/>
    </row>
    <row r="2021" spans="1:15">
      <c r="A2021" s="99"/>
      <c r="B2021" s="315">
        <v>2</v>
      </c>
      <c r="C2021" s="312">
        <v>17.2</v>
      </c>
      <c r="D2021" s="295">
        <v>22.3</v>
      </c>
      <c r="E2021" s="295">
        <v>14.6</v>
      </c>
      <c r="F2021" s="295">
        <v>13.6</v>
      </c>
      <c r="G2021" s="295">
        <v>8.1</v>
      </c>
      <c r="H2021" s="295">
        <v>-1.6</v>
      </c>
      <c r="I2021" s="295">
        <v>1.2</v>
      </c>
      <c r="J2021" s="295">
        <v>-3</v>
      </c>
      <c r="K2021" s="295">
        <v>3.7</v>
      </c>
      <c r="L2021" s="295">
        <v>0.6</v>
      </c>
      <c r="M2021" s="295">
        <v>9.3000000000000007</v>
      </c>
      <c r="N2021" s="295">
        <v>18.3</v>
      </c>
      <c r="O2021" s="99"/>
    </row>
    <row r="2022" spans="1:15">
      <c r="A2022" s="99"/>
      <c r="B2022" s="315">
        <v>3</v>
      </c>
      <c r="C2022" s="312">
        <v>16.3</v>
      </c>
      <c r="D2022" s="295">
        <v>18.2</v>
      </c>
      <c r="E2022" s="295">
        <v>17.8</v>
      </c>
      <c r="F2022" s="295">
        <v>10.8</v>
      </c>
      <c r="G2022" s="295">
        <v>8.1999999999999993</v>
      </c>
      <c r="H2022" s="295">
        <v>1.7</v>
      </c>
      <c r="I2022" s="295">
        <v>1.7</v>
      </c>
      <c r="J2022" s="295">
        <v>-3.5</v>
      </c>
      <c r="K2022" s="295">
        <v>1.7</v>
      </c>
      <c r="L2022" s="295">
        <v>2.2000000000000002</v>
      </c>
      <c r="M2022" s="295">
        <v>10.199999999999999</v>
      </c>
      <c r="N2022" s="295">
        <v>21.8</v>
      </c>
      <c r="O2022" s="99"/>
    </row>
    <row r="2023" spans="1:15">
      <c r="A2023" s="99"/>
      <c r="B2023" s="315">
        <v>4</v>
      </c>
      <c r="C2023" s="312">
        <v>21</v>
      </c>
      <c r="D2023" s="295">
        <v>20.2</v>
      </c>
      <c r="E2023" s="295">
        <v>17</v>
      </c>
      <c r="F2023" s="295">
        <v>9.6999999999999993</v>
      </c>
      <c r="G2023" s="295">
        <v>11.6</v>
      </c>
      <c r="H2023" s="295">
        <v>2.5</v>
      </c>
      <c r="I2023" s="295">
        <v>1.8</v>
      </c>
      <c r="J2023" s="295">
        <v>-4.2</v>
      </c>
      <c r="K2023" s="295">
        <v>1.6</v>
      </c>
      <c r="L2023" s="295">
        <v>1.5</v>
      </c>
      <c r="M2023" s="295">
        <v>12.7</v>
      </c>
      <c r="N2023" s="295">
        <v>17.3</v>
      </c>
      <c r="O2023" s="99"/>
    </row>
    <row r="2024" spans="1:15">
      <c r="A2024" s="99"/>
      <c r="B2024" s="315">
        <v>5</v>
      </c>
      <c r="C2024" s="312">
        <v>18.899999999999999</v>
      </c>
      <c r="D2024" s="295">
        <v>19.399999999999999</v>
      </c>
      <c r="E2024" s="295">
        <v>17.5</v>
      </c>
      <c r="F2024" s="295">
        <v>10.5</v>
      </c>
      <c r="G2024" s="295">
        <v>13.4</v>
      </c>
      <c r="H2024" s="295">
        <v>4.7</v>
      </c>
      <c r="I2024" s="295">
        <v>-4.5999999999999996</v>
      </c>
      <c r="J2024" s="295">
        <v>-3</v>
      </c>
      <c r="K2024" s="295">
        <v>-0.1</v>
      </c>
      <c r="L2024" s="295">
        <v>1.2</v>
      </c>
      <c r="M2024" s="295">
        <v>17.899999999999999</v>
      </c>
      <c r="N2024" s="295">
        <v>16.899999999999999</v>
      </c>
      <c r="O2024" s="99"/>
    </row>
    <row r="2025" spans="1:15">
      <c r="A2025" s="99"/>
      <c r="B2025" s="315">
        <v>6</v>
      </c>
      <c r="C2025" s="312">
        <v>21.3</v>
      </c>
      <c r="D2025" s="295">
        <v>18.399999999999999</v>
      </c>
      <c r="E2025" s="295">
        <v>17.2</v>
      </c>
      <c r="F2025" s="295">
        <v>12.3</v>
      </c>
      <c r="G2025" s="295">
        <v>11.5</v>
      </c>
      <c r="H2025" s="295">
        <v>5</v>
      </c>
      <c r="I2025" s="295">
        <v>-8.6</v>
      </c>
      <c r="J2025" s="295">
        <v>-4.5999999999999996</v>
      </c>
      <c r="K2025" s="295">
        <v>2.6</v>
      </c>
      <c r="L2025" s="295">
        <v>1.6</v>
      </c>
      <c r="M2025" s="295">
        <v>13.7</v>
      </c>
      <c r="N2025" s="295">
        <v>20.399999999999999</v>
      </c>
      <c r="O2025" s="99"/>
    </row>
    <row r="2026" spans="1:15">
      <c r="A2026" s="99"/>
      <c r="B2026" s="315">
        <v>7</v>
      </c>
      <c r="C2026" s="312">
        <v>22.9</v>
      </c>
      <c r="D2026" s="295">
        <v>18.399999999999999</v>
      </c>
      <c r="E2026" s="295">
        <v>17.399999999999999</v>
      </c>
      <c r="F2026" s="295">
        <v>12.7</v>
      </c>
      <c r="G2026" s="295">
        <v>11.1</v>
      </c>
      <c r="H2026" s="295">
        <v>4.5999999999999996</v>
      </c>
      <c r="I2026" s="295">
        <v>-5.7</v>
      </c>
      <c r="J2026" s="295">
        <v>-5.2</v>
      </c>
      <c r="K2026" s="295">
        <v>2.6</v>
      </c>
      <c r="L2026" s="295">
        <v>4.3</v>
      </c>
      <c r="M2026" s="295">
        <v>11.6</v>
      </c>
      <c r="N2026" s="295">
        <v>21.4</v>
      </c>
      <c r="O2026" s="99"/>
    </row>
    <row r="2027" spans="1:15">
      <c r="A2027" s="99"/>
      <c r="B2027" s="315">
        <v>8</v>
      </c>
      <c r="C2027" s="312">
        <v>24.4</v>
      </c>
      <c r="D2027" s="295">
        <v>19.5</v>
      </c>
      <c r="E2027" s="295">
        <v>17.2</v>
      </c>
      <c r="F2027" s="295">
        <v>14.3</v>
      </c>
      <c r="G2027" s="295">
        <v>7.9</v>
      </c>
      <c r="H2027" s="295">
        <v>0.7</v>
      </c>
      <c r="I2027" s="295">
        <v>-3.7</v>
      </c>
      <c r="J2027" s="295">
        <v>-1.9</v>
      </c>
      <c r="K2027" s="295">
        <v>2.8</v>
      </c>
      <c r="L2027" s="295">
        <v>6.8</v>
      </c>
      <c r="M2027" s="295">
        <v>12.1</v>
      </c>
      <c r="N2027" s="295">
        <v>18.3</v>
      </c>
      <c r="O2027" s="99"/>
    </row>
    <row r="2028" spans="1:15">
      <c r="A2028" s="99"/>
      <c r="B2028" s="315">
        <v>9</v>
      </c>
      <c r="C2028" s="312">
        <v>16.2</v>
      </c>
      <c r="D2028" s="295">
        <v>20.9</v>
      </c>
      <c r="E2028" s="295">
        <v>17.899999999999999</v>
      </c>
      <c r="F2028" s="295">
        <v>14.6</v>
      </c>
      <c r="G2028" s="295">
        <v>11.7</v>
      </c>
      <c r="H2028" s="295">
        <v>-1.5</v>
      </c>
      <c r="I2028" s="295">
        <v>4.0999999999999996</v>
      </c>
      <c r="J2028" s="295">
        <v>0.4</v>
      </c>
      <c r="K2028" s="295">
        <v>1.8</v>
      </c>
      <c r="L2028" s="295">
        <v>7.9</v>
      </c>
      <c r="M2028" s="295">
        <v>14.7</v>
      </c>
      <c r="N2028" s="295">
        <v>13.9</v>
      </c>
      <c r="O2028" s="99"/>
    </row>
    <row r="2029" spans="1:15">
      <c r="A2029" s="99"/>
      <c r="B2029" s="315">
        <v>10</v>
      </c>
      <c r="C2029" s="312">
        <v>14.3</v>
      </c>
      <c r="D2029" s="295">
        <v>21.1</v>
      </c>
      <c r="E2029" s="295">
        <v>15.1</v>
      </c>
      <c r="F2029" s="295">
        <v>13.4</v>
      </c>
      <c r="G2029" s="295">
        <v>12.4</v>
      </c>
      <c r="H2029" s="295">
        <v>-2.8</v>
      </c>
      <c r="I2029" s="295">
        <v>9.8000000000000007</v>
      </c>
      <c r="J2029" s="295">
        <v>2.8</v>
      </c>
      <c r="K2029" s="295">
        <v>3.5</v>
      </c>
      <c r="L2029" s="295">
        <v>8.9</v>
      </c>
      <c r="M2029" s="295">
        <v>13.3</v>
      </c>
      <c r="N2029" s="295">
        <v>16</v>
      </c>
      <c r="O2029" s="99"/>
    </row>
    <row r="2030" spans="1:15">
      <c r="A2030" s="99"/>
      <c r="B2030" s="315">
        <v>11</v>
      </c>
      <c r="C2030" s="312">
        <v>17.3</v>
      </c>
      <c r="D2030" s="295">
        <v>19.3</v>
      </c>
      <c r="E2030" s="295">
        <v>13.6</v>
      </c>
      <c r="F2030" s="295">
        <v>13.5</v>
      </c>
      <c r="G2030" s="295">
        <v>13.3</v>
      </c>
      <c r="H2030" s="295">
        <v>-0.1</v>
      </c>
      <c r="I2030" s="295">
        <v>2.2999999999999998</v>
      </c>
      <c r="J2030" s="295">
        <v>2</v>
      </c>
      <c r="K2030" s="295">
        <v>3.5</v>
      </c>
      <c r="L2030" s="295">
        <v>12.8</v>
      </c>
      <c r="M2030" s="295">
        <v>11.5</v>
      </c>
      <c r="N2030" s="295">
        <v>17.7</v>
      </c>
      <c r="O2030" s="99"/>
    </row>
    <row r="2031" spans="1:15">
      <c r="A2031" s="99"/>
      <c r="B2031" s="315">
        <v>12</v>
      </c>
      <c r="C2031" s="312">
        <v>16.100000000000001</v>
      </c>
      <c r="D2031" s="295">
        <v>15.7</v>
      </c>
      <c r="E2031" s="295">
        <v>16.3</v>
      </c>
      <c r="F2031" s="295">
        <v>13.7</v>
      </c>
      <c r="G2031" s="295">
        <v>10.1</v>
      </c>
      <c r="H2031" s="295">
        <v>4.0999999999999996</v>
      </c>
      <c r="I2031" s="295">
        <v>2</v>
      </c>
      <c r="J2031" s="295">
        <v>1.8</v>
      </c>
      <c r="K2031" s="295">
        <v>3.5</v>
      </c>
      <c r="L2031" s="295">
        <v>9.6999999999999993</v>
      </c>
      <c r="M2031" s="295">
        <v>14.1</v>
      </c>
      <c r="N2031" s="295">
        <v>22.4</v>
      </c>
      <c r="O2031" s="99"/>
    </row>
    <row r="2032" spans="1:15">
      <c r="A2032" s="99"/>
      <c r="B2032" s="315">
        <v>13</v>
      </c>
      <c r="C2032" s="312">
        <v>17.8</v>
      </c>
      <c r="D2032" s="295">
        <v>17.100000000000001</v>
      </c>
      <c r="E2032" s="295">
        <v>16</v>
      </c>
      <c r="F2032" s="295">
        <v>15</v>
      </c>
      <c r="G2032" s="295">
        <v>7.5</v>
      </c>
      <c r="H2032" s="295">
        <v>1.5</v>
      </c>
      <c r="I2032" s="295">
        <v>1.3</v>
      </c>
      <c r="J2032" s="295">
        <v>-1.2</v>
      </c>
      <c r="K2032" s="295">
        <v>2.8</v>
      </c>
      <c r="L2032" s="295">
        <v>8</v>
      </c>
      <c r="M2032" s="295">
        <v>12.9</v>
      </c>
      <c r="N2032" s="295">
        <v>21.6</v>
      </c>
      <c r="O2032" s="99"/>
    </row>
    <row r="2033" spans="1:15">
      <c r="A2033" s="99"/>
      <c r="B2033" s="315">
        <v>14</v>
      </c>
      <c r="C2033" s="312">
        <v>18.8</v>
      </c>
      <c r="D2033" s="295">
        <v>14.3</v>
      </c>
      <c r="E2033" s="295">
        <v>16.8</v>
      </c>
      <c r="F2033" s="295">
        <v>12.1</v>
      </c>
      <c r="G2033" s="295">
        <v>4.9000000000000004</v>
      </c>
      <c r="H2033" s="295">
        <v>3.1</v>
      </c>
      <c r="I2033" s="295">
        <v>0.9</v>
      </c>
      <c r="J2033" s="295">
        <v>0.8</v>
      </c>
      <c r="K2033" s="295">
        <v>2.8</v>
      </c>
      <c r="L2033" s="295">
        <v>7.9</v>
      </c>
      <c r="M2033" s="295">
        <v>9.9</v>
      </c>
      <c r="N2033" s="295">
        <v>19.2</v>
      </c>
      <c r="O2033" s="99"/>
    </row>
    <row r="2034" spans="1:15">
      <c r="A2034" s="99"/>
      <c r="B2034" s="315">
        <v>15</v>
      </c>
      <c r="C2034" s="312">
        <v>21.3</v>
      </c>
      <c r="D2034" s="295">
        <v>14.5</v>
      </c>
      <c r="E2034" s="295">
        <v>16.5</v>
      </c>
      <c r="F2034" s="295">
        <v>10.6</v>
      </c>
      <c r="G2034" s="295">
        <v>10.6</v>
      </c>
      <c r="H2034" s="295">
        <v>4.7</v>
      </c>
      <c r="I2034" s="295">
        <v>1.9</v>
      </c>
      <c r="J2034" s="295">
        <v>2.7</v>
      </c>
      <c r="K2034" s="295">
        <v>6.5</v>
      </c>
      <c r="L2034" s="295">
        <v>11.4</v>
      </c>
      <c r="M2034" s="295">
        <v>11.3</v>
      </c>
      <c r="N2034" s="295">
        <v>15.8</v>
      </c>
      <c r="O2034" s="99"/>
    </row>
    <row r="2035" spans="1:15">
      <c r="A2035" s="99"/>
      <c r="B2035" s="315">
        <v>16</v>
      </c>
      <c r="C2035" s="312">
        <v>21</v>
      </c>
      <c r="D2035" s="295">
        <v>13.1</v>
      </c>
      <c r="E2035" s="295">
        <v>15.1</v>
      </c>
      <c r="F2035" s="295">
        <v>11.2</v>
      </c>
      <c r="G2035" s="295">
        <v>9.1</v>
      </c>
      <c r="H2035" s="295">
        <v>5.0999999999999996</v>
      </c>
      <c r="I2035" s="295">
        <v>4.4000000000000004</v>
      </c>
      <c r="J2035" s="295">
        <v>-1.1000000000000001</v>
      </c>
      <c r="K2035" s="295">
        <v>6.3</v>
      </c>
      <c r="L2035" s="295">
        <v>14.5</v>
      </c>
      <c r="M2035" s="295">
        <v>14.7</v>
      </c>
      <c r="N2035" s="295">
        <v>13.8</v>
      </c>
      <c r="O2035" s="99"/>
    </row>
    <row r="2036" spans="1:15">
      <c r="A2036" s="99"/>
      <c r="B2036" s="315">
        <v>17</v>
      </c>
      <c r="C2036" s="312">
        <v>23.1</v>
      </c>
      <c r="D2036" s="295">
        <v>13.7</v>
      </c>
      <c r="E2036" s="295">
        <v>14.6</v>
      </c>
      <c r="F2036" s="295">
        <v>12.1</v>
      </c>
      <c r="G2036" s="295">
        <v>8.6</v>
      </c>
      <c r="H2036" s="295">
        <v>2.8</v>
      </c>
      <c r="I2036" s="295">
        <v>3.7</v>
      </c>
      <c r="J2036" s="295">
        <v>0.1</v>
      </c>
      <c r="K2036" s="295">
        <v>8.3000000000000007</v>
      </c>
      <c r="L2036" s="295">
        <v>8.8000000000000007</v>
      </c>
      <c r="M2036" s="295">
        <v>11.6</v>
      </c>
      <c r="N2036" s="295">
        <v>11.6</v>
      </c>
      <c r="O2036" s="99"/>
    </row>
    <row r="2037" spans="1:15">
      <c r="A2037" s="99"/>
      <c r="B2037" s="315">
        <v>18</v>
      </c>
      <c r="C2037" s="312">
        <v>20.8</v>
      </c>
      <c r="D2037" s="295">
        <v>16.600000000000001</v>
      </c>
      <c r="E2037" s="295">
        <v>13.7</v>
      </c>
      <c r="F2037" s="295">
        <v>11</v>
      </c>
      <c r="G2037" s="295">
        <v>8.6999999999999993</v>
      </c>
      <c r="H2037" s="295">
        <v>4.9000000000000004</v>
      </c>
      <c r="I2037" s="295">
        <v>1.7</v>
      </c>
      <c r="J2037" s="295">
        <v>0.7</v>
      </c>
      <c r="K2037" s="295">
        <v>3.4</v>
      </c>
      <c r="L2037" s="295">
        <v>3.4</v>
      </c>
      <c r="M2037" s="295">
        <v>12.9</v>
      </c>
      <c r="N2037" s="295">
        <v>14.5</v>
      </c>
      <c r="O2037" s="99"/>
    </row>
    <row r="2038" spans="1:15">
      <c r="A2038" s="99"/>
      <c r="B2038" s="315">
        <v>19</v>
      </c>
      <c r="C2038" s="312">
        <v>22.4</v>
      </c>
      <c r="D2038" s="295">
        <v>14.1</v>
      </c>
      <c r="E2038" s="295">
        <v>14.9</v>
      </c>
      <c r="F2038" s="295">
        <v>8.8000000000000007</v>
      </c>
      <c r="G2038" s="295">
        <v>6.6</v>
      </c>
      <c r="H2038" s="295">
        <v>10.1</v>
      </c>
      <c r="I2038" s="295">
        <v>0.9</v>
      </c>
      <c r="J2038" s="295">
        <v>0.1</v>
      </c>
      <c r="K2038" s="295">
        <v>2.7</v>
      </c>
      <c r="L2038" s="295">
        <v>4.9000000000000004</v>
      </c>
      <c r="M2038" s="295">
        <v>15</v>
      </c>
      <c r="N2038" s="295">
        <v>12.2</v>
      </c>
      <c r="O2038" s="99"/>
    </row>
    <row r="2039" spans="1:15">
      <c r="A2039" s="99"/>
      <c r="B2039" s="315">
        <v>20</v>
      </c>
      <c r="C2039" s="312">
        <v>26.7</v>
      </c>
      <c r="D2039" s="295">
        <v>14</v>
      </c>
      <c r="E2039" s="295">
        <v>17</v>
      </c>
      <c r="F2039" s="295">
        <v>11.9</v>
      </c>
      <c r="G2039" s="295">
        <v>5.0999999999999996</v>
      </c>
      <c r="H2039" s="295">
        <v>4</v>
      </c>
      <c r="I2039" s="295">
        <v>2.2000000000000002</v>
      </c>
      <c r="J2039" s="295">
        <v>-1</v>
      </c>
      <c r="K2039" s="295">
        <v>1.7</v>
      </c>
      <c r="L2039" s="295">
        <v>11.3</v>
      </c>
      <c r="M2039" s="295">
        <v>11.1</v>
      </c>
      <c r="N2039" s="295">
        <v>11.2</v>
      </c>
      <c r="O2039" s="99"/>
    </row>
    <row r="2040" spans="1:15">
      <c r="A2040" s="99"/>
      <c r="B2040" s="315">
        <v>21</v>
      </c>
      <c r="C2040" s="312">
        <v>22.2</v>
      </c>
      <c r="D2040" s="295">
        <v>12.2</v>
      </c>
      <c r="E2040" s="295">
        <v>16.5</v>
      </c>
      <c r="F2040" s="295">
        <v>10.199999999999999</v>
      </c>
      <c r="G2040" s="295">
        <v>4.5999999999999996</v>
      </c>
      <c r="H2040" s="295">
        <v>4</v>
      </c>
      <c r="I2040" s="295">
        <v>2.4</v>
      </c>
      <c r="J2040" s="295">
        <v>0.4</v>
      </c>
      <c r="K2040" s="295">
        <v>3.8</v>
      </c>
      <c r="L2040" s="295">
        <v>13</v>
      </c>
      <c r="M2040" s="295">
        <v>11.4</v>
      </c>
      <c r="N2040" s="295">
        <v>11.6</v>
      </c>
      <c r="O2040" s="99"/>
    </row>
    <row r="2041" spans="1:15">
      <c r="A2041" s="99"/>
      <c r="B2041" s="315">
        <v>22</v>
      </c>
      <c r="C2041" s="312">
        <v>24</v>
      </c>
      <c r="D2041" s="295">
        <v>12.4</v>
      </c>
      <c r="E2041" s="295">
        <v>10.199999999999999</v>
      </c>
      <c r="F2041" s="295">
        <v>6.8</v>
      </c>
      <c r="G2041" s="295">
        <v>4.0999999999999996</v>
      </c>
      <c r="H2041" s="295">
        <v>7.2</v>
      </c>
      <c r="I2041" s="295">
        <v>4.7</v>
      </c>
      <c r="J2041" s="295">
        <v>3</v>
      </c>
      <c r="K2041" s="295">
        <v>1.9</v>
      </c>
      <c r="L2041" s="295">
        <v>10.8</v>
      </c>
      <c r="M2041" s="295">
        <v>12.3</v>
      </c>
      <c r="N2041" s="295">
        <v>13.1</v>
      </c>
      <c r="O2041" s="99"/>
    </row>
    <row r="2042" spans="1:15">
      <c r="A2042" s="99"/>
      <c r="B2042" s="315">
        <v>23</v>
      </c>
      <c r="C2042" s="312">
        <v>19.5</v>
      </c>
      <c r="D2042" s="295">
        <v>14.9</v>
      </c>
      <c r="E2042" s="295">
        <v>7.8</v>
      </c>
      <c r="F2042" s="295">
        <v>7.2</v>
      </c>
      <c r="G2042" s="295">
        <v>4.9000000000000004</v>
      </c>
      <c r="H2042" s="295">
        <v>8.5</v>
      </c>
      <c r="I2042" s="295">
        <v>2.7</v>
      </c>
      <c r="J2042" s="295">
        <v>3.1</v>
      </c>
      <c r="K2042" s="295">
        <v>1.7</v>
      </c>
      <c r="L2042" s="295">
        <v>11.1</v>
      </c>
      <c r="M2042" s="295">
        <v>13.7</v>
      </c>
      <c r="N2042" s="295">
        <v>11.6</v>
      </c>
      <c r="O2042" s="99"/>
    </row>
    <row r="2043" spans="1:15">
      <c r="A2043" s="99"/>
      <c r="B2043" s="315">
        <v>24</v>
      </c>
      <c r="C2043" s="312">
        <v>17.100000000000001</v>
      </c>
      <c r="D2043" s="295">
        <v>11</v>
      </c>
      <c r="E2043" s="295">
        <v>9.3000000000000007</v>
      </c>
      <c r="F2043" s="295">
        <v>3.5</v>
      </c>
      <c r="G2043" s="295">
        <v>3.7</v>
      </c>
      <c r="H2043" s="295">
        <v>5.7</v>
      </c>
      <c r="I2043" s="295">
        <v>-0.7</v>
      </c>
      <c r="J2043" s="295">
        <v>4.7</v>
      </c>
      <c r="K2043" s="295">
        <v>7.6</v>
      </c>
      <c r="L2043" s="295">
        <v>11.6</v>
      </c>
      <c r="M2043" s="295">
        <v>13</v>
      </c>
      <c r="N2043" s="295">
        <v>12.5</v>
      </c>
      <c r="O2043" s="99"/>
    </row>
    <row r="2044" spans="1:15">
      <c r="A2044" s="99"/>
      <c r="B2044" s="315">
        <v>25</v>
      </c>
      <c r="C2044" s="312">
        <v>19</v>
      </c>
      <c r="D2044" s="295">
        <v>11.3</v>
      </c>
      <c r="E2044" s="295">
        <v>11.7</v>
      </c>
      <c r="F2044" s="295">
        <v>4.5</v>
      </c>
      <c r="G2044" s="295">
        <v>3.4</v>
      </c>
      <c r="H2044" s="295">
        <v>4.2</v>
      </c>
      <c r="I2044" s="295">
        <v>0.2</v>
      </c>
      <c r="J2044" s="295">
        <v>4.5</v>
      </c>
      <c r="K2044" s="295">
        <v>10.1</v>
      </c>
      <c r="L2044" s="295">
        <v>13.9</v>
      </c>
      <c r="M2044" s="295">
        <v>15.8</v>
      </c>
      <c r="N2044" s="295">
        <v>14</v>
      </c>
      <c r="O2044" s="99"/>
    </row>
    <row r="2045" spans="1:15">
      <c r="A2045" s="99"/>
      <c r="B2045" s="315">
        <v>26</v>
      </c>
      <c r="C2045" s="312">
        <v>20.9</v>
      </c>
      <c r="D2045" s="295">
        <v>12.5</v>
      </c>
      <c r="E2045" s="295">
        <v>12.2</v>
      </c>
      <c r="F2045" s="295">
        <v>4.5</v>
      </c>
      <c r="G2045" s="295">
        <v>1.9</v>
      </c>
      <c r="H2045" s="295">
        <v>-1.2</v>
      </c>
      <c r="I2045" s="295">
        <v>-3</v>
      </c>
      <c r="J2045" s="295">
        <v>4.2</v>
      </c>
      <c r="K2045" s="295">
        <v>10</v>
      </c>
      <c r="L2045" s="295">
        <v>11.2</v>
      </c>
      <c r="M2045" s="295">
        <v>12.5</v>
      </c>
      <c r="N2045" s="295">
        <v>17.7</v>
      </c>
      <c r="O2045" s="99"/>
    </row>
    <row r="2046" spans="1:15">
      <c r="A2046" s="99"/>
      <c r="B2046" s="315">
        <v>27</v>
      </c>
      <c r="C2046" s="312">
        <v>22.1</v>
      </c>
      <c r="D2046" s="295">
        <v>11.5</v>
      </c>
      <c r="E2046" s="295">
        <v>12.3</v>
      </c>
      <c r="F2046" s="295">
        <v>0.6</v>
      </c>
      <c r="G2046" s="295">
        <v>1.6</v>
      </c>
      <c r="H2046" s="295">
        <v>-4.9000000000000004</v>
      </c>
      <c r="I2046" s="295">
        <v>-2.4</v>
      </c>
      <c r="J2046" s="295">
        <v>3.9</v>
      </c>
      <c r="K2046" s="295">
        <v>6.1</v>
      </c>
      <c r="L2046" s="295">
        <v>16.600000000000001</v>
      </c>
      <c r="M2046" s="295">
        <v>10.6</v>
      </c>
      <c r="N2046" s="295">
        <v>16.8</v>
      </c>
      <c r="O2046" s="99"/>
    </row>
    <row r="2047" spans="1:15">
      <c r="A2047" s="99"/>
      <c r="B2047" s="315">
        <v>28</v>
      </c>
      <c r="C2047" s="312">
        <v>22</v>
      </c>
      <c r="D2047" s="295">
        <v>12.2</v>
      </c>
      <c r="E2047" s="295">
        <v>10.5</v>
      </c>
      <c r="F2047" s="295">
        <v>0.8</v>
      </c>
      <c r="G2047" s="295">
        <v>1.7</v>
      </c>
      <c r="H2047" s="295">
        <v>-6.8</v>
      </c>
      <c r="I2047" s="295">
        <v>-2</v>
      </c>
      <c r="J2047" s="295">
        <v>3.7</v>
      </c>
      <c r="K2047" s="295">
        <v>5.5</v>
      </c>
      <c r="L2047" s="295">
        <v>9.3000000000000007</v>
      </c>
      <c r="M2047" s="295">
        <v>9.4</v>
      </c>
      <c r="N2047" s="295">
        <v>16.5</v>
      </c>
      <c r="O2047" s="99"/>
    </row>
    <row r="2048" spans="1:15">
      <c r="A2048" s="99"/>
      <c r="B2048" s="315">
        <v>29</v>
      </c>
      <c r="C2048" s="312">
        <v>21.6</v>
      </c>
      <c r="D2048" s="295">
        <v>15.3</v>
      </c>
      <c r="E2048" s="295">
        <v>10.9</v>
      </c>
      <c r="F2048" s="295">
        <v>3.9</v>
      </c>
      <c r="G2048" s="295">
        <v>-0.2</v>
      </c>
      <c r="H2048" s="295">
        <v>-4.9000000000000004</v>
      </c>
      <c r="I2048" s="295">
        <v>-0.4</v>
      </c>
      <c r="J2048" s="295"/>
      <c r="K2048" s="295">
        <v>4.5</v>
      </c>
      <c r="L2048" s="295">
        <v>7.1</v>
      </c>
      <c r="M2048" s="295">
        <v>13.6</v>
      </c>
      <c r="N2048" s="295">
        <v>15.4</v>
      </c>
      <c r="O2048" s="99"/>
    </row>
    <row r="2049" spans="1:15">
      <c r="A2049" s="99"/>
      <c r="B2049" s="315">
        <v>30</v>
      </c>
      <c r="C2049" s="312">
        <v>20.9</v>
      </c>
      <c r="D2049" s="295">
        <v>16.2</v>
      </c>
      <c r="E2049" s="295">
        <v>13.9</v>
      </c>
      <c r="F2049" s="295">
        <v>4</v>
      </c>
      <c r="G2049" s="295">
        <v>-1.7</v>
      </c>
      <c r="H2049" s="295">
        <v>-6.7</v>
      </c>
      <c r="I2049" s="295">
        <v>0.3</v>
      </c>
      <c r="J2049" s="295"/>
      <c r="K2049" s="295">
        <v>6</v>
      </c>
      <c r="L2049" s="295">
        <v>9.1999999999999993</v>
      </c>
      <c r="M2049" s="295">
        <v>15.1</v>
      </c>
      <c r="N2049" s="295">
        <v>16.7</v>
      </c>
      <c r="O2049" s="99"/>
    </row>
    <row r="2050" spans="1:15" ht="15" thickBot="1">
      <c r="A2050" s="99"/>
      <c r="B2050" s="323">
        <v>31</v>
      </c>
      <c r="C2050" s="313">
        <v>19.399999999999999</v>
      </c>
      <c r="D2050" s="302">
        <v>15</v>
      </c>
      <c r="E2050" s="302"/>
      <c r="F2050" s="302">
        <v>4.0999999999999996</v>
      </c>
      <c r="G2050" s="302"/>
      <c r="H2050" s="302">
        <v>-6</v>
      </c>
      <c r="I2050" s="302">
        <v>-2.6</v>
      </c>
      <c r="J2050" s="302"/>
      <c r="K2050" s="302">
        <v>4.2</v>
      </c>
      <c r="L2050" s="302"/>
      <c r="M2050" s="302">
        <v>14.1</v>
      </c>
      <c r="N2050" s="302"/>
      <c r="O2050" s="99"/>
    </row>
    <row r="2051" spans="1:15">
      <c r="A2051" s="306" t="s">
        <v>652</v>
      </c>
      <c r="B2051" s="304" t="s">
        <v>211</v>
      </c>
      <c r="C2051" s="219">
        <v>0</v>
      </c>
      <c r="D2051" s="219">
        <v>0</v>
      </c>
      <c r="E2051" s="219">
        <v>9</v>
      </c>
      <c r="F2051" s="219">
        <v>23</v>
      </c>
      <c r="G2051" s="219">
        <v>29</v>
      </c>
      <c r="H2051" s="219">
        <v>31</v>
      </c>
      <c r="I2051" s="219">
        <v>31</v>
      </c>
      <c r="J2051" s="219">
        <v>28</v>
      </c>
      <c r="K2051" s="219">
        <v>31</v>
      </c>
      <c r="L2051" s="219">
        <v>27</v>
      </c>
      <c r="M2051" s="219">
        <v>18</v>
      </c>
      <c r="N2051" s="220">
        <v>7</v>
      </c>
    </row>
    <row r="2052" spans="1:15" ht="15" thickBot="1">
      <c r="A2052" s="307" t="s">
        <v>651</v>
      </c>
      <c r="B2052" s="305" t="s">
        <v>650</v>
      </c>
      <c r="C2052" s="211">
        <v>20.022580645161291</v>
      </c>
      <c r="D2052" s="211">
        <v>15.970967741935485</v>
      </c>
      <c r="E2052" s="211">
        <v>14.539999999999997</v>
      </c>
      <c r="F2052" s="211">
        <v>9.5677419354838715</v>
      </c>
      <c r="G2052" s="211">
        <v>7.0666666666666655</v>
      </c>
      <c r="H2052" s="211">
        <v>1.6709677419354838</v>
      </c>
      <c r="I2052" s="211">
        <v>0.45161290322580661</v>
      </c>
      <c r="J2052" s="211">
        <v>0.26071428571428573</v>
      </c>
      <c r="K2052" s="211">
        <v>4.0483870967741931</v>
      </c>
      <c r="L2052" s="211">
        <v>8.15</v>
      </c>
      <c r="M2052" s="211">
        <v>12.600000000000001</v>
      </c>
      <c r="N2052" s="212">
        <v>16.213333333333335</v>
      </c>
    </row>
    <row r="2053" spans="1:15">
      <c r="B2053" s="108"/>
      <c r="C2053" s="105"/>
      <c r="D2053" s="105"/>
      <c r="E2053" s="107"/>
      <c r="F2053" s="105"/>
      <c r="G2053" s="105"/>
      <c r="H2053" s="106"/>
      <c r="I2053" s="105"/>
      <c r="J2053" s="105"/>
      <c r="K2053" s="105"/>
      <c r="L2053" s="105"/>
      <c r="M2053" s="105"/>
      <c r="N2053" s="105"/>
    </row>
    <row r="2054" spans="1:15" ht="15" thickBot="1">
      <c r="B2054" s="108"/>
      <c r="C2054" s="105"/>
      <c r="D2054" s="105"/>
      <c r="E2054" s="107"/>
      <c r="F2054" s="105"/>
      <c r="G2054" s="105"/>
      <c r="H2054" s="106"/>
      <c r="I2054" s="105"/>
      <c r="J2054" s="105"/>
      <c r="K2054" s="105"/>
      <c r="L2054" s="105"/>
      <c r="M2054" s="105"/>
      <c r="N2054" s="105"/>
    </row>
    <row r="2055" spans="1:15" ht="15" thickBot="1">
      <c r="A2055" s="318" t="s">
        <v>693</v>
      </c>
      <c r="B2055" s="284" t="s">
        <v>236</v>
      </c>
      <c r="C2055" s="285" t="s">
        <v>667</v>
      </c>
      <c r="D2055" s="285" t="s">
        <v>667</v>
      </c>
      <c r="E2055" s="285" t="s">
        <v>667</v>
      </c>
      <c r="F2055" s="285" t="s">
        <v>667</v>
      </c>
      <c r="G2055" s="285" t="s">
        <v>667</v>
      </c>
      <c r="H2055" s="285" t="s">
        <v>667</v>
      </c>
      <c r="I2055" s="285" t="s">
        <v>666</v>
      </c>
      <c r="J2055" s="285" t="s">
        <v>666</v>
      </c>
      <c r="K2055" s="285" t="s">
        <v>666</v>
      </c>
      <c r="L2055" s="285" t="s">
        <v>666</v>
      </c>
      <c r="M2055" s="285" t="s">
        <v>666</v>
      </c>
      <c r="N2055" s="286" t="s">
        <v>666</v>
      </c>
      <c r="O2055" s="99"/>
    </row>
    <row r="2056" spans="1:15" ht="15" thickBot="1">
      <c r="A2056" s="102"/>
      <c r="B2056" s="287" t="s">
        <v>195</v>
      </c>
      <c r="C2056" s="288" t="s">
        <v>665</v>
      </c>
      <c r="D2056" s="288" t="s">
        <v>664</v>
      </c>
      <c r="E2056" s="288" t="s">
        <v>663</v>
      </c>
      <c r="F2056" s="288" t="s">
        <v>662</v>
      </c>
      <c r="G2056" s="288" t="s">
        <v>661</v>
      </c>
      <c r="H2056" s="288" t="s">
        <v>660</v>
      </c>
      <c r="I2056" s="288" t="s">
        <v>659</v>
      </c>
      <c r="J2056" s="288" t="s">
        <v>658</v>
      </c>
      <c r="K2056" s="288" t="s">
        <v>657</v>
      </c>
      <c r="L2056" s="288" t="s">
        <v>656</v>
      </c>
      <c r="M2056" s="288" t="s">
        <v>655</v>
      </c>
      <c r="N2056" s="289" t="s">
        <v>654</v>
      </c>
      <c r="O2056" s="99"/>
    </row>
    <row r="2057" spans="1:15" ht="15" thickBot="1">
      <c r="A2057" s="102"/>
      <c r="B2057" s="319" t="s">
        <v>653</v>
      </c>
      <c r="C2057" s="102"/>
      <c r="D2057" s="102"/>
      <c r="E2057" s="104"/>
      <c r="F2057" s="102"/>
      <c r="G2057" s="102"/>
      <c r="H2057" s="103"/>
      <c r="I2057" s="102"/>
      <c r="J2057" s="102"/>
      <c r="K2057" s="102"/>
      <c r="L2057" s="102"/>
      <c r="M2057" s="102"/>
      <c r="N2057" s="102"/>
      <c r="O2057" s="99"/>
    </row>
    <row r="2058" spans="1:15">
      <c r="A2058" s="99"/>
      <c r="B2058" s="314">
        <v>1</v>
      </c>
      <c r="C2058" s="322">
        <v>14.9</v>
      </c>
      <c r="D2058" s="297">
        <v>19.100000000000001</v>
      </c>
      <c r="E2058" s="297">
        <v>15</v>
      </c>
      <c r="F2058" s="297">
        <v>14.3</v>
      </c>
      <c r="G2058" s="297">
        <v>6.9</v>
      </c>
      <c r="H2058" s="297">
        <v>-2.5</v>
      </c>
      <c r="I2058" s="297">
        <v>-2</v>
      </c>
      <c r="J2058" s="297">
        <v>-2.2000000000000002</v>
      </c>
      <c r="K2058" s="297">
        <v>4.5999999999999996</v>
      </c>
      <c r="L2058" s="297">
        <v>2.2999999999999998</v>
      </c>
      <c r="M2058" s="297">
        <v>10.5</v>
      </c>
      <c r="N2058" s="298">
        <v>20.399999999999999</v>
      </c>
      <c r="O2058" s="99"/>
    </row>
    <row r="2059" spans="1:15">
      <c r="A2059" s="99"/>
      <c r="B2059" s="315">
        <v>2</v>
      </c>
      <c r="C2059" s="312">
        <v>15.2</v>
      </c>
      <c r="D2059" s="295">
        <v>22.9</v>
      </c>
      <c r="E2059" s="295">
        <v>15</v>
      </c>
      <c r="F2059" s="295">
        <v>13.3</v>
      </c>
      <c r="G2059" s="295">
        <v>7.7</v>
      </c>
      <c r="H2059" s="295">
        <v>-2.2999999999999998</v>
      </c>
      <c r="I2059" s="295">
        <v>1.9</v>
      </c>
      <c r="J2059" s="295">
        <v>-1.9</v>
      </c>
      <c r="K2059" s="295">
        <v>5.3</v>
      </c>
      <c r="L2059" s="295">
        <v>1.4</v>
      </c>
      <c r="M2059" s="295">
        <v>9.6999999999999993</v>
      </c>
      <c r="N2059" s="300">
        <v>20.5</v>
      </c>
      <c r="O2059" s="99"/>
    </row>
    <row r="2060" spans="1:15">
      <c r="A2060" s="99"/>
      <c r="B2060" s="315">
        <v>3</v>
      </c>
      <c r="C2060" s="312">
        <v>16.5</v>
      </c>
      <c r="D2060" s="295">
        <v>22.7</v>
      </c>
      <c r="E2060" s="295">
        <v>16</v>
      </c>
      <c r="F2060" s="295">
        <v>10.8</v>
      </c>
      <c r="G2060" s="295">
        <v>9.3000000000000007</v>
      </c>
      <c r="H2060" s="295">
        <v>0.4</v>
      </c>
      <c r="I2060" s="295">
        <v>1.4</v>
      </c>
      <c r="J2060" s="295">
        <v>-2</v>
      </c>
      <c r="K2060" s="295">
        <v>2.2000000000000002</v>
      </c>
      <c r="L2060" s="295">
        <v>3.5</v>
      </c>
      <c r="M2060" s="295">
        <v>10.5</v>
      </c>
      <c r="N2060" s="300">
        <v>23.4</v>
      </c>
      <c r="O2060" s="99"/>
    </row>
    <row r="2061" spans="1:15">
      <c r="A2061" s="99"/>
      <c r="B2061" s="315">
        <v>4</v>
      </c>
      <c r="C2061" s="312">
        <v>20</v>
      </c>
      <c r="D2061" s="295">
        <v>17.399999999999999</v>
      </c>
      <c r="E2061" s="295">
        <v>17.3</v>
      </c>
      <c r="F2061" s="295">
        <v>10.5</v>
      </c>
      <c r="G2061" s="295">
        <v>13.1</v>
      </c>
      <c r="H2061" s="295">
        <v>1.5</v>
      </c>
      <c r="I2061" s="295">
        <v>0.9</v>
      </c>
      <c r="J2061" s="295">
        <v>-1.1000000000000001</v>
      </c>
      <c r="K2061" s="295">
        <v>2</v>
      </c>
      <c r="L2061" s="295">
        <v>0.5</v>
      </c>
      <c r="M2061" s="295">
        <v>14.8</v>
      </c>
      <c r="N2061" s="300">
        <v>17.3</v>
      </c>
      <c r="O2061" s="99"/>
    </row>
    <row r="2062" spans="1:15">
      <c r="A2062" s="99"/>
      <c r="B2062" s="315">
        <v>5</v>
      </c>
      <c r="C2062" s="312">
        <v>18.899999999999999</v>
      </c>
      <c r="D2062" s="295">
        <v>19.8</v>
      </c>
      <c r="E2062" s="295">
        <v>17.2</v>
      </c>
      <c r="F2062" s="295">
        <v>10.8</v>
      </c>
      <c r="G2062" s="295">
        <v>15.5</v>
      </c>
      <c r="H2062" s="295">
        <v>2.2999999999999998</v>
      </c>
      <c r="I2062" s="295">
        <v>-1.9</v>
      </c>
      <c r="J2062" s="295">
        <v>-2.8</v>
      </c>
      <c r="K2062" s="295">
        <v>1.1000000000000001</v>
      </c>
      <c r="L2062" s="295">
        <v>1.5</v>
      </c>
      <c r="M2062" s="295">
        <v>19.399999999999999</v>
      </c>
      <c r="N2062" s="300">
        <v>17.8</v>
      </c>
      <c r="O2062" s="99"/>
    </row>
    <row r="2063" spans="1:15">
      <c r="A2063" s="99"/>
      <c r="B2063" s="315">
        <v>6</v>
      </c>
      <c r="C2063" s="312">
        <v>21.2</v>
      </c>
      <c r="D2063" s="295">
        <v>19.5</v>
      </c>
      <c r="E2063" s="295">
        <v>17.7</v>
      </c>
      <c r="F2063" s="295">
        <v>10.1</v>
      </c>
      <c r="G2063" s="295">
        <v>13.3</v>
      </c>
      <c r="H2063" s="295">
        <v>2.9</v>
      </c>
      <c r="I2063" s="295">
        <v>-5.4</v>
      </c>
      <c r="J2063" s="295">
        <v>-2.9</v>
      </c>
      <c r="K2063" s="295">
        <v>0.5</v>
      </c>
      <c r="L2063" s="295">
        <v>0.5</v>
      </c>
      <c r="M2063" s="295">
        <v>14.6</v>
      </c>
      <c r="N2063" s="300">
        <v>21.2</v>
      </c>
      <c r="O2063" s="99"/>
    </row>
    <row r="2064" spans="1:15">
      <c r="A2064" s="99"/>
      <c r="B2064" s="315">
        <v>7</v>
      </c>
      <c r="C2064" s="312">
        <v>23.9</v>
      </c>
      <c r="D2064" s="295">
        <v>19.100000000000001</v>
      </c>
      <c r="E2064" s="295">
        <v>17.899999999999999</v>
      </c>
      <c r="F2064" s="295">
        <v>12.7</v>
      </c>
      <c r="G2064" s="295">
        <v>14.3</v>
      </c>
      <c r="H2064" s="295">
        <v>2</v>
      </c>
      <c r="I2064" s="295">
        <v>-5.8</v>
      </c>
      <c r="J2064" s="295">
        <v>-3.5</v>
      </c>
      <c r="K2064" s="295">
        <v>2</v>
      </c>
      <c r="L2064" s="295">
        <v>4</v>
      </c>
      <c r="M2064" s="295">
        <v>12.9</v>
      </c>
      <c r="N2064" s="300">
        <v>22.2</v>
      </c>
      <c r="O2064" s="99"/>
    </row>
    <row r="2065" spans="1:15">
      <c r="A2065" s="99"/>
      <c r="B2065" s="315">
        <v>8</v>
      </c>
      <c r="C2065" s="312">
        <v>22.1</v>
      </c>
      <c r="D2065" s="295">
        <v>19.399999999999999</v>
      </c>
      <c r="E2065" s="295">
        <v>17.899999999999999</v>
      </c>
      <c r="F2065" s="295">
        <v>15.3</v>
      </c>
      <c r="G2065" s="295">
        <v>8.5</v>
      </c>
      <c r="H2065" s="295">
        <v>2.6</v>
      </c>
      <c r="I2065" s="295">
        <v>-2.9</v>
      </c>
      <c r="J2065" s="295">
        <v>-2.1</v>
      </c>
      <c r="K2065" s="295">
        <v>4</v>
      </c>
      <c r="L2065" s="295">
        <v>6.4</v>
      </c>
      <c r="M2065" s="295">
        <v>14</v>
      </c>
      <c r="N2065" s="300">
        <v>18</v>
      </c>
      <c r="O2065" s="99"/>
    </row>
    <row r="2066" spans="1:15">
      <c r="A2066" s="99"/>
      <c r="B2066" s="315">
        <v>9</v>
      </c>
      <c r="C2066" s="312">
        <v>16.3</v>
      </c>
      <c r="D2066" s="295">
        <v>20.100000000000001</v>
      </c>
      <c r="E2066" s="295">
        <v>17.2</v>
      </c>
      <c r="F2066" s="295">
        <v>15.6</v>
      </c>
      <c r="G2066" s="295">
        <v>9.4</v>
      </c>
      <c r="H2066" s="295">
        <v>-0.1</v>
      </c>
      <c r="I2066" s="295">
        <v>4.7</v>
      </c>
      <c r="J2066" s="295">
        <v>-2.2000000000000002</v>
      </c>
      <c r="K2066" s="295">
        <v>3.4</v>
      </c>
      <c r="L2066" s="295">
        <v>7.9</v>
      </c>
      <c r="M2066" s="295">
        <v>14.2</v>
      </c>
      <c r="N2066" s="300">
        <v>15.3</v>
      </c>
      <c r="O2066" s="99"/>
    </row>
    <row r="2067" spans="1:15">
      <c r="A2067" s="99"/>
      <c r="B2067" s="315">
        <v>10</v>
      </c>
      <c r="C2067" s="312">
        <v>16.100000000000001</v>
      </c>
      <c r="D2067" s="295">
        <v>21.7</v>
      </c>
      <c r="E2067" s="295">
        <v>14.5</v>
      </c>
      <c r="F2067" s="295">
        <v>16.2</v>
      </c>
      <c r="G2067" s="295">
        <v>13.4</v>
      </c>
      <c r="H2067" s="295">
        <v>-1.6</v>
      </c>
      <c r="I2067" s="295">
        <v>9.1</v>
      </c>
      <c r="J2067" s="295">
        <v>2</v>
      </c>
      <c r="K2067" s="295">
        <v>5</v>
      </c>
      <c r="L2067" s="295">
        <v>10.3</v>
      </c>
      <c r="M2067" s="295">
        <v>13</v>
      </c>
      <c r="N2067" s="300">
        <v>15.5</v>
      </c>
      <c r="O2067" s="99"/>
    </row>
    <row r="2068" spans="1:15">
      <c r="A2068" s="99"/>
      <c r="B2068" s="315">
        <v>11</v>
      </c>
      <c r="C2068" s="312">
        <v>16.5</v>
      </c>
      <c r="D2068" s="295">
        <v>19.8</v>
      </c>
      <c r="E2068" s="295">
        <v>14.4</v>
      </c>
      <c r="F2068" s="295">
        <v>15.1</v>
      </c>
      <c r="G2068" s="295">
        <v>13.9</v>
      </c>
      <c r="H2068" s="295">
        <v>2.2999999999999998</v>
      </c>
      <c r="I2068" s="295">
        <v>2.7</v>
      </c>
      <c r="J2068" s="295">
        <v>1.6</v>
      </c>
      <c r="K2068" s="295">
        <v>2.8</v>
      </c>
      <c r="L2068" s="295">
        <v>12.4</v>
      </c>
      <c r="M2068" s="295">
        <v>10.9</v>
      </c>
      <c r="N2068" s="300">
        <v>20.100000000000001</v>
      </c>
      <c r="O2068" s="99"/>
    </row>
    <row r="2069" spans="1:15">
      <c r="A2069" s="99"/>
      <c r="B2069" s="315">
        <v>12</v>
      </c>
      <c r="C2069" s="312">
        <v>17.7</v>
      </c>
      <c r="D2069" s="295">
        <v>15.6</v>
      </c>
      <c r="E2069" s="295">
        <v>15.1</v>
      </c>
      <c r="F2069" s="295">
        <v>15.3</v>
      </c>
      <c r="G2069" s="295">
        <v>12.7</v>
      </c>
      <c r="H2069" s="295">
        <v>6.3</v>
      </c>
      <c r="I2069" s="295">
        <v>3.1</v>
      </c>
      <c r="J2069" s="295">
        <v>0.7</v>
      </c>
      <c r="K2069" s="295">
        <v>2.8</v>
      </c>
      <c r="L2069" s="295">
        <v>10.199999999999999</v>
      </c>
      <c r="M2069" s="295">
        <v>16.3</v>
      </c>
      <c r="N2069" s="300">
        <v>24</v>
      </c>
      <c r="O2069" s="99"/>
    </row>
    <row r="2070" spans="1:15">
      <c r="A2070" s="99"/>
      <c r="B2070" s="315">
        <v>13</v>
      </c>
      <c r="C2070" s="312">
        <v>17.3</v>
      </c>
      <c r="D2070" s="295">
        <v>18.899999999999999</v>
      </c>
      <c r="E2070" s="295">
        <v>15.5</v>
      </c>
      <c r="F2070" s="295">
        <v>14.9</v>
      </c>
      <c r="G2070" s="295">
        <v>9.9</v>
      </c>
      <c r="H2070" s="295">
        <v>5.0999999999999996</v>
      </c>
      <c r="I2070" s="295">
        <v>5.7</v>
      </c>
      <c r="J2070" s="295">
        <v>1.6</v>
      </c>
      <c r="K2070" s="295">
        <v>1.6</v>
      </c>
      <c r="L2070" s="295">
        <v>8.5</v>
      </c>
      <c r="M2070" s="295">
        <v>13.5</v>
      </c>
      <c r="N2070" s="300">
        <v>24.5</v>
      </c>
      <c r="O2070" s="99"/>
    </row>
    <row r="2071" spans="1:15">
      <c r="A2071" s="99"/>
      <c r="B2071" s="315">
        <v>14</v>
      </c>
      <c r="C2071" s="312">
        <v>19.7</v>
      </c>
      <c r="D2071" s="295">
        <v>15</v>
      </c>
      <c r="E2071" s="295">
        <v>16.2</v>
      </c>
      <c r="F2071" s="295">
        <v>13.5</v>
      </c>
      <c r="G2071" s="295">
        <v>7.1</v>
      </c>
      <c r="H2071" s="295">
        <v>5.3</v>
      </c>
      <c r="I2071" s="295">
        <v>4.5</v>
      </c>
      <c r="J2071" s="295">
        <v>1</v>
      </c>
      <c r="K2071" s="295">
        <v>2.1</v>
      </c>
      <c r="L2071" s="295">
        <v>8.3000000000000007</v>
      </c>
      <c r="M2071" s="295">
        <v>9.1999999999999993</v>
      </c>
      <c r="N2071" s="300">
        <v>20.6</v>
      </c>
      <c r="O2071" s="99"/>
    </row>
    <row r="2072" spans="1:15">
      <c r="A2072" s="99"/>
      <c r="B2072" s="315">
        <v>15</v>
      </c>
      <c r="C2072" s="312">
        <v>21.8</v>
      </c>
      <c r="D2072" s="295">
        <v>15.6</v>
      </c>
      <c r="E2072" s="295">
        <v>15.3</v>
      </c>
      <c r="F2072" s="295">
        <v>12</v>
      </c>
      <c r="G2072" s="295">
        <v>11.6</v>
      </c>
      <c r="H2072" s="295">
        <v>6.7</v>
      </c>
      <c r="I2072" s="295">
        <v>3.7</v>
      </c>
      <c r="J2072" s="295">
        <v>1.6</v>
      </c>
      <c r="K2072" s="295">
        <v>5.8</v>
      </c>
      <c r="L2072" s="295">
        <v>13.2</v>
      </c>
      <c r="M2072" s="295">
        <v>12</v>
      </c>
      <c r="N2072" s="300">
        <v>15.6</v>
      </c>
      <c r="O2072" s="99"/>
    </row>
    <row r="2073" spans="1:15">
      <c r="A2073" s="99"/>
      <c r="B2073" s="315">
        <v>16</v>
      </c>
      <c r="C2073" s="312">
        <v>22.2</v>
      </c>
      <c r="D2073" s="295">
        <v>13.5</v>
      </c>
      <c r="E2073" s="295">
        <v>13.9</v>
      </c>
      <c r="F2073" s="295">
        <v>13.4</v>
      </c>
      <c r="G2073" s="295">
        <v>10.4</v>
      </c>
      <c r="H2073" s="295">
        <v>5.8</v>
      </c>
      <c r="I2073" s="295">
        <v>6.3</v>
      </c>
      <c r="J2073" s="295">
        <v>-2.6</v>
      </c>
      <c r="K2073" s="295">
        <v>6.2</v>
      </c>
      <c r="L2073" s="295">
        <v>12.7</v>
      </c>
      <c r="M2073" s="295">
        <v>13.7</v>
      </c>
      <c r="N2073" s="300">
        <v>14.1</v>
      </c>
      <c r="O2073" s="99"/>
    </row>
    <row r="2074" spans="1:15">
      <c r="A2074" s="99"/>
      <c r="B2074" s="315">
        <v>17</v>
      </c>
      <c r="C2074" s="312">
        <v>21.4</v>
      </c>
      <c r="D2074" s="295">
        <v>14.4</v>
      </c>
      <c r="E2074" s="295">
        <v>14.8</v>
      </c>
      <c r="F2074" s="295">
        <v>12.5</v>
      </c>
      <c r="G2074" s="295">
        <v>8.6</v>
      </c>
      <c r="H2074" s="295">
        <v>3.4</v>
      </c>
      <c r="I2074" s="295">
        <v>4.8</v>
      </c>
      <c r="J2074" s="295">
        <v>-0.7</v>
      </c>
      <c r="K2074" s="295">
        <v>7</v>
      </c>
      <c r="L2074" s="295">
        <v>8.9</v>
      </c>
      <c r="M2074" s="295">
        <v>12.8</v>
      </c>
      <c r="N2074" s="300">
        <v>11.8</v>
      </c>
      <c r="O2074" s="99"/>
    </row>
    <row r="2075" spans="1:15">
      <c r="A2075" s="99"/>
      <c r="B2075" s="315">
        <v>18</v>
      </c>
      <c r="C2075" s="312">
        <v>21.9</v>
      </c>
      <c r="D2075" s="295">
        <v>18.3</v>
      </c>
      <c r="E2075" s="295">
        <v>14.8</v>
      </c>
      <c r="F2075" s="295">
        <v>11.1</v>
      </c>
      <c r="G2075" s="295">
        <v>6.5</v>
      </c>
      <c r="H2075" s="295">
        <v>6.4</v>
      </c>
      <c r="I2075" s="295">
        <v>1.2</v>
      </c>
      <c r="J2075" s="295">
        <v>-1.3</v>
      </c>
      <c r="K2075" s="295">
        <v>4.4000000000000004</v>
      </c>
      <c r="L2075" s="295">
        <v>3</v>
      </c>
      <c r="M2075" s="295">
        <v>14.1</v>
      </c>
      <c r="N2075" s="300">
        <v>15.8</v>
      </c>
      <c r="O2075" s="99"/>
    </row>
    <row r="2076" spans="1:15">
      <c r="A2076" s="99"/>
      <c r="B2076" s="315">
        <v>19</v>
      </c>
      <c r="C2076" s="312">
        <v>22.7</v>
      </c>
      <c r="D2076" s="295">
        <v>13.8</v>
      </c>
      <c r="E2076" s="295">
        <v>15.3</v>
      </c>
      <c r="F2076" s="295">
        <v>13.3</v>
      </c>
      <c r="G2076" s="295">
        <v>6.2</v>
      </c>
      <c r="H2076" s="295">
        <v>10.8</v>
      </c>
      <c r="I2076" s="295">
        <v>1.4</v>
      </c>
      <c r="J2076" s="295">
        <v>-0.1</v>
      </c>
      <c r="K2076" s="295">
        <v>3.2</v>
      </c>
      <c r="L2076" s="295">
        <v>5.0999999999999996</v>
      </c>
      <c r="M2076" s="295">
        <v>16.899999999999999</v>
      </c>
      <c r="N2076" s="300">
        <v>12.7</v>
      </c>
      <c r="O2076" s="99"/>
    </row>
    <row r="2077" spans="1:15">
      <c r="A2077" s="99"/>
      <c r="B2077" s="315">
        <v>20</v>
      </c>
      <c r="C2077" s="312">
        <v>24.7</v>
      </c>
      <c r="D2077" s="295">
        <v>14.6</v>
      </c>
      <c r="E2077" s="295">
        <v>16.5</v>
      </c>
      <c r="F2077" s="295">
        <v>13.3</v>
      </c>
      <c r="G2077" s="295">
        <v>4.2</v>
      </c>
      <c r="H2077" s="295">
        <v>4.5999999999999996</v>
      </c>
      <c r="I2077" s="295">
        <v>2.8</v>
      </c>
      <c r="J2077" s="295">
        <v>1.5</v>
      </c>
      <c r="K2077" s="295">
        <v>3.1</v>
      </c>
      <c r="L2077" s="295">
        <v>9.9</v>
      </c>
      <c r="M2077" s="295">
        <v>12.6</v>
      </c>
      <c r="N2077" s="300">
        <v>11.9</v>
      </c>
      <c r="O2077" s="99"/>
    </row>
    <row r="2078" spans="1:15">
      <c r="A2078" s="99"/>
      <c r="B2078" s="315">
        <v>21</v>
      </c>
      <c r="C2078" s="312">
        <v>19.600000000000001</v>
      </c>
      <c r="D2078" s="295">
        <v>13.3</v>
      </c>
      <c r="E2078" s="295">
        <v>16.7</v>
      </c>
      <c r="F2078" s="295">
        <v>12.5</v>
      </c>
      <c r="G2078" s="295">
        <v>4</v>
      </c>
      <c r="H2078" s="295">
        <v>3.6</v>
      </c>
      <c r="I2078" s="295">
        <v>3</v>
      </c>
      <c r="J2078" s="295">
        <v>5.7</v>
      </c>
      <c r="K2078" s="295">
        <v>6</v>
      </c>
      <c r="L2078" s="295">
        <v>12.2</v>
      </c>
      <c r="M2078" s="295">
        <v>11</v>
      </c>
      <c r="N2078" s="300">
        <v>10.8</v>
      </c>
      <c r="O2078" s="99"/>
    </row>
    <row r="2079" spans="1:15">
      <c r="A2079" s="99"/>
      <c r="B2079" s="315">
        <v>22</v>
      </c>
      <c r="C2079" s="312">
        <v>22.2</v>
      </c>
      <c r="D2079" s="295">
        <v>13.4</v>
      </c>
      <c r="E2079" s="295">
        <v>11.1</v>
      </c>
      <c r="F2079" s="295">
        <v>6.3</v>
      </c>
      <c r="G2079" s="295">
        <v>4</v>
      </c>
      <c r="H2079" s="295">
        <v>6.8</v>
      </c>
      <c r="I2079" s="295">
        <v>3.1</v>
      </c>
      <c r="J2079" s="295">
        <v>5.5</v>
      </c>
      <c r="K2079" s="295">
        <v>1.8</v>
      </c>
      <c r="L2079" s="295">
        <v>10.1</v>
      </c>
      <c r="M2079" s="295">
        <v>12.7</v>
      </c>
      <c r="N2079" s="300">
        <v>14.8</v>
      </c>
      <c r="O2079" s="99"/>
    </row>
    <row r="2080" spans="1:15">
      <c r="A2080" s="99"/>
      <c r="B2080" s="315">
        <v>23</v>
      </c>
      <c r="C2080" s="312">
        <v>16.600000000000001</v>
      </c>
      <c r="D2080" s="295">
        <v>15.9</v>
      </c>
      <c r="E2080" s="295">
        <v>7.6</v>
      </c>
      <c r="F2080" s="295">
        <v>5</v>
      </c>
      <c r="G2080" s="295">
        <v>3</v>
      </c>
      <c r="H2080" s="295">
        <v>8.9</v>
      </c>
      <c r="I2080" s="295">
        <v>1.5</v>
      </c>
      <c r="J2080" s="295">
        <v>5.6</v>
      </c>
      <c r="K2080" s="295">
        <v>3.3</v>
      </c>
      <c r="L2080" s="295">
        <v>11.9</v>
      </c>
      <c r="M2080" s="295">
        <v>10.9</v>
      </c>
      <c r="N2080" s="300">
        <v>12.9</v>
      </c>
      <c r="O2080" s="99"/>
    </row>
    <row r="2081" spans="1:15">
      <c r="A2081" s="99"/>
      <c r="B2081" s="315">
        <v>24</v>
      </c>
      <c r="C2081" s="312">
        <v>18</v>
      </c>
      <c r="D2081" s="295">
        <v>11.4</v>
      </c>
      <c r="E2081" s="295">
        <v>10.199999999999999</v>
      </c>
      <c r="F2081" s="295">
        <v>2.8</v>
      </c>
      <c r="G2081" s="295">
        <v>2.7</v>
      </c>
      <c r="H2081" s="295">
        <v>6.5</v>
      </c>
      <c r="I2081" s="295">
        <v>-2</v>
      </c>
      <c r="J2081" s="295">
        <v>4.9000000000000004</v>
      </c>
      <c r="K2081" s="295">
        <v>9.9</v>
      </c>
      <c r="L2081" s="295">
        <v>12.4</v>
      </c>
      <c r="M2081" s="295">
        <v>11.9</v>
      </c>
      <c r="N2081" s="300">
        <v>13.5</v>
      </c>
      <c r="O2081" s="99"/>
    </row>
    <row r="2082" spans="1:15">
      <c r="A2082" s="99"/>
      <c r="B2082" s="315">
        <v>25</v>
      </c>
      <c r="C2082" s="312">
        <v>20.7</v>
      </c>
      <c r="D2082" s="295">
        <v>11.7</v>
      </c>
      <c r="E2082" s="295">
        <v>12.2</v>
      </c>
      <c r="F2082" s="295">
        <v>6</v>
      </c>
      <c r="G2082" s="295">
        <v>2.1</v>
      </c>
      <c r="H2082" s="295">
        <v>4.5999999999999996</v>
      </c>
      <c r="I2082" s="295">
        <v>-1.7</v>
      </c>
      <c r="J2082" s="295">
        <v>3</v>
      </c>
      <c r="K2082" s="295">
        <v>12.3</v>
      </c>
      <c r="L2082" s="295">
        <v>14.7</v>
      </c>
      <c r="M2082" s="295">
        <v>13.8</v>
      </c>
      <c r="N2082" s="300">
        <v>14.1</v>
      </c>
      <c r="O2082" s="99"/>
    </row>
    <row r="2083" spans="1:15">
      <c r="A2083" s="99"/>
      <c r="B2083" s="315">
        <v>26</v>
      </c>
      <c r="C2083" s="312">
        <v>20.3</v>
      </c>
      <c r="D2083" s="295">
        <v>13.3</v>
      </c>
      <c r="E2083" s="295">
        <v>11.3</v>
      </c>
      <c r="F2083" s="295">
        <v>5.5</v>
      </c>
      <c r="G2083" s="295">
        <v>2.2999999999999998</v>
      </c>
      <c r="H2083" s="295">
        <v>-1.6</v>
      </c>
      <c r="I2083" s="295">
        <v>-3.2</v>
      </c>
      <c r="J2083" s="295">
        <v>2.9</v>
      </c>
      <c r="K2083" s="295">
        <v>11.4</v>
      </c>
      <c r="L2083" s="295">
        <v>14.2</v>
      </c>
      <c r="M2083" s="295">
        <v>11.6</v>
      </c>
      <c r="N2083" s="300">
        <v>17.2</v>
      </c>
      <c r="O2083" s="99"/>
    </row>
    <row r="2084" spans="1:15">
      <c r="A2084" s="99"/>
      <c r="B2084" s="315">
        <v>27</v>
      </c>
      <c r="C2084" s="312">
        <v>20.5</v>
      </c>
      <c r="D2084" s="295">
        <v>11.8</v>
      </c>
      <c r="E2084" s="295">
        <v>11.8</v>
      </c>
      <c r="F2084" s="295">
        <v>2.8</v>
      </c>
      <c r="G2084" s="295">
        <v>0.8</v>
      </c>
      <c r="H2084" s="295">
        <v>-6</v>
      </c>
      <c r="I2084" s="295">
        <v>-0.9</v>
      </c>
      <c r="J2084" s="295">
        <v>4.0999999999999996</v>
      </c>
      <c r="K2084" s="295">
        <v>6.2</v>
      </c>
      <c r="L2084" s="295">
        <v>17.100000000000001</v>
      </c>
      <c r="M2084" s="295">
        <v>10.1</v>
      </c>
      <c r="N2084" s="300">
        <v>16.899999999999999</v>
      </c>
      <c r="O2084" s="99"/>
    </row>
    <row r="2085" spans="1:15">
      <c r="A2085" s="99"/>
      <c r="B2085" s="315">
        <v>28</v>
      </c>
      <c r="C2085" s="312">
        <v>18.7</v>
      </c>
      <c r="D2085" s="295">
        <v>12.8</v>
      </c>
      <c r="E2085" s="295">
        <v>11.8</v>
      </c>
      <c r="F2085" s="295">
        <v>2.5</v>
      </c>
      <c r="G2085" s="295">
        <v>0.6</v>
      </c>
      <c r="H2085" s="295">
        <v>-8</v>
      </c>
      <c r="I2085" s="295">
        <v>0</v>
      </c>
      <c r="J2085" s="295">
        <v>3.7</v>
      </c>
      <c r="K2085" s="295">
        <v>4.5</v>
      </c>
      <c r="L2085" s="295">
        <v>10</v>
      </c>
      <c r="M2085" s="295">
        <v>9.8000000000000007</v>
      </c>
      <c r="N2085" s="300">
        <v>15.3</v>
      </c>
      <c r="O2085" s="99"/>
    </row>
    <row r="2086" spans="1:15">
      <c r="A2086" s="99"/>
      <c r="B2086" s="315">
        <v>29</v>
      </c>
      <c r="C2086" s="312">
        <v>20.8</v>
      </c>
      <c r="D2086" s="295">
        <v>15.7</v>
      </c>
      <c r="E2086" s="295">
        <v>12.6</v>
      </c>
      <c r="F2086" s="295">
        <v>3.9</v>
      </c>
      <c r="G2086" s="295">
        <v>-1.9</v>
      </c>
      <c r="H2086" s="295">
        <v>-6.2</v>
      </c>
      <c r="I2086" s="295">
        <v>-0.6</v>
      </c>
      <c r="J2086" s="295"/>
      <c r="K2086" s="295">
        <v>5.6</v>
      </c>
      <c r="L2086" s="295">
        <v>6.2</v>
      </c>
      <c r="M2086" s="295">
        <v>14.6</v>
      </c>
      <c r="N2086" s="300">
        <v>15.2</v>
      </c>
      <c r="O2086" s="99"/>
    </row>
    <row r="2087" spans="1:15">
      <c r="A2087" s="99"/>
      <c r="B2087" s="315">
        <v>30</v>
      </c>
      <c r="C2087" s="312">
        <v>21.5</v>
      </c>
      <c r="D2087" s="295">
        <v>17.100000000000001</v>
      </c>
      <c r="E2087" s="295">
        <v>14.1</v>
      </c>
      <c r="F2087" s="295">
        <v>3.5</v>
      </c>
      <c r="G2087" s="295">
        <v>-2.6</v>
      </c>
      <c r="H2087" s="295">
        <v>-10.6</v>
      </c>
      <c r="I2087" s="295">
        <v>0.4</v>
      </c>
      <c r="J2087" s="295"/>
      <c r="K2087" s="295">
        <v>4.8</v>
      </c>
      <c r="L2087" s="295">
        <v>10.7</v>
      </c>
      <c r="M2087" s="295">
        <v>15.5</v>
      </c>
      <c r="N2087" s="300">
        <v>17.100000000000001</v>
      </c>
      <c r="O2087" s="99"/>
    </row>
    <row r="2088" spans="1:15" ht="15" thickBot="1">
      <c r="A2088" s="99"/>
      <c r="B2088" s="323">
        <v>31</v>
      </c>
      <c r="C2088" s="313">
        <v>19.2</v>
      </c>
      <c r="D2088" s="302">
        <v>16.600000000000001</v>
      </c>
      <c r="E2088" s="302"/>
      <c r="F2088" s="302">
        <v>6.3</v>
      </c>
      <c r="G2088" s="302"/>
      <c r="H2088" s="302">
        <v>-6.5</v>
      </c>
      <c r="I2088" s="302">
        <v>-0.9</v>
      </c>
      <c r="J2088" s="302"/>
      <c r="K2088" s="302">
        <v>3.9</v>
      </c>
      <c r="L2088" s="302"/>
      <c r="M2088" s="302">
        <v>14.6</v>
      </c>
      <c r="N2088" s="303"/>
      <c r="O2088" s="99"/>
    </row>
    <row r="2089" spans="1:15">
      <c r="A2089" s="306" t="s">
        <v>652</v>
      </c>
      <c r="B2089" s="304" t="s">
        <v>211</v>
      </c>
      <c r="C2089" s="219">
        <v>0</v>
      </c>
      <c r="D2089" s="219">
        <v>0</v>
      </c>
      <c r="E2089" s="219">
        <v>9</v>
      </c>
      <c r="F2089" s="219">
        <v>19</v>
      </c>
      <c r="G2089" s="219">
        <v>25</v>
      </c>
      <c r="H2089" s="219">
        <v>31</v>
      </c>
      <c r="I2089" s="219">
        <v>31</v>
      </c>
      <c r="J2089" s="219">
        <v>28</v>
      </c>
      <c r="K2089" s="219">
        <v>31</v>
      </c>
      <c r="L2089" s="219">
        <v>27</v>
      </c>
      <c r="M2089" s="219">
        <v>16</v>
      </c>
      <c r="N2089" s="220">
        <v>6</v>
      </c>
    </row>
    <row r="2090" spans="1:15" ht="15" thickBot="1">
      <c r="A2090" s="307" t="s">
        <v>651</v>
      </c>
      <c r="B2090" s="305" t="s">
        <v>650</v>
      </c>
      <c r="C2090" s="211">
        <v>19.648387096774194</v>
      </c>
      <c r="D2090" s="211">
        <v>16.587096774193551</v>
      </c>
      <c r="E2090" s="211">
        <v>14.563333333333336</v>
      </c>
      <c r="F2090" s="211">
        <v>10.358064516129033</v>
      </c>
      <c r="G2090" s="211">
        <v>7.2499999999999991</v>
      </c>
      <c r="H2090" s="211">
        <v>1.7225806451612902</v>
      </c>
      <c r="I2090" s="211">
        <v>1.1258064516129029</v>
      </c>
      <c r="J2090" s="211">
        <v>0.7142857142857143</v>
      </c>
      <c r="K2090" s="211">
        <v>4.4774193548387098</v>
      </c>
      <c r="L2090" s="211">
        <v>8.3333333333333321</v>
      </c>
      <c r="M2090" s="211">
        <v>12.970967741935487</v>
      </c>
      <c r="N2090" s="212">
        <v>17.016666666666669</v>
      </c>
    </row>
    <row r="2091" spans="1:15">
      <c r="B2091" s="108"/>
      <c r="C2091" s="105"/>
      <c r="D2091" s="105"/>
      <c r="E2091" s="107"/>
      <c r="F2091" s="105"/>
      <c r="G2091" s="105"/>
      <c r="H2091" s="106"/>
      <c r="I2091" s="105"/>
      <c r="J2091" s="105"/>
      <c r="K2091" s="105"/>
      <c r="L2091" s="105"/>
      <c r="M2091" s="105"/>
      <c r="N2091" s="105"/>
    </row>
    <row r="2092" spans="1:15" ht="15" thickBot="1">
      <c r="B2092" s="108"/>
      <c r="C2092" s="105"/>
      <c r="D2092" s="105"/>
      <c r="E2092" s="107"/>
      <c r="F2092" s="105"/>
      <c r="G2092" s="105"/>
      <c r="H2092" s="106"/>
      <c r="I2092" s="105"/>
      <c r="J2092" s="105"/>
      <c r="K2092" s="105"/>
      <c r="L2092" s="105"/>
      <c r="M2092" s="105"/>
      <c r="N2092" s="105"/>
    </row>
    <row r="2093" spans="1:15" ht="15" thickBot="1">
      <c r="A2093" s="318" t="s">
        <v>692</v>
      </c>
      <c r="B2093" s="284" t="s">
        <v>236</v>
      </c>
      <c r="C2093" s="285" t="s">
        <v>667</v>
      </c>
      <c r="D2093" s="285" t="s">
        <v>667</v>
      </c>
      <c r="E2093" s="285" t="s">
        <v>667</v>
      </c>
      <c r="F2093" s="285" t="s">
        <v>667</v>
      </c>
      <c r="G2093" s="285" t="s">
        <v>667</v>
      </c>
      <c r="H2093" s="285" t="s">
        <v>667</v>
      </c>
      <c r="I2093" s="285" t="s">
        <v>666</v>
      </c>
      <c r="J2093" s="285" t="s">
        <v>666</v>
      </c>
      <c r="K2093" s="285" t="s">
        <v>666</v>
      </c>
      <c r="L2093" s="285" t="s">
        <v>666</v>
      </c>
      <c r="M2093" s="285" t="s">
        <v>666</v>
      </c>
      <c r="N2093" s="286" t="s">
        <v>666</v>
      </c>
      <c r="O2093" s="99"/>
    </row>
    <row r="2094" spans="1:15" ht="15" thickBot="1">
      <c r="A2094" s="102"/>
      <c r="B2094" s="287" t="s">
        <v>195</v>
      </c>
      <c r="C2094" s="288" t="s">
        <v>665</v>
      </c>
      <c r="D2094" s="288" t="s">
        <v>664</v>
      </c>
      <c r="E2094" s="288" t="s">
        <v>663</v>
      </c>
      <c r="F2094" s="288" t="s">
        <v>662</v>
      </c>
      <c r="G2094" s="288" t="s">
        <v>661</v>
      </c>
      <c r="H2094" s="288" t="s">
        <v>660</v>
      </c>
      <c r="I2094" s="288" t="s">
        <v>659</v>
      </c>
      <c r="J2094" s="288" t="s">
        <v>658</v>
      </c>
      <c r="K2094" s="288" t="s">
        <v>657</v>
      </c>
      <c r="L2094" s="288" t="s">
        <v>656</v>
      </c>
      <c r="M2094" s="288" t="s">
        <v>655</v>
      </c>
      <c r="N2094" s="289" t="s">
        <v>654</v>
      </c>
      <c r="O2094" s="99"/>
    </row>
    <row r="2095" spans="1:15" ht="15" thickBot="1">
      <c r="A2095" s="102"/>
      <c r="B2095" s="319" t="s">
        <v>653</v>
      </c>
      <c r="C2095" s="102"/>
      <c r="D2095" s="102"/>
      <c r="E2095" s="104"/>
      <c r="F2095" s="102"/>
      <c r="G2095" s="102"/>
      <c r="H2095" s="103"/>
      <c r="I2095" s="102"/>
      <c r="J2095" s="102"/>
      <c r="K2095" s="102"/>
      <c r="L2095" s="102"/>
      <c r="M2095" s="102"/>
      <c r="N2095" s="102"/>
      <c r="O2095" s="99"/>
    </row>
    <row r="2096" spans="1:15">
      <c r="A2096" s="99"/>
      <c r="B2096" s="314">
        <v>1</v>
      </c>
      <c r="C2096" s="322">
        <v>13.9</v>
      </c>
      <c r="D2096" s="297">
        <v>19.399999999999999</v>
      </c>
      <c r="E2096" s="297">
        <v>14.6</v>
      </c>
      <c r="F2096" s="297">
        <v>14.1</v>
      </c>
      <c r="G2096" s="297">
        <v>6.3</v>
      </c>
      <c r="H2096" s="297">
        <v>-1.8</v>
      </c>
      <c r="I2096" s="297">
        <v>-2.6</v>
      </c>
      <c r="J2096" s="297">
        <v>-3</v>
      </c>
      <c r="K2096" s="297">
        <v>4.0999999999999996</v>
      </c>
      <c r="L2096" s="297">
        <v>2.7</v>
      </c>
      <c r="M2096" s="297">
        <v>10.199999999999999</v>
      </c>
      <c r="N2096" s="298">
        <v>18.899999999999999</v>
      </c>
      <c r="O2096" s="99"/>
    </row>
    <row r="2097" spans="1:15">
      <c r="A2097" s="99"/>
      <c r="B2097" s="315">
        <v>2</v>
      </c>
      <c r="C2097" s="312">
        <v>15</v>
      </c>
      <c r="D2097" s="295">
        <v>21.7</v>
      </c>
      <c r="E2097" s="295">
        <v>15.4</v>
      </c>
      <c r="F2097" s="295">
        <v>12.6</v>
      </c>
      <c r="G2097" s="295">
        <v>7</v>
      </c>
      <c r="H2097" s="295">
        <v>-2.2000000000000002</v>
      </c>
      <c r="I2097" s="295">
        <v>1.4</v>
      </c>
      <c r="J2097" s="295">
        <v>-1.7</v>
      </c>
      <c r="K2097" s="295">
        <v>2.9</v>
      </c>
      <c r="L2097" s="295">
        <v>1.1000000000000001</v>
      </c>
      <c r="M2097" s="295">
        <v>9.1999999999999993</v>
      </c>
      <c r="N2097" s="300">
        <v>19.8</v>
      </c>
      <c r="O2097" s="99"/>
    </row>
    <row r="2098" spans="1:15">
      <c r="A2098" s="99"/>
      <c r="B2098" s="315">
        <v>3</v>
      </c>
      <c r="C2098" s="312">
        <v>15.4</v>
      </c>
      <c r="D2098" s="295">
        <v>22.5</v>
      </c>
      <c r="E2098" s="295">
        <v>15.6</v>
      </c>
      <c r="F2098" s="295">
        <v>10.8</v>
      </c>
      <c r="G2098" s="295">
        <v>9.6999999999999993</v>
      </c>
      <c r="H2098" s="295">
        <v>0.3</v>
      </c>
      <c r="I2098" s="295">
        <v>0.8</v>
      </c>
      <c r="J2098" s="295">
        <v>-3.8</v>
      </c>
      <c r="K2098" s="295">
        <v>1.1000000000000001</v>
      </c>
      <c r="L2098" s="295">
        <v>2.8</v>
      </c>
      <c r="M2098" s="295">
        <v>10.1</v>
      </c>
      <c r="N2098" s="300">
        <v>21.5</v>
      </c>
      <c r="O2098" s="99"/>
    </row>
    <row r="2099" spans="1:15">
      <c r="A2099" s="99"/>
      <c r="B2099" s="315">
        <v>4</v>
      </c>
      <c r="C2099" s="312">
        <v>19.5</v>
      </c>
      <c r="D2099" s="295">
        <v>16.899999999999999</v>
      </c>
      <c r="E2099" s="295">
        <v>17.7</v>
      </c>
      <c r="F2099" s="295">
        <v>10.6</v>
      </c>
      <c r="G2099" s="295">
        <v>12.9</v>
      </c>
      <c r="H2099" s="295">
        <v>1.5</v>
      </c>
      <c r="I2099" s="295">
        <v>0.6</v>
      </c>
      <c r="J2099" s="295">
        <v>-2.2000000000000002</v>
      </c>
      <c r="K2099" s="295">
        <v>1</v>
      </c>
      <c r="L2099" s="295">
        <v>-0.1</v>
      </c>
      <c r="M2099" s="295">
        <v>13.8</v>
      </c>
      <c r="N2099" s="300">
        <v>17</v>
      </c>
      <c r="O2099" s="99"/>
    </row>
    <row r="2100" spans="1:15">
      <c r="A2100" s="99"/>
      <c r="B2100" s="315">
        <v>5</v>
      </c>
      <c r="C2100" s="312">
        <v>18.600000000000001</v>
      </c>
      <c r="D2100" s="295">
        <v>19.5</v>
      </c>
      <c r="E2100" s="295">
        <v>18</v>
      </c>
      <c r="F2100" s="295">
        <v>11</v>
      </c>
      <c r="G2100" s="295">
        <v>15.1</v>
      </c>
      <c r="H2100" s="295">
        <v>3.4</v>
      </c>
      <c r="I2100" s="295">
        <v>-2.1</v>
      </c>
      <c r="J2100" s="295">
        <v>-5.9</v>
      </c>
      <c r="K2100" s="295">
        <v>0.5</v>
      </c>
      <c r="L2100" s="295">
        <v>0.7</v>
      </c>
      <c r="M2100" s="295">
        <v>18.3</v>
      </c>
      <c r="N2100" s="300">
        <v>17.600000000000001</v>
      </c>
      <c r="O2100" s="99"/>
    </row>
    <row r="2101" spans="1:15">
      <c r="A2101" s="99"/>
      <c r="B2101" s="315">
        <v>6</v>
      </c>
      <c r="C2101" s="312">
        <v>21.1</v>
      </c>
      <c r="D2101" s="295">
        <v>19.3</v>
      </c>
      <c r="E2101" s="295">
        <v>17.600000000000001</v>
      </c>
      <c r="F2101" s="295">
        <v>9.4</v>
      </c>
      <c r="G2101" s="295">
        <v>13.7</v>
      </c>
      <c r="H2101" s="295">
        <v>3.2</v>
      </c>
      <c r="I2101" s="295">
        <v>-6.8</v>
      </c>
      <c r="J2101" s="295">
        <v>-3.3</v>
      </c>
      <c r="K2101" s="295">
        <v>0</v>
      </c>
      <c r="L2101" s="295">
        <v>1</v>
      </c>
      <c r="M2101" s="295">
        <v>14.4</v>
      </c>
      <c r="N2101" s="300">
        <v>19.899999999999999</v>
      </c>
      <c r="O2101" s="99"/>
    </row>
    <row r="2102" spans="1:15">
      <c r="A2102" s="99"/>
      <c r="B2102" s="315">
        <v>7</v>
      </c>
      <c r="C2102" s="312">
        <v>22.3</v>
      </c>
      <c r="D2102" s="295">
        <v>18.100000000000001</v>
      </c>
      <c r="E2102" s="295">
        <v>17.399999999999999</v>
      </c>
      <c r="F2102" s="295">
        <v>12.8</v>
      </c>
      <c r="G2102" s="295">
        <v>14.3</v>
      </c>
      <c r="H2102" s="295">
        <v>2.4</v>
      </c>
      <c r="I2102" s="295">
        <v>-7.2</v>
      </c>
      <c r="J2102" s="295">
        <v>-4.5999999999999996</v>
      </c>
      <c r="K2102" s="295">
        <v>0.8</v>
      </c>
      <c r="L2102" s="295">
        <v>3</v>
      </c>
      <c r="M2102" s="295">
        <v>11.8</v>
      </c>
      <c r="N2102" s="300">
        <v>20.8</v>
      </c>
      <c r="O2102" s="99"/>
    </row>
    <row r="2103" spans="1:15">
      <c r="A2103" s="99"/>
      <c r="B2103" s="315">
        <v>8</v>
      </c>
      <c r="C2103" s="312">
        <v>21.3</v>
      </c>
      <c r="D2103" s="295">
        <v>18.7</v>
      </c>
      <c r="E2103" s="295">
        <v>17.100000000000001</v>
      </c>
      <c r="F2103" s="295">
        <v>15.2</v>
      </c>
      <c r="G2103" s="295">
        <v>8.5</v>
      </c>
      <c r="H2103" s="295">
        <v>2.5</v>
      </c>
      <c r="I2103" s="295">
        <v>-3.6</v>
      </c>
      <c r="J2103" s="295">
        <v>-2.7</v>
      </c>
      <c r="K2103" s="295">
        <v>2.6</v>
      </c>
      <c r="L2103" s="295">
        <v>5.8</v>
      </c>
      <c r="M2103" s="295">
        <v>13.1</v>
      </c>
      <c r="N2103" s="300">
        <v>18</v>
      </c>
      <c r="O2103" s="99"/>
    </row>
    <row r="2104" spans="1:15">
      <c r="A2104" s="99"/>
      <c r="B2104" s="315">
        <v>9</v>
      </c>
      <c r="C2104" s="312">
        <v>15.9</v>
      </c>
      <c r="D2104" s="295">
        <v>19.3</v>
      </c>
      <c r="E2104" s="295">
        <v>16.100000000000001</v>
      </c>
      <c r="F2104" s="295">
        <v>16.100000000000001</v>
      </c>
      <c r="G2104" s="295">
        <v>11.8</v>
      </c>
      <c r="H2104" s="295">
        <v>-0.5</v>
      </c>
      <c r="I2104" s="295">
        <v>4.0999999999999996</v>
      </c>
      <c r="J2104" s="295">
        <v>-2.9</v>
      </c>
      <c r="K2104" s="295">
        <v>2.2999999999999998</v>
      </c>
      <c r="L2104" s="295">
        <v>7.8</v>
      </c>
      <c r="M2104" s="295">
        <v>13.5</v>
      </c>
      <c r="N2104" s="300">
        <v>16</v>
      </c>
      <c r="O2104" s="99"/>
    </row>
    <row r="2105" spans="1:15">
      <c r="A2105" s="99"/>
      <c r="B2105" s="315">
        <v>10</v>
      </c>
      <c r="C2105" s="312">
        <v>15.9</v>
      </c>
      <c r="D2105" s="295">
        <v>20.6</v>
      </c>
      <c r="E2105" s="295">
        <v>13.3</v>
      </c>
      <c r="F2105" s="295">
        <v>15.8</v>
      </c>
      <c r="G2105" s="295">
        <v>13.5</v>
      </c>
      <c r="H2105" s="295">
        <v>-2.6</v>
      </c>
      <c r="I2105" s="295">
        <v>6.8</v>
      </c>
      <c r="J2105" s="295">
        <v>1.8</v>
      </c>
      <c r="K2105" s="295">
        <v>4</v>
      </c>
      <c r="L2105" s="295">
        <v>8.3000000000000007</v>
      </c>
      <c r="M2105" s="295">
        <v>11.8</v>
      </c>
      <c r="N2105" s="300">
        <v>15.4</v>
      </c>
      <c r="O2105" s="99"/>
    </row>
    <row r="2106" spans="1:15">
      <c r="A2106" s="99"/>
      <c r="B2106" s="315">
        <v>11</v>
      </c>
      <c r="C2106" s="312">
        <v>15.8</v>
      </c>
      <c r="D2106" s="295">
        <v>19.5</v>
      </c>
      <c r="E2106" s="295">
        <v>14.1</v>
      </c>
      <c r="F2106" s="295">
        <v>14</v>
      </c>
      <c r="G2106" s="295">
        <v>14.4</v>
      </c>
      <c r="H2106" s="295">
        <v>1.4</v>
      </c>
      <c r="I2106" s="295">
        <v>2.1</v>
      </c>
      <c r="J2106" s="295">
        <v>1.3</v>
      </c>
      <c r="K2106" s="295">
        <v>1.7</v>
      </c>
      <c r="L2106" s="295">
        <v>10.8</v>
      </c>
      <c r="M2106" s="295">
        <v>10.5</v>
      </c>
      <c r="N2106" s="300">
        <v>19.3</v>
      </c>
      <c r="O2106" s="99"/>
    </row>
    <row r="2107" spans="1:15">
      <c r="A2107" s="99"/>
      <c r="B2107" s="315">
        <v>12</v>
      </c>
      <c r="C2107" s="312">
        <v>16.8</v>
      </c>
      <c r="D2107" s="295">
        <v>15</v>
      </c>
      <c r="E2107" s="295">
        <v>14.6</v>
      </c>
      <c r="F2107" s="295">
        <v>15.5</v>
      </c>
      <c r="G2107" s="295">
        <v>13.1</v>
      </c>
      <c r="H2107" s="295">
        <v>5.5</v>
      </c>
      <c r="I2107" s="295">
        <v>2.8</v>
      </c>
      <c r="J2107" s="295">
        <v>0.2</v>
      </c>
      <c r="K2107" s="295">
        <v>2.5</v>
      </c>
      <c r="L2107" s="295">
        <v>9.1999999999999993</v>
      </c>
      <c r="M2107" s="295">
        <v>14.8</v>
      </c>
      <c r="N2107" s="300">
        <v>23.5</v>
      </c>
      <c r="O2107" s="99"/>
    </row>
    <row r="2108" spans="1:15">
      <c r="A2108" s="99"/>
      <c r="B2108" s="315">
        <v>13</v>
      </c>
      <c r="C2108" s="312">
        <v>17.2</v>
      </c>
      <c r="D2108" s="295">
        <v>18.8</v>
      </c>
      <c r="E2108" s="295">
        <v>15.8</v>
      </c>
      <c r="F2108" s="295">
        <v>13.7</v>
      </c>
      <c r="G2108" s="295">
        <v>9.4</v>
      </c>
      <c r="H2108" s="295">
        <v>3.3</v>
      </c>
      <c r="I2108" s="295">
        <v>4</v>
      </c>
      <c r="J2108" s="295">
        <v>0.1</v>
      </c>
      <c r="K2108" s="295">
        <v>1.8</v>
      </c>
      <c r="L2108" s="295">
        <v>7.5</v>
      </c>
      <c r="M2108" s="295">
        <v>13</v>
      </c>
      <c r="N2108" s="300">
        <v>24</v>
      </c>
      <c r="O2108" s="99"/>
    </row>
    <row r="2109" spans="1:15">
      <c r="A2109" s="99"/>
      <c r="B2109" s="315">
        <v>14</v>
      </c>
      <c r="C2109" s="312">
        <v>20</v>
      </c>
      <c r="D2109" s="295">
        <v>14.4</v>
      </c>
      <c r="E2109" s="295">
        <v>15.4</v>
      </c>
      <c r="F2109" s="295">
        <v>13</v>
      </c>
      <c r="G2109" s="295">
        <v>7.1</v>
      </c>
      <c r="H2109" s="295">
        <v>3.4</v>
      </c>
      <c r="I2109" s="295">
        <v>3.3</v>
      </c>
      <c r="J2109" s="295">
        <v>0.9</v>
      </c>
      <c r="K2109" s="295">
        <v>2.1</v>
      </c>
      <c r="L2109" s="295">
        <v>7.1</v>
      </c>
      <c r="M2109" s="295">
        <v>8.6999999999999993</v>
      </c>
      <c r="N2109" s="300">
        <v>21.2</v>
      </c>
      <c r="O2109" s="99"/>
    </row>
    <row r="2110" spans="1:15">
      <c r="A2110" s="99"/>
      <c r="B2110" s="315">
        <v>15</v>
      </c>
      <c r="C2110" s="312">
        <v>21.3</v>
      </c>
      <c r="D2110" s="295">
        <v>15.3</v>
      </c>
      <c r="E2110" s="295">
        <v>15.4</v>
      </c>
      <c r="F2110" s="295">
        <v>11.6</v>
      </c>
      <c r="G2110" s="295">
        <v>11.6</v>
      </c>
      <c r="H2110" s="295">
        <v>5.7</v>
      </c>
      <c r="I2110" s="295">
        <v>3.1</v>
      </c>
      <c r="J2110" s="295">
        <v>0.6</v>
      </c>
      <c r="K2110" s="295">
        <v>5.9</v>
      </c>
      <c r="L2110" s="295">
        <v>11.8</v>
      </c>
      <c r="M2110" s="295">
        <v>10.6</v>
      </c>
      <c r="N2110" s="300">
        <v>16.5</v>
      </c>
      <c r="O2110" s="99"/>
    </row>
    <row r="2111" spans="1:15">
      <c r="A2111" s="99"/>
      <c r="B2111" s="315">
        <v>16</v>
      </c>
      <c r="C2111" s="312">
        <v>21.1</v>
      </c>
      <c r="D2111" s="295">
        <v>12.8</v>
      </c>
      <c r="E2111" s="295">
        <v>13.8</v>
      </c>
      <c r="F2111" s="295">
        <v>13.1</v>
      </c>
      <c r="G2111" s="295">
        <v>9.9</v>
      </c>
      <c r="H2111" s="295">
        <v>6.3</v>
      </c>
      <c r="I2111" s="295">
        <v>5.9</v>
      </c>
      <c r="J2111" s="295">
        <v>-2.1</v>
      </c>
      <c r="K2111" s="295">
        <v>5.6</v>
      </c>
      <c r="L2111" s="295">
        <v>12.1</v>
      </c>
      <c r="M2111" s="295">
        <v>13.1</v>
      </c>
      <c r="N2111" s="300">
        <v>14</v>
      </c>
      <c r="O2111" s="99"/>
    </row>
    <row r="2112" spans="1:15">
      <c r="A2112" s="99"/>
      <c r="B2112" s="315">
        <v>17</v>
      </c>
      <c r="C2112" s="312">
        <v>20.3</v>
      </c>
      <c r="D2112" s="295">
        <v>13.4</v>
      </c>
      <c r="E2112" s="295">
        <v>14.8</v>
      </c>
      <c r="F2112" s="295">
        <v>12.7</v>
      </c>
      <c r="G2112" s="295">
        <v>8.1999999999999993</v>
      </c>
      <c r="H2112" s="295">
        <v>2.8</v>
      </c>
      <c r="I2112" s="295">
        <v>5.7</v>
      </c>
      <c r="J2112" s="295">
        <v>-1.5</v>
      </c>
      <c r="K2112" s="295">
        <v>6</v>
      </c>
      <c r="L2112" s="295">
        <v>8.1999999999999993</v>
      </c>
      <c r="M2112" s="295">
        <v>12.5</v>
      </c>
      <c r="N2112" s="300">
        <v>11.6</v>
      </c>
      <c r="O2112" s="99"/>
    </row>
    <row r="2113" spans="1:15">
      <c r="A2113" s="99"/>
      <c r="B2113" s="315">
        <v>18</v>
      </c>
      <c r="C2113" s="312">
        <v>19.3</v>
      </c>
      <c r="D2113" s="295">
        <v>17.100000000000001</v>
      </c>
      <c r="E2113" s="295">
        <v>14</v>
      </c>
      <c r="F2113" s="295">
        <v>10.4</v>
      </c>
      <c r="G2113" s="295">
        <v>7.6</v>
      </c>
      <c r="H2113" s="295">
        <v>5.5</v>
      </c>
      <c r="I2113" s="295">
        <v>1.3</v>
      </c>
      <c r="J2113" s="295">
        <v>-1.8</v>
      </c>
      <c r="K2113" s="295">
        <v>4</v>
      </c>
      <c r="L2113" s="295">
        <v>2.6</v>
      </c>
      <c r="M2113" s="295">
        <v>13.4</v>
      </c>
      <c r="N2113" s="300">
        <v>15.2</v>
      </c>
      <c r="O2113" s="99"/>
    </row>
    <row r="2114" spans="1:15">
      <c r="A2114" s="99"/>
      <c r="B2114" s="315">
        <v>19</v>
      </c>
      <c r="C2114" s="312">
        <v>21.7</v>
      </c>
      <c r="D2114" s="295">
        <v>13.3</v>
      </c>
      <c r="E2114" s="295">
        <v>15.5</v>
      </c>
      <c r="F2114" s="295">
        <v>11.1</v>
      </c>
      <c r="G2114" s="295">
        <v>6.4</v>
      </c>
      <c r="H2114" s="295">
        <v>9.6999999999999993</v>
      </c>
      <c r="I2114" s="295">
        <v>1.3</v>
      </c>
      <c r="J2114" s="295">
        <v>-1.1000000000000001</v>
      </c>
      <c r="K2114" s="295">
        <v>2.6</v>
      </c>
      <c r="L2114" s="295">
        <v>4.4000000000000004</v>
      </c>
      <c r="M2114" s="295">
        <v>16.600000000000001</v>
      </c>
      <c r="N2114" s="300">
        <v>12.1</v>
      </c>
      <c r="O2114" s="99"/>
    </row>
    <row r="2115" spans="1:15">
      <c r="A2115" s="99"/>
      <c r="B2115" s="315">
        <v>20</v>
      </c>
      <c r="C2115" s="312">
        <v>22.7</v>
      </c>
      <c r="D2115" s="295">
        <v>14.3</v>
      </c>
      <c r="E2115" s="295">
        <v>15.8</v>
      </c>
      <c r="F2115" s="295">
        <v>11.8</v>
      </c>
      <c r="G2115" s="295">
        <v>4.3</v>
      </c>
      <c r="H2115" s="295">
        <v>4.5999999999999996</v>
      </c>
      <c r="I2115" s="295">
        <v>2.5</v>
      </c>
      <c r="J2115" s="295">
        <v>-0.4</v>
      </c>
      <c r="K2115" s="295">
        <v>1.9</v>
      </c>
      <c r="L2115" s="295">
        <v>9.1999999999999993</v>
      </c>
      <c r="M2115" s="295">
        <v>13.5</v>
      </c>
      <c r="N2115" s="300">
        <v>11.8</v>
      </c>
      <c r="O2115" s="99"/>
    </row>
    <row r="2116" spans="1:15">
      <c r="A2116" s="99"/>
      <c r="B2116" s="315">
        <v>21</v>
      </c>
      <c r="C2116" s="312">
        <v>19.399999999999999</v>
      </c>
      <c r="D2116" s="295">
        <v>12.8</v>
      </c>
      <c r="E2116" s="295">
        <v>16.399999999999999</v>
      </c>
      <c r="F2116" s="295">
        <v>11.4</v>
      </c>
      <c r="G2116" s="295">
        <v>3.8</v>
      </c>
      <c r="H2116" s="295">
        <v>2.8</v>
      </c>
      <c r="I2116" s="295">
        <v>2.9</v>
      </c>
      <c r="J2116" s="295">
        <v>5.7</v>
      </c>
      <c r="K2116" s="295">
        <v>4.3</v>
      </c>
      <c r="L2116" s="295">
        <v>11.6</v>
      </c>
      <c r="M2116" s="295">
        <v>10.4</v>
      </c>
      <c r="N2116" s="300">
        <v>10.8</v>
      </c>
      <c r="O2116" s="99"/>
    </row>
    <row r="2117" spans="1:15">
      <c r="A2117" s="99"/>
      <c r="B2117" s="315">
        <v>22</v>
      </c>
      <c r="C2117" s="312">
        <v>18.399999999999999</v>
      </c>
      <c r="D2117" s="295">
        <v>12.3</v>
      </c>
      <c r="E2117" s="295">
        <v>10.199999999999999</v>
      </c>
      <c r="F2117" s="295">
        <v>5.9</v>
      </c>
      <c r="G2117" s="295">
        <v>3.8</v>
      </c>
      <c r="H2117" s="295">
        <v>5.6</v>
      </c>
      <c r="I2117" s="295">
        <v>3.2</v>
      </c>
      <c r="J2117" s="295">
        <v>5.4</v>
      </c>
      <c r="K2117" s="295">
        <v>1.9</v>
      </c>
      <c r="L2117" s="295">
        <v>9.1</v>
      </c>
      <c r="M2117" s="295">
        <v>12</v>
      </c>
      <c r="N2117" s="300">
        <v>14.2</v>
      </c>
      <c r="O2117" s="99"/>
    </row>
    <row r="2118" spans="1:15">
      <c r="A2118" s="99"/>
      <c r="B2118" s="315">
        <v>23</v>
      </c>
      <c r="C2118" s="312">
        <v>17.399999999999999</v>
      </c>
      <c r="D2118" s="295">
        <v>15.4</v>
      </c>
      <c r="E2118" s="295">
        <v>7.3</v>
      </c>
      <c r="F2118" s="295">
        <v>5.3</v>
      </c>
      <c r="G2118" s="295">
        <v>2.2000000000000002</v>
      </c>
      <c r="H2118" s="295">
        <v>8.1</v>
      </c>
      <c r="I2118" s="295">
        <v>1.8</v>
      </c>
      <c r="J2118" s="295">
        <v>4.9000000000000004</v>
      </c>
      <c r="K2118" s="295">
        <v>3.6</v>
      </c>
      <c r="L2118" s="295">
        <v>10.6</v>
      </c>
      <c r="M2118" s="295">
        <v>10.8</v>
      </c>
      <c r="N2118" s="300">
        <v>12.7</v>
      </c>
      <c r="O2118" s="99"/>
    </row>
    <row r="2119" spans="1:15">
      <c r="A2119" s="99"/>
      <c r="B2119" s="315">
        <v>24</v>
      </c>
      <c r="C2119" s="312">
        <v>17.5</v>
      </c>
      <c r="D2119" s="295">
        <v>11.6</v>
      </c>
      <c r="E2119" s="295">
        <v>8.9</v>
      </c>
      <c r="F2119" s="295">
        <v>3</v>
      </c>
      <c r="G2119" s="295">
        <v>1.9</v>
      </c>
      <c r="H2119" s="295">
        <v>5.6</v>
      </c>
      <c r="I2119" s="295">
        <v>-1.7</v>
      </c>
      <c r="J2119" s="295">
        <v>4.5</v>
      </c>
      <c r="K2119" s="295">
        <v>9.1</v>
      </c>
      <c r="L2119" s="295">
        <v>11.3</v>
      </c>
      <c r="M2119" s="295">
        <v>11.9</v>
      </c>
      <c r="N2119" s="300">
        <v>14.3</v>
      </c>
      <c r="O2119" s="99"/>
    </row>
    <row r="2120" spans="1:15">
      <c r="A2120" s="99"/>
      <c r="B2120" s="315">
        <v>25</v>
      </c>
      <c r="C2120" s="312">
        <v>19.399999999999999</v>
      </c>
      <c r="D2120" s="295">
        <v>10.3</v>
      </c>
      <c r="E2120" s="295">
        <v>11</v>
      </c>
      <c r="F2120" s="295">
        <v>5.8</v>
      </c>
      <c r="G2120" s="295">
        <v>1.8</v>
      </c>
      <c r="H2120" s="295">
        <v>3.9</v>
      </c>
      <c r="I2120" s="295">
        <v>-1.6</v>
      </c>
      <c r="J2120" s="295">
        <v>2.9</v>
      </c>
      <c r="K2120" s="295">
        <v>11.5</v>
      </c>
      <c r="L2120" s="295">
        <v>13.2</v>
      </c>
      <c r="M2120" s="295">
        <v>13.4</v>
      </c>
      <c r="N2120" s="300">
        <v>13.6</v>
      </c>
      <c r="O2120" s="99"/>
    </row>
    <row r="2121" spans="1:15">
      <c r="A2121" s="99"/>
      <c r="B2121" s="315">
        <v>26</v>
      </c>
      <c r="C2121" s="312">
        <v>20</v>
      </c>
      <c r="D2121" s="295">
        <v>13</v>
      </c>
      <c r="E2121" s="295">
        <v>11</v>
      </c>
      <c r="F2121" s="295">
        <v>5.2</v>
      </c>
      <c r="G2121" s="295">
        <v>1.9</v>
      </c>
      <c r="H2121" s="295">
        <v>-2.8</v>
      </c>
      <c r="I2121" s="295">
        <v>-3.8</v>
      </c>
      <c r="J2121" s="295">
        <v>2.8</v>
      </c>
      <c r="K2121" s="295">
        <v>10.199999999999999</v>
      </c>
      <c r="L2121" s="295">
        <v>14.1</v>
      </c>
      <c r="M2121" s="295">
        <v>11.2</v>
      </c>
      <c r="N2121" s="300">
        <v>16.600000000000001</v>
      </c>
      <c r="O2121" s="99"/>
    </row>
    <row r="2122" spans="1:15">
      <c r="A2122" s="99"/>
      <c r="B2122" s="315">
        <v>27</v>
      </c>
      <c r="C2122" s="312">
        <v>20.6</v>
      </c>
      <c r="D2122" s="295">
        <v>10.8</v>
      </c>
      <c r="E2122" s="295">
        <v>11.7</v>
      </c>
      <c r="F2122" s="295">
        <v>3.9</v>
      </c>
      <c r="G2122" s="295">
        <v>1.2</v>
      </c>
      <c r="H2122" s="295">
        <v>-5.7</v>
      </c>
      <c r="I2122" s="295">
        <v>-1.4</v>
      </c>
      <c r="J2122" s="295">
        <v>3.4</v>
      </c>
      <c r="K2122" s="295">
        <v>6</v>
      </c>
      <c r="L2122" s="295">
        <v>16.2</v>
      </c>
      <c r="M2122" s="295">
        <v>9.5</v>
      </c>
      <c r="N2122" s="300">
        <v>16.2</v>
      </c>
      <c r="O2122" s="99"/>
    </row>
    <row r="2123" spans="1:15">
      <c r="A2123" s="99"/>
      <c r="B2123" s="315">
        <v>28</v>
      </c>
      <c r="C2123" s="312">
        <v>19.3</v>
      </c>
      <c r="D2123" s="295">
        <v>12.1</v>
      </c>
      <c r="E2123" s="295">
        <v>10.8</v>
      </c>
      <c r="F2123" s="295">
        <v>3.2</v>
      </c>
      <c r="G2123" s="295">
        <v>1.1000000000000001</v>
      </c>
      <c r="H2123" s="295">
        <v>-7.7</v>
      </c>
      <c r="I2123" s="295">
        <v>-0.3</v>
      </c>
      <c r="J2123" s="295">
        <v>3.7</v>
      </c>
      <c r="K2123" s="295">
        <v>3.9</v>
      </c>
      <c r="L2123" s="295">
        <v>9.6</v>
      </c>
      <c r="M2123" s="295">
        <v>9.1</v>
      </c>
      <c r="N2123" s="300">
        <v>14.6</v>
      </c>
      <c r="O2123" s="99"/>
    </row>
    <row r="2124" spans="1:15">
      <c r="A2124" s="99"/>
      <c r="B2124" s="315">
        <v>29</v>
      </c>
      <c r="C2124" s="312">
        <v>19.8</v>
      </c>
      <c r="D2124" s="295">
        <v>14.2</v>
      </c>
      <c r="E2124" s="295">
        <v>11.3</v>
      </c>
      <c r="F2124" s="295">
        <v>2.8</v>
      </c>
      <c r="G2124" s="295">
        <v>-1.6</v>
      </c>
      <c r="H2124" s="295">
        <v>-5.9</v>
      </c>
      <c r="I2124" s="295">
        <v>-0.8</v>
      </c>
      <c r="J2124" s="295"/>
      <c r="K2124" s="295">
        <v>4.8</v>
      </c>
      <c r="L2124" s="295">
        <v>5.9</v>
      </c>
      <c r="M2124" s="295">
        <v>13.4</v>
      </c>
      <c r="N2124" s="300">
        <v>14.4</v>
      </c>
      <c r="O2124" s="99"/>
    </row>
    <row r="2125" spans="1:15">
      <c r="A2125" s="99"/>
      <c r="B2125" s="315">
        <v>30</v>
      </c>
      <c r="C2125" s="312">
        <v>20.6</v>
      </c>
      <c r="D2125" s="295">
        <v>15.6</v>
      </c>
      <c r="E2125" s="295">
        <v>13.6</v>
      </c>
      <c r="F2125" s="295">
        <v>2.9</v>
      </c>
      <c r="G2125" s="295">
        <v>-1.8</v>
      </c>
      <c r="H2125" s="295">
        <v>-11.8</v>
      </c>
      <c r="I2125" s="295">
        <v>0.1</v>
      </c>
      <c r="J2125" s="295"/>
      <c r="K2125" s="295">
        <v>4.4000000000000004</v>
      </c>
      <c r="L2125" s="295">
        <v>9.9</v>
      </c>
      <c r="M2125" s="295">
        <v>15.7</v>
      </c>
      <c r="N2125" s="300">
        <v>16.7</v>
      </c>
      <c r="O2125" s="99"/>
    </row>
    <row r="2126" spans="1:15" ht="15" thickBot="1">
      <c r="A2126" s="99"/>
      <c r="B2126" s="323">
        <v>31</v>
      </c>
      <c r="C2126" s="313">
        <v>19.5</v>
      </c>
      <c r="D2126" s="302">
        <v>15.6</v>
      </c>
      <c r="E2126" s="302"/>
      <c r="F2126" s="302">
        <v>5.5</v>
      </c>
      <c r="G2126" s="302"/>
      <c r="H2126" s="302">
        <v>-6.9</v>
      </c>
      <c r="I2126" s="302">
        <v>-1.3</v>
      </c>
      <c r="J2126" s="302"/>
      <c r="K2126" s="302">
        <v>3.2</v>
      </c>
      <c r="L2126" s="302"/>
      <c r="M2126" s="302">
        <v>14.3</v>
      </c>
      <c r="N2126" s="303"/>
      <c r="O2126" s="99"/>
    </row>
    <row r="2127" spans="1:15">
      <c r="A2127" s="306" t="s">
        <v>652</v>
      </c>
      <c r="B2127" s="304" t="s">
        <v>211</v>
      </c>
      <c r="C2127" s="219">
        <v>0</v>
      </c>
      <c r="D2127" s="219">
        <v>0</v>
      </c>
      <c r="E2127" s="219">
        <v>9</v>
      </c>
      <c r="F2127" s="219">
        <v>22</v>
      </c>
      <c r="G2127" s="219">
        <v>25</v>
      </c>
      <c r="H2127" s="219">
        <v>31</v>
      </c>
      <c r="I2127" s="219">
        <v>31</v>
      </c>
      <c r="J2127" s="219">
        <v>28</v>
      </c>
      <c r="K2127" s="219">
        <v>31</v>
      </c>
      <c r="L2127" s="219">
        <v>28</v>
      </c>
      <c r="M2127" s="219">
        <v>16</v>
      </c>
      <c r="N2127" s="220">
        <v>6</v>
      </c>
    </row>
    <row r="2128" spans="1:15" ht="15" thickBot="1">
      <c r="A2128" s="307" t="s">
        <v>651</v>
      </c>
      <c r="B2128" s="305" t="s">
        <v>650</v>
      </c>
      <c r="C2128" s="211">
        <v>18.935483870967737</v>
      </c>
      <c r="D2128" s="211">
        <v>15.922580645161295</v>
      </c>
      <c r="E2128" s="211">
        <v>14.140000000000002</v>
      </c>
      <c r="F2128" s="211">
        <v>10.006451612903223</v>
      </c>
      <c r="G2128" s="211">
        <v>7.3033333333333337</v>
      </c>
      <c r="H2128" s="211">
        <v>1.2774193548387092</v>
      </c>
      <c r="I2128" s="211">
        <v>0.66129032258064502</v>
      </c>
      <c r="J2128" s="211">
        <v>4.2857142857142816E-2</v>
      </c>
      <c r="K2128" s="211">
        <v>3.7516129032258068</v>
      </c>
      <c r="L2128" s="211">
        <v>7.5833333333333321</v>
      </c>
      <c r="M2128" s="211">
        <v>12.406451612903222</v>
      </c>
      <c r="N2128" s="212">
        <v>16.606666666666669</v>
      </c>
    </row>
    <row r="2129" spans="1:15">
      <c r="B2129" s="108"/>
      <c r="C2129" s="105"/>
      <c r="D2129" s="105"/>
      <c r="E2129" s="107"/>
      <c r="F2129" s="105"/>
      <c r="G2129" s="105"/>
      <c r="H2129" s="106"/>
      <c r="I2129" s="105"/>
      <c r="J2129" s="105"/>
      <c r="K2129" s="105"/>
      <c r="L2129" s="105"/>
      <c r="M2129" s="105"/>
      <c r="N2129" s="105"/>
    </row>
    <row r="2130" spans="1:15" ht="15" thickBot="1">
      <c r="B2130" s="108"/>
      <c r="C2130" s="105"/>
      <c r="D2130" s="105"/>
      <c r="E2130" s="107"/>
      <c r="F2130" s="105"/>
      <c r="G2130" s="105"/>
      <c r="H2130" s="106"/>
      <c r="I2130" s="105"/>
      <c r="J2130" s="105"/>
      <c r="K2130" s="105"/>
      <c r="L2130" s="105"/>
      <c r="M2130" s="105"/>
      <c r="N2130" s="105"/>
    </row>
    <row r="2131" spans="1:15" ht="15" thickBot="1">
      <c r="A2131" s="318" t="s">
        <v>691</v>
      </c>
      <c r="B2131" s="284" t="s">
        <v>236</v>
      </c>
      <c r="C2131" s="285" t="s">
        <v>667</v>
      </c>
      <c r="D2131" s="285" t="s">
        <v>667</v>
      </c>
      <c r="E2131" s="285" t="s">
        <v>667</v>
      </c>
      <c r="F2131" s="285" t="s">
        <v>667</v>
      </c>
      <c r="G2131" s="285" t="s">
        <v>667</v>
      </c>
      <c r="H2131" s="285" t="s">
        <v>667</v>
      </c>
      <c r="I2131" s="285" t="s">
        <v>666</v>
      </c>
      <c r="J2131" s="285" t="s">
        <v>666</v>
      </c>
      <c r="K2131" s="285" t="s">
        <v>666</v>
      </c>
      <c r="L2131" s="285" t="s">
        <v>666</v>
      </c>
      <c r="M2131" s="285" t="s">
        <v>666</v>
      </c>
      <c r="N2131" s="286" t="s">
        <v>666</v>
      </c>
      <c r="O2131" s="99"/>
    </row>
    <row r="2132" spans="1:15" ht="15" thickBot="1">
      <c r="A2132" s="102"/>
      <c r="B2132" s="287" t="s">
        <v>195</v>
      </c>
      <c r="C2132" s="288" t="s">
        <v>665</v>
      </c>
      <c r="D2132" s="288" t="s">
        <v>664</v>
      </c>
      <c r="E2132" s="288" t="s">
        <v>663</v>
      </c>
      <c r="F2132" s="288" t="s">
        <v>662</v>
      </c>
      <c r="G2132" s="288" t="s">
        <v>661</v>
      </c>
      <c r="H2132" s="288" t="s">
        <v>660</v>
      </c>
      <c r="I2132" s="288" t="s">
        <v>659</v>
      </c>
      <c r="J2132" s="288" t="s">
        <v>658</v>
      </c>
      <c r="K2132" s="288" t="s">
        <v>657</v>
      </c>
      <c r="L2132" s="288" t="s">
        <v>656</v>
      </c>
      <c r="M2132" s="288" t="s">
        <v>655</v>
      </c>
      <c r="N2132" s="289" t="s">
        <v>654</v>
      </c>
      <c r="O2132" s="99"/>
    </row>
    <row r="2133" spans="1:15" ht="15" thickBot="1">
      <c r="A2133" s="102"/>
      <c r="B2133" s="319" t="s">
        <v>653</v>
      </c>
      <c r="C2133" s="102"/>
      <c r="D2133" s="102"/>
      <c r="E2133" s="104"/>
      <c r="F2133" s="102"/>
      <c r="G2133" s="102"/>
      <c r="H2133" s="103"/>
      <c r="I2133" s="102"/>
      <c r="J2133" s="102"/>
      <c r="K2133" s="102"/>
      <c r="L2133" s="102"/>
      <c r="M2133" s="102"/>
      <c r="N2133" s="102"/>
      <c r="O2133" s="99"/>
    </row>
    <row r="2134" spans="1:15">
      <c r="A2134" s="99"/>
      <c r="B2134" s="320">
        <v>1</v>
      </c>
      <c r="C2134" s="297">
        <v>14.2</v>
      </c>
      <c r="D2134" s="297">
        <v>19.3</v>
      </c>
      <c r="E2134" s="297">
        <v>13.5</v>
      </c>
      <c r="F2134" s="297">
        <v>14.2</v>
      </c>
      <c r="G2134" s="297">
        <v>9</v>
      </c>
      <c r="H2134" s="297">
        <v>-0.4</v>
      </c>
      <c r="I2134" s="297">
        <v>1.8</v>
      </c>
      <c r="J2134" s="297">
        <v>0.5</v>
      </c>
      <c r="K2134" s="297">
        <v>2.9</v>
      </c>
      <c r="L2134" s="297">
        <v>2.2000000000000002</v>
      </c>
      <c r="M2134" s="297">
        <v>9.9</v>
      </c>
      <c r="N2134" s="298">
        <v>17.3</v>
      </c>
      <c r="O2134" s="99"/>
    </row>
    <row r="2135" spans="1:15">
      <c r="A2135" s="99"/>
      <c r="B2135" s="321">
        <v>2</v>
      </c>
      <c r="C2135" s="295">
        <v>14.6</v>
      </c>
      <c r="D2135" s="295">
        <v>22.9</v>
      </c>
      <c r="E2135" s="295">
        <v>13.8</v>
      </c>
      <c r="F2135" s="295">
        <v>12.3</v>
      </c>
      <c r="G2135" s="295">
        <v>8</v>
      </c>
      <c r="H2135" s="295">
        <v>-0.4</v>
      </c>
      <c r="I2135" s="295">
        <v>2.1</v>
      </c>
      <c r="J2135" s="295">
        <v>0.3</v>
      </c>
      <c r="K2135" s="295">
        <v>3.9</v>
      </c>
      <c r="L2135" s="295">
        <v>1.8</v>
      </c>
      <c r="M2135" s="295">
        <v>10.4</v>
      </c>
      <c r="N2135" s="300">
        <v>19.600000000000001</v>
      </c>
      <c r="O2135" s="99"/>
    </row>
    <row r="2136" spans="1:15">
      <c r="A2136" s="99"/>
      <c r="B2136" s="321">
        <v>3</v>
      </c>
      <c r="C2136" s="295">
        <v>17.8</v>
      </c>
      <c r="D2136" s="295">
        <v>20.8</v>
      </c>
      <c r="E2136" s="295">
        <v>13.4</v>
      </c>
      <c r="F2136" s="295">
        <v>11.3</v>
      </c>
      <c r="G2136" s="295">
        <v>7</v>
      </c>
      <c r="H2136" s="295">
        <v>1.4</v>
      </c>
      <c r="I2136" s="295">
        <v>1.3</v>
      </c>
      <c r="J2136" s="295">
        <v>-1</v>
      </c>
      <c r="K2136" s="295">
        <v>4.2</v>
      </c>
      <c r="L2136" s="295">
        <v>1.5</v>
      </c>
      <c r="M2136" s="295">
        <v>12.5</v>
      </c>
      <c r="N2136" s="300">
        <v>22.5</v>
      </c>
      <c r="O2136" s="99"/>
    </row>
    <row r="2137" spans="1:15">
      <c r="A2137" s="99"/>
      <c r="B2137" s="321">
        <v>4</v>
      </c>
      <c r="C2137" s="295">
        <v>22.4</v>
      </c>
      <c r="D2137" s="295">
        <v>18.7</v>
      </c>
      <c r="E2137" s="295">
        <v>17.3</v>
      </c>
      <c r="F2137" s="295">
        <v>9.5</v>
      </c>
      <c r="G2137" s="295">
        <v>10.3</v>
      </c>
      <c r="H2137" s="295">
        <v>5.5</v>
      </c>
      <c r="I2137" s="295">
        <v>1.4</v>
      </c>
      <c r="J2137" s="295">
        <v>-3.2</v>
      </c>
      <c r="K2137" s="295">
        <v>3</v>
      </c>
      <c r="L2137" s="295">
        <v>2.1</v>
      </c>
      <c r="M2137" s="295">
        <v>16.600000000000001</v>
      </c>
      <c r="N2137" s="300">
        <v>17.5</v>
      </c>
      <c r="O2137" s="99"/>
    </row>
    <row r="2138" spans="1:15">
      <c r="A2138" s="99"/>
      <c r="B2138" s="321">
        <v>5</v>
      </c>
      <c r="C2138" s="295">
        <v>21.4</v>
      </c>
      <c r="D2138" s="295">
        <v>18.3</v>
      </c>
      <c r="E2138" s="295">
        <v>19.399999999999999</v>
      </c>
      <c r="F2138" s="295">
        <v>11.4</v>
      </c>
      <c r="G2138" s="295">
        <v>8.3000000000000007</v>
      </c>
      <c r="H2138" s="295">
        <v>4.3</v>
      </c>
      <c r="I2138" s="295">
        <v>1.3</v>
      </c>
      <c r="J2138" s="295">
        <v>-3.2</v>
      </c>
      <c r="K2138" s="295">
        <v>2</v>
      </c>
      <c r="L2138" s="295">
        <v>1.8</v>
      </c>
      <c r="M2138" s="295">
        <v>19.899999999999999</v>
      </c>
      <c r="N2138" s="300">
        <v>20.100000000000001</v>
      </c>
      <c r="O2138" s="99"/>
    </row>
    <row r="2139" spans="1:15">
      <c r="A2139" s="99"/>
      <c r="B2139" s="321">
        <v>6</v>
      </c>
      <c r="C2139" s="295">
        <v>23.2</v>
      </c>
      <c r="D2139" s="295">
        <v>17.5</v>
      </c>
      <c r="E2139" s="295">
        <v>18.7</v>
      </c>
      <c r="F2139" s="295">
        <v>11.5</v>
      </c>
      <c r="G2139" s="295">
        <v>8.6999999999999993</v>
      </c>
      <c r="H2139" s="295">
        <v>4.0999999999999996</v>
      </c>
      <c r="I2139" s="295">
        <v>0.6</v>
      </c>
      <c r="J2139" s="295">
        <v>-2.9</v>
      </c>
      <c r="K2139" s="295">
        <v>3</v>
      </c>
      <c r="L2139" s="295">
        <v>2.1</v>
      </c>
      <c r="M2139" s="295">
        <v>13</v>
      </c>
      <c r="N2139" s="300">
        <v>22.7</v>
      </c>
      <c r="O2139" s="99"/>
    </row>
    <row r="2140" spans="1:15">
      <c r="A2140" s="99"/>
      <c r="B2140" s="321">
        <v>7</v>
      </c>
      <c r="C2140" s="295">
        <v>22.5</v>
      </c>
      <c r="D2140" s="295">
        <v>20</v>
      </c>
      <c r="E2140" s="295">
        <v>17.2</v>
      </c>
      <c r="F2140" s="295">
        <v>13.8</v>
      </c>
      <c r="G2140" s="295">
        <v>8.4</v>
      </c>
      <c r="H2140" s="295">
        <v>3.9</v>
      </c>
      <c r="I2140" s="295">
        <v>0.9</v>
      </c>
      <c r="J2140" s="295">
        <v>-2.2000000000000002</v>
      </c>
      <c r="K2140" s="295">
        <v>4.3</v>
      </c>
      <c r="L2140" s="295">
        <v>4.7</v>
      </c>
      <c r="M2140" s="295">
        <v>11.4</v>
      </c>
      <c r="N2140" s="300">
        <v>20.2</v>
      </c>
      <c r="O2140" s="99"/>
    </row>
    <row r="2141" spans="1:15">
      <c r="A2141" s="99"/>
      <c r="B2141" s="321">
        <v>8</v>
      </c>
      <c r="C2141" s="295">
        <v>18.600000000000001</v>
      </c>
      <c r="D2141" s="295">
        <v>19.399999999999999</v>
      </c>
      <c r="E2141" s="295">
        <v>18</v>
      </c>
      <c r="F2141" s="295">
        <v>14.2</v>
      </c>
      <c r="G2141" s="295">
        <v>6.4</v>
      </c>
      <c r="H2141" s="295">
        <v>0.6</v>
      </c>
      <c r="I2141" s="295">
        <v>5.7</v>
      </c>
      <c r="J2141" s="295">
        <v>-0.7</v>
      </c>
      <c r="K2141" s="295">
        <v>6.6</v>
      </c>
      <c r="L2141" s="295">
        <v>7.2</v>
      </c>
      <c r="M2141" s="295">
        <v>13.4</v>
      </c>
      <c r="N2141" s="300">
        <v>15.2</v>
      </c>
      <c r="O2141" s="99"/>
    </row>
    <row r="2142" spans="1:15">
      <c r="A2142" s="99"/>
      <c r="B2142" s="321">
        <v>9</v>
      </c>
      <c r="C2142" s="295">
        <v>14.7</v>
      </c>
      <c r="D2142" s="295">
        <v>20.7</v>
      </c>
      <c r="E2142" s="295">
        <v>16.5</v>
      </c>
      <c r="F2142" s="295">
        <v>14.9</v>
      </c>
      <c r="G2142" s="295">
        <v>6.7</v>
      </c>
      <c r="H2142" s="295">
        <v>-2.2999999999999998</v>
      </c>
      <c r="I2142" s="295">
        <v>6.8</v>
      </c>
      <c r="J2142" s="295">
        <v>1.7</v>
      </c>
      <c r="K2142" s="295">
        <v>3.5</v>
      </c>
      <c r="L2142" s="295">
        <v>8.5</v>
      </c>
      <c r="M2142" s="295">
        <v>13.8</v>
      </c>
      <c r="N2142" s="300">
        <v>11.3</v>
      </c>
      <c r="O2142" s="99"/>
    </row>
    <row r="2143" spans="1:15">
      <c r="A2143" s="99"/>
      <c r="B2143" s="321">
        <v>10</v>
      </c>
      <c r="C2143" s="295">
        <v>14</v>
      </c>
      <c r="D2143" s="295">
        <v>22</v>
      </c>
      <c r="E2143" s="295">
        <v>13.9</v>
      </c>
      <c r="F2143" s="295">
        <v>13.7</v>
      </c>
      <c r="G2143" s="295">
        <v>9.1999999999999993</v>
      </c>
      <c r="H2143" s="295">
        <v>0.5</v>
      </c>
      <c r="I2143" s="295">
        <v>12</v>
      </c>
      <c r="J2143" s="295">
        <v>2.9</v>
      </c>
      <c r="K2143" s="295">
        <v>5.7</v>
      </c>
      <c r="L2143" s="295">
        <v>9.1999999999999993</v>
      </c>
      <c r="M2143" s="295">
        <v>13.4</v>
      </c>
      <c r="N2143" s="300">
        <v>15.7</v>
      </c>
      <c r="O2143" s="99"/>
    </row>
    <row r="2144" spans="1:15">
      <c r="A2144" s="99"/>
      <c r="B2144" s="321">
        <v>11</v>
      </c>
      <c r="C2144" s="295">
        <v>16.7</v>
      </c>
      <c r="D2144" s="295">
        <v>16.899999999999999</v>
      </c>
      <c r="E2144" s="295">
        <v>13.9</v>
      </c>
      <c r="F2144" s="295">
        <v>15.4</v>
      </c>
      <c r="G2144" s="295">
        <v>10.9</v>
      </c>
      <c r="H2144" s="295">
        <v>4.5</v>
      </c>
      <c r="I2144" s="295">
        <v>2.9</v>
      </c>
      <c r="J2144" s="295">
        <v>1.2</v>
      </c>
      <c r="K2144" s="295">
        <v>4.0999999999999996</v>
      </c>
      <c r="L2144" s="295">
        <v>12.1</v>
      </c>
      <c r="M2144" s="295">
        <v>12.3</v>
      </c>
      <c r="N2144" s="300">
        <v>17.899999999999999</v>
      </c>
      <c r="O2144" s="99"/>
    </row>
    <row r="2145" spans="1:15">
      <c r="A2145" s="99"/>
      <c r="B2145" s="321">
        <v>12</v>
      </c>
      <c r="C2145" s="295">
        <v>15.6</v>
      </c>
      <c r="D2145" s="295">
        <v>16.3</v>
      </c>
      <c r="E2145" s="295">
        <v>14.8</v>
      </c>
      <c r="F2145" s="295">
        <v>14.3</v>
      </c>
      <c r="G2145" s="295">
        <v>10.199999999999999</v>
      </c>
      <c r="H2145" s="295">
        <v>6.9</v>
      </c>
      <c r="I2145" s="295">
        <v>4.9000000000000004</v>
      </c>
      <c r="J2145" s="295">
        <v>0.4</v>
      </c>
      <c r="K2145" s="295">
        <v>3.3</v>
      </c>
      <c r="L2145" s="295">
        <v>11.2</v>
      </c>
      <c r="M2145" s="295">
        <v>18.3</v>
      </c>
      <c r="N2145" s="300">
        <v>21.4</v>
      </c>
      <c r="O2145" s="99"/>
    </row>
    <row r="2146" spans="1:15">
      <c r="A2146" s="99"/>
      <c r="B2146" s="321">
        <v>13</v>
      </c>
      <c r="C2146" s="295">
        <v>15.6</v>
      </c>
      <c r="D2146" s="295">
        <v>16</v>
      </c>
      <c r="E2146" s="295">
        <v>16.399999999999999</v>
      </c>
      <c r="F2146" s="295">
        <v>16</v>
      </c>
      <c r="G2146" s="295">
        <v>10.5</v>
      </c>
      <c r="H2146" s="295">
        <v>9.1</v>
      </c>
      <c r="I2146" s="295">
        <v>8.4</v>
      </c>
      <c r="J2146" s="295">
        <v>0.6</v>
      </c>
      <c r="K2146" s="295">
        <v>2.8</v>
      </c>
      <c r="L2146" s="295">
        <v>9.9</v>
      </c>
      <c r="M2146" s="295">
        <v>14.3</v>
      </c>
      <c r="N2146" s="300">
        <v>18.100000000000001</v>
      </c>
      <c r="O2146" s="99"/>
    </row>
    <row r="2147" spans="1:15">
      <c r="A2147" s="99"/>
      <c r="B2147" s="321">
        <v>14</v>
      </c>
      <c r="C2147" s="295">
        <v>19.399999999999999</v>
      </c>
      <c r="D2147" s="295">
        <v>15.9</v>
      </c>
      <c r="E2147" s="295">
        <v>16.3</v>
      </c>
      <c r="F2147" s="295">
        <v>13.3</v>
      </c>
      <c r="G2147" s="295">
        <v>11.3</v>
      </c>
      <c r="H2147" s="295">
        <v>7.8</v>
      </c>
      <c r="I2147" s="295">
        <v>4.9000000000000004</v>
      </c>
      <c r="J2147" s="295">
        <v>0.3</v>
      </c>
      <c r="K2147" s="295">
        <v>2.5</v>
      </c>
      <c r="L2147" s="295">
        <v>10</v>
      </c>
      <c r="M2147" s="295">
        <v>11.6</v>
      </c>
      <c r="N2147" s="300">
        <v>19.5</v>
      </c>
      <c r="O2147" s="99"/>
    </row>
    <row r="2148" spans="1:15">
      <c r="A2148" s="99"/>
      <c r="B2148" s="321">
        <v>15</v>
      </c>
      <c r="C2148" s="295">
        <v>20.2</v>
      </c>
      <c r="D2148" s="295">
        <v>14.6</v>
      </c>
      <c r="E2148" s="295">
        <v>18.100000000000001</v>
      </c>
      <c r="F2148" s="295">
        <v>12</v>
      </c>
      <c r="G2148" s="295">
        <v>11.5</v>
      </c>
      <c r="H2148" s="295">
        <v>7.5</v>
      </c>
      <c r="I2148" s="295">
        <v>4</v>
      </c>
      <c r="J2148" s="295">
        <v>3.1</v>
      </c>
      <c r="K2148" s="295">
        <v>5.3</v>
      </c>
      <c r="L2148" s="295">
        <v>15</v>
      </c>
      <c r="M2148" s="295">
        <v>11.2</v>
      </c>
      <c r="N2148" s="300">
        <v>15.5</v>
      </c>
      <c r="O2148" s="99"/>
    </row>
    <row r="2149" spans="1:15">
      <c r="A2149" s="99"/>
      <c r="B2149" s="321">
        <v>16</v>
      </c>
      <c r="C2149" s="295">
        <v>20.7</v>
      </c>
      <c r="D2149" s="295">
        <v>13</v>
      </c>
      <c r="E2149" s="295">
        <v>15.5</v>
      </c>
      <c r="F2149" s="295">
        <v>14.3</v>
      </c>
      <c r="G2149" s="295">
        <v>7.4</v>
      </c>
      <c r="H2149" s="295">
        <v>4.7</v>
      </c>
      <c r="I2149" s="295">
        <v>2.2999999999999998</v>
      </c>
      <c r="J2149" s="295">
        <v>3.5</v>
      </c>
      <c r="K2149" s="295">
        <v>8.1</v>
      </c>
      <c r="L2149" s="295">
        <v>14.4</v>
      </c>
      <c r="M2149" s="295">
        <v>16.2</v>
      </c>
      <c r="N2149" s="300">
        <v>14.7</v>
      </c>
      <c r="O2149" s="99"/>
    </row>
    <row r="2150" spans="1:15">
      <c r="A2150" s="99"/>
      <c r="B2150" s="321">
        <v>17</v>
      </c>
      <c r="C2150" s="295">
        <v>20.6</v>
      </c>
      <c r="D2150" s="295">
        <v>15.4</v>
      </c>
      <c r="E2150" s="295">
        <v>16</v>
      </c>
      <c r="F2150" s="295">
        <v>12.7</v>
      </c>
      <c r="G2150" s="295">
        <v>7.2</v>
      </c>
      <c r="H2150" s="295">
        <v>4.2</v>
      </c>
      <c r="I2150" s="295">
        <v>2.6</v>
      </c>
      <c r="J2150" s="295">
        <v>0.2</v>
      </c>
      <c r="K2150" s="295">
        <v>8.9</v>
      </c>
      <c r="L2150" s="295">
        <v>7.9</v>
      </c>
      <c r="M2150" s="295">
        <v>13.2</v>
      </c>
      <c r="N2150" s="300">
        <v>13.2</v>
      </c>
      <c r="O2150" s="99"/>
    </row>
    <row r="2151" spans="1:15">
      <c r="A2151" s="99"/>
      <c r="B2151" s="321">
        <v>18</v>
      </c>
      <c r="C2151" s="295">
        <v>21.4</v>
      </c>
      <c r="D2151" s="295">
        <v>16.899999999999999</v>
      </c>
      <c r="E2151" s="295">
        <v>15.9</v>
      </c>
      <c r="F2151" s="295">
        <v>11.4</v>
      </c>
      <c r="G2151" s="295">
        <v>7.5</v>
      </c>
      <c r="H2151" s="295">
        <v>9</v>
      </c>
      <c r="I2151" s="295">
        <v>2.8</v>
      </c>
      <c r="J2151" s="295">
        <v>0.9</v>
      </c>
      <c r="K2151" s="295">
        <v>6.5</v>
      </c>
      <c r="L2151" s="295">
        <v>3.9</v>
      </c>
      <c r="M2151" s="295">
        <v>14.5</v>
      </c>
      <c r="N2151" s="300">
        <v>15.1</v>
      </c>
      <c r="O2151" s="99"/>
    </row>
    <row r="2152" spans="1:15">
      <c r="A2152" s="99"/>
      <c r="B2152" s="321">
        <v>19</v>
      </c>
      <c r="C2152" s="295">
        <v>22.6</v>
      </c>
      <c r="D2152" s="295">
        <v>15.8</v>
      </c>
      <c r="E2152" s="295">
        <v>17.8</v>
      </c>
      <c r="F2152" s="295">
        <v>13.2</v>
      </c>
      <c r="G2152" s="295">
        <v>5.4</v>
      </c>
      <c r="H2152" s="295">
        <v>10.199999999999999</v>
      </c>
      <c r="I2152" s="295">
        <v>1.9</v>
      </c>
      <c r="J2152" s="295">
        <v>0.7</v>
      </c>
      <c r="K2152" s="295">
        <v>3.3</v>
      </c>
      <c r="L2152" s="295">
        <v>7.1</v>
      </c>
      <c r="M2152" s="295">
        <v>14.8</v>
      </c>
      <c r="N2152" s="300">
        <v>11.8</v>
      </c>
      <c r="O2152" s="99"/>
    </row>
    <row r="2153" spans="1:15">
      <c r="A2153" s="99"/>
      <c r="B2153" s="321">
        <v>20</v>
      </c>
      <c r="C2153" s="295">
        <v>24.6</v>
      </c>
      <c r="D2153" s="295">
        <v>14.4</v>
      </c>
      <c r="E2153" s="295">
        <v>15.4</v>
      </c>
      <c r="F2153" s="295">
        <v>14.2</v>
      </c>
      <c r="G2153" s="295">
        <v>5.4</v>
      </c>
      <c r="H2153" s="295">
        <v>4</v>
      </c>
      <c r="I2153" s="295">
        <v>0.4</v>
      </c>
      <c r="J2153" s="295">
        <v>3.9</v>
      </c>
      <c r="K2153" s="295">
        <v>2.7</v>
      </c>
      <c r="L2153" s="295">
        <v>10.7</v>
      </c>
      <c r="M2153" s="295">
        <v>9.4</v>
      </c>
      <c r="N2153" s="300">
        <v>12.4</v>
      </c>
      <c r="O2153" s="99"/>
    </row>
    <row r="2154" spans="1:15">
      <c r="A2154" s="99"/>
      <c r="B2154" s="321">
        <v>21</v>
      </c>
      <c r="C2154" s="295">
        <v>21.9</v>
      </c>
      <c r="D2154" s="295">
        <v>12.9</v>
      </c>
      <c r="E2154" s="295">
        <v>15.9</v>
      </c>
      <c r="F2154" s="295">
        <v>11</v>
      </c>
      <c r="G2154" s="295">
        <v>4.5</v>
      </c>
      <c r="H2154" s="295">
        <v>4.5999999999999996</v>
      </c>
      <c r="I2154" s="295">
        <v>0.8</v>
      </c>
      <c r="J2154" s="295">
        <v>1.8</v>
      </c>
      <c r="K2154" s="295">
        <v>6.7</v>
      </c>
      <c r="L2154" s="295">
        <v>12.8</v>
      </c>
      <c r="M2154" s="295">
        <v>10.6</v>
      </c>
      <c r="N2154" s="300">
        <v>13.3</v>
      </c>
      <c r="O2154" s="99"/>
    </row>
    <row r="2155" spans="1:15">
      <c r="A2155" s="99"/>
      <c r="B2155" s="321">
        <v>22</v>
      </c>
      <c r="C2155" s="295">
        <v>22.1</v>
      </c>
      <c r="D2155" s="295">
        <v>13.8</v>
      </c>
      <c r="E2155" s="295">
        <v>9.6999999999999993</v>
      </c>
      <c r="F2155" s="295">
        <v>6.5</v>
      </c>
      <c r="G2155" s="295">
        <v>2.2999999999999998</v>
      </c>
      <c r="H2155" s="295">
        <v>7</v>
      </c>
      <c r="I2155" s="295">
        <v>3.3</v>
      </c>
      <c r="J2155" s="295">
        <v>1.9</v>
      </c>
      <c r="K2155" s="295">
        <v>3.5</v>
      </c>
      <c r="L2155" s="295">
        <v>9.5</v>
      </c>
      <c r="M2155" s="295">
        <v>10.9</v>
      </c>
      <c r="N2155" s="300">
        <v>14</v>
      </c>
      <c r="O2155" s="99"/>
    </row>
    <row r="2156" spans="1:15">
      <c r="A2156" s="99"/>
      <c r="B2156" s="321">
        <v>23</v>
      </c>
      <c r="C2156" s="295">
        <v>18.899999999999999</v>
      </c>
      <c r="D2156" s="295">
        <v>13.8</v>
      </c>
      <c r="E2156" s="295">
        <v>8.4</v>
      </c>
      <c r="F2156" s="295">
        <v>9.1</v>
      </c>
      <c r="G2156" s="295">
        <v>4.3</v>
      </c>
      <c r="H2156" s="295">
        <v>8.6</v>
      </c>
      <c r="I2156" s="295">
        <v>0.6</v>
      </c>
      <c r="J2156" s="295">
        <v>3.8</v>
      </c>
      <c r="K2156" s="295">
        <v>3.7</v>
      </c>
      <c r="L2156" s="295">
        <v>9.6999999999999993</v>
      </c>
      <c r="M2156" s="295">
        <v>14.4</v>
      </c>
      <c r="N2156" s="300">
        <v>11.1</v>
      </c>
      <c r="O2156" s="99"/>
    </row>
    <row r="2157" spans="1:15">
      <c r="A2157" s="99"/>
      <c r="B2157" s="321">
        <v>24</v>
      </c>
      <c r="C2157" s="295">
        <v>17</v>
      </c>
      <c r="D2157" s="295">
        <v>12.2</v>
      </c>
      <c r="E2157" s="295">
        <v>9.5</v>
      </c>
      <c r="F2157" s="295">
        <v>6.6</v>
      </c>
      <c r="G2157" s="295">
        <v>5.3</v>
      </c>
      <c r="H2157" s="295">
        <v>6.7</v>
      </c>
      <c r="I2157" s="295">
        <v>0</v>
      </c>
      <c r="J2157" s="295">
        <v>3.6</v>
      </c>
      <c r="K2157" s="295">
        <v>4.8</v>
      </c>
      <c r="L2157" s="295">
        <v>11.2</v>
      </c>
      <c r="M2157" s="295">
        <v>14.6</v>
      </c>
      <c r="N2157" s="300">
        <v>14.1</v>
      </c>
      <c r="O2157" s="99"/>
    </row>
    <row r="2158" spans="1:15">
      <c r="A2158" s="99"/>
      <c r="B2158" s="321">
        <v>25</v>
      </c>
      <c r="C2158" s="295">
        <v>19.8</v>
      </c>
      <c r="D2158" s="295">
        <v>12.9</v>
      </c>
      <c r="E2158" s="295">
        <v>11.8</v>
      </c>
      <c r="F2158" s="295">
        <v>5.6</v>
      </c>
      <c r="G2158" s="295">
        <v>3.7</v>
      </c>
      <c r="H2158" s="295">
        <v>3.6</v>
      </c>
      <c r="I2158" s="295">
        <v>1.3</v>
      </c>
      <c r="J2158" s="295">
        <v>2.2000000000000002</v>
      </c>
      <c r="K2158" s="295">
        <v>10</v>
      </c>
      <c r="L2158" s="295">
        <v>15.3</v>
      </c>
      <c r="M2158" s="295">
        <v>14.5</v>
      </c>
      <c r="N2158" s="300">
        <v>15.8</v>
      </c>
      <c r="O2158" s="99"/>
    </row>
    <row r="2159" spans="1:15">
      <c r="A2159" s="99"/>
      <c r="B2159" s="321">
        <v>26</v>
      </c>
      <c r="C2159" s="295">
        <v>21.6</v>
      </c>
      <c r="D2159" s="295">
        <v>13.4</v>
      </c>
      <c r="E2159" s="295">
        <v>13</v>
      </c>
      <c r="F2159" s="295">
        <v>8.4</v>
      </c>
      <c r="G2159" s="295">
        <v>2.9</v>
      </c>
      <c r="H2159" s="295">
        <v>-1.4</v>
      </c>
      <c r="I2159" s="295">
        <v>0.8</v>
      </c>
      <c r="J2159" s="295">
        <v>0.7</v>
      </c>
      <c r="K2159" s="295">
        <v>9.6</v>
      </c>
      <c r="L2159" s="295">
        <v>13.9</v>
      </c>
      <c r="M2159" s="295">
        <v>10.9</v>
      </c>
      <c r="N2159" s="300">
        <v>17.899999999999999</v>
      </c>
      <c r="O2159" s="99"/>
    </row>
    <row r="2160" spans="1:15">
      <c r="A2160" s="99"/>
      <c r="B2160" s="321">
        <v>27</v>
      </c>
      <c r="C2160" s="295">
        <v>22.1</v>
      </c>
      <c r="D2160" s="295">
        <v>12.5</v>
      </c>
      <c r="E2160" s="295">
        <v>12.7</v>
      </c>
      <c r="F2160" s="295">
        <v>5.5</v>
      </c>
      <c r="G2160" s="295">
        <v>2.2000000000000002</v>
      </c>
      <c r="H2160" s="295">
        <v>-4.0999999999999996</v>
      </c>
      <c r="I2160" s="295">
        <v>1.5</v>
      </c>
      <c r="J2160" s="295">
        <v>-0.4</v>
      </c>
      <c r="K2160" s="295">
        <v>6.9</v>
      </c>
      <c r="L2160" s="295">
        <v>14.4</v>
      </c>
      <c r="M2160" s="295">
        <v>9.8000000000000007</v>
      </c>
      <c r="N2160" s="300">
        <v>16</v>
      </c>
      <c r="O2160" s="99"/>
    </row>
    <row r="2161" spans="1:15">
      <c r="A2161" s="99"/>
      <c r="B2161" s="321">
        <v>28</v>
      </c>
      <c r="C2161" s="295">
        <v>20.5</v>
      </c>
      <c r="D2161" s="295">
        <v>12.6</v>
      </c>
      <c r="E2161" s="295">
        <v>11.2</v>
      </c>
      <c r="F2161" s="295">
        <v>3.2</v>
      </c>
      <c r="G2161" s="295">
        <v>1.5</v>
      </c>
      <c r="H2161" s="295">
        <v>-5.2</v>
      </c>
      <c r="I2161" s="295">
        <v>2.1</v>
      </c>
      <c r="J2161" s="295">
        <v>1.2</v>
      </c>
      <c r="K2161" s="295">
        <v>4.5</v>
      </c>
      <c r="L2161" s="295">
        <v>5.5</v>
      </c>
      <c r="M2161" s="295">
        <v>13.9</v>
      </c>
      <c r="N2161" s="300">
        <v>16.5</v>
      </c>
      <c r="O2161" s="99"/>
    </row>
    <row r="2162" spans="1:15">
      <c r="A2162" s="99"/>
      <c r="B2162" s="321">
        <v>29</v>
      </c>
      <c r="C2162" s="295">
        <v>20.7</v>
      </c>
      <c r="D2162" s="295">
        <v>15.4</v>
      </c>
      <c r="E2162" s="295">
        <v>13.9</v>
      </c>
      <c r="F2162" s="295">
        <v>5.4</v>
      </c>
      <c r="G2162" s="295">
        <v>2.7</v>
      </c>
      <c r="H2162" s="295">
        <v>-6.8</v>
      </c>
      <c r="I2162" s="295">
        <v>1.5</v>
      </c>
      <c r="J2162" s="295"/>
      <c r="K2162" s="295">
        <v>9.6999999999999993</v>
      </c>
      <c r="L2162" s="295">
        <v>7.1</v>
      </c>
      <c r="M2162" s="295">
        <v>15.5</v>
      </c>
      <c r="N2162" s="300">
        <v>18.5</v>
      </c>
      <c r="O2162" s="99"/>
    </row>
    <row r="2163" spans="1:15">
      <c r="A2163" s="99"/>
      <c r="B2163" s="321">
        <v>30</v>
      </c>
      <c r="C2163" s="295">
        <v>19.899999999999999</v>
      </c>
      <c r="D2163" s="295">
        <v>14.8</v>
      </c>
      <c r="E2163" s="295">
        <v>15.8</v>
      </c>
      <c r="F2163" s="295">
        <v>7.9</v>
      </c>
      <c r="G2163" s="295">
        <v>2.2000000000000002</v>
      </c>
      <c r="H2163" s="295">
        <v>-4.9000000000000004</v>
      </c>
      <c r="I2163" s="295">
        <v>0.4</v>
      </c>
      <c r="J2163" s="295"/>
      <c r="K2163" s="295">
        <v>5</v>
      </c>
      <c r="L2163" s="295">
        <v>9.9</v>
      </c>
      <c r="M2163" s="295">
        <v>12.6</v>
      </c>
      <c r="N2163" s="300">
        <v>20</v>
      </c>
      <c r="O2163" s="99"/>
    </row>
    <row r="2164" spans="1:15" ht="15" thickBot="1">
      <c r="A2164" s="99"/>
      <c r="B2164" s="325">
        <v>31</v>
      </c>
      <c r="C2164" s="302">
        <v>19.100000000000001</v>
      </c>
      <c r="D2164" s="302">
        <v>13.7</v>
      </c>
      <c r="E2164" s="302"/>
      <c r="F2164" s="302">
        <v>9.1</v>
      </c>
      <c r="G2164" s="302"/>
      <c r="H2164" s="302">
        <v>0.1</v>
      </c>
      <c r="I2164" s="302">
        <v>0.1</v>
      </c>
      <c r="J2164" s="302"/>
      <c r="K2164" s="302">
        <v>5.6</v>
      </c>
      <c r="L2164" s="302"/>
      <c r="M2164" s="302">
        <v>14.4</v>
      </c>
      <c r="N2164" s="303"/>
      <c r="O2164" s="99"/>
    </row>
    <row r="2165" spans="1:15">
      <c r="A2165" s="306" t="s">
        <v>652</v>
      </c>
      <c r="B2165" s="304" t="s">
        <v>211</v>
      </c>
      <c r="C2165" s="219">
        <v>0</v>
      </c>
      <c r="D2165" s="219">
        <v>0</v>
      </c>
      <c r="E2165" s="219">
        <v>7</v>
      </c>
      <c r="F2165" s="219">
        <v>19</v>
      </c>
      <c r="G2165" s="219">
        <v>31</v>
      </c>
      <c r="H2165" s="219">
        <v>31</v>
      </c>
      <c r="I2165" s="219">
        <v>31</v>
      </c>
      <c r="J2165" s="219">
        <v>28</v>
      </c>
      <c r="K2165" s="219">
        <v>31</v>
      </c>
      <c r="L2165" s="219">
        <v>26</v>
      </c>
      <c r="M2165" s="219">
        <v>13</v>
      </c>
      <c r="N2165" s="220">
        <v>5</v>
      </c>
    </row>
    <row r="2166" spans="1:15" ht="15" thickBot="1">
      <c r="A2166" s="307" t="s">
        <v>651</v>
      </c>
      <c r="B2166" s="305" t="s">
        <v>650</v>
      </c>
      <c r="C2166" s="211">
        <v>19.49677419354839</v>
      </c>
      <c r="D2166" s="211">
        <v>16.219354838709673</v>
      </c>
      <c r="E2166" s="211">
        <v>14.789999999999997</v>
      </c>
      <c r="F2166" s="211">
        <v>11.029032258064516</v>
      </c>
      <c r="G2166" s="211">
        <v>6.6966666666666672</v>
      </c>
      <c r="H2166" s="211">
        <v>3.0096774193548383</v>
      </c>
      <c r="I2166" s="211">
        <v>2.6258064516129029</v>
      </c>
      <c r="J2166" s="211">
        <v>0.77857142857142869</v>
      </c>
      <c r="K2166" s="211">
        <v>5.0516129032258057</v>
      </c>
      <c r="L2166" s="211">
        <v>8.42</v>
      </c>
      <c r="M2166" s="211">
        <v>13.296774193548385</v>
      </c>
      <c r="N2166" s="212">
        <v>16.630000000000003</v>
      </c>
    </row>
    <row r="2167" spans="1:15">
      <c r="B2167" s="108"/>
      <c r="C2167" s="105"/>
      <c r="D2167" s="105"/>
      <c r="E2167" s="107"/>
      <c r="F2167" s="105"/>
      <c r="G2167" s="105"/>
      <c r="H2167" s="106"/>
      <c r="I2167" s="105"/>
      <c r="J2167" s="105"/>
      <c r="K2167" s="105"/>
      <c r="L2167" s="105"/>
      <c r="M2167" s="105"/>
      <c r="N2167" s="105"/>
    </row>
    <row r="2168" spans="1:15" ht="15" thickBot="1">
      <c r="B2168" s="108"/>
      <c r="C2168" s="105"/>
      <c r="D2168" s="105"/>
      <c r="E2168" s="107"/>
      <c r="F2168" s="105"/>
      <c r="G2168" s="105"/>
      <c r="H2168" s="106"/>
      <c r="I2168" s="105"/>
      <c r="J2168" s="105"/>
      <c r="K2168" s="105"/>
      <c r="L2168" s="105"/>
      <c r="M2168" s="105"/>
      <c r="N2168" s="105"/>
    </row>
    <row r="2169" spans="1:15" ht="15" thickBot="1">
      <c r="A2169" s="318" t="s">
        <v>690</v>
      </c>
      <c r="B2169" s="284" t="s">
        <v>236</v>
      </c>
      <c r="C2169" s="285" t="s">
        <v>667</v>
      </c>
      <c r="D2169" s="285" t="s">
        <v>667</v>
      </c>
      <c r="E2169" s="285" t="s">
        <v>667</v>
      </c>
      <c r="F2169" s="285" t="s">
        <v>667</v>
      </c>
      <c r="G2169" s="285" t="s">
        <v>667</v>
      </c>
      <c r="H2169" s="285" t="s">
        <v>667</v>
      </c>
      <c r="I2169" s="285" t="s">
        <v>666</v>
      </c>
      <c r="J2169" s="285" t="s">
        <v>666</v>
      </c>
      <c r="K2169" s="285" t="s">
        <v>666</v>
      </c>
      <c r="L2169" s="285" t="s">
        <v>666</v>
      </c>
      <c r="M2169" s="285" t="s">
        <v>666</v>
      </c>
      <c r="N2169" s="286" t="s">
        <v>666</v>
      </c>
      <c r="O2169" s="99"/>
    </row>
    <row r="2170" spans="1:15" ht="15" thickBot="1">
      <c r="A2170" s="102"/>
      <c r="B2170" s="287" t="s">
        <v>195</v>
      </c>
      <c r="C2170" s="288" t="s">
        <v>665</v>
      </c>
      <c r="D2170" s="288" t="s">
        <v>664</v>
      </c>
      <c r="E2170" s="288" t="s">
        <v>663</v>
      </c>
      <c r="F2170" s="288" t="s">
        <v>662</v>
      </c>
      <c r="G2170" s="288" t="s">
        <v>661</v>
      </c>
      <c r="H2170" s="288" t="s">
        <v>660</v>
      </c>
      <c r="I2170" s="288" t="s">
        <v>659</v>
      </c>
      <c r="J2170" s="288" t="s">
        <v>658</v>
      </c>
      <c r="K2170" s="288" t="s">
        <v>657</v>
      </c>
      <c r="L2170" s="288" t="s">
        <v>656</v>
      </c>
      <c r="M2170" s="288" t="s">
        <v>655</v>
      </c>
      <c r="N2170" s="289" t="s">
        <v>654</v>
      </c>
      <c r="O2170" s="99"/>
    </row>
    <row r="2171" spans="1:15" ht="15" thickBot="1">
      <c r="A2171" s="102"/>
      <c r="B2171" s="319" t="s">
        <v>653</v>
      </c>
      <c r="C2171" s="102"/>
      <c r="D2171" s="102"/>
      <c r="E2171" s="104"/>
      <c r="F2171" s="102"/>
      <c r="G2171" s="102"/>
      <c r="H2171" s="103"/>
      <c r="I2171" s="102"/>
      <c r="J2171" s="102"/>
      <c r="K2171" s="102"/>
      <c r="L2171" s="102"/>
      <c r="M2171" s="102"/>
      <c r="N2171" s="102"/>
      <c r="O2171" s="99"/>
    </row>
    <row r="2172" spans="1:15">
      <c r="A2172" s="99"/>
      <c r="B2172" s="314">
        <v>1</v>
      </c>
      <c r="C2172" s="322">
        <v>17.2</v>
      </c>
      <c r="D2172" s="297">
        <v>21.3</v>
      </c>
      <c r="E2172" s="297">
        <v>13.7</v>
      </c>
      <c r="F2172" s="297">
        <v>16</v>
      </c>
      <c r="G2172" s="297">
        <v>10.4</v>
      </c>
      <c r="H2172" s="297">
        <v>-0.5</v>
      </c>
      <c r="I2172" s="297">
        <v>2.2999999999999998</v>
      </c>
      <c r="J2172" s="297">
        <v>0.8</v>
      </c>
      <c r="K2172" s="297">
        <v>3.9</v>
      </c>
      <c r="L2172" s="297">
        <v>3</v>
      </c>
      <c r="M2172" s="297">
        <v>9.6</v>
      </c>
      <c r="N2172" s="298">
        <v>18.3</v>
      </c>
      <c r="O2172" s="99"/>
    </row>
    <row r="2173" spans="1:15">
      <c r="A2173" s="99"/>
      <c r="B2173" s="315">
        <v>2</v>
      </c>
      <c r="C2173" s="312">
        <v>17.2</v>
      </c>
      <c r="D2173" s="295">
        <v>24.9</v>
      </c>
      <c r="E2173" s="295">
        <v>13.4</v>
      </c>
      <c r="F2173" s="295">
        <v>14.8</v>
      </c>
      <c r="G2173" s="295">
        <v>7.3</v>
      </c>
      <c r="H2173" s="295">
        <v>-0.7</v>
      </c>
      <c r="I2173" s="295">
        <v>2.8</v>
      </c>
      <c r="J2173" s="295">
        <v>0.1</v>
      </c>
      <c r="K2173" s="295">
        <v>5</v>
      </c>
      <c r="L2173" s="295">
        <v>2.4</v>
      </c>
      <c r="M2173" s="295">
        <v>11.7</v>
      </c>
      <c r="N2173" s="300">
        <v>21.5</v>
      </c>
      <c r="O2173" s="99"/>
    </row>
    <row r="2174" spans="1:15">
      <c r="A2174" s="99"/>
      <c r="B2174" s="315">
        <v>3</v>
      </c>
      <c r="C2174" s="312">
        <v>20.8</v>
      </c>
      <c r="D2174" s="295">
        <v>22.2</v>
      </c>
      <c r="E2174" s="295">
        <v>15.7</v>
      </c>
      <c r="F2174" s="295">
        <v>13.2</v>
      </c>
      <c r="G2174" s="295">
        <v>7.7</v>
      </c>
      <c r="H2174" s="295">
        <v>1.7</v>
      </c>
      <c r="I2174" s="295">
        <v>2</v>
      </c>
      <c r="J2174" s="295">
        <v>0.3</v>
      </c>
      <c r="K2174" s="295">
        <v>4.9000000000000004</v>
      </c>
      <c r="L2174" s="295">
        <v>3.8</v>
      </c>
      <c r="M2174" s="295">
        <v>12.8</v>
      </c>
      <c r="N2174" s="300">
        <v>22.3</v>
      </c>
      <c r="O2174" s="99"/>
    </row>
    <row r="2175" spans="1:15">
      <c r="A2175" s="99"/>
      <c r="B2175" s="315">
        <v>4</v>
      </c>
      <c r="C2175" s="312">
        <v>23.4</v>
      </c>
      <c r="D2175" s="295">
        <v>18.3</v>
      </c>
      <c r="E2175" s="295">
        <v>19</v>
      </c>
      <c r="F2175" s="295">
        <v>11.4</v>
      </c>
      <c r="G2175" s="295">
        <v>9.5</v>
      </c>
      <c r="H2175" s="295">
        <v>5.7</v>
      </c>
      <c r="I2175" s="295">
        <v>2</v>
      </c>
      <c r="J2175" s="295">
        <v>-1.6</v>
      </c>
      <c r="K2175" s="295">
        <v>4.4000000000000004</v>
      </c>
      <c r="L2175" s="295">
        <v>3.3</v>
      </c>
      <c r="M2175" s="295">
        <v>17.7</v>
      </c>
      <c r="N2175" s="300">
        <v>19.100000000000001</v>
      </c>
      <c r="O2175" s="99"/>
    </row>
    <row r="2176" spans="1:15">
      <c r="A2176" s="99"/>
      <c r="B2176" s="315">
        <v>5</v>
      </c>
      <c r="C2176" s="312">
        <v>22.5</v>
      </c>
      <c r="D2176" s="295">
        <v>18.5</v>
      </c>
      <c r="E2176" s="295">
        <v>20.5</v>
      </c>
      <c r="F2176" s="295">
        <v>12.2</v>
      </c>
      <c r="G2176" s="295">
        <v>10.3</v>
      </c>
      <c r="H2176" s="295">
        <v>4.9000000000000004</v>
      </c>
      <c r="I2176" s="295">
        <v>2.1</v>
      </c>
      <c r="J2176" s="295">
        <v>-1.9</v>
      </c>
      <c r="K2176" s="295">
        <v>3.5</v>
      </c>
      <c r="L2176" s="295">
        <v>3.9</v>
      </c>
      <c r="M2176" s="295">
        <v>21.4</v>
      </c>
      <c r="N2176" s="300">
        <v>22</v>
      </c>
      <c r="O2176" s="99"/>
    </row>
    <row r="2177" spans="1:15">
      <c r="A2177" s="99"/>
      <c r="B2177" s="315">
        <v>6</v>
      </c>
      <c r="C2177" s="312">
        <v>25.3</v>
      </c>
      <c r="D2177" s="295">
        <v>21.2</v>
      </c>
      <c r="E2177" s="295">
        <v>20.5</v>
      </c>
      <c r="F2177" s="295">
        <v>12</v>
      </c>
      <c r="G2177" s="295">
        <v>8.6999999999999993</v>
      </c>
      <c r="H2177" s="295">
        <v>4.4000000000000004</v>
      </c>
      <c r="I2177" s="295">
        <v>0.7</v>
      </c>
      <c r="J2177" s="295">
        <v>-2.5</v>
      </c>
      <c r="K2177" s="295">
        <v>4.0999999999999996</v>
      </c>
      <c r="L2177" s="295">
        <v>2.1</v>
      </c>
      <c r="M2177" s="295">
        <v>14.1</v>
      </c>
      <c r="N2177" s="300">
        <v>26.1</v>
      </c>
      <c r="O2177" s="99"/>
    </row>
    <row r="2178" spans="1:15">
      <c r="A2178" s="99"/>
      <c r="B2178" s="315">
        <v>7</v>
      </c>
      <c r="C2178" s="312">
        <v>23.8</v>
      </c>
      <c r="D2178" s="295">
        <v>21.4</v>
      </c>
      <c r="E2178" s="295">
        <v>19.8</v>
      </c>
      <c r="F2178" s="295">
        <v>12.2</v>
      </c>
      <c r="G2178" s="295">
        <v>8.6999999999999993</v>
      </c>
      <c r="H2178" s="295">
        <v>4</v>
      </c>
      <c r="I2178" s="295">
        <v>-0.6</v>
      </c>
      <c r="J2178" s="295">
        <v>-1.3</v>
      </c>
      <c r="K2178" s="295">
        <v>6.7</v>
      </c>
      <c r="L2178" s="295">
        <v>6.7</v>
      </c>
      <c r="M2178" s="295">
        <v>14.2</v>
      </c>
      <c r="N2178" s="300">
        <v>18.3</v>
      </c>
      <c r="O2178" s="99"/>
    </row>
    <row r="2179" spans="1:15">
      <c r="A2179" s="99"/>
      <c r="B2179" s="315">
        <v>8</v>
      </c>
      <c r="C2179" s="312">
        <v>20.8</v>
      </c>
      <c r="D2179" s="295">
        <v>23</v>
      </c>
      <c r="E2179" s="295">
        <v>18.8</v>
      </c>
      <c r="F2179" s="295">
        <v>14.1</v>
      </c>
      <c r="G2179" s="295">
        <v>8.4</v>
      </c>
      <c r="H2179" s="295">
        <v>2.1</v>
      </c>
      <c r="I2179" s="295">
        <v>5</v>
      </c>
      <c r="J2179" s="295">
        <v>-0.6</v>
      </c>
      <c r="K2179" s="295">
        <v>8</v>
      </c>
      <c r="L2179" s="295">
        <v>6.8</v>
      </c>
      <c r="M2179" s="295">
        <v>16</v>
      </c>
      <c r="N2179" s="300">
        <v>15</v>
      </c>
      <c r="O2179" s="99"/>
    </row>
    <row r="2180" spans="1:15">
      <c r="A2180" s="99"/>
      <c r="B2180" s="315">
        <v>9</v>
      </c>
      <c r="C2180" s="312">
        <v>15.4</v>
      </c>
      <c r="D2180" s="295">
        <v>23</v>
      </c>
      <c r="E2180" s="295">
        <v>17.7</v>
      </c>
      <c r="F2180" s="295">
        <v>15.3</v>
      </c>
      <c r="G2180" s="295">
        <v>7.1</v>
      </c>
      <c r="H2180" s="295">
        <v>-1.3</v>
      </c>
      <c r="I2180" s="295">
        <v>7.1</v>
      </c>
      <c r="J2180" s="295">
        <v>3.3</v>
      </c>
      <c r="K2180" s="295">
        <v>6.8</v>
      </c>
      <c r="L2180" s="295">
        <v>10.3</v>
      </c>
      <c r="M2180" s="295">
        <v>14</v>
      </c>
      <c r="N2180" s="300">
        <v>11.1</v>
      </c>
      <c r="O2180" s="99"/>
    </row>
    <row r="2181" spans="1:15">
      <c r="A2181" s="99"/>
      <c r="B2181" s="315">
        <v>10</v>
      </c>
      <c r="C2181" s="312">
        <v>13.9</v>
      </c>
      <c r="D2181" s="295">
        <v>23.5</v>
      </c>
      <c r="E2181" s="295">
        <v>15</v>
      </c>
      <c r="F2181" s="295">
        <v>14.3</v>
      </c>
      <c r="G2181" s="295">
        <v>9.6</v>
      </c>
      <c r="H2181" s="295">
        <v>0.4</v>
      </c>
      <c r="I2181" s="295">
        <v>9.6999999999999993</v>
      </c>
      <c r="J2181" s="295">
        <v>4.3</v>
      </c>
      <c r="K2181" s="295">
        <v>8.1</v>
      </c>
      <c r="L2181" s="295">
        <v>12.4</v>
      </c>
      <c r="M2181" s="295">
        <v>14.2</v>
      </c>
      <c r="N2181" s="300">
        <v>16.5</v>
      </c>
      <c r="O2181" s="99"/>
    </row>
    <row r="2182" spans="1:15">
      <c r="A2182" s="99"/>
      <c r="B2182" s="315">
        <v>11</v>
      </c>
      <c r="C2182" s="312">
        <v>18.100000000000001</v>
      </c>
      <c r="D2182" s="295">
        <v>17.7</v>
      </c>
      <c r="E2182" s="295">
        <v>14.3</v>
      </c>
      <c r="F2182" s="295">
        <v>14.9</v>
      </c>
      <c r="G2182" s="295">
        <v>11.3</v>
      </c>
      <c r="H2182" s="295">
        <v>4.5999999999999996</v>
      </c>
      <c r="I2182" s="295">
        <v>3.7</v>
      </c>
      <c r="J2182" s="295">
        <v>3.3</v>
      </c>
      <c r="K2182" s="295">
        <v>4.5</v>
      </c>
      <c r="L2182" s="295">
        <v>13.9</v>
      </c>
      <c r="M2182" s="295">
        <v>14.8</v>
      </c>
      <c r="N2182" s="300">
        <v>19.100000000000001</v>
      </c>
      <c r="O2182" s="99"/>
    </row>
    <row r="2183" spans="1:15">
      <c r="A2183" s="99"/>
      <c r="B2183" s="315">
        <v>12</v>
      </c>
      <c r="C2183" s="312">
        <v>18.5</v>
      </c>
      <c r="D2183" s="295">
        <v>17.899999999999999</v>
      </c>
      <c r="E2183" s="295">
        <v>15.8</v>
      </c>
      <c r="F2183" s="295">
        <v>14.3</v>
      </c>
      <c r="G2183" s="295">
        <v>11.1</v>
      </c>
      <c r="H2183" s="295">
        <v>6.9</v>
      </c>
      <c r="I2183" s="295">
        <v>5.0999999999999996</v>
      </c>
      <c r="J2183" s="295">
        <v>1.5</v>
      </c>
      <c r="K2183" s="295">
        <v>3.9</v>
      </c>
      <c r="L2183" s="295">
        <v>12.9</v>
      </c>
      <c r="M2183" s="295">
        <v>20</v>
      </c>
      <c r="N2183" s="300">
        <v>24.1</v>
      </c>
      <c r="O2183" s="99"/>
    </row>
    <row r="2184" spans="1:15">
      <c r="A2184" s="99"/>
      <c r="B2184" s="315">
        <v>13</v>
      </c>
      <c r="C2184" s="312">
        <v>18.3</v>
      </c>
      <c r="D2184" s="295">
        <v>17.100000000000001</v>
      </c>
      <c r="E2184" s="295">
        <v>17.100000000000001</v>
      </c>
      <c r="F2184" s="295">
        <v>15.7</v>
      </c>
      <c r="G2184" s="295">
        <v>11.1</v>
      </c>
      <c r="H2184" s="295">
        <v>8.6</v>
      </c>
      <c r="I2184" s="295">
        <v>8.4</v>
      </c>
      <c r="J2184" s="295">
        <v>1.1000000000000001</v>
      </c>
      <c r="K2184" s="295">
        <v>3.4</v>
      </c>
      <c r="L2184" s="295">
        <v>9.4</v>
      </c>
      <c r="M2184" s="295">
        <v>16.5</v>
      </c>
      <c r="N2184" s="300">
        <v>20.2</v>
      </c>
      <c r="O2184" s="99"/>
    </row>
    <row r="2185" spans="1:15">
      <c r="A2185" s="99"/>
      <c r="B2185" s="315">
        <v>14</v>
      </c>
      <c r="C2185" s="312">
        <v>20.8</v>
      </c>
      <c r="D2185" s="295">
        <v>16.899999999999999</v>
      </c>
      <c r="E2185" s="295">
        <v>16.5</v>
      </c>
      <c r="F2185" s="295">
        <v>13.9</v>
      </c>
      <c r="G2185" s="295">
        <v>10.6</v>
      </c>
      <c r="H2185" s="295">
        <v>8.1999999999999993</v>
      </c>
      <c r="I2185" s="295">
        <v>6</v>
      </c>
      <c r="J2185" s="295">
        <v>0.9</v>
      </c>
      <c r="K2185" s="295">
        <v>3.1</v>
      </c>
      <c r="L2185" s="295">
        <v>11.5</v>
      </c>
      <c r="M2185" s="295">
        <v>12.9</v>
      </c>
      <c r="N2185" s="300">
        <v>19.8</v>
      </c>
      <c r="O2185" s="99"/>
    </row>
    <row r="2186" spans="1:15">
      <c r="A2186" s="99"/>
      <c r="B2186" s="315">
        <v>15</v>
      </c>
      <c r="C2186" s="312">
        <v>23.2</v>
      </c>
      <c r="D2186" s="295">
        <v>15.7</v>
      </c>
      <c r="E2186" s="295">
        <v>18.7</v>
      </c>
      <c r="F2186" s="295">
        <v>11.8</v>
      </c>
      <c r="G2186" s="295">
        <v>11.4</v>
      </c>
      <c r="H2186" s="295">
        <v>7.8</v>
      </c>
      <c r="I2186" s="295">
        <v>4</v>
      </c>
      <c r="J2186" s="295">
        <v>4</v>
      </c>
      <c r="K2186" s="295">
        <v>5.3</v>
      </c>
      <c r="L2186" s="295">
        <v>17.100000000000001</v>
      </c>
      <c r="M2186" s="295">
        <v>14.6</v>
      </c>
      <c r="N2186" s="300">
        <v>16.7</v>
      </c>
      <c r="O2186" s="99"/>
    </row>
    <row r="2187" spans="1:15">
      <c r="A2187" s="99"/>
      <c r="B2187" s="315">
        <v>16</v>
      </c>
      <c r="C2187" s="312">
        <v>23.4</v>
      </c>
      <c r="D2187" s="295">
        <v>14.5</v>
      </c>
      <c r="E2187" s="295">
        <v>17.8</v>
      </c>
      <c r="F2187" s="295">
        <v>14.2</v>
      </c>
      <c r="G2187" s="295">
        <v>9</v>
      </c>
      <c r="H2187" s="295">
        <v>5.2</v>
      </c>
      <c r="I2187" s="295">
        <v>3.6</v>
      </c>
      <c r="J2187" s="295">
        <v>3.8</v>
      </c>
      <c r="K2187" s="295">
        <v>8</v>
      </c>
      <c r="L2187" s="295">
        <v>14.5</v>
      </c>
      <c r="M2187" s="295">
        <v>15.6</v>
      </c>
      <c r="N2187" s="300">
        <v>14.7</v>
      </c>
      <c r="O2187" s="99"/>
    </row>
    <row r="2188" spans="1:15">
      <c r="A2188" s="99"/>
      <c r="B2188" s="315">
        <v>17</v>
      </c>
      <c r="C2188" s="312">
        <v>24.1</v>
      </c>
      <c r="D2188" s="295">
        <v>16.2</v>
      </c>
      <c r="E2188" s="295">
        <v>17.2</v>
      </c>
      <c r="F2188" s="295">
        <v>13.1</v>
      </c>
      <c r="G2188" s="295">
        <v>7.7</v>
      </c>
      <c r="H2188" s="295">
        <v>3.6</v>
      </c>
      <c r="I2188" s="295">
        <v>3.3</v>
      </c>
      <c r="J2188" s="295">
        <v>1.2</v>
      </c>
      <c r="K2188" s="295">
        <v>9.3000000000000007</v>
      </c>
      <c r="L2188" s="295">
        <v>9</v>
      </c>
      <c r="M2188" s="295">
        <v>13.4</v>
      </c>
      <c r="N2188" s="300">
        <v>15.1</v>
      </c>
      <c r="O2188" s="99"/>
    </row>
    <row r="2189" spans="1:15">
      <c r="A2189" s="99"/>
      <c r="B2189" s="315">
        <v>18</v>
      </c>
      <c r="C2189" s="312">
        <v>25.7</v>
      </c>
      <c r="D2189" s="295">
        <v>16.8</v>
      </c>
      <c r="E2189" s="295">
        <v>17.3</v>
      </c>
      <c r="F2189" s="295">
        <v>12.3</v>
      </c>
      <c r="G2189" s="295">
        <v>7.8</v>
      </c>
      <c r="H2189" s="295">
        <v>8.8000000000000007</v>
      </c>
      <c r="I2189" s="295">
        <v>3.1</v>
      </c>
      <c r="J2189" s="295">
        <v>1.6</v>
      </c>
      <c r="K2189" s="295">
        <v>8.1999999999999993</v>
      </c>
      <c r="L2189" s="295">
        <v>6.4</v>
      </c>
      <c r="M2189" s="295">
        <v>17.100000000000001</v>
      </c>
      <c r="N2189" s="300">
        <v>15</v>
      </c>
      <c r="O2189" s="99"/>
    </row>
    <row r="2190" spans="1:15">
      <c r="A2190" s="99"/>
      <c r="B2190" s="315">
        <v>19</v>
      </c>
      <c r="C2190" s="312">
        <v>27.3</v>
      </c>
      <c r="D2190" s="295">
        <v>16.8</v>
      </c>
      <c r="E2190" s="295">
        <v>18.3</v>
      </c>
      <c r="F2190" s="295">
        <v>14.1</v>
      </c>
      <c r="G2190" s="295">
        <v>5</v>
      </c>
      <c r="H2190" s="295">
        <v>8.9</v>
      </c>
      <c r="I2190" s="295">
        <v>1.8</v>
      </c>
      <c r="J2190" s="295">
        <v>0.3</v>
      </c>
      <c r="K2190" s="295">
        <v>6.7</v>
      </c>
      <c r="L2190" s="295">
        <v>9.4</v>
      </c>
      <c r="M2190" s="295">
        <v>15.3</v>
      </c>
      <c r="N2190" s="300">
        <v>12</v>
      </c>
      <c r="O2190" s="99"/>
    </row>
    <row r="2191" spans="1:15">
      <c r="A2191" s="99"/>
      <c r="B2191" s="315">
        <v>20</v>
      </c>
      <c r="C2191" s="312">
        <v>29.1</v>
      </c>
      <c r="D2191" s="295">
        <v>16.100000000000001</v>
      </c>
      <c r="E2191" s="295">
        <v>16.5</v>
      </c>
      <c r="F2191" s="295">
        <v>15.1</v>
      </c>
      <c r="G2191" s="295">
        <v>5.4</v>
      </c>
      <c r="H2191" s="295">
        <v>4.4000000000000004</v>
      </c>
      <c r="I2191" s="295">
        <v>1.2</v>
      </c>
      <c r="J2191" s="295">
        <v>2.9</v>
      </c>
      <c r="K2191" s="295">
        <v>5.9</v>
      </c>
      <c r="L2191" s="295">
        <v>11.9</v>
      </c>
      <c r="M2191" s="295">
        <v>9.8000000000000007</v>
      </c>
      <c r="N2191" s="300">
        <v>12.7</v>
      </c>
      <c r="O2191" s="99"/>
    </row>
    <row r="2192" spans="1:15">
      <c r="A2192" s="99"/>
      <c r="B2192" s="315">
        <v>21</v>
      </c>
      <c r="C2192" s="312">
        <v>22.5</v>
      </c>
      <c r="D2192" s="295">
        <v>14.6</v>
      </c>
      <c r="E2192" s="295">
        <v>15.4</v>
      </c>
      <c r="F2192" s="295">
        <v>12.2</v>
      </c>
      <c r="G2192" s="295">
        <v>4.9000000000000004</v>
      </c>
      <c r="H2192" s="295">
        <v>5.2</v>
      </c>
      <c r="I2192" s="295">
        <v>1.4</v>
      </c>
      <c r="J2192" s="295">
        <v>4</v>
      </c>
      <c r="K2192" s="295">
        <v>6.9</v>
      </c>
      <c r="L2192" s="295">
        <v>14</v>
      </c>
      <c r="M2192" s="295">
        <v>11.8</v>
      </c>
      <c r="N2192" s="300">
        <v>13.6</v>
      </c>
      <c r="O2192" s="99"/>
    </row>
    <row r="2193" spans="1:15">
      <c r="A2193" s="99"/>
      <c r="B2193" s="315">
        <v>22</v>
      </c>
      <c r="C2193" s="312">
        <v>24.7</v>
      </c>
      <c r="D2193" s="295">
        <v>16.600000000000001</v>
      </c>
      <c r="E2193" s="295">
        <v>10.9</v>
      </c>
      <c r="F2193" s="295">
        <v>6.8</v>
      </c>
      <c r="G2193" s="295">
        <v>3.9</v>
      </c>
      <c r="H2193" s="295">
        <v>7.5</v>
      </c>
      <c r="I2193" s="295">
        <v>4</v>
      </c>
      <c r="J2193" s="295">
        <v>3.1</v>
      </c>
      <c r="K2193" s="295">
        <v>3</v>
      </c>
      <c r="L2193" s="295">
        <v>9.3000000000000007</v>
      </c>
      <c r="M2193" s="295">
        <v>14.6</v>
      </c>
      <c r="N2193" s="300">
        <v>14.2</v>
      </c>
      <c r="O2193" s="99"/>
    </row>
    <row r="2194" spans="1:15">
      <c r="A2194" s="99"/>
      <c r="B2194" s="315">
        <v>23</v>
      </c>
      <c r="C2194" s="312">
        <v>22.2</v>
      </c>
      <c r="D2194" s="295">
        <v>15.8</v>
      </c>
      <c r="E2194" s="295">
        <v>9.6999999999999993</v>
      </c>
      <c r="F2194" s="295">
        <v>9.4</v>
      </c>
      <c r="G2194" s="295">
        <v>4.5</v>
      </c>
      <c r="H2194" s="295">
        <v>9</v>
      </c>
      <c r="I2194" s="295">
        <v>0.4</v>
      </c>
      <c r="J2194" s="295">
        <v>3.3</v>
      </c>
      <c r="K2194" s="295">
        <v>5.3</v>
      </c>
      <c r="L2194" s="295">
        <v>12.9</v>
      </c>
      <c r="M2194" s="295">
        <v>15.3</v>
      </c>
      <c r="N2194" s="300">
        <v>11.9</v>
      </c>
      <c r="O2194" s="99"/>
    </row>
    <row r="2195" spans="1:15">
      <c r="A2195" s="99"/>
      <c r="B2195" s="315">
        <v>24</v>
      </c>
      <c r="C2195" s="312">
        <v>18.5</v>
      </c>
      <c r="D2195" s="295">
        <v>13</v>
      </c>
      <c r="E2195" s="295">
        <v>10.7</v>
      </c>
      <c r="F2195" s="295">
        <v>7.6</v>
      </c>
      <c r="G2195" s="295">
        <v>5.3</v>
      </c>
      <c r="H2195" s="295">
        <v>6.5</v>
      </c>
      <c r="I2195" s="295">
        <v>-0.1</v>
      </c>
      <c r="J2195" s="295">
        <v>5.0999999999999996</v>
      </c>
      <c r="K2195" s="295">
        <v>7.9</v>
      </c>
      <c r="L2195" s="295">
        <v>13.8</v>
      </c>
      <c r="M2195" s="295">
        <v>15.7</v>
      </c>
      <c r="N2195" s="300">
        <v>14.1</v>
      </c>
      <c r="O2195" s="99"/>
    </row>
    <row r="2196" spans="1:15">
      <c r="A2196" s="99"/>
      <c r="B2196" s="315">
        <v>25</v>
      </c>
      <c r="C2196" s="312">
        <v>22.4</v>
      </c>
      <c r="D2196" s="295">
        <v>14.4</v>
      </c>
      <c r="E2196" s="295">
        <v>12.4</v>
      </c>
      <c r="F2196" s="295">
        <v>6.6</v>
      </c>
      <c r="G2196" s="295">
        <v>4.0999999999999996</v>
      </c>
      <c r="H2196" s="295">
        <v>4.0999999999999996</v>
      </c>
      <c r="I2196" s="295">
        <v>1.7</v>
      </c>
      <c r="J2196" s="295">
        <v>3.5</v>
      </c>
      <c r="K2196" s="295">
        <v>11</v>
      </c>
      <c r="L2196" s="295">
        <v>15.1</v>
      </c>
      <c r="M2196" s="295">
        <v>16.100000000000001</v>
      </c>
      <c r="N2196" s="300">
        <v>17.5</v>
      </c>
      <c r="O2196" s="99"/>
    </row>
    <row r="2197" spans="1:15">
      <c r="A2197" s="99"/>
      <c r="B2197" s="315">
        <v>26</v>
      </c>
      <c r="C2197" s="312">
        <v>23.6</v>
      </c>
      <c r="D2197" s="295">
        <v>13.5</v>
      </c>
      <c r="E2197" s="295">
        <v>13.3</v>
      </c>
      <c r="F2197" s="295">
        <v>8.6999999999999993</v>
      </c>
      <c r="G2197" s="295">
        <v>1.7</v>
      </c>
      <c r="H2197" s="295">
        <v>-0.2</v>
      </c>
      <c r="I2197" s="295">
        <v>1.4</v>
      </c>
      <c r="J2197" s="295">
        <v>3.9</v>
      </c>
      <c r="K2197" s="295">
        <v>10.199999999999999</v>
      </c>
      <c r="L2197" s="295">
        <v>14.8</v>
      </c>
      <c r="M2197" s="295">
        <v>11.9</v>
      </c>
      <c r="N2197" s="300">
        <v>19.100000000000001</v>
      </c>
      <c r="O2197" s="99"/>
    </row>
    <row r="2198" spans="1:15">
      <c r="A2198" s="99"/>
      <c r="B2198" s="315">
        <v>27</v>
      </c>
      <c r="C2198" s="312">
        <v>23.5</v>
      </c>
      <c r="D2198" s="295">
        <v>14.5</v>
      </c>
      <c r="E2198" s="295">
        <v>14.4</v>
      </c>
      <c r="F2198" s="295">
        <v>5.8</v>
      </c>
      <c r="G2198" s="295">
        <v>2.5</v>
      </c>
      <c r="H2198" s="295">
        <v>-3.7</v>
      </c>
      <c r="I2198" s="295">
        <v>1.8</v>
      </c>
      <c r="J2198" s="295">
        <v>2.2999999999999998</v>
      </c>
      <c r="K2198" s="295">
        <v>7</v>
      </c>
      <c r="L2198" s="295">
        <v>14.7</v>
      </c>
      <c r="M2198" s="295">
        <v>10.6</v>
      </c>
      <c r="N2198" s="300">
        <v>17.100000000000001</v>
      </c>
      <c r="O2198" s="99"/>
    </row>
    <row r="2199" spans="1:15">
      <c r="A2199" s="99"/>
      <c r="B2199" s="315">
        <v>28</v>
      </c>
      <c r="C2199" s="312">
        <v>21.3</v>
      </c>
      <c r="D2199" s="295">
        <v>15.3</v>
      </c>
      <c r="E2199" s="295">
        <v>13.2</v>
      </c>
      <c r="F2199" s="295">
        <v>4.5999999999999996</v>
      </c>
      <c r="G2199" s="295">
        <v>2</v>
      </c>
      <c r="H2199" s="295">
        <v>-5</v>
      </c>
      <c r="I2199" s="295">
        <v>2.2000000000000002</v>
      </c>
      <c r="J2199" s="295">
        <v>3</v>
      </c>
      <c r="K2199" s="295">
        <v>6.7</v>
      </c>
      <c r="L2199" s="295">
        <v>5.9</v>
      </c>
      <c r="M2199" s="295">
        <v>14.5</v>
      </c>
      <c r="N2199" s="300">
        <v>18.5</v>
      </c>
      <c r="O2199" s="99"/>
    </row>
    <row r="2200" spans="1:15">
      <c r="A2200" s="99"/>
      <c r="B2200" s="315">
        <v>29</v>
      </c>
      <c r="C2200" s="312">
        <v>21.1</v>
      </c>
      <c r="D2200" s="295">
        <v>16.600000000000001</v>
      </c>
      <c r="E2200" s="295">
        <v>15</v>
      </c>
      <c r="F2200" s="295">
        <v>4.3</v>
      </c>
      <c r="G2200" s="295">
        <v>1.9</v>
      </c>
      <c r="H2200" s="295">
        <v>-4.5</v>
      </c>
      <c r="I2200" s="295">
        <v>2.2000000000000002</v>
      </c>
      <c r="J2200" s="295"/>
      <c r="K2200" s="295">
        <v>8.9</v>
      </c>
      <c r="L2200" s="295">
        <v>8.8000000000000007</v>
      </c>
      <c r="M2200" s="295">
        <v>16.899999999999999</v>
      </c>
      <c r="N2200" s="300">
        <v>20</v>
      </c>
      <c r="O2200" s="99"/>
    </row>
    <row r="2201" spans="1:15">
      <c r="A2201" s="99"/>
      <c r="B2201" s="315">
        <v>30</v>
      </c>
      <c r="C2201" s="312">
        <v>21.6</v>
      </c>
      <c r="D2201" s="295">
        <v>17</v>
      </c>
      <c r="E2201" s="295">
        <v>16.399999999999999</v>
      </c>
      <c r="F2201" s="295">
        <v>7.2</v>
      </c>
      <c r="G2201" s="295">
        <v>1.6</v>
      </c>
      <c r="H2201" s="295">
        <v>-4.7</v>
      </c>
      <c r="I2201" s="295">
        <v>0.6</v>
      </c>
      <c r="J2201" s="295"/>
      <c r="K2201" s="295">
        <v>5</v>
      </c>
      <c r="L2201" s="295">
        <v>10.3</v>
      </c>
      <c r="M2201" s="295">
        <v>14.1</v>
      </c>
      <c r="N2201" s="300">
        <v>22.4</v>
      </c>
      <c r="O2201" s="99"/>
    </row>
    <row r="2202" spans="1:15" ht="15" thickBot="1">
      <c r="A2202" s="99"/>
      <c r="B2202" s="323">
        <v>31</v>
      </c>
      <c r="C2202" s="313">
        <v>20.3</v>
      </c>
      <c r="D2202" s="302">
        <v>14.1</v>
      </c>
      <c r="E2202" s="302"/>
      <c r="F2202" s="302">
        <v>9.5</v>
      </c>
      <c r="G2202" s="302"/>
      <c r="H2202" s="302">
        <v>-0.7</v>
      </c>
      <c r="I2202" s="302">
        <v>0.4</v>
      </c>
      <c r="J2202" s="302"/>
      <c r="K2202" s="302">
        <v>5.4</v>
      </c>
      <c r="L2202" s="302"/>
      <c r="M2202" s="302">
        <v>16.600000000000001</v>
      </c>
      <c r="N2202" s="303"/>
      <c r="O2202" s="99"/>
    </row>
    <row r="2203" spans="1:15">
      <c r="A2203" s="306" t="s">
        <v>652</v>
      </c>
      <c r="B2203" s="304" t="s">
        <v>211</v>
      </c>
      <c r="C2203" s="219">
        <v>0</v>
      </c>
      <c r="D2203" s="219">
        <v>0</v>
      </c>
      <c r="E2203" s="219">
        <v>5</v>
      </c>
      <c r="F2203" s="219">
        <v>17</v>
      </c>
      <c r="G2203" s="219">
        <v>31</v>
      </c>
      <c r="H2203" s="219">
        <v>31</v>
      </c>
      <c r="I2203" s="219">
        <v>31</v>
      </c>
      <c r="J2203" s="219">
        <v>28</v>
      </c>
      <c r="K2203" s="219">
        <v>31</v>
      </c>
      <c r="L2203" s="219">
        <v>23</v>
      </c>
      <c r="M2203" s="219">
        <v>8</v>
      </c>
      <c r="N2203" s="220">
        <v>5</v>
      </c>
    </row>
    <row r="2204" spans="1:15" ht="15" thickBot="1">
      <c r="A2204" s="307" t="s">
        <v>651</v>
      </c>
      <c r="B2204" s="305" t="s">
        <v>650</v>
      </c>
      <c r="C2204" s="211">
        <v>21.629032258064516</v>
      </c>
      <c r="D2204" s="211">
        <v>17.690322580645166</v>
      </c>
      <c r="E2204" s="211">
        <v>15.83333333333333</v>
      </c>
      <c r="F2204" s="211">
        <v>11.535483870967745</v>
      </c>
      <c r="G2204" s="211">
        <v>7.0166666666666666</v>
      </c>
      <c r="H2204" s="211">
        <v>3.2645161290322577</v>
      </c>
      <c r="I2204" s="211">
        <v>2.8806451612903232</v>
      </c>
      <c r="J2204" s="211">
        <v>1.7749999999999999</v>
      </c>
      <c r="K2204" s="211">
        <v>6.161290322580645</v>
      </c>
      <c r="L2204" s="211">
        <v>9.6766666666666694</v>
      </c>
      <c r="M2204" s="211">
        <v>14.638709677419358</v>
      </c>
      <c r="N2204" s="212">
        <v>17.600000000000001</v>
      </c>
    </row>
    <row r="2205" spans="1:15">
      <c r="B2205" s="108"/>
      <c r="C2205" s="105"/>
      <c r="D2205" s="105"/>
      <c r="E2205" s="107"/>
      <c r="F2205" s="105"/>
      <c r="G2205" s="105"/>
      <c r="H2205" s="106"/>
      <c r="I2205" s="105"/>
      <c r="J2205" s="105"/>
      <c r="K2205" s="105"/>
      <c r="L2205" s="105"/>
      <c r="M2205" s="105"/>
      <c r="N2205" s="105"/>
    </row>
    <row r="2206" spans="1:15" ht="15" thickBot="1">
      <c r="B2206" s="108"/>
      <c r="C2206" s="105"/>
      <c r="D2206" s="105"/>
      <c r="E2206" s="107"/>
      <c r="F2206" s="105"/>
      <c r="G2206" s="105"/>
      <c r="H2206" s="106"/>
      <c r="I2206" s="105"/>
      <c r="J2206" s="105"/>
      <c r="K2206" s="105"/>
      <c r="L2206" s="105"/>
      <c r="M2206" s="105"/>
      <c r="N2206" s="105"/>
    </row>
    <row r="2207" spans="1:15" ht="15" thickBot="1">
      <c r="A2207" s="318" t="s">
        <v>689</v>
      </c>
      <c r="B2207" s="284" t="s">
        <v>236</v>
      </c>
      <c r="C2207" s="285" t="s">
        <v>667</v>
      </c>
      <c r="D2207" s="285" t="s">
        <v>667</v>
      </c>
      <c r="E2207" s="285" t="s">
        <v>667</v>
      </c>
      <c r="F2207" s="285" t="s">
        <v>667</v>
      </c>
      <c r="G2207" s="285" t="s">
        <v>667</v>
      </c>
      <c r="H2207" s="285" t="s">
        <v>667</v>
      </c>
      <c r="I2207" s="285" t="s">
        <v>666</v>
      </c>
      <c r="J2207" s="285" t="s">
        <v>666</v>
      </c>
      <c r="K2207" s="285" t="s">
        <v>666</v>
      </c>
      <c r="L2207" s="285" t="s">
        <v>666</v>
      </c>
      <c r="M2207" s="285" t="s">
        <v>666</v>
      </c>
      <c r="N2207" s="286" t="s">
        <v>666</v>
      </c>
      <c r="O2207" s="99"/>
    </row>
    <row r="2208" spans="1:15" ht="15" thickBot="1">
      <c r="A2208" s="102"/>
      <c r="B2208" s="287" t="s">
        <v>195</v>
      </c>
      <c r="C2208" s="288" t="s">
        <v>665</v>
      </c>
      <c r="D2208" s="288" t="s">
        <v>664</v>
      </c>
      <c r="E2208" s="288" t="s">
        <v>663</v>
      </c>
      <c r="F2208" s="288" t="s">
        <v>662</v>
      </c>
      <c r="G2208" s="288" t="s">
        <v>661</v>
      </c>
      <c r="H2208" s="288" t="s">
        <v>660</v>
      </c>
      <c r="I2208" s="288" t="s">
        <v>659</v>
      </c>
      <c r="J2208" s="288" t="s">
        <v>658</v>
      </c>
      <c r="K2208" s="288" t="s">
        <v>657</v>
      </c>
      <c r="L2208" s="288" t="s">
        <v>656</v>
      </c>
      <c r="M2208" s="288" t="s">
        <v>655</v>
      </c>
      <c r="N2208" s="289" t="s">
        <v>654</v>
      </c>
      <c r="O2208" s="99"/>
    </row>
    <row r="2209" spans="1:15" ht="15" thickBot="1">
      <c r="A2209" s="102"/>
      <c r="B2209" s="319" t="s">
        <v>653</v>
      </c>
      <c r="C2209" s="102"/>
      <c r="D2209" s="102"/>
      <c r="E2209" s="104"/>
      <c r="F2209" s="102"/>
      <c r="G2209" s="102"/>
      <c r="H2209" s="103"/>
      <c r="I2209" s="102"/>
      <c r="J2209" s="102"/>
      <c r="K2209" s="102"/>
      <c r="L2209" s="102"/>
      <c r="M2209" s="102"/>
      <c r="N2209" s="102"/>
      <c r="O2209" s="99"/>
    </row>
    <row r="2210" spans="1:15">
      <c r="A2210" s="99"/>
      <c r="B2210" s="314">
        <v>1</v>
      </c>
      <c r="C2210" s="322">
        <v>15.1</v>
      </c>
      <c r="D2210" s="297">
        <v>20.5</v>
      </c>
      <c r="E2210" s="297">
        <v>13.5</v>
      </c>
      <c r="F2210" s="297">
        <v>15.4</v>
      </c>
      <c r="G2210" s="297">
        <v>9.1999999999999993</v>
      </c>
      <c r="H2210" s="297">
        <v>-1.3</v>
      </c>
      <c r="I2210" s="297">
        <v>1.6</v>
      </c>
      <c r="J2210" s="297">
        <v>0.7</v>
      </c>
      <c r="K2210" s="297">
        <v>3.2</v>
      </c>
      <c r="L2210" s="297">
        <v>2.8</v>
      </c>
      <c r="M2210" s="297">
        <v>9.1</v>
      </c>
      <c r="N2210" s="298">
        <v>17.7</v>
      </c>
      <c r="O2210" s="99"/>
    </row>
    <row r="2211" spans="1:15">
      <c r="A2211" s="99"/>
      <c r="B2211" s="315">
        <v>2</v>
      </c>
      <c r="C2211" s="312">
        <v>17.100000000000001</v>
      </c>
      <c r="D2211" s="295">
        <v>24.4</v>
      </c>
      <c r="E2211" s="295">
        <v>13.2</v>
      </c>
      <c r="F2211" s="295">
        <v>14.7</v>
      </c>
      <c r="G2211" s="295">
        <v>5.7</v>
      </c>
      <c r="H2211" s="295">
        <v>-1.5</v>
      </c>
      <c r="I2211" s="295">
        <v>2</v>
      </c>
      <c r="J2211" s="295">
        <v>-0.7</v>
      </c>
      <c r="K2211" s="295">
        <v>4.5</v>
      </c>
      <c r="L2211" s="295">
        <v>2.4</v>
      </c>
      <c r="M2211" s="295">
        <v>10.199999999999999</v>
      </c>
      <c r="N2211" s="300">
        <v>21.3</v>
      </c>
      <c r="O2211" s="99"/>
    </row>
    <row r="2212" spans="1:15">
      <c r="A2212" s="99"/>
      <c r="B2212" s="315">
        <v>3</v>
      </c>
      <c r="C2212" s="312">
        <v>20.7</v>
      </c>
      <c r="D2212" s="295">
        <v>22</v>
      </c>
      <c r="E2212" s="295">
        <v>15.3</v>
      </c>
      <c r="F2212" s="295">
        <v>12.9</v>
      </c>
      <c r="G2212" s="295">
        <v>7.2</v>
      </c>
      <c r="H2212" s="295">
        <v>1.3</v>
      </c>
      <c r="I2212" s="295">
        <v>1.6</v>
      </c>
      <c r="J2212" s="295">
        <v>0.1</v>
      </c>
      <c r="K2212" s="295">
        <v>4.5</v>
      </c>
      <c r="L2212" s="295">
        <v>3.8</v>
      </c>
      <c r="M2212" s="295">
        <v>12.1</v>
      </c>
      <c r="N2212" s="300">
        <v>22.2</v>
      </c>
      <c r="O2212" s="99"/>
    </row>
    <row r="2213" spans="1:15">
      <c r="A2213" s="99"/>
      <c r="B2213" s="315">
        <v>4</v>
      </c>
      <c r="C2213" s="312">
        <v>22.6</v>
      </c>
      <c r="D2213" s="295">
        <v>18.3</v>
      </c>
      <c r="E2213" s="295">
        <v>18.100000000000001</v>
      </c>
      <c r="F2213" s="295">
        <v>10.7</v>
      </c>
      <c r="G2213" s="295">
        <v>8.5</v>
      </c>
      <c r="H2213" s="295">
        <v>5.0999999999999996</v>
      </c>
      <c r="I2213" s="295">
        <v>1.3</v>
      </c>
      <c r="J2213" s="295">
        <v>-2.6</v>
      </c>
      <c r="K2213" s="295">
        <v>3.7</v>
      </c>
      <c r="L2213" s="295">
        <v>2.6</v>
      </c>
      <c r="M2213" s="295">
        <v>16.3</v>
      </c>
      <c r="N2213" s="300">
        <v>17.899999999999999</v>
      </c>
      <c r="O2213" s="99"/>
    </row>
    <row r="2214" spans="1:15">
      <c r="A2214" s="99"/>
      <c r="B2214" s="315">
        <v>5</v>
      </c>
      <c r="C2214" s="312">
        <v>21.4</v>
      </c>
      <c r="D2214" s="295">
        <v>18.600000000000001</v>
      </c>
      <c r="E2214" s="295">
        <v>19.100000000000001</v>
      </c>
      <c r="F2214" s="295">
        <v>11.9</v>
      </c>
      <c r="G2214" s="295">
        <v>9.9</v>
      </c>
      <c r="H2214" s="295">
        <v>4.3</v>
      </c>
      <c r="I2214" s="295">
        <v>1.3</v>
      </c>
      <c r="J2214" s="295">
        <v>-3.5</v>
      </c>
      <c r="K2214" s="295">
        <v>3</v>
      </c>
      <c r="L2214" s="295">
        <v>3.2</v>
      </c>
      <c r="M2214" s="295">
        <v>20.2</v>
      </c>
      <c r="N2214" s="300">
        <v>21.1</v>
      </c>
      <c r="O2214" s="99"/>
    </row>
    <row r="2215" spans="1:15">
      <c r="A2215" s="99"/>
      <c r="B2215" s="315">
        <v>6</v>
      </c>
      <c r="C2215" s="312">
        <v>23.5</v>
      </c>
      <c r="D2215" s="295">
        <v>19.2</v>
      </c>
      <c r="E2215" s="295">
        <v>19.3</v>
      </c>
      <c r="F2215" s="295">
        <v>11.4</v>
      </c>
      <c r="G2215" s="295">
        <v>8.1999999999999993</v>
      </c>
      <c r="H2215" s="295">
        <v>3.8</v>
      </c>
      <c r="I2215" s="295">
        <v>-0.8</v>
      </c>
      <c r="J2215" s="295">
        <v>-4.3</v>
      </c>
      <c r="K2215" s="295">
        <v>3.6</v>
      </c>
      <c r="L2215" s="295">
        <v>0.9</v>
      </c>
      <c r="M2215" s="295">
        <v>13.8</v>
      </c>
      <c r="N2215" s="300">
        <v>24.1</v>
      </c>
      <c r="O2215" s="99"/>
    </row>
    <row r="2216" spans="1:15">
      <c r="A2216" s="99"/>
      <c r="B2216" s="315">
        <v>7</v>
      </c>
      <c r="C2216" s="312">
        <v>23.1</v>
      </c>
      <c r="D2216" s="295">
        <v>20.8</v>
      </c>
      <c r="E2216" s="295">
        <v>18.3</v>
      </c>
      <c r="F2216" s="295">
        <v>11.7</v>
      </c>
      <c r="G2216" s="295">
        <v>8.4</v>
      </c>
      <c r="H2216" s="295">
        <v>3.6</v>
      </c>
      <c r="I2216" s="295">
        <v>-2.1</v>
      </c>
      <c r="J2216" s="295">
        <v>-1.9</v>
      </c>
      <c r="K2216" s="295">
        <v>5.0999999999999996</v>
      </c>
      <c r="L2216" s="295">
        <v>6.9</v>
      </c>
      <c r="M2216" s="295">
        <v>14</v>
      </c>
      <c r="N2216" s="300">
        <v>17.899999999999999</v>
      </c>
      <c r="O2216" s="99"/>
    </row>
    <row r="2217" spans="1:15">
      <c r="A2217" s="99"/>
      <c r="B2217" s="315">
        <v>8</v>
      </c>
      <c r="C2217" s="312">
        <v>19.5</v>
      </c>
      <c r="D2217" s="295">
        <v>21.2</v>
      </c>
      <c r="E2217" s="295">
        <v>19.2</v>
      </c>
      <c r="F2217" s="295">
        <v>12.8</v>
      </c>
      <c r="G2217" s="295">
        <v>7.2</v>
      </c>
      <c r="H2217" s="295">
        <v>1</v>
      </c>
      <c r="I2217" s="295">
        <v>4.4000000000000004</v>
      </c>
      <c r="J2217" s="295">
        <v>-1.1000000000000001</v>
      </c>
      <c r="K2217" s="295">
        <v>6.4</v>
      </c>
      <c r="L2217" s="295">
        <v>6.9</v>
      </c>
      <c r="M2217" s="295">
        <v>13.4</v>
      </c>
      <c r="N2217" s="300">
        <v>15.2</v>
      </c>
      <c r="O2217" s="99"/>
    </row>
    <row r="2218" spans="1:15">
      <c r="A2218" s="99"/>
      <c r="B2218" s="315">
        <v>9</v>
      </c>
      <c r="C2218" s="312">
        <v>15.5</v>
      </c>
      <c r="D2218" s="295">
        <v>22.8</v>
      </c>
      <c r="E2218" s="295">
        <v>16.5</v>
      </c>
      <c r="F2218" s="295">
        <v>13.1</v>
      </c>
      <c r="G2218" s="295">
        <v>6.2</v>
      </c>
      <c r="H2218" s="295">
        <v>-3.2</v>
      </c>
      <c r="I2218" s="295">
        <v>7.3</v>
      </c>
      <c r="J2218" s="295">
        <v>3</v>
      </c>
      <c r="K2218" s="295">
        <v>4.3</v>
      </c>
      <c r="L2218" s="295">
        <v>9.4</v>
      </c>
      <c r="M2218" s="295">
        <v>13.6</v>
      </c>
      <c r="N2218" s="300">
        <v>11.4</v>
      </c>
      <c r="O2218" s="99"/>
    </row>
    <row r="2219" spans="1:15">
      <c r="A2219" s="99"/>
      <c r="B2219" s="315">
        <v>10</v>
      </c>
      <c r="C2219" s="312">
        <v>14</v>
      </c>
      <c r="D2219" s="295">
        <v>24.6</v>
      </c>
      <c r="E2219" s="295">
        <v>14.4</v>
      </c>
      <c r="F2219" s="295">
        <v>13.6</v>
      </c>
      <c r="G2219" s="295">
        <v>9.1999999999999993</v>
      </c>
      <c r="H2219" s="295">
        <v>-0.3</v>
      </c>
      <c r="I2219" s="295">
        <v>11.2</v>
      </c>
      <c r="J2219" s="295">
        <v>3.7</v>
      </c>
      <c r="K2219" s="295">
        <v>6.5</v>
      </c>
      <c r="L2219" s="295">
        <v>10.1</v>
      </c>
      <c r="M2219" s="295">
        <v>13</v>
      </c>
      <c r="N2219" s="300">
        <v>16.5</v>
      </c>
      <c r="O2219" s="99"/>
    </row>
    <row r="2220" spans="1:15">
      <c r="A2220" s="99"/>
      <c r="B2220" s="315">
        <v>11</v>
      </c>
      <c r="C2220" s="312">
        <v>17.8</v>
      </c>
      <c r="D2220" s="295">
        <v>17.7</v>
      </c>
      <c r="E2220" s="295">
        <v>13.8</v>
      </c>
      <c r="F2220" s="295">
        <v>14.5</v>
      </c>
      <c r="G2220" s="295">
        <v>10.6</v>
      </c>
      <c r="H2220" s="295">
        <v>4.4000000000000004</v>
      </c>
      <c r="I2220" s="295">
        <v>3.1</v>
      </c>
      <c r="J2220" s="295">
        <v>2.2999999999999998</v>
      </c>
      <c r="K2220" s="295">
        <v>3.6</v>
      </c>
      <c r="L2220" s="295">
        <v>14.4</v>
      </c>
      <c r="M2220" s="295">
        <v>13</v>
      </c>
      <c r="N2220" s="300">
        <v>18.399999999999999</v>
      </c>
      <c r="O2220" s="99"/>
    </row>
    <row r="2221" spans="1:15">
      <c r="A2221" s="99"/>
      <c r="B2221" s="315">
        <v>12</v>
      </c>
      <c r="C2221" s="312">
        <v>17.399999999999999</v>
      </c>
      <c r="D2221" s="295">
        <v>17.7</v>
      </c>
      <c r="E2221" s="295">
        <v>15.1</v>
      </c>
      <c r="F2221" s="295">
        <v>13.6</v>
      </c>
      <c r="G2221" s="295">
        <v>10.9</v>
      </c>
      <c r="H2221" s="295">
        <v>6.9</v>
      </c>
      <c r="I2221" s="295">
        <v>4.7</v>
      </c>
      <c r="J2221" s="295">
        <v>0.3</v>
      </c>
      <c r="K2221" s="295">
        <v>3</v>
      </c>
      <c r="L2221" s="295">
        <v>12</v>
      </c>
      <c r="M2221" s="295">
        <v>19.3</v>
      </c>
      <c r="N2221" s="300">
        <v>21.8</v>
      </c>
      <c r="O2221" s="99"/>
    </row>
    <row r="2222" spans="1:15">
      <c r="A2222" s="99"/>
      <c r="B2222" s="315">
        <v>13</v>
      </c>
      <c r="C2222" s="312">
        <v>18</v>
      </c>
      <c r="D2222" s="295">
        <v>16.3</v>
      </c>
      <c r="E2222" s="295">
        <v>16.600000000000001</v>
      </c>
      <c r="F2222" s="295">
        <v>15</v>
      </c>
      <c r="G2222" s="295">
        <v>10.5</v>
      </c>
      <c r="H2222" s="295">
        <v>8.1</v>
      </c>
      <c r="I2222" s="295">
        <v>8</v>
      </c>
      <c r="J2222" s="295">
        <v>0.4</v>
      </c>
      <c r="K2222" s="295">
        <v>2.6</v>
      </c>
      <c r="L2222" s="295">
        <v>8.9</v>
      </c>
      <c r="M2222" s="295">
        <v>14.7</v>
      </c>
      <c r="N2222" s="300">
        <v>21</v>
      </c>
      <c r="O2222" s="99"/>
    </row>
    <row r="2223" spans="1:15">
      <c r="A2223" s="99"/>
      <c r="B2223" s="315">
        <v>14</v>
      </c>
      <c r="C2223" s="312">
        <v>20.2</v>
      </c>
      <c r="D2223" s="295">
        <v>17.100000000000001</v>
      </c>
      <c r="E2223" s="295">
        <v>16.3</v>
      </c>
      <c r="F2223" s="295">
        <v>13.7</v>
      </c>
      <c r="G2223" s="295">
        <v>9.4</v>
      </c>
      <c r="H2223" s="295">
        <v>7.7</v>
      </c>
      <c r="I2223" s="295">
        <v>6.2</v>
      </c>
      <c r="J2223" s="295">
        <v>-0.1</v>
      </c>
      <c r="K2223" s="295">
        <v>2.4</v>
      </c>
      <c r="L2223" s="295">
        <v>11.4</v>
      </c>
      <c r="M2223" s="295">
        <v>11.8</v>
      </c>
      <c r="N2223" s="300">
        <v>19.2</v>
      </c>
      <c r="O2223" s="99"/>
    </row>
    <row r="2224" spans="1:15">
      <c r="A2224" s="99"/>
      <c r="B2224" s="315">
        <v>15</v>
      </c>
      <c r="C2224" s="312">
        <v>21.9</v>
      </c>
      <c r="D2224" s="295">
        <v>15.9</v>
      </c>
      <c r="E2224" s="295">
        <v>17.7</v>
      </c>
      <c r="F2224" s="295">
        <v>11.3</v>
      </c>
      <c r="G2224" s="295">
        <v>10.8</v>
      </c>
      <c r="H2224" s="295">
        <v>7.4</v>
      </c>
      <c r="I2224" s="295">
        <v>2.9</v>
      </c>
      <c r="J2224" s="295">
        <v>3</v>
      </c>
      <c r="K2224" s="295">
        <v>5.0999999999999996</v>
      </c>
      <c r="L2224" s="295">
        <v>17.100000000000001</v>
      </c>
      <c r="M2224" s="295">
        <v>11.8</v>
      </c>
      <c r="N2224" s="300">
        <v>16.3</v>
      </c>
      <c r="O2224" s="99"/>
    </row>
    <row r="2225" spans="1:15">
      <c r="A2225" s="99"/>
      <c r="B2225" s="315">
        <v>16</v>
      </c>
      <c r="C2225" s="312">
        <v>22.1</v>
      </c>
      <c r="D2225" s="295">
        <v>14.8</v>
      </c>
      <c r="E2225" s="295">
        <v>17.600000000000001</v>
      </c>
      <c r="F2225" s="295">
        <v>14.2</v>
      </c>
      <c r="G2225" s="295">
        <v>7.8</v>
      </c>
      <c r="H2225" s="295">
        <v>4.9000000000000004</v>
      </c>
      <c r="I2225" s="295">
        <v>2.7</v>
      </c>
      <c r="J2225" s="295">
        <v>1.7</v>
      </c>
      <c r="K2225" s="295">
        <v>7.5</v>
      </c>
      <c r="L2225" s="295">
        <v>14.1</v>
      </c>
      <c r="M2225" s="295">
        <v>15.2</v>
      </c>
      <c r="N2225" s="300">
        <v>14.1</v>
      </c>
      <c r="O2225" s="99"/>
    </row>
    <row r="2226" spans="1:15">
      <c r="A2226" s="99"/>
      <c r="B2226" s="315">
        <v>17</v>
      </c>
      <c r="C2226" s="312">
        <v>23</v>
      </c>
      <c r="D2226" s="295">
        <v>16</v>
      </c>
      <c r="E2226" s="295">
        <v>16.2</v>
      </c>
      <c r="F2226" s="295">
        <v>13.4</v>
      </c>
      <c r="G2226" s="295">
        <v>7.4</v>
      </c>
      <c r="H2226" s="295">
        <v>3.4</v>
      </c>
      <c r="I2226" s="295">
        <v>3</v>
      </c>
      <c r="J2226" s="295">
        <v>0.4</v>
      </c>
      <c r="K2226" s="295">
        <v>8.1</v>
      </c>
      <c r="L2226" s="295">
        <v>8.4</v>
      </c>
      <c r="M2226" s="295">
        <v>12</v>
      </c>
      <c r="N2226" s="300">
        <v>14.9</v>
      </c>
      <c r="O2226" s="99"/>
    </row>
    <row r="2227" spans="1:15">
      <c r="A2227" s="99"/>
      <c r="B2227" s="315">
        <v>18</v>
      </c>
      <c r="C2227" s="312">
        <v>23.4</v>
      </c>
      <c r="D2227" s="295">
        <v>16.8</v>
      </c>
      <c r="E2227" s="295">
        <v>15.5</v>
      </c>
      <c r="F2227" s="295">
        <v>12</v>
      </c>
      <c r="G2227" s="295">
        <v>7.3</v>
      </c>
      <c r="H2227" s="295">
        <v>8.6999999999999993</v>
      </c>
      <c r="I2227" s="295">
        <v>2.4</v>
      </c>
      <c r="J2227" s="295">
        <v>1</v>
      </c>
      <c r="K2227" s="295">
        <v>6.3</v>
      </c>
      <c r="L2227" s="295">
        <v>5.9</v>
      </c>
      <c r="M2227" s="295">
        <v>15.4</v>
      </c>
      <c r="N2227" s="300">
        <v>14.7</v>
      </c>
      <c r="O2227" s="99"/>
    </row>
    <row r="2228" spans="1:15">
      <c r="A2228" s="99"/>
      <c r="B2228" s="315">
        <v>19</v>
      </c>
      <c r="C2228" s="312">
        <v>24.7</v>
      </c>
      <c r="D2228" s="295">
        <v>16.100000000000001</v>
      </c>
      <c r="E2228" s="295">
        <v>18</v>
      </c>
      <c r="F2228" s="295">
        <v>12.7</v>
      </c>
      <c r="G2228" s="295">
        <v>4.7</v>
      </c>
      <c r="H2228" s="295">
        <v>9.1</v>
      </c>
      <c r="I2228" s="295">
        <v>0.8</v>
      </c>
      <c r="J2228" s="295">
        <v>-1.5</v>
      </c>
      <c r="K2228" s="295">
        <v>4.9000000000000004</v>
      </c>
      <c r="L2228" s="295">
        <v>8.4</v>
      </c>
      <c r="M2228" s="295">
        <v>15.8</v>
      </c>
      <c r="N2228" s="300">
        <v>12.9</v>
      </c>
      <c r="O2228" s="99"/>
    </row>
    <row r="2229" spans="1:15">
      <c r="A2229" s="99"/>
      <c r="B2229" s="315">
        <v>20</v>
      </c>
      <c r="C2229" s="312">
        <v>26.6</v>
      </c>
      <c r="D2229" s="295">
        <v>15.6</v>
      </c>
      <c r="E2229" s="295">
        <v>16.899999999999999</v>
      </c>
      <c r="F2229" s="295">
        <v>14.2</v>
      </c>
      <c r="G2229" s="295">
        <v>4.5</v>
      </c>
      <c r="H2229" s="295">
        <v>3.6</v>
      </c>
      <c r="I2229" s="295">
        <v>0.4</v>
      </c>
      <c r="J2229" s="295">
        <v>0.4</v>
      </c>
      <c r="K2229" s="295">
        <v>4.2</v>
      </c>
      <c r="L2229" s="295">
        <v>11.6</v>
      </c>
      <c r="M2229" s="295">
        <v>10.1</v>
      </c>
      <c r="N2229" s="300">
        <v>12.7</v>
      </c>
      <c r="O2229" s="99"/>
    </row>
    <row r="2230" spans="1:15">
      <c r="A2230" s="99"/>
      <c r="B2230" s="315">
        <v>21</v>
      </c>
      <c r="C2230" s="312">
        <v>21.8</v>
      </c>
      <c r="D2230" s="295">
        <v>13.8</v>
      </c>
      <c r="E2230" s="295">
        <v>16</v>
      </c>
      <c r="F2230" s="295">
        <v>11.9</v>
      </c>
      <c r="G2230" s="295">
        <v>4.2</v>
      </c>
      <c r="H2230" s="295">
        <v>4.7</v>
      </c>
      <c r="I2230" s="295">
        <v>0.2</v>
      </c>
      <c r="J2230" s="295">
        <v>2.6</v>
      </c>
      <c r="K2230" s="295">
        <v>6.3</v>
      </c>
      <c r="L2230" s="295">
        <v>14.1</v>
      </c>
      <c r="M2230" s="295">
        <v>11.5</v>
      </c>
      <c r="N2230" s="300">
        <v>14</v>
      </c>
      <c r="O2230" s="99"/>
    </row>
    <row r="2231" spans="1:15">
      <c r="A2231" s="99"/>
      <c r="B2231" s="315">
        <v>22</v>
      </c>
      <c r="C2231" s="312">
        <v>23.4</v>
      </c>
      <c r="D2231" s="295">
        <v>16.5</v>
      </c>
      <c r="E2231" s="295">
        <v>11</v>
      </c>
      <c r="F2231" s="295">
        <v>6.6</v>
      </c>
      <c r="G2231" s="295">
        <v>2.2999999999999998</v>
      </c>
      <c r="H2231" s="295">
        <v>7.3</v>
      </c>
      <c r="I2231" s="295">
        <v>3.1</v>
      </c>
      <c r="J2231" s="295">
        <v>1.8</v>
      </c>
      <c r="K2231" s="295">
        <v>1.9</v>
      </c>
      <c r="L2231" s="295">
        <v>8.5</v>
      </c>
      <c r="M2231" s="295">
        <v>13.8</v>
      </c>
      <c r="N2231" s="300">
        <v>14.3</v>
      </c>
      <c r="O2231" s="99"/>
    </row>
    <row r="2232" spans="1:15">
      <c r="A2232" s="99"/>
      <c r="B2232" s="315">
        <v>23</v>
      </c>
      <c r="C2232" s="312">
        <v>20.9</v>
      </c>
      <c r="D2232" s="295">
        <v>15.9</v>
      </c>
      <c r="E2232" s="295">
        <v>9.6</v>
      </c>
      <c r="F2232" s="295">
        <v>8.4</v>
      </c>
      <c r="G2232" s="295">
        <v>3.5</v>
      </c>
      <c r="H2232" s="295">
        <v>9</v>
      </c>
      <c r="I2232" s="295">
        <v>-0.5</v>
      </c>
      <c r="J2232" s="295">
        <v>2.7</v>
      </c>
      <c r="K2232" s="295">
        <v>3.5</v>
      </c>
      <c r="L2232" s="295">
        <v>11.5</v>
      </c>
      <c r="M2232" s="295">
        <v>14.4</v>
      </c>
      <c r="N2232" s="300">
        <v>13</v>
      </c>
      <c r="O2232" s="99"/>
    </row>
    <row r="2233" spans="1:15">
      <c r="A2233" s="99"/>
      <c r="B2233" s="315">
        <v>24</v>
      </c>
      <c r="C2233" s="312">
        <v>18.2</v>
      </c>
      <c r="D2233" s="295">
        <v>12.4</v>
      </c>
      <c r="E2233" s="295">
        <v>10.3</v>
      </c>
      <c r="F2233" s="295">
        <v>6.3</v>
      </c>
      <c r="G2233" s="295">
        <v>4.5999999999999996</v>
      </c>
      <c r="H2233" s="295">
        <v>6.4</v>
      </c>
      <c r="I2233" s="295">
        <v>-1.3</v>
      </c>
      <c r="J2233" s="295">
        <v>4.5</v>
      </c>
      <c r="K2233" s="295">
        <v>5.8</v>
      </c>
      <c r="L2233" s="295">
        <v>13.6</v>
      </c>
      <c r="M2233" s="295">
        <v>15.1</v>
      </c>
      <c r="N2233" s="300">
        <v>13.1</v>
      </c>
      <c r="O2233" s="99"/>
    </row>
    <row r="2234" spans="1:15">
      <c r="A2234" s="99"/>
      <c r="B2234" s="315">
        <v>25</v>
      </c>
      <c r="C2234" s="312">
        <v>20.9</v>
      </c>
      <c r="D2234" s="295">
        <v>14.3</v>
      </c>
      <c r="E2234" s="295">
        <v>12.4</v>
      </c>
      <c r="F2234" s="295">
        <v>5.6</v>
      </c>
      <c r="G2234" s="295">
        <v>2.6</v>
      </c>
      <c r="H2234" s="295">
        <v>3.8</v>
      </c>
      <c r="I2234" s="295">
        <v>0.7</v>
      </c>
      <c r="J2234" s="295">
        <v>2.9</v>
      </c>
      <c r="K2234" s="295">
        <v>10.4</v>
      </c>
      <c r="L2234" s="295">
        <v>15.3</v>
      </c>
      <c r="M2234" s="295">
        <v>15.7</v>
      </c>
      <c r="N2234" s="300">
        <v>16.5</v>
      </c>
      <c r="O2234" s="99"/>
    </row>
    <row r="2235" spans="1:15">
      <c r="A2235" s="99"/>
      <c r="B2235" s="315">
        <v>26</v>
      </c>
      <c r="C2235" s="312">
        <v>23.8</v>
      </c>
      <c r="D2235" s="295">
        <v>13</v>
      </c>
      <c r="E2235" s="295">
        <v>13.5</v>
      </c>
      <c r="F2235" s="295">
        <v>7.7</v>
      </c>
      <c r="G2235" s="295">
        <v>0.2</v>
      </c>
      <c r="H2235" s="295">
        <v>-1.5</v>
      </c>
      <c r="I2235" s="295">
        <v>0.9</v>
      </c>
      <c r="J2235" s="295">
        <v>1.3</v>
      </c>
      <c r="K2235" s="295">
        <v>9.8000000000000007</v>
      </c>
      <c r="L2235" s="295">
        <v>13.4</v>
      </c>
      <c r="M2235" s="295">
        <v>12.2</v>
      </c>
      <c r="N2235" s="300">
        <v>18.899999999999999</v>
      </c>
      <c r="O2235" s="99"/>
    </row>
    <row r="2236" spans="1:15">
      <c r="A2236" s="99"/>
      <c r="B2236" s="315">
        <v>27</v>
      </c>
      <c r="C2236" s="312">
        <v>22.9</v>
      </c>
      <c r="D2236" s="295">
        <v>14.2</v>
      </c>
      <c r="E2236" s="295">
        <v>14.1</v>
      </c>
      <c r="F2236" s="295">
        <v>4.4000000000000004</v>
      </c>
      <c r="G2236" s="295">
        <v>1.7</v>
      </c>
      <c r="H2236" s="295">
        <v>-4.8</v>
      </c>
      <c r="I2236" s="295">
        <v>0.9</v>
      </c>
      <c r="J2236" s="295">
        <v>1.6</v>
      </c>
      <c r="K2236" s="295">
        <v>6.5</v>
      </c>
      <c r="L2236" s="295">
        <v>14.1</v>
      </c>
      <c r="M2236" s="295">
        <v>10.6</v>
      </c>
      <c r="N2236" s="300">
        <v>17.8</v>
      </c>
      <c r="O2236" s="99"/>
    </row>
    <row r="2237" spans="1:15">
      <c r="A2237" s="99"/>
      <c r="B2237" s="315">
        <v>28</v>
      </c>
      <c r="C2237" s="312">
        <v>21.1</v>
      </c>
      <c r="D2237" s="295">
        <v>14.5</v>
      </c>
      <c r="E2237" s="295">
        <v>12.3</v>
      </c>
      <c r="F2237" s="295">
        <v>3.2</v>
      </c>
      <c r="G2237" s="295">
        <v>1.3</v>
      </c>
      <c r="H2237" s="295">
        <v>-6.5</v>
      </c>
      <c r="I2237" s="295">
        <v>1.7</v>
      </c>
      <c r="J2237" s="295">
        <v>0.9</v>
      </c>
      <c r="K2237" s="295">
        <v>5.3</v>
      </c>
      <c r="L2237" s="295">
        <v>5.6</v>
      </c>
      <c r="M2237" s="295">
        <v>13.5</v>
      </c>
      <c r="N2237" s="300">
        <v>17.399999999999999</v>
      </c>
      <c r="O2237" s="99"/>
    </row>
    <row r="2238" spans="1:15">
      <c r="A2238" s="99"/>
      <c r="B2238" s="315">
        <v>29</v>
      </c>
      <c r="C2238" s="312">
        <v>21.7</v>
      </c>
      <c r="D2238" s="295">
        <v>16.7</v>
      </c>
      <c r="E2238" s="295">
        <v>14.1</v>
      </c>
      <c r="F2238" s="295">
        <v>3.6</v>
      </c>
      <c r="G2238" s="295">
        <v>0.9</v>
      </c>
      <c r="H2238" s="295">
        <v>-6</v>
      </c>
      <c r="I2238" s="295">
        <v>1.5</v>
      </c>
      <c r="J2238" s="295"/>
      <c r="K2238" s="295">
        <v>9.1999999999999993</v>
      </c>
      <c r="L2238" s="295">
        <v>8.1</v>
      </c>
      <c r="M2238" s="295">
        <v>15.8</v>
      </c>
      <c r="N2238" s="300">
        <v>18.899999999999999</v>
      </c>
      <c r="O2238" s="99"/>
    </row>
    <row r="2239" spans="1:15">
      <c r="A2239" s="99"/>
      <c r="B2239" s="315">
        <v>30</v>
      </c>
      <c r="C2239" s="312">
        <v>21.6</v>
      </c>
      <c r="D2239" s="295">
        <v>16.600000000000001</v>
      </c>
      <c r="E2239" s="295">
        <v>15.1</v>
      </c>
      <c r="F2239" s="295">
        <v>6.3</v>
      </c>
      <c r="G2239" s="295">
        <v>1.1000000000000001</v>
      </c>
      <c r="H2239" s="295">
        <v>-5.6</v>
      </c>
      <c r="I2239" s="295">
        <v>-0.3</v>
      </c>
      <c r="J2239" s="295"/>
      <c r="K2239" s="295">
        <v>4.0999999999999996</v>
      </c>
      <c r="L2239" s="295">
        <v>8.4</v>
      </c>
      <c r="M2239" s="295">
        <v>13.9</v>
      </c>
      <c r="N2239" s="300">
        <v>21.6</v>
      </c>
      <c r="O2239" s="99"/>
    </row>
    <row r="2240" spans="1:15" ht="15" thickBot="1">
      <c r="A2240" s="99"/>
      <c r="B2240" s="323">
        <v>31</v>
      </c>
      <c r="C2240" s="313">
        <v>20</v>
      </c>
      <c r="D2240" s="302">
        <v>14.3</v>
      </c>
      <c r="E2240" s="302"/>
      <c r="F2240" s="302">
        <v>8.6</v>
      </c>
      <c r="G2240" s="302"/>
      <c r="H2240" s="302">
        <v>-2.2999999999999998</v>
      </c>
      <c r="I2240" s="302">
        <v>-0.5</v>
      </c>
      <c r="J2240" s="302"/>
      <c r="K2240" s="302">
        <v>4.9000000000000004</v>
      </c>
      <c r="L2240" s="302"/>
      <c r="M2240" s="302">
        <v>16.399999999999999</v>
      </c>
      <c r="N2240" s="303"/>
      <c r="O2240" s="99"/>
    </row>
    <row r="2241" spans="1:15">
      <c r="A2241" s="344" t="s">
        <v>652</v>
      </c>
      <c r="B2241" s="343" t="s">
        <v>211</v>
      </c>
      <c r="C2241" s="341">
        <v>0</v>
      </c>
      <c r="D2241" s="341">
        <v>0</v>
      </c>
      <c r="E2241" s="341">
        <v>6</v>
      </c>
      <c r="F2241" s="341">
        <v>20</v>
      </c>
      <c r="G2241" s="341">
        <v>31</v>
      </c>
      <c r="H2241" s="341">
        <v>31</v>
      </c>
      <c r="I2241" s="341">
        <v>31</v>
      </c>
      <c r="J2241" s="219">
        <v>28</v>
      </c>
      <c r="K2241" s="341">
        <v>31</v>
      </c>
      <c r="L2241" s="341">
        <v>23</v>
      </c>
      <c r="M2241" s="341">
        <v>10</v>
      </c>
      <c r="N2241" s="342">
        <v>4</v>
      </c>
    </row>
    <row r="2242" spans="1:15" ht="15" thickBot="1">
      <c r="A2242" s="307" t="s">
        <v>651</v>
      </c>
      <c r="B2242" s="305" t="s">
        <v>650</v>
      </c>
      <c r="C2242" s="211">
        <v>20.770967741935483</v>
      </c>
      <c r="D2242" s="211">
        <v>17.374193548387094</v>
      </c>
      <c r="E2242" s="211">
        <v>15.300000000000002</v>
      </c>
      <c r="F2242" s="211">
        <v>10.819354838709678</v>
      </c>
      <c r="G2242" s="211">
        <v>6.2</v>
      </c>
      <c r="H2242" s="211">
        <v>2.629032258064516</v>
      </c>
      <c r="I2242" s="211">
        <v>2.2064516129032263</v>
      </c>
      <c r="J2242" s="211">
        <v>0.7</v>
      </c>
      <c r="K2242" s="211">
        <v>5.1677419354838712</v>
      </c>
      <c r="L2242" s="211">
        <v>9.1266666666666669</v>
      </c>
      <c r="M2242" s="211">
        <v>13.796774193548387</v>
      </c>
      <c r="N2242" s="212">
        <v>17.226666666666667</v>
      </c>
    </row>
    <row r="2243" spans="1:15">
      <c r="B2243" s="108"/>
      <c r="C2243" s="105"/>
      <c r="D2243" s="105"/>
      <c r="E2243" s="107"/>
      <c r="F2243" s="105"/>
      <c r="G2243" s="105"/>
      <c r="H2243" s="106"/>
      <c r="I2243" s="105"/>
      <c r="J2243" s="105"/>
      <c r="K2243" s="105"/>
      <c r="L2243" s="105"/>
      <c r="M2243" s="105"/>
      <c r="N2243" s="105"/>
    </row>
    <row r="2244" spans="1:15" ht="15" thickBot="1">
      <c r="B2244" s="108"/>
      <c r="C2244" s="105"/>
      <c r="D2244" s="105"/>
      <c r="E2244" s="107"/>
      <c r="F2244" s="105"/>
      <c r="G2244" s="105"/>
      <c r="H2244" s="106"/>
      <c r="I2244" s="105"/>
      <c r="J2244" s="105"/>
      <c r="K2244" s="105"/>
      <c r="L2244" s="105"/>
      <c r="M2244" s="105"/>
      <c r="N2244" s="105"/>
    </row>
    <row r="2245" spans="1:15" ht="15" thickBot="1">
      <c r="A2245" s="318" t="s">
        <v>688</v>
      </c>
      <c r="B2245" s="284" t="s">
        <v>236</v>
      </c>
      <c r="C2245" s="285" t="s">
        <v>667</v>
      </c>
      <c r="D2245" s="285" t="s">
        <v>667</v>
      </c>
      <c r="E2245" s="285" t="s">
        <v>667</v>
      </c>
      <c r="F2245" s="285" t="s">
        <v>667</v>
      </c>
      <c r="G2245" s="285" t="s">
        <v>667</v>
      </c>
      <c r="H2245" s="285" t="s">
        <v>667</v>
      </c>
      <c r="I2245" s="285" t="s">
        <v>666</v>
      </c>
      <c r="J2245" s="285" t="s">
        <v>666</v>
      </c>
      <c r="K2245" s="285" t="s">
        <v>666</v>
      </c>
      <c r="L2245" s="285" t="s">
        <v>666</v>
      </c>
      <c r="M2245" s="285" t="s">
        <v>666</v>
      </c>
      <c r="N2245" s="286" t="s">
        <v>666</v>
      </c>
      <c r="O2245" s="99"/>
    </row>
    <row r="2246" spans="1:15" ht="15" thickBot="1">
      <c r="A2246" s="102"/>
      <c r="B2246" s="287" t="s">
        <v>195</v>
      </c>
      <c r="C2246" s="288" t="s">
        <v>665</v>
      </c>
      <c r="D2246" s="288" t="s">
        <v>664</v>
      </c>
      <c r="E2246" s="288" t="s">
        <v>663</v>
      </c>
      <c r="F2246" s="288" t="s">
        <v>662</v>
      </c>
      <c r="G2246" s="288" t="s">
        <v>661</v>
      </c>
      <c r="H2246" s="288" t="s">
        <v>660</v>
      </c>
      <c r="I2246" s="288" t="s">
        <v>659</v>
      </c>
      <c r="J2246" s="288" t="s">
        <v>658</v>
      </c>
      <c r="K2246" s="288" t="s">
        <v>657</v>
      </c>
      <c r="L2246" s="288" t="s">
        <v>656</v>
      </c>
      <c r="M2246" s="288" t="s">
        <v>655</v>
      </c>
      <c r="N2246" s="289" t="s">
        <v>654</v>
      </c>
      <c r="O2246" s="99"/>
    </row>
    <row r="2247" spans="1:15" ht="15" thickBot="1">
      <c r="A2247" s="102"/>
      <c r="B2247" s="319" t="s">
        <v>653</v>
      </c>
      <c r="C2247" s="102"/>
      <c r="D2247" s="102"/>
      <c r="E2247" s="104"/>
      <c r="F2247" s="102"/>
      <c r="G2247" s="102"/>
      <c r="H2247" s="103"/>
      <c r="I2247" s="102"/>
      <c r="J2247" s="102"/>
      <c r="K2247" s="102"/>
      <c r="L2247" s="102"/>
      <c r="M2247" s="102"/>
      <c r="N2247" s="102"/>
      <c r="O2247" s="99"/>
    </row>
    <row r="2248" spans="1:15">
      <c r="A2248" s="99"/>
      <c r="B2248" s="314">
        <v>1</v>
      </c>
      <c r="C2248" s="322">
        <v>16.399999999999999</v>
      </c>
      <c r="D2248" s="297">
        <v>21.1</v>
      </c>
      <c r="E2248" s="297">
        <v>13.8</v>
      </c>
      <c r="F2248" s="297">
        <v>15.1</v>
      </c>
      <c r="G2248" s="297">
        <v>10.5</v>
      </c>
      <c r="H2248" s="297">
        <v>-0.7</v>
      </c>
      <c r="I2248" s="297">
        <v>2.1</v>
      </c>
      <c r="J2248" s="297">
        <v>0.7</v>
      </c>
      <c r="K2248" s="297">
        <v>3.8</v>
      </c>
      <c r="L2248" s="297">
        <v>2.7</v>
      </c>
      <c r="M2248" s="297">
        <v>9.6999999999999993</v>
      </c>
      <c r="N2248" s="298">
        <v>19.399999999999999</v>
      </c>
      <c r="O2248" s="99"/>
    </row>
    <row r="2249" spans="1:15">
      <c r="A2249" s="99"/>
      <c r="B2249" s="315">
        <v>2</v>
      </c>
      <c r="C2249" s="312">
        <v>18.2</v>
      </c>
      <c r="D2249" s="295">
        <v>24.6</v>
      </c>
      <c r="E2249" s="295">
        <v>13.7</v>
      </c>
      <c r="F2249" s="295">
        <v>14.1</v>
      </c>
      <c r="G2249" s="295">
        <v>7.5</v>
      </c>
      <c r="H2249" s="295">
        <v>-0.8</v>
      </c>
      <c r="I2249" s="295">
        <v>2.4</v>
      </c>
      <c r="J2249" s="295">
        <v>-0.6</v>
      </c>
      <c r="K2249" s="295">
        <v>5</v>
      </c>
      <c r="L2249" s="295">
        <v>2.2999999999999998</v>
      </c>
      <c r="M2249" s="295">
        <v>10.4</v>
      </c>
      <c r="N2249" s="300">
        <v>22.1</v>
      </c>
      <c r="O2249" s="99"/>
    </row>
    <row r="2250" spans="1:15">
      <c r="A2250" s="99"/>
      <c r="B2250" s="315">
        <v>3</v>
      </c>
      <c r="C2250" s="312">
        <v>20.7</v>
      </c>
      <c r="D2250" s="295">
        <v>21.5</v>
      </c>
      <c r="E2250" s="295">
        <v>15.5</v>
      </c>
      <c r="F2250" s="295">
        <v>12.7</v>
      </c>
      <c r="G2250" s="295">
        <v>7.8</v>
      </c>
      <c r="H2250" s="295">
        <v>1.4</v>
      </c>
      <c r="I2250" s="295">
        <v>1.6</v>
      </c>
      <c r="J2250" s="295">
        <v>0</v>
      </c>
      <c r="K2250" s="295">
        <v>4.9000000000000004</v>
      </c>
      <c r="L2250" s="295">
        <v>3.2</v>
      </c>
      <c r="M2250" s="295">
        <v>12.8</v>
      </c>
      <c r="N2250" s="300">
        <v>23.5</v>
      </c>
      <c r="O2250" s="99"/>
    </row>
    <row r="2251" spans="1:15">
      <c r="A2251" s="99"/>
      <c r="B2251" s="315">
        <v>4</v>
      </c>
      <c r="C2251" s="312">
        <v>23.7</v>
      </c>
      <c r="D2251" s="295">
        <v>18.399999999999999</v>
      </c>
      <c r="E2251" s="295">
        <v>18.8</v>
      </c>
      <c r="F2251" s="295">
        <v>10.8</v>
      </c>
      <c r="G2251" s="295">
        <v>9.1999999999999993</v>
      </c>
      <c r="H2251" s="295">
        <v>6.3</v>
      </c>
      <c r="I2251" s="295">
        <v>1.5</v>
      </c>
      <c r="J2251" s="295">
        <v>-2.2000000000000002</v>
      </c>
      <c r="K2251" s="295">
        <v>3.9</v>
      </c>
      <c r="L2251" s="295">
        <v>3.1</v>
      </c>
      <c r="M2251" s="295">
        <v>17.5</v>
      </c>
      <c r="N2251" s="300">
        <v>19.100000000000001</v>
      </c>
      <c r="O2251" s="99"/>
    </row>
    <row r="2252" spans="1:15">
      <c r="A2252" s="99"/>
      <c r="B2252" s="315">
        <v>5</v>
      </c>
      <c r="C2252" s="312">
        <v>22.2</v>
      </c>
      <c r="D2252" s="295">
        <v>18.7</v>
      </c>
      <c r="E2252" s="295">
        <v>19.3</v>
      </c>
      <c r="F2252" s="295">
        <v>12.5</v>
      </c>
      <c r="G2252" s="295">
        <v>9.3000000000000007</v>
      </c>
      <c r="H2252" s="295">
        <v>4.7</v>
      </c>
      <c r="I2252" s="295">
        <v>1.6</v>
      </c>
      <c r="J2252" s="295">
        <v>-2.8</v>
      </c>
      <c r="K2252" s="295">
        <v>3.1</v>
      </c>
      <c r="L2252" s="295">
        <v>2.2999999999999998</v>
      </c>
      <c r="M2252" s="295">
        <v>20.7</v>
      </c>
      <c r="N2252" s="300">
        <v>22.1</v>
      </c>
      <c r="O2252" s="99"/>
    </row>
    <row r="2253" spans="1:15">
      <c r="A2253" s="99"/>
      <c r="B2253" s="315">
        <v>6</v>
      </c>
      <c r="C2253" s="312">
        <v>24.9</v>
      </c>
      <c r="D2253" s="295">
        <v>19.399999999999999</v>
      </c>
      <c r="E2253" s="295">
        <v>20.6</v>
      </c>
      <c r="F2253" s="295">
        <v>11.9</v>
      </c>
      <c r="G2253" s="295">
        <v>8.8000000000000007</v>
      </c>
      <c r="H2253" s="295">
        <v>4.3</v>
      </c>
      <c r="I2253" s="295">
        <v>0.1</v>
      </c>
      <c r="J2253" s="295">
        <v>-3.5</v>
      </c>
      <c r="K2253" s="295">
        <v>3.7</v>
      </c>
      <c r="L2253" s="295">
        <v>1.9</v>
      </c>
      <c r="M2253" s="295">
        <v>13.8</v>
      </c>
      <c r="N2253" s="300">
        <v>26.1</v>
      </c>
      <c r="O2253" s="99"/>
    </row>
    <row r="2254" spans="1:15">
      <c r="A2254" s="99"/>
      <c r="B2254" s="315">
        <v>7</v>
      </c>
      <c r="C2254" s="312">
        <v>23.9</v>
      </c>
      <c r="D2254" s="295">
        <v>20.399999999999999</v>
      </c>
      <c r="E2254" s="295">
        <v>19</v>
      </c>
      <c r="F2254" s="295">
        <v>11.8</v>
      </c>
      <c r="G2254" s="295">
        <v>8.6999999999999993</v>
      </c>
      <c r="H2254" s="295">
        <v>3.8</v>
      </c>
      <c r="I2254" s="295">
        <v>-0.6</v>
      </c>
      <c r="J2254" s="295">
        <v>-2.2000000000000002</v>
      </c>
      <c r="K2254" s="295">
        <v>6</v>
      </c>
      <c r="L2254" s="295">
        <v>6.2</v>
      </c>
      <c r="M2254" s="295">
        <v>13.3</v>
      </c>
      <c r="N2254" s="300">
        <v>19.100000000000001</v>
      </c>
      <c r="O2254" s="99"/>
    </row>
    <row r="2255" spans="1:15">
      <c r="A2255" s="99"/>
      <c r="B2255" s="315">
        <v>8</v>
      </c>
      <c r="C2255" s="312">
        <v>21.1</v>
      </c>
      <c r="D2255" s="295">
        <v>22.3</v>
      </c>
      <c r="E2255" s="295">
        <v>18.8</v>
      </c>
      <c r="F2255" s="295">
        <v>13.9</v>
      </c>
      <c r="G2255" s="295">
        <v>7.8</v>
      </c>
      <c r="H2255" s="295">
        <v>1.4</v>
      </c>
      <c r="I2255" s="295">
        <v>5.3</v>
      </c>
      <c r="J2255" s="295">
        <v>-0.9</v>
      </c>
      <c r="K2255" s="295">
        <v>7.4</v>
      </c>
      <c r="L2255" s="295">
        <v>6.8</v>
      </c>
      <c r="M2255" s="295">
        <v>15.2</v>
      </c>
      <c r="N2255" s="300">
        <v>15.6</v>
      </c>
      <c r="O2255" s="99"/>
    </row>
    <row r="2256" spans="1:15">
      <c r="A2256" s="99"/>
      <c r="B2256" s="315">
        <v>9</v>
      </c>
      <c r="C2256" s="312">
        <v>15.9</v>
      </c>
      <c r="D2256" s="295">
        <v>22.8</v>
      </c>
      <c r="E2256" s="295">
        <v>17.2</v>
      </c>
      <c r="F2256" s="295">
        <v>15</v>
      </c>
      <c r="G2256" s="295">
        <v>7</v>
      </c>
      <c r="H2256" s="295">
        <v>-2.4</v>
      </c>
      <c r="I2256" s="295">
        <v>7.5</v>
      </c>
      <c r="J2256" s="295">
        <v>2.7</v>
      </c>
      <c r="K2256" s="295">
        <v>5.2</v>
      </c>
      <c r="L2256" s="295">
        <v>10</v>
      </c>
      <c r="M2256" s="295">
        <v>14.1</v>
      </c>
      <c r="N2256" s="300">
        <v>11.5</v>
      </c>
      <c r="O2256" s="99"/>
    </row>
    <row r="2257" spans="1:15">
      <c r="A2257" s="99"/>
      <c r="B2257" s="315">
        <v>10</v>
      </c>
      <c r="C2257" s="312">
        <v>13.7</v>
      </c>
      <c r="D2257" s="295">
        <v>23.4</v>
      </c>
      <c r="E2257" s="295">
        <v>14.8</v>
      </c>
      <c r="F2257" s="295">
        <v>14.2</v>
      </c>
      <c r="G2257" s="295">
        <v>9.9</v>
      </c>
      <c r="H2257" s="295">
        <v>0.1</v>
      </c>
      <c r="I2257" s="295">
        <v>12.4</v>
      </c>
      <c r="J2257" s="295">
        <v>4.0999999999999996</v>
      </c>
      <c r="K2257" s="295">
        <v>7.4</v>
      </c>
      <c r="L2257" s="295">
        <v>11.6</v>
      </c>
      <c r="M2257" s="295">
        <v>14.9</v>
      </c>
      <c r="N2257" s="300">
        <v>16.7</v>
      </c>
      <c r="O2257" s="99"/>
    </row>
    <row r="2258" spans="1:15">
      <c r="A2258" s="99"/>
      <c r="B2258" s="315">
        <v>11</v>
      </c>
      <c r="C2258" s="312">
        <v>17.3</v>
      </c>
      <c r="D2258" s="295">
        <v>17.600000000000001</v>
      </c>
      <c r="E2258" s="295">
        <v>14.2</v>
      </c>
      <c r="F2258" s="295">
        <v>15.1</v>
      </c>
      <c r="G2258" s="295">
        <v>11.3</v>
      </c>
      <c r="H2258" s="295">
        <v>4.5</v>
      </c>
      <c r="I2258" s="295">
        <v>3.5</v>
      </c>
      <c r="J2258" s="295">
        <v>2.7</v>
      </c>
      <c r="K2258" s="295">
        <v>4.4000000000000004</v>
      </c>
      <c r="L2258" s="295">
        <v>13.9</v>
      </c>
      <c r="M2258" s="295">
        <v>14.2</v>
      </c>
      <c r="N2258" s="300">
        <v>19.2</v>
      </c>
      <c r="O2258" s="99"/>
    </row>
    <row r="2259" spans="1:15">
      <c r="A2259" s="99"/>
      <c r="B2259" s="315">
        <v>12</v>
      </c>
      <c r="C2259" s="312">
        <v>17.899999999999999</v>
      </c>
      <c r="D2259" s="295">
        <v>17.899999999999999</v>
      </c>
      <c r="E2259" s="295">
        <v>15.8</v>
      </c>
      <c r="F2259" s="295">
        <v>14.5</v>
      </c>
      <c r="G2259" s="295">
        <v>11.3</v>
      </c>
      <c r="H2259" s="295">
        <v>7.1</v>
      </c>
      <c r="I2259" s="295">
        <v>5.2</v>
      </c>
      <c r="J2259" s="295">
        <v>1</v>
      </c>
      <c r="K2259" s="295">
        <v>3.5</v>
      </c>
      <c r="L2259" s="295">
        <v>12.6</v>
      </c>
      <c r="M2259" s="295">
        <v>20.399999999999999</v>
      </c>
      <c r="N2259" s="300">
        <v>24.1</v>
      </c>
      <c r="O2259" s="99"/>
    </row>
    <row r="2260" spans="1:15">
      <c r="A2260" s="99"/>
      <c r="B2260" s="315">
        <v>13</v>
      </c>
      <c r="C2260" s="312">
        <v>18.3</v>
      </c>
      <c r="D2260" s="295">
        <v>17</v>
      </c>
      <c r="E2260" s="295">
        <v>17.100000000000001</v>
      </c>
      <c r="F2260" s="295">
        <v>15.8</v>
      </c>
      <c r="G2260" s="295">
        <v>11.1</v>
      </c>
      <c r="H2260" s="295">
        <v>8.6999999999999993</v>
      </c>
      <c r="I2260" s="295">
        <v>8.1999999999999993</v>
      </c>
      <c r="J2260" s="295">
        <v>0.7</v>
      </c>
      <c r="K2260" s="295">
        <v>3</v>
      </c>
      <c r="L2260" s="295">
        <v>10</v>
      </c>
      <c r="M2260" s="295">
        <v>16.5</v>
      </c>
      <c r="N2260" s="300">
        <v>20.6</v>
      </c>
      <c r="O2260" s="99"/>
    </row>
    <row r="2261" spans="1:15">
      <c r="A2261" s="99"/>
      <c r="B2261" s="315">
        <v>14</v>
      </c>
      <c r="C2261" s="312">
        <v>20.3</v>
      </c>
      <c r="D2261" s="295">
        <v>17.3</v>
      </c>
      <c r="E2261" s="295">
        <v>16.7</v>
      </c>
      <c r="F2261" s="295">
        <v>14.1</v>
      </c>
      <c r="G2261" s="295">
        <v>11</v>
      </c>
      <c r="H2261" s="295">
        <v>8.3000000000000007</v>
      </c>
      <c r="I2261" s="295">
        <v>5.4</v>
      </c>
      <c r="J2261" s="295">
        <v>0.2</v>
      </c>
      <c r="K2261" s="295">
        <v>2.8</v>
      </c>
      <c r="L2261" s="295">
        <v>11.1</v>
      </c>
      <c r="M2261" s="295">
        <v>12.8</v>
      </c>
      <c r="N2261" s="300">
        <v>19.8</v>
      </c>
      <c r="O2261" s="99"/>
    </row>
    <row r="2262" spans="1:15">
      <c r="A2262" s="99"/>
      <c r="B2262" s="315">
        <v>15</v>
      </c>
      <c r="C2262" s="312">
        <v>22.8</v>
      </c>
      <c r="D2262" s="295">
        <v>15.5</v>
      </c>
      <c r="E2262" s="295">
        <v>18.399999999999999</v>
      </c>
      <c r="F2262" s="295">
        <v>12.1</v>
      </c>
      <c r="G2262" s="295">
        <v>11.5</v>
      </c>
      <c r="H2262" s="295">
        <v>7.9</v>
      </c>
      <c r="I2262" s="295">
        <v>3</v>
      </c>
      <c r="J2262" s="295">
        <v>3.5</v>
      </c>
      <c r="K2262" s="295">
        <v>5.6</v>
      </c>
      <c r="L2262" s="295">
        <v>17</v>
      </c>
      <c r="M2262" s="295">
        <v>13.6</v>
      </c>
      <c r="N2262" s="300">
        <v>17.3</v>
      </c>
      <c r="O2262" s="99"/>
    </row>
    <row r="2263" spans="1:15">
      <c r="A2263" s="99"/>
      <c r="B2263" s="315">
        <v>16</v>
      </c>
      <c r="C2263" s="312">
        <v>23.1</v>
      </c>
      <c r="D2263" s="295">
        <v>13.7</v>
      </c>
      <c r="E2263" s="295">
        <v>17.399999999999999</v>
      </c>
      <c r="F2263" s="295">
        <v>14.2</v>
      </c>
      <c r="G2263" s="295">
        <v>9.1</v>
      </c>
      <c r="H2263" s="295">
        <v>5</v>
      </c>
      <c r="I2263" s="295">
        <v>3</v>
      </c>
      <c r="J2263" s="295">
        <v>3.9</v>
      </c>
      <c r="K2263" s="295">
        <v>8.6</v>
      </c>
      <c r="L2263" s="295">
        <v>14.2</v>
      </c>
      <c r="M2263" s="295">
        <v>16.100000000000001</v>
      </c>
      <c r="N2263" s="300">
        <v>15.1</v>
      </c>
      <c r="O2263" s="99"/>
    </row>
    <row r="2264" spans="1:15">
      <c r="A2264" s="99"/>
      <c r="B2264" s="315">
        <v>17</v>
      </c>
      <c r="C2264" s="312">
        <v>23.4</v>
      </c>
      <c r="D2264" s="295">
        <v>16.3</v>
      </c>
      <c r="E2264" s="295">
        <v>17.7</v>
      </c>
      <c r="F2264" s="295">
        <v>13</v>
      </c>
      <c r="G2264" s="295">
        <v>7.7</v>
      </c>
      <c r="H2264" s="295">
        <v>3.8</v>
      </c>
      <c r="I2264" s="295">
        <v>2.9</v>
      </c>
      <c r="J2264" s="295">
        <v>0.3</v>
      </c>
      <c r="K2264" s="295">
        <v>9</v>
      </c>
      <c r="L2264" s="295">
        <v>8.6999999999999993</v>
      </c>
      <c r="M2264" s="295">
        <v>13.4</v>
      </c>
      <c r="N2264" s="300">
        <v>14.4</v>
      </c>
      <c r="O2264" s="99"/>
    </row>
    <row r="2265" spans="1:15">
      <c r="A2265" s="99"/>
      <c r="B2265" s="315">
        <v>18</v>
      </c>
      <c r="C2265" s="312">
        <v>24.7</v>
      </c>
      <c r="D2265" s="295">
        <v>17</v>
      </c>
      <c r="E2265" s="295">
        <v>16.7</v>
      </c>
      <c r="F2265" s="295">
        <v>12</v>
      </c>
      <c r="G2265" s="295">
        <v>7.9</v>
      </c>
      <c r="H2265" s="295">
        <v>9</v>
      </c>
      <c r="I2265" s="295">
        <v>2.7</v>
      </c>
      <c r="J2265" s="295">
        <v>1.1000000000000001</v>
      </c>
      <c r="K2265" s="295">
        <v>6.5</v>
      </c>
      <c r="L2265" s="295">
        <v>5.8</v>
      </c>
      <c r="M2265" s="295">
        <v>17</v>
      </c>
      <c r="N2265" s="300">
        <v>15.4</v>
      </c>
      <c r="O2265" s="99"/>
    </row>
    <row r="2266" spans="1:15">
      <c r="A2266" s="99"/>
      <c r="B2266" s="315">
        <v>19</v>
      </c>
      <c r="C2266" s="312">
        <v>25.9</v>
      </c>
      <c r="D2266" s="295">
        <v>16.2</v>
      </c>
      <c r="E2266" s="295">
        <v>18.5</v>
      </c>
      <c r="F2266" s="295">
        <v>14.4</v>
      </c>
      <c r="G2266" s="295">
        <v>5.0999999999999996</v>
      </c>
      <c r="H2266" s="295">
        <v>9.1999999999999993</v>
      </c>
      <c r="I2266" s="295">
        <v>1.5</v>
      </c>
      <c r="J2266" s="295">
        <v>-0.4</v>
      </c>
      <c r="K2266" s="295">
        <v>5.3</v>
      </c>
      <c r="L2266" s="295">
        <v>8.8000000000000007</v>
      </c>
      <c r="M2266" s="295">
        <v>15.5</v>
      </c>
      <c r="N2266" s="300">
        <v>11.6</v>
      </c>
      <c r="O2266" s="99"/>
    </row>
    <row r="2267" spans="1:15">
      <c r="A2267" s="99"/>
      <c r="B2267" s="315">
        <v>20</v>
      </c>
      <c r="C2267" s="312">
        <v>27.1</v>
      </c>
      <c r="D2267" s="295">
        <v>15.5</v>
      </c>
      <c r="E2267" s="295">
        <v>16.5</v>
      </c>
      <c r="F2267" s="295">
        <v>14.6</v>
      </c>
      <c r="G2267" s="295">
        <v>5.2</v>
      </c>
      <c r="H2267" s="295">
        <v>4.2</v>
      </c>
      <c r="I2267" s="295">
        <v>0.4</v>
      </c>
      <c r="J2267" s="295">
        <v>2.7</v>
      </c>
      <c r="K2267" s="295">
        <v>5</v>
      </c>
      <c r="L2267" s="295">
        <v>12</v>
      </c>
      <c r="M2267" s="295">
        <v>10</v>
      </c>
      <c r="N2267" s="300">
        <v>12.8</v>
      </c>
      <c r="O2267" s="99"/>
    </row>
    <row r="2268" spans="1:15">
      <c r="A2268" s="99"/>
      <c r="B2268" s="315">
        <v>21</v>
      </c>
      <c r="C2268" s="312">
        <v>22.4</v>
      </c>
      <c r="D2268" s="295">
        <v>14.6</v>
      </c>
      <c r="E2268" s="295">
        <v>15.9</v>
      </c>
      <c r="F2268" s="295">
        <v>11.9</v>
      </c>
      <c r="G2268" s="295">
        <v>4.8</v>
      </c>
      <c r="H2268" s="295">
        <v>5.0999999999999996</v>
      </c>
      <c r="I2268" s="295">
        <v>0.9</v>
      </c>
      <c r="J2268" s="295">
        <v>3.4</v>
      </c>
      <c r="K2268" s="295">
        <v>6.7</v>
      </c>
      <c r="L2268" s="295">
        <v>14.2</v>
      </c>
      <c r="M2268" s="295">
        <v>10.9</v>
      </c>
      <c r="N2268" s="300">
        <v>13.7</v>
      </c>
      <c r="O2268" s="99"/>
    </row>
    <row r="2269" spans="1:15">
      <c r="A2269" s="99"/>
      <c r="B2269" s="315">
        <v>22</v>
      </c>
      <c r="C2269" s="312">
        <v>24.3</v>
      </c>
      <c r="D2269" s="295">
        <v>16.100000000000001</v>
      </c>
      <c r="E2269" s="295">
        <v>10.9</v>
      </c>
      <c r="F2269" s="295">
        <v>6.5</v>
      </c>
      <c r="G2269" s="295">
        <v>3.7</v>
      </c>
      <c r="H2269" s="295">
        <v>7.3</v>
      </c>
      <c r="I2269" s="295">
        <v>3.7</v>
      </c>
      <c r="J2269" s="295">
        <v>1.3</v>
      </c>
      <c r="K2269" s="295">
        <v>3.3</v>
      </c>
      <c r="L2269" s="295">
        <v>9.4</v>
      </c>
      <c r="M2269" s="295">
        <v>12.9</v>
      </c>
      <c r="N2269" s="300">
        <v>14.9</v>
      </c>
      <c r="O2269" s="99"/>
    </row>
    <row r="2270" spans="1:15">
      <c r="A2270" s="99"/>
      <c r="B2270" s="315">
        <v>23</v>
      </c>
      <c r="C2270" s="312">
        <v>21.3</v>
      </c>
      <c r="D2270" s="295">
        <v>15.3</v>
      </c>
      <c r="E2270" s="295">
        <v>8.6</v>
      </c>
      <c r="F2270" s="295">
        <v>9.5</v>
      </c>
      <c r="G2270" s="295">
        <v>4.5</v>
      </c>
      <c r="H2270" s="295">
        <v>9.3000000000000007</v>
      </c>
      <c r="I2270" s="295">
        <v>0.1</v>
      </c>
      <c r="J2270" s="295">
        <v>3.3</v>
      </c>
      <c r="K2270" s="295">
        <v>4.9000000000000004</v>
      </c>
      <c r="L2270" s="295">
        <v>11.9</v>
      </c>
      <c r="M2270" s="295">
        <v>14.3</v>
      </c>
      <c r="N2270" s="300">
        <v>11.1</v>
      </c>
      <c r="O2270" s="99"/>
    </row>
    <row r="2271" spans="1:15">
      <c r="A2271" s="99"/>
      <c r="B2271" s="315">
        <v>24</v>
      </c>
      <c r="C2271" s="312">
        <v>18.600000000000001</v>
      </c>
      <c r="D2271" s="295">
        <v>12.5</v>
      </c>
      <c r="E2271" s="295">
        <v>10.7</v>
      </c>
      <c r="F2271" s="295">
        <v>7.8</v>
      </c>
      <c r="G2271" s="295">
        <v>5.2</v>
      </c>
      <c r="H2271" s="295">
        <v>6.8</v>
      </c>
      <c r="I2271" s="295">
        <v>-0.5</v>
      </c>
      <c r="J2271" s="295">
        <v>4.7</v>
      </c>
      <c r="K2271" s="295">
        <v>7.3</v>
      </c>
      <c r="L2271" s="295">
        <v>13.4</v>
      </c>
      <c r="M2271" s="295">
        <v>15</v>
      </c>
      <c r="N2271" s="300">
        <v>14.8</v>
      </c>
      <c r="O2271" s="99"/>
    </row>
    <row r="2272" spans="1:15">
      <c r="A2272" s="99"/>
      <c r="B2272" s="315">
        <v>25</v>
      </c>
      <c r="C2272" s="312">
        <v>21.6</v>
      </c>
      <c r="D2272" s="295">
        <v>14.6</v>
      </c>
      <c r="E2272" s="295">
        <v>11.7</v>
      </c>
      <c r="F2272" s="295">
        <v>6.5</v>
      </c>
      <c r="G2272" s="295">
        <v>3.8</v>
      </c>
      <c r="H2272" s="295">
        <v>4.2</v>
      </c>
      <c r="I2272" s="295">
        <v>1.2</v>
      </c>
      <c r="J2272" s="295">
        <v>2.6</v>
      </c>
      <c r="K2272" s="295">
        <v>10.9</v>
      </c>
      <c r="L2272" s="295">
        <v>15</v>
      </c>
      <c r="M2272" s="295">
        <v>16.2</v>
      </c>
      <c r="N2272" s="300">
        <v>17.100000000000001</v>
      </c>
      <c r="O2272" s="99"/>
    </row>
    <row r="2273" spans="1:15">
      <c r="A2273" s="99"/>
      <c r="B2273" s="315">
        <v>26</v>
      </c>
      <c r="C2273" s="312">
        <v>22.4</v>
      </c>
      <c r="D2273" s="295">
        <v>13.5</v>
      </c>
      <c r="E2273" s="295">
        <v>13.2</v>
      </c>
      <c r="F2273" s="295">
        <v>8.6999999999999993</v>
      </c>
      <c r="G2273" s="295">
        <v>1.8</v>
      </c>
      <c r="H2273" s="295">
        <v>-0.9</v>
      </c>
      <c r="I2273" s="295">
        <v>1</v>
      </c>
      <c r="J2273" s="295">
        <v>2.5</v>
      </c>
      <c r="K2273" s="295">
        <v>10.3</v>
      </c>
      <c r="L2273" s="295">
        <v>15.1</v>
      </c>
      <c r="M2273" s="295">
        <v>12.2</v>
      </c>
      <c r="N2273" s="300">
        <v>18.8</v>
      </c>
      <c r="O2273" s="99"/>
    </row>
    <row r="2274" spans="1:15">
      <c r="A2274" s="99"/>
      <c r="B2274" s="315">
        <v>27</v>
      </c>
      <c r="C2274" s="312">
        <v>23.5</v>
      </c>
      <c r="D2274" s="295">
        <v>13.8</v>
      </c>
      <c r="E2274" s="295">
        <v>13.7</v>
      </c>
      <c r="F2274" s="295">
        <v>4.9000000000000004</v>
      </c>
      <c r="G2274" s="295">
        <v>2.4</v>
      </c>
      <c r="H2274" s="295">
        <v>-4.2</v>
      </c>
      <c r="I2274" s="295">
        <v>1.3</v>
      </c>
      <c r="J2274" s="295">
        <v>1.8</v>
      </c>
      <c r="K2274" s="295">
        <v>7.1</v>
      </c>
      <c r="L2274" s="295">
        <v>15.4</v>
      </c>
      <c r="M2274" s="295">
        <v>10.8</v>
      </c>
      <c r="N2274" s="300">
        <v>17.5</v>
      </c>
      <c r="O2274" s="99"/>
    </row>
    <row r="2275" spans="1:15">
      <c r="A2275" s="99"/>
      <c r="B2275" s="315">
        <v>28</v>
      </c>
      <c r="C2275" s="312">
        <v>21.1</v>
      </c>
      <c r="D2275" s="295">
        <v>15</v>
      </c>
      <c r="E2275" s="295">
        <v>13.2</v>
      </c>
      <c r="F2275" s="295">
        <v>3.7</v>
      </c>
      <c r="G2275" s="295">
        <v>1.8</v>
      </c>
      <c r="H2275" s="295">
        <v>-5.6</v>
      </c>
      <c r="I2275" s="295">
        <v>1.8</v>
      </c>
      <c r="J2275" s="295">
        <v>2.1</v>
      </c>
      <c r="K2275" s="295">
        <v>6.2</v>
      </c>
      <c r="L2275" s="295">
        <v>5.4</v>
      </c>
      <c r="M2275" s="295">
        <v>14.2</v>
      </c>
      <c r="N2275" s="300">
        <v>17.899999999999999</v>
      </c>
      <c r="O2275" s="99"/>
    </row>
    <row r="2276" spans="1:15">
      <c r="A2276" s="99"/>
      <c r="B2276" s="315">
        <v>29</v>
      </c>
      <c r="C2276" s="312">
        <v>20.9</v>
      </c>
      <c r="D2276" s="295">
        <v>17.100000000000001</v>
      </c>
      <c r="E2276" s="295">
        <v>14.7</v>
      </c>
      <c r="F2276" s="295">
        <v>4.3</v>
      </c>
      <c r="G2276" s="295">
        <v>2.1</v>
      </c>
      <c r="H2276" s="295">
        <v>-5.3</v>
      </c>
      <c r="I2276" s="295">
        <v>1.8</v>
      </c>
      <c r="J2276" s="295"/>
      <c r="K2276" s="295">
        <v>9.6999999999999993</v>
      </c>
      <c r="L2276" s="295">
        <v>8.1</v>
      </c>
      <c r="M2276" s="295">
        <v>16.2</v>
      </c>
      <c r="N2276" s="300">
        <v>19.399999999999999</v>
      </c>
      <c r="O2276" s="99"/>
    </row>
    <row r="2277" spans="1:15">
      <c r="A2277" s="99"/>
      <c r="B2277" s="315">
        <v>30</v>
      </c>
      <c r="C2277" s="312">
        <v>21.4</v>
      </c>
      <c r="D2277" s="295">
        <v>17.399999999999999</v>
      </c>
      <c r="E2277" s="295">
        <v>15.9</v>
      </c>
      <c r="F2277" s="295">
        <v>7</v>
      </c>
      <c r="G2277" s="295">
        <v>1.6</v>
      </c>
      <c r="H2277" s="295">
        <v>-5.2</v>
      </c>
      <c r="I2277" s="295">
        <v>0.5</v>
      </c>
      <c r="J2277" s="295"/>
      <c r="K2277" s="295">
        <v>5.0999999999999996</v>
      </c>
      <c r="L2277" s="295">
        <v>9.9</v>
      </c>
      <c r="M2277" s="295">
        <v>14.3</v>
      </c>
      <c r="N2277" s="300">
        <v>22.1</v>
      </c>
      <c r="O2277" s="99"/>
    </row>
    <row r="2278" spans="1:15" ht="15" thickBot="1">
      <c r="A2278" s="99"/>
      <c r="B2278" s="316">
        <v>31</v>
      </c>
      <c r="C2278" s="313">
        <v>19.3</v>
      </c>
      <c r="D2278" s="302">
        <v>14.6</v>
      </c>
      <c r="E2278" s="302"/>
      <c r="F2278" s="302">
        <v>9.9</v>
      </c>
      <c r="G2278" s="302"/>
      <c r="H2278" s="302">
        <v>-0.6</v>
      </c>
      <c r="I2278" s="302">
        <v>-0.3</v>
      </c>
      <c r="J2278" s="302"/>
      <c r="K2278" s="302">
        <v>5.6</v>
      </c>
      <c r="L2278" s="302"/>
      <c r="M2278" s="302">
        <v>16.2</v>
      </c>
      <c r="N2278" s="303"/>
      <c r="O2278" s="99"/>
    </row>
    <row r="2279" spans="1:15">
      <c r="A2279" s="306" t="s">
        <v>652</v>
      </c>
      <c r="B2279" s="326" t="s">
        <v>211</v>
      </c>
      <c r="C2279" s="219">
        <v>0</v>
      </c>
      <c r="D2279" s="219">
        <v>0</v>
      </c>
      <c r="E2279" s="219">
        <v>5</v>
      </c>
      <c r="F2279" s="219">
        <v>18</v>
      </c>
      <c r="G2279" s="219">
        <v>31</v>
      </c>
      <c r="H2279" s="219">
        <v>31</v>
      </c>
      <c r="I2279" s="219">
        <v>31</v>
      </c>
      <c r="J2279" s="219">
        <v>28</v>
      </c>
      <c r="K2279" s="219">
        <v>31</v>
      </c>
      <c r="L2279" s="219">
        <v>23</v>
      </c>
      <c r="M2279" s="219">
        <v>9</v>
      </c>
      <c r="N2279" s="220">
        <v>5</v>
      </c>
    </row>
    <row r="2280" spans="1:15" ht="15" thickBot="1">
      <c r="A2280" s="307" t="s">
        <v>651</v>
      </c>
      <c r="B2280" s="324" t="s">
        <v>650</v>
      </c>
      <c r="C2280" s="211">
        <v>21.235483870967741</v>
      </c>
      <c r="D2280" s="211">
        <v>17.454838709677425</v>
      </c>
      <c r="E2280" s="211">
        <v>15.633333333333328</v>
      </c>
      <c r="F2280" s="211">
        <v>11.370967741935482</v>
      </c>
      <c r="G2280" s="211">
        <v>6.9799999999999995</v>
      </c>
      <c r="H2280" s="211">
        <v>3.1193548387096777</v>
      </c>
      <c r="I2280" s="211">
        <v>2.6193548387096777</v>
      </c>
      <c r="J2280" s="211">
        <v>1.1678571428571429</v>
      </c>
      <c r="K2280" s="211">
        <v>5.8451612903225794</v>
      </c>
      <c r="L2280" s="211">
        <v>9.3999999999999986</v>
      </c>
      <c r="M2280" s="211">
        <v>14.35806451612903</v>
      </c>
      <c r="N2280" s="212">
        <v>17.759999999999998</v>
      </c>
    </row>
    <row r="2281" spans="1:15">
      <c r="B2281" s="108"/>
      <c r="C2281" s="105"/>
      <c r="D2281" s="105"/>
      <c r="E2281" s="107"/>
      <c r="F2281" s="105"/>
      <c r="G2281" s="105"/>
      <c r="H2281" s="106"/>
      <c r="I2281" s="105"/>
      <c r="J2281" s="105"/>
      <c r="K2281" s="105"/>
      <c r="L2281" s="105"/>
      <c r="M2281" s="105"/>
      <c r="N2281" s="105"/>
    </row>
    <row r="2282" spans="1:15" ht="15" thickBot="1">
      <c r="B2282" s="108"/>
      <c r="C2282" s="105"/>
      <c r="D2282" s="105"/>
      <c r="E2282" s="107"/>
      <c r="F2282" s="105"/>
      <c r="G2282" s="105"/>
      <c r="H2282" s="106"/>
      <c r="I2282" s="105"/>
      <c r="J2282" s="105"/>
      <c r="K2282" s="105"/>
      <c r="L2282" s="105"/>
      <c r="M2282" s="105"/>
      <c r="N2282" s="105"/>
    </row>
    <row r="2283" spans="1:15" ht="15" thickBot="1">
      <c r="A2283" s="318" t="s">
        <v>687</v>
      </c>
      <c r="B2283" s="284" t="s">
        <v>236</v>
      </c>
      <c r="C2283" s="285" t="s">
        <v>667</v>
      </c>
      <c r="D2283" s="285" t="s">
        <v>667</v>
      </c>
      <c r="E2283" s="285" t="s">
        <v>667</v>
      </c>
      <c r="F2283" s="285" t="s">
        <v>667</v>
      </c>
      <c r="G2283" s="285" t="s">
        <v>667</v>
      </c>
      <c r="H2283" s="285" t="s">
        <v>667</v>
      </c>
      <c r="I2283" s="285" t="s">
        <v>666</v>
      </c>
      <c r="J2283" s="285" t="s">
        <v>666</v>
      </c>
      <c r="K2283" s="285" t="s">
        <v>666</v>
      </c>
      <c r="L2283" s="285" t="s">
        <v>666</v>
      </c>
      <c r="M2283" s="285" t="s">
        <v>666</v>
      </c>
      <c r="N2283" s="286" t="s">
        <v>666</v>
      </c>
      <c r="O2283" s="99"/>
    </row>
    <row r="2284" spans="1:15" ht="15" thickBot="1">
      <c r="A2284" s="102"/>
      <c r="B2284" s="287" t="s">
        <v>195</v>
      </c>
      <c r="C2284" s="288" t="s">
        <v>665</v>
      </c>
      <c r="D2284" s="288" t="s">
        <v>664</v>
      </c>
      <c r="E2284" s="288" t="s">
        <v>663</v>
      </c>
      <c r="F2284" s="288" t="s">
        <v>662</v>
      </c>
      <c r="G2284" s="288" t="s">
        <v>661</v>
      </c>
      <c r="H2284" s="288" t="s">
        <v>660</v>
      </c>
      <c r="I2284" s="288" t="s">
        <v>659</v>
      </c>
      <c r="J2284" s="288" t="s">
        <v>658</v>
      </c>
      <c r="K2284" s="288" t="s">
        <v>657</v>
      </c>
      <c r="L2284" s="288" t="s">
        <v>656</v>
      </c>
      <c r="M2284" s="288" t="s">
        <v>655</v>
      </c>
      <c r="N2284" s="289" t="s">
        <v>654</v>
      </c>
      <c r="O2284" s="99"/>
    </row>
    <row r="2285" spans="1:15" ht="15" thickBot="1">
      <c r="A2285" s="102"/>
      <c r="B2285" s="319" t="s">
        <v>653</v>
      </c>
      <c r="C2285" s="102"/>
      <c r="D2285" s="102"/>
      <c r="E2285" s="104"/>
      <c r="F2285" s="102"/>
      <c r="G2285" s="102"/>
      <c r="H2285" s="103"/>
      <c r="I2285" s="102"/>
      <c r="J2285" s="102"/>
      <c r="K2285" s="102"/>
      <c r="L2285" s="102"/>
      <c r="M2285" s="102"/>
      <c r="N2285" s="102"/>
      <c r="O2285" s="99"/>
    </row>
    <row r="2286" spans="1:15">
      <c r="A2286" s="99"/>
      <c r="B2286" s="314">
        <v>1</v>
      </c>
      <c r="C2286" s="322">
        <v>14.8</v>
      </c>
      <c r="D2286" s="297">
        <v>19.3</v>
      </c>
      <c r="E2286" s="297">
        <v>12</v>
      </c>
      <c r="F2286" s="297">
        <v>14</v>
      </c>
      <c r="G2286" s="297">
        <v>10.5</v>
      </c>
      <c r="H2286" s="297">
        <v>-0.8</v>
      </c>
      <c r="I2286" s="297">
        <v>1.8</v>
      </c>
      <c r="J2286" s="297">
        <v>-0.8</v>
      </c>
      <c r="K2286" s="297">
        <v>2.2999999999999998</v>
      </c>
      <c r="L2286" s="297">
        <v>1</v>
      </c>
      <c r="M2286" s="297">
        <v>8.1999999999999993</v>
      </c>
      <c r="N2286" s="298">
        <v>17.399999999999999</v>
      </c>
      <c r="O2286" s="99"/>
    </row>
    <row r="2287" spans="1:15">
      <c r="A2287" s="99"/>
      <c r="B2287" s="315">
        <v>2</v>
      </c>
      <c r="C2287" s="312">
        <v>17.2</v>
      </c>
      <c r="D2287" s="295">
        <v>22.9</v>
      </c>
      <c r="E2287" s="295">
        <v>12.2</v>
      </c>
      <c r="F2287" s="295">
        <v>12.3</v>
      </c>
      <c r="G2287" s="295">
        <v>9</v>
      </c>
      <c r="H2287" s="295">
        <v>-1.1000000000000001</v>
      </c>
      <c r="I2287" s="295">
        <v>2.1</v>
      </c>
      <c r="J2287" s="295">
        <v>-1.9</v>
      </c>
      <c r="K2287" s="295">
        <v>3.3</v>
      </c>
      <c r="L2287" s="295">
        <v>-0.4</v>
      </c>
      <c r="M2287" s="295">
        <v>8.9</v>
      </c>
      <c r="N2287" s="300">
        <v>20.8</v>
      </c>
      <c r="O2287" s="99"/>
    </row>
    <row r="2288" spans="1:15">
      <c r="A2288" s="99"/>
      <c r="B2288" s="315">
        <v>3</v>
      </c>
      <c r="C2288" s="312">
        <v>19.7</v>
      </c>
      <c r="D2288" s="295">
        <v>19.899999999999999</v>
      </c>
      <c r="E2288" s="295">
        <v>12.6</v>
      </c>
      <c r="F2288" s="295">
        <v>11.6</v>
      </c>
      <c r="G2288" s="295">
        <v>4.5999999999999996</v>
      </c>
      <c r="H2288" s="295">
        <v>-0.1</v>
      </c>
      <c r="I2288" s="295">
        <v>0.2</v>
      </c>
      <c r="J2288" s="295">
        <v>-2.5</v>
      </c>
      <c r="K2288" s="295">
        <v>1.7</v>
      </c>
      <c r="L2288" s="295">
        <v>1.5</v>
      </c>
      <c r="M2288" s="295">
        <v>11.3</v>
      </c>
      <c r="N2288" s="300">
        <v>21.5</v>
      </c>
      <c r="O2288" s="99"/>
    </row>
    <row r="2289" spans="1:15">
      <c r="A2289" s="99"/>
      <c r="B2289" s="315">
        <v>4</v>
      </c>
      <c r="C2289" s="312">
        <v>22.1</v>
      </c>
      <c r="D2289" s="295">
        <v>18.5</v>
      </c>
      <c r="E2289" s="295">
        <v>16.600000000000001</v>
      </c>
      <c r="F2289" s="295">
        <v>10.1</v>
      </c>
      <c r="G2289" s="295">
        <v>7.8</v>
      </c>
      <c r="H2289" s="295">
        <v>3.2</v>
      </c>
      <c r="I2289" s="295">
        <v>-0.3</v>
      </c>
      <c r="J2289" s="295">
        <v>-3.7</v>
      </c>
      <c r="K2289" s="295">
        <v>1.4</v>
      </c>
      <c r="L2289" s="295">
        <v>1.7</v>
      </c>
      <c r="M2289" s="295">
        <v>16.7</v>
      </c>
      <c r="N2289" s="300">
        <v>17.5</v>
      </c>
      <c r="O2289" s="99"/>
    </row>
    <row r="2290" spans="1:15">
      <c r="A2290" s="99"/>
      <c r="B2290" s="315">
        <v>5</v>
      </c>
      <c r="C2290" s="312">
        <v>21.2</v>
      </c>
      <c r="D2290" s="295">
        <v>17</v>
      </c>
      <c r="E2290" s="295">
        <v>18.899999999999999</v>
      </c>
      <c r="F2290" s="295">
        <v>10.3</v>
      </c>
      <c r="G2290" s="295">
        <v>8.6</v>
      </c>
      <c r="H2290" s="295">
        <v>2.4</v>
      </c>
      <c r="I2290" s="295">
        <v>-0.3</v>
      </c>
      <c r="J2290" s="295">
        <v>-4.8</v>
      </c>
      <c r="K2290" s="295">
        <v>1.2</v>
      </c>
      <c r="L2290" s="295">
        <v>0.7</v>
      </c>
      <c r="M2290" s="295">
        <v>19</v>
      </c>
      <c r="N2290" s="300">
        <v>21.4</v>
      </c>
      <c r="O2290" s="99"/>
    </row>
    <row r="2291" spans="1:15">
      <c r="A2291" s="99"/>
      <c r="B2291" s="315">
        <v>6</v>
      </c>
      <c r="C2291" s="312">
        <v>23.5</v>
      </c>
      <c r="D2291" s="295">
        <v>17.3</v>
      </c>
      <c r="E2291" s="295">
        <v>18.5</v>
      </c>
      <c r="F2291" s="295">
        <v>10.8</v>
      </c>
      <c r="G2291" s="295">
        <v>7.4</v>
      </c>
      <c r="H2291" s="295">
        <v>2.4</v>
      </c>
      <c r="I2291" s="295">
        <v>-1.2</v>
      </c>
      <c r="J2291" s="295">
        <v>-5.3</v>
      </c>
      <c r="K2291" s="295">
        <v>2</v>
      </c>
      <c r="L2291" s="295">
        <v>0.3</v>
      </c>
      <c r="M2291" s="295">
        <v>12.4</v>
      </c>
      <c r="N2291" s="300">
        <v>24.6</v>
      </c>
      <c r="O2291" s="99"/>
    </row>
    <row r="2292" spans="1:15">
      <c r="A2292" s="99"/>
      <c r="B2292" s="315">
        <v>7</v>
      </c>
      <c r="C2292" s="312">
        <v>21.8</v>
      </c>
      <c r="D2292" s="295">
        <v>19</v>
      </c>
      <c r="E2292" s="295">
        <v>17.5</v>
      </c>
      <c r="F2292" s="295">
        <v>11.4</v>
      </c>
      <c r="G2292" s="295">
        <v>6.7</v>
      </c>
      <c r="H2292" s="295">
        <v>2.2000000000000002</v>
      </c>
      <c r="I2292" s="295">
        <v>-0.8</v>
      </c>
      <c r="J2292" s="295">
        <v>-3.1</v>
      </c>
      <c r="K2292" s="295">
        <v>4.2</v>
      </c>
      <c r="L2292" s="295">
        <v>4.5</v>
      </c>
      <c r="M2292" s="295">
        <v>12.3</v>
      </c>
      <c r="N2292" s="300">
        <v>19.3</v>
      </c>
      <c r="O2292" s="99"/>
    </row>
    <row r="2293" spans="1:15">
      <c r="A2293" s="99"/>
      <c r="B2293" s="315">
        <v>8</v>
      </c>
      <c r="C2293" s="312">
        <v>18.899999999999999</v>
      </c>
      <c r="D2293" s="295">
        <v>20.7</v>
      </c>
      <c r="E2293" s="295">
        <v>17.8</v>
      </c>
      <c r="F2293" s="295">
        <v>12.4</v>
      </c>
      <c r="G2293" s="295">
        <v>7</v>
      </c>
      <c r="H2293" s="295">
        <v>0</v>
      </c>
      <c r="I2293" s="295">
        <v>3.6</v>
      </c>
      <c r="J2293" s="295">
        <v>-2.7</v>
      </c>
      <c r="K2293" s="295">
        <v>6</v>
      </c>
      <c r="L2293" s="295">
        <v>5.7</v>
      </c>
      <c r="M2293" s="295">
        <v>13.8</v>
      </c>
      <c r="N2293" s="300">
        <v>14</v>
      </c>
      <c r="O2293" s="99"/>
    </row>
    <row r="2294" spans="1:15">
      <c r="A2294" s="99"/>
      <c r="B2294" s="315">
        <v>9</v>
      </c>
      <c r="C2294" s="312">
        <v>12.8</v>
      </c>
      <c r="D2294" s="295">
        <v>21</v>
      </c>
      <c r="E2294" s="295">
        <v>15.4</v>
      </c>
      <c r="F2294" s="295">
        <v>13.8</v>
      </c>
      <c r="G2294" s="295">
        <v>6.3</v>
      </c>
      <c r="H2294" s="295">
        <v>-2.7</v>
      </c>
      <c r="I2294" s="295">
        <v>5</v>
      </c>
      <c r="J2294" s="295">
        <v>0.8</v>
      </c>
      <c r="K2294" s="295">
        <v>5.0999999999999996</v>
      </c>
      <c r="L2294" s="295">
        <v>8.4</v>
      </c>
      <c r="M2294" s="295">
        <v>13.7</v>
      </c>
      <c r="N2294" s="300">
        <v>9.9</v>
      </c>
      <c r="O2294" s="99"/>
    </row>
    <row r="2295" spans="1:15">
      <c r="A2295" s="99"/>
      <c r="B2295" s="315">
        <v>10</v>
      </c>
      <c r="C2295" s="312">
        <v>12.3</v>
      </c>
      <c r="D2295" s="295">
        <v>23.5</v>
      </c>
      <c r="E2295" s="295">
        <v>13.1</v>
      </c>
      <c r="F2295" s="295">
        <v>13.9</v>
      </c>
      <c r="G2295" s="295">
        <v>7.7</v>
      </c>
      <c r="H2295" s="295">
        <v>-1.3</v>
      </c>
      <c r="I2295" s="295">
        <v>10.6</v>
      </c>
      <c r="J2295" s="295">
        <v>1.4</v>
      </c>
      <c r="K2295" s="295">
        <v>7.1</v>
      </c>
      <c r="L2295" s="295">
        <v>11.3</v>
      </c>
      <c r="M2295" s="295">
        <v>12.5</v>
      </c>
      <c r="N2295" s="300">
        <v>14</v>
      </c>
      <c r="O2295" s="99"/>
    </row>
    <row r="2296" spans="1:15">
      <c r="A2296" s="99"/>
      <c r="B2296" s="315">
        <v>11</v>
      </c>
      <c r="C2296" s="312">
        <v>15.8</v>
      </c>
      <c r="D2296" s="295">
        <v>16.100000000000001</v>
      </c>
      <c r="E2296" s="295">
        <v>12.4</v>
      </c>
      <c r="F2296" s="295">
        <v>15.1</v>
      </c>
      <c r="G2296" s="295">
        <v>9.9</v>
      </c>
      <c r="H2296" s="295">
        <v>2.6</v>
      </c>
      <c r="I2296" s="295">
        <v>1.2</v>
      </c>
      <c r="J2296" s="295">
        <v>-0.3</v>
      </c>
      <c r="K2296" s="295">
        <v>2.4</v>
      </c>
      <c r="L2296" s="295">
        <v>13.2</v>
      </c>
      <c r="M2296" s="295">
        <v>14.1</v>
      </c>
      <c r="N2296" s="300">
        <v>17.100000000000001</v>
      </c>
      <c r="O2296" s="99"/>
    </row>
    <row r="2297" spans="1:15">
      <c r="A2297" s="99"/>
      <c r="B2297" s="315">
        <v>12</v>
      </c>
      <c r="C2297" s="312">
        <v>17.100000000000001</v>
      </c>
      <c r="D2297" s="295">
        <v>16.3</v>
      </c>
      <c r="E2297" s="295">
        <v>13.4</v>
      </c>
      <c r="F2297" s="295">
        <v>14.4</v>
      </c>
      <c r="G2297" s="295">
        <v>10.1</v>
      </c>
      <c r="H2297" s="295">
        <v>4.8</v>
      </c>
      <c r="I2297" s="295">
        <v>3.1</v>
      </c>
      <c r="J2297" s="295">
        <v>-1.1000000000000001</v>
      </c>
      <c r="K2297" s="295">
        <v>1.3</v>
      </c>
      <c r="L2297" s="295">
        <v>11.6</v>
      </c>
      <c r="M2297" s="295">
        <v>19.2</v>
      </c>
      <c r="N2297" s="300">
        <v>22.5</v>
      </c>
      <c r="O2297" s="99"/>
    </row>
    <row r="2298" spans="1:15">
      <c r="A2298" s="99"/>
      <c r="B2298" s="315">
        <v>13</v>
      </c>
      <c r="C2298" s="312">
        <v>17.100000000000001</v>
      </c>
      <c r="D2298" s="295">
        <v>14.6</v>
      </c>
      <c r="E2298" s="295">
        <v>14.7</v>
      </c>
      <c r="F2298" s="295">
        <v>15.1</v>
      </c>
      <c r="G2298" s="295">
        <v>8.6</v>
      </c>
      <c r="H2298" s="295">
        <v>6.1</v>
      </c>
      <c r="I2298" s="295">
        <v>7.1</v>
      </c>
      <c r="J2298" s="295">
        <v>-1.8</v>
      </c>
      <c r="K2298" s="295">
        <v>0.9</v>
      </c>
      <c r="L2298" s="295">
        <v>8.3000000000000007</v>
      </c>
      <c r="M2298" s="295">
        <v>14.6</v>
      </c>
      <c r="N2298" s="300">
        <v>19.399999999999999</v>
      </c>
      <c r="O2298" s="99"/>
    </row>
    <row r="2299" spans="1:15">
      <c r="A2299" s="99"/>
      <c r="B2299" s="315">
        <v>14</v>
      </c>
      <c r="C2299" s="312">
        <v>19.399999999999999</v>
      </c>
      <c r="D2299" s="295">
        <v>16</v>
      </c>
      <c r="E2299" s="295">
        <v>14.9</v>
      </c>
      <c r="F2299" s="295">
        <v>13.3</v>
      </c>
      <c r="G2299" s="295">
        <v>8.9</v>
      </c>
      <c r="H2299" s="295">
        <v>6.5</v>
      </c>
      <c r="I2299" s="295">
        <v>4.4000000000000004</v>
      </c>
      <c r="J2299" s="295">
        <v>-1.9</v>
      </c>
      <c r="K2299" s="295">
        <v>0.4</v>
      </c>
      <c r="L2299" s="295">
        <v>10.3</v>
      </c>
      <c r="M2299" s="295">
        <v>11.3</v>
      </c>
      <c r="N2299" s="300">
        <v>18.5</v>
      </c>
      <c r="O2299" s="99"/>
    </row>
    <row r="2300" spans="1:15">
      <c r="A2300" s="99"/>
      <c r="B2300" s="315">
        <v>15</v>
      </c>
      <c r="C2300" s="312">
        <v>21.3</v>
      </c>
      <c r="D2300" s="295">
        <v>13.7</v>
      </c>
      <c r="E2300" s="295">
        <v>17</v>
      </c>
      <c r="F2300" s="295">
        <v>12.4</v>
      </c>
      <c r="G2300" s="295">
        <v>9.3000000000000007</v>
      </c>
      <c r="H2300" s="295">
        <v>6.6</v>
      </c>
      <c r="I2300" s="295">
        <v>1.6</v>
      </c>
      <c r="J2300" s="295">
        <v>1.2</v>
      </c>
      <c r="K2300" s="295">
        <v>3.5</v>
      </c>
      <c r="L2300" s="295">
        <v>16.3</v>
      </c>
      <c r="M2300" s="295">
        <v>12</v>
      </c>
      <c r="N2300" s="300">
        <v>14.3</v>
      </c>
      <c r="O2300" s="99"/>
    </row>
    <row r="2301" spans="1:15">
      <c r="A2301" s="99"/>
      <c r="B2301" s="315">
        <v>16</v>
      </c>
      <c r="C2301" s="312">
        <v>20.5</v>
      </c>
      <c r="D2301" s="295">
        <v>12.8</v>
      </c>
      <c r="E2301" s="295">
        <v>16.100000000000001</v>
      </c>
      <c r="F2301" s="295">
        <v>13.4</v>
      </c>
      <c r="G2301" s="295">
        <v>6.9</v>
      </c>
      <c r="H2301" s="295">
        <v>4.4000000000000004</v>
      </c>
      <c r="I2301" s="295">
        <v>0.5</v>
      </c>
      <c r="J2301" s="295">
        <v>2.2000000000000002</v>
      </c>
      <c r="K2301" s="295">
        <v>6.3</v>
      </c>
      <c r="L2301" s="295">
        <v>14.7</v>
      </c>
      <c r="M2301" s="295">
        <v>16.3</v>
      </c>
      <c r="N2301" s="300">
        <v>13.4</v>
      </c>
      <c r="O2301" s="99"/>
    </row>
    <row r="2302" spans="1:15">
      <c r="A2302" s="99"/>
      <c r="B2302" s="315">
        <v>17</v>
      </c>
      <c r="C2302" s="312">
        <v>20.3</v>
      </c>
      <c r="D2302" s="295">
        <v>14.8</v>
      </c>
      <c r="E2302" s="295">
        <v>15.7</v>
      </c>
      <c r="F2302" s="295">
        <v>12</v>
      </c>
      <c r="G2302" s="295">
        <v>6.3</v>
      </c>
      <c r="H2302" s="295">
        <v>2.5</v>
      </c>
      <c r="I2302" s="295">
        <v>1.4</v>
      </c>
      <c r="J2302" s="295">
        <v>-0.9</v>
      </c>
      <c r="K2302" s="295">
        <v>7.2</v>
      </c>
      <c r="L2302" s="295">
        <v>6.5</v>
      </c>
      <c r="M2302" s="295">
        <v>11.9</v>
      </c>
      <c r="N2302" s="300">
        <v>13.2</v>
      </c>
      <c r="O2302" s="99"/>
    </row>
    <row r="2303" spans="1:15">
      <c r="A2303" s="99"/>
      <c r="B2303" s="315">
        <v>18</v>
      </c>
      <c r="C2303" s="312">
        <v>23.3</v>
      </c>
      <c r="D2303" s="295">
        <v>14.9</v>
      </c>
      <c r="E2303" s="295">
        <v>15.2</v>
      </c>
      <c r="F2303" s="295">
        <v>11.3</v>
      </c>
      <c r="G2303" s="295">
        <v>5.6</v>
      </c>
      <c r="H2303" s="295">
        <v>7.6</v>
      </c>
      <c r="I2303" s="295">
        <v>0.8</v>
      </c>
      <c r="J2303" s="295">
        <v>-1.3</v>
      </c>
      <c r="K2303" s="295">
        <v>6.5</v>
      </c>
      <c r="L2303" s="295">
        <v>3.6</v>
      </c>
      <c r="M2303" s="295">
        <v>15.7</v>
      </c>
      <c r="N2303" s="300">
        <v>14</v>
      </c>
      <c r="O2303" s="99"/>
    </row>
    <row r="2304" spans="1:15">
      <c r="A2304" s="99"/>
      <c r="B2304" s="315">
        <v>19</v>
      </c>
      <c r="C2304" s="312">
        <v>23.9</v>
      </c>
      <c r="D2304" s="295">
        <v>15.1</v>
      </c>
      <c r="E2304" s="295">
        <v>16.399999999999999</v>
      </c>
      <c r="F2304" s="295">
        <v>14.2</v>
      </c>
      <c r="G2304" s="295">
        <v>3.7</v>
      </c>
      <c r="H2304" s="295">
        <v>8.4</v>
      </c>
      <c r="I2304" s="295">
        <v>-0.3</v>
      </c>
      <c r="J2304" s="295">
        <v>-0.5</v>
      </c>
      <c r="K2304" s="295">
        <v>5.2</v>
      </c>
      <c r="L2304" s="295">
        <v>7.7</v>
      </c>
      <c r="M2304" s="295">
        <v>14.2</v>
      </c>
      <c r="N2304" s="300">
        <v>9.9</v>
      </c>
      <c r="O2304" s="99"/>
    </row>
    <row r="2305" spans="1:15">
      <c r="A2305" s="99"/>
      <c r="B2305" s="315">
        <v>20</v>
      </c>
      <c r="C2305" s="312">
        <v>26.2</v>
      </c>
      <c r="D2305" s="295">
        <v>14.4</v>
      </c>
      <c r="E2305" s="295">
        <v>15.8</v>
      </c>
      <c r="F2305" s="295">
        <v>13.5</v>
      </c>
      <c r="G2305" s="295">
        <v>3.8</v>
      </c>
      <c r="H2305" s="295">
        <v>2.4</v>
      </c>
      <c r="I2305" s="295">
        <v>-0.9</v>
      </c>
      <c r="J2305" s="295">
        <v>4.5999999999999996</v>
      </c>
      <c r="K2305" s="295">
        <v>4.9000000000000004</v>
      </c>
      <c r="L2305" s="295">
        <v>10.6</v>
      </c>
      <c r="M2305" s="295">
        <v>7.5</v>
      </c>
      <c r="N2305" s="300">
        <v>10.6</v>
      </c>
      <c r="O2305" s="99"/>
    </row>
    <row r="2306" spans="1:15">
      <c r="A2306" s="99"/>
      <c r="B2306" s="315">
        <v>21</v>
      </c>
      <c r="C2306" s="312">
        <v>21.7</v>
      </c>
      <c r="D2306" s="295">
        <v>13.2</v>
      </c>
      <c r="E2306" s="295">
        <v>15.1</v>
      </c>
      <c r="F2306" s="295">
        <v>10.8</v>
      </c>
      <c r="G2306" s="295">
        <v>2.9</v>
      </c>
      <c r="H2306" s="295">
        <v>2.8</v>
      </c>
      <c r="I2306" s="295">
        <v>-0.7</v>
      </c>
      <c r="J2306" s="295">
        <v>2.4</v>
      </c>
      <c r="K2306" s="295">
        <v>6.1</v>
      </c>
      <c r="L2306" s="295">
        <v>12.3</v>
      </c>
      <c r="M2306" s="295">
        <v>9.1</v>
      </c>
      <c r="N2306" s="300">
        <v>12.3</v>
      </c>
      <c r="O2306" s="99"/>
    </row>
    <row r="2307" spans="1:15">
      <c r="A2307" s="99"/>
      <c r="B2307" s="315">
        <v>22</v>
      </c>
      <c r="C2307" s="312">
        <v>21.1</v>
      </c>
      <c r="D2307" s="295">
        <v>14.8</v>
      </c>
      <c r="E2307" s="295">
        <v>7.9</v>
      </c>
      <c r="F2307" s="295">
        <v>4.7</v>
      </c>
      <c r="G2307" s="295">
        <v>1.5</v>
      </c>
      <c r="H2307" s="295">
        <v>5.3</v>
      </c>
      <c r="I2307" s="295">
        <v>1.9</v>
      </c>
      <c r="J2307" s="295">
        <v>0.9</v>
      </c>
      <c r="K2307" s="295">
        <v>1.4</v>
      </c>
      <c r="L2307" s="295">
        <v>8.5</v>
      </c>
      <c r="M2307" s="295">
        <v>11.6</v>
      </c>
      <c r="N2307" s="300">
        <v>13.2</v>
      </c>
      <c r="O2307" s="99"/>
    </row>
    <row r="2308" spans="1:15">
      <c r="A2308" s="99"/>
      <c r="B2308" s="315">
        <v>23</v>
      </c>
      <c r="C2308" s="312">
        <v>19.100000000000001</v>
      </c>
      <c r="D2308" s="295">
        <v>14.2</v>
      </c>
      <c r="E2308" s="295">
        <v>8.1999999999999993</v>
      </c>
      <c r="F2308" s="295">
        <v>7.8</v>
      </c>
      <c r="G2308" s="295">
        <v>2.5</v>
      </c>
      <c r="H2308" s="295">
        <v>7.1</v>
      </c>
      <c r="I2308" s="295">
        <v>-1.2</v>
      </c>
      <c r="J2308" s="295">
        <v>2.1</v>
      </c>
      <c r="K2308" s="295">
        <v>3.5</v>
      </c>
      <c r="L2308" s="295">
        <v>10.4</v>
      </c>
      <c r="M2308" s="295">
        <v>12.8</v>
      </c>
      <c r="N2308" s="300">
        <v>10.4</v>
      </c>
      <c r="O2308" s="99"/>
    </row>
    <row r="2309" spans="1:15">
      <c r="A2309" s="99"/>
      <c r="B2309" s="315">
        <v>24</v>
      </c>
      <c r="C2309" s="312">
        <v>16.899999999999999</v>
      </c>
      <c r="D2309" s="295">
        <v>10.7</v>
      </c>
      <c r="E2309" s="295">
        <v>10</v>
      </c>
      <c r="F2309" s="295">
        <v>5.0999999999999996</v>
      </c>
      <c r="G2309" s="295">
        <v>3.6</v>
      </c>
      <c r="H2309" s="295">
        <v>5.3</v>
      </c>
      <c r="I2309" s="295">
        <v>-2.2999999999999998</v>
      </c>
      <c r="J2309" s="295">
        <v>2.9</v>
      </c>
      <c r="K2309" s="295">
        <v>7.6</v>
      </c>
      <c r="L2309" s="295">
        <v>12.1</v>
      </c>
      <c r="M2309" s="295">
        <v>12.8</v>
      </c>
      <c r="N2309" s="300">
        <v>12.7</v>
      </c>
      <c r="O2309" s="99"/>
    </row>
    <row r="2310" spans="1:15">
      <c r="A2310" s="99"/>
      <c r="B2310" s="315">
        <v>25</v>
      </c>
      <c r="C2310" s="312">
        <v>20.5</v>
      </c>
      <c r="D2310" s="295">
        <v>14</v>
      </c>
      <c r="E2310" s="295">
        <v>10.9</v>
      </c>
      <c r="F2310" s="295">
        <v>4.7</v>
      </c>
      <c r="G2310" s="295">
        <v>2.2000000000000002</v>
      </c>
      <c r="H2310" s="295">
        <v>1.8</v>
      </c>
      <c r="I2310" s="295">
        <v>-0.4</v>
      </c>
      <c r="J2310" s="295">
        <v>2</v>
      </c>
      <c r="K2310" s="295">
        <v>10.4</v>
      </c>
      <c r="L2310" s="295">
        <v>14.4</v>
      </c>
      <c r="M2310" s="295">
        <v>14.4</v>
      </c>
      <c r="N2310" s="300">
        <v>16</v>
      </c>
      <c r="O2310" s="99"/>
    </row>
    <row r="2311" spans="1:15">
      <c r="A2311" s="99"/>
      <c r="B2311" s="315">
        <v>26</v>
      </c>
      <c r="C2311" s="312">
        <v>21.8</v>
      </c>
      <c r="D2311" s="295">
        <v>12.4</v>
      </c>
      <c r="E2311" s="295">
        <v>11.6</v>
      </c>
      <c r="F2311" s="295">
        <v>6.2</v>
      </c>
      <c r="G2311" s="295">
        <v>1</v>
      </c>
      <c r="H2311" s="295">
        <v>-2.9</v>
      </c>
      <c r="I2311" s="295">
        <v>-1</v>
      </c>
      <c r="J2311" s="295">
        <v>1.3</v>
      </c>
      <c r="K2311" s="295">
        <v>7.7</v>
      </c>
      <c r="L2311" s="295">
        <v>13.5</v>
      </c>
      <c r="M2311" s="295">
        <v>9.4</v>
      </c>
      <c r="N2311" s="300">
        <v>19.100000000000001</v>
      </c>
      <c r="O2311" s="99"/>
    </row>
    <row r="2312" spans="1:15">
      <c r="A2312" s="99"/>
      <c r="B2312" s="315">
        <v>27</v>
      </c>
      <c r="C2312" s="312">
        <v>22.6</v>
      </c>
      <c r="D2312" s="295">
        <v>12.4</v>
      </c>
      <c r="E2312" s="295">
        <v>13</v>
      </c>
      <c r="F2312" s="295">
        <v>4.8</v>
      </c>
      <c r="G2312" s="295">
        <v>0</v>
      </c>
      <c r="H2312" s="295">
        <v>-5.3</v>
      </c>
      <c r="I2312" s="295">
        <v>-0.1</v>
      </c>
      <c r="J2312" s="295">
        <v>1.2</v>
      </c>
      <c r="K2312" s="295">
        <v>4.5</v>
      </c>
      <c r="L2312" s="295">
        <v>14.5</v>
      </c>
      <c r="M2312" s="295">
        <v>8.4</v>
      </c>
      <c r="N2312" s="300">
        <v>16.100000000000001</v>
      </c>
      <c r="O2312" s="99"/>
    </row>
    <row r="2313" spans="1:15">
      <c r="A2313" s="99"/>
      <c r="B2313" s="315">
        <v>28</v>
      </c>
      <c r="C2313" s="312">
        <v>20</v>
      </c>
      <c r="D2313" s="295">
        <v>15.4</v>
      </c>
      <c r="E2313" s="295">
        <v>12.9</v>
      </c>
      <c r="F2313" s="295">
        <v>4</v>
      </c>
      <c r="G2313" s="295">
        <v>-0.8</v>
      </c>
      <c r="H2313" s="295">
        <v>-7.6</v>
      </c>
      <c r="I2313" s="295">
        <v>-0.2</v>
      </c>
      <c r="J2313" s="295">
        <v>2.1</v>
      </c>
      <c r="K2313" s="295">
        <v>4.3</v>
      </c>
      <c r="L2313" s="295">
        <v>4.5</v>
      </c>
      <c r="M2313" s="295">
        <v>13.6</v>
      </c>
      <c r="N2313" s="300">
        <v>16.399999999999999</v>
      </c>
      <c r="O2313" s="99"/>
    </row>
    <row r="2314" spans="1:15">
      <c r="A2314" s="99"/>
      <c r="B2314" s="315">
        <v>29</v>
      </c>
      <c r="C2314" s="312">
        <v>20.399999999999999</v>
      </c>
      <c r="D2314" s="295">
        <v>15.9</v>
      </c>
      <c r="E2314" s="295">
        <v>14.4</v>
      </c>
      <c r="F2314" s="295">
        <v>3.9</v>
      </c>
      <c r="G2314" s="295">
        <v>0.4</v>
      </c>
      <c r="H2314" s="295">
        <v>-6.9</v>
      </c>
      <c r="I2314" s="295">
        <v>-0.6</v>
      </c>
      <c r="J2314" s="295"/>
      <c r="K2314" s="295">
        <v>7.6</v>
      </c>
      <c r="L2314" s="295">
        <v>7.7</v>
      </c>
      <c r="M2314" s="295">
        <v>14.9</v>
      </c>
      <c r="N2314" s="300">
        <v>17.7</v>
      </c>
      <c r="O2314" s="99"/>
    </row>
    <row r="2315" spans="1:15">
      <c r="A2315" s="99"/>
      <c r="B2315" s="315">
        <v>30</v>
      </c>
      <c r="C2315" s="312">
        <v>18.8</v>
      </c>
      <c r="D2315" s="295">
        <v>17.7</v>
      </c>
      <c r="E2315" s="295">
        <v>16.2</v>
      </c>
      <c r="F2315" s="295">
        <v>7.1</v>
      </c>
      <c r="G2315" s="295">
        <v>0.7</v>
      </c>
      <c r="H2315" s="295">
        <v>-5.3</v>
      </c>
      <c r="I2315" s="295">
        <v>-1.9</v>
      </c>
      <c r="J2315" s="295"/>
      <c r="K2315" s="295">
        <v>2.8</v>
      </c>
      <c r="L2315" s="295">
        <v>8.6999999999999993</v>
      </c>
      <c r="M2315" s="295">
        <v>12.2</v>
      </c>
      <c r="N2315" s="300">
        <v>21.4</v>
      </c>
      <c r="O2315" s="99"/>
    </row>
    <row r="2316" spans="1:15" ht="15" thickBot="1">
      <c r="A2316" s="99"/>
      <c r="B2316" s="323">
        <v>31</v>
      </c>
      <c r="C2316" s="313">
        <v>17.399999999999999</v>
      </c>
      <c r="D2316" s="302">
        <v>13.1</v>
      </c>
      <c r="E2316" s="302"/>
      <c r="F2316" s="302">
        <v>10.3</v>
      </c>
      <c r="G2316" s="302"/>
      <c r="H2316" s="302">
        <v>-0.7</v>
      </c>
      <c r="I2316" s="302">
        <v>-2</v>
      </c>
      <c r="J2316" s="302"/>
      <c r="K2316" s="302">
        <v>3.9</v>
      </c>
      <c r="L2316" s="302"/>
      <c r="M2316" s="302">
        <v>15.6</v>
      </c>
      <c r="N2316" s="303"/>
      <c r="O2316" s="99"/>
    </row>
    <row r="2317" spans="1:15">
      <c r="A2317" s="306" t="s">
        <v>652</v>
      </c>
      <c r="B2317" s="304" t="s">
        <v>211</v>
      </c>
      <c r="C2317" s="219">
        <v>0</v>
      </c>
      <c r="D2317" s="219">
        <v>0</v>
      </c>
      <c r="E2317" s="219">
        <v>11</v>
      </c>
      <c r="F2317" s="219">
        <v>21</v>
      </c>
      <c r="G2317" s="219">
        <v>31</v>
      </c>
      <c r="H2317" s="219">
        <v>31</v>
      </c>
      <c r="I2317" s="219">
        <v>31</v>
      </c>
      <c r="J2317" s="219">
        <v>28</v>
      </c>
      <c r="K2317" s="219">
        <v>31</v>
      </c>
      <c r="L2317" s="219">
        <v>25</v>
      </c>
      <c r="M2317" s="219">
        <v>17</v>
      </c>
      <c r="N2317" s="220">
        <v>7</v>
      </c>
    </row>
    <row r="2318" spans="1:15" ht="15" thickBot="1">
      <c r="A2318" s="307" t="s">
        <v>651</v>
      </c>
      <c r="B2318" s="305" t="s">
        <v>650</v>
      </c>
      <c r="C2318" s="211">
        <v>19.661290322580644</v>
      </c>
      <c r="D2318" s="211">
        <v>16.180645161290318</v>
      </c>
      <c r="E2318" s="211">
        <v>14.213333333333331</v>
      </c>
      <c r="F2318" s="211">
        <v>10.474193548387099</v>
      </c>
      <c r="G2318" s="211">
        <v>5.4233333333333329</v>
      </c>
      <c r="H2318" s="211">
        <v>1.6032258064516121</v>
      </c>
      <c r="I2318" s="211">
        <v>1.0032258064516126</v>
      </c>
      <c r="J2318" s="211">
        <v>-0.26785714285714313</v>
      </c>
      <c r="K2318" s="211">
        <v>4.2806451612903222</v>
      </c>
      <c r="L2318" s="211">
        <v>8.1366666666666667</v>
      </c>
      <c r="M2318" s="211">
        <v>12.916129032258066</v>
      </c>
      <c r="N2318" s="212">
        <v>16.286666666666665</v>
      </c>
    </row>
    <row r="2319" spans="1:15">
      <c r="B2319" s="108"/>
      <c r="C2319" s="105"/>
      <c r="D2319" s="105"/>
      <c r="E2319" s="107"/>
      <c r="F2319" s="105"/>
      <c r="G2319" s="105"/>
      <c r="H2319" s="106"/>
      <c r="I2319" s="105"/>
      <c r="J2319" s="105"/>
      <c r="K2319" s="105"/>
      <c r="L2319" s="105"/>
      <c r="M2319" s="105"/>
      <c r="N2319" s="105"/>
    </row>
    <row r="2320" spans="1:15" ht="15" thickBot="1">
      <c r="B2320" s="108"/>
      <c r="C2320" s="105"/>
      <c r="D2320" s="105"/>
      <c r="E2320" s="107"/>
      <c r="F2320" s="105"/>
      <c r="G2320" s="105"/>
      <c r="H2320" s="106"/>
      <c r="I2320" s="105"/>
      <c r="J2320" s="105"/>
      <c r="K2320" s="105"/>
      <c r="L2320" s="105"/>
      <c r="M2320" s="105"/>
      <c r="N2320" s="105"/>
    </row>
    <row r="2321" spans="1:15" ht="15" thickBot="1">
      <c r="A2321" s="318" t="s">
        <v>686</v>
      </c>
      <c r="B2321" s="284" t="s">
        <v>236</v>
      </c>
      <c r="C2321" s="285" t="s">
        <v>667</v>
      </c>
      <c r="D2321" s="285" t="s">
        <v>667</v>
      </c>
      <c r="E2321" s="285" t="s">
        <v>667</v>
      </c>
      <c r="F2321" s="285" t="s">
        <v>667</v>
      </c>
      <c r="G2321" s="285" t="s">
        <v>667</v>
      </c>
      <c r="H2321" s="285" t="s">
        <v>667</v>
      </c>
      <c r="I2321" s="285" t="s">
        <v>666</v>
      </c>
      <c r="J2321" s="285" t="s">
        <v>666</v>
      </c>
      <c r="K2321" s="285" t="s">
        <v>666</v>
      </c>
      <c r="L2321" s="285" t="s">
        <v>666</v>
      </c>
      <c r="M2321" s="285" t="s">
        <v>666</v>
      </c>
      <c r="N2321" s="286" t="s">
        <v>666</v>
      </c>
      <c r="O2321" s="99"/>
    </row>
    <row r="2322" spans="1:15" ht="15" thickBot="1">
      <c r="A2322" s="102"/>
      <c r="B2322" s="287" t="s">
        <v>195</v>
      </c>
      <c r="C2322" s="288" t="s">
        <v>665</v>
      </c>
      <c r="D2322" s="288" t="s">
        <v>664</v>
      </c>
      <c r="E2322" s="288" t="s">
        <v>663</v>
      </c>
      <c r="F2322" s="288" t="s">
        <v>662</v>
      </c>
      <c r="G2322" s="288" t="s">
        <v>661</v>
      </c>
      <c r="H2322" s="288" t="s">
        <v>660</v>
      </c>
      <c r="I2322" s="288" t="s">
        <v>659</v>
      </c>
      <c r="J2322" s="288" t="s">
        <v>658</v>
      </c>
      <c r="K2322" s="288" t="s">
        <v>657</v>
      </c>
      <c r="L2322" s="288" t="s">
        <v>656</v>
      </c>
      <c r="M2322" s="288" t="s">
        <v>655</v>
      </c>
      <c r="N2322" s="289" t="s">
        <v>654</v>
      </c>
      <c r="O2322" s="99"/>
    </row>
    <row r="2323" spans="1:15" ht="15" thickBot="1">
      <c r="A2323" s="102"/>
      <c r="B2323" s="319" t="s">
        <v>653</v>
      </c>
      <c r="C2323" s="102"/>
      <c r="D2323" s="102"/>
      <c r="E2323" s="104"/>
      <c r="F2323" s="102"/>
      <c r="G2323" s="102"/>
      <c r="H2323" s="103"/>
      <c r="I2323" s="102"/>
      <c r="J2323" s="102"/>
      <c r="K2323" s="102"/>
      <c r="L2323" s="102"/>
      <c r="M2323" s="102"/>
      <c r="N2323" s="102"/>
      <c r="O2323" s="99"/>
    </row>
    <row r="2324" spans="1:15">
      <c r="A2324" s="99"/>
      <c r="B2324" s="314">
        <v>1</v>
      </c>
      <c r="C2324" s="322">
        <v>15.4</v>
      </c>
      <c r="D2324" s="297">
        <v>19.899999999999999</v>
      </c>
      <c r="E2324" s="297">
        <v>13.2</v>
      </c>
      <c r="F2324" s="297">
        <v>14.2</v>
      </c>
      <c r="G2324" s="297">
        <v>9</v>
      </c>
      <c r="H2324" s="297">
        <v>-1.1000000000000001</v>
      </c>
      <c r="I2324" s="297">
        <v>1.5</v>
      </c>
      <c r="J2324" s="297">
        <v>0.2</v>
      </c>
      <c r="K2324" s="297">
        <v>2.7</v>
      </c>
      <c r="L2324" s="297">
        <v>2.6</v>
      </c>
      <c r="M2324" s="297">
        <v>9</v>
      </c>
      <c r="N2324" s="298">
        <v>17.2</v>
      </c>
      <c r="O2324" s="99"/>
    </row>
    <row r="2325" spans="1:15">
      <c r="A2325" s="99"/>
      <c r="B2325" s="315">
        <v>2</v>
      </c>
      <c r="C2325" s="312">
        <v>16.399999999999999</v>
      </c>
      <c r="D2325" s="295">
        <v>23</v>
      </c>
      <c r="E2325" s="295">
        <v>13</v>
      </c>
      <c r="F2325" s="295">
        <v>13.8</v>
      </c>
      <c r="G2325" s="295">
        <v>6.3</v>
      </c>
      <c r="H2325" s="295">
        <v>-1.3</v>
      </c>
      <c r="I2325" s="295">
        <v>1.7</v>
      </c>
      <c r="J2325" s="295">
        <v>-0.7</v>
      </c>
      <c r="K2325" s="295">
        <v>4.0999999999999996</v>
      </c>
      <c r="L2325" s="295">
        <v>1.3</v>
      </c>
      <c r="M2325" s="295">
        <v>9.1</v>
      </c>
      <c r="N2325" s="300">
        <v>19</v>
      </c>
      <c r="O2325" s="99"/>
    </row>
    <row r="2326" spans="1:15">
      <c r="A2326" s="99"/>
      <c r="B2326" s="315">
        <v>3</v>
      </c>
      <c r="C2326" s="312">
        <v>18.100000000000001</v>
      </c>
      <c r="D2326" s="295">
        <v>21.1</v>
      </c>
      <c r="E2326" s="295">
        <v>14.5</v>
      </c>
      <c r="F2326" s="295">
        <v>12.3</v>
      </c>
      <c r="G2326" s="295">
        <v>6.4</v>
      </c>
      <c r="H2326" s="295">
        <v>0.7</v>
      </c>
      <c r="I2326" s="295">
        <v>0.8</v>
      </c>
      <c r="J2326" s="295">
        <v>-0.9</v>
      </c>
      <c r="K2326" s="295">
        <v>3.5</v>
      </c>
      <c r="L2326" s="295">
        <v>2.2000000000000002</v>
      </c>
      <c r="M2326" s="295">
        <v>12.5</v>
      </c>
      <c r="N2326" s="300">
        <v>21.4</v>
      </c>
      <c r="O2326" s="99"/>
    </row>
    <row r="2327" spans="1:15">
      <c r="A2327" s="99"/>
      <c r="B2327" s="315">
        <v>4</v>
      </c>
      <c r="C2327" s="312">
        <v>22.4</v>
      </c>
      <c r="D2327" s="295">
        <v>17</v>
      </c>
      <c r="E2327" s="295">
        <v>17.8</v>
      </c>
      <c r="F2327" s="295">
        <v>10.199999999999999</v>
      </c>
      <c r="G2327" s="295">
        <v>8.3000000000000007</v>
      </c>
      <c r="H2327" s="295">
        <v>4.9000000000000004</v>
      </c>
      <c r="I2327" s="295">
        <v>0.9</v>
      </c>
      <c r="J2327" s="295">
        <v>-3.1</v>
      </c>
      <c r="K2327" s="295">
        <v>3</v>
      </c>
      <c r="L2327" s="295">
        <v>1.6</v>
      </c>
      <c r="M2327" s="295">
        <v>17</v>
      </c>
      <c r="N2327" s="300">
        <v>17.100000000000001</v>
      </c>
      <c r="O2327" s="99"/>
    </row>
    <row r="2328" spans="1:15">
      <c r="A2328" s="99"/>
      <c r="B2328" s="315">
        <v>5</v>
      </c>
      <c r="C2328" s="312">
        <v>21</v>
      </c>
      <c r="D2328" s="295">
        <v>17.2</v>
      </c>
      <c r="E2328" s="295">
        <v>18.5</v>
      </c>
      <c r="F2328" s="295">
        <v>11.6</v>
      </c>
      <c r="G2328" s="295">
        <v>8.9</v>
      </c>
      <c r="H2328" s="295">
        <v>3.8</v>
      </c>
      <c r="I2328" s="295">
        <v>1.1000000000000001</v>
      </c>
      <c r="J2328" s="295">
        <v>-3.4</v>
      </c>
      <c r="K2328" s="295">
        <v>2.2999999999999998</v>
      </c>
      <c r="L2328" s="295">
        <v>1.5</v>
      </c>
      <c r="M2328" s="295">
        <v>19.899999999999999</v>
      </c>
      <c r="N2328" s="300">
        <v>20.2</v>
      </c>
      <c r="O2328" s="99"/>
    </row>
    <row r="2329" spans="1:15">
      <c r="A2329" s="99"/>
      <c r="B2329" s="315">
        <v>6</v>
      </c>
      <c r="C2329" s="312">
        <v>23.2</v>
      </c>
      <c r="D2329" s="295">
        <v>18.8</v>
      </c>
      <c r="E2329" s="295">
        <v>19.399999999999999</v>
      </c>
      <c r="F2329" s="295">
        <v>10.6</v>
      </c>
      <c r="G2329" s="295">
        <v>8</v>
      </c>
      <c r="H2329" s="295">
        <v>3.4</v>
      </c>
      <c r="I2329" s="295">
        <v>-0.9</v>
      </c>
      <c r="J2329" s="295">
        <v>-3.7</v>
      </c>
      <c r="K2329" s="295">
        <v>2.7</v>
      </c>
      <c r="L2329" s="295">
        <v>0.8</v>
      </c>
      <c r="M2329" s="295">
        <v>12.9</v>
      </c>
      <c r="N2329" s="300">
        <v>24.1</v>
      </c>
      <c r="O2329" s="99"/>
    </row>
    <row r="2330" spans="1:15">
      <c r="A2330" s="99"/>
      <c r="B2330" s="315">
        <v>7</v>
      </c>
      <c r="C2330" s="312">
        <v>23.3</v>
      </c>
      <c r="D2330" s="295">
        <v>19.5</v>
      </c>
      <c r="E2330" s="295">
        <v>18.5</v>
      </c>
      <c r="F2330" s="295">
        <v>10.9</v>
      </c>
      <c r="G2330" s="295">
        <v>7.9</v>
      </c>
      <c r="H2330" s="295">
        <v>3</v>
      </c>
      <c r="I2330" s="295">
        <v>-0.3</v>
      </c>
      <c r="J2330" s="295">
        <v>-2.2999999999999998</v>
      </c>
      <c r="K2330" s="295">
        <v>4.7</v>
      </c>
      <c r="L2330" s="295">
        <v>4.3</v>
      </c>
      <c r="M2330" s="295">
        <v>11.9</v>
      </c>
      <c r="N2330" s="300">
        <v>17.3</v>
      </c>
      <c r="O2330" s="99"/>
    </row>
    <row r="2331" spans="1:15">
      <c r="A2331" s="99"/>
      <c r="B2331" s="315">
        <v>8</v>
      </c>
      <c r="C2331" s="312">
        <v>19.3</v>
      </c>
      <c r="D2331" s="295">
        <v>20.3</v>
      </c>
      <c r="E2331" s="295">
        <v>17.899999999999999</v>
      </c>
      <c r="F2331" s="295">
        <v>13.2</v>
      </c>
      <c r="G2331" s="295">
        <v>6</v>
      </c>
      <c r="H2331" s="295">
        <v>0.8</v>
      </c>
      <c r="I2331" s="295">
        <v>3.9</v>
      </c>
      <c r="J2331" s="295">
        <v>-1.7</v>
      </c>
      <c r="K2331" s="295">
        <v>6.2</v>
      </c>
      <c r="L2331" s="295">
        <v>5.9</v>
      </c>
      <c r="M2331" s="295">
        <v>13.4</v>
      </c>
      <c r="N2331" s="300">
        <v>13.4</v>
      </c>
      <c r="O2331" s="99"/>
    </row>
    <row r="2332" spans="1:15">
      <c r="A2332" s="99"/>
      <c r="B2332" s="315">
        <v>9</v>
      </c>
      <c r="C2332" s="312">
        <v>14.3</v>
      </c>
      <c r="D2332" s="295">
        <v>21</v>
      </c>
      <c r="E2332" s="295">
        <v>15.4</v>
      </c>
      <c r="F2332" s="295">
        <v>14.2</v>
      </c>
      <c r="G2332" s="295">
        <v>6.3</v>
      </c>
      <c r="H2332" s="295">
        <v>-1.5</v>
      </c>
      <c r="I2332" s="295">
        <v>6.5</v>
      </c>
      <c r="J2332" s="295">
        <v>2.1</v>
      </c>
      <c r="K2332" s="295">
        <v>4.8</v>
      </c>
      <c r="L2332" s="295">
        <v>8.6</v>
      </c>
      <c r="M2332" s="295">
        <v>13.3</v>
      </c>
      <c r="N2332" s="300">
        <v>10.4</v>
      </c>
      <c r="O2332" s="99"/>
    </row>
    <row r="2333" spans="1:15">
      <c r="A2333" s="99"/>
      <c r="B2333" s="315">
        <v>10</v>
      </c>
      <c r="C2333" s="312">
        <v>12.8</v>
      </c>
      <c r="D2333" s="295">
        <v>23.2</v>
      </c>
      <c r="E2333" s="295">
        <v>14</v>
      </c>
      <c r="F2333" s="295">
        <v>13.5</v>
      </c>
      <c r="G2333" s="295">
        <v>8.4</v>
      </c>
      <c r="H2333" s="295">
        <v>-0.4</v>
      </c>
      <c r="I2333" s="295">
        <v>9.4</v>
      </c>
      <c r="J2333" s="295">
        <v>3.1</v>
      </c>
      <c r="K2333" s="295">
        <v>6</v>
      </c>
      <c r="L2333" s="295">
        <v>10.5</v>
      </c>
      <c r="M2333" s="295">
        <v>12.3</v>
      </c>
      <c r="N2333" s="300">
        <v>15.2</v>
      </c>
      <c r="O2333" s="99"/>
    </row>
    <row r="2334" spans="1:15">
      <c r="A2334" s="99"/>
      <c r="B2334" s="315">
        <v>11</v>
      </c>
      <c r="C2334" s="312">
        <v>17</v>
      </c>
      <c r="D2334" s="295">
        <v>16.3</v>
      </c>
      <c r="E2334" s="295">
        <v>13.4</v>
      </c>
      <c r="F2334" s="295">
        <v>14.5</v>
      </c>
      <c r="G2334" s="295">
        <v>10.5</v>
      </c>
      <c r="H2334" s="295">
        <v>3.5</v>
      </c>
      <c r="I2334" s="295">
        <v>2.2000000000000002</v>
      </c>
      <c r="J2334" s="295">
        <v>1.6</v>
      </c>
      <c r="K2334" s="295">
        <v>3.2</v>
      </c>
      <c r="L2334" s="295">
        <v>13</v>
      </c>
      <c r="M2334" s="295">
        <v>12.9</v>
      </c>
      <c r="N2334" s="300">
        <v>17.600000000000001</v>
      </c>
      <c r="O2334" s="99"/>
    </row>
    <row r="2335" spans="1:15">
      <c r="A2335" s="99"/>
      <c r="B2335" s="315">
        <v>12</v>
      </c>
      <c r="C2335" s="312">
        <v>16.399999999999999</v>
      </c>
      <c r="D2335" s="295">
        <v>16.3</v>
      </c>
      <c r="E2335" s="295">
        <v>15</v>
      </c>
      <c r="F2335" s="295">
        <v>13.4</v>
      </c>
      <c r="G2335" s="295">
        <v>10.3</v>
      </c>
      <c r="H2335" s="295">
        <v>6</v>
      </c>
      <c r="I2335" s="295">
        <v>3.9</v>
      </c>
      <c r="J2335" s="295">
        <v>0.1</v>
      </c>
      <c r="K2335" s="295">
        <v>2.5</v>
      </c>
      <c r="L2335" s="295">
        <v>10.3</v>
      </c>
      <c r="M2335" s="295">
        <v>18.899999999999999</v>
      </c>
      <c r="N2335" s="300">
        <v>21.9</v>
      </c>
      <c r="O2335" s="99"/>
    </row>
    <row r="2336" spans="1:15">
      <c r="A2336" s="99"/>
      <c r="B2336" s="315">
        <v>13</v>
      </c>
      <c r="C2336" s="312">
        <v>16.100000000000001</v>
      </c>
      <c r="D2336" s="295">
        <v>16.399999999999999</v>
      </c>
      <c r="E2336" s="295">
        <v>15.8</v>
      </c>
      <c r="F2336" s="295">
        <v>14.3</v>
      </c>
      <c r="G2336" s="295">
        <v>10.1</v>
      </c>
      <c r="H2336" s="295">
        <v>7.9</v>
      </c>
      <c r="I2336" s="295">
        <v>5.8</v>
      </c>
      <c r="J2336" s="295">
        <v>0</v>
      </c>
      <c r="K2336" s="295">
        <v>2.4</v>
      </c>
      <c r="L2336" s="295">
        <v>7.9</v>
      </c>
      <c r="M2336" s="295">
        <v>14.5</v>
      </c>
      <c r="N2336" s="300">
        <v>19.100000000000001</v>
      </c>
      <c r="O2336" s="99"/>
    </row>
    <row r="2337" spans="1:15">
      <c r="A2337" s="99"/>
      <c r="B2337" s="315">
        <v>14</v>
      </c>
      <c r="C2337" s="312">
        <v>18.2</v>
      </c>
      <c r="D2337" s="295">
        <v>15.3</v>
      </c>
      <c r="E2337" s="295">
        <v>15.6</v>
      </c>
      <c r="F2337" s="295">
        <v>13.3</v>
      </c>
      <c r="G2337" s="295">
        <v>9.8000000000000007</v>
      </c>
      <c r="H2337" s="295">
        <v>7.2</v>
      </c>
      <c r="I2337" s="295">
        <v>5.0999999999999996</v>
      </c>
      <c r="J2337" s="295">
        <v>-0.5</v>
      </c>
      <c r="K2337" s="295">
        <v>2.2999999999999998</v>
      </c>
      <c r="L2337" s="295">
        <v>10.3</v>
      </c>
      <c r="M2337" s="295">
        <v>11.3</v>
      </c>
      <c r="N2337" s="300">
        <v>19.3</v>
      </c>
      <c r="O2337" s="99"/>
    </row>
    <row r="2338" spans="1:15">
      <c r="A2338" s="99"/>
      <c r="B2338" s="315">
        <v>15</v>
      </c>
      <c r="C2338" s="312">
        <v>21</v>
      </c>
      <c r="D2338" s="295">
        <v>14.6</v>
      </c>
      <c r="E2338" s="295">
        <v>17.399999999999999</v>
      </c>
      <c r="F2338" s="295">
        <v>11.9</v>
      </c>
      <c r="G2338" s="295">
        <v>10.6</v>
      </c>
      <c r="H2338" s="295">
        <v>7.2</v>
      </c>
      <c r="I2338" s="295">
        <v>2.7</v>
      </c>
      <c r="J2338" s="295">
        <v>1.9</v>
      </c>
      <c r="K2338" s="295">
        <v>4.9000000000000004</v>
      </c>
      <c r="L2338" s="295">
        <v>15.5</v>
      </c>
      <c r="M2338" s="295">
        <v>11.7</v>
      </c>
      <c r="N2338" s="300">
        <v>14.8</v>
      </c>
      <c r="O2338" s="99"/>
    </row>
    <row r="2339" spans="1:15">
      <c r="A2339" s="99"/>
      <c r="B2339" s="315">
        <v>16</v>
      </c>
      <c r="C2339" s="312">
        <v>21.5</v>
      </c>
      <c r="D2339" s="295">
        <v>13.2</v>
      </c>
      <c r="E2339" s="295">
        <v>16.399999999999999</v>
      </c>
      <c r="F2339" s="295">
        <v>14</v>
      </c>
      <c r="G2339" s="295">
        <v>7.5</v>
      </c>
      <c r="H2339" s="295">
        <v>4.2</v>
      </c>
      <c r="I2339" s="295">
        <v>2.2000000000000002</v>
      </c>
      <c r="J2339" s="295">
        <v>1.5</v>
      </c>
      <c r="K2339" s="295">
        <v>7.3</v>
      </c>
      <c r="L2339" s="295">
        <v>13.6</v>
      </c>
      <c r="M2339" s="295">
        <v>14.8</v>
      </c>
      <c r="N2339" s="300">
        <v>12.6</v>
      </c>
      <c r="O2339" s="99"/>
    </row>
    <row r="2340" spans="1:15">
      <c r="A2340" s="99"/>
      <c r="B2340" s="315">
        <v>17</v>
      </c>
      <c r="C2340" s="312">
        <v>21</v>
      </c>
      <c r="D2340" s="295">
        <v>15</v>
      </c>
      <c r="E2340" s="295">
        <v>16</v>
      </c>
      <c r="F2340" s="295">
        <v>12.7</v>
      </c>
      <c r="G2340" s="295">
        <v>6.4</v>
      </c>
      <c r="H2340" s="295">
        <v>3.1</v>
      </c>
      <c r="I2340" s="295">
        <v>2.1</v>
      </c>
      <c r="J2340" s="295">
        <v>-0.6</v>
      </c>
      <c r="K2340" s="295">
        <v>8</v>
      </c>
      <c r="L2340" s="295">
        <v>7.2</v>
      </c>
      <c r="M2340" s="295">
        <v>12.4</v>
      </c>
      <c r="N2340" s="300">
        <v>13.5</v>
      </c>
      <c r="O2340" s="99"/>
    </row>
    <row r="2341" spans="1:15">
      <c r="A2341" s="99"/>
      <c r="B2341" s="315">
        <v>18</v>
      </c>
      <c r="C2341" s="312">
        <v>23.9</v>
      </c>
      <c r="D2341" s="295">
        <v>16</v>
      </c>
      <c r="E2341" s="295">
        <v>15.2</v>
      </c>
      <c r="F2341" s="295">
        <v>11.5</v>
      </c>
      <c r="G2341" s="295">
        <v>7.3</v>
      </c>
      <c r="H2341" s="295">
        <v>8.3000000000000007</v>
      </c>
      <c r="I2341" s="295">
        <v>2.2999999999999998</v>
      </c>
      <c r="J2341" s="295">
        <v>0.5</v>
      </c>
      <c r="K2341" s="295">
        <v>6.5</v>
      </c>
      <c r="L2341" s="295">
        <v>4.8</v>
      </c>
      <c r="M2341" s="295">
        <v>15.4</v>
      </c>
      <c r="N2341" s="300">
        <v>14.5</v>
      </c>
      <c r="O2341" s="99"/>
    </row>
    <row r="2342" spans="1:15">
      <c r="A2342" s="99"/>
      <c r="B2342" s="315">
        <v>19</v>
      </c>
      <c r="C2342" s="312">
        <v>24.7</v>
      </c>
      <c r="D2342" s="295">
        <v>16</v>
      </c>
      <c r="E2342" s="295">
        <v>17.399999999999999</v>
      </c>
      <c r="F2342" s="295">
        <v>13.6</v>
      </c>
      <c r="G2342" s="295">
        <v>4.0999999999999996</v>
      </c>
      <c r="H2342" s="295">
        <v>8.1999999999999993</v>
      </c>
      <c r="I2342" s="295">
        <v>0.9</v>
      </c>
      <c r="J2342" s="295">
        <v>-1.2</v>
      </c>
      <c r="K2342" s="295">
        <v>5.6</v>
      </c>
      <c r="L2342" s="295">
        <v>7.2</v>
      </c>
      <c r="M2342" s="295">
        <v>15.2</v>
      </c>
      <c r="N2342" s="300">
        <v>11</v>
      </c>
      <c r="O2342" s="99"/>
    </row>
    <row r="2343" spans="1:15">
      <c r="A2343" s="99"/>
      <c r="B2343" s="315">
        <v>20</v>
      </c>
      <c r="C2343" s="312">
        <v>26</v>
      </c>
      <c r="D2343" s="295">
        <v>14.5</v>
      </c>
      <c r="E2343" s="295">
        <v>16.3</v>
      </c>
      <c r="F2343" s="295">
        <v>13.6</v>
      </c>
      <c r="G2343" s="295">
        <v>4.4000000000000004</v>
      </c>
      <c r="H2343" s="295">
        <v>3.1</v>
      </c>
      <c r="I2343" s="295">
        <v>-0.2</v>
      </c>
      <c r="J2343" s="295">
        <v>3.5</v>
      </c>
      <c r="K2343" s="295">
        <v>5.3</v>
      </c>
      <c r="L2343" s="295">
        <v>10.9</v>
      </c>
      <c r="M2343" s="295">
        <v>9.3000000000000007</v>
      </c>
      <c r="N2343" s="300">
        <v>12</v>
      </c>
      <c r="O2343" s="99"/>
    </row>
    <row r="2344" spans="1:15">
      <c r="A2344" s="99"/>
      <c r="B2344" s="315">
        <v>21</v>
      </c>
      <c r="C2344" s="312">
        <v>21.3</v>
      </c>
      <c r="D2344" s="295">
        <v>14.2</v>
      </c>
      <c r="E2344" s="295">
        <v>14.9</v>
      </c>
      <c r="F2344" s="295">
        <v>11.4</v>
      </c>
      <c r="G2344" s="295">
        <v>3.9</v>
      </c>
      <c r="H2344" s="295">
        <v>4.0999999999999996</v>
      </c>
      <c r="I2344" s="295">
        <v>-0.1</v>
      </c>
      <c r="J2344" s="295">
        <v>1.3</v>
      </c>
      <c r="K2344" s="295">
        <v>5.6</v>
      </c>
      <c r="L2344" s="295">
        <v>13.1</v>
      </c>
      <c r="M2344" s="295">
        <v>11.1</v>
      </c>
      <c r="N2344" s="300">
        <v>12.9</v>
      </c>
      <c r="O2344" s="99"/>
    </row>
    <row r="2345" spans="1:15">
      <c r="A2345" s="99"/>
      <c r="B2345" s="315">
        <v>22</v>
      </c>
      <c r="C2345" s="312">
        <v>22.3</v>
      </c>
      <c r="D2345" s="295">
        <v>14.9</v>
      </c>
      <c r="E2345" s="295">
        <v>10.3</v>
      </c>
      <c r="F2345" s="295">
        <v>6.1</v>
      </c>
      <c r="G2345" s="295">
        <v>2.5</v>
      </c>
      <c r="H2345" s="295">
        <v>6.5</v>
      </c>
      <c r="I2345" s="295">
        <v>2.5</v>
      </c>
      <c r="J2345" s="295">
        <v>1.6</v>
      </c>
      <c r="K2345" s="295">
        <v>2</v>
      </c>
      <c r="L2345" s="295">
        <v>7.3</v>
      </c>
      <c r="M2345" s="295">
        <v>12.3</v>
      </c>
      <c r="N2345" s="300">
        <v>13.3</v>
      </c>
      <c r="O2345" s="99"/>
    </row>
    <row r="2346" spans="1:15">
      <c r="A2346" s="99"/>
      <c r="B2346" s="315">
        <v>23</v>
      </c>
      <c r="C2346" s="312">
        <v>19.8</v>
      </c>
      <c r="D2346" s="295">
        <v>14.7</v>
      </c>
      <c r="E2346" s="295">
        <v>7.8</v>
      </c>
      <c r="F2346" s="295">
        <v>8.6</v>
      </c>
      <c r="G2346" s="295">
        <v>3.5</v>
      </c>
      <c r="H2346" s="295">
        <v>8.1999999999999993</v>
      </c>
      <c r="I2346" s="295">
        <v>-0.7</v>
      </c>
      <c r="J2346" s="295">
        <v>2.9</v>
      </c>
      <c r="K2346" s="295">
        <v>3</v>
      </c>
      <c r="L2346" s="295">
        <v>10.6</v>
      </c>
      <c r="M2346" s="295">
        <v>14.2</v>
      </c>
      <c r="N2346" s="300">
        <v>10.3</v>
      </c>
      <c r="O2346" s="99"/>
    </row>
    <row r="2347" spans="1:15">
      <c r="A2347" s="99"/>
      <c r="B2347" s="315">
        <v>24</v>
      </c>
      <c r="C2347" s="312">
        <v>17</v>
      </c>
      <c r="D2347" s="295">
        <v>11.4</v>
      </c>
      <c r="E2347" s="295">
        <v>9.8000000000000007</v>
      </c>
      <c r="F2347" s="295">
        <v>6.8</v>
      </c>
      <c r="G2347" s="295">
        <v>4.4000000000000004</v>
      </c>
      <c r="H2347" s="295">
        <v>5.9</v>
      </c>
      <c r="I2347" s="295">
        <v>-1</v>
      </c>
      <c r="J2347" s="295">
        <v>3.4</v>
      </c>
      <c r="K2347" s="295">
        <v>6.5</v>
      </c>
      <c r="L2347" s="295">
        <v>12</v>
      </c>
      <c r="M2347" s="295">
        <v>13.9</v>
      </c>
      <c r="N2347" s="300">
        <v>13.2</v>
      </c>
      <c r="O2347" s="99"/>
    </row>
    <row r="2348" spans="1:15">
      <c r="A2348" s="99"/>
      <c r="B2348" s="315">
        <v>25</v>
      </c>
      <c r="C2348" s="312">
        <v>21</v>
      </c>
      <c r="D2348" s="295">
        <v>13.7</v>
      </c>
      <c r="E2348" s="295">
        <v>10.9</v>
      </c>
      <c r="F2348" s="295">
        <v>5.7</v>
      </c>
      <c r="G2348" s="295">
        <v>2.9</v>
      </c>
      <c r="H2348" s="295">
        <v>2.5</v>
      </c>
      <c r="I2348" s="295">
        <v>0.5</v>
      </c>
      <c r="J2348" s="295">
        <v>2.1</v>
      </c>
      <c r="K2348" s="295">
        <v>10</v>
      </c>
      <c r="L2348" s="295">
        <v>15.3</v>
      </c>
      <c r="M2348" s="295">
        <v>14.1</v>
      </c>
      <c r="N2348" s="300">
        <v>16.5</v>
      </c>
      <c r="O2348" s="99"/>
    </row>
    <row r="2349" spans="1:15">
      <c r="A2349" s="99"/>
      <c r="B2349" s="315">
        <v>26</v>
      </c>
      <c r="C2349" s="312">
        <v>20.9</v>
      </c>
      <c r="D2349" s="295">
        <v>12.7</v>
      </c>
      <c r="E2349" s="295">
        <v>12.6</v>
      </c>
      <c r="F2349" s="295">
        <v>8.4</v>
      </c>
      <c r="G2349" s="295">
        <v>0.1</v>
      </c>
      <c r="H2349" s="295">
        <v>-1.8</v>
      </c>
      <c r="I2349" s="295">
        <v>0.4</v>
      </c>
      <c r="J2349" s="295">
        <v>2</v>
      </c>
      <c r="K2349" s="295">
        <v>9.1</v>
      </c>
      <c r="L2349" s="295">
        <v>14.4</v>
      </c>
      <c r="M2349" s="295">
        <v>10.9</v>
      </c>
      <c r="N2349" s="300">
        <v>17.899999999999999</v>
      </c>
      <c r="O2349" s="99"/>
    </row>
    <row r="2350" spans="1:15">
      <c r="A2350" s="99"/>
      <c r="B2350" s="315">
        <v>27</v>
      </c>
      <c r="C2350" s="312">
        <v>21.1</v>
      </c>
      <c r="D2350" s="295">
        <v>12.3</v>
      </c>
      <c r="E2350" s="295">
        <v>13.2</v>
      </c>
      <c r="F2350" s="295">
        <v>5.0999999999999996</v>
      </c>
      <c r="G2350" s="295">
        <v>1.6</v>
      </c>
      <c r="H2350" s="295">
        <v>-4.8</v>
      </c>
      <c r="I2350" s="295">
        <v>0.8</v>
      </c>
      <c r="J2350" s="295">
        <v>0.7</v>
      </c>
      <c r="K2350" s="295">
        <v>5.9</v>
      </c>
      <c r="L2350" s="295">
        <v>14.2</v>
      </c>
      <c r="M2350" s="295">
        <v>9.8000000000000007</v>
      </c>
      <c r="N2350" s="300">
        <v>16.7</v>
      </c>
      <c r="O2350" s="99"/>
    </row>
    <row r="2351" spans="1:15">
      <c r="A2351" s="99"/>
      <c r="B2351" s="315">
        <v>28</v>
      </c>
      <c r="C2351" s="312">
        <v>20.2</v>
      </c>
      <c r="D2351" s="295">
        <v>15</v>
      </c>
      <c r="E2351" s="295">
        <v>13</v>
      </c>
      <c r="F2351" s="295">
        <v>2.7</v>
      </c>
      <c r="G2351" s="295">
        <v>1</v>
      </c>
      <c r="H2351" s="295">
        <v>-6.2</v>
      </c>
      <c r="I2351" s="295">
        <v>1.3</v>
      </c>
      <c r="J2351" s="295">
        <v>2.5</v>
      </c>
      <c r="K2351" s="295">
        <v>4.7</v>
      </c>
      <c r="L2351" s="295">
        <v>4.9000000000000004</v>
      </c>
      <c r="M2351" s="295">
        <v>13.2</v>
      </c>
      <c r="N2351" s="300">
        <v>16.5</v>
      </c>
      <c r="O2351" s="99"/>
    </row>
    <row r="2352" spans="1:15">
      <c r="A2352" s="99"/>
      <c r="B2352" s="315">
        <v>29</v>
      </c>
      <c r="C2352" s="312">
        <v>20.7</v>
      </c>
      <c r="D2352" s="295">
        <v>16.100000000000001</v>
      </c>
      <c r="E2352" s="295">
        <v>14.6</v>
      </c>
      <c r="F2352" s="295">
        <v>4</v>
      </c>
      <c r="G2352" s="295">
        <v>1.2</v>
      </c>
      <c r="H2352" s="295">
        <v>-5.4</v>
      </c>
      <c r="I2352" s="295">
        <v>1.1000000000000001</v>
      </c>
      <c r="J2352" s="295"/>
      <c r="K2352" s="295">
        <v>8.6999999999999993</v>
      </c>
      <c r="L2352" s="295">
        <v>7.7</v>
      </c>
      <c r="M2352" s="295">
        <v>14.9</v>
      </c>
      <c r="N2352" s="300">
        <v>18.8</v>
      </c>
      <c r="O2352" s="99"/>
    </row>
    <row r="2353" spans="1:15">
      <c r="A2353" s="99"/>
      <c r="B2353" s="315">
        <v>30</v>
      </c>
      <c r="C2353" s="312">
        <v>20.2</v>
      </c>
      <c r="D2353" s="295">
        <v>16.3</v>
      </c>
      <c r="E2353" s="295">
        <v>15.2</v>
      </c>
      <c r="F2353" s="295">
        <v>6.6</v>
      </c>
      <c r="G2353" s="295">
        <v>0.9</v>
      </c>
      <c r="H2353" s="295">
        <v>-5.2</v>
      </c>
      <c r="I2353" s="295">
        <v>-0.4</v>
      </c>
      <c r="J2353" s="295"/>
      <c r="K2353" s="295">
        <v>3.7</v>
      </c>
      <c r="L2353" s="295">
        <v>8.4</v>
      </c>
      <c r="M2353" s="295">
        <v>12.5</v>
      </c>
      <c r="N2353" s="300">
        <v>20.9</v>
      </c>
      <c r="O2353" s="99"/>
    </row>
    <row r="2354" spans="1:15" ht="15" thickBot="1">
      <c r="A2354" s="99"/>
      <c r="B2354" s="323">
        <v>31</v>
      </c>
      <c r="C2354" s="313">
        <v>18.8</v>
      </c>
      <c r="D2354" s="302">
        <v>14.2</v>
      </c>
      <c r="E2354" s="302"/>
      <c r="F2354" s="302">
        <v>9.1999999999999993</v>
      </c>
      <c r="G2354" s="302"/>
      <c r="H2354" s="302">
        <v>-1</v>
      </c>
      <c r="I2354" s="302">
        <v>-0.8</v>
      </c>
      <c r="J2354" s="302"/>
      <c r="K2354" s="302">
        <v>5.2</v>
      </c>
      <c r="L2354" s="302"/>
      <c r="M2354" s="302">
        <v>15.3</v>
      </c>
      <c r="N2354" s="303"/>
      <c r="O2354" s="99"/>
    </row>
    <row r="2355" spans="1:15">
      <c r="A2355" s="306" t="s">
        <v>652</v>
      </c>
      <c r="B2355" s="304" t="s">
        <v>211</v>
      </c>
      <c r="C2355" s="219">
        <v>0</v>
      </c>
      <c r="D2355" s="219">
        <v>0</v>
      </c>
      <c r="E2355" s="219">
        <v>6</v>
      </c>
      <c r="F2355" s="219">
        <v>19</v>
      </c>
      <c r="G2355" s="219">
        <v>31</v>
      </c>
      <c r="H2355" s="219">
        <v>31</v>
      </c>
      <c r="I2355" s="219">
        <v>31</v>
      </c>
      <c r="J2355" s="219">
        <v>28</v>
      </c>
      <c r="K2355" s="219">
        <v>31</v>
      </c>
      <c r="L2355" s="219">
        <v>24</v>
      </c>
      <c r="M2355" s="219">
        <v>16</v>
      </c>
      <c r="N2355" s="220">
        <v>7</v>
      </c>
    </row>
    <row r="2356" spans="1:15" ht="15" thickBot="1">
      <c r="A2356" s="327" t="s">
        <v>651</v>
      </c>
      <c r="B2356" s="305" t="s">
        <v>650</v>
      </c>
      <c r="C2356" s="211">
        <v>19.8483870967742</v>
      </c>
      <c r="D2356" s="211">
        <v>16.454838709677418</v>
      </c>
      <c r="E2356" s="211">
        <v>14.766666666666669</v>
      </c>
      <c r="F2356" s="211">
        <v>10.706451612903226</v>
      </c>
      <c r="G2356" s="211">
        <v>5.9500000000000011</v>
      </c>
      <c r="H2356" s="211">
        <v>2.3806451612903228</v>
      </c>
      <c r="I2356" s="211">
        <v>1.7806451612903225</v>
      </c>
      <c r="J2356" s="211">
        <v>0.46071428571428558</v>
      </c>
      <c r="K2356" s="211">
        <v>4.9161290322580617</v>
      </c>
      <c r="L2356" s="211">
        <v>8.2633333333333336</v>
      </c>
      <c r="M2356" s="211">
        <v>13.222580645161292</v>
      </c>
      <c r="N2356" s="212">
        <v>16.286666666666665</v>
      </c>
    </row>
    <row r="2357" spans="1:15">
      <c r="B2357" s="108"/>
      <c r="C2357" s="105"/>
      <c r="D2357" s="105"/>
      <c r="E2357" s="107"/>
      <c r="F2357" s="105"/>
      <c r="G2357" s="105"/>
      <c r="H2357" s="106"/>
      <c r="I2357" s="105"/>
      <c r="J2357" s="105"/>
      <c r="K2357" s="105"/>
      <c r="L2357" s="105"/>
      <c r="M2357" s="105"/>
      <c r="N2357" s="105"/>
    </row>
    <row r="2358" spans="1:15" ht="15" thickBot="1">
      <c r="B2358" s="108"/>
      <c r="C2358" s="105"/>
      <c r="D2358" s="105"/>
      <c r="E2358" s="107"/>
      <c r="F2358" s="105"/>
      <c r="G2358" s="105"/>
      <c r="H2358" s="106"/>
      <c r="I2358" s="105"/>
      <c r="J2358" s="105"/>
      <c r="K2358" s="105"/>
      <c r="L2358" s="105"/>
      <c r="M2358" s="105"/>
      <c r="N2358" s="105"/>
    </row>
    <row r="2359" spans="1:15" ht="15" thickBot="1">
      <c r="A2359" s="318" t="s">
        <v>685</v>
      </c>
      <c r="B2359" s="284" t="s">
        <v>236</v>
      </c>
      <c r="C2359" s="285" t="s">
        <v>667</v>
      </c>
      <c r="D2359" s="285" t="s">
        <v>667</v>
      </c>
      <c r="E2359" s="285" t="s">
        <v>667</v>
      </c>
      <c r="F2359" s="285" t="s">
        <v>667</v>
      </c>
      <c r="G2359" s="285" t="s">
        <v>667</v>
      </c>
      <c r="H2359" s="285" t="s">
        <v>667</v>
      </c>
      <c r="I2359" s="285" t="s">
        <v>666</v>
      </c>
      <c r="J2359" s="285" t="s">
        <v>666</v>
      </c>
      <c r="K2359" s="285" t="s">
        <v>666</v>
      </c>
      <c r="L2359" s="285" t="s">
        <v>666</v>
      </c>
      <c r="M2359" s="285" t="s">
        <v>666</v>
      </c>
      <c r="N2359" s="286" t="s">
        <v>666</v>
      </c>
      <c r="O2359" s="99"/>
    </row>
    <row r="2360" spans="1:15" ht="15" thickBot="1">
      <c r="A2360" s="102"/>
      <c r="B2360" s="287" t="s">
        <v>195</v>
      </c>
      <c r="C2360" s="288" t="s">
        <v>665</v>
      </c>
      <c r="D2360" s="288" t="s">
        <v>664</v>
      </c>
      <c r="E2360" s="288" t="s">
        <v>663</v>
      </c>
      <c r="F2360" s="288" t="s">
        <v>662</v>
      </c>
      <c r="G2360" s="288" t="s">
        <v>661</v>
      </c>
      <c r="H2360" s="288" t="s">
        <v>660</v>
      </c>
      <c r="I2360" s="288" t="s">
        <v>659</v>
      </c>
      <c r="J2360" s="288" t="s">
        <v>658</v>
      </c>
      <c r="K2360" s="288" t="s">
        <v>657</v>
      </c>
      <c r="L2360" s="288" t="s">
        <v>656</v>
      </c>
      <c r="M2360" s="288" t="s">
        <v>655</v>
      </c>
      <c r="N2360" s="289" t="s">
        <v>654</v>
      </c>
      <c r="O2360" s="99"/>
    </row>
    <row r="2361" spans="1:15" ht="15" thickBot="1">
      <c r="A2361" s="102"/>
      <c r="B2361" s="319" t="s">
        <v>653</v>
      </c>
      <c r="C2361" s="102"/>
      <c r="D2361" s="102"/>
      <c r="E2361" s="104"/>
      <c r="F2361" s="102"/>
      <c r="G2361" s="102"/>
      <c r="H2361" s="103"/>
      <c r="I2361" s="102"/>
      <c r="J2361" s="102"/>
      <c r="K2361" s="102"/>
      <c r="L2361" s="102"/>
      <c r="M2361" s="102"/>
      <c r="N2361" s="102"/>
      <c r="O2361" s="99"/>
    </row>
    <row r="2362" spans="1:15">
      <c r="A2362" s="99"/>
      <c r="B2362" s="314">
        <v>1</v>
      </c>
      <c r="C2362" s="322">
        <v>10.199999999999999</v>
      </c>
      <c r="D2362" s="297">
        <v>16.5</v>
      </c>
      <c r="E2362" s="297">
        <v>10.9</v>
      </c>
      <c r="F2362" s="297">
        <v>11.8</v>
      </c>
      <c r="G2362" s="297">
        <v>6.9</v>
      </c>
      <c r="H2362" s="297">
        <v>1.6</v>
      </c>
      <c r="I2362" s="297">
        <v>-0.3</v>
      </c>
      <c r="J2362" s="297">
        <v>-4.3</v>
      </c>
      <c r="K2362" s="297">
        <v>-0.6</v>
      </c>
      <c r="L2362" s="297">
        <v>-1.5</v>
      </c>
      <c r="M2362" s="297">
        <v>4.5</v>
      </c>
      <c r="N2362" s="298">
        <v>13</v>
      </c>
      <c r="O2362" s="99"/>
    </row>
    <row r="2363" spans="1:15">
      <c r="A2363" s="99"/>
      <c r="B2363" s="315">
        <v>2</v>
      </c>
      <c r="C2363" s="312">
        <v>13.1</v>
      </c>
      <c r="D2363" s="295">
        <v>20.8</v>
      </c>
      <c r="E2363" s="295">
        <v>10.3</v>
      </c>
      <c r="F2363" s="295">
        <v>9.5</v>
      </c>
      <c r="G2363" s="295">
        <v>7.2</v>
      </c>
      <c r="H2363" s="295">
        <v>-1.1000000000000001</v>
      </c>
      <c r="I2363" s="295">
        <v>-0.9</v>
      </c>
      <c r="J2363" s="295">
        <v>-5.5</v>
      </c>
      <c r="K2363" s="295">
        <v>-0.3</v>
      </c>
      <c r="L2363" s="295">
        <v>-2</v>
      </c>
      <c r="M2363" s="295">
        <v>4.7</v>
      </c>
      <c r="N2363" s="300">
        <v>14.5</v>
      </c>
      <c r="O2363" s="99"/>
    </row>
    <row r="2364" spans="1:15">
      <c r="A2364" s="99"/>
      <c r="B2364" s="315">
        <v>3</v>
      </c>
      <c r="C2364" s="312">
        <v>14.5</v>
      </c>
      <c r="D2364" s="295">
        <v>16</v>
      </c>
      <c r="E2364" s="295">
        <v>13.7</v>
      </c>
      <c r="F2364" s="295">
        <v>8</v>
      </c>
      <c r="G2364" s="295">
        <v>4.4000000000000004</v>
      </c>
      <c r="H2364" s="295">
        <v>1.4</v>
      </c>
      <c r="I2364" s="295">
        <v>-2.2000000000000002</v>
      </c>
      <c r="J2364" s="295">
        <v>-4.5</v>
      </c>
      <c r="K2364" s="295">
        <v>0.1</v>
      </c>
      <c r="L2364" s="295">
        <v>-1.5</v>
      </c>
      <c r="M2364" s="295">
        <v>8.4</v>
      </c>
      <c r="N2364" s="300">
        <v>17.5</v>
      </c>
      <c r="O2364" s="99"/>
    </row>
    <row r="2365" spans="1:15">
      <c r="A2365" s="99"/>
      <c r="B2365" s="315">
        <v>4</v>
      </c>
      <c r="C2365" s="312">
        <v>19.2</v>
      </c>
      <c r="D2365" s="295">
        <v>16.2</v>
      </c>
      <c r="E2365" s="295">
        <v>16.899999999999999</v>
      </c>
      <c r="F2365" s="295">
        <v>9</v>
      </c>
      <c r="G2365" s="295">
        <v>8.1</v>
      </c>
      <c r="H2365" s="295">
        <v>4.7</v>
      </c>
      <c r="I2365" s="295">
        <v>-2.4</v>
      </c>
      <c r="J2365" s="295">
        <v>-6.2</v>
      </c>
      <c r="K2365" s="295">
        <v>-1.2</v>
      </c>
      <c r="L2365" s="295">
        <v>-1.3</v>
      </c>
      <c r="M2365" s="295">
        <v>10.6</v>
      </c>
      <c r="N2365" s="300">
        <v>13.8</v>
      </c>
      <c r="O2365" s="99"/>
    </row>
    <row r="2366" spans="1:15">
      <c r="A2366" s="99"/>
      <c r="B2366" s="315">
        <v>5</v>
      </c>
      <c r="C2366" s="312">
        <v>15.8</v>
      </c>
      <c r="D2366" s="295">
        <v>16.3</v>
      </c>
      <c r="E2366" s="295">
        <v>15</v>
      </c>
      <c r="F2366" s="295">
        <v>9.9</v>
      </c>
      <c r="G2366" s="295">
        <v>9.6999999999999993</v>
      </c>
      <c r="H2366" s="295">
        <v>1.6</v>
      </c>
      <c r="I2366" s="295">
        <v>-2.4</v>
      </c>
      <c r="J2366" s="295">
        <v>-8.1999999999999993</v>
      </c>
      <c r="K2366" s="295">
        <v>-1.5</v>
      </c>
      <c r="L2366" s="295">
        <v>-2</v>
      </c>
      <c r="M2366" s="295">
        <v>14.9</v>
      </c>
      <c r="N2366" s="300">
        <v>16.100000000000001</v>
      </c>
      <c r="O2366" s="99"/>
    </row>
    <row r="2367" spans="1:15">
      <c r="A2367" s="99"/>
      <c r="B2367" s="315">
        <v>6</v>
      </c>
      <c r="C2367" s="312">
        <v>17.7</v>
      </c>
      <c r="D2367" s="295">
        <v>14.9</v>
      </c>
      <c r="E2367" s="295">
        <v>13</v>
      </c>
      <c r="F2367" s="295">
        <v>9.8000000000000007</v>
      </c>
      <c r="G2367" s="295">
        <v>6.6</v>
      </c>
      <c r="H2367" s="295">
        <v>1.5</v>
      </c>
      <c r="I2367" s="295">
        <v>-6.2</v>
      </c>
      <c r="J2367" s="295">
        <v>-7.3</v>
      </c>
      <c r="K2367" s="295">
        <v>-0.2</v>
      </c>
      <c r="L2367" s="295">
        <v>-2.2000000000000002</v>
      </c>
      <c r="M2367" s="295">
        <v>11.3</v>
      </c>
      <c r="N2367" s="300">
        <v>19.2</v>
      </c>
      <c r="O2367" s="99"/>
    </row>
    <row r="2368" spans="1:15">
      <c r="A2368" s="99"/>
      <c r="B2368" s="315">
        <v>7</v>
      </c>
      <c r="C2368" s="312">
        <v>19</v>
      </c>
      <c r="D2368" s="295">
        <v>16.7</v>
      </c>
      <c r="E2368" s="295">
        <v>15.6</v>
      </c>
      <c r="F2368" s="295">
        <v>9.5</v>
      </c>
      <c r="G2368" s="295">
        <v>6.4</v>
      </c>
      <c r="H2368" s="295">
        <v>-0.2</v>
      </c>
      <c r="I2368" s="295">
        <v>-6.1</v>
      </c>
      <c r="J2368" s="295">
        <v>-5</v>
      </c>
      <c r="K2368" s="295">
        <v>-0.7</v>
      </c>
      <c r="L2368" s="295">
        <v>2.2000000000000002</v>
      </c>
      <c r="M2368" s="295">
        <v>7.2</v>
      </c>
      <c r="N2368" s="300">
        <v>15.5</v>
      </c>
      <c r="O2368" s="99"/>
    </row>
    <row r="2369" spans="1:15">
      <c r="A2369" s="99"/>
      <c r="B2369" s="315">
        <v>8</v>
      </c>
      <c r="C2369" s="312">
        <v>19.2</v>
      </c>
      <c r="D2369" s="295">
        <v>16.3</v>
      </c>
      <c r="E2369" s="295">
        <v>15.3</v>
      </c>
      <c r="F2369" s="295">
        <v>11.2</v>
      </c>
      <c r="G2369" s="295">
        <v>3.7</v>
      </c>
      <c r="H2369" s="295">
        <v>-2.7</v>
      </c>
      <c r="I2369" s="295">
        <v>-1.9</v>
      </c>
      <c r="J2369" s="295">
        <v>-6.3</v>
      </c>
      <c r="K2369" s="295">
        <v>2.6</v>
      </c>
      <c r="L2369" s="295">
        <v>1.8</v>
      </c>
      <c r="M2369" s="295">
        <v>9.1999999999999993</v>
      </c>
      <c r="N2369" s="300">
        <v>12.1</v>
      </c>
      <c r="O2369" s="99"/>
    </row>
    <row r="2370" spans="1:15">
      <c r="A2370" s="99"/>
      <c r="B2370" s="315">
        <v>9</v>
      </c>
      <c r="C2370" s="312">
        <v>12.8</v>
      </c>
      <c r="D2370" s="295">
        <v>18.7</v>
      </c>
      <c r="E2370" s="295">
        <v>12.4</v>
      </c>
      <c r="F2370" s="295">
        <v>13</v>
      </c>
      <c r="G2370" s="295">
        <v>7.2</v>
      </c>
      <c r="H2370" s="295">
        <v>-4.8</v>
      </c>
      <c r="I2370" s="295">
        <v>1.1000000000000001</v>
      </c>
      <c r="J2370" s="295">
        <v>-1.4</v>
      </c>
      <c r="K2370" s="295">
        <v>-0.5</v>
      </c>
      <c r="L2370" s="295">
        <v>2.4</v>
      </c>
      <c r="M2370" s="295">
        <v>10.199999999999999</v>
      </c>
      <c r="N2370" s="300">
        <v>8</v>
      </c>
      <c r="O2370" s="99"/>
    </row>
    <row r="2371" spans="1:15">
      <c r="A2371" s="99"/>
      <c r="B2371" s="315">
        <v>10</v>
      </c>
      <c r="C2371" s="312">
        <v>11.2</v>
      </c>
      <c r="D2371" s="295">
        <v>19.399999999999999</v>
      </c>
      <c r="E2371" s="295">
        <v>9.1</v>
      </c>
      <c r="F2371" s="295">
        <v>12.8</v>
      </c>
      <c r="G2371" s="295">
        <v>7.8</v>
      </c>
      <c r="H2371" s="295">
        <v>-5.4</v>
      </c>
      <c r="I2371" s="295">
        <v>5.5</v>
      </c>
      <c r="J2371" s="295">
        <v>-0.4</v>
      </c>
      <c r="K2371" s="295">
        <v>2.6</v>
      </c>
      <c r="L2371" s="295">
        <v>3.4</v>
      </c>
      <c r="M2371" s="295">
        <v>7.3</v>
      </c>
      <c r="N2371" s="300">
        <v>12</v>
      </c>
      <c r="O2371" s="99"/>
    </row>
    <row r="2372" spans="1:15">
      <c r="A2372" s="99"/>
      <c r="B2372" s="315">
        <v>11</v>
      </c>
      <c r="C2372" s="312">
        <v>14.4</v>
      </c>
      <c r="D2372" s="295">
        <v>15.2</v>
      </c>
      <c r="E2372" s="295">
        <v>11.1</v>
      </c>
      <c r="F2372" s="295">
        <v>13.1</v>
      </c>
      <c r="G2372" s="295">
        <v>10.3</v>
      </c>
      <c r="H2372" s="295">
        <v>-0.7</v>
      </c>
      <c r="I2372" s="295">
        <v>-1.7</v>
      </c>
      <c r="J2372" s="295">
        <v>-0.9</v>
      </c>
      <c r="K2372" s="295">
        <v>-0.4</v>
      </c>
      <c r="L2372" s="295">
        <v>5.9</v>
      </c>
      <c r="M2372" s="295">
        <v>8.6999999999999993</v>
      </c>
      <c r="N2372" s="300">
        <v>12.3</v>
      </c>
      <c r="O2372" s="99"/>
    </row>
    <row r="2373" spans="1:15">
      <c r="A2373" s="99"/>
      <c r="B2373" s="315">
        <v>12</v>
      </c>
      <c r="C2373" s="312">
        <v>13.1</v>
      </c>
      <c r="D2373" s="295">
        <v>13</v>
      </c>
      <c r="E2373" s="295">
        <v>13.4</v>
      </c>
      <c r="F2373" s="295">
        <v>10.9</v>
      </c>
      <c r="G2373" s="295">
        <v>9.1999999999999993</v>
      </c>
      <c r="H2373" s="295">
        <v>1</v>
      </c>
      <c r="I2373" s="295">
        <v>-0.1</v>
      </c>
      <c r="J2373" s="295">
        <v>-2.6</v>
      </c>
      <c r="K2373" s="295">
        <v>-0.7</v>
      </c>
      <c r="L2373" s="295">
        <v>3.4</v>
      </c>
      <c r="M2373" s="295">
        <v>15</v>
      </c>
      <c r="N2373" s="300">
        <v>18.7</v>
      </c>
      <c r="O2373" s="99"/>
    </row>
    <row r="2374" spans="1:15">
      <c r="A2374" s="99"/>
      <c r="B2374" s="315">
        <v>13</v>
      </c>
      <c r="C2374" s="312">
        <v>13.9</v>
      </c>
      <c r="D2374" s="295">
        <v>13.7</v>
      </c>
      <c r="E2374" s="295">
        <v>14.6</v>
      </c>
      <c r="F2374" s="295">
        <v>13.6</v>
      </c>
      <c r="G2374" s="295">
        <v>6.8</v>
      </c>
      <c r="H2374" s="295">
        <v>3.2</v>
      </c>
      <c r="I2374" s="295">
        <v>2.5</v>
      </c>
      <c r="J2374" s="295">
        <v>-2.4</v>
      </c>
      <c r="K2374" s="295">
        <v>-1.3</v>
      </c>
      <c r="L2374" s="295">
        <v>3.3</v>
      </c>
      <c r="M2374" s="295">
        <v>9.5</v>
      </c>
      <c r="N2374" s="300">
        <v>17.8</v>
      </c>
      <c r="O2374" s="99"/>
    </row>
    <row r="2375" spans="1:15">
      <c r="A2375" s="99"/>
      <c r="B2375" s="315">
        <v>14</v>
      </c>
      <c r="C2375" s="312">
        <v>15.1</v>
      </c>
      <c r="D2375" s="295">
        <v>12.3</v>
      </c>
      <c r="E2375" s="295">
        <v>14.9</v>
      </c>
      <c r="F2375" s="295">
        <v>10.8</v>
      </c>
      <c r="G2375" s="295">
        <v>7.7</v>
      </c>
      <c r="H2375" s="295">
        <v>2</v>
      </c>
      <c r="I2375" s="295">
        <v>1.4</v>
      </c>
      <c r="J2375" s="295">
        <v>-2.6</v>
      </c>
      <c r="K2375" s="295">
        <v>-0.5</v>
      </c>
      <c r="L2375" s="295">
        <v>3.6</v>
      </c>
      <c r="M2375" s="295">
        <v>5.2</v>
      </c>
      <c r="N2375" s="300">
        <v>18</v>
      </c>
      <c r="O2375" s="99"/>
    </row>
    <row r="2376" spans="1:15">
      <c r="A2376" s="99"/>
      <c r="B2376" s="315">
        <v>15</v>
      </c>
      <c r="C2376" s="312">
        <v>16.399999999999999</v>
      </c>
      <c r="D2376" s="295">
        <v>11.4</v>
      </c>
      <c r="E2376" s="295">
        <v>15.3</v>
      </c>
      <c r="F2376" s="295">
        <v>9.1999999999999993</v>
      </c>
      <c r="G2376" s="295">
        <v>7</v>
      </c>
      <c r="H2376" s="295">
        <v>2.9</v>
      </c>
      <c r="I2376" s="295">
        <v>-1</v>
      </c>
      <c r="J2376" s="295">
        <v>2.4</v>
      </c>
      <c r="K2376" s="295">
        <v>2.4</v>
      </c>
      <c r="L2376" s="295">
        <v>7.2</v>
      </c>
      <c r="M2376" s="295">
        <v>7.5</v>
      </c>
      <c r="N2376" s="300">
        <v>11.3</v>
      </c>
      <c r="O2376" s="99"/>
    </row>
    <row r="2377" spans="1:15">
      <c r="A2377" s="99"/>
      <c r="B2377" s="315">
        <v>16</v>
      </c>
      <c r="C2377" s="312">
        <v>17.899999999999999</v>
      </c>
      <c r="D2377" s="295">
        <v>9.4</v>
      </c>
      <c r="E2377" s="295">
        <v>14.5</v>
      </c>
      <c r="F2377" s="295">
        <v>10</v>
      </c>
      <c r="G2377" s="295">
        <v>6.1</v>
      </c>
      <c r="H2377" s="295">
        <v>1.4</v>
      </c>
      <c r="I2377" s="295">
        <v>0.2</v>
      </c>
      <c r="J2377" s="295">
        <v>0.9</v>
      </c>
      <c r="K2377" s="295">
        <v>4.9000000000000004</v>
      </c>
      <c r="L2377" s="295">
        <v>6.4</v>
      </c>
      <c r="M2377" s="295">
        <v>10.5</v>
      </c>
      <c r="N2377" s="300">
        <v>10.1</v>
      </c>
      <c r="O2377" s="99"/>
    </row>
    <row r="2378" spans="1:15">
      <c r="A2378" s="99"/>
      <c r="B2378" s="315">
        <v>17</v>
      </c>
      <c r="C2378" s="312">
        <v>17.600000000000001</v>
      </c>
      <c r="D2378" s="295">
        <v>12</v>
      </c>
      <c r="E2378" s="295">
        <v>14.1</v>
      </c>
      <c r="F2378" s="295">
        <v>10.4</v>
      </c>
      <c r="G2378" s="295">
        <v>5.4</v>
      </c>
      <c r="H2378" s="295">
        <v>-0.9</v>
      </c>
      <c r="I2378" s="295">
        <v>0</v>
      </c>
      <c r="J2378" s="295">
        <v>-1.4</v>
      </c>
      <c r="K2378" s="295">
        <v>3.4</v>
      </c>
      <c r="L2378" s="295">
        <v>3.2</v>
      </c>
      <c r="M2378" s="295">
        <v>5.8</v>
      </c>
      <c r="N2378" s="300">
        <v>9.3000000000000007</v>
      </c>
      <c r="O2378" s="99"/>
    </row>
    <row r="2379" spans="1:15">
      <c r="A2379" s="99"/>
      <c r="B2379" s="315">
        <v>18</v>
      </c>
      <c r="C2379" s="312">
        <v>18.100000000000001</v>
      </c>
      <c r="D2379" s="295">
        <v>11.4</v>
      </c>
      <c r="E2379" s="295">
        <v>13.7</v>
      </c>
      <c r="F2379" s="295">
        <v>9.1999999999999993</v>
      </c>
      <c r="G2379" s="295">
        <v>4.3</v>
      </c>
      <c r="H2379" s="295">
        <v>3.7</v>
      </c>
      <c r="I2379" s="295">
        <v>-1.3</v>
      </c>
      <c r="J2379" s="295">
        <v>-1.9</v>
      </c>
      <c r="K2379" s="295">
        <v>1.5</v>
      </c>
      <c r="L2379" s="295">
        <v>-0.9</v>
      </c>
      <c r="M2379" s="295">
        <v>9.6999999999999993</v>
      </c>
      <c r="N2379" s="300">
        <v>9.6999999999999993</v>
      </c>
      <c r="O2379" s="99"/>
    </row>
    <row r="2380" spans="1:15">
      <c r="A2380" s="99"/>
      <c r="B2380" s="315">
        <v>19</v>
      </c>
      <c r="C2380" s="312">
        <v>20.399999999999999</v>
      </c>
      <c r="D2380" s="295">
        <v>11.2</v>
      </c>
      <c r="E2380" s="295">
        <v>14.2</v>
      </c>
      <c r="F2380" s="295">
        <v>9.4</v>
      </c>
      <c r="G2380" s="295">
        <v>1.8</v>
      </c>
      <c r="H2380" s="295">
        <v>5.0999999999999996</v>
      </c>
      <c r="I2380" s="295">
        <v>-3.5</v>
      </c>
      <c r="J2380" s="295">
        <v>-4.8</v>
      </c>
      <c r="K2380" s="295">
        <v>-0.2</v>
      </c>
      <c r="L2380" s="295">
        <v>2.2000000000000002</v>
      </c>
      <c r="M2380" s="295">
        <v>12</v>
      </c>
      <c r="N2380" s="300">
        <v>7.8</v>
      </c>
      <c r="O2380" s="99"/>
    </row>
    <row r="2381" spans="1:15">
      <c r="A2381" s="99"/>
      <c r="B2381" s="315">
        <v>20</v>
      </c>
      <c r="C2381" s="312">
        <v>21.4</v>
      </c>
      <c r="D2381" s="295">
        <v>10.8</v>
      </c>
      <c r="E2381" s="295">
        <v>14.3</v>
      </c>
      <c r="F2381" s="295">
        <v>10.4</v>
      </c>
      <c r="G2381" s="295">
        <v>1.1000000000000001</v>
      </c>
      <c r="H2381" s="295">
        <v>-0.3</v>
      </c>
      <c r="I2381" s="295">
        <v>-2.2000000000000002</v>
      </c>
      <c r="J2381" s="295">
        <v>-3.3</v>
      </c>
      <c r="K2381" s="295">
        <v>-0.7</v>
      </c>
      <c r="L2381" s="295">
        <v>6.8</v>
      </c>
      <c r="M2381" s="295">
        <v>7.5</v>
      </c>
      <c r="N2381" s="300">
        <v>8.1</v>
      </c>
      <c r="O2381" s="99"/>
    </row>
    <row r="2382" spans="1:15">
      <c r="A2382" s="99"/>
      <c r="B2382" s="315">
        <v>21</v>
      </c>
      <c r="C2382" s="312">
        <v>20.3</v>
      </c>
      <c r="D2382" s="295">
        <v>10</v>
      </c>
      <c r="E2382" s="295">
        <v>12.6</v>
      </c>
      <c r="F2382" s="295">
        <v>8.1</v>
      </c>
      <c r="G2382" s="295">
        <v>0.9</v>
      </c>
      <c r="H2382" s="295">
        <v>-0.1</v>
      </c>
      <c r="I2382" s="295">
        <v>-2.2999999999999998</v>
      </c>
      <c r="J2382" s="295">
        <v>-3.3</v>
      </c>
      <c r="K2382" s="295">
        <v>1.3</v>
      </c>
      <c r="L2382" s="295">
        <v>7.1</v>
      </c>
      <c r="M2382" s="295">
        <v>8.4</v>
      </c>
      <c r="N2382" s="300">
        <v>8.6999999999999993</v>
      </c>
      <c r="O2382" s="99"/>
    </row>
    <row r="2383" spans="1:15">
      <c r="A2383" s="99"/>
      <c r="B2383" s="315">
        <v>22</v>
      </c>
      <c r="C2383" s="312">
        <v>19.3</v>
      </c>
      <c r="D2383" s="295">
        <v>11.8</v>
      </c>
      <c r="E2383" s="295">
        <v>6.2</v>
      </c>
      <c r="F2383" s="295">
        <v>4</v>
      </c>
      <c r="G2383" s="295">
        <v>-0.2</v>
      </c>
      <c r="H2383" s="295">
        <v>2.9</v>
      </c>
      <c r="I2383" s="295">
        <v>1.6</v>
      </c>
      <c r="J2383" s="295">
        <v>-0.9</v>
      </c>
      <c r="K2383" s="295">
        <v>-3</v>
      </c>
      <c r="L2383" s="295">
        <v>5</v>
      </c>
      <c r="M2383" s="295">
        <v>8.6999999999999993</v>
      </c>
      <c r="N2383" s="300">
        <v>9.9</v>
      </c>
      <c r="O2383" s="99"/>
    </row>
    <row r="2384" spans="1:15">
      <c r="A2384" s="99"/>
      <c r="B2384" s="315">
        <v>23</v>
      </c>
      <c r="C2384" s="312">
        <v>17.899999999999999</v>
      </c>
      <c r="D2384" s="295">
        <v>11.2</v>
      </c>
      <c r="E2384" s="295">
        <v>4.5</v>
      </c>
      <c r="F2384" s="295">
        <v>4.3</v>
      </c>
      <c r="G2384" s="295">
        <v>0.4</v>
      </c>
      <c r="H2384" s="295">
        <v>5.2</v>
      </c>
      <c r="I2384" s="295">
        <v>-1.8</v>
      </c>
      <c r="J2384" s="295">
        <v>-0.7</v>
      </c>
      <c r="K2384" s="295">
        <v>-1.4</v>
      </c>
      <c r="L2384" s="295">
        <v>6.3</v>
      </c>
      <c r="M2384" s="295">
        <v>10.8</v>
      </c>
      <c r="N2384" s="300">
        <v>7.2</v>
      </c>
      <c r="O2384" s="99"/>
    </row>
    <row r="2385" spans="1:15">
      <c r="A2385" s="99"/>
      <c r="B2385" s="315">
        <v>24</v>
      </c>
      <c r="C2385" s="312">
        <v>14.7</v>
      </c>
      <c r="D2385" s="295">
        <v>8.5</v>
      </c>
      <c r="E2385" s="295">
        <v>6.5</v>
      </c>
      <c r="F2385" s="295">
        <v>3.2</v>
      </c>
      <c r="G2385" s="295">
        <v>0.9</v>
      </c>
      <c r="H2385" s="295">
        <v>2</v>
      </c>
      <c r="I2385" s="295">
        <v>-4.0999999999999996</v>
      </c>
      <c r="J2385" s="295">
        <v>-0.3</v>
      </c>
      <c r="K2385" s="295">
        <v>0.2</v>
      </c>
      <c r="L2385" s="295">
        <v>6.6</v>
      </c>
      <c r="M2385" s="295">
        <v>9.9</v>
      </c>
      <c r="N2385" s="300">
        <v>8.5</v>
      </c>
      <c r="O2385" s="99"/>
    </row>
    <row r="2386" spans="1:15">
      <c r="A2386" s="99"/>
      <c r="B2386" s="315">
        <v>25</v>
      </c>
      <c r="C2386" s="312">
        <v>16</v>
      </c>
      <c r="D2386" s="295">
        <v>9.1</v>
      </c>
      <c r="E2386" s="295">
        <v>8.6999999999999993</v>
      </c>
      <c r="F2386" s="295">
        <v>1.6</v>
      </c>
      <c r="G2386" s="295">
        <v>0.6</v>
      </c>
      <c r="H2386" s="295">
        <v>-0.9</v>
      </c>
      <c r="I2386" s="295">
        <v>-3.6</v>
      </c>
      <c r="J2386" s="295">
        <v>-0.9</v>
      </c>
      <c r="K2386" s="295">
        <v>7.1</v>
      </c>
      <c r="L2386" s="295">
        <v>11.3</v>
      </c>
      <c r="M2386" s="295">
        <v>10.5</v>
      </c>
      <c r="N2386" s="300">
        <v>11.8</v>
      </c>
      <c r="O2386" s="99"/>
    </row>
    <row r="2387" spans="1:15">
      <c r="A2387" s="99"/>
      <c r="B2387" s="315">
        <v>26</v>
      </c>
      <c r="C2387" s="312">
        <v>19.399999999999999</v>
      </c>
      <c r="D2387" s="295">
        <v>9.1</v>
      </c>
      <c r="E2387" s="295">
        <v>10.1</v>
      </c>
      <c r="F2387" s="295">
        <v>4.0999999999999996</v>
      </c>
      <c r="G2387" s="295">
        <v>-1.3</v>
      </c>
      <c r="H2387" s="295">
        <v>-5.0999999999999996</v>
      </c>
      <c r="I2387" s="295">
        <v>-3.3</v>
      </c>
      <c r="J2387" s="295">
        <v>-1.3</v>
      </c>
      <c r="K2387" s="295">
        <v>5</v>
      </c>
      <c r="L2387" s="295">
        <v>7.5</v>
      </c>
      <c r="M2387" s="295">
        <v>7.4</v>
      </c>
      <c r="N2387" s="300">
        <v>14.5</v>
      </c>
      <c r="O2387" s="99"/>
    </row>
    <row r="2388" spans="1:15">
      <c r="A2388" s="99"/>
      <c r="B2388" s="315">
        <v>27</v>
      </c>
      <c r="C2388" s="312">
        <v>20</v>
      </c>
      <c r="D2388" s="295">
        <v>10</v>
      </c>
      <c r="E2388" s="295">
        <v>8.8000000000000007</v>
      </c>
      <c r="F2388" s="295">
        <v>3</v>
      </c>
      <c r="G2388" s="295">
        <v>-1.9</v>
      </c>
      <c r="H2388" s="295">
        <v>-8.5</v>
      </c>
      <c r="I2388" s="295">
        <v>-2.2999999999999998</v>
      </c>
      <c r="J2388" s="295">
        <v>0</v>
      </c>
      <c r="K2388" s="295">
        <v>2.2999999999999998</v>
      </c>
      <c r="L2388" s="295">
        <v>11.9</v>
      </c>
      <c r="M2388" s="295">
        <v>5.9</v>
      </c>
      <c r="N2388" s="300">
        <v>13.4</v>
      </c>
      <c r="O2388" s="99"/>
    </row>
    <row r="2389" spans="1:15">
      <c r="A2389" s="99"/>
      <c r="B2389" s="315">
        <v>28</v>
      </c>
      <c r="C2389" s="312">
        <v>18.2</v>
      </c>
      <c r="D2389" s="295">
        <v>9.6999999999999993</v>
      </c>
      <c r="E2389" s="295">
        <v>8</v>
      </c>
      <c r="F2389" s="295">
        <v>4.4000000000000004</v>
      </c>
      <c r="G2389" s="295">
        <v>-1.7</v>
      </c>
      <c r="H2389" s="295">
        <v>-10.4</v>
      </c>
      <c r="I2389" s="295">
        <v>-2.8</v>
      </c>
      <c r="J2389" s="295">
        <v>-1.6</v>
      </c>
      <c r="K2389" s="295">
        <v>-0.5</v>
      </c>
      <c r="L2389" s="295">
        <v>2.6</v>
      </c>
      <c r="M2389" s="295">
        <v>8.4</v>
      </c>
      <c r="N2389" s="300">
        <v>11.4</v>
      </c>
      <c r="O2389" s="99"/>
    </row>
    <row r="2390" spans="1:15">
      <c r="A2390" s="99"/>
      <c r="B2390" s="315">
        <v>29</v>
      </c>
      <c r="C2390" s="312">
        <v>19.3</v>
      </c>
      <c r="D2390" s="295">
        <v>13.2</v>
      </c>
      <c r="E2390" s="295">
        <v>10.1</v>
      </c>
      <c r="F2390" s="295">
        <v>2.4</v>
      </c>
      <c r="G2390" s="295">
        <v>-1.8</v>
      </c>
      <c r="H2390" s="295">
        <v>-8.1</v>
      </c>
      <c r="I2390" s="295">
        <v>-3.5</v>
      </c>
      <c r="J2390" s="295"/>
      <c r="K2390" s="295">
        <v>3.3</v>
      </c>
      <c r="L2390" s="295">
        <v>3</v>
      </c>
      <c r="M2390" s="295">
        <v>11.5</v>
      </c>
      <c r="N2390" s="300">
        <v>13.2</v>
      </c>
      <c r="O2390" s="99"/>
    </row>
    <row r="2391" spans="1:15">
      <c r="A2391" s="99"/>
      <c r="B2391" s="315">
        <v>30</v>
      </c>
      <c r="C2391" s="312">
        <v>19</v>
      </c>
      <c r="D2391" s="295">
        <v>12.5</v>
      </c>
      <c r="E2391" s="295">
        <v>12.4</v>
      </c>
      <c r="F2391" s="295">
        <v>4</v>
      </c>
      <c r="G2391" s="295">
        <v>0.6</v>
      </c>
      <c r="H2391" s="295">
        <v>-8.1</v>
      </c>
      <c r="I2391" s="295">
        <v>-3.9</v>
      </c>
      <c r="J2391" s="295"/>
      <c r="K2391" s="295">
        <v>1</v>
      </c>
      <c r="L2391" s="295">
        <v>5.2</v>
      </c>
      <c r="M2391" s="295">
        <v>9</v>
      </c>
      <c r="N2391" s="300">
        <v>15.6</v>
      </c>
      <c r="O2391" s="99"/>
    </row>
    <row r="2392" spans="1:15" ht="15" thickBot="1">
      <c r="A2392" s="99"/>
      <c r="B2392" s="323">
        <v>31</v>
      </c>
      <c r="C2392" s="313">
        <v>14.8</v>
      </c>
      <c r="D2392" s="302">
        <v>11.4</v>
      </c>
      <c r="E2392" s="302"/>
      <c r="F2392" s="302">
        <v>6.7</v>
      </c>
      <c r="G2392" s="302"/>
      <c r="H2392" s="302">
        <v>-4.7</v>
      </c>
      <c r="I2392" s="302">
        <v>-4.3</v>
      </c>
      <c r="J2392" s="302"/>
      <c r="K2392" s="302">
        <v>0.8</v>
      </c>
      <c r="L2392" s="302"/>
      <c r="M2392" s="302">
        <v>9.6</v>
      </c>
      <c r="N2392" s="303"/>
      <c r="O2392" s="99"/>
    </row>
    <row r="2393" spans="1:15">
      <c r="A2393" s="306" t="s">
        <v>652</v>
      </c>
      <c r="B2393" s="304" t="s">
        <v>211</v>
      </c>
      <c r="C2393" s="219">
        <v>0</v>
      </c>
      <c r="D2393" s="219">
        <v>0</v>
      </c>
      <c r="E2393" s="219">
        <v>16</v>
      </c>
      <c r="F2393" s="219">
        <v>28</v>
      </c>
      <c r="G2393" s="219">
        <v>31</v>
      </c>
      <c r="H2393" s="219">
        <v>31</v>
      </c>
      <c r="I2393" s="219">
        <v>31</v>
      </c>
      <c r="J2393" s="219">
        <v>28</v>
      </c>
      <c r="K2393" s="219">
        <v>31</v>
      </c>
      <c r="L2393" s="219">
        <v>31</v>
      </c>
      <c r="M2393" s="219">
        <v>29</v>
      </c>
      <c r="N2393" s="220">
        <v>17</v>
      </c>
    </row>
    <row r="2394" spans="1:15" ht="15" thickBot="1">
      <c r="A2394" s="307" t="s">
        <v>651</v>
      </c>
      <c r="B2394" s="305" t="s">
        <v>650</v>
      </c>
      <c r="C2394" s="211">
        <v>16.770967741935483</v>
      </c>
      <c r="D2394" s="211">
        <v>13.183870967741935</v>
      </c>
      <c r="E2394" s="211">
        <v>12.006666666666668</v>
      </c>
      <c r="F2394" s="211">
        <v>8.3000000000000007</v>
      </c>
      <c r="G2394" s="211">
        <v>4.1399999999999997</v>
      </c>
      <c r="H2394" s="211">
        <v>-0.70322580645161292</v>
      </c>
      <c r="I2394" s="211">
        <v>-1.6709677419354834</v>
      </c>
      <c r="J2394" s="211">
        <v>-2.6678571428571423</v>
      </c>
      <c r="K2394" s="211">
        <v>0.80000000000000016</v>
      </c>
      <c r="L2394" s="211">
        <v>3.5633333333333335</v>
      </c>
      <c r="M2394" s="211">
        <v>9.0258064516129046</v>
      </c>
      <c r="N2394" s="212">
        <v>12.633333333333331</v>
      </c>
    </row>
    <row r="2395" spans="1:15">
      <c r="B2395" s="108"/>
      <c r="C2395" s="105"/>
      <c r="D2395" s="105"/>
      <c r="E2395" s="107"/>
      <c r="F2395" s="105"/>
      <c r="G2395" s="105"/>
      <c r="H2395" s="106"/>
      <c r="I2395" s="105"/>
      <c r="J2395" s="105"/>
      <c r="K2395" s="105"/>
      <c r="L2395" s="105"/>
      <c r="M2395" s="105"/>
      <c r="N2395" s="105"/>
    </row>
    <row r="2396" spans="1:15" ht="15" thickBot="1">
      <c r="B2396" s="108"/>
      <c r="C2396" s="105"/>
      <c r="D2396" s="105"/>
      <c r="E2396" s="107"/>
      <c r="F2396" s="105"/>
      <c r="G2396" s="105"/>
      <c r="H2396" s="106"/>
      <c r="I2396" s="105"/>
      <c r="J2396" s="105"/>
      <c r="K2396" s="105"/>
      <c r="L2396" s="105"/>
      <c r="M2396" s="105"/>
      <c r="N2396" s="105"/>
    </row>
    <row r="2397" spans="1:15" ht="15" thickBot="1">
      <c r="A2397" s="318" t="s">
        <v>684</v>
      </c>
      <c r="B2397" s="284" t="s">
        <v>236</v>
      </c>
      <c r="C2397" s="285" t="s">
        <v>667</v>
      </c>
      <c r="D2397" s="285" t="s">
        <v>667</v>
      </c>
      <c r="E2397" s="285" t="s">
        <v>667</v>
      </c>
      <c r="F2397" s="285" t="s">
        <v>667</v>
      </c>
      <c r="G2397" s="285" t="s">
        <v>667</v>
      </c>
      <c r="H2397" s="285" t="s">
        <v>667</v>
      </c>
      <c r="I2397" s="285" t="s">
        <v>666</v>
      </c>
      <c r="J2397" s="285" t="s">
        <v>666</v>
      </c>
      <c r="K2397" s="285" t="s">
        <v>666</v>
      </c>
      <c r="L2397" s="285" t="s">
        <v>666</v>
      </c>
      <c r="M2397" s="285" t="s">
        <v>666</v>
      </c>
      <c r="N2397" s="286" t="s">
        <v>666</v>
      </c>
      <c r="O2397" s="99"/>
    </row>
    <row r="2398" spans="1:15" ht="15" thickBot="1">
      <c r="A2398" s="102"/>
      <c r="B2398" s="287" t="s">
        <v>195</v>
      </c>
      <c r="C2398" s="288" t="s">
        <v>665</v>
      </c>
      <c r="D2398" s="288" t="s">
        <v>664</v>
      </c>
      <c r="E2398" s="288" t="s">
        <v>663</v>
      </c>
      <c r="F2398" s="288" t="s">
        <v>662</v>
      </c>
      <c r="G2398" s="288" t="s">
        <v>661</v>
      </c>
      <c r="H2398" s="288" t="s">
        <v>660</v>
      </c>
      <c r="I2398" s="288" t="s">
        <v>659</v>
      </c>
      <c r="J2398" s="288" t="s">
        <v>658</v>
      </c>
      <c r="K2398" s="288" t="s">
        <v>657</v>
      </c>
      <c r="L2398" s="288" t="s">
        <v>656</v>
      </c>
      <c r="M2398" s="288" t="s">
        <v>655</v>
      </c>
      <c r="N2398" s="289" t="s">
        <v>654</v>
      </c>
      <c r="O2398" s="99"/>
    </row>
    <row r="2399" spans="1:15" ht="15" thickBot="1">
      <c r="A2399" s="102"/>
      <c r="B2399" s="319" t="s">
        <v>653</v>
      </c>
      <c r="C2399" s="102"/>
      <c r="D2399" s="102"/>
      <c r="E2399" s="104"/>
      <c r="F2399" s="102"/>
      <c r="G2399" s="102"/>
      <c r="H2399" s="103"/>
      <c r="I2399" s="102"/>
      <c r="J2399" s="102"/>
      <c r="K2399" s="102"/>
      <c r="L2399" s="102"/>
      <c r="M2399" s="102"/>
      <c r="N2399" s="102"/>
      <c r="O2399" s="99"/>
    </row>
    <row r="2400" spans="1:15">
      <c r="A2400" s="99"/>
      <c r="B2400" s="314">
        <v>1</v>
      </c>
      <c r="C2400" s="312">
        <v>12.6</v>
      </c>
      <c r="D2400" s="295">
        <v>19.100000000000001</v>
      </c>
      <c r="E2400" s="295">
        <v>12.6</v>
      </c>
      <c r="F2400" s="295">
        <v>13</v>
      </c>
      <c r="G2400" s="295">
        <v>9.1</v>
      </c>
      <c r="H2400" s="295">
        <v>-0.5</v>
      </c>
      <c r="I2400" s="295">
        <v>0.2</v>
      </c>
      <c r="J2400" s="295">
        <v>-1.2</v>
      </c>
      <c r="K2400" s="295">
        <v>2.2999999999999998</v>
      </c>
      <c r="L2400" s="295">
        <v>1</v>
      </c>
      <c r="M2400" s="295">
        <v>8.6999999999999993</v>
      </c>
      <c r="N2400" s="295">
        <v>16.7</v>
      </c>
      <c r="O2400" s="99"/>
    </row>
    <row r="2401" spans="1:15">
      <c r="A2401" s="99"/>
      <c r="B2401" s="315">
        <v>2</v>
      </c>
      <c r="C2401" s="312">
        <v>15.7</v>
      </c>
      <c r="D2401" s="295">
        <v>24.5</v>
      </c>
      <c r="E2401" s="295">
        <v>12.9</v>
      </c>
      <c r="F2401" s="295">
        <v>11.9</v>
      </c>
      <c r="G2401" s="295">
        <v>8.1</v>
      </c>
      <c r="H2401" s="295">
        <v>-0.7</v>
      </c>
      <c r="I2401" s="295">
        <v>0.4</v>
      </c>
      <c r="J2401" s="295">
        <v>-1.9</v>
      </c>
      <c r="K2401" s="295">
        <v>4.0999999999999996</v>
      </c>
      <c r="L2401" s="295">
        <v>0.3</v>
      </c>
      <c r="M2401" s="295">
        <v>8.9</v>
      </c>
      <c r="N2401" s="295">
        <v>18.600000000000001</v>
      </c>
      <c r="O2401" s="99"/>
    </row>
    <row r="2402" spans="1:15">
      <c r="A2402" s="99"/>
      <c r="B2402" s="315">
        <v>3</v>
      </c>
      <c r="C2402" s="312">
        <v>19.7</v>
      </c>
      <c r="D2402" s="295">
        <v>19.5</v>
      </c>
      <c r="E2402" s="295">
        <v>15.4</v>
      </c>
      <c r="F2402" s="295">
        <v>11.8</v>
      </c>
      <c r="G2402" s="295">
        <v>7.1</v>
      </c>
      <c r="H2402" s="295">
        <v>3.2</v>
      </c>
      <c r="I2402" s="295">
        <v>0.4</v>
      </c>
      <c r="J2402" s="295">
        <v>-1.2</v>
      </c>
      <c r="K2402" s="295">
        <v>3.1</v>
      </c>
      <c r="L2402" s="295">
        <v>0.6</v>
      </c>
      <c r="M2402" s="295">
        <v>11.7</v>
      </c>
      <c r="N2402" s="295">
        <v>20.7</v>
      </c>
      <c r="O2402" s="99"/>
    </row>
    <row r="2403" spans="1:15">
      <c r="A2403" s="99"/>
      <c r="B2403" s="315">
        <v>4</v>
      </c>
      <c r="C2403" s="312">
        <v>22.1</v>
      </c>
      <c r="D2403" s="295">
        <v>18.399999999999999</v>
      </c>
      <c r="E2403" s="295">
        <v>19.2</v>
      </c>
      <c r="F2403" s="295">
        <v>12.7</v>
      </c>
      <c r="G2403" s="295">
        <v>10.8</v>
      </c>
      <c r="H2403" s="295">
        <v>6.3</v>
      </c>
      <c r="I2403" s="295">
        <v>-0.5</v>
      </c>
      <c r="J2403" s="295">
        <v>-4.0999999999999996</v>
      </c>
      <c r="K2403" s="295">
        <v>2.4</v>
      </c>
      <c r="L2403" s="295">
        <v>1.6</v>
      </c>
      <c r="M2403" s="295">
        <v>16.399999999999999</v>
      </c>
      <c r="N2403" s="295">
        <v>17.600000000000001</v>
      </c>
      <c r="O2403" s="99"/>
    </row>
    <row r="2404" spans="1:15">
      <c r="A2404" s="99"/>
      <c r="B2404" s="315">
        <v>5</v>
      </c>
      <c r="C2404" s="312">
        <v>19.600000000000001</v>
      </c>
      <c r="D2404" s="295">
        <v>18.899999999999999</v>
      </c>
      <c r="E2404" s="295">
        <v>20.3</v>
      </c>
      <c r="F2404" s="295">
        <v>12.4</v>
      </c>
      <c r="G2404" s="295">
        <v>12.5</v>
      </c>
      <c r="H2404" s="295">
        <v>4</v>
      </c>
      <c r="I2404" s="295">
        <v>-0.2</v>
      </c>
      <c r="J2404" s="295">
        <v>-4.5999999999999996</v>
      </c>
      <c r="K2404" s="295">
        <v>0.8</v>
      </c>
      <c r="L2404" s="295">
        <v>1.3</v>
      </c>
      <c r="M2404" s="295">
        <v>18.2</v>
      </c>
      <c r="N2404" s="295">
        <v>21</v>
      </c>
      <c r="O2404" s="99"/>
    </row>
    <row r="2405" spans="1:15">
      <c r="A2405" s="99"/>
      <c r="B2405" s="315">
        <v>6</v>
      </c>
      <c r="C2405" s="312">
        <v>22.3</v>
      </c>
      <c r="D2405" s="295">
        <v>17.3</v>
      </c>
      <c r="E2405" s="295">
        <v>18.7</v>
      </c>
      <c r="F2405" s="295">
        <v>12.7</v>
      </c>
      <c r="G2405" s="295">
        <v>7.8</v>
      </c>
      <c r="H2405" s="295">
        <v>4</v>
      </c>
      <c r="I2405" s="295">
        <v>-3.1</v>
      </c>
      <c r="J2405" s="295">
        <v>-5.6</v>
      </c>
      <c r="K2405" s="295">
        <v>1.8</v>
      </c>
      <c r="L2405" s="295">
        <v>0.1</v>
      </c>
      <c r="M2405" s="295">
        <v>13</v>
      </c>
      <c r="N2405" s="295">
        <v>22.6</v>
      </c>
      <c r="O2405" s="99"/>
    </row>
    <row r="2406" spans="1:15">
      <c r="A2406" s="99"/>
      <c r="B2406" s="315">
        <v>7</v>
      </c>
      <c r="C2406" s="312">
        <v>23.1</v>
      </c>
      <c r="D2406" s="295">
        <v>20</v>
      </c>
      <c r="E2406" s="295">
        <v>20</v>
      </c>
      <c r="F2406" s="295">
        <v>12.2</v>
      </c>
      <c r="G2406" s="295">
        <v>8.1</v>
      </c>
      <c r="H2406" s="295">
        <v>2.2000000000000002</v>
      </c>
      <c r="I2406" s="295">
        <v>-4.9000000000000004</v>
      </c>
      <c r="J2406" s="295">
        <v>-3.1</v>
      </c>
      <c r="K2406" s="295">
        <v>5</v>
      </c>
      <c r="L2406" s="295">
        <v>5.3</v>
      </c>
      <c r="M2406" s="295">
        <v>11.1</v>
      </c>
      <c r="N2406" s="295">
        <v>17.8</v>
      </c>
      <c r="O2406" s="99"/>
    </row>
    <row r="2407" spans="1:15">
      <c r="A2407" s="99"/>
      <c r="B2407" s="315">
        <v>8</v>
      </c>
      <c r="C2407" s="312">
        <v>21.5</v>
      </c>
      <c r="D2407" s="295">
        <v>21.1</v>
      </c>
      <c r="E2407" s="295">
        <v>18.399999999999999</v>
      </c>
      <c r="F2407" s="295">
        <v>13.9</v>
      </c>
      <c r="G2407" s="295">
        <v>5.9</v>
      </c>
      <c r="H2407" s="295">
        <v>-0.7</v>
      </c>
      <c r="I2407" s="295">
        <v>0.9</v>
      </c>
      <c r="J2407" s="295">
        <v>-3</v>
      </c>
      <c r="K2407" s="295">
        <v>6.3</v>
      </c>
      <c r="L2407" s="295">
        <v>4.9000000000000004</v>
      </c>
      <c r="M2407" s="295">
        <v>14.3</v>
      </c>
      <c r="N2407" s="295">
        <v>16</v>
      </c>
      <c r="O2407" s="99"/>
    </row>
    <row r="2408" spans="1:15">
      <c r="A2408" s="99"/>
      <c r="B2408" s="315">
        <v>9</v>
      </c>
      <c r="C2408" s="312">
        <v>14.7</v>
      </c>
      <c r="D2408" s="295">
        <v>23.2</v>
      </c>
      <c r="E2408" s="295">
        <v>14.4</v>
      </c>
      <c r="F2408" s="295">
        <v>14.6</v>
      </c>
      <c r="G2408" s="295">
        <v>10.8</v>
      </c>
      <c r="H2408" s="295">
        <v>-3.9</v>
      </c>
      <c r="I2408" s="295">
        <v>3.6</v>
      </c>
      <c r="J2408" s="295">
        <v>0.3</v>
      </c>
      <c r="K2408" s="295">
        <v>6.1</v>
      </c>
      <c r="L2408" s="295">
        <v>8.8000000000000007</v>
      </c>
      <c r="M2408" s="295">
        <v>13.3</v>
      </c>
      <c r="N2408" s="295">
        <v>11.5</v>
      </c>
      <c r="O2408" s="99"/>
    </row>
    <row r="2409" spans="1:15">
      <c r="A2409" s="99"/>
      <c r="B2409" s="315">
        <v>10</v>
      </c>
      <c r="C2409" s="312">
        <v>13.2</v>
      </c>
      <c r="D2409" s="295">
        <v>24.1</v>
      </c>
      <c r="E2409" s="295">
        <v>11.5</v>
      </c>
      <c r="F2409" s="295">
        <v>13.9</v>
      </c>
      <c r="G2409" s="295">
        <v>10.4</v>
      </c>
      <c r="H2409" s="295">
        <v>-2.8</v>
      </c>
      <c r="I2409" s="295">
        <v>7.9</v>
      </c>
      <c r="J2409" s="295">
        <v>1.7</v>
      </c>
      <c r="K2409" s="295">
        <v>7.2</v>
      </c>
      <c r="L2409" s="295">
        <v>10.5</v>
      </c>
      <c r="M2409" s="295">
        <v>10.3</v>
      </c>
      <c r="N2409" s="295">
        <v>14.7</v>
      </c>
      <c r="O2409" s="99"/>
    </row>
    <row r="2410" spans="1:15">
      <c r="A2410" s="99"/>
      <c r="B2410" s="315">
        <v>11</v>
      </c>
      <c r="C2410" s="312">
        <v>16.899999999999999</v>
      </c>
      <c r="D2410" s="295">
        <v>17.100000000000001</v>
      </c>
      <c r="E2410" s="295">
        <v>13.1</v>
      </c>
      <c r="F2410" s="295">
        <v>14.6</v>
      </c>
      <c r="G2410" s="295">
        <v>12.3</v>
      </c>
      <c r="H2410" s="295">
        <v>1.9</v>
      </c>
      <c r="I2410" s="295">
        <v>1.1000000000000001</v>
      </c>
      <c r="J2410" s="295">
        <v>0.9</v>
      </c>
      <c r="K2410" s="295">
        <v>3</v>
      </c>
      <c r="L2410" s="295">
        <v>13.3</v>
      </c>
      <c r="M2410" s="295">
        <v>11.8</v>
      </c>
      <c r="N2410" s="295">
        <v>16.2</v>
      </c>
      <c r="O2410" s="99"/>
    </row>
    <row r="2411" spans="1:15">
      <c r="A2411" s="99"/>
      <c r="B2411" s="315">
        <v>12</v>
      </c>
      <c r="C2411" s="312">
        <v>15.4</v>
      </c>
      <c r="D2411" s="295">
        <v>16.8</v>
      </c>
      <c r="E2411" s="295">
        <v>15.5</v>
      </c>
      <c r="F2411" s="295">
        <v>14.9</v>
      </c>
      <c r="G2411" s="295">
        <v>11.7</v>
      </c>
      <c r="H2411" s="295">
        <v>4.9000000000000004</v>
      </c>
      <c r="I2411" s="295">
        <v>2.5</v>
      </c>
      <c r="J2411" s="295">
        <v>0.9</v>
      </c>
      <c r="K2411" s="295">
        <v>2.2000000000000002</v>
      </c>
      <c r="L2411" s="295">
        <v>10.6</v>
      </c>
      <c r="M2411" s="295">
        <v>17.899999999999999</v>
      </c>
      <c r="N2411" s="295">
        <v>20.7</v>
      </c>
      <c r="O2411" s="99"/>
    </row>
    <row r="2412" spans="1:15">
      <c r="A2412" s="99"/>
      <c r="B2412" s="315">
        <v>13</v>
      </c>
      <c r="C2412" s="312">
        <v>17.399999999999999</v>
      </c>
      <c r="D2412" s="295">
        <v>16.2</v>
      </c>
      <c r="E2412" s="295">
        <v>16.5</v>
      </c>
      <c r="F2412" s="295">
        <v>15.6</v>
      </c>
      <c r="G2412" s="295">
        <v>9.6999999999999993</v>
      </c>
      <c r="H2412" s="295">
        <v>7.6</v>
      </c>
      <c r="I2412" s="295">
        <v>7.2</v>
      </c>
      <c r="J2412" s="295">
        <v>0.5</v>
      </c>
      <c r="K2412" s="295">
        <v>2.2000000000000002</v>
      </c>
      <c r="L2412" s="295">
        <v>7</v>
      </c>
      <c r="M2412" s="295">
        <v>12.5</v>
      </c>
      <c r="N2412" s="295">
        <v>20.399999999999999</v>
      </c>
      <c r="O2412" s="99"/>
    </row>
    <row r="2413" spans="1:15">
      <c r="A2413" s="99"/>
      <c r="B2413" s="315">
        <v>14</v>
      </c>
      <c r="C2413" s="312">
        <v>17.899999999999999</v>
      </c>
      <c r="D2413" s="295">
        <v>14.5</v>
      </c>
      <c r="E2413" s="295">
        <v>16.399999999999999</v>
      </c>
      <c r="F2413" s="295">
        <v>12.9</v>
      </c>
      <c r="G2413" s="295">
        <v>10.5</v>
      </c>
      <c r="H2413" s="295">
        <v>5.8</v>
      </c>
      <c r="I2413" s="295">
        <v>5</v>
      </c>
      <c r="J2413" s="295">
        <v>1.1000000000000001</v>
      </c>
      <c r="K2413" s="295">
        <v>2</v>
      </c>
      <c r="L2413" s="295">
        <v>9.6</v>
      </c>
      <c r="M2413" s="295">
        <v>8.6999999999999993</v>
      </c>
      <c r="N2413" s="295">
        <v>21.1</v>
      </c>
      <c r="O2413" s="99"/>
    </row>
    <row r="2414" spans="1:15">
      <c r="A2414" s="99"/>
      <c r="B2414" s="315">
        <v>15</v>
      </c>
      <c r="C2414" s="312">
        <v>20.100000000000001</v>
      </c>
      <c r="D2414" s="295">
        <v>14.6</v>
      </c>
      <c r="E2414" s="295">
        <v>18.2</v>
      </c>
      <c r="F2414" s="295">
        <v>10</v>
      </c>
      <c r="G2414" s="295">
        <v>10</v>
      </c>
      <c r="H2414" s="295">
        <v>5.2</v>
      </c>
      <c r="I2414" s="295">
        <v>1.5</v>
      </c>
      <c r="J2414" s="295">
        <v>4.2</v>
      </c>
      <c r="K2414" s="295">
        <v>4.7</v>
      </c>
      <c r="L2414" s="295">
        <v>15.2</v>
      </c>
      <c r="M2414" s="295">
        <v>11.2</v>
      </c>
      <c r="N2414" s="295">
        <v>14.2</v>
      </c>
      <c r="O2414" s="99"/>
    </row>
    <row r="2415" spans="1:15">
      <c r="A2415" s="99"/>
      <c r="B2415" s="315">
        <v>16</v>
      </c>
      <c r="C2415" s="312">
        <v>20.5</v>
      </c>
      <c r="D2415" s="295">
        <v>12.6</v>
      </c>
      <c r="E2415" s="295">
        <v>18.2</v>
      </c>
      <c r="F2415" s="295">
        <v>12.5</v>
      </c>
      <c r="G2415" s="295">
        <v>8.4</v>
      </c>
      <c r="H2415" s="295">
        <v>3.8</v>
      </c>
      <c r="I2415" s="295">
        <v>3.3</v>
      </c>
      <c r="J2415" s="295">
        <v>2.4</v>
      </c>
      <c r="K2415" s="295">
        <v>8.5</v>
      </c>
      <c r="L2415" s="295">
        <v>12.8</v>
      </c>
      <c r="M2415" s="295">
        <v>13.3</v>
      </c>
      <c r="N2415" s="295">
        <v>12.6</v>
      </c>
      <c r="O2415" s="99"/>
    </row>
    <row r="2416" spans="1:15">
      <c r="A2416" s="99"/>
      <c r="B2416" s="315">
        <v>17</v>
      </c>
      <c r="C2416" s="312">
        <v>19.8</v>
      </c>
      <c r="D2416" s="295">
        <v>15.7</v>
      </c>
      <c r="E2416" s="295">
        <v>17.899999999999999</v>
      </c>
      <c r="F2416" s="295">
        <v>11.8</v>
      </c>
      <c r="G2416" s="295">
        <v>8.3000000000000007</v>
      </c>
      <c r="H2416" s="295">
        <v>1.8</v>
      </c>
      <c r="I2416" s="295">
        <v>2.2000000000000002</v>
      </c>
      <c r="J2416" s="295">
        <v>1.1000000000000001</v>
      </c>
      <c r="K2416" s="295">
        <v>8.9</v>
      </c>
      <c r="L2416" s="295">
        <v>7</v>
      </c>
      <c r="M2416" s="295">
        <v>9.9</v>
      </c>
      <c r="N2416" s="295">
        <v>13.1</v>
      </c>
      <c r="O2416" s="99"/>
    </row>
    <row r="2417" spans="1:15">
      <c r="A2417" s="99"/>
      <c r="B2417" s="315">
        <v>18</v>
      </c>
      <c r="C2417" s="312">
        <v>22</v>
      </c>
      <c r="D2417" s="295">
        <v>14.4</v>
      </c>
      <c r="E2417" s="295">
        <v>16.5</v>
      </c>
      <c r="F2417" s="295">
        <v>10.4</v>
      </c>
      <c r="G2417" s="295">
        <v>6.8</v>
      </c>
      <c r="H2417" s="295">
        <v>6.3</v>
      </c>
      <c r="I2417" s="295">
        <v>1</v>
      </c>
      <c r="J2417" s="295">
        <v>0.5</v>
      </c>
      <c r="K2417" s="295">
        <v>6.9</v>
      </c>
      <c r="L2417" s="295">
        <v>3.5</v>
      </c>
      <c r="M2417" s="295">
        <v>16</v>
      </c>
      <c r="N2417" s="295">
        <v>12.7</v>
      </c>
      <c r="O2417" s="99"/>
    </row>
    <row r="2418" spans="1:15">
      <c r="A2418" s="99"/>
      <c r="B2418" s="315">
        <v>19</v>
      </c>
      <c r="C2418" s="312">
        <v>24.7</v>
      </c>
      <c r="D2418" s="295">
        <v>14.2</v>
      </c>
      <c r="E2418" s="295">
        <v>17</v>
      </c>
      <c r="F2418" s="295">
        <v>10.9</v>
      </c>
      <c r="G2418" s="295">
        <v>4.3</v>
      </c>
      <c r="H2418" s="295">
        <v>7.4</v>
      </c>
      <c r="I2418" s="295">
        <v>0</v>
      </c>
      <c r="J2418" s="295">
        <v>-3</v>
      </c>
      <c r="K2418" s="295">
        <v>5.8</v>
      </c>
      <c r="L2418" s="295">
        <v>7.7</v>
      </c>
      <c r="M2418" s="295">
        <v>14.9</v>
      </c>
      <c r="N2418" s="295">
        <v>10.4</v>
      </c>
      <c r="O2418" s="99"/>
    </row>
    <row r="2419" spans="1:15">
      <c r="A2419" s="99"/>
      <c r="B2419" s="315">
        <v>20</v>
      </c>
      <c r="C2419" s="312">
        <v>26.6</v>
      </c>
      <c r="D2419" s="295">
        <v>12.8</v>
      </c>
      <c r="E2419" s="295">
        <v>16.3</v>
      </c>
      <c r="F2419" s="295">
        <v>11.8</v>
      </c>
      <c r="G2419" s="295">
        <v>3.5</v>
      </c>
      <c r="H2419" s="295">
        <v>1.4</v>
      </c>
      <c r="I2419" s="295">
        <v>1</v>
      </c>
      <c r="J2419" s="295">
        <v>2.8</v>
      </c>
      <c r="K2419" s="295">
        <v>4.5999999999999996</v>
      </c>
      <c r="L2419" s="295">
        <v>11.1</v>
      </c>
      <c r="M2419" s="295">
        <v>9.3000000000000007</v>
      </c>
      <c r="N2419" s="295">
        <v>10.3</v>
      </c>
      <c r="O2419" s="99"/>
    </row>
    <row r="2420" spans="1:15">
      <c r="A2420" s="99"/>
      <c r="B2420" s="315">
        <v>21</v>
      </c>
      <c r="C2420" s="312">
        <v>21.3</v>
      </c>
      <c r="D2420" s="295">
        <v>13.5</v>
      </c>
      <c r="E2420" s="295">
        <v>14.8</v>
      </c>
      <c r="F2420" s="295">
        <v>10.4</v>
      </c>
      <c r="G2420" s="295">
        <v>3.6</v>
      </c>
      <c r="H2420" s="295">
        <v>2.2999999999999998</v>
      </c>
      <c r="I2420" s="295">
        <v>0.6</v>
      </c>
      <c r="J2420" s="295">
        <v>1.4</v>
      </c>
      <c r="K2420" s="295">
        <v>5.6</v>
      </c>
      <c r="L2420" s="295">
        <v>12.7</v>
      </c>
      <c r="M2420" s="295">
        <v>10.4</v>
      </c>
      <c r="N2420" s="295">
        <v>11.7</v>
      </c>
      <c r="O2420" s="99"/>
    </row>
    <row r="2421" spans="1:15">
      <c r="A2421" s="99"/>
      <c r="B2421" s="315">
        <v>22</v>
      </c>
      <c r="C2421" s="312">
        <v>20.9</v>
      </c>
      <c r="D2421" s="295">
        <v>15.6</v>
      </c>
      <c r="E2421" s="295">
        <v>9.3000000000000007</v>
      </c>
      <c r="F2421" s="295">
        <v>5.6</v>
      </c>
      <c r="G2421" s="295">
        <v>3.2</v>
      </c>
      <c r="H2421" s="295">
        <v>5.9</v>
      </c>
      <c r="I2421" s="295">
        <v>3.6</v>
      </c>
      <c r="J2421" s="295">
        <v>1.4</v>
      </c>
      <c r="K2421" s="295">
        <v>1.8</v>
      </c>
      <c r="L2421" s="295">
        <v>7.6</v>
      </c>
      <c r="M2421" s="295">
        <v>12.1</v>
      </c>
      <c r="N2421" s="295">
        <v>12.5</v>
      </c>
      <c r="O2421" s="99"/>
    </row>
    <row r="2422" spans="1:15">
      <c r="A2422" s="99"/>
      <c r="B2422" s="315">
        <v>23</v>
      </c>
      <c r="C2422" s="312">
        <v>20.9</v>
      </c>
      <c r="D2422" s="295">
        <v>14.7</v>
      </c>
      <c r="E2422" s="295">
        <v>7.4</v>
      </c>
      <c r="F2422" s="295">
        <v>6.2</v>
      </c>
      <c r="G2422" s="295">
        <v>4</v>
      </c>
      <c r="H2422" s="295">
        <v>7.5</v>
      </c>
      <c r="I2422" s="295">
        <v>0.7</v>
      </c>
      <c r="J2422" s="295">
        <v>1.5</v>
      </c>
      <c r="K2422" s="295">
        <v>2.1</v>
      </c>
      <c r="L2422" s="295">
        <v>12</v>
      </c>
      <c r="M2422" s="295">
        <v>14.3</v>
      </c>
      <c r="N2422" s="295">
        <v>10</v>
      </c>
      <c r="O2422" s="99"/>
    </row>
    <row r="2423" spans="1:15">
      <c r="A2423" s="99"/>
      <c r="B2423" s="315">
        <v>24</v>
      </c>
      <c r="C2423" s="312">
        <v>16.899999999999999</v>
      </c>
      <c r="D2423" s="295">
        <v>10.7</v>
      </c>
      <c r="E2423" s="295">
        <v>10.4</v>
      </c>
      <c r="F2423" s="295">
        <v>5.2</v>
      </c>
      <c r="G2423" s="295">
        <v>3.5</v>
      </c>
      <c r="H2423" s="295">
        <v>4.5</v>
      </c>
      <c r="I2423" s="295">
        <v>-1.9</v>
      </c>
      <c r="J2423" s="295">
        <v>3.3</v>
      </c>
      <c r="K2423" s="295">
        <v>6.1</v>
      </c>
      <c r="L2423" s="295">
        <v>12.9</v>
      </c>
      <c r="M2423" s="295">
        <v>13.3</v>
      </c>
      <c r="N2423" s="295">
        <v>10.3</v>
      </c>
      <c r="O2423" s="99"/>
    </row>
    <row r="2424" spans="1:15">
      <c r="A2424" s="99"/>
      <c r="B2424" s="315">
        <v>25</v>
      </c>
      <c r="C2424" s="312">
        <v>19.5</v>
      </c>
      <c r="D2424" s="295">
        <v>13.2</v>
      </c>
      <c r="E2424" s="295">
        <v>10.3</v>
      </c>
      <c r="F2424" s="295">
        <v>4.7</v>
      </c>
      <c r="G2424" s="295">
        <v>1.8</v>
      </c>
      <c r="H2424" s="295">
        <v>1.5</v>
      </c>
      <c r="I2424" s="295">
        <v>-0.9</v>
      </c>
      <c r="J2424" s="295">
        <v>1.5</v>
      </c>
      <c r="K2424" s="295">
        <v>12</v>
      </c>
      <c r="L2424" s="295">
        <v>15.5</v>
      </c>
      <c r="M2424" s="295">
        <v>14.2</v>
      </c>
      <c r="N2424" s="295">
        <v>15.1</v>
      </c>
      <c r="O2424" s="99"/>
    </row>
    <row r="2425" spans="1:15">
      <c r="A2425" s="99"/>
      <c r="B2425" s="315">
        <v>26</v>
      </c>
      <c r="C2425" s="312">
        <v>23.7</v>
      </c>
      <c r="D2425" s="295">
        <v>11.3</v>
      </c>
      <c r="E2425" s="295">
        <v>11.4</v>
      </c>
      <c r="F2425" s="295">
        <v>5.7</v>
      </c>
      <c r="G2425" s="295">
        <v>1</v>
      </c>
      <c r="H2425" s="295">
        <v>-3.6</v>
      </c>
      <c r="I2425" s="295">
        <v>-0.4</v>
      </c>
      <c r="J2425" s="295">
        <v>2.6</v>
      </c>
      <c r="K2425" s="295">
        <v>8.9</v>
      </c>
      <c r="L2425" s="295">
        <v>12.5</v>
      </c>
      <c r="M2425" s="295">
        <v>10.1</v>
      </c>
      <c r="N2425" s="295">
        <v>17.3</v>
      </c>
      <c r="O2425" s="99"/>
    </row>
    <row r="2426" spans="1:15">
      <c r="A2426" s="99"/>
      <c r="B2426" s="315">
        <v>27</v>
      </c>
      <c r="C2426" s="312">
        <v>24.4</v>
      </c>
      <c r="D2426" s="295">
        <v>12.2</v>
      </c>
      <c r="E2426" s="295">
        <v>11.8</v>
      </c>
      <c r="F2426" s="295">
        <v>5.3</v>
      </c>
      <c r="G2426" s="295">
        <v>0.9</v>
      </c>
      <c r="H2426" s="295">
        <v>-5.4</v>
      </c>
      <c r="I2426" s="295">
        <v>0</v>
      </c>
      <c r="J2426" s="295">
        <v>3.9</v>
      </c>
      <c r="K2426" s="295">
        <v>5.0999999999999996</v>
      </c>
      <c r="L2426" s="295">
        <v>15</v>
      </c>
      <c r="M2426" s="295">
        <v>8.5</v>
      </c>
      <c r="N2426" s="295">
        <v>15.6</v>
      </c>
      <c r="O2426" s="99"/>
    </row>
    <row r="2427" spans="1:15">
      <c r="A2427" s="99"/>
      <c r="B2427" s="315">
        <v>28</v>
      </c>
      <c r="C2427" s="312">
        <v>21.5</v>
      </c>
      <c r="D2427" s="295">
        <v>15.3</v>
      </c>
      <c r="E2427" s="295">
        <v>12.4</v>
      </c>
      <c r="F2427" s="295">
        <v>4.9000000000000004</v>
      </c>
      <c r="G2427" s="295">
        <v>0.9</v>
      </c>
      <c r="H2427" s="295">
        <v>-7.2</v>
      </c>
      <c r="I2427" s="295">
        <v>-0.1</v>
      </c>
      <c r="J2427" s="295">
        <v>0.9</v>
      </c>
      <c r="K2427" s="295">
        <v>4.4000000000000004</v>
      </c>
      <c r="L2427" s="295">
        <v>5.2</v>
      </c>
      <c r="M2427" s="295">
        <v>11.4</v>
      </c>
      <c r="N2427" s="295">
        <v>14.2</v>
      </c>
      <c r="O2427" s="99"/>
    </row>
    <row r="2428" spans="1:15">
      <c r="A2428" s="99"/>
      <c r="B2428" s="315">
        <v>29</v>
      </c>
      <c r="C2428" s="312">
        <v>21.8</v>
      </c>
      <c r="D2428" s="295">
        <v>16.600000000000001</v>
      </c>
      <c r="E2428" s="295">
        <v>12.8</v>
      </c>
      <c r="F2428" s="295">
        <v>4.8</v>
      </c>
      <c r="G2428" s="295">
        <v>0.1</v>
      </c>
      <c r="H2428" s="295">
        <v>-5.8</v>
      </c>
      <c r="I2428" s="295">
        <v>-0.5</v>
      </c>
      <c r="J2428" s="295"/>
      <c r="K2428" s="295">
        <v>6.6</v>
      </c>
      <c r="L2428" s="295">
        <v>7.2</v>
      </c>
      <c r="M2428" s="295">
        <v>13.5</v>
      </c>
      <c r="N2428" s="295">
        <v>16.399999999999999</v>
      </c>
      <c r="O2428" s="99"/>
    </row>
    <row r="2429" spans="1:15">
      <c r="A2429" s="99"/>
      <c r="B2429" s="315">
        <v>30</v>
      </c>
      <c r="C2429" s="312">
        <v>21.4</v>
      </c>
      <c r="D2429" s="295">
        <v>15</v>
      </c>
      <c r="E2429" s="295">
        <v>14.1</v>
      </c>
      <c r="F2429" s="295">
        <v>5.4</v>
      </c>
      <c r="G2429" s="295">
        <v>1.2</v>
      </c>
      <c r="H2429" s="295">
        <v>-6.7</v>
      </c>
      <c r="I2429" s="295">
        <v>-1.8</v>
      </c>
      <c r="J2429" s="295"/>
      <c r="K2429" s="295">
        <v>4.2</v>
      </c>
      <c r="L2429" s="295">
        <v>9.1999999999999993</v>
      </c>
      <c r="M2429" s="295">
        <v>11.9</v>
      </c>
      <c r="N2429" s="295">
        <v>18.8</v>
      </c>
      <c r="O2429" s="99"/>
    </row>
    <row r="2430" spans="1:15" ht="15" thickBot="1">
      <c r="A2430" s="99"/>
      <c r="B2430" s="323">
        <v>31</v>
      </c>
      <c r="C2430" s="313">
        <v>18.399999999999999</v>
      </c>
      <c r="D2430" s="302">
        <v>13.5</v>
      </c>
      <c r="E2430" s="302"/>
      <c r="F2430" s="302">
        <v>8</v>
      </c>
      <c r="G2430" s="302"/>
      <c r="H2430" s="302">
        <v>-3.8</v>
      </c>
      <c r="I2430" s="302">
        <v>-2.1</v>
      </c>
      <c r="J2430" s="302"/>
      <c r="K2430" s="302">
        <v>3.7</v>
      </c>
      <c r="L2430" s="302"/>
      <c r="M2430" s="302">
        <v>15.3</v>
      </c>
      <c r="N2430" s="302"/>
      <c r="O2430" s="99"/>
    </row>
    <row r="2431" spans="1:15">
      <c r="A2431" s="306" t="s">
        <v>652</v>
      </c>
      <c r="B2431" s="304" t="s">
        <v>211</v>
      </c>
      <c r="C2431" s="219">
        <v>0</v>
      </c>
      <c r="D2431" s="219">
        <v>0</v>
      </c>
      <c r="E2431" s="219">
        <v>12</v>
      </c>
      <c r="F2431" s="219">
        <v>24</v>
      </c>
      <c r="G2431" s="219">
        <v>31</v>
      </c>
      <c r="H2431" s="219">
        <v>31</v>
      </c>
      <c r="I2431" s="219">
        <v>31</v>
      </c>
      <c r="J2431" s="219">
        <v>28</v>
      </c>
      <c r="K2431" s="219">
        <v>31</v>
      </c>
      <c r="L2431" s="219">
        <v>27</v>
      </c>
      <c r="M2431" s="219">
        <v>17</v>
      </c>
      <c r="N2431" s="220">
        <v>10</v>
      </c>
    </row>
    <row r="2432" spans="1:15" ht="15" thickBot="1">
      <c r="A2432" s="307" t="s">
        <v>651</v>
      </c>
      <c r="B2432" s="305" t="s">
        <v>650</v>
      </c>
      <c r="C2432" s="211">
        <v>19.887096774193544</v>
      </c>
      <c r="D2432" s="211">
        <v>16.341935483870969</v>
      </c>
      <c r="E2432" s="211">
        <v>14.79</v>
      </c>
      <c r="F2432" s="211">
        <v>10.345161290322581</v>
      </c>
      <c r="G2432" s="211">
        <v>6.5433333333333348</v>
      </c>
      <c r="H2432" s="211">
        <v>1.4967741935483869</v>
      </c>
      <c r="I2432" s="211">
        <v>0.86129032258064542</v>
      </c>
      <c r="J2432" s="211">
        <v>0.18571428571428572</v>
      </c>
      <c r="K2432" s="211">
        <v>4.7870967741935475</v>
      </c>
      <c r="L2432" s="211">
        <v>8.0666666666666664</v>
      </c>
      <c r="M2432" s="211">
        <v>12.464516129032258</v>
      </c>
      <c r="N2432" s="212">
        <v>15.693333333333333</v>
      </c>
    </row>
    <row r="2433" spans="1:15">
      <c r="B2433" s="108"/>
      <c r="C2433" s="105"/>
      <c r="D2433" s="105"/>
      <c r="E2433" s="107"/>
      <c r="F2433" s="105"/>
      <c r="G2433" s="105"/>
      <c r="H2433" s="106"/>
      <c r="I2433" s="105"/>
      <c r="J2433" s="105"/>
      <c r="K2433" s="105"/>
      <c r="L2433" s="105"/>
      <c r="M2433" s="105"/>
      <c r="N2433" s="105"/>
    </row>
    <row r="2434" spans="1:15" ht="15" thickBot="1">
      <c r="B2434" s="108"/>
      <c r="C2434" s="105"/>
      <c r="D2434" s="105"/>
      <c r="E2434" s="107"/>
      <c r="F2434" s="105"/>
      <c r="G2434" s="105"/>
      <c r="H2434" s="106"/>
      <c r="I2434" s="105"/>
      <c r="J2434" s="105"/>
      <c r="K2434" s="105"/>
      <c r="L2434" s="105"/>
      <c r="M2434" s="105"/>
      <c r="N2434" s="105"/>
    </row>
    <row r="2435" spans="1:15" ht="15" thickBot="1">
      <c r="A2435" s="318" t="s">
        <v>683</v>
      </c>
      <c r="B2435" s="284" t="s">
        <v>236</v>
      </c>
      <c r="C2435" s="285" t="s">
        <v>667</v>
      </c>
      <c r="D2435" s="285" t="s">
        <v>667</v>
      </c>
      <c r="E2435" s="285" t="s">
        <v>667</v>
      </c>
      <c r="F2435" s="285" t="s">
        <v>667</v>
      </c>
      <c r="G2435" s="285" t="s">
        <v>667</v>
      </c>
      <c r="H2435" s="285" t="s">
        <v>667</v>
      </c>
      <c r="I2435" s="285" t="s">
        <v>666</v>
      </c>
      <c r="J2435" s="285" t="s">
        <v>666</v>
      </c>
      <c r="K2435" s="285" t="s">
        <v>666</v>
      </c>
      <c r="L2435" s="285" t="s">
        <v>666</v>
      </c>
      <c r="M2435" s="285" t="s">
        <v>666</v>
      </c>
      <c r="N2435" s="286" t="s">
        <v>666</v>
      </c>
      <c r="O2435" s="99"/>
    </row>
    <row r="2436" spans="1:15" ht="15" thickBot="1">
      <c r="A2436" s="102"/>
      <c r="B2436" s="287" t="s">
        <v>195</v>
      </c>
      <c r="C2436" s="288" t="s">
        <v>665</v>
      </c>
      <c r="D2436" s="288" t="s">
        <v>664</v>
      </c>
      <c r="E2436" s="288" t="s">
        <v>663</v>
      </c>
      <c r="F2436" s="288" t="s">
        <v>662</v>
      </c>
      <c r="G2436" s="288" t="s">
        <v>661</v>
      </c>
      <c r="H2436" s="288" t="s">
        <v>660</v>
      </c>
      <c r="I2436" s="288" t="s">
        <v>659</v>
      </c>
      <c r="J2436" s="288" t="s">
        <v>658</v>
      </c>
      <c r="K2436" s="288" t="s">
        <v>657</v>
      </c>
      <c r="L2436" s="288" t="s">
        <v>656</v>
      </c>
      <c r="M2436" s="288" t="s">
        <v>655</v>
      </c>
      <c r="N2436" s="289" t="s">
        <v>654</v>
      </c>
      <c r="O2436" s="99"/>
    </row>
    <row r="2437" spans="1:15" ht="15" thickBot="1">
      <c r="A2437" s="102"/>
      <c r="B2437" s="319" t="s">
        <v>653</v>
      </c>
      <c r="C2437" s="102"/>
      <c r="D2437" s="102"/>
      <c r="E2437" s="104"/>
      <c r="F2437" s="102"/>
      <c r="G2437" s="102"/>
      <c r="H2437" s="103"/>
      <c r="I2437" s="102"/>
      <c r="J2437" s="102"/>
      <c r="K2437" s="102"/>
      <c r="L2437" s="102"/>
      <c r="M2437" s="102"/>
      <c r="N2437" s="102"/>
      <c r="O2437" s="99"/>
    </row>
    <row r="2438" spans="1:15">
      <c r="A2438" s="99"/>
      <c r="B2438" s="314">
        <v>1</v>
      </c>
      <c r="C2438" s="322">
        <v>14.8</v>
      </c>
      <c r="D2438" s="297">
        <v>20.5</v>
      </c>
      <c r="E2438" s="297">
        <v>13.8</v>
      </c>
      <c r="F2438" s="297">
        <v>15</v>
      </c>
      <c r="G2438" s="297">
        <v>9.4</v>
      </c>
      <c r="H2438" s="297">
        <v>0</v>
      </c>
      <c r="I2438" s="297">
        <v>0.4</v>
      </c>
      <c r="J2438" s="297">
        <v>0.1</v>
      </c>
      <c r="K2438" s="297">
        <v>2.2999999999999998</v>
      </c>
      <c r="L2438" s="297">
        <v>3.1</v>
      </c>
      <c r="M2438" s="297">
        <v>10.4</v>
      </c>
      <c r="N2438" s="298">
        <v>17.2</v>
      </c>
      <c r="O2438" s="99"/>
    </row>
    <row r="2439" spans="1:15">
      <c r="A2439" s="99"/>
      <c r="B2439" s="315">
        <v>2</v>
      </c>
      <c r="C2439" s="312">
        <v>17.8</v>
      </c>
      <c r="D2439" s="295">
        <v>24.6</v>
      </c>
      <c r="E2439" s="295">
        <v>13.8</v>
      </c>
      <c r="F2439" s="295">
        <v>13.5</v>
      </c>
      <c r="G2439" s="295">
        <v>8.1</v>
      </c>
      <c r="H2439" s="295">
        <v>-0.4</v>
      </c>
      <c r="I2439" s="295">
        <v>1</v>
      </c>
      <c r="J2439" s="295">
        <v>-0.8</v>
      </c>
      <c r="K2439" s="295">
        <v>4.5</v>
      </c>
      <c r="L2439" s="295">
        <v>1.9</v>
      </c>
      <c r="M2439" s="295">
        <v>10.4</v>
      </c>
      <c r="N2439" s="300">
        <v>19.7</v>
      </c>
      <c r="O2439" s="99"/>
    </row>
    <row r="2440" spans="1:15">
      <c r="A2440" s="99"/>
      <c r="B2440" s="315">
        <v>3</v>
      </c>
      <c r="C2440" s="312">
        <v>19.3</v>
      </c>
      <c r="D2440" s="295">
        <v>21.4</v>
      </c>
      <c r="E2440" s="295">
        <v>15.8</v>
      </c>
      <c r="F2440" s="295">
        <v>12.8</v>
      </c>
      <c r="G2440" s="295">
        <v>8.3000000000000007</v>
      </c>
      <c r="H2440" s="295">
        <v>3.5</v>
      </c>
      <c r="I2440" s="295">
        <v>1.1000000000000001</v>
      </c>
      <c r="J2440" s="295">
        <v>0</v>
      </c>
      <c r="K2440" s="295">
        <v>4.0999999999999996</v>
      </c>
      <c r="L2440" s="295">
        <v>3.1</v>
      </c>
      <c r="M2440" s="295">
        <v>13</v>
      </c>
      <c r="N2440" s="300">
        <v>22.7</v>
      </c>
      <c r="O2440" s="99"/>
    </row>
    <row r="2441" spans="1:15">
      <c r="A2441" s="99"/>
      <c r="B2441" s="315">
        <v>4</v>
      </c>
      <c r="C2441" s="312">
        <v>22.4</v>
      </c>
      <c r="D2441" s="295">
        <v>19</v>
      </c>
      <c r="E2441" s="295">
        <v>19.2</v>
      </c>
      <c r="F2441" s="295">
        <v>11.8</v>
      </c>
      <c r="G2441" s="295">
        <v>10.5</v>
      </c>
      <c r="H2441" s="295">
        <v>6.6</v>
      </c>
      <c r="I2441" s="295">
        <v>1.7</v>
      </c>
      <c r="J2441" s="295">
        <v>-2.2000000000000002</v>
      </c>
      <c r="K2441" s="295">
        <v>3.6</v>
      </c>
      <c r="L2441" s="295">
        <v>2.8</v>
      </c>
      <c r="M2441" s="295">
        <v>16.899999999999999</v>
      </c>
      <c r="N2441" s="300">
        <v>18.399999999999999</v>
      </c>
      <c r="O2441" s="99"/>
    </row>
    <row r="2442" spans="1:15">
      <c r="A2442" s="99"/>
      <c r="B2442" s="315">
        <v>5</v>
      </c>
      <c r="C2442" s="312">
        <v>21</v>
      </c>
      <c r="D2442" s="295">
        <v>19.5</v>
      </c>
      <c r="E2442" s="295">
        <v>20.3</v>
      </c>
      <c r="F2442" s="295">
        <v>13</v>
      </c>
      <c r="G2442" s="295">
        <v>12.3</v>
      </c>
      <c r="H2442" s="295">
        <v>5</v>
      </c>
      <c r="I2442" s="295">
        <v>0.9</v>
      </c>
      <c r="J2442" s="295">
        <v>-2.4</v>
      </c>
      <c r="K2442" s="295">
        <v>2.2000000000000002</v>
      </c>
      <c r="L2442" s="295">
        <v>3.2</v>
      </c>
      <c r="M2442" s="295">
        <v>20</v>
      </c>
      <c r="N2442" s="300">
        <v>20.399999999999999</v>
      </c>
      <c r="O2442" s="99"/>
    </row>
    <row r="2443" spans="1:15">
      <c r="A2443" s="99"/>
      <c r="B2443" s="315">
        <v>6</v>
      </c>
      <c r="C2443" s="312">
        <v>23.7</v>
      </c>
      <c r="D2443" s="295">
        <v>18.399999999999999</v>
      </c>
      <c r="E2443" s="295">
        <v>20.3</v>
      </c>
      <c r="F2443" s="295">
        <v>12.8</v>
      </c>
      <c r="G2443" s="295">
        <v>8.4</v>
      </c>
      <c r="H2443" s="295">
        <v>4.5999999999999996</v>
      </c>
      <c r="I2443" s="295">
        <v>-1.3</v>
      </c>
      <c r="J2443" s="295">
        <v>-3.3</v>
      </c>
      <c r="K2443" s="295">
        <v>3.3</v>
      </c>
      <c r="L2443" s="295">
        <v>1.8</v>
      </c>
      <c r="M2443" s="295">
        <v>14</v>
      </c>
      <c r="N2443" s="300">
        <v>23.5</v>
      </c>
      <c r="O2443" s="99"/>
    </row>
    <row r="2444" spans="1:15">
      <c r="A2444" s="99"/>
      <c r="B2444" s="315">
        <v>7</v>
      </c>
      <c r="C2444" s="312">
        <v>23.8</v>
      </c>
      <c r="D2444" s="295">
        <v>21.7</v>
      </c>
      <c r="E2444" s="295">
        <v>20.5</v>
      </c>
      <c r="F2444" s="295">
        <v>12.5</v>
      </c>
      <c r="G2444" s="295">
        <v>9</v>
      </c>
      <c r="H2444" s="295">
        <v>3.8</v>
      </c>
      <c r="I2444" s="295">
        <v>-2.8</v>
      </c>
      <c r="J2444" s="295">
        <v>-1.5</v>
      </c>
      <c r="K2444" s="295">
        <v>5.5</v>
      </c>
      <c r="L2444" s="295">
        <v>6.9</v>
      </c>
      <c r="M2444" s="295">
        <v>12.6</v>
      </c>
      <c r="N2444" s="300">
        <v>18.399999999999999</v>
      </c>
      <c r="O2444" s="99"/>
    </row>
    <row r="2445" spans="1:15">
      <c r="A2445" s="99"/>
      <c r="B2445" s="315">
        <v>8</v>
      </c>
      <c r="C2445" s="312">
        <v>21.7</v>
      </c>
      <c r="D2445" s="295">
        <v>21.5</v>
      </c>
      <c r="E2445" s="295">
        <v>19</v>
      </c>
      <c r="F2445" s="295">
        <v>14.1</v>
      </c>
      <c r="G2445" s="295">
        <v>7.6</v>
      </c>
      <c r="H2445" s="295">
        <v>0.6</v>
      </c>
      <c r="I2445" s="295">
        <v>1.3</v>
      </c>
      <c r="J2445" s="295">
        <v>-0.5</v>
      </c>
      <c r="K2445" s="295">
        <v>7</v>
      </c>
      <c r="L2445" s="295">
        <v>6.8</v>
      </c>
      <c r="M2445" s="295">
        <v>14.9</v>
      </c>
      <c r="N2445" s="300">
        <v>16.3</v>
      </c>
      <c r="O2445" s="99"/>
    </row>
    <row r="2446" spans="1:15">
      <c r="A2446" s="99"/>
      <c r="B2446" s="315">
        <v>9</v>
      </c>
      <c r="C2446" s="312">
        <v>16.399999999999999</v>
      </c>
      <c r="D2446" s="295">
        <v>23.3</v>
      </c>
      <c r="E2446" s="295">
        <v>16.899999999999999</v>
      </c>
      <c r="F2446" s="295">
        <v>15.1</v>
      </c>
      <c r="G2446" s="295">
        <v>8</v>
      </c>
      <c r="H2446" s="295">
        <v>-1.8</v>
      </c>
      <c r="I2446" s="295">
        <v>6.1</v>
      </c>
      <c r="J2446" s="295">
        <v>2</v>
      </c>
      <c r="K2446" s="295">
        <v>5.6</v>
      </c>
      <c r="L2446" s="295">
        <v>8.6999999999999993</v>
      </c>
      <c r="M2446" s="295">
        <v>13.6</v>
      </c>
      <c r="N2446" s="300">
        <v>12.5</v>
      </c>
      <c r="O2446" s="99"/>
    </row>
    <row r="2447" spans="1:15">
      <c r="A2447" s="99"/>
      <c r="B2447" s="315">
        <v>10</v>
      </c>
      <c r="C2447" s="312">
        <v>14.6</v>
      </c>
      <c r="D2447" s="295">
        <v>23.3</v>
      </c>
      <c r="E2447" s="295">
        <v>13.7</v>
      </c>
      <c r="F2447" s="295">
        <v>14.1</v>
      </c>
      <c r="G2447" s="295">
        <v>11.4</v>
      </c>
      <c r="H2447" s="295">
        <v>-1.7</v>
      </c>
      <c r="I2447" s="295">
        <v>8.8000000000000007</v>
      </c>
      <c r="J2447" s="295">
        <v>3.8</v>
      </c>
      <c r="K2447" s="295">
        <v>7.6</v>
      </c>
      <c r="L2447" s="295">
        <v>10.9</v>
      </c>
      <c r="M2447" s="295">
        <v>11.8</v>
      </c>
      <c r="N2447" s="300">
        <v>16.899999999999999</v>
      </c>
      <c r="O2447" s="99"/>
    </row>
    <row r="2448" spans="1:15">
      <c r="A2448" s="99"/>
      <c r="B2448" s="315">
        <v>11</v>
      </c>
      <c r="C2448" s="312">
        <v>17.2</v>
      </c>
      <c r="D2448" s="295">
        <v>18.100000000000001</v>
      </c>
      <c r="E2448" s="295">
        <v>14</v>
      </c>
      <c r="F2448" s="295">
        <v>15.4</v>
      </c>
      <c r="G2448" s="295">
        <v>12.7</v>
      </c>
      <c r="H2448" s="295">
        <v>3.6</v>
      </c>
      <c r="I2448" s="295">
        <v>2.7</v>
      </c>
      <c r="J2448" s="295">
        <v>2.6</v>
      </c>
      <c r="K2448" s="295">
        <v>3.9</v>
      </c>
      <c r="L2448" s="295">
        <v>14.2</v>
      </c>
      <c r="M2448" s="295">
        <v>13.1</v>
      </c>
      <c r="N2448" s="300">
        <v>18.399999999999999</v>
      </c>
      <c r="O2448" s="99"/>
    </row>
    <row r="2449" spans="1:15">
      <c r="A2449" s="99"/>
      <c r="B2449" s="315">
        <v>12</v>
      </c>
      <c r="C2449" s="312">
        <v>17</v>
      </c>
      <c r="D2449" s="295">
        <v>17.5</v>
      </c>
      <c r="E2449" s="295">
        <v>16.100000000000001</v>
      </c>
      <c r="F2449" s="295">
        <v>14.3</v>
      </c>
      <c r="G2449" s="295">
        <v>12.7</v>
      </c>
      <c r="H2449" s="295">
        <v>6.1</v>
      </c>
      <c r="I2449" s="295">
        <v>4.8</v>
      </c>
      <c r="J2449" s="295">
        <v>1.7</v>
      </c>
      <c r="K2449" s="295">
        <v>3.9</v>
      </c>
      <c r="L2449" s="295">
        <v>11.7</v>
      </c>
      <c r="M2449" s="295">
        <v>18</v>
      </c>
      <c r="N2449" s="300">
        <v>22.5</v>
      </c>
      <c r="O2449" s="99"/>
    </row>
    <row r="2450" spans="1:15">
      <c r="A2450" s="99"/>
      <c r="B2450" s="315">
        <v>13</v>
      </c>
      <c r="C2450" s="312">
        <v>18.5</v>
      </c>
      <c r="D2450" s="295">
        <v>17.600000000000001</v>
      </c>
      <c r="E2450" s="295">
        <v>17</v>
      </c>
      <c r="F2450" s="295">
        <v>15.7</v>
      </c>
      <c r="G2450" s="295">
        <v>11.2</v>
      </c>
      <c r="H2450" s="295">
        <v>8.4</v>
      </c>
      <c r="I2450" s="295">
        <v>6.6</v>
      </c>
      <c r="J2450" s="295">
        <v>0.8</v>
      </c>
      <c r="K2450" s="295">
        <v>3.9</v>
      </c>
      <c r="L2450" s="295">
        <v>9</v>
      </c>
      <c r="M2450" s="295">
        <v>14.2</v>
      </c>
      <c r="N2450" s="300">
        <v>21</v>
      </c>
      <c r="O2450" s="99"/>
    </row>
    <row r="2451" spans="1:15">
      <c r="A2451" s="99"/>
      <c r="B2451" s="315">
        <v>14</v>
      </c>
      <c r="C2451" s="312">
        <v>19.5</v>
      </c>
      <c r="D2451" s="295">
        <v>16.399999999999999</v>
      </c>
      <c r="E2451" s="295">
        <v>17.399999999999999</v>
      </c>
      <c r="F2451" s="295">
        <v>14.2</v>
      </c>
      <c r="G2451" s="295">
        <v>10.6</v>
      </c>
      <c r="H2451" s="295">
        <v>6.6</v>
      </c>
      <c r="I2451" s="295">
        <v>6.4</v>
      </c>
      <c r="J2451" s="295">
        <v>1.1000000000000001</v>
      </c>
      <c r="K2451" s="295">
        <v>3.8</v>
      </c>
      <c r="L2451" s="295">
        <v>9.1</v>
      </c>
      <c r="M2451" s="295">
        <v>11.6</v>
      </c>
      <c r="N2451" s="300">
        <v>21.1</v>
      </c>
      <c r="O2451" s="99"/>
    </row>
    <row r="2452" spans="1:15">
      <c r="A2452" s="99"/>
      <c r="B2452" s="315">
        <v>15</v>
      </c>
      <c r="C2452" s="312">
        <v>21.4</v>
      </c>
      <c r="D2452" s="295">
        <v>15</v>
      </c>
      <c r="E2452" s="295">
        <v>18.7</v>
      </c>
      <c r="F2452" s="295">
        <v>11.3</v>
      </c>
      <c r="G2452" s="295">
        <v>11.1</v>
      </c>
      <c r="H2452" s="295">
        <v>5.2</v>
      </c>
      <c r="I2452" s="295">
        <v>2.5</v>
      </c>
      <c r="J2452" s="295">
        <v>4.7</v>
      </c>
      <c r="K2452" s="295">
        <v>5.9</v>
      </c>
      <c r="L2452" s="295">
        <v>14.8</v>
      </c>
      <c r="M2452" s="295">
        <v>11.7</v>
      </c>
      <c r="N2452" s="300">
        <v>16.5</v>
      </c>
      <c r="O2452" s="99"/>
    </row>
    <row r="2453" spans="1:15">
      <c r="A2453" s="99"/>
      <c r="B2453" s="315">
        <v>16</v>
      </c>
      <c r="C2453" s="312">
        <v>22.6</v>
      </c>
      <c r="D2453" s="295">
        <v>14</v>
      </c>
      <c r="E2453" s="295">
        <v>18.899999999999999</v>
      </c>
      <c r="F2453" s="295">
        <v>13.5</v>
      </c>
      <c r="G2453" s="295">
        <v>9.8000000000000007</v>
      </c>
      <c r="H2453" s="295">
        <v>3.1</v>
      </c>
      <c r="I2453" s="295">
        <v>3.2</v>
      </c>
      <c r="J2453" s="295">
        <v>2.8</v>
      </c>
      <c r="K2453" s="295">
        <v>8.9</v>
      </c>
      <c r="L2453" s="295">
        <v>13.3</v>
      </c>
      <c r="M2453" s="295">
        <v>14.8</v>
      </c>
      <c r="N2453" s="300">
        <v>13.9</v>
      </c>
      <c r="O2453" s="99"/>
    </row>
    <row r="2454" spans="1:15">
      <c r="A2454" s="99"/>
      <c r="B2454" s="315">
        <v>17</v>
      </c>
      <c r="C2454" s="312">
        <v>22.3</v>
      </c>
      <c r="D2454" s="295">
        <v>16.2</v>
      </c>
      <c r="E2454" s="295">
        <v>17.899999999999999</v>
      </c>
      <c r="F2454" s="295">
        <v>12.9</v>
      </c>
      <c r="G2454" s="295">
        <v>9.1</v>
      </c>
      <c r="H2454" s="295">
        <v>3.2</v>
      </c>
      <c r="I2454" s="295">
        <v>2.8</v>
      </c>
      <c r="J2454" s="295">
        <v>1.7</v>
      </c>
      <c r="K2454" s="295">
        <v>9.9</v>
      </c>
      <c r="L2454" s="295">
        <v>8</v>
      </c>
      <c r="M2454" s="295">
        <v>11.7</v>
      </c>
      <c r="N2454" s="300">
        <v>14.1</v>
      </c>
      <c r="O2454" s="99"/>
    </row>
    <row r="2455" spans="1:15">
      <c r="A2455" s="99"/>
      <c r="B2455" s="315">
        <v>18</v>
      </c>
      <c r="C2455" s="312">
        <v>23.6</v>
      </c>
      <c r="D2455" s="295">
        <v>16.8</v>
      </c>
      <c r="E2455" s="295">
        <v>16.8</v>
      </c>
      <c r="F2455" s="295">
        <v>11.8</v>
      </c>
      <c r="G2455" s="295">
        <v>8.1999999999999993</v>
      </c>
      <c r="H2455" s="295">
        <v>7.8</v>
      </c>
      <c r="I2455" s="295">
        <v>2.4</v>
      </c>
      <c r="J2455" s="295">
        <v>1.9</v>
      </c>
      <c r="K2455" s="295">
        <v>7.6</v>
      </c>
      <c r="L2455" s="295">
        <v>5.8</v>
      </c>
      <c r="M2455" s="295">
        <v>15.5</v>
      </c>
      <c r="N2455" s="300">
        <v>14.3</v>
      </c>
      <c r="O2455" s="99"/>
    </row>
    <row r="2456" spans="1:15">
      <c r="A2456" s="99"/>
      <c r="B2456" s="315">
        <v>19</v>
      </c>
      <c r="C2456" s="312">
        <v>25.4</v>
      </c>
      <c r="D2456" s="295">
        <v>15.6</v>
      </c>
      <c r="E2456" s="295">
        <v>17.7</v>
      </c>
      <c r="F2456" s="295">
        <v>12.4</v>
      </c>
      <c r="G2456" s="295">
        <v>5</v>
      </c>
      <c r="H2456" s="295">
        <v>8.8000000000000007</v>
      </c>
      <c r="I2456" s="295">
        <v>1.2</v>
      </c>
      <c r="J2456" s="295">
        <v>-1.2</v>
      </c>
      <c r="K2456" s="295">
        <v>6.1</v>
      </c>
      <c r="L2456" s="295">
        <v>7.8</v>
      </c>
      <c r="M2456" s="295">
        <v>15.9</v>
      </c>
      <c r="N2456" s="300">
        <v>11.7</v>
      </c>
      <c r="O2456" s="99"/>
    </row>
    <row r="2457" spans="1:15">
      <c r="A2457" s="99"/>
      <c r="B2457" s="315">
        <v>20</v>
      </c>
      <c r="C2457" s="312">
        <v>27.6</v>
      </c>
      <c r="D2457" s="295">
        <v>15.7</v>
      </c>
      <c r="E2457" s="295">
        <v>17.2</v>
      </c>
      <c r="F2457" s="295">
        <v>13.3</v>
      </c>
      <c r="G2457" s="295">
        <v>5.2</v>
      </c>
      <c r="H2457" s="295">
        <v>3.5</v>
      </c>
      <c r="I2457" s="295">
        <v>1.4</v>
      </c>
      <c r="J2457" s="295">
        <v>1.7</v>
      </c>
      <c r="K2457" s="295">
        <v>4.7</v>
      </c>
      <c r="L2457" s="295">
        <v>12.1</v>
      </c>
      <c r="M2457" s="295">
        <v>11</v>
      </c>
      <c r="N2457" s="300">
        <v>12</v>
      </c>
      <c r="O2457" s="99"/>
    </row>
    <row r="2458" spans="1:15">
      <c r="A2458" s="99"/>
      <c r="B2458" s="315">
        <v>21</v>
      </c>
      <c r="C2458" s="312">
        <v>22.6</v>
      </c>
      <c r="D2458" s="295">
        <v>14</v>
      </c>
      <c r="E2458" s="295">
        <v>16.3</v>
      </c>
      <c r="F2458" s="295">
        <v>11.5</v>
      </c>
      <c r="G2458" s="295">
        <v>4.8</v>
      </c>
      <c r="H2458" s="295">
        <v>4.3</v>
      </c>
      <c r="I2458" s="295">
        <v>1.1000000000000001</v>
      </c>
      <c r="J2458" s="295">
        <v>2.5</v>
      </c>
      <c r="K2458" s="295">
        <v>6.8</v>
      </c>
      <c r="L2458" s="295">
        <v>13.7</v>
      </c>
      <c r="M2458" s="295">
        <v>11.9</v>
      </c>
      <c r="N2458" s="300">
        <v>13.3</v>
      </c>
      <c r="O2458" s="99"/>
    </row>
    <row r="2459" spans="1:15">
      <c r="A2459" s="99"/>
      <c r="B2459" s="315">
        <v>22</v>
      </c>
      <c r="C2459" s="312">
        <v>24.3</v>
      </c>
      <c r="D2459" s="295">
        <v>17.2</v>
      </c>
      <c r="E2459" s="295">
        <v>11.5</v>
      </c>
      <c r="F2459" s="295">
        <v>6.9</v>
      </c>
      <c r="G2459" s="295">
        <v>4.5999999999999996</v>
      </c>
      <c r="H2459" s="295">
        <v>7.4</v>
      </c>
      <c r="I2459" s="295">
        <v>4.3</v>
      </c>
      <c r="J2459" s="295">
        <v>2.2999999999999998</v>
      </c>
      <c r="K2459" s="295">
        <v>2.6</v>
      </c>
      <c r="L2459" s="295">
        <v>9</v>
      </c>
      <c r="M2459" s="295">
        <v>13.4</v>
      </c>
      <c r="N2459" s="300">
        <v>14.3</v>
      </c>
      <c r="O2459" s="99"/>
    </row>
    <row r="2460" spans="1:15">
      <c r="A2460" s="99"/>
      <c r="B2460" s="315">
        <v>23</v>
      </c>
      <c r="C2460" s="312">
        <v>22.1</v>
      </c>
      <c r="D2460" s="295">
        <v>16.8</v>
      </c>
      <c r="E2460" s="295">
        <v>9.5</v>
      </c>
      <c r="F2460" s="295">
        <v>8.8000000000000007</v>
      </c>
      <c r="G2460" s="295">
        <v>4.2</v>
      </c>
      <c r="H2460" s="295">
        <v>9.1999999999999993</v>
      </c>
      <c r="I2460" s="295">
        <v>0.8</v>
      </c>
      <c r="J2460" s="295">
        <v>3.1</v>
      </c>
      <c r="K2460" s="295">
        <v>3.5</v>
      </c>
      <c r="L2460" s="295">
        <v>12.3</v>
      </c>
      <c r="M2460" s="295">
        <v>14.9</v>
      </c>
      <c r="N2460" s="300">
        <v>11.9</v>
      </c>
      <c r="O2460" s="99"/>
    </row>
    <row r="2461" spans="1:15">
      <c r="A2461" s="99"/>
      <c r="B2461" s="315">
        <v>24</v>
      </c>
      <c r="C2461" s="312">
        <v>18.399999999999999</v>
      </c>
      <c r="D2461" s="295">
        <v>12.8</v>
      </c>
      <c r="E2461" s="295">
        <v>10.7</v>
      </c>
      <c r="F2461" s="295">
        <v>6.4</v>
      </c>
      <c r="G2461" s="295">
        <v>4.7</v>
      </c>
      <c r="H2461" s="295">
        <v>5.7</v>
      </c>
      <c r="I2461" s="295">
        <v>-0.8</v>
      </c>
      <c r="J2461" s="295">
        <v>3.8</v>
      </c>
      <c r="K2461" s="295">
        <v>7.1</v>
      </c>
      <c r="L2461" s="295">
        <v>12.5</v>
      </c>
      <c r="M2461" s="295">
        <v>14.9</v>
      </c>
      <c r="N2461" s="300">
        <v>12.6</v>
      </c>
      <c r="O2461" s="99"/>
    </row>
    <row r="2462" spans="1:15">
      <c r="A2462" s="99"/>
      <c r="B2462" s="315">
        <v>25</v>
      </c>
      <c r="C2462" s="312">
        <v>21.2</v>
      </c>
      <c r="D2462" s="295">
        <v>13.7</v>
      </c>
      <c r="E2462" s="295">
        <v>12.1</v>
      </c>
      <c r="F2462" s="295">
        <v>5.5</v>
      </c>
      <c r="G2462" s="295">
        <v>2.6</v>
      </c>
      <c r="H2462" s="295">
        <v>3</v>
      </c>
      <c r="I2462" s="295">
        <v>1</v>
      </c>
      <c r="J2462" s="295">
        <v>2.1</v>
      </c>
      <c r="K2462" s="295">
        <v>12.3</v>
      </c>
      <c r="L2462" s="295">
        <v>16.2</v>
      </c>
      <c r="M2462" s="295">
        <v>15.2</v>
      </c>
      <c r="N2462" s="300">
        <v>16.7</v>
      </c>
      <c r="O2462" s="99"/>
    </row>
    <row r="2463" spans="1:15">
      <c r="A2463" s="99"/>
      <c r="B2463" s="315">
        <v>26</v>
      </c>
      <c r="C2463" s="312">
        <v>25.1</v>
      </c>
      <c r="D2463" s="295">
        <v>12.6</v>
      </c>
      <c r="E2463" s="295">
        <v>13.3</v>
      </c>
      <c r="F2463" s="295">
        <v>7</v>
      </c>
      <c r="G2463" s="295">
        <v>1.6</v>
      </c>
      <c r="H2463" s="295">
        <v>-1.5</v>
      </c>
      <c r="I2463" s="295">
        <v>1.4</v>
      </c>
      <c r="J2463" s="295">
        <v>2.5</v>
      </c>
      <c r="K2463" s="295">
        <v>10.1</v>
      </c>
      <c r="L2463" s="295">
        <v>14.1</v>
      </c>
      <c r="M2463" s="295">
        <v>12.9</v>
      </c>
      <c r="N2463" s="300">
        <v>19</v>
      </c>
      <c r="O2463" s="99"/>
    </row>
    <row r="2464" spans="1:15">
      <c r="A2464" s="99"/>
      <c r="B2464" s="315">
        <v>27</v>
      </c>
      <c r="C2464" s="312">
        <v>24.5</v>
      </c>
      <c r="D2464" s="295">
        <v>14</v>
      </c>
      <c r="E2464" s="295">
        <v>14</v>
      </c>
      <c r="F2464" s="295">
        <v>5.6</v>
      </c>
      <c r="G2464" s="295">
        <v>2.2000000000000002</v>
      </c>
      <c r="H2464" s="295">
        <v>-3.7</v>
      </c>
      <c r="I2464" s="295">
        <v>1.4</v>
      </c>
      <c r="J2464" s="295">
        <v>4.0999999999999996</v>
      </c>
      <c r="K2464" s="295">
        <v>7</v>
      </c>
      <c r="L2464" s="295">
        <v>15.5</v>
      </c>
      <c r="M2464" s="295">
        <v>9.8000000000000007</v>
      </c>
      <c r="N2464" s="300">
        <v>18.2</v>
      </c>
      <c r="O2464" s="99"/>
    </row>
    <row r="2465" spans="1:15">
      <c r="A2465" s="99"/>
      <c r="B2465" s="315">
        <v>28</v>
      </c>
      <c r="C2465" s="312">
        <v>22.8</v>
      </c>
      <c r="D2465" s="295">
        <v>14.5</v>
      </c>
      <c r="E2465" s="295">
        <v>13.1</v>
      </c>
      <c r="F2465" s="295">
        <v>5.0999999999999996</v>
      </c>
      <c r="G2465" s="295">
        <v>2.2000000000000002</v>
      </c>
      <c r="H2465" s="295">
        <v>-5.6</v>
      </c>
      <c r="I2465" s="295">
        <v>1.4</v>
      </c>
      <c r="J2465" s="295">
        <v>2.5</v>
      </c>
      <c r="K2465" s="295">
        <v>5.2</v>
      </c>
      <c r="L2465" s="295">
        <v>5.5</v>
      </c>
      <c r="M2465" s="295">
        <v>13.3</v>
      </c>
      <c r="N2465" s="300">
        <v>16.3</v>
      </c>
      <c r="O2465" s="99"/>
    </row>
    <row r="2466" spans="1:15">
      <c r="A2466" s="99"/>
      <c r="B2466" s="315">
        <v>29</v>
      </c>
      <c r="C2466" s="312">
        <v>21.7</v>
      </c>
      <c r="D2466" s="295">
        <v>17.100000000000001</v>
      </c>
      <c r="E2466" s="295">
        <v>14.4</v>
      </c>
      <c r="F2466" s="295">
        <v>4.8</v>
      </c>
      <c r="G2466" s="295">
        <v>1.7</v>
      </c>
      <c r="H2466" s="295">
        <v>-5</v>
      </c>
      <c r="I2466" s="295">
        <v>1.5</v>
      </c>
      <c r="J2466" s="295"/>
      <c r="K2466" s="295">
        <v>8.1999999999999993</v>
      </c>
      <c r="L2466" s="295">
        <v>8.4</v>
      </c>
      <c r="M2466" s="295">
        <v>15.4</v>
      </c>
      <c r="N2466" s="300">
        <v>17.7</v>
      </c>
      <c r="O2466" s="99"/>
    </row>
    <row r="2467" spans="1:15">
      <c r="A2467" s="99"/>
      <c r="B2467" s="315">
        <v>30</v>
      </c>
      <c r="C2467" s="312">
        <v>23.3</v>
      </c>
      <c r="D2467" s="295">
        <v>16.5</v>
      </c>
      <c r="E2467" s="295">
        <v>14.8</v>
      </c>
      <c r="F2467" s="295">
        <v>5.9</v>
      </c>
      <c r="G2467" s="295">
        <v>1.8</v>
      </c>
      <c r="H2467" s="295">
        <v>-6.3</v>
      </c>
      <c r="I2467" s="295">
        <v>0.3</v>
      </c>
      <c r="J2467" s="295"/>
      <c r="K2467" s="295">
        <v>5.7</v>
      </c>
      <c r="L2467" s="295">
        <v>9.8000000000000007</v>
      </c>
      <c r="M2467" s="295">
        <v>13.6</v>
      </c>
      <c r="N2467" s="300">
        <v>20</v>
      </c>
      <c r="O2467" s="99"/>
    </row>
    <row r="2468" spans="1:15" ht="15" thickBot="1">
      <c r="A2468" s="99"/>
      <c r="B2468" s="323">
        <v>31</v>
      </c>
      <c r="C2468" s="313">
        <v>19.3</v>
      </c>
      <c r="D2468" s="302">
        <v>14.7</v>
      </c>
      <c r="E2468" s="302"/>
      <c r="F2468" s="302">
        <v>8.4</v>
      </c>
      <c r="G2468" s="302"/>
      <c r="H2468" s="302">
        <v>-3.2</v>
      </c>
      <c r="I2468" s="302">
        <v>-1.1000000000000001</v>
      </c>
      <c r="J2468" s="302"/>
      <c r="K2468" s="302">
        <v>5.6</v>
      </c>
      <c r="L2468" s="302"/>
      <c r="M2468" s="302">
        <v>16.100000000000001</v>
      </c>
      <c r="N2468" s="303"/>
      <c r="O2468" s="99"/>
    </row>
    <row r="2469" spans="1:15">
      <c r="A2469" s="306" t="s">
        <v>652</v>
      </c>
      <c r="B2469" s="304" t="s">
        <v>211</v>
      </c>
      <c r="C2469" s="219">
        <v>0</v>
      </c>
      <c r="D2469" s="219">
        <v>0</v>
      </c>
      <c r="E2469" s="219">
        <v>5</v>
      </c>
      <c r="F2469" s="219">
        <v>19</v>
      </c>
      <c r="G2469" s="219">
        <v>31</v>
      </c>
      <c r="H2469" s="219">
        <v>31</v>
      </c>
      <c r="I2469" s="219">
        <v>31</v>
      </c>
      <c r="J2469" s="219">
        <v>28</v>
      </c>
      <c r="K2469" s="219">
        <v>31</v>
      </c>
      <c r="L2469" s="219">
        <v>24</v>
      </c>
      <c r="M2469" s="219">
        <v>11</v>
      </c>
      <c r="N2469" s="220">
        <v>6</v>
      </c>
    </row>
    <row r="2470" spans="1:15" ht="15" thickBot="1">
      <c r="A2470" s="307" t="s">
        <v>651</v>
      </c>
      <c r="B2470" s="305" t="s">
        <v>650</v>
      </c>
      <c r="C2470" s="211">
        <v>21.158064516129031</v>
      </c>
      <c r="D2470" s="211">
        <v>17.41935483870968</v>
      </c>
      <c r="E2470" s="211">
        <v>15.823333333333332</v>
      </c>
      <c r="F2470" s="211">
        <v>11.141935483870967</v>
      </c>
      <c r="G2470" s="211">
        <v>7.2999999999999972</v>
      </c>
      <c r="H2470" s="211">
        <v>2.6064516129032262</v>
      </c>
      <c r="I2470" s="211">
        <v>2.0161290322580645</v>
      </c>
      <c r="J2470" s="211">
        <v>1.282142857142857</v>
      </c>
      <c r="K2470" s="211">
        <v>5.7548387096774176</v>
      </c>
      <c r="L2470" s="211">
        <v>9.0666666666666664</v>
      </c>
      <c r="M2470" s="211">
        <v>13.758064516129028</v>
      </c>
      <c r="N2470" s="212">
        <v>17.05</v>
      </c>
    </row>
    <row r="2471" spans="1:15">
      <c r="B2471" s="108"/>
      <c r="C2471" s="105"/>
      <c r="D2471" s="105"/>
      <c r="E2471" s="107"/>
      <c r="F2471" s="105"/>
      <c r="G2471" s="105"/>
      <c r="H2471" s="106"/>
      <c r="I2471" s="105"/>
      <c r="J2471" s="105"/>
      <c r="K2471" s="105"/>
      <c r="L2471" s="105"/>
      <c r="M2471" s="105"/>
      <c r="N2471" s="105"/>
    </row>
    <row r="2472" spans="1:15" ht="15" thickBot="1">
      <c r="B2472" s="108"/>
      <c r="C2472" s="105"/>
      <c r="D2472" s="105"/>
      <c r="E2472" s="107"/>
      <c r="F2472" s="105"/>
      <c r="G2472" s="105"/>
      <c r="H2472" s="106"/>
      <c r="I2472" s="105"/>
      <c r="J2472" s="105"/>
      <c r="K2472" s="105"/>
      <c r="L2472" s="105"/>
      <c r="M2472" s="105"/>
      <c r="N2472" s="105"/>
    </row>
    <row r="2473" spans="1:15" ht="15" thickBot="1">
      <c r="A2473" s="318" t="s">
        <v>682</v>
      </c>
      <c r="B2473" s="284" t="s">
        <v>236</v>
      </c>
      <c r="C2473" s="285" t="s">
        <v>667</v>
      </c>
      <c r="D2473" s="285" t="s">
        <v>667</v>
      </c>
      <c r="E2473" s="285" t="s">
        <v>667</v>
      </c>
      <c r="F2473" s="285" t="s">
        <v>667</v>
      </c>
      <c r="G2473" s="285" t="s">
        <v>667</v>
      </c>
      <c r="H2473" s="285" t="s">
        <v>667</v>
      </c>
      <c r="I2473" s="285" t="s">
        <v>666</v>
      </c>
      <c r="J2473" s="285" t="s">
        <v>666</v>
      </c>
      <c r="K2473" s="285" t="s">
        <v>666</v>
      </c>
      <c r="L2473" s="285" t="s">
        <v>666</v>
      </c>
      <c r="M2473" s="285" t="s">
        <v>666</v>
      </c>
      <c r="N2473" s="286" t="s">
        <v>666</v>
      </c>
      <c r="O2473" s="99"/>
    </row>
    <row r="2474" spans="1:15" ht="15" thickBot="1">
      <c r="A2474" s="102"/>
      <c r="B2474" s="287" t="s">
        <v>195</v>
      </c>
      <c r="C2474" s="288" t="s">
        <v>665</v>
      </c>
      <c r="D2474" s="288" t="s">
        <v>664</v>
      </c>
      <c r="E2474" s="288" t="s">
        <v>663</v>
      </c>
      <c r="F2474" s="288" t="s">
        <v>662</v>
      </c>
      <c r="G2474" s="288" t="s">
        <v>661</v>
      </c>
      <c r="H2474" s="288" t="s">
        <v>660</v>
      </c>
      <c r="I2474" s="288" t="s">
        <v>659</v>
      </c>
      <c r="J2474" s="288" t="s">
        <v>658</v>
      </c>
      <c r="K2474" s="288" t="s">
        <v>657</v>
      </c>
      <c r="L2474" s="288" t="s">
        <v>656</v>
      </c>
      <c r="M2474" s="288" t="s">
        <v>655</v>
      </c>
      <c r="N2474" s="289" t="s">
        <v>654</v>
      </c>
      <c r="O2474" s="99"/>
    </row>
    <row r="2475" spans="1:15" ht="15" thickBot="1">
      <c r="A2475" s="102"/>
      <c r="B2475" s="319" t="s">
        <v>653</v>
      </c>
      <c r="C2475" s="102"/>
      <c r="D2475" s="102"/>
      <c r="E2475" s="104"/>
      <c r="F2475" s="102"/>
      <c r="G2475" s="102"/>
      <c r="H2475" s="103"/>
      <c r="I2475" s="102"/>
      <c r="J2475" s="102"/>
      <c r="K2475" s="102"/>
      <c r="L2475" s="102"/>
      <c r="M2475" s="102"/>
      <c r="N2475" s="102"/>
      <c r="O2475" s="99"/>
    </row>
    <row r="2476" spans="1:15">
      <c r="A2476" s="99"/>
      <c r="B2476" s="314">
        <v>1</v>
      </c>
      <c r="C2476" s="322">
        <v>14.6</v>
      </c>
      <c r="D2476" s="297">
        <v>21.1</v>
      </c>
      <c r="E2476" s="297">
        <v>14.1</v>
      </c>
      <c r="F2476" s="297">
        <v>14.1</v>
      </c>
      <c r="G2476" s="297">
        <v>8</v>
      </c>
      <c r="H2476" s="297">
        <v>0.5</v>
      </c>
      <c r="I2476" s="297">
        <v>-0.1</v>
      </c>
      <c r="J2476" s="297">
        <v>1</v>
      </c>
      <c r="K2476" s="297">
        <v>3.3</v>
      </c>
      <c r="L2476" s="297">
        <v>3.7</v>
      </c>
      <c r="M2476" s="297">
        <v>10.3</v>
      </c>
      <c r="N2476" s="298">
        <v>17.899999999999999</v>
      </c>
      <c r="O2476" s="99"/>
    </row>
    <row r="2477" spans="1:15">
      <c r="A2477" s="99"/>
      <c r="B2477" s="315">
        <v>2</v>
      </c>
      <c r="C2477" s="312">
        <v>17.399999999999999</v>
      </c>
      <c r="D2477" s="295">
        <v>23.7</v>
      </c>
      <c r="E2477" s="295">
        <v>14.1</v>
      </c>
      <c r="F2477" s="295">
        <v>13.8</v>
      </c>
      <c r="G2477" s="295">
        <v>6.5</v>
      </c>
      <c r="H2477" s="295">
        <v>0</v>
      </c>
      <c r="I2477" s="295">
        <v>2.2000000000000002</v>
      </c>
      <c r="J2477" s="295">
        <v>0.3</v>
      </c>
      <c r="K2477" s="295">
        <v>5.3</v>
      </c>
      <c r="L2477" s="295">
        <v>3.1</v>
      </c>
      <c r="M2477" s="295">
        <v>10.6</v>
      </c>
      <c r="N2477" s="300">
        <v>21.1</v>
      </c>
      <c r="O2477" s="99"/>
    </row>
    <row r="2478" spans="1:15">
      <c r="A2478" s="99"/>
      <c r="B2478" s="315">
        <v>3</v>
      </c>
      <c r="C2478" s="312">
        <v>18.899999999999999</v>
      </c>
      <c r="D2478" s="295">
        <v>22.4</v>
      </c>
      <c r="E2478" s="295">
        <v>15.5</v>
      </c>
      <c r="F2478" s="295">
        <v>13.4</v>
      </c>
      <c r="G2478" s="295">
        <v>8</v>
      </c>
      <c r="H2478" s="295">
        <v>3.6</v>
      </c>
      <c r="I2478" s="295">
        <v>2.6</v>
      </c>
      <c r="J2478" s="295">
        <v>1.4</v>
      </c>
      <c r="K2478" s="295">
        <v>5.5</v>
      </c>
      <c r="L2478" s="295">
        <v>3.4</v>
      </c>
      <c r="M2478" s="295">
        <v>13.1</v>
      </c>
      <c r="N2478" s="300">
        <v>23.2</v>
      </c>
      <c r="O2478" s="99"/>
    </row>
    <row r="2479" spans="1:15">
      <c r="A2479" s="99"/>
      <c r="B2479" s="315">
        <v>4</v>
      </c>
      <c r="C2479" s="312">
        <v>23.2</v>
      </c>
      <c r="D2479" s="295">
        <v>18.2</v>
      </c>
      <c r="E2479" s="295">
        <v>18.600000000000001</v>
      </c>
      <c r="F2479" s="295">
        <v>11.4</v>
      </c>
      <c r="G2479" s="295">
        <v>10.5</v>
      </c>
      <c r="H2479" s="295">
        <v>6.9</v>
      </c>
      <c r="I2479" s="295">
        <v>2.7</v>
      </c>
      <c r="J2479" s="295">
        <v>-1.4</v>
      </c>
      <c r="K2479" s="295">
        <v>3.2</v>
      </c>
      <c r="L2479" s="295">
        <v>3.4</v>
      </c>
      <c r="M2479" s="295">
        <v>17</v>
      </c>
      <c r="N2479" s="300">
        <v>17.3</v>
      </c>
      <c r="O2479" s="99"/>
    </row>
    <row r="2480" spans="1:15">
      <c r="A2480" s="99"/>
      <c r="B2480" s="315">
        <v>5</v>
      </c>
      <c r="C2480" s="312">
        <v>21.1</v>
      </c>
      <c r="D2480" s="295">
        <v>19.399999999999999</v>
      </c>
      <c r="E2480" s="295">
        <v>18.600000000000001</v>
      </c>
      <c r="F2480" s="295">
        <v>13.1</v>
      </c>
      <c r="G2480" s="295">
        <v>11.1</v>
      </c>
      <c r="H2480" s="295">
        <v>5.4</v>
      </c>
      <c r="I2480" s="295">
        <v>2.1</v>
      </c>
      <c r="J2480" s="295">
        <v>-2.9</v>
      </c>
      <c r="K2480" s="295">
        <v>3.2</v>
      </c>
      <c r="L2480" s="295">
        <v>2.2999999999999998</v>
      </c>
      <c r="M2480" s="295">
        <v>19.899999999999999</v>
      </c>
      <c r="N2480" s="300">
        <v>20.7</v>
      </c>
      <c r="O2480" s="99"/>
    </row>
    <row r="2481" spans="1:15">
      <c r="A2481" s="99"/>
      <c r="B2481" s="315">
        <v>6</v>
      </c>
      <c r="C2481" s="312">
        <v>23.6</v>
      </c>
      <c r="D2481" s="295">
        <v>18.7</v>
      </c>
      <c r="E2481" s="295">
        <v>19.2</v>
      </c>
      <c r="F2481" s="295">
        <v>13.1</v>
      </c>
      <c r="G2481" s="295">
        <v>8.9</v>
      </c>
      <c r="H2481" s="295">
        <v>5</v>
      </c>
      <c r="I2481" s="295">
        <v>-0.1</v>
      </c>
      <c r="J2481" s="295">
        <v>-2.8</v>
      </c>
      <c r="K2481" s="295">
        <v>4.0999999999999996</v>
      </c>
      <c r="L2481" s="295">
        <v>1</v>
      </c>
      <c r="M2481" s="295">
        <v>14.4</v>
      </c>
      <c r="N2481" s="300">
        <v>23.6</v>
      </c>
      <c r="O2481" s="99"/>
    </row>
    <row r="2482" spans="1:15">
      <c r="A2482" s="99"/>
      <c r="B2482" s="315">
        <v>7</v>
      </c>
      <c r="C2482" s="312">
        <v>24</v>
      </c>
      <c r="D2482" s="295">
        <v>20.7</v>
      </c>
      <c r="E2482" s="295">
        <v>18.2</v>
      </c>
      <c r="F2482" s="295">
        <v>13</v>
      </c>
      <c r="G2482" s="295">
        <v>9.3000000000000007</v>
      </c>
      <c r="H2482" s="295">
        <v>4.5</v>
      </c>
      <c r="I2482" s="295">
        <v>-2</v>
      </c>
      <c r="J2482" s="295">
        <v>-1.1000000000000001</v>
      </c>
      <c r="K2482" s="295">
        <v>5.0999999999999996</v>
      </c>
      <c r="L2482" s="295">
        <v>5.7</v>
      </c>
      <c r="M2482" s="295">
        <v>12.1</v>
      </c>
      <c r="N2482" s="300">
        <v>17.600000000000001</v>
      </c>
      <c r="O2482" s="99"/>
    </row>
    <row r="2483" spans="1:15">
      <c r="A2483" s="99"/>
      <c r="B2483" s="315">
        <v>8</v>
      </c>
      <c r="C2483" s="312">
        <v>21.3</v>
      </c>
      <c r="D2483" s="295">
        <v>21.5</v>
      </c>
      <c r="E2483" s="295">
        <v>18.5</v>
      </c>
      <c r="F2483" s="295">
        <v>13.9</v>
      </c>
      <c r="G2483" s="295">
        <v>7.6</v>
      </c>
      <c r="H2483" s="295">
        <v>1.1000000000000001</v>
      </c>
      <c r="I2483" s="295">
        <v>4.2</v>
      </c>
      <c r="J2483" s="295">
        <v>0.2</v>
      </c>
      <c r="K2483" s="295">
        <v>6.6</v>
      </c>
      <c r="L2483" s="295">
        <v>7.5</v>
      </c>
      <c r="M2483" s="295">
        <v>14.2</v>
      </c>
      <c r="N2483" s="300">
        <v>15.4</v>
      </c>
      <c r="O2483" s="99"/>
    </row>
    <row r="2484" spans="1:15">
      <c r="A2484" s="99"/>
      <c r="B2484" s="315">
        <v>9</v>
      </c>
      <c r="C2484" s="312">
        <v>16.7</v>
      </c>
      <c r="D2484" s="295">
        <v>22</v>
      </c>
      <c r="E2484" s="295">
        <v>15.9</v>
      </c>
      <c r="F2484" s="295">
        <v>14.8</v>
      </c>
      <c r="G2484" s="295">
        <v>7</v>
      </c>
      <c r="H2484" s="295">
        <v>-2.4</v>
      </c>
      <c r="I2484" s="295">
        <v>8.3000000000000007</v>
      </c>
      <c r="J2484" s="295">
        <v>3.7</v>
      </c>
      <c r="K2484" s="295">
        <v>3.5</v>
      </c>
      <c r="L2484" s="295">
        <v>9.5</v>
      </c>
      <c r="M2484" s="295">
        <v>13.4</v>
      </c>
      <c r="N2484" s="300">
        <v>12.2</v>
      </c>
      <c r="O2484" s="99"/>
    </row>
    <row r="2485" spans="1:15">
      <c r="A2485" s="99"/>
      <c r="B2485" s="315">
        <v>10</v>
      </c>
      <c r="C2485" s="312">
        <v>14.3</v>
      </c>
      <c r="D2485" s="295">
        <v>24.3</v>
      </c>
      <c r="E2485" s="295">
        <v>13.2</v>
      </c>
      <c r="F2485" s="295">
        <v>14.3</v>
      </c>
      <c r="G2485" s="295">
        <v>9.5</v>
      </c>
      <c r="H2485" s="295">
        <v>0.6</v>
      </c>
      <c r="I2485" s="295">
        <v>10.6</v>
      </c>
      <c r="J2485" s="295">
        <v>4.5</v>
      </c>
      <c r="K2485" s="295">
        <v>6.8</v>
      </c>
      <c r="L2485" s="295">
        <v>10.3</v>
      </c>
      <c r="M2485" s="295">
        <v>13.5</v>
      </c>
      <c r="N2485" s="300">
        <v>16.8</v>
      </c>
      <c r="O2485" s="99"/>
    </row>
    <row r="2486" spans="1:15">
      <c r="A2486" s="99"/>
      <c r="B2486" s="315">
        <v>11</v>
      </c>
      <c r="C2486" s="312">
        <v>18.399999999999999</v>
      </c>
      <c r="D2486" s="295">
        <v>17.3</v>
      </c>
      <c r="E2486" s="295">
        <v>14.6</v>
      </c>
      <c r="F2486" s="295">
        <v>15.4</v>
      </c>
      <c r="G2486" s="295">
        <v>12.4</v>
      </c>
      <c r="H2486" s="295">
        <v>4.5999999999999996</v>
      </c>
      <c r="I2486" s="295">
        <v>3.9</v>
      </c>
      <c r="J2486" s="295">
        <v>2.4</v>
      </c>
      <c r="K2486" s="295">
        <v>4.5999999999999996</v>
      </c>
      <c r="L2486" s="295">
        <v>14.1</v>
      </c>
      <c r="M2486" s="295">
        <v>13.6</v>
      </c>
      <c r="N2486" s="300">
        <v>18.5</v>
      </c>
      <c r="O2486" s="99"/>
    </row>
    <row r="2487" spans="1:15">
      <c r="A2487" s="99"/>
      <c r="B2487" s="315">
        <v>12</v>
      </c>
      <c r="C2487" s="312">
        <v>17.7</v>
      </c>
      <c r="D2487" s="295">
        <v>18.2</v>
      </c>
      <c r="E2487" s="295">
        <v>16.8</v>
      </c>
      <c r="F2487" s="295">
        <v>14</v>
      </c>
      <c r="G2487" s="295">
        <v>12.3</v>
      </c>
      <c r="H2487" s="295">
        <v>7.7</v>
      </c>
      <c r="I2487" s="295">
        <v>5.9</v>
      </c>
      <c r="J2487" s="295">
        <v>1.2</v>
      </c>
      <c r="K2487" s="295">
        <v>4</v>
      </c>
      <c r="L2487" s="295">
        <v>11.6</v>
      </c>
      <c r="M2487" s="295">
        <v>18.899999999999999</v>
      </c>
      <c r="N2487" s="300">
        <v>21.1</v>
      </c>
      <c r="O2487" s="99"/>
    </row>
    <row r="2488" spans="1:15">
      <c r="A2488" s="99"/>
      <c r="B2488" s="315">
        <v>13</v>
      </c>
      <c r="C2488" s="312">
        <v>18.2</v>
      </c>
      <c r="D2488" s="295">
        <v>17.7</v>
      </c>
      <c r="E2488" s="295">
        <v>17.2</v>
      </c>
      <c r="F2488" s="295">
        <v>14.3</v>
      </c>
      <c r="G2488" s="295">
        <v>11.6</v>
      </c>
      <c r="H2488" s="295">
        <v>9.6999999999999993</v>
      </c>
      <c r="I2488" s="295">
        <v>9.5</v>
      </c>
      <c r="J2488" s="295">
        <v>1.4</v>
      </c>
      <c r="K2488" s="295">
        <v>4.0999999999999996</v>
      </c>
      <c r="L2488" s="295">
        <v>8.8000000000000007</v>
      </c>
      <c r="M2488" s="295">
        <v>14.1</v>
      </c>
      <c r="N2488" s="300">
        <v>20.8</v>
      </c>
      <c r="O2488" s="99"/>
    </row>
    <row r="2489" spans="1:15">
      <c r="A2489" s="99"/>
      <c r="B2489" s="315">
        <v>14</v>
      </c>
      <c r="C2489" s="312">
        <v>19.5</v>
      </c>
      <c r="D2489" s="295">
        <v>15.9</v>
      </c>
      <c r="E2489" s="295">
        <v>17</v>
      </c>
      <c r="F2489" s="295">
        <v>14.2</v>
      </c>
      <c r="G2489" s="295">
        <v>11</v>
      </c>
      <c r="H2489" s="295">
        <v>7.4</v>
      </c>
      <c r="I2489" s="295">
        <v>7.8</v>
      </c>
      <c r="J2489" s="295">
        <v>-0.1</v>
      </c>
      <c r="K2489" s="295">
        <v>3.8</v>
      </c>
      <c r="L2489" s="295">
        <v>9.6</v>
      </c>
      <c r="M2489" s="295">
        <v>11.2</v>
      </c>
      <c r="N2489" s="300">
        <v>20.399999999999999</v>
      </c>
      <c r="O2489" s="99"/>
    </row>
    <row r="2490" spans="1:15">
      <c r="A2490" s="99"/>
      <c r="B2490" s="315">
        <v>15</v>
      </c>
      <c r="C2490" s="312">
        <v>20.6</v>
      </c>
      <c r="D2490" s="295">
        <v>16</v>
      </c>
      <c r="E2490" s="295">
        <v>18</v>
      </c>
      <c r="F2490" s="295">
        <v>11</v>
      </c>
      <c r="G2490" s="295">
        <v>11.8</v>
      </c>
      <c r="H2490" s="295">
        <v>6.5</v>
      </c>
      <c r="I2490" s="295">
        <v>3.3</v>
      </c>
      <c r="J2490" s="295">
        <v>4.2</v>
      </c>
      <c r="K2490" s="295">
        <v>6.7</v>
      </c>
      <c r="L2490" s="295">
        <v>17.2</v>
      </c>
      <c r="M2490" s="295">
        <v>11.9</v>
      </c>
      <c r="N2490" s="300">
        <v>16.100000000000001</v>
      </c>
      <c r="O2490" s="99"/>
    </row>
    <row r="2491" spans="1:15">
      <c r="A2491" s="99"/>
      <c r="B2491" s="315">
        <v>16</v>
      </c>
      <c r="C2491" s="312">
        <v>21.2</v>
      </c>
      <c r="D2491" s="295">
        <v>14.5</v>
      </c>
      <c r="E2491" s="295">
        <v>17.899999999999999</v>
      </c>
      <c r="F2491" s="295">
        <v>14.5</v>
      </c>
      <c r="G2491" s="295">
        <v>8.5</v>
      </c>
      <c r="H2491" s="295">
        <v>3.5</v>
      </c>
      <c r="I2491" s="295">
        <v>3.8</v>
      </c>
      <c r="J2491" s="295">
        <v>3.1</v>
      </c>
      <c r="K2491" s="295">
        <v>9.1</v>
      </c>
      <c r="L2491" s="295">
        <v>13.2</v>
      </c>
      <c r="M2491" s="295">
        <v>15.4</v>
      </c>
      <c r="N2491" s="300">
        <v>14.8</v>
      </c>
      <c r="O2491" s="99"/>
    </row>
    <row r="2492" spans="1:15">
      <c r="A2492" s="99"/>
      <c r="B2492" s="315">
        <v>17</v>
      </c>
      <c r="C2492" s="312">
        <v>21.7</v>
      </c>
      <c r="D2492" s="295">
        <v>17.600000000000001</v>
      </c>
      <c r="E2492" s="295">
        <v>18.100000000000001</v>
      </c>
      <c r="F2492" s="295">
        <v>13.1</v>
      </c>
      <c r="G2492" s="295">
        <v>8.5</v>
      </c>
      <c r="H2492" s="295">
        <v>4.4000000000000004</v>
      </c>
      <c r="I2492" s="295">
        <v>3</v>
      </c>
      <c r="J2492" s="295">
        <v>1.7</v>
      </c>
      <c r="K2492" s="295">
        <v>9.4</v>
      </c>
      <c r="L2492" s="295">
        <v>9.3000000000000007</v>
      </c>
      <c r="M2492" s="295">
        <v>11.6</v>
      </c>
      <c r="N2492" s="300">
        <v>13.9</v>
      </c>
      <c r="O2492" s="99"/>
    </row>
    <row r="2493" spans="1:15">
      <c r="A2493" s="99"/>
      <c r="B2493" s="315">
        <v>18</v>
      </c>
      <c r="C2493" s="312">
        <v>23.2</v>
      </c>
      <c r="D2493" s="295">
        <v>18</v>
      </c>
      <c r="E2493" s="295">
        <v>17.2</v>
      </c>
      <c r="F2493" s="295">
        <v>11.9</v>
      </c>
      <c r="G2493" s="295">
        <v>8.6</v>
      </c>
      <c r="H2493" s="295">
        <v>9.4</v>
      </c>
      <c r="I2493" s="295">
        <v>3.4</v>
      </c>
      <c r="J2493" s="295">
        <v>2.2000000000000002</v>
      </c>
      <c r="K2493" s="295">
        <v>6.6</v>
      </c>
      <c r="L2493" s="295">
        <v>5.6</v>
      </c>
      <c r="M2493" s="295">
        <v>15.5</v>
      </c>
      <c r="N2493" s="300">
        <v>14.6</v>
      </c>
      <c r="O2493" s="99"/>
    </row>
    <row r="2494" spans="1:15">
      <c r="A2494" s="99"/>
      <c r="B2494" s="315">
        <v>19</v>
      </c>
      <c r="C2494" s="312">
        <v>25.5</v>
      </c>
      <c r="D2494" s="295">
        <v>16.7</v>
      </c>
      <c r="E2494" s="295">
        <v>18.3</v>
      </c>
      <c r="F2494" s="295">
        <v>10.6</v>
      </c>
      <c r="G2494" s="295">
        <v>5.7</v>
      </c>
      <c r="H2494" s="295">
        <v>9.9</v>
      </c>
      <c r="I2494" s="295">
        <v>1.8</v>
      </c>
      <c r="J2494" s="295">
        <v>-1</v>
      </c>
      <c r="K2494" s="295">
        <v>4.8</v>
      </c>
      <c r="L2494" s="295">
        <v>7.6</v>
      </c>
      <c r="M2494" s="295">
        <v>16.100000000000001</v>
      </c>
      <c r="N2494" s="300">
        <v>13.1</v>
      </c>
      <c r="O2494" s="99"/>
    </row>
    <row r="2495" spans="1:15">
      <c r="A2495" s="99"/>
      <c r="B2495" s="315">
        <v>20</v>
      </c>
      <c r="C2495" s="312">
        <v>27.6</v>
      </c>
      <c r="D2495" s="295">
        <v>15.6</v>
      </c>
      <c r="E2495" s="295">
        <v>17.399999999999999</v>
      </c>
      <c r="F2495" s="295">
        <v>13.2</v>
      </c>
      <c r="G2495" s="295">
        <v>5.5</v>
      </c>
      <c r="H2495" s="295">
        <v>4.5999999999999996</v>
      </c>
      <c r="I2495" s="295">
        <v>0.8</v>
      </c>
      <c r="J2495" s="295">
        <v>-0.3</v>
      </c>
      <c r="K2495" s="295">
        <v>3.3</v>
      </c>
      <c r="L2495" s="295">
        <v>12.4</v>
      </c>
      <c r="M2495" s="295">
        <v>10.9</v>
      </c>
      <c r="N2495" s="300">
        <v>12.9</v>
      </c>
      <c r="O2495" s="99"/>
    </row>
    <row r="2496" spans="1:15">
      <c r="A2496" s="99"/>
      <c r="B2496" s="315">
        <v>21</v>
      </c>
      <c r="C2496" s="312">
        <v>22.4</v>
      </c>
      <c r="D2496" s="295">
        <v>13.4</v>
      </c>
      <c r="E2496" s="295">
        <v>16</v>
      </c>
      <c r="F2496" s="295">
        <v>11.4</v>
      </c>
      <c r="G2496" s="295">
        <v>5.2</v>
      </c>
      <c r="H2496" s="295">
        <v>6</v>
      </c>
      <c r="I2496" s="295">
        <v>1.2</v>
      </c>
      <c r="J2496" s="295">
        <v>2.4</v>
      </c>
      <c r="K2496" s="295">
        <v>5.9</v>
      </c>
      <c r="L2496" s="295">
        <v>14.1</v>
      </c>
      <c r="M2496" s="295">
        <v>11.4</v>
      </c>
      <c r="N2496" s="300">
        <v>14.2</v>
      </c>
      <c r="O2496" s="99"/>
    </row>
    <row r="2497" spans="1:15">
      <c r="A2497" s="99"/>
      <c r="B2497" s="315">
        <v>22</v>
      </c>
      <c r="C2497" s="312">
        <v>24.4</v>
      </c>
      <c r="D2497" s="295">
        <v>14.7</v>
      </c>
      <c r="E2497" s="295">
        <v>11.9</v>
      </c>
      <c r="F2497" s="295">
        <v>7.5</v>
      </c>
      <c r="G2497" s="295">
        <v>3.6</v>
      </c>
      <c r="H2497" s="295">
        <v>8.6</v>
      </c>
      <c r="I2497" s="295">
        <v>4.2</v>
      </c>
      <c r="J2497" s="295">
        <v>1.5</v>
      </c>
      <c r="K2497" s="295">
        <v>3.3</v>
      </c>
      <c r="L2497" s="295">
        <v>8.8000000000000007</v>
      </c>
      <c r="M2497" s="295">
        <v>12.1</v>
      </c>
      <c r="N2497" s="300">
        <v>14.8</v>
      </c>
      <c r="O2497" s="99"/>
    </row>
    <row r="2498" spans="1:15">
      <c r="A2498" s="99"/>
      <c r="B2498" s="315">
        <v>23</v>
      </c>
      <c r="C2498" s="312">
        <v>21.6</v>
      </c>
      <c r="D2498" s="295">
        <v>16.2</v>
      </c>
      <c r="E2498" s="295">
        <v>9</v>
      </c>
      <c r="F2498" s="295">
        <v>9.8000000000000007</v>
      </c>
      <c r="G2498" s="295">
        <v>3.8</v>
      </c>
      <c r="H2498" s="295">
        <v>10.4</v>
      </c>
      <c r="I2498" s="295">
        <v>1</v>
      </c>
      <c r="J2498" s="295">
        <v>3.4</v>
      </c>
      <c r="K2498" s="295">
        <v>2.6</v>
      </c>
      <c r="L2498" s="295">
        <v>10.7</v>
      </c>
      <c r="M2498" s="295">
        <v>14.6</v>
      </c>
      <c r="N2498" s="300">
        <v>12.6</v>
      </c>
      <c r="O2498" s="99"/>
    </row>
    <row r="2499" spans="1:15">
      <c r="A2499" s="99"/>
      <c r="B2499" s="315">
        <v>24</v>
      </c>
      <c r="C2499" s="312">
        <v>19.899999999999999</v>
      </c>
      <c r="D2499" s="295">
        <v>12.2</v>
      </c>
      <c r="E2499" s="295">
        <v>10.199999999999999</v>
      </c>
      <c r="F2499" s="295">
        <v>6.6</v>
      </c>
      <c r="G2499" s="295">
        <v>5.3</v>
      </c>
      <c r="H2499" s="295">
        <v>7.1</v>
      </c>
      <c r="I2499" s="295">
        <v>-0.2</v>
      </c>
      <c r="J2499" s="295">
        <v>4.5</v>
      </c>
      <c r="K2499" s="295">
        <v>5.2</v>
      </c>
      <c r="L2499" s="295">
        <v>12.5</v>
      </c>
      <c r="M2499" s="295">
        <v>14.7</v>
      </c>
      <c r="N2499" s="300">
        <v>12.8</v>
      </c>
      <c r="O2499" s="99"/>
    </row>
    <row r="2500" spans="1:15">
      <c r="A2500" s="99"/>
      <c r="B2500" s="315">
        <v>25</v>
      </c>
      <c r="C2500" s="312">
        <v>22.6</v>
      </c>
      <c r="D2500" s="295">
        <v>13.5</v>
      </c>
      <c r="E2500" s="295">
        <v>12.5</v>
      </c>
      <c r="F2500" s="295">
        <v>6.2</v>
      </c>
      <c r="G2500" s="295">
        <v>3.1</v>
      </c>
      <c r="H2500" s="295">
        <v>3.4</v>
      </c>
      <c r="I2500" s="295">
        <v>1.2</v>
      </c>
      <c r="J2500" s="295">
        <v>1.3</v>
      </c>
      <c r="K2500" s="295">
        <v>10.9</v>
      </c>
      <c r="L2500" s="295">
        <v>16.100000000000001</v>
      </c>
      <c r="M2500" s="295">
        <v>16.100000000000001</v>
      </c>
      <c r="N2500" s="300">
        <v>16.8</v>
      </c>
      <c r="O2500" s="99"/>
    </row>
    <row r="2501" spans="1:15">
      <c r="A2501" s="99"/>
      <c r="B2501" s="315">
        <v>26</v>
      </c>
      <c r="C2501" s="312">
        <v>24.4</v>
      </c>
      <c r="D2501" s="295">
        <v>13.1</v>
      </c>
      <c r="E2501" s="295">
        <v>13.7</v>
      </c>
      <c r="F2501" s="295">
        <v>8.1999999999999993</v>
      </c>
      <c r="G2501" s="295">
        <v>1.5</v>
      </c>
      <c r="H2501" s="295">
        <v>-0.5</v>
      </c>
      <c r="I2501" s="295">
        <v>1.9</v>
      </c>
      <c r="J2501" s="295">
        <v>0.9</v>
      </c>
      <c r="K2501" s="295">
        <v>10.4</v>
      </c>
      <c r="L2501" s="295">
        <v>14.6</v>
      </c>
      <c r="M2501" s="295">
        <v>12.9</v>
      </c>
      <c r="N2501" s="300">
        <v>18.7</v>
      </c>
      <c r="O2501" s="99"/>
    </row>
    <row r="2502" spans="1:15">
      <c r="A2502" s="99"/>
      <c r="B2502" s="315">
        <v>27</v>
      </c>
      <c r="C2502" s="312">
        <v>24.1</v>
      </c>
      <c r="D2502" s="295">
        <v>13.1</v>
      </c>
      <c r="E2502" s="295">
        <v>13.2</v>
      </c>
      <c r="F2502" s="295">
        <v>5.8</v>
      </c>
      <c r="G2502" s="295">
        <v>2.8</v>
      </c>
      <c r="H2502" s="295">
        <v>-3.5</v>
      </c>
      <c r="I2502" s="295">
        <v>2.2999999999999998</v>
      </c>
      <c r="J2502" s="295">
        <v>0.8</v>
      </c>
      <c r="K2502" s="295">
        <v>7.9</v>
      </c>
      <c r="L2502" s="295">
        <v>14.8</v>
      </c>
      <c r="M2502" s="295">
        <v>10.9</v>
      </c>
      <c r="N2502" s="300">
        <v>17.7</v>
      </c>
      <c r="O2502" s="99"/>
    </row>
    <row r="2503" spans="1:15">
      <c r="A2503" s="99"/>
      <c r="B2503" s="315">
        <v>28</v>
      </c>
      <c r="C2503" s="312">
        <v>22.2</v>
      </c>
      <c r="D2503" s="295">
        <v>13.6</v>
      </c>
      <c r="E2503" s="295">
        <v>11.5</v>
      </c>
      <c r="F2503" s="295">
        <v>4.8</v>
      </c>
      <c r="G2503" s="295">
        <v>2.5</v>
      </c>
      <c r="H2503" s="295">
        <v>-5.7</v>
      </c>
      <c r="I2503" s="295">
        <v>2.9</v>
      </c>
      <c r="J2503" s="295">
        <v>2.5</v>
      </c>
      <c r="K2503" s="295">
        <v>6</v>
      </c>
      <c r="L2503" s="295">
        <v>5.4</v>
      </c>
      <c r="M2503" s="295">
        <v>14.2</v>
      </c>
      <c r="N2503" s="300">
        <v>16.899999999999999</v>
      </c>
      <c r="O2503" s="99"/>
    </row>
    <row r="2504" spans="1:15">
      <c r="A2504" s="99"/>
      <c r="B2504" s="315">
        <v>29</v>
      </c>
      <c r="C2504" s="312">
        <v>22</v>
      </c>
      <c r="D2504" s="295">
        <v>16.7</v>
      </c>
      <c r="E2504" s="295">
        <v>13.7</v>
      </c>
      <c r="F2504" s="295">
        <v>4.2</v>
      </c>
      <c r="G2504" s="295">
        <v>2.1</v>
      </c>
      <c r="H2504" s="295">
        <v>-5.0999999999999996</v>
      </c>
      <c r="I2504" s="295">
        <v>2.8</v>
      </c>
      <c r="J2504" s="295"/>
      <c r="K2504" s="295">
        <v>9.9</v>
      </c>
      <c r="L2504" s="295">
        <v>7.6</v>
      </c>
      <c r="M2504" s="295">
        <v>15.9</v>
      </c>
      <c r="N2504" s="300">
        <v>18.100000000000001</v>
      </c>
      <c r="O2504" s="99"/>
    </row>
    <row r="2505" spans="1:15">
      <c r="A2505" s="99"/>
      <c r="B2505" s="315">
        <v>30</v>
      </c>
      <c r="C2505" s="312">
        <v>23.1</v>
      </c>
      <c r="D2505" s="295">
        <v>16</v>
      </c>
      <c r="E2505" s="295">
        <v>14.6</v>
      </c>
      <c r="F2505" s="295">
        <v>6.9</v>
      </c>
      <c r="G2505" s="295">
        <v>2.2000000000000002</v>
      </c>
      <c r="H2505" s="295">
        <v>-5.3</v>
      </c>
      <c r="I2505" s="295">
        <v>0.9</v>
      </c>
      <c r="J2505" s="295"/>
      <c r="K2505" s="295">
        <v>5.8</v>
      </c>
      <c r="L2505" s="295">
        <v>9.9</v>
      </c>
      <c r="M2505" s="295">
        <v>14.2</v>
      </c>
      <c r="N2505" s="300">
        <v>20.3</v>
      </c>
      <c r="O2505" s="99"/>
    </row>
    <row r="2506" spans="1:15" ht="15" thickBot="1">
      <c r="A2506" s="99"/>
      <c r="B2506" s="323">
        <v>31</v>
      </c>
      <c r="C2506" s="313">
        <v>19.3</v>
      </c>
      <c r="D2506" s="302">
        <v>14.8</v>
      </c>
      <c r="E2506" s="302"/>
      <c r="F2506" s="302">
        <v>8</v>
      </c>
      <c r="G2506" s="302"/>
      <c r="H2506" s="302">
        <v>-2.6</v>
      </c>
      <c r="I2506" s="302">
        <v>0.2</v>
      </c>
      <c r="J2506" s="302"/>
      <c r="K2506" s="302">
        <v>6.6</v>
      </c>
      <c r="L2506" s="302"/>
      <c r="M2506" s="302">
        <v>15.3</v>
      </c>
      <c r="N2506" s="303"/>
      <c r="O2506" s="99"/>
    </row>
    <row r="2507" spans="1:15">
      <c r="A2507" s="306" t="s">
        <v>652</v>
      </c>
      <c r="B2507" s="304" t="s">
        <v>211</v>
      </c>
      <c r="C2507" s="219">
        <v>0</v>
      </c>
      <c r="D2507" s="219">
        <v>0</v>
      </c>
      <c r="E2507" s="219">
        <v>6</v>
      </c>
      <c r="F2507" s="219">
        <v>15</v>
      </c>
      <c r="G2507" s="219">
        <v>31</v>
      </c>
      <c r="H2507" s="219">
        <v>31</v>
      </c>
      <c r="I2507" s="219">
        <v>31</v>
      </c>
      <c r="J2507" s="219">
        <v>28</v>
      </c>
      <c r="K2507" s="219">
        <v>31</v>
      </c>
      <c r="L2507" s="219">
        <v>24</v>
      </c>
      <c r="M2507" s="219">
        <v>11</v>
      </c>
      <c r="N2507" s="220">
        <v>5</v>
      </c>
    </row>
    <row r="2508" spans="1:15" ht="15" thickBot="1">
      <c r="A2508" s="307" t="s">
        <v>651</v>
      </c>
      <c r="B2508" s="305" t="s">
        <v>650</v>
      </c>
      <c r="C2508" s="211">
        <v>21.119354838709675</v>
      </c>
      <c r="D2508" s="211">
        <v>17.316129032258065</v>
      </c>
      <c r="E2508" s="211">
        <v>15.489999999999998</v>
      </c>
      <c r="F2508" s="211">
        <v>11.17741935483871</v>
      </c>
      <c r="G2508" s="211">
        <v>7.1466666666666656</v>
      </c>
      <c r="H2508" s="211">
        <v>3.4096774193548391</v>
      </c>
      <c r="I2508" s="211">
        <v>2.9709677419354841</v>
      </c>
      <c r="J2508" s="211">
        <v>1.2499999999999998</v>
      </c>
      <c r="K2508" s="211">
        <v>5.725806451612903</v>
      </c>
      <c r="L2508" s="211">
        <v>9.1266666666666652</v>
      </c>
      <c r="M2508" s="211">
        <v>13.870967741935482</v>
      </c>
      <c r="N2508" s="212">
        <v>17.163333333333338</v>
      </c>
    </row>
    <row r="2509" spans="1:15">
      <c r="B2509" s="108"/>
      <c r="C2509" s="105"/>
      <c r="D2509" s="105"/>
      <c r="E2509" s="107"/>
      <c r="F2509" s="105"/>
      <c r="G2509" s="105"/>
      <c r="H2509" s="106"/>
      <c r="I2509" s="105"/>
      <c r="J2509" s="105"/>
      <c r="K2509" s="105"/>
      <c r="L2509" s="105"/>
      <c r="M2509" s="105"/>
      <c r="N2509" s="105"/>
    </row>
    <row r="2510" spans="1:15" ht="15" thickBot="1">
      <c r="B2510" s="108"/>
      <c r="C2510" s="105"/>
      <c r="D2510" s="105"/>
      <c r="E2510" s="107"/>
      <c r="F2510" s="105"/>
      <c r="G2510" s="105"/>
      <c r="H2510" s="106"/>
      <c r="I2510" s="105"/>
      <c r="J2510" s="105"/>
      <c r="K2510" s="105"/>
      <c r="L2510" s="105"/>
      <c r="M2510" s="105"/>
      <c r="N2510" s="105"/>
    </row>
    <row r="2511" spans="1:15" ht="15" thickBot="1">
      <c r="A2511" s="318" t="s">
        <v>681</v>
      </c>
      <c r="B2511" s="284" t="s">
        <v>236</v>
      </c>
      <c r="C2511" s="285" t="s">
        <v>667</v>
      </c>
      <c r="D2511" s="285" t="s">
        <v>667</v>
      </c>
      <c r="E2511" s="285" t="s">
        <v>667</v>
      </c>
      <c r="F2511" s="285" t="s">
        <v>667</v>
      </c>
      <c r="G2511" s="285" t="s">
        <v>667</v>
      </c>
      <c r="H2511" s="285" t="s">
        <v>667</v>
      </c>
      <c r="I2511" s="285" t="s">
        <v>666</v>
      </c>
      <c r="J2511" s="285" t="s">
        <v>666</v>
      </c>
      <c r="K2511" s="285" t="s">
        <v>666</v>
      </c>
      <c r="L2511" s="285" t="s">
        <v>666</v>
      </c>
      <c r="M2511" s="285" t="s">
        <v>666</v>
      </c>
      <c r="N2511" s="286" t="s">
        <v>666</v>
      </c>
      <c r="O2511" s="99"/>
    </row>
    <row r="2512" spans="1:15" ht="15" thickBot="1">
      <c r="A2512" s="102"/>
      <c r="B2512" s="287" t="s">
        <v>195</v>
      </c>
      <c r="C2512" s="288" t="s">
        <v>665</v>
      </c>
      <c r="D2512" s="288" t="s">
        <v>664</v>
      </c>
      <c r="E2512" s="288" t="s">
        <v>663</v>
      </c>
      <c r="F2512" s="288" t="s">
        <v>662</v>
      </c>
      <c r="G2512" s="288" t="s">
        <v>661</v>
      </c>
      <c r="H2512" s="288" t="s">
        <v>660</v>
      </c>
      <c r="I2512" s="288" t="s">
        <v>659</v>
      </c>
      <c r="J2512" s="288" t="s">
        <v>658</v>
      </c>
      <c r="K2512" s="288" t="s">
        <v>657</v>
      </c>
      <c r="L2512" s="288" t="s">
        <v>656</v>
      </c>
      <c r="M2512" s="288" t="s">
        <v>655</v>
      </c>
      <c r="N2512" s="289" t="s">
        <v>654</v>
      </c>
      <c r="O2512" s="99"/>
    </row>
    <row r="2513" spans="1:15" ht="15" thickBot="1">
      <c r="A2513" s="102"/>
      <c r="B2513" s="319" t="s">
        <v>653</v>
      </c>
      <c r="C2513" s="102"/>
      <c r="D2513" s="102"/>
      <c r="E2513" s="104"/>
      <c r="F2513" s="102"/>
      <c r="G2513" s="102"/>
      <c r="H2513" s="103"/>
      <c r="I2513" s="102"/>
      <c r="J2513" s="102"/>
      <c r="K2513" s="102"/>
      <c r="L2513" s="102"/>
      <c r="M2513" s="102"/>
      <c r="N2513" s="102"/>
      <c r="O2513" s="99"/>
    </row>
    <row r="2514" spans="1:15">
      <c r="A2514" s="99"/>
      <c r="B2514" s="314">
        <v>1</v>
      </c>
      <c r="C2514" s="322">
        <v>14.5</v>
      </c>
      <c r="D2514" s="297">
        <v>18.7</v>
      </c>
      <c r="E2514" s="297">
        <v>12.7</v>
      </c>
      <c r="F2514" s="297">
        <v>14.8</v>
      </c>
      <c r="G2514" s="297">
        <v>9.4</v>
      </c>
      <c r="H2514" s="297">
        <v>-0.1</v>
      </c>
      <c r="I2514" s="297">
        <v>0.8</v>
      </c>
      <c r="J2514" s="297">
        <v>-0.3</v>
      </c>
      <c r="K2514" s="297">
        <v>2.5</v>
      </c>
      <c r="L2514" s="297">
        <v>1.6</v>
      </c>
      <c r="M2514" s="297">
        <v>9.6999999999999993</v>
      </c>
      <c r="N2514" s="298">
        <v>18.8</v>
      </c>
      <c r="O2514" s="99"/>
    </row>
    <row r="2515" spans="1:15">
      <c r="A2515" s="99"/>
      <c r="B2515" s="315">
        <v>2</v>
      </c>
      <c r="C2515" s="312">
        <v>16.899999999999999</v>
      </c>
      <c r="D2515" s="295">
        <v>23.4</v>
      </c>
      <c r="E2515" s="295">
        <v>12.9</v>
      </c>
      <c r="F2515" s="295">
        <v>12.7</v>
      </c>
      <c r="G2515" s="295">
        <v>6.8</v>
      </c>
      <c r="H2515" s="295">
        <v>-0.5</v>
      </c>
      <c r="I2515" s="295">
        <v>1.7</v>
      </c>
      <c r="J2515" s="295">
        <v>-2.1</v>
      </c>
      <c r="K2515" s="295">
        <v>4.0999999999999996</v>
      </c>
      <c r="L2515" s="295">
        <v>0.7</v>
      </c>
      <c r="M2515" s="295">
        <v>8.8000000000000007</v>
      </c>
      <c r="N2515" s="300">
        <v>19.600000000000001</v>
      </c>
      <c r="O2515" s="99"/>
    </row>
    <row r="2516" spans="1:15">
      <c r="A2516" s="99"/>
      <c r="B2516" s="315">
        <v>3</v>
      </c>
      <c r="C2516" s="312">
        <v>17.5</v>
      </c>
      <c r="D2516" s="295">
        <v>17.899999999999999</v>
      </c>
      <c r="E2516" s="295">
        <v>14.9</v>
      </c>
      <c r="F2516" s="295">
        <v>11.5</v>
      </c>
      <c r="G2516" s="295">
        <v>6.6</v>
      </c>
      <c r="H2516" s="295">
        <v>2.5</v>
      </c>
      <c r="I2516" s="295">
        <v>0.9</v>
      </c>
      <c r="J2516" s="295">
        <v>-2</v>
      </c>
      <c r="K2516" s="295">
        <v>3.1</v>
      </c>
      <c r="L2516" s="295">
        <v>1</v>
      </c>
      <c r="M2516" s="295">
        <v>9.1</v>
      </c>
      <c r="N2516" s="300">
        <v>23.3</v>
      </c>
      <c r="O2516" s="99"/>
    </row>
    <row r="2517" spans="1:15">
      <c r="A2517" s="99"/>
      <c r="B2517" s="315">
        <v>4</v>
      </c>
      <c r="C2517" s="312">
        <v>21.5</v>
      </c>
      <c r="D2517" s="295">
        <v>18.2</v>
      </c>
      <c r="E2517" s="295">
        <v>17.100000000000001</v>
      </c>
      <c r="F2517" s="295">
        <v>10.199999999999999</v>
      </c>
      <c r="G2517" s="295">
        <v>9.9</v>
      </c>
      <c r="H2517" s="295">
        <v>4.5999999999999996</v>
      </c>
      <c r="I2517" s="295">
        <v>0.4</v>
      </c>
      <c r="J2517" s="295">
        <v>-2.6</v>
      </c>
      <c r="K2517" s="295">
        <v>2.5</v>
      </c>
      <c r="L2517" s="295">
        <v>1.6</v>
      </c>
      <c r="M2517" s="295">
        <v>15.2</v>
      </c>
      <c r="N2517" s="300">
        <v>17.600000000000001</v>
      </c>
      <c r="O2517" s="99"/>
    </row>
    <row r="2518" spans="1:15">
      <c r="A2518" s="99"/>
      <c r="B2518" s="315">
        <v>5</v>
      </c>
      <c r="C2518" s="312">
        <v>19.600000000000001</v>
      </c>
      <c r="D2518" s="295">
        <v>18.100000000000001</v>
      </c>
      <c r="E2518" s="295">
        <v>18.3</v>
      </c>
      <c r="F2518" s="295">
        <v>11.7</v>
      </c>
      <c r="G2518" s="295">
        <v>12.8</v>
      </c>
      <c r="H2518" s="295">
        <v>4.2</v>
      </c>
      <c r="I2518" s="295">
        <v>-0.2</v>
      </c>
      <c r="J2518" s="295">
        <v>-3.7</v>
      </c>
      <c r="K2518" s="295">
        <v>0.6</v>
      </c>
      <c r="L2518" s="295">
        <v>1.6</v>
      </c>
      <c r="M2518" s="295">
        <v>18.3</v>
      </c>
      <c r="N2518" s="300">
        <v>19.7</v>
      </c>
      <c r="O2518" s="99"/>
    </row>
    <row r="2519" spans="1:15">
      <c r="A2519" s="99"/>
      <c r="B2519" s="315">
        <v>6</v>
      </c>
      <c r="C2519" s="312">
        <v>21.9</v>
      </c>
      <c r="D2519" s="295">
        <v>17.899999999999999</v>
      </c>
      <c r="E2519" s="295">
        <v>17.7</v>
      </c>
      <c r="F2519" s="295">
        <v>11.8</v>
      </c>
      <c r="G2519" s="295">
        <v>9.3000000000000007</v>
      </c>
      <c r="H2519" s="295">
        <v>4.5</v>
      </c>
      <c r="I2519" s="295">
        <v>-3.9</v>
      </c>
      <c r="J2519" s="295">
        <v>-4.5</v>
      </c>
      <c r="K2519" s="295">
        <v>3.2</v>
      </c>
      <c r="L2519" s="295">
        <v>1.8</v>
      </c>
      <c r="M2519" s="295">
        <v>12.7</v>
      </c>
      <c r="N2519" s="300">
        <v>23.9</v>
      </c>
      <c r="O2519" s="99"/>
    </row>
    <row r="2520" spans="1:15">
      <c r="A2520" s="99"/>
      <c r="B2520" s="315">
        <v>7</v>
      </c>
      <c r="C2520" s="312">
        <v>24.4</v>
      </c>
      <c r="D2520" s="295">
        <v>19.8</v>
      </c>
      <c r="E2520" s="295">
        <v>18.100000000000001</v>
      </c>
      <c r="F2520" s="295">
        <v>12</v>
      </c>
      <c r="G2520" s="295">
        <v>8.6</v>
      </c>
      <c r="H2520" s="295">
        <v>2.7</v>
      </c>
      <c r="I2520" s="295">
        <v>-4.7</v>
      </c>
      <c r="J2520" s="295">
        <v>-4.4000000000000004</v>
      </c>
      <c r="K2520" s="295">
        <v>2.5</v>
      </c>
      <c r="L2520" s="295">
        <v>5.4</v>
      </c>
      <c r="M2520" s="295">
        <v>11.9</v>
      </c>
      <c r="N2520" s="300">
        <v>20.9</v>
      </c>
      <c r="O2520" s="99"/>
    </row>
    <row r="2521" spans="1:15">
      <c r="A2521" s="99"/>
      <c r="B2521" s="315">
        <v>8</v>
      </c>
      <c r="C2521" s="312">
        <v>21.8</v>
      </c>
      <c r="D2521" s="295">
        <v>20.2</v>
      </c>
      <c r="E2521" s="295">
        <v>18.8</v>
      </c>
      <c r="F2521" s="295">
        <v>13</v>
      </c>
      <c r="G2521" s="295">
        <v>6.5</v>
      </c>
      <c r="H2521" s="295">
        <v>0.8</v>
      </c>
      <c r="I2521" s="295">
        <v>-1.2</v>
      </c>
      <c r="J2521" s="295">
        <v>-2.1</v>
      </c>
      <c r="K2521" s="295">
        <v>4.2</v>
      </c>
      <c r="L2521" s="295">
        <v>5.4</v>
      </c>
      <c r="M2521" s="295">
        <v>14.4</v>
      </c>
      <c r="N2521" s="300">
        <v>18.399999999999999</v>
      </c>
      <c r="O2521" s="99"/>
    </row>
    <row r="2522" spans="1:15">
      <c r="A2522" s="99"/>
      <c r="B2522" s="315">
        <v>9</v>
      </c>
      <c r="C2522" s="312">
        <v>15.3</v>
      </c>
      <c r="D2522" s="295">
        <v>22</v>
      </c>
      <c r="E2522" s="295">
        <v>16.2</v>
      </c>
      <c r="F2522" s="295">
        <v>12.3</v>
      </c>
      <c r="G2522" s="295">
        <v>10.199999999999999</v>
      </c>
      <c r="H2522" s="295">
        <v>-2.7</v>
      </c>
      <c r="I2522" s="295">
        <v>5.7</v>
      </c>
      <c r="J2522" s="295">
        <v>0.2</v>
      </c>
      <c r="K2522" s="295">
        <v>2.7</v>
      </c>
      <c r="L2522" s="295">
        <v>8.5</v>
      </c>
      <c r="M2522" s="295">
        <v>14.1</v>
      </c>
      <c r="N2522" s="300">
        <v>12.2</v>
      </c>
      <c r="O2522" s="99"/>
    </row>
    <row r="2523" spans="1:15">
      <c r="A2523" s="99"/>
      <c r="B2523" s="315">
        <v>10</v>
      </c>
      <c r="C2523" s="312">
        <v>14.5</v>
      </c>
      <c r="D2523" s="295">
        <v>22.8</v>
      </c>
      <c r="E2523" s="295">
        <v>13.9</v>
      </c>
      <c r="F2523" s="295">
        <v>13.2</v>
      </c>
      <c r="G2523" s="295">
        <v>10.3</v>
      </c>
      <c r="H2523" s="295">
        <v>-0.9</v>
      </c>
      <c r="I2523" s="295">
        <v>11.6</v>
      </c>
      <c r="J2523" s="295">
        <v>2.2999999999999998</v>
      </c>
      <c r="K2523" s="295">
        <v>3.4</v>
      </c>
      <c r="L2523" s="295">
        <v>10</v>
      </c>
      <c r="M2523" s="295">
        <v>12.2</v>
      </c>
      <c r="N2523" s="300">
        <v>14.7</v>
      </c>
      <c r="O2523" s="99"/>
    </row>
    <row r="2524" spans="1:15">
      <c r="A2524" s="99"/>
      <c r="B2524" s="315">
        <v>11</v>
      </c>
      <c r="C2524" s="312">
        <v>16.3</v>
      </c>
      <c r="D2524" s="295">
        <v>17.600000000000001</v>
      </c>
      <c r="E2524" s="295">
        <v>12.3</v>
      </c>
      <c r="F2524" s="295">
        <v>14</v>
      </c>
      <c r="G2524" s="295">
        <v>11.6</v>
      </c>
      <c r="H2524" s="295">
        <v>3.2</v>
      </c>
      <c r="I2524" s="295">
        <v>2.1</v>
      </c>
      <c r="J2524" s="295">
        <v>1</v>
      </c>
      <c r="K2524" s="295">
        <v>2.6</v>
      </c>
      <c r="L2524" s="295">
        <v>13</v>
      </c>
      <c r="M2524" s="295">
        <v>11.7</v>
      </c>
      <c r="N2524" s="300">
        <v>18.3</v>
      </c>
      <c r="O2524" s="99"/>
    </row>
    <row r="2525" spans="1:15">
      <c r="A2525" s="99"/>
      <c r="B2525" s="315">
        <v>12</v>
      </c>
      <c r="C2525" s="312">
        <v>16.399999999999999</v>
      </c>
      <c r="D2525" s="295">
        <v>16.600000000000001</v>
      </c>
      <c r="E2525" s="295">
        <v>14.7</v>
      </c>
      <c r="F2525" s="295">
        <v>13.8</v>
      </c>
      <c r="G2525" s="295">
        <v>10.8</v>
      </c>
      <c r="H2525" s="295">
        <v>6</v>
      </c>
      <c r="I2525" s="295">
        <v>4</v>
      </c>
      <c r="J2525" s="295">
        <v>1.5</v>
      </c>
      <c r="K2525" s="295">
        <v>2.7</v>
      </c>
      <c r="L2525" s="295">
        <v>10.7</v>
      </c>
      <c r="M2525" s="295">
        <v>17.100000000000001</v>
      </c>
      <c r="N2525" s="300">
        <v>23.3</v>
      </c>
      <c r="O2525" s="99"/>
    </row>
    <row r="2526" spans="1:15">
      <c r="A2526" s="99"/>
      <c r="B2526" s="315">
        <v>13</v>
      </c>
      <c r="C2526" s="312">
        <v>18.2</v>
      </c>
      <c r="D2526" s="295">
        <v>15.9</v>
      </c>
      <c r="E2526" s="295">
        <v>14.6</v>
      </c>
      <c r="F2526" s="295">
        <v>14.4</v>
      </c>
      <c r="G2526" s="295">
        <v>10.1</v>
      </c>
      <c r="H2526" s="295">
        <v>5.2</v>
      </c>
      <c r="I2526" s="295">
        <v>4.2</v>
      </c>
      <c r="J2526" s="295">
        <v>0.4</v>
      </c>
      <c r="K2526" s="295">
        <v>1.6</v>
      </c>
      <c r="L2526" s="295">
        <v>8.1999999999999993</v>
      </c>
      <c r="M2526" s="295">
        <v>14.5</v>
      </c>
      <c r="N2526" s="300">
        <v>18.600000000000001</v>
      </c>
      <c r="O2526" s="99"/>
    </row>
    <row r="2527" spans="1:15">
      <c r="A2527" s="99"/>
      <c r="B2527" s="315">
        <v>14</v>
      </c>
      <c r="C2527" s="312">
        <v>19.2</v>
      </c>
      <c r="D2527" s="295">
        <v>15.2</v>
      </c>
      <c r="E2527" s="295">
        <v>16.600000000000001</v>
      </c>
      <c r="F2527" s="295">
        <v>12.4</v>
      </c>
      <c r="G2527" s="295">
        <v>8.9</v>
      </c>
      <c r="H2527" s="295">
        <v>3.6</v>
      </c>
      <c r="I2527" s="295">
        <v>4.5</v>
      </c>
      <c r="J2527" s="295">
        <v>1.6</v>
      </c>
      <c r="K2527" s="295">
        <v>1.4</v>
      </c>
      <c r="L2527" s="295">
        <v>8.1</v>
      </c>
      <c r="M2527" s="295">
        <v>11.2</v>
      </c>
      <c r="N2527" s="300">
        <v>20.100000000000001</v>
      </c>
      <c r="O2527" s="99"/>
    </row>
    <row r="2528" spans="1:15">
      <c r="A2528" s="99"/>
      <c r="B2528" s="315">
        <v>15</v>
      </c>
      <c r="C2528" s="312">
        <v>21.3</v>
      </c>
      <c r="D2528" s="295">
        <v>15</v>
      </c>
      <c r="E2528" s="295">
        <v>16.100000000000001</v>
      </c>
      <c r="F2528" s="295">
        <v>10</v>
      </c>
      <c r="G2528" s="295">
        <v>9.5</v>
      </c>
      <c r="H2528" s="295">
        <v>3.4</v>
      </c>
      <c r="I2528" s="295">
        <v>2</v>
      </c>
      <c r="J2528" s="295">
        <v>3.7</v>
      </c>
      <c r="K2528" s="295">
        <v>4.3</v>
      </c>
      <c r="L2528" s="295">
        <v>13.5</v>
      </c>
      <c r="M2528" s="295">
        <v>11</v>
      </c>
      <c r="N2528" s="300">
        <v>15.6</v>
      </c>
      <c r="O2528" s="99"/>
    </row>
    <row r="2529" spans="1:15">
      <c r="A2529" s="99"/>
      <c r="B2529" s="315">
        <v>16</v>
      </c>
      <c r="C2529" s="312">
        <v>22.2</v>
      </c>
      <c r="D2529" s="295">
        <v>13.8</v>
      </c>
      <c r="E2529" s="295">
        <v>16.399999999999999</v>
      </c>
      <c r="F2529" s="295">
        <v>12.7</v>
      </c>
      <c r="G2529" s="295">
        <v>8.3000000000000007</v>
      </c>
      <c r="H2529" s="295">
        <v>3.8</v>
      </c>
      <c r="I2529" s="295">
        <v>3.4</v>
      </c>
      <c r="J2529" s="295">
        <v>2</v>
      </c>
      <c r="K2529" s="295">
        <v>7.7</v>
      </c>
      <c r="L2529" s="295">
        <v>14.4</v>
      </c>
      <c r="M2529" s="295">
        <v>15.9</v>
      </c>
      <c r="N2529" s="300">
        <v>14.8</v>
      </c>
      <c r="O2529" s="99"/>
    </row>
    <row r="2530" spans="1:15">
      <c r="A2530" s="99"/>
      <c r="B2530" s="315">
        <v>17</v>
      </c>
      <c r="C2530" s="312">
        <v>22</v>
      </c>
      <c r="D2530" s="295">
        <v>13.7</v>
      </c>
      <c r="E2530" s="295">
        <v>16</v>
      </c>
      <c r="F2530" s="295">
        <v>11.6</v>
      </c>
      <c r="G2530" s="295">
        <v>7.5</v>
      </c>
      <c r="H2530" s="295">
        <v>2.5</v>
      </c>
      <c r="I2530" s="295">
        <v>1.7</v>
      </c>
      <c r="J2530" s="295">
        <v>1.2</v>
      </c>
      <c r="K2530" s="295">
        <v>6.2</v>
      </c>
      <c r="L2530" s="295">
        <v>7.2</v>
      </c>
      <c r="M2530" s="295">
        <v>12.1</v>
      </c>
      <c r="N2530" s="300">
        <v>12.4</v>
      </c>
      <c r="O2530" s="99"/>
    </row>
    <row r="2531" spans="1:15">
      <c r="A2531" s="99"/>
      <c r="B2531" s="315">
        <v>18</v>
      </c>
      <c r="C2531" s="312">
        <v>22.5</v>
      </c>
      <c r="D2531" s="295">
        <v>16.8</v>
      </c>
      <c r="E2531" s="295">
        <v>15.5</v>
      </c>
      <c r="F2531" s="295">
        <v>11.5</v>
      </c>
      <c r="G2531" s="295">
        <v>6.5</v>
      </c>
      <c r="H2531" s="295">
        <v>7.6</v>
      </c>
      <c r="I2531" s="295">
        <v>0.6</v>
      </c>
      <c r="J2531" s="295">
        <v>0.2</v>
      </c>
      <c r="K2531" s="295">
        <v>4.0999999999999996</v>
      </c>
      <c r="L2531" s="295">
        <v>4.5999999999999996</v>
      </c>
      <c r="M2531" s="295">
        <v>15.8</v>
      </c>
      <c r="N2531" s="300">
        <v>14.3</v>
      </c>
      <c r="O2531" s="99"/>
    </row>
    <row r="2532" spans="1:15">
      <c r="A2532" s="99"/>
      <c r="B2532" s="315">
        <v>19</v>
      </c>
      <c r="C2532" s="312">
        <v>23.5</v>
      </c>
      <c r="D2532" s="295">
        <v>15.9</v>
      </c>
      <c r="E2532" s="295">
        <v>16.100000000000001</v>
      </c>
      <c r="F2532" s="295">
        <v>10.6</v>
      </c>
      <c r="G2532" s="295">
        <v>4.7</v>
      </c>
      <c r="H2532" s="295">
        <v>9.4</v>
      </c>
      <c r="I2532" s="295">
        <v>0.6</v>
      </c>
      <c r="J2532" s="295">
        <v>-0.5</v>
      </c>
      <c r="K2532" s="295">
        <v>2.9</v>
      </c>
      <c r="L2532" s="295">
        <v>7.6</v>
      </c>
      <c r="M2532" s="295">
        <v>13.3</v>
      </c>
      <c r="N2532" s="300">
        <v>11.3</v>
      </c>
      <c r="O2532" s="99"/>
    </row>
    <row r="2533" spans="1:15">
      <c r="A2533" s="99"/>
      <c r="B2533" s="315">
        <v>20</v>
      </c>
      <c r="C2533" s="312">
        <v>26.5</v>
      </c>
      <c r="D2533" s="295">
        <v>15</v>
      </c>
      <c r="E2533" s="295">
        <v>16.3</v>
      </c>
      <c r="F2533" s="295">
        <v>12.5</v>
      </c>
      <c r="G2533" s="295">
        <v>4.0999999999999996</v>
      </c>
      <c r="H2533" s="295">
        <v>3.7</v>
      </c>
      <c r="I2533" s="295">
        <v>0.9</v>
      </c>
      <c r="J2533" s="295">
        <v>2.2999999999999998</v>
      </c>
      <c r="K2533" s="295">
        <v>3.7</v>
      </c>
      <c r="L2533" s="295">
        <v>11.1</v>
      </c>
      <c r="M2533" s="295">
        <v>9.3000000000000007</v>
      </c>
      <c r="N2533" s="300">
        <v>10.8</v>
      </c>
      <c r="O2533" s="99"/>
    </row>
    <row r="2534" spans="1:15">
      <c r="A2534" s="99"/>
      <c r="B2534" s="315">
        <v>21</v>
      </c>
      <c r="C2534" s="312">
        <v>20.2</v>
      </c>
      <c r="D2534" s="295">
        <v>12.9</v>
      </c>
      <c r="E2534" s="295">
        <v>15.6</v>
      </c>
      <c r="F2534" s="295">
        <v>11.7</v>
      </c>
      <c r="G2534" s="295">
        <v>3.5</v>
      </c>
      <c r="H2534" s="295">
        <v>3.4</v>
      </c>
      <c r="I2534" s="295">
        <v>1.5</v>
      </c>
      <c r="J2534" s="295">
        <v>1.1000000000000001</v>
      </c>
      <c r="K2534" s="295">
        <v>6.2</v>
      </c>
      <c r="L2534" s="295">
        <v>12.6</v>
      </c>
      <c r="M2534" s="295">
        <v>10.4</v>
      </c>
      <c r="N2534" s="300">
        <v>12.9</v>
      </c>
      <c r="O2534" s="99"/>
    </row>
    <row r="2535" spans="1:15">
      <c r="A2535" s="99"/>
      <c r="B2535" s="315">
        <v>22</v>
      </c>
      <c r="C2535" s="312">
        <v>21.7</v>
      </c>
      <c r="D2535" s="295">
        <v>16.3</v>
      </c>
      <c r="E2535" s="295">
        <v>9.6999999999999993</v>
      </c>
      <c r="F2535" s="295">
        <v>5.6</v>
      </c>
      <c r="G2535" s="295">
        <v>3.4</v>
      </c>
      <c r="H2535" s="295">
        <v>6.4</v>
      </c>
      <c r="I2535" s="295">
        <v>4</v>
      </c>
      <c r="J2535" s="295">
        <v>0.9</v>
      </c>
      <c r="K2535" s="295">
        <v>2</v>
      </c>
      <c r="L2535" s="295">
        <v>10.5</v>
      </c>
      <c r="M2535" s="295">
        <v>12.9</v>
      </c>
      <c r="N2535" s="300">
        <v>13.8</v>
      </c>
      <c r="O2535" s="99"/>
    </row>
    <row r="2536" spans="1:15">
      <c r="A2536" s="99"/>
      <c r="B2536" s="315">
        <v>23</v>
      </c>
      <c r="C2536" s="312">
        <v>20.6</v>
      </c>
      <c r="D2536" s="295">
        <v>14.5</v>
      </c>
      <c r="E2536" s="295">
        <v>7.3</v>
      </c>
      <c r="F2536" s="295">
        <v>7.7</v>
      </c>
      <c r="G2536" s="295">
        <v>4.3</v>
      </c>
      <c r="H2536" s="295">
        <v>8.1999999999999993</v>
      </c>
      <c r="I2536" s="295">
        <v>1.4</v>
      </c>
      <c r="J2536" s="295">
        <v>2.9</v>
      </c>
      <c r="K2536" s="295">
        <v>3.3</v>
      </c>
      <c r="L2536" s="295">
        <v>11.4</v>
      </c>
      <c r="M2536" s="295">
        <v>13</v>
      </c>
      <c r="N2536" s="300">
        <v>12.2</v>
      </c>
      <c r="O2536" s="99"/>
    </row>
    <row r="2537" spans="1:15">
      <c r="A2537" s="99"/>
      <c r="B2537" s="315">
        <v>24</v>
      </c>
      <c r="C2537" s="312">
        <v>17.2</v>
      </c>
      <c r="D2537" s="295">
        <v>10.7</v>
      </c>
      <c r="E2537" s="295">
        <v>9.6</v>
      </c>
      <c r="F2537" s="295">
        <v>4.5999999999999996</v>
      </c>
      <c r="G2537" s="295">
        <v>2.6</v>
      </c>
      <c r="H2537" s="295">
        <v>5.6</v>
      </c>
      <c r="I2537" s="295">
        <v>-1.5</v>
      </c>
      <c r="J2537" s="295">
        <v>4.2</v>
      </c>
      <c r="K2537" s="295">
        <v>7.1</v>
      </c>
      <c r="L2537" s="295">
        <v>10.3</v>
      </c>
      <c r="M2537" s="295">
        <v>13.3</v>
      </c>
      <c r="N2537" s="300">
        <v>12.4</v>
      </c>
      <c r="O2537" s="99"/>
    </row>
    <row r="2538" spans="1:15">
      <c r="A2538" s="99"/>
      <c r="B2538" s="315">
        <v>25</v>
      </c>
      <c r="C2538" s="312">
        <v>19.3</v>
      </c>
      <c r="D2538" s="295">
        <v>12.9</v>
      </c>
      <c r="E2538" s="295">
        <v>11.4</v>
      </c>
      <c r="F2538" s="295">
        <v>5.3</v>
      </c>
      <c r="G2538" s="295">
        <v>3.3</v>
      </c>
      <c r="H2538" s="295">
        <v>3</v>
      </c>
      <c r="I2538" s="295">
        <v>-0.2</v>
      </c>
      <c r="J2538" s="295">
        <v>2.7</v>
      </c>
      <c r="K2538" s="295">
        <v>10</v>
      </c>
      <c r="L2538" s="295">
        <v>15.3</v>
      </c>
      <c r="M2538" s="295">
        <v>16.399999999999999</v>
      </c>
      <c r="N2538" s="300">
        <v>15.5</v>
      </c>
      <c r="O2538" s="99"/>
    </row>
    <row r="2539" spans="1:15">
      <c r="A2539" s="99"/>
      <c r="B2539" s="315">
        <v>26</v>
      </c>
      <c r="C2539" s="312">
        <v>22.1</v>
      </c>
      <c r="D2539" s="295">
        <v>13.1</v>
      </c>
      <c r="E2539" s="295">
        <v>11.7</v>
      </c>
      <c r="F2539" s="295">
        <v>4.7</v>
      </c>
      <c r="G2539" s="295">
        <v>1.7</v>
      </c>
      <c r="H2539" s="295">
        <v>-1.8</v>
      </c>
      <c r="I2539" s="295">
        <v>-0.4</v>
      </c>
      <c r="J2539" s="295">
        <v>2.2999999999999998</v>
      </c>
      <c r="K2539" s="295">
        <v>9.6999999999999993</v>
      </c>
      <c r="L2539" s="295">
        <v>12.3</v>
      </c>
      <c r="M2539" s="295">
        <v>11.4</v>
      </c>
      <c r="N2539" s="300">
        <v>18.8</v>
      </c>
      <c r="O2539" s="99"/>
    </row>
    <row r="2540" spans="1:15">
      <c r="A2540" s="99"/>
      <c r="B2540" s="315">
        <v>27</v>
      </c>
      <c r="C2540" s="312">
        <v>20.9</v>
      </c>
      <c r="D2540" s="295">
        <v>12.7</v>
      </c>
      <c r="E2540" s="295">
        <v>11.9</v>
      </c>
      <c r="F2540" s="295">
        <v>4.0999999999999996</v>
      </c>
      <c r="G2540" s="295">
        <v>0.2</v>
      </c>
      <c r="H2540" s="295">
        <v>-5.4</v>
      </c>
      <c r="I2540" s="295">
        <v>0.1</v>
      </c>
      <c r="J2540" s="295">
        <v>3.3</v>
      </c>
      <c r="K2540" s="295">
        <v>5.6</v>
      </c>
      <c r="L2540" s="295">
        <v>15.6</v>
      </c>
      <c r="M2540" s="295">
        <v>9.6999999999999993</v>
      </c>
      <c r="N2540" s="300">
        <v>17</v>
      </c>
      <c r="O2540" s="99"/>
    </row>
    <row r="2541" spans="1:15">
      <c r="A2541" s="99"/>
      <c r="B2541" s="315">
        <v>28</v>
      </c>
      <c r="C2541" s="312">
        <v>21.2</v>
      </c>
      <c r="D2541" s="295">
        <v>12.7</v>
      </c>
      <c r="E2541" s="295">
        <v>11.3</v>
      </c>
      <c r="F2541" s="295">
        <v>4.7</v>
      </c>
      <c r="G2541" s="295">
        <v>0.3</v>
      </c>
      <c r="H2541" s="295">
        <v>-6.5</v>
      </c>
      <c r="I2541" s="295">
        <v>0.2</v>
      </c>
      <c r="J2541" s="295">
        <v>0.4</v>
      </c>
      <c r="K2541" s="295">
        <v>3.1</v>
      </c>
      <c r="L2541" s="295">
        <v>5.9</v>
      </c>
      <c r="M2541" s="295">
        <v>11.3</v>
      </c>
      <c r="N2541" s="300">
        <v>16.2</v>
      </c>
      <c r="O2541" s="99"/>
    </row>
    <row r="2542" spans="1:15">
      <c r="A2542" s="99"/>
      <c r="B2542" s="315">
        <v>29</v>
      </c>
      <c r="C2542" s="312">
        <v>20.5</v>
      </c>
      <c r="D2542" s="295">
        <v>16.399999999999999</v>
      </c>
      <c r="E2542" s="295">
        <v>11.1</v>
      </c>
      <c r="F2542" s="295">
        <v>3.1</v>
      </c>
      <c r="G2542" s="295">
        <v>0.8</v>
      </c>
      <c r="H2542" s="295">
        <v>-6.7</v>
      </c>
      <c r="I2542" s="295">
        <v>0.5</v>
      </c>
      <c r="J2542" s="295"/>
      <c r="K2542" s="295">
        <v>7.1</v>
      </c>
      <c r="L2542" s="295">
        <v>6.3</v>
      </c>
      <c r="M2542" s="295">
        <v>14.1</v>
      </c>
      <c r="N2542" s="300">
        <v>15.9</v>
      </c>
      <c r="O2542" s="99"/>
    </row>
    <row r="2543" spans="1:15">
      <c r="A2543" s="99"/>
      <c r="B2543" s="315">
        <v>30</v>
      </c>
      <c r="C2543" s="312">
        <v>20.100000000000001</v>
      </c>
      <c r="D2543" s="295">
        <v>16</v>
      </c>
      <c r="E2543" s="295">
        <v>14.9</v>
      </c>
      <c r="F2543" s="295">
        <v>5</v>
      </c>
      <c r="G2543" s="295">
        <v>0.4</v>
      </c>
      <c r="H2543" s="295">
        <v>-6.3</v>
      </c>
      <c r="I2543" s="295">
        <v>-0.2</v>
      </c>
      <c r="J2543" s="295"/>
      <c r="K2543" s="295">
        <v>5</v>
      </c>
      <c r="L2543" s="295">
        <v>9.1999999999999993</v>
      </c>
      <c r="M2543" s="295">
        <v>14.4</v>
      </c>
      <c r="N2543" s="300">
        <v>20</v>
      </c>
      <c r="O2543" s="99"/>
    </row>
    <row r="2544" spans="1:15" ht="15" thickBot="1">
      <c r="A2544" s="99"/>
      <c r="B2544" s="323">
        <v>31</v>
      </c>
      <c r="C2544" s="313">
        <v>18</v>
      </c>
      <c r="D2544" s="302">
        <v>13.8</v>
      </c>
      <c r="E2544" s="302"/>
      <c r="F2544" s="302">
        <v>7.4</v>
      </c>
      <c r="G2544" s="302"/>
      <c r="H2544" s="302">
        <v>-3.4</v>
      </c>
      <c r="I2544" s="302">
        <v>-1.3</v>
      </c>
      <c r="J2544" s="302"/>
      <c r="K2544" s="302">
        <v>4</v>
      </c>
      <c r="L2544" s="302"/>
      <c r="M2544" s="302">
        <v>16.3</v>
      </c>
      <c r="N2544" s="303"/>
      <c r="O2544" s="99"/>
    </row>
    <row r="2545" spans="1:15">
      <c r="A2545" s="306" t="s">
        <v>652</v>
      </c>
      <c r="B2545" s="304" t="s">
        <v>211</v>
      </c>
      <c r="C2545" s="219">
        <v>0</v>
      </c>
      <c r="D2545" s="219">
        <v>0</v>
      </c>
      <c r="E2545" s="219">
        <v>12</v>
      </c>
      <c r="F2545" s="219">
        <v>25</v>
      </c>
      <c r="G2545" s="219">
        <v>31</v>
      </c>
      <c r="H2545" s="219">
        <v>31</v>
      </c>
      <c r="I2545" s="219">
        <v>31</v>
      </c>
      <c r="J2545" s="219">
        <v>28</v>
      </c>
      <c r="K2545" s="219">
        <v>31</v>
      </c>
      <c r="L2545" s="219">
        <v>26</v>
      </c>
      <c r="M2545" s="219">
        <v>16</v>
      </c>
      <c r="N2545" s="220">
        <v>8</v>
      </c>
    </row>
    <row r="2546" spans="1:15" ht="15" thickBot="1">
      <c r="A2546" s="307" t="s">
        <v>651</v>
      </c>
      <c r="B2546" s="305" t="s">
        <v>650</v>
      </c>
      <c r="C2546" s="211">
        <v>19.929032258064517</v>
      </c>
      <c r="D2546" s="211">
        <v>16.338709677419352</v>
      </c>
      <c r="E2546" s="211">
        <v>14.323333333333334</v>
      </c>
      <c r="F2546" s="211">
        <v>10.019354838709678</v>
      </c>
      <c r="G2546" s="211">
        <v>6.4300000000000006</v>
      </c>
      <c r="H2546" s="211">
        <v>1.9354838709677422</v>
      </c>
      <c r="I2546" s="211">
        <v>1.2645161290322582</v>
      </c>
      <c r="J2546" s="211">
        <v>0.42857142857142849</v>
      </c>
      <c r="K2546" s="211">
        <v>4.1645161290322568</v>
      </c>
      <c r="L2546" s="211">
        <v>8.1800000000000015</v>
      </c>
      <c r="M2546" s="211">
        <v>12.951612903225804</v>
      </c>
      <c r="N2546" s="212">
        <v>16.776666666666667</v>
      </c>
    </row>
    <row r="2547" spans="1:15">
      <c r="B2547" s="108"/>
      <c r="C2547" s="105"/>
      <c r="D2547" s="105"/>
      <c r="E2547" s="107"/>
      <c r="F2547" s="105"/>
      <c r="G2547" s="105"/>
      <c r="H2547" s="106"/>
      <c r="I2547" s="105"/>
      <c r="J2547" s="105"/>
      <c r="K2547" s="105"/>
      <c r="L2547" s="105"/>
      <c r="M2547" s="105"/>
      <c r="N2547" s="105"/>
    </row>
    <row r="2548" spans="1:15" ht="15" thickBot="1">
      <c r="B2548" s="108"/>
      <c r="C2548" s="105"/>
      <c r="D2548" s="105"/>
      <c r="E2548" s="107"/>
      <c r="F2548" s="105"/>
      <c r="G2548" s="105"/>
      <c r="H2548" s="106"/>
      <c r="I2548" s="105"/>
      <c r="J2548" s="105"/>
      <c r="K2548" s="105"/>
      <c r="L2548" s="105"/>
      <c r="M2548" s="105"/>
      <c r="N2548" s="105"/>
    </row>
    <row r="2549" spans="1:15" ht="15" thickBot="1">
      <c r="A2549" s="318" t="s">
        <v>680</v>
      </c>
      <c r="B2549" s="284" t="s">
        <v>236</v>
      </c>
      <c r="C2549" s="285" t="s">
        <v>667</v>
      </c>
      <c r="D2549" s="285" t="s">
        <v>667</v>
      </c>
      <c r="E2549" s="285" t="s">
        <v>667</v>
      </c>
      <c r="F2549" s="285" t="s">
        <v>667</v>
      </c>
      <c r="G2549" s="285" t="s">
        <v>667</v>
      </c>
      <c r="H2549" s="285" t="s">
        <v>667</v>
      </c>
      <c r="I2549" s="285" t="s">
        <v>666</v>
      </c>
      <c r="J2549" s="285" t="s">
        <v>666</v>
      </c>
      <c r="K2549" s="285" t="s">
        <v>666</v>
      </c>
      <c r="L2549" s="285" t="s">
        <v>666</v>
      </c>
      <c r="M2549" s="285" t="s">
        <v>666</v>
      </c>
      <c r="N2549" s="286" t="s">
        <v>666</v>
      </c>
      <c r="O2549" s="99"/>
    </row>
    <row r="2550" spans="1:15" ht="15" thickBot="1">
      <c r="A2550" s="102"/>
      <c r="B2550" s="287" t="s">
        <v>195</v>
      </c>
      <c r="C2550" s="288" t="s">
        <v>665</v>
      </c>
      <c r="D2550" s="288" t="s">
        <v>664</v>
      </c>
      <c r="E2550" s="288" t="s">
        <v>663</v>
      </c>
      <c r="F2550" s="288" t="s">
        <v>662</v>
      </c>
      <c r="G2550" s="288" t="s">
        <v>661</v>
      </c>
      <c r="H2550" s="288" t="s">
        <v>660</v>
      </c>
      <c r="I2550" s="288" t="s">
        <v>659</v>
      </c>
      <c r="J2550" s="288" t="s">
        <v>658</v>
      </c>
      <c r="K2550" s="288" t="s">
        <v>657</v>
      </c>
      <c r="L2550" s="288" t="s">
        <v>656</v>
      </c>
      <c r="M2550" s="288" t="s">
        <v>655</v>
      </c>
      <c r="N2550" s="289" t="s">
        <v>654</v>
      </c>
      <c r="O2550" s="99"/>
    </row>
    <row r="2551" spans="1:15" ht="15" thickBot="1">
      <c r="A2551" s="102"/>
      <c r="B2551" s="319" t="s">
        <v>653</v>
      </c>
      <c r="C2551" s="102"/>
      <c r="D2551" s="102"/>
      <c r="E2551" s="104"/>
      <c r="F2551" s="102"/>
      <c r="G2551" s="102"/>
      <c r="H2551" s="103"/>
      <c r="I2551" s="102"/>
      <c r="J2551" s="102"/>
      <c r="K2551" s="102"/>
      <c r="L2551" s="102"/>
      <c r="M2551" s="102"/>
      <c r="N2551" s="102"/>
      <c r="O2551" s="99"/>
    </row>
    <row r="2552" spans="1:15">
      <c r="A2552" s="99"/>
      <c r="B2552" s="314">
        <v>1</v>
      </c>
      <c r="C2552" s="322">
        <v>14.3</v>
      </c>
      <c r="D2552" s="297">
        <v>18.7</v>
      </c>
      <c r="E2552" s="297">
        <v>12.9</v>
      </c>
      <c r="F2552" s="297">
        <v>13.9</v>
      </c>
      <c r="G2552" s="297">
        <v>7</v>
      </c>
      <c r="H2552" s="297">
        <v>1.4</v>
      </c>
      <c r="I2552" s="297">
        <v>1</v>
      </c>
      <c r="J2552" s="297">
        <v>0.3</v>
      </c>
      <c r="K2552" s="297">
        <v>3.2</v>
      </c>
      <c r="L2552" s="297">
        <v>2.4</v>
      </c>
      <c r="M2552" s="297">
        <v>9.4</v>
      </c>
      <c r="N2552" s="298">
        <v>17.100000000000001</v>
      </c>
      <c r="O2552" s="99"/>
    </row>
    <row r="2553" spans="1:15">
      <c r="A2553" s="99"/>
      <c r="B2553" s="315">
        <v>2</v>
      </c>
      <c r="C2553" s="312">
        <v>14.6</v>
      </c>
      <c r="D2553" s="295">
        <v>22.2</v>
      </c>
      <c r="E2553" s="295">
        <v>13.4</v>
      </c>
      <c r="F2553" s="295">
        <v>11.8</v>
      </c>
      <c r="G2553" s="295">
        <v>6.7</v>
      </c>
      <c r="H2553" s="295">
        <v>0.4</v>
      </c>
      <c r="I2553" s="295">
        <v>2.5</v>
      </c>
      <c r="J2553" s="295">
        <v>-0.5</v>
      </c>
      <c r="K2553" s="295">
        <v>3.6</v>
      </c>
      <c r="L2553" s="295">
        <v>1.6</v>
      </c>
      <c r="M2553" s="295">
        <v>8.1999999999999993</v>
      </c>
      <c r="N2553" s="300">
        <v>20</v>
      </c>
      <c r="O2553" s="99"/>
    </row>
    <row r="2554" spans="1:15">
      <c r="A2554" s="99"/>
      <c r="B2554" s="315">
        <v>3</v>
      </c>
      <c r="C2554" s="312">
        <v>17.100000000000001</v>
      </c>
      <c r="D2554" s="295">
        <v>20.7</v>
      </c>
      <c r="E2554" s="295">
        <v>13</v>
      </c>
      <c r="F2554" s="295">
        <v>10.9</v>
      </c>
      <c r="G2554" s="295">
        <v>7.3</v>
      </c>
      <c r="H2554" s="295">
        <v>2.6</v>
      </c>
      <c r="I2554" s="295">
        <v>1.4</v>
      </c>
      <c r="J2554" s="295">
        <v>-1.5</v>
      </c>
      <c r="K2554" s="295">
        <v>2.7</v>
      </c>
      <c r="L2554" s="295">
        <v>1</v>
      </c>
      <c r="M2554" s="295">
        <v>12</v>
      </c>
      <c r="N2554" s="300">
        <v>20.7</v>
      </c>
      <c r="O2554" s="99"/>
    </row>
    <row r="2555" spans="1:15">
      <c r="A2555" s="99"/>
      <c r="B2555" s="315">
        <v>4</v>
      </c>
      <c r="C2555" s="312">
        <v>22.4</v>
      </c>
      <c r="D2555" s="295">
        <v>17.399999999999999</v>
      </c>
      <c r="E2555" s="295">
        <v>16.399999999999999</v>
      </c>
      <c r="F2555" s="295">
        <v>10.8</v>
      </c>
      <c r="G2555" s="295">
        <v>9.6999999999999993</v>
      </c>
      <c r="H2555" s="295">
        <v>5.8</v>
      </c>
      <c r="I2555" s="295">
        <v>1.2</v>
      </c>
      <c r="J2555" s="295">
        <v>-3.2</v>
      </c>
      <c r="K2555" s="295">
        <v>2.2000000000000002</v>
      </c>
      <c r="L2555" s="295">
        <v>0.6</v>
      </c>
      <c r="M2555" s="295">
        <v>15.4</v>
      </c>
      <c r="N2555" s="300">
        <v>16</v>
      </c>
      <c r="O2555" s="99"/>
    </row>
    <row r="2556" spans="1:15">
      <c r="A2556" s="99"/>
      <c r="B2556" s="315">
        <v>5</v>
      </c>
      <c r="C2556" s="312">
        <v>21.3</v>
      </c>
      <c r="D2556" s="295">
        <v>16.5</v>
      </c>
      <c r="E2556" s="295">
        <v>18.5</v>
      </c>
      <c r="F2556" s="295">
        <v>11.2</v>
      </c>
      <c r="G2556" s="295">
        <v>8.1</v>
      </c>
      <c r="H2556" s="295">
        <v>4.4000000000000004</v>
      </c>
      <c r="I2556" s="295">
        <v>1.5</v>
      </c>
      <c r="J2556" s="295">
        <v>-3.3</v>
      </c>
      <c r="K2556" s="295">
        <v>1.2</v>
      </c>
      <c r="L2556" s="295">
        <v>0.7</v>
      </c>
      <c r="M2556" s="295">
        <v>20.2</v>
      </c>
      <c r="N2556" s="300">
        <v>18.100000000000001</v>
      </c>
      <c r="O2556" s="99"/>
    </row>
    <row r="2557" spans="1:15">
      <c r="A2557" s="99"/>
      <c r="B2557" s="315">
        <v>6</v>
      </c>
      <c r="C2557" s="312">
        <v>21.5</v>
      </c>
      <c r="D2557" s="295">
        <v>17.100000000000001</v>
      </c>
      <c r="E2557" s="295">
        <v>17.5</v>
      </c>
      <c r="F2557" s="295">
        <v>9.8000000000000007</v>
      </c>
      <c r="G2557" s="295">
        <v>9</v>
      </c>
      <c r="H2557" s="295">
        <v>4.2</v>
      </c>
      <c r="I2557" s="295">
        <v>-2.1</v>
      </c>
      <c r="J2557" s="295">
        <v>-4.0999999999999996</v>
      </c>
      <c r="K2557" s="295">
        <v>3.2</v>
      </c>
      <c r="L2557" s="295">
        <v>-0.3</v>
      </c>
      <c r="M2557" s="295">
        <v>12.6</v>
      </c>
      <c r="N2557" s="300">
        <v>21.7</v>
      </c>
      <c r="O2557" s="99"/>
    </row>
    <row r="2558" spans="1:15">
      <c r="A2558" s="99"/>
      <c r="B2558" s="315">
        <v>7</v>
      </c>
      <c r="C2558" s="312">
        <v>23.4</v>
      </c>
      <c r="D2558" s="295">
        <v>18.7</v>
      </c>
      <c r="E2558" s="295">
        <v>17.100000000000001</v>
      </c>
      <c r="F2558" s="295">
        <v>11.6</v>
      </c>
      <c r="G2558" s="295">
        <v>8.4</v>
      </c>
      <c r="H2558" s="295">
        <v>3.5</v>
      </c>
      <c r="I2558" s="295">
        <v>-0.5</v>
      </c>
      <c r="J2558" s="295">
        <v>-3.3</v>
      </c>
      <c r="K2558" s="295">
        <v>2.2999999999999998</v>
      </c>
      <c r="L2558" s="295">
        <v>2.5</v>
      </c>
      <c r="M2558" s="295">
        <v>11</v>
      </c>
      <c r="N2558" s="300">
        <v>20.7</v>
      </c>
      <c r="O2558" s="99"/>
    </row>
    <row r="2559" spans="1:15">
      <c r="A2559" s="99"/>
      <c r="B2559" s="315">
        <v>8</v>
      </c>
      <c r="C2559" s="312">
        <v>18.8</v>
      </c>
      <c r="D2559" s="295">
        <v>18.7</v>
      </c>
      <c r="E2559" s="295">
        <v>17.7</v>
      </c>
      <c r="F2559" s="295">
        <v>13.7</v>
      </c>
      <c r="G2559" s="295">
        <v>5.4</v>
      </c>
      <c r="H2559" s="295">
        <v>0.5</v>
      </c>
      <c r="I2559" s="295">
        <v>3.4</v>
      </c>
      <c r="J2559" s="295">
        <v>-1.4</v>
      </c>
      <c r="K2559" s="295">
        <v>5.4</v>
      </c>
      <c r="L2559" s="295">
        <v>6.7</v>
      </c>
      <c r="M2559" s="295">
        <v>12.3</v>
      </c>
      <c r="N2559" s="300">
        <v>16.2</v>
      </c>
      <c r="O2559" s="99"/>
    </row>
    <row r="2560" spans="1:15">
      <c r="A2560" s="99"/>
      <c r="B2560" s="315">
        <v>9</v>
      </c>
      <c r="C2560" s="312">
        <v>14.8</v>
      </c>
      <c r="D2560" s="295">
        <v>20.6</v>
      </c>
      <c r="E2560" s="295">
        <v>15.9</v>
      </c>
      <c r="F2560" s="295">
        <v>12.2</v>
      </c>
      <c r="G2560" s="295">
        <v>7</v>
      </c>
      <c r="H2560" s="295">
        <v>-2.9</v>
      </c>
      <c r="I2560" s="295">
        <v>6.9</v>
      </c>
      <c r="J2560" s="295">
        <v>1.7</v>
      </c>
      <c r="K2560" s="295">
        <v>1.5</v>
      </c>
      <c r="L2560" s="295">
        <v>7.6</v>
      </c>
      <c r="M2560" s="295">
        <v>13</v>
      </c>
      <c r="N2560" s="300">
        <v>11.9</v>
      </c>
      <c r="O2560" s="99"/>
    </row>
    <row r="2561" spans="1:15">
      <c r="A2561" s="99"/>
      <c r="B2561" s="315">
        <v>10</v>
      </c>
      <c r="C2561" s="312">
        <v>14.4</v>
      </c>
      <c r="D2561" s="295">
        <v>21.6</v>
      </c>
      <c r="E2561" s="295">
        <v>14.2</v>
      </c>
      <c r="F2561" s="295">
        <v>14.2</v>
      </c>
      <c r="G2561" s="295">
        <v>10.4</v>
      </c>
      <c r="H2561" s="295">
        <v>-0.2</v>
      </c>
      <c r="I2561" s="295">
        <v>12.8</v>
      </c>
      <c r="J2561" s="295">
        <v>2.9</v>
      </c>
      <c r="K2561" s="295">
        <v>2.5</v>
      </c>
      <c r="L2561" s="295">
        <v>8.3000000000000007</v>
      </c>
      <c r="M2561" s="295">
        <v>11.9</v>
      </c>
      <c r="N2561" s="300">
        <v>15.3</v>
      </c>
      <c r="O2561" s="99"/>
    </row>
    <row r="2562" spans="1:15">
      <c r="A2562" s="99"/>
      <c r="B2562" s="315">
        <v>11</v>
      </c>
      <c r="C2562" s="312">
        <v>15.7</v>
      </c>
      <c r="D2562" s="295">
        <v>16.8</v>
      </c>
      <c r="E2562" s="295">
        <v>13.3</v>
      </c>
      <c r="F2562" s="295">
        <v>14.5</v>
      </c>
      <c r="G2562" s="295">
        <v>10.7</v>
      </c>
      <c r="H2562" s="295">
        <v>4.0999999999999996</v>
      </c>
      <c r="I2562" s="295">
        <v>3.3</v>
      </c>
      <c r="J2562" s="295">
        <v>1.4</v>
      </c>
      <c r="K2562" s="295">
        <v>3.7</v>
      </c>
      <c r="L2562" s="295">
        <v>11.2</v>
      </c>
      <c r="M2562" s="295">
        <v>11.4</v>
      </c>
      <c r="N2562" s="300">
        <v>18.100000000000001</v>
      </c>
      <c r="O2562" s="99"/>
    </row>
    <row r="2563" spans="1:15">
      <c r="A2563" s="99"/>
      <c r="B2563" s="315">
        <v>12</v>
      </c>
      <c r="C2563" s="312">
        <v>16.100000000000001</v>
      </c>
      <c r="D2563" s="295">
        <v>16.100000000000001</v>
      </c>
      <c r="E2563" s="295">
        <v>13.8</v>
      </c>
      <c r="F2563" s="295">
        <v>12.1</v>
      </c>
      <c r="G2563" s="295">
        <v>10.1</v>
      </c>
      <c r="H2563" s="295">
        <v>5.6</v>
      </c>
      <c r="I2563" s="295">
        <v>5</v>
      </c>
      <c r="J2563" s="295">
        <v>0.7</v>
      </c>
      <c r="K2563" s="295">
        <v>2.9</v>
      </c>
      <c r="L2563" s="295">
        <v>10.5</v>
      </c>
      <c r="M2563" s="295">
        <v>18.5</v>
      </c>
      <c r="N2563" s="300">
        <v>20.8</v>
      </c>
      <c r="O2563" s="99"/>
    </row>
    <row r="2564" spans="1:15">
      <c r="A2564" s="99"/>
      <c r="B2564" s="315">
        <v>13</v>
      </c>
      <c r="C2564" s="312">
        <v>17</v>
      </c>
      <c r="D2564" s="295">
        <v>16.2</v>
      </c>
      <c r="E2564" s="295">
        <v>14.7</v>
      </c>
      <c r="F2564" s="295">
        <v>15.2</v>
      </c>
      <c r="G2564" s="295">
        <v>9.8000000000000007</v>
      </c>
      <c r="H2564" s="295">
        <v>5</v>
      </c>
      <c r="I2564" s="295">
        <v>4.2</v>
      </c>
      <c r="J2564" s="295">
        <v>0.4</v>
      </c>
      <c r="K2564" s="295">
        <v>2.7</v>
      </c>
      <c r="L2564" s="295">
        <v>9</v>
      </c>
      <c r="M2564" s="295">
        <v>13.9</v>
      </c>
      <c r="N2564" s="300">
        <v>20.6</v>
      </c>
      <c r="O2564" s="99"/>
    </row>
    <row r="2565" spans="1:15">
      <c r="A2565" s="99"/>
      <c r="B2565" s="315">
        <v>14</v>
      </c>
      <c r="C2565" s="312">
        <v>19.2</v>
      </c>
      <c r="D2565" s="295">
        <v>15.7</v>
      </c>
      <c r="E2565" s="295">
        <v>16.7</v>
      </c>
      <c r="F2565" s="295">
        <v>12.8</v>
      </c>
      <c r="G2565" s="295">
        <v>9.9</v>
      </c>
      <c r="H2565" s="295">
        <v>6.8</v>
      </c>
      <c r="I2565" s="295">
        <v>4.8</v>
      </c>
      <c r="J2565" s="295">
        <v>0.3</v>
      </c>
      <c r="K2565" s="295">
        <v>2</v>
      </c>
      <c r="L2565" s="295">
        <v>7.5</v>
      </c>
      <c r="M2565" s="295">
        <v>11.6</v>
      </c>
      <c r="N2565" s="300">
        <v>19.3</v>
      </c>
      <c r="O2565" s="99"/>
    </row>
    <row r="2566" spans="1:15">
      <c r="A2566" s="99"/>
      <c r="B2566" s="315">
        <v>15</v>
      </c>
      <c r="C2566" s="312">
        <v>21</v>
      </c>
      <c r="D2566" s="295">
        <v>14.3</v>
      </c>
      <c r="E2566" s="295">
        <v>16.2</v>
      </c>
      <c r="F2566" s="295">
        <v>11</v>
      </c>
      <c r="G2566" s="295">
        <v>11.2</v>
      </c>
      <c r="H2566" s="295">
        <v>4.5999999999999996</v>
      </c>
      <c r="I2566" s="295">
        <v>3.1</v>
      </c>
      <c r="J2566" s="295">
        <v>0.1</v>
      </c>
      <c r="K2566" s="295">
        <v>5.4</v>
      </c>
      <c r="L2566" s="295">
        <v>13.1</v>
      </c>
      <c r="M2566" s="295">
        <v>10</v>
      </c>
      <c r="N2566" s="300">
        <v>15</v>
      </c>
      <c r="O2566" s="99"/>
    </row>
    <row r="2567" spans="1:15">
      <c r="A2567" s="99"/>
      <c r="B2567" s="315">
        <v>16</v>
      </c>
      <c r="C2567" s="312">
        <v>18.3</v>
      </c>
      <c r="D2567" s="295">
        <v>14.5</v>
      </c>
      <c r="E2567" s="295">
        <v>14</v>
      </c>
      <c r="F2567" s="295">
        <v>14.2</v>
      </c>
      <c r="G2567" s="295">
        <v>7</v>
      </c>
      <c r="H2567" s="295">
        <v>4.5999999999999996</v>
      </c>
      <c r="I2567" s="295">
        <v>0.7</v>
      </c>
      <c r="J2567" s="295">
        <v>2.1</v>
      </c>
      <c r="K2567" s="295">
        <v>8.6</v>
      </c>
      <c r="L2567" s="295">
        <v>14.5</v>
      </c>
      <c r="M2567" s="295">
        <v>16.600000000000001</v>
      </c>
      <c r="N2567" s="300">
        <v>15.2</v>
      </c>
      <c r="O2567" s="99"/>
    </row>
    <row r="2568" spans="1:15">
      <c r="A2568" s="99"/>
      <c r="B2568" s="315">
        <v>17</v>
      </c>
      <c r="C2568" s="312">
        <v>19.2</v>
      </c>
      <c r="D2568" s="295">
        <v>13.6</v>
      </c>
      <c r="E2568" s="295">
        <v>15.4</v>
      </c>
      <c r="F2568" s="295">
        <v>11.9</v>
      </c>
      <c r="G2568" s="295">
        <v>7.6</v>
      </c>
      <c r="H2568" s="295">
        <v>3.6</v>
      </c>
      <c r="I2568" s="295">
        <v>1.6</v>
      </c>
      <c r="J2568" s="295">
        <v>0.7</v>
      </c>
      <c r="K2568" s="295">
        <v>6.5</v>
      </c>
      <c r="L2568" s="295">
        <v>8.1999999999999993</v>
      </c>
      <c r="M2568" s="295">
        <v>11.6</v>
      </c>
      <c r="N2568" s="300">
        <v>12</v>
      </c>
      <c r="O2568" s="99"/>
    </row>
    <row r="2569" spans="1:15">
      <c r="A2569" s="99"/>
      <c r="B2569" s="315">
        <v>18</v>
      </c>
      <c r="C2569" s="312">
        <v>20.8</v>
      </c>
      <c r="D2569" s="295">
        <v>14.9</v>
      </c>
      <c r="E2569" s="295">
        <v>15.3</v>
      </c>
      <c r="F2569" s="295">
        <v>9.1999999999999993</v>
      </c>
      <c r="G2569" s="295">
        <v>6.9</v>
      </c>
      <c r="H2569" s="295">
        <v>9.1</v>
      </c>
      <c r="I2569" s="295">
        <v>1.3</v>
      </c>
      <c r="J2569" s="295">
        <v>0.5</v>
      </c>
      <c r="K2569" s="295">
        <v>2.9</v>
      </c>
      <c r="L2569" s="295">
        <v>3</v>
      </c>
      <c r="M2569" s="295">
        <v>13.6</v>
      </c>
      <c r="N2569" s="300">
        <v>15.4</v>
      </c>
      <c r="O2569" s="99"/>
    </row>
    <row r="2570" spans="1:15">
      <c r="A2570" s="99"/>
      <c r="B2570" s="315">
        <v>19</v>
      </c>
      <c r="C2570" s="312">
        <v>21.9</v>
      </c>
      <c r="D2570" s="295">
        <v>14.4</v>
      </c>
      <c r="E2570" s="295">
        <v>16.7</v>
      </c>
      <c r="F2570" s="295">
        <v>10.5</v>
      </c>
      <c r="G2570" s="295">
        <v>5.2</v>
      </c>
      <c r="H2570" s="295">
        <v>10.5</v>
      </c>
      <c r="I2570" s="295">
        <v>1</v>
      </c>
      <c r="J2570" s="295">
        <v>-1</v>
      </c>
      <c r="K2570" s="295">
        <v>1.6</v>
      </c>
      <c r="L2570" s="295">
        <v>5.2</v>
      </c>
      <c r="M2570" s="295">
        <v>13.9</v>
      </c>
      <c r="N2570" s="300">
        <v>11.2</v>
      </c>
      <c r="O2570" s="99"/>
    </row>
    <row r="2571" spans="1:15">
      <c r="A2571" s="99"/>
      <c r="B2571" s="315">
        <v>20</v>
      </c>
      <c r="C2571" s="312">
        <v>24.7</v>
      </c>
      <c r="D2571" s="295">
        <v>13.4</v>
      </c>
      <c r="E2571" s="295">
        <v>14.6</v>
      </c>
      <c r="F2571" s="295">
        <v>13.8</v>
      </c>
      <c r="G2571" s="295">
        <v>5.0999999999999996</v>
      </c>
      <c r="H2571" s="295">
        <v>4.3</v>
      </c>
      <c r="I2571" s="295">
        <v>0.9</v>
      </c>
      <c r="J2571" s="295">
        <v>0.5</v>
      </c>
      <c r="K2571" s="295">
        <v>1.4</v>
      </c>
      <c r="L2571" s="295">
        <v>8.6999999999999993</v>
      </c>
      <c r="M2571" s="295">
        <v>9.1999999999999993</v>
      </c>
      <c r="N2571" s="300">
        <v>11.8</v>
      </c>
      <c r="O2571" s="99"/>
    </row>
    <row r="2572" spans="1:15">
      <c r="A2572" s="99"/>
      <c r="B2572" s="315">
        <v>21</v>
      </c>
      <c r="C2572" s="312">
        <v>22.8</v>
      </c>
      <c r="D2572" s="295">
        <v>12.5</v>
      </c>
      <c r="E2572" s="295">
        <v>15.9</v>
      </c>
      <c r="F2572" s="295">
        <v>11.3</v>
      </c>
      <c r="G2572" s="295">
        <v>4.7</v>
      </c>
      <c r="H2572" s="295">
        <v>4.5999999999999996</v>
      </c>
      <c r="I2572" s="295">
        <v>0.5</v>
      </c>
      <c r="J2572" s="295">
        <v>1</v>
      </c>
      <c r="K2572" s="295">
        <v>6.3</v>
      </c>
      <c r="L2572" s="295">
        <v>10.8</v>
      </c>
      <c r="M2572" s="295">
        <v>10.9</v>
      </c>
      <c r="N2572" s="300">
        <v>13.1</v>
      </c>
      <c r="O2572" s="99"/>
    </row>
    <row r="2573" spans="1:15">
      <c r="A2573" s="99"/>
      <c r="B2573" s="315">
        <v>22</v>
      </c>
      <c r="C2573" s="312">
        <v>20.7</v>
      </c>
      <c r="D2573" s="295">
        <v>14.5</v>
      </c>
      <c r="E2573" s="295">
        <v>10.3</v>
      </c>
      <c r="F2573" s="295">
        <v>6.6</v>
      </c>
      <c r="G2573" s="295">
        <v>1.6</v>
      </c>
      <c r="H2573" s="295">
        <v>7.3</v>
      </c>
      <c r="I2573" s="295">
        <v>3.2</v>
      </c>
      <c r="J2573" s="295">
        <v>-0.4</v>
      </c>
      <c r="K2573" s="295">
        <v>3.3</v>
      </c>
      <c r="L2573" s="295">
        <v>9.5</v>
      </c>
      <c r="M2573" s="295">
        <v>11.8</v>
      </c>
      <c r="N2573" s="300">
        <v>15.1</v>
      </c>
      <c r="O2573" s="99"/>
    </row>
    <row r="2574" spans="1:15">
      <c r="A2574" s="99"/>
      <c r="B2574" s="315">
        <v>23</v>
      </c>
      <c r="C2574" s="312">
        <v>19.100000000000001</v>
      </c>
      <c r="D2574" s="295">
        <v>14.4</v>
      </c>
      <c r="E2574" s="295">
        <v>9.1999999999999993</v>
      </c>
      <c r="F2574" s="295">
        <v>9.3000000000000007</v>
      </c>
      <c r="G2574" s="295">
        <v>4.3</v>
      </c>
      <c r="H2574" s="295">
        <v>9.1</v>
      </c>
      <c r="I2574" s="295">
        <v>0.3</v>
      </c>
      <c r="J2574" s="295">
        <v>2.2000000000000002</v>
      </c>
      <c r="K2574" s="295">
        <v>2.1</v>
      </c>
      <c r="L2574" s="295">
        <v>11.2</v>
      </c>
      <c r="M2574" s="295">
        <v>12.8</v>
      </c>
      <c r="N2574" s="300">
        <v>12</v>
      </c>
      <c r="O2574" s="99"/>
    </row>
    <row r="2575" spans="1:15">
      <c r="A2575" s="99"/>
      <c r="B2575" s="315">
        <v>24</v>
      </c>
      <c r="C2575" s="312">
        <v>17</v>
      </c>
      <c r="D2575" s="295">
        <v>11.1</v>
      </c>
      <c r="E2575" s="295">
        <v>9.3000000000000007</v>
      </c>
      <c r="F2575" s="295">
        <v>5.8</v>
      </c>
      <c r="G2575" s="295">
        <v>4.7</v>
      </c>
      <c r="H2575" s="295">
        <v>6.4</v>
      </c>
      <c r="I2575" s="295">
        <v>-0.6</v>
      </c>
      <c r="J2575" s="295">
        <v>2.7</v>
      </c>
      <c r="K2575" s="295">
        <v>3.8</v>
      </c>
      <c r="L2575" s="295">
        <v>10.199999999999999</v>
      </c>
      <c r="M2575" s="295">
        <v>13.3</v>
      </c>
      <c r="N2575" s="300">
        <v>12.5</v>
      </c>
      <c r="O2575" s="99"/>
    </row>
    <row r="2576" spans="1:15">
      <c r="A2576" s="99"/>
      <c r="B2576" s="315">
        <v>25</v>
      </c>
      <c r="C2576" s="312">
        <v>18.899999999999999</v>
      </c>
      <c r="D2576" s="295">
        <v>12.1</v>
      </c>
      <c r="E2576" s="295">
        <v>11.3</v>
      </c>
      <c r="F2576" s="295">
        <v>4.5</v>
      </c>
      <c r="G2576" s="295">
        <v>4.2</v>
      </c>
      <c r="H2576" s="295">
        <v>3.6</v>
      </c>
      <c r="I2576" s="295">
        <v>1</v>
      </c>
      <c r="J2576" s="295">
        <v>0.5</v>
      </c>
      <c r="K2576" s="295">
        <v>9.6999999999999993</v>
      </c>
      <c r="L2576" s="295">
        <v>15.1</v>
      </c>
      <c r="M2576" s="295">
        <v>14.8</v>
      </c>
      <c r="N2576" s="300">
        <v>15.4</v>
      </c>
      <c r="O2576" s="99"/>
    </row>
    <row r="2577" spans="1:15">
      <c r="A2577" s="99"/>
      <c r="B2577" s="315">
        <v>26</v>
      </c>
      <c r="C2577" s="312">
        <v>21.1</v>
      </c>
      <c r="D2577" s="295">
        <v>13.4</v>
      </c>
      <c r="E2577" s="295">
        <v>12.9</v>
      </c>
      <c r="F2577" s="295">
        <v>5.6</v>
      </c>
      <c r="G2577" s="295">
        <v>2.2000000000000002</v>
      </c>
      <c r="H2577" s="295">
        <v>-1.2</v>
      </c>
      <c r="I2577" s="295">
        <v>0.4</v>
      </c>
      <c r="J2577" s="295">
        <v>-0.2</v>
      </c>
      <c r="K2577" s="295">
        <v>9.6999999999999993</v>
      </c>
      <c r="L2577" s="295">
        <v>12.7</v>
      </c>
      <c r="M2577" s="295">
        <v>11.1</v>
      </c>
      <c r="N2577" s="300">
        <v>18.2</v>
      </c>
      <c r="O2577" s="99"/>
    </row>
    <row r="2578" spans="1:15">
      <c r="A2578" s="99"/>
      <c r="B2578" s="315">
        <v>27</v>
      </c>
      <c r="C2578" s="312">
        <v>20.8</v>
      </c>
      <c r="D2578" s="295">
        <v>11.6</v>
      </c>
      <c r="E2578" s="295">
        <v>12.1</v>
      </c>
      <c r="F2578" s="295">
        <v>5</v>
      </c>
      <c r="G2578" s="295">
        <v>1.9</v>
      </c>
      <c r="H2578" s="295">
        <v>-4.2</v>
      </c>
      <c r="I2578" s="295">
        <v>1.6</v>
      </c>
      <c r="J2578" s="295">
        <v>-1</v>
      </c>
      <c r="K2578" s="295">
        <v>6.7</v>
      </c>
      <c r="L2578" s="295">
        <v>15.4</v>
      </c>
      <c r="M2578" s="295">
        <v>9.8000000000000007</v>
      </c>
      <c r="N2578" s="300">
        <v>16.8</v>
      </c>
      <c r="O2578" s="99"/>
    </row>
    <row r="2579" spans="1:15">
      <c r="A2579" s="99"/>
      <c r="B2579" s="315">
        <v>28</v>
      </c>
      <c r="C2579" s="312">
        <v>18.899999999999999</v>
      </c>
      <c r="D2579" s="295">
        <v>11.9</v>
      </c>
      <c r="E2579" s="295">
        <v>10.199999999999999</v>
      </c>
      <c r="F2579" s="295">
        <v>2</v>
      </c>
      <c r="G2579" s="295">
        <v>1.5</v>
      </c>
      <c r="H2579" s="295">
        <v>-5.6</v>
      </c>
      <c r="I2579" s="295">
        <v>1</v>
      </c>
      <c r="J2579" s="295">
        <v>1.5</v>
      </c>
      <c r="K2579" s="295">
        <v>3.5</v>
      </c>
      <c r="L2579" s="295">
        <v>5.4</v>
      </c>
      <c r="M2579" s="295">
        <v>11.6</v>
      </c>
      <c r="N2579" s="300">
        <v>15.9</v>
      </c>
      <c r="O2579" s="99"/>
    </row>
    <row r="2580" spans="1:15">
      <c r="A2580" s="99"/>
      <c r="B2580" s="315">
        <v>29</v>
      </c>
      <c r="C2580" s="312">
        <v>19.899999999999999</v>
      </c>
      <c r="D2580" s="295">
        <v>14.6</v>
      </c>
      <c r="E2580" s="295">
        <v>12.1</v>
      </c>
      <c r="F2580" s="295">
        <v>3.6</v>
      </c>
      <c r="G2580" s="295">
        <v>2.7</v>
      </c>
      <c r="H2580" s="295">
        <v>-8.4</v>
      </c>
      <c r="I2580" s="295">
        <v>0.9</v>
      </c>
      <c r="J2580" s="295"/>
      <c r="K2580" s="295">
        <v>9.1</v>
      </c>
      <c r="L2580" s="295">
        <v>5.9</v>
      </c>
      <c r="M2580" s="295">
        <v>15.3</v>
      </c>
      <c r="N2580" s="300">
        <v>17.3</v>
      </c>
      <c r="O2580" s="99"/>
    </row>
    <row r="2581" spans="1:15">
      <c r="A2581" s="99"/>
      <c r="B2581" s="315">
        <v>30</v>
      </c>
      <c r="C2581" s="312">
        <v>21.4</v>
      </c>
      <c r="D2581" s="295">
        <v>15.7</v>
      </c>
      <c r="E2581" s="295">
        <v>15.2</v>
      </c>
      <c r="F2581" s="295">
        <v>6.1</v>
      </c>
      <c r="G2581" s="295">
        <v>2.4</v>
      </c>
      <c r="H2581" s="295">
        <v>-7.1</v>
      </c>
      <c r="I2581" s="295">
        <v>-0.9</v>
      </c>
      <c r="J2581" s="295"/>
      <c r="K2581" s="295">
        <v>5.4</v>
      </c>
      <c r="L2581" s="295">
        <v>7.8</v>
      </c>
      <c r="M2581" s="295">
        <v>14</v>
      </c>
      <c r="N2581" s="300">
        <v>19.600000000000001</v>
      </c>
      <c r="O2581" s="99"/>
    </row>
    <row r="2582" spans="1:15" ht="15" thickBot="1">
      <c r="A2582" s="99"/>
      <c r="B2582" s="323">
        <v>31</v>
      </c>
      <c r="C2582" s="313">
        <v>17.7</v>
      </c>
      <c r="D2582" s="302">
        <v>13.7</v>
      </c>
      <c r="E2582" s="302"/>
      <c r="F2582" s="302">
        <v>7.6</v>
      </c>
      <c r="G2582" s="302"/>
      <c r="H2582" s="302">
        <v>-1.2</v>
      </c>
      <c r="I2582" s="302">
        <v>-1.6</v>
      </c>
      <c r="J2582" s="302"/>
      <c r="K2582" s="302">
        <v>6.7</v>
      </c>
      <c r="L2582" s="302"/>
      <c r="M2582" s="302">
        <v>15.2</v>
      </c>
      <c r="N2582" s="303"/>
      <c r="O2582" s="99"/>
    </row>
    <row r="2583" spans="1:15">
      <c r="A2583" s="306" t="s">
        <v>652</v>
      </c>
      <c r="B2583" s="304" t="s">
        <v>211</v>
      </c>
      <c r="C2583" s="219">
        <v>0</v>
      </c>
      <c r="D2583" s="219">
        <v>0</v>
      </c>
      <c r="E2583" s="219">
        <v>10</v>
      </c>
      <c r="F2583" s="219">
        <v>24</v>
      </c>
      <c r="G2583" s="219">
        <v>31</v>
      </c>
      <c r="H2583" s="219">
        <v>31</v>
      </c>
      <c r="I2583" s="219">
        <v>31</v>
      </c>
      <c r="J2583" s="219">
        <v>28</v>
      </c>
      <c r="K2583" s="219">
        <v>31</v>
      </c>
      <c r="L2583" s="219">
        <v>27</v>
      </c>
      <c r="M2583" s="219">
        <v>18</v>
      </c>
      <c r="N2583" s="220">
        <v>7</v>
      </c>
    </row>
    <row r="2584" spans="1:15" ht="15" thickBot="1">
      <c r="A2584" s="307" t="s">
        <v>651</v>
      </c>
      <c r="B2584" s="305" t="s">
        <v>650</v>
      </c>
      <c r="C2584" s="211">
        <v>19.187096774193545</v>
      </c>
      <c r="D2584" s="211">
        <v>15.729032258064514</v>
      </c>
      <c r="E2584" s="211">
        <v>14.193333333333332</v>
      </c>
      <c r="F2584" s="211">
        <v>10.087096774193553</v>
      </c>
      <c r="G2584" s="211">
        <v>6.4233333333333311</v>
      </c>
      <c r="H2584" s="211">
        <v>2.6193548387096772</v>
      </c>
      <c r="I2584" s="211">
        <v>1.9290322580645163</v>
      </c>
      <c r="J2584" s="211">
        <v>-1.4285714285714164E-2</v>
      </c>
      <c r="K2584" s="211">
        <v>4.2516129032258059</v>
      </c>
      <c r="L2584" s="211">
        <v>7.5333333333333332</v>
      </c>
      <c r="M2584" s="211">
        <v>12.803225806451616</v>
      </c>
      <c r="N2584" s="212">
        <v>16.433333333333334</v>
      </c>
    </row>
    <row r="2585" spans="1:15">
      <c r="B2585" s="108"/>
      <c r="C2585" s="105"/>
      <c r="D2585" s="105"/>
      <c r="E2585" s="107"/>
      <c r="F2585" s="105"/>
      <c r="G2585" s="105"/>
      <c r="H2585" s="106"/>
      <c r="I2585" s="105"/>
      <c r="J2585" s="105"/>
      <c r="K2585" s="105"/>
      <c r="L2585" s="105"/>
      <c r="M2585" s="105"/>
      <c r="N2585" s="105"/>
    </row>
    <row r="2586" spans="1:15" ht="15" thickBot="1">
      <c r="B2586" s="108"/>
      <c r="C2586" s="105"/>
      <c r="D2586" s="105"/>
      <c r="E2586" s="107"/>
      <c r="F2586" s="105"/>
      <c r="G2586" s="105"/>
      <c r="H2586" s="106"/>
      <c r="I2586" s="105"/>
      <c r="J2586" s="105"/>
      <c r="K2586" s="105"/>
      <c r="L2586" s="105"/>
      <c r="M2586" s="105"/>
      <c r="N2586" s="105"/>
    </row>
    <row r="2587" spans="1:15" ht="15" thickBot="1">
      <c r="A2587" s="318" t="s">
        <v>679</v>
      </c>
      <c r="B2587" s="284" t="s">
        <v>236</v>
      </c>
      <c r="C2587" s="285" t="s">
        <v>667</v>
      </c>
      <c r="D2587" s="285" t="s">
        <v>667</v>
      </c>
      <c r="E2587" s="285" t="s">
        <v>667</v>
      </c>
      <c r="F2587" s="285" t="s">
        <v>667</v>
      </c>
      <c r="G2587" s="285" t="s">
        <v>667</v>
      </c>
      <c r="H2587" s="285" t="s">
        <v>667</v>
      </c>
      <c r="I2587" s="285" t="s">
        <v>666</v>
      </c>
      <c r="J2587" s="285" t="s">
        <v>666</v>
      </c>
      <c r="K2587" s="285" t="s">
        <v>666</v>
      </c>
      <c r="L2587" s="285" t="s">
        <v>666</v>
      </c>
      <c r="M2587" s="285" t="s">
        <v>666</v>
      </c>
      <c r="N2587" s="286" t="s">
        <v>666</v>
      </c>
      <c r="O2587" s="99"/>
    </row>
    <row r="2588" spans="1:15" ht="15" thickBot="1">
      <c r="A2588" s="102"/>
      <c r="B2588" s="287" t="s">
        <v>195</v>
      </c>
      <c r="C2588" s="288" t="s">
        <v>665</v>
      </c>
      <c r="D2588" s="288" t="s">
        <v>664</v>
      </c>
      <c r="E2588" s="288" t="s">
        <v>663</v>
      </c>
      <c r="F2588" s="288" t="s">
        <v>662</v>
      </c>
      <c r="G2588" s="288" t="s">
        <v>661</v>
      </c>
      <c r="H2588" s="288" t="s">
        <v>660</v>
      </c>
      <c r="I2588" s="288" t="s">
        <v>659</v>
      </c>
      <c r="J2588" s="288" t="s">
        <v>658</v>
      </c>
      <c r="K2588" s="288" t="s">
        <v>657</v>
      </c>
      <c r="L2588" s="288" t="s">
        <v>656</v>
      </c>
      <c r="M2588" s="288" t="s">
        <v>655</v>
      </c>
      <c r="N2588" s="289" t="s">
        <v>654</v>
      </c>
      <c r="O2588" s="99"/>
    </row>
    <row r="2589" spans="1:15" ht="15" thickBot="1">
      <c r="A2589" s="102"/>
      <c r="B2589" s="319" t="s">
        <v>653</v>
      </c>
      <c r="C2589" s="102"/>
      <c r="D2589" s="102"/>
      <c r="E2589" s="104"/>
      <c r="F2589" s="102"/>
      <c r="G2589" s="102"/>
      <c r="H2589" s="103"/>
      <c r="I2589" s="102"/>
      <c r="J2589" s="102"/>
      <c r="K2589" s="102"/>
      <c r="L2589" s="102"/>
      <c r="M2589" s="102"/>
      <c r="N2589" s="102"/>
      <c r="O2589" s="99"/>
    </row>
    <row r="2590" spans="1:15">
      <c r="A2590" s="99"/>
      <c r="B2590" s="314">
        <v>1</v>
      </c>
      <c r="C2590" s="322">
        <v>12</v>
      </c>
      <c r="D2590" s="297">
        <v>16.7</v>
      </c>
      <c r="E2590" s="297">
        <v>11.4</v>
      </c>
      <c r="F2590" s="297">
        <v>13.5</v>
      </c>
      <c r="G2590" s="297">
        <v>7.1</v>
      </c>
      <c r="H2590" s="297">
        <v>-0.5</v>
      </c>
      <c r="I2590" s="297">
        <v>0.9</v>
      </c>
      <c r="J2590" s="297">
        <v>-2.5</v>
      </c>
      <c r="K2590" s="297">
        <v>1.2</v>
      </c>
      <c r="L2590" s="297">
        <v>1.2</v>
      </c>
      <c r="M2590" s="297">
        <v>7.8</v>
      </c>
      <c r="N2590" s="298">
        <v>18.3</v>
      </c>
      <c r="O2590" s="99"/>
    </row>
    <row r="2591" spans="1:15">
      <c r="A2591" s="99"/>
      <c r="B2591" s="315">
        <v>2</v>
      </c>
      <c r="C2591" s="312">
        <v>15.4</v>
      </c>
      <c r="D2591" s="295">
        <v>21.8</v>
      </c>
      <c r="E2591" s="295">
        <v>11.5</v>
      </c>
      <c r="F2591" s="295">
        <v>12</v>
      </c>
      <c r="G2591" s="295">
        <v>5</v>
      </c>
      <c r="H2591" s="295">
        <v>-1.3</v>
      </c>
      <c r="I2591" s="295">
        <v>0.8</v>
      </c>
      <c r="J2591" s="295">
        <v>-3.7</v>
      </c>
      <c r="K2591" s="295">
        <v>2.4</v>
      </c>
      <c r="L2591" s="295">
        <v>-0.6</v>
      </c>
      <c r="M2591" s="295">
        <v>6.1</v>
      </c>
      <c r="N2591" s="300">
        <v>18.100000000000001</v>
      </c>
      <c r="O2591" s="99"/>
    </row>
    <row r="2592" spans="1:15">
      <c r="A2592" s="99"/>
      <c r="B2592" s="315">
        <v>3</v>
      </c>
      <c r="C2592" s="312">
        <v>15.4</v>
      </c>
      <c r="D2592" s="295">
        <v>18.3</v>
      </c>
      <c r="E2592" s="295">
        <v>13.5</v>
      </c>
      <c r="F2592" s="295">
        <v>10.5</v>
      </c>
      <c r="G2592" s="295">
        <v>4.9000000000000004</v>
      </c>
      <c r="H2592" s="295">
        <v>0.8</v>
      </c>
      <c r="I2592" s="295">
        <v>-0.5</v>
      </c>
      <c r="J2592" s="295">
        <v>-4.5</v>
      </c>
      <c r="K2592" s="295">
        <v>2.4</v>
      </c>
      <c r="L2592" s="295">
        <v>-0.5</v>
      </c>
      <c r="M2592" s="295">
        <v>8</v>
      </c>
      <c r="N2592" s="300">
        <v>21.5</v>
      </c>
      <c r="O2592" s="99"/>
    </row>
    <row r="2593" spans="1:15">
      <c r="A2593" s="99"/>
      <c r="B2593" s="315">
        <v>4</v>
      </c>
      <c r="C2593" s="312">
        <v>20.7</v>
      </c>
      <c r="D2593" s="295">
        <v>16.3</v>
      </c>
      <c r="E2593" s="295">
        <v>16.600000000000001</v>
      </c>
      <c r="F2593" s="295">
        <v>10.3</v>
      </c>
      <c r="G2593" s="295">
        <v>7.9</v>
      </c>
      <c r="H2593" s="295">
        <v>3.1</v>
      </c>
      <c r="I2593" s="295">
        <v>-0.7</v>
      </c>
      <c r="J2593" s="295">
        <v>-4.7</v>
      </c>
      <c r="K2593" s="295">
        <v>0.4</v>
      </c>
      <c r="L2593" s="295">
        <v>0.2</v>
      </c>
      <c r="M2593" s="295">
        <v>15</v>
      </c>
      <c r="N2593" s="300">
        <v>15.8</v>
      </c>
      <c r="O2593" s="99"/>
    </row>
    <row r="2594" spans="1:15">
      <c r="A2594" s="99"/>
      <c r="B2594" s="315">
        <v>5</v>
      </c>
      <c r="C2594" s="312">
        <v>17.5</v>
      </c>
      <c r="D2594" s="295">
        <v>16.7</v>
      </c>
      <c r="E2594" s="295">
        <v>17.7</v>
      </c>
      <c r="F2594" s="295">
        <v>10.9</v>
      </c>
      <c r="G2594" s="295">
        <v>11.2</v>
      </c>
      <c r="H2594" s="295">
        <v>2.7</v>
      </c>
      <c r="I2594" s="295">
        <v>-1.3</v>
      </c>
      <c r="J2594" s="295">
        <v>-5.4</v>
      </c>
      <c r="K2594" s="295">
        <v>-0.9</v>
      </c>
      <c r="L2594" s="295">
        <v>-0.3</v>
      </c>
      <c r="M2594" s="295">
        <v>17</v>
      </c>
      <c r="N2594" s="300">
        <v>18.8</v>
      </c>
      <c r="O2594" s="99"/>
    </row>
    <row r="2595" spans="1:15">
      <c r="A2595" s="99"/>
      <c r="B2595" s="315">
        <v>6</v>
      </c>
      <c r="C2595" s="312">
        <v>19.7</v>
      </c>
      <c r="D2595" s="295">
        <v>16.5</v>
      </c>
      <c r="E2595" s="295">
        <v>16</v>
      </c>
      <c r="F2595" s="295">
        <v>10.7</v>
      </c>
      <c r="G2595" s="295">
        <v>7.8</v>
      </c>
      <c r="H2595" s="295">
        <v>3.2</v>
      </c>
      <c r="I2595" s="295">
        <v>-4.9000000000000004</v>
      </c>
      <c r="J2595" s="295">
        <v>-6.2</v>
      </c>
      <c r="K2595" s="295">
        <v>1.9</v>
      </c>
      <c r="L2595" s="295">
        <v>-1.6</v>
      </c>
      <c r="M2595" s="295">
        <v>11.3</v>
      </c>
      <c r="N2595" s="300">
        <v>21.4</v>
      </c>
      <c r="O2595" s="99"/>
    </row>
    <row r="2596" spans="1:15">
      <c r="A2596" s="99"/>
      <c r="B2596" s="315">
        <v>7</v>
      </c>
      <c r="C2596" s="312">
        <v>22.4</v>
      </c>
      <c r="D2596" s="295">
        <v>17.5</v>
      </c>
      <c r="E2596" s="295">
        <v>15.9</v>
      </c>
      <c r="F2596" s="295">
        <v>10.7</v>
      </c>
      <c r="G2596" s="295">
        <v>8.1999999999999993</v>
      </c>
      <c r="H2596" s="295">
        <v>1.5</v>
      </c>
      <c r="I2596" s="295">
        <v>-5</v>
      </c>
      <c r="J2596" s="295">
        <v>-4.8</v>
      </c>
      <c r="K2596" s="295">
        <v>0.8</v>
      </c>
      <c r="L2596" s="295">
        <v>3.4</v>
      </c>
      <c r="M2596" s="295">
        <v>10.1</v>
      </c>
      <c r="N2596" s="300">
        <v>19.7</v>
      </c>
      <c r="O2596" s="99"/>
    </row>
    <row r="2597" spans="1:15">
      <c r="A2597" s="99"/>
      <c r="B2597" s="315">
        <v>8</v>
      </c>
      <c r="C2597" s="312">
        <v>18.399999999999999</v>
      </c>
      <c r="D2597" s="295">
        <v>17.5</v>
      </c>
      <c r="E2597" s="295">
        <v>15.8</v>
      </c>
      <c r="F2597" s="295">
        <v>11.7</v>
      </c>
      <c r="G2597" s="295">
        <v>4.9000000000000004</v>
      </c>
      <c r="H2597" s="295">
        <v>-0.8</v>
      </c>
      <c r="I2597" s="295">
        <v>-1.2</v>
      </c>
      <c r="J2597" s="295">
        <v>-4.2</v>
      </c>
      <c r="K2597" s="295">
        <v>3.4</v>
      </c>
      <c r="L2597" s="295">
        <v>4.2</v>
      </c>
      <c r="M2597" s="295">
        <v>13.4</v>
      </c>
      <c r="N2597" s="300">
        <v>16.600000000000001</v>
      </c>
      <c r="O2597" s="99"/>
    </row>
    <row r="2598" spans="1:15">
      <c r="A2598" s="99"/>
      <c r="B2598" s="315">
        <v>9</v>
      </c>
      <c r="C2598" s="312">
        <v>13.9</v>
      </c>
      <c r="D2598" s="295">
        <v>19.399999999999999</v>
      </c>
      <c r="E2598" s="295">
        <v>15</v>
      </c>
      <c r="F2598" s="295">
        <v>11.9</v>
      </c>
      <c r="G2598" s="295">
        <v>8.5</v>
      </c>
      <c r="H2598" s="295">
        <v>-2.9</v>
      </c>
      <c r="I2598" s="295">
        <v>4.2</v>
      </c>
      <c r="J2598" s="295">
        <v>-0.9</v>
      </c>
      <c r="K2598" s="295">
        <v>1.6</v>
      </c>
      <c r="L2598" s="295">
        <v>7.3</v>
      </c>
      <c r="M2598" s="295">
        <v>12.5</v>
      </c>
      <c r="N2598" s="300">
        <v>11</v>
      </c>
      <c r="O2598" s="99"/>
    </row>
    <row r="2599" spans="1:15">
      <c r="A2599" s="99"/>
      <c r="B2599" s="315">
        <v>10</v>
      </c>
      <c r="C2599" s="312">
        <v>12.2</v>
      </c>
      <c r="D2599" s="295">
        <v>21.3</v>
      </c>
      <c r="E2599" s="295">
        <v>13.2</v>
      </c>
      <c r="F2599" s="295">
        <v>14</v>
      </c>
      <c r="G2599" s="295">
        <v>9.4</v>
      </c>
      <c r="H2599" s="295">
        <v>-2.1</v>
      </c>
      <c r="I2599" s="295">
        <v>9.9</v>
      </c>
      <c r="J2599" s="295">
        <v>1.3</v>
      </c>
      <c r="K2599" s="295">
        <v>3.3</v>
      </c>
      <c r="L2599" s="295">
        <v>9.4</v>
      </c>
      <c r="M2599" s="295">
        <v>10.9</v>
      </c>
      <c r="N2599" s="300">
        <v>12.8</v>
      </c>
      <c r="O2599" s="99"/>
    </row>
    <row r="2600" spans="1:15">
      <c r="A2600" s="99"/>
      <c r="B2600" s="315">
        <v>11</v>
      </c>
      <c r="C2600" s="312">
        <v>14.9</v>
      </c>
      <c r="D2600" s="295">
        <v>16.399999999999999</v>
      </c>
      <c r="E2600" s="295">
        <v>11.6</v>
      </c>
      <c r="F2600" s="295">
        <v>12.9</v>
      </c>
      <c r="G2600" s="295">
        <v>10.199999999999999</v>
      </c>
      <c r="H2600" s="295">
        <v>1.7</v>
      </c>
      <c r="I2600" s="295">
        <v>1.1000000000000001</v>
      </c>
      <c r="J2600" s="295">
        <v>-0.4</v>
      </c>
      <c r="K2600" s="295">
        <v>1.2</v>
      </c>
      <c r="L2600" s="295">
        <v>11.2</v>
      </c>
      <c r="M2600" s="295">
        <v>10.9</v>
      </c>
      <c r="N2600" s="300">
        <v>16.3</v>
      </c>
      <c r="O2600" s="99"/>
    </row>
    <row r="2601" spans="1:15">
      <c r="A2601" s="99"/>
      <c r="B2601" s="315">
        <v>12</v>
      </c>
      <c r="C2601" s="312">
        <v>14.9</v>
      </c>
      <c r="D2601" s="295">
        <v>14.1</v>
      </c>
      <c r="E2601" s="295">
        <v>12.9</v>
      </c>
      <c r="F2601" s="295">
        <v>12.7</v>
      </c>
      <c r="G2601" s="295">
        <v>9.3000000000000007</v>
      </c>
      <c r="H2601" s="295">
        <v>4.0999999999999996</v>
      </c>
      <c r="I2601" s="295">
        <v>2.4</v>
      </c>
      <c r="J2601" s="295">
        <v>-0.2</v>
      </c>
      <c r="K2601" s="295">
        <v>1</v>
      </c>
      <c r="L2601" s="295">
        <v>8.9</v>
      </c>
      <c r="M2601" s="295">
        <v>15.6</v>
      </c>
      <c r="N2601" s="300">
        <v>20</v>
      </c>
      <c r="O2601" s="99"/>
    </row>
    <row r="2602" spans="1:15">
      <c r="A2602" s="99"/>
      <c r="B2602" s="315">
        <v>13</v>
      </c>
      <c r="C2602" s="312">
        <v>16.2</v>
      </c>
      <c r="D2602" s="295">
        <v>14.3</v>
      </c>
      <c r="E2602" s="295">
        <v>13</v>
      </c>
      <c r="F2602" s="295">
        <v>13</v>
      </c>
      <c r="G2602" s="295">
        <v>8.4</v>
      </c>
      <c r="H2602" s="295">
        <v>4.8</v>
      </c>
      <c r="I2602" s="295">
        <v>3.1</v>
      </c>
      <c r="J2602" s="295">
        <v>-1.4</v>
      </c>
      <c r="K2602" s="295">
        <v>0.1</v>
      </c>
      <c r="L2602" s="295">
        <v>7.4</v>
      </c>
      <c r="M2602" s="295">
        <v>12</v>
      </c>
      <c r="N2602" s="300">
        <v>19.2</v>
      </c>
      <c r="O2602" s="99"/>
    </row>
    <row r="2603" spans="1:15">
      <c r="A2603" s="99"/>
      <c r="B2603" s="315">
        <v>14</v>
      </c>
      <c r="C2603" s="312">
        <v>17.3</v>
      </c>
      <c r="D2603" s="295">
        <v>13.5</v>
      </c>
      <c r="E2603" s="295">
        <v>14.8</v>
      </c>
      <c r="F2603" s="295">
        <v>11.1</v>
      </c>
      <c r="G2603" s="295">
        <v>8.6999999999999993</v>
      </c>
      <c r="H2603" s="295">
        <v>4</v>
      </c>
      <c r="I2603" s="295">
        <v>4.0999999999999996</v>
      </c>
      <c r="J2603" s="295">
        <v>0</v>
      </c>
      <c r="K2603" s="295">
        <v>0.3</v>
      </c>
      <c r="L2603" s="295">
        <v>8.6</v>
      </c>
      <c r="M2603" s="295">
        <v>9.9</v>
      </c>
      <c r="N2603" s="300">
        <v>18.7</v>
      </c>
      <c r="O2603" s="99"/>
    </row>
    <row r="2604" spans="1:15">
      <c r="A2604" s="99"/>
      <c r="B2604" s="315">
        <v>15</v>
      </c>
      <c r="C2604" s="312">
        <v>20</v>
      </c>
      <c r="D2604" s="295">
        <v>13.1</v>
      </c>
      <c r="E2604" s="295">
        <v>14.7</v>
      </c>
      <c r="F2604" s="295">
        <v>9.6999999999999993</v>
      </c>
      <c r="G2604" s="295">
        <v>8</v>
      </c>
      <c r="H2604" s="295">
        <v>2.2999999999999998</v>
      </c>
      <c r="I2604" s="295">
        <v>0.3</v>
      </c>
      <c r="J2604" s="295">
        <v>1.6</v>
      </c>
      <c r="K2604" s="295">
        <v>3.1</v>
      </c>
      <c r="L2604" s="295">
        <v>12.8</v>
      </c>
      <c r="M2604" s="295">
        <v>9.6</v>
      </c>
      <c r="N2604" s="300">
        <v>14.1</v>
      </c>
      <c r="O2604" s="99"/>
    </row>
    <row r="2605" spans="1:15">
      <c r="A2605" s="99"/>
      <c r="B2605" s="315">
        <v>16</v>
      </c>
      <c r="C2605" s="312">
        <v>20</v>
      </c>
      <c r="D2605" s="295">
        <v>11.5</v>
      </c>
      <c r="E2605" s="295">
        <v>14.8</v>
      </c>
      <c r="F2605" s="295">
        <v>12</v>
      </c>
      <c r="G2605" s="295">
        <v>7.1</v>
      </c>
      <c r="H2605" s="295">
        <v>3.2</v>
      </c>
      <c r="I2605" s="295">
        <v>1.3</v>
      </c>
      <c r="J2605" s="295">
        <v>0.9</v>
      </c>
      <c r="K2605" s="295">
        <v>6.3</v>
      </c>
      <c r="L2605" s="295">
        <v>13.6</v>
      </c>
      <c r="M2605" s="295">
        <v>15.2</v>
      </c>
      <c r="N2605" s="300">
        <v>12.7</v>
      </c>
      <c r="O2605" s="99"/>
    </row>
    <row r="2606" spans="1:15">
      <c r="A2606" s="99"/>
      <c r="B2606" s="315">
        <v>17</v>
      </c>
      <c r="C2606" s="312">
        <v>19.600000000000001</v>
      </c>
      <c r="D2606" s="295">
        <v>11.8</v>
      </c>
      <c r="E2606" s="295">
        <v>15.2</v>
      </c>
      <c r="F2606" s="295">
        <v>10.9</v>
      </c>
      <c r="G2606" s="295">
        <v>5.9</v>
      </c>
      <c r="H2606" s="295">
        <v>1.5</v>
      </c>
      <c r="I2606" s="295">
        <v>0.7</v>
      </c>
      <c r="J2606" s="295">
        <v>-0.9</v>
      </c>
      <c r="K2606" s="295">
        <v>6.8</v>
      </c>
      <c r="L2606" s="295">
        <v>5.6</v>
      </c>
      <c r="M2606" s="295">
        <v>10</v>
      </c>
      <c r="N2606" s="300">
        <v>10</v>
      </c>
      <c r="O2606" s="99"/>
    </row>
    <row r="2607" spans="1:15">
      <c r="A2607" s="99"/>
      <c r="B2607" s="315">
        <v>18</v>
      </c>
      <c r="C2607" s="312">
        <v>20.7</v>
      </c>
      <c r="D2607" s="295">
        <v>14.7</v>
      </c>
      <c r="E2607" s="295">
        <v>14.2</v>
      </c>
      <c r="F2607" s="295">
        <v>10.6</v>
      </c>
      <c r="G2607" s="295">
        <v>4.3</v>
      </c>
      <c r="H2607" s="295">
        <v>6.4</v>
      </c>
      <c r="I2607" s="295">
        <v>-0.3</v>
      </c>
      <c r="J2607" s="295">
        <v>-1.7</v>
      </c>
      <c r="K2607" s="295">
        <v>3.1</v>
      </c>
      <c r="L2607" s="295">
        <v>2.1</v>
      </c>
      <c r="M2607" s="295">
        <v>14</v>
      </c>
      <c r="N2607" s="300">
        <v>13.6</v>
      </c>
      <c r="O2607" s="99"/>
    </row>
    <row r="2608" spans="1:15">
      <c r="A2608" s="99"/>
      <c r="B2608" s="315">
        <v>19</v>
      </c>
      <c r="C2608" s="312">
        <v>21.8</v>
      </c>
      <c r="D2608" s="295">
        <v>13</v>
      </c>
      <c r="E2608" s="295">
        <v>14.9</v>
      </c>
      <c r="F2608" s="295">
        <v>9.9</v>
      </c>
      <c r="G2608" s="295">
        <v>3.7</v>
      </c>
      <c r="H2608" s="295">
        <v>8.1999999999999993</v>
      </c>
      <c r="I2608" s="295">
        <v>-1.1000000000000001</v>
      </c>
      <c r="J2608" s="295">
        <v>-2</v>
      </c>
      <c r="K2608" s="295">
        <v>2.6</v>
      </c>
      <c r="L2608" s="295">
        <v>5.0999999999999996</v>
      </c>
      <c r="M2608" s="295">
        <v>11.6</v>
      </c>
      <c r="N2608" s="300">
        <v>10.3</v>
      </c>
      <c r="O2608" s="99"/>
    </row>
    <row r="2609" spans="1:15">
      <c r="A2609" s="99"/>
      <c r="B2609" s="315">
        <v>20</v>
      </c>
      <c r="C2609" s="312">
        <v>25.5</v>
      </c>
      <c r="D2609" s="295">
        <v>12.7</v>
      </c>
      <c r="E2609" s="295">
        <v>15.3</v>
      </c>
      <c r="F2609" s="295">
        <v>12.9</v>
      </c>
      <c r="G2609" s="295">
        <v>3.2</v>
      </c>
      <c r="H2609" s="295">
        <v>2.1</v>
      </c>
      <c r="I2609" s="295">
        <v>-0.4</v>
      </c>
      <c r="J2609" s="295">
        <v>0.5</v>
      </c>
      <c r="K2609" s="295">
        <v>1.7</v>
      </c>
      <c r="L2609" s="295">
        <v>9.5</v>
      </c>
      <c r="M2609" s="295">
        <v>7.7</v>
      </c>
      <c r="N2609" s="300">
        <v>8.1999999999999993</v>
      </c>
      <c r="O2609" s="99"/>
    </row>
    <row r="2610" spans="1:15">
      <c r="A2610" s="99"/>
      <c r="B2610" s="315">
        <v>21</v>
      </c>
      <c r="C2610" s="312">
        <v>20.5</v>
      </c>
      <c r="D2610" s="295">
        <v>11</v>
      </c>
      <c r="E2610" s="295">
        <v>15</v>
      </c>
      <c r="F2610" s="295">
        <v>9.9</v>
      </c>
      <c r="G2610" s="295">
        <v>2</v>
      </c>
      <c r="H2610" s="295">
        <v>2.2000000000000002</v>
      </c>
      <c r="I2610" s="295">
        <v>0.2</v>
      </c>
      <c r="J2610" s="295">
        <v>0.3</v>
      </c>
      <c r="K2610" s="295">
        <v>5.3</v>
      </c>
      <c r="L2610" s="295">
        <v>10.7</v>
      </c>
      <c r="M2610" s="295">
        <v>8</v>
      </c>
      <c r="N2610" s="300">
        <v>11.7</v>
      </c>
      <c r="O2610" s="99"/>
    </row>
    <row r="2611" spans="1:15">
      <c r="A2611" s="99"/>
      <c r="B2611" s="315">
        <v>22</v>
      </c>
      <c r="C2611" s="312">
        <v>19.399999999999999</v>
      </c>
      <c r="D2611" s="295">
        <v>13.4</v>
      </c>
      <c r="E2611" s="295">
        <v>8.1999999999999993</v>
      </c>
      <c r="F2611" s="295">
        <v>4</v>
      </c>
      <c r="G2611" s="295">
        <v>1.7</v>
      </c>
      <c r="H2611" s="295">
        <v>5.0999999999999996</v>
      </c>
      <c r="I2611" s="295">
        <v>2.7</v>
      </c>
      <c r="J2611" s="295">
        <v>-0.2</v>
      </c>
      <c r="K2611" s="295">
        <v>0.7</v>
      </c>
      <c r="L2611" s="295">
        <v>9.9</v>
      </c>
      <c r="M2611" s="295">
        <v>11</v>
      </c>
      <c r="N2611" s="300">
        <v>12.4</v>
      </c>
      <c r="O2611" s="99"/>
    </row>
    <row r="2612" spans="1:15">
      <c r="A2612" s="99"/>
      <c r="B2612" s="315">
        <v>23</v>
      </c>
      <c r="C2612" s="312">
        <v>17.899999999999999</v>
      </c>
      <c r="D2612" s="295">
        <v>13.4</v>
      </c>
      <c r="E2612" s="295">
        <v>5.9</v>
      </c>
      <c r="F2612" s="295">
        <v>6.7</v>
      </c>
      <c r="G2612" s="295">
        <v>2.4</v>
      </c>
      <c r="H2612" s="295">
        <v>6.7</v>
      </c>
      <c r="I2612" s="295">
        <v>0.2</v>
      </c>
      <c r="J2612" s="295">
        <v>1.2</v>
      </c>
      <c r="K2612" s="295">
        <v>1.9</v>
      </c>
      <c r="L2612" s="295">
        <v>9.3000000000000007</v>
      </c>
      <c r="M2612" s="295">
        <v>10.199999999999999</v>
      </c>
      <c r="N2612" s="300">
        <v>11.2</v>
      </c>
      <c r="O2612" s="99"/>
    </row>
    <row r="2613" spans="1:15">
      <c r="A2613" s="99"/>
      <c r="B2613" s="315">
        <v>24</v>
      </c>
      <c r="C2613" s="312">
        <v>15</v>
      </c>
      <c r="D2613" s="295">
        <v>8.9</v>
      </c>
      <c r="E2613" s="295">
        <v>7.7</v>
      </c>
      <c r="F2613" s="295">
        <v>4.7</v>
      </c>
      <c r="G2613" s="295">
        <v>1.1000000000000001</v>
      </c>
      <c r="H2613" s="295">
        <v>4.3</v>
      </c>
      <c r="I2613" s="295">
        <v>-2.2000000000000002</v>
      </c>
      <c r="J2613" s="295">
        <v>2.2999999999999998</v>
      </c>
      <c r="K2613" s="295">
        <v>4.9000000000000004</v>
      </c>
      <c r="L2613" s="295">
        <v>8.6999999999999993</v>
      </c>
      <c r="M2613" s="295">
        <v>11</v>
      </c>
      <c r="N2613" s="300">
        <v>10.9</v>
      </c>
      <c r="O2613" s="99"/>
    </row>
    <row r="2614" spans="1:15">
      <c r="A2614" s="99"/>
      <c r="B2614" s="315">
        <v>25</v>
      </c>
      <c r="C2614" s="312">
        <v>16.8</v>
      </c>
      <c r="D2614" s="295">
        <v>10.7</v>
      </c>
      <c r="E2614" s="295">
        <v>9.6</v>
      </c>
      <c r="F2614" s="295">
        <v>4.2</v>
      </c>
      <c r="G2614" s="295">
        <v>1.7</v>
      </c>
      <c r="H2614" s="295">
        <v>1.3</v>
      </c>
      <c r="I2614" s="295">
        <v>-1.7</v>
      </c>
      <c r="J2614" s="295">
        <v>1.3</v>
      </c>
      <c r="K2614" s="295">
        <v>8.9</v>
      </c>
      <c r="L2614" s="295">
        <v>13.7</v>
      </c>
      <c r="M2614" s="295">
        <v>13.4</v>
      </c>
      <c r="N2614" s="300">
        <v>13.9</v>
      </c>
      <c r="O2614" s="99"/>
    </row>
    <row r="2615" spans="1:15">
      <c r="A2615" s="99"/>
      <c r="B2615" s="315">
        <v>26</v>
      </c>
      <c r="C2615" s="312">
        <v>20.9</v>
      </c>
      <c r="D2615" s="295">
        <v>11.6</v>
      </c>
      <c r="E2615" s="295">
        <v>10.6</v>
      </c>
      <c r="F2615" s="295">
        <v>3.4</v>
      </c>
      <c r="G2615" s="295">
        <v>0.1</v>
      </c>
      <c r="H2615" s="295">
        <v>-4.2</v>
      </c>
      <c r="I2615" s="295">
        <v>-2.2000000000000002</v>
      </c>
      <c r="J2615" s="295">
        <v>0.1</v>
      </c>
      <c r="K2615" s="295">
        <v>8.5</v>
      </c>
      <c r="L2615" s="295">
        <v>12.1</v>
      </c>
      <c r="M2615" s="295">
        <v>9.5</v>
      </c>
      <c r="N2615" s="300">
        <v>17.5</v>
      </c>
      <c r="O2615" s="99"/>
    </row>
    <row r="2616" spans="1:15">
      <c r="A2616" s="99"/>
      <c r="B2616" s="315">
        <v>27</v>
      </c>
      <c r="C2616" s="312">
        <v>20</v>
      </c>
      <c r="D2616" s="295">
        <v>10.8</v>
      </c>
      <c r="E2616" s="295">
        <v>10.5</v>
      </c>
      <c r="F2616" s="295">
        <v>3.1</v>
      </c>
      <c r="G2616" s="295">
        <v>-1.1000000000000001</v>
      </c>
      <c r="H2616" s="295">
        <v>-6.8</v>
      </c>
      <c r="I2616" s="295">
        <v>-0.8</v>
      </c>
      <c r="J2616" s="295">
        <v>1.5</v>
      </c>
      <c r="K2616" s="295">
        <v>4.5</v>
      </c>
      <c r="L2616" s="295">
        <v>14.5</v>
      </c>
      <c r="M2616" s="295">
        <v>7.9</v>
      </c>
      <c r="N2616" s="300">
        <v>15.4</v>
      </c>
      <c r="O2616" s="99"/>
    </row>
    <row r="2617" spans="1:15">
      <c r="A2617" s="99"/>
      <c r="B2617" s="315">
        <v>28</v>
      </c>
      <c r="C2617" s="312">
        <v>19.7</v>
      </c>
      <c r="D2617" s="295">
        <v>10.6</v>
      </c>
      <c r="E2617" s="295">
        <v>10.199999999999999</v>
      </c>
      <c r="F2617" s="295">
        <v>3.3</v>
      </c>
      <c r="G2617" s="295">
        <v>-1.2</v>
      </c>
      <c r="H2617" s="295">
        <v>-8.9</v>
      </c>
      <c r="I2617" s="295">
        <v>-1.8</v>
      </c>
      <c r="J2617" s="295">
        <v>-0.3</v>
      </c>
      <c r="K2617" s="295">
        <v>1.3</v>
      </c>
      <c r="L2617" s="295">
        <v>4.7</v>
      </c>
      <c r="M2617" s="295">
        <v>9.5</v>
      </c>
      <c r="N2617" s="300">
        <v>14</v>
      </c>
      <c r="O2617" s="99"/>
    </row>
    <row r="2618" spans="1:15">
      <c r="A2618" s="99"/>
      <c r="B2618" s="315">
        <v>29</v>
      </c>
      <c r="C2618" s="312">
        <v>19</v>
      </c>
      <c r="D2618" s="295">
        <v>14.7</v>
      </c>
      <c r="E2618" s="295">
        <v>10.6</v>
      </c>
      <c r="F2618" s="295">
        <v>1.9</v>
      </c>
      <c r="G2618" s="295">
        <v>-0.6</v>
      </c>
      <c r="H2618" s="295">
        <v>-7.8</v>
      </c>
      <c r="I2618" s="295">
        <v>-1.2</v>
      </c>
      <c r="J2618" s="295"/>
      <c r="K2618" s="295">
        <v>6.4</v>
      </c>
      <c r="L2618" s="295">
        <v>5.2</v>
      </c>
      <c r="M2618" s="295">
        <v>13.4</v>
      </c>
      <c r="N2618" s="300">
        <v>14.4</v>
      </c>
      <c r="O2618" s="99"/>
    </row>
    <row r="2619" spans="1:15">
      <c r="A2619" s="99"/>
      <c r="B2619" s="315">
        <v>30</v>
      </c>
      <c r="C2619" s="312">
        <v>18.8</v>
      </c>
      <c r="D2619" s="295">
        <v>15.8</v>
      </c>
      <c r="E2619" s="295">
        <v>14.3</v>
      </c>
      <c r="F2619" s="295">
        <v>3.4</v>
      </c>
      <c r="G2619" s="295">
        <v>-0.7</v>
      </c>
      <c r="H2619" s="295">
        <v>-7.7</v>
      </c>
      <c r="I2619" s="295">
        <v>-2.1</v>
      </c>
      <c r="J2619" s="295"/>
      <c r="K2619" s="295">
        <v>3.6</v>
      </c>
      <c r="L2619" s="295">
        <v>6.9</v>
      </c>
      <c r="M2619" s="295">
        <v>13.7</v>
      </c>
      <c r="N2619" s="300">
        <v>18.3</v>
      </c>
      <c r="O2619" s="99"/>
    </row>
    <row r="2620" spans="1:15" ht="15" thickBot="1">
      <c r="A2620" s="99"/>
      <c r="B2620" s="323">
        <v>31</v>
      </c>
      <c r="C2620" s="313">
        <v>16.3</v>
      </c>
      <c r="D2620" s="302">
        <v>12.5</v>
      </c>
      <c r="E2620" s="302"/>
      <c r="F2620" s="302">
        <v>6.4</v>
      </c>
      <c r="G2620" s="302"/>
      <c r="H2620" s="302">
        <v>-3.5</v>
      </c>
      <c r="I2620" s="302">
        <v>-2.9</v>
      </c>
      <c r="J2620" s="302"/>
      <c r="K2620" s="302">
        <v>4.2</v>
      </c>
      <c r="L2620" s="302"/>
      <c r="M2620" s="302">
        <v>14.5</v>
      </c>
      <c r="N2620" s="303"/>
      <c r="O2620" s="99"/>
    </row>
    <row r="2621" spans="1:15">
      <c r="A2621" s="306" t="s">
        <v>652</v>
      </c>
      <c r="B2621" s="304" t="s">
        <v>211</v>
      </c>
      <c r="C2621" s="219">
        <v>0</v>
      </c>
      <c r="D2621" s="219">
        <v>0</v>
      </c>
      <c r="E2621" s="219">
        <v>13</v>
      </c>
      <c r="F2621" s="219">
        <v>28</v>
      </c>
      <c r="G2621" s="219">
        <v>31</v>
      </c>
      <c r="H2621" s="219">
        <v>31</v>
      </c>
      <c r="I2621" s="219">
        <v>31</v>
      </c>
      <c r="J2621" s="219">
        <v>28</v>
      </c>
      <c r="K2621" s="219">
        <v>31</v>
      </c>
      <c r="L2621" s="219">
        <v>28</v>
      </c>
      <c r="M2621" s="219">
        <v>21</v>
      </c>
      <c r="N2621" s="220">
        <v>11</v>
      </c>
    </row>
    <row r="2622" spans="1:15" ht="15" thickBot="1">
      <c r="A2622" s="307" t="s">
        <v>651</v>
      </c>
      <c r="B2622" s="305" t="s">
        <v>650</v>
      </c>
      <c r="C2622" s="211">
        <v>18.154838709677414</v>
      </c>
      <c r="D2622" s="211">
        <v>14.53225806451613</v>
      </c>
      <c r="E2622" s="211">
        <v>13.020000000000001</v>
      </c>
      <c r="F2622" s="211">
        <v>9.1258064516129007</v>
      </c>
      <c r="G2622" s="211">
        <v>4.97</v>
      </c>
      <c r="H2622" s="211">
        <v>0.73225806451612896</v>
      </c>
      <c r="I2622" s="211">
        <v>5.1612903225806514E-2</v>
      </c>
      <c r="J2622" s="211">
        <v>-1.1785714285714288</v>
      </c>
      <c r="K2622" s="211">
        <v>2.9967741935483874</v>
      </c>
      <c r="L2622" s="211">
        <v>6.7733333333333317</v>
      </c>
      <c r="M2622" s="211">
        <v>11.312903225806449</v>
      </c>
      <c r="N2622" s="212">
        <v>15.226666666666663</v>
      </c>
    </row>
    <row r="2623" spans="1:15">
      <c r="B2623" s="108"/>
      <c r="C2623" s="105"/>
      <c r="D2623" s="105"/>
      <c r="E2623" s="107"/>
      <c r="F2623" s="105"/>
      <c r="G2623" s="105"/>
      <c r="H2623" s="106"/>
      <c r="I2623" s="105"/>
      <c r="J2623" s="105"/>
      <c r="K2623" s="105"/>
      <c r="L2623" s="105"/>
      <c r="M2623" s="105"/>
      <c r="N2623" s="105"/>
    </row>
    <row r="2624" spans="1:15" ht="15" thickBot="1">
      <c r="B2624" s="108"/>
      <c r="C2624" s="105"/>
      <c r="D2624" s="105"/>
      <c r="E2624" s="107"/>
      <c r="F2624" s="105"/>
      <c r="G2624" s="105"/>
      <c r="H2624" s="106"/>
      <c r="I2624" s="105"/>
      <c r="J2624" s="105"/>
      <c r="K2624" s="105"/>
      <c r="L2624" s="105"/>
      <c r="M2624" s="105"/>
      <c r="N2624" s="105"/>
    </row>
    <row r="2625" spans="1:15" ht="15" thickBot="1">
      <c r="A2625" s="318" t="s">
        <v>678</v>
      </c>
      <c r="B2625" s="284" t="s">
        <v>236</v>
      </c>
      <c r="C2625" s="285" t="s">
        <v>667</v>
      </c>
      <c r="D2625" s="285" t="s">
        <v>667</v>
      </c>
      <c r="E2625" s="285" t="s">
        <v>667</v>
      </c>
      <c r="F2625" s="285" t="s">
        <v>667</v>
      </c>
      <c r="G2625" s="285" t="s">
        <v>667</v>
      </c>
      <c r="H2625" s="285" t="s">
        <v>667</v>
      </c>
      <c r="I2625" s="285" t="s">
        <v>666</v>
      </c>
      <c r="J2625" s="285" t="s">
        <v>666</v>
      </c>
      <c r="K2625" s="285" t="s">
        <v>666</v>
      </c>
      <c r="L2625" s="285" t="s">
        <v>666</v>
      </c>
      <c r="M2625" s="285" t="s">
        <v>666</v>
      </c>
      <c r="N2625" s="286" t="s">
        <v>666</v>
      </c>
      <c r="O2625" s="99"/>
    </row>
    <row r="2626" spans="1:15" ht="15" thickBot="1">
      <c r="A2626" s="102"/>
      <c r="B2626" s="287" t="s">
        <v>195</v>
      </c>
      <c r="C2626" s="288" t="s">
        <v>665</v>
      </c>
      <c r="D2626" s="288" t="s">
        <v>664</v>
      </c>
      <c r="E2626" s="288" t="s">
        <v>663</v>
      </c>
      <c r="F2626" s="288" t="s">
        <v>662</v>
      </c>
      <c r="G2626" s="288" t="s">
        <v>661</v>
      </c>
      <c r="H2626" s="288" t="s">
        <v>660</v>
      </c>
      <c r="I2626" s="288" t="s">
        <v>659</v>
      </c>
      <c r="J2626" s="288" t="s">
        <v>658</v>
      </c>
      <c r="K2626" s="288" t="s">
        <v>657</v>
      </c>
      <c r="L2626" s="288" t="s">
        <v>656</v>
      </c>
      <c r="M2626" s="288" t="s">
        <v>655</v>
      </c>
      <c r="N2626" s="289" t="s">
        <v>654</v>
      </c>
      <c r="O2626" s="99"/>
    </row>
    <row r="2627" spans="1:15" ht="15" thickBot="1">
      <c r="A2627" s="102"/>
      <c r="B2627" s="319" t="s">
        <v>653</v>
      </c>
      <c r="C2627" s="102"/>
      <c r="D2627" s="102"/>
      <c r="E2627" s="104"/>
      <c r="F2627" s="102"/>
      <c r="G2627" s="102"/>
      <c r="H2627" s="103"/>
      <c r="I2627" s="102"/>
      <c r="J2627" s="102"/>
      <c r="K2627" s="102"/>
      <c r="L2627" s="102"/>
      <c r="M2627" s="102"/>
      <c r="N2627" s="102"/>
      <c r="O2627" s="99"/>
    </row>
    <row r="2628" spans="1:15">
      <c r="A2628" s="99"/>
      <c r="B2628" s="314">
        <v>1</v>
      </c>
      <c r="C2628" s="322">
        <v>13.9</v>
      </c>
      <c r="D2628" s="297">
        <v>18.8</v>
      </c>
      <c r="E2628" s="297">
        <v>12.1</v>
      </c>
      <c r="F2628" s="297">
        <v>14.8</v>
      </c>
      <c r="G2628" s="297">
        <v>9.5</v>
      </c>
      <c r="H2628" s="297">
        <v>-1.5</v>
      </c>
      <c r="I2628" s="297">
        <v>0.5</v>
      </c>
      <c r="J2628" s="297">
        <v>-1.2</v>
      </c>
      <c r="K2628" s="297">
        <v>2.4</v>
      </c>
      <c r="L2628" s="297">
        <v>1.4</v>
      </c>
      <c r="M2628" s="297">
        <v>8</v>
      </c>
      <c r="N2628" s="298">
        <v>17.100000000000001</v>
      </c>
      <c r="O2628" s="99"/>
    </row>
    <row r="2629" spans="1:15">
      <c r="A2629" s="99"/>
      <c r="B2629" s="315">
        <v>2</v>
      </c>
      <c r="C2629" s="312">
        <v>17.5</v>
      </c>
      <c r="D2629" s="295">
        <v>23.3</v>
      </c>
      <c r="E2629" s="295">
        <v>12.4</v>
      </c>
      <c r="F2629" s="295">
        <v>12.9</v>
      </c>
      <c r="G2629" s="295">
        <v>7.9</v>
      </c>
      <c r="H2629" s="295">
        <v>-2</v>
      </c>
      <c r="I2629" s="295">
        <v>0.9</v>
      </c>
      <c r="J2629" s="295">
        <v>-3.2</v>
      </c>
      <c r="K2629" s="295">
        <v>3.3</v>
      </c>
      <c r="L2629" s="295">
        <v>0.4</v>
      </c>
      <c r="M2629" s="295">
        <v>8.5</v>
      </c>
      <c r="N2629" s="300">
        <v>19.8</v>
      </c>
      <c r="O2629" s="99"/>
    </row>
    <row r="2630" spans="1:15">
      <c r="A2630" s="99"/>
      <c r="B2630" s="315">
        <v>3</v>
      </c>
      <c r="C2630" s="312">
        <v>18.2</v>
      </c>
      <c r="D2630" s="295">
        <v>20.6</v>
      </c>
      <c r="E2630" s="295">
        <v>13.7</v>
      </c>
      <c r="F2630" s="295">
        <v>11.8</v>
      </c>
      <c r="G2630" s="295">
        <v>6.8</v>
      </c>
      <c r="H2630" s="295">
        <v>0.2</v>
      </c>
      <c r="I2630" s="295">
        <v>0.1</v>
      </c>
      <c r="J2630" s="295">
        <v>-1.8</v>
      </c>
      <c r="K2630" s="295">
        <v>3.1</v>
      </c>
      <c r="L2630" s="295">
        <v>1.3</v>
      </c>
      <c r="M2630" s="295">
        <v>11</v>
      </c>
      <c r="N2630" s="300">
        <v>21.9</v>
      </c>
      <c r="O2630" s="99"/>
    </row>
    <row r="2631" spans="1:15">
      <c r="A2631" s="99"/>
      <c r="B2631" s="315">
        <v>4</v>
      </c>
      <c r="C2631" s="312">
        <v>22.5</v>
      </c>
      <c r="D2631" s="295">
        <v>17.3</v>
      </c>
      <c r="E2631" s="295">
        <v>17.3</v>
      </c>
      <c r="F2631" s="295">
        <v>10.3</v>
      </c>
      <c r="G2631" s="295">
        <v>9.6999999999999993</v>
      </c>
      <c r="H2631" s="295">
        <v>4.4000000000000004</v>
      </c>
      <c r="I2631" s="295">
        <v>-0.2</v>
      </c>
      <c r="J2631" s="295">
        <v>-3.6</v>
      </c>
      <c r="K2631" s="295">
        <v>2.2999999999999998</v>
      </c>
      <c r="L2631" s="295">
        <v>1.7</v>
      </c>
      <c r="M2631" s="295">
        <v>16.399999999999999</v>
      </c>
      <c r="N2631" s="300">
        <v>17.899999999999999</v>
      </c>
      <c r="O2631" s="99"/>
    </row>
    <row r="2632" spans="1:15">
      <c r="A2632" s="99"/>
      <c r="B2632" s="315">
        <v>5</v>
      </c>
      <c r="C2632" s="312">
        <v>18.399999999999999</v>
      </c>
      <c r="D2632" s="295">
        <v>17.600000000000001</v>
      </c>
      <c r="E2632" s="295">
        <v>18.899999999999999</v>
      </c>
      <c r="F2632" s="295">
        <v>11.1</v>
      </c>
      <c r="G2632" s="295">
        <v>10.7</v>
      </c>
      <c r="H2632" s="295">
        <v>3.3</v>
      </c>
      <c r="I2632" s="295">
        <v>-0.6</v>
      </c>
      <c r="J2632" s="295">
        <v>-4</v>
      </c>
      <c r="K2632" s="295">
        <v>0.8</v>
      </c>
      <c r="L2632" s="295">
        <v>1.8</v>
      </c>
      <c r="M2632" s="295">
        <v>19.899999999999999</v>
      </c>
      <c r="N2632" s="300">
        <v>19.899999999999999</v>
      </c>
      <c r="O2632" s="99"/>
    </row>
    <row r="2633" spans="1:15">
      <c r="A2633" s="99"/>
      <c r="B2633" s="315">
        <v>6</v>
      </c>
      <c r="C2633" s="312">
        <v>21.7</v>
      </c>
      <c r="D2633" s="295">
        <v>17.3</v>
      </c>
      <c r="E2633" s="295">
        <v>18.8</v>
      </c>
      <c r="F2633" s="295">
        <v>10.6</v>
      </c>
      <c r="G2633" s="295">
        <v>7.4</v>
      </c>
      <c r="H2633" s="295">
        <v>3.2</v>
      </c>
      <c r="I2633" s="295">
        <v>-2.2000000000000002</v>
      </c>
      <c r="J2633" s="295">
        <v>-4.8</v>
      </c>
      <c r="K2633" s="295">
        <v>2.6</v>
      </c>
      <c r="L2633" s="295">
        <v>0.9</v>
      </c>
      <c r="M2633" s="295">
        <v>11.8</v>
      </c>
      <c r="N2633" s="300">
        <v>24</v>
      </c>
      <c r="O2633" s="99"/>
    </row>
    <row r="2634" spans="1:15">
      <c r="A2634" s="99"/>
      <c r="B2634" s="315">
        <v>7</v>
      </c>
      <c r="C2634" s="312">
        <v>22</v>
      </c>
      <c r="D2634" s="295">
        <v>19.7</v>
      </c>
      <c r="E2634" s="295">
        <v>18.399999999999999</v>
      </c>
      <c r="F2634" s="295">
        <v>11.3</v>
      </c>
      <c r="G2634" s="295">
        <v>7.5</v>
      </c>
      <c r="H2634" s="295">
        <v>1.9</v>
      </c>
      <c r="I2634" s="295">
        <v>-2.1</v>
      </c>
      <c r="J2634" s="295">
        <v>-3.8</v>
      </c>
      <c r="K2634" s="295">
        <v>4.4000000000000004</v>
      </c>
      <c r="L2634" s="295">
        <v>4.7</v>
      </c>
      <c r="M2634" s="295">
        <v>11.6</v>
      </c>
      <c r="N2634" s="300">
        <v>18</v>
      </c>
      <c r="O2634" s="99"/>
    </row>
    <row r="2635" spans="1:15">
      <c r="A2635" s="99"/>
      <c r="B2635" s="315">
        <v>8</v>
      </c>
      <c r="C2635" s="312">
        <v>19.899999999999999</v>
      </c>
      <c r="D2635" s="295">
        <v>21.1</v>
      </c>
      <c r="E2635" s="295">
        <v>18.399999999999999</v>
      </c>
      <c r="F2635" s="295">
        <v>12.8</v>
      </c>
      <c r="G2635" s="295">
        <v>6.8</v>
      </c>
      <c r="H2635" s="295">
        <v>-0.1</v>
      </c>
      <c r="I2635" s="295">
        <v>2.5</v>
      </c>
      <c r="J2635" s="295">
        <v>-2.4</v>
      </c>
      <c r="K2635" s="295">
        <v>6</v>
      </c>
      <c r="L2635" s="295">
        <v>5.0999999999999996</v>
      </c>
      <c r="M2635" s="295">
        <v>14.2</v>
      </c>
      <c r="N2635" s="300">
        <v>16.2</v>
      </c>
      <c r="O2635" s="99"/>
    </row>
    <row r="2636" spans="1:15">
      <c r="A2636" s="99"/>
      <c r="B2636" s="315">
        <v>9</v>
      </c>
      <c r="C2636" s="312">
        <v>13.7</v>
      </c>
      <c r="D2636" s="295">
        <v>21.9</v>
      </c>
      <c r="E2636" s="295">
        <v>15.8</v>
      </c>
      <c r="F2636" s="295">
        <v>14.2</v>
      </c>
      <c r="G2636" s="295">
        <v>8.1</v>
      </c>
      <c r="H2636" s="295">
        <v>-3.2</v>
      </c>
      <c r="I2636" s="295">
        <v>5.5</v>
      </c>
      <c r="J2636" s="295">
        <v>0.5</v>
      </c>
      <c r="K2636" s="295">
        <v>5</v>
      </c>
      <c r="L2636" s="295">
        <v>8.6999999999999993</v>
      </c>
      <c r="M2636" s="295">
        <v>12.3</v>
      </c>
      <c r="N2636" s="300">
        <v>10.3</v>
      </c>
      <c r="O2636" s="99"/>
    </row>
    <row r="2637" spans="1:15">
      <c r="A2637" s="99"/>
      <c r="B2637" s="315">
        <v>10</v>
      </c>
      <c r="C2637" s="312">
        <v>12.5</v>
      </c>
      <c r="D2637" s="295">
        <v>24.1</v>
      </c>
      <c r="E2637" s="295">
        <v>13.8</v>
      </c>
      <c r="F2637" s="295">
        <v>13.5</v>
      </c>
      <c r="G2637" s="295">
        <v>9.6999999999999993</v>
      </c>
      <c r="H2637" s="295">
        <v>-1.9</v>
      </c>
      <c r="I2637" s="295">
        <v>10.9</v>
      </c>
      <c r="J2637" s="295">
        <v>2.2000000000000002</v>
      </c>
      <c r="K2637" s="295">
        <v>7.2</v>
      </c>
      <c r="L2637" s="295">
        <v>11.4</v>
      </c>
      <c r="M2637" s="295">
        <v>12.4</v>
      </c>
      <c r="N2637" s="300">
        <v>14.7</v>
      </c>
      <c r="O2637" s="99"/>
    </row>
    <row r="2638" spans="1:15">
      <c r="A2638" s="99"/>
      <c r="B2638" s="315">
        <v>11</v>
      </c>
      <c r="C2638" s="312">
        <v>15.8</v>
      </c>
      <c r="D2638" s="295">
        <v>16.399999999999999</v>
      </c>
      <c r="E2638" s="295">
        <v>12.6</v>
      </c>
      <c r="F2638" s="295">
        <v>13.9</v>
      </c>
      <c r="G2638" s="295">
        <v>10.199999999999999</v>
      </c>
      <c r="H2638" s="295">
        <v>2.5</v>
      </c>
      <c r="I2638" s="295">
        <v>1.6</v>
      </c>
      <c r="J2638" s="295">
        <v>0.9</v>
      </c>
      <c r="K2638" s="295">
        <v>2.2000000000000002</v>
      </c>
      <c r="L2638" s="295">
        <v>11.8</v>
      </c>
      <c r="M2638" s="295">
        <v>13.1</v>
      </c>
      <c r="N2638" s="300">
        <v>17.2</v>
      </c>
      <c r="O2638" s="99"/>
    </row>
    <row r="2639" spans="1:15">
      <c r="A2639" s="99"/>
      <c r="B2639" s="315">
        <v>12</v>
      </c>
      <c r="C2639" s="312">
        <v>15.6</v>
      </c>
      <c r="D2639" s="295">
        <v>17</v>
      </c>
      <c r="E2639" s="295">
        <v>14.1</v>
      </c>
      <c r="F2639" s="295">
        <v>14.4</v>
      </c>
      <c r="G2639" s="295">
        <v>10.9</v>
      </c>
      <c r="H2639" s="295">
        <v>5.2</v>
      </c>
      <c r="I2639" s="295">
        <v>3.6</v>
      </c>
      <c r="J2639" s="295">
        <v>0.3</v>
      </c>
      <c r="K2639" s="295">
        <v>1.7</v>
      </c>
      <c r="L2639" s="295">
        <v>11</v>
      </c>
      <c r="M2639" s="295">
        <v>18.7</v>
      </c>
      <c r="N2639" s="300">
        <v>22.3</v>
      </c>
      <c r="O2639" s="99"/>
    </row>
    <row r="2640" spans="1:15">
      <c r="A2640" s="99"/>
      <c r="B2640" s="315">
        <v>13</v>
      </c>
      <c r="C2640" s="312">
        <v>17.399999999999999</v>
      </c>
      <c r="D2640" s="295">
        <v>15.6</v>
      </c>
      <c r="E2640" s="295">
        <v>15.4</v>
      </c>
      <c r="F2640" s="295">
        <v>15.2</v>
      </c>
      <c r="G2640" s="295">
        <v>9.1999999999999993</v>
      </c>
      <c r="H2640" s="295">
        <v>6.6</v>
      </c>
      <c r="I2640" s="295">
        <v>7</v>
      </c>
      <c r="J2640" s="295">
        <v>-0.7</v>
      </c>
      <c r="K2640" s="295">
        <v>1.5</v>
      </c>
      <c r="L2640" s="295">
        <v>7.6</v>
      </c>
      <c r="M2640" s="295">
        <v>14.2</v>
      </c>
      <c r="N2640" s="300">
        <v>18.899999999999999</v>
      </c>
      <c r="O2640" s="99"/>
    </row>
    <row r="2641" spans="1:15">
      <c r="A2641" s="99"/>
      <c r="B2641" s="315">
        <v>14</v>
      </c>
      <c r="C2641" s="312">
        <v>19.3</v>
      </c>
      <c r="D2641" s="295">
        <v>14.5</v>
      </c>
      <c r="E2641" s="295">
        <v>16</v>
      </c>
      <c r="F2641" s="295">
        <v>12.8</v>
      </c>
      <c r="G2641" s="295">
        <v>9.8000000000000007</v>
      </c>
      <c r="H2641" s="295">
        <v>7.3</v>
      </c>
      <c r="I2641" s="295">
        <v>5</v>
      </c>
      <c r="J2641" s="295">
        <v>-0.3</v>
      </c>
      <c r="K2641" s="295">
        <v>1</v>
      </c>
      <c r="L2641" s="295">
        <v>9.6</v>
      </c>
      <c r="M2641" s="295">
        <v>11</v>
      </c>
      <c r="N2641" s="300">
        <v>18.7</v>
      </c>
      <c r="O2641" s="99"/>
    </row>
    <row r="2642" spans="1:15">
      <c r="A2642" s="99"/>
      <c r="B2642" s="315">
        <v>15</v>
      </c>
      <c r="C2642" s="312">
        <v>21.2</v>
      </c>
      <c r="D2642" s="295">
        <v>14.2</v>
      </c>
      <c r="E2642" s="295">
        <v>17.2</v>
      </c>
      <c r="F2642" s="295">
        <v>11.5</v>
      </c>
      <c r="G2642" s="295">
        <v>9.6999999999999993</v>
      </c>
      <c r="H2642" s="295">
        <v>6.1</v>
      </c>
      <c r="I2642" s="295">
        <v>1.9</v>
      </c>
      <c r="J2642" s="295">
        <v>2.6</v>
      </c>
      <c r="K2642" s="295">
        <v>4.0999999999999996</v>
      </c>
      <c r="L2642" s="295">
        <v>14.6</v>
      </c>
      <c r="M2642" s="295">
        <v>12.8</v>
      </c>
      <c r="N2642" s="300">
        <v>15</v>
      </c>
      <c r="O2642" s="99"/>
    </row>
    <row r="2643" spans="1:15">
      <c r="A2643" s="99"/>
      <c r="B2643" s="315">
        <v>16</v>
      </c>
      <c r="C2643" s="312">
        <v>20.399999999999999</v>
      </c>
      <c r="D2643" s="295">
        <v>12</v>
      </c>
      <c r="E2643" s="295">
        <v>16.8</v>
      </c>
      <c r="F2643" s="295">
        <v>12.8</v>
      </c>
      <c r="G2643" s="295">
        <v>7.8</v>
      </c>
      <c r="H2643" s="295">
        <v>4</v>
      </c>
      <c r="I2643" s="295">
        <v>1.5</v>
      </c>
      <c r="J2643" s="295">
        <v>3</v>
      </c>
      <c r="K2643" s="295">
        <v>7.2</v>
      </c>
      <c r="L2643" s="295">
        <v>13.4</v>
      </c>
      <c r="M2643" s="295">
        <v>15.5</v>
      </c>
      <c r="N2643" s="300">
        <v>13.5</v>
      </c>
      <c r="O2643" s="99"/>
    </row>
    <row r="2644" spans="1:15">
      <c r="A2644" s="99"/>
      <c r="B2644" s="315">
        <v>17</v>
      </c>
      <c r="C2644" s="312">
        <v>22.3</v>
      </c>
      <c r="D2644" s="295">
        <v>14.7</v>
      </c>
      <c r="E2644" s="295">
        <v>16.3</v>
      </c>
      <c r="F2644" s="295">
        <v>11.4</v>
      </c>
      <c r="G2644" s="295">
        <v>7.1</v>
      </c>
      <c r="H2644" s="295">
        <v>1.6</v>
      </c>
      <c r="I2644" s="295">
        <v>1</v>
      </c>
      <c r="J2644" s="295">
        <v>0.2</v>
      </c>
      <c r="K2644" s="295">
        <v>8.3000000000000007</v>
      </c>
      <c r="L2644" s="295">
        <v>6.7</v>
      </c>
      <c r="M2644" s="295">
        <v>10.8</v>
      </c>
      <c r="N2644" s="300">
        <v>12.1</v>
      </c>
      <c r="O2644" s="99"/>
    </row>
    <row r="2645" spans="1:15">
      <c r="A2645" s="99"/>
      <c r="B2645" s="315">
        <v>18</v>
      </c>
      <c r="C2645" s="312">
        <v>22.2</v>
      </c>
      <c r="D2645" s="295">
        <v>15.6</v>
      </c>
      <c r="E2645" s="295">
        <v>15.9</v>
      </c>
      <c r="F2645" s="295">
        <v>11.4</v>
      </c>
      <c r="G2645" s="295">
        <v>6.2</v>
      </c>
      <c r="H2645" s="295">
        <v>6.9</v>
      </c>
      <c r="I2645" s="295">
        <v>0.7</v>
      </c>
      <c r="J2645" s="295">
        <v>-0.4</v>
      </c>
      <c r="K2645" s="295">
        <v>6.1</v>
      </c>
      <c r="L2645" s="295">
        <v>3.9</v>
      </c>
      <c r="M2645" s="295">
        <v>15.6</v>
      </c>
      <c r="N2645" s="300">
        <v>13.8</v>
      </c>
      <c r="O2645" s="99"/>
    </row>
    <row r="2646" spans="1:15">
      <c r="A2646" s="99"/>
      <c r="B2646" s="315">
        <v>19</v>
      </c>
      <c r="C2646" s="312">
        <v>24.4</v>
      </c>
      <c r="D2646" s="295">
        <v>14.9</v>
      </c>
      <c r="E2646" s="295">
        <v>16.600000000000001</v>
      </c>
      <c r="F2646" s="295">
        <v>13.3</v>
      </c>
      <c r="G2646" s="295">
        <v>3.6</v>
      </c>
      <c r="H2646" s="295">
        <v>8.6999999999999993</v>
      </c>
      <c r="I2646" s="295">
        <v>-0.3</v>
      </c>
      <c r="J2646" s="295">
        <v>-0.7</v>
      </c>
      <c r="K2646" s="295">
        <v>5.0999999999999996</v>
      </c>
      <c r="L2646" s="295">
        <v>7.9</v>
      </c>
      <c r="M2646" s="295">
        <v>13.7</v>
      </c>
      <c r="N2646" s="300">
        <v>10.9</v>
      </c>
      <c r="O2646" s="99"/>
    </row>
    <row r="2647" spans="1:15">
      <c r="A2647" s="99"/>
      <c r="B2647" s="315">
        <v>20</v>
      </c>
      <c r="C2647" s="312">
        <v>26.6</v>
      </c>
      <c r="D2647" s="295">
        <v>14</v>
      </c>
      <c r="E2647" s="295">
        <v>16.5</v>
      </c>
      <c r="F2647" s="295">
        <v>12.9</v>
      </c>
      <c r="G2647" s="295">
        <v>3.6</v>
      </c>
      <c r="H2647" s="295">
        <v>3</v>
      </c>
      <c r="I2647" s="295">
        <v>-0.6</v>
      </c>
      <c r="J2647" s="295">
        <v>3.2</v>
      </c>
      <c r="K2647" s="295">
        <v>5.7</v>
      </c>
      <c r="L2647" s="295">
        <v>10.7</v>
      </c>
      <c r="M2647" s="295">
        <v>8.9</v>
      </c>
      <c r="N2647" s="300">
        <v>10.7</v>
      </c>
      <c r="O2647" s="99"/>
    </row>
    <row r="2648" spans="1:15">
      <c r="A2648" s="99"/>
      <c r="B2648" s="315">
        <v>21</v>
      </c>
      <c r="C2648" s="312">
        <v>21.7</v>
      </c>
      <c r="D2648" s="295">
        <v>12.6</v>
      </c>
      <c r="E2648" s="295">
        <v>15.2</v>
      </c>
      <c r="F2648" s="295">
        <v>10.9</v>
      </c>
      <c r="G2648" s="295">
        <v>2.8</v>
      </c>
      <c r="H2648" s="295">
        <v>3.3</v>
      </c>
      <c r="I2648" s="295">
        <v>-0.7</v>
      </c>
      <c r="J2648" s="295">
        <v>2.6</v>
      </c>
      <c r="K2648" s="295">
        <v>6.8</v>
      </c>
      <c r="L2648" s="295">
        <v>12.5</v>
      </c>
      <c r="M2648" s="295">
        <v>10.5</v>
      </c>
      <c r="N2648" s="300">
        <v>12.4</v>
      </c>
      <c r="O2648" s="99"/>
    </row>
    <row r="2649" spans="1:15">
      <c r="A2649" s="99"/>
      <c r="B2649" s="315">
        <v>22</v>
      </c>
      <c r="C2649" s="312">
        <v>22.2</v>
      </c>
      <c r="D2649" s="295">
        <v>16.600000000000001</v>
      </c>
      <c r="E2649" s="295">
        <v>9.6</v>
      </c>
      <c r="F2649" s="295">
        <v>4.8</v>
      </c>
      <c r="G2649" s="295">
        <v>1.8</v>
      </c>
      <c r="H2649" s="295">
        <v>5.6</v>
      </c>
      <c r="I2649" s="295">
        <v>2.8</v>
      </c>
      <c r="J2649" s="295">
        <v>1.2</v>
      </c>
      <c r="K2649" s="295">
        <v>1</v>
      </c>
      <c r="L2649" s="295">
        <v>8.1999999999999993</v>
      </c>
      <c r="M2649" s="295">
        <v>11.5</v>
      </c>
      <c r="N2649" s="300">
        <v>13.1</v>
      </c>
      <c r="O2649" s="99"/>
    </row>
    <row r="2650" spans="1:15">
      <c r="A2650" s="99"/>
      <c r="B2650" s="315">
        <v>23</v>
      </c>
      <c r="C2650" s="312">
        <v>19.899999999999999</v>
      </c>
      <c r="D2650" s="295">
        <v>15.7</v>
      </c>
      <c r="E2650" s="295">
        <v>8.3000000000000007</v>
      </c>
      <c r="F2650" s="295">
        <v>7.3</v>
      </c>
      <c r="G2650" s="295">
        <v>3.4</v>
      </c>
      <c r="H2650" s="295">
        <v>7.5</v>
      </c>
      <c r="I2650" s="295">
        <v>-1</v>
      </c>
      <c r="J2650" s="295">
        <v>1.3</v>
      </c>
      <c r="K2650" s="295">
        <v>3.6</v>
      </c>
      <c r="L2650" s="295">
        <v>10.6</v>
      </c>
      <c r="M2650" s="295">
        <v>12.9</v>
      </c>
      <c r="N2650" s="300">
        <v>10.199999999999999</v>
      </c>
      <c r="O2650" s="99"/>
    </row>
    <row r="2651" spans="1:15">
      <c r="A2651" s="99"/>
      <c r="B2651" s="315">
        <v>24</v>
      </c>
      <c r="C2651" s="312">
        <v>16.5</v>
      </c>
      <c r="D2651" s="295">
        <v>10.4</v>
      </c>
      <c r="E2651" s="295">
        <v>10.5</v>
      </c>
      <c r="F2651" s="295">
        <v>5.7</v>
      </c>
      <c r="G2651" s="295">
        <v>3.6</v>
      </c>
      <c r="H2651" s="295">
        <v>4.9000000000000004</v>
      </c>
      <c r="I2651" s="295">
        <v>-2.2000000000000002</v>
      </c>
      <c r="J2651" s="295">
        <v>3.8</v>
      </c>
      <c r="K2651" s="295">
        <v>7.4</v>
      </c>
      <c r="L2651" s="295">
        <v>11.5</v>
      </c>
      <c r="M2651" s="295">
        <v>13.1</v>
      </c>
      <c r="N2651" s="300">
        <v>12.9</v>
      </c>
      <c r="O2651" s="99"/>
    </row>
    <row r="2652" spans="1:15">
      <c r="A2652" s="99"/>
      <c r="B2652" s="315">
        <v>25</v>
      </c>
      <c r="C2652" s="312">
        <v>19.8</v>
      </c>
      <c r="D2652" s="295">
        <v>13</v>
      </c>
      <c r="E2652" s="295">
        <v>10.8</v>
      </c>
      <c r="F2652" s="295">
        <v>4.5</v>
      </c>
      <c r="G2652" s="295">
        <v>2.2999999999999998</v>
      </c>
      <c r="H2652" s="295">
        <v>2.6</v>
      </c>
      <c r="I2652" s="295">
        <v>-0.8</v>
      </c>
      <c r="J2652" s="295">
        <v>1.9</v>
      </c>
      <c r="K2652" s="295">
        <v>10.4</v>
      </c>
      <c r="L2652" s="295">
        <v>15.7</v>
      </c>
      <c r="M2652" s="295">
        <v>15.3</v>
      </c>
      <c r="N2652" s="300">
        <v>15.6</v>
      </c>
      <c r="O2652" s="99"/>
    </row>
    <row r="2653" spans="1:15">
      <c r="A2653" s="99"/>
      <c r="B2653" s="315">
        <v>26</v>
      </c>
      <c r="C2653" s="312">
        <v>22.6</v>
      </c>
      <c r="D2653" s="295">
        <v>12.2</v>
      </c>
      <c r="E2653" s="295">
        <v>11.2</v>
      </c>
      <c r="F2653" s="295">
        <v>5.2</v>
      </c>
      <c r="G2653" s="295">
        <v>0.3</v>
      </c>
      <c r="H2653" s="295">
        <v>-3</v>
      </c>
      <c r="I2653" s="295">
        <v>-0.3</v>
      </c>
      <c r="J2653" s="295">
        <v>2</v>
      </c>
      <c r="K2653" s="295">
        <v>8.9</v>
      </c>
      <c r="L2653" s="295">
        <v>12.4</v>
      </c>
      <c r="M2653" s="295">
        <v>11</v>
      </c>
      <c r="N2653" s="300">
        <v>18.2</v>
      </c>
      <c r="O2653" s="99"/>
    </row>
    <row r="2654" spans="1:15">
      <c r="A2654" s="99"/>
      <c r="B2654" s="315">
        <v>27</v>
      </c>
      <c r="C2654" s="312">
        <v>23.1</v>
      </c>
      <c r="D2654" s="295">
        <v>13</v>
      </c>
      <c r="E2654" s="295">
        <v>13.1</v>
      </c>
      <c r="F2654" s="295">
        <v>4.9000000000000004</v>
      </c>
      <c r="G2654" s="295">
        <v>0.5</v>
      </c>
      <c r="H2654" s="295">
        <v>-5.9</v>
      </c>
      <c r="I2654" s="295">
        <v>-0.4</v>
      </c>
      <c r="J2654" s="295">
        <v>2.4</v>
      </c>
      <c r="K2654" s="295">
        <v>5.3</v>
      </c>
      <c r="L2654" s="295">
        <v>14.6</v>
      </c>
      <c r="M2654" s="295">
        <v>8.8000000000000007</v>
      </c>
      <c r="N2654" s="300">
        <v>16.2</v>
      </c>
      <c r="O2654" s="99"/>
    </row>
    <row r="2655" spans="1:15">
      <c r="A2655" s="99"/>
      <c r="B2655" s="315">
        <v>28</v>
      </c>
      <c r="C2655" s="312">
        <v>19.2</v>
      </c>
      <c r="D2655" s="295">
        <v>14.6</v>
      </c>
      <c r="E2655" s="295">
        <v>12.7</v>
      </c>
      <c r="F2655" s="295">
        <v>3</v>
      </c>
      <c r="G2655" s="295">
        <v>0.1</v>
      </c>
      <c r="H2655" s="295">
        <v>-7.4</v>
      </c>
      <c r="I2655" s="295">
        <v>-0.6</v>
      </c>
      <c r="J2655" s="295">
        <v>1.8</v>
      </c>
      <c r="K2655" s="295">
        <v>4</v>
      </c>
      <c r="L2655" s="295">
        <v>4.2</v>
      </c>
      <c r="M2655" s="295">
        <v>12.3</v>
      </c>
      <c r="N2655" s="300">
        <v>16.100000000000001</v>
      </c>
      <c r="O2655" s="99"/>
    </row>
    <row r="2656" spans="1:15">
      <c r="A2656" s="99"/>
      <c r="B2656" s="315">
        <v>29</v>
      </c>
      <c r="C2656" s="312">
        <v>20.5</v>
      </c>
      <c r="D2656" s="295">
        <v>16.2</v>
      </c>
      <c r="E2656" s="295">
        <v>13.9</v>
      </c>
      <c r="F2656" s="295">
        <v>2.5</v>
      </c>
      <c r="G2656" s="295">
        <v>0.8</v>
      </c>
      <c r="H2656" s="295">
        <v>-6.9</v>
      </c>
      <c r="I2656" s="295">
        <v>0.1</v>
      </c>
      <c r="J2656" s="295"/>
      <c r="K2656" s="295">
        <v>7.3</v>
      </c>
      <c r="L2656" s="295">
        <v>7.1</v>
      </c>
      <c r="M2656" s="295">
        <v>15.2</v>
      </c>
      <c r="N2656" s="300">
        <v>17.2</v>
      </c>
      <c r="O2656" s="99"/>
    </row>
    <row r="2657" spans="1:15">
      <c r="A2657" s="99"/>
      <c r="B2657" s="315">
        <v>30</v>
      </c>
      <c r="C2657" s="312">
        <v>20.8</v>
      </c>
      <c r="D2657" s="295">
        <v>16.2</v>
      </c>
      <c r="E2657" s="295">
        <v>15.7</v>
      </c>
      <c r="F2657" s="295">
        <v>4.8</v>
      </c>
      <c r="G2657" s="295">
        <v>0.6</v>
      </c>
      <c r="H2657" s="295">
        <v>-6.6</v>
      </c>
      <c r="I2657" s="295">
        <v>-1.4</v>
      </c>
      <c r="J2657" s="295"/>
      <c r="K2657" s="295">
        <v>4.4000000000000004</v>
      </c>
      <c r="L2657" s="295">
        <v>8.8000000000000007</v>
      </c>
      <c r="M2657" s="295">
        <v>11.8</v>
      </c>
      <c r="N2657" s="300">
        <v>21.5</v>
      </c>
      <c r="O2657" s="99"/>
    </row>
    <row r="2658" spans="1:15" ht="15" thickBot="1">
      <c r="A2658" s="99"/>
      <c r="B2658" s="323">
        <v>31</v>
      </c>
      <c r="C2658" s="313">
        <v>17.7</v>
      </c>
      <c r="D2658" s="302">
        <v>13.9</v>
      </c>
      <c r="E2658" s="302"/>
      <c r="F2658" s="302">
        <v>8.6</v>
      </c>
      <c r="G2658" s="302"/>
      <c r="H2658" s="302">
        <v>-2.5</v>
      </c>
      <c r="I2658" s="302">
        <v>-3.3</v>
      </c>
      <c r="J2658" s="302"/>
      <c r="K2658" s="302">
        <v>3.7</v>
      </c>
      <c r="L2658" s="302"/>
      <c r="M2658" s="302">
        <v>15.7</v>
      </c>
      <c r="N2658" s="303"/>
      <c r="O2658" s="99"/>
    </row>
    <row r="2659" spans="1:15">
      <c r="A2659" s="306" t="s">
        <v>652</v>
      </c>
      <c r="B2659" s="304" t="s">
        <v>211</v>
      </c>
      <c r="C2659" s="219">
        <v>0</v>
      </c>
      <c r="D2659" s="219">
        <v>0</v>
      </c>
      <c r="E2659" s="219">
        <v>10</v>
      </c>
      <c r="F2659" s="219">
        <v>24</v>
      </c>
      <c r="G2659" s="219">
        <v>31</v>
      </c>
      <c r="H2659" s="219">
        <v>31</v>
      </c>
      <c r="I2659" s="219">
        <v>31</v>
      </c>
      <c r="J2659" s="219">
        <v>28</v>
      </c>
      <c r="K2659" s="219">
        <v>31</v>
      </c>
      <c r="L2659" s="219">
        <v>27</v>
      </c>
      <c r="M2659" s="219">
        <v>18</v>
      </c>
      <c r="N2659" s="220">
        <v>8</v>
      </c>
    </row>
    <row r="2660" spans="1:15" ht="15" thickBot="1">
      <c r="A2660" s="307" t="s">
        <v>651</v>
      </c>
      <c r="B2660" s="305" t="s">
        <v>650</v>
      </c>
      <c r="C2660" s="211">
        <v>19.661290322580644</v>
      </c>
      <c r="D2660" s="211">
        <v>16.29032258064516</v>
      </c>
      <c r="E2660" s="211">
        <v>14.6</v>
      </c>
      <c r="F2660" s="211">
        <v>10.164516129032259</v>
      </c>
      <c r="G2660" s="211">
        <v>5.9466666666666681</v>
      </c>
      <c r="H2660" s="211">
        <v>1.5419354838709673</v>
      </c>
      <c r="I2660" s="211">
        <v>0.93225806451612914</v>
      </c>
      <c r="J2660" s="211">
        <v>0.10714285714285711</v>
      </c>
      <c r="K2660" s="211">
        <v>4.6064516129032258</v>
      </c>
      <c r="L2660" s="211">
        <v>8.0066666666666659</v>
      </c>
      <c r="M2660" s="211">
        <v>12.85483870967742</v>
      </c>
      <c r="N2660" s="212">
        <v>16.209999999999997</v>
      </c>
    </row>
    <row r="2661" spans="1:15">
      <c r="B2661" s="108"/>
      <c r="C2661" s="105"/>
      <c r="D2661" s="105"/>
      <c r="E2661" s="107"/>
      <c r="F2661" s="105"/>
      <c r="G2661" s="105"/>
      <c r="H2661" s="106"/>
      <c r="I2661" s="105"/>
      <c r="J2661" s="105"/>
      <c r="K2661" s="105"/>
      <c r="L2661" s="105"/>
      <c r="M2661" s="105"/>
      <c r="N2661" s="105"/>
    </row>
    <row r="2662" spans="1:15" ht="15" thickBot="1">
      <c r="B2662" s="108"/>
      <c r="C2662" s="105"/>
      <c r="D2662" s="105"/>
      <c r="E2662" s="107"/>
      <c r="F2662" s="105"/>
      <c r="G2662" s="105"/>
      <c r="H2662" s="106"/>
      <c r="I2662" s="105"/>
      <c r="J2662" s="105"/>
      <c r="K2662" s="105"/>
      <c r="L2662" s="105"/>
      <c r="M2662" s="105"/>
      <c r="N2662" s="105"/>
    </row>
    <row r="2663" spans="1:15" ht="15" thickBot="1">
      <c r="A2663" s="318" t="s">
        <v>677</v>
      </c>
      <c r="B2663" s="284" t="s">
        <v>236</v>
      </c>
      <c r="C2663" s="285" t="s">
        <v>667</v>
      </c>
      <c r="D2663" s="285" t="s">
        <v>667</v>
      </c>
      <c r="E2663" s="285" t="s">
        <v>667</v>
      </c>
      <c r="F2663" s="285" t="s">
        <v>667</v>
      </c>
      <c r="G2663" s="285" t="s">
        <v>667</v>
      </c>
      <c r="H2663" s="285" t="s">
        <v>667</v>
      </c>
      <c r="I2663" s="285" t="s">
        <v>666</v>
      </c>
      <c r="J2663" s="285" t="s">
        <v>666</v>
      </c>
      <c r="K2663" s="285" t="s">
        <v>666</v>
      </c>
      <c r="L2663" s="285" t="s">
        <v>666</v>
      </c>
      <c r="M2663" s="285" t="s">
        <v>666</v>
      </c>
      <c r="N2663" s="286" t="s">
        <v>666</v>
      </c>
      <c r="O2663" s="99"/>
    </row>
    <row r="2664" spans="1:15" ht="15" thickBot="1">
      <c r="A2664" s="102"/>
      <c r="B2664" s="287" t="s">
        <v>195</v>
      </c>
      <c r="C2664" s="288" t="s">
        <v>665</v>
      </c>
      <c r="D2664" s="288" t="s">
        <v>664</v>
      </c>
      <c r="E2664" s="288" t="s">
        <v>663</v>
      </c>
      <c r="F2664" s="288" t="s">
        <v>662</v>
      </c>
      <c r="G2664" s="288" t="s">
        <v>661</v>
      </c>
      <c r="H2664" s="288" t="s">
        <v>660</v>
      </c>
      <c r="I2664" s="288" t="s">
        <v>659</v>
      </c>
      <c r="J2664" s="288" t="s">
        <v>658</v>
      </c>
      <c r="K2664" s="288" t="s">
        <v>657</v>
      </c>
      <c r="L2664" s="288" t="s">
        <v>656</v>
      </c>
      <c r="M2664" s="288" t="s">
        <v>655</v>
      </c>
      <c r="N2664" s="289" t="s">
        <v>654</v>
      </c>
      <c r="O2664" s="99"/>
    </row>
    <row r="2665" spans="1:15" ht="15" thickBot="1">
      <c r="A2665" s="102"/>
      <c r="B2665" s="319" t="s">
        <v>653</v>
      </c>
      <c r="C2665" s="102"/>
      <c r="D2665" s="102"/>
      <c r="E2665" s="104"/>
      <c r="F2665" s="102"/>
      <c r="G2665" s="102"/>
      <c r="H2665" s="103"/>
      <c r="I2665" s="102"/>
      <c r="J2665" s="102"/>
      <c r="K2665" s="102"/>
      <c r="L2665" s="102"/>
      <c r="M2665" s="102"/>
      <c r="N2665" s="102"/>
      <c r="O2665" s="99"/>
    </row>
    <row r="2666" spans="1:15">
      <c r="A2666" s="99"/>
      <c r="B2666" s="314">
        <v>1</v>
      </c>
      <c r="C2666" s="322">
        <v>14.5</v>
      </c>
      <c r="D2666" s="297">
        <v>20</v>
      </c>
      <c r="E2666" s="297">
        <v>14.2</v>
      </c>
      <c r="F2666" s="297">
        <v>14.1</v>
      </c>
      <c r="G2666" s="297">
        <v>9.8000000000000007</v>
      </c>
      <c r="H2666" s="297">
        <v>0.1</v>
      </c>
      <c r="I2666" s="297">
        <v>2.5</v>
      </c>
      <c r="J2666" s="297">
        <v>0.6</v>
      </c>
      <c r="K2666" s="297">
        <v>2.9</v>
      </c>
      <c r="L2666" s="297">
        <v>3.4</v>
      </c>
      <c r="M2666" s="297">
        <v>9.3000000000000007</v>
      </c>
      <c r="N2666" s="298">
        <v>15.3</v>
      </c>
      <c r="O2666" s="99"/>
    </row>
    <row r="2667" spans="1:15">
      <c r="A2667" s="99"/>
      <c r="B2667" s="315">
        <v>2</v>
      </c>
      <c r="C2667" s="312">
        <v>16.8</v>
      </c>
      <c r="D2667" s="295">
        <v>21.1</v>
      </c>
      <c r="E2667" s="295">
        <v>14.2</v>
      </c>
      <c r="F2667" s="295">
        <v>13.4</v>
      </c>
      <c r="G2667" s="295">
        <v>7.4</v>
      </c>
      <c r="H2667" s="295">
        <v>-0.5</v>
      </c>
      <c r="I2667" s="295">
        <v>3.4</v>
      </c>
      <c r="J2667" s="295">
        <v>-0.4</v>
      </c>
      <c r="K2667" s="295">
        <v>4.0999999999999996</v>
      </c>
      <c r="L2667" s="295">
        <v>2.2999999999999998</v>
      </c>
      <c r="M2667" s="295">
        <v>10.7</v>
      </c>
      <c r="N2667" s="300">
        <v>19</v>
      </c>
      <c r="O2667" s="99"/>
    </row>
    <row r="2668" spans="1:15">
      <c r="A2668" s="99"/>
      <c r="B2668" s="315">
        <v>3</v>
      </c>
      <c r="C2668" s="312">
        <v>19.5</v>
      </c>
      <c r="D2668" s="295">
        <v>20.100000000000001</v>
      </c>
      <c r="E2668" s="295">
        <v>15.3</v>
      </c>
      <c r="F2668" s="295">
        <v>11.2</v>
      </c>
      <c r="G2668" s="295">
        <v>6.7</v>
      </c>
      <c r="H2668" s="295">
        <v>1.7</v>
      </c>
      <c r="I2668" s="295">
        <v>1.9</v>
      </c>
      <c r="J2668" s="295">
        <v>-0.2</v>
      </c>
      <c r="K2668" s="295">
        <v>4.0999999999999996</v>
      </c>
      <c r="L2668" s="295">
        <v>3.1</v>
      </c>
      <c r="M2668" s="295">
        <v>11.8</v>
      </c>
      <c r="N2668" s="300">
        <v>20.5</v>
      </c>
      <c r="O2668" s="99"/>
    </row>
    <row r="2669" spans="1:15">
      <c r="A2669" s="99"/>
      <c r="B2669" s="315">
        <v>4</v>
      </c>
      <c r="C2669" s="312">
        <v>22</v>
      </c>
      <c r="D2669" s="295">
        <v>18.3</v>
      </c>
      <c r="E2669" s="295">
        <v>18.899999999999999</v>
      </c>
      <c r="F2669" s="295">
        <v>9.6999999999999993</v>
      </c>
      <c r="G2669" s="295">
        <v>6.8</v>
      </c>
      <c r="H2669" s="295">
        <v>4.9000000000000004</v>
      </c>
      <c r="I2669" s="295">
        <v>2.4</v>
      </c>
      <c r="J2669" s="295">
        <v>-2.2999999999999998</v>
      </c>
      <c r="K2669" s="295">
        <v>2.7</v>
      </c>
      <c r="L2669" s="295">
        <v>3.5</v>
      </c>
      <c r="M2669" s="295">
        <v>15.7</v>
      </c>
      <c r="N2669" s="300">
        <v>17.7</v>
      </c>
      <c r="O2669" s="99"/>
    </row>
    <row r="2670" spans="1:15">
      <c r="A2670" s="99"/>
      <c r="B2670" s="315">
        <v>5</v>
      </c>
      <c r="C2670" s="312">
        <v>21</v>
      </c>
      <c r="D2670" s="295">
        <v>17.899999999999999</v>
      </c>
      <c r="E2670" s="295">
        <v>20.2</v>
      </c>
      <c r="F2670" s="295">
        <v>11.6</v>
      </c>
      <c r="G2670" s="295">
        <v>9.5</v>
      </c>
      <c r="H2670" s="295">
        <v>4.5</v>
      </c>
      <c r="I2670" s="295">
        <v>2.1</v>
      </c>
      <c r="J2670" s="295">
        <v>-2.9</v>
      </c>
      <c r="K2670" s="295">
        <v>2.9</v>
      </c>
      <c r="L2670" s="295">
        <v>3.4</v>
      </c>
      <c r="M2670" s="295">
        <v>17.100000000000001</v>
      </c>
      <c r="N2670" s="300">
        <v>19.3</v>
      </c>
      <c r="O2670" s="99"/>
    </row>
    <row r="2671" spans="1:15">
      <c r="A2671" s="99"/>
      <c r="B2671" s="315">
        <v>6</v>
      </c>
      <c r="C2671" s="312">
        <v>23.2</v>
      </c>
      <c r="D2671" s="295">
        <v>18.2</v>
      </c>
      <c r="E2671" s="295">
        <v>18.3</v>
      </c>
      <c r="F2671" s="295">
        <v>10.7</v>
      </c>
      <c r="G2671" s="295">
        <v>8.5</v>
      </c>
      <c r="H2671" s="295">
        <v>4.0999999999999996</v>
      </c>
      <c r="I2671" s="295">
        <v>0.8</v>
      </c>
      <c r="J2671" s="295">
        <v>-3.7</v>
      </c>
      <c r="K2671" s="295">
        <v>4.3</v>
      </c>
      <c r="L2671" s="295">
        <v>1.8</v>
      </c>
      <c r="M2671" s="295">
        <v>13.9</v>
      </c>
      <c r="N2671" s="300">
        <v>23.8</v>
      </c>
      <c r="O2671" s="99"/>
    </row>
    <row r="2672" spans="1:15">
      <c r="A2672" s="99"/>
      <c r="B2672" s="315">
        <v>7</v>
      </c>
      <c r="C2672" s="312">
        <v>21.8</v>
      </c>
      <c r="D2672" s="295">
        <v>18.5</v>
      </c>
      <c r="E2672" s="295">
        <v>16.3</v>
      </c>
      <c r="F2672" s="295">
        <v>10.6</v>
      </c>
      <c r="G2672" s="295">
        <v>7.4</v>
      </c>
      <c r="H2672" s="295">
        <v>2.9</v>
      </c>
      <c r="I2672" s="295">
        <v>0.8</v>
      </c>
      <c r="J2672" s="295">
        <v>-0.6</v>
      </c>
      <c r="K2672" s="295">
        <v>4.7</v>
      </c>
      <c r="L2672" s="295">
        <v>6.8</v>
      </c>
      <c r="M2672" s="295">
        <v>12.2</v>
      </c>
      <c r="N2672" s="300">
        <v>17.399999999999999</v>
      </c>
      <c r="O2672" s="99"/>
    </row>
    <row r="2673" spans="1:15">
      <c r="A2673" s="99"/>
      <c r="B2673" s="315">
        <v>8</v>
      </c>
      <c r="C2673" s="312">
        <v>20</v>
      </c>
      <c r="D2673" s="295">
        <v>20.100000000000001</v>
      </c>
      <c r="E2673" s="295">
        <v>17.2</v>
      </c>
      <c r="F2673" s="295">
        <v>12.7</v>
      </c>
      <c r="G2673" s="295">
        <v>5.4</v>
      </c>
      <c r="H2673" s="295">
        <v>0.7</v>
      </c>
      <c r="I2673" s="295">
        <v>4.4000000000000004</v>
      </c>
      <c r="J2673" s="295">
        <v>-0.7</v>
      </c>
      <c r="K2673" s="295">
        <v>4.5999999999999996</v>
      </c>
      <c r="L2673" s="295">
        <v>7.4</v>
      </c>
      <c r="M2673" s="295">
        <v>13.3</v>
      </c>
      <c r="N2673" s="300">
        <v>14.1</v>
      </c>
      <c r="O2673" s="99"/>
    </row>
    <row r="2674" spans="1:15">
      <c r="A2674" s="99"/>
      <c r="B2674" s="315">
        <v>9</v>
      </c>
      <c r="C2674" s="312">
        <v>14.5</v>
      </c>
      <c r="D2674" s="295">
        <v>20.3</v>
      </c>
      <c r="E2674" s="295">
        <v>14.6</v>
      </c>
      <c r="F2674" s="295">
        <v>12.5</v>
      </c>
      <c r="G2674" s="295">
        <v>6.2</v>
      </c>
      <c r="H2674" s="295">
        <v>-2.2000000000000002</v>
      </c>
      <c r="I2674" s="295">
        <v>7</v>
      </c>
      <c r="J2674" s="295">
        <v>3.9</v>
      </c>
      <c r="K2674" s="295">
        <v>4</v>
      </c>
      <c r="L2674" s="295">
        <v>7.6</v>
      </c>
      <c r="M2674" s="295">
        <v>13.9</v>
      </c>
      <c r="N2674" s="300">
        <v>11.5</v>
      </c>
      <c r="O2674" s="99"/>
    </row>
    <row r="2675" spans="1:15">
      <c r="A2675" s="99"/>
      <c r="B2675" s="315">
        <v>10</v>
      </c>
      <c r="C2675" s="312">
        <v>13</v>
      </c>
      <c r="D2675" s="295">
        <v>21.9</v>
      </c>
      <c r="E2675" s="295">
        <v>13.5</v>
      </c>
      <c r="F2675" s="295">
        <v>14.1</v>
      </c>
      <c r="G2675" s="295">
        <v>8.1999999999999993</v>
      </c>
      <c r="H2675" s="295">
        <v>1.2</v>
      </c>
      <c r="I2675" s="295">
        <v>9.5</v>
      </c>
      <c r="J2675" s="295">
        <v>4</v>
      </c>
      <c r="K2675" s="295">
        <v>7.1</v>
      </c>
      <c r="L2675" s="295">
        <v>10.1</v>
      </c>
      <c r="M2675" s="295">
        <v>12.4</v>
      </c>
      <c r="N2675" s="300">
        <v>14.2</v>
      </c>
      <c r="O2675" s="99"/>
    </row>
    <row r="2676" spans="1:15">
      <c r="A2676" s="99"/>
      <c r="B2676" s="315">
        <v>11</v>
      </c>
      <c r="C2676" s="312">
        <v>17.3</v>
      </c>
      <c r="D2676" s="295">
        <v>17.100000000000001</v>
      </c>
      <c r="E2676" s="295">
        <v>13.3</v>
      </c>
      <c r="F2676" s="295">
        <v>14.4</v>
      </c>
      <c r="G2676" s="295">
        <v>10</v>
      </c>
      <c r="H2676" s="295">
        <v>2.8</v>
      </c>
      <c r="I2676" s="295">
        <v>3.6</v>
      </c>
      <c r="J2676" s="295">
        <v>1.4</v>
      </c>
      <c r="K2676" s="295">
        <v>4</v>
      </c>
      <c r="L2676" s="295">
        <v>12.7</v>
      </c>
      <c r="M2676" s="295">
        <v>13.3</v>
      </c>
      <c r="N2676" s="300">
        <v>16.3</v>
      </c>
      <c r="O2676" s="99"/>
    </row>
    <row r="2677" spans="1:15">
      <c r="A2677" s="99"/>
      <c r="B2677" s="315">
        <v>12</v>
      </c>
      <c r="C2677" s="312">
        <v>16.7</v>
      </c>
      <c r="D2677" s="295">
        <v>16.3</v>
      </c>
      <c r="E2677" s="295">
        <v>15.8</v>
      </c>
      <c r="F2677" s="295">
        <v>14.4</v>
      </c>
      <c r="G2677" s="295">
        <v>10.199999999999999</v>
      </c>
      <c r="H2677" s="295">
        <v>7.7</v>
      </c>
      <c r="I2677" s="295">
        <v>5.3</v>
      </c>
      <c r="J2677" s="295">
        <v>-0.7</v>
      </c>
      <c r="K2677" s="295">
        <v>3</v>
      </c>
      <c r="L2677" s="295">
        <v>10.6</v>
      </c>
      <c r="M2677" s="295">
        <v>17.100000000000001</v>
      </c>
      <c r="N2677" s="300">
        <v>21.3</v>
      </c>
      <c r="O2677" s="99"/>
    </row>
    <row r="2678" spans="1:15">
      <c r="A2678" s="99"/>
      <c r="B2678" s="315">
        <v>13</v>
      </c>
      <c r="C2678" s="312">
        <v>16.600000000000001</v>
      </c>
      <c r="D2678" s="295">
        <v>15.4</v>
      </c>
      <c r="E2678" s="295">
        <v>16.8</v>
      </c>
      <c r="F2678" s="295">
        <v>14.1</v>
      </c>
      <c r="G2678" s="295">
        <v>9.9</v>
      </c>
      <c r="H2678" s="295">
        <v>7.6</v>
      </c>
      <c r="I2678" s="295">
        <v>7.8</v>
      </c>
      <c r="J2678" s="295">
        <v>-0.4</v>
      </c>
      <c r="K2678" s="295">
        <v>2.9</v>
      </c>
      <c r="L2678" s="295">
        <v>8.3000000000000007</v>
      </c>
      <c r="M2678" s="295">
        <v>14.6</v>
      </c>
      <c r="N2678" s="300">
        <v>20.8</v>
      </c>
      <c r="O2678" s="99"/>
    </row>
    <row r="2679" spans="1:15">
      <c r="A2679" s="99"/>
      <c r="B2679" s="315">
        <v>14</v>
      </c>
      <c r="C2679" s="312">
        <v>19.7</v>
      </c>
      <c r="D2679" s="295">
        <v>16.100000000000001</v>
      </c>
      <c r="E2679" s="295">
        <v>16.7</v>
      </c>
      <c r="F2679" s="295">
        <v>13.3</v>
      </c>
      <c r="G2679" s="295">
        <v>10.6</v>
      </c>
      <c r="H2679" s="295">
        <v>6.8</v>
      </c>
      <c r="I2679" s="295">
        <v>5</v>
      </c>
      <c r="J2679" s="295">
        <v>-0.4</v>
      </c>
      <c r="K2679" s="295">
        <v>2.9</v>
      </c>
      <c r="L2679" s="295">
        <v>11.4</v>
      </c>
      <c r="M2679" s="295">
        <v>10.6</v>
      </c>
      <c r="N2679" s="300">
        <v>19.100000000000001</v>
      </c>
      <c r="O2679" s="99"/>
    </row>
    <row r="2680" spans="1:15">
      <c r="A2680" s="99"/>
      <c r="B2680" s="315">
        <v>15</v>
      </c>
      <c r="C2680" s="312">
        <v>20.9</v>
      </c>
      <c r="D2680" s="295">
        <v>13.8</v>
      </c>
      <c r="E2680" s="295">
        <v>16.899999999999999</v>
      </c>
      <c r="F2680" s="295">
        <v>10.9</v>
      </c>
      <c r="G2680" s="295">
        <v>10.5</v>
      </c>
      <c r="H2680" s="295">
        <v>7.2</v>
      </c>
      <c r="I2680" s="295">
        <v>0.3</v>
      </c>
      <c r="J2680" s="295">
        <v>3.1</v>
      </c>
      <c r="K2680" s="295">
        <v>3.9</v>
      </c>
      <c r="L2680" s="295">
        <v>17</v>
      </c>
      <c r="M2680" s="295">
        <v>11.4</v>
      </c>
      <c r="N2680" s="300">
        <v>14.1</v>
      </c>
      <c r="O2680" s="99"/>
    </row>
    <row r="2681" spans="1:15">
      <c r="A2681" s="99"/>
      <c r="B2681" s="315">
        <v>16</v>
      </c>
      <c r="C2681" s="312">
        <v>21.3</v>
      </c>
      <c r="D2681" s="295">
        <v>14.1</v>
      </c>
      <c r="E2681" s="295">
        <v>17.3</v>
      </c>
      <c r="F2681" s="295">
        <v>13.7</v>
      </c>
      <c r="G2681" s="295">
        <v>9</v>
      </c>
      <c r="H2681" s="295">
        <v>4.7</v>
      </c>
      <c r="I2681" s="295">
        <v>1.9</v>
      </c>
      <c r="J2681" s="295">
        <v>2.2000000000000002</v>
      </c>
      <c r="K2681" s="295">
        <v>7.6</v>
      </c>
      <c r="L2681" s="295">
        <v>14</v>
      </c>
      <c r="M2681" s="295">
        <v>14.5</v>
      </c>
      <c r="N2681" s="300">
        <v>13.3</v>
      </c>
      <c r="O2681" s="99"/>
    </row>
    <row r="2682" spans="1:15">
      <c r="A2682" s="99"/>
      <c r="B2682" s="315">
        <v>17</v>
      </c>
      <c r="C2682" s="312">
        <v>20.100000000000001</v>
      </c>
      <c r="D2682" s="295">
        <v>15.5</v>
      </c>
      <c r="E2682" s="295">
        <v>16.100000000000001</v>
      </c>
      <c r="F2682" s="295">
        <v>12.6</v>
      </c>
      <c r="G2682" s="295">
        <v>6.8</v>
      </c>
      <c r="H2682" s="295">
        <v>3.3</v>
      </c>
      <c r="I2682" s="295">
        <v>3.4</v>
      </c>
      <c r="J2682" s="295">
        <v>0.2</v>
      </c>
      <c r="K2682" s="295">
        <v>8.1</v>
      </c>
      <c r="L2682" s="295">
        <v>7.2</v>
      </c>
      <c r="M2682" s="295">
        <v>11.6</v>
      </c>
      <c r="N2682" s="300">
        <v>13.8</v>
      </c>
      <c r="O2682" s="99"/>
    </row>
    <row r="2683" spans="1:15">
      <c r="A2683" s="99"/>
      <c r="B2683" s="315">
        <v>18</v>
      </c>
      <c r="C2683" s="312">
        <v>22.4</v>
      </c>
      <c r="D2683" s="295">
        <v>14.7</v>
      </c>
      <c r="E2683" s="295">
        <v>14.6</v>
      </c>
      <c r="F2683" s="295">
        <v>11.3</v>
      </c>
      <c r="G2683" s="295">
        <v>7.1</v>
      </c>
      <c r="H2683" s="295">
        <v>9</v>
      </c>
      <c r="I2683" s="295">
        <v>1.6</v>
      </c>
      <c r="J2683" s="295">
        <v>1</v>
      </c>
      <c r="K2683" s="295">
        <v>5.5</v>
      </c>
      <c r="L2683" s="295">
        <v>5.3</v>
      </c>
      <c r="M2683" s="295">
        <v>14.7</v>
      </c>
      <c r="N2683" s="300">
        <v>14.9</v>
      </c>
      <c r="O2683" s="99"/>
    </row>
    <row r="2684" spans="1:15">
      <c r="A2684" s="99"/>
      <c r="B2684" s="315">
        <v>19</v>
      </c>
      <c r="C2684" s="312">
        <v>23.5</v>
      </c>
      <c r="D2684" s="295">
        <v>14.4</v>
      </c>
      <c r="E2684" s="295">
        <v>16.3</v>
      </c>
      <c r="F2684" s="295">
        <v>10.5</v>
      </c>
      <c r="G2684" s="295">
        <v>5.0999999999999996</v>
      </c>
      <c r="H2684" s="295">
        <v>9.1</v>
      </c>
      <c r="I2684" s="295">
        <v>1.3</v>
      </c>
      <c r="J2684" s="295">
        <v>-0.8</v>
      </c>
      <c r="K2684" s="295">
        <v>4.3</v>
      </c>
      <c r="L2684" s="295">
        <v>8.1</v>
      </c>
      <c r="M2684" s="295">
        <v>16</v>
      </c>
      <c r="N2684" s="300">
        <v>12.4</v>
      </c>
      <c r="O2684" s="99"/>
    </row>
    <row r="2685" spans="1:15">
      <c r="A2685" s="99"/>
      <c r="B2685" s="315">
        <v>20</v>
      </c>
      <c r="C2685" s="312">
        <v>24.6</v>
      </c>
      <c r="D2685" s="295">
        <v>14</v>
      </c>
      <c r="E2685" s="295">
        <v>15.4</v>
      </c>
      <c r="F2685" s="295">
        <v>13.3</v>
      </c>
      <c r="G2685" s="295">
        <v>5.4</v>
      </c>
      <c r="H2685" s="295">
        <v>4.3</v>
      </c>
      <c r="I2685" s="295">
        <v>-0.6</v>
      </c>
      <c r="J2685" s="295">
        <v>0.8</v>
      </c>
      <c r="K2685" s="295">
        <v>4.4000000000000004</v>
      </c>
      <c r="L2685" s="295">
        <v>12.1</v>
      </c>
      <c r="M2685" s="295">
        <v>11.6</v>
      </c>
      <c r="N2685" s="300">
        <v>11.8</v>
      </c>
      <c r="O2685" s="99"/>
    </row>
    <row r="2686" spans="1:15">
      <c r="A2686" s="99"/>
      <c r="B2686" s="315">
        <v>21</v>
      </c>
      <c r="C2686" s="312">
        <v>21.9</v>
      </c>
      <c r="D2686" s="295">
        <v>13.1</v>
      </c>
      <c r="E2686" s="295">
        <v>14.3</v>
      </c>
      <c r="F2686" s="295">
        <v>11.4</v>
      </c>
      <c r="G2686" s="295">
        <v>4</v>
      </c>
      <c r="H2686" s="295">
        <v>5.0999999999999996</v>
      </c>
      <c r="I2686" s="295">
        <v>-1.1000000000000001</v>
      </c>
      <c r="J2686" s="295">
        <v>0.2</v>
      </c>
      <c r="K2686" s="295">
        <v>4.9000000000000004</v>
      </c>
      <c r="L2686" s="295">
        <v>14.4</v>
      </c>
      <c r="M2686" s="295">
        <v>10.3</v>
      </c>
      <c r="N2686" s="300">
        <v>13.5</v>
      </c>
      <c r="O2686" s="99"/>
    </row>
    <row r="2687" spans="1:15">
      <c r="A2687" s="99"/>
      <c r="B2687" s="315">
        <v>22</v>
      </c>
      <c r="C2687" s="312">
        <v>22.5</v>
      </c>
      <c r="D2687" s="295">
        <v>13.7</v>
      </c>
      <c r="E2687" s="295">
        <v>9.4</v>
      </c>
      <c r="F2687" s="295">
        <v>6.7</v>
      </c>
      <c r="G2687" s="295">
        <v>3.9</v>
      </c>
      <c r="H2687" s="295">
        <v>7.2</v>
      </c>
      <c r="I2687" s="295">
        <v>2.2999999999999998</v>
      </c>
      <c r="J2687" s="295">
        <v>2.2999999999999998</v>
      </c>
      <c r="K2687" s="295">
        <v>2.9</v>
      </c>
      <c r="L2687" s="295">
        <v>7.8</v>
      </c>
      <c r="M2687" s="295">
        <v>12.2</v>
      </c>
      <c r="N2687" s="300">
        <v>13</v>
      </c>
      <c r="O2687" s="99"/>
    </row>
    <row r="2688" spans="1:15">
      <c r="A2688" s="99"/>
      <c r="B2688" s="315">
        <v>23</v>
      </c>
      <c r="C2688" s="312">
        <v>21.6</v>
      </c>
      <c r="D2688" s="295">
        <v>14.2</v>
      </c>
      <c r="E2688" s="295">
        <v>8.8000000000000007</v>
      </c>
      <c r="F2688" s="295">
        <v>10.199999999999999</v>
      </c>
      <c r="G2688" s="295">
        <v>2.9</v>
      </c>
      <c r="H2688" s="295">
        <v>9.4</v>
      </c>
      <c r="I2688" s="295">
        <v>0.6</v>
      </c>
      <c r="J2688" s="295">
        <v>1.7</v>
      </c>
      <c r="K2688" s="295">
        <v>3</v>
      </c>
      <c r="L2688" s="295">
        <v>11.2</v>
      </c>
      <c r="M2688" s="295">
        <v>15.3</v>
      </c>
      <c r="N2688" s="300">
        <v>10.9</v>
      </c>
      <c r="O2688" s="99"/>
    </row>
    <row r="2689" spans="1:15">
      <c r="A2689" s="99"/>
      <c r="B2689" s="315">
        <v>24</v>
      </c>
      <c r="C2689" s="312">
        <v>18.2</v>
      </c>
      <c r="D2689" s="295">
        <v>11.5</v>
      </c>
      <c r="E2689" s="295">
        <v>8.5</v>
      </c>
      <c r="F2689" s="295">
        <v>5.2</v>
      </c>
      <c r="G2689" s="295">
        <v>3.8</v>
      </c>
      <c r="H2689" s="295">
        <v>6.7</v>
      </c>
      <c r="I2689" s="295">
        <v>-0.2</v>
      </c>
      <c r="J2689" s="295">
        <v>3.7</v>
      </c>
      <c r="K2689" s="295">
        <v>5.8</v>
      </c>
      <c r="L2689" s="295">
        <v>12.9</v>
      </c>
      <c r="M2689" s="295">
        <v>14.1</v>
      </c>
      <c r="N2689" s="300">
        <v>13.1</v>
      </c>
      <c r="O2689" s="99"/>
    </row>
    <row r="2690" spans="1:15">
      <c r="A2690" s="99"/>
      <c r="B2690" s="315">
        <v>25</v>
      </c>
      <c r="C2690" s="312">
        <v>18.600000000000001</v>
      </c>
      <c r="D2690" s="295">
        <v>13.5</v>
      </c>
      <c r="E2690" s="295">
        <v>11.6</v>
      </c>
      <c r="F2690" s="295">
        <v>6.4</v>
      </c>
      <c r="G2690" s="295">
        <v>1.5</v>
      </c>
      <c r="H2690" s="295">
        <v>2.9</v>
      </c>
      <c r="I2690" s="295">
        <v>1.1000000000000001</v>
      </c>
      <c r="J2690" s="295">
        <v>1.8</v>
      </c>
      <c r="K2690" s="295">
        <v>9.3000000000000007</v>
      </c>
      <c r="L2690" s="295">
        <v>14.7</v>
      </c>
      <c r="M2690" s="295">
        <v>15.1</v>
      </c>
      <c r="N2690" s="300">
        <v>16</v>
      </c>
      <c r="O2690" s="99"/>
    </row>
    <row r="2691" spans="1:15">
      <c r="A2691" s="99"/>
      <c r="B2691" s="315">
        <v>26</v>
      </c>
      <c r="C2691" s="312">
        <v>21.3</v>
      </c>
      <c r="D2691" s="295">
        <v>12.3</v>
      </c>
      <c r="E2691" s="295">
        <v>14.4</v>
      </c>
      <c r="F2691" s="295">
        <v>8.9</v>
      </c>
      <c r="G2691" s="295">
        <v>2</v>
      </c>
      <c r="H2691" s="295">
        <v>-1.2</v>
      </c>
      <c r="I2691" s="295">
        <v>0.9</v>
      </c>
      <c r="J2691" s="295">
        <v>0.8</v>
      </c>
      <c r="K2691" s="295">
        <v>8.4</v>
      </c>
      <c r="L2691" s="295">
        <v>13.8</v>
      </c>
      <c r="M2691" s="295">
        <v>11.4</v>
      </c>
      <c r="N2691" s="300">
        <v>18.2</v>
      </c>
      <c r="O2691" s="99"/>
    </row>
    <row r="2692" spans="1:15">
      <c r="A2692" s="99"/>
      <c r="B2692" s="315">
        <v>27</v>
      </c>
      <c r="C2692" s="312">
        <v>21.9</v>
      </c>
      <c r="D2692" s="295">
        <v>12.7</v>
      </c>
      <c r="E2692" s="295">
        <v>12.9</v>
      </c>
      <c r="F2692" s="295">
        <v>7.2</v>
      </c>
      <c r="G2692" s="295">
        <v>1.9</v>
      </c>
      <c r="H2692" s="295">
        <v>-4.3</v>
      </c>
      <c r="I2692" s="295">
        <v>2.7</v>
      </c>
      <c r="J2692" s="295">
        <v>1</v>
      </c>
      <c r="K2692" s="295">
        <v>7.3</v>
      </c>
      <c r="L2692" s="295">
        <v>13.6</v>
      </c>
      <c r="M2692" s="295">
        <v>10.199999999999999</v>
      </c>
      <c r="N2692" s="300">
        <v>17.399999999999999</v>
      </c>
      <c r="O2692" s="99"/>
    </row>
    <row r="2693" spans="1:15">
      <c r="A2693" s="99"/>
      <c r="B2693" s="315">
        <v>28</v>
      </c>
      <c r="C2693" s="312">
        <v>19.7</v>
      </c>
      <c r="D2693" s="295">
        <v>14.1</v>
      </c>
      <c r="E2693" s="295">
        <v>11.3</v>
      </c>
      <c r="F2693" s="295">
        <v>2.2000000000000002</v>
      </c>
      <c r="G2693" s="295">
        <v>1.2</v>
      </c>
      <c r="H2693" s="295">
        <v>-5.9</v>
      </c>
      <c r="I2693" s="295">
        <v>2.9</v>
      </c>
      <c r="J2693" s="295">
        <v>1.8</v>
      </c>
      <c r="K2693" s="295">
        <v>6</v>
      </c>
      <c r="L2693" s="295">
        <v>5.3</v>
      </c>
      <c r="M2693" s="295">
        <v>14.5</v>
      </c>
      <c r="N2693" s="300">
        <v>16.399999999999999</v>
      </c>
      <c r="O2693" s="99"/>
    </row>
    <row r="2694" spans="1:15">
      <c r="A2694" s="99"/>
      <c r="B2694" s="315">
        <v>29</v>
      </c>
      <c r="C2694" s="312">
        <v>20.399999999999999</v>
      </c>
      <c r="D2694" s="295">
        <v>16.3</v>
      </c>
      <c r="E2694" s="295">
        <v>13.1</v>
      </c>
      <c r="F2694" s="295">
        <v>4.5</v>
      </c>
      <c r="G2694" s="295">
        <v>1.6</v>
      </c>
      <c r="H2694" s="295">
        <v>-4.5</v>
      </c>
      <c r="I2694" s="295">
        <v>1.6</v>
      </c>
      <c r="J2694" s="295"/>
      <c r="K2694" s="295">
        <v>9.5</v>
      </c>
      <c r="L2694" s="295">
        <v>8</v>
      </c>
      <c r="M2694" s="295">
        <v>14.9</v>
      </c>
      <c r="N2694" s="300">
        <v>18.7</v>
      </c>
      <c r="O2694" s="99"/>
    </row>
    <row r="2695" spans="1:15">
      <c r="A2695" s="99"/>
      <c r="B2695" s="315">
        <v>30</v>
      </c>
      <c r="C2695" s="312">
        <v>20.5</v>
      </c>
      <c r="D2695" s="295">
        <v>16.2</v>
      </c>
      <c r="E2695" s="295">
        <v>15.2</v>
      </c>
      <c r="F2695" s="295">
        <v>7.1</v>
      </c>
      <c r="G2695" s="295">
        <v>1.4</v>
      </c>
      <c r="H2695" s="295">
        <v>-3.9</v>
      </c>
      <c r="I2695" s="295">
        <v>-0.2</v>
      </c>
      <c r="J2695" s="295"/>
      <c r="K2695" s="295">
        <v>5</v>
      </c>
      <c r="L2695" s="295">
        <v>10.7</v>
      </c>
      <c r="M2695" s="295">
        <v>12.7</v>
      </c>
      <c r="N2695" s="300">
        <v>20.2</v>
      </c>
      <c r="O2695" s="99"/>
    </row>
    <row r="2696" spans="1:15" ht="15" thickBot="1">
      <c r="A2696" s="99"/>
      <c r="B2696" s="323">
        <v>31</v>
      </c>
      <c r="C2696" s="313">
        <v>17.600000000000001</v>
      </c>
      <c r="D2696" s="302">
        <v>13.7</v>
      </c>
      <c r="E2696" s="302"/>
      <c r="F2696" s="302">
        <v>8.8000000000000007</v>
      </c>
      <c r="G2696" s="302"/>
      <c r="H2696" s="302">
        <v>-1.5</v>
      </c>
      <c r="I2696" s="302">
        <v>0.1</v>
      </c>
      <c r="J2696" s="302"/>
      <c r="K2696" s="302">
        <v>6.1</v>
      </c>
      <c r="L2696" s="302"/>
      <c r="M2696" s="302">
        <v>15.3</v>
      </c>
      <c r="N2696" s="303"/>
      <c r="O2696" s="99"/>
    </row>
    <row r="2697" spans="1:15">
      <c r="A2697" s="306" t="s">
        <v>652</v>
      </c>
      <c r="B2697" s="304" t="s">
        <v>211</v>
      </c>
      <c r="C2697" s="219">
        <v>0</v>
      </c>
      <c r="D2697" s="219">
        <v>0</v>
      </c>
      <c r="E2697" s="219">
        <v>7</v>
      </c>
      <c r="F2697" s="219">
        <v>22</v>
      </c>
      <c r="G2697" s="219">
        <v>31</v>
      </c>
      <c r="H2697" s="219">
        <v>31</v>
      </c>
      <c r="I2697" s="219">
        <v>31</v>
      </c>
      <c r="J2697" s="219">
        <v>28</v>
      </c>
      <c r="K2697" s="219">
        <v>31</v>
      </c>
      <c r="L2697" s="219">
        <v>25</v>
      </c>
      <c r="M2697" s="219">
        <v>14</v>
      </c>
      <c r="N2697" s="220">
        <v>5</v>
      </c>
    </row>
    <row r="2698" spans="1:15" ht="15" thickBot="1">
      <c r="A2698" s="307" t="s">
        <v>651</v>
      </c>
      <c r="B2698" s="305" t="s">
        <v>650</v>
      </c>
      <c r="C2698" s="211">
        <v>19.793548387096774</v>
      </c>
      <c r="D2698" s="211">
        <v>16.100000000000001</v>
      </c>
      <c r="E2698" s="211">
        <v>14.713333333333335</v>
      </c>
      <c r="F2698" s="211">
        <v>10.570967741935481</v>
      </c>
      <c r="G2698" s="211">
        <v>6.1566666666666681</v>
      </c>
      <c r="H2698" s="211">
        <v>2.9</v>
      </c>
      <c r="I2698" s="211">
        <v>2.4225806451612901</v>
      </c>
      <c r="J2698" s="211">
        <v>0.62142857142857166</v>
      </c>
      <c r="K2698" s="211">
        <v>5.0387096774193543</v>
      </c>
      <c r="L2698" s="211">
        <v>8.9499999999999993</v>
      </c>
      <c r="M2698" s="211">
        <v>13.280645161290321</v>
      </c>
      <c r="N2698" s="212">
        <v>16.266666666666666</v>
      </c>
    </row>
    <row r="2699" spans="1:15">
      <c r="B2699" s="108"/>
      <c r="C2699" s="105"/>
      <c r="D2699" s="105"/>
      <c r="E2699" s="107"/>
      <c r="F2699" s="105"/>
      <c r="G2699" s="105"/>
      <c r="H2699" s="106"/>
      <c r="I2699" s="105"/>
      <c r="J2699" s="105"/>
      <c r="K2699" s="105"/>
      <c r="L2699" s="105"/>
      <c r="M2699" s="105"/>
      <c r="N2699" s="105"/>
    </row>
    <row r="2700" spans="1:15" ht="15" thickBot="1">
      <c r="B2700" s="108"/>
      <c r="C2700" s="105"/>
      <c r="D2700" s="105"/>
      <c r="E2700" s="107"/>
      <c r="F2700" s="105"/>
      <c r="G2700" s="105"/>
      <c r="H2700" s="106"/>
      <c r="I2700" s="105"/>
      <c r="J2700" s="105"/>
      <c r="K2700" s="105"/>
      <c r="L2700" s="105"/>
      <c r="M2700" s="105"/>
      <c r="N2700" s="105"/>
    </row>
    <row r="2701" spans="1:15" ht="15" thickBot="1">
      <c r="A2701" s="318" t="s">
        <v>676</v>
      </c>
      <c r="B2701" s="284" t="s">
        <v>236</v>
      </c>
      <c r="C2701" s="285" t="s">
        <v>667</v>
      </c>
      <c r="D2701" s="285" t="s">
        <v>667</v>
      </c>
      <c r="E2701" s="285" t="s">
        <v>667</v>
      </c>
      <c r="F2701" s="285" t="s">
        <v>667</v>
      </c>
      <c r="G2701" s="285" t="s">
        <v>667</v>
      </c>
      <c r="H2701" s="285" t="s">
        <v>667</v>
      </c>
      <c r="I2701" s="285" t="s">
        <v>666</v>
      </c>
      <c r="J2701" s="285" t="s">
        <v>666</v>
      </c>
      <c r="K2701" s="285" t="s">
        <v>666</v>
      </c>
      <c r="L2701" s="285" t="s">
        <v>666</v>
      </c>
      <c r="M2701" s="285" t="s">
        <v>666</v>
      </c>
      <c r="N2701" s="286" t="s">
        <v>666</v>
      </c>
      <c r="O2701" s="99"/>
    </row>
    <row r="2702" spans="1:15" ht="15" thickBot="1">
      <c r="A2702" s="102"/>
      <c r="B2702" s="287" t="s">
        <v>195</v>
      </c>
      <c r="C2702" s="288" t="s">
        <v>665</v>
      </c>
      <c r="D2702" s="288" t="s">
        <v>664</v>
      </c>
      <c r="E2702" s="288" t="s">
        <v>663</v>
      </c>
      <c r="F2702" s="288" t="s">
        <v>662</v>
      </c>
      <c r="G2702" s="288" t="s">
        <v>661</v>
      </c>
      <c r="H2702" s="288" t="s">
        <v>660</v>
      </c>
      <c r="I2702" s="288" t="s">
        <v>659</v>
      </c>
      <c r="J2702" s="288" t="s">
        <v>658</v>
      </c>
      <c r="K2702" s="288" t="s">
        <v>657</v>
      </c>
      <c r="L2702" s="288" t="s">
        <v>656</v>
      </c>
      <c r="M2702" s="288" t="s">
        <v>655</v>
      </c>
      <c r="N2702" s="289" t="s">
        <v>654</v>
      </c>
      <c r="O2702" s="99"/>
    </row>
    <row r="2703" spans="1:15" ht="15" thickBot="1">
      <c r="A2703" s="102"/>
      <c r="B2703" s="319" t="s">
        <v>653</v>
      </c>
      <c r="C2703" s="102"/>
      <c r="D2703" s="102"/>
      <c r="E2703" s="104"/>
      <c r="F2703" s="102"/>
      <c r="G2703" s="102"/>
      <c r="H2703" s="103"/>
      <c r="I2703" s="102"/>
      <c r="J2703" s="102"/>
      <c r="K2703" s="102"/>
      <c r="L2703" s="102"/>
      <c r="M2703" s="102"/>
      <c r="N2703" s="102"/>
      <c r="O2703" s="99"/>
    </row>
    <row r="2704" spans="1:15">
      <c r="A2704" s="99"/>
      <c r="B2704" s="314">
        <v>1</v>
      </c>
      <c r="C2704" s="322">
        <v>15.8</v>
      </c>
      <c r="D2704" s="297">
        <v>20.7</v>
      </c>
      <c r="E2704" s="297">
        <v>15.3</v>
      </c>
      <c r="F2704" s="297">
        <v>14.6</v>
      </c>
      <c r="G2704" s="297">
        <v>9.5</v>
      </c>
      <c r="H2704" s="297">
        <v>0.7</v>
      </c>
      <c r="I2704" s="297">
        <v>2.1</v>
      </c>
      <c r="J2704" s="297">
        <v>0.8</v>
      </c>
      <c r="K2704" s="297">
        <v>1.2</v>
      </c>
      <c r="L2704" s="297">
        <v>3.4</v>
      </c>
      <c r="M2704" s="297">
        <v>10.199999999999999</v>
      </c>
      <c r="N2704" s="298">
        <v>16.2</v>
      </c>
      <c r="O2704" s="99"/>
    </row>
    <row r="2705" spans="1:15">
      <c r="A2705" s="99"/>
      <c r="B2705" s="315">
        <v>2</v>
      </c>
      <c r="C2705" s="312">
        <v>18.8</v>
      </c>
      <c r="D2705" s="295">
        <v>22.9</v>
      </c>
      <c r="E2705" s="295">
        <v>15</v>
      </c>
      <c r="F2705" s="295">
        <v>13.2</v>
      </c>
      <c r="G2705" s="295">
        <v>8.1</v>
      </c>
      <c r="H2705" s="295">
        <v>-0.4</v>
      </c>
      <c r="I2705" s="295">
        <v>3.2</v>
      </c>
      <c r="J2705" s="295">
        <v>-0.2</v>
      </c>
      <c r="K2705" s="295">
        <v>5</v>
      </c>
      <c r="L2705" s="295">
        <v>2.9</v>
      </c>
      <c r="M2705" s="295">
        <v>11.6</v>
      </c>
      <c r="N2705" s="300">
        <v>18.600000000000001</v>
      </c>
      <c r="O2705" s="99"/>
    </row>
    <row r="2706" spans="1:15">
      <c r="A2706" s="99"/>
      <c r="B2706" s="315">
        <v>3</v>
      </c>
      <c r="C2706" s="312">
        <v>19.899999999999999</v>
      </c>
      <c r="D2706" s="295">
        <v>22.1</v>
      </c>
      <c r="E2706" s="295">
        <v>15.1</v>
      </c>
      <c r="F2706" s="295">
        <v>11.6</v>
      </c>
      <c r="G2706" s="295">
        <v>7.5</v>
      </c>
      <c r="H2706" s="295">
        <v>2.7</v>
      </c>
      <c r="I2706" s="295">
        <v>2.5</v>
      </c>
      <c r="J2706" s="295">
        <v>-0.1</v>
      </c>
      <c r="K2706" s="295">
        <v>5.5</v>
      </c>
      <c r="L2706" s="295">
        <v>3.7</v>
      </c>
      <c r="M2706" s="295">
        <v>12.9</v>
      </c>
      <c r="N2706" s="300">
        <v>21.4</v>
      </c>
      <c r="O2706" s="99"/>
    </row>
    <row r="2707" spans="1:15">
      <c r="A2707" s="99"/>
      <c r="B2707" s="315">
        <v>4</v>
      </c>
      <c r="C2707" s="312">
        <v>22.9</v>
      </c>
      <c r="D2707" s="295">
        <v>17.899999999999999</v>
      </c>
      <c r="E2707" s="295">
        <v>18</v>
      </c>
      <c r="F2707" s="295">
        <v>9.3000000000000007</v>
      </c>
      <c r="G2707" s="295">
        <v>5.9</v>
      </c>
      <c r="H2707" s="295">
        <v>6.3</v>
      </c>
      <c r="I2707" s="295">
        <v>2.4</v>
      </c>
      <c r="J2707" s="295">
        <v>-2.2000000000000002</v>
      </c>
      <c r="K2707" s="295">
        <v>2.9</v>
      </c>
      <c r="L2707" s="295">
        <v>3.8</v>
      </c>
      <c r="M2707" s="295">
        <v>15.9</v>
      </c>
      <c r="N2707" s="300">
        <v>17.3</v>
      </c>
      <c r="O2707" s="99"/>
    </row>
    <row r="2708" spans="1:15">
      <c r="A2708" s="99"/>
      <c r="B2708" s="315">
        <v>5</v>
      </c>
      <c r="C2708" s="312">
        <v>19.8</v>
      </c>
      <c r="D2708" s="295">
        <v>19.399999999999999</v>
      </c>
      <c r="E2708" s="295">
        <v>19.100000000000001</v>
      </c>
      <c r="F2708" s="295">
        <v>12.5</v>
      </c>
      <c r="G2708" s="295">
        <v>8.8000000000000007</v>
      </c>
      <c r="H2708" s="295">
        <v>4.9000000000000004</v>
      </c>
      <c r="I2708" s="295">
        <v>2</v>
      </c>
      <c r="J2708" s="295">
        <v>-2.7</v>
      </c>
      <c r="K2708" s="295">
        <v>3.9</v>
      </c>
      <c r="L2708" s="295">
        <v>4.5</v>
      </c>
      <c r="M2708" s="295">
        <v>18.100000000000001</v>
      </c>
      <c r="N2708" s="300">
        <v>19.899999999999999</v>
      </c>
      <c r="O2708" s="99"/>
    </row>
    <row r="2709" spans="1:15">
      <c r="A2709" s="99"/>
      <c r="B2709" s="315">
        <v>6</v>
      </c>
      <c r="C2709" s="312">
        <v>23.1</v>
      </c>
      <c r="D2709" s="295">
        <v>18.8</v>
      </c>
      <c r="E2709" s="295">
        <v>19.5</v>
      </c>
      <c r="F2709" s="295">
        <v>12.9</v>
      </c>
      <c r="G2709" s="295">
        <v>9.4</v>
      </c>
      <c r="H2709" s="295">
        <v>4.7</v>
      </c>
      <c r="I2709" s="295">
        <v>0.9</v>
      </c>
      <c r="J2709" s="295">
        <v>-3.4</v>
      </c>
      <c r="K2709" s="295">
        <v>4.9000000000000004</v>
      </c>
      <c r="L2709" s="295">
        <v>1.8</v>
      </c>
      <c r="M2709" s="295">
        <v>13.3</v>
      </c>
      <c r="N2709" s="300">
        <v>24.1</v>
      </c>
      <c r="O2709" s="99"/>
    </row>
    <row r="2710" spans="1:15">
      <c r="A2710" s="99"/>
      <c r="B2710" s="315">
        <v>7</v>
      </c>
      <c r="C2710" s="312">
        <v>23.5</v>
      </c>
      <c r="D2710" s="295">
        <v>19.899999999999999</v>
      </c>
      <c r="E2710" s="295">
        <v>17.8</v>
      </c>
      <c r="F2710" s="295">
        <v>11.7</v>
      </c>
      <c r="G2710" s="295">
        <v>8.3000000000000007</v>
      </c>
      <c r="H2710" s="295">
        <v>1.7</v>
      </c>
      <c r="I2710" s="295">
        <v>-0.9</v>
      </c>
      <c r="J2710" s="295">
        <v>-0.4</v>
      </c>
      <c r="K2710" s="295">
        <v>4.0999999999999996</v>
      </c>
      <c r="L2710" s="295">
        <v>7.5</v>
      </c>
      <c r="M2710" s="295">
        <v>12.2</v>
      </c>
      <c r="N2710" s="300">
        <v>16.600000000000001</v>
      </c>
      <c r="O2710" s="99"/>
    </row>
    <row r="2711" spans="1:15">
      <c r="A2711" s="99"/>
      <c r="B2711" s="315">
        <v>8</v>
      </c>
      <c r="C2711" s="312">
        <v>21.2</v>
      </c>
      <c r="D2711" s="295">
        <v>21.4</v>
      </c>
      <c r="E2711" s="295">
        <v>17.8</v>
      </c>
      <c r="F2711" s="295">
        <v>13.3</v>
      </c>
      <c r="G2711" s="295">
        <v>7.2</v>
      </c>
      <c r="H2711" s="295">
        <v>0</v>
      </c>
      <c r="I2711" s="295">
        <v>3</v>
      </c>
      <c r="J2711" s="295">
        <v>0.2</v>
      </c>
      <c r="K2711" s="295">
        <v>4.4000000000000004</v>
      </c>
      <c r="L2711" s="295">
        <v>7.5</v>
      </c>
      <c r="M2711" s="295">
        <v>13.5</v>
      </c>
      <c r="N2711" s="300">
        <v>14.8</v>
      </c>
      <c r="O2711" s="99"/>
    </row>
    <row r="2712" spans="1:15">
      <c r="A2712" s="99"/>
      <c r="B2712" s="315">
        <v>9</v>
      </c>
      <c r="C2712" s="312">
        <v>16.100000000000001</v>
      </c>
      <c r="D2712" s="295">
        <v>23</v>
      </c>
      <c r="E2712" s="295">
        <v>15</v>
      </c>
      <c r="F2712" s="295">
        <v>12.5</v>
      </c>
      <c r="G2712" s="295">
        <v>7</v>
      </c>
      <c r="H2712" s="295">
        <v>-2</v>
      </c>
      <c r="I2712" s="295">
        <v>7.5</v>
      </c>
      <c r="J2712" s="295">
        <v>4.0999999999999996</v>
      </c>
      <c r="K2712" s="295">
        <v>4.2</v>
      </c>
      <c r="L2712" s="295">
        <v>8.3000000000000007</v>
      </c>
      <c r="M2712" s="295">
        <v>13.2</v>
      </c>
      <c r="N2712" s="300">
        <v>12.2</v>
      </c>
      <c r="O2712" s="99"/>
    </row>
    <row r="2713" spans="1:15">
      <c r="A2713" s="99"/>
      <c r="B2713" s="315">
        <v>10</v>
      </c>
      <c r="C2713" s="312">
        <v>13.8</v>
      </c>
      <c r="D2713" s="295">
        <v>23.8</v>
      </c>
      <c r="E2713" s="295">
        <v>14.9</v>
      </c>
      <c r="F2713" s="295">
        <v>14.1</v>
      </c>
      <c r="G2713" s="295">
        <v>8.9</v>
      </c>
      <c r="H2713" s="295">
        <v>0.7</v>
      </c>
      <c r="I2713" s="295">
        <v>10.4</v>
      </c>
      <c r="J2713" s="295">
        <v>4.5999999999999996</v>
      </c>
      <c r="K2713" s="295">
        <v>7.4</v>
      </c>
      <c r="L2713" s="295">
        <v>10.3</v>
      </c>
      <c r="M2713" s="295">
        <v>13.6</v>
      </c>
      <c r="N2713" s="300">
        <v>15.6</v>
      </c>
      <c r="O2713" s="99"/>
    </row>
    <row r="2714" spans="1:15">
      <c r="A2714" s="99"/>
      <c r="B2714" s="315">
        <v>11</v>
      </c>
      <c r="C2714" s="312">
        <v>18.100000000000001</v>
      </c>
      <c r="D2714" s="295">
        <v>17</v>
      </c>
      <c r="E2714" s="295">
        <v>14.3</v>
      </c>
      <c r="F2714" s="295">
        <v>14.8</v>
      </c>
      <c r="G2714" s="295">
        <v>10.9</v>
      </c>
      <c r="H2714" s="295">
        <v>3</v>
      </c>
      <c r="I2714" s="295">
        <v>3.9</v>
      </c>
      <c r="J2714" s="295">
        <v>3.1</v>
      </c>
      <c r="K2714" s="295">
        <v>4.5</v>
      </c>
      <c r="L2714" s="295">
        <v>14</v>
      </c>
      <c r="M2714" s="295">
        <v>13.5</v>
      </c>
      <c r="N2714" s="300">
        <v>17</v>
      </c>
      <c r="O2714" s="99"/>
    </row>
    <row r="2715" spans="1:15">
      <c r="A2715" s="99"/>
      <c r="B2715" s="315">
        <v>12</v>
      </c>
      <c r="C2715" s="312">
        <v>17.7</v>
      </c>
      <c r="D2715" s="295">
        <v>18.3</v>
      </c>
      <c r="E2715" s="295">
        <v>16.5</v>
      </c>
      <c r="F2715" s="295">
        <v>13.7</v>
      </c>
      <c r="G2715" s="295">
        <v>11.2</v>
      </c>
      <c r="H2715" s="295">
        <v>7.2</v>
      </c>
      <c r="I2715" s="295">
        <v>5.7</v>
      </c>
      <c r="J2715" s="295">
        <v>-0.1</v>
      </c>
      <c r="K2715" s="295">
        <v>3.3</v>
      </c>
      <c r="L2715" s="295">
        <v>10.8</v>
      </c>
      <c r="M2715" s="295">
        <v>17.7</v>
      </c>
      <c r="N2715" s="300">
        <v>22.2</v>
      </c>
      <c r="O2715" s="99"/>
    </row>
    <row r="2716" spans="1:15">
      <c r="A2716" s="99"/>
      <c r="B2716" s="315">
        <v>13</v>
      </c>
      <c r="C2716" s="312">
        <v>17.7</v>
      </c>
      <c r="D2716" s="295">
        <v>16.399999999999999</v>
      </c>
      <c r="E2716" s="295">
        <v>16.7</v>
      </c>
      <c r="F2716" s="295">
        <v>14.1</v>
      </c>
      <c r="G2716" s="295">
        <v>10.6</v>
      </c>
      <c r="H2716" s="295">
        <v>7.6</v>
      </c>
      <c r="I2716" s="295">
        <v>6.4</v>
      </c>
      <c r="J2716" s="295">
        <v>0.4</v>
      </c>
      <c r="K2716" s="295">
        <v>4</v>
      </c>
      <c r="L2716" s="295">
        <v>9.8000000000000007</v>
      </c>
      <c r="M2716" s="295">
        <v>15.7</v>
      </c>
      <c r="N2716" s="300">
        <v>21.4</v>
      </c>
      <c r="O2716" s="99"/>
    </row>
    <row r="2717" spans="1:15">
      <c r="A2717" s="99"/>
      <c r="B2717" s="315">
        <v>14</v>
      </c>
      <c r="C2717" s="312">
        <v>19.7</v>
      </c>
      <c r="D2717" s="295">
        <v>16.600000000000001</v>
      </c>
      <c r="E2717" s="295">
        <v>16.600000000000001</v>
      </c>
      <c r="F2717" s="295">
        <v>13.5</v>
      </c>
      <c r="G2717" s="295">
        <v>12</v>
      </c>
      <c r="H2717" s="295">
        <v>5.5</v>
      </c>
      <c r="I2717" s="295">
        <v>5.3</v>
      </c>
      <c r="J2717" s="295">
        <v>-0.1</v>
      </c>
      <c r="K2717" s="295">
        <v>3.4</v>
      </c>
      <c r="L2717" s="295">
        <v>11.3</v>
      </c>
      <c r="M2717" s="295">
        <v>10.6</v>
      </c>
      <c r="N2717" s="300">
        <v>19.8</v>
      </c>
      <c r="O2717" s="99"/>
    </row>
    <row r="2718" spans="1:15">
      <c r="A2718" s="99"/>
      <c r="B2718" s="315">
        <v>15</v>
      </c>
      <c r="C2718" s="312">
        <v>22.3</v>
      </c>
      <c r="D2718" s="295">
        <v>14</v>
      </c>
      <c r="E2718" s="295">
        <v>18.5</v>
      </c>
      <c r="F2718" s="295">
        <v>11.7</v>
      </c>
      <c r="G2718" s="295">
        <v>11.4</v>
      </c>
      <c r="H2718" s="295">
        <v>6.6</v>
      </c>
      <c r="I2718" s="295">
        <v>-0.6</v>
      </c>
      <c r="J2718" s="295">
        <v>4.2</v>
      </c>
      <c r="K2718" s="295">
        <v>5.4</v>
      </c>
      <c r="L2718" s="295">
        <v>18.5</v>
      </c>
      <c r="M2718" s="295">
        <v>11.7</v>
      </c>
      <c r="N2718" s="300">
        <v>15.4</v>
      </c>
      <c r="O2718" s="99"/>
    </row>
    <row r="2719" spans="1:15">
      <c r="A2719" s="99"/>
      <c r="B2719" s="315">
        <v>16</v>
      </c>
      <c r="C2719" s="312">
        <v>20.7</v>
      </c>
      <c r="D2719" s="295">
        <v>16</v>
      </c>
      <c r="E2719" s="295">
        <v>18.2</v>
      </c>
      <c r="F2719" s="295">
        <v>13.6</v>
      </c>
      <c r="G2719" s="295">
        <v>9.6</v>
      </c>
      <c r="H2719" s="295">
        <v>4</v>
      </c>
      <c r="I2719" s="295">
        <v>2.1</v>
      </c>
      <c r="J2719" s="295">
        <v>2.8</v>
      </c>
      <c r="K2719" s="295">
        <v>8.8000000000000007</v>
      </c>
      <c r="L2719" s="295">
        <v>14.3</v>
      </c>
      <c r="M2719" s="295">
        <v>15.6</v>
      </c>
      <c r="N2719" s="300">
        <v>14.4</v>
      </c>
      <c r="O2719" s="99"/>
    </row>
    <row r="2720" spans="1:15">
      <c r="A2720" s="99"/>
      <c r="B2720" s="315">
        <v>17</v>
      </c>
      <c r="C2720" s="312">
        <v>21.5</v>
      </c>
      <c r="D2720" s="295">
        <v>16.399999999999999</v>
      </c>
      <c r="E2720" s="295">
        <v>17.2</v>
      </c>
      <c r="F2720" s="295">
        <v>12.6</v>
      </c>
      <c r="G2720" s="295">
        <v>6.9</v>
      </c>
      <c r="H2720" s="295">
        <v>3.4</v>
      </c>
      <c r="I2720" s="295">
        <v>3.4</v>
      </c>
      <c r="J2720" s="295">
        <v>-0.3</v>
      </c>
      <c r="K2720" s="295">
        <v>9.8000000000000007</v>
      </c>
      <c r="L2720" s="295">
        <v>8.6999999999999993</v>
      </c>
      <c r="M2720" s="295">
        <v>12.1</v>
      </c>
      <c r="N2720" s="300">
        <v>15</v>
      </c>
      <c r="O2720" s="99"/>
    </row>
    <row r="2721" spans="1:15">
      <c r="A2721" s="99"/>
      <c r="B2721" s="315">
        <v>18</v>
      </c>
      <c r="C2721" s="312">
        <v>23</v>
      </c>
      <c r="D2721" s="295">
        <v>15.5</v>
      </c>
      <c r="E2721" s="295">
        <v>16.399999999999999</v>
      </c>
      <c r="F2721" s="295">
        <v>11.4</v>
      </c>
      <c r="G2721" s="295">
        <v>7.9</v>
      </c>
      <c r="H2721" s="295">
        <v>8.8000000000000007</v>
      </c>
      <c r="I2721" s="295">
        <v>0.5</v>
      </c>
      <c r="J2721" s="295">
        <v>2.1</v>
      </c>
      <c r="K2721" s="295">
        <v>5.4</v>
      </c>
      <c r="L2721" s="295">
        <v>5.5</v>
      </c>
      <c r="M2721" s="295">
        <v>15.2</v>
      </c>
      <c r="N2721" s="300">
        <v>15.3</v>
      </c>
      <c r="O2721" s="99"/>
    </row>
    <row r="2722" spans="1:15">
      <c r="A2722" s="99"/>
      <c r="B2722" s="315">
        <v>19</v>
      </c>
      <c r="C2722" s="312">
        <v>25.2</v>
      </c>
      <c r="D2722" s="295">
        <v>14.7</v>
      </c>
      <c r="E2722" s="295">
        <v>17.399999999999999</v>
      </c>
      <c r="F2722" s="295">
        <v>11.5</v>
      </c>
      <c r="G2722" s="295">
        <v>5.3</v>
      </c>
      <c r="H2722" s="295">
        <v>9.6</v>
      </c>
      <c r="I2722" s="295">
        <v>1.7</v>
      </c>
      <c r="J2722" s="295">
        <v>-1.7</v>
      </c>
      <c r="K2722" s="295">
        <v>5.6</v>
      </c>
      <c r="L2722" s="295">
        <v>8.3000000000000007</v>
      </c>
      <c r="M2722" s="295">
        <v>17.3</v>
      </c>
      <c r="N2722" s="300">
        <v>13.4</v>
      </c>
      <c r="O2722" s="99"/>
    </row>
    <row r="2723" spans="1:15">
      <c r="A2723" s="99"/>
      <c r="B2723" s="315">
        <v>20</v>
      </c>
      <c r="C2723" s="312">
        <v>26.3</v>
      </c>
      <c r="D2723" s="295">
        <v>14.1</v>
      </c>
      <c r="E2723" s="295">
        <v>17</v>
      </c>
      <c r="F2723" s="295">
        <v>14.2</v>
      </c>
      <c r="G2723" s="295">
        <v>5.7</v>
      </c>
      <c r="H2723" s="295">
        <v>5</v>
      </c>
      <c r="I2723" s="295">
        <v>-0.1</v>
      </c>
      <c r="J2723" s="295">
        <v>1.1000000000000001</v>
      </c>
      <c r="K2723" s="295">
        <v>3.8</v>
      </c>
      <c r="L2723" s="295">
        <v>13.9</v>
      </c>
      <c r="M2723" s="295">
        <v>11.5</v>
      </c>
      <c r="N2723" s="300">
        <v>12.7</v>
      </c>
      <c r="O2723" s="99"/>
    </row>
    <row r="2724" spans="1:15">
      <c r="A2724" s="99"/>
      <c r="B2724" s="315">
        <v>21</v>
      </c>
      <c r="C2724" s="312">
        <v>22.7</v>
      </c>
      <c r="D2724" s="295">
        <v>13.6</v>
      </c>
      <c r="E2724" s="295">
        <v>15.3</v>
      </c>
      <c r="F2724" s="295">
        <v>11.2</v>
      </c>
      <c r="G2724" s="295">
        <v>4.7</v>
      </c>
      <c r="H2724" s="295">
        <v>5.8</v>
      </c>
      <c r="I2724" s="295">
        <v>-0.3</v>
      </c>
      <c r="J2724" s="295">
        <v>-1.3</v>
      </c>
      <c r="K2724" s="295">
        <v>5.3</v>
      </c>
      <c r="L2724" s="295">
        <v>15</v>
      </c>
      <c r="M2724" s="295">
        <v>12.2</v>
      </c>
      <c r="N2724" s="300">
        <v>15.3</v>
      </c>
      <c r="O2724" s="99"/>
    </row>
    <row r="2725" spans="1:15">
      <c r="A2725" s="99"/>
      <c r="B2725" s="315">
        <v>22</v>
      </c>
      <c r="C2725" s="312">
        <v>23.6</v>
      </c>
      <c r="D2725" s="295">
        <v>12.8</v>
      </c>
      <c r="E2725" s="295">
        <v>10</v>
      </c>
      <c r="F2725" s="295">
        <v>7.9</v>
      </c>
      <c r="G2725" s="295">
        <v>4.5</v>
      </c>
      <c r="H2725" s="295">
        <v>8.5</v>
      </c>
      <c r="I2725" s="295">
        <v>2.1</v>
      </c>
      <c r="J2725" s="295">
        <v>1.2</v>
      </c>
      <c r="K2725" s="295">
        <v>0.8</v>
      </c>
      <c r="L2725" s="295">
        <v>8.9</v>
      </c>
      <c r="M2725" s="295">
        <v>13</v>
      </c>
      <c r="N2725" s="300">
        <v>13</v>
      </c>
      <c r="O2725" s="99"/>
    </row>
    <row r="2726" spans="1:15">
      <c r="A2726" s="99"/>
      <c r="B2726" s="315">
        <v>23</v>
      </c>
      <c r="C2726" s="312">
        <v>22.6</v>
      </c>
      <c r="D2726" s="295">
        <v>14.6</v>
      </c>
      <c r="E2726" s="295">
        <v>9</v>
      </c>
      <c r="F2726" s="295">
        <v>10.7</v>
      </c>
      <c r="G2726" s="295">
        <v>3.3</v>
      </c>
      <c r="H2726" s="295">
        <v>10.4</v>
      </c>
      <c r="I2726" s="295">
        <v>0.9</v>
      </c>
      <c r="J2726" s="295">
        <v>1.7</v>
      </c>
      <c r="K2726" s="295">
        <v>2.6</v>
      </c>
      <c r="L2726" s="295">
        <v>12.4</v>
      </c>
      <c r="M2726" s="295">
        <v>16.600000000000001</v>
      </c>
      <c r="N2726" s="300">
        <v>12.4</v>
      </c>
      <c r="O2726" s="99"/>
    </row>
    <row r="2727" spans="1:15">
      <c r="A2727" s="99"/>
      <c r="B2727" s="315">
        <v>24</v>
      </c>
      <c r="C2727" s="312">
        <v>19.2</v>
      </c>
      <c r="D2727" s="295">
        <v>12.3</v>
      </c>
      <c r="E2727" s="295">
        <v>8.8000000000000007</v>
      </c>
      <c r="F2727" s="295">
        <v>4.7</v>
      </c>
      <c r="G2727" s="295">
        <v>4.8</v>
      </c>
      <c r="H2727" s="295">
        <v>6.7</v>
      </c>
      <c r="I2727" s="295">
        <v>-0.2</v>
      </c>
      <c r="J2727" s="295">
        <v>3.4</v>
      </c>
      <c r="K2727" s="295">
        <v>8</v>
      </c>
      <c r="L2727" s="295">
        <v>12.6</v>
      </c>
      <c r="M2727" s="295">
        <v>15</v>
      </c>
      <c r="N2727" s="300">
        <v>13.3</v>
      </c>
      <c r="O2727" s="99"/>
    </row>
    <row r="2728" spans="1:15">
      <c r="A2728" s="99"/>
      <c r="B2728" s="315">
        <v>25</v>
      </c>
      <c r="C2728" s="312">
        <v>21.1</v>
      </c>
      <c r="D2728" s="295">
        <v>13.9</v>
      </c>
      <c r="E2728" s="295">
        <v>13.1</v>
      </c>
      <c r="F2728" s="295">
        <v>6.5</v>
      </c>
      <c r="G2728" s="295">
        <v>2.8</v>
      </c>
      <c r="H2728" s="295">
        <v>4.3</v>
      </c>
      <c r="I2728" s="295">
        <v>1.1000000000000001</v>
      </c>
      <c r="J2728" s="295">
        <v>1.7</v>
      </c>
      <c r="K2728" s="295">
        <v>11</v>
      </c>
      <c r="L2728" s="295">
        <v>15.5</v>
      </c>
      <c r="M2728" s="295">
        <v>16.100000000000001</v>
      </c>
      <c r="N2728" s="300">
        <v>15.7</v>
      </c>
      <c r="O2728" s="99"/>
    </row>
    <row r="2729" spans="1:15">
      <c r="A2729" s="99"/>
      <c r="B2729" s="315">
        <v>26</v>
      </c>
      <c r="C2729" s="312">
        <v>24</v>
      </c>
      <c r="D2729" s="295">
        <v>12.8</v>
      </c>
      <c r="E2729" s="295">
        <v>14.9</v>
      </c>
      <c r="F2729" s="295">
        <v>9.1</v>
      </c>
      <c r="G2729" s="295">
        <v>2.5</v>
      </c>
      <c r="H2729" s="295">
        <v>-1.6</v>
      </c>
      <c r="I2729" s="295">
        <v>1.1000000000000001</v>
      </c>
      <c r="J2729" s="295">
        <v>0</v>
      </c>
      <c r="K2729" s="295">
        <v>8.9</v>
      </c>
      <c r="L2729" s="295">
        <v>13.2</v>
      </c>
      <c r="M2729" s="295">
        <v>12.4</v>
      </c>
      <c r="N2729" s="300">
        <v>18.399999999999999</v>
      </c>
      <c r="O2729" s="99"/>
    </row>
    <row r="2730" spans="1:15">
      <c r="A2730" s="99"/>
      <c r="B2730" s="315">
        <v>27</v>
      </c>
      <c r="C2730" s="312">
        <v>21.6</v>
      </c>
      <c r="D2730" s="295">
        <v>13.8</v>
      </c>
      <c r="E2730" s="295">
        <v>13.2</v>
      </c>
      <c r="F2730" s="295">
        <v>6.6</v>
      </c>
      <c r="G2730" s="295">
        <v>2.8</v>
      </c>
      <c r="H2730" s="295">
        <v>-4.5999999999999996</v>
      </c>
      <c r="I2730" s="295">
        <v>2.5</v>
      </c>
      <c r="J2730" s="295">
        <v>-0.1</v>
      </c>
      <c r="K2730" s="295">
        <v>7.7</v>
      </c>
      <c r="L2730" s="295">
        <v>14.1</v>
      </c>
      <c r="M2730" s="295">
        <v>11.1</v>
      </c>
      <c r="N2730" s="300">
        <v>17.100000000000001</v>
      </c>
      <c r="O2730" s="99"/>
    </row>
    <row r="2731" spans="1:15">
      <c r="A2731" s="99"/>
      <c r="B2731" s="315">
        <v>28</v>
      </c>
      <c r="C2731" s="312">
        <v>21.2</v>
      </c>
      <c r="D2731" s="295">
        <v>14.6</v>
      </c>
      <c r="E2731" s="295">
        <v>11.9</v>
      </c>
      <c r="F2731" s="295">
        <v>1.9</v>
      </c>
      <c r="G2731" s="295">
        <v>2</v>
      </c>
      <c r="H2731" s="295">
        <v>-5.4</v>
      </c>
      <c r="I2731" s="295">
        <v>3.1</v>
      </c>
      <c r="J2731" s="295">
        <v>2.6</v>
      </c>
      <c r="K2731" s="295">
        <v>5.3</v>
      </c>
      <c r="L2731" s="295">
        <v>5.3</v>
      </c>
      <c r="M2731" s="295">
        <v>15.2</v>
      </c>
      <c r="N2731" s="300">
        <v>17.3</v>
      </c>
      <c r="O2731" s="99"/>
    </row>
    <row r="2732" spans="1:15">
      <c r="A2732" s="99"/>
      <c r="B2732" s="315">
        <v>29</v>
      </c>
      <c r="C2732" s="312">
        <v>20.6</v>
      </c>
      <c r="D2732" s="295">
        <v>16.5</v>
      </c>
      <c r="E2732" s="295">
        <v>12.6</v>
      </c>
      <c r="F2732" s="295">
        <v>3.3</v>
      </c>
      <c r="G2732" s="295">
        <v>2.4</v>
      </c>
      <c r="H2732" s="295">
        <v>-4.3</v>
      </c>
      <c r="I2732" s="295">
        <v>2</v>
      </c>
      <c r="J2732" s="295"/>
      <c r="K2732" s="295">
        <v>8.6999999999999993</v>
      </c>
      <c r="L2732" s="295">
        <v>9.3000000000000007</v>
      </c>
      <c r="M2732" s="295">
        <v>17.100000000000001</v>
      </c>
      <c r="N2732" s="300">
        <v>18.899999999999999</v>
      </c>
      <c r="O2732" s="99"/>
    </row>
    <row r="2733" spans="1:15">
      <c r="A2733" s="99"/>
      <c r="B2733" s="315">
        <v>30</v>
      </c>
      <c r="C2733" s="312">
        <v>21.6</v>
      </c>
      <c r="D2733" s="295">
        <v>15.4</v>
      </c>
      <c r="E2733" s="295">
        <v>14.6</v>
      </c>
      <c r="F2733" s="295">
        <v>7.7</v>
      </c>
      <c r="G2733" s="295">
        <v>2.2999999999999998</v>
      </c>
      <c r="H2733" s="295">
        <v>-3.8</v>
      </c>
      <c r="I2733" s="295">
        <v>-0.2</v>
      </c>
      <c r="J2733" s="295"/>
      <c r="K2733" s="295">
        <v>6</v>
      </c>
      <c r="L2733" s="295">
        <v>10.6</v>
      </c>
      <c r="M2733" s="295">
        <v>14.2</v>
      </c>
      <c r="N2733" s="300">
        <v>20.399999999999999</v>
      </c>
      <c r="O2733" s="99"/>
    </row>
    <row r="2734" spans="1:15" ht="15" thickBot="1">
      <c r="A2734" s="99"/>
      <c r="B2734" s="323">
        <v>31</v>
      </c>
      <c r="C2734" s="313">
        <v>19.100000000000001</v>
      </c>
      <c r="D2734" s="302">
        <v>14.6</v>
      </c>
      <c r="E2734" s="302"/>
      <c r="F2734" s="302">
        <v>8.5</v>
      </c>
      <c r="G2734" s="302"/>
      <c r="H2734" s="302">
        <v>-1.9</v>
      </c>
      <c r="I2734" s="302">
        <v>0</v>
      </c>
      <c r="J2734" s="302"/>
      <c r="K2734" s="302">
        <v>5.7</v>
      </c>
      <c r="L2734" s="302"/>
      <c r="M2734" s="302">
        <v>16.100000000000001</v>
      </c>
      <c r="N2734" s="303"/>
      <c r="O2734" s="99"/>
    </row>
    <row r="2735" spans="1:15">
      <c r="A2735" s="306" t="s">
        <v>652</v>
      </c>
      <c r="B2735" s="304" t="s">
        <v>211</v>
      </c>
      <c r="C2735" s="219">
        <v>0</v>
      </c>
      <c r="D2735" s="219">
        <v>0</v>
      </c>
      <c r="E2735" s="219">
        <v>6</v>
      </c>
      <c r="F2735" s="219">
        <v>21</v>
      </c>
      <c r="G2735" s="219">
        <v>31</v>
      </c>
      <c r="H2735" s="219">
        <v>31</v>
      </c>
      <c r="I2735" s="219">
        <v>31</v>
      </c>
      <c r="J2735" s="219">
        <v>28</v>
      </c>
      <c r="K2735" s="219">
        <v>31</v>
      </c>
      <c r="L2735" s="219">
        <v>23</v>
      </c>
      <c r="M2735" s="219">
        <v>11</v>
      </c>
      <c r="N2735" s="220">
        <v>4</v>
      </c>
    </row>
    <row r="2736" spans="1:15" ht="15" thickBot="1">
      <c r="A2736" s="307" t="s">
        <v>651</v>
      </c>
      <c r="B2736" s="305" t="s">
        <v>650</v>
      </c>
      <c r="C2736" s="211">
        <v>20.78709677419355</v>
      </c>
      <c r="D2736" s="211">
        <v>16.896774193548389</v>
      </c>
      <c r="E2736" s="211">
        <v>15.323333333333332</v>
      </c>
      <c r="F2736" s="211">
        <v>10.803225806451611</v>
      </c>
      <c r="G2736" s="211">
        <v>6.8066666666666693</v>
      </c>
      <c r="H2736" s="211">
        <v>3.0354838709677421</v>
      </c>
      <c r="I2736" s="211">
        <v>2.3709677419354835</v>
      </c>
      <c r="J2736" s="211">
        <v>0.76428571428571401</v>
      </c>
      <c r="K2736" s="211">
        <v>5.4032258064516112</v>
      </c>
      <c r="L2736" s="211">
        <v>9.5233333333333352</v>
      </c>
      <c r="M2736" s="211">
        <v>14.012903225806451</v>
      </c>
      <c r="N2736" s="212">
        <v>16.836666666666662</v>
      </c>
    </row>
    <row r="2737" spans="1:15">
      <c r="B2737" s="108"/>
      <c r="C2737" s="105"/>
      <c r="D2737" s="105"/>
      <c r="E2737" s="107"/>
      <c r="F2737" s="105"/>
      <c r="G2737" s="105"/>
      <c r="H2737" s="106"/>
      <c r="I2737" s="105"/>
      <c r="J2737" s="105"/>
      <c r="K2737" s="105"/>
      <c r="L2737" s="105"/>
      <c r="M2737" s="105"/>
      <c r="N2737" s="105"/>
    </row>
    <row r="2738" spans="1:15" ht="15" thickBot="1">
      <c r="B2738" s="108"/>
      <c r="C2738" s="105"/>
      <c r="D2738" s="105"/>
      <c r="E2738" s="107"/>
      <c r="F2738" s="105"/>
      <c r="G2738" s="105"/>
      <c r="H2738" s="106"/>
      <c r="I2738" s="105"/>
      <c r="J2738" s="105"/>
      <c r="K2738" s="105"/>
      <c r="L2738" s="105"/>
      <c r="M2738" s="105"/>
      <c r="N2738" s="105"/>
    </row>
    <row r="2739" spans="1:15" ht="15" thickBot="1">
      <c r="A2739" s="318" t="s">
        <v>675</v>
      </c>
      <c r="B2739" s="284" t="s">
        <v>236</v>
      </c>
      <c r="C2739" s="285" t="s">
        <v>667</v>
      </c>
      <c r="D2739" s="285" t="s">
        <v>667</v>
      </c>
      <c r="E2739" s="285" t="s">
        <v>667</v>
      </c>
      <c r="F2739" s="285" t="s">
        <v>667</v>
      </c>
      <c r="G2739" s="285" t="s">
        <v>667</v>
      </c>
      <c r="H2739" s="285" t="s">
        <v>667</v>
      </c>
      <c r="I2739" s="285" t="s">
        <v>666</v>
      </c>
      <c r="J2739" s="285" t="s">
        <v>666</v>
      </c>
      <c r="K2739" s="285" t="s">
        <v>666</v>
      </c>
      <c r="L2739" s="285" t="s">
        <v>666</v>
      </c>
      <c r="M2739" s="285" t="s">
        <v>666</v>
      </c>
      <c r="N2739" s="286" t="s">
        <v>666</v>
      </c>
      <c r="O2739" s="99"/>
    </row>
    <row r="2740" spans="1:15" ht="15" thickBot="1">
      <c r="A2740" s="102"/>
      <c r="B2740" s="287" t="s">
        <v>195</v>
      </c>
      <c r="C2740" s="288" t="s">
        <v>665</v>
      </c>
      <c r="D2740" s="288" t="s">
        <v>664</v>
      </c>
      <c r="E2740" s="288" t="s">
        <v>663</v>
      </c>
      <c r="F2740" s="288" t="s">
        <v>662</v>
      </c>
      <c r="G2740" s="288" t="s">
        <v>661</v>
      </c>
      <c r="H2740" s="288" t="s">
        <v>660</v>
      </c>
      <c r="I2740" s="288" t="s">
        <v>659</v>
      </c>
      <c r="J2740" s="288" t="s">
        <v>658</v>
      </c>
      <c r="K2740" s="288" t="s">
        <v>657</v>
      </c>
      <c r="L2740" s="288" t="s">
        <v>656</v>
      </c>
      <c r="M2740" s="288" t="s">
        <v>655</v>
      </c>
      <c r="N2740" s="289" t="s">
        <v>654</v>
      </c>
      <c r="O2740" s="99"/>
    </row>
    <row r="2741" spans="1:15" ht="15" thickBot="1">
      <c r="A2741" s="102"/>
      <c r="B2741" s="319" t="s">
        <v>653</v>
      </c>
      <c r="C2741" s="102"/>
      <c r="D2741" s="102"/>
      <c r="E2741" s="104"/>
      <c r="F2741" s="102"/>
      <c r="G2741" s="102"/>
      <c r="H2741" s="103"/>
      <c r="I2741" s="102"/>
      <c r="J2741" s="102"/>
      <c r="K2741" s="102"/>
      <c r="L2741" s="102"/>
      <c r="M2741" s="102"/>
      <c r="N2741" s="102"/>
      <c r="O2741" s="99"/>
    </row>
    <row r="2742" spans="1:15">
      <c r="A2742" s="99"/>
      <c r="B2742" s="314">
        <v>1</v>
      </c>
      <c r="C2742" s="322">
        <v>12.3</v>
      </c>
      <c r="D2742" s="297">
        <v>16.899999999999999</v>
      </c>
      <c r="E2742" s="297">
        <v>10.1</v>
      </c>
      <c r="F2742" s="297">
        <v>12.3</v>
      </c>
      <c r="G2742" s="297">
        <v>11.3</v>
      </c>
      <c r="H2742" s="297">
        <v>-2.8</v>
      </c>
      <c r="I2742" s="297">
        <v>0</v>
      </c>
      <c r="J2742" s="297">
        <v>-2.9</v>
      </c>
      <c r="K2742" s="297">
        <v>-0.3</v>
      </c>
      <c r="L2742" s="297">
        <v>-2</v>
      </c>
      <c r="M2742" s="297">
        <v>6</v>
      </c>
      <c r="N2742" s="298">
        <v>13</v>
      </c>
      <c r="O2742" s="99"/>
    </row>
    <row r="2743" spans="1:15">
      <c r="A2743" s="99"/>
      <c r="B2743" s="315">
        <v>2</v>
      </c>
      <c r="C2743" s="312">
        <v>13.6</v>
      </c>
      <c r="D2743" s="295">
        <v>19.2</v>
      </c>
      <c r="E2743" s="295">
        <v>9.6</v>
      </c>
      <c r="F2743" s="295">
        <v>12</v>
      </c>
      <c r="G2743" s="295">
        <v>8.5</v>
      </c>
      <c r="H2743" s="295">
        <v>-3.5</v>
      </c>
      <c r="I2743" s="295">
        <v>-0.2</v>
      </c>
      <c r="J2743" s="295">
        <v>-4.2</v>
      </c>
      <c r="K2743" s="295">
        <v>1.3</v>
      </c>
      <c r="L2743" s="295">
        <v>-2.2999999999999998</v>
      </c>
      <c r="M2743" s="295">
        <v>7.1</v>
      </c>
      <c r="N2743" s="300">
        <v>16</v>
      </c>
      <c r="O2743" s="99"/>
    </row>
    <row r="2744" spans="1:15">
      <c r="A2744" s="99"/>
      <c r="B2744" s="315">
        <v>3</v>
      </c>
      <c r="C2744" s="312">
        <v>17.399999999999999</v>
      </c>
      <c r="D2744" s="295">
        <v>17.600000000000001</v>
      </c>
      <c r="E2744" s="295">
        <v>11.7</v>
      </c>
      <c r="F2744" s="295">
        <v>10.3</v>
      </c>
      <c r="G2744" s="295">
        <v>3.3</v>
      </c>
      <c r="H2744" s="295">
        <v>-1.1000000000000001</v>
      </c>
      <c r="I2744" s="295">
        <v>-2.2000000000000002</v>
      </c>
      <c r="J2744" s="295">
        <v>-4.5</v>
      </c>
      <c r="K2744" s="295">
        <v>0.8</v>
      </c>
      <c r="L2744" s="295">
        <v>-0.9</v>
      </c>
      <c r="M2744" s="295">
        <v>9.4</v>
      </c>
      <c r="N2744" s="300">
        <v>15.9</v>
      </c>
      <c r="O2744" s="99"/>
    </row>
    <row r="2745" spans="1:15">
      <c r="A2745" s="99"/>
      <c r="B2745" s="315">
        <v>4</v>
      </c>
      <c r="C2745" s="312">
        <v>19.5</v>
      </c>
      <c r="D2745" s="295">
        <v>14.4</v>
      </c>
      <c r="E2745" s="295">
        <v>15.8</v>
      </c>
      <c r="F2745" s="295">
        <v>8</v>
      </c>
      <c r="G2745" s="295">
        <v>5.2</v>
      </c>
      <c r="H2745" s="295">
        <v>1</v>
      </c>
      <c r="I2745" s="295">
        <v>-2.2999999999999998</v>
      </c>
      <c r="J2745" s="295">
        <v>-6.8</v>
      </c>
      <c r="K2745" s="295">
        <v>-1.1000000000000001</v>
      </c>
      <c r="L2745" s="295">
        <v>-0.1</v>
      </c>
      <c r="M2745" s="295">
        <v>14.2</v>
      </c>
      <c r="N2745" s="300">
        <v>13.8</v>
      </c>
      <c r="O2745" s="99"/>
    </row>
    <row r="2746" spans="1:15">
      <c r="A2746" s="99"/>
      <c r="B2746" s="315">
        <v>5</v>
      </c>
      <c r="C2746" s="312">
        <v>18.600000000000001</v>
      </c>
      <c r="D2746" s="295">
        <v>14.7</v>
      </c>
      <c r="E2746" s="295">
        <v>17.2</v>
      </c>
      <c r="F2746" s="295">
        <v>8.5</v>
      </c>
      <c r="G2746" s="295">
        <v>6.9</v>
      </c>
      <c r="H2746" s="295">
        <v>0.8</v>
      </c>
      <c r="I2746" s="295">
        <v>-2.2999999999999998</v>
      </c>
      <c r="J2746" s="295">
        <v>-7</v>
      </c>
      <c r="K2746" s="295">
        <v>-1</v>
      </c>
      <c r="L2746" s="295">
        <v>-1</v>
      </c>
      <c r="M2746" s="295">
        <v>15.5</v>
      </c>
      <c r="N2746" s="300">
        <v>16.600000000000001</v>
      </c>
      <c r="O2746" s="99"/>
    </row>
    <row r="2747" spans="1:15">
      <c r="A2747" s="99"/>
      <c r="B2747" s="315">
        <v>6</v>
      </c>
      <c r="C2747" s="312">
        <v>20.100000000000001</v>
      </c>
      <c r="D2747" s="295">
        <v>15.5</v>
      </c>
      <c r="E2747" s="295">
        <v>18.2</v>
      </c>
      <c r="F2747" s="295">
        <v>8.1999999999999993</v>
      </c>
      <c r="G2747" s="295">
        <v>4.8</v>
      </c>
      <c r="H2747" s="295">
        <v>0.2</v>
      </c>
      <c r="I2747" s="295">
        <v>-3.1</v>
      </c>
      <c r="J2747" s="295">
        <v>-8</v>
      </c>
      <c r="K2747" s="295">
        <v>0</v>
      </c>
      <c r="L2747" s="295">
        <v>-1.8</v>
      </c>
      <c r="M2747" s="295">
        <v>11.5</v>
      </c>
      <c r="N2747" s="300">
        <v>21.8</v>
      </c>
      <c r="O2747" s="99"/>
    </row>
    <row r="2748" spans="1:15">
      <c r="A2748" s="99"/>
      <c r="B2748" s="315">
        <v>7</v>
      </c>
      <c r="C2748" s="312">
        <v>19.7</v>
      </c>
      <c r="D2748" s="295">
        <v>16.8</v>
      </c>
      <c r="E2748" s="295">
        <v>17.7</v>
      </c>
      <c r="F2748" s="295">
        <v>8.1999999999999993</v>
      </c>
      <c r="G2748" s="295">
        <v>4.3</v>
      </c>
      <c r="H2748" s="295">
        <v>-0.9</v>
      </c>
      <c r="I2748" s="295">
        <v>-2.9</v>
      </c>
      <c r="J2748" s="295">
        <v>-4.4000000000000004</v>
      </c>
      <c r="K2748" s="295">
        <v>3.7</v>
      </c>
      <c r="L2748" s="295">
        <v>2.6</v>
      </c>
      <c r="M2748" s="295">
        <v>9</v>
      </c>
      <c r="N2748" s="300">
        <v>11.4</v>
      </c>
      <c r="O2748" s="99"/>
    </row>
    <row r="2749" spans="1:15">
      <c r="A2749" s="99"/>
      <c r="B2749" s="315">
        <v>8</v>
      </c>
      <c r="C2749" s="312">
        <v>16.2</v>
      </c>
      <c r="D2749" s="295">
        <v>17.3</v>
      </c>
      <c r="E2749" s="295">
        <v>15.6</v>
      </c>
      <c r="F2749" s="295">
        <v>9.6999999999999993</v>
      </c>
      <c r="G2749" s="295">
        <v>5.5</v>
      </c>
      <c r="H2749" s="295">
        <v>-1.9</v>
      </c>
      <c r="I2749" s="295">
        <v>0.1</v>
      </c>
      <c r="J2749" s="295">
        <v>-5.5</v>
      </c>
      <c r="K2749" s="295">
        <v>5.2</v>
      </c>
      <c r="L2749" s="295">
        <v>1.7</v>
      </c>
      <c r="M2749" s="295">
        <v>12.1</v>
      </c>
      <c r="N2749" s="300">
        <v>9.1</v>
      </c>
      <c r="O2749" s="99"/>
    </row>
    <row r="2750" spans="1:15">
      <c r="A2750" s="99"/>
      <c r="B2750" s="315">
        <v>9</v>
      </c>
      <c r="C2750" s="312">
        <v>10.7</v>
      </c>
      <c r="D2750" s="295">
        <v>18.8</v>
      </c>
      <c r="E2750" s="295">
        <v>11.6</v>
      </c>
      <c r="F2750" s="295">
        <v>11.3</v>
      </c>
      <c r="G2750" s="295">
        <v>4.8</v>
      </c>
      <c r="H2750" s="295">
        <v>-3</v>
      </c>
      <c r="I2750" s="295">
        <v>2.8</v>
      </c>
      <c r="J2750" s="295">
        <v>-0.9</v>
      </c>
      <c r="K2750" s="295">
        <v>4.3</v>
      </c>
      <c r="L2750" s="295">
        <v>6.1</v>
      </c>
      <c r="M2750" s="295">
        <v>10.4</v>
      </c>
      <c r="N2750" s="300">
        <v>7</v>
      </c>
      <c r="O2750" s="99"/>
    </row>
    <row r="2751" spans="1:15">
      <c r="A2751" s="99"/>
      <c r="B2751" s="315">
        <v>10</v>
      </c>
      <c r="C2751" s="312">
        <v>9.3000000000000007</v>
      </c>
      <c r="D2751" s="295">
        <v>20.399999999999999</v>
      </c>
      <c r="E2751" s="295">
        <v>9.8000000000000007</v>
      </c>
      <c r="F2751" s="295">
        <v>11.6</v>
      </c>
      <c r="G2751" s="295">
        <v>5.7</v>
      </c>
      <c r="H2751" s="295">
        <v>-3.6</v>
      </c>
      <c r="I2751" s="295">
        <v>5.7</v>
      </c>
      <c r="J2751" s="295">
        <v>-0.4</v>
      </c>
      <c r="K2751" s="295">
        <v>5</v>
      </c>
      <c r="L2751" s="295">
        <v>10.1</v>
      </c>
      <c r="M2751" s="295">
        <v>7.8</v>
      </c>
      <c r="N2751" s="300">
        <v>11.2</v>
      </c>
      <c r="O2751" s="99"/>
    </row>
    <row r="2752" spans="1:15">
      <c r="A2752" s="99"/>
      <c r="B2752" s="315">
        <v>11</v>
      </c>
      <c r="C2752" s="312">
        <v>14.8</v>
      </c>
      <c r="D2752" s="295">
        <v>15.3</v>
      </c>
      <c r="E2752" s="295">
        <v>10.6</v>
      </c>
      <c r="F2752" s="295">
        <v>12.1</v>
      </c>
      <c r="G2752" s="295">
        <v>7.7</v>
      </c>
      <c r="H2752" s="295">
        <v>-1</v>
      </c>
      <c r="I2752" s="295">
        <v>-1.7</v>
      </c>
      <c r="J2752" s="295">
        <v>-0.4</v>
      </c>
      <c r="K2752" s="295">
        <v>-1</v>
      </c>
      <c r="L2752" s="295">
        <v>12.1</v>
      </c>
      <c r="M2752" s="295">
        <v>11</v>
      </c>
      <c r="N2752" s="300">
        <v>13.4</v>
      </c>
      <c r="O2752" s="99"/>
    </row>
    <row r="2753" spans="1:15">
      <c r="A2753" s="99"/>
      <c r="B2753" s="315">
        <v>12</v>
      </c>
      <c r="C2753" s="312">
        <v>13.6</v>
      </c>
      <c r="D2753" s="295">
        <v>14.6</v>
      </c>
      <c r="E2753" s="295">
        <v>12.6</v>
      </c>
      <c r="F2753" s="295">
        <v>11.2</v>
      </c>
      <c r="G2753" s="295">
        <v>7.6</v>
      </c>
      <c r="H2753" s="295">
        <v>2.2000000000000002</v>
      </c>
      <c r="I2753" s="295">
        <v>0.4</v>
      </c>
      <c r="J2753" s="295">
        <v>-4.0999999999999996</v>
      </c>
      <c r="K2753" s="295">
        <v>-1.6</v>
      </c>
      <c r="L2753" s="295">
        <v>8.1</v>
      </c>
      <c r="M2753" s="295">
        <v>15.1</v>
      </c>
      <c r="N2753" s="300">
        <v>18.600000000000001</v>
      </c>
      <c r="O2753" s="99"/>
    </row>
    <row r="2754" spans="1:15">
      <c r="A2754" s="99"/>
      <c r="B2754" s="315">
        <v>13</v>
      </c>
      <c r="C2754" s="312">
        <v>13.7</v>
      </c>
      <c r="D2754" s="295">
        <v>13.5</v>
      </c>
      <c r="E2754" s="295">
        <v>13.6</v>
      </c>
      <c r="F2754" s="295">
        <v>12</v>
      </c>
      <c r="G2754" s="295">
        <v>6.9</v>
      </c>
      <c r="H2754" s="295">
        <v>3.9</v>
      </c>
      <c r="I2754" s="295">
        <v>4.9000000000000004</v>
      </c>
      <c r="J2754" s="295">
        <v>-3.5</v>
      </c>
      <c r="K2754" s="295">
        <v>-1.6</v>
      </c>
      <c r="L2754" s="295">
        <v>4.8</v>
      </c>
      <c r="M2754" s="295">
        <v>10.3</v>
      </c>
      <c r="N2754" s="300">
        <v>17.8</v>
      </c>
      <c r="O2754" s="99"/>
    </row>
    <row r="2755" spans="1:15">
      <c r="A2755" s="99"/>
      <c r="B2755" s="315">
        <v>14</v>
      </c>
      <c r="C2755" s="312">
        <v>15.6</v>
      </c>
      <c r="D2755" s="295">
        <v>12.5</v>
      </c>
      <c r="E2755" s="295">
        <v>13.2</v>
      </c>
      <c r="F2755" s="295">
        <v>11.8</v>
      </c>
      <c r="G2755" s="295">
        <v>7</v>
      </c>
      <c r="H2755" s="295">
        <v>3.6</v>
      </c>
      <c r="I2755" s="295">
        <v>1.1000000000000001</v>
      </c>
      <c r="J2755" s="295">
        <v>-4.0999999999999996</v>
      </c>
      <c r="K2755" s="295">
        <v>-1.2</v>
      </c>
      <c r="L2755" s="295">
        <v>8.5</v>
      </c>
      <c r="M2755" s="295">
        <v>5.9</v>
      </c>
      <c r="N2755" s="300">
        <v>17.2</v>
      </c>
      <c r="O2755" s="99"/>
    </row>
    <row r="2756" spans="1:15">
      <c r="A2756" s="99"/>
      <c r="B2756" s="315">
        <v>15</v>
      </c>
      <c r="C2756" s="312">
        <v>18.5</v>
      </c>
      <c r="D2756" s="295">
        <v>10.6</v>
      </c>
      <c r="E2756" s="295">
        <v>15.4</v>
      </c>
      <c r="F2756" s="295">
        <v>9.8000000000000007</v>
      </c>
      <c r="G2756" s="295">
        <v>6.5</v>
      </c>
      <c r="H2756" s="295">
        <v>3.3</v>
      </c>
      <c r="I2756" s="295">
        <v>0.3</v>
      </c>
      <c r="J2756" s="295">
        <v>-0.2</v>
      </c>
      <c r="K2756" s="295">
        <v>0.3</v>
      </c>
      <c r="L2756" s="295">
        <v>14.3</v>
      </c>
      <c r="M2756" s="295">
        <v>9.1999999999999993</v>
      </c>
      <c r="N2756" s="300">
        <v>11.3</v>
      </c>
      <c r="O2756" s="99"/>
    </row>
    <row r="2757" spans="1:15">
      <c r="A2757" s="99"/>
      <c r="B2757" s="315">
        <v>16</v>
      </c>
      <c r="C2757" s="312">
        <v>19.2</v>
      </c>
      <c r="D2757" s="295">
        <v>11.1</v>
      </c>
      <c r="E2757" s="295">
        <v>14.7</v>
      </c>
      <c r="F2757" s="295">
        <v>10.6</v>
      </c>
      <c r="G2757" s="295">
        <v>4.9000000000000004</v>
      </c>
      <c r="H2757" s="295">
        <v>1.4</v>
      </c>
      <c r="I2757" s="295">
        <v>-0.1</v>
      </c>
      <c r="J2757" s="295">
        <v>-1.2</v>
      </c>
      <c r="K2757" s="295">
        <v>3.3</v>
      </c>
      <c r="L2757" s="295">
        <v>9.5</v>
      </c>
      <c r="M2757" s="295">
        <v>10.6</v>
      </c>
      <c r="N2757" s="300">
        <v>9.1</v>
      </c>
      <c r="O2757" s="99"/>
    </row>
    <row r="2758" spans="1:15">
      <c r="A2758" s="99"/>
      <c r="B2758" s="315">
        <v>17</v>
      </c>
      <c r="C2758" s="312">
        <v>19.399999999999999</v>
      </c>
      <c r="D2758" s="295">
        <v>12.5</v>
      </c>
      <c r="E2758" s="295">
        <v>13.6</v>
      </c>
      <c r="F2758" s="295">
        <v>9.6999999999999993</v>
      </c>
      <c r="G2758" s="295">
        <v>4.5</v>
      </c>
      <c r="H2758" s="295">
        <v>-0.9</v>
      </c>
      <c r="I2758" s="295">
        <v>-0.9</v>
      </c>
      <c r="J2758" s="295">
        <v>-3.4</v>
      </c>
      <c r="K2758" s="295">
        <v>4.8</v>
      </c>
      <c r="L2758" s="295">
        <v>3.5</v>
      </c>
      <c r="M2758" s="295">
        <v>7.4</v>
      </c>
      <c r="N2758" s="300">
        <v>10.8</v>
      </c>
      <c r="O2758" s="99"/>
    </row>
    <row r="2759" spans="1:15">
      <c r="A2759" s="99"/>
      <c r="B2759" s="315">
        <v>18</v>
      </c>
      <c r="C2759" s="312">
        <v>21.8</v>
      </c>
      <c r="D2759" s="295">
        <v>11</v>
      </c>
      <c r="E2759" s="295">
        <v>12.8</v>
      </c>
      <c r="F2759" s="295">
        <v>10.5</v>
      </c>
      <c r="G2759" s="295">
        <v>4</v>
      </c>
      <c r="H2759" s="295">
        <v>4.9000000000000004</v>
      </c>
      <c r="I2759" s="295">
        <v>-1</v>
      </c>
      <c r="J2759" s="295">
        <v>-2.7</v>
      </c>
      <c r="K2759" s="295">
        <v>4.9000000000000004</v>
      </c>
      <c r="L2759" s="295">
        <v>1.7</v>
      </c>
      <c r="M2759" s="295">
        <v>12.5</v>
      </c>
      <c r="N2759" s="300">
        <v>10.6</v>
      </c>
      <c r="O2759" s="99"/>
    </row>
    <row r="2760" spans="1:15">
      <c r="A2760" s="99"/>
      <c r="B2760" s="315">
        <v>19</v>
      </c>
      <c r="C2760" s="312">
        <v>23.3</v>
      </c>
      <c r="D2760" s="295">
        <v>12.4</v>
      </c>
      <c r="E2760" s="295">
        <v>14.3</v>
      </c>
      <c r="F2760" s="295">
        <v>12.2</v>
      </c>
      <c r="G2760" s="295">
        <v>0.5</v>
      </c>
      <c r="H2760" s="295">
        <v>4.5</v>
      </c>
      <c r="I2760" s="295">
        <v>-2.4</v>
      </c>
      <c r="J2760" s="295">
        <v>-3.3</v>
      </c>
      <c r="K2760" s="295">
        <v>4.3</v>
      </c>
      <c r="L2760" s="295">
        <v>5.7</v>
      </c>
      <c r="M2760" s="295">
        <v>12.2</v>
      </c>
      <c r="N2760" s="300">
        <v>7.6</v>
      </c>
      <c r="O2760" s="99"/>
    </row>
    <row r="2761" spans="1:15">
      <c r="A2761" s="99"/>
      <c r="B2761" s="315">
        <v>20</v>
      </c>
      <c r="C2761" s="312">
        <v>23.8</v>
      </c>
      <c r="D2761" s="295">
        <v>11.4</v>
      </c>
      <c r="E2761" s="295">
        <v>14.8</v>
      </c>
      <c r="F2761" s="295">
        <v>10.5</v>
      </c>
      <c r="G2761" s="295">
        <v>1</v>
      </c>
      <c r="H2761" s="295">
        <v>-0.6</v>
      </c>
      <c r="I2761" s="295">
        <v>-3.6</v>
      </c>
      <c r="J2761" s="295">
        <v>0.8</v>
      </c>
      <c r="K2761" s="295">
        <v>4.5</v>
      </c>
      <c r="L2761" s="295">
        <v>7.8</v>
      </c>
      <c r="M2761" s="295">
        <v>6.7</v>
      </c>
      <c r="N2761" s="300">
        <v>7.5</v>
      </c>
      <c r="O2761" s="99"/>
    </row>
    <row r="2762" spans="1:15">
      <c r="A2762" s="99"/>
      <c r="B2762" s="315">
        <v>21</v>
      </c>
      <c r="C2762" s="312">
        <v>18.399999999999999</v>
      </c>
      <c r="D2762" s="295">
        <v>11.4</v>
      </c>
      <c r="E2762" s="295">
        <v>11</v>
      </c>
      <c r="F2762" s="295">
        <v>8.9</v>
      </c>
      <c r="G2762" s="295">
        <v>-0.2</v>
      </c>
      <c r="H2762" s="295">
        <v>0.2</v>
      </c>
      <c r="I2762" s="295">
        <v>-3.6</v>
      </c>
      <c r="J2762" s="295">
        <v>0</v>
      </c>
      <c r="K2762" s="295">
        <v>2.6</v>
      </c>
      <c r="L2762" s="295">
        <v>10.5</v>
      </c>
      <c r="M2762" s="295">
        <v>8.4</v>
      </c>
      <c r="N2762" s="300">
        <v>9.1</v>
      </c>
      <c r="O2762" s="99"/>
    </row>
    <row r="2763" spans="1:15">
      <c r="A2763" s="99"/>
      <c r="B2763" s="315">
        <v>22</v>
      </c>
      <c r="C2763" s="312">
        <v>19.100000000000001</v>
      </c>
      <c r="D2763" s="295">
        <v>13.2</v>
      </c>
      <c r="E2763" s="295">
        <v>5.0999999999999996</v>
      </c>
      <c r="F2763" s="295">
        <v>3.2</v>
      </c>
      <c r="G2763" s="295">
        <v>-0.6</v>
      </c>
      <c r="H2763" s="295">
        <v>2.7</v>
      </c>
      <c r="I2763" s="295">
        <v>-1.1000000000000001</v>
      </c>
      <c r="J2763" s="295">
        <v>-0.9</v>
      </c>
      <c r="K2763" s="295">
        <v>-2.7</v>
      </c>
      <c r="L2763" s="295">
        <v>3.9</v>
      </c>
      <c r="M2763" s="295">
        <v>9.5</v>
      </c>
      <c r="N2763" s="300">
        <v>8.6</v>
      </c>
      <c r="O2763" s="99"/>
    </row>
    <row r="2764" spans="1:15">
      <c r="A2764" s="99"/>
      <c r="B2764" s="315">
        <v>23</v>
      </c>
      <c r="C2764" s="312">
        <v>17.7</v>
      </c>
      <c r="D2764" s="295">
        <v>11.8</v>
      </c>
      <c r="E2764" s="295">
        <v>5.5</v>
      </c>
      <c r="F2764" s="295">
        <v>5.6</v>
      </c>
      <c r="G2764" s="295">
        <v>0</v>
      </c>
      <c r="H2764" s="295">
        <v>5.2</v>
      </c>
      <c r="I2764" s="295">
        <v>-4.2</v>
      </c>
      <c r="J2764" s="295">
        <v>-0.4</v>
      </c>
      <c r="K2764" s="295">
        <v>2</v>
      </c>
      <c r="L2764" s="295">
        <v>9.6</v>
      </c>
      <c r="M2764" s="295">
        <v>11.1</v>
      </c>
      <c r="N2764" s="300">
        <v>7.6</v>
      </c>
      <c r="O2764" s="99"/>
    </row>
    <row r="2765" spans="1:15">
      <c r="A2765" s="99"/>
      <c r="B2765" s="315">
        <v>24</v>
      </c>
      <c r="C2765" s="312">
        <v>13.4</v>
      </c>
      <c r="D2765" s="295">
        <v>8.3000000000000007</v>
      </c>
      <c r="E2765" s="295">
        <v>7.8</v>
      </c>
      <c r="F2765" s="295">
        <v>3.8</v>
      </c>
      <c r="G2765" s="295">
        <v>1.7</v>
      </c>
      <c r="H2765" s="295">
        <v>1.9</v>
      </c>
      <c r="I2765" s="295">
        <v>-5</v>
      </c>
      <c r="J2765" s="295">
        <v>1</v>
      </c>
      <c r="K2765" s="295">
        <v>5.8</v>
      </c>
      <c r="L2765" s="295">
        <v>12.6</v>
      </c>
      <c r="M2765" s="295">
        <v>10.6</v>
      </c>
      <c r="N2765" s="300">
        <v>8.6</v>
      </c>
      <c r="O2765" s="99"/>
    </row>
    <row r="2766" spans="1:15">
      <c r="A2766" s="99"/>
      <c r="B2766" s="315">
        <v>25</v>
      </c>
      <c r="C2766" s="312">
        <v>16.899999999999999</v>
      </c>
      <c r="D2766" s="295">
        <v>10.9</v>
      </c>
      <c r="E2766" s="295">
        <v>8.5</v>
      </c>
      <c r="F2766" s="295">
        <v>2.2999999999999998</v>
      </c>
      <c r="G2766" s="295">
        <v>0</v>
      </c>
      <c r="H2766" s="295">
        <v>-0.9</v>
      </c>
      <c r="I2766" s="295">
        <v>-3.4</v>
      </c>
      <c r="J2766" s="295">
        <v>0.1</v>
      </c>
      <c r="K2766" s="295">
        <v>8</v>
      </c>
      <c r="L2766" s="295">
        <v>12.2</v>
      </c>
      <c r="M2766" s="295">
        <v>11.6</v>
      </c>
      <c r="N2766" s="300">
        <v>12.6</v>
      </c>
      <c r="O2766" s="99"/>
    </row>
    <row r="2767" spans="1:15">
      <c r="A2767" s="99"/>
      <c r="B2767" s="315">
        <v>26</v>
      </c>
      <c r="C2767" s="312">
        <v>20.9</v>
      </c>
      <c r="D2767" s="295">
        <v>9</v>
      </c>
      <c r="E2767" s="295">
        <v>9.4</v>
      </c>
      <c r="F2767" s="295">
        <v>5</v>
      </c>
      <c r="G2767" s="295">
        <v>-2.1</v>
      </c>
      <c r="H2767" s="295">
        <v>-6.1</v>
      </c>
      <c r="I2767" s="295">
        <v>-2.9</v>
      </c>
      <c r="J2767" s="295">
        <v>0.5</v>
      </c>
      <c r="K2767" s="295">
        <v>5</v>
      </c>
      <c r="L2767" s="295">
        <v>9.9</v>
      </c>
      <c r="M2767" s="295">
        <v>7.5</v>
      </c>
      <c r="N2767" s="300">
        <v>15.2</v>
      </c>
      <c r="O2767" s="99"/>
    </row>
    <row r="2768" spans="1:15">
      <c r="A2768" s="99"/>
      <c r="B2768" s="315">
        <v>27</v>
      </c>
      <c r="C2768" s="312">
        <v>20</v>
      </c>
      <c r="D2768" s="295">
        <v>11.1</v>
      </c>
      <c r="E2768" s="295">
        <v>10.6</v>
      </c>
      <c r="F2768" s="295">
        <v>2.5</v>
      </c>
      <c r="G2768" s="295">
        <v>-2.5</v>
      </c>
      <c r="H2768" s="295">
        <v>-8.6</v>
      </c>
      <c r="I2768" s="295">
        <v>-2.4</v>
      </c>
      <c r="J2768" s="295">
        <v>0.3</v>
      </c>
      <c r="K2768" s="295">
        <v>2.4</v>
      </c>
      <c r="L2768" s="295">
        <v>11.5</v>
      </c>
      <c r="M2768" s="295">
        <v>4.8</v>
      </c>
      <c r="N2768" s="300">
        <v>13.7</v>
      </c>
      <c r="O2768" s="99"/>
    </row>
    <row r="2769" spans="1:15">
      <c r="A2769" s="99"/>
      <c r="B2769" s="315">
        <v>28</v>
      </c>
      <c r="C2769" s="312">
        <v>18.8</v>
      </c>
      <c r="D2769" s="295">
        <v>14</v>
      </c>
      <c r="E2769" s="295">
        <v>11.3</v>
      </c>
      <c r="F2769" s="295">
        <v>1.6</v>
      </c>
      <c r="G2769" s="295">
        <v>-2.6</v>
      </c>
      <c r="H2769" s="295">
        <v>-11</v>
      </c>
      <c r="I2769" s="295">
        <v>-2.7</v>
      </c>
      <c r="J2769" s="295">
        <v>-0.9</v>
      </c>
      <c r="K2769" s="295">
        <v>1.8</v>
      </c>
      <c r="L2769" s="295">
        <v>1.5</v>
      </c>
      <c r="M2769" s="295">
        <v>11.7</v>
      </c>
      <c r="N2769" s="300">
        <v>12.6</v>
      </c>
      <c r="O2769" s="99"/>
    </row>
    <row r="2770" spans="1:15">
      <c r="A2770" s="99"/>
      <c r="B2770" s="315">
        <v>29</v>
      </c>
      <c r="C2770" s="312">
        <v>17.899999999999999</v>
      </c>
      <c r="D2770" s="295">
        <v>13.9</v>
      </c>
      <c r="E2770" s="295">
        <v>13.8</v>
      </c>
      <c r="F2770" s="295">
        <v>1.2</v>
      </c>
      <c r="G2770" s="295">
        <v>-2.4</v>
      </c>
      <c r="H2770" s="295">
        <v>-8.1999999999999993</v>
      </c>
      <c r="I2770" s="295">
        <v>-3.7</v>
      </c>
      <c r="J2770" s="295"/>
      <c r="K2770" s="295">
        <v>4.9000000000000004</v>
      </c>
      <c r="L2770" s="295">
        <v>4.8</v>
      </c>
      <c r="M2770" s="295">
        <v>11.9</v>
      </c>
      <c r="N2770" s="300">
        <v>16.3</v>
      </c>
      <c r="O2770" s="99"/>
    </row>
    <row r="2771" spans="1:15">
      <c r="A2771" s="99"/>
      <c r="B2771" s="315">
        <v>30</v>
      </c>
      <c r="C2771" s="312">
        <v>15.9</v>
      </c>
      <c r="D2771" s="295">
        <v>14.6</v>
      </c>
      <c r="E2771" s="295">
        <v>14.1</v>
      </c>
      <c r="F2771" s="295">
        <v>4.5</v>
      </c>
      <c r="G2771" s="295">
        <v>-2.2000000000000002</v>
      </c>
      <c r="H2771" s="295">
        <v>-7.2</v>
      </c>
      <c r="I2771" s="295">
        <v>-4.7</v>
      </c>
      <c r="J2771" s="295"/>
      <c r="K2771" s="295">
        <v>0.4</v>
      </c>
      <c r="L2771" s="295">
        <v>6.9</v>
      </c>
      <c r="M2771" s="295">
        <v>9.1</v>
      </c>
      <c r="N2771" s="300">
        <v>18.3</v>
      </c>
      <c r="O2771" s="99"/>
    </row>
    <row r="2772" spans="1:15" ht="15" thickBot="1">
      <c r="A2772" s="99"/>
      <c r="B2772" s="323">
        <v>31</v>
      </c>
      <c r="C2772" s="313">
        <v>15</v>
      </c>
      <c r="D2772" s="302">
        <v>10.8</v>
      </c>
      <c r="E2772" s="302"/>
      <c r="F2772" s="302">
        <v>8.3000000000000007</v>
      </c>
      <c r="G2772" s="302"/>
      <c r="H2772" s="302">
        <v>-1.8</v>
      </c>
      <c r="I2772" s="302">
        <v>-4.5999999999999996</v>
      </c>
      <c r="J2772" s="302"/>
      <c r="K2772" s="302">
        <v>1.2</v>
      </c>
      <c r="L2772" s="302"/>
      <c r="M2772" s="302">
        <v>12.5</v>
      </c>
      <c r="N2772" s="303"/>
      <c r="O2772" s="99"/>
    </row>
    <row r="2773" spans="1:15">
      <c r="A2773" s="306" t="s">
        <v>652</v>
      </c>
      <c r="B2773" s="304" t="s">
        <v>211</v>
      </c>
      <c r="C2773" s="219">
        <v>0</v>
      </c>
      <c r="D2773" s="219">
        <v>0</v>
      </c>
      <c r="E2773" s="219">
        <v>17</v>
      </c>
      <c r="F2773" s="219">
        <v>31</v>
      </c>
      <c r="G2773" s="219">
        <v>31</v>
      </c>
      <c r="H2773" s="219">
        <v>31</v>
      </c>
      <c r="I2773" s="219">
        <v>31</v>
      </c>
      <c r="J2773" s="219">
        <v>28</v>
      </c>
      <c r="K2773" s="219">
        <v>31</v>
      </c>
      <c r="L2773" s="219">
        <v>30</v>
      </c>
      <c r="M2773" s="219">
        <v>28</v>
      </c>
      <c r="N2773" s="220">
        <v>17</v>
      </c>
    </row>
    <row r="2774" spans="1:15" ht="15" thickBot="1">
      <c r="A2774" s="307" t="s">
        <v>651</v>
      </c>
      <c r="B2774" s="305" t="s">
        <v>650</v>
      </c>
      <c r="C2774" s="211">
        <v>17.261290322580642</v>
      </c>
      <c r="D2774" s="211">
        <v>13.725806451612904</v>
      </c>
      <c r="E2774" s="211">
        <v>12.333333333333336</v>
      </c>
      <c r="F2774" s="211">
        <v>8.3032258064516125</v>
      </c>
      <c r="G2774" s="211">
        <v>3.3333333333333339</v>
      </c>
      <c r="H2774" s="211">
        <v>-0.88064516129032266</v>
      </c>
      <c r="I2774" s="211">
        <v>-1.4741935483870969</v>
      </c>
      <c r="J2774" s="211">
        <v>-2.3928571428571437</v>
      </c>
      <c r="K2774" s="211">
        <v>2.1290322580645165</v>
      </c>
      <c r="L2774" s="211">
        <v>5.7266666666666675</v>
      </c>
      <c r="M2774" s="211">
        <v>10.083870967741934</v>
      </c>
      <c r="N2774" s="212">
        <v>12.743333333333339</v>
      </c>
    </row>
    <row r="2775" spans="1:15">
      <c r="B2775" s="108"/>
      <c r="C2775" s="100"/>
      <c r="D2775" s="105"/>
      <c r="E2775" s="107"/>
      <c r="F2775" s="105"/>
      <c r="G2775" s="105"/>
      <c r="H2775" s="106"/>
      <c r="I2775" s="105"/>
      <c r="J2775" s="105"/>
      <c r="K2775" s="105"/>
      <c r="L2775" s="105"/>
      <c r="M2775" s="105"/>
      <c r="N2775" s="105"/>
    </row>
    <row r="2776" spans="1:15" ht="15" thickBot="1">
      <c r="B2776" s="108"/>
      <c r="C2776" s="105"/>
      <c r="D2776" s="105"/>
      <c r="E2776" s="107"/>
      <c r="F2776" s="105"/>
      <c r="G2776" s="105"/>
      <c r="H2776" s="106"/>
      <c r="I2776" s="105"/>
      <c r="J2776" s="105"/>
      <c r="K2776" s="105"/>
      <c r="L2776" s="105"/>
      <c r="M2776" s="105"/>
      <c r="N2776" s="105"/>
    </row>
    <row r="2777" spans="1:15" ht="15" thickBot="1">
      <c r="A2777" s="318" t="s">
        <v>674</v>
      </c>
      <c r="B2777" s="284" t="s">
        <v>236</v>
      </c>
      <c r="C2777" s="285" t="s">
        <v>667</v>
      </c>
      <c r="D2777" s="285" t="s">
        <v>667</v>
      </c>
      <c r="E2777" s="285" t="s">
        <v>667</v>
      </c>
      <c r="F2777" s="285" t="s">
        <v>667</v>
      </c>
      <c r="G2777" s="285" t="s">
        <v>667</v>
      </c>
      <c r="H2777" s="285" t="s">
        <v>667</v>
      </c>
      <c r="I2777" s="285" t="s">
        <v>666</v>
      </c>
      <c r="J2777" s="285" t="s">
        <v>666</v>
      </c>
      <c r="K2777" s="285" t="s">
        <v>666</v>
      </c>
      <c r="L2777" s="285" t="s">
        <v>666</v>
      </c>
      <c r="M2777" s="285" t="s">
        <v>666</v>
      </c>
      <c r="N2777" s="286" t="s">
        <v>666</v>
      </c>
      <c r="O2777" s="99"/>
    </row>
    <row r="2778" spans="1:15" ht="15" thickBot="1">
      <c r="A2778" s="102"/>
      <c r="B2778" s="287" t="s">
        <v>195</v>
      </c>
      <c r="C2778" s="288" t="s">
        <v>665</v>
      </c>
      <c r="D2778" s="288" t="s">
        <v>664</v>
      </c>
      <c r="E2778" s="288" t="s">
        <v>663</v>
      </c>
      <c r="F2778" s="288" t="s">
        <v>662</v>
      </c>
      <c r="G2778" s="288" t="s">
        <v>661</v>
      </c>
      <c r="H2778" s="288" t="s">
        <v>660</v>
      </c>
      <c r="I2778" s="288" t="s">
        <v>659</v>
      </c>
      <c r="J2778" s="288" t="s">
        <v>658</v>
      </c>
      <c r="K2778" s="288" t="s">
        <v>657</v>
      </c>
      <c r="L2778" s="288" t="s">
        <v>656</v>
      </c>
      <c r="M2778" s="288" t="s">
        <v>655</v>
      </c>
      <c r="N2778" s="289" t="s">
        <v>654</v>
      </c>
      <c r="O2778" s="99"/>
    </row>
    <row r="2779" spans="1:15" ht="15" thickBot="1">
      <c r="A2779" s="102"/>
      <c r="B2779" s="319" t="s">
        <v>653</v>
      </c>
      <c r="C2779" s="102"/>
      <c r="D2779" s="102"/>
      <c r="E2779" s="104"/>
      <c r="F2779" s="102"/>
      <c r="G2779" s="102"/>
      <c r="H2779" s="103"/>
      <c r="I2779" s="102"/>
      <c r="J2779" s="102"/>
      <c r="K2779" s="102"/>
      <c r="L2779" s="102"/>
      <c r="M2779" s="102"/>
      <c r="N2779" s="102"/>
      <c r="O2779" s="99"/>
    </row>
    <row r="2780" spans="1:15">
      <c r="A2780" s="99"/>
      <c r="B2780" s="314">
        <v>1</v>
      </c>
      <c r="C2780" s="322">
        <v>13.8</v>
      </c>
      <c r="D2780" s="297">
        <v>20.3</v>
      </c>
      <c r="E2780" s="297">
        <v>13.8</v>
      </c>
      <c r="F2780" s="297">
        <v>15.2</v>
      </c>
      <c r="G2780" s="297">
        <v>8.4</v>
      </c>
      <c r="H2780" s="297">
        <v>-0.7</v>
      </c>
      <c r="I2780" s="297">
        <v>2.5</v>
      </c>
      <c r="J2780" s="297">
        <v>0.9</v>
      </c>
      <c r="K2780" s="297">
        <v>3.8</v>
      </c>
      <c r="L2780" s="297">
        <v>3.4</v>
      </c>
      <c r="M2780" s="297">
        <v>9.4</v>
      </c>
      <c r="N2780" s="298">
        <v>16.5</v>
      </c>
      <c r="O2780" s="99"/>
    </row>
    <row r="2781" spans="1:15">
      <c r="A2781" s="99"/>
      <c r="B2781" s="315">
        <v>2</v>
      </c>
      <c r="C2781" s="312">
        <v>16.100000000000001</v>
      </c>
      <c r="D2781" s="295">
        <v>21.5</v>
      </c>
      <c r="E2781" s="295">
        <v>13.4</v>
      </c>
      <c r="F2781" s="295">
        <v>14.2</v>
      </c>
      <c r="G2781" s="295">
        <v>6.9</v>
      </c>
      <c r="H2781" s="295">
        <v>-1.1000000000000001</v>
      </c>
      <c r="I2781" s="295">
        <v>2.7</v>
      </c>
      <c r="J2781" s="295">
        <v>0.2</v>
      </c>
      <c r="K2781" s="295">
        <v>4.8</v>
      </c>
      <c r="L2781" s="295">
        <v>1.2</v>
      </c>
      <c r="M2781" s="295">
        <v>10.1</v>
      </c>
      <c r="N2781" s="300">
        <v>19.399999999999999</v>
      </c>
      <c r="O2781" s="99"/>
    </row>
    <row r="2782" spans="1:15">
      <c r="A2782" s="99"/>
      <c r="B2782" s="315">
        <v>3</v>
      </c>
      <c r="C2782" s="312">
        <v>19.899999999999999</v>
      </c>
      <c r="D2782" s="295">
        <v>20.6</v>
      </c>
      <c r="E2782" s="295">
        <v>15.3</v>
      </c>
      <c r="F2782" s="295">
        <v>11.8</v>
      </c>
      <c r="G2782" s="295">
        <v>6.6</v>
      </c>
      <c r="H2782" s="295">
        <v>0.8</v>
      </c>
      <c r="I2782" s="295">
        <v>1.8</v>
      </c>
      <c r="J2782" s="295">
        <v>-0.5</v>
      </c>
      <c r="K2782" s="295">
        <v>4.3</v>
      </c>
      <c r="L2782" s="295">
        <v>3</v>
      </c>
      <c r="M2782" s="295">
        <v>12</v>
      </c>
      <c r="N2782" s="300">
        <v>20.7</v>
      </c>
      <c r="O2782" s="99"/>
    </row>
    <row r="2783" spans="1:15">
      <c r="A2783" s="99"/>
      <c r="B2783" s="315">
        <v>4</v>
      </c>
      <c r="C2783" s="312">
        <v>22.9</v>
      </c>
      <c r="D2783" s="295">
        <v>17.399999999999999</v>
      </c>
      <c r="E2783" s="295">
        <v>18.399999999999999</v>
      </c>
      <c r="F2783" s="295">
        <v>9.5</v>
      </c>
      <c r="G2783" s="295">
        <v>7.4</v>
      </c>
      <c r="H2783" s="295">
        <v>4.5999999999999996</v>
      </c>
      <c r="I2783" s="295">
        <v>1.5</v>
      </c>
      <c r="J2783" s="295">
        <v>-2.2000000000000002</v>
      </c>
      <c r="K2783" s="295">
        <v>3.1</v>
      </c>
      <c r="L2783" s="295">
        <v>3</v>
      </c>
      <c r="M2783" s="295">
        <v>15.9</v>
      </c>
      <c r="N2783" s="300">
        <v>16</v>
      </c>
      <c r="O2783" s="99"/>
    </row>
    <row r="2784" spans="1:15">
      <c r="A2784" s="99"/>
      <c r="B2784" s="315">
        <v>5</v>
      </c>
      <c r="C2784" s="312">
        <v>20.6</v>
      </c>
      <c r="D2784" s="295">
        <v>18.100000000000001</v>
      </c>
      <c r="E2784" s="295">
        <v>19.899999999999999</v>
      </c>
      <c r="F2784" s="295">
        <v>11.7</v>
      </c>
      <c r="G2784" s="295">
        <v>8.3000000000000007</v>
      </c>
      <c r="H2784" s="295">
        <v>4.2</v>
      </c>
      <c r="I2784" s="295">
        <v>1.4</v>
      </c>
      <c r="J2784" s="295">
        <v>-3.1</v>
      </c>
      <c r="K2784" s="295">
        <v>2.5</v>
      </c>
      <c r="L2784" s="295">
        <v>3.3</v>
      </c>
      <c r="M2784" s="295">
        <v>18.8</v>
      </c>
      <c r="N2784" s="300">
        <v>20</v>
      </c>
      <c r="O2784" s="99"/>
    </row>
    <row r="2785" spans="1:15">
      <c r="A2785" s="99"/>
      <c r="B2785" s="315">
        <v>6</v>
      </c>
      <c r="C2785" s="312">
        <v>23</v>
      </c>
      <c r="D2785" s="295">
        <v>18.399999999999999</v>
      </c>
      <c r="E2785" s="295">
        <v>19.100000000000001</v>
      </c>
      <c r="F2785" s="295">
        <v>10.6</v>
      </c>
      <c r="G2785" s="295">
        <v>8.1</v>
      </c>
      <c r="H2785" s="295">
        <v>3.8</v>
      </c>
      <c r="I2785" s="295">
        <v>-0.1</v>
      </c>
      <c r="J2785" s="295">
        <v>-4.8</v>
      </c>
      <c r="K2785" s="295">
        <v>3.9</v>
      </c>
      <c r="L2785" s="295">
        <v>1.1000000000000001</v>
      </c>
      <c r="M2785" s="295">
        <v>13.3</v>
      </c>
      <c r="N2785" s="300">
        <v>23.2</v>
      </c>
      <c r="O2785" s="99"/>
    </row>
    <row r="2786" spans="1:15">
      <c r="A2786" s="99"/>
      <c r="B2786" s="315">
        <v>7</v>
      </c>
      <c r="C2786" s="312">
        <v>22.7</v>
      </c>
      <c r="D2786" s="295">
        <v>19.399999999999999</v>
      </c>
      <c r="E2786" s="295">
        <v>18.5</v>
      </c>
      <c r="F2786" s="295">
        <v>11.5</v>
      </c>
      <c r="G2786" s="295">
        <v>8</v>
      </c>
      <c r="H2786" s="295">
        <v>3</v>
      </c>
      <c r="I2786" s="295">
        <v>-1.6</v>
      </c>
      <c r="J2786" s="295">
        <v>-1.1000000000000001</v>
      </c>
      <c r="K2786" s="295">
        <v>6</v>
      </c>
      <c r="L2786" s="295">
        <v>6.6</v>
      </c>
      <c r="M2786" s="295">
        <v>12.8</v>
      </c>
      <c r="N2786" s="300">
        <v>16.100000000000001</v>
      </c>
      <c r="O2786" s="99"/>
    </row>
    <row r="2787" spans="1:15">
      <c r="A2787" s="99"/>
      <c r="B2787" s="315">
        <v>8</v>
      </c>
      <c r="C2787" s="312">
        <v>20.5</v>
      </c>
      <c r="D2787" s="295">
        <v>20.9</v>
      </c>
      <c r="E2787" s="295">
        <v>18.7</v>
      </c>
      <c r="F2787" s="295">
        <v>12.6</v>
      </c>
      <c r="G2787" s="295">
        <v>6.8</v>
      </c>
      <c r="H2787" s="295">
        <v>1.1000000000000001</v>
      </c>
      <c r="I2787" s="295">
        <v>3.9</v>
      </c>
      <c r="J2787" s="295">
        <v>-1.1000000000000001</v>
      </c>
      <c r="K2787" s="295">
        <v>6</v>
      </c>
      <c r="L2787" s="295">
        <v>6.6</v>
      </c>
      <c r="M2787" s="295">
        <v>13.9</v>
      </c>
      <c r="N2787" s="300">
        <v>13.3</v>
      </c>
      <c r="O2787" s="99"/>
    </row>
    <row r="2788" spans="1:15">
      <c r="A2788" s="99"/>
      <c r="B2788" s="315">
        <v>9</v>
      </c>
      <c r="C2788" s="312">
        <v>15</v>
      </c>
      <c r="D2788" s="295">
        <v>22.2</v>
      </c>
      <c r="E2788" s="295">
        <v>15</v>
      </c>
      <c r="F2788" s="295">
        <v>13.6</v>
      </c>
      <c r="G2788" s="295">
        <v>6</v>
      </c>
      <c r="H2788" s="295">
        <v>-2.2999999999999998</v>
      </c>
      <c r="I2788" s="295">
        <v>6.9</v>
      </c>
      <c r="J2788" s="295">
        <v>2.9</v>
      </c>
      <c r="K2788" s="295">
        <v>5.0999999999999996</v>
      </c>
      <c r="L2788" s="295">
        <v>8.6999999999999993</v>
      </c>
      <c r="M2788" s="295">
        <v>14.3</v>
      </c>
      <c r="N2788" s="300">
        <v>10.6</v>
      </c>
      <c r="O2788" s="99"/>
    </row>
    <row r="2789" spans="1:15">
      <c r="A2789" s="99"/>
      <c r="B2789" s="315">
        <v>10</v>
      </c>
      <c r="C2789" s="312">
        <v>12.4</v>
      </c>
      <c r="D2789" s="295">
        <v>24.2</v>
      </c>
      <c r="E2789" s="295">
        <v>13.6</v>
      </c>
      <c r="F2789" s="295">
        <v>13.5</v>
      </c>
      <c r="G2789" s="295">
        <v>8.1999999999999993</v>
      </c>
      <c r="H2789" s="295">
        <v>0.4</v>
      </c>
      <c r="I2789" s="295">
        <v>9.5</v>
      </c>
      <c r="J2789" s="295">
        <v>3.5</v>
      </c>
      <c r="K2789" s="295">
        <v>7.4</v>
      </c>
      <c r="L2789" s="295">
        <v>11.1</v>
      </c>
      <c r="M2789" s="295">
        <v>12.5</v>
      </c>
      <c r="N2789" s="300">
        <v>15.6</v>
      </c>
      <c r="O2789" s="99"/>
    </row>
    <row r="2790" spans="1:15">
      <c r="A2790" s="99"/>
      <c r="B2790" s="315">
        <v>11</v>
      </c>
      <c r="C2790" s="312">
        <v>17.399999999999999</v>
      </c>
      <c r="D2790" s="295">
        <v>18.2</v>
      </c>
      <c r="E2790" s="295">
        <v>13.8</v>
      </c>
      <c r="F2790" s="295">
        <v>14.9</v>
      </c>
      <c r="G2790" s="295">
        <v>10</v>
      </c>
      <c r="H2790" s="295">
        <v>2.6</v>
      </c>
      <c r="I2790" s="295">
        <v>2.8</v>
      </c>
      <c r="J2790" s="295">
        <v>1.6</v>
      </c>
      <c r="K2790" s="295">
        <v>3.3</v>
      </c>
      <c r="L2790" s="295">
        <v>14</v>
      </c>
      <c r="M2790" s="295">
        <v>12.8</v>
      </c>
      <c r="N2790" s="300">
        <v>16</v>
      </c>
      <c r="O2790" s="99"/>
    </row>
    <row r="2791" spans="1:15">
      <c r="A2791" s="99"/>
      <c r="B2791" s="315">
        <v>12</v>
      </c>
      <c r="C2791" s="312">
        <v>16.8</v>
      </c>
      <c r="D2791" s="295">
        <v>17.8</v>
      </c>
      <c r="E2791" s="295">
        <v>15.7</v>
      </c>
      <c r="F2791" s="295">
        <v>13.1</v>
      </c>
      <c r="G2791" s="295">
        <v>10.3</v>
      </c>
      <c r="H2791" s="295">
        <v>6.6</v>
      </c>
      <c r="I2791" s="295">
        <v>5.0999999999999996</v>
      </c>
      <c r="J2791" s="295">
        <v>-0.6</v>
      </c>
      <c r="K2791" s="295">
        <v>2.5</v>
      </c>
      <c r="L2791" s="295">
        <v>11.3</v>
      </c>
      <c r="M2791" s="295">
        <v>17</v>
      </c>
      <c r="N2791" s="300">
        <v>20.9</v>
      </c>
      <c r="O2791" s="99"/>
    </row>
    <row r="2792" spans="1:15">
      <c r="A2792" s="99"/>
      <c r="B2792" s="315">
        <v>13</v>
      </c>
      <c r="C2792" s="312">
        <v>17.100000000000001</v>
      </c>
      <c r="D2792" s="295">
        <v>16.3</v>
      </c>
      <c r="E2792" s="295">
        <v>17</v>
      </c>
      <c r="F2792" s="295">
        <v>13.4</v>
      </c>
      <c r="G2792" s="295">
        <v>10</v>
      </c>
      <c r="H2792" s="295">
        <v>7.6</v>
      </c>
      <c r="I2792" s="295">
        <v>8</v>
      </c>
      <c r="J2792" s="295">
        <v>-0.3</v>
      </c>
      <c r="K2792" s="295">
        <v>2.7</v>
      </c>
      <c r="L2792" s="295">
        <v>8.6999999999999993</v>
      </c>
      <c r="M2792" s="295">
        <v>14.7</v>
      </c>
      <c r="N2792" s="300">
        <v>19.7</v>
      </c>
      <c r="O2792" s="99"/>
    </row>
    <row r="2793" spans="1:15">
      <c r="A2793" s="99"/>
      <c r="B2793" s="315">
        <v>14</v>
      </c>
      <c r="C2793" s="312">
        <v>19.7</v>
      </c>
      <c r="D2793" s="295">
        <v>16.7</v>
      </c>
      <c r="E2793" s="295">
        <v>16</v>
      </c>
      <c r="F2793" s="295">
        <v>15</v>
      </c>
      <c r="G2793" s="295">
        <v>10.1</v>
      </c>
      <c r="H2793" s="295">
        <v>7</v>
      </c>
      <c r="I2793" s="295">
        <v>5.8</v>
      </c>
      <c r="J2793" s="295">
        <v>-0.7</v>
      </c>
      <c r="K2793" s="295">
        <v>2.2999999999999998</v>
      </c>
      <c r="L2793" s="295">
        <v>11.5</v>
      </c>
      <c r="M2793" s="295">
        <v>9.8000000000000007</v>
      </c>
      <c r="N2793" s="300">
        <v>20.7</v>
      </c>
      <c r="O2793" s="99"/>
    </row>
    <row r="2794" spans="1:15">
      <c r="A2794" s="99"/>
      <c r="B2794" s="315">
        <v>15</v>
      </c>
      <c r="C2794" s="312">
        <v>19.8</v>
      </c>
      <c r="D2794" s="295">
        <v>14.2</v>
      </c>
      <c r="E2794" s="295">
        <v>17.100000000000001</v>
      </c>
      <c r="F2794" s="295">
        <v>11.7</v>
      </c>
      <c r="G2794" s="295">
        <v>10.3</v>
      </c>
      <c r="H2794" s="295">
        <v>7.2</v>
      </c>
      <c r="I2794" s="295">
        <v>0.2</v>
      </c>
      <c r="J2794" s="295">
        <v>2.4</v>
      </c>
      <c r="K2794" s="295">
        <v>4.3</v>
      </c>
      <c r="L2794" s="295">
        <v>18.3</v>
      </c>
      <c r="M2794" s="295">
        <v>11.6</v>
      </c>
      <c r="N2794" s="300">
        <v>15.2</v>
      </c>
      <c r="O2794" s="99"/>
    </row>
    <row r="2795" spans="1:15">
      <c r="A2795" s="99"/>
      <c r="B2795" s="315">
        <v>16</v>
      </c>
      <c r="C2795" s="312">
        <v>21.9</v>
      </c>
      <c r="D2795" s="295">
        <v>14.2</v>
      </c>
      <c r="E2795" s="295">
        <v>16.899999999999999</v>
      </c>
      <c r="F2795" s="295">
        <v>13.9</v>
      </c>
      <c r="G2795" s="295">
        <v>7.7</v>
      </c>
      <c r="H2795" s="295">
        <v>4.9000000000000004</v>
      </c>
      <c r="I2795" s="295">
        <v>2</v>
      </c>
      <c r="J2795" s="295">
        <v>2</v>
      </c>
      <c r="K2795" s="295">
        <v>6.9</v>
      </c>
      <c r="L2795" s="295">
        <v>13</v>
      </c>
      <c r="M2795" s="295">
        <v>14.8</v>
      </c>
      <c r="N2795" s="300">
        <v>13.5</v>
      </c>
      <c r="O2795" s="99"/>
    </row>
    <row r="2796" spans="1:15">
      <c r="A2796" s="99"/>
      <c r="B2796" s="315">
        <v>17</v>
      </c>
      <c r="C2796" s="312">
        <v>20.2</v>
      </c>
      <c r="D2796" s="295">
        <v>15.7</v>
      </c>
      <c r="E2796" s="295">
        <v>15.9</v>
      </c>
      <c r="F2796" s="295">
        <v>13.2</v>
      </c>
      <c r="G2796" s="295">
        <v>6.5</v>
      </c>
      <c r="H2796" s="295">
        <v>3.5</v>
      </c>
      <c r="I2796" s="295">
        <v>3</v>
      </c>
      <c r="J2796" s="295">
        <v>-0.8</v>
      </c>
      <c r="K2796" s="295">
        <v>7.6</v>
      </c>
      <c r="L2796" s="295">
        <v>7.3</v>
      </c>
      <c r="M2796" s="295">
        <v>11.2</v>
      </c>
      <c r="N2796" s="300">
        <v>13.5</v>
      </c>
      <c r="O2796" s="99"/>
    </row>
    <row r="2797" spans="1:15">
      <c r="A2797" s="99"/>
      <c r="B2797" s="315">
        <v>18</v>
      </c>
      <c r="C2797" s="312">
        <v>22.3</v>
      </c>
      <c r="D2797" s="295">
        <v>15.8</v>
      </c>
      <c r="E2797" s="295">
        <v>16</v>
      </c>
      <c r="F2797" s="295">
        <v>12.6</v>
      </c>
      <c r="G2797" s="295">
        <v>7.3</v>
      </c>
      <c r="H2797" s="295">
        <v>8.6999999999999993</v>
      </c>
      <c r="I2797" s="295">
        <v>1.7</v>
      </c>
      <c r="J2797" s="295">
        <v>0.8</v>
      </c>
      <c r="K2797" s="295">
        <v>6.8</v>
      </c>
      <c r="L2797" s="295">
        <v>4.8</v>
      </c>
      <c r="M2797" s="295">
        <v>14.5</v>
      </c>
      <c r="N2797" s="300">
        <v>15</v>
      </c>
      <c r="O2797" s="99"/>
    </row>
    <row r="2798" spans="1:15">
      <c r="A2798" s="99"/>
      <c r="B2798" s="315">
        <v>19</v>
      </c>
      <c r="C2798" s="312">
        <v>23.5</v>
      </c>
      <c r="D2798" s="295">
        <v>15.7</v>
      </c>
      <c r="E2798" s="295">
        <v>16.399999999999999</v>
      </c>
      <c r="F2798" s="295">
        <v>10.5</v>
      </c>
      <c r="G2798" s="295">
        <v>4.5999999999999996</v>
      </c>
      <c r="H2798" s="295">
        <v>8.6999999999999993</v>
      </c>
      <c r="I2798" s="295">
        <v>0.8</v>
      </c>
      <c r="J2798" s="295">
        <v>0</v>
      </c>
      <c r="K2798" s="295">
        <v>5.4</v>
      </c>
      <c r="L2798" s="295">
        <v>8.5</v>
      </c>
      <c r="M2798" s="295">
        <v>15.7</v>
      </c>
      <c r="N2798" s="300">
        <v>11.8</v>
      </c>
      <c r="O2798" s="99"/>
    </row>
    <row r="2799" spans="1:15">
      <c r="A2799" s="99"/>
      <c r="B2799" s="315">
        <v>20</v>
      </c>
      <c r="C2799" s="312">
        <v>25.2</v>
      </c>
      <c r="D2799" s="295">
        <v>14.7</v>
      </c>
      <c r="E2799" s="295">
        <v>16.899999999999999</v>
      </c>
      <c r="F2799" s="295">
        <v>14.6</v>
      </c>
      <c r="G2799" s="295">
        <v>4.7</v>
      </c>
      <c r="H2799" s="295">
        <v>3.3</v>
      </c>
      <c r="I2799" s="295">
        <v>-0.4</v>
      </c>
      <c r="J2799" s="295">
        <v>2.1</v>
      </c>
      <c r="K2799" s="295">
        <v>5.0999999999999996</v>
      </c>
      <c r="L2799" s="295">
        <v>11.7</v>
      </c>
      <c r="M2799" s="295">
        <v>10.3</v>
      </c>
      <c r="N2799" s="300">
        <v>11</v>
      </c>
      <c r="O2799" s="99"/>
    </row>
    <row r="2800" spans="1:15">
      <c r="A2800" s="99"/>
      <c r="B2800" s="315">
        <v>21</v>
      </c>
      <c r="C2800" s="312">
        <v>20.3</v>
      </c>
      <c r="D2800" s="295">
        <v>13.6</v>
      </c>
      <c r="E2800" s="295">
        <v>15.2</v>
      </c>
      <c r="F2800" s="295">
        <v>12.3</v>
      </c>
      <c r="G2800" s="295">
        <v>3.8</v>
      </c>
      <c r="H2800" s="295">
        <v>4.9000000000000004</v>
      </c>
      <c r="I2800" s="295">
        <v>-0.6</v>
      </c>
      <c r="J2800" s="295">
        <v>-0.4</v>
      </c>
      <c r="K2800" s="295">
        <v>5.8</v>
      </c>
      <c r="L2800" s="295">
        <v>13.5</v>
      </c>
      <c r="M2800" s="295">
        <v>11.7</v>
      </c>
      <c r="N2800" s="300">
        <v>13.1</v>
      </c>
      <c r="O2800" s="99"/>
    </row>
    <row r="2801" spans="1:15">
      <c r="A2801" s="99"/>
      <c r="B2801" s="315">
        <v>22</v>
      </c>
      <c r="C2801" s="312">
        <v>22.4</v>
      </c>
      <c r="D2801" s="295">
        <v>14.7</v>
      </c>
      <c r="E2801" s="295">
        <v>9.6999999999999993</v>
      </c>
      <c r="F2801" s="295">
        <v>6.7</v>
      </c>
      <c r="G2801" s="295">
        <v>3</v>
      </c>
      <c r="H2801" s="295">
        <v>7.1</v>
      </c>
      <c r="I2801" s="295">
        <v>2.2000000000000002</v>
      </c>
      <c r="J2801" s="295">
        <v>2.2000000000000002</v>
      </c>
      <c r="K2801" s="295">
        <v>0.7</v>
      </c>
      <c r="L2801" s="295">
        <v>7.7</v>
      </c>
      <c r="M2801" s="295">
        <v>12.3</v>
      </c>
      <c r="N2801" s="300">
        <v>13</v>
      </c>
      <c r="O2801" s="99"/>
    </row>
    <row r="2802" spans="1:15">
      <c r="A2802" s="99"/>
      <c r="B2802" s="315">
        <v>23</v>
      </c>
      <c r="C2802" s="312">
        <v>20</v>
      </c>
      <c r="D2802" s="295">
        <v>14.8</v>
      </c>
      <c r="E2802" s="295">
        <v>8.8000000000000007</v>
      </c>
      <c r="F2802" s="295">
        <v>9.6</v>
      </c>
      <c r="G2802" s="295">
        <v>2.5</v>
      </c>
      <c r="H2802" s="295">
        <v>9.1999999999999993</v>
      </c>
      <c r="I2802" s="295">
        <v>-0.1</v>
      </c>
      <c r="J2802" s="295">
        <v>2.9</v>
      </c>
      <c r="K2802" s="295">
        <v>3.4</v>
      </c>
      <c r="L2802" s="295">
        <v>10.9</v>
      </c>
      <c r="M2802" s="295">
        <v>14.7</v>
      </c>
      <c r="N2802" s="300">
        <v>11.4</v>
      </c>
      <c r="O2802" s="99"/>
    </row>
    <row r="2803" spans="1:15">
      <c r="A2803" s="99"/>
      <c r="B2803" s="315">
        <v>24</v>
      </c>
      <c r="C2803" s="312">
        <v>18</v>
      </c>
      <c r="D2803" s="295">
        <v>11.6</v>
      </c>
      <c r="E2803" s="295">
        <v>10</v>
      </c>
      <c r="F2803" s="295">
        <v>5.5</v>
      </c>
      <c r="G2803" s="295">
        <v>4.3</v>
      </c>
      <c r="H2803" s="295">
        <v>6.5</v>
      </c>
      <c r="I2803" s="295">
        <v>-0.7</v>
      </c>
      <c r="J2803" s="295">
        <v>4.5999999999999996</v>
      </c>
      <c r="K2803" s="295">
        <v>6.4</v>
      </c>
      <c r="L2803" s="295">
        <v>13.5</v>
      </c>
      <c r="M2803" s="295">
        <v>14.8</v>
      </c>
      <c r="N2803" s="300">
        <v>12.5</v>
      </c>
      <c r="O2803" s="99"/>
    </row>
    <row r="2804" spans="1:15">
      <c r="A2804" s="99"/>
      <c r="B2804" s="315">
        <v>25</v>
      </c>
      <c r="C2804" s="312">
        <v>19.899999999999999</v>
      </c>
      <c r="D2804" s="295">
        <v>15.3</v>
      </c>
      <c r="E2804" s="295">
        <v>12.2</v>
      </c>
      <c r="F2804" s="295">
        <v>5.9</v>
      </c>
      <c r="G2804" s="295">
        <v>2.5</v>
      </c>
      <c r="H2804" s="295">
        <v>3.2</v>
      </c>
      <c r="I2804" s="295">
        <v>0.7</v>
      </c>
      <c r="J2804" s="295">
        <v>3.2</v>
      </c>
      <c r="K2804" s="295">
        <v>10</v>
      </c>
      <c r="L2804" s="295">
        <v>15.5</v>
      </c>
      <c r="M2804" s="295">
        <v>15.2</v>
      </c>
      <c r="N2804" s="300">
        <v>15.7</v>
      </c>
      <c r="O2804" s="99"/>
    </row>
    <row r="2805" spans="1:15">
      <c r="A2805" s="99"/>
      <c r="B2805" s="315">
        <v>26</v>
      </c>
      <c r="C2805" s="312">
        <v>22.7</v>
      </c>
      <c r="D2805" s="295">
        <v>12.4</v>
      </c>
      <c r="E2805" s="295">
        <v>13.7</v>
      </c>
      <c r="F2805" s="295">
        <v>8.4</v>
      </c>
      <c r="G2805" s="295">
        <v>0.6</v>
      </c>
      <c r="H2805" s="295">
        <v>-1.9</v>
      </c>
      <c r="I2805" s="295">
        <v>1</v>
      </c>
      <c r="J2805" s="295">
        <v>1.5</v>
      </c>
      <c r="K2805" s="295">
        <v>8.8000000000000007</v>
      </c>
      <c r="L2805" s="295">
        <v>14.7</v>
      </c>
      <c r="M2805" s="295">
        <v>10.8</v>
      </c>
      <c r="N2805" s="300">
        <v>18.100000000000001</v>
      </c>
      <c r="O2805" s="99"/>
    </row>
    <row r="2806" spans="1:15">
      <c r="A2806" s="99"/>
      <c r="B2806" s="315">
        <v>27</v>
      </c>
      <c r="C2806" s="312">
        <v>20.399999999999999</v>
      </c>
      <c r="D2806" s="295">
        <v>13.2</v>
      </c>
      <c r="E2806" s="295">
        <v>13.6</v>
      </c>
      <c r="F2806" s="295">
        <v>6.2</v>
      </c>
      <c r="G2806" s="295">
        <v>1.5</v>
      </c>
      <c r="H2806" s="295">
        <v>-4.8</v>
      </c>
      <c r="I2806" s="295">
        <v>2</v>
      </c>
      <c r="J2806" s="295">
        <v>0.6</v>
      </c>
      <c r="K2806" s="295">
        <v>6.6</v>
      </c>
      <c r="L2806" s="295">
        <v>13.8</v>
      </c>
      <c r="M2806" s="295">
        <v>9.5</v>
      </c>
      <c r="N2806" s="300">
        <v>17.100000000000001</v>
      </c>
      <c r="O2806" s="99"/>
    </row>
    <row r="2807" spans="1:15">
      <c r="A2807" s="99"/>
      <c r="B2807" s="315">
        <v>28</v>
      </c>
      <c r="C2807" s="312">
        <v>20.5</v>
      </c>
      <c r="D2807" s="295">
        <v>15.7</v>
      </c>
      <c r="E2807" s="295">
        <v>12.1</v>
      </c>
      <c r="F2807" s="295">
        <v>1.3</v>
      </c>
      <c r="G2807" s="295">
        <v>1</v>
      </c>
      <c r="H2807" s="295">
        <v>-7</v>
      </c>
      <c r="I2807" s="295">
        <v>1.9</v>
      </c>
      <c r="J2807" s="295">
        <v>2.9</v>
      </c>
      <c r="K2807" s="295">
        <v>5.8</v>
      </c>
      <c r="L2807" s="295">
        <v>5.0999999999999996</v>
      </c>
      <c r="M2807" s="295">
        <v>14.2</v>
      </c>
      <c r="N2807" s="300">
        <v>16</v>
      </c>
      <c r="O2807" s="99"/>
    </row>
    <row r="2808" spans="1:15">
      <c r="A2808" s="99"/>
      <c r="B2808" s="315">
        <v>29</v>
      </c>
      <c r="C2808" s="312">
        <v>21.4</v>
      </c>
      <c r="D2808" s="295">
        <v>16.2</v>
      </c>
      <c r="E2808" s="295">
        <v>13.6</v>
      </c>
      <c r="F2808" s="295">
        <v>4.0999999999999996</v>
      </c>
      <c r="G2808" s="295">
        <v>1.1000000000000001</v>
      </c>
      <c r="H2808" s="295">
        <v>-5.5</v>
      </c>
      <c r="I2808" s="295">
        <v>1.5</v>
      </c>
      <c r="J2808" s="295"/>
      <c r="K2808" s="295">
        <v>9.1</v>
      </c>
      <c r="L2808" s="295">
        <v>7.7</v>
      </c>
      <c r="M2808" s="295">
        <v>15.9</v>
      </c>
      <c r="N2808" s="300">
        <v>18.5</v>
      </c>
      <c r="O2808" s="99"/>
    </row>
    <row r="2809" spans="1:15">
      <c r="A2809" s="99"/>
      <c r="B2809" s="315">
        <v>30</v>
      </c>
      <c r="C2809" s="312">
        <v>20.2</v>
      </c>
      <c r="D2809" s="295">
        <v>17.2</v>
      </c>
      <c r="E2809" s="295">
        <v>14.9</v>
      </c>
      <c r="F2809" s="295">
        <v>7.2</v>
      </c>
      <c r="G2809" s="295">
        <v>0.8</v>
      </c>
      <c r="H2809" s="295">
        <v>-5</v>
      </c>
      <c r="I2809" s="295">
        <v>-0.3</v>
      </c>
      <c r="J2809" s="295"/>
      <c r="K2809" s="295">
        <v>4.8</v>
      </c>
      <c r="L2809" s="295">
        <v>9.6999999999999993</v>
      </c>
      <c r="M2809" s="295">
        <v>13.1</v>
      </c>
      <c r="N2809" s="300">
        <v>20.100000000000001</v>
      </c>
      <c r="O2809" s="99"/>
    </row>
    <row r="2810" spans="1:15" ht="15" thickBot="1">
      <c r="A2810" s="99"/>
      <c r="B2810" s="323">
        <v>31</v>
      </c>
      <c r="C2810" s="313">
        <v>18.7</v>
      </c>
      <c r="D2810" s="302">
        <v>13.8</v>
      </c>
      <c r="E2810" s="302"/>
      <c r="F2810" s="302">
        <v>8.5</v>
      </c>
      <c r="G2810" s="302"/>
      <c r="H2810" s="302">
        <v>-2.4</v>
      </c>
      <c r="I2810" s="302">
        <v>0.3</v>
      </c>
      <c r="J2810" s="302"/>
      <c r="K2810" s="302">
        <v>6.1</v>
      </c>
      <c r="L2810" s="302"/>
      <c r="M2810" s="302">
        <v>15.1</v>
      </c>
      <c r="N2810" s="303"/>
      <c r="O2810" s="99"/>
    </row>
    <row r="2811" spans="1:15">
      <c r="A2811" s="306" t="s">
        <v>652</v>
      </c>
      <c r="B2811" s="304" t="s">
        <v>211</v>
      </c>
      <c r="C2811" s="219">
        <v>0</v>
      </c>
      <c r="D2811" s="219">
        <v>0</v>
      </c>
      <c r="E2811" s="219">
        <v>6</v>
      </c>
      <c r="F2811" s="219">
        <v>20</v>
      </c>
      <c r="G2811" s="219">
        <v>31</v>
      </c>
      <c r="H2811" s="219">
        <v>31</v>
      </c>
      <c r="I2811" s="219">
        <v>31</v>
      </c>
      <c r="J2811" s="219">
        <v>28</v>
      </c>
      <c r="K2811" s="219">
        <v>31</v>
      </c>
      <c r="L2811" s="219">
        <v>23</v>
      </c>
      <c r="M2811" s="219">
        <v>14</v>
      </c>
      <c r="N2811" s="220">
        <v>6</v>
      </c>
    </row>
    <row r="2812" spans="1:15" ht="15" thickBot="1">
      <c r="A2812" s="307" t="s">
        <v>651</v>
      </c>
      <c r="B2812" s="305" t="s">
        <v>650</v>
      </c>
      <c r="C2812" s="211">
        <v>19.848387096774193</v>
      </c>
      <c r="D2812" s="211">
        <v>16.799999999999997</v>
      </c>
      <c r="E2812" s="211">
        <v>15.039999999999997</v>
      </c>
      <c r="F2812" s="211">
        <v>10.735483870967741</v>
      </c>
      <c r="G2812" s="211">
        <v>5.91</v>
      </c>
      <c r="H2812" s="211">
        <v>2.5225806451612902</v>
      </c>
      <c r="I2812" s="211">
        <v>2.1096774193548389</v>
      </c>
      <c r="J2812" s="211">
        <v>0.66785714285714282</v>
      </c>
      <c r="K2812" s="211">
        <v>5.2032258064516137</v>
      </c>
      <c r="L2812" s="211">
        <v>8.9733333333333327</v>
      </c>
      <c r="M2812" s="211">
        <v>13.312903225806451</v>
      </c>
      <c r="N2812" s="212">
        <v>16.14</v>
      </c>
    </row>
    <row r="2813" spans="1:15">
      <c r="B2813" s="108"/>
      <c r="C2813" s="105"/>
      <c r="D2813" s="105"/>
      <c r="E2813" s="107"/>
      <c r="F2813" s="105"/>
      <c r="G2813" s="105"/>
      <c r="H2813" s="106"/>
      <c r="I2813" s="105"/>
      <c r="J2813" s="105"/>
      <c r="K2813" s="105"/>
      <c r="L2813" s="105"/>
      <c r="M2813" s="105"/>
      <c r="N2813" s="105"/>
    </row>
    <row r="2814" spans="1:15" ht="15" thickBot="1">
      <c r="B2814" s="108"/>
      <c r="C2814" s="105"/>
      <c r="D2814" s="105"/>
      <c r="E2814" s="107"/>
      <c r="F2814" s="105"/>
      <c r="G2814" s="105"/>
      <c r="H2814" s="106"/>
      <c r="I2814" s="105"/>
      <c r="J2814" s="105"/>
      <c r="K2814" s="105"/>
      <c r="L2814" s="105"/>
      <c r="M2814" s="105"/>
      <c r="N2814" s="105"/>
    </row>
    <row r="2815" spans="1:15" ht="15" thickBot="1">
      <c r="A2815" s="318" t="s">
        <v>673</v>
      </c>
      <c r="B2815" s="284" t="s">
        <v>236</v>
      </c>
      <c r="C2815" s="285" t="s">
        <v>667</v>
      </c>
      <c r="D2815" s="285" t="s">
        <v>667</v>
      </c>
      <c r="E2815" s="285" t="s">
        <v>667</v>
      </c>
      <c r="F2815" s="285" t="s">
        <v>667</v>
      </c>
      <c r="G2815" s="285" t="s">
        <v>667</v>
      </c>
      <c r="H2815" s="285" t="s">
        <v>667</v>
      </c>
      <c r="I2815" s="285" t="s">
        <v>666</v>
      </c>
      <c r="J2815" s="285" t="s">
        <v>666</v>
      </c>
      <c r="K2815" s="285" t="s">
        <v>666</v>
      </c>
      <c r="L2815" s="285" t="s">
        <v>666</v>
      </c>
      <c r="M2815" s="285" t="s">
        <v>666</v>
      </c>
      <c r="N2815" s="286" t="s">
        <v>666</v>
      </c>
      <c r="O2815" s="99"/>
    </row>
    <row r="2816" spans="1:15" ht="15" thickBot="1">
      <c r="A2816" s="102"/>
      <c r="B2816" s="287" t="s">
        <v>195</v>
      </c>
      <c r="C2816" s="288" t="s">
        <v>665</v>
      </c>
      <c r="D2816" s="288" t="s">
        <v>664</v>
      </c>
      <c r="E2816" s="288" t="s">
        <v>663</v>
      </c>
      <c r="F2816" s="288" t="s">
        <v>662</v>
      </c>
      <c r="G2816" s="288" t="s">
        <v>661</v>
      </c>
      <c r="H2816" s="288" t="s">
        <v>660</v>
      </c>
      <c r="I2816" s="288" t="s">
        <v>659</v>
      </c>
      <c r="J2816" s="288" t="s">
        <v>658</v>
      </c>
      <c r="K2816" s="288" t="s">
        <v>657</v>
      </c>
      <c r="L2816" s="288" t="s">
        <v>656</v>
      </c>
      <c r="M2816" s="288" t="s">
        <v>655</v>
      </c>
      <c r="N2816" s="289" t="s">
        <v>654</v>
      </c>
      <c r="O2816" s="99"/>
    </row>
    <row r="2817" spans="1:15" ht="15" thickBot="1">
      <c r="A2817" s="102"/>
      <c r="B2817" s="319" t="s">
        <v>653</v>
      </c>
      <c r="C2817" s="102"/>
      <c r="D2817" s="102"/>
      <c r="E2817" s="104"/>
      <c r="F2817" s="102"/>
      <c r="G2817" s="102"/>
      <c r="H2817" s="103"/>
      <c r="I2817" s="102"/>
      <c r="J2817" s="102"/>
      <c r="K2817" s="102"/>
      <c r="L2817" s="102"/>
      <c r="M2817" s="102"/>
      <c r="N2817" s="102"/>
      <c r="O2817" s="99"/>
    </row>
    <row r="2818" spans="1:15">
      <c r="A2818" s="99"/>
      <c r="B2818" s="314">
        <v>1</v>
      </c>
      <c r="C2818" s="322">
        <v>15.4</v>
      </c>
      <c r="D2818" s="297">
        <v>20.6</v>
      </c>
      <c r="E2818" s="297">
        <v>14.8</v>
      </c>
      <c r="F2818" s="297">
        <v>15</v>
      </c>
      <c r="G2818" s="297">
        <v>9.1</v>
      </c>
      <c r="H2818" s="297">
        <v>0.8</v>
      </c>
      <c r="I2818" s="297">
        <v>1.2</v>
      </c>
      <c r="J2818" s="297">
        <v>0.7</v>
      </c>
      <c r="K2818" s="297">
        <v>1.3</v>
      </c>
      <c r="L2818" s="297">
        <v>3</v>
      </c>
      <c r="M2818" s="297">
        <v>11.1</v>
      </c>
      <c r="N2818" s="298">
        <v>15.8</v>
      </c>
      <c r="O2818" s="99"/>
    </row>
    <row r="2819" spans="1:15">
      <c r="A2819" s="99"/>
      <c r="B2819" s="315">
        <v>2</v>
      </c>
      <c r="C2819" s="312">
        <v>17.8</v>
      </c>
      <c r="D2819" s="295">
        <v>23.4</v>
      </c>
      <c r="E2819" s="295">
        <v>14</v>
      </c>
      <c r="F2819" s="295">
        <v>14.3</v>
      </c>
      <c r="G2819" s="295">
        <v>8.6999999999999993</v>
      </c>
      <c r="H2819" s="295">
        <v>-0.5</v>
      </c>
      <c r="I2819" s="295">
        <v>3.2</v>
      </c>
      <c r="J2819" s="295">
        <v>-0.2</v>
      </c>
      <c r="K2819" s="295">
        <v>4.8</v>
      </c>
      <c r="L2819" s="295">
        <v>2.6</v>
      </c>
      <c r="M2819" s="295">
        <v>11.2</v>
      </c>
      <c r="N2819" s="300">
        <v>19.2</v>
      </c>
      <c r="O2819" s="99"/>
    </row>
    <row r="2820" spans="1:15">
      <c r="A2820" s="99"/>
      <c r="B2820" s="315">
        <v>3</v>
      </c>
      <c r="C2820" s="312">
        <v>20.100000000000001</v>
      </c>
      <c r="D2820" s="295">
        <v>21.7</v>
      </c>
      <c r="E2820" s="295">
        <v>16.600000000000001</v>
      </c>
      <c r="F2820" s="295">
        <v>12.3</v>
      </c>
      <c r="G2820" s="295">
        <v>7.5</v>
      </c>
      <c r="H2820" s="295">
        <v>2.6</v>
      </c>
      <c r="I2820" s="295">
        <v>2.7</v>
      </c>
      <c r="J2820" s="295">
        <v>-0.3</v>
      </c>
      <c r="K2820" s="295">
        <v>5.5</v>
      </c>
      <c r="L2820" s="295">
        <v>3.8</v>
      </c>
      <c r="M2820" s="295">
        <v>12.7</v>
      </c>
      <c r="N2820" s="300">
        <v>20.9</v>
      </c>
      <c r="O2820" s="99"/>
    </row>
    <row r="2821" spans="1:15">
      <c r="A2821" s="99"/>
      <c r="B2821" s="315">
        <v>4</v>
      </c>
      <c r="C2821" s="312">
        <v>23.3</v>
      </c>
      <c r="D2821" s="295">
        <v>17.600000000000001</v>
      </c>
      <c r="E2821" s="295">
        <v>17.7</v>
      </c>
      <c r="F2821" s="295">
        <v>10.1</v>
      </c>
      <c r="G2821" s="295">
        <v>8.9</v>
      </c>
      <c r="H2821" s="295">
        <v>6.7</v>
      </c>
      <c r="I2821" s="295">
        <v>3.5</v>
      </c>
      <c r="J2821" s="295">
        <v>-2.1</v>
      </c>
      <c r="K2821" s="295">
        <v>2.9</v>
      </c>
      <c r="L2821" s="295">
        <v>4.5</v>
      </c>
      <c r="M2821" s="295">
        <v>15.6</v>
      </c>
      <c r="N2821" s="300">
        <v>18</v>
      </c>
      <c r="O2821" s="99"/>
    </row>
    <row r="2822" spans="1:15">
      <c r="A2822" s="99"/>
      <c r="B2822" s="315">
        <v>5</v>
      </c>
      <c r="C2822" s="312">
        <v>20</v>
      </c>
      <c r="D2822" s="295">
        <v>18.899999999999999</v>
      </c>
      <c r="E2822" s="295">
        <v>19.3</v>
      </c>
      <c r="F2822" s="295">
        <v>12.8</v>
      </c>
      <c r="G2822" s="295">
        <v>10.8</v>
      </c>
      <c r="H2822" s="295">
        <v>5.2</v>
      </c>
      <c r="I2822" s="295">
        <v>2.2999999999999998</v>
      </c>
      <c r="J2822" s="295">
        <v>-2.6</v>
      </c>
      <c r="K2822" s="295">
        <v>4.2</v>
      </c>
      <c r="L2822" s="295">
        <v>4.8</v>
      </c>
      <c r="M2822" s="295">
        <v>18.7</v>
      </c>
      <c r="N2822" s="300">
        <v>20.8</v>
      </c>
      <c r="O2822" s="99"/>
    </row>
    <row r="2823" spans="1:15">
      <c r="A2823" s="99"/>
      <c r="B2823" s="315">
        <v>6</v>
      </c>
      <c r="C2823" s="312">
        <v>24.1</v>
      </c>
      <c r="D2823" s="295">
        <v>19.5</v>
      </c>
      <c r="E2823" s="295">
        <v>19.7</v>
      </c>
      <c r="F2823" s="295">
        <v>12.4</v>
      </c>
      <c r="G2823" s="295">
        <v>9.3000000000000007</v>
      </c>
      <c r="H2823" s="295">
        <v>5.3</v>
      </c>
      <c r="I2823" s="295">
        <v>0.7</v>
      </c>
      <c r="J2823" s="295">
        <v>-2.9</v>
      </c>
      <c r="K2823" s="295">
        <v>4.8</v>
      </c>
      <c r="L2823" s="295">
        <v>3.5</v>
      </c>
      <c r="M2823" s="295">
        <v>14.2</v>
      </c>
      <c r="N2823" s="300">
        <v>25.2</v>
      </c>
      <c r="O2823" s="99"/>
    </row>
    <row r="2824" spans="1:15">
      <c r="A2824" s="99"/>
      <c r="B2824" s="315">
        <v>7</v>
      </c>
      <c r="C2824" s="312">
        <v>24.6</v>
      </c>
      <c r="D2824" s="295">
        <v>19.8</v>
      </c>
      <c r="E2824" s="295">
        <v>18.399999999999999</v>
      </c>
      <c r="F2824" s="295">
        <v>12.2</v>
      </c>
      <c r="G2824" s="295">
        <v>9.1</v>
      </c>
      <c r="H2824" s="295">
        <v>3</v>
      </c>
      <c r="I2824" s="295">
        <v>-1.3</v>
      </c>
      <c r="J2824" s="295">
        <v>-0.5</v>
      </c>
      <c r="K2824" s="295">
        <v>5.4</v>
      </c>
      <c r="L2824" s="295">
        <v>7</v>
      </c>
      <c r="M2824" s="295">
        <v>12.6</v>
      </c>
      <c r="N2824" s="300">
        <v>16.899999999999999</v>
      </c>
      <c r="O2824" s="99"/>
    </row>
    <row r="2825" spans="1:15">
      <c r="A2825" s="99"/>
      <c r="B2825" s="315">
        <v>8</v>
      </c>
      <c r="C2825" s="312">
        <v>20.9</v>
      </c>
      <c r="D2825" s="295">
        <v>20.7</v>
      </c>
      <c r="E2825" s="295">
        <v>18.2</v>
      </c>
      <c r="F2825" s="295">
        <v>13.3</v>
      </c>
      <c r="G2825" s="295">
        <v>7.8</v>
      </c>
      <c r="H2825" s="295">
        <v>0.6</v>
      </c>
      <c r="I2825" s="295">
        <v>1.8</v>
      </c>
      <c r="J2825" s="295">
        <v>0.2</v>
      </c>
      <c r="K2825" s="295">
        <v>6.4</v>
      </c>
      <c r="L2825" s="295">
        <v>7.6</v>
      </c>
      <c r="M2825" s="295">
        <v>14.3</v>
      </c>
      <c r="N2825" s="300">
        <v>14.6</v>
      </c>
      <c r="O2825" s="99"/>
    </row>
    <row r="2826" spans="1:15">
      <c r="A2826" s="99"/>
      <c r="B2826" s="315">
        <v>9</v>
      </c>
      <c r="C2826" s="312">
        <v>16.3</v>
      </c>
      <c r="D2826" s="295">
        <v>23.2</v>
      </c>
      <c r="E2826" s="295">
        <v>15.8</v>
      </c>
      <c r="F2826" s="295">
        <v>14.7</v>
      </c>
      <c r="G2826" s="295">
        <v>7.3</v>
      </c>
      <c r="H2826" s="295">
        <v>-3</v>
      </c>
      <c r="I2826" s="295">
        <v>8</v>
      </c>
      <c r="J2826" s="295">
        <v>3.9</v>
      </c>
      <c r="K2826" s="295">
        <v>6</v>
      </c>
      <c r="L2826" s="295">
        <v>9.5</v>
      </c>
      <c r="M2826" s="295">
        <v>13.9</v>
      </c>
      <c r="N2826" s="300">
        <v>12.1</v>
      </c>
      <c r="O2826" s="99"/>
    </row>
    <row r="2827" spans="1:15">
      <c r="A2827" s="99"/>
      <c r="B2827" s="315">
        <v>10</v>
      </c>
      <c r="C2827" s="312">
        <v>14.1</v>
      </c>
      <c r="D2827" s="295">
        <v>23.5</v>
      </c>
      <c r="E2827" s="295">
        <v>14.5</v>
      </c>
      <c r="F2827" s="295">
        <v>14.3</v>
      </c>
      <c r="G2827" s="295">
        <v>9.5</v>
      </c>
      <c r="H2827" s="295">
        <v>0.2</v>
      </c>
      <c r="I2827" s="295">
        <v>10.5</v>
      </c>
      <c r="J2827" s="295">
        <v>4.9000000000000004</v>
      </c>
      <c r="K2827" s="295">
        <v>8.1999999999999993</v>
      </c>
      <c r="L2827" s="295">
        <v>11.2</v>
      </c>
      <c r="M2827" s="295">
        <v>13.5</v>
      </c>
      <c r="N2827" s="300">
        <v>15.9</v>
      </c>
      <c r="O2827" s="99"/>
    </row>
    <row r="2828" spans="1:15">
      <c r="A2828" s="99"/>
      <c r="B2828" s="315">
        <v>11</v>
      </c>
      <c r="C2828" s="312">
        <v>16.899999999999999</v>
      </c>
      <c r="D2828" s="295">
        <v>18.7</v>
      </c>
      <c r="E2828" s="295">
        <v>14.9</v>
      </c>
      <c r="F2828" s="295">
        <v>15.4</v>
      </c>
      <c r="G2828" s="295">
        <v>11.3</v>
      </c>
      <c r="H2828" s="295">
        <v>3</v>
      </c>
      <c r="I2828" s="295">
        <v>3.5</v>
      </c>
      <c r="J2828" s="295">
        <v>3.5</v>
      </c>
      <c r="K2828" s="295">
        <v>4.5999999999999996</v>
      </c>
      <c r="L2828" s="295">
        <v>14.6</v>
      </c>
      <c r="M2828" s="295">
        <v>13.9</v>
      </c>
      <c r="N2828" s="300">
        <v>17.399999999999999</v>
      </c>
      <c r="O2828" s="99"/>
    </row>
    <row r="2829" spans="1:15">
      <c r="A2829" s="99"/>
      <c r="B2829" s="315">
        <v>12</v>
      </c>
      <c r="C2829" s="312">
        <v>17.3</v>
      </c>
      <c r="D2829" s="295">
        <v>18.100000000000001</v>
      </c>
      <c r="E2829" s="295">
        <v>16.2</v>
      </c>
      <c r="F2829" s="295">
        <v>13.5</v>
      </c>
      <c r="G2829" s="295">
        <v>11.7</v>
      </c>
      <c r="H2829" s="295">
        <v>6.9</v>
      </c>
      <c r="I2829" s="295">
        <v>6</v>
      </c>
      <c r="J2829" s="295">
        <v>0.4</v>
      </c>
      <c r="K2829" s="295">
        <v>3.4</v>
      </c>
      <c r="L2829" s="295">
        <v>11.3</v>
      </c>
      <c r="M2829" s="295">
        <v>18.2</v>
      </c>
      <c r="N2829" s="300">
        <v>22.5</v>
      </c>
      <c r="O2829" s="99"/>
    </row>
    <row r="2830" spans="1:15">
      <c r="A2830" s="99"/>
      <c r="B2830" s="315">
        <v>13</v>
      </c>
      <c r="C2830" s="312">
        <v>18</v>
      </c>
      <c r="D2830" s="295">
        <v>17.100000000000001</v>
      </c>
      <c r="E2830" s="295">
        <v>18</v>
      </c>
      <c r="F2830" s="295">
        <v>14.3</v>
      </c>
      <c r="G2830" s="295">
        <v>10.5</v>
      </c>
      <c r="H2830" s="295">
        <v>7.1</v>
      </c>
      <c r="I2830" s="295">
        <v>6.1</v>
      </c>
      <c r="J2830" s="295">
        <v>0.8</v>
      </c>
      <c r="K2830" s="295">
        <v>3.6</v>
      </c>
      <c r="L2830" s="295">
        <v>9</v>
      </c>
      <c r="M2830" s="295">
        <v>15.1</v>
      </c>
      <c r="N2830" s="300">
        <v>20.8</v>
      </c>
      <c r="O2830" s="99"/>
    </row>
    <row r="2831" spans="1:15">
      <c r="A2831" s="99"/>
      <c r="B2831" s="315">
        <v>14</v>
      </c>
      <c r="C2831" s="312">
        <v>19.100000000000001</v>
      </c>
      <c r="D2831" s="295">
        <v>17.3</v>
      </c>
      <c r="E2831" s="295">
        <v>16.600000000000001</v>
      </c>
      <c r="F2831" s="295">
        <v>13.9</v>
      </c>
      <c r="G2831" s="295">
        <v>12</v>
      </c>
      <c r="H2831" s="295">
        <v>5.6</v>
      </c>
      <c r="I2831" s="295">
        <v>5.5</v>
      </c>
      <c r="J2831" s="295">
        <v>0.6</v>
      </c>
      <c r="K2831" s="295">
        <v>3.4</v>
      </c>
      <c r="L2831" s="295">
        <v>11.6</v>
      </c>
      <c r="M2831" s="295">
        <v>10.8</v>
      </c>
      <c r="N2831" s="300">
        <v>20.6</v>
      </c>
      <c r="O2831" s="99"/>
    </row>
    <row r="2832" spans="1:15">
      <c r="A2832" s="99"/>
      <c r="B2832" s="315">
        <v>15</v>
      </c>
      <c r="C2832" s="312">
        <v>20.5</v>
      </c>
      <c r="D2832" s="295">
        <v>14.3</v>
      </c>
      <c r="E2832" s="295">
        <v>18.2</v>
      </c>
      <c r="F2832" s="295">
        <v>12.3</v>
      </c>
      <c r="G2832" s="295">
        <v>11.1</v>
      </c>
      <c r="H2832" s="295">
        <v>6.6</v>
      </c>
      <c r="I2832" s="295">
        <v>0.8</v>
      </c>
      <c r="J2832" s="295">
        <v>4.9000000000000004</v>
      </c>
      <c r="K2832" s="295">
        <v>5.9</v>
      </c>
      <c r="L2832" s="295">
        <v>17.100000000000001</v>
      </c>
      <c r="M2832" s="295">
        <v>13.5</v>
      </c>
      <c r="N2832" s="300">
        <v>16.5</v>
      </c>
      <c r="O2832" s="99"/>
    </row>
    <row r="2833" spans="1:15">
      <c r="A2833" s="99"/>
      <c r="B2833" s="315">
        <v>16</v>
      </c>
      <c r="C2833" s="312">
        <v>21.9</v>
      </c>
      <c r="D2833" s="295">
        <v>16</v>
      </c>
      <c r="E2833" s="295">
        <v>18</v>
      </c>
      <c r="F2833" s="295">
        <v>12.6</v>
      </c>
      <c r="G2833" s="295">
        <v>9.9</v>
      </c>
      <c r="H2833" s="295">
        <v>4.5</v>
      </c>
      <c r="I2833" s="295">
        <v>3.1</v>
      </c>
      <c r="J2833" s="295">
        <v>3.2</v>
      </c>
      <c r="K2833" s="295">
        <v>8.9</v>
      </c>
      <c r="L2833" s="295">
        <v>14.2</v>
      </c>
      <c r="M2833" s="295">
        <v>14.9</v>
      </c>
      <c r="N2833" s="300">
        <v>15.1</v>
      </c>
      <c r="O2833" s="99"/>
    </row>
    <row r="2834" spans="1:15">
      <c r="A2834" s="99"/>
      <c r="B2834" s="315">
        <v>17</v>
      </c>
      <c r="C2834" s="312">
        <v>22.9</v>
      </c>
      <c r="D2834" s="295">
        <v>17.399999999999999</v>
      </c>
      <c r="E2834" s="295">
        <v>17.8</v>
      </c>
      <c r="F2834" s="295">
        <v>13.2</v>
      </c>
      <c r="G2834" s="295">
        <v>7.8</v>
      </c>
      <c r="H2834" s="295">
        <v>3.5</v>
      </c>
      <c r="I2834" s="295">
        <v>3.2</v>
      </c>
      <c r="J2834" s="295">
        <v>1.2</v>
      </c>
      <c r="K2834" s="295">
        <v>9.6</v>
      </c>
      <c r="L2834" s="295">
        <v>8.9</v>
      </c>
      <c r="M2834" s="295">
        <v>12.1</v>
      </c>
      <c r="N2834" s="300">
        <v>16.2</v>
      </c>
      <c r="O2834" s="99"/>
    </row>
    <row r="2835" spans="1:15">
      <c r="A2835" s="99"/>
      <c r="B2835" s="315">
        <v>18</v>
      </c>
      <c r="C2835" s="312">
        <v>23.6</v>
      </c>
      <c r="D2835" s="295">
        <v>15.7</v>
      </c>
      <c r="E2835" s="295">
        <v>17.7</v>
      </c>
      <c r="F2835" s="295">
        <v>12.1</v>
      </c>
      <c r="G2835" s="295">
        <v>8</v>
      </c>
      <c r="H2835" s="295">
        <v>7.4</v>
      </c>
      <c r="I2835" s="295">
        <v>1</v>
      </c>
      <c r="J2835" s="295">
        <v>2.5</v>
      </c>
      <c r="K2835" s="295">
        <v>6.5</v>
      </c>
      <c r="L2835" s="295">
        <v>6.2</v>
      </c>
      <c r="M2835" s="295">
        <v>15.5</v>
      </c>
      <c r="N2835" s="300">
        <v>15.4</v>
      </c>
      <c r="O2835" s="99"/>
    </row>
    <row r="2836" spans="1:15">
      <c r="A2836" s="99"/>
      <c r="B2836" s="315">
        <v>19</v>
      </c>
      <c r="C2836" s="312">
        <v>24.8</v>
      </c>
      <c r="D2836" s="295">
        <v>15.9</v>
      </c>
      <c r="E2836" s="295">
        <v>17.8</v>
      </c>
      <c r="F2836" s="295">
        <v>11.8</v>
      </c>
      <c r="G2836" s="295">
        <v>5.5</v>
      </c>
      <c r="H2836" s="295">
        <v>9.6999999999999993</v>
      </c>
      <c r="I2836" s="295">
        <v>1.9</v>
      </c>
      <c r="J2836" s="295">
        <v>-0.8</v>
      </c>
      <c r="K2836" s="295">
        <v>6</v>
      </c>
      <c r="L2836" s="295">
        <v>8.9</v>
      </c>
      <c r="M2836" s="295">
        <v>16.8</v>
      </c>
      <c r="N2836" s="300">
        <v>13.6</v>
      </c>
      <c r="O2836" s="99"/>
    </row>
    <row r="2837" spans="1:15">
      <c r="A2837" s="99"/>
      <c r="B2837" s="315">
        <v>20</v>
      </c>
      <c r="C2837" s="312">
        <v>26.3</v>
      </c>
      <c r="D2837" s="295">
        <v>15.1</v>
      </c>
      <c r="E2837" s="295">
        <v>17.600000000000001</v>
      </c>
      <c r="F2837" s="295">
        <v>13.6</v>
      </c>
      <c r="G2837" s="295">
        <v>5.0999999999999996</v>
      </c>
      <c r="H2837" s="295">
        <v>4.9000000000000004</v>
      </c>
      <c r="I2837" s="295">
        <v>0.3</v>
      </c>
      <c r="J2837" s="295">
        <v>1.6</v>
      </c>
      <c r="K2837" s="295">
        <v>5.3</v>
      </c>
      <c r="L2837" s="295">
        <v>12.4</v>
      </c>
      <c r="M2837" s="295">
        <v>11.5</v>
      </c>
      <c r="N2837" s="300">
        <v>12.7</v>
      </c>
      <c r="O2837" s="99"/>
    </row>
    <row r="2838" spans="1:15">
      <c r="A2838" s="99"/>
      <c r="B2838" s="315">
        <v>21</v>
      </c>
      <c r="C2838" s="312">
        <v>23</v>
      </c>
      <c r="D2838" s="295">
        <v>15.2</v>
      </c>
      <c r="E2838" s="295">
        <v>15.1</v>
      </c>
      <c r="F2838" s="295">
        <v>11.5</v>
      </c>
      <c r="G2838" s="295">
        <v>4.8</v>
      </c>
      <c r="H2838" s="295">
        <v>5.5</v>
      </c>
      <c r="I2838" s="295">
        <v>0.4</v>
      </c>
      <c r="J2838" s="295">
        <v>1.3</v>
      </c>
      <c r="K2838" s="295">
        <v>5.7</v>
      </c>
      <c r="L2838" s="295">
        <v>15</v>
      </c>
      <c r="M2838" s="295">
        <v>12.9</v>
      </c>
      <c r="N2838" s="300">
        <v>14.6</v>
      </c>
      <c r="O2838" s="99"/>
    </row>
    <row r="2839" spans="1:15">
      <c r="A2839" s="99"/>
      <c r="B2839" s="315">
        <v>22</v>
      </c>
      <c r="C2839" s="312">
        <v>24.5</v>
      </c>
      <c r="D2839" s="295">
        <v>14.9</v>
      </c>
      <c r="E2839" s="295">
        <v>10.8</v>
      </c>
      <c r="F2839" s="295">
        <v>8.1</v>
      </c>
      <c r="G2839" s="295">
        <v>4.5999999999999996</v>
      </c>
      <c r="H2839" s="295">
        <v>8.9</v>
      </c>
      <c r="I2839" s="295">
        <v>2</v>
      </c>
      <c r="J2839" s="295">
        <v>2</v>
      </c>
      <c r="K2839" s="295">
        <v>1.1000000000000001</v>
      </c>
      <c r="L2839" s="295">
        <v>9.1</v>
      </c>
      <c r="M2839" s="295">
        <v>13.9</v>
      </c>
      <c r="N2839" s="300">
        <v>13.5</v>
      </c>
      <c r="O2839" s="99"/>
    </row>
    <row r="2840" spans="1:15">
      <c r="A2840" s="99"/>
      <c r="B2840" s="315">
        <v>23</v>
      </c>
      <c r="C2840" s="312">
        <v>21.9</v>
      </c>
      <c r="D2840" s="295">
        <v>15.4</v>
      </c>
      <c r="E2840" s="295">
        <v>9.3000000000000007</v>
      </c>
      <c r="F2840" s="295">
        <v>10.3</v>
      </c>
      <c r="G2840" s="295">
        <v>4</v>
      </c>
      <c r="H2840" s="295">
        <v>10.8</v>
      </c>
      <c r="I2840" s="295">
        <v>0.7</v>
      </c>
      <c r="J2840" s="295">
        <v>2.7</v>
      </c>
      <c r="K2840" s="295">
        <v>3.6</v>
      </c>
      <c r="L2840" s="295">
        <v>12.7</v>
      </c>
      <c r="M2840" s="295">
        <v>16.3</v>
      </c>
      <c r="N2840" s="300">
        <v>12.4</v>
      </c>
      <c r="O2840" s="99"/>
    </row>
    <row r="2841" spans="1:15">
      <c r="A2841" s="99"/>
      <c r="B2841" s="315">
        <v>24</v>
      </c>
      <c r="C2841" s="312">
        <v>19.2</v>
      </c>
      <c r="D2841" s="295">
        <v>12.7</v>
      </c>
      <c r="E2841" s="295">
        <v>9.6</v>
      </c>
      <c r="F2841" s="295">
        <v>6.3</v>
      </c>
      <c r="G2841" s="295">
        <v>5.2</v>
      </c>
      <c r="H2841" s="295">
        <v>7</v>
      </c>
      <c r="I2841" s="295">
        <v>-0.5</v>
      </c>
      <c r="J2841" s="295">
        <v>4.5</v>
      </c>
      <c r="K2841" s="295">
        <v>7.7</v>
      </c>
      <c r="L2841" s="295">
        <v>14</v>
      </c>
      <c r="M2841" s="295">
        <v>15.2</v>
      </c>
      <c r="N2841" s="300">
        <v>13.1</v>
      </c>
      <c r="O2841" s="99"/>
    </row>
    <row r="2842" spans="1:15">
      <c r="A2842" s="99"/>
      <c r="B2842" s="315">
        <v>25</v>
      </c>
      <c r="C2842" s="312">
        <v>20.7</v>
      </c>
      <c r="D2842" s="295">
        <v>14.5</v>
      </c>
      <c r="E2842" s="295">
        <v>12.6</v>
      </c>
      <c r="F2842" s="295">
        <v>6.7</v>
      </c>
      <c r="G2842" s="295">
        <v>3.5</v>
      </c>
      <c r="H2842" s="295">
        <v>4.5</v>
      </c>
      <c r="I2842" s="295">
        <v>1.1000000000000001</v>
      </c>
      <c r="J2842" s="295">
        <v>2.2999999999999998</v>
      </c>
      <c r="K2842" s="295">
        <v>11.8</v>
      </c>
      <c r="L2842" s="295">
        <v>15.7</v>
      </c>
      <c r="M2842" s="295">
        <v>16.8</v>
      </c>
      <c r="N2842" s="300">
        <v>15.9</v>
      </c>
      <c r="O2842" s="99"/>
    </row>
    <row r="2843" spans="1:15">
      <c r="A2843" s="99"/>
      <c r="B2843" s="315">
        <v>26</v>
      </c>
      <c r="C2843" s="312">
        <v>23.1</v>
      </c>
      <c r="D2843" s="295">
        <v>12.9</v>
      </c>
      <c r="E2843" s="295">
        <v>15</v>
      </c>
      <c r="F2843" s="295">
        <v>9.1</v>
      </c>
      <c r="G2843" s="295">
        <v>1.7</v>
      </c>
      <c r="H2843" s="295">
        <v>-0.9</v>
      </c>
      <c r="I2843" s="295">
        <v>1.2</v>
      </c>
      <c r="J2843" s="295">
        <v>1.5</v>
      </c>
      <c r="K2843" s="295">
        <v>8.8000000000000007</v>
      </c>
      <c r="L2843" s="295">
        <v>15</v>
      </c>
      <c r="M2843" s="295">
        <v>12.4</v>
      </c>
      <c r="N2843" s="300">
        <v>19.3</v>
      </c>
      <c r="O2843" s="99"/>
    </row>
    <row r="2844" spans="1:15">
      <c r="A2844" s="99"/>
      <c r="B2844" s="315">
        <v>27</v>
      </c>
      <c r="C2844" s="312">
        <v>22.1</v>
      </c>
      <c r="D2844" s="295">
        <v>15.4</v>
      </c>
      <c r="E2844" s="295">
        <v>14.1</v>
      </c>
      <c r="F2844" s="295">
        <v>7.2</v>
      </c>
      <c r="G2844" s="295">
        <v>2.7</v>
      </c>
      <c r="H2844" s="295">
        <v>-4.3</v>
      </c>
      <c r="I2844" s="295">
        <v>2.8</v>
      </c>
      <c r="J2844" s="295">
        <v>1.4</v>
      </c>
      <c r="K2844" s="295">
        <v>7.4</v>
      </c>
      <c r="L2844" s="295">
        <v>15.1</v>
      </c>
      <c r="M2844" s="295">
        <v>11.3</v>
      </c>
      <c r="N2844" s="300">
        <v>18</v>
      </c>
      <c r="O2844" s="99"/>
    </row>
    <row r="2845" spans="1:15">
      <c r="A2845" s="99"/>
      <c r="B2845" s="315">
        <v>28</v>
      </c>
      <c r="C2845" s="312">
        <v>21.6</v>
      </c>
      <c r="D2845" s="295">
        <v>14.9</v>
      </c>
      <c r="E2845" s="295">
        <v>12.7</v>
      </c>
      <c r="F2845" s="295">
        <v>4</v>
      </c>
      <c r="G2845" s="295">
        <v>2.2000000000000002</v>
      </c>
      <c r="H2845" s="295">
        <v>-5.7</v>
      </c>
      <c r="I2845" s="295">
        <v>3.2</v>
      </c>
      <c r="J2845" s="295">
        <v>2.7</v>
      </c>
      <c r="K2845" s="295">
        <v>5.7</v>
      </c>
      <c r="L2845" s="295">
        <v>5.9</v>
      </c>
      <c r="M2845" s="295">
        <v>15.2</v>
      </c>
      <c r="N2845" s="300">
        <v>18.600000000000001</v>
      </c>
      <c r="O2845" s="99"/>
    </row>
    <row r="2846" spans="1:15">
      <c r="A2846" s="99"/>
      <c r="B2846" s="315">
        <v>29</v>
      </c>
      <c r="C2846" s="312">
        <v>21.4</v>
      </c>
      <c r="D2846" s="295">
        <v>16.2</v>
      </c>
      <c r="E2846" s="295">
        <v>13.1</v>
      </c>
      <c r="F2846" s="295">
        <v>3.8</v>
      </c>
      <c r="G2846" s="295">
        <v>2.6</v>
      </c>
      <c r="H2846" s="295">
        <v>-3.5</v>
      </c>
      <c r="I2846" s="295">
        <v>1.8</v>
      </c>
      <c r="J2846" s="295"/>
      <c r="K2846" s="295">
        <v>7.8</v>
      </c>
      <c r="L2846" s="295">
        <v>9.1</v>
      </c>
      <c r="M2846" s="295">
        <v>17.3</v>
      </c>
      <c r="N2846" s="300">
        <v>19.3</v>
      </c>
      <c r="O2846" s="99"/>
    </row>
    <row r="2847" spans="1:15">
      <c r="A2847" s="99"/>
      <c r="B2847" s="315">
        <v>30</v>
      </c>
      <c r="C2847" s="312">
        <v>21.5</v>
      </c>
      <c r="D2847" s="295">
        <v>15.9</v>
      </c>
      <c r="E2847" s="295">
        <v>14.5</v>
      </c>
      <c r="F2847" s="295">
        <v>7.6</v>
      </c>
      <c r="G2847" s="295">
        <v>2.5</v>
      </c>
      <c r="H2847" s="295">
        <v>-4</v>
      </c>
      <c r="I2847" s="295">
        <v>-1.1000000000000001</v>
      </c>
      <c r="J2847" s="295"/>
      <c r="K2847" s="295">
        <v>6.3</v>
      </c>
      <c r="L2847" s="295">
        <v>10.5</v>
      </c>
      <c r="M2847" s="295">
        <v>14.2</v>
      </c>
      <c r="N2847" s="300">
        <v>21.2</v>
      </c>
      <c r="O2847" s="99"/>
    </row>
    <row r="2848" spans="1:15" ht="15" thickBot="1">
      <c r="A2848" s="99"/>
      <c r="B2848" s="323">
        <v>31</v>
      </c>
      <c r="C2848" s="313">
        <v>19.5</v>
      </c>
      <c r="D2848" s="302">
        <v>14.5</v>
      </c>
      <c r="E2848" s="302"/>
      <c r="F2848" s="302">
        <v>8.9</v>
      </c>
      <c r="G2848" s="302"/>
      <c r="H2848" s="302">
        <v>-2.5</v>
      </c>
      <c r="I2848" s="302">
        <v>-1.5</v>
      </c>
      <c r="J2848" s="302"/>
      <c r="K2848" s="302">
        <v>6.3</v>
      </c>
      <c r="L2848" s="302"/>
      <c r="M2848" s="302">
        <v>16.399999999999999</v>
      </c>
      <c r="N2848" s="303"/>
      <c r="O2848" s="99"/>
    </row>
    <row r="2849" spans="1:15">
      <c r="A2849" s="306" t="s">
        <v>652</v>
      </c>
      <c r="B2849" s="304" t="s">
        <v>211</v>
      </c>
      <c r="C2849" s="219">
        <v>0</v>
      </c>
      <c r="D2849" s="219">
        <v>0</v>
      </c>
      <c r="E2849" s="219">
        <v>6</v>
      </c>
      <c r="F2849" s="219">
        <v>20</v>
      </c>
      <c r="G2849" s="219">
        <v>31</v>
      </c>
      <c r="H2849" s="219">
        <v>31</v>
      </c>
      <c r="I2849" s="219">
        <v>31</v>
      </c>
      <c r="J2849" s="219">
        <v>28</v>
      </c>
      <c r="K2849" s="219">
        <v>31</v>
      </c>
      <c r="L2849" s="219">
        <v>23</v>
      </c>
      <c r="M2849" s="219">
        <v>10</v>
      </c>
      <c r="N2849" s="220">
        <v>4</v>
      </c>
    </row>
    <row r="2850" spans="1:15" ht="15" thickBot="1">
      <c r="A2850" s="307" t="s">
        <v>651</v>
      </c>
      <c r="B2850" s="305" t="s">
        <v>650</v>
      </c>
      <c r="C2850" s="211">
        <v>20.85161290322581</v>
      </c>
      <c r="D2850" s="211">
        <v>17.322580645161288</v>
      </c>
      <c r="E2850" s="211">
        <v>15.620000000000005</v>
      </c>
      <c r="F2850" s="211">
        <v>11.212903225806453</v>
      </c>
      <c r="G2850" s="211">
        <v>7.1566666666666654</v>
      </c>
      <c r="H2850" s="211">
        <v>3.0935483870967748</v>
      </c>
      <c r="I2850" s="211">
        <v>2.3903225806451616</v>
      </c>
      <c r="J2850" s="211">
        <v>1.3357142857142856</v>
      </c>
      <c r="K2850" s="211">
        <v>5.7709677419354852</v>
      </c>
      <c r="L2850" s="211">
        <v>9.7933333333333312</v>
      </c>
      <c r="M2850" s="211">
        <v>14.25806451612903</v>
      </c>
      <c r="N2850" s="212">
        <v>17.203333333333337</v>
      </c>
    </row>
    <row r="2851" spans="1:15">
      <c r="B2851" s="108"/>
      <c r="C2851" s="105"/>
      <c r="D2851" s="105"/>
      <c r="E2851" s="107"/>
      <c r="F2851" s="105"/>
      <c r="G2851" s="105"/>
      <c r="H2851" s="106"/>
      <c r="I2851" s="105"/>
      <c r="J2851" s="105"/>
      <c r="K2851" s="105"/>
      <c r="L2851" s="105"/>
      <c r="M2851" s="105"/>
      <c r="N2851" s="105"/>
    </row>
    <row r="2852" spans="1:15" ht="15" thickBot="1">
      <c r="B2852" s="108"/>
      <c r="C2852" s="105"/>
      <c r="D2852" s="105"/>
      <c r="E2852" s="107"/>
      <c r="F2852" s="105"/>
      <c r="G2852" s="105"/>
      <c r="H2852" s="106"/>
      <c r="I2852" s="105"/>
      <c r="J2852" s="105"/>
      <c r="K2852" s="105"/>
      <c r="L2852" s="105"/>
      <c r="M2852" s="105"/>
      <c r="N2852" s="105"/>
    </row>
    <row r="2853" spans="1:15" ht="15" thickBot="1">
      <c r="A2853" s="318" t="s">
        <v>672</v>
      </c>
      <c r="B2853" s="284" t="s">
        <v>236</v>
      </c>
      <c r="C2853" s="285" t="s">
        <v>667</v>
      </c>
      <c r="D2853" s="285" t="s">
        <v>667</v>
      </c>
      <c r="E2853" s="285" t="s">
        <v>667</v>
      </c>
      <c r="F2853" s="285" t="s">
        <v>667</v>
      </c>
      <c r="G2853" s="285" t="s">
        <v>667</v>
      </c>
      <c r="H2853" s="285" t="s">
        <v>667</v>
      </c>
      <c r="I2853" s="285" t="s">
        <v>666</v>
      </c>
      <c r="J2853" s="285" t="s">
        <v>666</v>
      </c>
      <c r="K2853" s="285" t="s">
        <v>666</v>
      </c>
      <c r="L2853" s="285" t="s">
        <v>666</v>
      </c>
      <c r="M2853" s="285" t="s">
        <v>666</v>
      </c>
      <c r="N2853" s="286" t="s">
        <v>666</v>
      </c>
      <c r="O2853" s="99"/>
    </row>
    <row r="2854" spans="1:15" ht="15" thickBot="1">
      <c r="A2854" s="102"/>
      <c r="B2854" s="287" t="s">
        <v>195</v>
      </c>
      <c r="C2854" s="288" t="s">
        <v>665</v>
      </c>
      <c r="D2854" s="288" t="s">
        <v>664</v>
      </c>
      <c r="E2854" s="288" t="s">
        <v>663</v>
      </c>
      <c r="F2854" s="288" t="s">
        <v>662</v>
      </c>
      <c r="G2854" s="288" t="s">
        <v>661</v>
      </c>
      <c r="H2854" s="288" t="s">
        <v>660</v>
      </c>
      <c r="I2854" s="288" t="s">
        <v>659</v>
      </c>
      <c r="J2854" s="288" t="s">
        <v>658</v>
      </c>
      <c r="K2854" s="288" t="s">
        <v>657</v>
      </c>
      <c r="L2854" s="288" t="s">
        <v>656</v>
      </c>
      <c r="M2854" s="288" t="s">
        <v>655</v>
      </c>
      <c r="N2854" s="289" t="s">
        <v>654</v>
      </c>
      <c r="O2854" s="99"/>
    </row>
    <row r="2855" spans="1:15" ht="15" thickBot="1">
      <c r="A2855" s="102"/>
      <c r="B2855" s="319" t="s">
        <v>653</v>
      </c>
      <c r="C2855" s="102"/>
      <c r="D2855" s="102"/>
      <c r="E2855" s="104"/>
      <c r="F2855" s="102"/>
      <c r="G2855" s="102"/>
      <c r="H2855" s="103"/>
      <c r="I2855" s="102"/>
      <c r="J2855" s="102"/>
      <c r="K2855" s="102"/>
      <c r="L2855" s="102"/>
      <c r="M2855" s="102"/>
      <c r="N2855" s="102"/>
      <c r="O2855" s="99"/>
    </row>
    <row r="2856" spans="1:15">
      <c r="A2856" s="99"/>
      <c r="B2856" s="314">
        <v>1</v>
      </c>
      <c r="C2856" s="322">
        <v>14.9</v>
      </c>
      <c r="D2856" s="297">
        <v>20</v>
      </c>
      <c r="E2856" s="297">
        <v>13</v>
      </c>
      <c r="F2856" s="297">
        <v>14.4</v>
      </c>
      <c r="G2856" s="297">
        <v>7.6</v>
      </c>
      <c r="H2856" s="297">
        <v>-0.9</v>
      </c>
      <c r="I2856" s="297">
        <v>1.8</v>
      </c>
      <c r="J2856" s="297">
        <v>-0.5</v>
      </c>
      <c r="K2856" s="297">
        <v>1.3</v>
      </c>
      <c r="L2856" s="297">
        <v>1.7</v>
      </c>
      <c r="M2856" s="297">
        <v>8.5</v>
      </c>
      <c r="N2856" s="298">
        <v>14.4</v>
      </c>
      <c r="O2856" s="99"/>
    </row>
    <row r="2857" spans="1:15">
      <c r="A2857" s="99"/>
      <c r="B2857" s="315">
        <v>2</v>
      </c>
      <c r="C2857" s="312">
        <v>16.5</v>
      </c>
      <c r="D2857" s="295">
        <v>21.8</v>
      </c>
      <c r="E2857" s="295">
        <v>12.4</v>
      </c>
      <c r="F2857" s="295">
        <v>14.1</v>
      </c>
      <c r="G2857" s="295">
        <v>7</v>
      </c>
      <c r="H2857" s="295">
        <v>-1.7</v>
      </c>
      <c r="I2857" s="295">
        <v>2.1</v>
      </c>
      <c r="J2857" s="295">
        <v>-1.2</v>
      </c>
      <c r="K2857" s="295">
        <v>4</v>
      </c>
      <c r="L2857" s="295">
        <v>1.3</v>
      </c>
      <c r="M2857" s="295">
        <v>9.1999999999999993</v>
      </c>
      <c r="N2857" s="300">
        <v>18.8</v>
      </c>
      <c r="O2857" s="99"/>
    </row>
    <row r="2858" spans="1:15">
      <c r="A2858" s="99"/>
      <c r="B2858" s="315">
        <v>3</v>
      </c>
      <c r="C2858" s="312">
        <v>20.2</v>
      </c>
      <c r="D2858" s="295">
        <v>19</v>
      </c>
      <c r="E2858" s="295">
        <v>15</v>
      </c>
      <c r="F2858" s="295">
        <v>12.9</v>
      </c>
      <c r="G2858" s="295">
        <v>6.2</v>
      </c>
      <c r="H2858" s="295">
        <v>2.2000000000000002</v>
      </c>
      <c r="I2858" s="295">
        <v>1</v>
      </c>
      <c r="J2858" s="295">
        <v>-0.9</v>
      </c>
      <c r="K2858" s="295">
        <v>4.4000000000000004</v>
      </c>
      <c r="L2858" s="295">
        <v>2.1</v>
      </c>
      <c r="M2858" s="295">
        <v>11.8</v>
      </c>
      <c r="N2858" s="300">
        <v>19.600000000000001</v>
      </c>
      <c r="O2858" s="99"/>
    </row>
    <row r="2859" spans="1:15">
      <c r="A2859" s="99"/>
      <c r="B2859" s="315">
        <v>4</v>
      </c>
      <c r="C2859" s="312">
        <v>22.9</v>
      </c>
      <c r="D2859" s="295">
        <v>16</v>
      </c>
      <c r="E2859" s="295">
        <v>17.5</v>
      </c>
      <c r="F2859" s="295">
        <v>10.5</v>
      </c>
      <c r="G2859" s="295">
        <v>9.1</v>
      </c>
      <c r="H2859" s="295">
        <v>5.7</v>
      </c>
      <c r="I2859" s="295">
        <v>1.9</v>
      </c>
      <c r="J2859" s="295">
        <v>-3.7</v>
      </c>
      <c r="K2859" s="295">
        <v>2.2999999999999998</v>
      </c>
      <c r="L2859" s="295">
        <v>2.2000000000000002</v>
      </c>
      <c r="M2859" s="295">
        <v>16.7</v>
      </c>
      <c r="N2859" s="300">
        <v>16.3</v>
      </c>
      <c r="O2859" s="99"/>
    </row>
    <row r="2860" spans="1:15">
      <c r="A2860" s="99"/>
      <c r="B2860" s="315">
        <v>5</v>
      </c>
      <c r="C2860" s="312">
        <v>18.899999999999999</v>
      </c>
      <c r="D2860" s="295">
        <v>17.5</v>
      </c>
      <c r="E2860" s="295">
        <v>20.100000000000001</v>
      </c>
      <c r="F2860" s="295">
        <v>11.7</v>
      </c>
      <c r="G2860" s="295">
        <v>9.8000000000000007</v>
      </c>
      <c r="H2860" s="295">
        <v>4.0999999999999996</v>
      </c>
      <c r="I2860" s="295">
        <v>0.7</v>
      </c>
      <c r="J2860" s="295">
        <v>-3.7</v>
      </c>
      <c r="K2860" s="295">
        <v>2.4</v>
      </c>
      <c r="L2860" s="295">
        <v>2.5</v>
      </c>
      <c r="M2860" s="295">
        <v>17.899999999999999</v>
      </c>
      <c r="N2860" s="300">
        <v>20.399999999999999</v>
      </c>
      <c r="O2860" s="99"/>
    </row>
    <row r="2861" spans="1:15">
      <c r="A2861" s="99"/>
      <c r="B2861" s="315">
        <v>6</v>
      </c>
      <c r="C2861" s="312">
        <v>23</v>
      </c>
      <c r="D2861" s="295">
        <v>18.3</v>
      </c>
      <c r="E2861" s="295">
        <v>19.399999999999999</v>
      </c>
      <c r="F2861" s="295">
        <v>12.2</v>
      </c>
      <c r="G2861" s="295">
        <v>7.9</v>
      </c>
      <c r="H2861" s="295">
        <v>3.1</v>
      </c>
      <c r="I2861" s="295">
        <v>-0.4</v>
      </c>
      <c r="J2861" s="295">
        <v>-4.4000000000000004</v>
      </c>
      <c r="K2861" s="295">
        <v>3.5</v>
      </c>
      <c r="L2861" s="295">
        <v>1.5</v>
      </c>
      <c r="M2861" s="295">
        <v>13.6</v>
      </c>
      <c r="N2861" s="300">
        <v>24.2</v>
      </c>
      <c r="O2861" s="99"/>
    </row>
    <row r="2862" spans="1:15">
      <c r="A2862" s="99"/>
      <c r="B2862" s="315">
        <v>7</v>
      </c>
      <c r="C2862" s="312">
        <v>22.3</v>
      </c>
      <c r="D2862" s="295">
        <v>18.3</v>
      </c>
      <c r="E2862" s="295">
        <v>18.2</v>
      </c>
      <c r="F2862" s="295">
        <v>11.9</v>
      </c>
      <c r="G2862" s="295">
        <v>7.7</v>
      </c>
      <c r="H2862" s="295">
        <v>2.4</v>
      </c>
      <c r="I2862" s="295">
        <v>-2.8</v>
      </c>
      <c r="J2862" s="295">
        <v>-1</v>
      </c>
      <c r="K2862" s="295">
        <v>5.8</v>
      </c>
      <c r="L2862" s="295">
        <v>5.2</v>
      </c>
      <c r="M2862" s="295">
        <v>11.5</v>
      </c>
      <c r="N2862" s="300">
        <v>14.3</v>
      </c>
      <c r="O2862" s="99"/>
    </row>
    <row r="2863" spans="1:15">
      <c r="A2863" s="99"/>
      <c r="B2863" s="315">
        <v>8</v>
      </c>
      <c r="C2863" s="312">
        <v>19.5</v>
      </c>
      <c r="D2863" s="295">
        <v>20.399999999999999</v>
      </c>
      <c r="E2863" s="295">
        <v>17.2</v>
      </c>
      <c r="F2863" s="295">
        <v>12.5</v>
      </c>
      <c r="G2863" s="295">
        <v>7.4</v>
      </c>
      <c r="H2863" s="295">
        <v>0.7</v>
      </c>
      <c r="I2863" s="295">
        <v>1</v>
      </c>
      <c r="J2863" s="295">
        <v>-1.5</v>
      </c>
      <c r="K2863" s="295">
        <v>6.7</v>
      </c>
      <c r="L2863" s="295">
        <v>5.7</v>
      </c>
      <c r="M2863" s="295">
        <v>15</v>
      </c>
      <c r="N2863" s="300">
        <v>13</v>
      </c>
      <c r="O2863" s="99"/>
    </row>
    <row r="2864" spans="1:15">
      <c r="A2864" s="99"/>
      <c r="B2864" s="315">
        <v>9</v>
      </c>
      <c r="C2864" s="312">
        <v>14.5</v>
      </c>
      <c r="D2864" s="295">
        <v>20.9</v>
      </c>
      <c r="E2864" s="295">
        <v>14.3</v>
      </c>
      <c r="F2864" s="295">
        <v>14.3</v>
      </c>
      <c r="G2864" s="295">
        <v>5.9</v>
      </c>
      <c r="H2864" s="295">
        <v>-2.6</v>
      </c>
      <c r="I2864" s="295">
        <v>6.3</v>
      </c>
      <c r="J2864" s="295">
        <v>2.1</v>
      </c>
      <c r="K2864" s="295">
        <v>7.4</v>
      </c>
      <c r="L2864" s="295">
        <v>8.1999999999999993</v>
      </c>
      <c r="M2864" s="295">
        <v>11.6</v>
      </c>
      <c r="N2864" s="300">
        <v>10.3</v>
      </c>
      <c r="O2864" s="99"/>
    </row>
    <row r="2865" spans="1:15">
      <c r="A2865" s="99"/>
      <c r="B2865" s="315">
        <v>10</v>
      </c>
      <c r="C2865" s="312">
        <v>12.7</v>
      </c>
      <c r="D2865" s="295">
        <v>22.9</v>
      </c>
      <c r="E2865" s="295">
        <v>13.2</v>
      </c>
      <c r="F2865" s="295">
        <v>13.3</v>
      </c>
      <c r="G2865" s="295">
        <v>8</v>
      </c>
      <c r="H2865" s="295">
        <v>-1.1000000000000001</v>
      </c>
      <c r="I2865" s="295">
        <v>9.1</v>
      </c>
      <c r="J2865" s="295">
        <v>3</v>
      </c>
      <c r="K2865" s="295">
        <v>6.7</v>
      </c>
      <c r="L2865" s="295">
        <v>11.9</v>
      </c>
      <c r="M2865" s="295">
        <v>11.7</v>
      </c>
      <c r="N2865" s="300">
        <v>14.4</v>
      </c>
      <c r="O2865" s="99"/>
    </row>
    <row r="2866" spans="1:15">
      <c r="A2866" s="99"/>
      <c r="B2866" s="315">
        <v>11</v>
      </c>
      <c r="C2866" s="312">
        <v>16.7</v>
      </c>
      <c r="D2866" s="295">
        <v>17.2</v>
      </c>
      <c r="E2866" s="295">
        <v>13.5</v>
      </c>
      <c r="F2866" s="295">
        <v>14.1</v>
      </c>
      <c r="G2866" s="295">
        <v>10.5</v>
      </c>
      <c r="H2866" s="295">
        <v>1.7</v>
      </c>
      <c r="I2866" s="295">
        <v>1.8</v>
      </c>
      <c r="J2866" s="295">
        <v>1.6</v>
      </c>
      <c r="K2866" s="295">
        <v>2.7</v>
      </c>
      <c r="L2866" s="295">
        <v>13.6</v>
      </c>
      <c r="M2866" s="295">
        <v>13</v>
      </c>
      <c r="N2866" s="300">
        <v>16.899999999999999</v>
      </c>
      <c r="O2866" s="99"/>
    </row>
    <row r="2867" spans="1:15">
      <c r="A2867" s="99"/>
      <c r="B2867" s="315">
        <v>12</v>
      </c>
      <c r="C2867" s="312">
        <v>16.100000000000001</v>
      </c>
      <c r="D2867" s="295">
        <v>16.899999999999999</v>
      </c>
      <c r="E2867" s="295">
        <v>15.1</v>
      </c>
      <c r="F2867" s="295">
        <v>13.4</v>
      </c>
      <c r="G2867" s="295">
        <v>10.9</v>
      </c>
      <c r="H2867" s="295">
        <v>5.6</v>
      </c>
      <c r="I2867" s="295">
        <v>4.4000000000000004</v>
      </c>
      <c r="J2867" s="295">
        <v>-1</v>
      </c>
      <c r="K2867" s="295">
        <v>1.8</v>
      </c>
      <c r="L2867" s="295">
        <v>10.8</v>
      </c>
      <c r="M2867" s="295">
        <v>16.7</v>
      </c>
      <c r="N2867" s="300">
        <v>21.5</v>
      </c>
      <c r="O2867" s="99"/>
    </row>
    <row r="2868" spans="1:15">
      <c r="A2868" s="99"/>
      <c r="B2868" s="315">
        <v>13</v>
      </c>
      <c r="C2868" s="312">
        <v>16.8</v>
      </c>
      <c r="D2868" s="295">
        <v>16</v>
      </c>
      <c r="E2868" s="295">
        <v>16.399999999999999</v>
      </c>
      <c r="F2868" s="295">
        <v>13.6</v>
      </c>
      <c r="G2868" s="295">
        <v>9.4</v>
      </c>
      <c r="H2868" s="295">
        <v>6.5</v>
      </c>
      <c r="I2868" s="295">
        <v>6.7</v>
      </c>
      <c r="J2868" s="295">
        <v>-0.6</v>
      </c>
      <c r="K2868" s="295">
        <v>1.9</v>
      </c>
      <c r="L2868" s="295">
        <v>8</v>
      </c>
      <c r="M2868" s="295">
        <v>13.4</v>
      </c>
      <c r="N2868" s="300">
        <v>19.5</v>
      </c>
      <c r="O2868" s="99"/>
    </row>
    <row r="2869" spans="1:15">
      <c r="A2869" s="99"/>
      <c r="B2869" s="315">
        <v>14</v>
      </c>
      <c r="C2869" s="312">
        <v>17.600000000000001</v>
      </c>
      <c r="D2869" s="295">
        <v>15.6</v>
      </c>
      <c r="E2869" s="295">
        <v>15</v>
      </c>
      <c r="F2869" s="295">
        <v>13.6</v>
      </c>
      <c r="G2869" s="295">
        <v>11.3</v>
      </c>
      <c r="H2869" s="295">
        <v>5.4</v>
      </c>
      <c r="I2869" s="295">
        <v>4.8</v>
      </c>
      <c r="J2869" s="295">
        <v>-1.1000000000000001</v>
      </c>
      <c r="K2869" s="295">
        <v>2</v>
      </c>
      <c r="L2869" s="295">
        <v>10.6</v>
      </c>
      <c r="M2869" s="295">
        <v>8.6999999999999993</v>
      </c>
      <c r="N2869" s="300">
        <v>19.2</v>
      </c>
      <c r="O2869" s="99"/>
    </row>
    <row r="2870" spans="1:15">
      <c r="A2870" s="99"/>
      <c r="B2870" s="315">
        <v>15</v>
      </c>
      <c r="C2870" s="312">
        <v>19.600000000000001</v>
      </c>
      <c r="D2870" s="295">
        <v>13</v>
      </c>
      <c r="E2870" s="295">
        <v>17.899999999999999</v>
      </c>
      <c r="F2870" s="295">
        <v>11.2</v>
      </c>
      <c r="G2870" s="295">
        <v>9.9</v>
      </c>
      <c r="H2870" s="295">
        <v>6.3</v>
      </c>
      <c r="I2870" s="295">
        <v>1.1000000000000001</v>
      </c>
      <c r="J2870" s="295">
        <v>4.5</v>
      </c>
      <c r="K2870" s="295">
        <v>4.9000000000000004</v>
      </c>
      <c r="L2870" s="295">
        <v>16.600000000000001</v>
      </c>
      <c r="M2870" s="295">
        <v>11.9</v>
      </c>
      <c r="N2870" s="300">
        <v>14</v>
      </c>
      <c r="O2870" s="99"/>
    </row>
    <row r="2871" spans="1:15">
      <c r="A2871" s="99"/>
      <c r="B2871" s="315">
        <v>16</v>
      </c>
      <c r="C2871" s="312">
        <v>20.7</v>
      </c>
      <c r="D2871" s="295">
        <v>13.4</v>
      </c>
      <c r="E2871" s="295">
        <v>17.8</v>
      </c>
      <c r="F2871" s="295">
        <v>11.9</v>
      </c>
      <c r="G2871" s="295">
        <v>8.1</v>
      </c>
      <c r="H2871" s="295">
        <v>3.7</v>
      </c>
      <c r="I2871" s="295">
        <v>2.5</v>
      </c>
      <c r="J2871" s="295">
        <v>3.7</v>
      </c>
      <c r="K2871" s="295">
        <v>8.1</v>
      </c>
      <c r="L2871" s="295">
        <v>12.1</v>
      </c>
      <c r="M2871" s="295">
        <v>13.5</v>
      </c>
      <c r="N2871" s="300">
        <v>12.6</v>
      </c>
      <c r="O2871" s="99"/>
    </row>
    <row r="2872" spans="1:15">
      <c r="A2872" s="99"/>
      <c r="B2872" s="315">
        <v>17</v>
      </c>
      <c r="C2872" s="312">
        <v>21.5</v>
      </c>
      <c r="D2872" s="295">
        <v>15.7</v>
      </c>
      <c r="E2872" s="295">
        <v>17.399999999999999</v>
      </c>
      <c r="F2872" s="295">
        <v>12.3</v>
      </c>
      <c r="G2872" s="295">
        <v>7.5</v>
      </c>
      <c r="H2872" s="295">
        <v>2.2000000000000002</v>
      </c>
      <c r="I2872" s="295">
        <v>2.2999999999999998</v>
      </c>
      <c r="J2872" s="295">
        <v>-0.1</v>
      </c>
      <c r="K2872" s="295">
        <v>9.6</v>
      </c>
      <c r="L2872" s="295">
        <v>6.4</v>
      </c>
      <c r="M2872" s="295">
        <v>10.1</v>
      </c>
      <c r="N2872" s="300">
        <v>13.7</v>
      </c>
      <c r="O2872" s="99"/>
    </row>
    <row r="2873" spans="1:15">
      <c r="A2873" s="99"/>
      <c r="B2873" s="315">
        <v>18</v>
      </c>
      <c r="C2873" s="312">
        <v>22.7</v>
      </c>
      <c r="D2873" s="295">
        <v>14.5</v>
      </c>
      <c r="E2873" s="295">
        <v>17</v>
      </c>
      <c r="F2873" s="295">
        <v>12.1</v>
      </c>
      <c r="G2873" s="295">
        <v>6.7</v>
      </c>
      <c r="H2873" s="295">
        <v>6.7</v>
      </c>
      <c r="I2873" s="295">
        <v>1.2</v>
      </c>
      <c r="J2873" s="295">
        <v>0.9</v>
      </c>
      <c r="K2873" s="295">
        <v>8</v>
      </c>
      <c r="L2873" s="295">
        <v>4.2</v>
      </c>
      <c r="M2873" s="295">
        <v>15.6</v>
      </c>
      <c r="N2873" s="300">
        <v>13.4</v>
      </c>
      <c r="O2873" s="99"/>
    </row>
    <row r="2874" spans="1:15">
      <c r="A2874" s="99"/>
      <c r="B2874" s="315">
        <v>19</v>
      </c>
      <c r="C2874" s="312">
        <v>25.4</v>
      </c>
      <c r="D2874" s="295">
        <v>15.3</v>
      </c>
      <c r="E2874" s="295">
        <v>16.2</v>
      </c>
      <c r="F2874" s="295">
        <v>10.3</v>
      </c>
      <c r="G2874" s="295">
        <v>3.6</v>
      </c>
      <c r="H2874" s="295">
        <v>8.3000000000000007</v>
      </c>
      <c r="I2874" s="295">
        <v>0.8</v>
      </c>
      <c r="J2874" s="295">
        <v>-1.6</v>
      </c>
      <c r="K2874" s="295">
        <v>6.1</v>
      </c>
      <c r="L2874" s="295">
        <v>7.5</v>
      </c>
      <c r="M2874" s="295">
        <v>15.3</v>
      </c>
      <c r="N2874" s="300">
        <v>11.4</v>
      </c>
      <c r="O2874" s="99"/>
    </row>
    <row r="2875" spans="1:15">
      <c r="A2875" s="99"/>
      <c r="B2875" s="315">
        <v>20</v>
      </c>
      <c r="C2875" s="312">
        <v>26.6</v>
      </c>
      <c r="D2875" s="295">
        <v>13.4</v>
      </c>
      <c r="E2875" s="295">
        <v>16.7</v>
      </c>
      <c r="F2875" s="295">
        <v>13.2</v>
      </c>
      <c r="G2875" s="295">
        <v>3.7</v>
      </c>
      <c r="H2875" s="295">
        <v>3.8</v>
      </c>
      <c r="I2875" s="295">
        <v>-0.9</v>
      </c>
      <c r="J2875" s="295">
        <v>1.6</v>
      </c>
      <c r="K2875" s="295">
        <v>6.1</v>
      </c>
      <c r="L2875" s="295">
        <v>10.8</v>
      </c>
      <c r="M2875" s="295">
        <v>10.1</v>
      </c>
      <c r="N2875" s="300">
        <v>10.5</v>
      </c>
      <c r="O2875" s="99"/>
    </row>
    <row r="2876" spans="1:15">
      <c r="A2876" s="99"/>
      <c r="B2876" s="315">
        <v>21</v>
      </c>
      <c r="C2876" s="312">
        <v>21.8</v>
      </c>
      <c r="D2876" s="295">
        <v>13.7</v>
      </c>
      <c r="E2876" s="295">
        <v>13.6</v>
      </c>
      <c r="F2876" s="295">
        <v>11.1</v>
      </c>
      <c r="G2876" s="295">
        <v>3.4</v>
      </c>
      <c r="H2876" s="295">
        <v>4.0999999999999996</v>
      </c>
      <c r="I2876" s="295">
        <v>-0.6</v>
      </c>
      <c r="J2876" s="295">
        <v>1.9</v>
      </c>
      <c r="K2876" s="295">
        <v>4.5</v>
      </c>
      <c r="L2876" s="295">
        <v>13.4</v>
      </c>
      <c r="M2876" s="295">
        <v>11.1</v>
      </c>
      <c r="N2876" s="300">
        <v>12.3</v>
      </c>
      <c r="O2876" s="99"/>
    </row>
    <row r="2877" spans="1:15">
      <c r="A2877" s="99"/>
      <c r="B2877" s="315">
        <v>22</v>
      </c>
      <c r="C2877" s="312">
        <v>22</v>
      </c>
      <c r="D2877" s="295">
        <v>13.9</v>
      </c>
      <c r="E2877" s="295">
        <v>8.9</v>
      </c>
      <c r="F2877" s="295">
        <v>6.7</v>
      </c>
      <c r="G2877" s="295">
        <v>3.2</v>
      </c>
      <c r="H2877" s="295">
        <v>7.6</v>
      </c>
      <c r="I2877" s="295">
        <v>0.8</v>
      </c>
      <c r="J2877" s="295">
        <v>2.4</v>
      </c>
      <c r="K2877" s="295">
        <v>-0.5</v>
      </c>
      <c r="L2877" s="295">
        <v>6.3</v>
      </c>
      <c r="M2877" s="295">
        <v>12.2</v>
      </c>
      <c r="N2877" s="300">
        <v>11.7</v>
      </c>
      <c r="O2877" s="99"/>
    </row>
    <row r="2878" spans="1:15">
      <c r="A2878" s="99"/>
      <c r="B2878" s="315">
        <v>23</v>
      </c>
      <c r="C2878" s="312">
        <v>19.3</v>
      </c>
      <c r="D2878" s="295">
        <v>13.7</v>
      </c>
      <c r="E2878" s="295">
        <v>8.1</v>
      </c>
      <c r="F2878" s="295">
        <v>8.4</v>
      </c>
      <c r="G2878" s="295">
        <v>2.2000000000000002</v>
      </c>
      <c r="H2878" s="295">
        <v>9.4</v>
      </c>
      <c r="I2878" s="295">
        <v>-1.4</v>
      </c>
      <c r="J2878" s="295">
        <v>2.1</v>
      </c>
      <c r="K2878" s="295">
        <v>3.7</v>
      </c>
      <c r="L2878" s="295">
        <v>11</v>
      </c>
      <c r="M2878" s="295">
        <v>14.5</v>
      </c>
      <c r="N2878" s="300">
        <v>11.3</v>
      </c>
      <c r="O2878" s="99"/>
    </row>
    <row r="2879" spans="1:15">
      <c r="A2879" s="99"/>
      <c r="B2879" s="315">
        <v>24</v>
      </c>
      <c r="C2879" s="312">
        <v>17.2</v>
      </c>
      <c r="D2879" s="295">
        <v>10.8</v>
      </c>
      <c r="E2879" s="295">
        <v>8.8000000000000007</v>
      </c>
      <c r="F2879" s="295">
        <v>6.4</v>
      </c>
      <c r="G2879" s="295">
        <v>3.8</v>
      </c>
      <c r="H2879" s="295">
        <v>5.7</v>
      </c>
      <c r="I2879" s="295">
        <v>-1.6</v>
      </c>
      <c r="J2879" s="295">
        <v>3.6</v>
      </c>
      <c r="K2879" s="295">
        <v>6.7</v>
      </c>
      <c r="L2879" s="295">
        <v>13.6</v>
      </c>
      <c r="M2879" s="295">
        <v>14</v>
      </c>
      <c r="N2879" s="300">
        <v>11.9</v>
      </c>
      <c r="O2879" s="99"/>
    </row>
    <row r="2880" spans="1:15">
      <c r="A2880" s="99"/>
      <c r="B2880" s="315">
        <v>25</v>
      </c>
      <c r="C2880" s="312">
        <v>19.2</v>
      </c>
      <c r="D2880" s="295">
        <v>13.4</v>
      </c>
      <c r="E2880" s="295">
        <v>11.5</v>
      </c>
      <c r="F2880" s="295">
        <v>4.9000000000000004</v>
      </c>
      <c r="G2880" s="295">
        <v>2.1</v>
      </c>
      <c r="H2880" s="295">
        <v>3.3</v>
      </c>
      <c r="I2880" s="295">
        <v>0.1</v>
      </c>
      <c r="J2880" s="295">
        <v>2.5</v>
      </c>
      <c r="K2880" s="295">
        <v>11.4</v>
      </c>
      <c r="L2880" s="295">
        <v>15</v>
      </c>
      <c r="M2880" s="295">
        <v>14.8</v>
      </c>
      <c r="N2880" s="300">
        <v>14.7</v>
      </c>
      <c r="O2880" s="99"/>
    </row>
    <row r="2881" spans="1:15">
      <c r="A2881" s="99"/>
      <c r="B2881" s="315">
        <v>26</v>
      </c>
      <c r="C2881" s="312">
        <v>23.1</v>
      </c>
      <c r="D2881" s="295">
        <v>11.6</v>
      </c>
      <c r="E2881" s="295">
        <v>13</v>
      </c>
      <c r="F2881" s="295">
        <v>7.6</v>
      </c>
      <c r="G2881" s="295">
        <v>0.9</v>
      </c>
      <c r="H2881" s="295">
        <v>-2.9</v>
      </c>
      <c r="I2881" s="295">
        <v>0.4</v>
      </c>
      <c r="J2881" s="295">
        <v>2.7</v>
      </c>
      <c r="K2881" s="295">
        <v>7.6</v>
      </c>
      <c r="L2881" s="295">
        <v>13.8</v>
      </c>
      <c r="M2881" s="295">
        <v>10.6</v>
      </c>
      <c r="N2881" s="300">
        <v>17.7</v>
      </c>
      <c r="O2881" s="99"/>
    </row>
    <row r="2882" spans="1:15">
      <c r="A2882" s="99"/>
      <c r="B2882" s="315">
        <v>27</v>
      </c>
      <c r="C2882" s="312">
        <v>22.5</v>
      </c>
      <c r="D2882" s="295">
        <v>13.6</v>
      </c>
      <c r="E2882" s="295">
        <v>13.4</v>
      </c>
      <c r="F2882" s="295">
        <v>5.6</v>
      </c>
      <c r="G2882" s="295">
        <v>1.3</v>
      </c>
      <c r="H2882" s="295">
        <v>-5.2</v>
      </c>
      <c r="I2882" s="295">
        <v>1.2</v>
      </c>
      <c r="J2882" s="295">
        <v>2.6</v>
      </c>
      <c r="K2882" s="295">
        <v>5.8</v>
      </c>
      <c r="L2882" s="295">
        <v>13.7</v>
      </c>
      <c r="M2882" s="295">
        <v>9.1999999999999993</v>
      </c>
      <c r="N2882" s="300">
        <v>16.3</v>
      </c>
      <c r="O2882" s="99"/>
    </row>
    <row r="2883" spans="1:15">
      <c r="A2883" s="99"/>
      <c r="B2883" s="315">
        <v>28</v>
      </c>
      <c r="C2883" s="312">
        <v>20.6</v>
      </c>
      <c r="D2883" s="295">
        <v>14.8</v>
      </c>
      <c r="E2883" s="295">
        <v>12</v>
      </c>
      <c r="F2883" s="295">
        <v>3.5</v>
      </c>
      <c r="G2883" s="295">
        <v>0.9</v>
      </c>
      <c r="H2883" s="295">
        <v>-7.6</v>
      </c>
      <c r="I2883" s="295">
        <v>1.6</v>
      </c>
      <c r="J2883" s="295">
        <v>1.9</v>
      </c>
      <c r="K2883" s="295">
        <v>5.2</v>
      </c>
      <c r="L2883" s="295">
        <v>3.6</v>
      </c>
      <c r="M2883" s="295">
        <v>13.6</v>
      </c>
      <c r="N2883" s="300">
        <v>16.100000000000001</v>
      </c>
      <c r="O2883" s="99"/>
    </row>
    <row r="2884" spans="1:15">
      <c r="A2884" s="99"/>
      <c r="B2884" s="315">
        <v>29</v>
      </c>
      <c r="C2884" s="312">
        <v>20.2</v>
      </c>
      <c r="D2884" s="295">
        <v>15.7</v>
      </c>
      <c r="E2884" s="295">
        <v>13.7</v>
      </c>
      <c r="F2884" s="295">
        <v>2.9</v>
      </c>
      <c r="G2884" s="295">
        <v>1.4</v>
      </c>
      <c r="H2884" s="295">
        <v>-5.4</v>
      </c>
      <c r="I2884" s="295">
        <v>0.9</v>
      </c>
      <c r="J2884" s="295"/>
      <c r="K2884" s="295">
        <v>6.8</v>
      </c>
      <c r="L2884" s="295">
        <v>8.1999999999999993</v>
      </c>
      <c r="M2884" s="295">
        <v>15.9</v>
      </c>
      <c r="N2884" s="300">
        <v>17.899999999999999</v>
      </c>
      <c r="O2884" s="99"/>
    </row>
    <row r="2885" spans="1:15">
      <c r="A2885" s="99"/>
      <c r="B2885" s="315">
        <v>30</v>
      </c>
      <c r="C2885" s="312">
        <v>20.2</v>
      </c>
      <c r="D2885" s="295">
        <v>16.100000000000001</v>
      </c>
      <c r="E2885" s="295">
        <v>13.8</v>
      </c>
      <c r="F2885" s="295">
        <v>6.2</v>
      </c>
      <c r="G2885" s="295">
        <v>1.2</v>
      </c>
      <c r="H2885" s="295">
        <v>-5.5</v>
      </c>
      <c r="I2885" s="295">
        <v>-1.6</v>
      </c>
      <c r="J2885" s="295"/>
      <c r="K2885" s="295">
        <v>4.5999999999999996</v>
      </c>
      <c r="L2885" s="295">
        <v>9.4</v>
      </c>
      <c r="M2885" s="295">
        <v>12.6</v>
      </c>
      <c r="N2885" s="300">
        <v>19.8</v>
      </c>
      <c r="O2885" s="99"/>
    </row>
    <row r="2886" spans="1:15" ht="15" thickBot="1">
      <c r="A2886" s="99"/>
      <c r="B2886" s="323">
        <v>31</v>
      </c>
      <c r="C2886" s="313">
        <v>17.8</v>
      </c>
      <c r="D2886" s="302">
        <v>13.2</v>
      </c>
      <c r="E2886" s="302"/>
      <c r="F2886" s="302">
        <v>8</v>
      </c>
      <c r="G2886" s="302"/>
      <c r="H2886" s="302">
        <v>-3.4</v>
      </c>
      <c r="I2886" s="302">
        <v>-1.5</v>
      </c>
      <c r="J2886" s="302"/>
      <c r="K2886" s="302">
        <v>4.8</v>
      </c>
      <c r="L2886" s="302"/>
      <c r="M2886" s="302">
        <v>14.9</v>
      </c>
      <c r="N2886" s="303"/>
      <c r="O2886" s="99"/>
    </row>
    <row r="2887" spans="1:15">
      <c r="A2887" s="306" t="s">
        <v>652</v>
      </c>
      <c r="B2887" s="304" t="s">
        <v>211</v>
      </c>
      <c r="C2887" s="219">
        <v>0</v>
      </c>
      <c r="D2887" s="219">
        <v>0</v>
      </c>
      <c r="E2887" s="219">
        <v>7</v>
      </c>
      <c r="F2887" s="219">
        <v>22</v>
      </c>
      <c r="G2887" s="219">
        <v>31</v>
      </c>
      <c r="H2887" s="219">
        <v>31</v>
      </c>
      <c r="I2887" s="219">
        <v>31</v>
      </c>
      <c r="J2887" s="219">
        <v>28</v>
      </c>
      <c r="K2887" s="219">
        <v>31</v>
      </c>
      <c r="L2887" s="219">
        <v>24</v>
      </c>
      <c r="M2887" s="219">
        <v>15</v>
      </c>
      <c r="N2887" s="220">
        <v>9</v>
      </c>
    </row>
    <row r="2888" spans="1:15" ht="15" thickBot="1">
      <c r="A2888" s="307" t="s">
        <v>651</v>
      </c>
      <c r="B2888" s="305" t="s">
        <v>650</v>
      </c>
      <c r="C2888" s="211">
        <v>19.7741935483871</v>
      </c>
      <c r="D2888" s="211">
        <v>16.019354838709678</v>
      </c>
      <c r="E2888" s="211">
        <v>14.669999999999998</v>
      </c>
      <c r="F2888" s="211">
        <v>10.477419354838709</v>
      </c>
      <c r="G2888" s="211">
        <v>5.9533333333333331</v>
      </c>
      <c r="H2888" s="211">
        <v>2.0064516129032257</v>
      </c>
      <c r="I2888" s="211">
        <v>1.4096774193548387</v>
      </c>
      <c r="J2888" s="211">
        <v>0.56428571428571428</v>
      </c>
      <c r="K2888" s="211">
        <v>5.0419354838709678</v>
      </c>
      <c r="L2888" s="211">
        <v>8.3633333333333351</v>
      </c>
      <c r="M2888" s="211">
        <v>12.877419354838709</v>
      </c>
      <c r="N2888" s="212">
        <v>15.603333333333332</v>
      </c>
    </row>
    <row r="2889" spans="1:15">
      <c r="B2889" s="108"/>
      <c r="C2889" s="105"/>
      <c r="D2889" s="105"/>
      <c r="E2889" s="107"/>
      <c r="F2889" s="105"/>
      <c r="G2889" s="105"/>
      <c r="H2889" s="106"/>
      <c r="I2889" s="105"/>
      <c r="J2889" s="105"/>
      <c r="K2889" s="105"/>
      <c r="L2889" s="105"/>
      <c r="M2889" s="105"/>
      <c r="N2889" s="105"/>
    </row>
    <row r="2890" spans="1:15" ht="15" thickBot="1">
      <c r="B2890" s="108"/>
      <c r="C2890" s="105"/>
      <c r="D2890" s="105"/>
      <c r="E2890" s="107"/>
      <c r="F2890" s="105"/>
      <c r="G2890" s="105"/>
      <c r="H2890" s="106"/>
      <c r="I2890" s="105"/>
      <c r="J2890" s="105"/>
      <c r="K2890" s="105"/>
      <c r="L2890" s="105"/>
      <c r="M2890" s="105"/>
      <c r="N2890" s="105"/>
    </row>
    <row r="2891" spans="1:15" ht="15" thickBot="1">
      <c r="A2891" s="318" t="s">
        <v>671</v>
      </c>
      <c r="B2891" s="284" t="s">
        <v>236</v>
      </c>
      <c r="C2891" s="285" t="s">
        <v>667</v>
      </c>
      <c r="D2891" s="285" t="s">
        <v>667</v>
      </c>
      <c r="E2891" s="285" t="s">
        <v>667</v>
      </c>
      <c r="F2891" s="285" t="s">
        <v>667</v>
      </c>
      <c r="G2891" s="285" t="s">
        <v>667</v>
      </c>
      <c r="H2891" s="285" t="s">
        <v>667</v>
      </c>
      <c r="I2891" s="285" t="s">
        <v>666</v>
      </c>
      <c r="J2891" s="285" t="s">
        <v>666</v>
      </c>
      <c r="K2891" s="285" t="s">
        <v>666</v>
      </c>
      <c r="L2891" s="285" t="s">
        <v>666</v>
      </c>
      <c r="M2891" s="285" t="s">
        <v>666</v>
      </c>
      <c r="N2891" s="286" t="s">
        <v>666</v>
      </c>
      <c r="O2891" s="99"/>
    </row>
    <row r="2892" spans="1:15" ht="15" thickBot="1">
      <c r="A2892" s="102"/>
      <c r="B2892" s="287" t="s">
        <v>195</v>
      </c>
      <c r="C2892" s="288" t="s">
        <v>665</v>
      </c>
      <c r="D2892" s="288" t="s">
        <v>664</v>
      </c>
      <c r="E2892" s="288" t="s">
        <v>663</v>
      </c>
      <c r="F2892" s="288" t="s">
        <v>662</v>
      </c>
      <c r="G2892" s="288" t="s">
        <v>661</v>
      </c>
      <c r="H2892" s="288" t="s">
        <v>660</v>
      </c>
      <c r="I2892" s="288" t="s">
        <v>659</v>
      </c>
      <c r="J2892" s="288" t="s">
        <v>658</v>
      </c>
      <c r="K2892" s="288" t="s">
        <v>657</v>
      </c>
      <c r="L2892" s="288" t="s">
        <v>656</v>
      </c>
      <c r="M2892" s="288" t="s">
        <v>655</v>
      </c>
      <c r="N2892" s="289" t="s">
        <v>654</v>
      </c>
      <c r="O2892" s="99"/>
    </row>
    <row r="2893" spans="1:15" ht="15" thickBot="1">
      <c r="A2893" s="102"/>
      <c r="B2893" s="319" t="s">
        <v>653</v>
      </c>
      <c r="C2893" s="102"/>
      <c r="D2893" s="102"/>
      <c r="E2893" s="104"/>
      <c r="F2893" s="102"/>
      <c r="G2893" s="102"/>
      <c r="H2893" s="103"/>
      <c r="I2893" s="102"/>
      <c r="J2893" s="102"/>
      <c r="K2893" s="102"/>
      <c r="L2893" s="102"/>
      <c r="M2893" s="102"/>
      <c r="N2893" s="102"/>
      <c r="O2893" s="99"/>
    </row>
    <row r="2894" spans="1:15">
      <c r="A2894" s="99"/>
      <c r="B2894" s="314">
        <v>1</v>
      </c>
      <c r="C2894" s="322">
        <v>15</v>
      </c>
      <c r="D2894" s="297">
        <v>19.600000000000001</v>
      </c>
      <c r="E2894" s="297">
        <v>14.8</v>
      </c>
      <c r="F2894" s="297">
        <v>13.8</v>
      </c>
      <c r="G2894" s="297">
        <v>9.5</v>
      </c>
      <c r="H2894" s="297">
        <v>0.7</v>
      </c>
      <c r="I2894" s="297">
        <v>3.2</v>
      </c>
      <c r="J2894" s="297">
        <v>1.7</v>
      </c>
      <c r="K2894" s="297">
        <v>3.1</v>
      </c>
      <c r="L2894" s="297">
        <v>4.3</v>
      </c>
      <c r="M2894" s="297">
        <v>10.199999999999999</v>
      </c>
      <c r="N2894" s="298">
        <v>16</v>
      </c>
      <c r="O2894" s="99"/>
    </row>
    <row r="2895" spans="1:15">
      <c r="A2895" s="99"/>
      <c r="B2895" s="315">
        <v>2</v>
      </c>
      <c r="C2895" s="312">
        <v>16.5</v>
      </c>
      <c r="D2895" s="295">
        <v>22.4</v>
      </c>
      <c r="E2895" s="295">
        <v>14.2</v>
      </c>
      <c r="F2895" s="295">
        <v>12.6</v>
      </c>
      <c r="G2895" s="295">
        <v>7.8</v>
      </c>
      <c r="H2895" s="295">
        <v>-0.1</v>
      </c>
      <c r="I2895" s="295">
        <v>3.3</v>
      </c>
      <c r="J2895" s="295">
        <v>0</v>
      </c>
      <c r="K2895" s="295">
        <v>4.7</v>
      </c>
      <c r="L2895" s="295">
        <v>3.5</v>
      </c>
      <c r="M2895" s="295">
        <v>10.7</v>
      </c>
      <c r="N2895" s="300">
        <v>16.899999999999999</v>
      </c>
      <c r="O2895" s="99"/>
    </row>
    <row r="2896" spans="1:15">
      <c r="A2896" s="99"/>
      <c r="B2896" s="315">
        <v>3</v>
      </c>
      <c r="C2896" s="312">
        <v>19.5</v>
      </c>
      <c r="D2896" s="295">
        <v>21</v>
      </c>
      <c r="E2896" s="295">
        <v>15.7</v>
      </c>
      <c r="F2896" s="295">
        <v>10.9</v>
      </c>
      <c r="G2896" s="295">
        <v>7.5</v>
      </c>
      <c r="H2896" s="295">
        <v>2</v>
      </c>
      <c r="I2896" s="295">
        <v>2.2999999999999998</v>
      </c>
      <c r="J2896" s="295">
        <v>-0.9</v>
      </c>
      <c r="K2896" s="295">
        <v>4.7</v>
      </c>
      <c r="L2896" s="295">
        <v>2.2999999999999998</v>
      </c>
      <c r="M2896" s="295">
        <v>12.7</v>
      </c>
      <c r="N2896" s="300">
        <v>20.9</v>
      </c>
      <c r="O2896" s="99"/>
    </row>
    <row r="2897" spans="1:15">
      <c r="A2897" s="99"/>
      <c r="B2897" s="315">
        <v>4</v>
      </c>
      <c r="C2897" s="312">
        <v>22.5</v>
      </c>
      <c r="D2897" s="295">
        <v>17.8</v>
      </c>
      <c r="E2897" s="295">
        <v>17.8</v>
      </c>
      <c r="F2897" s="295">
        <v>9.6</v>
      </c>
      <c r="G2897" s="295">
        <v>5.8</v>
      </c>
      <c r="H2897" s="295">
        <v>5.7</v>
      </c>
      <c r="I2897" s="295">
        <v>3.1</v>
      </c>
      <c r="J2897" s="295">
        <v>-2.4</v>
      </c>
      <c r="K2897" s="295">
        <v>3</v>
      </c>
      <c r="L2897" s="295">
        <v>3.3</v>
      </c>
      <c r="M2897" s="295">
        <v>15.9</v>
      </c>
      <c r="N2897" s="300">
        <v>17.5</v>
      </c>
      <c r="O2897" s="99"/>
    </row>
    <row r="2898" spans="1:15">
      <c r="A2898" s="99"/>
      <c r="B2898" s="315">
        <v>5</v>
      </c>
      <c r="C2898" s="312">
        <v>21.2</v>
      </c>
      <c r="D2898" s="295">
        <v>18</v>
      </c>
      <c r="E2898" s="295">
        <v>18.399999999999999</v>
      </c>
      <c r="F2898" s="295">
        <v>12</v>
      </c>
      <c r="G2898" s="295">
        <v>7.8</v>
      </c>
      <c r="H2898" s="295">
        <v>4.8</v>
      </c>
      <c r="I2898" s="295">
        <v>2.8</v>
      </c>
      <c r="J2898" s="295">
        <v>-2.4</v>
      </c>
      <c r="K2898" s="295">
        <v>3.8</v>
      </c>
      <c r="L2898" s="295">
        <v>4.0999999999999996</v>
      </c>
      <c r="M2898" s="295">
        <v>18.5</v>
      </c>
      <c r="N2898" s="300">
        <v>19.100000000000001</v>
      </c>
      <c r="O2898" s="99"/>
    </row>
    <row r="2899" spans="1:15">
      <c r="A2899" s="99"/>
      <c r="B2899" s="315">
        <v>6</v>
      </c>
      <c r="C2899" s="312">
        <v>23.6</v>
      </c>
      <c r="D2899" s="295">
        <v>17.899999999999999</v>
      </c>
      <c r="E2899" s="295">
        <v>18.5</v>
      </c>
      <c r="F2899" s="295">
        <v>11.5</v>
      </c>
      <c r="G2899" s="295">
        <v>9.1</v>
      </c>
      <c r="H2899" s="295">
        <v>4.9000000000000004</v>
      </c>
      <c r="I2899" s="295">
        <v>1.2</v>
      </c>
      <c r="J2899" s="295">
        <v>-3.8</v>
      </c>
      <c r="K2899" s="295">
        <v>3.7</v>
      </c>
      <c r="L2899" s="295">
        <v>2.4</v>
      </c>
      <c r="M2899" s="295">
        <v>12.9</v>
      </c>
      <c r="N2899" s="300">
        <v>23.6</v>
      </c>
      <c r="O2899" s="99"/>
    </row>
    <row r="2900" spans="1:15">
      <c r="A2900" s="99"/>
      <c r="B2900" s="315">
        <v>7</v>
      </c>
      <c r="C2900" s="312">
        <v>22.4</v>
      </c>
      <c r="D2900" s="295">
        <v>19.399999999999999</v>
      </c>
      <c r="E2900" s="295">
        <v>15.8</v>
      </c>
      <c r="F2900" s="295">
        <v>10.8</v>
      </c>
      <c r="G2900" s="295">
        <v>8.6</v>
      </c>
      <c r="H2900" s="295">
        <v>2.4</v>
      </c>
      <c r="I2900" s="295">
        <v>-1</v>
      </c>
      <c r="J2900" s="295">
        <v>-0.8</v>
      </c>
      <c r="K2900" s="295">
        <v>3.4</v>
      </c>
      <c r="L2900" s="295">
        <v>7.1</v>
      </c>
      <c r="M2900" s="295">
        <v>11</v>
      </c>
      <c r="N2900" s="300">
        <v>17</v>
      </c>
      <c r="O2900" s="99"/>
    </row>
    <row r="2901" spans="1:15">
      <c r="A2901" s="99"/>
      <c r="B2901" s="315">
        <v>8</v>
      </c>
      <c r="C2901" s="312">
        <v>21.3</v>
      </c>
      <c r="D2901" s="295">
        <v>19.8</v>
      </c>
      <c r="E2901" s="295">
        <v>18</v>
      </c>
      <c r="F2901" s="295">
        <v>12.7</v>
      </c>
      <c r="G2901" s="295">
        <v>5.8</v>
      </c>
      <c r="H2901" s="295">
        <v>0.3</v>
      </c>
      <c r="I2901" s="295">
        <v>5.2</v>
      </c>
      <c r="J2901" s="295">
        <v>-0.4</v>
      </c>
      <c r="K2901" s="295">
        <v>3.2</v>
      </c>
      <c r="L2901" s="295">
        <v>7.9</v>
      </c>
      <c r="M2901" s="295">
        <v>12.6</v>
      </c>
      <c r="N2901" s="300">
        <v>14.3</v>
      </c>
      <c r="O2901" s="99"/>
    </row>
    <row r="2902" spans="1:15">
      <c r="A2902" s="99"/>
      <c r="B2902" s="315">
        <v>9</v>
      </c>
      <c r="C2902" s="312">
        <v>15.7</v>
      </c>
      <c r="D2902" s="295">
        <v>20</v>
      </c>
      <c r="E2902" s="295">
        <v>14.3</v>
      </c>
      <c r="F2902" s="295">
        <v>12</v>
      </c>
      <c r="G2902" s="295">
        <v>6.9</v>
      </c>
      <c r="H2902" s="295">
        <v>-1.5</v>
      </c>
      <c r="I2902" s="295">
        <v>7.8</v>
      </c>
      <c r="J2902" s="295">
        <v>4.3</v>
      </c>
      <c r="K2902" s="295">
        <v>3</v>
      </c>
      <c r="L2902" s="295">
        <v>7.4</v>
      </c>
      <c r="M2902" s="295">
        <v>14.7</v>
      </c>
      <c r="N2902" s="300">
        <v>12.1</v>
      </c>
      <c r="O2902" s="99"/>
    </row>
    <row r="2903" spans="1:15">
      <c r="A2903" s="99"/>
      <c r="B2903" s="315">
        <v>10</v>
      </c>
      <c r="C2903" s="312">
        <v>13.5</v>
      </c>
      <c r="D2903" s="295">
        <v>21.7</v>
      </c>
      <c r="E2903" s="295">
        <v>13.4</v>
      </c>
      <c r="F2903" s="295">
        <v>14.5</v>
      </c>
      <c r="G2903" s="295">
        <v>8.6999999999999993</v>
      </c>
      <c r="H2903" s="295">
        <v>1.3</v>
      </c>
      <c r="I2903" s="295">
        <v>10.4</v>
      </c>
      <c r="J2903" s="295">
        <v>4.7</v>
      </c>
      <c r="K2903" s="295">
        <v>6.5</v>
      </c>
      <c r="L2903" s="295">
        <v>9.8000000000000007</v>
      </c>
      <c r="M2903" s="295">
        <v>13.8</v>
      </c>
      <c r="N2903" s="300">
        <v>14.5</v>
      </c>
      <c r="O2903" s="99"/>
    </row>
    <row r="2904" spans="1:15">
      <c r="A2904" s="99"/>
      <c r="B2904" s="315">
        <v>11</v>
      </c>
      <c r="C2904" s="312">
        <v>17.8</v>
      </c>
      <c r="D2904" s="295">
        <v>17.2</v>
      </c>
      <c r="E2904" s="295">
        <v>14.4</v>
      </c>
      <c r="F2904" s="295">
        <v>14.8</v>
      </c>
      <c r="G2904" s="295">
        <v>10.7</v>
      </c>
      <c r="H2904" s="295">
        <v>3.8</v>
      </c>
      <c r="I2904" s="295">
        <v>4.2</v>
      </c>
      <c r="J2904" s="295">
        <v>0.8</v>
      </c>
      <c r="K2904" s="295">
        <v>4.4000000000000004</v>
      </c>
      <c r="L2904" s="295">
        <v>12</v>
      </c>
      <c r="M2904" s="295">
        <v>13.1</v>
      </c>
      <c r="N2904" s="300">
        <v>16.3</v>
      </c>
      <c r="O2904" s="99"/>
    </row>
    <row r="2905" spans="1:15">
      <c r="A2905" s="99"/>
      <c r="B2905" s="315">
        <v>12</v>
      </c>
      <c r="C2905" s="312">
        <v>16.8</v>
      </c>
      <c r="D2905" s="295">
        <v>16.100000000000001</v>
      </c>
      <c r="E2905" s="295">
        <v>16.399999999999999</v>
      </c>
      <c r="F2905" s="295">
        <v>13.4</v>
      </c>
      <c r="G2905" s="295">
        <v>10.9</v>
      </c>
      <c r="H2905" s="295">
        <v>7.6</v>
      </c>
      <c r="I2905" s="295">
        <v>5.9</v>
      </c>
      <c r="J2905" s="295">
        <v>0.3</v>
      </c>
      <c r="K2905" s="295">
        <v>3.2</v>
      </c>
      <c r="L2905" s="295">
        <v>11.5</v>
      </c>
      <c r="M2905" s="295">
        <v>16.5</v>
      </c>
      <c r="N2905" s="300">
        <v>21.3</v>
      </c>
      <c r="O2905" s="99"/>
    </row>
    <row r="2906" spans="1:15">
      <c r="A2906" s="99"/>
      <c r="B2906" s="315">
        <v>13</v>
      </c>
      <c r="C2906" s="312">
        <v>17.3</v>
      </c>
      <c r="D2906" s="295">
        <v>16.100000000000001</v>
      </c>
      <c r="E2906" s="295">
        <v>17</v>
      </c>
      <c r="F2906" s="295">
        <v>14.1</v>
      </c>
      <c r="G2906" s="295">
        <v>10.7</v>
      </c>
      <c r="H2906" s="295">
        <v>8.4</v>
      </c>
      <c r="I2906" s="295">
        <v>8</v>
      </c>
      <c r="J2906" s="295">
        <v>0.6</v>
      </c>
      <c r="K2906" s="295">
        <v>4</v>
      </c>
      <c r="L2906" s="295">
        <v>7.7</v>
      </c>
      <c r="M2906" s="295">
        <v>15.8</v>
      </c>
      <c r="N2906" s="300">
        <v>21</v>
      </c>
      <c r="O2906" s="99"/>
    </row>
    <row r="2907" spans="1:15">
      <c r="A2907" s="99"/>
      <c r="B2907" s="315">
        <v>14</v>
      </c>
      <c r="C2907" s="312">
        <v>19.600000000000001</v>
      </c>
      <c r="D2907" s="295">
        <v>17.100000000000001</v>
      </c>
      <c r="E2907" s="295">
        <v>16.5</v>
      </c>
      <c r="F2907" s="295">
        <v>13</v>
      </c>
      <c r="G2907" s="295">
        <v>11.4</v>
      </c>
      <c r="H2907" s="295">
        <v>7.2</v>
      </c>
      <c r="I2907" s="295">
        <v>6</v>
      </c>
      <c r="J2907" s="295">
        <v>0.4</v>
      </c>
      <c r="K2907" s="295">
        <v>3.6</v>
      </c>
      <c r="L2907" s="295">
        <v>11.3</v>
      </c>
      <c r="M2907" s="295">
        <v>12</v>
      </c>
      <c r="N2907" s="300">
        <v>19.399999999999999</v>
      </c>
      <c r="O2907" s="99"/>
    </row>
    <row r="2908" spans="1:15">
      <c r="A2908" s="99"/>
      <c r="B2908" s="315">
        <v>15</v>
      </c>
      <c r="C2908" s="312">
        <v>20.9</v>
      </c>
      <c r="D2908" s="295">
        <v>14.1</v>
      </c>
      <c r="E2908" s="295">
        <v>17.3</v>
      </c>
      <c r="F2908" s="295">
        <v>11.4</v>
      </c>
      <c r="G2908" s="295">
        <v>11.3</v>
      </c>
      <c r="H2908" s="295">
        <v>7.2</v>
      </c>
      <c r="I2908" s="295">
        <v>0.3</v>
      </c>
      <c r="J2908" s="295">
        <v>3.2</v>
      </c>
      <c r="K2908" s="295">
        <v>4.9000000000000004</v>
      </c>
      <c r="L2908" s="295">
        <v>16</v>
      </c>
      <c r="M2908" s="295">
        <v>10.8</v>
      </c>
      <c r="N2908" s="300">
        <v>16</v>
      </c>
      <c r="O2908" s="99"/>
    </row>
    <row r="2909" spans="1:15">
      <c r="A2909" s="99"/>
      <c r="B2909" s="315">
        <v>16</v>
      </c>
      <c r="C2909" s="312">
        <v>21.4</v>
      </c>
      <c r="D2909" s="295">
        <v>14.4</v>
      </c>
      <c r="E2909" s="295">
        <v>16.899999999999999</v>
      </c>
      <c r="F2909" s="295">
        <v>14.3</v>
      </c>
      <c r="G2909" s="295">
        <v>9.1</v>
      </c>
      <c r="H2909" s="295">
        <v>4.2</v>
      </c>
      <c r="I2909" s="295">
        <v>1.7</v>
      </c>
      <c r="J2909" s="295">
        <v>2</v>
      </c>
      <c r="K2909" s="295">
        <v>8.3000000000000007</v>
      </c>
      <c r="L2909" s="295">
        <v>14.1</v>
      </c>
      <c r="M2909" s="295">
        <v>15.2</v>
      </c>
      <c r="N2909" s="300">
        <v>14.3</v>
      </c>
      <c r="O2909" s="99"/>
    </row>
    <row r="2910" spans="1:15">
      <c r="A2910" s="99"/>
      <c r="B2910" s="315">
        <v>17</v>
      </c>
      <c r="C2910" s="312">
        <v>19.7</v>
      </c>
      <c r="D2910" s="295">
        <v>15.5</v>
      </c>
      <c r="E2910" s="295">
        <v>16.7</v>
      </c>
      <c r="F2910" s="295">
        <v>12.3</v>
      </c>
      <c r="G2910" s="295">
        <v>6.7</v>
      </c>
      <c r="H2910" s="295">
        <v>3.8</v>
      </c>
      <c r="I2910" s="295">
        <v>3.4</v>
      </c>
      <c r="J2910" s="295">
        <v>-0.6</v>
      </c>
      <c r="K2910" s="295">
        <v>7.6</v>
      </c>
      <c r="L2910" s="295">
        <v>7.7</v>
      </c>
      <c r="M2910" s="295">
        <v>11.3</v>
      </c>
      <c r="N2910" s="300">
        <v>14.1</v>
      </c>
      <c r="O2910" s="99"/>
    </row>
    <row r="2911" spans="1:15">
      <c r="A2911" s="99"/>
      <c r="B2911" s="315">
        <v>18</v>
      </c>
      <c r="C2911" s="312">
        <v>21.9</v>
      </c>
      <c r="D2911" s="295">
        <v>15.9</v>
      </c>
      <c r="E2911" s="295">
        <v>14.5</v>
      </c>
      <c r="F2911" s="295">
        <v>10.1</v>
      </c>
      <c r="G2911" s="295">
        <v>7.8</v>
      </c>
      <c r="H2911" s="295">
        <v>9.1999999999999993</v>
      </c>
      <c r="I2911" s="295">
        <v>-0.2</v>
      </c>
      <c r="J2911" s="295">
        <v>1.8</v>
      </c>
      <c r="K2911" s="295">
        <v>4</v>
      </c>
      <c r="L2911" s="295">
        <v>5.5</v>
      </c>
      <c r="M2911" s="295">
        <v>13.8</v>
      </c>
      <c r="N2911" s="300">
        <v>15.3</v>
      </c>
      <c r="O2911" s="99"/>
    </row>
    <row r="2912" spans="1:15">
      <c r="A2912" s="99"/>
      <c r="B2912" s="315">
        <v>19</v>
      </c>
      <c r="C2912" s="312">
        <v>23.2</v>
      </c>
      <c r="D2912" s="295">
        <v>14.8</v>
      </c>
      <c r="E2912" s="295">
        <v>17</v>
      </c>
      <c r="F2912" s="295">
        <v>11.8</v>
      </c>
      <c r="G2912" s="295">
        <v>5.5</v>
      </c>
      <c r="H2912" s="295">
        <v>9.1</v>
      </c>
      <c r="I2912" s="295">
        <v>1.6</v>
      </c>
      <c r="J2912" s="295">
        <v>-0.6</v>
      </c>
      <c r="K2912" s="295">
        <v>3</v>
      </c>
      <c r="L2912" s="295">
        <v>6.6</v>
      </c>
      <c r="M2912" s="295">
        <v>15.9</v>
      </c>
      <c r="N2912" s="300">
        <v>12.7</v>
      </c>
      <c r="O2912" s="99"/>
    </row>
    <row r="2913" spans="1:15">
      <c r="A2913" s="99"/>
      <c r="B2913" s="315">
        <v>20</v>
      </c>
      <c r="C2913" s="312">
        <v>24</v>
      </c>
      <c r="D2913" s="295">
        <v>13.3</v>
      </c>
      <c r="E2913" s="295">
        <v>15</v>
      </c>
      <c r="F2913" s="295">
        <v>13.3</v>
      </c>
      <c r="G2913" s="295">
        <v>5.8</v>
      </c>
      <c r="H2913" s="295">
        <v>4.8</v>
      </c>
      <c r="I2913" s="295">
        <v>0.1</v>
      </c>
      <c r="J2913" s="295">
        <v>2</v>
      </c>
      <c r="K2913" s="295">
        <v>2.1</v>
      </c>
      <c r="L2913" s="295">
        <v>12.2</v>
      </c>
      <c r="M2913" s="295">
        <v>10.8</v>
      </c>
      <c r="N2913" s="300">
        <v>11.9</v>
      </c>
      <c r="O2913" s="99"/>
    </row>
    <row r="2914" spans="1:15">
      <c r="A2914" s="99"/>
      <c r="B2914" s="315">
        <v>21</v>
      </c>
      <c r="C2914" s="312">
        <v>21.7</v>
      </c>
      <c r="D2914" s="295">
        <v>13.2</v>
      </c>
      <c r="E2914" s="295">
        <v>15</v>
      </c>
      <c r="F2914" s="295">
        <v>11.8</v>
      </c>
      <c r="G2914" s="295">
        <v>4.8</v>
      </c>
      <c r="H2914" s="295">
        <v>6</v>
      </c>
      <c r="I2914" s="295">
        <v>-0.1</v>
      </c>
      <c r="J2914" s="295">
        <v>-0.6</v>
      </c>
      <c r="K2914" s="295">
        <v>4.8</v>
      </c>
      <c r="L2914" s="295">
        <v>14.1</v>
      </c>
      <c r="M2914" s="295">
        <v>10.5</v>
      </c>
      <c r="N2914" s="300">
        <v>13.8</v>
      </c>
      <c r="O2914" s="99"/>
    </row>
    <row r="2915" spans="1:15">
      <c r="A2915" s="99"/>
      <c r="B2915" s="315">
        <v>22</v>
      </c>
      <c r="C2915" s="312">
        <v>23.5</v>
      </c>
      <c r="D2915" s="295">
        <v>12.6</v>
      </c>
      <c r="E2915" s="295">
        <v>10.7</v>
      </c>
      <c r="F2915" s="295">
        <v>7.6</v>
      </c>
      <c r="G2915" s="295">
        <v>4.5999999999999996</v>
      </c>
      <c r="H2915" s="295">
        <v>7.9</v>
      </c>
      <c r="I2915" s="295">
        <v>2.8</v>
      </c>
      <c r="J2915" s="295">
        <v>0.6</v>
      </c>
      <c r="K2915" s="295">
        <v>1.6</v>
      </c>
      <c r="L2915" s="295">
        <v>9.1</v>
      </c>
      <c r="M2915" s="295">
        <v>11.9</v>
      </c>
      <c r="N2915" s="300">
        <v>13.7</v>
      </c>
      <c r="O2915" s="99"/>
    </row>
    <row r="2916" spans="1:15">
      <c r="A2916" s="99"/>
      <c r="B2916" s="315">
        <v>23</v>
      </c>
      <c r="C2916" s="312">
        <v>21.7</v>
      </c>
      <c r="D2916" s="295">
        <v>14.4</v>
      </c>
      <c r="E2916" s="295">
        <v>8.8000000000000007</v>
      </c>
      <c r="F2916" s="295">
        <v>10.9</v>
      </c>
      <c r="G2916" s="295">
        <v>3.4</v>
      </c>
      <c r="H2916" s="295">
        <v>9.9</v>
      </c>
      <c r="I2916" s="295">
        <v>0.9</v>
      </c>
      <c r="J2916" s="295">
        <v>2.5</v>
      </c>
      <c r="K2916" s="295">
        <v>3.3</v>
      </c>
      <c r="L2916" s="295">
        <v>10.199999999999999</v>
      </c>
      <c r="M2916" s="295">
        <v>15.8</v>
      </c>
      <c r="N2916" s="300">
        <v>11.8</v>
      </c>
      <c r="O2916" s="99"/>
    </row>
    <row r="2917" spans="1:15">
      <c r="A2917" s="99"/>
      <c r="B2917" s="315">
        <v>24</v>
      </c>
      <c r="C2917" s="312">
        <v>19.7</v>
      </c>
      <c r="D2917" s="295">
        <v>10.9</v>
      </c>
      <c r="E2917" s="295">
        <v>8.4</v>
      </c>
      <c r="F2917" s="295">
        <v>4.3</v>
      </c>
      <c r="G2917" s="295">
        <v>3.9</v>
      </c>
      <c r="H2917" s="295">
        <v>7.3</v>
      </c>
      <c r="I2917" s="295">
        <v>-0.2</v>
      </c>
      <c r="J2917" s="295">
        <v>3.7</v>
      </c>
      <c r="K2917" s="295">
        <v>4</v>
      </c>
      <c r="L2917" s="295">
        <v>11.3</v>
      </c>
      <c r="M2917" s="295">
        <v>14</v>
      </c>
      <c r="N2917" s="300">
        <v>14.3</v>
      </c>
      <c r="O2917" s="99"/>
    </row>
    <row r="2918" spans="1:15">
      <c r="A2918" s="99"/>
      <c r="B2918" s="315">
        <v>25</v>
      </c>
      <c r="C2918" s="312">
        <v>20.3</v>
      </c>
      <c r="D2918" s="295">
        <v>14.5</v>
      </c>
      <c r="E2918" s="295">
        <v>11.8</v>
      </c>
      <c r="F2918" s="295">
        <v>6.9</v>
      </c>
      <c r="G2918" s="295">
        <v>2.9</v>
      </c>
      <c r="H2918" s="295">
        <v>3.8</v>
      </c>
      <c r="I2918" s="295">
        <v>0.4</v>
      </c>
      <c r="J2918" s="295">
        <v>1.6</v>
      </c>
      <c r="K2918" s="295">
        <v>9.1999999999999993</v>
      </c>
      <c r="L2918" s="295">
        <v>15.1</v>
      </c>
      <c r="M2918" s="295">
        <v>15.5</v>
      </c>
      <c r="N2918" s="300">
        <v>16.399999999999999</v>
      </c>
      <c r="O2918" s="99"/>
    </row>
    <row r="2919" spans="1:15">
      <c r="A2919" s="99"/>
      <c r="B2919" s="315">
        <v>26</v>
      </c>
      <c r="C2919" s="312">
        <v>21.4</v>
      </c>
      <c r="D2919" s="295">
        <v>12.9</v>
      </c>
      <c r="E2919" s="295">
        <v>14.6</v>
      </c>
      <c r="F2919" s="295">
        <v>9.6</v>
      </c>
      <c r="G2919" s="295">
        <v>2.2000000000000002</v>
      </c>
      <c r="H2919" s="295">
        <v>-2.1</v>
      </c>
      <c r="I2919" s="295">
        <v>0.9</v>
      </c>
      <c r="J2919" s="295">
        <v>-0.8</v>
      </c>
      <c r="K2919" s="295">
        <v>8.9</v>
      </c>
      <c r="L2919" s="295">
        <v>13.7</v>
      </c>
      <c r="M2919" s="295">
        <v>11.8</v>
      </c>
      <c r="N2919" s="300">
        <v>17.899999999999999</v>
      </c>
      <c r="O2919" s="99"/>
    </row>
    <row r="2920" spans="1:15">
      <c r="A2920" s="99"/>
      <c r="B2920" s="315">
        <v>27</v>
      </c>
      <c r="C2920" s="312">
        <v>22.1</v>
      </c>
      <c r="D2920" s="295">
        <v>13</v>
      </c>
      <c r="E2920" s="295">
        <v>13</v>
      </c>
      <c r="F2920" s="295">
        <v>7.4</v>
      </c>
      <c r="G2920" s="295">
        <v>2.7</v>
      </c>
      <c r="H2920" s="295">
        <v>-4.0999999999999996</v>
      </c>
      <c r="I2920" s="295">
        <v>3.1</v>
      </c>
      <c r="J2920" s="295">
        <v>-0.1</v>
      </c>
      <c r="K2920" s="295">
        <v>7.5</v>
      </c>
      <c r="L2920" s="295">
        <v>14</v>
      </c>
      <c r="M2920" s="295">
        <v>10.6</v>
      </c>
      <c r="N2920" s="300">
        <v>16.7</v>
      </c>
      <c r="O2920" s="99"/>
    </row>
    <row r="2921" spans="1:15">
      <c r="A2921" s="99"/>
      <c r="B2921" s="315">
        <v>28</v>
      </c>
      <c r="C2921" s="312">
        <v>20.2</v>
      </c>
      <c r="D2921" s="295">
        <v>13.5</v>
      </c>
      <c r="E2921" s="295">
        <v>10.7</v>
      </c>
      <c r="F2921" s="295">
        <v>1.4</v>
      </c>
      <c r="G2921" s="295">
        <v>2.2000000000000002</v>
      </c>
      <c r="H2921" s="295">
        <v>-7.3</v>
      </c>
      <c r="I2921" s="295">
        <v>3.2</v>
      </c>
      <c r="J2921" s="295">
        <v>1.2</v>
      </c>
      <c r="K2921" s="295">
        <v>6.2</v>
      </c>
      <c r="L2921" s="295">
        <v>5.2</v>
      </c>
      <c r="M2921" s="295">
        <v>14.2</v>
      </c>
      <c r="N2921" s="300">
        <v>16.5</v>
      </c>
      <c r="O2921" s="99"/>
    </row>
    <row r="2922" spans="1:15">
      <c r="A2922" s="99"/>
      <c r="B2922" s="315">
        <v>29</v>
      </c>
      <c r="C2922" s="312">
        <v>20.7</v>
      </c>
      <c r="D2922" s="295">
        <v>15.2</v>
      </c>
      <c r="E2922" s="295">
        <v>12.1</v>
      </c>
      <c r="F2922" s="295">
        <v>4.7</v>
      </c>
      <c r="G2922" s="295">
        <v>2.4</v>
      </c>
      <c r="H2922" s="295">
        <v>-6.8</v>
      </c>
      <c r="I2922" s="295">
        <v>2.4</v>
      </c>
      <c r="J2922" s="295"/>
      <c r="K2922" s="295">
        <v>10.1</v>
      </c>
      <c r="L2922" s="295">
        <v>7.9</v>
      </c>
      <c r="M2922" s="295">
        <v>16</v>
      </c>
      <c r="N2922" s="300">
        <v>18.899999999999999</v>
      </c>
      <c r="O2922" s="99"/>
    </row>
    <row r="2923" spans="1:15">
      <c r="A2923" s="99"/>
      <c r="B2923" s="315">
        <v>30</v>
      </c>
      <c r="C2923" s="312">
        <v>20.5</v>
      </c>
      <c r="D2923" s="295">
        <v>15.8</v>
      </c>
      <c r="E2923" s="295">
        <v>15.3</v>
      </c>
      <c r="F2923" s="295">
        <v>7.9</v>
      </c>
      <c r="G2923" s="295">
        <v>2.1</v>
      </c>
      <c r="H2923" s="295">
        <v>-3.9</v>
      </c>
      <c r="I2923" s="295">
        <v>-0.1</v>
      </c>
      <c r="J2923" s="295"/>
      <c r="K2923" s="295">
        <v>6.3</v>
      </c>
      <c r="L2923" s="295">
        <v>9.6</v>
      </c>
      <c r="M2923" s="295">
        <v>13</v>
      </c>
      <c r="N2923" s="300">
        <v>19.3</v>
      </c>
      <c r="O2923" s="99"/>
    </row>
    <row r="2924" spans="1:15" ht="15" thickBot="1">
      <c r="A2924" s="99"/>
      <c r="B2924" s="323">
        <v>31</v>
      </c>
      <c r="C2924" s="313">
        <v>18.2</v>
      </c>
      <c r="D2924" s="302">
        <v>14.4</v>
      </c>
      <c r="E2924" s="302"/>
      <c r="F2924" s="302">
        <v>8.4</v>
      </c>
      <c r="G2924" s="302"/>
      <c r="H2924" s="302">
        <v>-2</v>
      </c>
      <c r="I2924" s="302">
        <v>0.7</v>
      </c>
      <c r="J2924" s="302"/>
      <c r="K2924" s="302">
        <v>7</v>
      </c>
      <c r="L2924" s="302"/>
      <c r="M2924" s="302">
        <v>14.7</v>
      </c>
      <c r="N2924" s="303"/>
      <c r="O2924" s="99"/>
    </row>
    <row r="2925" spans="1:15">
      <c r="A2925" s="306" t="s">
        <v>652</v>
      </c>
      <c r="B2925" s="304" t="s">
        <v>211</v>
      </c>
      <c r="C2925" s="219">
        <v>0</v>
      </c>
      <c r="D2925" s="219">
        <v>0</v>
      </c>
      <c r="E2925" s="219">
        <v>7</v>
      </c>
      <c r="F2925" s="219">
        <v>23</v>
      </c>
      <c r="G2925" s="219">
        <v>31</v>
      </c>
      <c r="H2925" s="219">
        <v>31</v>
      </c>
      <c r="I2925" s="219">
        <v>31</v>
      </c>
      <c r="J2925" s="219">
        <v>28</v>
      </c>
      <c r="K2925" s="219">
        <v>31</v>
      </c>
      <c r="L2925" s="219">
        <v>25</v>
      </c>
      <c r="M2925" s="219">
        <v>14</v>
      </c>
      <c r="N2925" s="220">
        <v>5</v>
      </c>
    </row>
    <row r="2926" spans="1:15" ht="15" thickBot="1">
      <c r="A2926" s="307" t="s">
        <v>651</v>
      </c>
      <c r="B2926" s="305" t="s">
        <v>650</v>
      </c>
      <c r="C2926" s="211">
        <v>20.122580645161293</v>
      </c>
      <c r="D2926" s="211">
        <v>16.209677419354836</v>
      </c>
      <c r="E2926" s="211">
        <v>14.766666666666669</v>
      </c>
      <c r="F2926" s="211">
        <v>10.638709677419353</v>
      </c>
      <c r="G2926" s="211">
        <v>6.620000000000001</v>
      </c>
      <c r="H2926" s="211">
        <v>3.0483870967741939</v>
      </c>
      <c r="I2926" s="211">
        <v>2.6870967741935488</v>
      </c>
      <c r="J2926" s="211">
        <v>0.6428571428571429</v>
      </c>
      <c r="K2926" s="211">
        <v>4.9387096774193546</v>
      </c>
      <c r="L2926" s="211">
        <v>8.8966666666666647</v>
      </c>
      <c r="M2926" s="211">
        <v>13.425806451612905</v>
      </c>
      <c r="N2926" s="212">
        <v>16.45</v>
      </c>
    </row>
    <row r="2927" spans="1:15">
      <c r="B2927" s="108"/>
      <c r="C2927" s="105"/>
      <c r="D2927" s="105"/>
      <c r="E2927" s="107"/>
      <c r="F2927" s="105"/>
      <c r="G2927" s="105"/>
      <c r="H2927" s="106"/>
      <c r="I2927" s="105"/>
      <c r="J2927" s="105"/>
      <c r="K2927" s="105"/>
      <c r="L2927" s="105"/>
      <c r="M2927" s="105"/>
      <c r="N2927" s="105"/>
    </row>
    <row r="2928" spans="1:15" ht="15" thickBot="1">
      <c r="B2928" s="108"/>
      <c r="C2928" s="105"/>
      <c r="D2928" s="105"/>
      <c r="E2928" s="107"/>
      <c r="F2928" s="105"/>
      <c r="G2928" s="105"/>
      <c r="H2928" s="106"/>
      <c r="I2928" s="105"/>
      <c r="J2928" s="105"/>
      <c r="K2928" s="105"/>
      <c r="L2928" s="105"/>
      <c r="M2928" s="105"/>
      <c r="N2928" s="105"/>
    </row>
    <row r="2929" spans="1:15" ht="15" thickBot="1">
      <c r="A2929" s="318" t="s">
        <v>670</v>
      </c>
      <c r="B2929" s="284" t="s">
        <v>236</v>
      </c>
      <c r="C2929" s="285" t="s">
        <v>667</v>
      </c>
      <c r="D2929" s="285" t="s">
        <v>667</v>
      </c>
      <c r="E2929" s="285" t="s">
        <v>667</v>
      </c>
      <c r="F2929" s="285" t="s">
        <v>667</v>
      </c>
      <c r="G2929" s="285" t="s">
        <v>667</v>
      </c>
      <c r="H2929" s="285" t="s">
        <v>667</v>
      </c>
      <c r="I2929" s="285" t="s">
        <v>666</v>
      </c>
      <c r="J2929" s="285" t="s">
        <v>666</v>
      </c>
      <c r="K2929" s="285" t="s">
        <v>666</v>
      </c>
      <c r="L2929" s="285" t="s">
        <v>666</v>
      </c>
      <c r="M2929" s="285" t="s">
        <v>666</v>
      </c>
      <c r="N2929" s="286" t="s">
        <v>666</v>
      </c>
      <c r="O2929" s="99"/>
    </row>
    <row r="2930" spans="1:15" ht="15" thickBot="1">
      <c r="A2930" s="102"/>
      <c r="B2930" s="287" t="s">
        <v>195</v>
      </c>
      <c r="C2930" s="288" t="s">
        <v>665</v>
      </c>
      <c r="D2930" s="288" t="s">
        <v>664</v>
      </c>
      <c r="E2930" s="288" t="s">
        <v>663</v>
      </c>
      <c r="F2930" s="288" t="s">
        <v>662</v>
      </c>
      <c r="G2930" s="288" t="s">
        <v>661</v>
      </c>
      <c r="H2930" s="288" t="s">
        <v>660</v>
      </c>
      <c r="I2930" s="288" t="s">
        <v>659</v>
      </c>
      <c r="J2930" s="288" t="s">
        <v>658</v>
      </c>
      <c r="K2930" s="288" t="s">
        <v>657</v>
      </c>
      <c r="L2930" s="288" t="s">
        <v>656</v>
      </c>
      <c r="M2930" s="288" t="s">
        <v>655</v>
      </c>
      <c r="N2930" s="289" t="s">
        <v>654</v>
      </c>
      <c r="O2930" s="99"/>
    </row>
    <row r="2931" spans="1:15" ht="15" thickBot="1">
      <c r="A2931" s="102"/>
      <c r="B2931" s="319" t="s">
        <v>653</v>
      </c>
      <c r="C2931" s="102"/>
      <c r="D2931" s="102"/>
      <c r="E2931" s="104"/>
      <c r="F2931" s="102"/>
      <c r="G2931" s="102"/>
      <c r="H2931" s="103"/>
      <c r="I2931" s="102"/>
      <c r="J2931" s="102"/>
      <c r="K2931" s="102"/>
      <c r="L2931" s="102"/>
      <c r="M2931" s="102"/>
      <c r="N2931" s="102"/>
      <c r="O2931" s="99"/>
    </row>
    <row r="2932" spans="1:15">
      <c r="A2932" s="99"/>
      <c r="B2932" s="314">
        <v>1</v>
      </c>
      <c r="C2932" s="322">
        <v>14.5</v>
      </c>
      <c r="D2932" s="297">
        <v>19.8</v>
      </c>
      <c r="E2932" s="297">
        <v>13.3</v>
      </c>
      <c r="F2932" s="297">
        <v>13.7</v>
      </c>
      <c r="G2932" s="297">
        <v>7.3</v>
      </c>
      <c r="H2932" s="297">
        <v>0.1</v>
      </c>
      <c r="I2932" s="297">
        <v>0.4</v>
      </c>
      <c r="J2932" s="297">
        <v>-0.3</v>
      </c>
      <c r="K2932" s="297">
        <v>2.9</v>
      </c>
      <c r="L2932" s="297">
        <v>2.5</v>
      </c>
      <c r="M2932" s="297">
        <v>9.8000000000000007</v>
      </c>
      <c r="N2932" s="298">
        <v>16.3</v>
      </c>
      <c r="O2932" s="99"/>
    </row>
    <row r="2933" spans="1:15">
      <c r="A2933" s="99"/>
      <c r="B2933" s="315">
        <v>2</v>
      </c>
      <c r="C2933" s="312">
        <v>16.8</v>
      </c>
      <c r="D2933" s="295">
        <v>22.2</v>
      </c>
      <c r="E2933" s="295">
        <v>12.9</v>
      </c>
      <c r="F2933" s="295">
        <v>13.8</v>
      </c>
      <c r="G2933" s="295">
        <v>7.9</v>
      </c>
      <c r="H2933" s="295">
        <v>-0.6</v>
      </c>
      <c r="I2933" s="295">
        <v>1.5</v>
      </c>
      <c r="J2933" s="295">
        <v>0.3</v>
      </c>
      <c r="K2933" s="295">
        <v>4.7</v>
      </c>
      <c r="L2933" s="295">
        <v>2.4</v>
      </c>
      <c r="M2933" s="295">
        <v>9.1999999999999993</v>
      </c>
      <c r="N2933" s="300">
        <v>17.5</v>
      </c>
      <c r="O2933" s="99"/>
    </row>
    <row r="2934" spans="1:15">
      <c r="A2934" s="99"/>
      <c r="B2934" s="315">
        <v>3</v>
      </c>
      <c r="C2934" s="312">
        <v>18.100000000000001</v>
      </c>
      <c r="D2934" s="295">
        <v>20.7</v>
      </c>
      <c r="E2934" s="295">
        <v>15.4</v>
      </c>
      <c r="F2934" s="295">
        <v>12.1</v>
      </c>
      <c r="G2934" s="295">
        <v>8</v>
      </c>
      <c r="H2934" s="295">
        <v>3</v>
      </c>
      <c r="I2934" s="295">
        <v>1.9</v>
      </c>
      <c r="J2934" s="295">
        <v>0.1</v>
      </c>
      <c r="K2934" s="295">
        <v>5</v>
      </c>
      <c r="L2934" s="295">
        <v>1.6</v>
      </c>
      <c r="M2934" s="295">
        <v>12.7</v>
      </c>
      <c r="N2934" s="300">
        <v>22.2</v>
      </c>
      <c r="O2934" s="99"/>
    </row>
    <row r="2935" spans="1:15">
      <c r="A2935" s="99"/>
      <c r="B2935" s="315">
        <v>4</v>
      </c>
      <c r="C2935" s="312">
        <v>23</v>
      </c>
      <c r="D2935" s="295">
        <v>18.5</v>
      </c>
      <c r="E2935" s="295">
        <v>17.899999999999999</v>
      </c>
      <c r="F2935" s="295">
        <v>9.6999999999999993</v>
      </c>
      <c r="G2935" s="295">
        <v>10.3</v>
      </c>
      <c r="H2935" s="295">
        <v>6.9</v>
      </c>
      <c r="I2935" s="295">
        <v>2</v>
      </c>
      <c r="J2935" s="295">
        <v>-1.8</v>
      </c>
      <c r="K2935" s="295">
        <v>3.1</v>
      </c>
      <c r="L2935" s="295">
        <v>0.5</v>
      </c>
      <c r="M2935" s="295">
        <v>15.8</v>
      </c>
      <c r="N2935" s="300">
        <v>17.399999999999999</v>
      </c>
      <c r="O2935" s="99"/>
    </row>
    <row r="2936" spans="1:15">
      <c r="A2936" s="99"/>
      <c r="B2936" s="315">
        <v>5</v>
      </c>
      <c r="C2936" s="312">
        <v>21.2</v>
      </c>
      <c r="D2936" s="295">
        <v>19.399999999999999</v>
      </c>
      <c r="E2936" s="295">
        <v>18.600000000000001</v>
      </c>
      <c r="F2936" s="295">
        <v>11.8</v>
      </c>
      <c r="G2936" s="295">
        <v>10.7</v>
      </c>
      <c r="H2936" s="295">
        <v>4.7</v>
      </c>
      <c r="I2936" s="295">
        <v>0.9</v>
      </c>
      <c r="J2936" s="295">
        <v>-3.7</v>
      </c>
      <c r="K2936" s="295">
        <v>2.9</v>
      </c>
      <c r="L2936" s="295">
        <v>1</v>
      </c>
      <c r="M2936" s="295">
        <v>19.3</v>
      </c>
      <c r="N2936" s="300">
        <v>19.2</v>
      </c>
      <c r="O2936" s="99"/>
    </row>
    <row r="2937" spans="1:15">
      <c r="A2937" s="99"/>
      <c r="B2937" s="315">
        <v>6</v>
      </c>
      <c r="C2937" s="312">
        <v>22.4</v>
      </c>
      <c r="D2937" s="295">
        <v>18.7</v>
      </c>
      <c r="E2937" s="295">
        <v>18.600000000000001</v>
      </c>
      <c r="F2937" s="295">
        <v>12.6</v>
      </c>
      <c r="G2937" s="295">
        <v>8.3000000000000007</v>
      </c>
      <c r="H2937" s="295">
        <v>4.4000000000000004</v>
      </c>
      <c r="I2937" s="295">
        <v>-0.8</v>
      </c>
      <c r="J2937" s="295">
        <v>-4.7</v>
      </c>
      <c r="K2937" s="295">
        <v>2.4</v>
      </c>
      <c r="L2937" s="295">
        <v>0</v>
      </c>
      <c r="M2937" s="295">
        <v>13.1</v>
      </c>
      <c r="N2937" s="300">
        <v>23.6</v>
      </c>
      <c r="O2937" s="99"/>
    </row>
    <row r="2938" spans="1:15">
      <c r="A2938" s="99"/>
      <c r="B2938" s="315">
        <v>7</v>
      </c>
      <c r="C2938" s="312">
        <v>23.5</v>
      </c>
      <c r="D2938" s="295">
        <v>19.899999999999999</v>
      </c>
      <c r="E2938" s="295">
        <v>18.399999999999999</v>
      </c>
      <c r="F2938" s="295">
        <v>12.8</v>
      </c>
      <c r="G2938" s="295">
        <v>9</v>
      </c>
      <c r="H2938" s="295">
        <v>3.6</v>
      </c>
      <c r="I2938" s="295">
        <v>-3</v>
      </c>
      <c r="J2938" s="295">
        <v>-1.1000000000000001</v>
      </c>
      <c r="K2938" s="295">
        <v>3.8</v>
      </c>
      <c r="L2938" s="295">
        <v>6</v>
      </c>
      <c r="M2938" s="295">
        <v>11.7</v>
      </c>
      <c r="N2938" s="300">
        <v>15.7</v>
      </c>
      <c r="O2938" s="99"/>
    </row>
    <row r="2939" spans="1:15">
      <c r="A2939" s="99"/>
      <c r="B2939" s="315">
        <v>8</v>
      </c>
      <c r="C2939" s="312">
        <v>21.3</v>
      </c>
      <c r="D2939" s="295">
        <v>19.7</v>
      </c>
      <c r="E2939" s="295">
        <v>19.2</v>
      </c>
      <c r="F2939" s="295">
        <v>13.6</v>
      </c>
      <c r="G2939" s="295">
        <v>6.3</v>
      </c>
      <c r="H2939" s="295">
        <v>0</v>
      </c>
      <c r="I2939" s="295">
        <v>2.1</v>
      </c>
      <c r="J2939" s="295">
        <v>-0.5</v>
      </c>
      <c r="K2939" s="295">
        <v>6.6</v>
      </c>
      <c r="L2939" s="295">
        <v>6.3</v>
      </c>
      <c r="M2939" s="295">
        <v>13.1</v>
      </c>
      <c r="N2939" s="300">
        <v>14.1</v>
      </c>
      <c r="O2939" s="99"/>
    </row>
    <row r="2940" spans="1:15">
      <c r="A2940" s="99"/>
      <c r="B2940" s="315">
        <v>9</v>
      </c>
      <c r="C2940" s="312">
        <v>16</v>
      </c>
      <c r="D2940" s="295">
        <v>22.7</v>
      </c>
      <c r="E2940" s="295">
        <v>15.1</v>
      </c>
      <c r="F2940" s="295">
        <v>15.4</v>
      </c>
      <c r="G2940" s="295">
        <v>6.7</v>
      </c>
      <c r="H2940" s="295">
        <v>-2.9</v>
      </c>
      <c r="I2940" s="295">
        <v>6.2</v>
      </c>
      <c r="J2940" s="295">
        <v>1.9</v>
      </c>
      <c r="K2940" s="295">
        <v>3.4</v>
      </c>
      <c r="L2940" s="295">
        <v>7.3</v>
      </c>
      <c r="M2940" s="295">
        <v>13.5</v>
      </c>
      <c r="N2940" s="300">
        <v>11.4</v>
      </c>
      <c r="O2940" s="99"/>
    </row>
    <row r="2941" spans="1:15">
      <c r="A2941" s="99"/>
      <c r="B2941" s="315">
        <v>10</v>
      </c>
      <c r="C2941" s="312">
        <v>14</v>
      </c>
      <c r="D2941" s="295">
        <v>21.9</v>
      </c>
      <c r="E2941" s="295">
        <v>11.8</v>
      </c>
      <c r="F2941" s="295">
        <v>14.2</v>
      </c>
      <c r="G2941" s="295">
        <v>10</v>
      </c>
      <c r="H2941" s="295">
        <v>-1.3</v>
      </c>
      <c r="I2941" s="295">
        <v>9</v>
      </c>
      <c r="J2941" s="295">
        <v>3.5</v>
      </c>
      <c r="K2941" s="295">
        <v>7.2</v>
      </c>
      <c r="L2941" s="295">
        <v>8.6</v>
      </c>
      <c r="M2941" s="295">
        <v>11.6</v>
      </c>
      <c r="N2941" s="300">
        <v>16.2</v>
      </c>
      <c r="O2941" s="99"/>
    </row>
    <row r="2942" spans="1:15">
      <c r="A2942" s="99"/>
      <c r="B2942" s="315">
        <v>11</v>
      </c>
      <c r="C2942" s="312">
        <v>15</v>
      </c>
      <c r="D2942" s="295">
        <v>16.5</v>
      </c>
      <c r="E2942" s="295">
        <v>13.7</v>
      </c>
      <c r="F2942" s="295">
        <v>15</v>
      </c>
      <c r="G2942" s="295">
        <v>12.2</v>
      </c>
      <c r="H2942" s="295">
        <v>3.1</v>
      </c>
      <c r="I2942" s="295">
        <v>3.4</v>
      </c>
      <c r="J2942" s="295">
        <v>2.6</v>
      </c>
      <c r="K2942" s="295">
        <v>3.8</v>
      </c>
      <c r="L2942" s="295">
        <v>13.2</v>
      </c>
      <c r="M2942" s="295">
        <v>11.8</v>
      </c>
      <c r="N2942" s="300">
        <v>16</v>
      </c>
      <c r="O2942" s="99"/>
    </row>
    <row r="2943" spans="1:15">
      <c r="A2943" s="99"/>
      <c r="B2943" s="315">
        <v>12</v>
      </c>
      <c r="C2943" s="312">
        <v>16.3</v>
      </c>
      <c r="D2943" s="295">
        <v>16.600000000000001</v>
      </c>
      <c r="E2943" s="295">
        <v>15.6</v>
      </c>
      <c r="F2943" s="295">
        <v>12.8</v>
      </c>
      <c r="G2943" s="295">
        <v>12.3</v>
      </c>
      <c r="H2943" s="295">
        <v>7</v>
      </c>
      <c r="I2943" s="295">
        <v>4.9000000000000004</v>
      </c>
      <c r="J2943" s="295">
        <v>0.7</v>
      </c>
      <c r="K2943" s="295">
        <v>3.2</v>
      </c>
      <c r="L2943" s="295">
        <v>10.7</v>
      </c>
      <c r="M2943" s="295">
        <v>18.3</v>
      </c>
      <c r="N2943" s="300">
        <v>22</v>
      </c>
      <c r="O2943" s="99"/>
    </row>
    <row r="2944" spans="1:15">
      <c r="A2944" s="99"/>
      <c r="B2944" s="315">
        <v>13</v>
      </c>
      <c r="C2944" s="312">
        <v>17.600000000000001</v>
      </c>
      <c r="D2944" s="295">
        <v>16.7</v>
      </c>
      <c r="E2944" s="295">
        <v>17.100000000000001</v>
      </c>
      <c r="F2944" s="295">
        <v>14.6</v>
      </c>
      <c r="G2944" s="295">
        <v>10.5</v>
      </c>
      <c r="H2944" s="295">
        <v>8.5</v>
      </c>
      <c r="I2944" s="295">
        <v>8.6999999999999993</v>
      </c>
      <c r="J2944" s="295">
        <v>1.1000000000000001</v>
      </c>
      <c r="K2944" s="295">
        <v>3.3</v>
      </c>
      <c r="L2944" s="295">
        <v>7.8</v>
      </c>
      <c r="M2944" s="295">
        <v>13.4</v>
      </c>
      <c r="N2944" s="300">
        <v>20.3</v>
      </c>
      <c r="O2944" s="99"/>
    </row>
    <row r="2945" spans="1:15">
      <c r="A2945" s="99"/>
      <c r="B2945" s="315">
        <v>14</v>
      </c>
      <c r="C2945" s="312">
        <v>18.5</v>
      </c>
      <c r="D2945" s="295">
        <v>15.1</v>
      </c>
      <c r="E2945" s="295">
        <v>16</v>
      </c>
      <c r="F2945" s="295">
        <v>12.9</v>
      </c>
      <c r="G2945" s="295">
        <v>10.4</v>
      </c>
      <c r="H2945" s="295">
        <v>6.7</v>
      </c>
      <c r="I2945" s="295">
        <v>5.8</v>
      </c>
      <c r="J2945" s="295">
        <v>0.4</v>
      </c>
      <c r="K2945" s="295">
        <v>3.2</v>
      </c>
      <c r="L2945" s="295">
        <v>8.6999999999999993</v>
      </c>
      <c r="M2945" s="295">
        <v>9.8000000000000007</v>
      </c>
      <c r="N2945" s="300">
        <v>21.4</v>
      </c>
      <c r="O2945" s="99"/>
    </row>
    <row r="2946" spans="1:15">
      <c r="A2946" s="99"/>
      <c r="B2946" s="315">
        <v>15</v>
      </c>
      <c r="C2946" s="312">
        <v>19.899999999999999</v>
      </c>
      <c r="D2946" s="295">
        <v>14</v>
      </c>
      <c r="E2946" s="295">
        <v>17.899999999999999</v>
      </c>
      <c r="F2946" s="295">
        <v>10.5</v>
      </c>
      <c r="G2946" s="295">
        <v>10.9</v>
      </c>
      <c r="H2946" s="295">
        <v>4.8</v>
      </c>
      <c r="I2946" s="295">
        <v>1.8</v>
      </c>
      <c r="J2946" s="295">
        <v>3.8</v>
      </c>
      <c r="K2946" s="295">
        <v>5.5</v>
      </c>
      <c r="L2946" s="295">
        <v>13.7</v>
      </c>
      <c r="M2946" s="295">
        <v>11.1</v>
      </c>
      <c r="N2946" s="300">
        <v>15.9</v>
      </c>
      <c r="O2946" s="99"/>
    </row>
    <row r="2947" spans="1:15">
      <c r="A2947" s="99"/>
      <c r="B2947" s="315">
        <v>16</v>
      </c>
      <c r="C2947" s="312">
        <v>21.7</v>
      </c>
      <c r="D2947" s="295">
        <v>14.2</v>
      </c>
      <c r="E2947" s="295">
        <v>17.8</v>
      </c>
      <c r="F2947" s="295">
        <v>13.9</v>
      </c>
      <c r="G2947" s="295">
        <v>7.4</v>
      </c>
      <c r="H2947" s="295">
        <v>2.6</v>
      </c>
      <c r="I2947" s="295">
        <v>3</v>
      </c>
      <c r="J2947" s="295">
        <v>2.7</v>
      </c>
      <c r="K2947" s="295">
        <v>8.8000000000000007</v>
      </c>
      <c r="L2947" s="295">
        <v>11.8</v>
      </c>
      <c r="M2947" s="295">
        <v>13.9</v>
      </c>
      <c r="N2947" s="300">
        <v>13.6</v>
      </c>
      <c r="O2947" s="99"/>
    </row>
    <row r="2948" spans="1:15">
      <c r="A2948" s="99"/>
      <c r="B2948" s="315">
        <v>17</v>
      </c>
      <c r="C2948" s="312">
        <v>21.4</v>
      </c>
      <c r="D2948" s="295">
        <v>17.2</v>
      </c>
      <c r="E2948" s="295">
        <v>18.100000000000001</v>
      </c>
      <c r="F2948" s="295">
        <v>10.8</v>
      </c>
      <c r="G2948" s="295">
        <v>8.3000000000000007</v>
      </c>
      <c r="H2948" s="295">
        <v>2.5</v>
      </c>
      <c r="I2948" s="295">
        <v>3</v>
      </c>
      <c r="J2948" s="295">
        <v>1.6</v>
      </c>
      <c r="K2948" s="295">
        <v>9.3000000000000007</v>
      </c>
      <c r="L2948" s="295">
        <v>8.1999999999999993</v>
      </c>
      <c r="M2948" s="295">
        <v>11.6</v>
      </c>
      <c r="N2948" s="300">
        <v>13.7</v>
      </c>
      <c r="O2948" s="99"/>
    </row>
    <row r="2949" spans="1:15">
      <c r="A2949" s="99"/>
      <c r="B2949" s="315">
        <v>18</v>
      </c>
      <c r="C2949" s="312">
        <v>22.4</v>
      </c>
      <c r="D2949" s="295">
        <v>16.2</v>
      </c>
      <c r="E2949" s="295">
        <v>16.600000000000001</v>
      </c>
      <c r="F2949" s="295">
        <v>10.9</v>
      </c>
      <c r="G2949" s="295">
        <v>7.8</v>
      </c>
      <c r="H2949" s="295">
        <v>8.1999999999999993</v>
      </c>
      <c r="I2949" s="295">
        <v>1.1000000000000001</v>
      </c>
      <c r="J2949" s="295">
        <v>2.1</v>
      </c>
      <c r="K2949" s="295">
        <v>4.5999999999999996</v>
      </c>
      <c r="L2949" s="295">
        <v>4.3</v>
      </c>
      <c r="M2949" s="295">
        <v>13.5</v>
      </c>
      <c r="N2949" s="300">
        <v>13.6</v>
      </c>
      <c r="O2949" s="99"/>
    </row>
    <row r="2950" spans="1:15">
      <c r="A2950" s="99"/>
      <c r="B2950" s="315">
        <v>19</v>
      </c>
      <c r="C2950" s="312">
        <v>23.7</v>
      </c>
      <c r="D2950" s="295">
        <v>15.7</v>
      </c>
      <c r="E2950" s="295">
        <v>17.2</v>
      </c>
      <c r="F2950" s="295">
        <v>11.3</v>
      </c>
      <c r="G2950" s="295">
        <v>4.5</v>
      </c>
      <c r="H2950" s="295">
        <v>8.6</v>
      </c>
      <c r="I2950" s="295">
        <v>0.8</v>
      </c>
      <c r="J2950" s="295">
        <v>-1.9</v>
      </c>
      <c r="K2950" s="295">
        <v>3.7</v>
      </c>
      <c r="L2950" s="295">
        <v>7.2</v>
      </c>
      <c r="M2950" s="295">
        <v>15.4</v>
      </c>
      <c r="N2950" s="300">
        <v>11.3</v>
      </c>
      <c r="O2950" s="99"/>
    </row>
    <row r="2951" spans="1:15">
      <c r="A2951" s="99"/>
      <c r="B2951" s="315">
        <v>20</v>
      </c>
      <c r="C2951" s="312">
        <v>25.6</v>
      </c>
      <c r="D2951" s="295">
        <v>14.5</v>
      </c>
      <c r="E2951" s="295">
        <v>17.100000000000001</v>
      </c>
      <c r="F2951" s="295">
        <v>12.3</v>
      </c>
      <c r="G2951" s="295">
        <v>4.5999999999999996</v>
      </c>
      <c r="H2951" s="295">
        <v>2.8</v>
      </c>
      <c r="I2951" s="295">
        <v>0.5</v>
      </c>
      <c r="J2951" s="295">
        <v>-0.3</v>
      </c>
      <c r="K2951" s="295">
        <v>2.2999999999999998</v>
      </c>
      <c r="L2951" s="295">
        <v>12.1</v>
      </c>
      <c r="M2951" s="295">
        <v>10.9</v>
      </c>
      <c r="N2951" s="300">
        <v>11.3</v>
      </c>
      <c r="O2951" s="99"/>
    </row>
    <row r="2952" spans="1:15">
      <c r="A2952" s="99"/>
      <c r="B2952" s="315">
        <v>21</v>
      </c>
      <c r="C2952" s="312">
        <v>21.9</v>
      </c>
      <c r="D2952" s="295">
        <v>13.7</v>
      </c>
      <c r="E2952" s="295">
        <v>14.5</v>
      </c>
      <c r="F2952" s="295">
        <v>10.1</v>
      </c>
      <c r="G2952" s="295">
        <v>4.5999999999999996</v>
      </c>
      <c r="H2952" s="295">
        <v>4.7</v>
      </c>
      <c r="I2952" s="295">
        <v>0.2</v>
      </c>
      <c r="J2952" s="295">
        <v>1.7</v>
      </c>
      <c r="K2952" s="295">
        <v>5.0999999999999996</v>
      </c>
      <c r="L2952" s="295">
        <v>13.5</v>
      </c>
      <c r="M2952" s="295">
        <v>11.6</v>
      </c>
      <c r="N2952" s="300">
        <v>12.4</v>
      </c>
      <c r="O2952" s="99"/>
    </row>
    <row r="2953" spans="1:15">
      <c r="A2953" s="99"/>
      <c r="B2953" s="315">
        <v>22</v>
      </c>
      <c r="C2953" s="312">
        <v>23.4</v>
      </c>
      <c r="D2953" s="295">
        <v>14.6</v>
      </c>
      <c r="E2953" s="295">
        <v>10.8</v>
      </c>
      <c r="F2953" s="295">
        <v>6.8</v>
      </c>
      <c r="G2953" s="295">
        <v>3.8</v>
      </c>
      <c r="H2953" s="295">
        <v>7.4</v>
      </c>
      <c r="I2953" s="295">
        <v>2.2999999999999998</v>
      </c>
      <c r="J2953" s="295">
        <v>0.6</v>
      </c>
      <c r="K2953" s="295">
        <v>1.3</v>
      </c>
      <c r="L2953" s="295">
        <v>8.5</v>
      </c>
      <c r="M2953" s="295">
        <v>12.4</v>
      </c>
      <c r="N2953" s="300">
        <v>13.1</v>
      </c>
      <c r="O2953" s="99"/>
    </row>
    <row r="2954" spans="1:15">
      <c r="A2954" s="99"/>
      <c r="B2954" s="315">
        <v>23</v>
      </c>
      <c r="C2954" s="312">
        <v>21.9</v>
      </c>
      <c r="D2954" s="295">
        <v>14.6</v>
      </c>
      <c r="E2954" s="295">
        <v>7.9</v>
      </c>
      <c r="F2954" s="295">
        <v>8.4</v>
      </c>
      <c r="G2954" s="295">
        <v>4.3</v>
      </c>
      <c r="H2954" s="295">
        <v>9.3000000000000007</v>
      </c>
      <c r="I2954" s="295">
        <v>0</v>
      </c>
      <c r="J2954" s="295">
        <v>2.2000000000000002</v>
      </c>
      <c r="K2954" s="295">
        <v>1.8</v>
      </c>
      <c r="L2954" s="295">
        <v>12</v>
      </c>
      <c r="M2954" s="295">
        <v>14.7</v>
      </c>
      <c r="N2954" s="300">
        <v>10.9</v>
      </c>
      <c r="O2954" s="99"/>
    </row>
    <row r="2955" spans="1:15">
      <c r="A2955" s="99"/>
      <c r="B2955" s="315">
        <v>24</v>
      </c>
      <c r="C2955" s="312">
        <v>17.899999999999999</v>
      </c>
      <c r="D2955" s="295">
        <v>12.2</v>
      </c>
      <c r="E2955" s="295">
        <v>8.8000000000000007</v>
      </c>
      <c r="F2955" s="295">
        <v>5.6</v>
      </c>
      <c r="G2955" s="295">
        <v>4.5</v>
      </c>
      <c r="H2955" s="295">
        <v>6.4</v>
      </c>
      <c r="I2955" s="295">
        <v>-1.1000000000000001</v>
      </c>
      <c r="J2955" s="295">
        <v>4</v>
      </c>
      <c r="K2955" s="295">
        <v>4.3</v>
      </c>
      <c r="L2955" s="295">
        <v>12.1</v>
      </c>
      <c r="M2955" s="295">
        <v>13.9</v>
      </c>
      <c r="N2955" s="300">
        <v>12.1</v>
      </c>
      <c r="O2955" s="99"/>
    </row>
    <row r="2956" spans="1:15">
      <c r="A2956" s="99"/>
      <c r="B2956" s="315">
        <v>25</v>
      </c>
      <c r="C2956" s="312">
        <v>20.2</v>
      </c>
      <c r="D2956" s="295">
        <v>12.5</v>
      </c>
      <c r="E2956" s="295">
        <v>11.7</v>
      </c>
      <c r="F2956" s="295">
        <v>5.2</v>
      </c>
      <c r="G2956" s="295">
        <v>2.6</v>
      </c>
      <c r="H2956" s="295">
        <v>2.6</v>
      </c>
      <c r="I2956" s="295">
        <v>0.6</v>
      </c>
      <c r="J2956" s="295">
        <v>0.7</v>
      </c>
      <c r="K2956" s="295">
        <v>10.9</v>
      </c>
      <c r="L2956" s="295">
        <v>15.7</v>
      </c>
      <c r="M2956" s="295">
        <v>13.4</v>
      </c>
      <c r="N2956" s="300">
        <v>16.399999999999999</v>
      </c>
      <c r="O2956" s="99"/>
    </row>
    <row r="2957" spans="1:15">
      <c r="A2957" s="99"/>
      <c r="B2957" s="315">
        <v>26</v>
      </c>
      <c r="C2957" s="312">
        <v>23</v>
      </c>
      <c r="D2957" s="295">
        <v>12</v>
      </c>
      <c r="E2957" s="295">
        <v>12.8</v>
      </c>
      <c r="F2957" s="295">
        <v>7.8</v>
      </c>
      <c r="G2957" s="295">
        <v>0.9</v>
      </c>
      <c r="H2957" s="295">
        <v>-2.4</v>
      </c>
      <c r="I2957" s="295">
        <v>1.3</v>
      </c>
      <c r="J2957" s="295">
        <v>0.4</v>
      </c>
      <c r="K2957" s="295">
        <v>9</v>
      </c>
      <c r="L2957" s="295">
        <v>13</v>
      </c>
      <c r="M2957" s="295">
        <v>12</v>
      </c>
      <c r="N2957" s="300">
        <v>17</v>
      </c>
      <c r="O2957" s="99"/>
    </row>
    <row r="2958" spans="1:15">
      <c r="A2958" s="99"/>
      <c r="B2958" s="315">
        <v>27</v>
      </c>
      <c r="C2958" s="312">
        <v>22.3</v>
      </c>
      <c r="D2958" s="295">
        <v>12.5</v>
      </c>
      <c r="E2958" s="295">
        <v>12.3</v>
      </c>
      <c r="F2958" s="295">
        <v>5.8</v>
      </c>
      <c r="G2958" s="295">
        <v>2.1</v>
      </c>
      <c r="H2958" s="295">
        <v>-4.5999999999999996</v>
      </c>
      <c r="I2958" s="295">
        <v>1.1000000000000001</v>
      </c>
      <c r="J2958" s="295">
        <v>0.4</v>
      </c>
      <c r="K2958" s="295">
        <v>6.3</v>
      </c>
      <c r="L2958" s="295">
        <v>15.2</v>
      </c>
      <c r="M2958" s="295">
        <v>9.8000000000000007</v>
      </c>
      <c r="N2958" s="300">
        <v>17.600000000000001</v>
      </c>
      <c r="O2958" s="99"/>
    </row>
    <row r="2959" spans="1:15">
      <c r="A2959" s="99"/>
      <c r="B2959" s="315">
        <v>28</v>
      </c>
      <c r="C2959" s="312">
        <v>21.7</v>
      </c>
      <c r="D2959" s="295">
        <v>12.5</v>
      </c>
      <c r="E2959" s="295">
        <v>10.9</v>
      </c>
      <c r="F2959" s="295">
        <v>5.6</v>
      </c>
      <c r="G2959" s="295">
        <v>2</v>
      </c>
      <c r="H2959" s="295">
        <v>-7</v>
      </c>
      <c r="I2959" s="295">
        <v>1.7</v>
      </c>
      <c r="J2959" s="295">
        <v>1.8</v>
      </c>
      <c r="K2959" s="295">
        <v>3.3</v>
      </c>
      <c r="L2959" s="295">
        <v>4.3</v>
      </c>
      <c r="M2959" s="295">
        <v>13.9</v>
      </c>
      <c r="N2959" s="300">
        <v>15.4</v>
      </c>
      <c r="O2959" s="99"/>
    </row>
    <row r="2960" spans="1:15">
      <c r="A2960" s="99"/>
      <c r="B2960" s="315">
        <v>29</v>
      </c>
      <c r="C2960" s="312">
        <v>22.4</v>
      </c>
      <c r="D2960" s="295">
        <v>16.600000000000001</v>
      </c>
      <c r="E2960" s="295">
        <v>12.8</v>
      </c>
      <c r="F2960" s="295">
        <v>4.5</v>
      </c>
      <c r="G2960" s="295">
        <v>2.1</v>
      </c>
      <c r="H2960" s="295">
        <v>-5</v>
      </c>
      <c r="I2960" s="295">
        <v>1.1000000000000001</v>
      </c>
      <c r="J2960" s="295"/>
      <c r="K2960" s="295">
        <v>7.9</v>
      </c>
      <c r="L2960" s="295">
        <v>7</v>
      </c>
      <c r="M2960" s="295">
        <v>15.1</v>
      </c>
      <c r="N2960" s="300">
        <v>17.2</v>
      </c>
      <c r="O2960" s="99"/>
    </row>
    <row r="2961" spans="1:15">
      <c r="A2961" s="99"/>
      <c r="B2961" s="315">
        <v>30</v>
      </c>
      <c r="C2961" s="312">
        <v>22.3</v>
      </c>
      <c r="D2961" s="295">
        <v>14.7</v>
      </c>
      <c r="E2961" s="295">
        <v>13.4</v>
      </c>
      <c r="F2961" s="295">
        <v>6.9</v>
      </c>
      <c r="G2961" s="295">
        <v>2.2999999999999998</v>
      </c>
      <c r="H2961" s="295">
        <v>-5.0999999999999996</v>
      </c>
      <c r="I2961" s="295">
        <v>-0.7</v>
      </c>
      <c r="J2961" s="295"/>
      <c r="K2961" s="295">
        <v>5.9</v>
      </c>
      <c r="L2961" s="295">
        <v>9.8000000000000007</v>
      </c>
      <c r="M2961" s="295">
        <v>13.8</v>
      </c>
      <c r="N2961" s="300">
        <v>19.600000000000001</v>
      </c>
      <c r="O2961" s="99"/>
    </row>
    <row r="2962" spans="1:15" ht="15" thickBot="1">
      <c r="A2962" s="99"/>
      <c r="B2962" s="323">
        <v>31</v>
      </c>
      <c r="C2962" s="313">
        <v>18.600000000000001</v>
      </c>
      <c r="D2962" s="302">
        <v>14.5</v>
      </c>
      <c r="E2962" s="302"/>
      <c r="F2962" s="302">
        <v>7.3</v>
      </c>
      <c r="G2962" s="302"/>
      <c r="H2962" s="302">
        <v>-3.4</v>
      </c>
      <c r="I2962" s="302">
        <v>-0.5</v>
      </c>
      <c r="J2962" s="302"/>
      <c r="K2962" s="302">
        <v>5.8</v>
      </c>
      <c r="L2962" s="302"/>
      <c r="M2962" s="302">
        <v>14.6</v>
      </c>
      <c r="N2962" s="303"/>
      <c r="O2962" s="99"/>
    </row>
    <row r="2963" spans="1:15">
      <c r="A2963" s="306" t="s">
        <v>652</v>
      </c>
      <c r="B2963" s="304" t="s">
        <v>211</v>
      </c>
      <c r="C2963" s="219">
        <v>0</v>
      </c>
      <c r="D2963" s="219">
        <v>0</v>
      </c>
      <c r="E2963" s="219">
        <v>11</v>
      </c>
      <c r="F2963" s="219">
        <v>23</v>
      </c>
      <c r="G2963" s="219">
        <v>31</v>
      </c>
      <c r="H2963" s="219">
        <v>31</v>
      </c>
      <c r="I2963" s="219">
        <v>31</v>
      </c>
      <c r="J2963" s="219">
        <v>28</v>
      </c>
      <c r="K2963" s="219">
        <v>31</v>
      </c>
      <c r="L2963" s="219">
        <v>25</v>
      </c>
      <c r="M2963" s="219">
        <v>14</v>
      </c>
      <c r="N2963" s="220">
        <v>7</v>
      </c>
    </row>
    <row r="2964" spans="1:15" ht="15" thickBot="1">
      <c r="A2964" s="307" t="s">
        <v>651</v>
      </c>
      <c r="B2964" s="305" t="s">
        <v>650</v>
      </c>
      <c r="C2964" s="211">
        <v>20.274193548387089</v>
      </c>
      <c r="D2964" s="211">
        <v>16.470967741935482</v>
      </c>
      <c r="E2964" s="211">
        <v>14.806666666666667</v>
      </c>
      <c r="F2964" s="211">
        <v>10.603225806451617</v>
      </c>
      <c r="G2964" s="211">
        <v>6.7533333333333347</v>
      </c>
      <c r="H2964" s="211">
        <v>2.4387096774193546</v>
      </c>
      <c r="I2964" s="211">
        <v>1.9096774193548385</v>
      </c>
      <c r="J2964" s="211">
        <v>0.65357142857142847</v>
      </c>
      <c r="K2964" s="211">
        <v>4.8806451612903228</v>
      </c>
      <c r="L2964" s="211">
        <v>8.1666666666666661</v>
      </c>
      <c r="M2964" s="211">
        <v>13.054838709677419</v>
      </c>
      <c r="N2964" s="212">
        <v>16.146666666666668</v>
      </c>
    </row>
    <row r="2965" spans="1:15">
      <c r="B2965" s="108"/>
      <c r="C2965" s="105"/>
      <c r="D2965" s="105"/>
      <c r="E2965" s="107"/>
      <c r="F2965" s="105"/>
      <c r="G2965" s="105"/>
      <c r="H2965" s="106"/>
      <c r="I2965" s="105"/>
      <c r="J2965" s="105"/>
      <c r="K2965" s="105"/>
      <c r="L2965" s="105"/>
      <c r="M2965" s="105"/>
      <c r="N2965" s="105"/>
    </row>
    <row r="2966" spans="1:15" ht="15" thickBot="1">
      <c r="B2966" s="108"/>
      <c r="C2966" s="105"/>
      <c r="D2966" s="105"/>
      <c r="E2966" s="107"/>
      <c r="F2966" s="105"/>
      <c r="G2966" s="105"/>
      <c r="H2966" s="106"/>
      <c r="I2966" s="105"/>
      <c r="J2966" s="105"/>
      <c r="K2966" s="105"/>
      <c r="L2966" s="105"/>
      <c r="M2966" s="105"/>
      <c r="N2966" s="105"/>
    </row>
    <row r="2967" spans="1:15" ht="15" thickBot="1">
      <c r="A2967" s="318" t="s">
        <v>669</v>
      </c>
      <c r="B2967" s="284" t="s">
        <v>236</v>
      </c>
      <c r="C2967" s="285" t="s">
        <v>667</v>
      </c>
      <c r="D2967" s="285" t="s">
        <v>667</v>
      </c>
      <c r="E2967" s="285" t="s">
        <v>667</v>
      </c>
      <c r="F2967" s="285" t="s">
        <v>667</v>
      </c>
      <c r="G2967" s="285" t="s">
        <v>667</v>
      </c>
      <c r="H2967" s="285" t="s">
        <v>667</v>
      </c>
      <c r="I2967" s="285" t="s">
        <v>666</v>
      </c>
      <c r="J2967" s="285" t="s">
        <v>666</v>
      </c>
      <c r="K2967" s="285" t="s">
        <v>666</v>
      </c>
      <c r="L2967" s="285" t="s">
        <v>666</v>
      </c>
      <c r="M2967" s="285" t="s">
        <v>666</v>
      </c>
      <c r="N2967" s="286" t="s">
        <v>666</v>
      </c>
      <c r="O2967" s="99"/>
    </row>
    <row r="2968" spans="1:15" ht="15" thickBot="1">
      <c r="A2968" s="102"/>
      <c r="B2968" s="287" t="s">
        <v>195</v>
      </c>
      <c r="C2968" s="288" t="s">
        <v>665</v>
      </c>
      <c r="D2968" s="288" t="s">
        <v>664</v>
      </c>
      <c r="E2968" s="288" t="s">
        <v>663</v>
      </c>
      <c r="F2968" s="288" t="s">
        <v>662</v>
      </c>
      <c r="G2968" s="288" t="s">
        <v>661</v>
      </c>
      <c r="H2968" s="288" t="s">
        <v>660</v>
      </c>
      <c r="I2968" s="288" t="s">
        <v>659</v>
      </c>
      <c r="J2968" s="288" t="s">
        <v>658</v>
      </c>
      <c r="K2968" s="288" t="s">
        <v>657</v>
      </c>
      <c r="L2968" s="288" t="s">
        <v>656</v>
      </c>
      <c r="M2968" s="288" t="s">
        <v>655</v>
      </c>
      <c r="N2968" s="289" t="s">
        <v>654</v>
      </c>
      <c r="O2968" s="99"/>
    </row>
    <row r="2969" spans="1:15" ht="15" thickBot="1">
      <c r="A2969" s="102"/>
      <c r="B2969" s="319" t="s">
        <v>653</v>
      </c>
      <c r="C2969" s="102"/>
      <c r="D2969" s="102"/>
      <c r="E2969" s="104"/>
      <c r="F2969" s="102"/>
      <c r="G2969" s="102"/>
      <c r="H2969" s="103"/>
      <c r="I2969" s="102"/>
      <c r="J2969" s="102"/>
      <c r="K2969" s="102"/>
      <c r="L2969" s="102"/>
      <c r="M2969" s="102"/>
      <c r="N2969" s="102"/>
      <c r="O2969" s="99"/>
    </row>
    <row r="2970" spans="1:15">
      <c r="A2970" s="99"/>
      <c r="B2970" s="314">
        <v>1</v>
      </c>
      <c r="C2970" s="322">
        <v>12.4</v>
      </c>
      <c r="D2970" s="297">
        <v>18</v>
      </c>
      <c r="E2970" s="297">
        <v>12.6</v>
      </c>
      <c r="F2970" s="297">
        <v>13.6</v>
      </c>
      <c r="G2970" s="297">
        <v>10</v>
      </c>
      <c r="H2970" s="297">
        <v>-2.2000000000000002</v>
      </c>
      <c r="I2970" s="297">
        <v>1.4</v>
      </c>
      <c r="J2970" s="297">
        <v>0.3</v>
      </c>
      <c r="K2970" s="297">
        <v>2.6</v>
      </c>
      <c r="L2970" s="297">
        <v>2</v>
      </c>
      <c r="M2970" s="297">
        <v>7.5</v>
      </c>
      <c r="N2970" s="298">
        <v>15.4</v>
      </c>
      <c r="O2970" s="99"/>
    </row>
    <row r="2971" spans="1:15">
      <c r="A2971" s="99"/>
      <c r="B2971" s="315">
        <v>2</v>
      </c>
      <c r="C2971" s="312">
        <v>15.2</v>
      </c>
      <c r="D2971" s="295">
        <v>23.2</v>
      </c>
      <c r="E2971" s="295">
        <v>12</v>
      </c>
      <c r="F2971" s="295">
        <v>11.4</v>
      </c>
      <c r="G2971" s="295">
        <v>9.4</v>
      </c>
      <c r="H2971" s="295">
        <v>-2.2999999999999998</v>
      </c>
      <c r="I2971" s="295">
        <v>2.1</v>
      </c>
      <c r="J2971" s="295">
        <v>-0.9</v>
      </c>
      <c r="K2971" s="295">
        <v>4.7</v>
      </c>
      <c r="L2971" s="295">
        <v>0.8</v>
      </c>
      <c r="M2971" s="295">
        <v>7</v>
      </c>
      <c r="N2971" s="300">
        <v>18.600000000000001</v>
      </c>
      <c r="O2971" s="99"/>
    </row>
    <row r="2972" spans="1:15">
      <c r="A2972" s="99"/>
      <c r="B2972" s="315">
        <v>3</v>
      </c>
      <c r="C2972" s="312">
        <v>17.7</v>
      </c>
      <c r="D2972" s="295">
        <v>20.3</v>
      </c>
      <c r="E2972" s="295">
        <v>14.3</v>
      </c>
      <c r="F2972" s="295">
        <v>9.8000000000000007</v>
      </c>
      <c r="G2972" s="295">
        <v>7.5</v>
      </c>
      <c r="H2972" s="295">
        <v>-0.1</v>
      </c>
      <c r="I2972" s="295">
        <v>1.1000000000000001</v>
      </c>
      <c r="J2972" s="295">
        <v>-0.2</v>
      </c>
      <c r="K2972" s="295">
        <v>4.3</v>
      </c>
      <c r="L2972" s="295">
        <v>0.8</v>
      </c>
      <c r="M2972" s="295">
        <v>12.5</v>
      </c>
      <c r="N2972" s="300">
        <v>20.6</v>
      </c>
      <c r="O2972" s="99"/>
    </row>
    <row r="2973" spans="1:15">
      <c r="A2973" s="99"/>
      <c r="B2973" s="315">
        <v>4</v>
      </c>
      <c r="C2973" s="312">
        <v>22.5</v>
      </c>
      <c r="D2973" s="295">
        <v>17.8</v>
      </c>
      <c r="E2973" s="295">
        <v>15.7</v>
      </c>
      <c r="F2973" s="295">
        <v>11.6</v>
      </c>
      <c r="G2973" s="295">
        <v>10.7</v>
      </c>
      <c r="H2973" s="295">
        <v>7.6</v>
      </c>
      <c r="I2973" s="295">
        <v>0.8</v>
      </c>
      <c r="J2973" s="295">
        <v>-3</v>
      </c>
      <c r="K2973" s="295">
        <v>2.2000000000000002</v>
      </c>
      <c r="L2973" s="295">
        <v>0.9</v>
      </c>
      <c r="M2973" s="295">
        <v>15.3</v>
      </c>
      <c r="N2973" s="300">
        <v>14.9</v>
      </c>
      <c r="O2973" s="99"/>
    </row>
    <row r="2974" spans="1:15">
      <c r="A2974" s="99"/>
      <c r="B2974" s="315">
        <v>5</v>
      </c>
      <c r="C2974" s="312">
        <v>20.100000000000001</v>
      </c>
      <c r="D2974" s="295">
        <v>18.600000000000001</v>
      </c>
      <c r="E2974" s="295">
        <v>18.100000000000001</v>
      </c>
      <c r="F2974" s="295">
        <v>11.8</v>
      </c>
      <c r="G2974" s="295">
        <v>11.1</v>
      </c>
      <c r="H2974" s="295">
        <v>4.5</v>
      </c>
      <c r="I2974" s="295">
        <v>0.1</v>
      </c>
      <c r="J2974" s="295">
        <v>-6.2</v>
      </c>
      <c r="K2974" s="295">
        <v>1.3</v>
      </c>
      <c r="L2974" s="295">
        <v>0.3</v>
      </c>
      <c r="M2974" s="295">
        <v>18.8</v>
      </c>
      <c r="N2974" s="300">
        <v>18.899999999999999</v>
      </c>
      <c r="O2974" s="99"/>
    </row>
    <row r="2975" spans="1:15">
      <c r="A2975" s="99"/>
      <c r="B2975" s="315">
        <v>6</v>
      </c>
      <c r="C2975" s="312">
        <v>21.2</v>
      </c>
      <c r="D2975" s="295">
        <v>16.7</v>
      </c>
      <c r="E2975" s="295">
        <v>18.3</v>
      </c>
      <c r="F2975" s="295">
        <v>12.6</v>
      </c>
      <c r="G2975" s="295">
        <v>7.5</v>
      </c>
      <c r="H2975" s="295">
        <v>3.3</v>
      </c>
      <c r="I2975" s="295">
        <v>-2.4</v>
      </c>
      <c r="J2975" s="295">
        <v>-5.2</v>
      </c>
      <c r="K2975" s="295">
        <v>2.1</v>
      </c>
      <c r="L2975" s="295">
        <v>0.9</v>
      </c>
      <c r="M2975" s="295">
        <v>13.6</v>
      </c>
      <c r="N2975" s="300">
        <v>22.7</v>
      </c>
      <c r="O2975" s="99"/>
    </row>
    <row r="2976" spans="1:15">
      <c r="A2976" s="99"/>
      <c r="B2976" s="315">
        <v>7</v>
      </c>
      <c r="C2976" s="312">
        <v>23.1</v>
      </c>
      <c r="D2976" s="295">
        <v>19.7</v>
      </c>
      <c r="E2976" s="295">
        <v>18</v>
      </c>
      <c r="F2976" s="295">
        <v>12.5</v>
      </c>
      <c r="G2976" s="295">
        <v>8.6999999999999993</v>
      </c>
      <c r="H2976" s="295">
        <v>2.7</v>
      </c>
      <c r="I2976" s="295">
        <v>-3.4</v>
      </c>
      <c r="J2976" s="295">
        <v>-1.5</v>
      </c>
      <c r="K2976" s="295">
        <v>4.5999999999999996</v>
      </c>
      <c r="L2976" s="295">
        <v>5.6</v>
      </c>
      <c r="M2976" s="295">
        <v>10.6</v>
      </c>
      <c r="N2976" s="300">
        <v>13.2</v>
      </c>
      <c r="O2976" s="99"/>
    </row>
    <row r="2977" spans="1:15">
      <c r="A2977" s="99"/>
      <c r="B2977" s="315">
        <v>8</v>
      </c>
      <c r="C2977" s="312">
        <v>20.9</v>
      </c>
      <c r="D2977" s="295">
        <v>18.2</v>
      </c>
      <c r="E2977" s="295">
        <v>17.600000000000001</v>
      </c>
      <c r="F2977" s="295">
        <v>14.1</v>
      </c>
      <c r="G2977" s="295">
        <v>6.2</v>
      </c>
      <c r="H2977" s="295">
        <v>-0.3</v>
      </c>
      <c r="I2977" s="295">
        <v>1.1000000000000001</v>
      </c>
      <c r="J2977" s="295">
        <v>-2.1</v>
      </c>
      <c r="K2977" s="295">
        <v>7.3</v>
      </c>
      <c r="L2977" s="295">
        <v>5</v>
      </c>
      <c r="M2977" s="295">
        <v>11.7</v>
      </c>
      <c r="N2977" s="300">
        <v>13.6</v>
      </c>
      <c r="O2977" s="99"/>
    </row>
    <row r="2978" spans="1:15">
      <c r="A2978" s="99"/>
      <c r="B2978" s="315">
        <v>9</v>
      </c>
      <c r="C2978" s="312">
        <v>15.6</v>
      </c>
      <c r="D2978" s="295">
        <v>22</v>
      </c>
      <c r="E2978" s="295">
        <v>13.6</v>
      </c>
      <c r="F2978" s="295">
        <v>15.7</v>
      </c>
      <c r="G2978" s="295">
        <v>9.9</v>
      </c>
      <c r="H2978" s="295">
        <v>-2.6</v>
      </c>
      <c r="I2978" s="295">
        <v>4.8</v>
      </c>
      <c r="J2978" s="295">
        <v>0.9</v>
      </c>
      <c r="K2978" s="295">
        <v>5.5</v>
      </c>
      <c r="L2978" s="295">
        <v>8.5</v>
      </c>
      <c r="M2978" s="295">
        <v>12.3</v>
      </c>
      <c r="N2978" s="300">
        <v>10.6</v>
      </c>
      <c r="O2978" s="99"/>
    </row>
    <row r="2979" spans="1:15">
      <c r="A2979" s="99"/>
      <c r="B2979" s="315">
        <v>10</v>
      </c>
      <c r="C2979" s="312">
        <v>14</v>
      </c>
      <c r="D2979" s="295">
        <v>22.4</v>
      </c>
      <c r="E2979" s="295">
        <v>9.9</v>
      </c>
      <c r="F2979" s="295">
        <v>14.6</v>
      </c>
      <c r="G2979" s="295">
        <v>10.6</v>
      </c>
      <c r="H2979" s="295">
        <v>-2.2000000000000002</v>
      </c>
      <c r="I2979" s="295">
        <v>8.5</v>
      </c>
      <c r="J2979" s="295">
        <v>1.9</v>
      </c>
      <c r="K2979" s="295">
        <v>7.9</v>
      </c>
      <c r="L2979" s="295">
        <v>9.6999999999999993</v>
      </c>
      <c r="M2979" s="295">
        <v>9.5</v>
      </c>
      <c r="N2979" s="300">
        <v>14</v>
      </c>
      <c r="O2979" s="99"/>
    </row>
    <row r="2980" spans="1:15">
      <c r="A2980" s="99"/>
      <c r="B2980" s="315">
        <v>11</v>
      </c>
      <c r="C2980" s="312">
        <v>15.1</v>
      </c>
      <c r="D2980" s="295">
        <v>17</v>
      </c>
      <c r="E2980" s="295">
        <v>12.9</v>
      </c>
      <c r="F2980" s="295">
        <v>15.7</v>
      </c>
      <c r="G2980" s="295">
        <v>12.8</v>
      </c>
      <c r="H2980" s="295">
        <v>2.8</v>
      </c>
      <c r="I2980" s="295">
        <v>1.8</v>
      </c>
      <c r="J2980" s="295">
        <v>1.4</v>
      </c>
      <c r="K2980" s="295">
        <v>2.4</v>
      </c>
      <c r="L2980" s="295">
        <v>14.7</v>
      </c>
      <c r="M2980" s="295">
        <v>12.9</v>
      </c>
      <c r="N2980" s="300">
        <v>14.2</v>
      </c>
      <c r="O2980" s="99"/>
    </row>
    <row r="2981" spans="1:15">
      <c r="A2981" s="99"/>
      <c r="B2981" s="315">
        <v>12</v>
      </c>
      <c r="C2981" s="312">
        <v>13.5</v>
      </c>
      <c r="D2981" s="295">
        <v>17.100000000000001</v>
      </c>
      <c r="E2981" s="295">
        <v>16</v>
      </c>
      <c r="F2981" s="295">
        <v>12.1</v>
      </c>
      <c r="G2981" s="295">
        <v>12.3</v>
      </c>
      <c r="H2981" s="295">
        <v>5.4</v>
      </c>
      <c r="I2981" s="295">
        <v>3.9</v>
      </c>
      <c r="J2981" s="295">
        <v>1.1000000000000001</v>
      </c>
      <c r="K2981" s="295">
        <v>2.2999999999999998</v>
      </c>
      <c r="L2981" s="295">
        <v>9.5</v>
      </c>
      <c r="M2981" s="295">
        <v>17.899999999999999</v>
      </c>
      <c r="N2981" s="300">
        <v>20</v>
      </c>
      <c r="O2981" s="99"/>
    </row>
    <row r="2982" spans="1:15">
      <c r="A2982" s="99"/>
      <c r="B2982" s="315">
        <v>13</v>
      </c>
      <c r="C2982" s="312">
        <v>17.3</v>
      </c>
      <c r="D2982" s="295">
        <v>17.100000000000001</v>
      </c>
      <c r="E2982" s="295">
        <v>15.9</v>
      </c>
      <c r="F2982" s="295">
        <v>16</v>
      </c>
      <c r="G2982" s="295">
        <v>9.6</v>
      </c>
      <c r="H2982" s="295">
        <v>7.3</v>
      </c>
      <c r="I2982" s="295">
        <v>7.6</v>
      </c>
      <c r="J2982" s="295">
        <v>0.7</v>
      </c>
      <c r="K2982" s="295">
        <v>1.9</v>
      </c>
      <c r="L2982" s="295">
        <v>6.9</v>
      </c>
      <c r="M2982" s="295">
        <v>12</v>
      </c>
      <c r="N2982" s="300">
        <v>20.2</v>
      </c>
      <c r="O2982" s="99"/>
    </row>
    <row r="2983" spans="1:15">
      <c r="A2983" s="99"/>
      <c r="B2983" s="315">
        <v>14</v>
      </c>
      <c r="C2983" s="312">
        <v>17.899999999999999</v>
      </c>
      <c r="D2983" s="295">
        <v>14.3</v>
      </c>
      <c r="E2983" s="295">
        <v>15.5</v>
      </c>
      <c r="F2983" s="295">
        <v>13.5</v>
      </c>
      <c r="G2983" s="295">
        <v>10</v>
      </c>
      <c r="H2983" s="295">
        <v>4.7</v>
      </c>
      <c r="I2983" s="295">
        <v>5.2</v>
      </c>
      <c r="J2983" s="295">
        <v>1.4</v>
      </c>
      <c r="K2983" s="295">
        <v>1.8</v>
      </c>
      <c r="L2983" s="295">
        <v>8.6</v>
      </c>
      <c r="M2983" s="295">
        <v>7.4</v>
      </c>
      <c r="N2983" s="300">
        <v>19.8</v>
      </c>
      <c r="O2983" s="99"/>
    </row>
    <row r="2984" spans="1:15">
      <c r="A2984" s="99"/>
      <c r="B2984" s="315">
        <v>15</v>
      </c>
      <c r="C2984" s="312">
        <v>18.899999999999999</v>
      </c>
      <c r="D2984" s="295">
        <v>14.4</v>
      </c>
      <c r="E2984" s="295">
        <v>17.2</v>
      </c>
      <c r="F2984" s="295">
        <v>11.5</v>
      </c>
      <c r="G2984" s="295">
        <v>10.1</v>
      </c>
      <c r="H2984" s="295">
        <v>5.7</v>
      </c>
      <c r="I2984" s="295">
        <v>1.9</v>
      </c>
      <c r="J2984" s="295">
        <v>3.8</v>
      </c>
      <c r="K2984" s="295">
        <v>5.0999999999999996</v>
      </c>
      <c r="L2984" s="295">
        <v>13.8</v>
      </c>
      <c r="M2984" s="295">
        <v>9.8000000000000007</v>
      </c>
      <c r="N2984" s="300">
        <v>13.5</v>
      </c>
      <c r="O2984" s="99"/>
    </row>
    <row r="2985" spans="1:15">
      <c r="A2985" s="99"/>
      <c r="B2985" s="315">
        <v>16</v>
      </c>
      <c r="C2985" s="312">
        <v>19.7</v>
      </c>
      <c r="D2985" s="295">
        <v>13.2</v>
      </c>
      <c r="E2985" s="295">
        <v>16.899999999999999</v>
      </c>
      <c r="F2985" s="295">
        <v>13.3</v>
      </c>
      <c r="G2985" s="295">
        <v>9</v>
      </c>
      <c r="H2985" s="295">
        <v>4</v>
      </c>
      <c r="I2985" s="295">
        <v>3.8</v>
      </c>
      <c r="J2985" s="295">
        <v>1.7</v>
      </c>
      <c r="K2985" s="295">
        <v>8.4</v>
      </c>
      <c r="L2985" s="295">
        <v>10.4</v>
      </c>
      <c r="M2985" s="295">
        <v>12.1</v>
      </c>
      <c r="N2985" s="300">
        <v>11.9</v>
      </c>
      <c r="O2985" s="99"/>
    </row>
    <row r="2986" spans="1:15">
      <c r="A2986" s="99"/>
      <c r="B2986" s="315">
        <v>17</v>
      </c>
      <c r="C2986" s="312">
        <v>19.3</v>
      </c>
      <c r="D2986" s="295">
        <v>16</v>
      </c>
      <c r="E2986" s="295">
        <v>17.3</v>
      </c>
      <c r="F2986" s="295">
        <v>12.3</v>
      </c>
      <c r="G2986" s="295">
        <v>8.6</v>
      </c>
      <c r="H2986" s="295">
        <v>2.2999999999999998</v>
      </c>
      <c r="I2986" s="295">
        <v>2.5</v>
      </c>
      <c r="J2986" s="295">
        <v>0.7</v>
      </c>
      <c r="K2986" s="295">
        <v>9.3000000000000007</v>
      </c>
      <c r="L2986" s="295">
        <v>6.5</v>
      </c>
      <c r="M2986" s="295">
        <v>8.4</v>
      </c>
      <c r="N2986" s="300">
        <v>11.7</v>
      </c>
      <c r="O2986" s="99"/>
    </row>
    <row r="2987" spans="1:15">
      <c r="A2987" s="99"/>
      <c r="B2987" s="315">
        <v>18</v>
      </c>
      <c r="C2987" s="312">
        <v>21.1</v>
      </c>
      <c r="D2987" s="295">
        <v>14.9</v>
      </c>
      <c r="E2987" s="295">
        <v>16.600000000000001</v>
      </c>
      <c r="F2987" s="295">
        <v>12.5</v>
      </c>
      <c r="G2987" s="295">
        <v>6.6</v>
      </c>
      <c r="H2987" s="295">
        <v>7</v>
      </c>
      <c r="I2987" s="295">
        <v>1.5</v>
      </c>
      <c r="J2987" s="295">
        <v>0.5</v>
      </c>
      <c r="K2987" s="295">
        <v>5</v>
      </c>
      <c r="L2987" s="295">
        <v>2.8</v>
      </c>
      <c r="M2987" s="295">
        <v>14.8</v>
      </c>
      <c r="N2987" s="300">
        <v>12.3</v>
      </c>
      <c r="O2987" s="99"/>
    </row>
    <row r="2988" spans="1:15">
      <c r="A2988" s="99"/>
      <c r="B2988" s="315">
        <v>19</v>
      </c>
      <c r="C2988" s="312">
        <v>22.6</v>
      </c>
      <c r="D2988" s="295">
        <v>16</v>
      </c>
      <c r="E2988" s="295">
        <v>17.399999999999999</v>
      </c>
      <c r="F2988" s="295">
        <v>12.4</v>
      </c>
      <c r="G2988" s="295">
        <v>3.5</v>
      </c>
      <c r="H2988" s="295">
        <v>8.1</v>
      </c>
      <c r="I2988" s="295">
        <v>0.3</v>
      </c>
      <c r="J2988" s="295">
        <v>-0.7</v>
      </c>
      <c r="K2988" s="295">
        <v>2.2999999999999998</v>
      </c>
      <c r="L2988" s="295">
        <v>7</v>
      </c>
      <c r="M2988" s="295">
        <v>15.4</v>
      </c>
      <c r="N2988" s="300">
        <v>9.1</v>
      </c>
      <c r="O2988" s="99"/>
    </row>
    <row r="2989" spans="1:15">
      <c r="A2989" s="99"/>
      <c r="B2989" s="315">
        <v>20</v>
      </c>
      <c r="C2989" s="312">
        <v>24.7</v>
      </c>
      <c r="D2989" s="295">
        <v>12.8</v>
      </c>
      <c r="E2989" s="295">
        <v>17</v>
      </c>
      <c r="F2989" s="295">
        <v>12.1</v>
      </c>
      <c r="G2989" s="295">
        <v>3.4</v>
      </c>
      <c r="H2989" s="295">
        <v>2.8</v>
      </c>
      <c r="I2989" s="295">
        <v>1</v>
      </c>
      <c r="J2989" s="295">
        <v>1.5</v>
      </c>
      <c r="K2989" s="295">
        <v>3.5</v>
      </c>
      <c r="L2989" s="295">
        <v>10.4</v>
      </c>
      <c r="M2989" s="295">
        <v>9.5</v>
      </c>
      <c r="N2989" s="300">
        <v>9</v>
      </c>
      <c r="O2989" s="99"/>
    </row>
    <row r="2990" spans="1:15">
      <c r="A2990" s="99"/>
      <c r="B2990" s="315">
        <v>21</v>
      </c>
      <c r="C2990" s="312">
        <v>22</v>
      </c>
      <c r="D2990" s="295">
        <v>12.4</v>
      </c>
      <c r="E2990" s="295">
        <v>14.3</v>
      </c>
      <c r="F2990" s="295">
        <v>10.9</v>
      </c>
      <c r="G2990" s="295">
        <v>4</v>
      </c>
      <c r="H2990" s="295">
        <v>3.3</v>
      </c>
      <c r="I2990" s="295">
        <v>-0.4</v>
      </c>
      <c r="J2990" s="295">
        <v>2.6</v>
      </c>
      <c r="K2990" s="295">
        <v>5.8</v>
      </c>
      <c r="L2990" s="295">
        <v>11.7</v>
      </c>
      <c r="M2990" s="295">
        <v>10.3</v>
      </c>
      <c r="N2990" s="300">
        <v>12.2</v>
      </c>
      <c r="O2990" s="99"/>
    </row>
    <row r="2991" spans="1:15">
      <c r="A2991" s="99"/>
      <c r="B2991" s="315">
        <v>22</v>
      </c>
      <c r="C2991" s="312">
        <v>21.2</v>
      </c>
      <c r="D2991" s="295">
        <v>14.5</v>
      </c>
      <c r="E2991" s="295">
        <v>8.8000000000000007</v>
      </c>
      <c r="F2991" s="295">
        <v>6.3</v>
      </c>
      <c r="G2991" s="295">
        <v>3.7</v>
      </c>
      <c r="H2991" s="295">
        <v>7.1</v>
      </c>
      <c r="I2991" s="295">
        <v>0.8</v>
      </c>
      <c r="J2991" s="295">
        <v>-0.1</v>
      </c>
      <c r="K2991" s="295">
        <v>-0.7</v>
      </c>
      <c r="L2991" s="295">
        <v>5.8</v>
      </c>
      <c r="M2991" s="295">
        <v>11.3</v>
      </c>
      <c r="N2991" s="300">
        <v>12.3</v>
      </c>
      <c r="O2991" s="99"/>
    </row>
    <row r="2992" spans="1:15">
      <c r="A2992" s="99"/>
      <c r="B2992" s="315">
        <v>23</v>
      </c>
      <c r="C2992" s="312">
        <v>19.3</v>
      </c>
      <c r="D2992" s="295">
        <v>14.5</v>
      </c>
      <c r="E2992" s="295">
        <v>7.8</v>
      </c>
      <c r="F2992" s="295">
        <v>6.7</v>
      </c>
      <c r="G2992" s="295">
        <v>4.4000000000000004</v>
      </c>
      <c r="H2992" s="295">
        <v>8.8000000000000007</v>
      </c>
      <c r="I2992" s="295">
        <v>-1</v>
      </c>
      <c r="J2992" s="295">
        <v>2.6</v>
      </c>
      <c r="K2992" s="295">
        <v>3.1</v>
      </c>
      <c r="L2992" s="295">
        <v>9</v>
      </c>
      <c r="M2992" s="295">
        <v>12.3</v>
      </c>
      <c r="N2992" s="300">
        <v>9.8000000000000007</v>
      </c>
      <c r="O2992" s="99"/>
    </row>
    <row r="2993" spans="1:15">
      <c r="A2993" s="99"/>
      <c r="B2993" s="315">
        <v>24</v>
      </c>
      <c r="C2993" s="312">
        <v>15.6</v>
      </c>
      <c r="D2993" s="295">
        <v>11.1</v>
      </c>
      <c r="E2993" s="295">
        <v>9.6999999999999993</v>
      </c>
      <c r="F2993" s="295">
        <v>6</v>
      </c>
      <c r="G2993" s="295">
        <v>3.9</v>
      </c>
      <c r="H2993" s="295">
        <v>5.7</v>
      </c>
      <c r="I2993" s="295">
        <v>-2</v>
      </c>
      <c r="J2993" s="295">
        <v>2.8</v>
      </c>
      <c r="K2993" s="295">
        <v>5.7</v>
      </c>
      <c r="L2993" s="295">
        <v>12.1</v>
      </c>
      <c r="M2993" s="295">
        <v>12</v>
      </c>
      <c r="N2993" s="300">
        <v>11.8</v>
      </c>
      <c r="O2993" s="99"/>
    </row>
    <row r="2994" spans="1:15">
      <c r="A2994" s="99"/>
      <c r="B2994" s="315">
        <v>25</v>
      </c>
      <c r="C2994" s="312">
        <v>17.8</v>
      </c>
      <c r="D2994" s="295">
        <v>13.1</v>
      </c>
      <c r="E2994" s="295">
        <v>10.5</v>
      </c>
      <c r="F2994" s="295">
        <v>4.7</v>
      </c>
      <c r="G2994" s="295">
        <v>2.2000000000000002</v>
      </c>
      <c r="H2994" s="295">
        <v>2.4</v>
      </c>
      <c r="I2994" s="295">
        <v>-0.7</v>
      </c>
      <c r="J2994" s="295">
        <v>0.3</v>
      </c>
      <c r="K2994" s="295">
        <v>10.8</v>
      </c>
      <c r="L2994" s="295">
        <v>15.6</v>
      </c>
      <c r="M2994" s="295">
        <v>14.1</v>
      </c>
      <c r="N2994" s="300">
        <v>15</v>
      </c>
      <c r="O2994" s="99"/>
    </row>
    <row r="2995" spans="1:15">
      <c r="A2995" s="99"/>
      <c r="B2995" s="315">
        <v>26</v>
      </c>
      <c r="C2995" s="312">
        <v>22</v>
      </c>
      <c r="D2995" s="295">
        <v>11.3</v>
      </c>
      <c r="E2995" s="295">
        <v>11.9</v>
      </c>
      <c r="F2995" s="295">
        <v>7.3</v>
      </c>
      <c r="G2995" s="295">
        <v>0.2</v>
      </c>
      <c r="H2995" s="295">
        <v>-2.2000000000000002</v>
      </c>
      <c r="I2995" s="295">
        <v>0.1</v>
      </c>
      <c r="J2995" s="295">
        <v>0.2</v>
      </c>
      <c r="K2995" s="295">
        <v>7.6</v>
      </c>
      <c r="L2995" s="295">
        <v>12.1</v>
      </c>
      <c r="M2995" s="295">
        <v>10.1</v>
      </c>
      <c r="N2995" s="300">
        <v>17.100000000000001</v>
      </c>
      <c r="O2995" s="99"/>
    </row>
    <row r="2996" spans="1:15">
      <c r="A2996" s="99"/>
      <c r="B2996" s="315">
        <v>27</v>
      </c>
      <c r="C2996" s="312">
        <v>20.100000000000001</v>
      </c>
      <c r="D2996" s="295">
        <v>11.6</v>
      </c>
      <c r="E2996" s="295">
        <v>10.5</v>
      </c>
      <c r="F2996" s="295">
        <v>6.2</v>
      </c>
      <c r="G2996" s="295">
        <v>1.6</v>
      </c>
      <c r="H2996" s="295">
        <v>-5.9</v>
      </c>
      <c r="I2996" s="295">
        <v>0.7</v>
      </c>
      <c r="J2996" s="295">
        <v>1.5</v>
      </c>
      <c r="K2996" s="295">
        <v>5.7</v>
      </c>
      <c r="L2996" s="295">
        <v>14.8</v>
      </c>
      <c r="M2996" s="295">
        <v>8.1999999999999993</v>
      </c>
      <c r="N2996" s="300">
        <v>16.100000000000001</v>
      </c>
      <c r="O2996" s="99"/>
    </row>
    <row r="2997" spans="1:15">
      <c r="A2997" s="99"/>
      <c r="B2997" s="315">
        <v>28</v>
      </c>
      <c r="C2997" s="312">
        <v>21</v>
      </c>
      <c r="D2997" s="295">
        <v>12.8</v>
      </c>
      <c r="E2997" s="295">
        <v>12.1</v>
      </c>
      <c r="F2997" s="295">
        <v>7.1</v>
      </c>
      <c r="G2997" s="295">
        <v>1.8</v>
      </c>
      <c r="H2997" s="295">
        <v>-8</v>
      </c>
      <c r="I2997" s="295">
        <v>0.8</v>
      </c>
      <c r="J2997" s="295">
        <v>0.9</v>
      </c>
      <c r="K2997" s="295">
        <v>4</v>
      </c>
      <c r="L2997" s="295">
        <v>2.9</v>
      </c>
      <c r="M2997" s="295">
        <v>13</v>
      </c>
      <c r="N2997" s="300">
        <v>13.7</v>
      </c>
      <c r="O2997" s="99"/>
    </row>
    <row r="2998" spans="1:15">
      <c r="A2998" s="99"/>
      <c r="B2998" s="315">
        <v>29</v>
      </c>
      <c r="C2998" s="312">
        <v>22.3</v>
      </c>
      <c r="D2998" s="295">
        <v>16.399999999999999</v>
      </c>
      <c r="E2998" s="295">
        <v>14.6</v>
      </c>
      <c r="F2998" s="295">
        <v>5.6</v>
      </c>
      <c r="G2998" s="295">
        <v>2</v>
      </c>
      <c r="H2998" s="295">
        <v>-5</v>
      </c>
      <c r="I2998" s="295">
        <v>0.1</v>
      </c>
      <c r="J2998" s="295"/>
      <c r="K2998" s="295">
        <v>7.2</v>
      </c>
      <c r="L2998" s="295">
        <v>6.5</v>
      </c>
      <c r="M2998" s="295">
        <v>15.2</v>
      </c>
      <c r="N2998" s="300">
        <v>16</v>
      </c>
      <c r="O2998" s="99"/>
    </row>
    <row r="2999" spans="1:15">
      <c r="A2999" s="99"/>
      <c r="B2999" s="315">
        <v>30</v>
      </c>
      <c r="C2999" s="312">
        <v>21.4</v>
      </c>
      <c r="D2999" s="295">
        <v>14.1</v>
      </c>
      <c r="E2999" s="295">
        <v>14.3</v>
      </c>
      <c r="F2999" s="295">
        <v>6.7</v>
      </c>
      <c r="G2999" s="295">
        <v>1.3</v>
      </c>
      <c r="H2999" s="295">
        <v>-5.2</v>
      </c>
      <c r="I2999" s="295">
        <v>-1.1000000000000001</v>
      </c>
      <c r="J2999" s="295"/>
      <c r="K2999" s="295">
        <v>4.9000000000000004</v>
      </c>
      <c r="L2999" s="295">
        <v>9.3000000000000007</v>
      </c>
      <c r="M2999" s="295">
        <v>11.7</v>
      </c>
      <c r="N2999" s="300">
        <v>18.899999999999999</v>
      </c>
      <c r="O2999" s="99"/>
    </row>
    <row r="3000" spans="1:15" ht="15" thickBot="1">
      <c r="A3000" s="99"/>
      <c r="B3000" s="323">
        <v>31</v>
      </c>
      <c r="C3000" s="313">
        <v>17.100000000000001</v>
      </c>
      <c r="D3000" s="302">
        <v>13.7</v>
      </c>
      <c r="E3000" s="302"/>
      <c r="F3000" s="302">
        <v>8.5</v>
      </c>
      <c r="G3000" s="302"/>
      <c r="H3000" s="302">
        <v>-2.7</v>
      </c>
      <c r="I3000" s="302">
        <v>-1.1000000000000001</v>
      </c>
      <c r="J3000" s="302"/>
      <c r="K3000" s="302">
        <v>3.7</v>
      </c>
      <c r="L3000" s="302"/>
      <c r="M3000" s="302">
        <v>13.9</v>
      </c>
      <c r="N3000" s="303"/>
      <c r="O3000" s="99"/>
    </row>
    <row r="3001" spans="1:15">
      <c r="A3001" s="306" t="s">
        <v>652</v>
      </c>
      <c r="B3001" s="304" t="s">
        <v>211</v>
      </c>
      <c r="C3001" s="219">
        <v>0</v>
      </c>
      <c r="D3001" s="219">
        <v>0</v>
      </c>
      <c r="E3001" s="219">
        <v>12</v>
      </c>
      <c r="F3001" s="219">
        <v>23</v>
      </c>
      <c r="G3001" s="219">
        <v>31</v>
      </c>
      <c r="H3001" s="219">
        <v>31</v>
      </c>
      <c r="I3001" s="219">
        <v>31</v>
      </c>
      <c r="J3001" s="219">
        <v>28</v>
      </c>
      <c r="K3001" s="219">
        <v>31</v>
      </c>
      <c r="L3001" s="219">
        <v>27</v>
      </c>
      <c r="M3001" s="219">
        <v>21</v>
      </c>
      <c r="N3001" s="220">
        <v>11</v>
      </c>
    </row>
    <row r="3002" spans="1:15" ht="15" thickBot="1">
      <c r="A3002" s="307" t="s">
        <v>651</v>
      </c>
      <c r="B3002" s="305" t="s">
        <v>650</v>
      </c>
      <c r="C3002" s="211">
        <v>19.116129032258069</v>
      </c>
      <c r="D3002" s="211">
        <v>15.974193548387097</v>
      </c>
      <c r="E3002" s="211">
        <v>14.243333333333336</v>
      </c>
      <c r="F3002" s="211">
        <v>10.80967741935484</v>
      </c>
      <c r="G3002" s="211">
        <v>6.7533333333333321</v>
      </c>
      <c r="H3002" s="211">
        <v>1.8322580645161284</v>
      </c>
      <c r="I3002" s="211">
        <v>1.2838709677419351</v>
      </c>
      <c r="J3002" s="211">
        <v>0.2464285714285713</v>
      </c>
      <c r="K3002" s="211">
        <v>4.5903225806451609</v>
      </c>
      <c r="L3002" s="211">
        <v>7.4966666666666679</v>
      </c>
      <c r="M3002" s="211">
        <v>11.970967741935485</v>
      </c>
      <c r="N3002" s="212">
        <v>14.903333333333334</v>
      </c>
    </row>
    <row r="3003" spans="1:15">
      <c r="B3003" s="108"/>
      <c r="C3003" s="105"/>
      <c r="D3003" s="105"/>
      <c r="E3003" s="107"/>
      <c r="F3003" s="105"/>
      <c r="G3003" s="105"/>
      <c r="H3003" s="106"/>
      <c r="I3003" s="105"/>
      <c r="J3003" s="105"/>
      <c r="K3003" s="105"/>
      <c r="L3003" s="105"/>
      <c r="M3003" s="105"/>
      <c r="N3003" s="105"/>
    </row>
    <row r="3004" spans="1:15" ht="15" thickBot="1">
      <c r="B3004" s="108"/>
      <c r="C3004" s="105"/>
      <c r="D3004" s="105"/>
      <c r="E3004" s="107"/>
      <c r="F3004" s="105"/>
      <c r="G3004" s="105"/>
      <c r="H3004" s="106"/>
      <c r="I3004" s="105"/>
      <c r="J3004" s="105"/>
      <c r="K3004" s="105"/>
      <c r="L3004" s="105"/>
      <c r="M3004" s="105"/>
      <c r="N3004" s="105"/>
    </row>
    <row r="3005" spans="1:15" ht="15" thickBot="1">
      <c r="A3005" s="318" t="s">
        <v>668</v>
      </c>
      <c r="B3005" s="284" t="s">
        <v>236</v>
      </c>
      <c r="C3005" s="285" t="s">
        <v>667</v>
      </c>
      <c r="D3005" s="285" t="s">
        <v>667</v>
      </c>
      <c r="E3005" s="285" t="s">
        <v>667</v>
      </c>
      <c r="F3005" s="285" t="s">
        <v>667</v>
      </c>
      <c r="G3005" s="285" t="s">
        <v>667</v>
      </c>
      <c r="H3005" s="285" t="s">
        <v>667</v>
      </c>
      <c r="I3005" s="285" t="s">
        <v>666</v>
      </c>
      <c r="J3005" s="285" t="s">
        <v>666</v>
      </c>
      <c r="K3005" s="285" t="s">
        <v>666</v>
      </c>
      <c r="L3005" s="285" t="s">
        <v>666</v>
      </c>
      <c r="M3005" s="285" t="s">
        <v>666</v>
      </c>
      <c r="N3005" s="286" t="s">
        <v>666</v>
      </c>
      <c r="O3005" s="99"/>
    </row>
    <row r="3006" spans="1:15" ht="15" thickBot="1">
      <c r="A3006" s="102"/>
      <c r="B3006" s="287" t="s">
        <v>195</v>
      </c>
      <c r="C3006" s="288" t="s">
        <v>665</v>
      </c>
      <c r="D3006" s="288" t="s">
        <v>664</v>
      </c>
      <c r="E3006" s="288" t="s">
        <v>663</v>
      </c>
      <c r="F3006" s="288" t="s">
        <v>662</v>
      </c>
      <c r="G3006" s="288" t="s">
        <v>661</v>
      </c>
      <c r="H3006" s="288" t="s">
        <v>660</v>
      </c>
      <c r="I3006" s="288" t="s">
        <v>659</v>
      </c>
      <c r="J3006" s="288" t="s">
        <v>658</v>
      </c>
      <c r="K3006" s="288" t="s">
        <v>657</v>
      </c>
      <c r="L3006" s="288" t="s">
        <v>656</v>
      </c>
      <c r="M3006" s="288" t="s">
        <v>655</v>
      </c>
      <c r="N3006" s="289" t="s">
        <v>654</v>
      </c>
      <c r="O3006" s="99"/>
    </row>
    <row r="3007" spans="1:15" ht="15" thickBot="1">
      <c r="A3007" s="102"/>
      <c r="B3007" s="319" t="s">
        <v>653</v>
      </c>
      <c r="C3007" s="102"/>
      <c r="D3007" s="102"/>
      <c r="E3007" s="104"/>
      <c r="F3007" s="102"/>
      <c r="G3007" s="102"/>
      <c r="H3007" s="103"/>
      <c r="I3007" s="102"/>
      <c r="J3007" s="102"/>
      <c r="K3007" s="102"/>
      <c r="L3007" s="102"/>
      <c r="M3007" s="102"/>
      <c r="N3007" s="102"/>
      <c r="O3007" s="99"/>
    </row>
    <row r="3008" spans="1:15">
      <c r="A3008" s="99"/>
      <c r="B3008" s="314">
        <v>1</v>
      </c>
      <c r="C3008" s="322">
        <v>12.7</v>
      </c>
      <c r="D3008" s="297">
        <v>18.5</v>
      </c>
      <c r="E3008" s="297">
        <v>12.7</v>
      </c>
      <c r="F3008" s="297">
        <v>12.9</v>
      </c>
      <c r="G3008" s="297">
        <v>8.1999999999999993</v>
      </c>
      <c r="H3008" s="297">
        <v>-3.1</v>
      </c>
      <c r="I3008" s="297">
        <v>2.1</v>
      </c>
      <c r="J3008" s="297">
        <v>-0.1</v>
      </c>
      <c r="K3008" s="297">
        <v>2.4</v>
      </c>
      <c r="L3008" s="297">
        <v>1.5</v>
      </c>
      <c r="M3008" s="297">
        <v>7.3</v>
      </c>
      <c r="N3008" s="298">
        <v>15.1</v>
      </c>
      <c r="O3008" s="99"/>
    </row>
    <row r="3009" spans="1:15">
      <c r="A3009" s="99"/>
      <c r="B3009" s="315">
        <v>2</v>
      </c>
      <c r="C3009" s="312">
        <v>15.1</v>
      </c>
      <c r="D3009" s="295">
        <v>21.2</v>
      </c>
      <c r="E3009" s="295">
        <v>11.8</v>
      </c>
      <c r="F3009" s="295">
        <v>12</v>
      </c>
      <c r="G3009" s="295">
        <v>9.9</v>
      </c>
      <c r="H3009" s="295">
        <v>-2.8</v>
      </c>
      <c r="I3009" s="295">
        <v>2.7</v>
      </c>
      <c r="J3009" s="295">
        <v>-0.7</v>
      </c>
      <c r="K3009" s="295">
        <v>4.8</v>
      </c>
      <c r="L3009" s="295">
        <v>1.2</v>
      </c>
      <c r="M3009" s="295">
        <v>7.6</v>
      </c>
      <c r="N3009" s="300">
        <v>17</v>
      </c>
      <c r="O3009" s="99"/>
    </row>
    <row r="3010" spans="1:15">
      <c r="A3010" s="99"/>
      <c r="B3010" s="315">
        <v>3</v>
      </c>
      <c r="C3010" s="312">
        <v>16.8</v>
      </c>
      <c r="D3010" s="295">
        <v>21</v>
      </c>
      <c r="E3010" s="295">
        <v>12.9</v>
      </c>
      <c r="F3010" s="295">
        <v>10.4</v>
      </c>
      <c r="G3010" s="295">
        <v>7.4</v>
      </c>
      <c r="H3010" s="295">
        <v>-0.6</v>
      </c>
      <c r="I3010" s="295">
        <v>1.3</v>
      </c>
      <c r="J3010" s="295">
        <v>-0.8</v>
      </c>
      <c r="K3010" s="295">
        <v>4.3</v>
      </c>
      <c r="L3010" s="295">
        <v>1.9</v>
      </c>
      <c r="M3010" s="295">
        <v>12.4</v>
      </c>
      <c r="N3010" s="300">
        <v>19.8</v>
      </c>
      <c r="O3010" s="99"/>
    </row>
    <row r="3011" spans="1:15">
      <c r="A3011" s="99"/>
      <c r="B3011" s="315">
        <v>4</v>
      </c>
      <c r="C3011" s="312">
        <v>21.6</v>
      </c>
      <c r="D3011" s="295">
        <v>16.7</v>
      </c>
      <c r="E3011" s="295">
        <v>14.4</v>
      </c>
      <c r="F3011" s="295">
        <v>8.9</v>
      </c>
      <c r="G3011" s="295">
        <v>9.6999999999999993</v>
      </c>
      <c r="H3011" s="295">
        <v>5.6</v>
      </c>
      <c r="I3011" s="295">
        <v>1.4</v>
      </c>
      <c r="J3011" s="295">
        <v>-3.8</v>
      </c>
      <c r="K3011" s="295">
        <v>1.7</v>
      </c>
      <c r="L3011" s="295">
        <v>1.7</v>
      </c>
      <c r="M3011" s="295">
        <v>14.8</v>
      </c>
      <c r="N3011" s="300">
        <v>14.2</v>
      </c>
      <c r="O3011" s="99"/>
    </row>
    <row r="3012" spans="1:15">
      <c r="A3012" s="99"/>
      <c r="B3012" s="315">
        <v>5</v>
      </c>
      <c r="C3012" s="312">
        <v>20.6</v>
      </c>
      <c r="D3012" s="295">
        <v>18.899999999999999</v>
      </c>
      <c r="E3012" s="295">
        <v>16.600000000000001</v>
      </c>
      <c r="F3012" s="295">
        <v>11.6</v>
      </c>
      <c r="G3012" s="295">
        <v>10.8</v>
      </c>
      <c r="H3012" s="295">
        <v>4</v>
      </c>
      <c r="I3012" s="295">
        <v>0.5</v>
      </c>
      <c r="J3012" s="295">
        <v>-3.4</v>
      </c>
      <c r="K3012" s="295">
        <v>1.9</v>
      </c>
      <c r="L3012" s="295">
        <v>0.2</v>
      </c>
      <c r="M3012" s="295">
        <v>19.2</v>
      </c>
      <c r="N3012" s="300">
        <v>17.8</v>
      </c>
      <c r="O3012" s="99"/>
    </row>
    <row r="3013" spans="1:15">
      <c r="A3013" s="99"/>
      <c r="B3013" s="315">
        <v>6</v>
      </c>
      <c r="C3013" s="312">
        <v>21.4</v>
      </c>
      <c r="D3013" s="295">
        <v>16.8</v>
      </c>
      <c r="E3013" s="295">
        <v>18</v>
      </c>
      <c r="F3013" s="295">
        <v>11.3</v>
      </c>
      <c r="G3013" s="295">
        <v>7.6</v>
      </c>
      <c r="H3013" s="295">
        <v>3.2</v>
      </c>
      <c r="I3013" s="295">
        <v>-0.4</v>
      </c>
      <c r="J3013" s="295">
        <v>-4</v>
      </c>
      <c r="K3013" s="295">
        <v>2.4</v>
      </c>
      <c r="L3013" s="295">
        <v>1.9</v>
      </c>
      <c r="M3013" s="295">
        <v>12.6</v>
      </c>
      <c r="N3013" s="300">
        <v>22.4</v>
      </c>
      <c r="O3013" s="99"/>
    </row>
    <row r="3014" spans="1:15">
      <c r="A3014" s="99"/>
      <c r="B3014" s="315">
        <v>7</v>
      </c>
      <c r="C3014" s="312">
        <v>24.2</v>
      </c>
      <c r="D3014" s="295">
        <v>19.5</v>
      </c>
      <c r="E3014" s="295">
        <v>17.7</v>
      </c>
      <c r="F3014" s="295">
        <v>12.9</v>
      </c>
      <c r="G3014" s="295">
        <v>8.3000000000000007</v>
      </c>
      <c r="H3014" s="295">
        <v>1.2</v>
      </c>
      <c r="I3014" s="295">
        <v>-1.5</v>
      </c>
      <c r="J3014" s="295">
        <v>-2.8</v>
      </c>
      <c r="K3014" s="295">
        <v>6.1</v>
      </c>
      <c r="L3014" s="295">
        <v>5.5</v>
      </c>
      <c r="M3014" s="295">
        <v>10.5</v>
      </c>
      <c r="N3014" s="300">
        <v>13.4</v>
      </c>
      <c r="O3014" s="99"/>
    </row>
    <row r="3015" spans="1:15">
      <c r="A3015" s="99"/>
      <c r="B3015" s="315">
        <v>8</v>
      </c>
      <c r="C3015" s="312">
        <v>19.600000000000001</v>
      </c>
      <c r="D3015" s="295">
        <v>17.899999999999999</v>
      </c>
      <c r="E3015" s="295">
        <v>17.399999999999999</v>
      </c>
      <c r="F3015" s="295">
        <v>14.3</v>
      </c>
      <c r="G3015" s="295">
        <v>5.2</v>
      </c>
      <c r="H3015" s="295">
        <v>-0.3</v>
      </c>
      <c r="I3015" s="295">
        <v>1.9</v>
      </c>
      <c r="J3015" s="295">
        <v>-1.3</v>
      </c>
      <c r="K3015" s="295">
        <v>6.9</v>
      </c>
      <c r="L3015" s="295">
        <v>5.3</v>
      </c>
      <c r="M3015" s="295">
        <v>11.4</v>
      </c>
      <c r="N3015" s="300">
        <v>12.2</v>
      </c>
      <c r="O3015" s="99"/>
    </row>
    <row r="3016" spans="1:15">
      <c r="A3016" s="99"/>
      <c r="B3016" s="315">
        <v>9</v>
      </c>
      <c r="C3016" s="312">
        <v>16</v>
      </c>
      <c r="D3016" s="295">
        <v>20.9</v>
      </c>
      <c r="E3016" s="295">
        <v>12.8</v>
      </c>
      <c r="F3016" s="295">
        <v>15.7</v>
      </c>
      <c r="G3016" s="295">
        <v>7.7</v>
      </c>
      <c r="H3016" s="295">
        <v>-4.5</v>
      </c>
      <c r="I3016" s="295">
        <v>5.3</v>
      </c>
      <c r="J3016" s="295">
        <v>2</v>
      </c>
      <c r="K3016" s="295">
        <v>4.8</v>
      </c>
      <c r="L3016" s="295">
        <v>7.1</v>
      </c>
      <c r="M3016" s="295">
        <v>13.6</v>
      </c>
      <c r="N3016" s="300">
        <v>10.199999999999999</v>
      </c>
      <c r="O3016" s="99"/>
    </row>
    <row r="3017" spans="1:15">
      <c r="A3017" s="99"/>
      <c r="B3017" s="315">
        <v>10</v>
      </c>
      <c r="C3017" s="312">
        <v>13.6</v>
      </c>
      <c r="D3017" s="295">
        <v>23.2</v>
      </c>
      <c r="E3017" s="295">
        <v>12.2</v>
      </c>
      <c r="F3017" s="295">
        <v>13.5</v>
      </c>
      <c r="G3017" s="295">
        <v>8.6</v>
      </c>
      <c r="H3017" s="295">
        <v>-1.4</v>
      </c>
      <c r="I3017" s="295">
        <v>8.3000000000000007</v>
      </c>
      <c r="J3017" s="295">
        <v>2.2999999999999998</v>
      </c>
      <c r="K3017" s="295">
        <v>7.2</v>
      </c>
      <c r="L3017" s="295">
        <v>9.3000000000000007</v>
      </c>
      <c r="M3017" s="295">
        <v>9.4</v>
      </c>
      <c r="N3017" s="300">
        <v>12.7</v>
      </c>
      <c r="O3017" s="99"/>
    </row>
    <row r="3018" spans="1:15">
      <c r="A3018" s="99"/>
      <c r="B3018" s="315">
        <v>11</v>
      </c>
      <c r="C3018" s="312">
        <v>14.5</v>
      </c>
      <c r="D3018" s="295">
        <v>16.2</v>
      </c>
      <c r="E3018" s="295">
        <v>12.9</v>
      </c>
      <c r="F3018" s="295">
        <v>15.3</v>
      </c>
      <c r="G3018" s="295">
        <v>11.8</v>
      </c>
      <c r="H3018" s="295">
        <v>2.6</v>
      </c>
      <c r="I3018" s="295">
        <v>1.3</v>
      </c>
      <c r="J3018" s="295">
        <v>1.2</v>
      </c>
      <c r="K3018" s="295">
        <v>2.7</v>
      </c>
      <c r="L3018" s="295">
        <v>14.6</v>
      </c>
      <c r="M3018" s="295">
        <v>12.6</v>
      </c>
      <c r="N3018" s="300">
        <v>14.8</v>
      </c>
      <c r="O3018" s="99"/>
    </row>
    <row r="3019" spans="1:15">
      <c r="A3019" s="99"/>
      <c r="B3019" s="315">
        <v>12</v>
      </c>
      <c r="C3019" s="312">
        <v>13.7</v>
      </c>
      <c r="D3019" s="295">
        <v>16.5</v>
      </c>
      <c r="E3019" s="295">
        <v>15.3</v>
      </c>
      <c r="F3019" s="295">
        <v>11.5</v>
      </c>
      <c r="G3019" s="295">
        <v>12</v>
      </c>
      <c r="H3019" s="295">
        <v>6</v>
      </c>
      <c r="I3019" s="295">
        <v>4.2</v>
      </c>
      <c r="J3019" s="295">
        <v>0.5</v>
      </c>
      <c r="K3019" s="295">
        <v>1.9</v>
      </c>
      <c r="L3019" s="295">
        <v>7.6</v>
      </c>
      <c r="M3019" s="295">
        <v>18.8</v>
      </c>
      <c r="N3019" s="300">
        <v>19.100000000000001</v>
      </c>
      <c r="O3019" s="99"/>
    </row>
    <row r="3020" spans="1:15">
      <c r="A3020" s="99"/>
      <c r="B3020" s="315">
        <v>13</v>
      </c>
      <c r="C3020" s="312">
        <v>17.100000000000001</v>
      </c>
      <c r="D3020" s="295">
        <v>16.8</v>
      </c>
      <c r="E3020" s="295">
        <v>16.5</v>
      </c>
      <c r="F3020" s="295">
        <v>16.2</v>
      </c>
      <c r="G3020" s="295">
        <v>9.9</v>
      </c>
      <c r="H3020" s="295">
        <v>5.0999999999999996</v>
      </c>
      <c r="I3020" s="295">
        <v>8.1</v>
      </c>
      <c r="J3020" s="295">
        <v>0.5</v>
      </c>
      <c r="K3020" s="295">
        <v>1.9</v>
      </c>
      <c r="L3020" s="295">
        <v>7.9</v>
      </c>
      <c r="M3020" s="295">
        <v>11.2</v>
      </c>
      <c r="N3020" s="300">
        <v>20.5</v>
      </c>
      <c r="O3020" s="99"/>
    </row>
    <row r="3021" spans="1:15">
      <c r="A3021" s="99"/>
      <c r="B3021" s="315">
        <v>14</v>
      </c>
      <c r="C3021" s="312">
        <v>17.8</v>
      </c>
      <c r="D3021" s="295">
        <v>14</v>
      </c>
      <c r="E3021" s="295">
        <v>15.6</v>
      </c>
      <c r="F3021" s="295">
        <v>12.9</v>
      </c>
      <c r="G3021" s="295">
        <v>9.5</v>
      </c>
      <c r="H3021" s="295">
        <v>4.4000000000000004</v>
      </c>
      <c r="I3021" s="295">
        <v>5.4</v>
      </c>
      <c r="J3021" s="295">
        <v>0.4</v>
      </c>
      <c r="K3021" s="295">
        <v>1.7</v>
      </c>
      <c r="L3021" s="295">
        <v>10.1</v>
      </c>
      <c r="M3021" s="295">
        <v>6.9</v>
      </c>
      <c r="N3021" s="300">
        <v>19</v>
      </c>
      <c r="O3021" s="99"/>
    </row>
    <row r="3022" spans="1:15">
      <c r="A3022" s="99"/>
      <c r="B3022" s="315">
        <v>15</v>
      </c>
      <c r="C3022" s="312">
        <v>18.600000000000001</v>
      </c>
      <c r="D3022" s="295">
        <v>14.9</v>
      </c>
      <c r="E3022" s="295">
        <v>16.899999999999999</v>
      </c>
      <c r="F3022" s="295">
        <v>11.4</v>
      </c>
      <c r="G3022" s="295">
        <v>10.4</v>
      </c>
      <c r="H3022" s="295">
        <v>6</v>
      </c>
      <c r="I3022" s="295">
        <v>3.2</v>
      </c>
      <c r="J3022" s="295">
        <v>2.4</v>
      </c>
      <c r="K3022" s="295">
        <v>4.7</v>
      </c>
      <c r="L3022" s="295">
        <v>14.2</v>
      </c>
      <c r="M3022" s="295">
        <v>9.6999999999999993</v>
      </c>
      <c r="N3022" s="300">
        <v>13.3</v>
      </c>
      <c r="O3022" s="99"/>
    </row>
    <row r="3023" spans="1:15">
      <c r="A3023" s="99"/>
      <c r="B3023" s="315">
        <v>16</v>
      </c>
      <c r="C3023" s="312">
        <v>19.399999999999999</v>
      </c>
      <c r="D3023" s="295">
        <v>13.4</v>
      </c>
      <c r="E3023" s="295">
        <v>15.7</v>
      </c>
      <c r="F3023" s="295">
        <v>12.4</v>
      </c>
      <c r="G3023" s="295">
        <v>8.1</v>
      </c>
      <c r="H3023" s="295">
        <v>4.2</v>
      </c>
      <c r="I3023" s="295">
        <v>3.9</v>
      </c>
      <c r="J3023" s="295">
        <v>-0.9</v>
      </c>
      <c r="K3023" s="295">
        <v>8.3000000000000007</v>
      </c>
      <c r="L3023" s="295">
        <v>10.8</v>
      </c>
      <c r="M3023" s="295">
        <v>13.5</v>
      </c>
      <c r="N3023" s="300">
        <v>12.3</v>
      </c>
      <c r="O3023" s="99"/>
    </row>
    <row r="3024" spans="1:15">
      <c r="A3024" s="99"/>
      <c r="B3024" s="315">
        <v>17</v>
      </c>
      <c r="C3024" s="312">
        <v>19.399999999999999</v>
      </c>
      <c r="D3024" s="295">
        <v>16.2</v>
      </c>
      <c r="E3024" s="295">
        <v>15.2</v>
      </c>
      <c r="F3024" s="295">
        <v>12.3</v>
      </c>
      <c r="G3024" s="295">
        <v>7.3</v>
      </c>
      <c r="H3024" s="295">
        <v>2.2999999999999998</v>
      </c>
      <c r="I3024" s="295">
        <v>2.6</v>
      </c>
      <c r="J3024" s="295">
        <v>0.6</v>
      </c>
      <c r="K3024" s="295">
        <v>7.4</v>
      </c>
      <c r="L3024" s="295">
        <v>5.8</v>
      </c>
      <c r="M3024" s="295">
        <v>8.6999999999999993</v>
      </c>
      <c r="N3024" s="300">
        <v>12.6</v>
      </c>
      <c r="O3024" s="99"/>
    </row>
    <row r="3025" spans="1:15">
      <c r="A3025" s="99"/>
      <c r="B3025" s="315">
        <v>18</v>
      </c>
      <c r="C3025" s="312">
        <v>20.7</v>
      </c>
      <c r="D3025" s="295">
        <v>15.2</v>
      </c>
      <c r="E3025" s="295">
        <v>17.2</v>
      </c>
      <c r="F3025" s="295">
        <v>12.6</v>
      </c>
      <c r="G3025" s="295">
        <v>6.1</v>
      </c>
      <c r="H3025" s="295">
        <v>7.7</v>
      </c>
      <c r="I3025" s="295">
        <v>-0.6</v>
      </c>
      <c r="J3025" s="295">
        <v>0.7</v>
      </c>
      <c r="K3025" s="295">
        <v>3.1</v>
      </c>
      <c r="L3025" s="295">
        <v>2</v>
      </c>
      <c r="M3025" s="295">
        <v>13.2</v>
      </c>
      <c r="N3025" s="300">
        <v>13.3</v>
      </c>
      <c r="O3025" s="99"/>
    </row>
    <row r="3026" spans="1:15">
      <c r="A3026" s="99"/>
      <c r="B3026" s="315">
        <v>19</v>
      </c>
      <c r="C3026" s="312">
        <v>22</v>
      </c>
      <c r="D3026" s="295">
        <v>13.9</v>
      </c>
      <c r="E3026" s="295">
        <v>16.399999999999999</v>
      </c>
      <c r="F3026" s="295">
        <v>14</v>
      </c>
      <c r="G3026" s="295">
        <v>3.2</v>
      </c>
      <c r="H3026" s="295">
        <v>7.8</v>
      </c>
      <c r="I3026" s="295">
        <v>0.5</v>
      </c>
      <c r="J3026" s="295">
        <v>-1.2</v>
      </c>
      <c r="K3026" s="295">
        <v>2</v>
      </c>
      <c r="L3026" s="295">
        <v>6.3</v>
      </c>
      <c r="M3026" s="295">
        <v>15.1</v>
      </c>
      <c r="N3026" s="300">
        <v>11.2</v>
      </c>
      <c r="O3026" s="99"/>
    </row>
    <row r="3027" spans="1:15">
      <c r="A3027" s="99"/>
      <c r="B3027" s="315">
        <v>20</v>
      </c>
      <c r="C3027" s="312">
        <v>23.8</v>
      </c>
      <c r="D3027" s="295">
        <v>12.2</v>
      </c>
      <c r="E3027" s="295">
        <v>16.8</v>
      </c>
      <c r="F3027" s="295">
        <v>12.3</v>
      </c>
      <c r="G3027" s="295">
        <v>3.4</v>
      </c>
      <c r="H3027" s="295">
        <v>2.8</v>
      </c>
      <c r="I3027" s="295">
        <v>0.1</v>
      </c>
      <c r="J3027" s="295">
        <v>1.9</v>
      </c>
      <c r="K3027" s="295">
        <v>2.1</v>
      </c>
      <c r="L3027" s="295">
        <v>10.1</v>
      </c>
      <c r="M3027" s="295">
        <v>9.8000000000000007</v>
      </c>
      <c r="N3027" s="300">
        <v>10.9</v>
      </c>
      <c r="O3027" s="99"/>
    </row>
    <row r="3028" spans="1:15">
      <c r="A3028" s="99"/>
      <c r="B3028" s="315">
        <v>21</v>
      </c>
      <c r="C3028" s="312">
        <v>20.5</v>
      </c>
      <c r="D3028" s="295">
        <v>11.6</v>
      </c>
      <c r="E3028" s="295">
        <v>13.8</v>
      </c>
      <c r="F3028" s="295">
        <v>12</v>
      </c>
      <c r="G3028" s="295">
        <v>3.5</v>
      </c>
      <c r="H3028" s="295">
        <v>3.5</v>
      </c>
      <c r="I3028" s="295">
        <v>-1</v>
      </c>
      <c r="J3028" s="295">
        <v>2.4</v>
      </c>
      <c r="K3028" s="295">
        <v>4.5999999999999996</v>
      </c>
      <c r="L3028" s="295">
        <v>12.6</v>
      </c>
      <c r="M3028" s="295">
        <v>9.8000000000000007</v>
      </c>
      <c r="N3028" s="300">
        <v>11.8</v>
      </c>
      <c r="O3028" s="99"/>
    </row>
    <row r="3029" spans="1:15">
      <c r="A3029" s="99"/>
      <c r="B3029" s="315">
        <v>22</v>
      </c>
      <c r="C3029" s="312">
        <v>21</v>
      </c>
      <c r="D3029" s="295">
        <v>13.7</v>
      </c>
      <c r="E3029" s="295">
        <v>9</v>
      </c>
      <c r="F3029" s="295">
        <v>6.4</v>
      </c>
      <c r="G3029" s="295">
        <v>3.2</v>
      </c>
      <c r="H3029" s="295">
        <v>7.6</v>
      </c>
      <c r="I3029" s="295">
        <v>0.2</v>
      </c>
      <c r="J3029" s="295">
        <v>0</v>
      </c>
      <c r="K3029" s="295">
        <v>-1.4</v>
      </c>
      <c r="L3029" s="295">
        <v>5.2</v>
      </c>
      <c r="M3029" s="295">
        <v>10.5</v>
      </c>
      <c r="N3029" s="300">
        <v>12.8</v>
      </c>
      <c r="O3029" s="99"/>
    </row>
    <row r="3030" spans="1:15">
      <c r="A3030" s="99"/>
      <c r="B3030" s="315">
        <v>23</v>
      </c>
      <c r="C3030" s="312">
        <v>18.7</v>
      </c>
      <c r="D3030" s="295">
        <v>14.1</v>
      </c>
      <c r="E3030" s="295">
        <v>7</v>
      </c>
      <c r="F3030" s="295">
        <v>7.3</v>
      </c>
      <c r="G3030" s="295">
        <v>4.0999999999999996</v>
      </c>
      <c r="H3030" s="295">
        <v>9.1</v>
      </c>
      <c r="I3030" s="295">
        <v>-1.3</v>
      </c>
      <c r="J3030" s="295">
        <v>2.4</v>
      </c>
      <c r="K3030" s="295">
        <v>3.3</v>
      </c>
      <c r="L3030" s="295">
        <v>9.6</v>
      </c>
      <c r="M3030" s="295">
        <v>14.6</v>
      </c>
      <c r="N3030" s="300">
        <v>9.5</v>
      </c>
      <c r="O3030" s="99"/>
    </row>
    <row r="3031" spans="1:15">
      <c r="A3031" s="99"/>
      <c r="B3031" s="315">
        <v>24</v>
      </c>
      <c r="C3031" s="312">
        <v>16.2</v>
      </c>
      <c r="D3031" s="295">
        <v>11.6</v>
      </c>
      <c r="E3031" s="295">
        <v>9.6</v>
      </c>
      <c r="F3031" s="295">
        <v>5.9</v>
      </c>
      <c r="G3031" s="295">
        <v>4.4000000000000004</v>
      </c>
      <c r="H3031" s="295">
        <v>5.8</v>
      </c>
      <c r="I3031" s="295">
        <v>-2</v>
      </c>
      <c r="J3031" s="295">
        <v>3.8</v>
      </c>
      <c r="K3031" s="295">
        <v>4.4000000000000004</v>
      </c>
      <c r="L3031" s="295">
        <v>13.4</v>
      </c>
      <c r="M3031" s="295">
        <v>12.7</v>
      </c>
      <c r="N3031" s="300">
        <v>11</v>
      </c>
      <c r="O3031" s="99"/>
    </row>
    <row r="3032" spans="1:15">
      <c r="A3032" s="99"/>
      <c r="B3032" s="315">
        <v>25</v>
      </c>
      <c r="C3032" s="312">
        <v>17.8</v>
      </c>
      <c r="D3032" s="295">
        <v>12.7</v>
      </c>
      <c r="E3032" s="295">
        <v>11</v>
      </c>
      <c r="F3032" s="295">
        <v>4.8</v>
      </c>
      <c r="G3032" s="295">
        <v>1.2</v>
      </c>
      <c r="H3032" s="295">
        <v>2.1</v>
      </c>
      <c r="I3032" s="295">
        <v>-0.5</v>
      </c>
      <c r="J3032" s="295">
        <v>-0.3</v>
      </c>
      <c r="K3032" s="295">
        <v>10.1</v>
      </c>
      <c r="L3032" s="295">
        <v>15.4</v>
      </c>
      <c r="M3032" s="295">
        <v>13.8</v>
      </c>
      <c r="N3032" s="300">
        <v>14.6</v>
      </c>
      <c r="O3032" s="99"/>
    </row>
    <row r="3033" spans="1:15">
      <c r="A3033" s="99"/>
      <c r="B3033" s="315">
        <v>26</v>
      </c>
      <c r="C3033" s="312">
        <v>20.5</v>
      </c>
      <c r="D3033" s="295">
        <v>11.4</v>
      </c>
      <c r="E3033" s="295">
        <v>12.3</v>
      </c>
      <c r="F3033" s="295">
        <v>7.2</v>
      </c>
      <c r="G3033" s="295">
        <v>0.3</v>
      </c>
      <c r="H3033" s="295">
        <v>-3</v>
      </c>
      <c r="I3033" s="295">
        <v>0</v>
      </c>
      <c r="J3033" s="295">
        <v>-0.2</v>
      </c>
      <c r="K3033" s="295">
        <v>7.5</v>
      </c>
      <c r="L3033" s="295">
        <v>12.1</v>
      </c>
      <c r="M3033" s="295">
        <v>10.199999999999999</v>
      </c>
      <c r="N3033" s="300">
        <v>17.7</v>
      </c>
      <c r="O3033" s="99"/>
    </row>
    <row r="3034" spans="1:15">
      <c r="A3034" s="99"/>
      <c r="B3034" s="315">
        <v>27</v>
      </c>
      <c r="C3034" s="312">
        <v>21.3</v>
      </c>
      <c r="D3034" s="295">
        <v>12.4</v>
      </c>
      <c r="E3034" s="295">
        <v>11.2</v>
      </c>
      <c r="F3034" s="295">
        <v>6</v>
      </c>
      <c r="G3034" s="295">
        <v>1.5</v>
      </c>
      <c r="H3034" s="295">
        <v>-5.7</v>
      </c>
      <c r="I3034" s="295">
        <v>0.7</v>
      </c>
      <c r="J3034" s="295">
        <v>0.3</v>
      </c>
      <c r="K3034" s="295">
        <v>5.5</v>
      </c>
      <c r="L3034" s="295">
        <v>14.4</v>
      </c>
      <c r="M3034" s="295">
        <v>7.8</v>
      </c>
      <c r="N3034" s="300">
        <v>16.3</v>
      </c>
      <c r="O3034" s="99"/>
    </row>
    <row r="3035" spans="1:15">
      <c r="A3035" s="99"/>
      <c r="B3035" s="315">
        <v>28</v>
      </c>
      <c r="C3035" s="312">
        <v>19.899999999999999</v>
      </c>
      <c r="D3035" s="295">
        <v>13.6</v>
      </c>
      <c r="E3035" s="295">
        <v>10.4</v>
      </c>
      <c r="F3035" s="295">
        <v>7</v>
      </c>
      <c r="G3035" s="295">
        <v>1.6</v>
      </c>
      <c r="H3035" s="295">
        <v>-8.1999999999999993</v>
      </c>
      <c r="I3035" s="295">
        <v>1</v>
      </c>
      <c r="J3035" s="295">
        <v>0</v>
      </c>
      <c r="K3035" s="295">
        <v>2.2000000000000002</v>
      </c>
      <c r="L3035" s="295">
        <v>2.9</v>
      </c>
      <c r="M3035" s="295">
        <v>13.3</v>
      </c>
      <c r="N3035" s="300">
        <v>13.7</v>
      </c>
      <c r="O3035" s="99"/>
    </row>
    <row r="3036" spans="1:15">
      <c r="A3036" s="99"/>
      <c r="B3036" s="315">
        <v>29</v>
      </c>
      <c r="C3036" s="312">
        <v>21.1</v>
      </c>
      <c r="D3036" s="295">
        <v>16.3</v>
      </c>
      <c r="E3036" s="295">
        <v>16.7</v>
      </c>
      <c r="F3036" s="295">
        <v>4.5</v>
      </c>
      <c r="G3036" s="295">
        <v>-0.8</v>
      </c>
      <c r="H3036" s="295">
        <v>-5.5</v>
      </c>
      <c r="I3036" s="295">
        <v>-0.1</v>
      </c>
      <c r="J3036" s="295"/>
      <c r="K3036" s="295">
        <v>7.4</v>
      </c>
      <c r="L3036" s="295">
        <v>5.8</v>
      </c>
      <c r="M3036" s="295">
        <v>14.3</v>
      </c>
      <c r="N3036" s="300">
        <v>16.899999999999999</v>
      </c>
      <c r="O3036" s="99"/>
    </row>
    <row r="3037" spans="1:15">
      <c r="A3037" s="99"/>
      <c r="B3037" s="315">
        <v>30</v>
      </c>
      <c r="C3037" s="312">
        <v>20.9</v>
      </c>
      <c r="D3037" s="295">
        <v>13.6</v>
      </c>
      <c r="E3037" s="295">
        <v>14.6</v>
      </c>
      <c r="F3037" s="295">
        <v>6.9</v>
      </c>
      <c r="G3037" s="295">
        <v>-1.6</v>
      </c>
      <c r="H3037" s="295">
        <v>-4.3</v>
      </c>
      <c r="I3037" s="295">
        <v>-0.9</v>
      </c>
      <c r="J3037" s="295"/>
      <c r="K3037" s="295">
        <v>3.9</v>
      </c>
      <c r="L3037" s="295">
        <v>10.4</v>
      </c>
      <c r="M3037" s="295">
        <v>11.4</v>
      </c>
      <c r="N3037" s="300">
        <v>18</v>
      </c>
      <c r="O3037" s="99"/>
    </row>
    <row r="3038" spans="1:15" ht="15" thickBot="1">
      <c r="A3038" s="99"/>
      <c r="B3038" s="323">
        <v>31</v>
      </c>
      <c r="C3038" s="313">
        <v>17.100000000000001</v>
      </c>
      <c r="D3038" s="302">
        <v>13.5</v>
      </c>
      <c r="E3038" s="302"/>
      <c r="F3038" s="302">
        <v>9</v>
      </c>
      <c r="G3038" s="302"/>
      <c r="H3038" s="302">
        <v>-1</v>
      </c>
      <c r="I3038" s="302">
        <v>-1.7</v>
      </c>
      <c r="J3038" s="302"/>
      <c r="K3038" s="302">
        <v>4.0999999999999996</v>
      </c>
      <c r="L3038" s="302"/>
      <c r="M3038" s="302">
        <v>13.8</v>
      </c>
      <c r="N3038" s="303"/>
      <c r="O3038" s="99"/>
    </row>
    <row r="3039" spans="1:15">
      <c r="A3039" s="306" t="s">
        <v>652</v>
      </c>
      <c r="B3039" s="304" t="s">
        <v>211</v>
      </c>
      <c r="C3039" s="219">
        <v>0</v>
      </c>
      <c r="D3039" s="219">
        <v>0</v>
      </c>
      <c r="E3039" s="219">
        <v>14</v>
      </c>
      <c r="F3039" s="219">
        <v>25</v>
      </c>
      <c r="G3039" s="219">
        <v>31</v>
      </c>
      <c r="H3039" s="219">
        <v>31</v>
      </c>
      <c r="I3039" s="219">
        <v>31</v>
      </c>
      <c r="J3039" s="219">
        <v>28</v>
      </c>
      <c r="K3039" s="219">
        <v>31</v>
      </c>
      <c r="L3039" s="219">
        <v>26</v>
      </c>
      <c r="M3039" s="219">
        <v>19</v>
      </c>
      <c r="N3039" s="220">
        <v>12</v>
      </c>
    </row>
    <row r="3040" spans="1:15" ht="15" thickBot="1">
      <c r="A3040" s="307" t="s">
        <v>651</v>
      </c>
      <c r="B3040" s="305" t="s">
        <v>650</v>
      </c>
      <c r="C3040" s="211">
        <v>18.825806451612902</v>
      </c>
      <c r="D3040" s="211">
        <v>15.754838709677419</v>
      </c>
      <c r="E3040" s="211">
        <v>14.020000000000001</v>
      </c>
      <c r="F3040" s="211">
        <v>10.69032258064516</v>
      </c>
      <c r="G3040" s="211">
        <v>6.0833333333333321</v>
      </c>
      <c r="H3040" s="211">
        <v>1.6322580645161284</v>
      </c>
      <c r="I3040" s="211">
        <v>1.4419354838709681</v>
      </c>
      <c r="J3040" s="211">
        <v>6.7857142857142796E-2</v>
      </c>
      <c r="K3040" s="211">
        <v>4.1903225806451614</v>
      </c>
      <c r="L3040" s="211">
        <v>7.5600000000000005</v>
      </c>
      <c r="M3040" s="211">
        <v>11.951612903225808</v>
      </c>
      <c r="N3040" s="212">
        <v>14.803333333333335</v>
      </c>
    </row>
  </sheetData>
  <customSheetViews>
    <customSheetView guid="{6DA84043-8308-458F-9378-22AB3DF247A3}" scale="77" showPageBreaks="1" view="pageBreakPreview" topLeftCell="A2994">
      <selection activeCell="D2986" sqref="D2986"/>
      <pageMargins left="0.78740157499999996" right="0.78740157499999996" top="0.984251969" bottom="0.984251969" header="0.4921259845" footer="0.4921259845"/>
      <pageSetup paperSize="9" scale="59" orientation="portrait" r:id="rId1"/>
      <headerFooter alignWithMargins="0"/>
    </customSheetView>
  </customSheetViews>
  <mergeCells count="1">
    <mergeCell ref="A2:N2"/>
  </mergeCells>
  <pageMargins left="0.78740157499999996" right="0.78740157499999996" top="0.984251969" bottom="0.984251969" header="0.4921259845" footer="0.4921259845"/>
  <pageSetup paperSize="9" scale="59" orientation="portrait" r:id="rId2"/>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27"/>
  <sheetViews>
    <sheetView zoomScale="70" zoomScaleNormal="70" zoomScaleSheetLayoutView="93" workbookViewId="0">
      <selection activeCell="A11" sqref="A11:B11"/>
    </sheetView>
  </sheetViews>
  <sheetFormatPr defaultRowHeight="12.75"/>
  <sheetData>
    <row r="2" spans="2:16" ht="13.5" thickBot="1"/>
    <row r="3" spans="2:16" ht="24" thickBot="1">
      <c r="B3" s="473" t="s">
        <v>411</v>
      </c>
      <c r="C3" s="474"/>
      <c r="D3" s="474"/>
      <c r="E3" s="474"/>
      <c r="F3" s="474"/>
      <c r="G3" s="474"/>
      <c r="H3" s="474"/>
      <c r="I3" s="474"/>
      <c r="J3" s="474"/>
      <c r="K3" s="474"/>
      <c r="L3" s="470" t="s">
        <v>224</v>
      </c>
      <c r="M3" s="471"/>
      <c r="N3" s="471"/>
      <c r="O3" s="471"/>
      <c r="P3" s="472"/>
    </row>
    <row r="4" spans="2:16" ht="15.75">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6" ht="16.5" thickBot="1">
      <c r="B5" s="466"/>
      <c r="C5" s="462"/>
      <c r="D5" s="462"/>
      <c r="E5" s="462"/>
      <c r="F5" s="462"/>
      <c r="G5" s="462"/>
      <c r="H5" s="462"/>
      <c r="I5" s="462"/>
      <c r="J5" s="462"/>
      <c r="K5" s="462"/>
      <c r="L5" s="462"/>
      <c r="M5" s="462"/>
      <c r="N5" s="462"/>
      <c r="O5" s="145" t="s">
        <v>209</v>
      </c>
      <c r="P5" s="30" t="s">
        <v>210</v>
      </c>
    </row>
    <row r="6" spans="2:16" ht="15">
      <c r="B6" s="148" t="s">
        <v>211</v>
      </c>
      <c r="C6" s="146">
        <v>31</v>
      </c>
      <c r="D6" s="8">
        <v>28</v>
      </c>
      <c r="E6" s="8">
        <v>31</v>
      </c>
      <c r="F6" s="8">
        <v>30</v>
      </c>
      <c r="G6" s="8">
        <v>15</v>
      </c>
      <c r="H6" s="8">
        <v>0</v>
      </c>
      <c r="I6" s="168">
        <f>SUM(C6:G6)</f>
        <v>135</v>
      </c>
      <c r="J6" s="8">
        <v>0</v>
      </c>
      <c r="K6" s="8">
        <v>31</v>
      </c>
      <c r="L6" s="8">
        <v>30</v>
      </c>
      <c r="M6" s="8">
        <v>31</v>
      </c>
      <c r="N6" s="168">
        <f>SUM(J6:M6)</f>
        <v>92</v>
      </c>
      <c r="O6" s="167">
        <f>SUM(C6:H6,J6:M6)</f>
        <v>227</v>
      </c>
      <c r="P6" s="169">
        <f>I6+N6</f>
        <v>227</v>
      </c>
    </row>
    <row r="7" spans="2:16" ht="19.5">
      <c r="B7" s="149" t="s">
        <v>485</v>
      </c>
      <c r="C7" s="147">
        <v>3.1</v>
      </c>
      <c r="D7" s="10">
        <v>2.8</v>
      </c>
      <c r="E7" s="10">
        <v>5</v>
      </c>
      <c r="F7" s="10">
        <v>9.6999999999999993</v>
      </c>
      <c r="G7" s="10">
        <v>11.5</v>
      </c>
      <c r="H7" s="10"/>
      <c r="I7" s="153">
        <f>(C6*C7+D6*D7+E6*E7+F6*F7+G6*G7)/I6</f>
        <v>5.8740740740740742</v>
      </c>
      <c r="J7" s="10"/>
      <c r="K7" s="95">
        <v>7.2</v>
      </c>
      <c r="L7" s="95">
        <v>1.7</v>
      </c>
      <c r="M7" s="95">
        <v>-1.4</v>
      </c>
      <c r="N7" s="153">
        <f>(J6*J7+K6*K7+L6*L7+M6*M7)/N6</f>
        <v>2.5086956521739134</v>
      </c>
      <c r="O7" s="154">
        <f>(C7*C6+D7*D6+E7*E6+F7*F6+G7*G6+H7*H6+J7*J6+K7*K6+L7*L6+M7*M6)/O6</f>
        <v>4.5101321585903085</v>
      </c>
      <c r="P7" s="161">
        <f>(I7*I6+N7*N6)/P6</f>
        <v>4.5101321585903085</v>
      </c>
    </row>
    <row r="8" spans="2:16" ht="19.5">
      <c r="B8" s="149" t="s">
        <v>212</v>
      </c>
      <c r="C8" s="13">
        <f t="shared" ref="C8:H8" si="0">C6*(13-C7)</f>
        <v>306.90000000000003</v>
      </c>
      <c r="D8" s="12">
        <f t="shared" si="0"/>
        <v>285.59999999999997</v>
      </c>
      <c r="E8" s="12">
        <f t="shared" si="0"/>
        <v>248</v>
      </c>
      <c r="F8" s="12">
        <f t="shared" si="0"/>
        <v>99.000000000000028</v>
      </c>
      <c r="G8" s="12">
        <f t="shared" si="0"/>
        <v>22.5</v>
      </c>
      <c r="H8" s="12">
        <f t="shared" si="0"/>
        <v>0</v>
      </c>
      <c r="I8" s="155">
        <f>SUM(C8:G8)</f>
        <v>962</v>
      </c>
      <c r="J8" s="12">
        <f>J6*(13-J7)</f>
        <v>0</v>
      </c>
      <c r="K8" s="12">
        <v>178</v>
      </c>
      <c r="L8" s="12">
        <v>341</v>
      </c>
      <c r="M8" s="12">
        <v>446</v>
      </c>
      <c r="N8" s="155">
        <f>SUM(J8:M8)</f>
        <v>965</v>
      </c>
      <c r="O8" s="156">
        <f>O6*(13-O7)</f>
        <v>1927.1999999999998</v>
      </c>
      <c r="P8" s="162">
        <f>P6*(13-P7)</f>
        <v>1927.1999999999998</v>
      </c>
    </row>
    <row r="9" spans="2:16" ht="19.5">
      <c r="B9" s="149" t="s">
        <v>213</v>
      </c>
      <c r="C9" s="13">
        <f t="shared" ref="C9:H9" si="1">C6*(17-C7)</f>
        <v>430.90000000000003</v>
      </c>
      <c r="D9" s="12">
        <f t="shared" si="1"/>
        <v>397.59999999999997</v>
      </c>
      <c r="E9" s="12">
        <f t="shared" si="1"/>
        <v>372</v>
      </c>
      <c r="F9" s="12">
        <f t="shared" si="1"/>
        <v>219.00000000000003</v>
      </c>
      <c r="G9" s="12">
        <f t="shared" si="1"/>
        <v>82.5</v>
      </c>
      <c r="H9" s="12">
        <f t="shared" si="1"/>
        <v>0</v>
      </c>
      <c r="I9" s="155">
        <f>SUM(C9:G9)</f>
        <v>1502</v>
      </c>
      <c r="J9" s="12">
        <f>J6*(17-J7)</f>
        <v>0</v>
      </c>
      <c r="K9" s="12">
        <v>302</v>
      </c>
      <c r="L9" s="12">
        <v>461</v>
      </c>
      <c r="M9" s="12">
        <v>570</v>
      </c>
      <c r="N9" s="155">
        <f>SUM(J9:M9)</f>
        <v>1333</v>
      </c>
      <c r="O9" s="156">
        <f>O6*(17-O7)</f>
        <v>2835.2</v>
      </c>
      <c r="P9" s="162">
        <f>P6*(17-P7)</f>
        <v>2835.2</v>
      </c>
    </row>
    <row r="10" spans="2:16" ht="19.5">
      <c r="B10" s="149" t="s">
        <v>214</v>
      </c>
      <c r="C10" s="17">
        <f t="shared" ref="C10:H10" si="2">C6*(18-C7)</f>
        <v>461.90000000000003</v>
      </c>
      <c r="D10" s="16">
        <f t="shared" si="2"/>
        <v>425.59999999999997</v>
      </c>
      <c r="E10" s="16">
        <f t="shared" si="2"/>
        <v>403</v>
      </c>
      <c r="F10" s="16">
        <f t="shared" si="2"/>
        <v>249.00000000000003</v>
      </c>
      <c r="G10" s="16">
        <f t="shared" si="2"/>
        <v>97.5</v>
      </c>
      <c r="H10" s="16">
        <f t="shared" si="2"/>
        <v>0</v>
      </c>
      <c r="I10" s="155">
        <f>SUM(C10:G10)</f>
        <v>1637</v>
      </c>
      <c r="J10" s="16">
        <f>J6*(18-J7)</f>
        <v>0</v>
      </c>
      <c r="K10" s="16">
        <v>333</v>
      </c>
      <c r="L10" s="16">
        <v>491</v>
      </c>
      <c r="M10" s="16">
        <v>601</v>
      </c>
      <c r="N10" s="155">
        <f>SUM(J10:M10)</f>
        <v>1425</v>
      </c>
      <c r="O10" s="157">
        <f>O6*(18-O7)</f>
        <v>3062.2</v>
      </c>
      <c r="P10" s="163">
        <f>P6*(18-P7)</f>
        <v>3062.2</v>
      </c>
    </row>
    <row r="11" spans="2:16" ht="20.25" thickBot="1">
      <c r="B11" s="347" t="s">
        <v>215</v>
      </c>
      <c r="C11" s="21">
        <f t="shared" ref="C11:H11" si="3">C6*(19-C7)</f>
        <v>492.90000000000003</v>
      </c>
      <c r="D11" s="20">
        <f t="shared" si="3"/>
        <v>453.59999999999997</v>
      </c>
      <c r="E11" s="20">
        <f t="shared" si="3"/>
        <v>434</v>
      </c>
      <c r="F11" s="20">
        <f t="shared" si="3"/>
        <v>279</v>
      </c>
      <c r="G11" s="20">
        <f t="shared" si="3"/>
        <v>112.5</v>
      </c>
      <c r="H11" s="20">
        <f t="shared" si="3"/>
        <v>0</v>
      </c>
      <c r="I11" s="164">
        <f>SUM(C11:G11)</f>
        <v>1772</v>
      </c>
      <c r="J11" s="20">
        <f>J6*(19-J7)</f>
        <v>0</v>
      </c>
      <c r="K11" s="20">
        <v>364</v>
      </c>
      <c r="L11" s="20">
        <v>521</v>
      </c>
      <c r="M11" s="20">
        <v>632</v>
      </c>
      <c r="N11" s="164">
        <f>SUM(J11:M11)</f>
        <v>1517</v>
      </c>
      <c r="O11" s="165">
        <f>O6*(19-O7)</f>
        <v>3289.2</v>
      </c>
      <c r="P11" s="166">
        <f>P6*(19-P7)</f>
        <v>3289.2</v>
      </c>
    </row>
    <row r="12" spans="2:16" ht="15.75" thickBot="1">
      <c r="B12" s="4"/>
      <c r="C12" s="4"/>
      <c r="D12" s="4"/>
      <c r="E12" s="4"/>
      <c r="F12" s="4"/>
      <c r="G12" s="4"/>
      <c r="H12" s="4"/>
      <c r="I12" s="4"/>
      <c r="J12" s="4"/>
      <c r="K12" s="4"/>
      <c r="L12" s="4"/>
      <c r="M12" s="4"/>
      <c r="N12" s="4"/>
      <c r="O12" s="4"/>
      <c r="P12" s="4"/>
    </row>
    <row r="13" spans="2:16" ht="24" thickBot="1">
      <c r="B13" s="473" t="s">
        <v>412</v>
      </c>
      <c r="C13" s="474"/>
      <c r="D13" s="474"/>
      <c r="E13" s="474"/>
      <c r="F13" s="474"/>
      <c r="G13" s="474"/>
      <c r="H13" s="474"/>
      <c r="I13" s="474"/>
      <c r="J13" s="474"/>
      <c r="K13" s="474"/>
      <c r="L13" s="470" t="s">
        <v>225</v>
      </c>
      <c r="M13" s="471"/>
      <c r="N13" s="471"/>
      <c r="O13" s="471"/>
      <c r="P13" s="472"/>
    </row>
    <row r="14" spans="2:16" ht="15.75">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6" ht="16.5" thickBot="1">
      <c r="B15" s="466"/>
      <c r="C15" s="462"/>
      <c r="D15" s="462"/>
      <c r="E15" s="462"/>
      <c r="F15" s="462"/>
      <c r="G15" s="462"/>
      <c r="H15" s="462"/>
      <c r="I15" s="462"/>
      <c r="J15" s="462"/>
      <c r="K15" s="462"/>
      <c r="L15" s="462"/>
      <c r="M15" s="462"/>
      <c r="N15" s="462"/>
      <c r="O15" s="145" t="s">
        <v>209</v>
      </c>
      <c r="P15" s="30" t="s">
        <v>210</v>
      </c>
    </row>
    <row r="16" spans="2:16" ht="15">
      <c r="B16" s="148" t="s">
        <v>211</v>
      </c>
      <c r="C16" s="146">
        <v>31</v>
      </c>
      <c r="D16" s="8">
        <v>28</v>
      </c>
      <c r="E16" s="8">
        <v>31</v>
      </c>
      <c r="F16" s="8">
        <v>30</v>
      </c>
      <c r="G16" s="8">
        <v>20</v>
      </c>
      <c r="H16" s="8">
        <v>0</v>
      </c>
      <c r="I16" s="168">
        <f>SUM(C16:G16)</f>
        <v>140</v>
      </c>
      <c r="J16" s="8">
        <v>20</v>
      </c>
      <c r="K16" s="8">
        <v>31</v>
      </c>
      <c r="L16" s="8">
        <v>30</v>
      </c>
      <c r="M16" s="8">
        <v>31</v>
      </c>
      <c r="N16" s="168">
        <f>SUM(J16:M16)</f>
        <v>112</v>
      </c>
      <c r="O16" s="167">
        <f>SUM(C16:H16,J16:M16)</f>
        <v>252</v>
      </c>
      <c r="P16" s="169">
        <f>I16+N16</f>
        <v>252</v>
      </c>
    </row>
    <row r="17" spans="2:16" ht="19.5">
      <c r="B17" s="149" t="s">
        <v>485</v>
      </c>
      <c r="C17" s="147">
        <v>0.9</v>
      </c>
      <c r="D17" s="10">
        <v>1.9</v>
      </c>
      <c r="E17" s="10">
        <v>2.8</v>
      </c>
      <c r="F17" s="10">
        <v>8.1</v>
      </c>
      <c r="G17" s="10">
        <v>11</v>
      </c>
      <c r="H17" s="10">
        <v>0</v>
      </c>
      <c r="I17" s="153">
        <f>(C16*C17+D16*D17+E16*E17+F16*F17+G16*G17)/I16</f>
        <v>4.5064285714285717</v>
      </c>
      <c r="J17" s="10">
        <v>9.9</v>
      </c>
      <c r="K17" s="95">
        <v>8.1999999999999993</v>
      </c>
      <c r="L17" s="95">
        <v>5.5</v>
      </c>
      <c r="M17" s="95">
        <v>1.2</v>
      </c>
      <c r="N17" s="153">
        <f>(J16*J17+K16*K17+L16*L17+M16*M17)/N16</f>
        <v>5.8428571428571434</v>
      </c>
      <c r="O17" s="154">
        <f>(C17*C16+D17*D16+E17*E16+F17*F16+G17*G16+H17*H16+J17*J16+K17*K16+L17*L16+M17*M16)/O16</f>
        <v>5.1003968253968255</v>
      </c>
      <c r="P17" s="161">
        <f>(I17*I16+N17*N16)/P16</f>
        <v>5.1003968253968264</v>
      </c>
    </row>
    <row r="18" spans="2:16" ht="19.5">
      <c r="B18" s="149" t="s">
        <v>212</v>
      </c>
      <c r="C18" s="13">
        <v>376</v>
      </c>
      <c r="D18" s="12">
        <v>310</v>
      </c>
      <c r="E18" s="12">
        <v>316</v>
      </c>
      <c r="F18" s="12">
        <v>146</v>
      </c>
      <c r="G18" s="12">
        <v>41</v>
      </c>
      <c r="H18" s="12">
        <f>H16*(13-H17)</f>
        <v>0</v>
      </c>
      <c r="I18" s="155">
        <f>SUM(C18:G18)</f>
        <v>1189</v>
      </c>
      <c r="J18" s="12">
        <v>63</v>
      </c>
      <c r="K18" s="12">
        <v>148</v>
      </c>
      <c r="L18" s="12">
        <v>227</v>
      </c>
      <c r="M18" s="12">
        <v>365</v>
      </c>
      <c r="N18" s="155">
        <f>SUM(J18:M18)</f>
        <v>803</v>
      </c>
      <c r="O18" s="156">
        <f>O16*(13-O17)</f>
        <v>1990.7</v>
      </c>
      <c r="P18" s="162">
        <f>P16*(13-P17)</f>
        <v>1990.6999999999998</v>
      </c>
    </row>
    <row r="19" spans="2:16" ht="19.5">
      <c r="B19" s="149" t="s">
        <v>213</v>
      </c>
      <c r="C19" s="13">
        <v>500</v>
      </c>
      <c r="D19" s="12">
        <v>422</v>
      </c>
      <c r="E19" s="12">
        <v>440</v>
      </c>
      <c r="F19" s="12">
        <v>266</v>
      </c>
      <c r="G19" s="12">
        <v>121</v>
      </c>
      <c r="H19" s="12">
        <f>H16*(17-H17)</f>
        <v>0</v>
      </c>
      <c r="I19" s="155">
        <f>SUM(C19:G19)</f>
        <v>1749</v>
      </c>
      <c r="J19" s="12">
        <v>143</v>
      </c>
      <c r="K19" s="12">
        <v>272</v>
      </c>
      <c r="L19" s="12">
        <v>347</v>
      </c>
      <c r="M19" s="12">
        <v>489</v>
      </c>
      <c r="N19" s="155">
        <f>SUM(J19:M19)</f>
        <v>1251</v>
      </c>
      <c r="O19" s="156">
        <f>O16*(17-O17)</f>
        <v>2998.7000000000003</v>
      </c>
      <c r="P19" s="162">
        <f>P16*(17-P17)</f>
        <v>2998.7</v>
      </c>
    </row>
    <row r="20" spans="2:16" ht="19.5">
      <c r="B20" s="149" t="s">
        <v>214</v>
      </c>
      <c r="C20" s="17">
        <v>531</v>
      </c>
      <c r="D20" s="16">
        <v>450</v>
      </c>
      <c r="E20" s="16">
        <v>471</v>
      </c>
      <c r="F20" s="16">
        <v>296</v>
      </c>
      <c r="G20" s="16">
        <v>141</v>
      </c>
      <c r="H20" s="16">
        <v>0</v>
      </c>
      <c r="I20" s="155">
        <f>SUM(C20:G20)</f>
        <v>1889</v>
      </c>
      <c r="J20" s="16">
        <v>163</v>
      </c>
      <c r="K20" s="16">
        <v>303</v>
      </c>
      <c r="L20" s="16">
        <v>377</v>
      </c>
      <c r="M20" s="16">
        <v>520</v>
      </c>
      <c r="N20" s="155">
        <f>SUM(J20:M20)</f>
        <v>1363</v>
      </c>
      <c r="O20" s="157">
        <f>O16*(18-O17)</f>
        <v>3250.7000000000003</v>
      </c>
      <c r="P20" s="163">
        <f>P16*(18-P17)</f>
        <v>3250.7</v>
      </c>
    </row>
    <row r="21" spans="2:16" ht="20.25" thickBot="1">
      <c r="B21" s="347" t="s">
        <v>215</v>
      </c>
      <c r="C21" s="21">
        <v>562</v>
      </c>
      <c r="D21" s="20">
        <v>478</v>
      </c>
      <c r="E21" s="20">
        <v>502</v>
      </c>
      <c r="F21" s="20">
        <v>326</v>
      </c>
      <c r="G21" s="20">
        <v>161</v>
      </c>
      <c r="H21" s="20">
        <f>H16*(19-H17)</f>
        <v>0</v>
      </c>
      <c r="I21" s="164">
        <f>SUM(C21:G21)</f>
        <v>2029</v>
      </c>
      <c r="J21" s="20">
        <v>183</v>
      </c>
      <c r="K21" s="20">
        <v>334</v>
      </c>
      <c r="L21" s="20">
        <v>407</v>
      </c>
      <c r="M21" s="20">
        <v>551</v>
      </c>
      <c r="N21" s="164">
        <f>SUM(J21:M21)</f>
        <v>1475</v>
      </c>
      <c r="O21" s="165">
        <f>O16*(19-O17)</f>
        <v>3502.7000000000003</v>
      </c>
      <c r="P21" s="166">
        <f>P16*(19-P17)</f>
        <v>3502.7</v>
      </c>
    </row>
    <row r="22" spans="2:16" ht="15.75" thickBot="1">
      <c r="B22" s="4"/>
      <c r="C22" s="4"/>
      <c r="D22" s="4"/>
      <c r="E22" s="4"/>
      <c r="F22" s="4"/>
      <c r="G22" s="4"/>
      <c r="H22" s="4"/>
      <c r="I22" s="4"/>
      <c r="J22" s="4"/>
      <c r="K22" s="4"/>
      <c r="L22" s="4"/>
      <c r="M22" s="4"/>
      <c r="N22" s="4"/>
      <c r="O22" s="4"/>
      <c r="P22" s="4"/>
    </row>
    <row r="23" spans="2:16" ht="24" thickBot="1">
      <c r="B23" s="473" t="s">
        <v>413</v>
      </c>
      <c r="C23" s="474"/>
      <c r="D23" s="474"/>
      <c r="E23" s="474"/>
      <c r="F23" s="474"/>
      <c r="G23" s="474"/>
      <c r="H23" s="474"/>
      <c r="I23" s="474"/>
      <c r="J23" s="474"/>
      <c r="K23" s="474"/>
      <c r="L23" s="470" t="s">
        <v>226</v>
      </c>
      <c r="M23" s="471"/>
      <c r="N23" s="471"/>
      <c r="O23" s="471"/>
      <c r="P23" s="472"/>
    </row>
    <row r="24" spans="2:16" ht="15.75">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6" ht="16.5" thickBot="1">
      <c r="B25" s="466"/>
      <c r="C25" s="462"/>
      <c r="D25" s="462"/>
      <c r="E25" s="462"/>
      <c r="F25" s="462"/>
      <c r="G25" s="462"/>
      <c r="H25" s="462"/>
      <c r="I25" s="462"/>
      <c r="J25" s="462"/>
      <c r="K25" s="462"/>
      <c r="L25" s="462"/>
      <c r="M25" s="462"/>
      <c r="N25" s="462"/>
      <c r="O25" s="145" t="s">
        <v>209</v>
      </c>
      <c r="P25" s="30" t="s">
        <v>210</v>
      </c>
    </row>
    <row r="26" spans="2:16" ht="15">
      <c r="B26" s="148" t="s">
        <v>211</v>
      </c>
      <c r="C26" s="146">
        <v>31</v>
      </c>
      <c r="D26" s="8">
        <v>28</v>
      </c>
      <c r="E26" s="8">
        <v>31</v>
      </c>
      <c r="F26" s="8">
        <v>25</v>
      </c>
      <c r="G26" s="8">
        <v>16</v>
      </c>
      <c r="H26" s="8">
        <v>5</v>
      </c>
      <c r="I26" s="168">
        <f>SUM(C26:G26)</f>
        <v>131</v>
      </c>
      <c r="J26" s="8">
        <v>5</v>
      </c>
      <c r="K26" s="8">
        <v>31</v>
      </c>
      <c r="L26" s="8">
        <v>30</v>
      </c>
      <c r="M26" s="8">
        <v>31</v>
      </c>
      <c r="N26" s="168">
        <f>SUM(J26:M26)</f>
        <v>97</v>
      </c>
      <c r="O26" s="167">
        <f>SUM(C26:H26,J26:M26)</f>
        <v>233</v>
      </c>
      <c r="P26" s="169">
        <f>I26+N26</f>
        <v>228</v>
      </c>
    </row>
    <row r="27" spans="2:16" ht="19.5">
      <c r="B27" s="149" t="s">
        <v>485</v>
      </c>
      <c r="C27" s="147">
        <v>-4.5999999999999996</v>
      </c>
      <c r="D27" s="10">
        <v>-0.8</v>
      </c>
      <c r="E27" s="10">
        <v>3.2</v>
      </c>
      <c r="F27" s="10">
        <v>11.2</v>
      </c>
      <c r="G27" s="10">
        <v>11.5</v>
      </c>
      <c r="H27" s="10">
        <v>11.7</v>
      </c>
      <c r="I27" s="153">
        <f>(C26*C27+D26*D27+E26*E27+F26*F27+G26*G27)/I26</f>
        <v>3.0396946564885496</v>
      </c>
      <c r="J27" s="10">
        <v>11.9</v>
      </c>
      <c r="K27" s="95">
        <v>7.3</v>
      </c>
      <c r="L27" s="95">
        <v>4.9000000000000004</v>
      </c>
      <c r="M27" s="95">
        <v>-0.9</v>
      </c>
      <c r="N27" s="153">
        <f>(J26*J27+K26*K27+L26*L27+M26*M27)/N26</f>
        <v>4.1742268041237107</v>
      </c>
      <c r="O27" s="154">
        <f>(C27*C26+D27*D26+E27*E26+F27*F26+G27*G26+H27*H26+J27*J26+K27*K26+L27*L26+M27*M26)/O26</f>
        <v>3.6978540772532189</v>
      </c>
      <c r="P27" s="161">
        <f>(I27*I26+N27*N26)/P26</f>
        <v>3.5223684210526311</v>
      </c>
    </row>
    <row r="28" spans="2:16" ht="19.5">
      <c r="B28" s="149" t="s">
        <v>212</v>
      </c>
      <c r="C28" s="13">
        <v>544</v>
      </c>
      <c r="D28" s="12">
        <v>387</v>
      </c>
      <c r="E28" s="12">
        <v>303</v>
      </c>
      <c r="F28" s="12">
        <v>45</v>
      </c>
      <c r="G28" s="12">
        <v>24</v>
      </c>
      <c r="H28" s="12">
        <v>7</v>
      </c>
      <c r="I28" s="155">
        <f>SUM(C28:G28)</f>
        <v>1303</v>
      </c>
      <c r="J28" s="12">
        <v>6</v>
      </c>
      <c r="K28" s="12">
        <v>178</v>
      </c>
      <c r="L28" s="12">
        <v>243</v>
      </c>
      <c r="M28" s="12">
        <v>431</v>
      </c>
      <c r="N28" s="155">
        <f>SUM(J28:M28)</f>
        <v>858</v>
      </c>
      <c r="O28" s="156">
        <f>O26*(13-O27)</f>
        <v>2167.4</v>
      </c>
      <c r="P28" s="162">
        <f>P26*(13-P27)</f>
        <v>2160.9</v>
      </c>
    </row>
    <row r="29" spans="2:16" ht="19.5">
      <c r="B29" s="149" t="s">
        <v>213</v>
      </c>
      <c r="C29" s="13">
        <v>668</v>
      </c>
      <c r="D29" s="12">
        <v>499</v>
      </c>
      <c r="E29" s="12">
        <v>427</v>
      </c>
      <c r="F29" s="12">
        <v>145</v>
      </c>
      <c r="G29" s="12">
        <v>88</v>
      </c>
      <c r="H29" s="12">
        <v>27</v>
      </c>
      <c r="I29" s="155">
        <f>SUM(C29:G29)</f>
        <v>1827</v>
      </c>
      <c r="J29" s="12">
        <v>26</v>
      </c>
      <c r="K29" s="12">
        <v>302</v>
      </c>
      <c r="L29" s="12">
        <v>363</v>
      </c>
      <c r="M29" s="12">
        <v>555</v>
      </c>
      <c r="N29" s="155">
        <f>SUM(J29:M29)</f>
        <v>1246</v>
      </c>
      <c r="O29" s="156">
        <f>O26*(17-O27)</f>
        <v>3099.4</v>
      </c>
      <c r="P29" s="162">
        <f>P26*(17-P27)</f>
        <v>3072.9</v>
      </c>
    </row>
    <row r="30" spans="2:16" ht="19.5">
      <c r="B30" s="149" t="s">
        <v>214</v>
      </c>
      <c r="C30" s="17">
        <v>699</v>
      </c>
      <c r="D30" s="16">
        <v>527</v>
      </c>
      <c r="E30" s="16">
        <v>458</v>
      </c>
      <c r="F30" s="16">
        <v>170</v>
      </c>
      <c r="G30" s="16">
        <v>104</v>
      </c>
      <c r="H30" s="16">
        <v>32</v>
      </c>
      <c r="I30" s="155">
        <f>SUM(C30:G30)</f>
        <v>1958</v>
      </c>
      <c r="J30" s="16">
        <v>31</v>
      </c>
      <c r="K30" s="16">
        <v>333</v>
      </c>
      <c r="L30" s="16">
        <v>393</v>
      </c>
      <c r="M30" s="16">
        <v>586</v>
      </c>
      <c r="N30" s="155">
        <f>SUM(J30:M30)</f>
        <v>1343</v>
      </c>
      <c r="O30" s="157">
        <f>O26*(18-O27)</f>
        <v>3332.4</v>
      </c>
      <c r="P30" s="163">
        <f>P26*(18-P27)</f>
        <v>3300.9</v>
      </c>
    </row>
    <row r="31" spans="2:16" ht="20.25" thickBot="1">
      <c r="B31" s="347" t="s">
        <v>215</v>
      </c>
      <c r="C31" s="21">
        <v>730</v>
      </c>
      <c r="D31" s="20">
        <v>555</v>
      </c>
      <c r="E31" s="20">
        <v>489</v>
      </c>
      <c r="F31" s="20">
        <v>195</v>
      </c>
      <c r="G31" s="20">
        <v>120</v>
      </c>
      <c r="H31" s="20">
        <v>37</v>
      </c>
      <c r="I31" s="164">
        <f>SUM(C31:G31)</f>
        <v>2089</v>
      </c>
      <c r="J31" s="20">
        <v>36</v>
      </c>
      <c r="K31" s="20">
        <v>364</v>
      </c>
      <c r="L31" s="20">
        <v>423</v>
      </c>
      <c r="M31" s="20">
        <v>617</v>
      </c>
      <c r="N31" s="164">
        <f>SUM(J31:M31)</f>
        <v>1440</v>
      </c>
      <c r="O31" s="165">
        <f>O26*(19-O27)</f>
        <v>3565.4</v>
      </c>
      <c r="P31" s="166">
        <f>P26*(19-P27)</f>
        <v>3528.9</v>
      </c>
    </row>
    <row r="32" spans="2:16" ht="15.75" thickBot="1">
      <c r="B32" s="4"/>
      <c r="C32" s="4"/>
      <c r="D32" s="4"/>
      <c r="E32" s="4"/>
      <c r="F32" s="4"/>
      <c r="G32" s="4"/>
      <c r="H32" s="4"/>
      <c r="I32" s="4"/>
      <c r="J32" s="4"/>
      <c r="K32" s="4"/>
      <c r="L32" s="4"/>
      <c r="M32" s="4"/>
      <c r="N32" s="4"/>
      <c r="O32" s="4"/>
      <c r="P32" s="4"/>
    </row>
    <row r="33" spans="2:16" ht="24" thickBot="1">
      <c r="B33" s="473" t="s">
        <v>411</v>
      </c>
      <c r="C33" s="474"/>
      <c r="D33" s="474"/>
      <c r="E33" s="474"/>
      <c r="F33" s="474"/>
      <c r="G33" s="474"/>
      <c r="H33" s="474"/>
      <c r="I33" s="474"/>
      <c r="J33" s="474"/>
      <c r="K33" s="474"/>
      <c r="L33" s="470" t="s">
        <v>227</v>
      </c>
      <c r="M33" s="471"/>
      <c r="N33" s="471"/>
      <c r="O33" s="471"/>
      <c r="P33" s="472"/>
    </row>
    <row r="34" spans="2:16" ht="15.75">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6" ht="16.5" thickBot="1">
      <c r="B35" s="466"/>
      <c r="C35" s="462"/>
      <c r="D35" s="462"/>
      <c r="E35" s="462"/>
      <c r="F35" s="462"/>
      <c r="G35" s="462"/>
      <c r="H35" s="462"/>
      <c r="I35" s="462"/>
      <c r="J35" s="462"/>
      <c r="K35" s="462"/>
      <c r="L35" s="462"/>
      <c r="M35" s="462"/>
      <c r="N35" s="462"/>
      <c r="O35" s="145" t="s">
        <v>209</v>
      </c>
      <c r="P35" s="30" t="s">
        <v>210</v>
      </c>
    </row>
    <row r="36" spans="2:16" ht="15">
      <c r="B36" s="148" t="s">
        <v>211</v>
      </c>
      <c r="C36" s="146">
        <v>31</v>
      </c>
      <c r="D36" s="8">
        <v>28</v>
      </c>
      <c r="E36" s="8">
        <v>31</v>
      </c>
      <c r="F36" s="8">
        <v>30</v>
      </c>
      <c r="G36" s="8">
        <v>20</v>
      </c>
      <c r="H36" s="8">
        <v>0</v>
      </c>
      <c r="I36" s="168">
        <f>SUM(C36:G36)</f>
        <v>140</v>
      </c>
      <c r="J36" s="8">
        <v>20</v>
      </c>
      <c r="K36" s="8">
        <v>31</v>
      </c>
      <c r="L36" s="8">
        <v>30</v>
      </c>
      <c r="M36" s="8">
        <v>31</v>
      </c>
      <c r="N36" s="168">
        <f>SUM(J36:M36)</f>
        <v>112</v>
      </c>
      <c r="O36" s="167">
        <f>SUM(C36:H36,J36:M36)</f>
        <v>252</v>
      </c>
      <c r="P36" s="169">
        <f>I36+N36</f>
        <v>252</v>
      </c>
    </row>
    <row r="37" spans="2:16" ht="19.5">
      <c r="B37" s="149" t="s">
        <v>485</v>
      </c>
      <c r="C37" s="147">
        <v>-5.7</v>
      </c>
      <c r="D37" s="10">
        <v>-1.6</v>
      </c>
      <c r="E37" s="10">
        <v>2.2999999999999998</v>
      </c>
      <c r="F37" s="10">
        <v>8.3000000000000007</v>
      </c>
      <c r="G37" s="10">
        <v>10.8</v>
      </c>
      <c r="H37" s="10">
        <v>0</v>
      </c>
      <c r="I37" s="153">
        <f>(C36*C37+D36*D37+E36*E37+F36*F37+G36*G37)/I36</f>
        <v>2.2485714285714282</v>
      </c>
      <c r="J37" s="10">
        <v>10.7</v>
      </c>
      <c r="K37" s="95">
        <v>6.1</v>
      </c>
      <c r="L37" s="95">
        <v>6</v>
      </c>
      <c r="M37" s="95">
        <v>-5.4</v>
      </c>
      <c r="N37" s="153">
        <f>(J36*J37+K36*K37+L36*L37+M36*M37)/N36</f>
        <v>3.7116071428571433</v>
      </c>
      <c r="O37" s="154">
        <f>(C37*C36+D37*D36+E37*E36+F37*F36+G37*G36+H37*H36+J37*J36+K37*K36+L37*L36+M37*M36)/O36</f>
        <v>2.8988095238095237</v>
      </c>
      <c r="P37" s="161">
        <f>(I37*I36+N37*N36)/P36</f>
        <v>2.8988095238095237</v>
      </c>
    </row>
    <row r="38" spans="2:16" ht="19.5">
      <c r="B38" s="149" t="s">
        <v>212</v>
      </c>
      <c r="C38" s="13">
        <v>579</v>
      </c>
      <c r="D38" s="12">
        <v>409</v>
      </c>
      <c r="E38" s="12">
        <v>332</v>
      </c>
      <c r="F38" s="12">
        <v>141</v>
      </c>
      <c r="G38" s="12">
        <v>45</v>
      </c>
      <c r="H38" s="12">
        <v>0</v>
      </c>
      <c r="I38" s="155">
        <f>SUM(C38:G38)</f>
        <v>1506</v>
      </c>
      <c r="J38" s="12">
        <v>47</v>
      </c>
      <c r="K38" s="12">
        <v>215</v>
      </c>
      <c r="L38" s="12">
        <v>210</v>
      </c>
      <c r="M38" s="12">
        <v>572</v>
      </c>
      <c r="N38" s="155">
        <f>SUM(J38:M38)</f>
        <v>1044</v>
      </c>
      <c r="O38" s="156">
        <f>O36*(13-O37)</f>
        <v>2545.5</v>
      </c>
      <c r="P38" s="162">
        <f>P36*(13-P37)</f>
        <v>2545.5</v>
      </c>
    </row>
    <row r="39" spans="2:16" ht="19.5">
      <c r="B39" s="149" t="s">
        <v>213</v>
      </c>
      <c r="C39" s="13">
        <v>703</v>
      </c>
      <c r="D39" s="12">
        <v>521</v>
      </c>
      <c r="E39" s="12">
        <v>456</v>
      </c>
      <c r="F39" s="12">
        <v>261</v>
      </c>
      <c r="G39" s="12">
        <v>125</v>
      </c>
      <c r="H39" s="12">
        <f>H36*(17-H37)</f>
        <v>0</v>
      </c>
      <c r="I39" s="155">
        <f>SUM(C39:G39)</f>
        <v>2066</v>
      </c>
      <c r="J39" s="12">
        <v>127</v>
      </c>
      <c r="K39" s="12">
        <v>339</v>
      </c>
      <c r="L39" s="12">
        <v>330</v>
      </c>
      <c r="M39" s="12">
        <v>696</v>
      </c>
      <c r="N39" s="155">
        <f>SUM(J39:M39)</f>
        <v>1492</v>
      </c>
      <c r="O39" s="156">
        <f>O36*(17-O37)</f>
        <v>3553.5</v>
      </c>
      <c r="P39" s="162">
        <f>P36*(17-P37)</f>
        <v>3553.5</v>
      </c>
    </row>
    <row r="40" spans="2:16" ht="19.5">
      <c r="B40" s="149" t="s">
        <v>214</v>
      </c>
      <c r="C40" s="17">
        <v>734</v>
      </c>
      <c r="D40" s="16">
        <v>549</v>
      </c>
      <c r="E40" s="16">
        <v>487</v>
      </c>
      <c r="F40" s="16">
        <v>291</v>
      </c>
      <c r="G40" s="16">
        <v>145</v>
      </c>
      <c r="H40" s="16">
        <f>H36*(18-H37)</f>
        <v>0</v>
      </c>
      <c r="I40" s="155">
        <f>SUM(C40:G40)</f>
        <v>2206</v>
      </c>
      <c r="J40" s="16">
        <v>147</v>
      </c>
      <c r="K40" s="16">
        <v>370</v>
      </c>
      <c r="L40" s="16">
        <v>360</v>
      </c>
      <c r="M40" s="16">
        <v>727</v>
      </c>
      <c r="N40" s="155">
        <f>SUM(J40:M40)</f>
        <v>1604</v>
      </c>
      <c r="O40" s="157">
        <f>O36*(18-O37)</f>
        <v>3805.5</v>
      </c>
      <c r="P40" s="163">
        <f>P36*(18-P37)</f>
        <v>3805.5</v>
      </c>
    </row>
    <row r="41" spans="2:16" ht="20.25" thickBot="1">
      <c r="B41" s="347" t="s">
        <v>215</v>
      </c>
      <c r="C41" s="21">
        <v>765</v>
      </c>
      <c r="D41" s="20">
        <v>577</v>
      </c>
      <c r="E41" s="20">
        <v>518</v>
      </c>
      <c r="F41" s="20">
        <v>321</v>
      </c>
      <c r="G41" s="20">
        <v>165</v>
      </c>
      <c r="H41" s="20">
        <f>H36*(19-H37)</f>
        <v>0</v>
      </c>
      <c r="I41" s="164">
        <f>SUM(C41:G41)</f>
        <v>2346</v>
      </c>
      <c r="J41" s="20">
        <v>167</v>
      </c>
      <c r="K41" s="20">
        <v>401</v>
      </c>
      <c r="L41" s="20">
        <v>390</v>
      </c>
      <c r="M41" s="20">
        <v>758</v>
      </c>
      <c r="N41" s="164">
        <f>SUM(J41:M41)</f>
        <v>1716</v>
      </c>
      <c r="O41" s="165">
        <f>O36*(19-O37)</f>
        <v>4057.4999999999995</v>
      </c>
      <c r="P41" s="166">
        <f>P36*(19-P37)</f>
        <v>4057.4999999999995</v>
      </c>
    </row>
    <row r="42" spans="2:16" ht="15.75" thickBot="1">
      <c r="B42" s="4"/>
      <c r="C42" s="4"/>
      <c r="D42" s="4"/>
      <c r="E42" s="4"/>
      <c r="F42" s="4"/>
      <c r="G42" s="4"/>
      <c r="H42" s="4"/>
      <c r="I42" s="4"/>
      <c r="J42" s="4"/>
      <c r="K42" s="4"/>
      <c r="L42" s="4"/>
      <c r="M42" s="4"/>
      <c r="N42" s="4"/>
      <c r="O42" s="4"/>
      <c r="P42" s="4"/>
    </row>
    <row r="43" spans="2:16" ht="24" thickBot="1">
      <c r="B43" s="473" t="s">
        <v>413</v>
      </c>
      <c r="C43" s="474"/>
      <c r="D43" s="474"/>
      <c r="E43" s="474"/>
      <c r="F43" s="474"/>
      <c r="G43" s="474"/>
      <c r="H43" s="474"/>
      <c r="I43" s="474"/>
      <c r="J43" s="474"/>
      <c r="K43" s="474"/>
      <c r="L43" s="470" t="s">
        <v>228</v>
      </c>
      <c r="M43" s="471"/>
      <c r="N43" s="471"/>
      <c r="O43" s="471"/>
      <c r="P43" s="472"/>
    </row>
    <row r="44" spans="2:16" ht="15.75">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6" ht="16.5" thickBot="1">
      <c r="B45" s="466"/>
      <c r="C45" s="462"/>
      <c r="D45" s="462"/>
      <c r="E45" s="462"/>
      <c r="F45" s="462"/>
      <c r="G45" s="462"/>
      <c r="H45" s="462"/>
      <c r="I45" s="462"/>
      <c r="J45" s="462"/>
      <c r="K45" s="462"/>
      <c r="L45" s="462"/>
      <c r="M45" s="462"/>
      <c r="N45" s="462"/>
      <c r="O45" s="145" t="s">
        <v>209</v>
      </c>
      <c r="P45" s="30" t="s">
        <v>210</v>
      </c>
    </row>
    <row r="46" spans="2:16" ht="15">
      <c r="B46" s="148" t="s">
        <v>211</v>
      </c>
      <c r="C46" s="146">
        <v>31</v>
      </c>
      <c r="D46" s="8">
        <v>28</v>
      </c>
      <c r="E46" s="8">
        <v>31</v>
      </c>
      <c r="F46" s="8">
        <v>20</v>
      </c>
      <c r="G46" s="8">
        <v>10</v>
      </c>
      <c r="H46" s="8">
        <v>0</v>
      </c>
      <c r="I46" s="168">
        <f>SUM(C46:G46)</f>
        <v>120</v>
      </c>
      <c r="J46" s="8">
        <v>5</v>
      </c>
      <c r="K46" s="8">
        <v>26</v>
      </c>
      <c r="L46" s="8">
        <v>30</v>
      </c>
      <c r="M46" s="8">
        <v>31</v>
      </c>
      <c r="N46" s="168">
        <f>SUM(J46:M46)</f>
        <v>92</v>
      </c>
      <c r="O46" s="167">
        <f>SUM(C46:H46,J46:M46)</f>
        <v>212</v>
      </c>
      <c r="P46" s="169">
        <f>I46+N46</f>
        <v>212</v>
      </c>
    </row>
    <row r="47" spans="2:16" ht="19.5">
      <c r="B47" s="149" t="s">
        <v>485</v>
      </c>
      <c r="C47" s="147">
        <v>-2.4</v>
      </c>
      <c r="D47" s="10">
        <v>-2.4</v>
      </c>
      <c r="E47" s="10">
        <v>3.1</v>
      </c>
      <c r="F47" s="10">
        <v>10.3</v>
      </c>
      <c r="G47" s="10">
        <v>9.1</v>
      </c>
      <c r="H47" s="10">
        <v>0</v>
      </c>
      <c r="I47" s="153">
        <f>(C46*C47+D46*D47+E46*E47+F46*F47+G46*G47)/I46</f>
        <v>2.0958333333333332</v>
      </c>
      <c r="J47" s="10">
        <v>12.8</v>
      </c>
      <c r="K47" s="95">
        <v>6.4</v>
      </c>
      <c r="L47" s="95">
        <v>1.8</v>
      </c>
      <c r="M47" s="95">
        <v>0.8</v>
      </c>
      <c r="N47" s="153">
        <f>(J46*J47+K46*K47+L46*L47+M46*M47)/N46</f>
        <v>3.3608695652173912</v>
      </c>
      <c r="O47" s="154">
        <f>(C47*C46+D47*D46+E47*E46+F47*F46+G47*G46+H47*H46+J47*J46+K47*K46+L47*L46+M47*M46)/O46</f>
        <v>2.6448113207547168</v>
      </c>
      <c r="P47" s="161">
        <f>(I47*I46+N47*N46)/P46</f>
        <v>2.6448113207547173</v>
      </c>
    </row>
    <row r="48" spans="2:16" ht="19.5">
      <c r="B48" s="149" t="s">
        <v>212</v>
      </c>
      <c r="C48" s="13">
        <v>477</v>
      </c>
      <c r="D48" s="12">
        <v>431</v>
      </c>
      <c r="E48" s="12">
        <v>307</v>
      </c>
      <c r="F48" s="12">
        <v>54</v>
      </c>
      <c r="G48" s="12">
        <v>39</v>
      </c>
      <c r="H48" s="12">
        <f>H46*(13-H47)</f>
        <v>0</v>
      </c>
      <c r="I48" s="155">
        <f>SUM(C48:G48)</f>
        <v>1308</v>
      </c>
      <c r="J48" s="12">
        <v>1</v>
      </c>
      <c r="K48" s="12">
        <v>171</v>
      </c>
      <c r="L48" s="12">
        <v>338</v>
      </c>
      <c r="M48" s="12">
        <v>377</v>
      </c>
      <c r="N48" s="155">
        <f>SUM(J48:M48)</f>
        <v>887</v>
      </c>
      <c r="O48" s="156">
        <f>O46*(13-O47)</f>
        <v>2195.3000000000002</v>
      </c>
      <c r="P48" s="162">
        <f>P46*(13-P47)</f>
        <v>2195.2999999999997</v>
      </c>
    </row>
    <row r="49" spans="2:16" ht="19.5">
      <c r="B49" s="149" t="s">
        <v>213</v>
      </c>
      <c r="C49" s="13">
        <v>601</v>
      </c>
      <c r="D49" s="12">
        <v>543</v>
      </c>
      <c r="E49" s="12">
        <v>431</v>
      </c>
      <c r="F49" s="12">
        <v>134</v>
      </c>
      <c r="G49" s="12">
        <v>79</v>
      </c>
      <c r="H49" s="12">
        <f>H46*(17-H47)</f>
        <v>0</v>
      </c>
      <c r="I49" s="155">
        <f>SUM(C49:G49)</f>
        <v>1788</v>
      </c>
      <c r="J49" s="12">
        <v>21</v>
      </c>
      <c r="K49" s="12">
        <v>275</v>
      </c>
      <c r="L49" s="12">
        <v>458</v>
      </c>
      <c r="M49" s="12">
        <v>501</v>
      </c>
      <c r="N49" s="155">
        <f>SUM(J49:M49)</f>
        <v>1255</v>
      </c>
      <c r="O49" s="156">
        <f>O46*(17-O47)</f>
        <v>3043.3</v>
      </c>
      <c r="P49" s="162">
        <f>P46*(17-P47)</f>
        <v>3043.2999999999997</v>
      </c>
    </row>
    <row r="50" spans="2:16" ht="19.5">
      <c r="B50" s="149" t="s">
        <v>214</v>
      </c>
      <c r="C50" s="17">
        <v>632</v>
      </c>
      <c r="D50" s="16">
        <v>571</v>
      </c>
      <c r="E50" s="16">
        <v>462</v>
      </c>
      <c r="F50" s="16">
        <v>154</v>
      </c>
      <c r="G50" s="16">
        <v>89</v>
      </c>
      <c r="H50" s="16">
        <f>H46*(18-H47)</f>
        <v>0</v>
      </c>
      <c r="I50" s="155">
        <f>SUM(C50:G50)</f>
        <v>1908</v>
      </c>
      <c r="J50" s="16">
        <v>26</v>
      </c>
      <c r="K50" s="16">
        <v>301</v>
      </c>
      <c r="L50" s="16">
        <v>488</v>
      </c>
      <c r="M50" s="16">
        <v>532</v>
      </c>
      <c r="N50" s="155">
        <f>SUM(J50:M50)</f>
        <v>1347</v>
      </c>
      <c r="O50" s="157">
        <f>O46*(18-O47)</f>
        <v>3255.3</v>
      </c>
      <c r="P50" s="163">
        <f>P46*(18-P47)</f>
        <v>3255.2999999999997</v>
      </c>
    </row>
    <row r="51" spans="2:16" ht="20.25" thickBot="1">
      <c r="B51" s="347" t="s">
        <v>215</v>
      </c>
      <c r="C51" s="21">
        <v>663</v>
      </c>
      <c r="D51" s="20">
        <v>599</v>
      </c>
      <c r="E51" s="20">
        <v>493</v>
      </c>
      <c r="F51" s="20">
        <v>174</v>
      </c>
      <c r="G51" s="20">
        <v>99</v>
      </c>
      <c r="H51" s="20">
        <f>H46*(19-H47)</f>
        <v>0</v>
      </c>
      <c r="I51" s="164">
        <f>SUM(C51:G51)</f>
        <v>2028</v>
      </c>
      <c r="J51" s="20">
        <v>31</v>
      </c>
      <c r="K51" s="20">
        <v>327</v>
      </c>
      <c r="L51" s="20">
        <v>518</v>
      </c>
      <c r="M51" s="20">
        <v>563</v>
      </c>
      <c r="N51" s="164">
        <f>SUM(J51:M51)</f>
        <v>1439</v>
      </c>
      <c r="O51" s="165">
        <f>O46*(19-O47)</f>
        <v>3467.3</v>
      </c>
      <c r="P51" s="166">
        <f>P46*(19-P47)</f>
        <v>3467.3</v>
      </c>
    </row>
    <row r="52" spans="2:16" ht="15.75" thickBot="1">
      <c r="B52" s="4"/>
      <c r="C52" s="4"/>
      <c r="D52" s="4"/>
      <c r="E52" s="4"/>
      <c r="F52" s="4"/>
      <c r="G52" s="4"/>
      <c r="H52" s="4"/>
      <c r="I52" s="4"/>
      <c r="J52" s="4"/>
      <c r="K52" s="4"/>
      <c r="L52" s="4"/>
      <c r="M52" s="4"/>
      <c r="N52" s="4"/>
      <c r="O52" s="4"/>
      <c r="P52" s="4"/>
    </row>
    <row r="53" spans="2:16" ht="24" thickBot="1">
      <c r="B53" s="473" t="s">
        <v>414</v>
      </c>
      <c r="C53" s="474"/>
      <c r="D53" s="474"/>
      <c r="E53" s="474"/>
      <c r="F53" s="474"/>
      <c r="G53" s="474"/>
      <c r="H53" s="474"/>
      <c r="I53" s="474"/>
      <c r="J53" s="474"/>
      <c r="K53" s="474"/>
      <c r="L53" s="470" t="s">
        <v>229</v>
      </c>
      <c r="M53" s="471"/>
      <c r="N53" s="471"/>
      <c r="O53" s="471"/>
      <c r="P53" s="472"/>
    </row>
    <row r="54" spans="2:16"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6" ht="16.5" thickBot="1">
      <c r="B55" s="466"/>
      <c r="C55" s="462"/>
      <c r="D55" s="462"/>
      <c r="E55" s="462"/>
      <c r="F55" s="462"/>
      <c r="G55" s="462"/>
      <c r="H55" s="462"/>
      <c r="I55" s="462"/>
      <c r="J55" s="462"/>
      <c r="K55" s="462"/>
      <c r="L55" s="462"/>
      <c r="M55" s="462"/>
      <c r="N55" s="462"/>
      <c r="O55" s="145" t="s">
        <v>209</v>
      </c>
      <c r="P55" s="30" t="s">
        <v>210</v>
      </c>
    </row>
    <row r="56" spans="2:16" ht="15">
      <c r="B56" s="148" t="s">
        <v>211</v>
      </c>
      <c r="C56" s="146">
        <v>31</v>
      </c>
      <c r="D56" s="8">
        <v>28</v>
      </c>
      <c r="E56" s="8">
        <v>31</v>
      </c>
      <c r="F56" s="8">
        <v>25</v>
      </c>
      <c r="G56" s="8">
        <v>10</v>
      </c>
      <c r="H56" s="8">
        <v>0</v>
      </c>
      <c r="I56" s="168">
        <f>SUM(C56:G56)</f>
        <v>125</v>
      </c>
      <c r="J56" s="8">
        <v>15</v>
      </c>
      <c r="K56" s="8">
        <v>31</v>
      </c>
      <c r="L56" s="8">
        <v>30</v>
      </c>
      <c r="M56" s="8">
        <v>31</v>
      </c>
      <c r="N56" s="168">
        <f>SUM(J56:M56)</f>
        <v>107</v>
      </c>
      <c r="O56" s="167">
        <f>SUM(C56:H56,J56:M56)</f>
        <v>232</v>
      </c>
      <c r="P56" s="169">
        <f>I56+N56</f>
        <v>232</v>
      </c>
    </row>
    <row r="57" spans="2:16" ht="19.5">
      <c r="B57" s="149" t="s">
        <v>485</v>
      </c>
      <c r="C57" s="147">
        <v>1.8</v>
      </c>
      <c r="D57" s="10">
        <v>6.3</v>
      </c>
      <c r="E57" s="10">
        <v>4.5999999999999996</v>
      </c>
      <c r="F57" s="10">
        <v>6.9</v>
      </c>
      <c r="G57" s="10">
        <v>10.7</v>
      </c>
      <c r="H57" s="10">
        <v>0</v>
      </c>
      <c r="I57" s="153">
        <f>(C56*C57+D56*D57+E56*E57+F56*F57+G56*G57)/I56</f>
        <v>5.2343999999999999</v>
      </c>
      <c r="J57" s="10">
        <v>11.4</v>
      </c>
      <c r="K57" s="95">
        <v>9</v>
      </c>
      <c r="L57" s="95">
        <v>6</v>
      </c>
      <c r="M57" s="95">
        <v>3.1</v>
      </c>
      <c r="N57" s="153">
        <f>(J56*J57+K56*K57+L56*L57+M56*M57)/N56</f>
        <v>6.7859813084112153</v>
      </c>
      <c r="O57" s="154">
        <f>(C57*C56+D57*D56+E57*E56+F57*F56+G57*G56+H57*H56+J57*J56+K57*K56+L57*L56+M57*M56)/O56</f>
        <v>5.9499999999999993</v>
      </c>
      <c r="P57" s="161">
        <f>(I57*I56+N57*N56)/P56</f>
        <v>5.95</v>
      </c>
    </row>
    <row r="58" spans="2:16" ht="19.5">
      <c r="B58" s="149" t="s">
        <v>212</v>
      </c>
      <c r="C58" s="13">
        <v>347</v>
      </c>
      <c r="D58" s="12">
        <v>188</v>
      </c>
      <c r="E58" s="12">
        <v>260</v>
      </c>
      <c r="F58" s="12">
        <v>152</v>
      </c>
      <c r="G58" s="12">
        <v>23</v>
      </c>
      <c r="H58" s="12">
        <v>0</v>
      </c>
      <c r="I58" s="155">
        <f>SUM(C58:G58)</f>
        <v>970</v>
      </c>
      <c r="J58" s="12">
        <v>24</v>
      </c>
      <c r="K58" s="12">
        <v>123</v>
      </c>
      <c r="L58" s="12">
        <v>210</v>
      </c>
      <c r="M58" s="12">
        <v>307</v>
      </c>
      <c r="N58" s="155">
        <f>SUM(J58:M58)</f>
        <v>664</v>
      </c>
      <c r="O58" s="156">
        <f>O56*(13-O57)</f>
        <v>1635.6000000000001</v>
      </c>
      <c r="P58" s="162">
        <f>P56*(13-P57)</f>
        <v>1635.6</v>
      </c>
    </row>
    <row r="59" spans="2:16" ht="19.5">
      <c r="B59" s="149" t="s">
        <v>213</v>
      </c>
      <c r="C59" s="13">
        <v>471</v>
      </c>
      <c r="D59" s="12">
        <v>300</v>
      </c>
      <c r="E59" s="12">
        <v>384</v>
      </c>
      <c r="F59" s="12">
        <v>252</v>
      </c>
      <c r="G59" s="12">
        <v>63</v>
      </c>
      <c r="H59" s="12">
        <v>0</v>
      </c>
      <c r="I59" s="155">
        <f>SUM(C59:G59)</f>
        <v>1470</v>
      </c>
      <c r="J59" s="12">
        <v>84</v>
      </c>
      <c r="K59" s="12">
        <v>247</v>
      </c>
      <c r="L59" s="12">
        <v>330</v>
      </c>
      <c r="M59" s="12">
        <v>431</v>
      </c>
      <c r="N59" s="155">
        <f>SUM(J59:M59)</f>
        <v>1092</v>
      </c>
      <c r="O59" s="156">
        <f>O56*(17-O57)</f>
        <v>2563.6000000000004</v>
      </c>
      <c r="P59" s="162">
        <f>P56*(17-P57)</f>
        <v>2563.6000000000004</v>
      </c>
    </row>
    <row r="60" spans="2:16" ht="19.5">
      <c r="B60" s="149" t="s">
        <v>214</v>
      </c>
      <c r="C60" s="17">
        <v>502</v>
      </c>
      <c r="D60" s="16">
        <v>328</v>
      </c>
      <c r="E60" s="16">
        <v>415</v>
      </c>
      <c r="F60" s="16">
        <v>277</v>
      </c>
      <c r="G60" s="16">
        <v>73</v>
      </c>
      <c r="H60" s="16">
        <v>0</v>
      </c>
      <c r="I60" s="155">
        <f>SUM(C60:G60)</f>
        <v>1595</v>
      </c>
      <c r="J60" s="16">
        <v>99</v>
      </c>
      <c r="K60" s="16">
        <v>278</v>
      </c>
      <c r="L60" s="16">
        <v>360</v>
      </c>
      <c r="M60" s="16">
        <v>462</v>
      </c>
      <c r="N60" s="155">
        <f>SUM(J60:M60)</f>
        <v>1199</v>
      </c>
      <c r="O60" s="157">
        <f>O56*(18-O57)</f>
        <v>2795.6000000000004</v>
      </c>
      <c r="P60" s="163">
        <f>P56*(18-P57)</f>
        <v>2795.6000000000004</v>
      </c>
    </row>
    <row r="61" spans="2:16" ht="20.25" thickBot="1">
      <c r="B61" s="347" t="s">
        <v>215</v>
      </c>
      <c r="C61" s="21">
        <v>533</v>
      </c>
      <c r="D61" s="20">
        <f>D56*(19-D57)</f>
        <v>355.59999999999997</v>
      </c>
      <c r="E61" s="20">
        <v>446</v>
      </c>
      <c r="F61" s="20">
        <v>302</v>
      </c>
      <c r="G61" s="20">
        <v>83</v>
      </c>
      <c r="H61" s="20">
        <v>0</v>
      </c>
      <c r="I61" s="164">
        <f>SUM(C61:G61)</f>
        <v>1719.6</v>
      </c>
      <c r="J61" s="20">
        <v>114</v>
      </c>
      <c r="K61" s="20">
        <v>309</v>
      </c>
      <c r="L61" s="20">
        <v>390</v>
      </c>
      <c r="M61" s="20">
        <v>493</v>
      </c>
      <c r="N61" s="164">
        <f>SUM(J61:M61)</f>
        <v>1306</v>
      </c>
      <c r="O61" s="165">
        <f>O56*(19-O57)</f>
        <v>3027.6000000000004</v>
      </c>
      <c r="P61" s="166">
        <f>P56*(19-P57)</f>
        <v>3027.6000000000004</v>
      </c>
    </row>
    <row r="62" spans="2:16" ht="15.75" thickBot="1">
      <c r="B62" s="4"/>
      <c r="C62" s="4"/>
      <c r="D62" s="4"/>
      <c r="E62" s="4"/>
      <c r="F62" s="4"/>
      <c r="G62" s="4"/>
      <c r="H62" s="4"/>
      <c r="I62" s="4"/>
      <c r="J62" s="4"/>
      <c r="K62" s="4"/>
      <c r="L62" s="4"/>
      <c r="M62" s="4"/>
      <c r="N62" s="4"/>
      <c r="O62" s="4"/>
      <c r="P62" s="4"/>
    </row>
    <row r="63" spans="2:16" ht="24" thickBot="1">
      <c r="B63" s="473" t="s">
        <v>415</v>
      </c>
      <c r="C63" s="474"/>
      <c r="D63" s="474"/>
      <c r="E63" s="474"/>
      <c r="F63" s="474"/>
      <c r="G63" s="474"/>
      <c r="H63" s="474"/>
      <c r="I63" s="474"/>
      <c r="J63" s="474"/>
      <c r="K63" s="474"/>
      <c r="L63" s="470" t="s">
        <v>230</v>
      </c>
      <c r="M63" s="471"/>
      <c r="N63" s="471"/>
      <c r="O63" s="471"/>
      <c r="P63" s="472"/>
    </row>
    <row r="64" spans="2:16"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ht="15">
      <c r="B66" s="148" t="s">
        <v>211</v>
      </c>
      <c r="C66" s="146">
        <v>31</v>
      </c>
      <c r="D66" s="8">
        <v>28</v>
      </c>
      <c r="E66" s="8">
        <v>31</v>
      </c>
      <c r="F66" s="8">
        <v>25</v>
      </c>
      <c r="G66" s="8">
        <v>21</v>
      </c>
      <c r="H66" s="8">
        <v>10</v>
      </c>
      <c r="I66" s="168">
        <f>SUM(C66:G66)</f>
        <v>136</v>
      </c>
      <c r="J66" s="8">
        <v>20</v>
      </c>
      <c r="K66" s="8">
        <v>31</v>
      </c>
      <c r="L66" s="8">
        <v>30</v>
      </c>
      <c r="M66" s="8">
        <v>31</v>
      </c>
      <c r="N66" s="168">
        <f>SUM(J66:M66)</f>
        <v>112</v>
      </c>
      <c r="O66" s="167">
        <f>SUM(C66:H66,J66:M66)</f>
        <v>258</v>
      </c>
      <c r="P66" s="169">
        <f>I66+N66</f>
        <v>248</v>
      </c>
    </row>
    <row r="67" spans="2:16" ht="19.5">
      <c r="B67" s="149" t="s">
        <v>485</v>
      </c>
      <c r="C67" s="147">
        <v>2.5</v>
      </c>
      <c r="D67" s="10">
        <v>0.9</v>
      </c>
      <c r="E67" s="10">
        <v>0.2</v>
      </c>
      <c r="F67" s="10">
        <v>7.1</v>
      </c>
      <c r="G67" s="10">
        <v>11.2</v>
      </c>
      <c r="H67" s="10">
        <v>13</v>
      </c>
      <c r="I67" s="153">
        <f>(C66*C67+D66*D67+E66*E67+F66*F67+G66*G67)/I66</f>
        <v>3.8352941176470581</v>
      </c>
      <c r="J67" s="10">
        <v>10.3</v>
      </c>
      <c r="K67" s="95">
        <v>9</v>
      </c>
      <c r="L67" s="95">
        <v>4.5999999999999996</v>
      </c>
      <c r="M67" s="95">
        <v>1.4</v>
      </c>
      <c r="N67" s="153">
        <f>(J66*J67+K66*K67+L66*L67+M66*M67)/N66</f>
        <v>5.95</v>
      </c>
      <c r="O67" s="154">
        <f>(C67*C66+D67*D66+E67*E66+F67*F66+G67*G66+H67*H66+J67*J66+K67*K66+L67*L66+M67*M66)/O66</f>
        <v>5.1085271317829459</v>
      </c>
      <c r="P67" s="161">
        <f>(I67*I66+N67*N66)/P66</f>
        <v>4.790322580645161</v>
      </c>
    </row>
    <row r="68" spans="2:16" ht="19.5">
      <c r="B68" s="149" t="s">
        <v>212</v>
      </c>
      <c r="C68" s="13">
        <v>326</v>
      </c>
      <c r="D68" s="12">
        <v>339</v>
      </c>
      <c r="E68" s="12">
        <v>397</v>
      </c>
      <c r="F68" s="12">
        <v>147</v>
      </c>
      <c r="G68" s="12">
        <v>39</v>
      </c>
      <c r="H68" s="12">
        <v>3</v>
      </c>
      <c r="I68" s="155">
        <f>SUM(C68:G68)</f>
        <v>1248</v>
      </c>
      <c r="J68" s="12">
        <v>55</v>
      </c>
      <c r="K68" s="12">
        <v>123</v>
      </c>
      <c r="L68" s="12">
        <v>252</v>
      </c>
      <c r="M68" s="12">
        <v>360</v>
      </c>
      <c r="N68" s="155">
        <f>SUM(J68:M68)</f>
        <v>790</v>
      </c>
      <c r="O68" s="156">
        <f>O66*(13-O67)</f>
        <v>2036</v>
      </c>
      <c r="P68" s="162">
        <f>P66*(13-P67)</f>
        <v>2036.0000000000002</v>
      </c>
    </row>
    <row r="69" spans="2:16" ht="19.5">
      <c r="B69" s="149" t="s">
        <v>213</v>
      </c>
      <c r="C69" s="13">
        <v>450</v>
      </c>
      <c r="D69" s="12">
        <v>451</v>
      </c>
      <c r="E69" s="12">
        <v>521</v>
      </c>
      <c r="F69" s="12">
        <v>247</v>
      </c>
      <c r="G69" s="12">
        <v>123</v>
      </c>
      <c r="H69" s="12">
        <v>43</v>
      </c>
      <c r="I69" s="155">
        <f>SUM(C69:G69)</f>
        <v>1792</v>
      </c>
      <c r="J69" s="12">
        <v>135</v>
      </c>
      <c r="K69" s="12">
        <v>247</v>
      </c>
      <c r="L69" s="12">
        <v>372</v>
      </c>
      <c r="M69" s="12">
        <v>484</v>
      </c>
      <c r="N69" s="155">
        <f>SUM(J69:M69)</f>
        <v>1238</v>
      </c>
      <c r="O69" s="156">
        <f>O66*(17-O67)</f>
        <v>3068</v>
      </c>
      <c r="P69" s="162">
        <f>P66*(17-P67)</f>
        <v>3028.0000000000005</v>
      </c>
    </row>
    <row r="70" spans="2:16" ht="19.5">
      <c r="B70" s="149" t="s">
        <v>214</v>
      </c>
      <c r="C70" s="17">
        <v>481</v>
      </c>
      <c r="D70" s="16">
        <v>479</v>
      </c>
      <c r="E70" s="16">
        <v>552</v>
      </c>
      <c r="F70" s="16">
        <v>272</v>
      </c>
      <c r="G70" s="16">
        <v>144</v>
      </c>
      <c r="H70" s="16">
        <v>53</v>
      </c>
      <c r="I70" s="155">
        <f>SUM(C70:G70)</f>
        <v>1928</v>
      </c>
      <c r="J70" s="16">
        <v>155</v>
      </c>
      <c r="K70" s="16">
        <v>278</v>
      </c>
      <c r="L70" s="16">
        <v>402</v>
      </c>
      <c r="M70" s="16">
        <v>515</v>
      </c>
      <c r="N70" s="155">
        <f>SUM(J70:M70)</f>
        <v>1350</v>
      </c>
      <c r="O70" s="157">
        <f>O66*(18-O67)</f>
        <v>3326</v>
      </c>
      <c r="P70" s="163">
        <f>P66*(18-P67)</f>
        <v>3276.0000000000005</v>
      </c>
    </row>
    <row r="71" spans="2:16" ht="20.25" thickBot="1">
      <c r="B71" s="347" t="s">
        <v>215</v>
      </c>
      <c r="C71" s="21">
        <v>512</v>
      </c>
      <c r="D71" s="20">
        <v>507</v>
      </c>
      <c r="E71" s="20">
        <v>583</v>
      </c>
      <c r="F71" s="20">
        <v>297</v>
      </c>
      <c r="G71" s="20">
        <v>165</v>
      </c>
      <c r="H71" s="20">
        <v>63</v>
      </c>
      <c r="I71" s="164">
        <f>SUM(C71:G71)</f>
        <v>2064</v>
      </c>
      <c r="J71" s="20">
        <v>175</v>
      </c>
      <c r="K71" s="20">
        <v>309</v>
      </c>
      <c r="L71" s="20">
        <v>432</v>
      </c>
      <c r="M71" s="20">
        <v>546</v>
      </c>
      <c r="N71" s="164">
        <f>SUM(J71:M71)</f>
        <v>1462</v>
      </c>
      <c r="O71" s="165">
        <f>O66*(19-O67)</f>
        <v>3584</v>
      </c>
      <c r="P71" s="166">
        <f>P66*(19-P67)</f>
        <v>3524.0000000000005</v>
      </c>
    </row>
    <row r="72" spans="2:16" ht="15.75" thickBot="1">
      <c r="B72" s="4"/>
      <c r="C72" s="4"/>
      <c r="D72" s="4"/>
      <c r="E72" s="4"/>
      <c r="F72" s="4"/>
      <c r="G72" s="4"/>
      <c r="H72" s="4"/>
      <c r="I72" s="4"/>
      <c r="J72" s="4"/>
      <c r="K72" s="4"/>
      <c r="L72" s="4"/>
      <c r="M72" s="4"/>
      <c r="N72" s="4"/>
      <c r="O72" s="4"/>
      <c r="P72" s="4"/>
    </row>
    <row r="73" spans="2:16" ht="24" thickBot="1">
      <c r="B73" s="473" t="s">
        <v>416</v>
      </c>
      <c r="C73" s="474"/>
      <c r="D73" s="474"/>
      <c r="E73" s="474"/>
      <c r="F73" s="474"/>
      <c r="G73" s="474"/>
      <c r="H73" s="474"/>
      <c r="I73" s="474"/>
      <c r="J73" s="474"/>
      <c r="K73" s="474"/>
      <c r="L73" s="470" t="s">
        <v>231</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ht="15">
      <c r="B76" s="148" t="s">
        <v>211</v>
      </c>
      <c r="C76" s="146">
        <v>31</v>
      </c>
      <c r="D76" s="8">
        <v>28</v>
      </c>
      <c r="E76" s="8">
        <v>31</v>
      </c>
      <c r="F76" s="8">
        <v>20</v>
      </c>
      <c r="G76" s="8">
        <v>20</v>
      </c>
      <c r="H76" s="8">
        <v>0</v>
      </c>
      <c r="I76" s="168">
        <f>SUM(C76:G76)</f>
        <v>130</v>
      </c>
      <c r="J76" s="8">
        <v>9</v>
      </c>
      <c r="K76" s="8">
        <v>23</v>
      </c>
      <c r="L76" s="8">
        <v>29</v>
      </c>
      <c r="M76" s="8">
        <v>31</v>
      </c>
      <c r="N76" s="168">
        <f>SUM(J76:M76)</f>
        <v>92</v>
      </c>
      <c r="O76" s="167">
        <f>SUM(C76:H76,J76:M76)</f>
        <v>222</v>
      </c>
      <c r="P76" s="169">
        <f>I76+N76</f>
        <v>222</v>
      </c>
    </row>
    <row r="77" spans="2:16" ht="19.5">
      <c r="B77" s="149" t="s">
        <v>485</v>
      </c>
      <c r="C77" s="147">
        <v>1</v>
      </c>
      <c r="D77" s="10">
        <v>2.2999999999999998</v>
      </c>
      <c r="E77" s="10">
        <v>6</v>
      </c>
      <c r="F77" s="10">
        <v>8.5</v>
      </c>
      <c r="G77" s="10">
        <v>10.8</v>
      </c>
      <c r="H77" s="10">
        <v>0</v>
      </c>
      <c r="I77" s="153">
        <f>(C76*C77+D76*D77+E76*E77+F76*F77+G76*G77)/I76</f>
        <v>5.1338461538461537</v>
      </c>
      <c r="J77" s="10">
        <v>14.54</v>
      </c>
      <c r="K77" s="95">
        <v>9.5677419354838715</v>
      </c>
      <c r="L77" s="95">
        <v>7.0666666666666655</v>
      </c>
      <c r="M77" s="95">
        <v>1.6709677419354838</v>
      </c>
      <c r="N77" s="153">
        <f>(J76*J77+K76*K77+L76*L77+M76*M77)/N76</f>
        <v>6.6049064983637198</v>
      </c>
      <c r="O77" s="154">
        <f>(C77*C76+D77*D76+E77*E76+F77*F76+G77*G76+H77*H76+J77*J76+K77*K76+L77*L76+M77*M76)/O76</f>
        <v>5.7434747650876679</v>
      </c>
      <c r="P77" s="161">
        <f>(I77*I76+N77*N76)/P76</f>
        <v>5.7434747650876679</v>
      </c>
    </row>
    <row r="78" spans="2:16" ht="19.5">
      <c r="B78" s="149" t="s">
        <v>212</v>
      </c>
      <c r="C78" s="13">
        <v>372</v>
      </c>
      <c r="D78" s="12">
        <f>D76*(13-D77)</f>
        <v>299.59999999999997</v>
      </c>
      <c r="E78" s="12">
        <f>E76*(13-E77)</f>
        <v>217</v>
      </c>
      <c r="F78" s="12">
        <f>F76*(13-F77)</f>
        <v>90</v>
      </c>
      <c r="G78" s="12">
        <f>G76*(13-G77)</f>
        <v>43.999999999999986</v>
      </c>
      <c r="H78" s="12">
        <f>H76*(13-H77)</f>
        <v>0</v>
      </c>
      <c r="I78" s="155">
        <f>SUM(C78:G78)</f>
        <v>1022.5999999999999</v>
      </c>
      <c r="J78" s="12">
        <f>J76*(13-J77)</f>
        <v>-13.859999999999992</v>
      </c>
      <c r="K78" s="12">
        <f>K76*(13-K77)</f>
        <v>78.941935483870949</v>
      </c>
      <c r="L78" s="12">
        <f>L76*(13-L77)</f>
        <v>172.06666666666669</v>
      </c>
      <c r="M78" s="12">
        <f>M76*(13-M77)</f>
        <v>351.2</v>
      </c>
      <c r="N78" s="155">
        <f>SUM(J78:M78)</f>
        <v>588.34860215053766</v>
      </c>
      <c r="O78" s="156">
        <f>O76*(13-O77)</f>
        <v>1610.9486021505377</v>
      </c>
      <c r="P78" s="162">
        <f>P76*(13-P77)</f>
        <v>1610.9486021505377</v>
      </c>
    </row>
    <row r="79" spans="2:16" ht="19.5">
      <c r="B79" s="149" t="s">
        <v>213</v>
      </c>
      <c r="C79" s="13">
        <v>496</v>
      </c>
      <c r="D79" s="12">
        <f>D76*(17-D77)</f>
        <v>411.59999999999997</v>
      </c>
      <c r="E79" s="12">
        <f>E76*(17-E77)</f>
        <v>341</v>
      </c>
      <c r="F79" s="12">
        <f>F76*(17-F77)</f>
        <v>170</v>
      </c>
      <c r="G79" s="12">
        <f>G76*(17-G77)</f>
        <v>123.99999999999999</v>
      </c>
      <c r="H79" s="12">
        <f>H76*(17-H77)</f>
        <v>0</v>
      </c>
      <c r="I79" s="155">
        <f>SUM(C79:G79)</f>
        <v>1542.6</v>
      </c>
      <c r="J79" s="12">
        <f>J76*(17-J77)</f>
        <v>22.140000000000008</v>
      </c>
      <c r="K79" s="12">
        <f>K76*(17-K77)</f>
        <v>170.94193548387096</v>
      </c>
      <c r="L79" s="12">
        <f>L76*(17-L77)</f>
        <v>288.06666666666666</v>
      </c>
      <c r="M79" s="12">
        <f>M76*(17-M77)</f>
        <v>475.2</v>
      </c>
      <c r="N79" s="155">
        <f>SUM(J79:M79)</f>
        <v>956.34860215053754</v>
      </c>
      <c r="O79" s="156">
        <f>O76*(17-O77)</f>
        <v>2498.9486021505377</v>
      </c>
      <c r="P79" s="162">
        <f>P76*(17-P77)</f>
        <v>2498.9486021505377</v>
      </c>
    </row>
    <row r="80" spans="2:16" ht="19.5">
      <c r="B80" s="149" t="s">
        <v>214</v>
      </c>
      <c r="C80" s="17">
        <v>527</v>
      </c>
      <c r="D80" s="16">
        <f>D76*(18-D77)</f>
        <v>439.59999999999997</v>
      </c>
      <c r="E80" s="16">
        <f>E76*(18-E77)</f>
        <v>372</v>
      </c>
      <c r="F80" s="16">
        <f>F76*(18-F77)</f>
        <v>190</v>
      </c>
      <c r="G80" s="16">
        <f>G76*(18-G77)</f>
        <v>144</v>
      </c>
      <c r="H80" s="16">
        <f>H76*(18-H77)</f>
        <v>0</v>
      </c>
      <c r="I80" s="155">
        <f>SUM(C80:G80)</f>
        <v>1672.6</v>
      </c>
      <c r="J80" s="16">
        <f>J76*(18-J77)</f>
        <v>31.140000000000008</v>
      </c>
      <c r="K80" s="16">
        <f>K76*(18-K77)</f>
        <v>193.94193548387096</v>
      </c>
      <c r="L80" s="16">
        <f>L76*(18-L77)</f>
        <v>317.06666666666666</v>
      </c>
      <c r="M80" s="16">
        <f>M76*(18-M77)</f>
        <v>506.2</v>
      </c>
      <c r="N80" s="155">
        <f>SUM(J80:M80)</f>
        <v>1048.3486021505375</v>
      </c>
      <c r="O80" s="157">
        <f>O76*(18-O77)</f>
        <v>2720.9486021505377</v>
      </c>
      <c r="P80" s="163">
        <f>P76*(18-P77)</f>
        <v>2720.9486021505377</v>
      </c>
    </row>
    <row r="81" spans="2:16" ht="20.25" thickBot="1">
      <c r="B81" s="347" t="s">
        <v>215</v>
      </c>
      <c r="C81" s="21">
        <f t="shared" ref="C81:H81" si="4">C76*(19-C77)</f>
        <v>558</v>
      </c>
      <c r="D81" s="20">
        <f t="shared" si="4"/>
        <v>467.59999999999997</v>
      </c>
      <c r="E81" s="20">
        <f t="shared" si="4"/>
        <v>403</v>
      </c>
      <c r="F81" s="20">
        <f t="shared" si="4"/>
        <v>210</v>
      </c>
      <c r="G81" s="20">
        <f t="shared" si="4"/>
        <v>164</v>
      </c>
      <c r="H81" s="20">
        <f t="shared" si="4"/>
        <v>0</v>
      </c>
      <c r="I81" s="164">
        <f>SUM(C81:G81)</f>
        <v>1802.6</v>
      </c>
      <c r="J81" s="20">
        <f>J76*(19-J77)</f>
        <v>40.140000000000008</v>
      </c>
      <c r="K81" s="20">
        <f>K76*(19-K77)</f>
        <v>216.94193548387096</v>
      </c>
      <c r="L81" s="20">
        <f>L76*(19-L77)</f>
        <v>346.06666666666666</v>
      </c>
      <c r="M81" s="20">
        <f>M76*(19-M77)</f>
        <v>537.19999999999993</v>
      </c>
      <c r="N81" s="164">
        <f>SUM(J81:M81)</f>
        <v>1140.3486021505375</v>
      </c>
      <c r="O81" s="165">
        <f>O76*(19-O77)</f>
        <v>2942.9486021505377</v>
      </c>
      <c r="P81" s="166">
        <f>P76*(19-P77)</f>
        <v>2942.9486021505377</v>
      </c>
    </row>
    <row r="82" spans="2:16" ht="15.75" thickBot="1">
      <c r="B82" s="24"/>
      <c r="C82" s="25"/>
      <c r="D82" s="25"/>
      <c r="E82" s="25"/>
      <c r="F82" s="25"/>
      <c r="G82" s="25"/>
      <c r="H82" s="25"/>
      <c r="I82" s="26"/>
      <c r="J82" s="25"/>
      <c r="K82" s="25"/>
      <c r="L82" s="25"/>
      <c r="M82" s="25"/>
      <c r="N82" s="26"/>
      <c r="O82" s="27"/>
      <c r="P82" s="27"/>
    </row>
    <row r="83" spans="2:16" ht="24" thickBot="1">
      <c r="B83" s="473" t="s">
        <v>417</v>
      </c>
      <c r="C83" s="474"/>
      <c r="D83" s="474"/>
      <c r="E83" s="474"/>
      <c r="F83" s="474"/>
      <c r="G83" s="474"/>
      <c r="H83" s="474"/>
      <c r="I83" s="474"/>
      <c r="J83" s="474"/>
      <c r="K83" s="474"/>
      <c r="L83" s="470" t="s">
        <v>145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ht="15">
      <c r="B86" s="148" t="s">
        <v>211</v>
      </c>
      <c r="C86" s="146">
        <v>31</v>
      </c>
      <c r="D86" s="8">
        <v>31</v>
      </c>
      <c r="E86" s="8">
        <v>31</v>
      </c>
      <c r="F86" s="8">
        <v>27</v>
      </c>
      <c r="G86" s="8">
        <v>18</v>
      </c>
      <c r="H86" s="8">
        <v>7</v>
      </c>
      <c r="I86" s="168">
        <f>SUM(C86:G86)</f>
        <v>138</v>
      </c>
      <c r="J86" s="8"/>
      <c r="K86" s="8"/>
      <c r="L86" s="8"/>
      <c r="M86" s="8"/>
      <c r="N86" s="168">
        <f>SUM(J86:M86)</f>
        <v>0</v>
      </c>
      <c r="O86" s="167">
        <f>SUM(C86:H86,J86:M86)</f>
        <v>145</v>
      </c>
      <c r="P86" s="169">
        <f>I86+N86</f>
        <v>138</v>
      </c>
    </row>
    <row r="87" spans="2:16" ht="19.5">
      <c r="B87" s="149" t="s">
        <v>485</v>
      </c>
      <c r="C87" s="147">
        <v>0.45161290322580661</v>
      </c>
      <c r="D87" s="10">
        <v>0.26071428571428573</v>
      </c>
      <c r="E87" s="10">
        <v>4.0483870967741931</v>
      </c>
      <c r="F87" s="10">
        <v>8.15</v>
      </c>
      <c r="G87" s="10">
        <v>12.6</v>
      </c>
      <c r="H87" s="10">
        <v>16.213333333333335</v>
      </c>
      <c r="I87" s="153">
        <f>(C86*C87+D86*D87+E86*E87+F86*F87+G86*G87)/I86</f>
        <v>4.3074792960662522</v>
      </c>
      <c r="J87" s="10"/>
      <c r="K87" s="95"/>
      <c r="L87" s="95"/>
      <c r="M87" s="95"/>
      <c r="N87" s="153"/>
      <c r="O87" s="154">
        <f>(C87*C86+D87*D86+E87*E86+F87*F86+G87*G86+H87*H86+J87*J86+K87*K86+L87*L86+M87*M86)/O86</f>
        <v>4.8822446633825942</v>
      </c>
      <c r="P87" s="161">
        <f>(I87*I86+N87*N86)/P86</f>
        <v>4.3074792960662522</v>
      </c>
    </row>
    <row r="88" spans="2:16" ht="19.5">
      <c r="B88" s="149" t="s">
        <v>212</v>
      </c>
      <c r="C88" s="13">
        <f t="shared" ref="C88:H88" si="5">C86*(13-C87)</f>
        <v>389</v>
      </c>
      <c r="D88" s="12">
        <f t="shared" si="5"/>
        <v>394.91785714285714</v>
      </c>
      <c r="E88" s="12">
        <f t="shared" si="5"/>
        <v>277.50000000000006</v>
      </c>
      <c r="F88" s="12">
        <f t="shared" si="5"/>
        <v>130.94999999999999</v>
      </c>
      <c r="G88" s="12">
        <f t="shared" si="5"/>
        <v>7.2000000000000064</v>
      </c>
      <c r="H88" s="12">
        <f t="shared" si="5"/>
        <v>-22.493333333333343</v>
      </c>
      <c r="I88" s="155">
        <f>SUM(C88:G88)</f>
        <v>1199.5678571428573</v>
      </c>
      <c r="J88" s="12">
        <f>J86*(13-J87)</f>
        <v>0</v>
      </c>
      <c r="K88" s="12">
        <f>K86*(13-K87)</f>
        <v>0</v>
      </c>
      <c r="L88" s="12">
        <f>L86*(13-L87)</f>
        <v>0</v>
      </c>
      <c r="M88" s="12">
        <f>M86*(13-M87)</f>
        <v>0</v>
      </c>
      <c r="N88" s="155">
        <f>SUM(J88:M88)</f>
        <v>0</v>
      </c>
      <c r="O88" s="156">
        <f>O86*(13-O87)</f>
        <v>1177.074523809524</v>
      </c>
      <c r="P88" s="162">
        <f>P86*(13-P87)</f>
        <v>1199.5678571428573</v>
      </c>
    </row>
    <row r="89" spans="2:16" ht="19.5">
      <c r="B89" s="149" t="s">
        <v>213</v>
      </c>
      <c r="C89" s="13">
        <f t="shared" ref="C89:H89" si="6">C86*(17-C87)</f>
        <v>513</v>
      </c>
      <c r="D89" s="12">
        <f t="shared" si="6"/>
        <v>518.91785714285709</v>
      </c>
      <c r="E89" s="12">
        <f t="shared" si="6"/>
        <v>401.50000000000006</v>
      </c>
      <c r="F89" s="12">
        <f t="shared" si="6"/>
        <v>238.95</v>
      </c>
      <c r="G89" s="12">
        <f t="shared" si="6"/>
        <v>79.2</v>
      </c>
      <c r="H89" s="12">
        <f t="shared" si="6"/>
        <v>5.5066666666666571</v>
      </c>
      <c r="I89" s="155">
        <f>SUM(C89:G89)</f>
        <v>1751.5678571428571</v>
      </c>
      <c r="J89" s="12">
        <f>J86*(17-J87)</f>
        <v>0</v>
      </c>
      <c r="K89" s="12">
        <f>K86*(17-K87)</f>
        <v>0</v>
      </c>
      <c r="L89" s="12">
        <f>L86*(17-L87)</f>
        <v>0</v>
      </c>
      <c r="M89" s="12">
        <f>M86*(17-M87)</f>
        <v>0</v>
      </c>
      <c r="N89" s="155">
        <f>SUM(J89:M89)</f>
        <v>0</v>
      </c>
      <c r="O89" s="156">
        <f>O86*(17-O87)</f>
        <v>1757.074523809524</v>
      </c>
      <c r="P89" s="162">
        <f>P86*(17-P87)</f>
        <v>1751.5678571428573</v>
      </c>
    </row>
    <row r="90" spans="2:16" ht="19.5">
      <c r="B90" s="149" t="s">
        <v>214</v>
      </c>
      <c r="C90" s="17">
        <f t="shared" ref="C90:H90" si="7">C86*(18-C87)</f>
        <v>544</v>
      </c>
      <c r="D90" s="16">
        <f t="shared" si="7"/>
        <v>549.91785714285709</v>
      </c>
      <c r="E90" s="16">
        <f t="shared" si="7"/>
        <v>432.50000000000006</v>
      </c>
      <c r="F90" s="16">
        <f t="shared" si="7"/>
        <v>265.95</v>
      </c>
      <c r="G90" s="16">
        <f t="shared" si="7"/>
        <v>97.2</v>
      </c>
      <c r="H90" s="16">
        <f t="shared" si="7"/>
        <v>12.506666666666657</v>
      </c>
      <c r="I90" s="155">
        <f>SUM(C90:G90)</f>
        <v>1889.5678571428571</v>
      </c>
      <c r="J90" s="16">
        <f>J86*(18-J87)</f>
        <v>0</v>
      </c>
      <c r="K90" s="16">
        <f>K86*(18-K87)</f>
        <v>0</v>
      </c>
      <c r="L90" s="16">
        <f>L86*(18-L87)</f>
        <v>0</v>
      </c>
      <c r="M90" s="16">
        <f>M86*(18-M87)</f>
        <v>0</v>
      </c>
      <c r="N90" s="155">
        <f>SUM(J90:M90)</f>
        <v>0</v>
      </c>
      <c r="O90" s="157">
        <f>O86*(18-O87)</f>
        <v>1902.074523809524</v>
      </c>
      <c r="P90" s="163">
        <f>P86*(18-P87)</f>
        <v>1889.5678571428573</v>
      </c>
    </row>
    <row r="91" spans="2:16" ht="20.25" thickBot="1">
      <c r="B91" s="347" t="s">
        <v>215</v>
      </c>
      <c r="C91" s="21">
        <f t="shared" ref="C91:H91" si="8">C86*(19-C87)</f>
        <v>575</v>
      </c>
      <c r="D91" s="20">
        <f t="shared" si="8"/>
        <v>580.91785714285709</v>
      </c>
      <c r="E91" s="20">
        <f t="shared" si="8"/>
        <v>463.50000000000006</v>
      </c>
      <c r="F91" s="20">
        <f t="shared" si="8"/>
        <v>292.95</v>
      </c>
      <c r="G91" s="20">
        <f t="shared" si="8"/>
        <v>115.2</v>
      </c>
      <c r="H91" s="20">
        <f t="shared" si="8"/>
        <v>19.506666666666657</v>
      </c>
      <c r="I91" s="164">
        <f>SUM(C91:G91)</f>
        <v>2027.5678571428571</v>
      </c>
      <c r="J91" s="20">
        <f>J86*(19-J87)</f>
        <v>0</v>
      </c>
      <c r="K91" s="20">
        <f>K86*(19-K87)</f>
        <v>0</v>
      </c>
      <c r="L91" s="20">
        <f>L86*(19-L87)</f>
        <v>0</v>
      </c>
      <c r="M91" s="20">
        <f>M86*(19-M87)</f>
        <v>0</v>
      </c>
      <c r="N91" s="164">
        <f>SUM(J91:M91)</f>
        <v>0</v>
      </c>
      <c r="O91" s="165">
        <f>O86*(19-O87)</f>
        <v>2047.074523809524</v>
      </c>
      <c r="P91" s="166">
        <f>P86*(19-P87)</f>
        <v>2027.5678571428573</v>
      </c>
    </row>
    <row r="92" spans="2:16" ht="15.75" thickBot="1">
      <c r="B92" s="4"/>
      <c r="C92" s="4"/>
      <c r="D92" s="4"/>
      <c r="E92" s="4"/>
      <c r="F92" s="4"/>
      <c r="G92" s="4"/>
      <c r="H92" s="4"/>
      <c r="I92" s="4"/>
      <c r="J92" s="4"/>
      <c r="K92" s="4"/>
      <c r="L92" s="4"/>
      <c r="M92" s="4"/>
      <c r="N92" s="4"/>
      <c r="O92" s="4"/>
      <c r="P92" s="4"/>
    </row>
    <row r="93" spans="2:16" ht="24" thickBot="1">
      <c r="B93" s="473" t="s">
        <v>415</v>
      </c>
      <c r="C93" s="474"/>
      <c r="D93" s="474"/>
      <c r="E93" s="474"/>
      <c r="F93" s="474"/>
      <c r="G93" s="474"/>
      <c r="H93" s="474"/>
      <c r="I93" s="474"/>
      <c r="J93" s="474"/>
      <c r="K93" s="474"/>
      <c r="L93" s="468" t="s">
        <v>233</v>
      </c>
      <c r="M93" s="468"/>
      <c r="N93" s="468"/>
      <c r="O93" s="468"/>
      <c r="P93" s="469"/>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30.75" thickBot="1">
      <c r="B95" s="466"/>
      <c r="C95" s="462"/>
      <c r="D95" s="462"/>
      <c r="E95" s="462"/>
      <c r="F95" s="462"/>
      <c r="G95" s="462"/>
      <c r="H95" s="462"/>
      <c r="I95" s="462"/>
      <c r="J95" s="462"/>
      <c r="K95" s="462"/>
      <c r="L95" s="462"/>
      <c r="M95" s="462"/>
      <c r="N95" s="462"/>
      <c r="O95" s="145" t="s">
        <v>234</v>
      </c>
      <c r="P95" s="30" t="s">
        <v>235</v>
      </c>
    </row>
    <row r="96" spans="2:16" ht="15">
      <c r="B96" s="148" t="s">
        <v>211</v>
      </c>
      <c r="C96" s="146">
        <v>31</v>
      </c>
      <c r="D96" s="8">
        <v>28</v>
      </c>
      <c r="E96" s="8">
        <v>31</v>
      </c>
      <c r="F96" s="8">
        <v>30</v>
      </c>
      <c r="G96" s="8">
        <v>15</v>
      </c>
      <c r="H96" s="8">
        <v>0</v>
      </c>
      <c r="I96" s="168">
        <f>SUM(C96:H96)</f>
        <v>135</v>
      </c>
      <c r="J96" s="8">
        <v>15</v>
      </c>
      <c r="K96" s="8">
        <v>31</v>
      </c>
      <c r="L96" s="8">
        <v>30</v>
      </c>
      <c r="M96" s="8">
        <v>31</v>
      </c>
      <c r="N96" s="168">
        <f>SUM(J96:M96)</f>
        <v>107</v>
      </c>
      <c r="O96" s="167">
        <f>SUM(C96:H96,J96:M96)</f>
        <v>242</v>
      </c>
      <c r="P96" s="169">
        <f>I96+N96</f>
        <v>242</v>
      </c>
    </row>
    <row r="97" spans="2:16" ht="19.5">
      <c r="B97" s="149" t="s">
        <v>485</v>
      </c>
      <c r="C97" s="147">
        <v>-3</v>
      </c>
      <c r="D97" s="10">
        <v>-1.9</v>
      </c>
      <c r="E97" s="10">
        <v>2.2999999999999998</v>
      </c>
      <c r="F97" s="10">
        <v>7.8</v>
      </c>
      <c r="G97" s="10">
        <v>11.9</v>
      </c>
      <c r="H97" s="10">
        <v>0</v>
      </c>
      <c r="I97" s="153">
        <f>(C96*C97+D96*D97+E96*E97+F96*F97+G96*G97)/I96</f>
        <v>2.5007407407407407</v>
      </c>
      <c r="J97" s="10">
        <v>12.1</v>
      </c>
      <c r="K97" s="95">
        <v>8.1</v>
      </c>
      <c r="L97" s="95">
        <v>-3.5</v>
      </c>
      <c r="M97" s="95">
        <v>-0.6</v>
      </c>
      <c r="N97" s="153">
        <f>(J96*J97+K96*K97+L96*L97+M96*M97)/N96</f>
        <v>2.8878504672897196</v>
      </c>
      <c r="O97" s="154">
        <f>(C97*C96+D97*D96+E97*E96+F97*F96+G97*G96+H97*H96+J97*J96+K97*K96+L97*L96+M97*M96)/O96</f>
        <v>2.6719008264462811</v>
      </c>
      <c r="P97" s="161">
        <f>(I97*I96+N97*N96)/P96</f>
        <v>2.6719008264462811</v>
      </c>
    </row>
    <row r="98" spans="2:16" ht="19.5">
      <c r="B98" s="149" t="s">
        <v>212</v>
      </c>
      <c r="C98" s="13">
        <f t="shared" ref="C98:H98" si="9">C96*(13-C97)</f>
        <v>496</v>
      </c>
      <c r="D98" s="12">
        <f t="shared" si="9"/>
        <v>417.2</v>
      </c>
      <c r="E98" s="12">
        <f t="shared" si="9"/>
        <v>331.7</v>
      </c>
      <c r="F98" s="12">
        <f t="shared" si="9"/>
        <v>156</v>
      </c>
      <c r="G98" s="12">
        <f t="shared" si="9"/>
        <v>16.499999999999993</v>
      </c>
      <c r="H98" s="12">
        <f t="shared" si="9"/>
        <v>0</v>
      </c>
      <c r="I98" s="155">
        <f>SUM(C98:G98)</f>
        <v>1417.4</v>
      </c>
      <c r="J98" s="12">
        <f>J96*(13-J97)</f>
        <v>13.500000000000005</v>
      </c>
      <c r="K98" s="12">
        <f>K96*(13-K97)</f>
        <v>151.9</v>
      </c>
      <c r="L98" s="12">
        <f>L96*(13-L97)</f>
        <v>495</v>
      </c>
      <c r="M98" s="12">
        <f>M96*(13-M97)</f>
        <v>421.59999999999997</v>
      </c>
      <c r="N98" s="155">
        <f>SUM(J98:M98)</f>
        <v>1082</v>
      </c>
      <c r="O98" s="156">
        <f>O96*(13-O97)</f>
        <v>2499.4</v>
      </c>
      <c r="P98" s="162">
        <f>P96*(13-P97)</f>
        <v>2499.4</v>
      </c>
    </row>
    <row r="99" spans="2:16" ht="19.5">
      <c r="B99" s="149" t="s">
        <v>213</v>
      </c>
      <c r="C99" s="13">
        <f t="shared" ref="C99:H99" si="10">C96*(17-C97)</f>
        <v>620</v>
      </c>
      <c r="D99" s="12">
        <f t="shared" si="10"/>
        <v>529.19999999999993</v>
      </c>
      <c r="E99" s="12">
        <f t="shared" si="10"/>
        <v>455.7</v>
      </c>
      <c r="F99" s="12">
        <f t="shared" si="10"/>
        <v>276</v>
      </c>
      <c r="G99" s="12">
        <f t="shared" si="10"/>
        <v>76.5</v>
      </c>
      <c r="H99" s="12">
        <f t="shared" si="10"/>
        <v>0</v>
      </c>
      <c r="I99" s="155">
        <f>SUM(C99:G99)</f>
        <v>1957.3999999999999</v>
      </c>
      <c r="J99" s="12">
        <f>J96*(17-J97)</f>
        <v>73.5</v>
      </c>
      <c r="K99" s="12">
        <f>K96*(17-K97)</f>
        <v>275.90000000000003</v>
      </c>
      <c r="L99" s="12">
        <f>L96*(17-L97)</f>
        <v>615</v>
      </c>
      <c r="M99" s="12">
        <f>M96*(17-M97)</f>
        <v>545.6</v>
      </c>
      <c r="N99" s="155">
        <f>SUM(J99:M99)</f>
        <v>1510</v>
      </c>
      <c r="O99" s="156">
        <f>O96*(17-O97)</f>
        <v>3467.4</v>
      </c>
      <c r="P99" s="162">
        <f>P96*(17-P97)</f>
        <v>3467.4</v>
      </c>
    </row>
    <row r="100" spans="2:16" ht="19.5">
      <c r="B100" s="149" t="s">
        <v>214</v>
      </c>
      <c r="C100" s="17">
        <f t="shared" ref="C100:H100" si="11">C96*(18-C97)</f>
        <v>651</v>
      </c>
      <c r="D100" s="16">
        <f t="shared" si="11"/>
        <v>557.19999999999993</v>
      </c>
      <c r="E100" s="16">
        <f t="shared" si="11"/>
        <v>486.7</v>
      </c>
      <c r="F100" s="16">
        <f t="shared" si="11"/>
        <v>306</v>
      </c>
      <c r="G100" s="16">
        <f t="shared" si="11"/>
        <v>91.5</v>
      </c>
      <c r="H100" s="16">
        <f t="shared" si="11"/>
        <v>0</v>
      </c>
      <c r="I100" s="155">
        <f>SUM(C100:G100)</f>
        <v>2092.3999999999996</v>
      </c>
      <c r="J100" s="16">
        <f>J96*(18-J97)</f>
        <v>88.5</v>
      </c>
      <c r="K100" s="16">
        <f>K96*(18-K97)</f>
        <v>306.90000000000003</v>
      </c>
      <c r="L100" s="16">
        <f>L96*(18-L97)</f>
        <v>645</v>
      </c>
      <c r="M100" s="16">
        <f>M96*(18-M97)</f>
        <v>576.6</v>
      </c>
      <c r="N100" s="155">
        <f>SUM(J100:M100)</f>
        <v>1617</v>
      </c>
      <c r="O100" s="157">
        <f>O96*(18-O97)</f>
        <v>3709.4</v>
      </c>
      <c r="P100" s="163">
        <f>P96*(18-P97)</f>
        <v>3709.4</v>
      </c>
    </row>
    <row r="101" spans="2:16" ht="20.25" thickBot="1">
      <c r="B101" s="347" t="s">
        <v>215</v>
      </c>
      <c r="C101" s="21">
        <f t="shared" ref="C101:H101" si="12">C96*(19-C97)</f>
        <v>682</v>
      </c>
      <c r="D101" s="20">
        <f t="shared" si="12"/>
        <v>585.19999999999993</v>
      </c>
      <c r="E101" s="20">
        <f t="shared" si="12"/>
        <v>517.69999999999993</v>
      </c>
      <c r="F101" s="20">
        <f t="shared" si="12"/>
        <v>336</v>
      </c>
      <c r="G101" s="20">
        <f t="shared" si="12"/>
        <v>106.5</v>
      </c>
      <c r="H101" s="20">
        <f t="shared" si="12"/>
        <v>0</v>
      </c>
      <c r="I101" s="164">
        <f>SUM(C101:G101)</f>
        <v>2227.3999999999996</v>
      </c>
      <c r="J101" s="20">
        <f>J96*(19-J97)</f>
        <v>103.5</v>
      </c>
      <c r="K101" s="20">
        <f>K96*(19-K97)</f>
        <v>337.90000000000003</v>
      </c>
      <c r="L101" s="20">
        <f>L96*(19-L97)</f>
        <v>675</v>
      </c>
      <c r="M101" s="20">
        <f>M96*(19-M97)</f>
        <v>607.6</v>
      </c>
      <c r="N101" s="164">
        <f>SUM(J101:M101)</f>
        <v>1724</v>
      </c>
      <c r="O101" s="165">
        <f>O96*(19-O97)</f>
        <v>3951.3999999999996</v>
      </c>
      <c r="P101" s="166">
        <f>P96*(19-P97)</f>
        <v>3951.3999999999996</v>
      </c>
    </row>
    <row r="102" spans="2:16" ht="15.75" thickBot="1">
      <c r="B102" s="4"/>
      <c r="C102" s="4"/>
      <c r="D102" s="4"/>
      <c r="E102" s="4"/>
      <c r="F102" s="4"/>
      <c r="G102" s="4"/>
      <c r="H102" s="4"/>
      <c r="I102" s="4"/>
      <c r="J102" s="28"/>
      <c r="K102" s="4"/>
      <c r="L102" s="4"/>
      <c r="M102" s="4"/>
      <c r="N102" s="4"/>
      <c r="O102" s="4"/>
      <c r="P102" s="4"/>
    </row>
    <row r="103" spans="2:16" ht="24" thickBot="1">
      <c r="B103" s="170" t="s">
        <v>236</v>
      </c>
      <c r="C103" s="458" t="s">
        <v>237</v>
      </c>
      <c r="D103" s="458"/>
      <c r="E103" s="458"/>
      <c r="F103" s="458"/>
      <c r="G103" s="458"/>
      <c r="H103" s="458"/>
      <c r="I103" s="458"/>
      <c r="J103" s="458"/>
      <c r="K103" s="458"/>
      <c r="L103" s="458"/>
      <c r="M103" s="459"/>
      <c r="N103" s="459"/>
      <c r="O103" s="459"/>
      <c r="P103" s="460"/>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30.75" thickBot="1">
      <c r="B105" s="466"/>
      <c r="C105" s="462"/>
      <c r="D105" s="462"/>
      <c r="E105" s="462"/>
      <c r="F105" s="462"/>
      <c r="G105" s="462"/>
      <c r="H105" s="462"/>
      <c r="I105" s="462"/>
      <c r="J105" s="462"/>
      <c r="K105" s="462"/>
      <c r="L105" s="462"/>
      <c r="M105" s="462"/>
      <c r="N105" s="462"/>
      <c r="O105" s="145" t="s">
        <v>234</v>
      </c>
      <c r="P105" s="30" t="s">
        <v>235</v>
      </c>
    </row>
    <row r="106" spans="2:16" ht="15">
      <c r="B106" s="174">
        <v>2007</v>
      </c>
      <c r="C106" s="173">
        <f>C11/C$101</f>
        <v>0.72272727272727277</v>
      </c>
      <c r="D106" s="172">
        <f t="shared" ref="D106:P106" si="13">D11/D$101</f>
        <v>0.77511961722488043</v>
      </c>
      <c r="E106" s="172">
        <f t="shared" si="13"/>
        <v>0.83832335329341323</v>
      </c>
      <c r="F106" s="172">
        <f t="shared" si="13"/>
        <v>0.8303571428571429</v>
      </c>
      <c r="G106" s="172">
        <f t="shared" si="13"/>
        <v>1.056338028169014</v>
      </c>
      <c r="H106" s="172"/>
      <c r="I106" s="172">
        <f t="shared" si="13"/>
        <v>0.79554637694172592</v>
      </c>
      <c r="J106" s="172">
        <f t="shared" si="13"/>
        <v>0</v>
      </c>
      <c r="K106" s="172">
        <f t="shared" si="13"/>
        <v>1.0772417875110978</v>
      </c>
      <c r="L106" s="172">
        <f t="shared" si="13"/>
        <v>0.7718518518518519</v>
      </c>
      <c r="M106" s="172">
        <f t="shared" si="13"/>
        <v>1.0401579986833442</v>
      </c>
      <c r="N106" s="172">
        <f t="shared" si="13"/>
        <v>0.87993039443155452</v>
      </c>
      <c r="O106" s="172">
        <f t="shared" si="13"/>
        <v>0.83241382801032548</v>
      </c>
      <c r="P106" s="358">
        <f t="shared" si="13"/>
        <v>0.83241382801032548</v>
      </c>
    </row>
    <row r="107" spans="2:16" ht="15">
      <c r="B107" s="175">
        <f t="shared" ref="B107:B112" si="14">B106+1</f>
        <v>2008</v>
      </c>
      <c r="C107" s="34">
        <f>C21/C$101</f>
        <v>0.82404692082111441</v>
      </c>
      <c r="D107" s="33">
        <f t="shared" ref="D107:P107" si="15">D21/D$101</f>
        <v>0.81681476418318533</v>
      </c>
      <c r="E107" s="33">
        <f t="shared" si="15"/>
        <v>0.96967355611357942</v>
      </c>
      <c r="F107" s="33">
        <f t="shared" si="15"/>
        <v>0.97023809523809523</v>
      </c>
      <c r="G107" s="33">
        <f t="shared" si="15"/>
        <v>1.511737089201878</v>
      </c>
      <c r="H107" s="33"/>
      <c r="I107" s="33">
        <f t="shared" si="15"/>
        <v>0.91092753883451572</v>
      </c>
      <c r="J107" s="33">
        <f t="shared" si="15"/>
        <v>1.7681159420289856</v>
      </c>
      <c r="K107" s="33">
        <f t="shared" si="15"/>
        <v>0.98845812370523811</v>
      </c>
      <c r="L107" s="33">
        <f t="shared" si="15"/>
        <v>0.60296296296296292</v>
      </c>
      <c r="M107" s="33">
        <f t="shared" si="15"/>
        <v>0.90684660961158658</v>
      </c>
      <c r="N107" s="33">
        <f t="shared" si="15"/>
        <v>0.85556844547563804</v>
      </c>
      <c r="O107" s="33">
        <f t="shared" si="15"/>
        <v>0.8864453105228528</v>
      </c>
      <c r="P107" s="35">
        <f t="shared" si="15"/>
        <v>0.88644531052285269</v>
      </c>
    </row>
    <row r="108" spans="2:16" ht="15">
      <c r="B108" s="175">
        <f t="shared" si="14"/>
        <v>2009</v>
      </c>
      <c r="C108" s="34">
        <f>C31/C$101</f>
        <v>1.0703812316715542</v>
      </c>
      <c r="D108" s="33">
        <f t="shared" ref="D108:P108" si="16">D31/D$101</f>
        <v>0.94839371155160634</v>
      </c>
      <c r="E108" s="33">
        <f t="shared" si="16"/>
        <v>0.94456248792737119</v>
      </c>
      <c r="F108" s="33">
        <f t="shared" si="16"/>
        <v>0.5803571428571429</v>
      </c>
      <c r="G108" s="33">
        <f t="shared" si="16"/>
        <v>1.1267605633802817</v>
      </c>
      <c r="H108" s="33"/>
      <c r="I108" s="33">
        <f t="shared" si="16"/>
        <v>0.93786477507407751</v>
      </c>
      <c r="J108" s="33">
        <f t="shared" si="16"/>
        <v>0.34782608695652173</v>
      </c>
      <c r="K108" s="33">
        <f t="shared" si="16"/>
        <v>1.0772417875110978</v>
      </c>
      <c r="L108" s="33">
        <f t="shared" si="16"/>
        <v>0.62666666666666671</v>
      </c>
      <c r="M108" s="33">
        <f t="shared" si="16"/>
        <v>1.0154707044107965</v>
      </c>
      <c r="N108" s="33">
        <f t="shared" si="16"/>
        <v>0.83526682134570762</v>
      </c>
      <c r="O108" s="33">
        <f t="shared" si="16"/>
        <v>0.90231310421622724</v>
      </c>
      <c r="P108" s="35">
        <f t="shared" si="16"/>
        <v>0.89307587184289128</v>
      </c>
    </row>
    <row r="109" spans="2:16" ht="15">
      <c r="B109" s="175">
        <f t="shared" si="14"/>
        <v>2010</v>
      </c>
      <c r="C109" s="34">
        <f>C41/C$101</f>
        <v>1.1217008797653958</v>
      </c>
      <c r="D109" s="33">
        <f t="shared" ref="D109:O109" si="17">D41/D$101</f>
        <v>0.98598769651401241</v>
      </c>
      <c r="E109" s="33">
        <f t="shared" si="17"/>
        <v>1.0005794861889126</v>
      </c>
      <c r="F109" s="33">
        <f t="shared" si="17"/>
        <v>0.9553571428571429</v>
      </c>
      <c r="G109" s="33">
        <f t="shared" si="17"/>
        <v>1.5492957746478873</v>
      </c>
      <c r="H109" s="33"/>
      <c r="I109" s="33">
        <f t="shared" si="17"/>
        <v>1.0532459369668674</v>
      </c>
      <c r="J109" s="33">
        <f t="shared" si="17"/>
        <v>1.6135265700483092</v>
      </c>
      <c r="K109" s="33">
        <f t="shared" si="17"/>
        <v>1.1867416395383248</v>
      </c>
      <c r="L109" s="33">
        <f t="shared" si="17"/>
        <v>0.57777777777777772</v>
      </c>
      <c r="M109" s="33">
        <f t="shared" si="17"/>
        <v>1.2475312705727453</v>
      </c>
      <c r="N109" s="33">
        <f t="shared" si="17"/>
        <v>0.9953596287703016</v>
      </c>
      <c r="O109" s="33">
        <f t="shared" si="17"/>
        <v>1.0268512425975604</v>
      </c>
      <c r="P109" s="35">
        <f>P41/P$101</f>
        <v>1.0268512425975604</v>
      </c>
    </row>
    <row r="110" spans="2:16" ht="15">
      <c r="B110" s="175">
        <f t="shared" si="14"/>
        <v>2011</v>
      </c>
      <c r="C110" s="34">
        <f>C51/C$101</f>
        <v>0.97214076246334313</v>
      </c>
      <c r="D110" s="33">
        <f t="shared" ref="D110:P110" si="18">D51/D$101</f>
        <v>1.0235816814764185</v>
      </c>
      <c r="E110" s="33">
        <f t="shared" si="18"/>
        <v>0.95228897044620453</v>
      </c>
      <c r="F110" s="33">
        <f t="shared" si="18"/>
        <v>0.5178571428571429</v>
      </c>
      <c r="G110" s="33">
        <f t="shared" si="18"/>
        <v>0.92957746478873238</v>
      </c>
      <c r="H110" s="33"/>
      <c r="I110" s="33">
        <f t="shared" si="18"/>
        <v>0.91047858489718969</v>
      </c>
      <c r="J110" s="33">
        <f t="shared" si="18"/>
        <v>0.29951690821256038</v>
      </c>
      <c r="K110" s="33">
        <f t="shared" si="18"/>
        <v>0.96774193548387089</v>
      </c>
      <c r="L110" s="33">
        <f t="shared" si="18"/>
        <v>0.76740740740740743</v>
      </c>
      <c r="M110" s="33">
        <f t="shared" si="18"/>
        <v>0.92659644502962468</v>
      </c>
      <c r="N110" s="33">
        <f t="shared" si="18"/>
        <v>0.83468677494199539</v>
      </c>
      <c r="O110" s="33">
        <f t="shared" si="18"/>
        <v>0.87748646049501455</v>
      </c>
      <c r="P110" s="35">
        <f t="shared" si="18"/>
        <v>0.87748646049501455</v>
      </c>
    </row>
    <row r="111" spans="2:16" ht="15">
      <c r="B111" s="175">
        <f t="shared" si="14"/>
        <v>2012</v>
      </c>
      <c r="C111" s="34">
        <f>C61/C$101</f>
        <v>0.78152492668621698</v>
      </c>
      <c r="D111" s="33">
        <f t="shared" ref="D111:P111" si="19">D61/D$101</f>
        <v>0.60765550239234456</v>
      </c>
      <c r="E111" s="33">
        <f t="shared" si="19"/>
        <v>0.86150280084991315</v>
      </c>
      <c r="F111" s="33">
        <f t="shared" si="19"/>
        <v>0.89880952380952384</v>
      </c>
      <c r="G111" s="33">
        <f t="shared" si="19"/>
        <v>0.77934272300469487</v>
      </c>
      <c r="H111" s="33"/>
      <c r="I111" s="33">
        <f t="shared" si="19"/>
        <v>0.77202119062584185</v>
      </c>
      <c r="J111" s="33">
        <f t="shared" si="19"/>
        <v>1.1014492753623188</v>
      </c>
      <c r="K111" s="33">
        <f t="shared" si="19"/>
        <v>0.91447173720035502</v>
      </c>
      <c r="L111" s="33">
        <f t="shared" si="19"/>
        <v>0.57777777777777772</v>
      </c>
      <c r="M111" s="33">
        <f t="shared" si="19"/>
        <v>0.81138907175773534</v>
      </c>
      <c r="N111" s="33">
        <f t="shared" si="19"/>
        <v>0.75754060324825989</v>
      </c>
      <c r="O111" s="33">
        <f t="shared" si="19"/>
        <v>0.7662094447537583</v>
      </c>
      <c r="P111" s="35">
        <f t="shared" si="19"/>
        <v>0.7662094447537583</v>
      </c>
    </row>
    <row r="112" spans="2:16" ht="15">
      <c r="B112" s="175">
        <f t="shared" si="14"/>
        <v>2013</v>
      </c>
      <c r="C112" s="34">
        <f>C71/C$101</f>
        <v>0.75073313782991202</v>
      </c>
      <c r="D112" s="33">
        <f t="shared" ref="D112:P112" si="20">D71/D$101</f>
        <v>0.86637047163362968</v>
      </c>
      <c r="E112" s="33">
        <f t="shared" si="20"/>
        <v>1.1261348271199538</v>
      </c>
      <c r="F112" s="33">
        <f t="shared" si="20"/>
        <v>0.8839285714285714</v>
      </c>
      <c r="G112" s="33">
        <f t="shared" si="20"/>
        <v>1.5492957746478873</v>
      </c>
      <c r="H112" s="33"/>
      <c r="I112" s="33">
        <f t="shared" si="20"/>
        <v>0.92664092664092679</v>
      </c>
      <c r="J112" s="33">
        <f t="shared" si="20"/>
        <v>1.6908212560386473</v>
      </c>
      <c r="K112" s="33">
        <f t="shared" si="20"/>
        <v>0.91447173720035502</v>
      </c>
      <c r="L112" s="33">
        <f t="shared" si="20"/>
        <v>0.64</v>
      </c>
      <c r="M112" s="33">
        <f t="shared" si="20"/>
        <v>0.89861751152073732</v>
      </c>
      <c r="N112" s="33">
        <f t="shared" si="20"/>
        <v>0.84802784222737815</v>
      </c>
      <c r="O112" s="33">
        <f t="shared" si="20"/>
        <v>0.90702029660373551</v>
      </c>
      <c r="P112" s="35">
        <f t="shared" si="20"/>
        <v>0.89183580503112836</v>
      </c>
    </row>
    <row r="113" spans="2:16" ht="15">
      <c r="B113" s="175">
        <f>B112+1</f>
        <v>2014</v>
      </c>
      <c r="C113" s="34">
        <f>C81/C$101</f>
        <v>0.81818181818181823</v>
      </c>
      <c r="D113" s="33">
        <f t="shared" ref="D113:P113" si="21">D81/D$101</f>
        <v>0.799043062200957</v>
      </c>
      <c r="E113" s="33">
        <f t="shared" si="21"/>
        <v>0.77844311377245523</v>
      </c>
      <c r="F113" s="33">
        <f t="shared" si="21"/>
        <v>0.625</v>
      </c>
      <c r="G113" s="33">
        <f t="shared" si="21"/>
        <v>1.539906103286385</v>
      </c>
      <c r="H113" s="33"/>
      <c r="I113" s="33">
        <f t="shared" si="21"/>
        <v>0.80928436742390242</v>
      </c>
      <c r="J113" s="33">
        <f t="shared" si="21"/>
        <v>0.38782608695652182</v>
      </c>
      <c r="K113" s="33">
        <f t="shared" si="21"/>
        <v>0.6420299955130836</v>
      </c>
      <c r="L113" s="33">
        <f t="shared" si="21"/>
        <v>0.51269135802469135</v>
      </c>
      <c r="M113" s="33">
        <f t="shared" si="21"/>
        <v>0.8841342988808425</v>
      </c>
      <c r="N113" s="33">
        <f t="shared" si="21"/>
        <v>0.66145510565576426</v>
      </c>
      <c r="O113" s="33">
        <f t="shared" si="21"/>
        <v>0.74478630413284863</v>
      </c>
      <c r="P113" s="35">
        <f t="shared" si="21"/>
        <v>0.74478630413284863</v>
      </c>
    </row>
    <row r="114" spans="2:16" ht="15.75" thickBot="1">
      <c r="B114" s="176">
        <f>B113+1</f>
        <v>2015</v>
      </c>
      <c r="C114" s="37">
        <f>C91/C$101</f>
        <v>0.84310850439882701</v>
      </c>
      <c r="D114" s="36">
        <f t="shared" ref="D114:O114" si="22">D91/D$101</f>
        <v>0.99268259935553171</v>
      </c>
      <c r="E114" s="36">
        <f t="shared" si="22"/>
        <v>0.89530616186980905</v>
      </c>
      <c r="F114" s="36">
        <f t="shared" si="22"/>
        <v>0.87187499999999996</v>
      </c>
      <c r="G114" s="36">
        <f t="shared" si="22"/>
        <v>1.0816901408450705</v>
      </c>
      <c r="H114" s="36"/>
      <c r="I114" s="36">
        <f t="shared" si="22"/>
        <v>0.91028457265998808</v>
      </c>
      <c r="J114" s="36">
        <f t="shared" si="22"/>
        <v>0</v>
      </c>
      <c r="K114" s="36">
        <f t="shared" si="22"/>
        <v>0</v>
      </c>
      <c r="L114" s="36">
        <f t="shared" si="22"/>
        <v>0</v>
      </c>
      <c r="M114" s="36">
        <f t="shared" si="22"/>
        <v>0</v>
      </c>
      <c r="N114" s="36">
        <f t="shared" si="22"/>
        <v>0</v>
      </c>
      <c r="O114" s="36">
        <f t="shared" si="22"/>
        <v>0.51806309758807612</v>
      </c>
      <c r="P114" s="38"/>
    </row>
    <row r="115" spans="2:16" ht="13.5" thickBot="1"/>
    <row r="116" spans="2:16" ht="18.75" thickBot="1">
      <c r="B116" s="181" t="s">
        <v>236</v>
      </c>
      <c r="C116" s="478" t="s">
        <v>69</v>
      </c>
      <c r="D116" s="479"/>
      <c r="E116" s="479"/>
      <c r="F116" s="479"/>
      <c r="G116" s="479"/>
      <c r="H116" s="479"/>
      <c r="I116" s="479"/>
      <c r="J116" s="479"/>
      <c r="K116" s="479"/>
      <c r="L116" s="479"/>
      <c r="M116" s="480"/>
      <c r="N116" s="480"/>
      <c r="O116" s="480"/>
      <c r="P116" s="481"/>
    </row>
    <row r="117" spans="2:16" ht="15.75">
      <c r="B117" s="475" t="s">
        <v>195</v>
      </c>
      <c r="C117" s="456" t="s">
        <v>196</v>
      </c>
      <c r="D117" s="456" t="s">
        <v>197</v>
      </c>
      <c r="E117" s="456" t="s">
        <v>198</v>
      </c>
      <c r="F117" s="456" t="s">
        <v>199</v>
      </c>
      <c r="G117" s="456" t="s">
        <v>200</v>
      </c>
      <c r="H117" s="456" t="s">
        <v>201</v>
      </c>
      <c r="I117" s="467" t="s">
        <v>202</v>
      </c>
      <c r="J117" s="456" t="s">
        <v>203</v>
      </c>
      <c r="K117" s="456" t="s">
        <v>204</v>
      </c>
      <c r="L117" s="456" t="s">
        <v>205</v>
      </c>
      <c r="M117" s="456" t="s">
        <v>206</v>
      </c>
      <c r="N117" s="467" t="s">
        <v>207</v>
      </c>
      <c r="O117" s="456" t="s">
        <v>208</v>
      </c>
      <c r="P117" s="457"/>
    </row>
    <row r="118" spans="2:16" ht="32.25" thickBot="1">
      <c r="B118" s="476"/>
      <c r="C118" s="477"/>
      <c r="D118" s="477"/>
      <c r="E118" s="477"/>
      <c r="F118" s="477"/>
      <c r="G118" s="477"/>
      <c r="H118" s="477"/>
      <c r="I118" s="477"/>
      <c r="J118" s="477"/>
      <c r="K118" s="477"/>
      <c r="L118" s="477"/>
      <c r="M118" s="477"/>
      <c r="N118" s="477"/>
      <c r="O118" s="183" t="s">
        <v>234</v>
      </c>
      <c r="P118" s="30" t="s">
        <v>235</v>
      </c>
    </row>
    <row r="119" spans="2:16" ht="15">
      <c r="B119" s="174">
        <v>2007</v>
      </c>
      <c r="C119" s="184">
        <f>C7/C$97</f>
        <v>-1.0333333333333334</v>
      </c>
      <c r="D119" s="182">
        <f t="shared" ref="D119:P119" si="23">D7/D$97</f>
        <v>-1.4736842105263157</v>
      </c>
      <c r="E119" s="182">
        <f t="shared" si="23"/>
        <v>2.1739130434782612</v>
      </c>
      <c r="F119" s="182">
        <f t="shared" si="23"/>
        <v>1.2435897435897436</v>
      </c>
      <c r="G119" s="182">
        <f t="shared" si="23"/>
        <v>0.96638655462184875</v>
      </c>
      <c r="H119" s="182"/>
      <c r="I119" s="182">
        <f t="shared" si="23"/>
        <v>2.3489336492890995</v>
      </c>
      <c r="J119" s="182">
        <f t="shared" si="23"/>
        <v>0</v>
      </c>
      <c r="K119" s="182">
        <f t="shared" si="23"/>
        <v>0.88888888888888895</v>
      </c>
      <c r="L119" s="182">
        <f t="shared" si="23"/>
        <v>-0.48571428571428571</v>
      </c>
      <c r="M119" s="182">
        <f t="shared" si="23"/>
        <v>2.3333333333333335</v>
      </c>
      <c r="N119" s="182">
        <f t="shared" si="23"/>
        <v>0.86870690868158162</v>
      </c>
      <c r="O119" s="182">
        <f t="shared" si="23"/>
        <v>1.6879863630975172</v>
      </c>
      <c r="P119" s="357">
        <f t="shared" si="23"/>
        <v>1.6879863630975172</v>
      </c>
    </row>
    <row r="120" spans="2:16" ht="15">
      <c r="B120" s="175">
        <v>2008</v>
      </c>
      <c r="C120" s="87">
        <f>C17/C$97</f>
        <v>-0.3</v>
      </c>
      <c r="D120" s="85">
        <f t="shared" ref="D120:P120" si="24">D17/D$97</f>
        <v>-1</v>
      </c>
      <c r="E120" s="85">
        <f t="shared" si="24"/>
        <v>1.2173913043478262</v>
      </c>
      <c r="F120" s="85">
        <f t="shared" si="24"/>
        <v>1.0384615384615385</v>
      </c>
      <c r="G120" s="85">
        <f t="shared" si="24"/>
        <v>0.9243697478991596</v>
      </c>
      <c r="H120" s="85"/>
      <c r="I120" s="85">
        <f t="shared" si="24"/>
        <v>1.8020374915368993</v>
      </c>
      <c r="J120" s="85">
        <f t="shared" si="24"/>
        <v>0.81818181818181823</v>
      </c>
      <c r="K120" s="85">
        <f t="shared" si="24"/>
        <v>1.0123456790123457</v>
      </c>
      <c r="L120" s="85">
        <f t="shared" si="24"/>
        <v>-1.5714285714285714</v>
      </c>
      <c r="M120" s="85">
        <f t="shared" si="24"/>
        <v>-2</v>
      </c>
      <c r="N120" s="85">
        <f t="shared" si="24"/>
        <v>2.0232547387887196</v>
      </c>
      <c r="O120" s="85">
        <f t="shared" si="24"/>
        <v>1.9089019977513637</v>
      </c>
      <c r="P120" s="88">
        <f t="shared" si="24"/>
        <v>1.9089019977513639</v>
      </c>
    </row>
    <row r="121" spans="2:16" ht="15">
      <c r="B121" s="175">
        <v>2009</v>
      </c>
      <c r="C121" s="87">
        <f>C27/C$97</f>
        <v>1.5333333333333332</v>
      </c>
      <c r="D121" s="85">
        <f t="shared" ref="D121:P121" si="25">D27/D$97</f>
        <v>0.4210526315789474</v>
      </c>
      <c r="E121" s="85">
        <f t="shared" si="25"/>
        <v>1.3913043478260871</v>
      </c>
      <c r="F121" s="85">
        <f t="shared" si="25"/>
        <v>1.4358974358974359</v>
      </c>
      <c r="G121" s="85">
        <f t="shared" si="25"/>
        <v>0.96638655462184875</v>
      </c>
      <c r="H121" s="85"/>
      <c r="I121" s="85">
        <f t="shared" si="25"/>
        <v>1.2155177092001013</v>
      </c>
      <c r="J121" s="85">
        <f t="shared" si="25"/>
        <v>0.98347107438016534</v>
      </c>
      <c r="K121" s="85">
        <f t="shared" si="25"/>
        <v>0.90123456790123457</v>
      </c>
      <c r="L121" s="85">
        <f t="shared" si="25"/>
        <v>-1.4000000000000001</v>
      </c>
      <c r="M121" s="85">
        <f t="shared" si="25"/>
        <v>1.5</v>
      </c>
      <c r="N121" s="85">
        <f t="shared" si="25"/>
        <v>1.4454442331431621</v>
      </c>
      <c r="O121" s="85">
        <f t="shared" si="25"/>
        <v>1.3839787916722532</v>
      </c>
      <c r="P121" s="88">
        <f t="shared" si="25"/>
        <v>1.3183005844335551</v>
      </c>
    </row>
    <row r="122" spans="2:16" ht="15">
      <c r="B122" s="175">
        <v>2010</v>
      </c>
      <c r="C122" s="87">
        <f>C37/C$97</f>
        <v>1.9000000000000001</v>
      </c>
      <c r="D122" s="85">
        <f t="shared" ref="D122:P122" si="26">D37/D$97</f>
        <v>0.8421052631578948</v>
      </c>
      <c r="E122" s="85">
        <f t="shared" si="26"/>
        <v>1</v>
      </c>
      <c r="F122" s="85">
        <f t="shared" si="26"/>
        <v>1.0641025641025643</v>
      </c>
      <c r="G122" s="85">
        <f t="shared" si="26"/>
        <v>0.90756302521008403</v>
      </c>
      <c r="H122" s="85"/>
      <c r="I122" s="85">
        <f t="shared" si="26"/>
        <v>0.89916215301286373</v>
      </c>
      <c r="J122" s="85">
        <f t="shared" si="26"/>
        <v>0.88429752066115697</v>
      </c>
      <c r="K122" s="85">
        <f t="shared" si="26"/>
        <v>0.75308641975308643</v>
      </c>
      <c r="L122" s="85">
        <f t="shared" si="26"/>
        <v>-1.7142857142857142</v>
      </c>
      <c r="M122" s="85">
        <f t="shared" si="26"/>
        <v>9.0000000000000018</v>
      </c>
      <c r="N122" s="85">
        <f t="shared" si="26"/>
        <v>1.2852490753582988</v>
      </c>
      <c r="O122" s="85">
        <f t="shared" si="26"/>
        <v>1.0849240717010589</v>
      </c>
      <c r="P122" s="88">
        <f t="shared" si="26"/>
        <v>1.0849240717010589</v>
      </c>
    </row>
    <row r="123" spans="2:16" ht="15">
      <c r="B123" s="175">
        <v>2011</v>
      </c>
      <c r="C123" s="87">
        <f>C47/C$97</f>
        <v>0.79999999999999993</v>
      </c>
      <c r="D123" s="85">
        <f t="shared" ref="D123:O123" si="27">D47/D$97</f>
        <v>1.263157894736842</v>
      </c>
      <c r="E123" s="85">
        <f t="shared" si="27"/>
        <v>1.347826086956522</v>
      </c>
      <c r="F123" s="85">
        <f t="shared" si="27"/>
        <v>1.3205128205128207</v>
      </c>
      <c r="G123" s="85">
        <f t="shared" si="27"/>
        <v>0.76470588235294112</v>
      </c>
      <c r="H123" s="85"/>
      <c r="I123" s="85">
        <f t="shared" si="27"/>
        <v>0.83808501184834117</v>
      </c>
      <c r="J123" s="85">
        <f t="shared" si="27"/>
        <v>1.0578512396694215</v>
      </c>
      <c r="K123" s="85">
        <f t="shared" si="27"/>
        <v>0.79012345679012352</v>
      </c>
      <c r="L123" s="85">
        <f t="shared" si="27"/>
        <v>-0.51428571428571435</v>
      </c>
      <c r="M123" s="85">
        <f t="shared" si="27"/>
        <v>-1.3333333333333335</v>
      </c>
      <c r="N123" s="85">
        <f t="shared" si="27"/>
        <v>1.1637962572112002</v>
      </c>
      <c r="O123" s="85">
        <f t="shared" si="27"/>
        <v>0.9898613356366246</v>
      </c>
      <c r="P123" s="88">
        <f>P47/P$97</f>
        <v>0.98986133563662471</v>
      </c>
    </row>
    <row r="124" spans="2:16" ht="15">
      <c r="B124" s="175">
        <v>2012</v>
      </c>
      <c r="C124" s="87">
        <f>C57/C$97</f>
        <v>-0.6</v>
      </c>
      <c r="D124" s="85">
        <f t="shared" ref="D124:P124" si="28">D57/D$97</f>
        <v>-3.3157894736842106</v>
      </c>
      <c r="E124" s="85">
        <f t="shared" si="28"/>
        <v>2</v>
      </c>
      <c r="F124" s="85">
        <f t="shared" si="28"/>
        <v>0.88461538461538469</v>
      </c>
      <c r="G124" s="85">
        <f t="shared" si="28"/>
        <v>0.89915966386554613</v>
      </c>
      <c r="H124" s="85"/>
      <c r="I124" s="85">
        <f t="shared" si="28"/>
        <v>2.0931398104265404</v>
      </c>
      <c r="J124" s="85">
        <f t="shared" si="28"/>
        <v>0.94214876033057859</v>
      </c>
      <c r="K124" s="85">
        <f t="shared" si="28"/>
        <v>1.1111111111111112</v>
      </c>
      <c r="L124" s="85">
        <f t="shared" si="28"/>
        <v>-1.7142857142857142</v>
      </c>
      <c r="M124" s="85">
        <f t="shared" si="28"/>
        <v>-5.166666666666667</v>
      </c>
      <c r="N124" s="85">
        <f t="shared" si="28"/>
        <v>2.3498381877022654</v>
      </c>
      <c r="O124" s="85">
        <f t="shared" si="28"/>
        <v>2.2268790596968757</v>
      </c>
      <c r="P124" s="88">
        <f t="shared" si="28"/>
        <v>2.2268790596968757</v>
      </c>
    </row>
    <row r="125" spans="2:16" ht="15">
      <c r="B125" s="175">
        <v>2013</v>
      </c>
      <c r="C125" s="87">
        <f>C67/C$97</f>
        <v>-0.83333333333333337</v>
      </c>
      <c r="D125" s="85">
        <f t="shared" ref="D125:P125" si="29">D67/D$97</f>
        <v>-0.47368421052631582</v>
      </c>
      <c r="E125" s="85">
        <f t="shared" si="29"/>
        <v>8.6956521739130446E-2</v>
      </c>
      <c r="F125" s="85">
        <f t="shared" si="29"/>
        <v>0.91025641025641024</v>
      </c>
      <c r="G125" s="85">
        <f t="shared" si="29"/>
        <v>0.94117647058823517</v>
      </c>
      <c r="H125" s="85"/>
      <c r="I125" s="85">
        <f t="shared" si="29"/>
        <v>1.5336632283245049</v>
      </c>
      <c r="J125" s="85">
        <f t="shared" si="29"/>
        <v>0.85123966942148765</v>
      </c>
      <c r="K125" s="85">
        <f t="shared" si="29"/>
        <v>1.1111111111111112</v>
      </c>
      <c r="L125" s="85">
        <f t="shared" si="29"/>
        <v>-1.3142857142857143</v>
      </c>
      <c r="M125" s="85">
        <f t="shared" si="29"/>
        <v>-2.3333333333333335</v>
      </c>
      <c r="N125" s="85">
        <f t="shared" si="29"/>
        <v>2.0603559870550163</v>
      </c>
      <c r="O125" s="85">
        <f t="shared" si="29"/>
        <v>1.9119448900270226</v>
      </c>
      <c r="P125" s="88">
        <f t="shared" si="29"/>
        <v>1.7928519401734131</v>
      </c>
    </row>
    <row r="126" spans="2:16" ht="15">
      <c r="B126" s="175">
        <f>B125+1</f>
        <v>2014</v>
      </c>
      <c r="C126" s="87">
        <f>C77/C$97</f>
        <v>-0.33333333333333331</v>
      </c>
      <c r="D126" s="85">
        <f t="shared" ref="D126:P126" si="30">D77/D$97</f>
        <v>-1.2105263157894737</v>
      </c>
      <c r="E126" s="85">
        <f t="shared" si="30"/>
        <v>2.6086956521739131</v>
      </c>
      <c r="F126" s="85">
        <f t="shared" si="30"/>
        <v>1.0897435897435899</v>
      </c>
      <c r="G126" s="85">
        <f t="shared" si="30"/>
        <v>0.90756302521008403</v>
      </c>
      <c r="H126" s="85"/>
      <c r="I126" s="85">
        <f t="shared" si="30"/>
        <v>2.0529301859278162</v>
      </c>
      <c r="J126" s="85">
        <f t="shared" si="30"/>
        <v>1.2016528925619834</v>
      </c>
      <c r="K126" s="85">
        <f t="shared" si="30"/>
        <v>1.1812027080844287</v>
      </c>
      <c r="L126" s="85">
        <f t="shared" si="30"/>
        <v>-2.0190476190476185</v>
      </c>
      <c r="M126" s="85">
        <f t="shared" si="30"/>
        <v>-2.78494623655914</v>
      </c>
      <c r="N126" s="85">
        <f t="shared" si="30"/>
        <v>2.2871359072003821</v>
      </c>
      <c r="O126" s="85">
        <f t="shared" si="30"/>
        <v>2.1495838124825482</v>
      </c>
      <c r="P126" s="88">
        <f t="shared" si="30"/>
        <v>2.1495838124825482</v>
      </c>
    </row>
    <row r="127" spans="2:16" ht="15.75" thickBot="1">
      <c r="B127" s="176">
        <f>B126+1</f>
        <v>2015</v>
      </c>
      <c r="C127" s="93">
        <f>C87/C$97</f>
        <v>-0.15053763440860221</v>
      </c>
      <c r="D127" s="91">
        <f t="shared" ref="D127:O127" si="31">D87/D$97</f>
        <v>-0.13721804511278196</v>
      </c>
      <c r="E127" s="91">
        <f t="shared" si="31"/>
        <v>1.7601683029453015</v>
      </c>
      <c r="F127" s="91">
        <f t="shared" si="31"/>
        <v>1.0448717948717949</v>
      </c>
      <c r="G127" s="91">
        <f t="shared" si="31"/>
        <v>1.0588235294117647</v>
      </c>
      <c r="H127" s="91"/>
      <c r="I127" s="91">
        <f t="shared" si="31"/>
        <v>1.7224813535809955</v>
      </c>
      <c r="J127" s="91">
        <f t="shared" si="31"/>
        <v>0</v>
      </c>
      <c r="K127" s="91">
        <f t="shared" si="31"/>
        <v>0</v>
      </c>
      <c r="L127" s="91">
        <f t="shared" si="31"/>
        <v>0</v>
      </c>
      <c r="M127" s="91">
        <f t="shared" si="31"/>
        <v>0</v>
      </c>
      <c r="N127" s="91"/>
      <c r="O127" s="91">
        <f t="shared" si="31"/>
        <v>1.8272551941518524</v>
      </c>
      <c r="P127" s="94"/>
    </row>
  </sheetData>
  <customSheetViews>
    <customSheetView guid="{6DA84043-8308-458F-9378-22AB3DF247A3}" scale="93" showPageBreaks="1" view="pageBreakPreview" topLeftCell="B1">
      <selection activeCell="B3" sqref="B3:K3"/>
      <rowBreaks count="1" manualBreakCount="1">
        <brk id="62" max="16383" man="1"/>
      </rowBreaks>
      <pageMargins left="0.7" right="0.7" top="0.78740157499999996" bottom="0.78740157499999996" header="0.3" footer="0.3"/>
      <pageSetup paperSize="9" scale="60" orientation="portrait" r:id="rId1"/>
    </customSheetView>
  </customSheetViews>
  <mergeCells count="191">
    <mergeCell ref="B3:K3"/>
    <mergeCell ref="L3:P3"/>
    <mergeCell ref="B4:B5"/>
    <mergeCell ref="C4:C5"/>
    <mergeCell ref="D4:D5"/>
    <mergeCell ref="E4:E5"/>
    <mergeCell ref="F4:F5"/>
    <mergeCell ref="I4:I5"/>
    <mergeCell ref="J4:J5"/>
    <mergeCell ref="G4:G5"/>
    <mergeCell ref="O4:P4"/>
    <mergeCell ref="L4:L5"/>
    <mergeCell ref="M4:M5"/>
    <mergeCell ref="L13:P13"/>
    <mergeCell ref="N24:N25"/>
    <mergeCell ref="O24:P24"/>
    <mergeCell ref="M14:M15"/>
    <mergeCell ref="N14:N15"/>
    <mergeCell ref="H4:H5"/>
    <mergeCell ref="J14:J15"/>
    <mergeCell ref="K14:K15"/>
    <mergeCell ref="B13:K13"/>
    <mergeCell ref="K4:K5"/>
    <mergeCell ref="N4:N5"/>
    <mergeCell ref="B14:B15"/>
    <mergeCell ref="B24:B25"/>
    <mergeCell ref="C24:C25"/>
    <mergeCell ref="D24:D25"/>
    <mergeCell ref="E24:E25"/>
    <mergeCell ref="I14:I15"/>
    <mergeCell ref="L14:L15"/>
    <mergeCell ref="B23:K23"/>
    <mergeCell ref="L23:P23"/>
    <mergeCell ref="G14:G15"/>
    <mergeCell ref="H14:H15"/>
    <mergeCell ref="O14:P14"/>
    <mergeCell ref="C14:C15"/>
    <mergeCell ref="D14:D15"/>
    <mergeCell ref="F14:F15"/>
    <mergeCell ref="J24:J25"/>
    <mergeCell ref="E14:E15"/>
    <mergeCell ref="K24:K25"/>
    <mergeCell ref="L24:L25"/>
    <mergeCell ref="M24:M25"/>
    <mergeCell ref="H24:H25"/>
    <mergeCell ref="I24:I25"/>
    <mergeCell ref="F24:F25"/>
    <mergeCell ref="G24:G25"/>
    <mergeCell ref="J34:J35"/>
    <mergeCell ref="K34:K35"/>
    <mergeCell ref="B33:K33"/>
    <mergeCell ref="B43:K43"/>
    <mergeCell ref="N64:N65"/>
    <mergeCell ref="L53:P53"/>
    <mergeCell ref="M34:M35"/>
    <mergeCell ref="N34:N35"/>
    <mergeCell ref="O34:P34"/>
    <mergeCell ref="N44:N45"/>
    <mergeCell ref="L43:P43"/>
    <mergeCell ref="O44:P44"/>
    <mergeCell ref="L44:L45"/>
    <mergeCell ref="M44:M45"/>
    <mergeCell ref="L33:P33"/>
    <mergeCell ref="B34:B35"/>
    <mergeCell ref="C34:C35"/>
    <mergeCell ref="D34:D35"/>
    <mergeCell ref="E34:E35"/>
    <mergeCell ref="F34:F35"/>
    <mergeCell ref="G34:G35"/>
    <mergeCell ref="H34:H35"/>
    <mergeCell ref="I34:I35"/>
    <mergeCell ref="L34:L35"/>
    <mergeCell ref="K44:K45"/>
    <mergeCell ref="H44:H45"/>
    <mergeCell ref="I44:I45"/>
    <mergeCell ref="B44:B45"/>
    <mergeCell ref="C44:C45"/>
    <mergeCell ref="D44:D45"/>
    <mergeCell ref="E44:E45"/>
    <mergeCell ref="F44:F45"/>
    <mergeCell ref="G44:G45"/>
    <mergeCell ref="J44:J45"/>
    <mergeCell ref="L63:P63"/>
    <mergeCell ref="O54:P54"/>
    <mergeCell ref="L54:L55"/>
    <mergeCell ref="M54:M55"/>
    <mergeCell ref="N54:N55"/>
    <mergeCell ref="H84:H85"/>
    <mergeCell ref="N84:N85"/>
    <mergeCell ref="B84:B85"/>
    <mergeCell ref="B64:B65"/>
    <mergeCell ref="C64:C65"/>
    <mergeCell ref="B53:K53"/>
    <mergeCell ref="G54:G55"/>
    <mergeCell ref="H54:H55"/>
    <mergeCell ref="I54:I55"/>
    <mergeCell ref="B54:B55"/>
    <mergeCell ref="C54:C55"/>
    <mergeCell ref="K54:K55"/>
    <mergeCell ref="D64:D65"/>
    <mergeCell ref="E64:E65"/>
    <mergeCell ref="F64:F65"/>
    <mergeCell ref="G64:G65"/>
    <mergeCell ref="D54:D55"/>
    <mergeCell ref="E54:E55"/>
    <mergeCell ref="F54:F55"/>
    <mergeCell ref="J54:J55"/>
    <mergeCell ref="J64:J65"/>
    <mergeCell ref="K64:K65"/>
    <mergeCell ref="B63:K63"/>
    <mergeCell ref="F94:F95"/>
    <mergeCell ref="G94:G95"/>
    <mergeCell ref="H94:H95"/>
    <mergeCell ref="O64:P64"/>
    <mergeCell ref="E84:E85"/>
    <mergeCell ref="L64:L65"/>
    <mergeCell ref="M64:M65"/>
    <mergeCell ref="L73:P73"/>
    <mergeCell ref="L74:L75"/>
    <mergeCell ref="B83:K83"/>
    <mergeCell ref="L83:P83"/>
    <mergeCell ref="O74:P74"/>
    <mergeCell ref="M74:M75"/>
    <mergeCell ref="O84:P84"/>
    <mergeCell ref="C74:C75"/>
    <mergeCell ref="D74:D75"/>
    <mergeCell ref="I74:I75"/>
    <mergeCell ref="G74:G75"/>
    <mergeCell ref="H74:H75"/>
    <mergeCell ref="E74:E75"/>
    <mergeCell ref="F74:F75"/>
    <mergeCell ref="K84:K85"/>
    <mergeCell ref="F84:F85"/>
    <mergeCell ref="G84:G85"/>
    <mergeCell ref="J94:J95"/>
    <mergeCell ref="K94:K95"/>
    <mergeCell ref="N94:N95"/>
    <mergeCell ref="M103:P103"/>
    <mergeCell ref="F104:F105"/>
    <mergeCell ref="G104:G105"/>
    <mergeCell ref="N74:N75"/>
    <mergeCell ref="H64:H65"/>
    <mergeCell ref="I64:I65"/>
    <mergeCell ref="J74:J75"/>
    <mergeCell ref="K74:K75"/>
    <mergeCell ref="B73:K73"/>
    <mergeCell ref="B74:B75"/>
    <mergeCell ref="O94:P94"/>
    <mergeCell ref="H104:H105"/>
    <mergeCell ref="I104:I105"/>
    <mergeCell ref="J104:J105"/>
    <mergeCell ref="K104:K105"/>
    <mergeCell ref="M104:M105"/>
    <mergeCell ref="M94:M95"/>
    <mergeCell ref="L104:L105"/>
    <mergeCell ref="O104:P104"/>
    <mergeCell ref="C103:L103"/>
    <mergeCell ref="E94:E95"/>
    <mergeCell ref="B117:B118"/>
    <mergeCell ref="C117:C118"/>
    <mergeCell ref="D117:D118"/>
    <mergeCell ref="E117:E118"/>
    <mergeCell ref="N117:N118"/>
    <mergeCell ref="C84:C85"/>
    <mergeCell ref="D84:D85"/>
    <mergeCell ref="C116:P116"/>
    <mergeCell ref="B94:B95"/>
    <mergeCell ref="I84:I85"/>
    <mergeCell ref="L84:L85"/>
    <mergeCell ref="M84:M85"/>
    <mergeCell ref="B93:K93"/>
    <mergeCell ref="J84:J85"/>
    <mergeCell ref="I94:I95"/>
    <mergeCell ref="L94:L95"/>
    <mergeCell ref="N104:N105"/>
    <mergeCell ref="L93:P93"/>
    <mergeCell ref="B104:B105"/>
    <mergeCell ref="C104:C105"/>
    <mergeCell ref="D104:D105"/>
    <mergeCell ref="E104:E105"/>
    <mergeCell ref="C94:C95"/>
    <mergeCell ref="D94:D95"/>
    <mergeCell ref="O117:P117"/>
    <mergeCell ref="J117:J118"/>
    <mergeCell ref="K117:K118"/>
    <mergeCell ref="L117:L118"/>
    <mergeCell ref="M117:M118"/>
    <mergeCell ref="F117:F118"/>
    <mergeCell ref="G117:G118"/>
    <mergeCell ref="H117:H118"/>
    <mergeCell ref="I117:I118"/>
  </mergeCells>
  <phoneticPr fontId="26" type="noConversion"/>
  <pageMargins left="0.7" right="0.7" top="0.78740157499999996" bottom="0.78740157499999996" header="0.3" footer="0.3"/>
  <pageSetup paperSize="9" scale="60" orientation="portrait" r:id="rId2"/>
  <rowBreaks count="1" manualBreakCount="1">
    <brk id="62"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35"/>
  <sheetViews>
    <sheetView zoomScale="70" zoomScaleNormal="70" zoomScaleSheetLayoutView="87" workbookViewId="0">
      <selection activeCell="A11" sqref="A11:B11"/>
    </sheetView>
  </sheetViews>
  <sheetFormatPr defaultColWidth="9.140625" defaultRowHeight="15"/>
  <cols>
    <col min="1" max="1" width="9.140625" style="4"/>
    <col min="2" max="2" width="10.7109375" style="4" customWidth="1"/>
    <col min="3" max="7" width="9" style="4" customWidth="1"/>
    <col min="8" max="8" width="10.85546875" style="4" customWidth="1"/>
    <col min="9" max="9" width="9.7109375" style="4" customWidth="1"/>
    <col min="10" max="13" width="9" style="4" customWidth="1"/>
    <col min="14" max="14" width="9.7109375" style="4" customWidth="1"/>
    <col min="15" max="15" width="10.7109375" style="4" customWidth="1"/>
    <col min="16" max="16" width="14.28515625" style="4" customWidth="1"/>
    <col min="17" max="16384" width="9.140625" style="4"/>
  </cols>
  <sheetData>
    <row r="1" spans="2:17" ht="15.95" customHeight="1">
      <c r="B1" s="1"/>
      <c r="C1" s="1"/>
      <c r="D1" s="2"/>
      <c r="E1" s="2"/>
      <c r="F1" s="2"/>
      <c r="G1" s="2"/>
      <c r="H1" s="3"/>
      <c r="I1" s="3"/>
      <c r="J1" s="2"/>
      <c r="K1" s="2"/>
      <c r="L1" s="2"/>
      <c r="M1" s="2"/>
      <c r="N1" s="1"/>
      <c r="O1" s="1"/>
    </row>
    <row r="2" spans="2:17" ht="15.95" customHeight="1" thickBot="1"/>
    <row r="3" spans="2:17" ht="39.950000000000003" customHeight="1" thickBot="1">
      <c r="B3" s="473" t="s">
        <v>391</v>
      </c>
      <c r="C3" s="474"/>
      <c r="D3" s="474"/>
      <c r="E3" s="474"/>
      <c r="F3" s="474"/>
      <c r="G3" s="474"/>
      <c r="H3" s="474"/>
      <c r="I3" s="474"/>
      <c r="J3" s="474"/>
      <c r="K3" s="474"/>
      <c r="L3" s="470" t="s">
        <v>267</v>
      </c>
      <c r="M3" s="471"/>
      <c r="N3" s="471"/>
      <c r="O3" s="471"/>
      <c r="P3" s="472"/>
    </row>
    <row r="4" spans="2:17" ht="20.100000000000001" customHeight="1">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392</v>
      </c>
      <c r="P4" s="457"/>
    </row>
    <row r="5" spans="2:17" ht="20.100000000000001" customHeight="1" thickBot="1">
      <c r="B5" s="466"/>
      <c r="C5" s="462"/>
      <c r="D5" s="462"/>
      <c r="E5" s="462"/>
      <c r="F5" s="462"/>
      <c r="G5" s="462"/>
      <c r="H5" s="462"/>
      <c r="I5" s="462"/>
      <c r="J5" s="462"/>
      <c r="K5" s="462"/>
      <c r="L5" s="462"/>
      <c r="M5" s="462"/>
      <c r="N5" s="462"/>
      <c r="O5" s="145" t="s">
        <v>209</v>
      </c>
      <c r="P5" s="30" t="s">
        <v>210</v>
      </c>
    </row>
    <row r="6" spans="2:17" ht="20.100000000000001" customHeight="1">
      <c r="B6" s="148" t="s">
        <v>211</v>
      </c>
      <c r="C6" s="146">
        <v>31</v>
      </c>
      <c r="D6" s="8">
        <v>29</v>
      </c>
      <c r="E6" s="8">
        <v>31</v>
      </c>
      <c r="F6" s="8">
        <v>21</v>
      </c>
      <c r="G6" s="8">
        <v>6</v>
      </c>
      <c r="H6" s="8">
        <v>0</v>
      </c>
      <c r="I6" s="168">
        <f>SUM(C6:G6)</f>
        <v>118</v>
      </c>
      <c r="J6" s="8">
        <v>19</v>
      </c>
      <c r="K6" s="8">
        <v>20</v>
      </c>
      <c r="L6" s="8">
        <v>30</v>
      </c>
      <c r="M6" s="8">
        <v>31</v>
      </c>
      <c r="N6" s="168">
        <f>SUM(J6:M6)</f>
        <v>100</v>
      </c>
      <c r="O6" s="167">
        <f>SUM(C6:H6,J6:M6)</f>
        <v>218</v>
      </c>
      <c r="P6" s="169">
        <f>I6+N6</f>
        <v>218</v>
      </c>
    </row>
    <row r="7" spans="2:17" ht="20.100000000000001" customHeight="1">
      <c r="B7" s="149" t="s">
        <v>485</v>
      </c>
      <c r="C7" s="147">
        <v>-3.1741935483870964</v>
      </c>
      <c r="D7" s="10">
        <v>2.0862068965517242</v>
      </c>
      <c r="E7" s="10">
        <v>3.6838709677419352</v>
      </c>
      <c r="F7" s="10">
        <v>8.519047619047619</v>
      </c>
      <c r="G7" s="10">
        <v>12.45</v>
      </c>
      <c r="H7" s="10">
        <v>17.393333333333331</v>
      </c>
      <c r="I7" s="153">
        <f>(C6*C7+D6*D7+E6*E7+F6*F7+G6*G7)/I6</f>
        <v>2.7957627118644064</v>
      </c>
      <c r="J7" s="10">
        <v>11.726315789473684</v>
      </c>
      <c r="K7" s="95">
        <v>8.9149999999999991</v>
      </c>
      <c r="L7" s="95">
        <v>4.3133333333333335</v>
      </c>
      <c r="M7" s="95">
        <v>-0.10322580645161267</v>
      </c>
      <c r="N7" s="153">
        <f>(J6*J7+K6*K7+L6*L7+M6*M7)/N6</f>
        <v>5.2729999999999997</v>
      </c>
      <c r="O7" s="154">
        <f>(C7*C6+D7*D6+E7*E6+F7*F6+G7*G6+H7*H6+J7*J6+K7*K6+L7*L6+M7*M6)/O6</f>
        <v>3.9321100917431191</v>
      </c>
      <c r="P7" s="161">
        <f>(I7*I6+N7*N6)/P6</f>
        <v>3.9321100917431191</v>
      </c>
    </row>
    <row r="8" spans="2:17" ht="20.100000000000001" customHeight="1">
      <c r="B8" s="149" t="s">
        <v>212</v>
      </c>
      <c r="C8" s="13">
        <f t="shared" ref="C8:H8" si="0">C6*(13-C7)</f>
        <v>501.39999999999992</v>
      </c>
      <c r="D8" s="12">
        <f t="shared" si="0"/>
        <v>316.5</v>
      </c>
      <c r="E8" s="12">
        <f t="shared" si="0"/>
        <v>288.8</v>
      </c>
      <c r="F8" s="12">
        <f t="shared" si="0"/>
        <v>94.1</v>
      </c>
      <c r="G8" s="12">
        <f t="shared" si="0"/>
        <v>3.3000000000000043</v>
      </c>
      <c r="H8" s="12">
        <f t="shared" si="0"/>
        <v>0</v>
      </c>
      <c r="I8" s="155">
        <f>SUM(C8:G8)</f>
        <v>1204.0999999999997</v>
      </c>
      <c r="J8" s="12">
        <f>J6*(13-J7)</f>
        <v>24.2</v>
      </c>
      <c r="K8" s="12">
        <f>K6*(13-K7)</f>
        <v>81.700000000000017</v>
      </c>
      <c r="L8" s="12">
        <f>L6*(13-L7)</f>
        <v>260.60000000000002</v>
      </c>
      <c r="M8" s="12">
        <f>M6*(13-M7)</f>
        <v>406.2</v>
      </c>
      <c r="N8" s="155">
        <f>SUM(J8:M8)</f>
        <v>772.7</v>
      </c>
      <c r="O8" s="156">
        <f>O6*(13-O7)</f>
        <v>1976.8</v>
      </c>
      <c r="P8" s="162">
        <f>P6*(13-P7)</f>
        <v>1976.8</v>
      </c>
    </row>
    <row r="9" spans="2:17" ht="20.100000000000001" customHeight="1">
      <c r="B9" s="149" t="s">
        <v>213</v>
      </c>
      <c r="C9" s="13">
        <f t="shared" ref="C9:H9" si="1">C6*(17-C7)</f>
        <v>625.4</v>
      </c>
      <c r="D9" s="12">
        <f t="shared" si="1"/>
        <v>432.5</v>
      </c>
      <c r="E9" s="12">
        <f t="shared" si="1"/>
        <v>412.8</v>
      </c>
      <c r="F9" s="12">
        <f t="shared" si="1"/>
        <v>178.1</v>
      </c>
      <c r="G9" s="12">
        <f t="shared" si="1"/>
        <v>27.300000000000004</v>
      </c>
      <c r="H9" s="12">
        <f t="shared" si="1"/>
        <v>0</v>
      </c>
      <c r="I9" s="155">
        <f>SUM(C9:G9)</f>
        <v>1676.1</v>
      </c>
      <c r="J9" s="12">
        <f>J6*(17-J7)</f>
        <v>100.2</v>
      </c>
      <c r="K9" s="12">
        <f>K6*(17-K7)</f>
        <v>161.70000000000002</v>
      </c>
      <c r="L9" s="12">
        <f>L6*(17-L7)</f>
        <v>380.6</v>
      </c>
      <c r="M9" s="12">
        <f>M6*(17-M7)</f>
        <v>530.19999999999993</v>
      </c>
      <c r="N9" s="155">
        <f>SUM(J9:M9)</f>
        <v>1172.6999999999998</v>
      </c>
      <c r="O9" s="156">
        <f>O6*(17-O7)</f>
        <v>2848.7999999999997</v>
      </c>
      <c r="P9" s="162">
        <f>P6*(17-P7)</f>
        <v>2848.7999999999997</v>
      </c>
    </row>
    <row r="10" spans="2:17" ht="20.100000000000001" customHeight="1">
      <c r="B10" s="149" t="s">
        <v>214</v>
      </c>
      <c r="C10" s="17">
        <f t="shared" ref="C10:H10" si="2">C6*(18-C7)</f>
        <v>656.4</v>
      </c>
      <c r="D10" s="16">
        <f t="shared" si="2"/>
        <v>461.5</v>
      </c>
      <c r="E10" s="16">
        <f t="shared" si="2"/>
        <v>443.8</v>
      </c>
      <c r="F10" s="16">
        <f t="shared" si="2"/>
        <v>199.1</v>
      </c>
      <c r="G10" s="16">
        <f t="shared" si="2"/>
        <v>33.300000000000004</v>
      </c>
      <c r="H10" s="16">
        <f t="shared" si="2"/>
        <v>0</v>
      </c>
      <c r="I10" s="155">
        <f>SUM(C10:G10)</f>
        <v>1794.1</v>
      </c>
      <c r="J10" s="16">
        <f>J6*(18-J7)</f>
        <v>119.2</v>
      </c>
      <c r="K10" s="16">
        <f>K6*(18-K7)</f>
        <v>181.70000000000002</v>
      </c>
      <c r="L10" s="16">
        <f>L6*(18-L7)</f>
        <v>410.6</v>
      </c>
      <c r="M10" s="16">
        <f>M6*(18-M7)</f>
        <v>561.19999999999993</v>
      </c>
      <c r="N10" s="155">
        <f>SUM(J10:M10)</f>
        <v>1272.6999999999998</v>
      </c>
      <c r="O10" s="157">
        <f>O6*(18-O7)</f>
        <v>3066.7999999999997</v>
      </c>
      <c r="P10" s="163">
        <f>P6*(18-P7)</f>
        <v>3066.7999999999997</v>
      </c>
    </row>
    <row r="11" spans="2:17" ht="20.100000000000001" customHeight="1" thickBot="1">
      <c r="B11" s="347" t="s">
        <v>215</v>
      </c>
      <c r="C11" s="21">
        <f t="shared" ref="C11:H11" si="3">C6*(19-C7)</f>
        <v>687.4</v>
      </c>
      <c r="D11" s="20">
        <f t="shared" si="3"/>
        <v>490.50000000000006</v>
      </c>
      <c r="E11" s="20">
        <f t="shared" si="3"/>
        <v>474.8</v>
      </c>
      <c r="F11" s="20">
        <f t="shared" si="3"/>
        <v>220.1</v>
      </c>
      <c r="G11" s="20">
        <f t="shared" si="3"/>
        <v>39.300000000000004</v>
      </c>
      <c r="H11" s="20">
        <f t="shared" si="3"/>
        <v>0</v>
      </c>
      <c r="I11" s="164">
        <f>SUM(C11:G11)</f>
        <v>1912.1</v>
      </c>
      <c r="J11" s="20">
        <f>J6*(19-J7)</f>
        <v>138.19999999999999</v>
      </c>
      <c r="K11" s="20">
        <f>K6*(19-K7)</f>
        <v>201.70000000000002</v>
      </c>
      <c r="L11" s="20">
        <f>L6*(19-L7)</f>
        <v>440.6</v>
      </c>
      <c r="M11" s="20">
        <f>M6*(19-M7)</f>
        <v>592.19999999999993</v>
      </c>
      <c r="N11" s="164">
        <f>SUM(J11:M11)</f>
        <v>1372.6999999999998</v>
      </c>
      <c r="O11" s="165">
        <f>O6*(19-O7)</f>
        <v>3284.7999999999997</v>
      </c>
      <c r="P11" s="166">
        <f>P6*(19-P7)</f>
        <v>3284.7999999999997</v>
      </c>
    </row>
    <row r="12" spans="2:17" ht="15.95" customHeight="1" thickBot="1">
      <c r="B12" s="1"/>
      <c r="C12" s="1"/>
      <c r="D12" s="2"/>
      <c r="E12" s="2"/>
      <c r="F12" s="2"/>
      <c r="G12" s="1"/>
      <c r="H12" s="2"/>
      <c r="I12" s="1"/>
      <c r="J12" s="2"/>
      <c r="K12" s="1"/>
      <c r="L12" s="2"/>
      <c r="M12" s="1"/>
      <c r="N12" s="2"/>
      <c r="O12" s="1"/>
      <c r="P12" s="1"/>
    </row>
    <row r="13" spans="2:17" ht="39.950000000000003" customHeight="1" thickBot="1">
      <c r="B13" s="473" t="s">
        <v>391</v>
      </c>
      <c r="C13" s="474"/>
      <c r="D13" s="474"/>
      <c r="E13" s="474"/>
      <c r="F13" s="474"/>
      <c r="G13" s="474"/>
      <c r="H13" s="474"/>
      <c r="I13" s="474"/>
      <c r="J13" s="474"/>
      <c r="K13" s="474"/>
      <c r="L13" s="470" t="s">
        <v>261</v>
      </c>
      <c r="M13" s="471"/>
      <c r="N13" s="471"/>
      <c r="O13" s="471"/>
      <c r="P13" s="472"/>
    </row>
    <row r="14" spans="2:17" ht="20.100000000000001" customHeight="1">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392</v>
      </c>
      <c r="P14" s="457"/>
    </row>
    <row r="15" spans="2:17" ht="20.100000000000001" customHeight="1" thickBot="1">
      <c r="B15" s="466"/>
      <c r="C15" s="462"/>
      <c r="D15" s="462"/>
      <c r="E15" s="462"/>
      <c r="F15" s="462"/>
      <c r="G15" s="462"/>
      <c r="H15" s="462"/>
      <c r="I15" s="462"/>
      <c r="J15" s="462"/>
      <c r="K15" s="462"/>
      <c r="L15" s="462"/>
      <c r="M15" s="462"/>
      <c r="N15" s="462"/>
      <c r="O15" s="145" t="s">
        <v>209</v>
      </c>
      <c r="P15" s="30" t="s">
        <v>210</v>
      </c>
      <c r="Q15" s="1"/>
    </row>
    <row r="16" spans="2:17" ht="20.100000000000001" customHeight="1">
      <c r="B16" s="148" t="s">
        <v>211</v>
      </c>
      <c r="C16" s="146">
        <v>31</v>
      </c>
      <c r="D16" s="8">
        <v>28</v>
      </c>
      <c r="E16" s="8">
        <v>31</v>
      </c>
      <c r="F16" s="8">
        <v>30</v>
      </c>
      <c r="G16" s="8">
        <v>8</v>
      </c>
      <c r="H16" s="8">
        <v>12</v>
      </c>
      <c r="I16" s="168">
        <f>SUM(C16:G16)</f>
        <v>128</v>
      </c>
      <c r="J16" s="8">
        <v>24</v>
      </c>
      <c r="K16" s="8">
        <v>21</v>
      </c>
      <c r="L16" s="8">
        <v>30</v>
      </c>
      <c r="M16" s="8">
        <v>31</v>
      </c>
      <c r="N16" s="168">
        <f>SUM(J16:M16)</f>
        <v>106</v>
      </c>
      <c r="O16" s="167">
        <f>SUM(C16:H16,J16:M16)</f>
        <v>246</v>
      </c>
      <c r="P16" s="169">
        <f>I16+N16</f>
        <v>234</v>
      </c>
      <c r="Q16" s="1"/>
    </row>
    <row r="17" spans="2:17" ht="20.100000000000001" customHeight="1">
      <c r="B17" s="149" t="s">
        <v>485</v>
      </c>
      <c r="C17" s="147">
        <v>-2.319354838709677</v>
      </c>
      <c r="D17" s="10">
        <v>0.14285714285714288</v>
      </c>
      <c r="E17" s="10">
        <v>3.8096774193548395</v>
      </c>
      <c r="F17" s="10">
        <v>6.6266666666666678</v>
      </c>
      <c r="G17" s="10">
        <v>13.487500000000001</v>
      </c>
      <c r="H17" s="10">
        <v>11.775</v>
      </c>
      <c r="I17" s="153">
        <f>(C16*C17+D16*D17+E16*E17+F16*F17+G16*G17)/I16</f>
        <v>2.7882812500000007</v>
      </c>
      <c r="J17" s="10">
        <v>10.813333333333334</v>
      </c>
      <c r="K17" s="95">
        <v>10.938709677419357</v>
      </c>
      <c r="L17" s="95">
        <v>1.3333333333333333</v>
      </c>
      <c r="M17" s="95">
        <v>-3.4935483870967743</v>
      </c>
      <c r="N17" s="153">
        <f>(J16*J17+K16*K17+L16*L17+M16*M17)/N16</f>
        <v>3.9710651247717599</v>
      </c>
      <c r="O17" s="154">
        <f>(C17*C16+D17*D16+E17*E16+F17*F16+G17*G16+H17*H16+J17*J16+K17*K16+L17*L16+M17*M16)/O16</f>
        <v>3.7363126147390511</v>
      </c>
      <c r="P17" s="161">
        <f>(I17*I16+N17*N16)/P16</f>
        <v>3.3240722360077206</v>
      </c>
      <c r="Q17" s="1"/>
    </row>
    <row r="18" spans="2:17" ht="20.100000000000001" customHeight="1">
      <c r="B18" s="149" t="s">
        <v>212</v>
      </c>
      <c r="C18" s="13">
        <f t="shared" ref="C18:H18" si="4">C16*(13-C17)</f>
        <v>474.9</v>
      </c>
      <c r="D18" s="12">
        <f t="shared" si="4"/>
        <v>360</v>
      </c>
      <c r="E18" s="12">
        <f t="shared" si="4"/>
        <v>284.89999999999998</v>
      </c>
      <c r="F18" s="12">
        <f t="shared" si="4"/>
        <v>191.19999999999996</v>
      </c>
      <c r="G18" s="12">
        <f t="shared" si="4"/>
        <v>-3.9000000000000057</v>
      </c>
      <c r="H18" s="12">
        <f t="shared" si="4"/>
        <v>14.699999999999996</v>
      </c>
      <c r="I18" s="155">
        <f>SUM(C18:G18)</f>
        <v>1307.0999999999999</v>
      </c>
      <c r="J18" s="12">
        <f>J16*(13-J17)</f>
        <v>52.479999999999976</v>
      </c>
      <c r="K18" s="12">
        <f>K16*(13-K17)</f>
        <v>43.2870967741935</v>
      </c>
      <c r="L18" s="12">
        <f>L16*(13-L17)</f>
        <v>350</v>
      </c>
      <c r="M18" s="12">
        <f>M16*(13-M17)</f>
        <v>511.29999999999995</v>
      </c>
      <c r="N18" s="155">
        <f>SUM(J18:M18)</f>
        <v>957.06709677419349</v>
      </c>
      <c r="O18" s="156">
        <f>O16*(13-O17)</f>
        <v>2278.8670967741937</v>
      </c>
      <c r="P18" s="162">
        <f>P16*(13-P17)</f>
        <v>2264.1670967741934</v>
      </c>
      <c r="Q18" s="1"/>
    </row>
    <row r="19" spans="2:17" ht="20.100000000000001" customHeight="1">
      <c r="B19" s="149" t="s">
        <v>213</v>
      </c>
      <c r="C19" s="13">
        <f t="shared" ref="C19:H19" si="5">C16*(17-C17)</f>
        <v>598.9</v>
      </c>
      <c r="D19" s="12">
        <f t="shared" si="5"/>
        <v>472</v>
      </c>
      <c r="E19" s="12">
        <f t="shared" si="5"/>
        <v>408.9</v>
      </c>
      <c r="F19" s="12">
        <f t="shared" si="5"/>
        <v>311.19999999999993</v>
      </c>
      <c r="G19" s="12">
        <f t="shared" si="5"/>
        <v>28.099999999999994</v>
      </c>
      <c r="H19" s="12">
        <f t="shared" si="5"/>
        <v>62.699999999999996</v>
      </c>
      <c r="I19" s="155">
        <f>SUM(C19:G19)</f>
        <v>1819.1</v>
      </c>
      <c r="J19" s="12">
        <f>J16*(17-J17)</f>
        <v>148.47999999999996</v>
      </c>
      <c r="K19" s="12">
        <f>K16*(17-K17)</f>
        <v>127.2870967741935</v>
      </c>
      <c r="L19" s="12">
        <f>L16*(17-L17)</f>
        <v>470</v>
      </c>
      <c r="M19" s="12">
        <f>M16*(17-M17)</f>
        <v>635.29999999999995</v>
      </c>
      <c r="N19" s="155">
        <f>SUM(J19:M19)</f>
        <v>1381.0670967741935</v>
      </c>
      <c r="O19" s="156">
        <f>O16*(17-O17)</f>
        <v>3262.8670967741937</v>
      </c>
      <c r="P19" s="162">
        <f>P16*(17-P17)</f>
        <v>3200.1670967741934</v>
      </c>
      <c r="Q19" s="1"/>
    </row>
    <row r="20" spans="2:17" ht="20.100000000000001" customHeight="1">
      <c r="B20" s="149" t="s">
        <v>214</v>
      </c>
      <c r="C20" s="17">
        <f t="shared" ref="C20:H20" si="6">C16*(18-C17)</f>
        <v>629.9</v>
      </c>
      <c r="D20" s="16">
        <f t="shared" si="6"/>
        <v>500</v>
      </c>
      <c r="E20" s="16">
        <f t="shared" si="6"/>
        <v>439.9</v>
      </c>
      <c r="F20" s="16">
        <f t="shared" si="6"/>
        <v>341.19999999999993</v>
      </c>
      <c r="G20" s="16">
        <f t="shared" si="6"/>
        <v>36.099999999999994</v>
      </c>
      <c r="H20" s="16">
        <f t="shared" si="6"/>
        <v>74.699999999999989</v>
      </c>
      <c r="I20" s="155">
        <f>SUM(C20:G20)</f>
        <v>1947.1</v>
      </c>
      <c r="J20" s="16">
        <f>J16*(18-J17)</f>
        <v>172.47999999999996</v>
      </c>
      <c r="K20" s="16">
        <f>K16*(18-K17)</f>
        <v>148.28709677419349</v>
      </c>
      <c r="L20" s="16">
        <f>L16*(18-L17)</f>
        <v>500.00000000000006</v>
      </c>
      <c r="M20" s="16">
        <f>M16*(18-M17)</f>
        <v>666.3</v>
      </c>
      <c r="N20" s="155">
        <f>SUM(J20:M20)</f>
        <v>1487.0670967741935</v>
      </c>
      <c r="O20" s="157">
        <f>O16*(18-O17)</f>
        <v>3508.8670967741937</v>
      </c>
      <c r="P20" s="163">
        <f>P16*(18-P17)</f>
        <v>3434.1670967741934</v>
      </c>
      <c r="Q20" s="1"/>
    </row>
    <row r="21" spans="2:17" ht="20.100000000000001" customHeight="1" thickBot="1">
      <c r="B21" s="347" t="s">
        <v>215</v>
      </c>
      <c r="C21" s="21">
        <f t="shared" ref="C21:H21" si="7">C16*(19-C17)</f>
        <v>660.9</v>
      </c>
      <c r="D21" s="20">
        <f t="shared" si="7"/>
        <v>528</v>
      </c>
      <c r="E21" s="20">
        <f t="shared" si="7"/>
        <v>470.9</v>
      </c>
      <c r="F21" s="20">
        <f t="shared" si="7"/>
        <v>371.19999999999993</v>
      </c>
      <c r="G21" s="20">
        <f t="shared" si="7"/>
        <v>44.099999999999994</v>
      </c>
      <c r="H21" s="20">
        <f t="shared" si="7"/>
        <v>86.699999999999989</v>
      </c>
      <c r="I21" s="164">
        <f>SUM(C21:G21)</f>
        <v>2075.1</v>
      </c>
      <c r="J21" s="20">
        <f>J16*(19-J17)</f>
        <v>196.47999999999996</v>
      </c>
      <c r="K21" s="20">
        <f>K16*(19-K17)</f>
        <v>169.28709677419349</v>
      </c>
      <c r="L21" s="20">
        <f>L16*(19-L17)</f>
        <v>530</v>
      </c>
      <c r="M21" s="20">
        <f>M16*(19-M17)</f>
        <v>697.3</v>
      </c>
      <c r="N21" s="164">
        <f>SUM(J21:M21)</f>
        <v>1593.0670967741935</v>
      </c>
      <c r="O21" s="165">
        <f>O16*(19-O17)</f>
        <v>3754.8670967741937</v>
      </c>
      <c r="P21" s="166">
        <f>P16*(19-P17)</f>
        <v>3668.1670967741934</v>
      </c>
      <c r="Q21" s="1"/>
    </row>
    <row r="22" spans="2:17" ht="15.95" customHeight="1" thickBot="1">
      <c r="B22" s="1"/>
      <c r="C22" s="1"/>
      <c r="D22" s="2"/>
      <c r="E22" s="2"/>
      <c r="F22" s="2"/>
      <c r="G22" s="1"/>
      <c r="H22" s="3"/>
      <c r="I22" s="1"/>
      <c r="J22" s="3"/>
      <c r="K22" s="1"/>
      <c r="L22" s="2"/>
      <c r="M22" s="1"/>
      <c r="N22" s="2"/>
      <c r="O22" s="1"/>
      <c r="P22" s="1"/>
    </row>
    <row r="23" spans="2:17" ht="39.6" customHeight="1" thickBot="1">
      <c r="B23" s="473" t="s">
        <v>391</v>
      </c>
      <c r="C23" s="474"/>
      <c r="D23" s="474"/>
      <c r="E23" s="474"/>
      <c r="F23" s="474"/>
      <c r="G23" s="474"/>
      <c r="H23" s="474"/>
      <c r="I23" s="474"/>
      <c r="J23" s="474"/>
      <c r="K23" s="474"/>
      <c r="L23" s="470" t="s">
        <v>262</v>
      </c>
      <c r="M23" s="471"/>
      <c r="N23" s="471"/>
      <c r="O23" s="471"/>
      <c r="P23" s="472"/>
    </row>
    <row r="24" spans="2:17" ht="15.95" customHeight="1">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392</v>
      </c>
      <c r="P24" s="457"/>
    </row>
    <row r="25" spans="2:17" ht="15.95" customHeight="1" thickBot="1">
      <c r="B25" s="466"/>
      <c r="C25" s="462"/>
      <c r="D25" s="462"/>
      <c r="E25" s="462"/>
      <c r="F25" s="462"/>
      <c r="G25" s="462"/>
      <c r="H25" s="462"/>
      <c r="I25" s="462"/>
      <c r="J25" s="462"/>
      <c r="K25" s="462"/>
      <c r="L25" s="462"/>
      <c r="M25" s="462"/>
      <c r="N25" s="462"/>
      <c r="O25" s="145" t="s">
        <v>209</v>
      </c>
      <c r="P25" s="30" t="s">
        <v>210</v>
      </c>
    </row>
    <row r="26" spans="2:17" ht="19.149999999999999" customHeight="1">
      <c r="B26" s="148" t="s">
        <v>211</v>
      </c>
      <c r="C26" s="146">
        <v>31</v>
      </c>
      <c r="D26" s="8">
        <v>28</v>
      </c>
      <c r="E26" s="8">
        <v>31</v>
      </c>
      <c r="F26" s="8">
        <v>30</v>
      </c>
      <c r="G26" s="8">
        <v>0</v>
      </c>
      <c r="H26" s="8">
        <v>0</v>
      </c>
      <c r="I26" s="168">
        <f>SUM(C26:G26)</f>
        <v>120</v>
      </c>
      <c r="J26" s="8">
        <v>20</v>
      </c>
      <c r="K26" s="8">
        <v>31</v>
      </c>
      <c r="L26" s="8">
        <v>30</v>
      </c>
      <c r="M26" s="8">
        <v>31</v>
      </c>
      <c r="N26" s="168">
        <f>SUM(J26:M26)</f>
        <v>112</v>
      </c>
      <c r="O26" s="167">
        <f>SUM(C26:H26,J26:M26)</f>
        <v>232</v>
      </c>
      <c r="P26" s="169">
        <f>I26+N26</f>
        <v>232</v>
      </c>
    </row>
    <row r="27" spans="2:17" ht="19.149999999999999" customHeight="1">
      <c r="B27" s="149" t="s">
        <v>485</v>
      </c>
      <c r="C27" s="147">
        <v>-1.9</v>
      </c>
      <c r="D27" s="10">
        <v>3.3</v>
      </c>
      <c r="E27" s="10">
        <v>3.7</v>
      </c>
      <c r="F27" s="10">
        <v>7.6</v>
      </c>
      <c r="G27" s="10">
        <v>0</v>
      </c>
      <c r="H27" s="10">
        <v>0</v>
      </c>
      <c r="I27" s="153">
        <f>(C26*C27+D26*D27+E26*E27+F26*F27+G26*G27)/I26</f>
        <v>3.1349999999999998</v>
      </c>
      <c r="J27" s="10">
        <v>9.35</v>
      </c>
      <c r="K27" s="95">
        <v>6.4548387096774196</v>
      </c>
      <c r="L27" s="95">
        <v>4.0999999999999996</v>
      </c>
      <c r="M27" s="95">
        <v>-2.2999999999999998</v>
      </c>
      <c r="N27" s="153">
        <f>(J26*J27+K26*K27+L26*L27+M26*M27)/N26</f>
        <v>3.9178571428571431</v>
      </c>
      <c r="O27" s="154">
        <f>(C27*C26+D27*D26+E27*E26+F27*F26+G27*G26+H27*H26+J27*J26+K27*K26+L27*L26+M27*M26)/O26</f>
        <v>3.5129310344827589</v>
      </c>
      <c r="P27" s="161">
        <f>(I27*I26+N27*N26)/P26</f>
        <v>3.5129310344827585</v>
      </c>
    </row>
    <row r="28" spans="2:17" ht="19.149999999999999" customHeight="1">
      <c r="B28" s="149" t="s">
        <v>212</v>
      </c>
      <c r="C28" s="13">
        <f t="shared" ref="C28:H28" si="8">C26*(13-C27)</f>
        <v>461.90000000000003</v>
      </c>
      <c r="D28" s="12">
        <f t="shared" si="8"/>
        <v>271.59999999999997</v>
      </c>
      <c r="E28" s="12">
        <f t="shared" si="8"/>
        <v>288.3</v>
      </c>
      <c r="F28" s="12">
        <f t="shared" si="8"/>
        <v>162</v>
      </c>
      <c r="G28" s="12">
        <f t="shared" si="8"/>
        <v>0</v>
      </c>
      <c r="H28" s="12">
        <f t="shared" si="8"/>
        <v>0</v>
      </c>
      <c r="I28" s="155">
        <f>SUM(C28:G28)</f>
        <v>1183.8</v>
      </c>
      <c r="J28" s="12">
        <f>J26*(13-J27)</f>
        <v>73</v>
      </c>
      <c r="K28" s="12">
        <f>K26*(13-K27)</f>
        <v>202.9</v>
      </c>
      <c r="L28" s="12">
        <f>L26*(13-L27)</f>
        <v>267</v>
      </c>
      <c r="M28" s="12">
        <f>M26*(13-M27)</f>
        <v>474.3</v>
      </c>
      <c r="N28" s="155">
        <f>SUM(J28:M28)</f>
        <v>1017.2</v>
      </c>
      <c r="O28" s="156">
        <f>O26*(13-O27)</f>
        <v>2201</v>
      </c>
      <c r="P28" s="162">
        <f>P26*(13-P27)</f>
        <v>2201</v>
      </c>
    </row>
    <row r="29" spans="2:17" ht="19.149999999999999" customHeight="1">
      <c r="B29" s="149" t="s">
        <v>213</v>
      </c>
      <c r="C29" s="13">
        <f t="shared" ref="C29:H29" si="9">C26*(17-C27)</f>
        <v>585.9</v>
      </c>
      <c r="D29" s="12">
        <f t="shared" si="9"/>
        <v>383.59999999999997</v>
      </c>
      <c r="E29" s="12">
        <f t="shared" si="9"/>
        <v>412.3</v>
      </c>
      <c r="F29" s="12">
        <f t="shared" si="9"/>
        <v>282</v>
      </c>
      <c r="G29" s="12">
        <f t="shared" si="9"/>
        <v>0</v>
      </c>
      <c r="H29" s="12">
        <f t="shared" si="9"/>
        <v>0</v>
      </c>
      <c r="I29" s="155">
        <f>SUM(C29:G29)</f>
        <v>1663.8</v>
      </c>
      <c r="J29" s="12">
        <f>J26*(17-J27)</f>
        <v>153</v>
      </c>
      <c r="K29" s="12">
        <f>K26*(17-K27)</f>
        <v>326.89999999999998</v>
      </c>
      <c r="L29" s="12">
        <f>L26*(17-L27)</f>
        <v>387</v>
      </c>
      <c r="M29" s="12">
        <f>M26*(17-M27)</f>
        <v>598.30000000000007</v>
      </c>
      <c r="N29" s="155">
        <f>SUM(J29:M29)</f>
        <v>1465.2</v>
      </c>
      <c r="O29" s="156">
        <f>O26*(17-O27)</f>
        <v>3129</v>
      </c>
      <c r="P29" s="162">
        <f>P26*(17-P27)</f>
        <v>3129</v>
      </c>
    </row>
    <row r="30" spans="2:17" ht="19.149999999999999" customHeight="1">
      <c r="B30" s="149" t="s">
        <v>214</v>
      </c>
      <c r="C30" s="17">
        <f t="shared" ref="C30:H30" si="10">C26*(18-C27)</f>
        <v>616.9</v>
      </c>
      <c r="D30" s="16">
        <f t="shared" si="10"/>
        <v>411.59999999999997</v>
      </c>
      <c r="E30" s="16">
        <f t="shared" si="10"/>
        <v>443.3</v>
      </c>
      <c r="F30" s="16">
        <f t="shared" si="10"/>
        <v>312</v>
      </c>
      <c r="G30" s="16">
        <f t="shared" si="10"/>
        <v>0</v>
      </c>
      <c r="H30" s="16">
        <f t="shared" si="10"/>
        <v>0</v>
      </c>
      <c r="I30" s="155">
        <f>SUM(C30:G30)</f>
        <v>1783.8</v>
      </c>
      <c r="J30" s="16">
        <f>J26*(18-J27)</f>
        <v>173</v>
      </c>
      <c r="K30" s="16">
        <f>K26*(18-K27)</f>
        <v>357.9</v>
      </c>
      <c r="L30" s="16">
        <f>L26*(18-L27)</f>
        <v>417</v>
      </c>
      <c r="M30" s="16">
        <f>M26*(18-M27)</f>
        <v>629.30000000000007</v>
      </c>
      <c r="N30" s="155">
        <f>SUM(J30:M30)</f>
        <v>1577.2</v>
      </c>
      <c r="O30" s="157">
        <f>O26*(18-O27)</f>
        <v>3361</v>
      </c>
      <c r="P30" s="163">
        <f>P26*(18-P27)</f>
        <v>3361</v>
      </c>
    </row>
    <row r="31" spans="2:17" ht="19.149999999999999" customHeight="1" thickBot="1">
      <c r="B31" s="347" t="s">
        <v>215</v>
      </c>
      <c r="C31" s="21">
        <f t="shared" ref="C31:H31" si="11">C26*(19-C27)</f>
        <v>647.9</v>
      </c>
      <c r="D31" s="20">
        <f t="shared" si="11"/>
        <v>439.59999999999997</v>
      </c>
      <c r="E31" s="20">
        <f t="shared" si="11"/>
        <v>474.3</v>
      </c>
      <c r="F31" s="20">
        <f t="shared" si="11"/>
        <v>342</v>
      </c>
      <c r="G31" s="20">
        <f t="shared" si="11"/>
        <v>0</v>
      </c>
      <c r="H31" s="20">
        <f t="shared" si="11"/>
        <v>0</v>
      </c>
      <c r="I31" s="164">
        <f>SUM(C31:G31)</f>
        <v>1903.8</v>
      </c>
      <c r="J31" s="20">
        <f>J26*(19-J27)</f>
        <v>193</v>
      </c>
      <c r="K31" s="20">
        <f>K26*(19-K27)</f>
        <v>388.9</v>
      </c>
      <c r="L31" s="20">
        <f>L26*(19-L27)</f>
        <v>447</v>
      </c>
      <c r="M31" s="20">
        <f>M26*(19-M27)</f>
        <v>660.30000000000007</v>
      </c>
      <c r="N31" s="164">
        <f>SUM(J31:M31)</f>
        <v>1689.2000000000003</v>
      </c>
      <c r="O31" s="165">
        <f>O26*(19-O27)</f>
        <v>3593</v>
      </c>
      <c r="P31" s="166">
        <f>P26*(19-P27)</f>
        <v>3593</v>
      </c>
    </row>
    <row r="32" spans="2:17" ht="15.95" customHeight="1" thickBot="1">
      <c r="B32" s="1"/>
      <c r="C32" s="1"/>
      <c r="D32" s="2"/>
      <c r="E32" s="2"/>
      <c r="F32" s="2"/>
      <c r="G32" s="1"/>
      <c r="H32" s="3"/>
      <c r="I32" s="1"/>
      <c r="J32" s="3"/>
      <c r="K32" s="1"/>
      <c r="L32" s="2"/>
      <c r="M32" s="1"/>
      <c r="N32" s="2"/>
      <c r="O32" s="1"/>
      <c r="P32" s="1"/>
    </row>
    <row r="33" spans="2:17" ht="39.6" customHeight="1" thickBot="1">
      <c r="B33" s="473" t="s">
        <v>391</v>
      </c>
      <c r="C33" s="474"/>
      <c r="D33" s="474"/>
      <c r="E33" s="474"/>
      <c r="F33" s="474"/>
      <c r="G33" s="474"/>
      <c r="H33" s="474"/>
      <c r="I33" s="474"/>
      <c r="J33" s="474"/>
      <c r="K33" s="474"/>
      <c r="L33" s="470" t="s">
        <v>263</v>
      </c>
      <c r="M33" s="471"/>
      <c r="N33" s="471"/>
      <c r="O33" s="471"/>
      <c r="P33" s="472"/>
    </row>
    <row r="34" spans="2:17" ht="15.95" customHeight="1">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392</v>
      </c>
      <c r="P34" s="457"/>
    </row>
    <row r="35" spans="2:17" ht="15.95" customHeight="1" thickBot="1">
      <c r="B35" s="466"/>
      <c r="C35" s="462"/>
      <c r="D35" s="462"/>
      <c r="E35" s="462"/>
      <c r="F35" s="462"/>
      <c r="G35" s="462"/>
      <c r="H35" s="462"/>
      <c r="I35" s="462"/>
      <c r="J35" s="462"/>
      <c r="K35" s="462"/>
      <c r="L35" s="462"/>
      <c r="M35" s="462"/>
      <c r="N35" s="462"/>
      <c r="O35" s="145" t="s">
        <v>209</v>
      </c>
      <c r="P35" s="30" t="s">
        <v>210</v>
      </c>
    </row>
    <row r="36" spans="2:17" ht="19.149999999999999" customHeight="1">
      <c r="B36" s="148" t="s">
        <v>211</v>
      </c>
      <c r="C36" s="146">
        <v>31</v>
      </c>
      <c r="D36" s="8">
        <v>28</v>
      </c>
      <c r="E36" s="8">
        <v>31</v>
      </c>
      <c r="F36" s="8">
        <v>25</v>
      </c>
      <c r="G36" s="8">
        <v>10</v>
      </c>
      <c r="H36" s="8">
        <v>0</v>
      </c>
      <c r="I36" s="168">
        <f>SUM(C36:G36)</f>
        <v>125</v>
      </c>
      <c r="J36" s="8">
        <v>15</v>
      </c>
      <c r="K36" s="8">
        <v>31</v>
      </c>
      <c r="L36" s="8">
        <v>30</v>
      </c>
      <c r="M36" s="8">
        <v>31</v>
      </c>
      <c r="N36" s="168">
        <f>SUM(J36:M36)</f>
        <v>107</v>
      </c>
      <c r="O36" s="167">
        <f>SUM(C36:H36,J36:M36)</f>
        <v>232</v>
      </c>
      <c r="P36" s="169">
        <f>I36+N36</f>
        <v>232</v>
      </c>
    </row>
    <row r="37" spans="2:17" ht="19.149999999999999" customHeight="1">
      <c r="B37" s="149" t="s">
        <v>485</v>
      </c>
      <c r="C37" s="147">
        <v>-2.5</v>
      </c>
      <c r="D37" s="10">
        <v>-4.7</v>
      </c>
      <c r="E37" s="10">
        <v>3.6</v>
      </c>
      <c r="F37" s="10">
        <v>5.82</v>
      </c>
      <c r="G37" s="10">
        <v>11.95</v>
      </c>
      <c r="H37" s="10">
        <v>0</v>
      </c>
      <c r="I37" s="153">
        <f>(C36*C37+D36*D37+E36*E37+F36*F37+G36*G37)/I36</f>
        <v>1.34</v>
      </c>
      <c r="J37" s="10">
        <v>11.4</v>
      </c>
      <c r="K37" s="95">
        <v>4.8</v>
      </c>
      <c r="L37" s="95">
        <v>4</v>
      </c>
      <c r="M37" s="95">
        <v>-1.6</v>
      </c>
      <c r="N37" s="153">
        <f>(J36*J37+K36*K37+L36*L37+M36*M37)/N36</f>
        <v>3.6467289719626161</v>
      </c>
      <c r="O37" s="154">
        <f>(C37*C36+D37*D36+E37*E36+F37*F36+G37*G36+H37*H36+J37*J36+K37*K36+L37*L36+M37*M36)/O36</f>
        <v>2.4038793103448275</v>
      </c>
      <c r="P37" s="161">
        <f>(I37*I36+N37*N36)/P36</f>
        <v>2.4038793103448275</v>
      </c>
    </row>
    <row r="38" spans="2:17" ht="19.149999999999999" customHeight="1">
      <c r="B38" s="149" t="s">
        <v>212</v>
      </c>
      <c r="C38" s="13">
        <f t="shared" ref="C38:H38" si="12">C36*(13-C37)</f>
        <v>480.5</v>
      </c>
      <c r="D38" s="12">
        <f t="shared" si="12"/>
        <v>495.59999999999997</v>
      </c>
      <c r="E38" s="12">
        <f t="shared" si="12"/>
        <v>291.40000000000003</v>
      </c>
      <c r="F38" s="12">
        <f t="shared" si="12"/>
        <v>179.5</v>
      </c>
      <c r="G38" s="12">
        <f t="shared" si="12"/>
        <v>10.500000000000007</v>
      </c>
      <c r="H38" s="12">
        <f t="shared" si="12"/>
        <v>0</v>
      </c>
      <c r="I38" s="155">
        <f>SUM(C38:G38)</f>
        <v>1457.5</v>
      </c>
      <c r="J38" s="12">
        <f>J36*(13-J37)</f>
        <v>23.999999999999993</v>
      </c>
      <c r="K38" s="12">
        <f>K36*(13-K37)</f>
        <v>254.2</v>
      </c>
      <c r="L38" s="12">
        <f>L36*(13-L37)</f>
        <v>270</v>
      </c>
      <c r="M38" s="12">
        <f>M36*(13-M37)</f>
        <v>452.59999999999997</v>
      </c>
      <c r="N38" s="155">
        <f>SUM(J38:M38)</f>
        <v>1000.8</v>
      </c>
      <c r="O38" s="156">
        <f>O36*(13-O37)</f>
        <v>2458.3000000000002</v>
      </c>
      <c r="P38" s="162">
        <f>P36*(13-P37)</f>
        <v>2458.3000000000002</v>
      </c>
    </row>
    <row r="39" spans="2:17" ht="19.149999999999999" customHeight="1">
      <c r="B39" s="149" t="s">
        <v>213</v>
      </c>
      <c r="C39" s="13">
        <f t="shared" ref="C39:H39" si="13">C36*(17-C37)</f>
        <v>604.5</v>
      </c>
      <c r="D39" s="12">
        <f t="shared" si="13"/>
        <v>607.6</v>
      </c>
      <c r="E39" s="12">
        <f t="shared" si="13"/>
        <v>415.40000000000003</v>
      </c>
      <c r="F39" s="12">
        <f t="shared" si="13"/>
        <v>279.5</v>
      </c>
      <c r="G39" s="12">
        <f t="shared" si="13"/>
        <v>50.500000000000007</v>
      </c>
      <c r="H39" s="12">
        <f t="shared" si="13"/>
        <v>0</v>
      </c>
      <c r="I39" s="155">
        <f>SUM(C39:G39)</f>
        <v>1957.5</v>
      </c>
      <c r="J39" s="12">
        <f>J36*(17-J37)</f>
        <v>84</v>
      </c>
      <c r="K39" s="12">
        <f>K36*(17-K37)</f>
        <v>378.2</v>
      </c>
      <c r="L39" s="12">
        <f>L36*(17-L37)</f>
        <v>390</v>
      </c>
      <c r="M39" s="12">
        <f>M36*(17-M37)</f>
        <v>576.6</v>
      </c>
      <c r="N39" s="155">
        <f>SUM(J39:M39)</f>
        <v>1428.8000000000002</v>
      </c>
      <c r="O39" s="156">
        <f>O36*(17-O37)</f>
        <v>3386.3</v>
      </c>
      <c r="P39" s="162">
        <f>P36*(17-P37)</f>
        <v>3386.3</v>
      </c>
    </row>
    <row r="40" spans="2:17" ht="19.149999999999999" customHeight="1">
      <c r="B40" s="149" t="s">
        <v>214</v>
      </c>
      <c r="C40" s="17">
        <f t="shared" ref="C40:H40" si="14">C36*(18-C37)</f>
        <v>635.5</v>
      </c>
      <c r="D40" s="16">
        <f t="shared" si="14"/>
        <v>635.6</v>
      </c>
      <c r="E40" s="16">
        <f t="shared" si="14"/>
        <v>446.40000000000003</v>
      </c>
      <c r="F40" s="16">
        <f t="shared" si="14"/>
        <v>304.5</v>
      </c>
      <c r="G40" s="16">
        <f t="shared" si="14"/>
        <v>60.500000000000007</v>
      </c>
      <c r="H40" s="16">
        <f t="shared" si="14"/>
        <v>0</v>
      </c>
      <c r="I40" s="155">
        <f>SUM(C40:G40)</f>
        <v>2082.5</v>
      </c>
      <c r="J40" s="16">
        <f>J36*(18-J37)</f>
        <v>99</v>
      </c>
      <c r="K40" s="16">
        <f>K36*(18-K37)</f>
        <v>409.2</v>
      </c>
      <c r="L40" s="16">
        <f>L36*(18-L37)</f>
        <v>420</v>
      </c>
      <c r="M40" s="16">
        <f>M36*(18-M37)</f>
        <v>607.6</v>
      </c>
      <c r="N40" s="155">
        <f>SUM(J40:M40)</f>
        <v>1535.8000000000002</v>
      </c>
      <c r="O40" s="157">
        <f>O36*(18-O37)</f>
        <v>3618.3</v>
      </c>
      <c r="P40" s="163">
        <f>P36*(18-P37)</f>
        <v>3618.3</v>
      </c>
    </row>
    <row r="41" spans="2:17" ht="19.149999999999999" customHeight="1" thickBot="1">
      <c r="B41" s="347" t="s">
        <v>215</v>
      </c>
      <c r="C41" s="21">
        <f t="shared" ref="C41:H41" si="15">C36*(19-C37)</f>
        <v>666.5</v>
      </c>
      <c r="D41" s="20">
        <f t="shared" si="15"/>
        <v>663.6</v>
      </c>
      <c r="E41" s="20">
        <f t="shared" si="15"/>
        <v>477.40000000000003</v>
      </c>
      <c r="F41" s="20">
        <f t="shared" si="15"/>
        <v>329.5</v>
      </c>
      <c r="G41" s="20">
        <f t="shared" si="15"/>
        <v>70.5</v>
      </c>
      <c r="H41" s="20">
        <f t="shared" si="15"/>
        <v>0</v>
      </c>
      <c r="I41" s="164">
        <f>SUM(C41:G41)</f>
        <v>2207.5</v>
      </c>
      <c r="J41" s="20">
        <f>J36*(19-J37)</f>
        <v>114</v>
      </c>
      <c r="K41" s="20">
        <f>K36*(19-K37)</f>
        <v>440.2</v>
      </c>
      <c r="L41" s="20">
        <f>L36*(19-L37)</f>
        <v>450</v>
      </c>
      <c r="M41" s="20">
        <f>M36*(19-M37)</f>
        <v>638.6</v>
      </c>
      <c r="N41" s="164">
        <f>SUM(J41:M41)</f>
        <v>1642.8000000000002</v>
      </c>
      <c r="O41" s="165">
        <f>O36*(19-O37)</f>
        <v>3850.3</v>
      </c>
      <c r="P41" s="166">
        <f>P36*(19-P37)</f>
        <v>3850.3</v>
      </c>
    </row>
    <row r="42" spans="2:17" ht="15.95" customHeight="1" thickBot="1">
      <c r="B42" s="1"/>
      <c r="C42" s="1"/>
      <c r="D42" s="2"/>
      <c r="E42" s="2"/>
      <c r="F42" s="2"/>
      <c r="G42" s="1"/>
      <c r="H42" s="3"/>
      <c r="I42" s="2"/>
      <c r="J42" s="3"/>
      <c r="K42" s="2"/>
      <c r="L42" s="2"/>
      <c r="M42" s="1"/>
      <c r="N42" s="2"/>
      <c r="O42" s="1"/>
    </row>
    <row r="43" spans="2:17" ht="39.950000000000003" customHeight="1" thickBot="1">
      <c r="B43" s="473" t="s">
        <v>393</v>
      </c>
      <c r="C43" s="474"/>
      <c r="D43" s="474"/>
      <c r="E43" s="474"/>
      <c r="F43" s="474"/>
      <c r="G43" s="474"/>
      <c r="H43" s="474"/>
      <c r="I43" s="474"/>
      <c r="J43" s="474"/>
      <c r="K43" s="474"/>
      <c r="L43" s="470" t="s">
        <v>221</v>
      </c>
      <c r="M43" s="471"/>
      <c r="N43" s="471"/>
      <c r="O43" s="471"/>
      <c r="P43" s="472"/>
    </row>
    <row r="44" spans="2:17" ht="20.100000000000001" customHeight="1">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7" ht="20.100000000000001" customHeight="1" thickBot="1">
      <c r="B45" s="466"/>
      <c r="C45" s="462"/>
      <c r="D45" s="462"/>
      <c r="E45" s="462"/>
      <c r="F45" s="462"/>
      <c r="G45" s="462"/>
      <c r="H45" s="462"/>
      <c r="I45" s="462"/>
      <c r="J45" s="462"/>
      <c r="K45" s="462"/>
      <c r="L45" s="462"/>
      <c r="M45" s="462"/>
      <c r="N45" s="462"/>
      <c r="O45" s="145" t="s">
        <v>209</v>
      </c>
      <c r="P45" s="30" t="s">
        <v>210</v>
      </c>
    </row>
    <row r="46" spans="2:17" ht="20.100000000000001" customHeight="1">
      <c r="B46" s="148" t="s">
        <v>211</v>
      </c>
      <c r="C46" s="146">
        <v>31</v>
      </c>
      <c r="D46" s="8">
        <v>29</v>
      </c>
      <c r="E46" s="8">
        <v>31</v>
      </c>
      <c r="F46" s="8">
        <v>30</v>
      </c>
      <c r="G46" s="8">
        <v>26</v>
      </c>
      <c r="H46" s="8">
        <v>5</v>
      </c>
      <c r="I46" s="168">
        <f>SUM(C46:G46)</f>
        <v>147</v>
      </c>
      <c r="J46" s="8">
        <v>15</v>
      </c>
      <c r="K46" s="8">
        <v>31</v>
      </c>
      <c r="L46" s="8">
        <v>30</v>
      </c>
      <c r="M46" s="8">
        <v>31</v>
      </c>
      <c r="N46" s="168">
        <f>SUM(J46:M46)</f>
        <v>107</v>
      </c>
      <c r="O46" s="167">
        <f>SUM(C46:H46,J46:M46)</f>
        <v>259</v>
      </c>
      <c r="P46" s="169">
        <f>I46+N46</f>
        <v>254</v>
      </c>
    </row>
    <row r="47" spans="2:17" ht="20.100000000000001" customHeight="1">
      <c r="B47" s="149" t="s">
        <v>485</v>
      </c>
      <c r="C47" s="147">
        <v>-4.4000000000000004</v>
      </c>
      <c r="D47" s="10">
        <v>0.3</v>
      </c>
      <c r="E47" s="10">
        <v>2</v>
      </c>
      <c r="F47" s="10">
        <v>8.5</v>
      </c>
      <c r="G47" s="10">
        <v>10.5</v>
      </c>
      <c r="H47" s="10">
        <v>12.5</v>
      </c>
      <c r="I47" s="153">
        <f>(C46*C47+D46*D47+E46*E47+F46*F47+G46*G47)/I46</f>
        <v>3.1448979591836737</v>
      </c>
      <c r="J47" s="10">
        <v>10.4</v>
      </c>
      <c r="K47" s="95">
        <v>8.4</v>
      </c>
      <c r="L47" s="95">
        <v>2.8</v>
      </c>
      <c r="M47" s="95">
        <v>-1.4</v>
      </c>
      <c r="N47" s="153">
        <f>(J46*J47+K46*K47+L46*L47+M46*M47)/N46</f>
        <v>4.2710280373831777</v>
      </c>
      <c r="O47" s="154">
        <f>(C47*C46+D47*D46+E47*E46+F47*F46+G47*G46+H47*H46+J47*J46+K47*K46+L47*L46+M47*M46)/O46</f>
        <v>3.7907335907335908</v>
      </c>
      <c r="P47" s="161">
        <f>(I47*I46+N47*N46)/P46</f>
        <v>3.619291338582677</v>
      </c>
    </row>
    <row r="48" spans="2:17" ht="20.100000000000001" customHeight="1">
      <c r="B48" s="149" t="s">
        <v>212</v>
      </c>
      <c r="C48" s="13">
        <f t="shared" ref="C48:H48" si="16">C46*(13-C47)</f>
        <v>539.4</v>
      </c>
      <c r="D48" s="12">
        <f t="shared" si="16"/>
        <v>368.29999999999995</v>
      </c>
      <c r="E48" s="12">
        <f t="shared" si="16"/>
        <v>341</v>
      </c>
      <c r="F48" s="12">
        <f t="shared" si="16"/>
        <v>135</v>
      </c>
      <c r="G48" s="12">
        <f t="shared" si="16"/>
        <v>65</v>
      </c>
      <c r="H48" s="12">
        <f t="shared" si="16"/>
        <v>2.5</v>
      </c>
      <c r="I48" s="155">
        <f>SUM(C48:G48)</f>
        <v>1448.6999999999998</v>
      </c>
      <c r="J48" s="12">
        <f>J46*(13-J47)</f>
        <v>38.999999999999993</v>
      </c>
      <c r="K48" s="12">
        <f>K46*(13-K47)</f>
        <v>142.6</v>
      </c>
      <c r="L48" s="12">
        <f>L46*(13-L47)</f>
        <v>306</v>
      </c>
      <c r="M48" s="12">
        <f>M46*(13-M47)</f>
        <v>446.40000000000003</v>
      </c>
      <c r="N48" s="155">
        <f>SUM(J48:M48)</f>
        <v>934</v>
      </c>
      <c r="O48" s="156">
        <f>O46*(13-O47)</f>
        <v>2385.1999999999998</v>
      </c>
      <c r="P48" s="162">
        <f>P46*(13-P47)</f>
        <v>2382.6999999999998</v>
      </c>
      <c r="Q48" s="28"/>
    </row>
    <row r="49" spans="1:17" ht="20.100000000000001" customHeight="1">
      <c r="B49" s="149" t="s">
        <v>213</v>
      </c>
      <c r="C49" s="13">
        <f t="shared" ref="C49:H49" si="17">C46*(17-C47)</f>
        <v>663.4</v>
      </c>
      <c r="D49" s="12">
        <f t="shared" si="17"/>
        <v>484.29999999999995</v>
      </c>
      <c r="E49" s="12">
        <f t="shared" si="17"/>
        <v>465</v>
      </c>
      <c r="F49" s="12">
        <f t="shared" si="17"/>
        <v>255</v>
      </c>
      <c r="G49" s="12">
        <f t="shared" si="17"/>
        <v>169</v>
      </c>
      <c r="H49" s="12">
        <f t="shared" si="17"/>
        <v>22.5</v>
      </c>
      <c r="I49" s="155">
        <f>SUM(C49:G49)</f>
        <v>2036.6999999999998</v>
      </c>
      <c r="J49" s="12">
        <f>J46*(17-J47)</f>
        <v>99</v>
      </c>
      <c r="K49" s="12">
        <f>K46*(17-K47)</f>
        <v>266.59999999999997</v>
      </c>
      <c r="L49" s="12">
        <f>L46*(17-L47)</f>
        <v>426</v>
      </c>
      <c r="M49" s="12">
        <f>M46*(17-M47)</f>
        <v>570.4</v>
      </c>
      <c r="N49" s="155">
        <f>SUM(J49:M49)</f>
        <v>1362</v>
      </c>
      <c r="O49" s="156">
        <f>O46*(17-O47)</f>
        <v>3421.2</v>
      </c>
      <c r="P49" s="162">
        <f>P46*(17-P47)</f>
        <v>3398.7</v>
      </c>
      <c r="Q49" s="28"/>
    </row>
    <row r="50" spans="1:17" ht="20.100000000000001" customHeight="1">
      <c r="B50" s="149" t="s">
        <v>214</v>
      </c>
      <c r="C50" s="17">
        <f t="shared" ref="C50:H50" si="18">C46*(18-C47)</f>
        <v>694.4</v>
      </c>
      <c r="D50" s="16">
        <f t="shared" si="18"/>
        <v>513.29999999999995</v>
      </c>
      <c r="E50" s="16">
        <f t="shared" si="18"/>
        <v>496</v>
      </c>
      <c r="F50" s="16">
        <f t="shared" si="18"/>
        <v>285</v>
      </c>
      <c r="G50" s="16">
        <f t="shared" si="18"/>
        <v>195</v>
      </c>
      <c r="H50" s="16">
        <f t="shared" si="18"/>
        <v>27.5</v>
      </c>
      <c r="I50" s="155">
        <f>SUM(C50:G50)</f>
        <v>2183.6999999999998</v>
      </c>
      <c r="J50" s="16">
        <f>J46*(18-J47)</f>
        <v>114</v>
      </c>
      <c r="K50" s="16">
        <f>K46*(18-K47)</f>
        <v>297.59999999999997</v>
      </c>
      <c r="L50" s="16">
        <f>L46*(18-L47)</f>
        <v>456</v>
      </c>
      <c r="M50" s="16">
        <f>M46*(18-M47)</f>
        <v>601.4</v>
      </c>
      <c r="N50" s="155">
        <f>SUM(J50:M50)</f>
        <v>1469</v>
      </c>
      <c r="O50" s="157">
        <f>O46*(18-O47)</f>
        <v>3680.2</v>
      </c>
      <c r="P50" s="163">
        <f>P46*(18-P47)</f>
        <v>3652.7</v>
      </c>
      <c r="Q50" s="28"/>
    </row>
    <row r="51" spans="1:17" ht="20.100000000000001" customHeight="1" thickBot="1">
      <c r="B51" s="347" t="s">
        <v>215</v>
      </c>
      <c r="C51" s="21">
        <f t="shared" ref="C51:H51" si="19">C46*(19-C47)</f>
        <v>725.4</v>
      </c>
      <c r="D51" s="20">
        <f t="shared" si="19"/>
        <v>542.29999999999995</v>
      </c>
      <c r="E51" s="20">
        <f t="shared" si="19"/>
        <v>527</v>
      </c>
      <c r="F51" s="20">
        <f t="shared" si="19"/>
        <v>315</v>
      </c>
      <c r="G51" s="20">
        <f t="shared" si="19"/>
        <v>221</v>
      </c>
      <c r="H51" s="20">
        <f t="shared" si="19"/>
        <v>32.5</v>
      </c>
      <c r="I51" s="164">
        <f>SUM(C51:G51)</f>
        <v>2330.6999999999998</v>
      </c>
      <c r="J51" s="20">
        <f>J46*(19-J47)</f>
        <v>129</v>
      </c>
      <c r="K51" s="20">
        <f>K46*(19-K47)</f>
        <v>328.59999999999997</v>
      </c>
      <c r="L51" s="20">
        <f>L46*(19-L47)</f>
        <v>486</v>
      </c>
      <c r="M51" s="20">
        <f>M46*(19-M47)</f>
        <v>632.4</v>
      </c>
      <c r="N51" s="164">
        <f>SUM(J51:M51)</f>
        <v>1576</v>
      </c>
      <c r="O51" s="165">
        <f>O46*(19-O47)</f>
        <v>3939.2</v>
      </c>
      <c r="P51" s="166">
        <f>P46*(19-P47)</f>
        <v>3906.7</v>
      </c>
      <c r="Q51" s="28"/>
    </row>
    <row r="52" spans="1:17" ht="15.75" thickBot="1">
      <c r="B52" s="1"/>
      <c r="C52" s="1"/>
      <c r="D52" s="2"/>
      <c r="E52" s="2"/>
      <c r="F52" s="2"/>
      <c r="G52" s="1"/>
      <c r="H52" s="3"/>
      <c r="I52" s="2"/>
      <c r="J52" s="3"/>
      <c r="K52" s="2"/>
      <c r="L52" s="2"/>
      <c r="M52" s="1"/>
      <c r="N52" s="2"/>
      <c r="O52" s="1"/>
    </row>
    <row r="53" spans="1:17" s="29" customFormat="1" ht="24" thickBot="1">
      <c r="A53" s="29" t="s">
        <v>278</v>
      </c>
      <c r="B53" s="473" t="s">
        <v>393</v>
      </c>
      <c r="C53" s="474"/>
      <c r="D53" s="474"/>
      <c r="E53" s="474"/>
      <c r="F53" s="474"/>
      <c r="G53" s="474"/>
      <c r="H53" s="474"/>
      <c r="I53" s="474"/>
      <c r="J53" s="474"/>
      <c r="K53" s="474"/>
      <c r="L53" s="470" t="s">
        <v>222</v>
      </c>
      <c r="M53" s="471"/>
      <c r="N53" s="471"/>
      <c r="O53" s="471"/>
      <c r="P53" s="472"/>
    </row>
    <row r="54" spans="1:17"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1:17" ht="16.5" thickBot="1">
      <c r="B55" s="466"/>
      <c r="C55" s="462"/>
      <c r="D55" s="462"/>
      <c r="E55" s="462"/>
      <c r="F55" s="462"/>
      <c r="G55" s="462"/>
      <c r="H55" s="462"/>
      <c r="I55" s="462"/>
      <c r="J55" s="462"/>
      <c r="K55" s="462"/>
      <c r="L55" s="462"/>
      <c r="M55" s="462"/>
      <c r="N55" s="462"/>
      <c r="O55" s="145" t="s">
        <v>209</v>
      </c>
      <c r="P55" s="30" t="s">
        <v>210</v>
      </c>
    </row>
    <row r="56" spans="1:17" s="29" customFormat="1" ht="24.75" customHeight="1">
      <c r="B56" s="148" t="s">
        <v>211</v>
      </c>
      <c r="C56" s="146">
        <v>31</v>
      </c>
      <c r="D56" s="8">
        <v>28</v>
      </c>
      <c r="E56" s="8">
        <v>31</v>
      </c>
      <c r="F56" s="8">
        <v>30</v>
      </c>
      <c r="G56" s="8">
        <v>15</v>
      </c>
      <c r="H56" s="8">
        <v>5</v>
      </c>
      <c r="I56" s="168">
        <f>SUM(C56:G56)</f>
        <v>135</v>
      </c>
      <c r="J56" s="8">
        <v>15</v>
      </c>
      <c r="K56" s="8">
        <v>31</v>
      </c>
      <c r="L56" s="8">
        <v>30</v>
      </c>
      <c r="M56" s="8">
        <v>31</v>
      </c>
      <c r="N56" s="168">
        <f>SUM(J56:M56)</f>
        <v>107</v>
      </c>
      <c r="O56" s="167">
        <f>SUM(C56:H56,J56:M56)</f>
        <v>247</v>
      </c>
      <c r="P56" s="169">
        <f>I56+N56</f>
        <v>242</v>
      </c>
    </row>
    <row r="57" spans="1:17" s="29" customFormat="1" ht="21" customHeight="1">
      <c r="B57" s="149" t="s">
        <v>485</v>
      </c>
      <c r="C57" s="147">
        <v>-0.9</v>
      </c>
      <c r="D57" s="10">
        <v>-4.4000000000000004</v>
      </c>
      <c r="E57" s="10">
        <v>0.9</v>
      </c>
      <c r="F57" s="10">
        <v>8.9</v>
      </c>
      <c r="G57" s="10">
        <v>9</v>
      </c>
      <c r="H57" s="10">
        <v>10</v>
      </c>
      <c r="I57" s="153">
        <f>(C56*C57+D56*D57+E56*E57+F56*F57+G56*G57)/I56</f>
        <v>2.065185185185185</v>
      </c>
      <c r="J57" s="10">
        <v>10.7</v>
      </c>
      <c r="K57" s="95">
        <v>8.8000000000000007</v>
      </c>
      <c r="L57" s="95">
        <v>1.3</v>
      </c>
      <c r="M57" s="95">
        <v>-2</v>
      </c>
      <c r="N57" s="153">
        <f>(J56*J57+K56*K57+L56*L57+M56*M57)/N56</f>
        <v>3.8345794392523365</v>
      </c>
      <c r="O57" s="154">
        <f>(C57*C56+D57*D56+E57*E56+F57*F56+G57*G56+H57*H56+J57*J56+K57*K56+L57*L56+M57*M56)/O56</f>
        <v>2.9923076923076919</v>
      </c>
      <c r="P57" s="161">
        <f>(I57*I56+N57*N56)/P56</f>
        <v>2.8475206611570245</v>
      </c>
    </row>
    <row r="58" spans="1:17" s="29" customFormat="1" ht="21" customHeight="1">
      <c r="B58" s="149" t="s">
        <v>212</v>
      </c>
      <c r="C58" s="13">
        <f t="shared" ref="C58:H58" si="20">C56*(13-C57)</f>
        <v>430.90000000000003</v>
      </c>
      <c r="D58" s="12">
        <f t="shared" si="20"/>
        <v>487.19999999999993</v>
      </c>
      <c r="E58" s="12">
        <f t="shared" si="20"/>
        <v>375.09999999999997</v>
      </c>
      <c r="F58" s="12">
        <f t="shared" si="20"/>
        <v>122.99999999999999</v>
      </c>
      <c r="G58" s="12">
        <f t="shared" si="20"/>
        <v>60</v>
      </c>
      <c r="H58" s="12">
        <f t="shared" si="20"/>
        <v>15</v>
      </c>
      <c r="I58" s="155">
        <f>SUM(C58:G58)</f>
        <v>1476.1999999999998</v>
      </c>
      <c r="J58" s="12">
        <f>J56*(13-J57)</f>
        <v>34.500000000000014</v>
      </c>
      <c r="K58" s="12">
        <f>K56*(13-K57)</f>
        <v>130.19999999999999</v>
      </c>
      <c r="L58" s="12">
        <f>L56*(13-L57)</f>
        <v>351</v>
      </c>
      <c r="M58" s="12">
        <f>M56*(13-M57)</f>
        <v>465</v>
      </c>
      <c r="N58" s="155">
        <f>SUM(J58:M58)</f>
        <v>980.7</v>
      </c>
      <c r="O58" s="156">
        <f>O56*(13-O57)</f>
        <v>2471.9</v>
      </c>
      <c r="P58" s="162">
        <f>P56*(13-P57)</f>
        <v>2456.9</v>
      </c>
    </row>
    <row r="59" spans="1:17" s="29" customFormat="1" ht="21" customHeight="1">
      <c r="B59" s="149" t="s">
        <v>213</v>
      </c>
      <c r="C59" s="13">
        <f t="shared" ref="C59:H59" si="21">C56*(17-C57)</f>
        <v>554.9</v>
      </c>
      <c r="D59" s="12">
        <f t="shared" si="21"/>
        <v>599.19999999999993</v>
      </c>
      <c r="E59" s="12">
        <f t="shared" si="21"/>
        <v>499.1</v>
      </c>
      <c r="F59" s="12">
        <f t="shared" si="21"/>
        <v>243</v>
      </c>
      <c r="G59" s="12">
        <f t="shared" si="21"/>
        <v>120</v>
      </c>
      <c r="H59" s="12">
        <f t="shared" si="21"/>
        <v>35</v>
      </c>
      <c r="I59" s="155">
        <f>SUM(C59:G59)</f>
        <v>2016.1999999999998</v>
      </c>
      <c r="J59" s="12">
        <f>J56*(17-J57)</f>
        <v>94.500000000000014</v>
      </c>
      <c r="K59" s="12">
        <f>K56*(17-K57)</f>
        <v>254.2</v>
      </c>
      <c r="L59" s="12">
        <f>L56*(17-L57)</f>
        <v>471</v>
      </c>
      <c r="M59" s="12">
        <f>M56*(17-M57)</f>
        <v>589</v>
      </c>
      <c r="N59" s="155">
        <f>SUM(J59:M59)</f>
        <v>1408.7</v>
      </c>
      <c r="O59" s="156">
        <f>O56*(17-O57)</f>
        <v>3459.9</v>
      </c>
      <c r="P59" s="162">
        <f>P56*(17-P57)</f>
        <v>3424.9</v>
      </c>
    </row>
    <row r="60" spans="1:17" ht="19.5">
      <c r="B60" s="149" t="s">
        <v>214</v>
      </c>
      <c r="C60" s="17">
        <f t="shared" ref="C60:H60" si="22">C56*(18-C57)</f>
        <v>585.9</v>
      </c>
      <c r="D60" s="16">
        <f t="shared" si="22"/>
        <v>627.19999999999993</v>
      </c>
      <c r="E60" s="16">
        <f t="shared" si="22"/>
        <v>530.1</v>
      </c>
      <c r="F60" s="16">
        <f t="shared" si="22"/>
        <v>273</v>
      </c>
      <c r="G60" s="16">
        <f t="shared" si="22"/>
        <v>135</v>
      </c>
      <c r="H60" s="16">
        <f t="shared" si="22"/>
        <v>40</v>
      </c>
      <c r="I60" s="155">
        <f>SUM(C60:G60)</f>
        <v>2151.1999999999998</v>
      </c>
      <c r="J60" s="16">
        <f>J56*(18-J57)</f>
        <v>109.50000000000001</v>
      </c>
      <c r="K60" s="16">
        <f>K56*(18-K57)</f>
        <v>285.2</v>
      </c>
      <c r="L60" s="16">
        <f>L56*(18-L57)</f>
        <v>501</v>
      </c>
      <c r="M60" s="16">
        <f>M56*(18-M57)</f>
        <v>620</v>
      </c>
      <c r="N60" s="155">
        <f>SUM(J60:M60)</f>
        <v>1515.7</v>
      </c>
      <c r="O60" s="157">
        <f>O56*(18-O57)</f>
        <v>3706.9</v>
      </c>
      <c r="P60" s="163">
        <f>P56*(18-P57)</f>
        <v>3666.9</v>
      </c>
    </row>
    <row r="61" spans="1:17" ht="20.25" thickBot="1">
      <c r="B61" s="347" t="s">
        <v>215</v>
      </c>
      <c r="C61" s="21">
        <f t="shared" ref="C61:H61" si="23">C56*(19-C57)</f>
        <v>616.9</v>
      </c>
      <c r="D61" s="20">
        <f t="shared" si="23"/>
        <v>655.19999999999993</v>
      </c>
      <c r="E61" s="20">
        <f t="shared" si="23"/>
        <v>561.1</v>
      </c>
      <c r="F61" s="20">
        <f t="shared" si="23"/>
        <v>303</v>
      </c>
      <c r="G61" s="20">
        <f t="shared" si="23"/>
        <v>150</v>
      </c>
      <c r="H61" s="20">
        <f t="shared" si="23"/>
        <v>45</v>
      </c>
      <c r="I61" s="164">
        <f>SUM(C61:G61)</f>
        <v>2286.1999999999998</v>
      </c>
      <c r="J61" s="20">
        <f>J56*(19-J57)</f>
        <v>124.50000000000001</v>
      </c>
      <c r="K61" s="20">
        <f>K56*(19-K57)</f>
        <v>316.2</v>
      </c>
      <c r="L61" s="20">
        <f>L56*(19-L57)</f>
        <v>531</v>
      </c>
      <c r="M61" s="20">
        <f>M56*(19-M57)</f>
        <v>651</v>
      </c>
      <c r="N61" s="164">
        <f>SUM(J61:M61)</f>
        <v>1622.7</v>
      </c>
      <c r="O61" s="165">
        <f>O56*(19-O57)</f>
        <v>3953.9000000000005</v>
      </c>
      <c r="P61" s="166">
        <f>P56*(19-P57)</f>
        <v>3908.9</v>
      </c>
    </row>
    <row r="62" spans="1:17" ht="15.75" thickBot="1">
      <c r="B62" s="1"/>
      <c r="C62" s="1"/>
      <c r="D62" s="2"/>
      <c r="E62" s="2"/>
      <c r="F62" s="2"/>
      <c r="G62" s="1"/>
      <c r="H62" s="3"/>
      <c r="I62" s="2"/>
      <c r="J62" s="3"/>
      <c r="K62" s="2"/>
      <c r="L62" s="2"/>
      <c r="M62" s="1"/>
      <c r="N62" s="2"/>
      <c r="O62" s="1"/>
    </row>
    <row r="63" spans="1:17" ht="24" thickBot="1">
      <c r="B63" s="473" t="s">
        <v>393</v>
      </c>
      <c r="C63" s="474"/>
      <c r="D63" s="474"/>
      <c r="E63" s="474"/>
      <c r="F63" s="474"/>
      <c r="G63" s="474"/>
      <c r="H63" s="474"/>
      <c r="I63" s="474"/>
      <c r="J63" s="474"/>
      <c r="K63" s="474"/>
      <c r="L63" s="470" t="s">
        <v>223</v>
      </c>
      <c r="M63" s="471"/>
      <c r="N63" s="471"/>
      <c r="O63" s="471"/>
      <c r="P63" s="472"/>
    </row>
    <row r="64" spans="1:17"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c r="B66" s="148" t="s">
        <v>211</v>
      </c>
      <c r="C66" s="146">
        <v>31</v>
      </c>
      <c r="D66" s="8">
        <v>28</v>
      </c>
      <c r="E66" s="8">
        <v>31</v>
      </c>
      <c r="F66" s="8">
        <v>30</v>
      </c>
      <c r="G66" s="8">
        <v>11</v>
      </c>
      <c r="H66" s="8">
        <v>10</v>
      </c>
      <c r="I66" s="168">
        <f>SUM(C66:G66)</f>
        <v>131</v>
      </c>
      <c r="J66" s="8">
        <v>0</v>
      </c>
      <c r="K66" s="8">
        <v>26</v>
      </c>
      <c r="L66" s="8">
        <v>30</v>
      </c>
      <c r="M66" s="8">
        <v>31</v>
      </c>
      <c r="N66" s="168">
        <f>SUM(J66:M66)</f>
        <v>87</v>
      </c>
      <c r="O66" s="167">
        <f>SUM(C66:H66,J66:M66)</f>
        <v>228</v>
      </c>
      <c r="P66" s="169">
        <f>I66+N66</f>
        <v>218</v>
      </c>
    </row>
    <row r="67" spans="2:16" ht="19.5">
      <c r="B67" s="149" t="s">
        <v>485</v>
      </c>
      <c r="C67" s="147">
        <v>-6.2</v>
      </c>
      <c r="D67" s="10">
        <v>-3.5</v>
      </c>
      <c r="E67" s="10">
        <v>-0.2</v>
      </c>
      <c r="F67" s="10">
        <v>8</v>
      </c>
      <c r="G67" s="10">
        <v>11.5</v>
      </c>
      <c r="H67" s="10">
        <v>11.1</v>
      </c>
      <c r="I67" s="153">
        <f>(C66*C67+D66*D67+E66*E67+F66*F67+G66*G67)/I66</f>
        <v>0.5351145038167936</v>
      </c>
      <c r="J67" s="10"/>
      <c r="K67" s="95">
        <v>9.4</v>
      </c>
      <c r="L67" s="95">
        <v>5.6</v>
      </c>
      <c r="M67" s="95">
        <v>1.6</v>
      </c>
      <c r="N67" s="153">
        <f>(J66*J67+K66*K67+L66*L67+M66*M67)/N66</f>
        <v>5.3103448275862073</v>
      </c>
      <c r="O67" s="154">
        <f>(C67*C66+D67*D66+E67*E66+F67*F66+G67*G66+H67*H66+J67*J66+K67*K66+L67*L66+M67*M66)/O66</f>
        <v>2.8206140350877194</v>
      </c>
      <c r="P67" s="161">
        <f>(I67*I66+N67*N66)/P66</f>
        <v>2.4408256880733945</v>
      </c>
    </row>
    <row r="68" spans="2:16" ht="19.5">
      <c r="B68" s="149" t="s">
        <v>212</v>
      </c>
      <c r="C68" s="13">
        <f t="shared" ref="C68:H68" si="24">C66*(13-C67)</f>
        <v>595.19999999999993</v>
      </c>
      <c r="D68" s="12">
        <f t="shared" si="24"/>
        <v>462</v>
      </c>
      <c r="E68" s="12">
        <f t="shared" si="24"/>
        <v>409.2</v>
      </c>
      <c r="F68" s="12">
        <f t="shared" si="24"/>
        <v>150</v>
      </c>
      <c r="G68" s="12">
        <f t="shared" si="24"/>
        <v>16.5</v>
      </c>
      <c r="H68" s="12">
        <f t="shared" si="24"/>
        <v>19.000000000000004</v>
      </c>
      <c r="I68" s="155">
        <f>SUM(C68:G68)</f>
        <v>1632.8999999999999</v>
      </c>
      <c r="J68" s="12">
        <f>J66*(13-J67)</f>
        <v>0</v>
      </c>
      <c r="K68" s="12">
        <f>K66*(13-K67)</f>
        <v>93.6</v>
      </c>
      <c r="L68" s="12">
        <f>L66*(13-L67)</f>
        <v>222</v>
      </c>
      <c r="M68" s="12">
        <f>M66*(13-M67)</f>
        <v>353.40000000000003</v>
      </c>
      <c r="N68" s="155">
        <f>SUM(J68:M68)</f>
        <v>669</v>
      </c>
      <c r="O68" s="156">
        <f>O66*(13-O67)</f>
        <v>2320.9</v>
      </c>
      <c r="P68" s="162">
        <f>P66*(13-P67)</f>
        <v>2301.9</v>
      </c>
    </row>
    <row r="69" spans="2:16" ht="19.5">
      <c r="B69" s="149" t="s">
        <v>213</v>
      </c>
      <c r="C69" s="13">
        <f t="shared" ref="C69:H69" si="25">C66*(17-C67)</f>
        <v>719.19999999999993</v>
      </c>
      <c r="D69" s="12">
        <f t="shared" si="25"/>
        <v>574</v>
      </c>
      <c r="E69" s="12">
        <f t="shared" si="25"/>
        <v>533.19999999999993</v>
      </c>
      <c r="F69" s="12">
        <f t="shared" si="25"/>
        <v>270</v>
      </c>
      <c r="G69" s="12">
        <f t="shared" si="25"/>
        <v>60.5</v>
      </c>
      <c r="H69" s="12">
        <f t="shared" si="25"/>
        <v>59</v>
      </c>
      <c r="I69" s="155">
        <f>SUM(C69:G69)</f>
        <v>2156.8999999999996</v>
      </c>
      <c r="J69" s="12">
        <f>J66*(17-J67)</f>
        <v>0</v>
      </c>
      <c r="K69" s="12">
        <f>K66*(17-K67)</f>
        <v>197.6</v>
      </c>
      <c r="L69" s="12">
        <f>L66*(17-L67)</f>
        <v>342</v>
      </c>
      <c r="M69" s="12">
        <f>M66*(17-M67)</f>
        <v>477.40000000000003</v>
      </c>
      <c r="N69" s="155">
        <f>SUM(J69:M69)</f>
        <v>1017</v>
      </c>
      <c r="O69" s="156">
        <f>O66*(17-O67)</f>
        <v>3232.9</v>
      </c>
      <c r="P69" s="162">
        <f>P66*(17-P67)</f>
        <v>3173.9</v>
      </c>
    </row>
    <row r="70" spans="2:16" ht="19.5">
      <c r="B70" s="149" t="s">
        <v>214</v>
      </c>
      <c r="C70" s="17">
        <f t="shared" ref="C70:H70" si="26">C66*(18-C67)</f>
        <v>750.19999999999993</v>
      </c>
      <c r="D70" s="16">
        <f t="shared" si="26"/>
        <v>602</v>
      </c>
      <c r="E70" s="16">
        <f t="shared" si="26"/>
        <v>564.19999999999993</v>
      </c>
      <c r="F70" s="16">
        <f t="shared" si="26"/>
        <v>300</v>
      </c>
      <c r="G70" s="16">
        <f t="shared" si="26"/>
        <v>71.5</v>
      </c>
      <c r="H70" s="16">
        <f t="shared" si="26"/>
        <v>69</v>
      </c>
      <c r="I70" s="155">
        <f>SUM(C70:G70)</f>
        <v>2287.8999999999996</v>
      </c>
      <c r="J70" s="16">
        <f>J66*(18-J67)</f>
        <v>0</v>
      </c>
      <c r="K70" s="16">
        <f>K66*(18-K67)</f>
        <v>223.6</v>
      </c>
      <c r="L70" s="16">
        <f>L66*(18-L67)</f>
        <v>372</v>
      </c>
      <c r="M70" s="16">
        <f>M66*(18-M67)</f>
        <v>508.4</v>
      </c>
      <c r="N70" s="155">
        <f>SUM(J70:M70)</f>
        <v>1104</v>
      </c>
      <c r="O70" s="157">
        <f>O66*(18-O67)</f>
        <v>3460.9</v>
      </c>
      <c r="P70" s="163">
        <f>P66*(18-P67)</f>
        <v>3391.9</v>
      </c>
    </row>
    <row r="71" spans="2:16" ht="20.25" thickBot="1">
      <c r="B71" s="347" t="s">
        <v>215</v>
      </c>
      <c r="C71" s="21">
        <f t="shared" ref="C71:H71" si="27">C66*(19-C67)</f>
        <v>781.19999999999993</v>
      </c>
      <c r="D71" s="20">
        <f t="shared" si="27"/>
        <v>630</v>
      </c>
      <c r="E71" s="20">
        <f t="shared" si="27"/>
        <v>595.19999999999993</v>
      </c>
      <c r="F71" s="20">
        <f t="shared" si="27"/>
        <v>330</v>
      </c>
      <c r="G71" s="20">
        <f t="shared" si="27"/>
        <v>82.5</v>
      </c>
      <c r="H71" s="20">
        <f t="shared" si="27"/>
        <v>79</v>
      </c>
      <c r="I71" s="164">
        <f>SUM(C71:G71)</f>
        <v>2418.8999999999996</v>
      </c>
      <c r="J71" s="20">
        <f>J66*(19-J67)</f>
        <v>0</v>
      </c>
      <c r="K71" s="20">
        <f>K66*(19-K67)</f>
        <v>249.6</v>
      </c>
      <c r="L71" s="20">
        <f>L66*(19-L67)</f>
        <v>402</v>
      </c>
      <c r="M71" s="20">
        <f>M66*(19-M67)</f>
        <v>539.4</v>
      </c>
      <c r="N71" s="164">
        <f>SUM(J71:M71)</f>
        <v>1191</v>
      </c>
      <c r="O71" s="165">
        <f>O66*(19-O67)</f>
        <v>3688.9</v>
      </c>
      <c r="P71" s="166">
        <f>P66*(19-P67)</f>
        <v>3609.8999999999996</v>
      </c>
    </row>
    <row r="72" spans="2:16" ht="15.75" thickBot="1">
      <c r="B72" s="1"/>
      <c r="C72" s="1"/>
      <c r="D72" s="2"/>
      <c r="E72" s="2"/>
      <c r="F72" s="2"/>
      <c r="G72" s="1"/>
      <c r="H72" s="3"/>
      <c r="I72" s="2"/>
      <c r="J72" s="3"/>
      <c r="K72" s="2"/>
      <c r="L72" s="2"/>
      <c r="M72" s="1"/>
      <c r="N72" s="2"/>
      <c r="O72" s="1"/>
    </row>
    <row r="73" spans="2:16" ht="24" thickBot="1">
      <c r="B73" s="473" t="s">
        <v>393</v>
      </c>
      <c r="C73" s="474"/>
      <c r="D73" s="474"/>
      <c r="E73" s="474"/>
      <c r="F73" s="474"/>
      <c r="G73" s="474"/>
      <c r="H73" s="474"/>
      <c r="I73" s="474"/>
      <c r="J73" s="474"/>
      <c r="K73" s="474"/>
      <c r="L73" s="470" t="s">
        <v>224</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c r="B76" s="148" t="s">
        <v>211</v>
      </c>
      <c r="C76" s="146">
        <v>31</v>
      </c>
      <c r="D76" s="8">
        <v>28</v>
      </c>
      <c r="E76" s="8">
        <v>31</v>
      </c>
      <c r="F76" s="8">
        <v>20</v>
      </c>
      <c r="G76" s="8">
        <v>15</v>
      </c>
      <c r="H76" s="8">
        <v>0</v>
      </c>
      <c r="I76" s="168">
        <f>SUM(C76:G76)</f>
        <v>125</v>
      </c>
      <c r="J76" s="8">
        <v>0</v>
      </c>
      <c r="K76" s="8">
        <v>26</v>
      </c>
      <c r="L76" s="8">
        <v>30</v>
      </c>
      <c r="M76" s="8">
        <v>31</v>
      </c>
      <c r="N76" s="168">
        <f>SUM(J76:M76)</f>
        <v>87</v>
      </c>
      <c r="O76" s="167">
        <f>SUM(C76:H76,J76:M76)</f>
        <v>212</v>
      </c>
      <c r="P76" s="169">
        <f>I76+N76</f>
        <v>212</v>
      </c>
    </row>
    <row r="77" spans="2:16" ht="19.5">
      <c r="B77" s="149" t="s">
        <v>485</v>
      </c>
      <c r="C77" s="147">
        <v>2.9</v>
      </c>
      <c r="D77" s="10">
        <v>3.2</v>
      </c>
      <c r="E77" s="10">
        <v>5.0999999999999996</v>
      </c>
      <c r="F77" s="10">
        <v>9.4</v>
      </c>
      <c r="G77" s="10">
        <v>11.8</v>
      </c>
      <c r="H77" s="10"/>
      <c r="I77" s="153">
        <f>(C76*C77+D76*D77+E76*E77+F76*F77+G76*G77)/I76</f>
        <v>5.6208</v>
      </c>
      <c r="J77" s="10"/>
      <c r="K77" s="95">
        <v>6.2</v>
      </c>
      <c r="L77" s="95">
        <v>1.1000000000000001</v>
      </c>
      <c r="M77" s="95">
        <v>-1</v>
      </c>
      <c r="N77" s="153">
        <f>(J76*J77+K76*K77+L76*L77+M76*M77)/N76</f>
        <v>1.8758620689655174</v>
      </c>
      <c r="O77" s="154">
        <f>(C77*C76+D77*D76+E77*E76+F77*F76+G77*G76+H77*H76+J77*J76+K77*K76+L77*L76+M77*M76)/O76</f>
        <v>4.0839622641509434</v>
      </c>
      <c r="P77" s="161">
        <f>(I77*I76+N77*N76)/P76</f>
        <v>4.0839622641509434</v>
      </c>
    </row>
    <row r="78" spans="2:16" ht="19.5">
      <c r="B78" s="149" t="s">
        <v>212</v>
      </c>
      <c r="C78" s="13">
        <f t="shared" ref="C78:H78" si="28">C76*(13-C77)</f>
        <v>313.09999999999997</v>
      </c>
      <c r="D78" s="12">
        <f t="shared" si="28"/>
        <v>274.40000000000003</v>
      </c>
      <c r="E78" s="12">
        <f t="shared" si="28"/>
        <v>244.9</v>
      </c>
      <c r="F78" s="12">
        <f t="shared" si="28"/>
        <v>72</v>
      </c>
      <c r="G78" s="12">
        <f t="shared" si="28"/>
        <v>17.999999999999989</v>
      </c>
      <c r="H78" s="12">
        <f t="shared" si="28"/>
        <v>0</v>
      </c>
      <c r="I78" s="155">
        <f>SUM(C78:G78)</f>
        <v>922.4</v>
      </c>
      <c r="J78" s="12">
        <f>J76*(13-J77)</f>
        <v>0</v>
      </c>
      <c r="K78" s="12">
        <f>K76*(13-K77)</f>
        <v>176.79999999999998</v>
      </c>
      <c r="L78" s="12">
        <f>L76*(13-L77)</f>
        <v>357</v>
      </c>
      <c r="M78" s="12">
        <f>M76*(13-M77)</f>
        <v>434</v>
      </c>
      <c r="N78" s="155">
        <f>SUM(J78:M78)</f>
        <v>967.8</v>
      </c>
      <c r="O78" s="156">
        <f>O76*(13-O77)</f>
        <v>1890.1999999999998</v>
      </c>
      <c r="P78" s="162">
        <f>P76*(13-P77)</f>
        <v>1890.1999999999998</v>
      </c>
    </row>
    <row r="79" spans="2:16" ht="19.5">
      <c r="B79" s="149" t="s">
        <v>213</v>
      </c>
      <c r="C79" s="13">
        <f t="shared" ref="C79:H79" si="29">C76*(17-C77)</f>
        <v>437.09999999999997</v>
      </c>
      <c r="D79" s="12">
        <f t="shared" si="29"/>
        <v>386.40000000000003</v>
      </c>
      <c r="E79" s="12">
        <f t="shared" si="29"/>
        <v>368.90000000000003</v>
      </c>
      <c r="F79" s="12">
        <f t="shared" si="29"/>
        <v>152</v>
      </c>
      <c r="G79" s="12">
        <f t="shared" si="29"/>
        <v>77.999999999999986</v>
      </c>
      <c r="H79" s="12">
        <f t="shared" si="29"/>
        <v>0</v>
      </c>
      <c r="I79" s="155">
        <f>SUM(C79:G79)</f>
        <v>1422.4</v>
      </c>
      <c r="J79" s="12">
        <f>J76*(17-J77)</f>
        <v>0</v>
      </c>
      <c r="K79" s="12">
        <f>K76*(17-K77)</f>
        <v>280.8</v>
      </c>
      <c r="L79" s="12">
        <f>L76*(17-L77)</f>
        <v>477</v>
      </c>
      <c r="M79" s="12">
        <f>M76*(17-M77)</f>
        <v>558</v>
      </c>
      <c r="N79" s="155">
        <f>SUM(J79:M79)</f>
        <v>1315.8</v>
      </c>
      <c r="O79" s="156">
        <f>O76*(17-O77)</f>
        <v>2738.2</v>
      </c>
      <c r="P79" s="162">
        <f>P76*(17-P77)</f>
        <v>2738.2</v>
      </c>
    </row>
    <row r="80" spans="2:16" ht="19.5">
      <c r="B80" s="149" t="s">
        <v>214</v>
      </c>
      <c r="C80" s="17">
        <f t="shared" ref="C80:H80" si="30">C76*(18-C77)</f>
        <v>468.09999999999997</v>
      </c>
      <c r="D80" s="16">
        <f t="shared" si="30"/>
        <v>414.40000000000003</v>
      </c>
      <c r="E80" s="16">
        <f t="shared" si="30"/>
        <v>399.90000000000003</v>
      </c>
      <c r="F80" s="16">
        <f t="shared" si="30"/>
        <v>172</v>
      </c>
      <c r="G80" s="16">
        <f t="shared" si="30"/>
        <v>92.999999999999986</v>
      </c>
      <c r="H80" s="16">
        <f t="shared" si="30"/>
        <v>0</v>
      </c>
      <c r="I80" s="155">
        <f>SUM(C80:G80)</f>
        <v>1547.4</v>
      </c>
      <c r="J80" s="16">
        <f>J76*(18-J77)</f>
        <v>0</v>
      </c>
      <c r="K80" s="16">
        <f>K76*(18-K77)</f>
        <v>306.8</v>
      </c>
      <c r="L80" s="16">
        <f>L76*(18-L77)</f>
        <v>506.99999999999994</v>
      </c>
      <c r="M80" s="16">
        <f>M76*(18-M77)</f>
        <v>589</v>
      </c>
      <c r="N80" s="155">
        <f>SUM(J80:M80)</f>
        <v>1402.8</v>
      </c>
      <c r="O80" s="157">
        <f>O76*(18-O77)</f>
        <v>2950.2</v>
      </c>
      <c r="P80" s="163">
        <f>P76*(18-P77)</f>
        <v>2950.2</v>
      </c>
    </row>
    <row r="81" spans="2:16" ht="20.25" thickBot="1">
      <c r="B81" s="347" t="s">
        <v>215</v>
      </c>
      <c r="C81" s="21">
        <f t="shared" ref="C81:H81" si="31">C76*(19-C77)</f>
        <v>499.1</v>
      </c>
      <c r="D81" s="20">
        <f t="shared" si="31"/>
        <v>442.40000000000003</v>
      </c>
      <c r="E81" s="20">
        <f t="shared" si="31"/>
        <v>430.90000000000003</v>
      </c>
      <c r="F81" s="20">
        <f t="shared" si="31"/>
        <v>192</v>
      </c>
      <c r="G81" s="20">
        <f t="shared" si="31"/>
        <v>107.99999999999999</v>
      </c>
      <c r="H81" s="20">
        <f t="shared" si="31"/>
        <v>0</v>
      </c>
      <c r="I81" s="164">
        <f>SUM(C81:G81)</f>
        <v>1672.4</v>
      </c>
      <c r="J81" s="20">
        <f>J76*(19-J77)</f>
        <v>0</v>
      </c>
      <c r="K81" s="20">
        <f>K76*(19-K77)</f>
        <v>332.8</v>
      </c>
      <c r="L81" s="20">
        <f>L76*(19-L77)</f>
        <v>537</v>
      </c>
      <c r="M81" s="20">
        <f>M76*(19-M77)</f>
        <v>620</v>
      </c>
      <c r="N81" s="164">
        <f>SUM(J81:M81)</f>
        <v>1489.8</v>
      </c>
      <c r="O81" s="165">
        <f>O76*(19-O77)</f>
        <v>3162.2</v>
      </c>
      <c r="P81" s="166">
        <f>P76*(19-P77)</f>
        <v>3162.2</v>
      </c>
    </row>
    <row r="82" spans="2:16" ht="15.75" thickBot="1">
      <c r="B82" s="1"/>
      <c r="C82" s="1"/>
      <c r="D82" s="2"/>
      <c r="E82" s="2"/>
      <c r="F82" s="2"/>
      <c r="G82" s="1"/>
      <c r="H82" s="3"/>
      <c r="I82" s="2"/>
      <c r="J82" s="3"/>
      <c r="K82" s="2"/>
      <c r="L82" s="2"/>
      <c r="M82" s="1"/>
      <c r="N82" s="2"/>
      <c r="O82" s="1"/>
    </row>
    <row r="83" spans="2:16" ht="24" thickBot="1">
      <c r="B83" s="473" t="s">
        <v>393</v>
      </c>
      <c r="C83" s="474"/>
      <c r="D83" s="474"/>
      <c r="E83" s="474"/>
      <c r="F83" s="474"/>
      <c r="G83" s="474"/>
      <c r="H83" s="474"/>
      <c r="I83" s="474"/>
      <c r="J83" s="474"/>
      <c r="K83" s="474"/>
      <c r="L83" s="470" t="s">
        <v>225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c r="B86" s="148" t="s">
        <v>211</v>
      </c>
      <c r="C86" s="146">
        <v>31</v>
      </c>
      <c r="D86" s="8">
        <v>28</v>
      </c>
      <c r="E86" s="8">
        <v>31</v>
      </c>
      <c r="F86" s="8">
        <v>30</v>
      </c>
      <c r="G86" s="8">
        <v>15</v>
      </c>
      <c r="H86" s="8">
        <v>0</v>
      </c>
      <c r="I86" s="168">
        <f>SUM(C86:G86)</f>
        <v>135</v>
      </c>
      <c r="J86" s="8">
        <v>20</v>
      </c>
      <c r="K86" s="8">
        <v>31</v>
      </c>
      <c r="L86" s="8">
        <v>30</v>
      </c>
      <c r="M86" s="8">
        <v>31</v>
      </c>
      <c r="N86" s="168">
        <f>SUM(J86:M86)</f>
        <v>112</v>
      </c>
      <c r="O86" s="167">
        <f>SUM(C86:H86,J86:M86)</f>
        <v>247</v>
      </c>
      <c r="P86" s="169">
        <f>I86+N86</f>
        <v>247</v>
      </c>
    </row>
    <row r="87" spans="2:16" ht="19.5">
      <c r="B87" s="149" t="s">
        <v>485</v>
      </c>
      <c r="C87" s="147">
        <v>0.9</v>
      </c>
      <c r="D87" s="10">
        <v>2.1</v>
      </c>
      <c r="E87" s="10">
        <v>3.2</v>
      </c>
      <c r="F87" s="10">
        <v>8.1999999999999993</v>
      </c>
      <c r="G87" s="10">
        <v>11.8</v>
      </c>
      <c r="H87" s="10"/>
      <c r="I87" s="153">
        <f>(C86*C87+D86*D87+E86*E87+F86*F87+G86*G87)/I86</f>
        <v>4.5103703703703699</v>
      </c>
      <c r="J87" s="10">
        <v>9.4</v>
      </c>
      <c r="K87" s="95">
        <v>8.1</v>
      </c>
      <c r="L87" s="95">
        <v>4.0999999999999996</v>
      </c>
      <c r="M87" s="95">
        <v>0.5</v>
      </c>
      <c r="N87" s="153">
        <f>(J86*J87+K86*K87+L86*L87+M86*M87)/N86</f>
        <v>5.1571428571428575</v>
      </c>
      <c r="O87" s="154">
        <f>(C87*C86+D87*D86+E87*E86+F87*F86+G87*G86+H87*H86+J87*J86+K87*K86+L87*L86+M87*M86)/O86</f>
        <v>4.8036437246963564</v>
      </c>
      <c r="P87" s="161">
        <f>(I87*I86+N87*N86)/P86</f>
        <v>4.8036437246963564</v>
      </c>
    </row>
    <row r="88" spans="2:16" ht="19.5">
      <c r="B88" s="149" t="s">
        <v>212</v>
      </c>
      <c r="C88" s="13">
        <f t="shared" ref="C88:H88" si="32">C86*(13-C87)</f>
        <v>375.09999999999997</v>
      </c>
      <c r="D88" s="12">
        <f t="shared" si="32"/>
        <v>305.2</v>
      </c>
      <c r="E88" s="12">
        <f t="shared" si="32"/>
        <v>303.8</v>
      </c>
      <c r="F88" s="12">
        <f t="shared" si="32"/>
        <v>144.00000000000003</v>
      </c>
      <c r="G88" s="12">
        <f t="shared" si="32"/>
        <v>17.999999999999989</v>
      </c>
      <c r="H88" s="12">
        <f t="shared" si="32"/>
        <v>0</v>
      </c>
      <c r="I88" s="155">
        <f>SUM(C88:G88)</f>
        <v>1146.0999999999999</v>
      </c>
      <c r="J88" s="12">
        <f>J86*(13-J87)</f>
        <v>72</v>
      </c>
      <c r="K88" s="12">
        <f>K86*(13-K87)</f>
        <v>151.9</v>
      </c>
      <c r="L88" s="12">
        <f>L86*(13-L87)</f>
        <v>267</v>
      </c>
      <c r="M88" s="12">
        <f>M86*(13-M87)</f>
        <v>387.5</v>
      </c>
      <c r="N88" s="155">
        <f>SUM(J88:M88)</f>
        <v>878.4</v>
      </c>
      <c r="O88" s="156">
        <f>O86*(13-O87)</f>
        <v>2024.4999999999998</v>
      </c>
      <c r="P88" s="162">
        <f>P86*(13-P87)</f>
        <v>2024.4999999999998</v>
      </c>
    </row>
    <row r="89" spans="2:16" ht="19.5">
      <c r="B89" s="149" t="s">
        <v>213</v>
      </c>
      <c r="C89" s="13">
        <f t="shared" ref="C89:H89" si="33">C86*(17-C87)</f>
        <v>499.1</v>
      </c>
      <c r="D89" s="12">
        <f t="shared" si="33"/>
        <v>417.2</v>
      </c>
      <c r="E89" s="12">
        <f t="shared" si="33"/>
        <v>427.8</v>
      </c>
      <c r="F89" s="12">
        <f t="shared" si="33"/>
        <v>264</v>
      </c>
      <c r="G89" s="12">
        <f t="shared" si="33"/>
        <v>77.999999999999986</v>
      </c>
      <c r="H89" s="12">
        <f t="shared" si="33"/>
        <v>0</v>
      </c>
      <c r="I89" s="155">
        <f>SUM(C89:G89)</f>
        <v>1686.1</v>
      </c>
      <c r="J89" s="12">
        <f>J86*(17-J87)</f>
        <v>152</v>
      </c>
      <c r="K89" s="12">
        <f>K86*(17-K87)</f>
        <v>275.90000000000003</v>
      </c>
      <c r="L89" s="12">
        <f>L86*(17-L87)</f>
        <v>387</v>
      </c>
      <c r="M89" s="12">
        <f>M86*(17-M87)</f>
        <v>511.5</v>
      </c>
      <c r="N89" s="155">
        <f>SUM(J89:M89)</f>
        <v>1326.4</v>
      </c>
      <c r="O89" s="156">
        <f>O86*(17-O87)</f>
        <v>3012.4999999999995</v>
      </c>
      <c r="P89" s="162">
        <f>P86*(17-P87)</f>
        <v>3012.4999999999995</v>
      </c>
    </row>
    <row r="90" spans="2:16" ht="19.5">
      <c r="B90" s="149" t="s">
        <v>214</v>
      </c>
      <c r="C90" s="17">
        <f t="shared" ref="C90:H90" si="34">C86*(18-C87)</f>
        <v>530.1</v>
      </c>
      <c r="D90" s="16">
        <f t="shared" si="34"/>
        <v>445.2</v>
      </c>
      <c r="E90" s="16">
        <f t="shared" si="34"/>
        <v>458.8</v>
      </c>
      <c r="F90" s="16">
        <f t="shared" si="34"/>
        <v>294</v>
      </c>
      <c r="G90" s="16">
        <f t="shared" si="34"/>
        <v>92.999999999999986</v>
      </c>
      <c r="H90" s="16">
        <f t="shared" si="34"/>
        <v>0</v>
      </c>
      <c r="I90" s="155">
        <f>SUM(C90:G90)</f>
        <v>1821.1</v>
      </c>
      <c r="J90" s="16">
        <f>J86*(18-J87)</f>
        <v>172</v>
      </c>
      <c r="K90" s="16">
        <f>K86*(18-K87)</f>
        <v>306.90000000000003</v>
      </c>
      <c r="L90" s="16">
        <f>L86*(18-L87)</f>
        <v>417</v>
      </c>
      <c r="M90" s="16">
        <f>M86*(18-M87)</f>
        <v>542.5</v>
      </c>
      <c r="N90" s="155">
        <f>SUM(J90:M90)</f>
        <v>1438.4</v>
      </c>
      <c r="O90" s="157">
        <f>O86*(18-O87)</f>
        <v>3259.4999999999995</v>
      </c>
      <c r="P90" s="163">
        <f>P86*(18-P87)</f>
        <v>3259.4999999999995</v>
      </c>
    </row>
    <row r="91" spans="2:16" ht="20.25" thickBot="1">
      <c r="B91" s="347" t="s">
        <v>215</v>
      </c>
      <c r="C91" s="21">
        <f t="shared" ref="C91:H91" si="35">C86*(19-C87)</f>
        <v>561.1</v>
      </c>
      <c r="D91" s="20">
        <f t="shared" si="35"/>
        <v>473.19999999999993</v>
      </c>
      <c r="E91" s="20">
        <f t="shared" si="35"/>
        <v>489.8</v>
      </c>
      <c r="F91" s="20">
        <f t="shared" si="35"/>
        <v>324</v>
      </c>
      <c r="G91" s="20">
        <f t="shared" si="35"/>
        <v>107.99999999999999</v>
      </c>
      <c r="H91" s="20">
        <f t="shared" si="35"/>
        <v>0</v>
      </c>
      <c r="I91" s="164">
        <f>SUM(C91:G91)</f>
        <v>1956.1</v>
      </c>
      <c r="J91" s="20">
        <f>J86*(19-J87)</f>
        <v>192</v>
      </c>
      <c r="K91" s="20">
        <f>K86*(19-K87)</f>
        <v>337.90000000000003</v>
      </c>
      <c r="L91" s="20">
        <f>L86*(19-L87)</f>
        <v>447</v>
      </c>
      <c r="M91" s="20">
        <f>M86*(19-M87)</f>
        <v>573.5</v>
      </c>
      <c r="N91" s="164">
        <f>SUM(J91:M91)</f>
        <v>1550.4</v>
      </c>
      <c r="O91" s="165">
        <f>O86*(19-O87)</f>
        <v>3506.4999999999995</v>
      </c>
      <c r="P91" s="166">
        <f>P86*(19-P87)</f>
        <v>3506.4999999999995</v>
      </c>
    </row>
    <row r="92" spans="2:16" ht="15.75" thickBot="1">
      <c r="B92" s="1"/>
      <c r="C92" s="1"/>
      <c r="D92" s="2"/>
      <c r="E92" s="2"/>
      <c r="F92" s="2"/>
      <c r="G92" s="1"/>
      <c r="H92" s="3"/>
      <c r="I92" s="2"/>
      <c r="J92" s="3"/>
      <c r="K92" s="2"/>
      <c r="L92" s="2"/>
      <c r="M92" s="1"/>
      <c r="N92" s="2"/>
      <c r="O92" s="1"/>
    </row>
    <row r="93" spans="2:16" ht="24" thickBot="1">
      <c r="B93" s="473" t="s">
        <v>393</v>
      </c>
      <c r="C93" s="474"/>
      <c r="D93" s="474"/>
      <c r="E93" s="474"/>
      <c r="F93" s="474"/>
      <c r="G93" s="474"/>
      <c r="H93" s="474"/>
      <c r="I93" s="474"/>
      <c r="J93" s="474"/>
      <c r="K93" s="474"/>
      <c r="L93" s="470" t="s">
        <v>226</v>
      </c>
      <c r="M93" s="471"/>
      <c r="N93" s="471"/>
      <c r="O93" s="471"/>
      <c r="P93" s="472"/>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16.5" thickBot="1">
      <c r="B95" s="466"/>
      <c r="C95" s="462"/>
      <c r="D95" s="462"/>
      <c r="E95" s="462"/>
      <c r="F95" s="462"/>
      <c r="G95" s="462"/>
      <c r="H95" s="462"/>
      <c r="I95" s="462"/>
      <c r="J95" s="462"/>
      <c r="K95" s="462"/>
      <c r="L95" s="462"/>
      <c r="M95" s="462"/>
      <c r="N95" s="462"/>
      <c r="O95" s="145" t="s">
        <v>209</v>
      </c>
      <c r="P95" s="30" t="s">
        <v>210</v>
      </c>
    </row>
    <row r="96" spans="2:16">
      <c r="B96" s="148" t="s">
        <v>211</v>
      </c>
      <c r="C96" s="146">
        <v>31</v>
      </c>
      <c r="D96" s="8">
        <v>28</v>
      </c>
      <c r="E96" s="8">
        <v>31</v>
      </c>
      <c r="F96" s="8">
        <v>15</v>
      </c>
      <c r="G96" s="8">
        <v>16</v>
      </c>
      <c r="H96" s="8">
        <v>5</v>
      </c>
      <c r="I96" s="168">
        <f>SUM(C96:G96)</f>
        <v>121</v>
      </c>
      <c r="J96" s="8">
        <v>5</v>
      </c>
      <c r="K96" s="8">
        <v>26</v>
      </c>
      <c r="L96" s="8">
        <v>30</v>
      </c>
      <c r="M96" s="8">
        <v>31</v>
      </c>
      <c r="N96" s="168">
        <f>SUM(J96:M96)</f>
        <v>92</v>
      </c>
      <c r="O96" s="167">
        <f>SUM(C96:H96,J96:M96)</f>
        <v>218</v>
      </c>
      <c r="P96" s="169">
        <f>I96+N96</f>
        <v>213</v>
      </c>
    </row>
    <row r="97" spans="2:16" ht="19.5">
      <c r="B97" s="149" t="s">
        <v>485</v>
      </c>
      <c r="C97" s="147">
        <v>-4.3</v>
      </c>
      <c r="D97" s="10">
        <v>-1.2</v>
      </c>
      <c r="E97" s="10">
        <v>3.3</v>
      </c>
      <c r="F97" s="10">
        <v>11.3</v>
      </c>
      <c r="G97" s="10">
        <v>11.4</v>
      </c>
      <c r="H97" s="10">
        <v>11.9</v>
      </c>
      <c r="I97" s="153">
        <f>(C96*C97+D96*D97+E96*E97+F96*F97+G96*G97)/I96</f>
        <v>2.3743801652892564</v>
      </c>
      <c r="J97" s="10">
        <v>12.9</v>
      </c>
      <c r="K97" s="95">
        <v>6.1</v>
      </c>
      <c r="L97" s="95">
        <v>5.3</v>
      </c>
      <c r="M97" s="95">
        <v>-1.2</v>
      </c>
      <c r="N97" s="153">
        <f>(J96*J97+K96*K97+L96*L97+M96*M97)/N96</f>
        <v>3.7489130434782614</v>
      </c>
      <c r="O97" s="154">
        <f>(C97*C96+D97*D96+E97*E96+F97*F96+G97*G96+H97*H96+J97*J96+K97*K96+L97*L96+M97*M96)/O96</f>
        <v>3.1729357798165134</v>
      </c>
      <c r="P97" s="161">
        <f>(I97*I96+N97*N96)/P96</f>
        <v>2.9680751173708924</v>
      </c>
    </row>
    <row r="98" spans="2:16" ht="19.5">
      <c r="B98" s="149" t="s">
        <v>212</v>
      </c>
      <c r="C98" s="13">
        <f t="shared" ref="C98:H98" si="36">C96*(13-C97)</f>
        <v>536.30000000000007</v>
      </c>
      <c r="D98" s="12">
        <f t="shared" si="36"/>
        <v>397.59999999999997</v>
      </c>
      <c r="E98" s="12">
        <f t="shared" si="36"/>
        <v>300.7</v>
      </c>
      <c r="F98" s="12">
        <f t="shared" si="36"/>
        <v>25.499999999999989</v>
      </c>
      <c r="G98" s="12">
        <f t="shared" si="36"/>
        <v>25.599999999999994</v>
      </c>
      <c r="H98" s="12">
        <f t="shared" si="36"/>
        <v>5.4999999999999982</v>
      </c>
      <c r="I98" s="155">
        <f>SUM(C98:G98)</f>
        <v>1285.7</v>
      </c>
      <c r="J98" s="12">
        <f>J96*(13-J97)</f>
        <v>0.49999999999999822</v>
      </c>
      <c r="K98" s="12">
        <f>K96*(13-K97)</f>
        <v>179.4</v>
      </c>
      <c r="L98" s="12">
        <f>L96*(13-L97)</f>
        <v>231</v>
      </c>
      <c r="M98" s="12">
        <f>M96*(13-M97)</f>
        <v>440.2</v>
      </c>
      <c r="N98" s="155">
        <f>SUM(J98:M98)</f>
        <v>851.09999999999991</v>
      </c>
      <c r="O98" s="156">
        <f>O96*(13-O97)</f>
        <v>2142.3000000000002</v>
      </c>
      <c r="P98" s="162">
        <f>P96*(13-P97)</f>
        <v>2136.7999999999997</v>
      </c>
    </row>
    <row r="99" spans="2:16" ht="19.5">
      <c r="B99" s="149" t="s">
        <v>213</v>
      </c>
      <c r="C99" s="13">
        <f t="shared" ref="C99:H99" si="37">C96*(17-C97)</f>
        <v>660.30000000000007</v>
      </c>
      <c r="D99" s="12">
        <f t="shared" si="37"/>
        <v>509.59999999999997</v>
      </c>
      <c r="E99" s="12">
        <f t="shared" si="37"/>
        <v>424.7</v>
      </c>
      <c r="F99" s="12">
        <f t="shared" si="37"/>
        <v>85.499999999999986</v>
      </c>
      <c r="G99" s="12">
        <f t="shared" si="37"/>
        <v>89.6</v>
      </c>
      <c r="H99" s="12">
        <f t="shared" si="37"/>
        <v>25.5</v>
      </c>
      <c r="I99" s="155">
        <f>SUM(C99:G99)</f>
        <v>1769.7</v>
      </c>
      <c r="J99" s="12">
        <f>J96*(17-J97)</f>
        <v>20.5</v>
      </c>
      <c r="K99" s="12">
        <f>K96*(17-K97)</f>
        <v>283.40000000000003</v>
      </c>
      <c r="L99" s="12">
        <f>L96*(17-L97)</f>
        <v>351</v>
      </c>
      <c r="M99" s="12">
        <f>M96*(17-M97)</f>
        <v>564.19999999999993</v>
      </c>
      <c r="N99" s="155">
        <f>SUM(J99:M99)</f>
        <v>1219.0999999999999</v>
      </c>
      <c r="O99" s="156">
        <f>O96*(17-O97)</f>
        <v>3014.3</v>
      </c>
      <c r="P99" s="162">
        <f>P96*(17-P97)</f>
        <v>2988.7999999999997</v>
      </c>
    </row>
    <row r="100" spans="2:16" ht="19.5">
      <c r="B100" s="149" t="s">
        <v>214</v>
      </c>
      <c r="C100" s="17">
        <f t="shared" ref="C100:H100" si="38">C96*(18-C97)</f>
        <v>691.30000000000007</v>
      </c>
      <c r="D100" s="16">
        <f t="shared" si="38"/>
        <v>537.6</v>
      </c>
      <c r="E100" s="16">
        <f t="shared" si="38"/>
        <v>455.7</v>
      </c>
      <c r="F100" s="16">
        <f t="shared" si="38"/>
        <v>100.49999999999999</v>
      </c>
      <c r="G100" s="16">
        <f t="shared" si="38"/>
        <v>105.6</v>
      </c>
      <c r="H100" s="16">
        <f t="shared" si="38"/>
        <v>30.5</v>
      </c>
      <c r="I100" s="155">
        <f>SUM(C100:G100)</f>
        <v>1890.7</v>
      </c>
      <c r="J100" s="16">
        <f>J96*(18-J97)</f>
        <v>25.5</v>
      </c>
      <c r="K100" s="16">
        <f>K96*(18-K97)</f>
        <v>309.40000000000003</v>
      </c>
      <c r="L100" s="16">
        <f>L96*(18-L97)</f>
        <v>381</v>
      </c>
      <c r="M100" s="16">
        <f>M96*(18-M97)</f>
        <v>595.19999999999993</v>
      </c>
      <c r="N100" s="155">
        <f>SUM(J100:M100)</f>
        <v>1311.1</v>
      </c>
      <c r="O100" s="157">
        <f>O96*(18-O97)</f>
        <v>3232.3</v>
      </c>
      <c r="P100" s="163">
        <f>P96*(18-P97)</f>
        <v>3201.7999999999997</v>
      </c>
    </row>
    <row r="101" spans="2:16" ht="20.25" thickBot="1">
      <c r="B101" s="347" t="s">
        <v>215</v>
      </c>
      <c r="C101" s="21">
        <f t="shared" ref="C101:H101" si="39">C96*(19-C97)</f>
        <v>722.30000000000007</v>
      </c>
      <c r="D101" s="20">
        <f t="shared" si="39"/>
        <v>565.6</v>
      </c>
      <c r="E101" s="20">
        <f t="shared" si="39"/>
        <v>486.7</v>
      </c>
      <c r="F101" s="20">
        <f t="shared" si="39"/>
        <v>115.49999999999999</v>
      </c>
      <c r="G101" s="20">
        <f t="shared" si="39"/>
        <v>121.6</v>
      </c>
      <c r="H101" s="20">
        <f t="shared" si="39"/>
        <v>35.5</v>
      </c>
      <c r="I101" s="164">
        <f>SUM(C101:G101)</f>
        <v>2011.7</v>
      </c>
      <c r="J101" s="20">
        <f>J96*(19-J97)</f>
        <v>30.5</v>
      </c>
      <c r="K101" s="20">
        <f>K96*(19-K97)</f>
        <v>335.40000000000003</v>
      </c>
      <c r="L101" s="20">
        <f>L96*(19-L97)</f>
        <v>411</v>
      </c>
      <c r="M101" s="20">
        <f>M96*(19-M97)</f>
        <v>626.19999999999993</v>
      </c>
      <c r="N101" s="164">
        <f>SUM(J101:M101)</f>
        <v>1403.1</v>
      </c>
      <c r="O101" s="165">
        <f>O96*(19-O97)</f>
        <v>3450.3</v>
      </c>
      <c r="P101" s="166">
        <f>P96*(19-P97)</f>
        <v>3414.7999999999997</v>
      </c>
    </row>
    <row r="102" spans="2:16" ht="15.75" thickBot="1">
      <c r="B102" s="1"/>
      <c r="C102" s="1"/>
      <c r="D102" s="2"/>
      <c r="E102" s="2"/>
      <c r="F102" s="2"/>
      <c r="G102" s="1"/>
      <c r="H102" s="3"/>
      <c r="I102" s="2"/>
      <c r="J102" s="3"/>
      <c r="K102" s="2"/>
      <c r="L102" s="2"/>
      <c r="M102" s="1"/>
      <c r="N102" s="2"/>
      <c r="O102" s="1"/>
    </row>
    <row r="103" spans="2:16" ht="24" thickBot="1">
      <c r="B103" s="473" t="s">
        <v>393</v>
      </c>
      <c r="C103" s="474"/>
      <c r="D103" s="474"/>
      <c r="E103" s="474"/>
      <c r="F103" s="474"/>
      <c r="G103" s="474"/>
      <c r="H103" s="474"/>
      <c r="I103" s="474"/>
      <c r="J103" s="474"/>
      <c r="K103" s="474"/>
      <c r="L103" s="470" t="s">
        <v>227</v>
      </c>
      <c r="M103" s="471"/>
      <c r="N103" s="471"/>
      <c r="O103" s="471"/>
      <c r="P103" s="472"/>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16.5" thickBot="1">
      <c r="B105" s="466"/>
      <c r="C105" s="462"/>
      <c r="D105" s="462"/>
      <c r="E105" s="462"/>
      <c r="F105" s="462"/>
      <c r="G105" s="462"/>
      <c r="H105" s="462"/>
      <c r="I105" s="462"/>
      <c r="J105" s="462"/>
      <c r="K105" s="462"/>
      <c r="L105" s="462"/>
      <c r="M105" s="462"/>
      <c r="N105" s="462"/>
      <c r="O105" s="145" t="s">
        <v>209</v>
      </c>
      <c r="P105" s="30" t="s">
        <v>210</v>
      </c>
    </row>
    <row r="106" spans="2:16">
      <c r="B106" s="148" t="s">
        <v>211</v>
      </c>
      <c r="C106" s="146">
        <v>31</v>
      </c>
      <c r="D106" s="8">
        <v>28</v>
      </c>
      <c r="E106" s="8">
        <v>31</v>
      </c>
      <c r="F106" s="8">
        <v>25</v>
      </c>
      <c r="G106" s="8">
        <v>20</v>
      </c>
      <c r="H106" s="8">
        <v>5</v>
      </c>
      <c r="I106" s="168">
        <f>SUM(C106:G106)</f>
        <v>135</v>
      </c>
      <c r="J106" s="8">
        <v>25</v>
      </c>
      <c r="K106" s="8">
        <v>31</v>
      </c>
      <c r="L106" s="8">
        <v>30</v>
      </c>
      <c r="M106" s="8">
        <v>31</v>
      </c>
      <c r="N106" s="168">
        <f>SUM(J106:M106)</f>
        <v>117</v>
      </c>
      <c r="O106" s="167">
        <f>SUM(C106:H106,J106:M106)</f>
        <v>257</v>
      </c>
      <c r="P106" s="169">
        <f>I106+N106</f>
        <v>252</v>
      </c>
    </row>
    <row r="107" spans="2:16" ht="19.5">
      <c r="B107" s="149" t="s">
        <v>485</v>
      </c>
      <c r="C107" s="147">
        <v>-4.7</v>
      </c>
      <c r="D107" s="10">
        <v>-1.9</v>
      </c>
      <c r="E107" s="10">
        <v>1.7</v>
      </c>
      <c r="F107" s="10">
        <v>7.3</v>
      </c>
      <c r="G107" s="10">
        <v>10.6</v>
      </c>
      <c r="H107" s="10">
        <v>12.6</v>
      </c>
      <c r="I107" s="153">
        <f>(C106*C107+D106*D107+E106*E107+F106*F107+G106*G107)/I106</f>
        <v>1.8392592592592591</v>
      </c>
      <c r="J107" s="10">
        <v>10.6</v>
      </c>
      <c r="K107" s="95">
        <v>6.2</v>
      </c>
      <c r="L107" s="95">
        <v>4.5999999999999996</v>
      </c>
      <c r="M107" s="95">
        <v>-5.3</v>
      </c>
      <c r="N107" s="153">
        <f>(J106*J107+K106*K107+L106*L107+M106*M107)/N106</f>
        <v>3.6829059829059836</v>
      </c>
      <c r="O107" s="154">
        <f>(C107*C106+D107*D106+E107*E106+F107*F106+G107*G106+H107*H106+J107*J106+K107*K106+L107*L106+M107*M106)/O106</f>
        <v>2.8879377431906619</v>
      </c>
      <c r="P107" s="161">
        <f>(I107*I106+N107*N106)/P106</f>
        <v>2.6952380952380954</v>
      </c>
    </row>
    <row r="108" spans="2:16" ht="19.5">
      <c r="B108" s="149" t="s">
        <v>212</v>
      </c>
      <c r="C108" s="13">
        <f t="shared" ref="C108:H108" si="40">C106*(13-C107)</f>
        <v>548.69999999999993</v>
      </c>
      <c r="D108" s="12">
        <f t="shared" si="40"/>
        <v>417.2</v>
      </c>
      <c r="E108" s="12">
        <f t="shared" si="40"/>
        <v>350.3</v>
      </c>
      <c r="F108" s="12">
        <f t="shared" si="40"/>
        <v>142.5</v>
      </c>
      <c r="G108" s="12">
        <f t="shared" si="40"/>
        <v>48.000000000000007</v>
      </c>
      <c r="H108" s="12">
        <f t="shared" si="40"/>
        <v>2.0000000000000018</v>
      </c>
      <c r="I108" s="155">
        <f>SUM(C108:G108)</f>
        <v>1506.6999999999998</v>
      </c>
      <c r="J108" s="12">
        <f>J106*(13-J107)</f>
        <v>60.000000000000007</v>
      </c>
      <c r="K108" s="12">
        <f>K106*(13-K107)</f>
        <v>210.79999999999998</v>
      </c>
      <c r="L108" s="12">
        <f>L106*(13-L107)</f>
        <v>252</v>
      </c>
      <c r="M108" s="12">
        <f>M106*(13-M107)</f>
        <v>567.30000000000007</v>
      </c>
      <c r="N108" s="155">
        <f>SUM(J108:M108)</f>
        <v>1090.0999999999999</v>
      </c>
      <c r="O108" s="156">
        <f>O106*(13-O107)</f>
        <v>2598.7999999999997</v>
      </c>
      <c r="P108" s="162">
        <f>P106*(13-P107)</f>
        <v>2596.7999999999997</v>
      </c>
    </row>
    <row r="109" spans="2:16" ht="19.5">
      <c r="B109" s="149" t="s">
        <v>213</v>
      </c>
      <c r="C109" s="13">
        <f t="shared" ref="C109:H109" si="41">C106*(17-C107)</f>
        <v>672.69999999999993</v>
      </c>
      <c r="D109" s="12">
        <f t="shared" si="41"/>
        <v>529.19999999999993</v>
      </c>
      <c r="E109" s="12">
        <f t="shared" si="41"/>
        <v>474.3</v>
      </c>
      <c r="F109" s="12">
        <f t="shared" si="41"/>
        <v>242.49999999999997</v>
      </c>
      <c r="G109" s="12">
        <f t="shared" si="41"/>
        <v>128</v>
      </c>
      <c r="H109" s="12">
        <f t="shared" si="41"/>
        <v>22</v>
      </c>
      <c r="I109" s="155">
        <f>SUM(C109:G109)</f>
        <v>2046.6999999999998</v>
      </c>
      <c r="J109" s="12">
        <f>J106*(17-J107)</f>
        <v>160</v>
      </c>
      <c r="K109" s="12">
        <f>K106*(17-K107)</f>
        <v>334.8</v>
      </c>
      <c r="L109" s="12">
        <f>L106*(17-L107)</f>
        <v>372</v>
      </c>
      <c r="M109" s="12">
        <f>M106*(17-M107)</f>
        <v>691.30000000000007</v>
      </c>
      <c r="N109" s="155">
        <f>SUM(J109:M109)</f>
        <v>1558.1</v>
      </c>
      <c r="O109" s="156">
        <f>O106*(17-O107)</f>
        <v>3626.7999999999997</v>
      </c>
      <c r="P109" s="162">
        <f>P106*(17-P107)</f>
        <v>3604.7999999999997</v>
      </c>
    </row>
    <row r="110" spans="2:16" ht="19.5">
      <c r="B110" s="149" t="s">
        <v>214</v>
      </c>
      <c r="C110" s="17">
        <f t="shared" ref="C110:H110" si="42">C106*(18-C107)</f>
        <v>703.69999999999993</v>
      </c>
      <c r="D110" s="16">
        <f t="shared" si="42"/>
        <v>557.19999999999993</v>
      </c>
      <c r="E110" s="16">
        <f t="shared" si="42"/>
        <v>505.3</v>
      </c>
      <c r="F110" s="16">
        <f t="shared" si="42"/>
        <v>267.5</v>
      </c>
      <c r="G110" s="16">
        <f t="shared" si="42"/>
        <v>148</v>
      </c>
      <c r="H110" s="16">
        <f t="shared" si="42"/>
        <v>27</v>
      </c>
      <c r="I110" s="155">
        <f>SUM(C110:G110)</f>
        <v>2181.6999999999998</v>
      </c>
      <c r="J110" s="16">
        <f>J106*(18-J107)</f>
        <v>185</v>
      </c>
      <c r="K110" s="16">
        <f>K106*(18-K107)</f>
        <v>365.8</v>
      </c>
      <c r="L110" s="16">
        <f>L106*(18-L107)</f>
        <v>402</v>
      </c>
      <c r="M110" s="16">
        <f>M106*(18-M107)</f>
        <v>722.30000000000007</v>
      </c>
      <c r="N110" s="155">
        <f>SUM(J110:M110)</f>
        <v>1675.1</v>
      </c>
      <c r="O110" s="157">
        <f>O106*(18-O107)</f>
        <v>3883.7999999999997</v>
      </c>
      <c r="P110" s="163">
        <f>P106*(18-P107)</f>
        <v>3856.7999999999997</v>
      </c>
    </row>
    <row r="111" spans="2:16" ht="20.25" thickBot="1">
      <c r="B111" s="347" t="s">
        <v>215</v>
      </c>
      <c r="C111" s="21">
        <f t="shared" ref="C111:H111" si="43">C106*(19-C107)</f>
        <v>734.69999999999993</v>
      </c>
      <c r="D111" s="20">
        <f t="shared" si="43"/>
        <v>585.19999999999993</v>
      </c>
      <c r="E111" s="20">
        <f t="shared" si="43"/>
        <v>536.30000000000007</v>
      </c>
      <c r="F111" s="20">
        <f t="shared" si="43"/>
        <v>292.5</v>
      </c>
      <c r="G111" s="20">
        <f t="shared" si="43"/>
        <v>168</v>
      </c>
      <c r="H111" s="20">
        <f t="shared" si="43"/>
        <v>32</v>
      </c>
      <c r="I111" s="164">
        <f>SUM(C111:G111)</f>
        <v>2316.6999999999998</v>
      </c>
      <c r="J111" s="20">
        <f>J106*(19-J107)</f>
        <v>210</v>
      </c>
      <c r="K111" s="20">
        <f>K106*(19-K107)</f>
        <v>396.8</v>
      </c>
      <c r="L111" s="20">
        <f>L106*(19-L107)</f>
        <v>432</v>
      </c>
      <c r="M111" s="20">
        <f>M106*(19-M107)</f>
        <v>753.30000000000007</v>
      </c>
      <c r="N111" s="164">
        <f>SUM(J111:M111)</f>
        <v>1792.1</v>
      </c>
      <c r="O111" s="165">
        <f>O106*(19-O107)</f>
        <v>4140.8</v>
      </c>
      <c r="P111" s="166">
        <f>P106*(19-P107)</f>
        <v>4108.7999999999993</v>
      </c>
    </row>
    <row r="112" spans="2:16" ht="15.75" thickBot="1">
      <c r="B112" s="1"/>
      <c r="C112" s="1"/>
      <c r="D112" s="2"/>
      <c r="E112" s="2"/>
      <c r="F112" s="2"/>
      <c r="G112" s="1"/>
      <c r="H112" s="3"/>
      <c r="I112" s="2"/>
      <c r="J112" s="3"/>
      <c r="K112" s="2"/>
      <c r="L112" s="2"/>
      <c r="M112" s="1"/>
      <c r="N112" s="2"/>
      <c r="O112" s="1"/>
    </row>
    <row r="113" spans="2:16" ht="24" thickBot="1">
      <c r="B113" s="473" t="s">
        <v>393</v>
      </c>
      <c r="C113" s="474"/>
      <c r="D113" s="474"/>
      <c r="E113" s="474"/>
      <c r="F113" s="474"/>
      <c r="G113" s="474"/>
      <c r="H113" s="474"/>
      <c r="I113" s="474"/>
      <c r="J113" s="474"/>
      <c r="K113" s="474"/>
      <c r="L113" s="470" t="s">
        <v>228</v>
      </c>
      <c r="M113" s="471"/>
      <c r="N113" s="471"/>
      <c r="O113" s="471"/>
      <c r="P113" s="472"/>
    </row>
    <row r="114" spans="2:16" ht="15.75">
      <c r="B114" s="465" t="s">
        <v>195</v>
      </c>
      <c r="C114" s="461" t="s">
        <v>196</v>
      </c>
      <c r="D114" s="461" t="s">
        <v>197</v>
      </c>
      <c r="E114" s="461" t="s">
        <v>198</v>
      </c>
      <c r="F114" s="461" t="s">
        <v>199</v>
      </c>
      <c r="G114" s="461" t="s">
        <v>200</v>
      </c>
      <c r="H114" s="461" t="s">
        <v>201</v>
      </c>
      <c r="I114" s="467" t="s">
        <v>202</v>
      </c>
      <c r="J114" s="461" t="s">
        <v>203</v>
      </c>
      <c r="K114" s="461" t="s">
        <v>204</v>
      </c>
      <c r="L114" s="461" t="s">
        <v>205</v>
      </c>
      <c r="M114" s="461" t="s">
        <v>206</v>
      </c>
      <c r="N114" s="467" t="s">
        <v>207</v>
      </c>
      <c r="O114" s="456" t="s">
        <v>208</v>
      </c>
      <c r="P114" s="457"/>
    </row>
    <row r="115" spans="2:16" ht="16.5" thickBot="1">
      <c r="B115" s="466"/>
      <c r="C115" s="462"/>
      <c r="D115" s="462"/>
      <c r="E115" s="462"/>
      <c r="F115" s="462"/>
      <c r="G115" s="462"/>
      <c r="H115" s="462"/>
      <c r="I115" s="462"/>
      <c r="J115" s="462"/>
      <c r="K115" s="462"/>
      <c r="L115" s="462"/>
      <c r="M115" s="462"/>
      <c r="N115" s="462"/>
      <c r="O115" s="145" t="s">
        <v>209</v>
      </c>
      <c r="P115" s="30" t="s">
        <v>210</v>
      </c>
    </row>
    <row r="116" spans="2:16">
      <c r="B116" s="148" t="s">
        <v>211</v>
      </c>
      <c r="C116" s="146">
        <v>31</v>
      </c>
      <c r="D116" s="8">
        <v>28</v>
      </c>
      <c r="E116" s="8">
        <v>31</v>
      </c>
      <c r="F116" s="8">
        <v>20</v>
      </c>
      <c r="G116" s="8">
        <v>15</v>
      </c>
      <c r="H116" s="8">
        <v>0</v>
      </c>
      <c r="I116" s="168">
        <f>SUM(C116:G116)</f>
        <v>125</v>
      </c>
      <c r="J116" s="8">
        <v>5</v>
      </c>
      <c r="K116" s="8">
        <v>26</v>
      </c>
      <c r="L116" s="8">
        <v>30</v>
      </c>
      <c r="M116" s="8">
        <v>31</v>
      </c>
      <c r="N116" s="168">
        <f>SUM(J116:M116)</f>
        <v>92</v>
      </c>
      <c r="O116" s="167">
        <f>SUM(C116:H116,J116:M116)</f>
        <v>217</v>
      </c>
      <c r="P116" s="169">
        <f>I116+N116</f>
        <v>217</v>
      </c>
    </row>
    <row r="117" spans="2:16" ht="19.5">
      <c r="B117" s="149" t="s">
        <v>485</v>
      </c>
      <c r="C117" s="147">
        <v>-1.3</v>
      </c>
      <c r="D117" s="10">
        <v>-2.2000000000000002</v>
      </c>
      <c r="E117" s="10">
        <v>3.9</v>
      </c>
      <c r="F117" s="10">
        <v>10.199999999999999</v>
      </c>
      <c r="G117" s="10">
        <v>10.9</v>
      </c>
      <c r="H117" s="10">
        <v>0</v>
      </c>
      <c r="I117" s="153">
        <f>(C116*C117+D116*D117+E116*E117+F116*F117+G116*G117)/I116</f>
        <v>3.0920000000000001</v>
      </c>
      <c r="J117" s="10">
        <v>12.7</v>
      </c>
      <c r="K117" s="95">
        <v>6.7</v>
      </c>
      <c r="L117" s="95">
        <v>2.4</v>
      </c>
      <c r="M117" s="95">
        <v>2</v>
      </c>
      <c r="N117" s="153">
        <f>(J116*J117+K116*K117+L116*L117+M116*M117)/N116</f>
        <v>4.0402173913043482</v>
      </c>
      <c r="O117" s="154">
        <f>(C117*C116+D117*D116+E117*E116+F117*F116+G117*G116+H117*H116+J117*J116+K117*K116+L117*L116+M117*M116)/O116</f>
        <v>3.4940092165898617</v>
      </c>
      <c r="P117" s="161">
        <f>(I117*I116+N117*N116)/P116</f>
        <v>3.4940092165898617</v>
      </c>
    </row>
    <row r="118" spans="2:16" ht="19.5">
      <c r="B118" s="149" t="s">
        <v>212</v>
      </c>
      <c r="C118" s="13">
        <f t="shared" ref="C118:H118" si="44">C116*(13-C117)</f>
        <v>443.3</v>
      </c>
      <c r="D118" s="12">
        <f t="shared" si="44"/>
        <v>425.59999999999997</v>
      </c>
      <c r="E118" s="12">
        <f t="shared" si="44"/>
        <v>282.09999999999997</v>
      </c>
      <c r="F118" s="12">
        <f t="shared" si="44"/>
        <v>56.000000000000014</v>
      </c>
      <c r="G118" s="12">
        <f t="shared" si="44"/>
        <v>31.499999999999993</v>
      </c>
      <c r="H118" s="12">
        <f t="shared" si="44"/>
        <v>0</v>
      </c>
      <c r="I118" s="155">
        <f>SUM(C118:G118)</f>
        <v>1238.5</v>
      </c>
      <c r="J118" s="12">
        <f>J116*(13-J117)</f>
        <v>1.5000000000000036</v>
      </c>
      <c r="K118" s="12">
        <f>K116*(13-K117)</f>
        <v>163.79999999999998</v>
      </c>
      <c r="L118" s="12">
        <f>L116*(13-L117)</f>
        <v>318</v>
      </c>
      <c r="M118" s="12">
        <f>M116*(13-M117)</f>
        <v>341</v>
      </c>
      <c r="N118" s="155">
        <f>SUM(J118:M118)</f>
        <v>824.3</v>
      </c>
      <c r="O118" s="156">
        <f>O116*(13-O117)</f>
        <v>2062.7999999999997</v>
      </c>
      <c r="P118" s="162">
        <f>P116*(13-P117)</f>
        <v>2062.7999999999997</v>
      </c>
    </row>
    <row r="119" spans="2:16" ht="19.5">
      <c r="B119" s="149" t="s">
        <v>213</v>
      </c>
      <c r="C119" s="13">
        <f t="shared" ref="C119:H119" si="45">C116*(17-C117)</f>
        <v>567.30000000000007</v>
      </c>
      <c r="D119" s="12">
        <f t="shared" si="45"/>
        <v>537.6</v>
      </c>
      <c r="E119" s="12">
        <f t="shared" si="45"/>
        <v>406.09999999999997</v>
      </c>
      <c r="F119" s="12">
        <f t="shared" si="45"/>
        <v>136</v>
      </c>
      <c r="G119" s="12">
        <f t="shared" si="45"/>
        <v>91.5</v>
      </c>
      <c r="H119" s="12">
        <f t="shared" si="45"/>
        <v>0</v>
      </c>
      <c r="I119" s="155">
        <f>SUM(C119:G119)</f>
        <v>1738.5</v>
      </c>
      <c r="J119" s="12">
        <f>J116*(17-J117)</f>
        <v>21.500000000000004</v>
      </c>
      <c r="K119" s="12">
        <f>K116*(17-K117)</f>
        <v>267.8</v>
      </c>
      <c r="L119" s="12">
        <f>L116*(17-L117)</f>
        <v>438</v>
      </c>
      <c r="M119" s="12">
        <f>M116*(17-M117)</f>
        <v>465</v>
      </c>
      <c r="N119" s="155">
        <f>SUM(J119:M119)</f>
        <v>1192.3</v>
      </c>
      <c r="O119" s="156">
        <f>O116*(17-O117)</f>
        <v>2930.7999999999997</v>
      </c>
      <c r="P119" s="162">
        <f>P116*(17-P117)</f>
        <v>2930.7999999999997</v>
      </c>
    </row>
    <row r="120" spans="2:16" ht="19.5">
      <c r="B120" s="149" t="s">
        <v>214</v>
      </c>
      <c r="C120" s="17">
        <f t="shared" ref="C120:H120" si="46">C116*(18-C117)</f>
        <v>598.30000000000007</v>
      </c>
      <c r="D120" s="16">
        <f t="shared" si="46"/>
        <v>565.6</v>
      </c>
      <c r="E120" s="16">
        <f t="shared" si="46"/>
        <v>437.09999999999997</v>
      </c>
      <c r="F120" s="16">
        <f t="shared" si="46"/>
        <v>156</v>
      </c>
      <c r="G120" s="16">
        <f t="shared" si="46"/>
        <v>106.5</v>
      </c>
      <c r="H120" s="16">
        <f t="shared" si="46"/>
        <v>0</v>
      </c>
      <c r="I120" s="155">
        <f>SUM(C120:G120)</f>
        <v>1863.5</v>
      </c>
      <c r="J120" s="16">
        <f>J116*(18-J117)</f>
        <v>26.500000000000004</v>
      </c>
      <c r="K120" s="16">
        <f>K116*(18-K117)</f>
        <v>293.8</v>
      </c>
      <c r="L120" s="16">
        <f>L116*(18-L117)</f>
        <v>468</v>
      </c>
      <c r="M120" s="16">
        <f>M116*(18-M117)</f>
        <v>496</v>
      </c>
      <c r="N120" s="155">
        <f>SUM(J120:M120)</f>
        <v>1284.3</v>
      </c>
      <c r="O120" s="157">
        <f>O116*(18-O117)</f>
        <v>3147.7999999999997</v>
      </c>
      <c r="P120" s="163">
        <f>P116*(18-P117)</f>
        <v>3147.7999999999997</v>
      </c>
    </row>
    <row r="121" spans="2:16" ht="20.25" thickBot="1">
      <c r="B121" s="347" t="s">
        <v>215</v>
      </c>
      <c r="C121" s="21">
        <f t="shared" ref="C121:H121" si="47">C116*(19-C117)</f>
        <v>629.30000000000007</v>
      </c>
      <c r="D121" s="20">
        <f t="shared" si="47"/>
        <v>593.6</v>
      </c>
      <c r="E121" s="20">
        <f t="shared" si="47"/>
        <v>468.09999999999997</v>
      </c>
      <c r="F121" s="20">
        <f t="shared" si="47"/>
        <v>176</v>
      </c>
      <c r="G121" s="20">
        <f t="shared" si="47"/>
        <v>121.5</v>
      </c>
      <c r="H121" s="20">
        <f t="shared" si="47"/>
        <v>0</v>
      </c>
      <c r="I121" s="164">
        <f>SUM(C121:G121)</f>
        <v>1988.5</v>
      </c>
      <c r="J121" s="20">
        <f>J116*(19-J117)</f>
        <v>31.500000000000004</v>
      </c>
      <c r="K121" s="20">
        <f>K116*(19-K117)</f>
        <v>319.8</v>
      </c>
      <c r="L121" s="20">
        <f>L116*(19-L117)</f>
        <v>498.00000000000006</v>
      </c>
      <c r="M121" s="20">
        <f>M116*(19-M117)</f>
        <v>527</v>
      </c>
      <c r="N121" s="164">
        <f>SUM(J121:M121)</f>
        <v>1376.3000000000002</v>
      </c>
      <c r="O121" s="165">
        <f>O116*(19-O117)</f>
        <v>3364.7999999999997</v>
      </c>
      <c r="P121" s="166">
        <f>P116*(19-P117)</f>
        <v>3364.7999999999997</v>
      </c>
    </row>
    <row r="122" spans="2:16" ht="15.75" thickBot="1">
      <c r="B122" s="1"/>
      <c r="C122" s="1"/>
      <c r="D122" s="2"/>
      <c r="E122" s="2"/>
      <c r="F122" s="2"/>
      <c r="G122" s="1"/>
      <c r="H122" s="3"/>
      <c r="I122" s="2"/>
      <c r="J122" s="3"/>
      <c r="K122" s="2"/>
      <c r="L122" s="2"/>
      <c r="M122" s="1"/>
      <c r="N122" s="2"/>
      <c r="O122" s="1"/>
    </row>
    <row r="123" spans="2:16" ht="24" thickBot="1">
      <c r="B123" s="473" t="s">
        <v>393</v>
      </c>
      <c r="C123" s="474"/>
      <c r="D123" s="474"/>
      <c r="E123" s="474"/>
      <c r="F123" s="474"/>
      <c r="G123" s="474"/>
      <c r="H123" s="474"/>
      <c r="I123" s="474"/>
      <c r="J123" s="474"/>
      <c r="K123" s="474"/>
      <c r="L123" s="470" t="s">
        <v>229</v>
      </c>
      <c r="M123" s="471"/>
      <c r="N123" s="471"/>
      <c r="O123" s="471"/>
      <c r="P123" s="472"/>
    </row>
    <row r="124" spans="2:16" ht="15.75">
      <c r="B124" s="465" t="s">
        <v>195</v>
      </c>
      <c r="C124" s="461" t="s">
        <v>196</v>
      </c>
      <c r="D124" s="461" t="s">
        <v>197</v>
      </c>
      <c r="E124" s="461" t="s">
        <v>198</v>
      </c>
      <c r="F124" s="461" t="s">
        <v>199</v>
      </c>
      <c r="G124" s="461" t="s">
        <v>200</v>
      </c>
      <c r="H124" s="461" t="s">
        <v>201</v>
      </c>
      <c r="I124" s="467" t="s">
        <v>202</v>
      </c>
      <c r="J124" s="461" t="s">
        <v>203</v>
      </c>
      <c r="K124" s="461" t="s">
        <v>204</v>
      </c>
      <c r="L124" s="461" t="s">
        <v>205</v>
      </c>
      <c r="M124" s="461" t="s">
        <v>206</v>
      </c>
      <c r="N124" s="467" t="s">
        <v>207</v>
      </c>
      <c r="O124" s="456" t="s">
        <v>208</v>
      </c>
      <c r="P124" s="457"/>
    </row>
    <row r="125" spans="2:16" ht="16.5" thickBot="1">
      <c r="B125" s="466"/>
      <c r="C125" s="462"/>
      <c r="D125" s="462"/>
      <c r="E125" s="462"/>
      <c r="F125" s="462"/>
      <c r="G125" s="462"/>
      <c r="H125" s="462"/>
      <c r="I125" s="462"/>
      <c r="J125" s="462"/>
      <c r="K125" s="462"/>
      <c r="L125" s="462"/>
      <c r="M125" s="462"/>
      <c r="N125" s="462"/>
      <c r="O125" s="145" t="s">
        <v>209</v>
      </c>
      <c r="P125" s="30" t="s">
        <v>210</v>
      </c>
    </row>
    <row r="126" spans="2:16">
      <c r="B126" s="148" t="s">
        <v>211</v>
      </c>
      <c r="C126" s="146">
        <v>31</v>
      </c>
      <c r="D126" s="8">
        <v>28</v>
      </c>
      <c r="E126" s="8">
        <v>31</v>
      </c>
      <c r="F126" s="8">
        <v>25</v>
      </c>
      <c r="G126" s="8">
        <v>10</v>
      </c>
      <c r="H126" s="8">
        <v>0</v>
      </c>
      <c r="I126" s="168">
        <f>SUM(C126:G126)</f>
        <v>125</v>
      </c>
      <c r="J126" s="8">
        <v>20</v>
      </c>
      <c r="K126" s="8">
        <v>31</v>
      </c>
      <c r="L126" s="8">
        <v>30</v>
      </c>
      <c r="M126" s="8">
        <v>31</v>
      </c>
      <c r="N126" s="168">
        <f>SUM(J126:M126)</f>
        <v>112</v>
      </c>
      <c r="O126" s="167">
        <f>SUM(C126:H126,J126:M126)</f>
        <v>237</v>
      </c>
      <c r="P126" s="169">
        <f>I126+N126</f>
        <v>237</v>
      </c>
    </row>
    <row r="127" spans="2:16" ht="19.5">
      <c r="B127" s="149" t="s">
        <v>485</v>
      </c>
      <c r="C127" s="147">
        <v>0.1</v>
      </c>
      <c r="D127" s="10">
        <v>5.3</v>
      </c>
      <c r="E127" s="10">
        <v>5.6</v>
      </c>
      <c r="F127" s="10">
        <v>6.3</v>
      </c>
      <c r="G127" s="10">
        <v>11</v>
      </c>
      <c r="H127" s="10">
        <v>0</v>
      </c>
      <c r="I127" s="153">
        <f>(C126*C127+D126*D127+E126*E127+F126*F127+G126*G127)/I126</f>
        <v>4.7408000000000001</v>
      </c>
      <c r="J127" s="10">
        <v>11.8</v>
      </c>
      <c r="K127" s="95">
        <v>9.1999999999999993</v>
      </c>
      <c r="L127" s="95">
        <v>4.5999999999999996</v>
      </c>
      <c r="M127" s="95">
        <v>1.5</v>
      </c>
      <c r="N127" s="153">
        <f>(J126*J127+K126*K127+L126*L127+M126*M127)/N126</f>
        <v>6.3008928571428573</v>
      </c>
      <c r="O127" s="154">
        <f>(C127*C126+D127*D126+E127*E126+F127*F126+G127*G126+H127*H126+J127*J126+K127*K126+L127*L126+M127*M126)/O126</f>
        <v>5.478059071729958</v>
      </c>
      <c r="P127" s="161">
        <f>(I127*I126+N127*N126)/P126</f>
        <v>5.4780590717299589</v>
      </c>
    </row>
    <row r="128" spans="2:16" ht="19.5">
      <c r="B128" s="149" t="s">
        <v>212</v>
      </c>
      <c r="C128" s="13">
        <f t="shared" ref="C128:H128" si="48">C126*(13-C127)</f>
        <v>399.90000000000003</v>
      </c>
      <c r="D128" s="12">
        <f t="shared" si="48"/>
        <v>215.6</v>
      </c>
      <c r="E128" s="12">
        <f t="shared" si="48"/>
        <v>229.4</v>
      </c>
      <c r="F128" s="12">
        <f t="shared" si="48"/>
        <v>167.5</v>
      </c>
      <c r="G128" s="12">
        <f t="shared" si="48"/>
        <v>20</v>
      </c>
      <c r="H128" s="12">
        <f t="shared" si="48"/>
        <v>0</v>
      </c>
      <c r="I128" s="155">
        <f>SUM(C128:G128)</f>
        <v>1032.4000000000001</v>
      </c>
      <c r="J128" s="12">
        <f>J126*(13-J127)</f>
        <v>23.999999999999986</v>
      </c>
      <c r="K128" s="12">
        <f>K126*(13-K127)</f>
        <v>117.80000000000003</v>
      </c>
      <c r="L128" s="12">
        <f>L126*(13-L127)</f>
        <v>252</v>
      </c>
      <c r="M128" s="12">
        <f>M126*(13-M127)</f>
        <v>356.5</v>
      </c>
      <c r="N128" s="155">
        <f>SUM(J128:M128)</f>
        <v>750.3</v>
      </c>
      <c r="O128" s="156">
        <f>O126*(13-O127)</f>
        <v>1782.7</v>
      </c>
      <c r="P128" s="162">
        <f>P126*(13-P127)</f>
        <v>1782.6999999999998</v>
      </c>
    </row>
    <row r="129" spans="2:16" ht="19.5">
      <c r="B129" s="149" t="s">
        <v>213</v>
      </c>
      <c r="C129" s="13">
        <f t="shared" ref="C129:H129" si="49">C126*(17-C127)</f>
        <v>523.9</v>
      </c>
      <c r="D129" s="12">
        <f t="shared" si="49"/>
        <v>327.59999999999997</v>
      </c>
      <c r="E129" s="12">
        <f t="shared" si="49"/>
        <v>353.40000000000003</v>
      </c>
      <c r="F129" s="12">
        <f t="shared" si="49"/>
        <v>267.5</v>
      </c>
      <c r="G129" s="12">
        <f t="shared" si="49"/>
        <v>60</v>
      </c>
      <c r="H129" s="12">
        <f t="shared" si="49"/>
        <v>0</v>
      </c>
      <c r="I129" s="155">
        <f>SUM(C129:G129)</f>
        <v>1532.4</v>
      </c>
      <c r="J129" s="12">
        <f>J126*(17-J127)</f>
        <v>103.99999999999999</v>
      </c>
      <c r="K129" s="12">
        <f>K126*(17-K127)</f>
        <v>241.8</v>
      </c>
      <c r="L129" s="12">
        <f>L126*(17-L127)</f>
        <v>372</v>
      </c>
      <c r="M129" s="12">
        <f>M126*(17-M127)</f>
        <v>480.5</v>
      </c>
      <c r="N129" s="155">
        <f>SUM(J129:M129)</f>
        <v>1198.3</v>
      </c>
      <c r="O129" s="156">
        <f>O126*(17-O127)</f>
        <v>2730.7</v>
      </c>
      <c r="P129" s="162">
        <f>P126*(17-P127)</f>
        <v>2730.7</v>
      </c>
    </row>
    <row r="130" spans="2:16" ht="19.5">
      <c r="B130" s="149" t="s">
        <v>214</v>
      </c>
      <c r="C130" s="17">
        <f t="shared" ref="C130:H130" si="50">C126*(18-C127)</f>
        <v>554.9</v>
      </c>
      <c r="D130" s="16">
        <f t="shared" si="50"/>
        <v>355.59999999999997</v>
      </c>
      <c r="E130" s="16">
        <f t="shared" si="50"/>
        <v>384.40000000000003</v>
      </c>
      <c r="F130" s="16">
        <f t="shared" si="50"/>
        <v>292.5</v>
      </c>
      <c r="G130" s="16">
        <f t="shared" si="50"/>
        <v>70</v>
      </c>
      <c r="H130" s="16">
        <f t="shared" si="50"/>
        <v>0</v>
      </c>
      <c r="I130" s="155">
        <f>SUM(C130:G130)</f>
        <v>1657.4</v>
      </c>
      <c r="J130" s="16">
        <f>J126*(18-J127)</f>
        <v>123.99999999999999</v>
      </c>
      <c r="K130" s="16">
        <f>K126*(18-K127)</f>
        <v>272.8</v>
      </c>
      <c r="L130" s="16">
        <f>L126*(18-L127)</f>
        <v>402</v>
      </c>
      <c r="M130" s="16">
        <f>M126*(18-M127)</f>
        <v>511.5</v>
      </c>
      <c r="N130" s="155">
        <f>SUM(J130:M130)</f>
        <v>1310.3</v>
      </c>
      <c r="O130" s="157">
        <f>O126*(18-O127)</f>
        <v>2967.7</v>
      </c>
      <c r="P130" s="163">
        <f>P126*(18-P127)</f>
        <v>2967.7</v>
      </c>
    </row>
    <row r="131" spans="2:16" ht="20.25" thickBot="1">
      <c r="B131" s="347" t="s">
        <v>215</v>
      </c>
      <c r="C131" s="21">
        <f t="shared" ref="C131:H131" si="51">C126*(19-C127)</f>
        <v>585.9</v>
      </c>
      <c r="D131" s="20">
        <f t="shared" si="51"/>
        <v>383.59999999999997</v>
      </c>
      <c r="E131" s="20">
        <f t="shared" si="51"/>
        <v>415.40000000000003</v>
      </c>
      <c r="F131" s="20">
        <f t="shared" si="51"/>
        <v>317.5</v>
      </c>
      <c r="G131" s="20">
        <f t="shared" si="51"/>
        <v>80</v>
      </c>
      <c r="H131" s="20">
        <f t="shared" si="51"/>
        <v>0</v>
      </c>
      <c r="I131" s="164">
        <f>SUM(C131:G131)</f>
        <v>1782.4</v>
      </c>
      <c r="J131" s="20">
        <f>J126*(19-J127)</f>
        <v>144</v>
      </c>
      <c r="K131" s="20">
        <f>K126*(19-K127)</f>
        <v>303.8</v>
      </c>
      <c r="L131" s="20">
        <f>L126*(19-L127)</f>
        <v>432</v>
      </c>
      <c r="M131" s="20">
        <f>M126*(19-M127)</f>
        <v>542.5</v>
      </c>
      <c r="N131" s="164">
        <f>SUM(J131:M131)</f>
        <v>1422.3</v>
      </c>
      <c r="O131" s="165">
        <f>O126*(19-O127)</f>
        <v>3204.7</v>
      </c>
      <c r="P131" s="166">
        <f>P126*(19-P127)</f>
        <v>3204.7</v>
      </c>
    </row>
    <row r="132" spans="2:16" ht="15.75" thickBot="1"/>
    <row r="133" spans="2:16" ht="24" thickBot="1">
      <c r="B133" s="473" t="s">
        <v>393</v>
      </c>
      <c r="C133" s="474"/>
      <c r="D133" s="474"/>
      <c r="E133" s="474"/>
      <c r="F133" s="474"/>
      <c r="G133" s="474"/>
      <c r="H133" s="474"/>
      <c r="I133" s="474"/>
      <c r="J133" s="474"/>
      <c r="K133" s="474"/>
      <c r="L133" s="470" t="s">
        <v>230</v>
      </c>
      <c r="M133" s="471"/>
      <c r="N133" s="471"/>
      <c r="O133" s="471"/>
      <c r="P133" s="472"/>
    </row>
    <row r="134" spans="2:16" ht="15.75">
      <c r="B134" s="465" t="s">
        <v>195</v>
      </c>
      <c r="C134" s="461" t="s">
        <v>196</v>
      </c>
      <c r="D134" s="461" t="s">
        <v>197</v>
      </c>
      <c r="E134" s="461" t="s">
        <v>198</v>
      </c>
      <c r="F134" s="461" t="s">
        <v>199</v>
      </c>
      <c r="G134" s="461" t="s">
        <v>200</v>
      </c>
      <c r="H134" s="461" t="s">
        <v>201</v>
      </c>
      <c r="I134" s="467" t="s">
        <v>202</v>
      </c>
      <c r="J134" s="461" t="s">
        <v>203</v>
      </c>
      <c r="K134" s="461" t="s">
        <v>204</v>
      </c>
      <c r="L134" s="461" t="s">
        <v>205</v>
      </c>
      <c r="M134" s="461" t="s">
        <v>206</v>
      </c>
      <c r="N134" s="467" t="s">
        <v>207</v>
      </c>
      <c r="O134" s="456" t="s">
        <v>208</v>
      </c>
      <c r="P134" s="457"/>
    </row>
    <row r="135" spans="2:16" ht="16.5" thickBot="1">
      <c r="B135" s="466"/>
      <c r="C135" s="462"/>
      <c r="D135" s="462"/>
      <c r="E135" s="462"/>
      <c r="F135" s="462"/>
      <c r="G135" s="462"/>
      <c r="H135" s="462"/>
      <c r="I135" s="462"/>
      <c r="J135" s="462"/>
      <c r="K135" s="462"/>
      <c r="L135" s="462"/>
      <c r="M135" s="462"/>
      <c r="N135" s="462"/>
      <c r="O135" s="145" t="s">
        <v>209</v>
      </c>
      <c r="P135" s="30" t="s">
        <v>210</v>
      </c>
    </row>
    <row r="136" spans="2:16">
      <c r="B136" s="148" t="s">
        <v>211</v>
      </c>
      <c r="C136" s="146">
        <v>31</v>
      </c>
      <c r="D136" s="8">
        <v>28</v>
      </c>
      <c r="E136" s="8">
        <v>31</v>
      </c>
      <c r="F136" s="8">
        <v>20</v>
      </c>
      <c r="G136" s="8">
        <v>21</v>
      </c>
      <c r="H136" s="8">
        <v>10</v>
      </c>
      <c r="I136" s="168">
        <f>SUM(C136:G136)</f>
        <v>131</v>
      </c>
      <c r="J136" s="8">
        <v>20</v>
      </c>
      <c r="K136" s="8">
        <v>31</v>
      </c>
      <c r="L136" s="8">
        <v>30</v>
      </c>
      <c r="M136" s="8">
        <v>31</v>
      </c>
      <c r="N136" s="168">
        <f>SUM(J136:M136)</f>
        <v>112</v>
      </c>
      <c r="O136" s="167">
        <f>SUM(C136:H136,J136:M136)</f>
        <v>253</v>
      </c>
      <c r="P136" s="169">
        <f>I136+N136</f>
        <v>243</v>
      </c>
    </row>
    <row r="137" spans="2:16" ht="19.5">
      <c r="B137" s="149" t="s">
        <v>485</v>
      </c>
      <c r="C137" s="147">
        <v>1.6</v>
      </c>
      <c r="D137" s="10">
        <v>1.4</v>
      </c>
      <c r="E137" s="10">
        <v>0.2</v>
      </c>
      <c r="F137" s="10">
        <v>6.3</v>
      </c>
      <c r="G137" s="10">
        <v>10.4</v>
      </c>
      <c r="H137" s="10">
        <v>12</v>
      </c>
      <c r="I137" s="153">
        <f>(C136*C137+D136*D137+E136*E137+F136*F137+G136*G137)/I136</f>
        <v>3.3541984732824424</v>
      </c>
      <c r="J137" s="10">
        <v>11.2</v>
      </c>
      <c r="K137" s="95">
        <v>9.1999999999999993</v>
      </c>
      <c r="L137" s="95">
        <v>4.0999999999999996</v>
      </c>
      <c r="M137" s="95">
        <v>1.2</v>
      </c>
      <c r="N137" s="153">
        <f>(J136*J137+K136*K137+L136*L137+M136*M137)/N136</f>
        <v>5.9767857142857137</v>
      </c>
      <c r="O137" s="154">
        <f>(C137*C136+D137*D136+E137*E136+F137*F136+G137*G136+H137*H136+J137*J136+K137*K136+L137*L136+M137*M136)/O136</f>
        <v>4.8569169960474303</v>
      </c>
      <c r="P137" s="161">
        <f>(I137*I136+N137*N136)/P136</f>
        <v>4.5629629629629624</v>
      </c>
    </row>
    <row r="138" spans="2:16" ht="19.5">
      <c r="B138" s="149" t="s">
        <v>212</v>
      </c>
      <c r="C138" s="13">
        <f t="shared" ref="C138:H138" si="52">C136*(13-C137)</f>
        <v>353.40000000000003</v>
      </c>
      <c r="D138" s="12">
        <f t="shared" si="52"/>
        <v>324.8</v>
      </c>
      <c r="E138" s="12">
        <f t="shared" si="52"/>
        <v>396.8</v>
      </c>
      <c r="F138" s="12">
        <f t="shared" si="52"/>
        <v>134</v>
      </c>
      <c r="G138" s="12">
        <f t="shared" si="52"/>
        <v>54.599999999999994</v>
      </c>
      <c r="H138" s="12">
        <f t="shared" si="52"/>
        <v>10</v>
      </c>
      <c r="I138" s="155">
        <f>SUM(C138:G138)</f>
        <v>1263.5999999999999</v>
      </c>
      <c r="J138" s="12">
        <f>J136*(13-J137)</f>
        <v>36.000000000000014</v>
      </c>
      <c r="K138" s="12">
        <f>K136*(13-K137)</f>
        <v>117.80000000000003</v>
      </c>
      <c r="L138" s="12">
        <f>L136*(13-L137)</f>
        <v>267</v>
      </c>
      <c r="M138" s="12">
        <f>M136*(13-M137)</f>
        <v>365.8</v>
      </c>
      <c r="N138" s="155">
        <f>SUM(J138:M138)</f>
        <v>786.60000000000014</v>
      </c>
      <c r="O138" s="156">
        <f>O136*(13-O137)</f>
        <v>2060.1999999999998</v>
      </c>
      <c r="P138" s="162">
        <f>P136*(13-P137)</f>
        <v>2050.1999999999998</v>
      </c>
    </row>
    <row r="139" spans="2:16" ht="19.5">
      <c r="B139" s="149" t="s">
        <v>213</v>
      </c>
      <c r="C139" s="13">
        <f t="shared" ref="C139:H139" si="53">C136*(17-C137)</f>
        <v>477.40000000000003</v>
      </c>
      <c r="D139" s="12">
        <f t="shared" si="53"/>
        <v>436.8</v>
      </c>
      <c r="E139" s="12">
        <f t="shared" si="53"/>
        <v>520.80000000000007</v>
      </c>
      <c r="F139" s="12">
        <f t="shared" si="53"/>
        <v>214</v>
      </c>
      <c r="G139" s="12">
        <f t="shared" si="53"/>
        <v>138.6</v>
      </c>
      <c r="H139" s="12">
        <f t="shared" si="53"/>
        <v>50</v>
      </c>
      <c r="I139" s="155">
        <f>SUM(C139:G139)</f>
        <v>1787.6</v>
      </c>
      <c r="J139" s="12">
        <f>J136*(17-J137)</f>
        <v>116.00000000000001</v>
      </c>
      <c r="K139" s="12">
        <f>K136*(17-K137)</f>
        <v>241.8</v>
      </c>
      <c r="L139" s="12">
        <f>L136*(17-L137)</f>
        <v>387</v>
      </c>
      <c r="M139" s="12">
        <f>M136*(17-M137)</f>
        <v>489.8</v>
      </c>
      <c r="N139" s="155">
        <f>SUM(J139:M139)</f>
        <v>1234.5999999999999</v>
      </c>
      <c r="O139" s="156">
        <f>O136*(17-O137)</f>
        <v>3072.2</v>
      </c>
      <c r="P139" s="162">
        <f>P136*(17-P137)</f>
        <v>3022.2</v>
      </c>
    </row>
    <row r="140" spans="2:16" ht="20.25" thickBot="1">
      <c r="B140" s="347" t="s">
        <v>214</v>
      </c>
      <c r="C140" s="17">
        <f t="shared" ref="C140:H140" si="54">C136*(18-C137)</f>
        <v>508.4</v>
      </c>
      <c r="D140" s="16">
        <f t="shared" si="54"/>
        <v>464.80000000000007</v>
      </c>
      <c r="E140" s="16">
        <f t="shared" si="54"/>
        <v>551.80000000000007</v>
      </c>
      <c r="F140" s="16">
        <f t="shared" si="54"/>
        <v>234</v>
      </c>
      <c r="G140" s="16">
        <f t="shared" si="54"/>
        <v>159.6</v>
      </c>
      <c r="H140" s="16">
        <f t="shared" si="54"/>
        <v>60</v>
      </c>
      <c r="I140" s="155">
        <f>SUM(C140:G140)</f>
        <v>1918.6</v>
      </c>
      <c r="J140" s="16">
        <f>J136*(18-J137)</f>
        <v>136</v>
      </c>
      <c r="K140" s="16">
        <f>K136*(18-K137)</f>
        <v>272.8</v>
      </c>
      <c r="L140" s="16">
        <f>L136*(18-L137)</f>
        <v>417</v>
      </c>
      <c r="M140" s="16">
        <f>M136*(18-M137)</f>
        <v>520.80000000000007</v>
      </c>
      <c r="N140" s="155">
        <f>SUM(J140:M140)</f>
        <v>1346.6</v>
      </c>
      <c r="O140" s="157">
        <f>O136*(18-O137)</f>
        <v>3325.2</v>
      </c>
      <c r="P140" s="163">
        <f>P136*(18-P137)</f>
        <v>3265.2</v>
      </c>
    </row>
    <row r="141" spans="2:16" ht="20.25" thickBot="1">
      <c r="B141" s="346" t="s">
        <v>215</v>
      </c>
      <c r="C141" s="20">
        <f t="shared" ref="C141:H141" si="55">C136*(19-C137)</f>
        <v>539.4</v>
      </c>
      <c r="D141" s="20">
        <f t="shared" si="55"/>
        <v>492.80000000000007</v>
      </c>
      <c r="E141" s="20">
        <f t="shared" si="55"/>
        <v>582.80000000000007</v>
      </c>
      <c r="F141" s="20">
        <f t="shared" si="55"/>
        <v>254</v>
      </c>
      <c r="G141" s="20">
        <f t="shared" si="55"/>
        <v>180.6</v>
      </c>
      <c r="H141" s="20">
        <f t="shared" si="55"/>
        <v>70</v>
      </c>
      <c r="I141" s="164">
        <f>SUM(C141:G141)</f>
        <v>2049.6</v>
      </c>
      <c r="J141" s="20">
        <f>J136*(19-J137)</f>
        <v>156</v>
      </c>
      <c r="K141" s="20">
        <f>K136*(19-K137)</f>
        <v>303.8</v>
      </c>
      <c r="L141" s="20">
        <f>L136*(19-L137)</f>
        <v>447</v>
      </c>
      <c r="M141" s="20">
        <f>M136*(19-M137)</f>
        <v>551.80000000000007</v>
      </c>
      <c r="N141" s="164">
        <f>SUM(J141:M141)</f>
        <v>1458.6</v>
      </c>
      <c r="O141" s="165">
        <f>O136*(19-O137)</f>
        <v>3578.2</v>
      </c>
      <c r="P141" s="166">
        <f>P136*(19-P137)</f>
        <v>3508.2</v>
      </c>
    </row>
    <row r="142" spans="2:16" ht="15.75" thickBot="1">
      <c r="B142" s="1"/>
      <c r="C142" s="1"/>
      <c r="D142" s="2"/>
      <c r="E142" s="2"/>
      <c r="F142" s="2"/>
      <c r="G142" s="1"/>
      <c r="H142" s="3"/>
      <c r="I142" s="2"/>
      <c r="J142" s="3"/>
      <c r="K142" s="2"/>
      <c r="L142" s="2"/>
      <c r="M142" s="1"/>
      <c r="N142" s="2"/>
      <c r="O142" s="1"/>
    </row>
    <row r="143" spans="2:16" ht="24" thickBot="1">
      <c r="B143" s="473" t="s">
        <v>393</v>
      </c>
      <c r="C143" s="474"/>
      <c r="D143" s="474"/>
      <c r="E143" s="474"/>
      <c r="F143" s="474"/>
      <c r="G143" s="474"/>
      <c r="H143" s="474"/>
      <c r="I143" s="474"/>
      <c r="J143" s="474"/>
      <c r="K143" s="474"/>
      <c r="L143" s="470" t="s">
        <v>231</v>
      </c>
      <c r="M143" s="471"/>
      <c r="N143" s="471"/>
      <c r="O143" s="471"/>
      <c r="P143" s="472"/>
    </row>
    <row r="144" spans="2:16" ht="15.75">
      <c r="B144" s="465" t="s">
        <v>195</v>
      </c>
      <c r="C144" s="461" t="s">
        <v>196</v>
      </c>
      <c r="D144" s="461" t="s">
        <v>197</v>
      </c>
      <c r="E144" s="461" t="s">
        <v>198</v>
      </c>
      <c r="F144" s="461" t="s">
        <v>199</v>
      </c>
      <c r="G144" s="461" t="s">
        <v>200</v>
      </c>
      <c r="H144" s="461" t="s">
        <v>201</v>
      </c>
      <c r="I144" s="467" t="s">
        <v>202</v>
      </c>
      <c r="J144" s="461" t="s">
        <v>203</v>
      </c>
      <c r="K144" s="461" t="s">
        <v>204</v>
      </c>
      <c r="L144" s="461" t="s">
        <v>205</v>
      </c>
      <c r="M144" s="461" t="s">
        <v>206</v>
      </c>
      <c r="N144" s="467" t="s">
        <v>207</v>
      </c>
      <c r="O144" s="456" t="s">
        <v>208</v>
      </c>
      <c r="P144" s="457"/>
    </row>
    <row r="145" spans="2:16" ht="16.5" thickBot="1">
      <c r="B145" s="466"/>
      <c r="C145" s="462"/>
      <c r="D145" s="462"/>
      <c r="E145" s="462"/>
      <c r="F145" s="462"/>
      <c r="G145" s="462"/>
      <c r="H145" s="462"/>
      <c r="I145" s="462"/>
      <c r="J145" s="462"/>
      <c r="K145" s="462"/>
      <c r="L145" s="462"/>
      <c r="M145" s="462"/>
      <c r="N145" s="462"/>
      <c r="O145" s="145" t="s">
        <v>209</v>
      </c>
      <c r="P145" s="30" t="s">
        <v>210</v>
      </c>
    </row>
    <row r="146" spans="2:16">
      <c r="B146" s="148" t="s">
        <v>211</v>
      </c>
      <c r="C146" s="146">
        <v>31</v>
      </c>
      <c r="D146" s="8">
        <v>28</v>
      </c>
      <c r="E146" s="8">
        <v>31</v>
      </c>
      <c r="F146" s="8">
        <v>25</v>
      </c>
      <c r="G146" s="8">
        <v>21</v>
      </c>
      <c r="H146" s="8">
        <v>0</v>
      </c>
      <c r="I146" s="168">
        <f>SUM(C146:G146)</f>
        <v>136</v>
      </c>
      <c r="J146" s="8">
        <v>12</v>
      </c>
      <c r="K146" s="8">
        <v>24</v>
      </c>
      <c r="L146" s="8">
        <v>31</v>
      </c>
      <c r="M146" s="8">
        <v>31</v>
      </c>
      <c r="N146" s="168">
        <f>SUM(J146:M146)</f>
        <v>98</v>
      </c>
      <c r="O146" s="167">
        <f>SUM(C146:H146,J146:M146)</f>
        <v>234</v>
      </c>
      <c r="P146" s="169">
        <f>I146+N146</f>
        <v>234</v>
      </c>
    </row>
    <row r="147" spans="2:16" ht="19.5">
      <c r="B147" s="149" t="s">
        <v>485</v>
      </c>
      <c r="C147" s="147">
        <v>0.7</v>
      </c>
      <c r="D147" s="10">
        <v>2</v>
      </c>
      <c r="E147" s="10">
        <v>6.7</v>
      </c>
      <c r="F147" s="10">
        <v>9.6999999999999993</v>
      </c>
      <c r="G147" s="10">
        <v>10.6</v>
      </c>
      <c r="H147" s="10">
        <v>0</v>
      </c>
      <c r="I147" s="153">
        <f>(C146*C147+D146*D147+E146*E147+F146*F147+G146*G147)/I146</f>
        <v>5.5183823529411766</v>
      </c>
      <c r="J147" s="10">
        <v>14.37</v>
      </c>
      <c r="K147" s="95">
        <v>10.306451612903228</v>
      </c>
      <c r="L147" s="95">
        <v>6.2033333333333331</v>
      </c>
      <c r="M147" s="95">
        <v>2.0741935483870968</v>
      </c>
      <c r="N147" s="153">
        <f>(J146*J147+K146*K147+L146*L147+M146*M147)/N146</f>
        <v>6.9020221637041921</v>
      </c>
      <c r="O147" s="154">
        <f>(C147*C146+D147*D146+E147*E146+F147*F146+G147*G146+H147*H146+J147*J146+K147*K146+L147*L146+M147*M146)/O146</f>
        <v>6.0978554360812431</v>
      </c>
      <c r="P147" s="161">
        <f>(I147*I146+N147*N146)/P146</f>
        <v>6.0978554360812431</v>
      </c>
    </row>
    <row r="148" spans="2:16" ht="19.5">
      <c r="B148" s="149" t="s">
        <v>212</v>
      </c>
      <c r="C148" s="13">
        <f t="shared" ref="C148:H148" si="56">C146*(13-C147)</f>
        <v>381.3</v>
      </c>
      <c r="D148" s="12">
        <f t="shared" si="56"/>
        <v>308</v>
      </c>
      <c r="E148" s="12">
        <f t="shared" si="56"/>
        <v>195.29999999999998</v>
      </c>
      <c r="F148" s="12">
        <f t="shared" si="56"/>
        <v>82.500000000000014</v>
      </c>
      <c r="G148" s="12">
        <f t="shared" si="56"/>
        <v>50.400000000000006</v>
      </c>
      <c r="H148" s="12">
        <f t="shared" si="56"/>
        <v>0</v>
      </c>
      <c r="I148" s="155">
        <f>SUM(C148:G148)</f>
        <v>1017.4999999999999</v>
      </c>
      <c r="J148" s="12">
        <f>J146*(13-J147)</f>
        <v>-16.439999999999991</v>
      </c>
      <c r="K148" s="12">
        <f>K146*(13-K147)</f>
        <v>64.645161290322534</v>
      </c>
      <c r="L148" s="12">
        <f>L146*(13-L147)</f>
        <v>210.69666666666666</v>
      </c>
      <c r="M148" s="12">
        <f>M146*(13-M147)</f>
        <v>338.7</v>
      </c>
      <c r="N148" s="155">
        <f>SUM(J148:M148)</f>
        <v>597.60182795698915</v>
      </c>
      <c r="O148" s="156">
        <f>O146*(13-O147)</f>
        <v>1615.1018279569892</v>
      </c>
      <c r="P148" s="162">
        <f>P146*(13-P147)</f>
        <v>1615.1018279569892</v>
      </c>
    </row>
    <row r="149" spans="2:16" ht="19.5">
      <c r="B149" s="149" t="s">
        <v>213</v>
      </c>
      <c r="C149" s="13">
        <f t="shared" ref="C149:H149" si="57">C146*(17-C147)</f>
        <v>505.3</v>
      </c>
      <c r="D149" s="12">
        <f t="shared" si="57"/>
        <v>420</v>
      </c>
      <c r="E149" s="12">
        <f t="shared" si="57"/>
        <v>319.3</v>
      </c>
      <c r="F149" s="12">
        <f t="shared" si="57"/>
        <v>182.50000000000003</v>
      </c>
      <c r="G149" s="12">
        <f t="shared" si="57"/>
        <v>134.4</v>
      </c>
      <c r="H149" s="12">
        <f t="shared" si="57"/>
        <v>0</v>
      </c>
      <c r="I149" s="155">
        <f>SUM(C149:G149)</f>
        <v>1561.5</v>
      </c>
      <c r="J149" s="12">
        <f>J146*(17-J147)</f>
        <v>31.560000000000009</v>
      </c>
      <c r="K149" s="12">
        <f>K146*(17-K147)</f>
        <v>160.64516129032253</v>
      </c>
      <c r="L149" s="12">
        <f>L146*(17-L147)</f>
        <v>334.69666666666666</v>
      </c>
      <c r="M149" s="12">
        <f>M146*(17-M147)</f>
        <v>462.7</v>
      </c>
      <c r="N149" s="155">
        <f>SUM(J149:M149)</f>
        <v>989.60182795698915</v>
      </c>
      <c r="O149" s="156">
        <f>O146*(17-O147)</f>
        <v>2551.1018279569889</v>
      </c>
      <c r="P149" s="162">
        <f>P146*(17-P147)</f>
        <v>2551.1018279569889</v>
      </c>
    </row>
    <row r="150" spans="2:16" ht="19.5">
      <c r="B150" s="149" t="s">
        <v>214</v>
      </c>
      <c r="C150" s="17">
        <f t="shared" ref="C150:H150" si="58">C146*(18-C147)</f>
        <v>536.30000000000007</v>
      </c>
      <c r="D150" s="16">
        <f t="shared" si="58"/>
        <v>448</v>
      </c>
      <c r="E150" s="16">
        <f t="shared" si="58"/>
        <v>350.3</v>
      </c>
      <c r="F150" s="16">
        <f t="shared" si="58"/>
        <v>207.50000000000003</v>
      </c>
      <c r="G150" s="16">
        <f t="shared" si="58"/>
        <v>155.4</v>
      </c>
      <c r="H150" s="16">
        <f t="shared" si="58"/>
        <v>0</v>
      </c>
      <c r="I150" s="155">
        <f>SUM(C150:G150)</f>
        <v>1697.5000000000002</v>
      </c>
      <c r="J150" s="16">
        <f>J146*(18-J147)</f>
        <v>43.560000000000009</v>
      </c>
      <c r="K150" s="16">
        <f>K146*(18-K147)</f>
        <v>184.64516129032253</v>
      </c>
      <c r="L150" s="16">
        <f>L146*(18-L147)</f>
        <v>365.69666666666666</v>
      </c>
      <c r="M150" s="16">
        <f>M146*(18-M147)</f>
        <v>493.7</v>
      </c>
      <c r="N150" s="155">
        <f>SUM(J150:M150)</f>
        <v>1087.6018279569892</v>
      </c>
      <c r="O150" s="157">
        <f>O146*(18-O147)</f>
        <v>2785.1018279569889</v>
      </c>
      <c r="P150" s="163">
        <f>P146*(18-P147)</f>
        <v>2785.1018279569889</v>
      </c>
    </row>
    <row r="151" spans="2:16" ht="20.25" thickBot="1">
      <c r="B151" s="347" t="s">
        <v>215</v>
      </c>
      <c r="C151" s="21">
        <f t="shared" ref="C151:H151" si="59">C146*(19-C147)</f>
        <v>567.30000000000007</v>
      </c>
      <c r="D151" s="20">
        <f t="shared" si="59"/>
        <v>476</v>
      </c>
      <c r="E151" s="20">
        <f t="shared" si="59"/>
        <v>381.3</v>
      </c>
      <c r="F151" s="20">
        <f t="shared" si="59"/>
        <v>232.50000000000003</v>
      </c>
      <c r="G151" s="20">
        <f t="shared" si="59"/>
        <v>176.4</v>
      </c>
      <c r="H151" s="20">
        <f t="shared" si="59"/>
        <v>0</v>
      </c>
      <c r="I151" s="164">
        <f>SUM(C151:G151)</f>
        <v>1833.5000000000002</v>
      </c>
      <c r="J151" s="20">
        <f>J146*(19-J147)</f>
        <v>55.560000000000009</v>
      </c>
      <c r="K151" s="20">
        <f>K146*(19-K147)</f>
        <v>208.64516129032253</v>
      </c>
      <c r="L151" s="20">
        <f>L146*(19-L147)</f>
        <v>396.69666666666666</v>
      </c>
      <c r="M151" s="20">
        <f>M146*(19-M147)</f>
        <v>524.70000000000005</v>
      </c>
      <c r="N151" s="164">
        <f>SUM(J151:M151)</f>
        <v>1185.6018279569894</v>
      </c>
      <c r="O151" s="165">
        <f>O146*(19-O147)</f>
        <v>3019.1018279569889</v>
      </c>
      <c r="P151" s="166">
        <f>P146*(19-P147)</f>
        <v>3019.1018279569889</v>
      </c>
    </row>
    <row r="152" spans="2:16" ht="15.75" thickBot="1">
      <c r="B152" s="24"/>
      <c r="C152" s="25"/>
      <c r="D152" s="25"/>
      <c r="E152" s="25"/>
      <c r="F152" s="25"/>
      <c r="G152" s="25"/>
      <c r="H152" s="25"/>
      <c r="I152" s="26"/>
      <c r="J152" s="25"/>
      <c r="K152" s="25"/>
      <c r="L152" s="25"/>
      <c r="M152" s="25"/>
      <c r="N152" s="26"/>
      <c r="O152" s="27"/>
      <c r="P152" s="27"/>
    </row>
    <row r="153" spans="2:16" ht="24" thickBot="1">
      <c r="B153" s="473" t="s">
        <v>393</v>
      </c>
      <c r="C153" s="474"/>
      <c r="D153" s="474"/>
      <c r="E153" s="474"/>
      <c r="F153" s="474"/>
      <c r="G153" s="474"/>
      <c r="H153" s="474"/>
      <c r="I153" s="474"/>
      <c r="J153" s="474"/>
      <c r="K153" s="474"/>
      <c r="L153" s="470" t="s">
        <v>145</v>
      </c>
      <c r="M153" s="471"/>
      <c r="N153" s="471"/>
      <c r="O153" s="471"/>
      <c r="P153" s="472"/>
    </row>
    <row r="154" spans="2:16" ht="15.75">
      <c r="B154" s="465" t="s">
        <v>195</v>
      </c>
      <c r="C154" s="461" t="s">
        <v>196</v>
      </c>
      <c r="D154" s="461" t="s">
        <v>197</v>
      </c>
      <c r="E154" s="461" t="s">
        <v>198</v>
      </c>
      <c r="F154" s="461" t="s">
        <v>199</v>
      </c>
      <c r="G154" s="461" t="s">
        <v>200</v>
      </c>
      <c r="H154" s="461" t="s">
        <v>201</v>
      </c>
      <c r="I154" s="467" t="s">
        <v>202</v>
      </c>
      <c r="J154" s="461" t="s">
        <v>203</v>
      </c>
      <c r="K154" s="461" t="s">
        <v>204</v>
      </c>
      <c r="L154" s="461" t="s">
        <v>205</v>
      </c>
      <c r="M154" s="461" t="s">
        <v>206</v>
      </c>
      <c r="N154" s="467" t="s">
        <v>207</v>
      </c>
      <c r="O154" s="456" t="s">
        <v>208</v>
      </c>
      <c r="P154" s="457"/>
    </row>
    <row r="155" spans="2:16" ht="16.5" thickBot="1">
      <c r="B155" s="466"/>
      <c r="C155" s="462"/>
      <c r="D155" s="462"/>
      <c r="E155" s="462"/>
      <c r="F155" s="462"/>
      <c r="G155" s="462"/>
      <c r="H155" s="462"/>
      <c r="I155" s="462"/>
      <c r="J155" s="462"/>
      <c r="K155" s="462"/>
      <c r="L155" s="462"/>
      <c r="M155" s="462"/>
      <c r="N155" s="462"/>
      <c r="O155" s="145" t="s">
        <v>209</v>
      </c>
      <c r="P155" s="30" t="s">
        <v>210</v>
      </c>
    </row>
    <row r="156" spans="2:16">
      <c r="B156" s="148" t="s">
        <v>211</v>
      </c>
      <c r="C156" s="146">
        <v>31</v>
      </c>
      <c r="D156" s="8">
        <v>31</v>
      </c>
      <c r="E156" s="8">
        <v>31</v>
      </c>
      <c r="F156" s="8">
        <v>26</v>
      </c>
      <c r="G156" s="8">
        <v>16</v>
      </c>
      <c r="H156" s="8">
        <v>8</v>
      </c>
      <c r="I156" s="168">
        <f>SUM(C156:G156)</f>
        <v>135</v>
      </c>
      <c r="J156" s="8">
        <v>13</v>
      </c>
      <c r="K156" s="8">
        <v>31</v>
      </c>
      <c r="L156" s="8">
        <v>30</v>
      </c>
      <c r="M156" s="8">
        <v>31</v>
      </c>
      <c r="N156" s="168">
        <f>SUM(J156:M156)</f>
        <v>105</v>
      </c>
      <c r="O156" s="167">
        <f>SUM(C156:H156,J156:M156)</f>
        <v>248</v>
      </c>
      <c r="P156" s="169">
        <f>I156+N156</f>
        <v>240</v>
      </c>
    </row>
    <row r="157" spans="2:16" ht="19.5">
      <c r="B157" s="149" t="s">
        <v>485</v>
      </c>
      <c r="C157" s="147">
        <v>1.106451612903226</v>
      </c>
      <c r="D157" s="10">
        <v>9.9999999999999867E-2</v>
      </c>
      <c r="E157" s="10">
        <v>4.4290322580645167</v>
      </c>
      <c r="F157" s="10">
        <v>8.2100000000000009</v>
      </c>
      <c r="G157" s="10">
        <v>13.174193548387098</v>
      </c>
      <c r="H157" s="10">
        <v>16.823333333333334</v>
      </c>
      <c r="I157" s="153">
        <f>(C156*C157+D156*D157+E156*E157+F156*F157+G156*G157)/I156</f>
        <v>4.4366451612903228</v>
      </c>
      <c r="J157" s="10">
        <v>10.5</v>
      </c>
      <c r="K157" s="95">
        <v>8.4</v>
      </c>
      <c r="L157" s="95">
        <v>5.8</v>
      </c>
      <c r="M157" s="95">
        <v>3.7</v>
      </c>
      <c r="N157" s="153">
        <f>(J156*J157+K156*K157+L156*L157+M156*M157)/N156</f>
        <v>6.5295238095238108</v>
      </c>
      <c r="O157" s="154">
        <f>(C157*C156+D157*D156+E157*E156+F157*F156+G157*G156+H157*H156+J157*J156+K157*K156+L157*L156+M157*M156)/O156</f>
        <v>5.722313562261534</v>
      </c>
      <c r="P157" s="161">
        <f>(I157*I156+N157*N156)/P156</f>
        <v>5.3522795698924739</v>
      </c>
    </row>
    <row r="158" spans="2:16" ht="19.5">
      <c r="B158" s="149" t="s">
        <v>212</v>
      </c>
      <c r="C158" s="13">
        <f t="shared" ref="C158:H158" si="60">C156*(13-C157)</f>
        <v>368.7</v>
      </c>
      <c r="D158" s="12">
        <f t="shared" si="60"/>
        <v>399.90000000000003</v>
      </c>
      <c r="E158" s="12">
        <f t="shared" si="60"/>
        <v>265.7</v>
      </c>
      <c r="F158" s="12">
        <f t="shared" si="60"/>
        <v>124.53999999999998</v>
      </c>
      <c r="G158" s="12">
        <f t="shared" si="60"/>
        <v>-2.7870967741935715</v>
      </c>
      <c r="H158" s="12">
        <f t="shared" si="60"/>
        <v>-30.586666666666673</v>
      </c>
      <c r="I158" s="155">
        <f>SUM(C158:G158)</f>
        <v>1156.0529032258064</v>
      </c>
      <c r="J158" s="12">
        <f>J156*(13-J157)</f>
        <v>32.5</v>
      </c>
      <c r="K158" s="12">
        <f>K156*(13-K157)</f>
        <v>142.6</v>
      </c>
      <c r="L158" s="12">
        <f>L156*(13-L157)</f>
        <v>216</v>
      </c>
      <c r="M158" s="12">
        <f>M156*(13-M157)</f>
        <v>288.3</v>
      </c>
      <c r="N158" s="155">
        <f>SUM(J158:M158)</f>
        <v>679.40000000000009</v>
      </c>
      <c r="O158" s="156">
        <f>O156*(13-O157)</f>
        <v>1804.8662365591397</v>
      </c>
      <c r="P158" s="162">
        <f>P156*(13-P157)</f>
        <v>1835.4529032258063</v>
      </c>
    </row>
    <row r="159" spans="2:16" ht="19.5">
      <c r="B159" s="149" t="s">
        <v>213</v>
      </c>
      <c r="C159" s="13">
        <f t="shared" ref="C159:H159" si="61">C156*(17-C157)</f>
        <v>492.7</v>
      </c>
      <c r="D159" s="12">
        <f t="shared" si="61"/>
        <v>523.9</v>
      </c>
      <c r="E159" s="12">
        <f t="shared" si="61"/>
        <v>389.7</v>
      </c>
      <c r="F159" s="12">
        <f t="shared" si="61"/>
        <v>228.53999999999996</v>
      </c>
      <c r="G159" s="12">
        <f t="shared" si="61"/>
        <v>61.212903225806429</v>
      </c>
      <c r="H159" s="12">
        <f t="shared" si="61"/>
        <v>1.4133333333333269</v>
      </c>
      <c r="I159" s="155">
        <f>SUM(C159:G159)</f>
        <v>1696.0529032258064</v>
      </c>
      <c r="J159" s="12">
        <f>J156*(17-J157)</f>
        <v>84.5</v>
      </c>
      <c r="K159" s="12">
        <f>K156*(17-K157)</f>
        <v>266.59999999999997</v>
      </c>
      <c r="L159" s="12">
        <f>L156*(17-L157)</f>
        <v>336</v>
      </c>
      <c r="M159" s="12">
        <f>M156*(17-M157)</f>
        <v>412.3</v>
      </c>
      <c r="N159" s="155">
        <f>SUM(J159:M159)</f>
        <v>1099.3999999999999</v>
      </c>
      <c r="O159" s="156">
        <f>O156*(17-O157)</f>
        <v>2796.8662365591399</v>
      </c>
      <c r="P159" s="162">
        <f>P156*(17-P157)</f>
        <v>2795.452903225806</v>
      </c>
    </row>
    <row r="160" spans="2:16" ht="19.5">
      <c r="B160" s="149" t="s">
        <v>214</v>
      </c>
      <c r="C160" s="17">
        <f t="shared" ref="C160:H160" si="62">C156*(18-C157)</f>
        <v>523.70000000000005</v>
      </c>
      <c r="D160" s="16">
        <f t="shared" si="62"/>
        <v>554.9</v>
      </c>
      <c r="E160" s="16">
        <f t="shared" si="62"/>
        <v>420.7</v>
      </c>
      <c r="F160" s="16">
        <f t="shared" si="62"/>
        <v>254.53999999999996</v>
      </c>
      <c r="G160" s="16">
        <f t="shared" si="62"/>
        <v>77.212903225806429</v>
      </c>
      <c r="H160" s="16">
        <f t="shared" si="62"/>
        <v>9.4133333333333269</v>
      </c>
      <c r="I160" s="155">
        <f>SUM(C160:G160)</f>
        <v>1831.0529032258064</v>
      </c>
      <c r="J160" s="16">
        <f>J156*(18-J157)</f>
        <v>97.5</v>
      </c>
      <c r="K160" s="16">
        <f>K156*(18-K157)</f>
        <v>297.59999999999997</v>
      </c>
      <c r="L160" s="16">
        <f>L156*(18-L157)</f>
        <v>366</v>
      </c>
      <c r="M160" s="16">
        <f>M156*(18-M157)</f>
        <v>443.3</v>
      </c>
      <c r="N160" s="155">
        <f>SUM(J160:M160)</f>
        <v>1204.3999999999999</v>
      </c>
      <c r="O160" s="157">
        <f>O156*(18-O157)</f>
        <v>3044.8662365591399</v>
      </c>
      <c r="P160" s="163">
        <f>P156*(18-P157)</f>
        <v>3035.452903225806</v>
      </c>
    </row>
    <row r="161" spans="2:16" ht="20.25" thickBot="1">
      <c r="B161" s="347" t="s">
        <v>215</v>
      </c>
      <c r="C161" s="21">
        <f t="shared" ref="C161:H161" si="63">C156*(19-C157)</f>
        <v>554.70000000000005</v>
      </c>
      <c r="D161" s="20">
        <f t="shared" si="63"/>
        <v>585.9</v>
      </c>
      <c r="E161" s="20">
        <f t="shared" si="63"/>
        <v>451.7</v>
      </c>
      <c r="F161" s="20">
        <f t="shared" si="63"/>
        <v>280.53999999999996</v>
      </c>
      <c r="G161" s="20">
        <f t="shared" si="63"/>
        <v>93.212903225806429</v>
      </c>
      <c r="H161" s="20">
        <f t="shared" si="63"/>
        <v>17.413333333333327</v>
      </c>
      <c r="I161" s="164">
        <f>SUM(C161:G161)</f>
        <v>1966.0529032258064</v>
      </c>
      <c r="J161" s="20">
        <f>J156*(19-J157)</f>
        <v>110.5</v>
      </c>
      <c r="K161" s="20">
        <f>K156*(19-K157)</f>
        <v>328.59999999999997</v>
      </c>
      <c r="L161" s="20">
        <f>L156*(19-L157)</f>
        <v>396</v>
      </c>
      <c r="M161" s="20">
        <f>M156*(19-M157)</f>
        <v>474.3</v>
      </c>
      <c r="N161" s="164">
        <f>SUM(J161:M161)</f>
        <v>1309.3999999999999</v>
      </c>
      <c r="O161" s="165">
        <f>O156*(19-O157)</f>
        <v>3292.8662365591399</v>
      </c>
      <c r="P161" s="166">
        <f>P156*(19-P157)</f>
        <v>3275.452903225806</v>
      </c>
    </row>
    <row r="162" spans="2:16" ht="15.75" thickBot="1"/>
    <row r="163" spans="2:16" ht="24" thickBot="1">
      <c r="B163" s="473" t="s">
        <v>393</v>
      </c>
      <c r="C163" s="474"/>
      <c r="D163" s="474"/>
      <c r="E163" s="474"/>
      <c r="F163" s="474"/>
      <c r="G163" s="474"/>
      <c r="H163" s="474"/>
      <c r="I163" s="474"/>
      <c r="J163" s="474"/>
      <c r="K163" s="474"/>
      <c r="L163" s="470" t="s">
        <v>1195</v>
      </c>
      <c r="M163" s="471"/>
      <c r="N163" s="471"/>
      <c r="O163" s="471"/>
      <c r="P163" s="472"/>
    </row>
    <row r="164" spans="2:16" ht="15.75">
      <c r="B164" s="465" t="s">
        <v>195</v>
      </c>
      <c r="C164" s="461" t="s">
        <v>196</v>
      </c>
      <c r="D164" s="461" t="s">
        <v>197</v>
      </c>
      <c r="E164" s="461" t="s">
        <v>198</v>
      </c>
      <c r="F164" s="461" t="s">
        <v>199</v>
      </c>
      <c r="G164" s="461" t="s">
        <v>200</v>
      </c>
      <c r="H164" s="461" t="s">
        <v>201</v>
      </c>
      <c r="I164" s="467" t="s">
        <v>202</v>
      </c>
      <c r="J164" s="461" t="s">
        <v>203</v>
      </c>
      <c r="K164" s="461" t="s">
        <v>204</v>
      </c>
      <c r="L164" s="461" t="s">
        <v>205</v>
      </c>
      <c r="M164" s="461" t="s">
        <v>206</v>
      </c>
      <c r="N164" s="467" t="s">
        <v>207</v>
      </c>
      <c r="O164" s="456" t="s">
        <v>208</v>
      </c>
      <c r="P164" s="457"/>
    </row>
    <row r="165" spans="2:16" ht="16.5" thickBot="1">
      <c r="B165" s="466"/>
      <c r="C165" s="462"/>
      <c r="D165" s="462"/>
      <c r="E165" s="462"/>
      <c r="F165" s="462"/>
      <c r="G165" s="462"/>
      <c r="H165" s="462"/>
      <c r="I165" s="462"/>
      <c r="J165" s="462"/>
      <c r="K165" s="462"/>
      <c r="L165" s="462"/>
      <c r="M165" s="462"/>
      <c r="N165" s="462"/>
      <c r="O165" s="145" t="s">
        <v>209</v>
      </c>
      <c r="P165" s="30" t="s">
        <v>210</v>
      </c>
    </row>
    <row r="166" spans="2:16">
      <c r="B166" s="148" t="s">
        <v>211</v>
      </c>
      <c r="C166" s="146">
        <v>31</v>
      </c>
      <c r="D166" s="8">
        <v>29</v>
      </c>
      <c r="E166" s="8">
        <v>31</v>
      </c>
      <c r="F166" s="8">
        <v>26</v>
      </c>
      <c r="G166" s="8">
        <v>12</v>
      </c>
      <c r="H166" s="8">
        <v>0</v>
      </c>
      <c r="I166" s="168">
        <f>SUM(C166:G166)</f>
        <v>129</v>
      </c>
      <c r="J166" s="8">
        <v>10</v>
      </c>
      <c r="K166" s="8">
        <v>27</v>
      </c>
      <c r="L166" s="8">
        <v>30</v>
      </c>
      <c r="M166" s="8">
        <v>31</v>
      </c>
      <c r="N166" s="168">
        <f>SUM(J166:M166)</f>
        <v>98</v>
      </c>
      <c r="O166" s="167">
        <f>SUM(C166:H166,J166:M166)</f>
        <v>227</v>
      </c>
      <c r="P166" s="169">
        <f>I166+N166</f>
        <v>227</v>
      </c>
    </row>
    <row r="167" spans="2:16" ht="19.5">
      <c r="B167" s="149" t="s">
        <v>485</v>
      </c>
      <c r="C167" s="147">
        <v>-1.3</v>
      </c>
      <c r="D167" s="10">
        <v>3.5</v>
      </c>
      <c r="E167" s="10">
        <v>3.9</v>
      </c>
      <c r="F167" s="10">
        <v>8</v>
      </c>
      <c r="G167" s="10">
        <v>10.8</v>
      </c>
      <c r="H167" s="10">
        <v>16.823333333333334</v>
      </c>
      <c r="I167" s="153">
        <f>(C166*C167+D166*D167+E166*E167+F166*F167+G166*G167)/I166</f>
        <v>4.0286821705426359</v>
      </c>
      <c r="J167" s="10">
        <v>12.5</v>
      </c>
      <c r="K167" s="95">
        <v>6.9</v>
      </c>
      <c r="L167" s="95">
        <v>2.5</v>
      </c>
      <c r="M167" s="95">
        <v>-0.5</v>
      </c>
      <c r="N167" s="153">
        <f>(J166*J167+K166*K167+L166*L167+M166*M167)/N166</f>
        <v>3.7836734693877552</v>
      </c>
      <c r="O167" s="154">
        <f>(C167*C166+D167*D166+E167*E166+F167*F166+G167*G166+H167*H166+J167*J166+K167*K166+L167*L166+M167*M166)/O166</f>
        <v>3.9229074889867843</v>
      </c>
      <c r="P167" s="161">
        <f>(I167*I166+N167*N166)/P166</f>
        <v>3.9229074889867843</v>
      </c>
    </row>
    <row r="168" spans="2:16" ht="19.5">
      <c r="B168" s="149" t="s">
        <v>212</v>
      </c>
      <c r="C168" s="13">
        <f t="shared" ref="C168:H168" si="64">C166*(13-C167)</f>
        <v>443.3</v>
      </c>
      <c r="D168" s="12">
        <f t="shared" si="64"/>
        <v>275.5</v>
      </c>
      <c r="E168" s="12">
        <f t="shared" si="64"/>
        <v>282.09999999999997</v>
      </c>
      <c r="F168" s="12">
        <f t="shared" si="64"/>
        <v>130</v>
      </c>
      <c r="G168" s="12">
        <f t="shared" si="64"/>
        <v>26.399999999999991</v>
      </c>
      <c r="H168" s="12">
        <f t="shared" si="64"/>
        <v>0</v>
      </c>
      <c r="I168" s="155">
        <f>SUM(C168:G168)</f>
        <v>1157.3</v>
      </c>
      <c r="J168" s="12">
        <f>J166*(13-J167)</f>
        <v>5</v>
      </c>
      <c r="K168" s="12">
        <f>K166*(13-K167)</f>
        <v>164.7</v>
      </c>
      <c r="L168" s="12">
        <f>L166*(13-L167)</f>
        <v>315</v>
      </c>
      <c r="M168" s="12">
        <f>M166*(13-M167)</f>
        <v>418.5</v>
      </c>
      <c r="N168" s="155">
        <f>SUM(J168:M168)</f>
        <v>903.2</v>
      </c>
      <c r="O168" s="156">
        <f>O166*(13-O167)</f>
        <v>2060.5</v>
      </c>
      <c r="P168" s="162">
        <f>P166*(13-P167)</f>
        <v>2060.5</v>
      </c>
    </row>
    <row r="169" spans="2:16" ht="19.5">
      <c r="B169" s="149" t="s">
        <v>213</v>
      </c>
      <c r="C169" s="13">
        <f t="shared" ref="C169:H169" si="65">C166*(17-C167)</f>
        <v>567.30000000000007</v>
      </c>
      <c r="D169" s="12">
        <f t="shared" si="65"/>
        <v>391.5</v>
      </c>
      <c r="E169" s="12">
        <f t="shared" si="65"/>
        <v>406.09999999999997</v>
      </c>
      <c r="F169" s="12">
        <f t="shared" si="65"/>
        <v>234</v>
      </c>
      <c r="G169" s="12">
        <f t="shared" si="65"/>
        <v>74.399999999999991</v>
      </c>
      <c r="H169" s="12">
        <f t="shared" si="65"/>
        <v>0</v>
      </c>
      <c r="I169" s="155">
        <f>SUM(C169:G169)</f>
        <v>1673.3000000000002</v>
      </c>
      <c r="J169" s="12">
        <f>J166*(17-J167)</f>
        <v>45</v>
      </c>
      <c r="K169" s="12">
        <f>K166*(17-K167)</f>
        <v>272.7</v>
      </c>
      <c r="L169" s="12">
        <f>L166*(17-L167)</f>
        <v>435</v>
      </c>
      <c r="M169" s="12">
        <f>M166*(17-M167)</f>
        <v>542.5</v>
      </c>
      <c r="N169" s="155">
        <f>SUM(J169:M169)</f>
        <v>1295.2</v>
      </c>
      <c r="O169" s="156">
        <f>O166*(17-O167)</f>
        <v>2968.5</v>
      </c>
      <c r="P169" s="162">
        <f>P166*(17-P167)</f>
        <v>2968.5</v>
      </c>
    </row>
    <row r="170" spans="2:16" ht="19.5">
      <c r="B170" s="149" t="s">
        <v>214</v>
      </c>
      <c r="C170" s="17">
        <f t="shared" ref="C170:H170" si="66">C166*(18-C167)</f>
        <v>598.30000000000007</v>
      </c>
      <c r="D170" s="16">
        <f t="shared" si="66"/>
        <v>420.5</v>
      </c>
      <c r="E170" s="16">
        <f t="shared" si="66"/>
        <v>437.09999999999997</v>
      </c>
      <c r="F170" s="16">
        <f t="shared" si="66"/>
        <v>260</v>
      </c>
      <c r="G170" s="16">
        <f t="shared" si="66"/>
        <v>86.399999999999991</v>
      </c>
      <c r="H170" s="16">
        <f t="shared" si="66"/>
        <v>0</v>
      </c>
      <c r="I170" s="155">
        <f>SUM(C170:G170)</f>
        <v>1802.3000000000002</v>
      </c>
      <c r="J170" s="16">
        <f>J166*(18-J167)</f>
        <v>55</v>
      </c>
      <c r="K170" s="16">
        <f>K166*(18-K167)</f>
        <v>299.7</v>
      </c>
      <c r="L170" s="16">
        <f>L166*(18-L167)</f>
        <v>465</v>
      </c>
      <c r="M170" s="16">
        <f>M166*(18-M167)</f>
        <v>573.5</v>
      </c>
      <c r="N170" s="155">
        <f>SUM(J170:M170)</f>
        <v>1393.2</v>
      </c>
      <c r="O170" s="157">
        <f>O166*(18-O167)</f>
        <v>3195.5</v>
      </c>
      <c r="P170" s="163">
        <f>P166*(18-P167)</f>
        <v>3195.5</v>
      </c>
    </row>
    <row r="171" spans="2:16" ht="20.25" thickBot="1">
      <c r="B171" s="347" t="s">
        <v>215</v>
      </c>
      <c r="C171" s="21">
        <f t="shared" ref="C171:H171" si="67">C166*(19-C167)</f>
        <v>629.30000000000007</v>
      </c>
      <c r="D171" s="20">
        <f t="shared" si="67"/>
        <v>449.5</v>
      </c>
      <c r="E171" s="20">
        <f t="shared" si="67"/>
        <v>468.09999999999997</v>
      </c>
      <c r="F171" s="20">
        <f t="shared" si="67"/>
        <v>286</v>
      </c>
      <c r="G171" s="20">
        <f t="shared" si="67"/>
        <v>98.399999999999991</v>
      </c>
      <c r="H171" s="20">
        <f t="shared" si="67"/>
        <v>0</v>
      </c>
      <c r="I171" s="164">
        <f>SUM(C171:G171)</f>
        <v>1931.3000000000002</v>
      </c>
      <c r="J171" s="20">
        <f>J166*(19-J167)</f>
        <v>65</v>
      </c>
      <c r="K171" s="20">
        <f>K166*(19-K167)</f>
        <v>326.7</v>
      </c>
      <c r="L171" s="20">
        <f>L166*(19-L167)</f>
        <v>495</v>
      </c>
      <c r="M171" s="20">
        <f>M166*(19-M167)</f>
        <v>604.5</v>
      </c>
      <c r="N171" s="164">
        <f>SUM(J171:M171)</f>
        <v>1491.2</v>
      </c>
      <c r="O171" s="165">
        <f>O166*(19-O167)</f>
        <v>3422.5</v>
      </c>
      <c r="P171" s="166">
        <f>P166*(19-P167)</f>
        <v>3422.5</v>
      </c>
    </row>
    <row r="172" spans="2:16" ht="15.75" thickBot="1"/>
    <row r="173" spans="2:16" ht="24" thickBot="1">
      <c r="B173" s="473" t="s">
        <v>393</v>
      </c>
      <c r="C173" s="474"/>
      <c r="D173" s="474"/>
      <c r="E173" s="474"/>
      <c r="F173" s="474"/>
      <c r="G173" s="474"/>
      <c r="H173" s="474"/>
      <c r="I173" s="474"/>
      <c r="J173" s="474"/>
      <c r="K173" s="474"/>
      <c r="L173" s="470" t="s">
        <v>1196</v>
      </c>
      <c r="M173" s="471"/>
      <c r="N173" s="471"/>
      <c r="O173" s="471"/>
      <c r="P173" s="472"/>
    </row>
    <row r="174" spans="2:16" ht="15.75">
      <c r="B174" s="465" t="s">
        <v>195</v>
      </c>
      <c r="C174" s="461" t="s">
        <v>196</v>
      </c>
      <c r="D174" s="461" t="s">
        <v>197</v>
      </c>
      <c r="E174" s="461" t="s">
        <v>198</v>
      </c>
      <c r="F174" s="461" t="s">
        <v>199</v>
      </c>
      <c r="G174" s="461" t="s">
        <v>200</v>
      </c>
      <c r="H174" s="461" t="s">
        <v>201</v>
      </c>
      <c r="I174" s="467" t="s">
        <v>202</v>
      </c>
      <c r="J174" s="461" t="s">
        <v>203</v>
      </c>
      <c r="K174" s="461" t="s">
        <v>204</v>
      </c>
      <c r="L174" s="461" t="s">
        <v>205</v>
      </c>
      <c r="M174" s="461" t="s">
        <v>206</v>
      </c>
      <c r="N174" s="467" t="s">
        <v>207</v>
      </c>
      <c r="O174" s="456" t="s">
        <v>208</v>
      </c>
      <c r="P174" s="457"/>
    </row>
    <row r="175" spans="2:16" ht="16.5" thickBot="1">
      <c r="B175" s="466"/>
      <c r="C175" s="462"/>
      <c r="D175" s="462"/>
      <c r="E175" s="462"/>
      <c r="F175" s="462"/>
      <c r="G175" s="462"/>
      <c r="H175" s="462"/>
      <c r="I175" s="462"/>
      <c r="J175" s="462"/>
      <c r="K175" s="462"/>
      <c r="L175" s="462"/>
      <c r="M175" s="462"/>
      <c r="N175" s="462"/>
      <c r="O175" s="145" t="s">
        <v>209</v>
      </c>
      <c r="P175" s="30" t="s">
        <v>210</v>
      </c>
    </row>
    <row r="176" spans="2:16">
      <c r="B176" s="148" t="s">
        <v>211</v>
      </c>
      <c r="C176" s="146">
        <v>31</v>
      </c>
      <c r="D176" s="8">
        <v>31</v>
      </c>
      <c r="E176" s="8">
        <v>31</v>
      </c>
      <c r="F176" s="8">
        <v>26</v>
      </c>
      <c r="G176" s="8">
        <v>16</v>
      </c>
      <c r="H176" s="8">
        <v>8</v>
      </c>
      <c r="I176" s="168">
        <f>SUM(C176:G176)</f>
        <v>135</v>
      </c>
      <c r="J176" s="8"/>
      <c r="K176" s="8"/>
      <c r="L176" s="8"/>
      <c r="M176" s="8"/>
      <c r="N176" s="168">
        <f>SUM(J176:M176)</f>
        <v>0</v>
      </c>
      <c r="O176" s="167">
        <f>SUM(C176:H176,J176:M176)</f>
        <v>143</v>
      </c>
      <c r="P176" s="169">
        <f>I176+N176</f>
        <v>135</v>
      </c>
    </row>
    <row r="177" spans="2:16" ht="19.5">
      <c r="B177" s="149" t="s">
        <v>485</v>
      </c>
      <c r="C177" s="147">
        <v>1.106451612903226</v>
      </c>
      <c r="D177" s="10">
        <v>9.9999999999999867E-2</v>
      </c>
      <c r="E177" s="10">
        <v>4.4290322580645167</v>
      </c>
      <c r="F177" s="10">
        <v>8.2100000000000009</v>
      </c>
      <c r="G177" s="10">
        <v>13.174193548387098</v>
      </c>
      <c r="H177" s="10">
        <v>16.823333333333334</v>
      </c>
      <c r="I177" s="153">
        <f>(C176*C177+D176*D177+E176*E177+F176*F177+G176*G177)/I176</f>
        <v>4.4366451612903228</v>
      </c>
      <c r="J177" s="10"/>
      <c r="K177" s="95"/>
      <c r="L177" s="95"/>
      <c r="M177" s="95"/>
      <c r="N177" s="153"/>
      <c r="O177" s="154">
        <f>(C177*C176+D177*D176+E177*E176+F177*F176+G177*G176+H177*H176+J177*J176+K177*K176+L177*L176+M177*M176)/O176</f>
        <v>5.1296067373486736</v>
      </c>
      <c r="P177" s="161">
        <f>(I177*I176+N177*N176)/P176</f>
        <v>4.4366451612903228</v>
      </c>
    </row>
    <row r="178" spans="2:16" ht="19.5">
      <c r="B178" s="149" t="s">
        <v>212</v>
      </c>
      <c r="C178" s="13">
        <f t="shared" ref="C178:H178" si="68">C176*(13-C177)</f>
        <v>368.7</v>
      </c>
      <c r="D178" s="12">
        <f t="shared" si="68"/>
        <v>399.90000000000003</v>
      </c>
      <c r="E178" s="12">
        <f t="shared" si="68"/>
        <v>265.7</v>
      </c>
      <c r="F178" s="12">
        <f t="shared" si="68"/>
        <v>124.53999999999998</v>
      </c>
      <c r="G178" s="12">
        <f t="shared" si="68"/>
        <v>-2.7870967741935715</v>
      </c>
      <c r="H178" s="12">
        <f t="shared" si="68"/>
        <v>-30.586666666666673</v>
      </c>
      <c r="I178" s="155">
        <f>SUM(C178:G178)</f>
        <v>1156.0529032258064</v>
      </c>
      <c r="J178" s="12">
        <f>J176*(13-J177)</f>
        <v>0</v>
      </c>
      <c r="K178" s="12">
        <f>K176*(13-K177)</f>
        <v>0</v>
      </c>
      <c r="L178" s="12">
        <f>L176*(13-L177)</f>
        <v>0</v>
      </c>
      <c r="M178" s="12">
        <f>M176*(13-M177)</f>
        <v>0</v>
      </c>
      <c r="N178" s="155">
        <f>SUM(J178:M178)</f>
        <v>0</v>
      </c>
      <c r="O178" s="156">
        <f>O176*(13-O177)</f>
        <v>1125.4662365591396</v>
      </c>
      <c r="P178" s="162">
        <f>P176*(13-P177)</f>
        <v>1156.0529032258066</v>
      </c>
    </row>
    <row r="179" spans="2:16" ht="19.5">
      <c r="B179" s="149" t="s">
        <v>213</v>
      </c>
      <c r="C179" s="13">
        <f t="shared" ref="C179:H179" si="69">C176*(17-C177)</f>
        <v>492.7</v>
      </c>
      <c r="D179" s="12">
        <f t="shared" si="69"/>
        <v>523.9</v>
      </c>
      <c r="E179" s="12">
        <f t="shared" si="69"/>
        <v>389.7</v>
      </c>
      <c r="F179" s="12">
        <f t="shared" si="69"/>
        <v>228.53999999999996</v>
      </c>
      <c r="G179" s="12">
        <f t="shared" si="69"/>
        <v>61.212903225806429</v>
      </c>
      <c r="H179" s="12">
        <f t="shared" si="69"/>
        <v>1.4133333333333269</v>
      </c>
      <c r="I179" s="155">
        <f>SUM(C179:G179)</f>
        <v>1696.0529032258064</v>
      </c>
      <c r="J179" s="12">
        <f>J176*(17-J177)</f>
        <v>0</v>
      </c>
      <c r="K179" s="12">
        <f>K176*(17-K177)</f>
        <v>0</v>
      </c>
      <c r="L179" s="12">
        <f>L176*(17-L177)</f>
        <v>0</v>
      </c>
      <c r="M179" s="12">
        <f>M176*(17-M177)</f>
        <v>0</v>
      </c>
      <c r="N179" s="155">
        <f>SUM(J179:M179)</f>
        <v>0</v>
      </c>
      <c r="O179" s="156">
        <f>O176*(17-O177)</f>
        <v>1697.4662365591396</v>
      </c>
      <c r="P179" s="162">
        <f>P176*(17-P177)</f>
        <v>1696.0529032258066</v>
      </c>
    </row>
    <row r="180" spans="2:16" ht="19.5">
      <c r="B180" s="149" t="s">
        <v>214</v>
      </c>
      <c r="C180" s="17">
        <f t="shared" ref="C180:H180" si="70">C176*(18-C177)</f>
        <v>523.70000000000005</v>
      </c>
      <c r="D180" s="16">
        <f t="shared" si="70"/>
        <v>554.9</v>
      </c>
      <c r="E180" s="16">
        <f t="shared" si="70"/>
        <v>420.7</v>
      </c>
      <c r="F180" s="16">
        <f t="shared" si="70"/>
        <v>254.53999999999996</v>
      </c>
      <c r="G180" s="16">
        <f t="shared" si="70"/>
        <v>77.212903225806429</v>
      </c>
      <c r="H180" s="16">
        <f t="shared" si="70"/>
        <v>9.4133333333333269</v>
      </c>
      <c r="I180" s="155">
        <f>SUM(C180:G180)</f>
        <v>1831.0529032258064</v>
      </c>
      <c r="J180" s="16">
        <f>J176*(18-J177)</f>
        <v>0</v>
      </c>
      <c r="K180" s="16">
        <f>K176*(18-K177)</f>
        <v>0</v>
      </c>
      <c r="L180" s="16">
        <f>L176*(18-L177)</f>
        <v>0</v>
      </c>
      <c r="M180" s="16">
        <f>M176*(18-M177)</f>
        <v>0</v>
      </c>
      <c r="N180" s="155">
        <f>SUM(J180:M180)</f>
        <v>0</v>
      </c>
      <c r="O180" s="157">
        <f>O176*(18-O177)</f>
        <v>1840.4662365591396</v>
      </c>
      <c r="P180" s="163">
        <f>P176*(18-P177)</f>
        <v>1831.0529032258066</v>
      </c>
    </row>
    <row r="181" spans="2:16" ht="20.25" thickBot="1">
      <c r="B181" s="347" t="s">
        <v>215</v>
      </c>
      <c r="C181" s="21">
        <f t="shared" ref="C181:H181" si="71">C176*(19-C177)</f>
        <v>554.70000000000005</v>
      </c>
      <c r="D181" s="20">
        <f t="shared" si="71"/>
        <v>585.9</v>
      </c>
      <c r="E181" s="20">
        <f t="shared" si="71"/>
        <v>451.7</v>
      </c>
      <c r="F181" s="20">
        <f t="shared" si="71"/>
        <v>280.53999999999996</v>
      </c>
      <c r="G181" s="20">
        <f t="shared" si="71"/>
        <v>93.212903225806429</v>
      </c>
      <c r="H181" s="20">
        <f t="shared" si="71"/>
        <v>17.413333333333327</v>
      </c>
      <c r="I181" s="164">
        <f>SUM(C181:G181)</f>
        <v>1966.0529032258064</v>
      </c>
      <c r="J181" s="20">
        <f>J176*(19-J177)</f>
        <v>0</v>
      </c>
      <c r="K181" s="20">
        <f>K176*(19-K177)</f>
        <v>0</v>
      </c>
      <c r="L181" s="20">
        <f>L176*(19-L177)</f>
        <v>0</v>
      </c>
      <c r="M181" s="20">
        <f>M176*(19-M177)</f>
        <v>0</v>
      </c>
      <c r="N181" s="164">
        <f>SUM(J181:M181)</f>
        <v>0</v>
      </c>
      <c r="O181" s="165">
        <f>O176*(19-O177)</f>
        <v>1983.4662365591396</v>
      </c>
      <c r="P181" s="166">
        <f>P176*(19-P177)</f>
        <v>1966.0529032258066</v>
      </c>
    </row>
    <row r="182" spans="2:16" ht="15.75" thickBot="1"/>
    <row r="183" spans="2:16" ht="24" thickBot="1">
      <c r="B183" s="473" t="s">
        <v>394</v>
      </c>
      <c r="C183" s="500"/>
      <c r="D183" s="500"/>
      <c r="E183" s="500"/>
      <c r="F183" s="500"/>
      <c r="G183" s="500"/>
      <c r="H183" s="500"/>
      <c r="I183" s="500"/>
      <c r="J183" s="500"/>
      <c r="K183" s="500"/>
      <c r="L183" s="483" t="s">
        <v>253</v>
      </c>
      <c r="M183" s="485"/>
      <c r="N183" s="485"/>
      <c r="O183" s="485" t="s">
        <v>253</v>
      </c>
      <c r="P183" s="486"/>
    </row>
    <row r="184" spans="2:16" ht="15.75">
      <c r="B184" s="465" t="s">
        <v>195</v>
      </c>
      <c r="C184" s="461" t="s">
        <v>196</v>
      </c>
      <c r="D184" s="461" t="s">
        <v>197</v>
      </c>
      <c r="E184" s="461" t="s">
        <v>198</v>
      </c>
      <c r="F184" s="461" t="s">
        <v>199</v>
      </c>
      <c r="G184" s="461" t="s">
        <v>200</v>
      </c>
      <c r="H184" s="461" t="s">
        <v>201</v>
      </c>
      <c r="I184" s="467" t="s">
        <v>202</v>
      </c>
      <c r="J184" s="461" t="s">
        <v>203</v>
      </c>
      <c r="K184" s="461" t="s">
        <v>204</v>
      </c>
      <c r="L184" s="461" t="s">
        <v>205</v>
      </c>
      <c r="M184" s="461" t="s">
        <v>206</v>
      </c>
      <c r="N184" s="467" t="s">
        <v>207</v>
      </c>
      <c r="O184" s="456" t="s">
        <v>392</v>
      </c>
      <c r="P184" s="457"/>
    </row>
    <row r="185" spans="2:16" ht="16.5" thickBot="1">
      <c r="B185" s="466"/>
      <c r="C185" s="462"/>
      <c r="D185" s="462"/>
      <c r="E185" s="462"/>
      <c r="F185" s="462"/>
      <c r="G185" s="462"/>
      <c r="H185" s="462"/>
      <c r="I185" s="462"/>
      <c r="J185" s="462"/>
      <c r="K185" s="462"/>
      <c r="L185" s="462"/>
      <c r="M185" s="462"/>
      <c r="N185" s="462"/>
      <c r="O185" s="145" t="s">
        <v>234</v>
      </c>
      <c r="P185" s="30" t="s">
        <v>235</v>
      </c>
    </row>
    <row r="186" spans="2:16">
      <c r="B186" s="148" t="s">
        <v>211</v>
      </c>
      <c r="C186" s="146">
        <v>31</v>
      </c>
      <c r="D186" s="8">
        <v>28</v>
      </c>
      <c r="E186" s="8">
        <v>31</v>
      </c>
      <c r="F186" s="8">
        <v>30</v>
      </c>
      <c r="G186" s="8">
        <v>19</v>
      </c>
      <c r="H186" s="8"/>
      <c r="I186" s="168">
        <f>SUM(C186:H186)</f>
        <v>139</v>
      </c>
      <c r="J186" s="8">
        <v>19</v>
      </c>
      <c r="K186" s="8">
        <v>31</v>
      </c>
      <c r="L186" s="8">
        <v>30</v>
      </c>
      <c r="M186" s="8">
        <v>31</v>
      </c>
      <c r="N186" s="168">
        <f>SUM(J186:M186)</f>
        <v>111</v>
      </c>
      <c r="O186" s="167">
        <f>SUM(C186:H186,J186:M186)</f>
        <v>250</v>
      </c>
      <c r="P186" s="169">
        <f>I186+N186</f>
        <v>250</v>
      </c>
    </row>
    <row r="187" spans="2:16" ht="19.5">
      <c r="B187" s="149" t="s">
        <v>485</v>
      </c>
      <c r="C187" s="147">
        <v>-2.9</v>
      </c>
      <c r="D187" s="10">
        <v>-1.4</v>
      </c>
      <c r="E187" s="10">
        <v>2.5</v>
      </c>
      <c r="F187" s="10">
        <v>6.9</v>
      </c>
      <c r="G187" s="10">
        <v>12.6</v>
      </c>
      <c r="H187" s="10"/>
      <c r="I187" s="153">
        <f>(C186*C187+D186*D187+E186*E187+F186*F187+G186*G187)/I186</f>
        <v>2.8402877697841729</v>
      </c>
      <c r="J187" s="10">
        <v>12.6</v>
      </c>
      <c r="K187" s="95">
        <v>7.4</v>
      </c>
      <c r="L187" s="95">
        <v>2.2999999999999998</v>
      </c>
      <c r="M187" s="95">
        <v>-1.2</v>
      </c>
      <c r="N187" s="153">
        <f>(J186*J187+K186*K187+L186*L187+M186*M187)/N186</f>
        <v>4.5099099099099096</v>
      </c>
      <c r="O187" s="154">
        <f>(C187*C186+D187*D186+E187*E186+F187*F186+G187*G186+H187*H186+J187*J186+K187*K186+L187*L186+M187*M186)/O186</f>
        <v>3.5815999999999999</v>
      </c>
      <c r="P187" s="161">
        <f>(I187*I186+N187*N186)/P186</f>
        <v>3.5815999999999999</v>
      </c>
    </row>
    <row r="188" spans="2:16" ht="19.5">
      <c r="B188" s="149" t="s">
        <v>212</v>
      </c>
      <c r="C188" s="13">
        <f t="shared" ref="C188:H188" si="72">C186*(13-C187)</f>
        <v>492.90000000000003</v>
      </c>
      <c r="D188" s="12">
        <f t="shared" si="72"/>
        <v>403.2</v>
      </c>
      <c r="E188" s="12">
        <f t="shared" si="72"/>
        <v>325.5</v>
      </c>
      <c r="F188" s="12">
        <f t="shared" si="72"/>
        <v>183</v>
      </c>
      <c r="G188" s="12">
        <f t="shared" si="72"/>
        <v>7.6000000000000068</v>
      </c>
      <c r="H188" s="12">
        <f t="shared" si="72"/>
        <v>0</v>
      </c>
      <c r="I188" s="155">
        <f>SUM(C188:G188)</f>
        <v>1412.1999999999998</v>
      </c>
      <c r="J188" s="12">
        <f>J186*(13-J187)</f>
        <v>7.6000000000000068</v>
      </c>
      <c r="K188" s="12">
        <f>K186*(13-K187)</f>
        <v>173.6</v>
      </c>
      <c r="L188" s="12">
        <f>L186*(13-L187)</f>
        <v>321</v>
      </c>
      <c r="M188" s="12">
        <f>M186*(13-M187)</f>
        <v>440.2</v>
      </c>
      <c r="N188" s="155">
        <f>SUM(J188:M188)</f>
        <v>942.4</v>
      </c>
      <c r="O188" s="156">
        <f>O186*(13-O187)</f>
        <v>2354.6</v>
      </c>
      <c r="P188" s="162">
        <f>P186*(13-P187)</f>
        <v>2354.6</v>
      </c>
    </row>
    <row r="189" spans="2:16" ht="19.5">
      <c r="B189" s="149" t="s">
        <v>213</v>
      </c>
      <c r="C189" s="13">
        <f t="shared" ref="C189:H189" si="73">C186*(17-C187)</f>
        <v>616.9</v>
      </c>
      <c r="D189" s="12">
        <f t="shared" si="73"/>
        <v>515.19999999999993</v>
      </c>
      <c r="E189" s="12">
        <f t="shared" si="73"/>
        <v>449.5</v>
      </c>
      <c r="F189" s="12">
        <f t="shared" si="73"/>
        <v>303</v>
      </c>
      <c r="G189" s="12">
        <f t="shared" si="73"/>
        <v>83.600000000000009</v>
      </c>
      <c r="H189" s="12">
        <f t="shared" si="73"/>
        <v>0</v>
      </c>
      <c r="I189" s="155">
        <f>SUM(C189:G189)</f>
        <v>1968.1999999999998</v>
      </c>
      <c r="J189" s="12">
        <f>J186*(17-J187)</f>
        <v>83.600000000000009</v>
      </c>
      <c r="K189" s="12">
        <f>K186*(17-K187)</f>
        <v>297.59999999999997</v>
      </c>
      <c r="L189" s="12">
        <f>L186*(17-L187)</f>
        <v>441</v>
      </c>
      <c r="M189" s="12">
        <f>M186*(17-M187)</f>
        <v>564.19999999999993</v>
      </c>
      <c r="N189" s="155">
        <f>SUM(J189:M189)</f>
        <v>1386.4</v>
      </c>
      <c r="O189" s="156">
        <f>O186*(17-O187)</f>
        <v>3354.6</v>
      </c>
      <c r="P189" s="162">
        <f>P186*(17-P187)</f>
        <v>3354.6</v>
      </c>
    </row>
    <row r="190" spans="2:16" ht="19.5">
      <c r="B190" s="149" t="s">
        <v>214</v>
      </c>
      <c r="C190" s="17">
        <f t="shared" ref="C190:H190" si="74">C186*(18-C187)</f>
        <v>647.9</v>
      </c>
      <c r="D190" s="16">
        <f t="shared" si="74"/>
        <v>543.19999999999993</v>
      </c>
      <c r="E190" s="16">
        <f t="shared" si="74"/>
        <v>480.5</v>
      </c>
      <c r="F190" s="16">
        <f t="shared" si="74"/>
        <v>333</v>
      </c>
      <c r="G190" s="16">
        <f t="shared" si="74"/>
        <v>102.60000000000001</v>
      </c>
      <c r="H190" s="16">
        <f t="shared" si="74"/>
        <v>0</v>
      </c>
      <c r="I190" s="155">
        <f>SUM(C190:G190)</f>
        <v>2107.1999999999998</v>
      </c>
      <c r="J190" s="16">
        <f>J186*(18-J187)</f>
        <v>102.60000000000001</v>
      </c>
      <c r="K190" s="16">
        <f>K186*(18-K187)</f>
        <v>328.59999999999997</v>
      </c>
      <c r="L190" s="16">
        <f>L186*(18-L187)</f>
        <v>471</v>
      </c>
      <c r="M190" s="16">
        <f>M186*(18-M187)</f>
        <v>595.19999999999993</v>
      </c>
      <c r="N190" s="155">
        <f>SUM(J190:M190)</f>
        <v>1497.4</v>
      </c>
      <c r="O190" s="157">
        <f>O186*(18-O187)</f>
        <v>3604.6</v>
      </c>
      <c r="P190" s="163">
        <f>P186*(18-P187)</f>
        <v>3604.6</v>
      </c>
    </row>
    <row r="191" spans="2:16" ht="20.25" thickBot="1">
      <c r="B191" s="347" t="s">
        <v>215</v>
      </c>
      <c r="C191" s="21">
        <f t="shared" ref="C191:H191" si="75">C186*(19-C187)</f>
        <v>678.9</v>
      </c>
      <c r="D191" s="20">
        <f t="shared" si="75"/>
        <v>571.19999999999993</v>
      </c>
      <c r="E191" s="20">
        <f t="shared" si="75"/>
        <v>511.5</v>
      </c>
      <c r="F191" s="20">
        <f t="shared" si="75"/>
        <v>363</v>
      </c>
      <c r="G191" s="20">
        <f t="shared" si="75"/>
        <v>121.60000000000001</v>
      </c>
      <c r="H191" s="20">
        <f t="shared" si="75"/>
        <v>0</v>
      </c>
      <c r="I191" s="164">
        <f>SUM(C191:G191)</f>
        <v>2246.1999999999998</v>
      </c>
      <c r="J191" s="20">
        <f>J186*(19-J187)</f>
        <v>121.60000000000001</v>
      </c>
      <c r="K191" s="20">
        <f>K186*(19-K187)</f>
        <v>359.59999999999997</v>
      </c>
      <c r="L191" s="20">
        <f>L186*(19-L187)</f>
        <v>501</v>
      </c>
      <c r="M191" s="20">
        <f>M186*(19-M187)</f>
        <v>626.19999999999993</v>
      </c>
      <c r="N191" s="164">
        <f>SUM(J191:M191)</f>
        <v>1608.4</v>
      </c>
      <c r="O191" s="165">
        <f>O186*(19-O187)</f>
        <v>3854.6</v>
      </c>
      <c r="P191" s="166">
        <f>P186*(19-P187)</f>
        <v>3854.6</v>
      </c>
    </row>
    <row r="192" spans="2:16" ht="15.75" thickBot="1">
      <c r="J192" s="28"/>
    </row>
    <row r="193" spans="2:16" ht="24" thickBot="1">
      <c r="B193" s="170" t="s">
        <v>236</v>
      </c>
      <c r="C193" s="458" t="s">
        <v>237</v>
      </c>
      <c r="D193" s="458"/>
      <c r="E193" s="458"/>
      <c r="F193" s="458"/>
      <c r="G193" s="458"/>
      <c r="H193" s="458"/>
      <c r="I193" s="458"/>
      <c r="J193" s="458"/>
      <c r="K193" s="458"/>
      <c r="L193" s="458"/>
      <c r="M193" s="459"/>
      <c r="N193" s="459"/>
      <c r="O193" s="459"/>
      <c r="P193" s="460"/>
    </row>
    <row r="194" spans="2:16" ht="15.75">
      <c r="B194" s="465" t="s">
        <v>195</v>
      </c>
      <c r="C194" s="461" t="s">
        <v>196</v>
      </c>
      <c r="D194" s="461" t="s">
        <v>197</v>
      </c>
      <c r="E194" s="461" t="s">
        <v>198</v>
      </c>
      <c r="F194" s="461" t="s">
        <v>199</v>
      </c>
      <c r="G194" s="461" t="s">
        <v>200</v>
      </c>
      <c r="H194" s="461" t="s">
        <v>201</v>
      </c>
      <c r="I194" s="467" t="s">
        <v>202</v>
      </c>
      <c r="J194" s="461" t="s">
        <v>203</v>
      </c>
      <c r="K194" s="461" t="s">
        <v>204</v>
      </c>
      <c r="L194" s="461" t="s">
        <v>205</v>
      </c>
      <c r="M194" s="461" t="s">
        <v>206</v>
      </c>
      <c r="N194" s="467" t="s">
        <v>207</v>
      </c>
      <c r="O194" s="456" t="s">
        <v>208</v>
      </c>
      <c r="P194" s="457"/>
    </row>
    <row r="195" spans="2:16" ht="16.5" thickBot="1">
      <c r="B195" s="466"/>
      <c r="C195" s="462"/>
      <c r="D195" s="462"/>
      <c r="E195" s="462"/>
      <c r="F195" s="462"/>
      <c r="G195" s="462"/>
      <c r="H195" s="462"/>
      <c r="I195" s="462"/>
      <c r="J195" s="462"/>
      <c r="K195" s="462"/>
      <c r="L195" s="462"/>
      <c r="M195" s="462"/>
      <c r="N195" s="462"/>
      <c r="O195" s="145" t="s">
        <v>234</v>
      </c>
      <c r="P195" s="30" t="s">
        <v>235</v>
      </c>
    </row>
    <row r="196" spans="2:16" ht="15.75">
      <c r="B196" s="174">
        <v>2000</v>
      </c>
      <c r="C196" s="173">
        <f t="shared" ref="C196:P196" si="76">C11/C$191</f>
        <v>1.0125202533510089</v>
      </c>
      <c r="D196" s="172">
        <f t="shared" si="76"/>
        <v>0.85871848739495815</v>
      </c>
      <c r="E196" s="172">
        <f t="shared" si="76"/>
        <v>0.92825024437927661</v>
      </c>
      <c r="F196" s="172">
        <f t="shared" si="76"/>
        <v>0.60633608815426998</v>
      </c>
      <c r="G196" s="172">
        <f t="shared" si="76"/>
        <v>0.32319078947368424</v>
      </c>
      <c r="H196" s="172"/>
      <c r="I196" s="172">
        <f t="shared" si="76"/>
        <v>0.85125990561837772</v>
      </c>
      <c r="J196" s="172">
        <f t="shared" si="76"/>
        <v>1.1365131578947367</v>
      </c>
      <c r="K196" s="172">
        <f t="shared" si="76"/>
        <v>0.5609010011123472</v>
      </c>
      <c r="L196" s="172">
        <f t="shared" si="76"/>
        <v>0.87944111776447109</v>
      </c>
      <c r="M196" s="172">
        <f t="shared" si="76"/>
        <v>0.9457042478441392</v>
      </c>
      <c r="N196" s="172">
        <f t="shared" si="76"/>
        <v>0.85345685152947015</v>
      </c>
      <c r="O196" s="360">
        <f t="shared" si="76"/>
        <v>0.85217662014216777</v>
      </c>
      <c r="P196" s="358">
        <f t="shared" si="76"/>
        <v>0.85217662014216777</v>
      </c>
    </row>
    <row r="197" spans="2:16" ht="15.75">
      <c r="B197" s="175">
        <v>2001</v>
      </c>
      <c r="C197" s="34">
        <f t="shared" ref="C197:P197" si="77">C21/C$191</f>
        <v>0.97348652231551036</v>
      </c>
      <c r="D197" s="33">
        <f t="shared" si="77"/>
        <v>0.92436974789915982</v>
      </c>
      <c r="E197" s="33">
        <f t="shared" si="77"/>
        <v>0.92062561094819151</v>
      </c>
      <c r="F197" s="33">
        <f t="shared" si="77"/>
        <v>1.0225895316804405</v>
      </c>
      <c r="G197" s="33">
        <f t="shared" si="77"/>
        <v>0.36266447368421045</v>
      </c>
      <c r="H197" s="33"/>
      <c r="I197" s="33">
        <f t="shared" si="77"/>
        <v>0.92382690766628084</v>
      </c>
      <c r="J197" s="33">
        <f t="shared" si="77"/>
        <v>1.61578947368421</v>
      </c>
      <c r="K197" s="33">
        <f t="shared" si="77"/>
        <v>0.4707650077146649</v>
      </c>
      <c r="L197" s="33">
        <f t="shared" si="77"/>
        <v>1.0578842315369261</v>
      </c>
      <c r="M197" s="33">
        <f t="shared" si="77"/>
        <v>1.1135419993612266</v>
      </c>
      <c r="N197" s="33">
        <f t="shared" si="77"/>
        <v>0.99046698381882203</v>
      </c>
      <c r="O197" s="171">
        <f t="shared" si="77"/>
        <v>0.97412626388579715</v>
      </c>
      <c r="P197" s="35">
        <f t="shared" si="77"/>
        <v>0.95163365764909291</v>
      </c>
    </row>
    <row r="198" spans="2:16" ht="15.75">
      <c r="B198" s="175">
        <v>2002</v>
      </c>
      <c r="C198" s="34">
        <f t="shared" ref="C198:P198" si="78">C31/C$191</f>
        <v>0.954337899543379</v>
      </c>
      <c r="D198" s="33">
        <f t="shared" si="78"/>
        <v>0.76960784313725494</v>
      </c>
      <c r="E198" s="33">
        <f t="shared" si="78"/>
        <v>0.92727272727272725</v>
      </c>
      <c r="F198" s="33">
        <f t="shared" si="78"/>
        <v>0.94214876033057848</v>
      </c>
      <c r="G198" s="33">
        <f t="shared" si="78"/>
        <v>0</v>
      </c>
      <c r="H198" s="33"/>
      <c r="I198" s="33">
        <f t="shared" si="78"/>
        <v>0.84756477606624525</v>
      </c>
      <c r="J198" s="33">
        <f t="shared" si="78"/>
        <v>1.5871710526315788</v>
      </c>
      <c r="K198" s="33">
        <f t="shared" si="78"/>
        <v>1.0814794215795329</v>
      </c>
      <c r="L198" s="33">
        <f t="shared" si="78"/>
        <v>0.89221556886227549</v>
      </c>
      <c r="M198" s="33">
        <f t="shared" si="78"/>
        <v>1.0544554455445547</v>
      </c>
      <c r="N198" s="33">
        <f t="shared" si="78"/>
        <v>1.0502362596369064</v>
      </c>
      <c r="O198" s="171">
        <f t="shared" si="78"/>
        <v>0.93213303585326623</v>
      </c>
      <c r="P198" s="35">
        <f t="shared" si="78"/>
        <v>0.93213303585326623</v>
      </c>
    </row>
    <row r="199" spans="2:16">
      <c r="B199" s="175">
        <v>2003</v>
      </c>
      <c r="C199" s="34">
        <f t="shared" ref="C199:P199" si="79">C41/C$191</f>
        <v>0.9817351598173516</v>
      </c>
      <c r="D199" s="33">
        <f t="shared" si="79"/>
        <v>1.161764705882353</v>
      </c>
      <c r="E199" s="33">
        <f t="shared" si="79"/>
        <v>0.93333333333333335</v>
      </c>
      <c r="F199" s="33">
        <f t="shared" si="79"/>
        <v>0.90771349862258954</v>
      </c>
      <c r="G199" s="33">
        <f t="shared" si="79"/>
        <v>0.5797697368421052</v>
      </c>
      <c r="H199" s="33"/>
      <c r="I199" s="33">
        <f t="shared" si="79"/>
        <v>0.98277090196776784</v>
      </c>
      <c r="J199" s="33">
        <f t="shared" si="79"/>
        <v>0.93749999999999989</v>
      </c>
      <c r="K199" s="33">
        <f t="shared" si="79"/>
        <v>1.2241379310344829</v>
      </c>
      <c r="L199" s="33">
        <f t="shared" si="79"/>
        <v>0.89820359281437123</v>
      </c>
      <c r="M199" s="33">
        <f t="shared" si="79"/>
        <v>1.01980198019802</v>
      </c>
      <c r="N199" s="33">
        <f t="shared" si="79"/>
        <v>1.021387714498881</v>
      </c>
      <c r="O199" s="33">
        <f t="shared" si="79"/>
        <v>0.99888444974835267</v>
      </c>
      <c r="P199" s="35">
        <f t="shared" si="79"/>
        <v>0.99888444974835267</v>
      </c>
    </row>
    <row r="200" spans="2:16">
      <c r="B200" s="175">
        <v>2004</v>
      </c>
      <c r="C200" s="34">
        <f t="shared" ref="C200:P200" si="80">C51/C$191</f>
        <v>1.0684931506849316</v>
      </c>
      <c r="D200" s="33">
        <f t="shared" si="80"/>
        <v>0.94940476190476197</v>
      </c>
      <c r="E200" s="33">
        <f t="shared" si="80"/>
        <v>1.0303030303030303</v>
      </c>
      <c r="F200" s="33">
        <f t="shared" si="80"/>
        <v>0.86776859504132231</v>
      </c>
      <c r="G200" s="33">
        <f t="shared" si="80"/>
        <v>1.8174342105263157</v>
      </c>
      <c r="H200" s="33"/>
      <c r="I200" s="33">
        <f t="shared" si="80"/>
        <v>1.0376190900186983</v>
      </c>
      <c r="J200" s="33">
        <f t="shared" si="80"/>
        <v>1.0608552631578947</v>
      </c>
      <c r="K200" s="33">
        <f t="shared" si="80"/>
        <v>0.9137931034482758</v>
      </c>
      <c r="L200" s="33">
        <f t="shared" si="80"/>
        <v>0.97005988023952094</v>
      </c>
      <c r="M200" s="33">
        <f t="shared" si="80"/>
        <v>1.0099009900990099</v>
      </c>
      <c r="N200" s="33">
        <f t="shared" si="80"/>
        <v>0.97985575727430985</v>
      </c>
      <c r="O200" s="33">
        <f t="shared" si="80"/>
        <v>1.0219478026254345</v>
      </c>
      <c r="P200" s="35">
        <f t="shared" si="80"/>
        <v>1.0135163181653088</v>
      </c>
    </row>
    <row r="201" spans="2:16">
      <c r="B201" s="175">
        <f>B200+1</f>
        <v>2005</v>
      </c>
      <c r="C201" s="34">
        <f t="shared" ref="C201:P201" si="81">C61/C$191</f>
        <v>0.908675799086758</v>
      </c>
      <c r="D201" s="33">
        <f t="shared" si="81"/>
        <v>1.1470588235294117</v>
      </c>
      <c r="E201" s="33">
        <f t="shared" si="81"/>
        <v>1.0969696969696969</v>
      </c>
      <c r="F201" s="33">
        <f t="shared" si="81"/>
        <v>0.83471074380165289</v>
      </c>
      <c r="G201" s="33">
        <f t="shared" si="81"/>
        <v>1.2335526315789473</v>
      </c>
      <c r="H201" s="33"/>
      <c r="I201" s="33">
        <f t="shared" si="81"/>
        <v>1.017807853263289</v>
      </c>
      <c r="J201" s="33">
        <f t="shared" si="81"/>
        <v>1.0238486842105263</v>
      </c>
      <c r="K201" s="33">
        <f t="shared" si="81"/>
        <v>0.8793103448275863</v>
      </c>
      <c r="L201" s="33">
        <f t="shared" si="81"/>
        <v>1.0598802395209581</v>
      </c>
      <c r="M201" s="33">
        <f t="shared" si="81"/>
        <v>1.0396039603960396</v>
      </c>
      <c r="N201" s="33">
        <f t="shared" si="81"/>
        <v>1.0088908231783138</v>
      </c>
      <c r="O201" s="33">
        <f t="shared" si="81"/>
        <v>1.0257614279043223</v>
      </c>
      <c r="P201" s="35">
        <f t="shared" si="81"/>
        <v>1.0140870648056868</v>
      </c>
    </row>
    <row r="202" spans="2:16">
      <c r="B202" s="175">
        <f t="shared" ref="B202:B209" si="82">B201+1</f>
        <v>2006</v>
      </c>
      <c r="C202" s="34">
        <f t="shared" ref="C202:P202" si="83">C71/C$191</f>
        <v>1.1506849315068493</v>
      </c>
      <c r="D202" s="33">
        <f t="shared" si="83"/>
        <v>1.1029411764705883</v>
      </c>
      <c r="E202" s="33">
        <f t="shared" si="83"/>
        <v>1.1636363636363636</v>
      </c>
      <c r="F202" s="33">
        <f t="shared" si="83"/>
        <v>0.90909090909090906</v>
      </c>
      <c r="G202" s="33">
        <f t="shared" si="83"/>
        <v>0.67845394736842102</v>
      </c>
      <c r="H202" s="33"/>
      <c r="I202" s="33">
        <f t="shared" si="83"/>
        <v>1.0768854064642506</v>
      </c>
      <c r="J202" s="33">
        <f t="shared" si="83"/>
        <v>0</v>
      </c>
      <c r="K202" s="33">
        <f t="shared" si="83"/>
        <v>0.69410456062291437</v>
      </c>
      <c r="L202" s="33">
        <f t="shared" si="83"/>
        <v>0.80239520958083832</v>
      </c>
      <c r="M202" s="33">
        <f t="shared" si="83"/>
        <v>0.86138613861386149</v>
      </c>
      <c r="N202" s="33">
        <f t="shared" si="83"/>
        <v>0.74048744093509078</v>
      </c>
      <c r="O202" s="33">
        <f t="shared" si="83"/>
        <v>0.95701240076791372</v>
      </c>
      <c r="P202" s="35">
        <f t="shared" si="83"/>
        <v>0.93651740777253145</v>
      </c>
    </row>
    <row r="203" spans="2:16">
      <c r="B203" s="175">
        <f t="shared" si="82"/>
        <v>2007</v>
      </c>
      <c r="C203" s="34">
        <f t="shared" ref="C203:P203" si="84">C81/C$191</f>
        <v>0.73515981735159819</v>
      </c>
      <c r="D203" s="33">
        <f t="shared" si="84"/>
        <v>0.77450980392156876</v>
      </c>
      <c r="E203" s="33">
        <f t="shared" si="84"/>
        <v>0.84242424242424252</v>
      </c>
      <c r="F203" s="33">
        <f t="shared" si="84"/>
        <v>0.52892561983471076</v>
      </c>
      <c r="G203" s="33">
        <f t="shared" si="84"/>
        <v>0.88815789473684192</v>
      </c>
      <c r="H203" s="33"/>
      <c r="I203" s="33">
        <f t="shared" si="84"/>
        <v>0.74454634493811778</v>
      </c>
      <c r="J203" s="33">
        <f t="shared" si="84"/>
        <v>0</v>
      </c>
      <c r="K203" s="33">
        <f t="shared" si="84"/>
        <v>0.92547274749721931</v>
      </c>
      <c r="L203" s="33">
        <f t="shared" si="84"/>
        <v>1.0718562874251496</v>
      </c>
      <c r="M203" s="33">
        <f t="shared" si="84"/>
        <v>0.9900990099009902</v>
      </c>
      <c r="N203" s="33">
        <f t="shared" si="84"/>
        <v>0.92626212384978857</v>
      </c>
      <c r="O203" s="33">
        <f t="shared" si="84"/>
        <v>0.82037046645566336</v>
      </c>
      <c r="P203" s="35">
        <f t="shared" si="84"/>
        <v>0.82037046645566336</v>
      </c>
    </row>
    <row r="204" spans="2:16">
      <c r="B204" s="175">
        <f t="shared" si="82"/>
        <v>2008</v>
      </c>
      <c r="C204" s="34">
        <f t="shared" ref="C204:P204" si="85">C91/C$191</f>
        <v>0.82648401826484019</v>
      </c>
      <c r="D204" s="33">
        <f t="shared" si="85"/>
        <v>0.82843137254901955</v>
      </c>
      <c r="E204" s="33">
        <f t="shared" si="85"/>
        <v>0.95757575757575764</v>
      </c>
      <c r="F204" s="33">
        <f t="shared" si="85"/>
        <v>0.8925619834710744</v>
      </c>
      <c r="G204" s="33">
        <f t="shared" si="85"/>
        <v>0.88815789473684192</v>
      </c>
      <c r="H204" s="33"/>
      <c r="I204" s="33">
        <f t="shared" si="85"/>
        <v>0.87084854420799573</v>
      </c>
      <c r="J204" s="33">
        <f t="shared" si="85"/>
        <v>1.5789473684210524</v>
      </c>
      <c r="K204" s="33">
        <f t="shared" si="85"/>
        <v>0.93965517241379326</v>
      </c>
      <c r="L204" s="33">
        <f t="shared" si="85"/>
        <v>0.89221556886227549</v>
      </c>
      <c r="M204" s="33">
        <f t="shared" si="85"/>
        <v>0.91584158415841599</v>
      </c>
      <c r="N204" s="33">
        <f t="shared" si="85"/>
        <v>0.96393931857746828</v>
      </c>
      <c r="O204" s="33">
        <f t="shared" si="85"/>
        <v>0.90969231567477804</v>
      </c>
      <c r="P204" s="35">
        <f t="shared" si="85"/>
        <v>0.90969231567477804</v>
      </c>
    </row>
    <row r="205" spans="2:16">
      <c r="B205" s="175">
        <f t="shared" si="82"/>
        <v>2009</v>
      </c>
      <c r="C205" s="34">
        <f t="shared" ref="C205:P205" si="86">C101/C$191</f>
        <v>1.0639269406392695</v>
      </c>
      <c r="D205" s="33">
        <f t="shared" si="86"/>
        <v>0.99019607843137269</v>
      </c>
      <c r="E205" s="33">
        <f t="shared" si="86"/>
        <v>0.95151515151515154</v>
      </c>
      <c r="F205" s="33">
        <f t="shared" si="86"/>
        <v>0.31818181818181812</v>
      </c>
      <c r="G205" s="33">
        <f t="shared" si="86"/>
        <v>0.99999999999999989</v>
      </c>
      <c r="H205" s="33"/>
      <c r="I205" s="33">
        <f t="shared" si="86"/>
        <v>0.8956014602439677</v>
      </c>
      <c r="J205" s="33">
        <f t="shared" si="86"/>
        <v>0.2508223684210526</v>
      </c>
      <c r="K205" s="33">
        <f t="shared" si="86"/>
        <v>0.93270300333704137</v>
      </c>
      <c r="L205" s="33">
        <f t="shared" si="86"/>
        <v>0.82035928143712578</v>
      </c>
      <c r="M205" s="33">
        <f t="shared" si="86"/>
        <v>1</v>
      </c>
      <c r="N205" s="33">
        <f t="shared" si="86"/>
        <v>0.87235762248196957</v>
      </c>
      <c r="O205" s="33">
        <f t="shared" si="86"/>
        <v>0.89511233331603801</v>
      </c>
      <c r="P205" s="35">
        <f t="shared" si="86"/>
        <v>0.88590255798267004</v>
      </c>
    </row>
    <row r="206" spans="2:16">
      <c r="B206" s="175">
        <f t="shared" si="82"/>
        <v>2010</v>
      </c>
      <c r="C206" s="34">
        <f t="shared" ref="C206:P206" si="87">C111/C$191</f>
        <v>1.0821917808219177</v>
      </c>
      <c r="D206" s="33">
        <f t="shared" si="87"/>
        <v>1.0245098039215685</v>
      </c>
      <c r="E206" s="33">
        <f t="shared" si="87"/>
        <v>1.0484848484848486</v>
      </c>
      <c r="F206" s="33">
        <f t="shared" si="87"/>
        <v>0.80578512396694213</v>
      </c>
      <c r="G206" s="33">
        <f t="shared" si="87"/>
        <v>1.381578947368421</v>
      </c>
      <c r="H206" s="33"/>
      <c r="I206" s="33">
        <f t="shared" si="87"/>
        <v>1.0313863413765472</v>
      </c>
      <c r="J206" s="33">
        <f t="shared" si="87"/>
        <v>1.7269736842105261</v>
      </c>
      <c r="K206" s="33">
        <f t="shared" si="87"/>
        <v>1.1034482758620692</v>
      </c>
      <c r="L206" s="33">
        <f t="shared" si="87"/>
        <v>0.86227544910179643</v>
      </c>
      <c r="M206" s="33">
        <f t="shared" si="87"/>
        <v>1.2029702970297032</v>
      </c>
      <c r="N206" s="33">
        <f t="shared" si="87"/>
        <v>1.1142128823675701</v>
      </c>
      <c r="O206" s="33">
        <f t="shared" si="87"/>
        <v>1.0742489493073213</v>
      </c>
      <c r="P206" s="35">
        <f t="shared" si="87"/>
        <v>1.0659471799927358</v>
      </c>
    </row>
    <row r="207" spans="2:16">
      <c r="B207" s="175">
        <f t="shared" si="82"/>
        <v>2011</v>
      </c>
      <c r="C207" s="133">
        <f t="shared" ref="C207:P207" si="88">C121/C$191</f>
        <v>0.92694063926940651</v>
      </c>
      <c r="D207" s="132">
        <f t="shared" si="88"/>
        <v>1.0392156862745099</v>
      </c>
      <c r="E207" s="132">
        <f t="shared" si="88"/>
        <v>0.91515151515151505</v>
      </c>
      <c r="F207" s="132">
        <f t="shared" si="88"/>
        <v>0.48484848484848486</v>
      </c>
      <c r="G207" s="132">
        <f t="shared" si="88"/>
        <v>0.99917763157894735</v>
      </c>
      <c r="H207" s="132"/>
      <c r="I207" s="132">
        <f t="shared" si="88"/>
        <v>0.88527290535126002</v>
      </c>
      <c r="J207" s="132">
        <f t="shared" si="88"/>
        <v>0.25904605263157898</v>
      </c>
      <c r="K207" s="132">
        <f t="shared" si="88"/>
        <v>0.8893214682981091</v>
      </c>
      <c r="L207" s="132">
        <f t="shared" si="88"/>
        <v>0.99401197604790426</v>
      </c>
      <c r="M207" s="132">
        <f t="shared" si="88"/>
        <v>0.84158415841584167</v>
      </c>
      <c r="N207" s="132">
        <f t="shared" si="88"/>
        <v>0.85569510072121369</v>
      </c>
      <c r="O207" s="132">
        <f t="shared" si="88"/>
        <v>0.8729310434286307</v>
      </c>
      <c r="P207" s="134">
        <f t="shared" si="88"/>
        <v>0.8729310434286307</v>
      </c>
    </row>
    <row r="208" spans="2:16">
      <c r="B208" s="175">
        <f t="shared" si="82"/>
        <v>2012</v>
      </c>
      <c r="C208" s="133">
        <f t="shared" ref="C208:P208" si="89">C131/C$191</f>
        <v>0.86301369863013699</v>
      </c>
      <c r="D208" s="132">
        <f t="shared" si="89"/>
        <v>0.67156862745098045</v>
      </c>
      <c r="E208" s="132">
        <f t="shared" si="89"/>
        <v>0.81212121212121213</v>
      </c>
      <c r="F208" s="132">
        <f t="shared" si="89"/>
        <v>0.87465564738292012</v>
      </c>
      <c r="G208" s="132">
        <f t="shared" si="89"/>
        <v>0.6578947368421052</v>
      </c>
      <c r="H208" s="132"/>
      <c r="I208" s="132">
        <f t="shared" si="89"/>
        <v>0.79351794141216292</v>
      </c>
      <c r="J208" s="132">
        <f t="shared" si="89"/>
        <v>1.1842105263157894</v>
      </c>
      <c r="K208" s="132">
        <f t="shared" si="89"/>
        <v>0.84482758620689669</v>
      </c>
      <c r="L208" s="132">
        <f t="shared" si="89"/>
        <v>0.86227544910179643</v>
      </c>
      <c r="M208" s="132">
        <f t="shared" si="89"/>
        <v>0.86633663366336644</v>
      </c>
      <c r="N208" s="132">
        <f t="shared" si="89"/>
        <v>0.8842949515046008</v>
      </c>
      <c r="O208" s="132">
        <f t="shared" si="89"/>
        <v>0.83139625382659677</v>
      </c>
      <c r="P208" s="134">
        <f t="shared" si="89"/>
        <v>0.83139625382659677</v>
      </c>
    </row>
    <row r="209" spans="2:16">
      <c r="B209" s="175">
        <f t="shared" si="82"/>
        <v>2013</v>
      </c>
      <c r="C209" s="133">
        <f t="shared" ref="C209:P209" si="90">C141/C$191</f>
        <v>0.79452054794520544</v>
      </c>
      <c r="D209" s="132">
        <f t="shared" si="90"/>
        <v>0.86274509803921595</v>
      </c>
      <c r="E209" s="132">
        <f t="shared" si="90"/>
        <v>1.1393939393939396</v>
      </c>
      <c r="F209" s="132">
        <f t="shared" si="90"/>
        <v>0.69972451790633605</v>
      </c>
      <c r="G209" s="132">
        <f t="shared" si="90"/>
        <v>1.4851973684210524</v>
      </c>
      <c r="H209" s="132"/>
      <c r="I209" s="132">
        <f t="shared" si="90"/>
        <v>0.91247440121093404</v>
      </c>
      <c r="J209" s="132">
        <f t="shared" si="90"/>
        <v>1.2828947368421051</v>
      </c>
      <c r="K209" s="132">
        <f t="shared" si="90"/>
        <v>0.84482758620689669</v>
      </c>
      <c r="L209" s="132">
        <f t="shared" si="90"/>
        <v>0.89221556886227549</v>
      </c>
      <c r="M209" s="132">
        <f t="shared" si="90"/>
        <v>0.88118811881188142</v>
      </c>
      <c r="N209" s="132">
        <f t="shared" si="90"/>
        <v>0.90686396418801285</v>
      </c>
      <c r="O209" s="132">
        <f t="shared" si="90"/>
        <v>0.92829346754527053</v>
      </c>
      <c r="P209" s="134">
        <f t="shared" si="90"/>
        <v>0.91013334716961547</v>
      </c>
    </row>
    <row r="210" spans="2:16">
      <c r="B210" s="175">
        <f>B209+1</f>
        <v>2014</v>
      </c>
      <c r="C210" s="133">
        <f t="shared" ref="C210:P210" si="91">C151/C$191</f>
        <v>0.8356164383561645</v>
      </c>
      <c r="D210" s="132">
        <f t="shared" si="91"/>
        <v>0.83333333333333348</v>
      </c>
      <c r="E210" s="132">
        <f t="shared" si="91"/>
        <v>0.74545454545454548</v>
      </c>
      <c r="F210" s="132">
        <f t="shared" si="91"/>
        <v>0.64049586776859513</v>
      </c>
      <c r="G210" s="132">
        <f t="shared" si="91"/>
        <v>1.450657894736842</v>
      </c>
      <c r="H210" s="132"/>
      <c r="I210" s="132">
        <f t="shared" si="91"/>
        <v>0.81626747395601473</v>
      </c>
      <c r="J210" s="132">
        <f t="shared" si="91"/>
        <v>0.45690789473684212</v>
      </c>
      <c r="K210" s="132">
        <f t="shared" si="91"/>
        <v>0.58021457533460108</v>
      </c>
      <c r="L210" s="132">
        <f t="shared" si="91"/>
        <v>0.79180971390552224</v>
      </c>
      <c r="M210" s="132">
        <f t="shared" si="91"/>
        <v>0.83791121047588646</v>
      </c>
      <c r="N210" s="132">
        <f t="shared" si="91"/>
        <v>0.73713120365393514</v>
      </c>
      <c r="O210" s="132">
        <f t="shared" si="91"/>
        <v>0.7832464660294165</v>
      </c>
      <c r="P210" s="134">
        <f t="shared" si="91"/>
        <v>0.7832464660294165</v>
      </c>
    </row>
    <row r="211" spans="2:16">
      <c r="B211" s="175">
        <f>B210+1</f>
        <v>2015</v>
      </c>
      <c r="C211" s="133">
        <f t="shared" ref="C211:P211" si="92">C161/C$191</f>
        <v>0.81705700397702175</v>
      </c>
      <c r="D211" s="132">
        <f t="shared" si="92"/>
        <v>1.0257352941176472</v>
      </c>
      <c r="E211" s="132">
        <f t="shared" si="92"/>
        <v>0.88308895405669596</v>
      </c>
      <c r="F211" s="132">
        <f t="shared" si="92"/>
        <v>0.7728374655647382</v>
      </c>
      <c r="G211" s="132">
        <f t="shared" si="92"/>
        <v>0.76655348047538174</v>
      </c>
      <c r="H211" s="132"/>
      <c r="I211" s="132">
        <f t="shared" si="92"/>
        <v>0.8752795402127177</v>
      </c>
      <c r="J211" s="132">
        <f t="shared" si="92"/>
        <v>0.90871710526315785</v>
      </c>
      <c r="K211" s="132">
        <f t="shared" si="92"/>
        <v>0.9137931034482758</v>
      </c>
      <c r="L211" s="132">
        <f t="shared" si="92"/>
        <v>0.79041916167664672</v>
      </c>
      <c r="M211" s="132">
        <f t="shared" si="92"/>
        <v>0.75742574257425754</v>
      </c>
      <c r="N211" s="132">
        <f t="shared" si="92"/>
        <v>0.81410096990798297</v>
      </c>
      <c r="O211" s="132">
        <f t="shared" si="92"/>
        <v>0.85426924624063194</v>
      </c>
      <c r="P211" s="134">
        <f t="shared" si="92"/>
        <v>0.84975170010527845</v>
      </c>
    </row>
    <row r="212" spans="2:16">
      <c r="B212" s="175">
        <f>B211+1</f>
        <v>2016</v>
      </c>
      <c r="C212" s="133">
        <f>C171/C$191</f>
        <v>0.92694063926940651</v>
      </c>
      <c r="D212" s="132">
        <f t="shared" ref="D212:P212" si="93">D171/D$191</f>
        <v>0.78693977591036424</v>
      </c>
      <c r="E212" s="132">
        <f t="shared" si="93"/>
        <v>0.91515151515151505</v>
      </c>
      <c r="F212" s="132">
        <f t="shared" si="93"/>
        <v>0.78787878787878785</v>
      </c>
      <c r="G212" s="132">
        <f t="shared" si="93"/>
        <v>0.80921052631578938</v>
      </c>
      <c r="H212" s="132"/>
      <c r="I212" s="132">
        <f t="shared" si="93"/>
        <v>0.85980767518475665</v>
      </c>
      <c r="J212" s="132">
        <f t="shared" si="93"/>
        <v>0.53453947368421051</v>
      </c>
      <c r="K212" s="132">
        <f t="shared" si="93"/>
        <v>0.90850945494994439</v>
      </c>
      <c r="L212" s="132">
        <f t="shared" si="93"/>
        <v>0.9880239520958084</v>
      </c>
      <c r="M212" s="132">
        <f t="shared" si="93"/>
        <v>0.96534653465346543</v>
      </c>
      <c r="N212" s="132">
        <f t="shared" si="93"/>
        <v>0.92713255409102213</v>
      </c>
      <c r="O212" s="132">
        <f t="shared" si="93"/>
        <v>0.88790017122399212</v>
      </c>
      <c r="P212" s="134">
        <f t="shared" si="93"/>
        <v>0.88790017122399212</v>
      </c>
    </row>
    <row r="213" spans="2:16" ht="15.75" thickBot="1">
      <c r="B213" s="373">
        <f>B212+1</f>
        <v>2017</v>
      </c>
      <c r="C213" s="372">
        <f>C181/C$191</f>
        <v>0.81705700397702175</v>
      </c>
      <c r="D213" s="370">
        <f t="shared" ref="D213:O213" si="94">D181/D$191</f>
        <v>1.0257352941176472</v>
      </c>
      <c r="E213" s="370">
        <f t="shared" si="94"/>
        <v>0.88308895405669596</v>
      </c>
      <c r="F213" s="370">
        <f t="shared" si="94"/>
        <v>0.7728374655647382</v>
      </c>
      <c r="G213" s="370">
        <f t="shared" si="94"/>
        <v>0.76655348047538174</v>
      </c>
      <c r="H213" s="370"/>
      <c r="I213" s="370">
        <f t="shared" si="94"/>
        <v>0.8752795402127177</v>
      </c>
      <c r="J213" s="370">
        <f t="shared" si="94"/>
        <v>0</v>
      </c>
      <c r="K213" s="370">
        <f t="shared" si="94"/>
        <v>0</v>
      </c>
      <c r="L213" s="370">
        <f t="shared" si="94"/>
        <v>0</v>
      </c>
      <c r="M213" s="370">
        <f t="shared" si="94"/>
        <v>0</v>
      </c>
      <c r="N213" s="370">
        <f t="shared" si="94"/>
        <v>0</v>
      </c>
      <c r="O213" s="370">
        <f t="shared" si="94"/>
        <v>0.51457122309944991</v>
      </c>
      <c r="P213" s="371"/>
    </row>
    <row r="214" spans="2:16" ht="15.75" thickBot="1"/>
    <row r="215" spans="2:16" ht="18.75" thickBot="1">
      <c r="B215" s="181" t="s">
        <v>236</v>
      </c>
      <c r="C215" s="478" t="s">
        <v>38</v>
      </c>
      <c r="D215" s="479"/>
      <c r="E215" s="479"/>
      <c r="F215" s="479"/>
      <c r="G215" s="479"/>
      <c r="H215" s="479"/>
      <c r="I215" s="479"/>
      <c r="J215" s="479"/>
      <c r="K215" s="479"/>
      <c r="L215" s="479"/>
      <c r="M215" s="480"/>
      <c r="N215" s="480"/>
      <c r="O215" s="480"/>
      <c r="P215" s="481"/>
    </row>
    <row r="216" spans="2:16" ht="15.75">
      <c r="B216" s="475" t="s">
        <v>195</v>
      </c>
      <c r="C216" s="456" t="s">
        <v>196</v>
      </c>
      <c r="D216" s="456" t="s">
        <v>197</v>
      </c>
      <c r="E216" s="456" t="s">
        <v>198</v>
      </c>
      <c r="F216" s="456" t="s">
        <v>199</v>
      </c>
      <c r="G216" s="456" t="s">
        <v>200</v>
      </c>
      <c r="H216" s="456" t="s">
        <v>201</v>
      </c>
      <c r="I216" s="467" t="s">
        <v>202</v>
      </c>
      <c r="J216" s="456" t="s">
        <v>203</v>
      </c>
      <c r="K216" s="456" t="s">
        <v>204</v>
      </c>
      <c r="L216" s="456" t="s">
        <v>205</v>
      </c>
      <c r="M216" s="456" t="s">
        <v>206</v>
      </c>
      <c r="N216" s="467" t="s">
        <v>207</v>
      </c>
      <c r="O216" s="456" t="s">
        <v>208</v>
      </c>
      <c r="P216" s="457"/>
    </row>
    <row r="217" spans="2:16" ht="16.5" thickBot="1">
      <c r="B217" s="476"/>
      <c r="C217" s="477"/>
      <c r="D217" s="477"/>
      <c r="E217" s="477"/>
      <c r="F217" s="477"/>
      <c r="G217" s="477"/>
      <c r="H217" s="477"/>
      <c r="I217" s="477"/>
      <c r="J217" s="477"/>
      <c r="K217" s="477"/>
      <c r="L217" s="477"/>
      <c r="M217" s="477"/>
      <c r="N217" s="477"/>
      <c r="O217" s="183" t="s">
        <v>234</v>
      </c>
      <c r="P217" s="30" t="s">
        <v>235</v>
      </c>
    </row>
    <row r="218" spans="2:16">
      <c r="B218" s="174">
        <v>2000</v>
      </c>
      <c r="C218" s="184">
        <f t="shared" ref="C218:P218" si="95">C7/C$187</f>
        <v>1.0945494994438263</v>
      </c>
      <c r="D218" s="182">
        <f t="shared" si="95"/>
        <v>-1.4901477832512318</v>
      </c>
      <c r="E218" s="182">
        <f t="shared" si="95"/>
        <v>1.473548387096774</v>
      </c>
      <c r="F218" s="182">
        <f t="shared" si="95"/>
        <v>1.2346445824706693</v>
      </c>
      <c r="G218" s="182">
        <f t="shared" si="95"/>
        <v>0.98809523809523803</v>
      </c>
      <c r="H218" s="182"/>
      <c r="I218" s="182">
        <f t="shared" si="95"/>
        <v>0.9843237511376709</v>
      </c>
      <c r="J218" s="182">
        <f t="shared" si="95"/>
        <v>0.9306599832915623</v>
      </c>
      <c r="K218" s="182">
        <f t="shared" si="95"/>
        <v>1.2047297297297295</v>
      </c>
      <c r="L218" s="182">
        <f t="shared" si="95"/>
        <v>1.8753623188405799</v>
      </c>
      <c r="M218" s="182">
        <f t="shared" si="95"/>
        <v>8.6021505376343899E-2</v>
      </c>
      <c r="N218" s="182">
        <f t="shared" si="95"/>
        <v>1.1692029564522572</v>
      </c>
      <c r="O218" s="182">
        <f t="shared" si="95"/>
        <v>1.0978641087064773</v>
      </c>
      <c r="P218" s="357">
        <f t="shared" si="95"/>
        <v>1.0978641087064773</v>
      </c>
    </row>
    <row r="219" spans="2:16">
      <c r="B219" s="175">
        <v>2001</v>
      </c>
      <c r="C219" s="87">
        <f t="shared" ref="C219:P219" si="96">C17/C$187</f>
        <v>0.79977753058954382</v>
      </c>
      <c r="D219" s="85">
        <f t="shared" si="96"/>
        <v>-0.10204081632653063</v>
      </c>
      <c r="E219" s="85">
        <f t="shared" si="96"/>
        <v>1.5238709677419358</v>
      </c>
      <c r="F219" s="85">
        <f t="shared" si="96"/>
        <v>0.96038647342995176</v>
      </c>
      <c r="G219" s="85">
        <f t="shared" si="96"/>
        <v>1.0704365079365081</v>
      </c>
      <c r="H219" s="85"/>
      <c r="I219" s="85">
        <f t="shared" si="96"/>
        <v>0.98168970048125648</v>
      </c>
      <c r="J219" s="85">
        <f t="shared" si="96"/>
        <v>0.8582010582010583</v>
      </c>
      <c r="K219" s="85">
        <f t="shared" si="96"/>
        <v>1.4782040104620753</v>
      </c>
      <c r="L219" s="85">
        <f t="shared" si="96"/>
        <v>0.57971014492753625</v>
      </c>
      <c r="M219" s="85">
        <f t="shared" si="96"/>
        <v>2.9112903225806455</v>
      </c>
      <c r="N219" s="85">
        <f t="shared" si="96"/>
        <v>0.8805198338986524</v>
      </c>
      <c r="O219" s="85">
        <f t="shared" si="96"/>
        <v>1.0431965084708095</v>
      </c>
      <c r="P219" s="88">
        <f t="shared" si="96"/>
        <v>0.92809700580961596</v>
      </c>
    </row>
    <row r="220" spans="2:16">
      <c r="B220" s="175">
        <v>2002</v>
      </c>
      <c r="C220" s="87">
        <f t="shared" ref="C220:P220" si="97">C27/C$187</f>
        <v>0.65517241379310343</v>
      </c>
      <c r="D220" s="85">
        <f t="shared" si="97"/>
        <v>-2.3571428571428572</v>
      </c>
      <c r="E220" s="85">
        <f t="shared" si="97"/>
        <v>1.48</v>
      </c>
      <c r="F220" s="85">
        <f t="shared" si="97"/>
        <v>1.1014492753623186</v>
      </c>
      <c r="G220" s="85">
        <f t="shared" si="97"/>
        <v>0</v>
      </c>
      <c r="H220" s="85"/>
      <c r="I220" s="85">
        <f t="shared" si="97"/>
        <v>1.1037613981762917</v>
      </c>
      <c r="J220" s="85">
        <f t="shared" si="97"/>
        <v>0.74206349206349209</v>
      </c>
      <c r="K220" s="85">
        <f t="shared" si="97"/>
        <v>0.87227550130775933</v>
      </c>
      <c r="L220" s="85">
        <f t="shared" si="97"/>
        <v>1.7826086956521738</v>
      </c>
      <c r="M220" s="85">
        <f t="shared" si="97"/>
        <v>1.9166666666666665</v>
      </c>
      <c r="N220" s="85">
        <f t="shared" si="97"/>
        <v>0.86872181953084882</v>
      </c>
      <c r="O220" s="85">
        <f t="shared" si="97"/>
        <v>0.9808272935232184</v>
      </c>
      <c r="P220" s="88">
        <f t="shared" si="97"/>
        <v>0.98082729352321829</v>
      </c>
    </row>
    <row r="221" spans="2:16">
      <c r="B221" s="175">
        <v>2003</v>
      </c>
      <c r="C221" s="87">
        <f t="shared" ref="C221:P221" si="98">C37/C$187</f>
        <v>0.86206896551724144</v>
      </c>
      <c r="D221" s="85">
        <f t="shared" si="98"/>
        <v>3.3571428571428577</v>
      </c>
      <c r="E221" s="85">
        <f t="shared" si="98"/>
        <v>1.44</v>
      </c>
      <c r="F221" s="85">
        <f t="shared" si="98"/>
        <v>0.84347826086956523</v>
      </c>
      <c r="G221" s="85">
        <f t="shared" si="98"/>
        <v>0.94841269841269837</v>
      </c>
      <c r="H221" s="85"/>
      <c r="I221" s="85">
        <f t="shared" si="98"/>
        <v>0.47178318135764946</v>
      </c>
      <c r="J221" s="85">
        <f t="shared" si="98"/>
        <v>0.90476190476190477</v>
      </c>
      <c r="K221" s="85">
        <f t="shared" si="98"/>
        <v>0.64864864864864857</v>
      </c>
      <c r="L221" s="85">
        <f t="shared" si="98"/>
        <v>1.7391304347826089</v>
      </c>
      <c r="M221" s="85">
        <f t="shared" si="98"/>
        <v>1.3333333333333335</v>
      </c>
      <c r="N221" s="85">
        <f t="shared" si="98"/>
        <v>0.80860350756662092</v>
      </c>
      <c r="O221" s="85">
        <f t="shared" si="98"/>
        <v>0.6711747013471151</v>
      </c>
      <c r="P221" s="88">
        <f t="shared" si="98"/>
        <v>0.6711747013471151</v>
      </c>
    </row>
    <row r="222" spans="2:16">
      <c r="B222" s="175">
        <v>2004</v>
      </c>
      <c r="C222" s="87">
        <f t="shared" ref="C222:P222" si="99">C47/C$187</f>
        <v>1.517241379310345</v>
      </c>
      <c r="D222" s="85">
        <f t="shared" si="99"/>
        <v>-0.2142857142857143</v>
      </c>
      <c r="E222" s="85">
        <f t="shared" si="99"/>
        <v>0.8</v>
      </c>
      <c r="F222" s="85">
        <f t="shared" si="99"/>
        <v>1.2318840579710144</v>
      </c>
      <c r="G222" s="85">
        <f t="shared" si="99"/>
        <v>0.83333333333333337</v>
      </c>
      <c r="H222" s="85"/>
      <c r="I222" s="85">
        <f t="shared" si="99"/>
        <v>1.1072462419618303</v>
      </c>
      <c r="J222" s="85">
        <f t="shared" si="99"/>
        <v>0.82539682539682546</v>
      </c>
      <c r="K222" s="85">
        <f t="shared" si="99"/>
        <v>1.1351351351351351</v>
      </c>
      <c r="L222" s="85">
        <f t="shared" si="99"/>
        <v>1.2173913043478262</v>
      </c>
      <c r="M222" s="85">
        <f t="shared" si="99"/>
        <v>1.1666666666666667</v>
      </c>
      <c r="N222" s="85">
        <f t="shared" si="99"/>
        <v>0.94703178615567873</v>
      </c>
      <c r="O222" s="85">
        <f t="shared" si="99"/>
        <v>1.0583911075311567</v>
      </c>
      <c r="P222" s="88">
        <f t="shared" si="99"/>
        <v>1.0105236035801533</v>
      </c>
    </row>
    <row r="223" spans="2:16">
      <c r="B223" s="175">
        <f>B222+1</f>
        <v>2005</v>
      </c>
      <c r="C223" s="87">
        <f t="shared" ref="C223:P223" si="100">C57/C$187</f>
        <v>0.31034482758620691</v>
      </c>
      <c r="D223" s="85">
        <f t="shared" si="100"/>
        <v>3.1428571428571432</v>
      </c>
      <c r="E223" s="85">
        <f t="shared" si="100"/>
        <v>0.36</v>
      </c>
      <c r="F223" s="85">
        <f t="shared" si="100"/>
        <v>1.2898550724637681</v>
      </c>
      <c r="G223" s="85">
        <f t="shared" si="100"/>
        <v>0.7142857142857143</v>
      </c>
      <c r="H223" s="85"/>
      <c r="I223" s="85">
        <f t="shared" si="100"/>
        <v>0.7271042065368305</v>
      </c>
      <c r="J223" s="85">
        <f t="shared" si="100"/>
        <v>0.84920634920634919</v>
      </c>
      <c r="K223" s="85">
        <f t="shared" si="100"/>
        <v>1.1891891891891893</v>
      </c>
      <c r="L223" s="85">
        <f t="shared" si="100"/>
        <v>0.56521739130434789</v>
      </c>
      <c r="M223" s="85">
        <f t="shared" si="100"/>
        <v>1.6666666666666667</v>
      </c>
      <c r="N223" s="85">
        <f t="shared" si="100"/>
        <v>0.85025632792051409</v>
      </c>
      <c r="O223" s="85">
        <f t="shared" si="100"/>
        <v>0.83546674455765357</v>
      </c>
      <c r="P223" s="88">
        <f t="shared" si="100"/>
        <v>0.7950415069122807</v>
      </c>
    </row>
    <row r="224" spans="2:16">
      <c r="B224" s="175">
        <f t="shared" ref="B224:B232" si="101">B223+1</f>
        <v>2006</v>
      </c>
      <c r="C224" s="87">
        <f t="shared" ref="C224:P224" si="102">C67/C$187</f>
        <v>2.1379310344827589</v>
      </c>
      <c r="D224" s="85">
        <f t="shared" si="102"/>
        <v>2.5</v>
      </c>
      <c r="E224" s="85">
        <f t="shared" si="102"/>
        <v>-0.08</v>
      </c>
      <c r="F224" s="85">
        <f t="shared" si="102"/>
        <v>1.1594202898550725</v>
      </c>
      <c r="G224" s="85">
        <f t="shared" si="102"/>
        <v>0.91269841269841268</v>
      </c>
      <c r="H224" s="85"/>
      <c r="I224" s="85">
        <f t="shared" si="102"/>
        <v>0.18840150970246786</v>
      </c>
      <c r="J224" s="85">
        <f t="shared" si="102"/>
        <v>0</v>
      </c>
      <c r="K224" s="85">
        <f t="shared" si="102"/>
        <v>1.2702702702702702</v>
      </c>
      <c r="L224" s="85">
        <f t="shared" si="102"/>
        <v>2.4347826086956523</v>
      </c>
      <c r="M224" s="85">
        <f t="shared" si="102"/>
        <v>-1.3333333333333335</v>
      </c>
      <c r="N224" s="85">
        <f t="shared" si="102"/>
        <v>1.177483571438412</v>
      </c>
      <c r="O224" s="85">
        <f t="shared" si="102"/>
        <v>0.78752904709842508</v>
      </c>
      <c r="P224" s="88">
        <f t="shared" si="102"/>
        <v>0.68149030826261858</v>
      </c>
    </row>
    <row r="225" spans="2:16">
      <c r="B225" s="175">
        <f t="shared" si="101"/>
        <v>2007</v>
      </c>
      <c r="C225" s="87">
        <f t="shared" ref="C225:P225" si="103">C77/C$187</f>
        <v>-1</v>
      </c>
      <c r="D225" s="85">
        <f t="shared" si="103"/>
        <v>-2.285714285714286</v>
      </c>
      <c r="E225" s="85">
        <f t="shared" si="103"/>
        <v>2.04</v>
      </c>
      <c r="F225" s="85">
        <f t="shared" si="103"/>
        <v>1.3623188405797102</v>
      </c>
      <c r="G225" s="85">
        <f t="shared" si="103"/>
        <v>0.93650793650793662</v>
      </c>
      <c r="H225" s="85"/>
      <c r="I225" s="85">
        <f t="shared" si="103"/>
        <v>1.9789544072948326</v>
      </c>
      <c r="J225" s="85">
        <f t="shared" si="103"/>
        <v>0</v>
      </c>
      <c r="K225" s="85">
        <f t="shared" si="103"/>
        <v>0.83783783783783783</v>
      </c>
      <c r="L225" s="85">
        <f t="shared" si="103"/>
        <v>0.47826086956521746</v>
      </c>
      <c r="M225" s="85">
        <f t="shared" si="103"/>
        <v>0.83333333333333337</v>
      </c>
      <c r="N225" s="85">
        <f t="shared" si="103"/>
        <v>0.41594224861201051</v>
      </c>
      <c r="O225" s="85">
        <f t="shared" si="103"/>
        <v>1.1402619678777484</v>
      </c>
      <c r="P225" s="88">
        <f t="shared" si="103"/>
        <v>1.1402619678777484</v>
      </c>
    </row>
    <row r="226" spans="2:16">
      <c r="B226" s="175">
        <f t="shared" si="101"/>
        <v>2008</v>
      </c>
      <c r="C226" s="87">
        <f t="shared" ref="C226:P226" si="104">C87/C$187</f>
        <v>-0.31034482758620691</v>
      </c>
      <c r="D226" s="85">
        <f t="shared" si="104"/>
        <v>-1.5000000000000002</v>
      </c>
      <c r="E226" s="85">
        <f t="shared" si="104"/>
        <v>1.28</v>
      </c>
      <c r="F226" s="85">
        <f t="shared" si="104"/>
        <v>1.188405797101449</v>
      </c>
      <c r="G226" s="85">
        <f t="shared" si="104"/>
        <v>0.93650793650793662</v>
      </c>
      <c r="H226" s="85"/>
      <c r="I226" s="85">
        <f t="shared" si="104"/>
        <v>1.587997673458666</v>
      </c>
      <c r="J226" s="85">
        <f t="shared" si="104"/>
        <v>0.74603174603174605</v>
      </c>
      <c r="K226" s="85">
        <f t="shared" si="104"/>
        <v>1.0945945945945945</v>
      </c>
      <c r="L226" s="85">
        <f t="shared" si="104"/>
        <v>1.7826086956521738</v>
      </c>
      <c r="M226" s="85">
        <f t="shared" si="104"/>
        <v>-0.41666666666666669</v>
      </c>
      <c r="N226" s="85">
        <f t="shared" si="104"/>
        <v>1.1435134980880088</v>
      </c>
      <c r="O226" s="85">
        <f t="shared" si="104"/>
        <v>1.3412005038799297</v>
      </c>
      <c r="P226" s="88">
        <f t="shared" si="104"/>
        <v>1.3412005038799297</v>
      </c>
    </row>
    <row r="227" spans="2:16">
      <c r="B227" s="175">
        <f t="shared" si="101"/>
        <v>2009</v>
      </c>
      <c r="C227" s="87">
        <f t="shared" ref="C227:P227" si="105">C97/C$187</f>
        <v>1.4827586206896552</v>
      </c>
      <c r="D227" s="85">
        <f t="shared" si="105"/>
        <v>0.85714285714285721</v>
      </c>
      <c r="E227" s="85">
        <f t="shared" si="105"/>
        <v>1.3199999999999998</v>
      </c>
      <c r="F227" s="85">
        <f t="shared" si="105"/>
        <v>1.6376811594202898</v>
      </c>
      <c r="G227" s="85">
        <f t="shared" si="105"/>
        <v>0.90476190476190477</v>
      </c>
      <c r="H227" s="85"/>
      <c r="I227" s="85">
        <f t="shared" si="105"/>
        <v>0.83596464786019919</v>
      </c>
      <c r="J227" s="85">
        <f t="shared" si="105"/>
        <v>1.0238095238095239</v>
      </c>
      <c r="K227" s="85">
        <f t="shared" si="105"/>
        <v>0.82432432432432423</v>
      </c>
      <c r="L227" s="85">
        <f t="shared" si="105"/>
        <v>2.3043478260869565</v>
      </c>
      <c r="M227" s="85">
        <f t="shared" si="105"/>
        <v>1</v>
      </c>
      <c r="N227" s="85">
        <f t="shared" si="105"/>
        <v>0.83126118223349388</v>
      </c>
      <c r="O227" s="85">
        <f t="shared" si="105"/>
        <v>0.88589897805911144</v>
      </c>
      <c r="P227" s="88">
        <f t="shared" si="105"/>
        <v>0.82870089272137937</v>
      </c>
    </row>
    <row r="228" spans="2:16">
      <c r="B228" s="175">
        <f t="shared" si="101"/>
        <v>2010</v>
      </c>
      <c r="C228" s="87">
        <f t="shared" ref="C228:P228" si="106">C107/C$187</f>
        <v>1.6206896551724139</v>
      </c>
      <c r="D228" s="85">
        <f t="shared" si="106"/>
        <v>1.3571428571428572</v>
      </c>
      <c r="E228" s="85">
        <f t="shared" si="106"/>
        <v>0.67999999999999994</v>
      </c>
      <c r="F228" s="85">
        <f t="shared" si="106"/>
        <v>1.0579710144927534</v>
      </c>
      <c r="G228" s="85">
        <f t="shared" si="106"/>
        <v>0.84126984126984128</v>
      </c>
      <c r="H228" s="85"/>
      <c r="I228" s="85">
        <f t="shared" si="106"/>
        <v>0.64756088408570667</v>
      </c>
      <c r="J228" s="85">
        <f t="shared" si="106"/>
        <v>0.84126984126984128</v>
      </c>
      <c r="K228" s="85">
        <f t="shared" si="106"/>
        <v>0.83783783783783783</v>
      </c>
      <c r="L228" s="85">
        <f t="shared" si="106"/>
        <v>2</v>
      </c>
      <c r="M228" s="85">
        <f t="shared" si="106"/>
        <v>4.416666666666667</v>
      </c>
      <c r="N228" s="85">
        <f t="shared" si="106"/>
        <v>0.81662517799153855</v>
      </c>
      <c r="O228" s="85">
        <f t="shared" si="106"/>
        <v>0.80632615121472584</v>
      </c>
      <c r="P228" s="88">
        <f t="shared" si="106"/>
        <v>0.75252347979620715</v>
      </c>
    </row>
    <row r="229" spans="2:16">
      <c r="B229" s="175">
        <f t="shared" si="101"/>
        <v>2011</v>
      </c>
      <c r="C229" s="87">
        <f t="shared" ref="C229:P229" si="107">C117/C$187</f>
        <v>0.44827586206896552</v>
      </c>
      <c r="D229" s="85">
        <f t="shared" si="107"/>
        <v>1.5714285714285716</v>
      </c>
      <c r="E229" s="85">
        <f t="shared" si="107"/>
        <v>1.56</v>
      </c>
      <c r="F229" s="85">
        <f t="shared" si="107"/>
        <v>1.4782608695652173</v>
      </c>
      <c r="G229" s="85">
        <f t="shared" si="107"/>
        <v>0.86507936507936511</v>
      </c>
      <c r="H229" s="85"/>
      <c r="I229" s="85">
        <f t="shared" si="107"/>
        <v>1.0886220871327255</v>
      </c>
      <c r="J229" s="85">
        <f t="shared" si="107"/>
        <v>1.0079365079365079</v>
      </c>
      <c r="K229" s="85">
        <f t="shared" si="107"/>
        <v>0.90540540540540537</v>
      </c>
      <c r="L229" s="85">
        <f t="shared" si="107"/>
        <v>1.0434782608695652</v>
      </c>
      <c r="M229" s="85">
        <f t="shared" si="107"/>
        <v>-1.6666666666666667</v>
      </c>
      <c r="N229" s="85">
        <f t="shared" si="107"/>
        <v>0.89585323698518315</v>
      </c>
      <c r="O229" s="85">
        <f t="shared" si="107"/>
        <v>0.97554423067619556</v>
      </c>
      <c r="P229" s="88">
        <f t="shared" si="107"/>
        <v>0.97554423067619556</v>
      </c>
    </row>
    <row r="230" spans="2:16">
      <c r="B230" s="175">
        <f t="shared" si="101"/>
        <v>2012</v>
      </c>
      <c r="C230" s="87">
        <f t="shared" ref="C230:P230" si="108">C127/C$187</f>
        <v>-3.4482758620689655E-2</v>
      </c>
      <c r="D230" s="85">
        <f t="shared" si="108"/>
        <v>-3.785714285714286</v>
      </c>
      <c r="E230" s="85">
        <f t="shared" si="108"/>
        <v>2.2399999999999998</v>
      </c>
      <c r="F230" s="85">
        <f t="shared" si="108"/>
        <v>0.91304347826086951</v>
      </c>
      <c r="G230" s="85">
        <f t="shared" si="108"/>
        <v>0.87301587301587302</v>
      </c>
      <c r="H230" s="85"/>
      <c r="I230" s="85">
        <f t="shared" si="108"/>
        <v>1.6691266464032422</v>
      </c>
      <c r="J230" s="85">
        <f t="shared" si="108"/>
        <v>0.93650793650793662</v>
      </c>
      <c r="K230" s="85">
        <f t="shared" si="108"/>
        <v>1.243243243243243</v>
      </c>
      <c r="L230" s="85">
        <f t="shared" si="108"/>
        <v>2</v>
      </c>
      <c r="M230" s="85">
        <f t="shared" si="108"/>
        <v>-1.25</v>
      </c>
      <c r="N230" s="85">
        <f t="shared" si="108"/>
        <v>1.3971216682837739</v>
      </c>
      <c r="O230" s="85">
        <f t="shared" si="108"/>
        <v>1.5295005225960348</v>
      </c>
      <c r="P230" s="88">
        <f t="shared" si="108"/>
        <v>1.529500522596035</v>
      </c>
    </row>
    <row r="231" spans="2:16">
      <c r="B231" s="175">
        <f t="shared" si="101"/>
        <v>2013</v>
      </c>
      <c r="C231" s="87">
        <f t="shared" ref="C231:P231" si="109">C137/C$187</f>
        <v>-0.55172413793103448</v>
      </c>
      <c r="D231" s="85">
        <f t="shared" si="109"/>
        <v>-1</v>
      </c>
      <c r="E231" s="85">
        <f t="shared" si="109"/>
        <v>0.08</v>
      </c>
      <c r="F231" s="85">
        <f t="shared" si="109"/>
        <v>0.91304347826086951</v>
      </c>
      <c r="G231" s="85">
        <f t="shared" si="109"/>
        <v>0.82539682539682546</v>
      </c>
      <c r="H231" s="85"/>
      <c r="I231" s="85">
        <f t="shared" si="109"/>
        <v>1.1809361392762399</v>
      </c>
      <c r="J231" s="85">
        <f t="shared" si="109"/>
        <v>0.88888888888888884</v>
      </c>
      <c r="K231" s="85">
        <f t="shared" si="109"/>
        <v>1.243243243243243</v>
      </c>
      <c r="L231" s="85">
        <f t="shared" si="109"/>
        <v>1.7826086956521738</v>
      </c>
      <c r="M231" s="85">
        <f t="shared" si="109"/>
        <v>-1</v>
      </c>
      <c r="N231" s="89">
        <f t="shared" si="109"/>
        <v>1.3252561212259575</v>
      </c>
      <c r="O231" s="85">
        <f t="shared" si="109"/>
        <v>1.3560746582665375</v>
      </c>
      <c r="P231" s="88">
        <f t="shared" si="109"/>
        <v>1.2740012740012738</v>
      </c>
    </row>
    <row r="232" spans="2:16">
      <c r="B232" s="175">
        <f t="shared" si="101"/>
        <v>2014</v>
      </c>
      <c r="C232" s="87">
        <f t="shared" ref="C232:P232" si="110">C147/C$187</f>
        <v>-0.24137931034482757</v>
      </c>
      <c r="D232" s="85">
        <f t="shared" si="110"/>
        <v>-1.4285714285714286</v>
      </c>
      <c r="E232" s="85">
        <f t="shared" si="110"/>
        <v>2.68</v>
      </c>
      <c r="F232" s="85">
        <f t="shared" si="110"/>
        <v>1.4057971014492752</v>
      </c>
      <c r="G232" s="85">
        <f t="shared" si="110"/>
        <v>0.84126984126984128</v>
      </c>
      <c r="H232" s="85"/>
      <c r="I232" s="85">
        <f t="shared" si="110"/>
        <v>1.9428955092675366</v>
      </c>
      <c r="J232" s="85">
        <f t="shared" si="110"/>
        <v>1.1404761904761904</v>
      </c>
      <c r="K232" s="85">
        <f t="shared" si="110"/>
        <v>1.3927637314734092</v>
      </c>
      <c r="L232" s="85">
        <f t="shared" si="110"/>
        <v>2.6971014492753627</v>
      </c>
      <c r="M232" s="85">
        <f t="shared" si="110"/>
        <v>-1.728494623655914</v>
      </c>
      <c r="N232" s="85">
        <f t="shared" si="110"/>
        <v>1.5304124254318126</v>
      </c>
      <c r="O232" s="85">
        <f t="shared" si="110"/>
        <v>1.7025506578292504</v>
      </c>
      <c r="P232" s="88">
        <f t="shared" si="110"/>
        <v>1.7025506578292504</v>
      </c>
    </row>
    <row r="233" spans="2:16">
      <c r="B233" s="175">
        <f>B232+1</f>
        <v>2015</v>
      </c>
      <c r="C233" s="87">
        <f t="shared" ref="C233:P233" si="111">C157/C$187</f>
        <v>-0.38153503893214691</v>
      </c>
      <c r="D233" s="85">
        <f t="shared" si="111"/>
        <v>-7.1428571428571341E-2</v>
      </c>
      <c r="E233" s="85">
        <f t="shared" si="111"/>
        <v>1.7716129032258068</v>
      </c>
      <c r="F233" s="85">
        <f t="shared" si="111"/>
        <v>1.1898550724637682</v>
      </c>
      <c r="G233" s="85">
        <f t="shared" si="111"/>
        <v>1.0455709165386586</v>
      </c>
      <c r="H233" s="85"/>
      <c r="I233" s="85">
        <f t="shared" si="111"/>
        <v>1.5620407229466942</v>
      </c>
      <c r="J233" s="85">
        <f t="shared" si="111"/>
        <v>0.83333333333333337</v>
      </c>
      <c r="K233" s="85">
        <f t="shared" si="111"/>
        <v>1.1351351351351351</v>
      </c>
      <c r="L233" s="85">
        <f t="shared" si="111"/>
        <v>2.5217391304347827</v>
      </c>
      <c r="M233" s="85">
        <f t="shared" si="111"/>
        <v>-3.0833333333333335</v>
      </c>
      <c r="N233" s="85">
        <f t="shared" si="111"/>
        <v>1.4478169054277727</v>
      </c>
      <c r="O233" s="85">
        <f t="shared" si="111"/>
        <v>1.5976975547971672</v>
      </c>
      <c r="P233" s="88">
        <f t="shared" si="111"/>
        <v>1.4943822788397572</v>
      </c>
    </row>
    <row r="234" spans="2:16">
      <c r="B234" s="175">
        <f t="shared" ref="B234:B235" si="112">B233+1</f>
        <v>2016</v>
      </c>
      <c r="C234" s="87">
        <f>C167/C$187</f>
        <v>0.44827586206896552</v>
      </c>
      <c r="D234" s="85">
        <f t="shared" ref="D234:P234" si="113">D167/D$187</f>
        <v>-2.5</v>
      </c>
      <c r="E234" s="85">
        <f t="shared" si="113"/>
        <v>1.56</v>
      </c>
      <c r="F234" s="85">
        <f t="shared" si="113"/>
        <v>1.1594202898550725</v>
      </c>
      <c r="G234" s="85">
        <f t="shared" si="113"/>
        <v>0.85714285714285721</v>
      </c>
      <c r="H234" s="85"/>
      <c r="I234" s="85">
        <f t="shared" si="113"/>
        <v>1.4184063366398845</v>
      </c>
      <c r="J234" s="85">
        <f t="shared" si="113"/>
        <v>0.99206349206349209</v>
      </c>
      <c r="K234" s="85">
        <f t="shared" si="113"/>
        <v>0.93243243243243246</v>
      </c>
      <c r="L234" s="85">
        <f t="shared" si="113"/>
        <v>1.0869565217391306</v>
      </c>
      <c r="M234" s="85">
        <f t="shared" si="113"/>
        <v>0.41666666666666669</v>
      </c>
      <c r="N234" s="85">
        <f t="shared" si="113"/>
        <v>0.8389687477068335</v>
      </c>
      <c r="O234" s="85">
        <f t="shared" si="113"/>
        <v>1.0952946976174851</v>
      </c>
      <c r="P234" s="88">
        <f t="shared" si="113"/>
        <v>1.0952946976174851</v>
      </c>
    </row>
    <row r="235" spans="2:16" ht="15.75" thickBot="1">
      <c r="B235" s="176">
        <f t="shared" si="112"/>
        <v>2017</v>
      </c>
      <c r="C235" s="93">
        <f>C177/C$187</f>
        <v>-0.38153503893214691</v>
      </c>
      <c r="D235" s="91">
        <f t="shared" ref="D235:O235" si="114">D177/D$187</f>
        <v>-7.1428571428571341E-2</v>
      </c>
      <c r="E235" s="91">
        <f t="shared" si="114"/>
        <v>1.7716129032258068</v>
      </c>
      <c r="F235" s="91">
        <f t="shared" si="114"/>
        <v>1.1898550724637682</v>
      </c>
      <c r="G235" s="91">
        <f t="shared" si="114"/>
        <v>1.0455709165386586</v>
      </c>
      <c r="H235" s="91"/>
      <c r="I235" s="91">
        <f t="shared" si="114"/>
        <v>1.5620407229466942</v>
      </c>
      <c r="J235" s="91">
        <f t="shared" si="114"/>
        <v>0</v>
      </c>
      <c r="K235" s="91">
        <f t="shared" si="114"/>
        <v>0</v>
      </c>
      <c r="L235" s="91">
        <f t="shared" si="114"/>
        <v>0</v>
      </c>
      <c r="M235" s="91">
        <f t="shared" si="114"/>
        <v>0</v>
      </c>
      <c r="N235" s="91"/>
      <c r="O235" s="91">
        <f t="shared" si="114"/>
        <v>1.43221094967296</v>
      </c>
      <c r="P235" s="94"/>
    </row>
  </sheetData>
  <customSheetViews>
    <customSheetView guid="{6DA84043-8308-458F-9378-22AB3DF247A3}" scale="87" showPageBreaks="1" fitToPage="1" printArea="1" view="pageBreakPreview" topLeftCell="A220">
      <selection activeCell="D12" sqref="D12"/>
      <pageMargins left="0.98425196850393704" right="0.98425196850393704" top="0.98425196850393704" bottom="0.98425196850393704" header="0.51181102362204722" footer="0.51181102362204722"/>
      <printOptions horizontalCentered="1" verticalCentered="1"/>
      <pageSetup paperSize="9" scale="17" orientation="portrait" r:id="rId1"/>
      <headerFooter alignWithMargins="0"/>
    </customSheetView>
  </customSheetViews>
  <mergeCells count="335">
    <mergeCell ref="B173:K173"/>
    <mergeCell ref="L173:P173"/>
    <mergeCell ref="B174:B175"/>
    <mergeCell ref="C174:C175"/>
    <mergeCell ref="D174:D175"/>
    <mergeCell ref="E174:E175"/>
    <mergeCell ref="F174:F175"/>
    <mergeCell ref="G174:G175"/>
    <mergeCell ref="H174:H175"/>
    <mergeCell ref="I174:I175"/>
    <mergeCell ref="J174:J175"/>
    <mergeCell ref="K174:K175"/>
    <mergeCell ref="L174:L175"/>
    <mergeCell ref="M174:M175"/>
    <mergeCell ref="N174:N175"/>
    <mergeCell ref="O174:P174"/>
    <mergeCell ref="B163:K163"/>
    <mergeCell ref="L163:P163"/>
    <mergeCell ref="B164:B165"/>
    <mergeCell ref="C164:C165"/>
    <mergeCell ref="D164:D165"/>
    <mergeCell ref="E164:E165"/>
    <mergeCell ref="F164:F165"/>
    <mergeCell ref="G164:G165"/>
    <mergeCell ref="H164:H165"/>
    <mergeCell ref="I164:I165"/>
    <mergeCell ref="J164:J165"/>
    <mergeCell ref="K164:K165"/>
    <mergeCell ref="L164:L165"/>
    <mergeCell ref="M164:M165"/>
    <mergeCell ref="N164:N165"/>
    <mergeCell ref="O164:P164"/>
    <mergeCell ref="F4:F5"/>
    <mergeCell ref="G4:G5"/>
    <mergeCell ref="N4:N5"/>
    <mergeCell ref="O4:P4"/>
    <mergeCell ref="L14:L15"/>
    <mergeCell ref="M14:M15"/>
    <mergeCell ref="B3:K3"/>
    <mergeCell ref="L3:P3"/>
    <mergeCell ref="B4:B5"/>
    <mergeCell ref="C4:C5"/>
    <mergeCell ref="D4:D5"/>
    <mergeCell ref="E4:E5"/>
    <mergeCell ref="H4:H5"/>
    <mergeCell ref="I4:I5"/>
    <mergeCell ref="L4:L5"/>
    <mergeCell ref="M4:M5"/>
    <mergeCell ref="J4:J5"/>
    <mergeCell ref="K4:K5"/>
    <mergeCell ref="L13:P13"/>
    <mergeCell ref="N14:N15"/>
    <mergeCell ref="O14:P14"/>
    <mergeCell ref="J14:J15"/>
    <mergeCell ref="K14:K15"/>
    <mergeCell ref="B13:K13"/>
    <mergeCell ref="I14:I15"/>
    <mergeCell ref="H14:H15"/>
    <mergeCell ref="L23:P23"/>
    <mergeCell ref="B24:B25"/>
    <mergeCell ref="C24:C25"/>
    <mergeCell ref="D24:D25"/>
    <mergeCell ref="E24:E25"/>
    <mergeCell ref="F24:F25"/>
    <mergeCell ref="G24:G25"/>
    <mergeCell ref="H24:H25"/>
    <mergeCell ref="I24:I25"/>
    <mergeCell ref="B14:B15"/>
    <mergeCell ref="C14:C15"/>
    <mergeCell ref="D14:D15"/>
    <mergeCell ref="E14:E15"/>
    <mergeCell ref="F14:F15"/>
    <mergeCell ref="G14:G15"/>
    <mergeCell ref="B33:K33"/>
    <mergeCell ref="B23:K23"/>
    <mergeCell ref="J24:J25"/>
    <mergeCell ref="K24:K25"/>
    <mergeCell ref="O24:P24"/>
    <mergeCell ref="L24:L25"/>
    <mergeCell ref="M24:M25"/>
    <mergeCell ref="N24:N25"/>
    <mergeCell ref="L33:P33"/>
    <mergeCell ref="B34:B35"/>
    <mergeCell ref="C34:C35"/>
    <mergeCell ref="D34:D35"/>
    <mergeCell ref="E34:E35"/>
    <mergeCell ref="F34:F35"/>
    <mergeCell ref="O34:P34"/>
    <mergeCell ref="L34:L35"/>
    <mergeCell ref="H34:H35"/>
    <mergeCell ref="I34:I35"/>
    <mergeCell ref="G34:G35"/>
    <mergeCell ref="M34:M35"/>
    <mergeCell ref="N34:N35"/>
    <mergeCell ref="J34:J35"/>
    <mergeCell ref="K34:K35"/>
    <mergeCell ref="B43:K43"/>
    <mergeCell ref="L43:P43"/>
    <mergeCell ref="B44:B45"/>
    <mergeCell ref="C44:C45"/>
    <mergeCell ref="D44:D45"/>
    <mergeCell ref="E44:E45"/>
    <mergeCell ref="F44:F45"/>
    <mergeCell ref="G44:G45"/>
    <mergeCell ref="J44:J45"/>
    <mergeCell ref="K44:K45"/>
    <mergeCell ref="H44:H45"/>
    <mergeCell ref="I44:I45"/>
    <mergeCell ref="L44:L45"/>
    <mergeCell ref="M44:M45"/>
    <mergeCell ref="N44:N45"/>
    <mergeCell ref="L53:P53"/>
    <mergeCell ref="N54:N55"/>
    <mergeCell ref="N64:N65"/>
    <mergeCell ref="O64:P64"/>
    <mergeCell ref="O44:P44"/>
    <mergeCell ref="B53:K53"/>
    <mergeCell ref="B54:B55"/>
    <mergeCell ref="C54:C55"/>
    <mergeCell ref="D54:D55"/>
    <mergeCell ref="E54:E55"/>
    <mergeCell ref="F54:F55"/>
    <mergeCell ref="K54:K55"/>
    <mergeCell ref="I54:I55"/>
    <mergeCell ref="L54:L55"/>
    <mergeCell ref="M54:M55"/>
    <mergeCell ref="B63:K63"/>
    <mergeCell ref="L63:P63"/>
    <mergeCell ref="G54:G55"/>
    <mergeCell ref="H54:H55"/>
    <mergeCell ref="O54:P54"/>
    <mergeCell ref="J54:J55"/>
    <mergeCell ref="E64:E65"/>
    <mergeCell ref="G74:G75"/>
    <mergeCell ref="O84:P84"/>
    <mergeCell ref="B83:K83"/>
    <mergeCell ref="B84:B85"/>
    <mergeCell ref="B64:B65"/>
    <mergeCell ref="C64:C65"/>
    <mergeCell ref="C74:C75"/>
    <mergeCell ref="D74:D75"/>
    <mergeCell ref="E74:E75"/>
    <mergeCell ref="J74:J75"/>
    <mergeCell ref="K74:K75"/>
    <mergeCell ref="C84:C85"/>
    <mergeCell ref="D84:D85"/>
    <mergeCell ref="E84:E85"/>
    <mergeCell ref="F84:F85"/>
    <mergeCell ref="F74:F75"/>
    <mergeCell ref="I74:I75"/>
    <mergeCell ref="J64:J65"/>
    <mergeCell ref="K64:K65"/>
    <mergeCell ref="D64:D65"/>
    <mergeCell ref="B74:B75"/>
    <mergeCell ref="B73:K73"/>
    <mergeCell ref="G84:G85"/>
    <mergeCell ref="N84:N85"/>
    <mergeCell ref="K84:K85"/>
    <mergeCell ref="J84:J85"/>
    <mergeCell ref="H84:H85"/>
    <mergeCell ref="I84:I85"/>
    <mergeCell ref="L84:L85"/>
    <mergeCell ref="M84:M85"/>
    <mergeCell ref="J94:J95"/>
    <mergeCell ref="H94:H95"/>
    <mergeCell ref="I94:I95"/>
    <mergeCell ref="B104:B105"/>
    <mergeCell ref="K94:K95"/>
    <mergeCell ref="F94:F95"/>
    <mergeCell ref="G94:G95"/>
    <mergeCell ref="F104:F105"/>
    <mergeCell ref="G104:G105"/>
    <mergeCell ref="C104:C105"/>
    <mergeCell ref="D104:D105"/>
    <mergeCell ref="B94:B95"/>
    <mergeCell ref="C94:C95"/>
    <mergeCell ref="D94:D95"/>
    <mergeCell ref="E94:E95"/>
    <mergeCell ref="H114:H115"/>
    <mergeCell ref="K104:K105"/>
    <mergeCell ref="L104:L105"/>
    <mergeCell ref="M104:M105"/>
    <mergeCell ref="F64:F65"/>
    <mergeCell ref="G64:G65"/>
    <mergeCell ref="H64:H65"/>
    <mergeCell ref="I64:I65"/>
    <mergeCell ref="L103:P103"/>
    <mergeCell ref="N74:N75"/>
    <mergeCell ref="L83:P83"/>
    <mergeCell ref="M74:M75"/>
    <mergeCell ref="O74:P74"/>
    <mergeCell ref="L74:L75"/>
    <mergeCell ref="L64:L65"/>
    <mergeCell ref="M64:M65"/>
    <mergeCell ref="L73:P73"/>
    <mergeCell ref="H74:H75"/>
    <mergeCell ref="B93:K93"/>
    <mergeCell ref="L94:L95"/>
    <mergeCell ref="L93:P93"/>
    <mergeCell ref="M94:M95"/>
    <mergeCell ref="N94:N95"/>
    <mergeCell ref="O94:P94"/>
    <mergeCell ref="N124:N125"/>
    <mergeCell ref="O124:P124"/>
    <mergeCell ref="L124:L125"/>
    <mergeCell ref="I124:I125"/>
    <mergeCell ref="O104:P104"/>
    <mergeCell ref="B103:K103"/>
    <mergeCell ref="O114:P114"/>
    <mergeCell ref="H104:H105"/>
    <mergeCell ref="I104:I105"/>
    <mergeCell ref="J114:J115"/>
    <mergeCell ref="K114:K115"/>
    <mergeCell ref="B113:K113"/>
    <mergeCell ref="I114:I115"/>
    <mergeCell ref="L114:L115"/>
    <mergeCell ref="N104:N105"/>
    <mergeCell ref="B114:B115"/>
    <mergeCell ref="E104:E105"/>
    <mergeCell ref="M114:M115"/>
    <mergeCell ref="N114:N115"/>
    <mergeCell ref="G114:G115"/>
    <mergeCell ref="F114:F115"/>
    <mergeCell ref="C114:C115"/>
    <mergeCell ref="D114:D115"/>
    <mergeCell ref="E114:E115"/>
    <mergeCell ref="C124:C125"/>
    <mergeCell ref="D124:D125"/>
    <mergeCell ref="E124:E125"/>
    <mergeCell ref="J124:J125"/>
    <mergeCell ref="K124:K125"/>
    <mergeCell ref="F124:F125"/>
    <mergeCell ref="G124:G125"/>
    <mergeCell ref="M124:M125"/>
    <mergeCell ref="H124:H125"/>
    <mergeCell ref="K154:K155"/>
    <mergeCell ref="F154:F155"/>
    <mergeCell ref="G154:G155"/>
    <mergeCell ref="L113:P113"/>
    <mergeCell ref="J104:J105"/>
    <mergeCell ref="F144:F145"/>
    <mergeCell ref="L133:P133"/>
    <mergeCell ref="H134:H135"/>
    <mergeCell ref="I134:I135"/>
    <mergeCell ref="F134:F135"/>
    <mergeCell ref="J134:J135"/>
    <mergeCell ref="K134:K135"/>
    <mergeCell ref="B133:K133"/>
    <mergeCell ref="N144:N145"/>
    <mergeCell ref="O144:P144"/>
    <mergeCell ref="G134:G135"/>
    <mergeCell ref="H144:H145"/>
    <mergeCell ref="I144:I145"/>
    <mergeCell ref="G144:G145"/>
    <mergeCell ref="L134:L135"/>
    <mergeCell ref="M134:M135"/>
    <mergeCell ref="B123:K123"/>
    <mergeCell ref="L123:P123"/>
    <mergeCell ref="B124:B125"/>
    <mergeCell ref="B143:K143"/>
    <mergeCell ref="L143:P143"/>
    <mergeCell ref="N134:N135"/>
    <mergeCell ref="O134:P134"/>
    <mergeCell ref="B134:B135"/>
    <mergeCell ref="C134:C135"/>
    <mergeCell ref="D134:D135"/>
    <mergeCell ref="J144:J145"/>
    <mergeCell ref="K144:K145"/>
    <mergeCell ref="L144:L145"/>
    <mergeCell ref="M144:M145"/>
    <mergeCell ref="B144:B145"/>
    <mergeCell ref="C144:C145"/>
    <mergeCell ref="D144:D145"/>
    <mergeCell ref="E144:E145"/>
    <mergeCell ref="E134:E135"/>
    <mergeCell ref="L183:P183"/>
    <mergeCell ref="J154:J155"/>
    <mergeCell ref="B153:K153"/>
    <mergeCell ref="G184:G185"/>
    <mergeCell ref="L184:L185"/>
    <mergeCell ref="I184:I185"/>
    <mergeCell ref="D184:D185"/>
    <mergeCell ref="O154:P154"/>
    <mergeCell ref="J184:J185"/>
    <mergeCell ref="L154:L155"/>
    <mergeCell ref="M154:M155"/>
    <mergeCell ref="H154:H155"/>
    <mergeCell ref="I154:I155"/>
    <mergeCell ref="K184:K185"/>
    <mergeCell ref="B183:K183"/>
    <mergeCell ref="H184:H185"/>
    <mergeCell ref="B184:B185"/>
    <mergeCell ref="C184:C185"/>
    <mergeCell ref="N154:N155"/>
    <mergeCell ref="L153:P153"/>
    <mergeCell ref="B154:B155"/>
    <mergeCell ref="C154:C155"/>
    <mergeCell ref="D154:D155"/>
    <mergeCell ref="E154:E155"/>
    <mergeCell ref="B194:B195"/>
    <mergeCell ref="C194:C195"/>
    <mergeCell ref="D194:D195"/>
    <mergeCell ref="E194:E195"/>
    <mergeCell ref="E184:E185"/>
    <mergeCell ref="F184:F185"/>
    <mergeCell ref="N194:N195"/>
    <mergeCell ref="O194:P194"/>
    <mergeCell ref="F194:F195"/>
    <mergeCell ref="G194:G195"/>
    <mergeCell ref="H194:H195"/>
    <mergeCell ref="I194:I195"/>
    <mergeCell ref="J194:J195"/>
    <mergeCell ref="K194:K195"/>
    <mergeCell ref="M193:P193"/>
    <mergeCell ref="M194:M195"/>
    <mergeCell ref="C193:L193"/>
    <mergeCell ref="L194:L195"/>
    <mergeCell ref="M184:M185"/>
    <mergeCell ref="N184:N185"/>
    <mergeCell ref="O184:P184"/>
    <mergeCell ref="C215:P215"/>
    <mergeCell ref="B216:B217"/>
    <mergeCell ref="C216:C217"/>
    <mergeCell ref="D216:D217"/>
    <mergeCell ref="E216:E217"/>
    <mergeCell ref="F216:F217"/>
    <mergeCell ref="G216:G217"/>
    <mergeCell ref="H216:H217"/>
    <mergeCell ref="I216:I217"/>
    <mergeCell ref="N216:N217"/>
    <mergeCell ref="O216:P216"/>
    <mergeCell ref="J216:J217"/>
    <mergeCell ref="K216:K217"/>
    <mergeCell ref="L216:L217"/>
    <mergeCell ref="M216:M217"/>
  </mergeCells>
  <phoneticPr fontId="26" type="noConversion"/>
  <printOptions horizontalCentered="1" verticalCentered="1"/>
  <pageMargins left="0.98425196850393704" right="0.98425196850393704" top="0.98425196850393704" bottom="0.98425196850393704" header="0.51181102362204722" footer="0.51181102362204722"/>
  <pageSetup paperSize="9" scale="17" orientation="portrait" r:id="rId2"/>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27"/>
  <sheetViews>
    <sheetView zoomScale="70" zoomScaleNormal="70" zoomScaleSheetLayoutView="87" workbookViewId="0">
      <selection activeCell="A11" sqref="A11:B11"/>
    </sheetView>
  </sheetViews>
  <sheetFormatPr defaultRowHeight="12.75"/>
  <sheetData>
    <row r="2" spans="2:16" ht="13.5" thickBot="1"/>
    <row r="3" spans="2:16" ht="24" thickBot="1">
      <c r="B3" s="473" t="s">
        <v>418</v>
      </c>
      <c r="C3" s="474"/>
      <c r="D3" s="474"/>
      <c r="E3" s="474"/>
      <c r="F3" s="474"/>
      <c r="G3" s="474"/>
      <c r="H3" s="474"/>
      <c r="I3" s="474"/>
      <c r="J3" s="474"/>
      <c r="K3" s="474"/>
      <c r="L3" s="470" t="s">
        <v>224</v>
      </c>
      <c r="M3" s="471"/>
      <c r="N3" s="471"/>
      <c r="O3" s="471"/>
      <c r="P3" s="472"/>
    </row>
    <row r="4" spans="2:16" ht="15.75">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6" ht="16.5" thickBot="1">
      <c r="B5" s="466"/>
      <c r="C5" s="462"/>
      <c r="D5" s="462"/>
      <c r="E5" s="462"/>
      <c r="F5" s="462"/>
      <c r="G5" s="462"/>
      <c r="H5" s="462"/>
      <c r="I5" s="462"/>
      <c r="J5" s="462"/>
      <c r="K5" s="462"/>
      <c r="L5" s="462"/>
      <c r="M5" s="462"/>
      <c r="N5" s="462"/>
      <c r="O5" s="145" t="s">
        <v>209</v>
      </c>
      <c r="P5" s="30" t="s">
        <v>210</v>
      </c>
    </row>
    <row r="6" spans="2:16" ht="15">
      <c r="B6" s="148" t="s">
        <v>211</v>
      </c>
      <c r="C6" s="146">
        <v>31</v>
      </c>
      <c r="D6" s="8">
        <v>28</v>
      </c>
      <c r="E6" s="8">
        <v>31</v>
      </c>
      <c r="F6" s="8">
        <v>20</v>
      </c>
      <c r="G6" s="8">
        <v>15</v>
      </c>
      <c r="H6" s="8">
        <v>0</v>
      </c>
      <c r="I6" s="168">
        <f>SUM(C6:G6)</f>
        <v>125</v>
      </c>
      <c r="J6" s="8">
        <v>5</v>
      </c>
      <c r="K6" s="8">
        <v>26</v>
      </c>
      <c r="L6" s="8">
        <v>30</v>
      </c>
      <c r="M6" s="8">
        <v>31</v>
      </c>
      <c r="N6" s="168">
        <f>SUM(J6:M6)</f>
        <v>92</v>
      </c>
      <c r="O6" s="167">
        <f>SUM(C6:H6,J6:M6)</f>
        <v>217</v>
      </c>
      <c r="P6" s="169">
        <f>I6+N6</f>
        <v>217</v>
      </c>
    </row>
    <row r="7" spans="2:16" ht="19.5">
      <c r="B7" s="149" t="s">
        <v>485</v>
      </c>
      <c r="C7" s="147">
        <v>2.6</v>
      </c>
      <c r="D7" s="10">
        <v>2</v>
      </c>
      <c r="E7" s="10">
        <v>4.5999999999999996</v>
      </c>
      <c r="F7" s="10">
        <v>9</v>
      </c>
      <c r="G7" s="10">
        <v>10.8</v>
      </c>
      <c r="H7" s="10"/>
      <c r="I7" s="153">
        <f>(C6*C7+D6*D7+E6*E7+F6*F7+G6*G7)/I6</f>
        <v>4.9696000000000007</v>
      </c>
      <c r="J7" s="10">
        <v>12.6</v>
      </c>
      <c r="K7" s="95">
        <v>5.5</v>
      </c>
      <c r="L7" s="95">
        <v>0.4</v>
      </c>
      <c r="M7" s="95">
        <v>-1.8</v>
      </c>
      <c r="N7" s="153">
        <f>(J6*J7+K6*K7+L6*L7+M6*M7)/N6</f>
        <v>1.7630434782608695</v>
      </c>
      <c r="O7" s="154">
        <f>(C7*C6+D7*D6+E7*E6+F7*F6+G7*G6+H7*H6+J7*J6+K7*K6+L7*L6+M7*M6)/O6</f>
        <v>3.6101382488479268</v>
      </c>
      <c r="P7" s="161">
        <f>(I7*I6+N7*N6)/P6</f>
        <v>3.6101382488479268</v>
      </c>
    </row>
    <row r="8" spans="2:16" ht="19.5">
      <c r="B8" s="149" t="s">
        <v>212</v>
      </c>
      <c r="C8" s="13">
        <f t="shared" ref="C8:H8" si="0">C6*(13-C7)</f>
        <v>322.40000000000003</v>
      </c>
      <c r="D8" s="12">
        <f t="shared" si="0"/>
        <v>308</v>
      </c>
      <c r="E8" s="12">
        <f t="shared" si="0"/>
        <v>260.40000000000003</v>
      </c>
      <c r="F8" s="12">
        <f t="shared" si="0"/>
        <v>80</v>
      </c>
      <c r="G8" s="12">
        <f t="shared" si="0"/>
        <v>32.999999999999986</v>
      </c>
      <c r="H8" s="12">
        <f t="shared" si="0"/>
        <v>0</v>
      </c>
      <c r="I8" s="155">
        <f>SUM(C8:G8)</f>
        <v>1003.8000000000002</v>
      </c>
      <c r="J8" s="12">
        <v>2</v>
      </c>
      <c r="K8" s="12">
        <v>194</v>
      </c>
      <c r="L8" s="12">
        <v>379</v>
      </c>
      <c r="M8" s="12">
        <v>459</v>
      </c>
      <c r="N8" s="155">
        <f>SUM(J8:M8)</f>
        <v>1034</v>
      </c>
      <c r="O8" s="156">
        <f>O6*(13-O7)</f>
        <v>2037.6</v>
      </c>
      <c r="P8" s="162">
        <f>P6*(13-P7)</f>
        <v>2037.6</v>
      </c>
    </row>
    <row r="9" spans="2:16" ht="19.5">
      <c r="B9" s="149" t="s">
        <v>213</v>
      </c>
      <c r="C9" s="13">
        <f t="shared" ref="C9:H9" si="1">C6*(17-C7)</f>
        <v>446.40000000000003</v>
      </c>
      <c r="D9" s="12">
        <f t="shared" si="1"/>
        <v>420</v>
      </c>
      <c r="E9" s="12">
        <f t="shared" si="1"/>
        <v>384.40000000000003</v>
      </c>
      <c r="F9" s="12">
        <f t="shared" si="1"/>
        <v>160</v>
      </c>
      <c r="G9" s="12">
        <f t="shared" si="1"/>
        <v>92.999999999999986</v>
      </c>
      <c r="H9" s="12">
        <f t="shared" si="1"/>
        <v>0</v>
      </c>
      <c r="I9" s="155">
        <f>SUM(C9:G9)</f>
        <v>1503.8000000000002</v>
      </c>
      <c r="J9" s="12">
        <v>22</v>
      </c>
      <c r="K9" s="12">
        <v>298</v>
      </c>
      <c r="L9" s="12">
        <v>499</v>
      </c>
      <c r="M9" s="12">
        <v>583</v>
      </c>
      <c r="N9" s="155">
        <f>SUM(J9:M9)</f>
        <v>1402</v>
      </c>
      <c r="O9" s="156">
        <f>O6*(17-O7)</f>
        <v>2905.6</v>
      </c>
      <c r="P9" s="162">
        <f>P6*(17-P7)</f>
        <v>2905.6</v>
      </c>
    </row>
    <row r="10" spans="2:16" ht="19.5">
      <c r="B10" s="149" t="s">
        <v>214</v>
      </c>
      <c r="C10" s="17">
        <f t="shared" ref="C10:H10" si="2">C6*(18-C7)</f>
        <v>477.40000000000003</v>
      </c>
      <c r="D10" s="16">
        <f t="shared" si="2"/>
        <v>448</v>
      </c>
      <c r="E10" s="16">
        <f t="shared" si="2"/>
        <v>415.40000000000003</v>
      </c>
      <c r="F10" s="16">
        <f t="shared" si="2"/>
        <v>180</v>
      </c>
      <c r="G10" s="16">
        <f t="shared" si="2"/>
        <v>107.99999999999999</v>
      </c>
      <c r="H10" s="16">
        <f t="shared" si="2"/>
        <v>0</v>
      </c>
      <c r="I10" s="155">
        <f>SUM(C10:G10)</f>
        <v>1628.8000000000002</v>
      </c>
      <c r="J10" s="16">
        <v>27</v>
      </c>
      <c r="K10" s="16">
        <v>324</v>
      </c>
      <c r="L10" s="16">
        <v>529</v>
      </c>
      <c r="M10" s="16">
        <v>614</v>
      </c>
      <c r="N10" s="155">
        <f>SUM(J10:M10)</f>
        <v>1494</v>
      </c>
      <c r="O10" s="157">
        <f>O6*(18-O7)</f>
        <v>3122.6</v>
      </c>
      <c r="P10" s="163">
        <f>P6*(18-P7)</f>
        <v>3122.6</v>
      </c>
    </row>
    <row r="11" spans="2:16" ht="20.25" thickBot="1">
      <c r="B11" s="347" t="s">
        <v>215</v>
      </c>
      <c r="C11" s="21">
        <f t="shared" ref="C11:H11" si="3">C6*(19-C7)</f>
        <v>508.4</v>
      </c>
      <c r="D11" s="20">
        <f t="shared" si="3"/>
        <v>476</v>
      </c>
      <c r="E11" s="20">
        <f t="shared" si="3"/>
        <v>446.40000000000003</v>
      </c>
      <c r="F11" s="20">
        <f t="shared" si="3"/>
        <v>200</v>
      </c>
      <c r="G11" s="20">
        <f t="shared" si="3"/>
        <v>122.99999999999999</v>
      </c>
      <c r="H11" s="20">
        <f t="shared" si="3"/>
        <v>0</v>
      </c>
      <c r="I11" s="164">
        <f>SUM(C11:G11)</f>
        <v>1753.8</v>
      </c>
      <c r="J11" s="20">
        <v>32</v>
      </c>
      <c r="K11" s="20">
        <v>350</v>
      </c>
      <c r="L11" s="20">
        <v>559</v>
      </c>
      <c r="M11" s="20">
        <v>645</v>
      </c>
      <c r="N11" s="164">
        <f>SUM(J11:M11)</f>
        <v>1586</v>
      </c>
      <c r="O11" s="165">
        <f>O6*(19-O7)</f>
        <v>3339.6</v>
      </c>
      <c r="P11" s="166">
        <f>P6*(19-P7)</f>
        <v>3339.6</v>
      </c>
    </row>
    <row r="12" spans="2:16" ht="15.75" thickBot="1">
      <c r="B12" s="4"/>
      <c r="C12" s="4"/>
      <c r="D12" s="4"/>
      <c r="E12" s="4"/>
      <c r="F12" s="4"/>
      <c r="G12" s="4"/>
      <c r="H12" s="4"/>
      <c r="I12" s="4"/>
      <c r="J12" s="4"/>
      <c r="K12" s="4"/>
      <c r="L12" s="4"/>
      <c r="M12" s="4"/>
      <c r="N12" s="4"/>
      <c r="O12" s="4"/>
      <c r="P12" s="4"/>
    </row>
    <row r="13" spans="2:16" ht="24" thickBot="1">
      <c r="B13" s="473" t="s">
        <v>419</v>
      </c>
      <c r="C13" s="474"/>
      <c r="D13" s="474"/>
      <c r="E13" s="474"/>
      <c r="F13" s="474"/>
      <c r="G13" s="474"/>
      <c r="H13" s="474"/>
      <c r="I13" s="474"/>
      <c r="J13" s="474"/>
      <c r="K13" s="474"/>
      <c r="L13" s="470" t="s">
        <v>225</v>
      </c>
      <c r="M13" s="471"/>
      <c r="N13" s="471"/>
      <c r="O13" s="471"/>
      <c r="P13" s="472"/>
    </row>
    <row r="14" spans="2:16" ht="15.75">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6" ht="16.5" thickBot="1">
      <c r="B15" s="466"/>
      <c r="C15" s="462"/>
      <c r="D15" s="462"/>
      <c r="E15" s="462"/>
      <c r="F15" s="462"/>
      <c r="G15" s="462"/>
      <c r="H15" s="462"/>
      <c r="I15" s="462"/>
      <c r="J15" s="462"/>
      <c r="K15" s="462"/>
      <c r="L15" s="462"/>
      <c r="M15" s="462"/>
      <c r="N15" s="462"/>
      <c r="O15" s="145" t="s">
        <v>209</v>
      </c>
      <c r="P15" s="30" t="s">
        <v>210</v>
      </c>
    </row>
    <row r="16" spans="2:16" ht="15">
      <c r="B16" s="148" t="s">
        <v>211</v>
      </c>
      <c r="C16" s="146">
        <v>31</v>
      </c>
      <c r="D16" s="8">
        <v>28</v>
      </c>
      <c r="E16" s="8">
        <v>31</v>
      </c>
      <c r="F16" s="8">
        <v>30</v>
      </c>
      <c r="G16" s="8">
        <v>15</v>
      </c>
      <c r="H16" s="8">
        <v>5</v>
      </c>
      <c r="I16" s="168">
        <f>SUM(C16:G16)</f>
        <v>135</v>
      </c>
      <c r="J16" s="8">
        <v>20</v>
      </c>
      <c r="K16" s="8">
        <v>31</v>
      </c>
      <c r="L16" s="8">
        <v>30</v>
      </c>
      <c r="M16" s="8">
        <v>31</v>
      </c>
      <c r="N16" s="168">
        <f>SUM(J16:M16)</f>
        <v>112</v>
      </c>
      <c r="O16" s="167">
        <f>SUM(C16:H16,J16:M16)</f>
        <v>252</v>
      </c>
      <c r="P16" s="169">
        <f>I16+N16</f>
        <v>247</v>
      </c>
    </row>
    <row r="17" spans="2:16" ht="19.5">
      <c r="B17" s="149" t="s">
        <v>485</v>
      </c>
      <c r="C17" s="147">
        <v>0.3</v>
      </c>
      <c r="D17" s="10">
        <v>1.7</v>
      </c>
      <c r="E17" s="10">
        <v>2.5</v>
      </c>
      <c r="F17" s="10">
        <v>7.7</v>
      </c>
      <c r="G17" s="10">
        <v>10.8</v>
      </c>
      <c r="H17" s="10">
        <v>12.6</v>
      </c>
      <c r="I17" s="153">
        <f>(C16*C17+D16*D17+E16*E17+F16*F17+G16*G17)/I16</f>
        <v>3.9066666666666663</v>
      </c>
      <c r="J17" s="10">
        <v>8.8000000000000007</v>
      </c>
      <c r="K17" s="95">
        <v>8</v>
      </c>
      <c r="L17" s="95">
        <v>3.9</v>
      </c>
      <c r="M17" s="95">
        <v>-0.4</v>
      </c>
      <c r="N17" s="153">
        <f>(J16*J17+K16*K17+L16*L17+M16*M17)/N16</f>
        <v>4.7196428571428575</v>
      </c>
      <c r="O17" s="154">
        <f>(C17*C16+D17*D16+E17*E16+F17*F16+G17*G16+H17*H16+J17*J16+K17*K16+L17*L16+M17*M16)/O16</f>
        <v>4.4404761904761907</v>
      </c>
      <c r="P17" s="161">
        <f>(I17*I16+N17*N16)/P16</f>
        <v>4.2753036437246967</v>
      </c>
    </row>
    <row r="18" spans="2:16" ht="19.5">
      <c r="B18" s="149" t="s">
        <v>212</v>
      </c>
      <c r="C18" s="13">
        <v>395</v>
      </c>
      <c r="D18" s="12">
        <v>317</v>
      </c>
      <c r="E18" s="12">
        <v>325</v>
      </c>
      <c r="F18" s="12">
        <v>161</v>
      </c>
      <c r="G18" s="12">
        <v>34</v>
      </c>
      <c r="H18" s="12">
        <v>2</v>
      </c>
      <c r="I18" s="155">
        <f>SUM(C18:G18)</f>
        <v>1232</v>
      </c>
      <c r="J18" s="12">
        <v>85</v>
      </c>
      <c r="K18" s="12">
        <v>154</v>
      </c>
      <c r="L18" s="12">
        <v>273</v>
      </c>
      <c r="M18" s="12">
        <v>414</v>
      </c>
      <c r="N18" s="155">
        <f>SUM(J18:M18)</f>
        <v>926</v>
      </c>
      <c r="O18" s="156">
        <f>O16*(13-O17)</f>
        <v>2157</v>
      </c>
      <c r="P18" s="162">
        <f>P16*(13-P17)</f>
        <v>2154.9999999999995</v>
      </c>
    </row>
    <row r="19" spans="2:16" ht="19.5">
      <c r="B19" s="149" t="s">
        <v>213</v>
      </c>
      <c r="C19" s="13">
        <v>519</v>
      </c>
      <c r="D19" s="12">
        <v>429</v>
      </c>
      <c r="E19" s="12">
        <v>449</v>
      </c>
      <c r="F19" s="12">
        <v>281</v>
      </c>
      <c r="G19" s="12">
        <v>94</v>
      </c>
      <c r="H19" s="12">
        <v>22</v>
      </c>
      <c r="I19" s="155">
        <f>SUM(C19:G19)</f>
        <v>1772</v>
      </c>
      <c r="J19" s="12">
        <v>165</v>
      </c>
      <c r="K19" s="12">
        <v>278</v>
      </c>
      <c r="L19" s="12">
        <v>393</v>
      </c>
      <c r="M19" s="12">
        <v>538</v>
      </c>
      <c r="N19" s="155">
        <f>SUM(J19:M19)</f>
        <v>1374</v>
      </c>
      <c r="O19" s="156">
        <f>O16*(17-O17)</f>
        <v>3165</v>
      </c>
      <c r="P19" s="162">
        <f>P16*(17-P17)</f>
        <v>3142.9999999999995</v>
      </c>
    </row>
    <row r="20" spans="2:16" ht="19.5">
      <c r="B20" s="149" t="s">
        <v>214</v>
      </c>
      <c r="C20" s="17">
        <v>550</v>
      </c>
      <c r="D20" s="16">
        <v>457</v>
      </c>
      <c r="E20" s="16">
        <v>480</v>
      </c>
      <c r="F20" s="16">
        <v>311</v>
      </c>
      <c r="G20" s="16">
        <v>109</v>
      </c>
      <c r="H20" s="16">
        <v>27</v>
      </c>
      <c r="I20" s="155">
        <f>SUM(C20:G20)</f>
        <v>1907</v>
      </c>
      <c r="J20" s="16">
        <v>185</v>
      </c>
      <c r="K20" s="16">
        <v>309</v>
      </c>
      <c r="L20" s="16">
        <v>423</v>
      </c>
      <c r="M20" s="16">
        <v>589</v>
      </c>
      <c r="N20" s="155">
        <f>SUM(J20:M20)</f>
        <v>1506</v>
      </c>
      <c r="O20" s="157">
        <f>O16*(18-O17)</f>
        <v>3417</v>
      </c>
      <c r="P20" s="163">
        <f>P16*(18-P17)</f>
        <v>3389.9999999999995</v>
      </c>
    </row>
    <row r="21" spans="2:16" ht="20.25" thickBot="1">
      <c r="B21" s="347" t="s">
        <v>215</v>
      </c>
      <c r="C21" s="21">
        <v>581</v>
      </c>
      <c r="D21" s="20">
        <v>485</v>
      </c>
      <c r="E21" s="20">
        <v>511</v>
      </c>
      <c r="F21" s="20">
        <v>341</v>
      </c>
      <c r="G21" s="20">
        <v>124</v>
      </c>
      <c r="H21" s="20">
        <v>32</v>
      </c>
      <c r="I21" s="164">
        <f>SUM(C21:G21)</f>
        <v>2042</v>
      </c>
      <c r="J21" s="20">
        <v>205</v>
      </c>
      <c r="K21" s="20">
        <v>340</v>
      </c>
      <c r="L21" s="20">
        <v>453</v>
      </c>
      <c r="M21" s="20">
        <v>600</v>
      </c>
      <c r="N21" s="164">
        <f>SUM(J21:M21)</f>
        <v>1598</v>
      </c>
      <c r="O21" s="165">
        <f>O16*(19-O17)</f>
        <v>3669</v>
      </c>
      <c r="P21" s="166">
        <f>P16*(19-P17)</f>
        <v>3636.9999999999995</v>
      </c>
    </row>
    <row r="22" spans="2:16" ht="15.75" thickBot="1">
      <c r="B22" s="4"/>
      <c r="C22" s="4"/>
      <c r="D22" s="4"/>
      <c r="E22" s="4"/>
      <c r="F22" s="4"/>
      <c r="G22" s="4"/>
      <c r="H22" s="4"/>
      <c r="I22" s="4"/>
      <c r="J22" s="4"/>
      <c r="K22" s="4"/>
      <c r="L22" s="4"/>
      <c r="M22" s="4"/>
      <c r="N22" s="4"/>
      <c r="O22" s="4"/>
      <c r="P22" s="4"/>
    </row>
    <row r="23" spans="2:16" ht="24" thickBot="1">
      <c r="B23" s="473" t="s">
        <v>420</v>
      </c>
      <c r="C23" s="474"/>
      <c r="D23" s="474"/>
      <c r="E23" s="474"/>
      <c r="F23" s="474"/>
      <c r="G23" s="474"/>
      <c r="H23" s="474"/>
      <c r="I23" s="474"/>
      <c r="J23" s="474"/>
      <c r="K23" s="474"/>
      <c r="L23" s="470" t="s">
        <v>226</v>
      </c>
      <c r="M23" s="471"/>
      <c r="N23" s="471"/>
      <c r="O23" s="471"/>
      <c r="P23" s="472"/>
    </row>
    <row r="24" spans="2:16" ht="15.75">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6" ht="16.5" thickBot="1">
      <c r="B25" s="466"/>
      <c r="C25" s="462"/>
      <c r="D25" s="462"/>
      <c r="E25" s="462"/>
      <c r="F25" s="462"/>
      <c r="G25" s="462"/>
      <c r="H25" s="462"/>
      <c r="I25" s="462"/>
      <c r="J25" s="462"/>
      <c r="K25" s="462"/>
      <c r="L25" s="462"/>
      <c r="M25" s="462"/>
      <c r="N25" s="462"/>
      <c r="O25" s="145" t="s">
        <v>209</v>
      </c>
      <c r="P25" s="30" t="s">
        <v>210</v>
      </c>
    </row>
    <row r="26" spans="2:16" ht="15">
      <c r="B26" s="148" t="s">
        <v>211</v>
      </c>
      <c r="C26" s="146">
        <v>31</v>
      </c>
      <c r="D26" s="8">
        <v>28</v>
      </c>
      <c r="E26" s="8">
        <v>31</v>
      </c>
      <c r="F26" s="8">
        <v>25</v>
      </c>
      <c r="G26" s="8">
        <v>16</v>
      </c>
      <c r="H26" s="8">
        <v>5</v>
      </c>
      <c r="I26" s="168">
        <f>SUM(C26:G26)</f>
        <v>131</v>
      </c>
      <c r="J26" s="8">
        <v>0</v>
      </c>
      <c r="K26" s="8">
        <v>26</v>
      </c>
      <c r="L26" s="8">
        <v>30</v>
      </c>
      <c r="M26" s="8">
        <v>31</v>
      </c>
      <c r="N26" s="168">
        <f>SUM(J26:M26)</f>
        <v>87</v>
      </c>
      <c r="O26" s="167">
        <f>SUM(C26:H26,J26:M26)</f>
        <v>223</v>
      </c>
      <c r="P26" s="169">
        <f>I26+N26</f>
        <v>218</v>
      </c>
    </row>
    <row r="27" spans="2:16" ht="19.5">
      <c r="B27" s="149" t="s">
        <v>485</v>
      </c>
      <c r="C27" s="147">
        <v>-4.5</v>
      </c>
      <c r="D27" s="10">
        <v>-1.7</v>
      </c>
      <c r="E27" s="10">
        <v>2.4</v>
      </c>
      <c r="F27" s="10">
        <v>11.6</v>
      </c>
      <c r="G27" s="10">
        <v>10.7</v>
      </c>
      <c r="H27" s="10">
        <v>11.1</v>
      </c>
      <c r="I27" s="153">
        <f>(C26*C27+D26*D27+E26*E27+F26*F27+G26*G27)/I26</f>
        <v>2.6603053435114505</v>
      </c>
      <c r="J27" s="10"/>
      <c r="K27" s="95">
        <v>5.5</v>
      </c>
      <c r="L27" s="95">
        <v>4.5999999999999996</v>
      </c>
      <c r="M27" s="95">
        <v>-1.7</v>
      </c>
      <c r="N27" s="153">
        <f>(J26*J27+K26*K27+L26*L27+M26*M27)/N26</f>
        <v>2.624137931034483</v>
      </c>
      <c r="O27" s="154">
        <f>(C27*C26+D27*D26+E27*E26+F27*F26+G27*G26+H27*H26+J27*J26+K27*K26+L27*L26+M27*M26)/O26</f>
        <v>2.8354260089686099</v>
      </c>
      <c r="P27" s="161">
        <f>(I27*I26+N27*N26)/P26</f>
        <v>2.6458715596330271</v>
      </c>
    </row>
    <row r="28" spans="2:16" ht="19.5">
      <c r="B28" s="149" t="s">
        <v>212</v>
      </c>
      <c r="C28" s="13">
        <v>541</v>
      </c>
      <c r="D28" s="12">
        <v>412</v>
      </c>
      <c r="E28" s="12">
        <v>330</v>
      </c>
      <c r="F28" s="12">
        <v>35</v>
      </c>
      <c r="G28" s="12">
        <v>36</v>
      </c>
      <c r="H28" s="12">
        <v>10</v>
      </c>
      <c r="I28" s="155">
        <f>SUM(C28:G28)</f>
        <v>1354</v>
      </c>
      <c r="J28" s="12">
        <v>0</v>
      </c>
      <c r="K28" s="12">
        <v>194</v>
      </c>
      <c r="L28" s="12">
        <v>251</v>
      </c>
      <c r="M28" s="12">
        <v>251</v>
      </c>
      <c r="N28" s="155">
        <f>SUM(J28:M28)</f>
        <v>696</v>
      </c>
      <c r="O28" s="156">
        <f>O26*(13-O27)</f>
        <v>2266.6999999999998</v>
      </c>
      <c r="P28" s="162">
        <f>P26*(13-P27)</f>
        <v>2257.1999999999998</v>
      </c>
    </row>
    <row r="29" spans="2:16" ht="19.5">
      <c r="B29" s="149" t="s">
        <v>213</v>
      </c>
      <c r="C29" s="13">
        <v>665</v>
      </c>
      <c r="D29" s="12">
        <v>524</v>
      </c>
      <c r="E29" s="12">
        <v>454</v>
      </c>
      <c r="F29" s="12">
        <v>135</v>
      </c>
      <c r="G29" s="12">
        <v>100</v>
      </c>
      <c r="H29" s="12">
        <v>30</v>
      </c>
      <c r="I29" s="155">
        <f>SUM(C29:G29)</f>
        <v>1878</v>
      </c>
      <c r="J29" s="12">
        <v>0</v>
      </c>
      <c r="K29" s="12">
        <v>298</v>
      </c>
      <c r="L29" s="12">
        <v>371</v>
      </c>
      <c r="M29" s="12">
        <v>371</v>
      </c>
      <c r="N29" s="155">
        <f>SUM(J29:M29)</f>
        <v>1040</v>
      </c>
      <c r="O29" s="156">
        <f>O26*(17-O27)</f>
        <v>3158.7</v>
      </c>
      <c r="P29" s="162">
        <f>P26*(17-P27)</f>
        <v>3129.2</v>
      </c>
    </row>
    <row r="30" spans="2:16" ht="19.5">
      <c r="B30" s="149" t="s">
        <v>214</v>
      </c>
      <c r="C30" s="17">
        <v>696</v>
      </c>
      <c r="D30" s="16">
        <v>552</v>
      </c>
      <c r="E30" s="16">
        <v>485</v>
      </c>
      <c r="F30" s="16">
        <v>160</v>
      </c>
      <c r="G30" s="16">
        <v>116</v>
      </c>
      <c r="H30" s="16">
        <v>35</v>
      </c>
      <c r="I30" s="155">
        <f>SUM(C30:G30)</f>
        <v>2009</v>
      </c>
      <c r="J30" s="16">
        <v>0</v>
      </c>
      <c r="K30" s="16">
        <v>324</v>
      </c>
      <c r="L30" s="16">
        <v>401</v>
      </c>
      <c r="M30" s="16">
        <v>401</v>
      </c>
      <c r="N30" s="155">
        <f>SUM(J30:M30)</f>
        <v>1126</v>
      </c>
      <c r="O30" s="157">
        <f>O26*(18-O27)</f>
        <v>3381.7</v>
      </c>
      <c r="P30" s="163">
        <f>P26*(18-P27)</f>
        <v>3347.2</v>
      </c>
    </row>
    <row r="31" spans="2:16" ht="20.25" thickBot="1">
      <c r="B31" s="347" t="s">
        <v>215</v>
      </c>
      <c r="C31" s="21">
        <v>727</v>
      </c>
      <c r="D31" s="20">
        <v>580</v>
      </c>
      <c r="E31" s="20">
        <v>516</v>
      </c>
      <c r="F31" s="20">
        <v>185</v>
      </c>
      <c r="G31" s="20">
        <v>132</v>
      </c>
      <c r="H31" s="20">
        <v>40</v>
      </c>
      <c r="I31" s="164">
        <f>SUM(C31:G31)</f>
        <v>2140</v>
      </c>
      <c r="J31" s="20">
        <v>0</v>
      </c>
      <c r="K31" s="20">
        <v>350</v>
      </c>
      <c r="L31" s="20">
        <v>431</v>
      </c>
      <c r="M31" s="20">
        <v>431</v>
      </c>
      <c r="N31" s="164">
        <f>SUM(J31:M31)</f>
        <v>1212</v>
      </c>
      <c r="O31" s="165">
        <f>O26*(19-O27)</f>
        <v>3604.7</v>
      </c>
      <c r="P31" s="166">
        <f>P26*(19-P27)</f>
        <v>3565.2000000000003</v>
      </c>
    </row>
    <row r="32" spans="2:16" ht="15.75" thickBot="1">
      <c r="B32" s="4"/>
      <c r="C32" s="4"/>
      <c r="D32" s="4"/>
      <c r="E32" s="4"/>
      <c r="F32" s="4"/>
      <c r="G32" s="4"/>
      <c r="H32" s="4"/>
      <c r="I32" s="4"/>
      <c r="J32" s="4"/>
      <c r="K32" s="4"/>
      <c r="L32" s="4"/>
      <c r="M32" s="4"/>
      <c r="N32" s="4"/>
      <c r="O32" s="4"/>
      <c r="P32" s="4"/>
    </row>
    <row r="33" spans="2:16" ht="24" thickBot="1">
      <c r="B33" s="473" t="s">
        <v>421</v>
      </c>
      <c r="C33" s="474"/>
      <c r="D33" s="474"/>
      <c r="E33" s="474"/>
      <c r="F33" s="474"/>
      <c r="G33" s="474"/>
      <c r="H33" s="474"/>
      <c r="I33" s="474"/>
      <c r="J33" s="474"/>
      <c r="K33" s="474"/>
      <c r="L33" s="470" t="s">
        <v>227</v>
      </c>
      <c r="M33" s="471"/>
      <c r="N33" s="471"/>
      <c r="O33" s="471"/>
      <c r="P33" s="472"/>
    </row>
    <row r="34" spans="2:16" ht="15.75">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6" ht="16.5" thickBot="1">
      <c r="B35" s="466"/>
      <c r="C35" s="462"/>
      <c r="D35" s="462"/>
      <c r="E35" s="462"/>
      <c r="F35" s="462"/>
      <c r="G35" s="462"/>
      <c r="H35" s="462"/>
      <c r="I35" s="462"/>
      <c r="J35" s="462"/>
      <c r="K35" s="462"/>
      <c r="L35" s="462"/>
      <c r="M35" s="462"/>
      <c r="N35" s="462"/>
      <c r="O35" s="145" t="s">
        <v>209</v>
      </c>
      <c r="P35" s="30" t="s">
        <v>210</v>
      </c>
    </row>
    <row r="36" spans="2:16" ht="15">
      <c r="B36" s="148" t="s">
        <v>211</v>
      </c>
      <c r="C36" s="146">
        <v>31</v>
      </c>
      <c r="D36" s="8">
        <v>28</v>
      </c>
      <c r="E36" s="8">
        <v>31</v>
      </c>
      <c r="F36" s="8">
        <v>25</v>
      </c>
      <c r="G36" s="8">
        <v>20</v>
      </c>
      <c r="H36" s="8">
        <v>5</v>
      </c>
      <c r="I36" s="168">
        <f>SUM(C36:G36)</f>
        <v>135</v>
      </c>
      <c r="J36" s="8">
        <v>20</v>
      </c>
      <c r="K36" s="8">
        <v>31</v>
      </c>
      <c r="L36" s="8">
        <v>30</v>
      </c>
      <c r="M36" s="8">
        <v>31</v>
      </c>
      <c r="N36" s="168">
        <f>SUM(J36:M36)</f>
        <v>112</v>
      </c>
      <c r="O36" s="167">
        <f>SUM(C36:H36,J36:M36)</f>
        <v>252</v>
      </c>
      <c r="P36" s="169">
        <f>I36+N36</f>
        <v>247</v>
      </c>
    </row>
    <row r="37" spans="2:16" ht="19.5">
      <c r="B37" s="149" t="s">
        <v>485</v>
      </c>
      <c r="C37" s="147">
        <v>-5.0999999999999996</v>
      </c>
      <c r="D37" s="10">
        <v>-2.6</v>
      </c>
      <c r="E37" s="10">
        <v>1.9</v>
      </c>
      <c r="F37" s="10">
        <v>6.8</v>
      </c>
      <c r="G37" s="10">
        <v>10.1</v>
      </c>
      <c r="H37" s="10">
        <v>11.9</v>
      </c>
      <c r="I37" s="153">
        <f>(C36*C37+D36*D37+E36*E37+F36*F37+G36*G37)/I36</f>
        <v>1.4814814814814816</v>
      </c>
      <c r="J37" s="10">
        <v>9.8000000000000007</v>
      </c>
      <c r="K37" s="95">
        <v>5.7</v>
      </c>
      <c r="L37" s="95">
        <v>4.5999999999999996</v>
      </c>
      <c r="M37" s="95">
        <v>-5</v>
      </c>
      <c r="N37" s="153">
        <f>(J36*J37+K36*K37+L36*L37+M36*M37)/N36</f>
        <v>3.1758928571428577</v>
      </c>
      <c r="O37" s="154">
        <f>(C37*C36+D37*D36+E37*E36+F37*F36+G37*G36+H37*H36+J37*J36+K37*K36+L37*L36+M37*M36)/O36</f>
        <v>2.4412698412698415</v>
      </c>
      <c r="P37" s="161">
        <f>(I37*I36+N37*N36)/P36</f>
        <v>2.2497975708502027</v>
      </c>
    </row>
    <row r="38" spans="2:16" ht="19.5">
      <c r="B38" s="149" t="s">
        <v>212</v>
      </c>
      <c r="C38" s="13">
        <v>562</v>
      </c>
      <c r="D38" s="12">
        <v>436</v>
      </c>
      <c r="E38" s="12">
        <v>343</v>
      </c>
      <c r="F38" s="12">
        <v>156</v>
      </c>
      <c r="G38" s="12">
        <v>58</v>
      </c>
      <c r="H38" s="12">
        <v>6</v>
      </c>
      <c r="I38" s="155">
        <f>SUM(C38:G38)</f>
        <v>1555</v>
      </c>
      <c r="J38" s="12">
        <v>64</v>
      </c>
      <c r="K38" s="12">
        <v>228</v>
      </c>
      <c r="L38" s="12">
        <v>254</v>
      </c>
      <c r="M38" s="12">
        <v>559</v>
      </c>
      <c r="N38" s="155">
        <f>SUM(J38:M38)</f>
        <v>1105</v>
      </c>
      <c r="O38" s="156">
        <f>O36*(13-O37)</f>
        <v>2660.7999999999997</v>
      </c>
      <c r="P38" s="162">
        <f>P36*(13-P37)</f>
        <v>2655.3</v>
      </c>
    </row>
    <row r="39" spans="2:16" ht="19.5">
      <c r="B39" s="149" t="s">
        <v>213</v>
      </c>
      <c r="C39" s="13">
        <v>686</v>
      </c>
      <c r="D39" s="12">
        <v>548</v>
      </c>
      <c r="E39" s="12">
        <v>467</v>
      </c>
      <c r="F39" s="12">
        <v>256</v>
      </c>
      <c r="G39" s="12">
        <v>138</v>
      </c>
      <c r="H39" s="12">
        <v>26</v>
      </c>
      <c r="I39" s="155">
        <f>SUM(C39:G39)</f>
        <v>2095</v>
      </c>
      <c r="J39" s="12">
        <v>144</v>
      </c>
      <c r="K39" s="12">
        <v>352</v>
      </c>
      <c r="L39" s="12">
        <v>374</v>
      </c>
      <c r="M39" s="12">
        <v>683</v>
      </c>
      <c r="N39" s="155">
        <f>SUM(J39:M39)</f>
        <v>1553</v>
      </c>
      <c r="O39" s="156">
        <f>O36*(17-O37)</f>
        <v>3668.7999999999997</v>
      </c>
      <c r="P39" s="162">
        <f>P36*(17-P37)</f>
        <v>3643.3</v>
      </c>
    </row>
    <row r="40" spans="2:16" ht="19.5">
      <c r="B40" s="149" t="s">
        <v>214</v>
      </c>
      <c r="C40" s="17">
        <v>717</v>
      </c>
      <c r="D40" s="16">
        <v>576</v>
      </c>
      <c r="E40" s="16">
        <v>498</v>
      </c>
      <c r="F40" s="16">
        <v>281</v>
      </c>
      <c r="G40" s="16">
        <v>158</v>
      </c>
      <c r="H40" s="16">
        <v>31</v>
      </c>
      <c r="I40" s="155">
        <f>SUM(C40:G40)</f>
        <v>2230</v>
      </c>
      <c r="J40" s="16">
        <v>164</v>
      </c>
      <c r="K40" s="16">
        <v>383</v>
      </c>
      <c r="L40" s="16">
        <v>404</v>
      </c>
      <c r="M40" s="16">
        <v>714</v>
      </c>
      <c r="N40" s="155">
        <f>SUM(J40:M40)</f>
        <v>1665</v>
      </c>
      <c r="O40" s="157">
        <f>O36*(18-O37)</f>
        <v>3920.7999999999997</v>
      </c>
      <c r="P40" s="163">
        <f>P36*(18-P37)</f>
        <v>3890.3</v>
      </c>
    </row>
    <row r="41" spans="2:16" ht="20.25" thickBot="1">
      <c r="B41" s="347" t="s">
        <v>215</v>
      </c>
      <c r="C41" s="21">
        <v>748</v>
      </c>
      <c r="D41" s="20">
        <v>604</v>
      </c>
      <c r="E41" s="20">
        <v>529</v>
      </c>
      <c r="F41" s="20">
        <v>306</v>
      </c>
      <c r="G41" s="20">
        <v>178</v>
      </c>
      <c r="H41" s="20">
        <v>36</v>
      </c>
      <c r="I41" s="164">
        <f>SUM(C41:G41)</f>
        <v>2365</v>
      </c>
      <c r="J41" s="20">
        <v>184</v>
      </c>
      <c r="K41" s="20">
        <v>414</v>
      </c>
      <c r="L41" s="20">
        <v>434</v>
      </c>
      <c r="M41" s="20">
        <v>745</v>
      </c>
      <c r="N41" s="164">
        <f>SUM(J41:M41)</f>
        <v>1777</v>
      </c>
      <c r="O41" s="165">
        <f>O36*(19-O37)</f>
        <v>4172.7999999999993</v>
      </c>
      <c r="P41" s="166">
        <f>P36*(19-P37)</f>
        <v>4137.3</v>
      </c>
    </row>
    <row r="42" spans="2:16" ht="15.75" thickBot="1">
      <c r="B42" s="4"/>
      <c r="C42" s="4"/>
      <c r="D42" s="4"/>
      <c r="E42" s="4"/>
      <c r="F42" s="4"/>
      <c r="G42" s="4"/>
      <c r="H42" s="4"/>
      <c r="I42" s="4"/>
      <c r="J42" s="4"/>
      <c r="K42" s="4"/>
      <c r="L42" s="4"/>
      <c r="M42" s="4"/>
      <c r="N42" s="4"/>
      <c r="O42" s="4"/>
      <c r="P42" s="4"/>
    </row>
    <row r="43" spans="2:16" ht="24" thickBot="1">
      <c r="B43" s="473" t="s">
        <v>422</v>
      </c>
      <c r="C43" s="474"/>
      <c r="D43" s="474"/>
      <c r="E43" s="474"/>
      <c r="F43" s="474"/>
      <c r="G43" s="474"/>
      <c r="H43" s="474"/>
      <c r="I43" s="474"/>
      <c r="J43" s="474"/>
      <c r="K43" s="474"/>
      <c r="L43" s="470" t="s">
        <v>228</v>
      </c>
      <c r="M43" s="471"/>
      <c r="N43" s="471"/>
      <c r="O43" s="471"/>
      <c r="P43" s="472"/>
    </row>
    <row r="44" spans="2:16" ht="15.75">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6" ht="16.5" thickBot="1">
      <c r="B45" s="466"/>
      <c r="C45" s="462"/>
      <c r="D45" s="462"/>
      <c r="E45" s="462"/>
      <c r="F45" s="462"/>
      <c r="G45" s="462"/>
      <c r="H45" s="462"/>
      <c r="I45" s="462"/>
      <c r="J45" s="462"/>
      <c r="K45" s="462"/>
      <c r="L45" s="462"/>
      <c r="M45" s="462"/>
      <c r="N45" s="462"/>
      <c r="O45" s="145" t="s">
        <v>209</v>
      </c>
      <c r="P45" s="30" t="s">
        <v>210</v>
      </c>
    </row>
    <row r="46" spans="2:16" ht="15">
      <c r="B46" s="148" t="s">
        <v>211</v>
      </c>
      <c r="C46" s="146">
        <v>31</v>
      </c>
      <c r="D46" s="8">
        <v>28</v>
      </c>
      <c r="E46" s="8">
        <v>31</v>
      </c>
      <c r="F46" s="8">
        <v>25</v>
      </c>
      <c r="G46" s="8">
        <v>10</v>
      </c>
      <c r="H46" s="8">
        <v>0</v>
      </c>
      <c r="I46" s="168">
        <f>SUM(C46:G46)</f>
        <v>125</v>
      </c>
      <c r="J46" s="8">
        <v>5</v>
      </c>
      <c r="K46" s="8">
        <v>26</v>
      </c>
      <c r="L46" s="8">
        <v>30</v>
      </c>
      <c r="M46" s="8">
        <v>31</v>
      </c>
      <c r="N46" s="168">
        <f>SUM(J46:M46)</f>
        <v>92</v>
      </c>
      <c r="O46" s="167">
        <f>SUM(C46:H46,J46:M46)</f>
        <v>217</v>
      </c>
      <c r="P46" s="169">
        <f>I46+N46</f>
        <v>217</v>
      </c>
    </row>
    <row r="47" spans="2:16" ht="19.5">
      <c r="B47" s="149" t="s">
        <v>485</v>
      </c>
      <c r="C47" s="147">
        <v>-1.7</v>
      </c>
      <c r="D47" s="10">
        <v>-2.2000000000000002</v>
      </c>
      <c r="E47" s="10">
        <v>3.8</v>
      </c>
      <c r="F47" s="10">
        <v>9.5</v>
      </c>
      <c r="G47" s="10">
        <v>9.5</v>
      </c>
      <c r="H47" s="10">
        <v>0</v>
      </c>
      <c r="I47" s="153">
        <f>(C46*C47+D46*D47+E46*E47+F46*F47+G46*G47)/I46</f>
        <v>2.6880000000000002</v>
      </c>
      <c r="J47" s="10">
        <v>12.3</v>
      </c>
      <c r="K47" s="95">
        <v>6</v>
      </c>
      <c r="L47" s="95">
        <v>1.8</v>
      </c>
      <c r="M47" s="95">
        <v>1</v>
      </c>
      <c r="N47" s="153">
        <f>(J46*J47+K46*K47+L46*L47+M46*M47)/N46</f>
        <v>3.2880434782608696</v>
      </c>
      <c r="O47" s="154">
        <f>(C47*C46+D47*D46+E47*E46+F47*F46+G47*G46+H47*H46+J47*J46+K47*K46+L47*L46+M47*M46)/O46</f>
        <v>2.9423963133640552</v>
      </c>
      <c r="P47" s="161">
        <f>(I47*I46+N47*N46)/P46</f>
        <v>2.9423963133640552</v>
      </c>
    </row>
    <row r="48" spans="2:16" ht="19.5">
      <c r="B48" s="149" t="s">
        <v>212</v>
      </c>
      <c r="C48" s="13">
        <v>457</v>
      </c>
      <c r="D48" s="12">
        <v>427</v>
      </c>
      <c r="E48" s="12">
        <v>287</v>
      </c>
      <c r="F48" s="12">
        <v>87</v>
      </c>
      <c r="G48" s="12">
        <v>35</v>
      </c>
      <c r="H48" s="12">
        <f>H46*(13-H47)</f>
        <v>0</v>
      </c>
      <c r="I48" s="155">
        <f>SUM(C48:G48)</f>
        <v>1293</v>
      </c>
      <c r="J48" s="12">
        <v>4</v>
      </c>
      <c r="K48" s="12">
        <v>183</v>
      </c>
      <c r="L48" s="12">
        <v>336</v>
      </c>
      <c r="M48" s="12">
        <v>373</v>
      </c>
      <c r="N48" s="155">
        <f>SUM(J48:M48)</f>
        <v>896</v>
      </c>
      <c r="O48" s="156">
        <f>O46*(13-O47)</f>
        <v>2182.5</v>
      </c>
      <c r="P48" s="162">
        <f>P46*(13-P47)</f>
        <v>2182.5</v>
      </c>
    </row>
    <row r="49" spans="2:16" ht="19.5">
      <c r="B49" s="149" t="s">
        <v>213</v>
      </c>
      <c r="C49" s="13">
        <v>581</v>
      </c>
      <c r="D49" s="12">
        <v>539</v>
      </c>
      <c r="E49" s="12">
        <v>411</v>
      </c>
      <c r="F49" s="12">
        <v>187</v>
      </c>
      <c r="G49" s="12">
        <v>75</v>
      </c>
      <c r="H49" s="12">
        <f>H46*(17-H47)</f>
        <v>0</v>
      </c>
      <c r="I49" s="155">
        <f>SUM(C49:G49)</f>
        <v>1793</v>
      </c>
      <c r="J49" s="12">
        <v>24</v>
      </c>
      <c r="K49" s="12">
        <v>287</v>
      </c>
      <c r="L49" s="12">
        <v>456</v>
      </c>
      <c r="M49" s="12">
        <v>497</v>
      </c>
      <c r="N49" s="155">
        <f>SUM(J49:M49)</f>
        <v>1264</v>
      </c>
      <c r="O49" s="156">
        <f>O46*(17-O47)</f>
        <v>3050.5</v>
      </c>
      <c r="P49" s="162">
        <f>P46*(17-P47)</f>
        <v>3050.5</v>
      </c>
    </row>
    <row r="50" spans="2:16" ht="19.5">
      <c r="B50" s="149" t="s">
        <v>214</v>
      </c>
      <c r="C50" s="17">
        <v>612</v>
      </c>
      <c r="D50" s="16">
        <v>567</v>
      </c>
      <c r="E50" s="16">
        <v>442</v>
      </c>
      <c r="F50" s="16">
        <v>212</v>
      </c>
      <c r="G50" s="16">
        <v>85</v>
      </c>
      <c r="H50" s="16">
        <f>H46*(18-H47)</f>
        <v>0</v>
      </c>
      <c r="I50" s="155">
        <f>SUM(C50:G50)</f>
        <v>1918</v>
      </c>
      <c r="J50" s="16">
        <v>29</v>
      </c>
      <c r="K50" s="16">
        <v>313</v>
      </c>
      <c r="L50" s="16">
        <v>486</v>
      </c>
      <c r="M50" s="16">
        <v>528</v>
      </c>
      <c r="N50" s="155">
        <f>SUM(J50:M50)</f>
        <v>1356</v>
      </c>
      <c r="O50" s="157">
        <f>O46*(18-O47)</f>
        <v>3267.5</v>
      </c>
      <c r="P50" s="163">
        <f>P46*(18-P47)</f>
        <v>3267.5</v>
      </c>
    </row>
    <row r="51" spans="2:16" ht="20.25" thickBot="1">
      <c r="B51" s="347" t="s">
        <v>215</v>
      </c>
      <c r="C51" s="21">
        <v>643</v>
      </c>
      <c r="D51" s="20">
        <v>595</v>
      </c>
      <c r="E51" s="20">
        <v>473</v>
      </c>
      <c r="F51" s="20">
        <v>237</v>
      </c>
      <c r="G51" s="20">
        <v>95</v>
      </c>
      <c r="H51" s="20">
        <f>H46*(19-H47)</f>
        <v>0</v>
      </c>
      <c r="I51" s="164">
        <f>SUM(C51:G51)</f>
        <v>2043</v>
      </c>
      <c r="J51" s="20">
        <v>34</v>
      </c>
      <c r="K51" s="20">
        <v>339</v>
      </c>
      <c r="L51" s="20">
        <v>516</v>
      </c>
      <c r="M51" s="20">
        <v>559</v>
      </c>
      <c r="N51" s="164">
        <f>SUM(J51:M51)</f>
        <v>1448</v>
      </c>
      <c r="O51" s="165">
        <f>O46*(19-O47)</f>
        <v>3484.4999999999995</v>
      </c>
      <c r="P51" s="166">
        <f>P46*(19-P47)</f>
        <v>3484.4999999999995</v>
      </c>
    </row>
    <row r="52" spans="2:16" ht="15.75" thickBot="1">
      <c r="B52" s="4"/>
      <c r="C52" s="4"/>
      <c r="D52" s="4"/>
      <c r="E52" s="4"/>
      <c r="F52" s="4"/>
      <c r="G52" s="4"/>
      <c r="H52" s="4"/>
      <c r="I52" s="4"/>
      <c r="J52" s="4"/>
      <c r="K52" s="4"/>
      <c r="L52" s="4"/>
      <c r="M52" s="4"/>
      <c r="N52" s="4"/>
      <c r="O52" s="4"/>
      <c r="P52" s="4"/>
    </row>
    <row r="53" spans="2:16" ht="24" thickBot="1">
      <c r="B53" s="473" t="s">
        <v>423</v>
      </c>
      <c r="C53" s="474"/>
      <c r="D53" s="474"/>
      <c r="E53" s="474"/>
      <c r="F53" s="474"/>
      <c r="G53" s="474"/>
      <c r="H53" s="474"/>
      <c r="I53" s="474"/>
      <c r="J53" s="474"/>
      <c r="K53" s="474"/>
      <c r="L53" s="470" t="s">
        <v>229</v>
      </c>
      <c r="M53" s="471"/>
      <c r="N53" s="471"/>
      <c r="O53" s="471"/>
      <c r="P53" s="472"/>
    </row>
    <row r="54" spans="2:16"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6" ht="16.5" thickBot="1">
      <c r="B55" s="466"/>
      <c r="C55" s="462"/>
      <c r="D55" s="462"/>
      <c r="E55" s="462"/>
      <c r="F55" s="462"/>
      <c r="G55" s="462"/>
      <c r="H55" s="462"/>
      <c r="I55" s="462"/>
      <c r="J55" s="462"/>
      <c r="K55" s="462"/>
      <c r="L55" s="462"/>
      <c r="M55" s="462"/>
      <c r="N55" s="462"/>
      <c r="O55" s="145" t="s">
        <v>209</v>
      </c>
      <c r="P55" s="30" t="s">
        <v>210</v>
      </c>
    </row>
    <row r="56" spans="2:16" ht="15">
      <c r="B56" s="148" t="s">
        <v>211</v>
      </c>
      <c r="C56" s="146">
        <v>31</v>
      </c>
      <c r="D56" s="8">
        <v>28</v>
      </c>
      <c r="E56" s="8">
        <v>31</v>
      </c>
      <c r="F56" s="8">
        <v>25</v>
      </c>
      <c r="G56" s="8">
        <v>10</v>
      </c>
      <c r="H56" s="8">
        <v>5</v>
      </c>
      <c r="I56" s="168">
        <f>SUM(C56:G56)</f>
        <v>125</v>
      </c>
      <c r="J56" s="8">
        <v>20</v>
      </c>
      <c r="K56" s="8">
        <v>31</v>
      </c>
      <c r="L56" s="8">
        <v>30</v>
      </c>
      <c r="M56" s="8">
        <v>31</v>
      </c>
      <c r="N56" s="168">
        <f>SUM(J56:M56)</f>
        <v>112</v>
      </c>
      <c r="O56" s="167">
        <f>SUM(C56:H56,J56:M56)</f>
        <v>242</v>
      </c>
      <c r="P56" s="169">
        <f>I56+N56</f>
        <v>237</v>
      </c>
    </row>
    <row r="57" spans="2:16" ht="19.5">
      <c r="B57" s="149" t="s">
        <v>485</v>
      </c>
      <c r="C57" s="147">
        <v>0.9</v>
      </c>
      <c r="D57" s="10">
        <v>5.6</v>
      </c>
      <c r="E57" s="10">
        <v>5.3</v>
      </c>
      <c r="F57" s="10">
        <v>6.2</v>
      </c>
      <c r="G57" s="10">
        <v>10.8</v>
      </c>
      <c r="H57" s="10">
        <v>13</v>
      </c>
      <c r="I57" s="153">
        <f>(C56*C57+D56*D57+E56*E57+F56*F57+G56*G57)/I56</f>
        <v>4.8959999999999999</v>
      </c>
      <c r="J57" s="10">
        <v>12.2</v>
      </c>
      <c r="K57" s="95">
        <v>8.6999999999999993</v>
      </c>
      <c r="L57" s="95">
        <v>4.3</v>
      </c>
      <c r="M57" s="95">
        <v>2.1</v>
      </c>
      <c r="N57" s="153">
        <f>(J56*J57+K56*K57+L56*L57+M56*M57)/N56</f>
        <v>6.319642857142858</v>
      </c>
      <c r="O57" s="154">
        <f>(C57*C56+D57*D56+E57*E56+F57*F56+G57*G56+H57*H56+J57*J56+K57*K56+L57*L56+M57*M56)/O56</f>
        <v>5.7223140495867764</v>
      </c>
      <c r="P57" s="161">
        <f>(I57*I56+N57*N56)/P56</f>
        <v>5.5687763713080178</v>
      </c>
    </row>
    <row r="58" spans="2:16" ht="19.5">
      <c r="B58" s="149" t="s">
        <v>212</v>
      </c>
      <c r="C58" s="13">
        <v>375</v>
      </c>
      <c r="D58" s="12">
        <v>207</v>
      </c>
      <c r="E58" s="12">
        <v>239</v>
      </c>
      <c r="F58" s="12">
        <v>171</v>
      </c>
      <c r="G58" s="12">
        <v>22</v>
      </c>
      <c r="H58" s="12">
        <v>2</v>
      </c>
      <c r="I58" s="155">
        <f>SUM(C58:G58)</f>
        <v>1014</v>
      </c>
      <c r="J58" s="12">
        <v>15</v>
      </c>
      <c r="K58" s="12">
        <v>132</v>
      </c>
      <c r="L58" s="12">
        <v>261</v>
      </c>
      <c r="M58" s="12">
        <v>338</v>
      </c>
      <c r="N58" s="155">
        <f>SUM(J58:M58)</f>
        <v>746</v>
      </c>
      <c r="O58" s="156">
        <f>O56*(13-O57)</f>
        <v>1761.2</v>
      </c>
      <c r="P58" s="162">
        <f>P56*(13-P57)</f>
        <v>1761.1999999999998</v>
      </c>
    </row>
    <row r="59" spans="2:16" ht="19.5">
      <c r="B59" s="149" t="s">
        <v>213</v>
      </c>
      <c r="C59" s="13">
        <v>499</v>
      </c>
      <c r="D59" s="12">
        <v>319</v>
      </c>
      <c r="E59" s="12">
        <v>363</v>
      </c>
      <c r="F59" s="12">
        <v>271</v>
      </c>
      <c r="G59" s="12">
        <v>62</v>
      </c>
      <c r="H59" s="12">
        <v>22</v>
      </c>
      <c r="I59" s="155">
        <f>SUM(C59:G59)</f>
        <v>1514</v>
      </c>
      <c r="J59" s="12">
        <v>95</v>
      </c>
      <c r="K59" s="12">
        <v>256</v>
      </c>
      <c r="L59" s="12">
        <v>381</v>
      </c>
      <c r="M59" s="12">
        <f>M56*(17-M57)</f>
        <v>461.90000000000003</v>
      </c>
      <c r="N59" s="155">
        <f>SUM(J59:M59)</f>
        <v>1193.9000000000001</v>
      </c>
      <c r="O59" s="156">
        <f>O56*(17-O57)</f>
        <v>2729.2000000000003</v>
      </c>
      <c r="P59" s="162">
        <f>P56*(17-P57)</f>
        <v>2709.1999999999994</v>
      </c>
    </row>
    <row r="60" spans="2:16" ht="19.5">
      <c r="B60" s="149" t="s">
        <v>214</v>
      </c>
      <c r="C60" s="17">
        <v>530</v>
      </c>
      <c r="D60" s="16">
        <v>347</v>
      </c>
      <c r="E60" s="16">
        <v>394</v>
      </c>
      <c r="F60" s="16">
        <v>296</v>
      </c>
      <c r="G60" s="16">
        <v>72</v>
      </c>
      <c r="H60" s="16">
        <v>27</v>
      </c>
      <c r="I60" s="155">
        <f>SUM(C60:G60)</f>
        <v>1639</v>
      </c>
      <c r="J60" s="16">
        <v>115</v>
      </c>
      <c r="K60" s="16">
        <v>287</v>
      </c>
      <c r="L60" s="16">
        <f>L56*(18-L57)</f>
        <v>411</v>
      </c>
      <c r="M60" s="16">
        <f>M56*(18-M57)</f>
        <v>492.90000000000003</v>
      </c>
      <c r="N60" s="155">
        <f>SUM(J60:M60)</f>
        <v>1305.9000000000001</v>
      </c>
      <c r="O60" s="157">
        <f>O56*(18-O57)</f>
        <v>2971.2000000000003</v>
      </c>
      <c r="P60" s="163">
        <f>P56*(18-P57)</f>
        <v>2946.1999999999994</v>
      </c>
    </row>
    <row r="61" spans="2:16" ht="20.25" thickBot="1">
      <c r="B61" s="347" t="s">
        <v>215</v>
      </c>
      <c r="C61" s="21">
        <v>561</v>
      </c>
      <c r="D61" s="20">
        <v>375</v>
      </c>
      <c r="E61" s="20">
        <v>425</v>
      </c>
      <c r="F61" s="20">
        <v>321</v>
      </c>
      <c r="G61" s="20">
        <v>82</v>
      </c>
      <c r="H61" s="20">
        <v>32</v>
      </c>
      <c r="I61" s="164">
        <f>SUM(C61:G61)</f>
        <v>1764</v>
      </c>
      <c r="J61" s="20">
        <v>135</v>
      </c>
      <c r="K61" s="20">
        <v>318</v>
      </c>
      <c r="L61" s="20">
        <f>L56*(19-L57)</f>
        <v>441</v>
      </c>
      <c r="M61" s="20">
        <f>M56*(19-M57)</f>
        <v>523.9</v>
      </c>
      <c r="N61" s="164">
        <f>SUM(J61:M61)</f>
        <v>1417.9</v>
      </c>
      <c r="O61" s="165">
        <f>O56*(19-O57)</f>
        <v>3213.2000000000003</v>
      </c>
      <c r="P61" s="166">
        <f>P56*(19-P57)</f>
        <v>3183.1999999999994</v>
      </c>
    </row>
    <row r="62" spans="2:16" ht="15.75" thickBot="1">
      <c r="B62" s="4"/>
      <c r="C62" s="4"/>
      <c r="D62" s="4"/>
      <c r="E62" s="4"/>
      <c r="F62" s="4"/>
      <c r="G62" s="4"/>
      <c r="H62" s="4"/>
      <c r="I62" s="4"/>
      <c r="J62" s="4"/>
      <c r="K62" s="4"/>
      <c r="L62" s="4"/>
      <c r="M62" s="4"/>
      <c r="N62" s="4"/>
      <c r="O62" s="4"/>
      <c r="P62" s="4"/>
    </row>
    <row r="63" spans="2:16" ht="24" thickBot="1">
      <c r="B63" s="473" t="s">
        <v>420</v>
      </c>
      <c r="C63" s="474"/>
      <c r="D63" s="474"/>
      <c r="E63" s="474"/>
      <c r="F63" s="474"/>
      <c r="G63" s="474"/>
      <c r="H63" s="474"/>
      <c r="I63" s="474"/>
      <c r="J63" s="474"/>
      <c r="K63" s="474"/>
      <c r="L63" s="470" t="s">
        <v>230</v>
      </c>
      <c r="M63" s="471"/>
      <c r="N63" s="471"/>
      <c r="O63" s="471"/>
      <c r="P63" s="472"/>
    </row>
    <row r="64" spans="2:16"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ht="15">
      <c r="B66" s="148" t="s">
        <v>211</v>
      </c>
      <c r="C66" s="146">
        <v>31</v>
      </c>
      <c r="D66" s="8">
        <v>28</v>
      </c>
      <c r="E66" s="8">
        <v>31</v>
      </c>
      <c r="F66" s="8">
        <v>25</v>
      </c>
      <c r="G66" s="8">
        <v>21</v>
      </c>
      <c r="H66" s="8">
        <v>10</v>
      </c>
      <c r="I66" s="168">
        <f>SUM(C66:G66)</f>
        <v>136</v>
      </c>
      <c r="J66" s="8">
        <v>20</v>
      </c>
      <c r="K66" s="8">
        <v>31</v>
      </c>
      <c r="L66" s="8">
        <v>30</v>
      </c>
      <c r="M66" s="8">
        <v>31</v>
      </c>
      <c r="N66" s="168">
        <f>SUM(J66:M66)</f>
        <v>112</v>
      </c>
      <c r="O66" s="167">
        <f>SUM(C66:H66,J66:M66)</f>
        <v>258</v>
      </c>
      <c r="P66" s="169">
        <f>I66+N66</f>
        <v>248</v>
      </c>
    </row>
    <row r="67" spans="2:16" ht="19.5">
      <c r="B67" s="149" t="s">
        <v>485</v>
      </c>
      <c r="C67" s="147">
        <v>2.1</v>
      </c>
      <c r="D67" s="10">
        <v>1.7</v>
      </c>
      <c r="E67" s="10">
        <v>0.5</v>
      </c>
      <c r="F67" s="10">
        <v>7.1</v>
      </c>
      <c r="G67" s="10">
        <v>10.1</v>
      </c>
      <c r="H67" s="10">
        <v>11</v>
      </c>
      <c r="I67" s="153">
        <f>(C66*C67+D66*D67+E66*E67+F66*F67+G66*G67)/I66</f>
        <v>3.8073529411764713</v>
      </c>
      <c r="J67" s="10">
        <v>10</v>
      </c>
      <c r="K67" s="95">
        <v>8.6999999999999993</v>
      </c>
      <c r="L67" s="95">
        <v>3.5</v>
      </c>
      <c r="M67" s="95">
        <v>0.3</v>
      </c>
      <c r="N67" s="153">
        <f>(J66*J67+K66*K67+L66*L67+M66*M67)/N66</f>
        <v>5.2142857142857144</v>
      </c>
      <c r="O67" s="154">
        <f>(C67*C66+D67*D66+E67*E66+F67*F66+G67*G66+H67*H66+J67*J66+K67*K66+L67*L66+M67*M66)/O66</f>
        <v>4.6968992248062014</v>
      </c>
      <c r="P67" s="161">
        <f>(I67*I66+N67*N66)/P66</f>
        <v>4.4427419354838715</v>
      </c>
    </row>
    <row r="68" spans="2:16" ht="19.5">
      <c r="B68" s="149" t="s">
        <v>212</v>
      </c>
      <c r="C68" s="13">
        <v>338</v>
      </c>
      <c r="D68" s="12">
        <v>316</v>
      </c>
      <c r="E68" s="12">
        <f>E66*(13-E67)</f>
        <v>387.5</v>
      </c>
      <c r="F68" s="12">
        <v>147</v>
      </c>
      <c r="G68" s="12">
        <v>60</v>
      </c>
      <c r="H68" s="12">
        <v>22</v>
      </c>
      <c r="I68" s="155">
        <f>SUM(C68:G68)</f>
        <v>1248.5</v>
      </c>
      <c r="J68" s="12">
        <v>59</v>
      </c>
      <c r="K68" s="12">
        <v>132</v>
      </c>
      <c r="L68" s="12">
        <v>285</v>
      </c>
      <c r="M68" s="12">
        <v>394</v>
      </c>
      <c r="N68" s="155">
        <f>SUM(J68:M68)</f>
        <v>870</v>
      </c>
      <c r="O68" s="156">
        <f>O66*(13-O67)</f>
        <v>2142.1999999999998</v>
      </c>
      <c r="P68" s="162">
        <f>P66*(13-P67)</f>
        <v>2122.1999999999998</v>
      </c>
    </row>
    <row r="69" spans="2:16" ht="19.5">
      <c r="B69" s="149" t="s">
        <v>213</v>
      </c>
      <c r="C69" s="13">
        <v>462</v>
      </c>
      <c r="D69" s="12">
        <v>428</v>
      </c>
      <c r="E69" s="12">
        <v>512</v>
      </c>
      <c r="F69" s="12">
        <v>247</v>
      </c>
      <c r="G69" s="12">
        <v>144</v>
      </c>
      <c r="H69" s="12">
        <v>62</v>
      </c>
      <c r="I69" s="155">
        <f>SUM(C69:G69)</f>
        <v>1793</v>
      </c>
      <c r="J69" s="12">
        <v>139</v>
      </c>
      <c r="K69" s="12">
        <v>256</v>
      </c>
      <c r="L69" s="12">
        <v>405</v>
      </c>
      <c r="M69" s="12">
        <v>518</v>
      </c>
      <c r="N69" s="155">
        <f>SUM(J69:M69)</f>
        <v>1318</v>
      </c>
      <c r="O69" s="156">
        <f>O66*(17-O67)</f>
        <v>3174.2</v>
      </c>
      <c r="P69" s="162">
        <f>P66*(17-P67)</f>
        <v>3114.2</v>
      </c>
    </row>
    <row r="70" spans="2:16" ht="19.5">
      <c r="B70" s="149" t="s">
        <v>214</v>
      </c>
      <c r="C70" s="17">
        <v>493</v>
      </c>
      <c r="D70" s="16">
        <v>456</v>
      </c>
      <c r="E70" s="16">
        <v>543</v>
      </c>
      <c r="F70" s="16">
        <v>272</v>
      </c>
      <c r="G70" s="16">
        <v>165</v>
      </c>
      <c r="H70" s="16">
        <v>72</v>
      </c>
      <c r="I70" s="155">
        <f>SUM(C70:G70)</f>
        <v>1929</v>
      </c>
      <c r="J70" s="16">
        <v>159</v>
      </c>
      <c r="K70" s="16">
        <v>287</v>
      </c>
      <c r="L70" s="16">
        <v>435</v>
      </c>
      <c r="M70" s="16">
        <v>549</v>
      </c>
      <c r="N70" s="155">
        <f>SUM(J70:M70)</f>
        <v>1430</v>
      </c>
      <c r="O70" s="157">
        <f>O66*(18-O67)</f>
        <v>3432.2</v>
      </c>
      <c r="P70" s="163">
        <f>P66*(18-P67)</f>
        <v>3362.2</v>
      </c>
    </row>
    <row r="71" spans="2:16" ht="20.25" thickBot="1">
      <c r="B71" s="347" t="s">
        <v>215</v>
      </c>
      <c r="C71" s="21">
        <v>524</v>
      </c>
      <c r="D71" s="20">
        <v>484</v>
      </c>
      <c r="E71" s="20">
        <v>574</v>
      </c>
      <c r="F71" s="20">
        <v>297</v>
      </c>
      <c r="G71" s="20">
        <v>186</v>
      </c>
      <c r="H71" s="20">
        <v>82</v>
      </c>
      <c r="I71" s="164">
        <f>SUM(C71:G71)</f>
        <v>2065</v>
      </c>
      <c r="J71" s="20">
        <v>179</v>
      </c>
      <c r="K71" s="20">
        <v>318</v>
      </c>
      <c r="L71" s="20">
        <v>465</v>
      </c>
      <c r="M71" s="20">
        <v>580</v>
      </c>
      <c r="N71" s="164">
        <f>SUM(J71:M71)</f>
        <v>1542</v>
      </c>
      <c r="O71" s="165">
        <f>O66*(19-O67)</f>
        <v>3690.2</v>
      </c>
      <c r="P71" s="166">
        <f>P66*(19-P67)</f>
        <v>3610.2</v>
      </c>
    </row>
    <row r="72" spans="2:16" ht="15.75" thickBot="1">
      <c r="B72" s="4"/>
      <c r="C72" s="4"/>
      <c r="D72" s="4"/>
      <c r="E72" s="4"/>
      <c r="F72" s="4"/>
      <c r="G72" s="4"/>
      <c r="H72" s="4"/>
      <c r="I72" s="4"/>
      <c r="J72" s="4"/>
      <c r="K72" s="4"/>
      <c r="L72" s="4"/>
      <c r="M72" s="4"/>
      <c r="N72" s="4"/>
      <c r="O72" s="4"/>
      <c r="P72" s="4"/>
    </row>
    <row r="73" spans="2:16" ht="24" thickBot="1">
      <c r="B73" s="473" t="s">
        <v>424</v>
      </c>
      <c r="C73" s="474"/>
      <c r="D73" s="474"/>
      <c r="E73" s="474"/>
      <c r="F73" s="474"/>
      <c r="G73" s="474"/>
      <c r="H73" s="474"/>
      <c r="I73" s="474"/>
      <c r="J73" s="474"/>
      <c r="K73" s="474"/>
      <c r="L73" s="470" t="s">
        <v>231</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ht="15">
      <c r="B76" s="148" t="s">
        <v>211</v>
      </c>
      <c r="C76" s="146">
        <v>31</v>
      </c>
      <c r="D76" s="8">
        <v>28</v>
      </c>
      <c r="E76" s="8">
        <v>31</v>
      </c>
      <c r="F76" s="8">
        <v>30</v>
      </c>
      <c r="G76" s="8">
        <v>26</v>
      </c>
      <c r="H76" s="8">
        <v>10</v>
      </c>
      <c r="I76" s="168">
        <f>SUM(C76:G76)</f>
        <v>146</v>
      </c>
      <c r="J76" s="8">
        <v>13</v>
      </c>
      <c r="K76" s="8">
        <v>25</v>
      </c>
      <c r="L76" s="8">
        <v>31</v>
      </c>
      <c r="M76" s="8">
        <v>31</v>
      </c>
      <c r="N76" s="168">
        <f>SUM(J76:M76)</f>
        <v>100</v>
      </c>
      <c r="O76" s="167">
        <f>SUM(C76:H76,J76:M76)</f>
        <v>256</v>
      </c>
      <c r="P76" s="169">
        <f>I76+N76</f>
        <v>246</v>
      </c>
    </row>
    <row r="77" spans="2:16" ht="19.5">
      <c r="B77" s="149" t="s">
        <v>485</v>
      </c>
      <c r="C77" s="147">
        <v>-0.4</v>
      </c>
      <c r="D77" s="10">
        <v>1.1000000000000001</v>
      </c>
      <c r="E77" s="10">
        <v>6.5</v>
      </c>
      <c r="F77" s="10">
        <v>9.6</v>
      </c>
      <c r="G77" s="10">
        <v>10.5</v>
      </c>
      <c r="H77" s="10">
        <v>13</v>
      </c>
      <c r="I77" s="153">
        <f>(C76*C77+D76*D77+E76*E77+F76*F77+G76*G77)/I76</f>
        <v>5.3486301369863014</v>
      </c>
      <c r="J77" s="10">
        <v>13.563333333333334</v>
      </c>
      <c r="K77" s="95">
        <v>9.6516129032258071</v>
      </c>
      <c r="L77" s="95">
        <v>5.28</v>
      </c>
      <c r="M77" s="95">
        <v>0.92258064516129012</v>
      </c>
      <c r="N77" s="153">
        <f>(J76*J77+K76*K77+L76*L77+M76*M77)/N76</f>
        <v>6.0989365591397844</v>
      </c>
      <c r="O77" s="154">
        <f>(C77*C76+D77*D76+E77*E76+F77*F76+G77*G76+H77*H76+J77*J76+K77*K76+L77*L76+M77*M76)/O76</f>
        <v>5.9406002184139783</v>
      </c>
      <c r="P77" s="161">
        <f>(I77*I76+N77*N76)/P76</f>
        <v>5.6536327476177988</v>
      </c>
    </row>
    <row r="78" spans="2:16" ht="19.5">
      <c r="B78" s="149" t="s">
        <v>212</v>
      </c>
      <c r="C78" s="13">
        <v>415</v>
      </c>
      <c r="D78" s="12">
        <v>333</v>
      </c>
      <c r="E78" s="12">
        <v>205</v>
      </c>
      <c r="F78" s="12">
        <v>103</v>
      </c>
      <c r="G78" s="12">
        <v>66</v>
      </c>
      <c r="H78" s="12">
        <f>H76*(13-H77)</f>
        <v>0</v>
      </c>
      <c r="I78" s="155">
        <f>SUM(C78:G78)</f>
        <v>1122</v>
      </c>
      <c r="J78" s="12">
        <f>J76*(13-J77)</f>
        <v>-7.3233333333333466</v>
      </c>
      <c r="K78" s="12">
        <f>K76*(13-K77)</f>
        <v>83.709677419354819</v>
      </c>
      <c r="L78" s="12">
        <f>L76*(13-L77)</f>
        <v>239.32</v>
      </c>
      <c r="M78" s="12">
        <f>M76*(13-M77)</f>
        <v>374.40000000000003</v>
      </c>
      <c r="N78" s="155">
        <f>SUM(J78:M78)</f>
        <v>690.10634408602141</v>
      </c>
      <c r="O78" s="156">
        <f>O76*(13-O77)</f>
        <v>1807.2063440860215</v>
      </c>
      <c r="P78" s="162">
        <f>P76*(13-P77)</f>
        <v>1807.2063440860215</v>
      </c>
    </row>
    <row r="79" spans="2:16" ht="19.5">
      <c r="B79" s="149" t="s">
        <v>213</v>
      </c>
      <c r="C79" s="13">
        <v>539</v>
      </c>
      <c r="D79" s="12">
        <v>445</v>
      </c>
      <c r="E79" s="12">
        <v>326</v>
      </c>
      <c r="F79" s="12">
        <v>223</v>
      </c>
      <c r="G79" s="12">
        <v>170</v>
      </c>
      <c r="H79" s="12">
        <f>H76*(17-H77)</f>
        <v>40</v>
      </c>
      <c r="I79" s="155">
        <f>SUM(C79:G79)</f>
        <v>1703</v>
      </c>
      <c r="J79" s="12">
        <f>J76*(17-J77)</f>
        <v>44.676666666666655</v>
      </c>
      <c r="K79" s="12">
        <f>K76*(17-K77)</f>
        <v>183.70967741935482</v>
      </c>
      <c r="L79" s="12">
        <f>L76*(17-L77)</f>
        <v>363.31999999999994</v>
      </c>
      <c r="M79" s="12">
        <f>M76*(17-M77)</f>
        <v>498.40000000000003</v>
      </c>
      <c r="N79" s="155">
        <f>SUM(J79:M79)</f>
        <v>1090.1063440860214</v>
      </c>
      <c r="O79" s="156">
        <f>O76*(17-O77)</f>
        <v>2831.2063440860215</v>
      </c>
      <c r="P79" s="162">
        <f>P76*(17-P77)</f>
        <v>2791.2063440860215</v>
      </c>
    </row>
    <row r="80" spans="2:16" ht="19.5">
      <c r="B80" s="149" t="s">
        <v>214</v>
      </c>
      <c r="C80" s="17">
        <v>570</v>
      </c>
      <c r="D80" s="16">
        <v>473</v>
      </c>
      <c r="E80" s="16">
        <v>357</v>
      </c>
      <c r="F80" s="16">
        <v>253</v>
      </c>
      <c r="G80" s="16">
        <v>196</v>
      </c>
      <c r="H80" s="16">
        <f>H76*(18-H77)</f>
        <v>50</v>
      </c>
      <c r="I80" s="155">
        <f>SUM(C80:G80)</f>
        <v>1849</v>
      </c>
      <c r="J80" s="16">
        <f>J76*(18-J77)</f>
        <v>57.676666666666655</v>
      </c>
      <c r="K80" s="16">
        <f>K76*(18-K77)</f>
        <v>208.70967741935482</v>
      </c>
      <c r="L80" s="16">
        <f>L76*(18-L77)</f>
        <v>394.31999999999994</v>
      </c>
      <c r="M80" s="16">
        <f>M76*(18-M77)</f>
        <v>529.4</v>
      </c>
      <c r="N80" s="155">
        <f>SUM(J80:M80)</f>
        <v>1190.1063440860214</v>
      </c>
      <c r="O80" s="157">
        <f>O76*(18-O77)</f>
        <v>3087.2063440860215</v>
      </c>
      <c r="P80" s="163">
        <f>P76*(18-P77)</f>
        <v>3037.2063440860215</v>
      </c>
    </row>
    <row r="81" spans="2:16" ht="20.25" thickBot="1">
      <c r="B81" s="347" t="s">
        <v>215</v>
      </c>
      <c r="C81" s="21">
        <v>601</v>
      </c>
      <c r="D81" s="20">
        <v>501</v>
      </c>
      <c r="E81" s="20">
        <v>388</v>
      </c>
      <c r="F81" s="20">
        <v>283</v>
      </c>
      <c r="G81" s="20">
        <v>222</v>
      </c>
      <c r="H81" s="20">
        <f>H76*(19-H77)</f>
        <v>60</v>
      </c>
      <c r="I81" s="164">
        <f>SUM(C81:G81)</f>
        <v>1995</v>
      </c>
      <c r="J81" s="20">
        <f>J76*(19-J77)</f>
        <v>70.676666666666648</v>
      </c>
      <c r="K81" s="20">
        <f>K76*(19-K77)</f>
        <v>233.70967741935482</v>
      </c>
      <c r="L81" s="20">
        <f>L76*(19-L77)</f>
        <v>425.31999999999994</v>
      </c>
      <c r="M81" s="20">
        <f>M76*(19-M77)</f>
        <v>560.4</v>
      </c>
      <c r="N81" s="164">
        <f>SUM(J81:M81)</f>
        <v>1290.1063440860214</v>
      </c>
      <c r="O81" s="165">
        <f>O76*(19-O77)</f>
        <v>3343.2063440860215</v>
      </c>
      <c r="P81" s="166">
        <f>P76*(19-P77)</f>
        <v>3283.2063440860215</v>
      </c>
    </row>
    <row r="82" spans="2:16" ht="15.75" thickBot="1">
      <c r="B82" s="24"/>
      <c r="C82" s="25"/>
      <c r="D82" s="25"/>
      <c r="E82" s="25"/>
      <c r="F82" s="25"/>
      <c r="G82" s="25"/>
      <c r="H82" s="25"/>
      <c r="I82" s="26"/>
      <c r="J82" s="25"/>
      <c r="K82" s="25"/>
      <c r="L82" s="25"/>
      <c r="M82" s="25"/>
      <c r="N82" s="26"/>
      <c r="O82" s="27"/>
      <c r="P82" s="27"/>
    </row>
    <row r="83" spans="2:16" ht="24" thickBot="1">
      <c r="B83" s="473" t="s">
        <v>421</v>
      </c>
      <c r="C83" s="474"/>
      <c r="D83" s="474"/>
      <c r="E83" s="474"/>
      <c r="F83" s="474"/>
      <c r="G83" s="474"/>
      <c r="H83" s="474"/>
      <c r="I83" s="474"/>
      <c r="J83" s="474"/>
      <c r="K83" s="474"/>
      <c r="L83" s="470" t="s">
        <v>145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ht="15">
      <c r="B86" s="148" t="s">
        <v>211</v>
      </c>
      <c r="C86" s="146">
        <v>31</v>
      </c>
      <c r="D86" s="8">
        <v>31</v>
      </c>
      <c r="E86" s="8">
        <v>31</v>
      </c>
      <c r="F86" s="8">
        <v>26</v>
      </c>
      <c r="G86" s="8">
        <v>20</v>
      </c>
      <c r="H86" s="8">
        <v>9</v>
      </c>
      <c r="I86" s="168">
        <f>SUM(C86:G86)</f>
        <v>139</v>
      </c>
      <c r="J86" s="8"/>
      <c r="K86" s="8"/>
      <c r="L86" s="8"/>
      <c r="M86" s="8"/>
      <c r="N86" s="168">
        <f>SUM(J86:M86)</f>
        <v>0</v>
      </c>
      <c r="O86" s="167">
        <f>SUM(C86:H86,J86:M86)</f>
        <v>148</v>
      </c>
      <c r="P86" s="169">
        <f>I86+N86</f>
        <v>139</v>
      </c>
    </row>
    <row r="87" spans="2:16" ht="19.5">
      <c r="B87" s="149" t="s">
        <v>485</v>
      </c>
      <c r="C87" s="147">
        <v>0.44193548387096765</v>
      </c>
      <c r="D87" s="10">
        <v>-0.56428571428571417</v>
      </c>
      <c r="E87" s="10">
        <v>3.6483870967741932</v>
      </c>
      <c r="F87" s="10">
        <v>7.7266666666666657</v>
      </c>
      <c r="G87" s="10">
        <v>12.151612903225805</v>
      </c>
      <c r="H87" s="10">
        <v>16.27</v>
      </c>
      <c r="I87" s="153">
        <f>(C86*C87+D86*D87+E86*E87+F86*F87+G86*G87)/I86</f>
        <v>3.9800916133452677</v>
      </c>
      <c r="J87" s="10"/>
      <c r="K87" s="95"/>
      <c r="L87" s="95"/>
      <c r="M87" s="95"/>
      <c r="N87" s="153"/>
      <c r="O87" s="154">
        <f>(C87*C86+D87*D86+E87*E86+F87*F86+G87*G86+H87*H86+J87*J86+K87*K86+L87*L86+M87*M86)/O86</f>
        <v>4.7274509071283264</v>
      </c>
      <c r="P87" s="161">
        <f>(I87*I86+N87*N86)/P86</f>
        <v>3.9800916133452677</v>
      </c>
    </row>
    <row r="88" spans="2:16" ht="19.5">
      <c r="B88" s="149" t="s">
        <v>212</v>
      </c>
      <c r="C88" s="13">
        <f t="shared" ref="C88:H88" si="4">C86*(13-C87)</f>
        <v>389.3</v>
      </c>
      <c r="D88" s="12">
        <f t="shared" si="4"/>
        <v>420.49285714285719</v>
      </c>
      <c r="E88" s="12">
        <f t="shared" si="4"/>
        <v>289.89999999999998</v>
      </c>
      <c r="F88" s="12">
        <f t="shared" si="4"/>
        <v>137.10666666666668</v>
      </c>
      <c r="G88" s="12">
        <f t="shared" si="4"/>
        <v>16.967741935483893</v>
      </c>
      <c r="H88" s="12">
        <f t="shared" si="4"/>
        <v>-29.429999999999996</v>
      </c>
      <c r="I88" s="155">
        <f>SUM(C88:G88)</f>
        <v>1253.7672657450075</v>
      </c>
      <c r="J88" s="12">
        <f>J86*(13-J87)</f>
        <v>0</v>
      </c>
      <c r="K88" s="12">
        <f>K86*(13-K87)</f>
        <v>0</v>
      </c>
      <c r="L88" s="12">
        <f>L86*(13-L87)</f>
        <v>0</v>
      </c>
      <c r="M88" s="12">
        <f>M86*(13-M87)</f>
        <v>0</v>
      </c>
      <c r="N88" s="155">
        <f>SUM(J88:M88)</f>
        <v>0</v>
      </c>
      <c r="O88" s="156">
        <f>O86*(13-O87)</f>
        <v>1224.3372657450079</v>
      </c>
      <c r="P88" s="162">
        <f>P86*(13-P87)</f>
        <v>1253.7672657450078</v>
      </c>
    </row>
    <row r="89" spans="2:16" ht="19.5">
      <c r="B89" s="149" t="s">
        <v>213</v>
      </c>
      <c r="C89" s="13">
        <f t="shared" ref="C89:H89" si="5">C86*(17-C87)</f>
        <v>513.30000000000007</v>
      </c>
      <c r="D89" s="12">
        <f t="shared" si="5"/>
        <v>544.49285714285713</v>
      </c>
      <c r="E89" s="12">
        <f t="shared" si="5"/>
        <v>413.9</v>
      </c>
      <c r="F89" s="12">
        <f t="shared" si="5"/>
        <v>241.10666666666668</v>
      </c>
      <c r="G89" s="12">
        <f t="shared" si="5"/>
        <v>96.9677419354839</v>
      </c>
      <c r="H89" s="12">
        <f t="shared" si="5"/>
        <v>6.5700000000000038</v>
      </c>
      <c r="I89" s="155">
        <f>SUM(C89:G89)</f>
        <v>1809.7672657450075</v>
      </c>
      <c r="J89" s="12">
        <f>J86*(17-J87)</f>
        <v>0</v>
      </c>
      <c r="K89" s="12">
        <f>K86*(17-K87)</f>
        <v>0</v>
      </c>
      <c r="L89" s="12">
        <f>L86*(17-L87)</f>
        <v>0</v>
      </c>
      <c r="M89" s="12">
        <f>M86*(17-M87)</f>
        <v>0</v>
      </c>
      <c r="N89" s="155">
        <f>SUM(J89:M89)</f>
        <v>0</v>
      </c>
      <c r="O89" s="156">
        <f>O86*(17-O87)</f>
        <v>1816.3372657450079</v>
      </c>
      <c r="P89" s="162">
        <f>P86*(17-P87)</f>
        <v>1809.7672657450078</v>
      </c>
    </row>
    <row r="90" spans="2:16" ht="19.5">
      <c r="B90" s="149" t="s">
        <v>214</v>
      </c>
      <c r="C90" s="17">
        <f t="shared" ref="C90:H90" si="6">C86*(18-C87)</f>
        <v>544.30000000000007</v>
      </c>
      <c r="D90" s="16">
        <f t="shared" si="6"/>
        <v>575.49285714285713</v>
      </c>
      <c r="E90" s="16">
        <f t="shared" si="6"/>
        <v>444.9</v>
      </c>
      <c r="F90" s="16">
        <f t="shared" si="6"/>
        <v>267.10666666666668</v>
      </c>
      <c r="G90" s="16">
        <f t="shared" si="6"/>
        <v>116.9677419354839</v>
      </c>
      <c r="H90" s="16">
        <f t="shared" si="6"/>
        <v>15.570000000000004</v>
      </c>
      <c r="I90" s="155">
        <f>SUM(C90:G90)</f>
        <v>1948.7672657450075</v>
      </c>
      <c r="J90" s="16">
        <f>J86*(18-J87)</f>
        <v>0</v>
      </c>
      <c r="K90" s="16">
        <f>K86*(18-K87)</f>
        <v>0</v>
      </c>
      <c r="L90" s="16">
        <f>L86*(18-L87)</f>
        <v>0</v>
      </c>
      <c r="M90" s="16">
        <f>M86*(18-M87)</f>
        <v>0</v>
      </c>
      <c r="N90" s="155">
        <f>SUM(J90:M90)</f>
        <v>0</v>
      </c>
      <c r="O90" s="157">
        <f>O86*(18-O87)</f>
        <v>1964.3372657450079</v>
      </c>
      <c r="P90" s="163">
        <f>P86*(18-P87)</f>
        <v>1948.7672657450078</v>
      </c>
    </row>
    <row r="91" spans="2:16" ht="20.25" thickBot="1">
      <c r="B91" s="347" t="s">
        <v>215</v>
      </c>
      <c r="C91" s="21">
        <f t="shared" ref="C91:H91" si="7">C86*(19-C87)</f>
        <v>575.30000000000007</v>
      </c>
      <c r="D91" s="20">
        <f t="shared" si="7"/>
        <v>606.49285714285713</v>
      </c>
      <c r="E91" s="20">
        <f t="shared" si="7"/>
        <v>475.9</v>
      </c>
      <c r="F91" s="20">
        <f t="shared" si="7"/>
        <v>293.10666666666668</v>
      </c>
      <c r="G91" s="20">
        <f t="shared" si="7"/>
        <v>136.9677419354839</v>
      </c>
      <c r="H91" s="20">
        <f t="shared" si="7"/>
        <v>24.570000000000004</v>
      </c>
      <c r="I91" s="164">
        <f>SUM(C91:G91)</f>
        <v>2087.7672657450075</v>
      </c>
      <c r="J91" s="20">
        <f>J86*(19-J87)</f>
        <v>0</v>
      </c>
      <c r="K91" s="20">
        <f>K86*(19-K87)</f>
        <v>0</v>
      </c>
      <c r="L91" s="20">
        <f>L86*(19-L87)</f>
        <v>0</v>
      </c>
      <c r="M91" s="20">
        <f>M86*(19-M87)</f>
        <v>0</v>
      </c>
      <c r="N91" s="164">
        <f>SUM(J91:M91)</f>
        <v>0</v>
      </c>
      <c r="O91" s="165">
        <f>O86*(19-O87)</f>
        <v>2112.3372657450077</v>
      </c>
      <c r="P91" s="166">
        <f>P86*(19-P87)</f>
        <v>2087.767265745008</v>
      </c>
    </row>
    <row r="92" spans="2:16" ht="15.75" thickBot="1">
      <c r="B92" s="4"/>
      <c r="C92" s="4"/>
      <c r="D92" s="4"/>
      <c r="E92" s="4"/>
      <c r="F92" s="4"/>
      <c r="G92" s="4"/>
      <c r="H92" s="4"/>
      <c r="I92" s="4"/>
      <c r="J92" s="4"/>
      <c r="K92" s="4"/>
      <c r="L92" s="4"/>
      <c r="M92" s="4"/>
      <c r="N92" s="4"/>
      <c r="O92" s="4"/>
      <c r="P92" s="4"/>
    </row>
    <row r="93" spans="2:16" ht="24" thickBot="1">
      <c r="B93" s="473" t="s">
        <v>425</v>
      </c>
      <c r="C93" s="474"/>
      <c r="D93" s="474"/>
      <c r="E93" s="474"/>
      <c r="F93" s="474"/>
      <c r="G93" s="474"/>
      <c r="H93" s="474"/>
      <c r="I93" s="474"/>
      <c r="J93" s="474"/>
      <c r="K93" s="474"/>
      <c r="L93" s="468" t="s">
        <v>233</v>
      </c>
      <c r="M93" s="468"/>
      <c r="N93" s="468"/>
      <c r="O93" s="468"/>
      <c r="P93" s="469"/>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30.75" thickBot="1">
      <c r="B95" s="466"/>
      <c r="C95" s="462"/>
      <c r="D95" s="462"/>
      <c r="E95" s="462"/>
      <c r="F95" s="462"/>
      <c r="G95" s="462"/>
      <c r="H95" s="462"/>
      <c r="I95" s="462"/>
      <c r="J95" s="462"/>
      <c r="K95" s="462"/>
      <c r="L95" s="462"/>
      <c r="M95" s="462"/>
      <c r="N95" s="462"/>
      <c r="O95" s="145" t="s">
        <v>234</v>
      </c>
      <c r="P95" s="30" t="s">
        <v>235</v>
      </c>
    </row>
    <row r="96" spans="2:16" ht="15">
      <c r="B96" s="148" t="s">
        <v>211</v>
      </c>
      <c r="C96" s="146">
        <v>31</v>
      </c>
      <c r="D96" s="8">
        <v>28</v>
      </c>
      <c r="E96" s="8">
        <v>31</v>
      </c>
      <c r="F96" s="8">
        <v>30</v>
      </c>
      <c r="G96" s="8">
        <v>25</v>
      </c>
      <c r="H96" s="8">
        <v>0</v>
      </c>
      <c r="I96" s="168">
        <f>SUM(C96:H96)</f>
        <v>145</v>
      </c>
      <c r="J96" s="8">
        <v>20</v>
      </c>
      <c r="K96" s="8">
        <v>31</v>
      </c>
      <c r="L96" s="8">
        <v>30</v>
      </c>
      <c r="M96" s="8">
        <v>31</v>
      </c>
      <c r="N96" s="168">
        <f>SUM(J96:M96)</f>
        <v>112</v>
      </c>
      <c r="O96" s="167">
        <f>SUM(C96:H96,J96:M96)</f>
        <v>257</v>
      </c>
      <c r="P96" s="169">
        <f>I96+N96</f>
        <v>257</v>
      </c>
    </row>
    <row r="97" spans="2:16" ht="19.5">
      <c r="B97" s="149" t="s">
        <v>485</v>
      </c>
      <c r="C97" s="147">
        <v>-3.7</v>
      </c>
      <c r="D97" s="10">
        <v>-2.5</v>
      </c>
      <c r="E97" s="10">
        <v>1.3</v>
      </c>
      <c r="F97" s="10">
        <v>6.7</v>
      </c>
      <c r="G97" s="10">
        <v>11.1</v>
      </c>
      <c r="H97" s="10">
        <v>0</v>
      </c>
      <c r="I97" s="153">
        <f>(C96*C97+D96*D97+E96*E97+F96*F97+G96*G97)/I96</f>
        <v>2.3041379310344827</v>
      </c>
      <c r="J97" s="10">
        <v>11.6</v>
      </c>
      <c r="K97" s="95">
        <v>6.9</v>
      </c>
      <c r="L97" s="95">
        <v>2.2000000000000002</v>
      </c>
      <c r="M97" s="95">
        <v>-1.8</v>
      </c>
      <c r="N97" s="153">
        <f>(J96*J97+K96*K97+L96*L97+M96*M97)/N96</f>
        <v>4.0723214285714286</v>
      </c>
      <c r="O97" s="154">
        <f>(C97*C96+D97*D96+E97*E96+F97*F96+G97*G96+H97*H96+J97*J96+K97*K96+L97*L96+M97*M96)/O96</f>
        <v>3.0747081712062259</v>
      </c>
      <c r="P97" s="161">
        <f>(I97*I96+N97*N96)/P96</f>
        <v>3.0747081712062259</v>
      </c>
    </row>
    <row r="98" spans="2:16" ht="19.5">
      <c r="B98" s="149" t="s">
        <v>212</v>
      </c>
      <c r="C98" s="13">
        <f t="shared" ref="C98:H98" si="8">C96*(13-C97)</f>
        <v>517.69999999999993</v>
      </c>
      <c r="D98" s="12">
        <f t="shared" si="8"/>
        <v>434</v>
      </c>
      <c r="E98" s="12">
        <f t="shared" si="8"/>
        <v>362.7</v>
      </c>
      <c r="F98" s="12">
        <f t="shared" si="8"/>
        <v>189</v>
      </c>
      <c r="G98" s="12">
        <f t="shared" si="8"/>
        <v>47.500000000000007</v>
      </c>
      <c r="H98" s="12">
        <f t="shared" si="8"/>
        <v>0</v>
      </c>
      <c r="I98" s="155">
        <f>SUM(C98:G98)</f>
        <v>1550.8999999999999</v>
      </c>
      <c r="J98" s="12">
        <f>J96*(13-J97)</f>
        <v>28.000000000000007</v>
      </c>
      <c r="K98" s="12">
        <f>K96*(13-K97)</f>
        <v>189.1</v>
      </c>
      <c r="L98" s="12">
        <f>L96*(13-L97)</f>
        <v>324</v>
      </c>
      <c r="M98" s="12">
        <f>M96*(13-M97)</f>
        <v>458.8</v>
      </c>
      <c r="N98" s="155">
        <f>SUM(J98:M98)</f>
        <v>999.90000000000009</v>
      </c>
      <c r="O98" s="156">
        <f>O96*(13-O97)</f>
        <v>2550.8000000000002</v>
      </c>
      <c r="P98" s="162">
        <f>P96*(13-P97)</f>
        <v>2550.8000000000002</v>
      </c>
    </row>
    <row r="99" spans="2:16" ht="19.5">
      <c r="B99" s="149" t="s">
        <v>213</v>
      </c>
      <c r="C99" s="13">
        <f t="shared" ref="C99:H99" si="9">C96*(17-C97)</f>
        <v>641.69999999999993</v>
      </c>
      <c r="D99" s="12">
        <f t="shared" si="9"/>
        <v>546</v>
      </c>
      <c r="E99" s="12">
        <f t="shared" si="9"/>
        <v>486.7</v>
      </c>
      <c r="F99" s="12">
        <f t="shared" si="9"/>
        <v>309</v>
      </c>
      <c r="G99" s="12">
        <f t="shared" si="9"/>
        <v>147.5</v>
      </c>
      <c r="H99" s="12">
        <f t="shared" si="9"/>
        <v>0</v>
      </c>
      <c r="I99" s="155">
        <f>SUM(C99:G99)</f>
        <v>2130.8999999999996</v>
      </c>
      <c r="J99" s="12">
        <f>J96*(17-J97)</f>
        <v>108</v>
      </c>
      <c r="K99" s="12">
        <f>K96*(17-K97)</f>
        <v>313.09999999999997</v>
      </c>
      <c r="L99" s="12">
        <f>L96*(17-L97)</f>
        <v>444</v>
      </c>
      <c r="M99" s="12">
        <f>M96*(17-M97)</f>
        <v>582.80000000000007</v>
      </c>
      <c r="N99" s="155">
        <f>SUM(J99:M99)</f>
        <v>1447.9</v>
      </c>
      <c r="O99" s="156">
        <f>O96*(17-O97)</f>
        <v>3578.8</v>
      </c>
      <c r="P99" s="162">
        <f>P96*(17-P97)</f>
        <v>3578.8</v>
      </c>
    </row>
    <row r="100" spans="2:16" ht="19.5">
      <c r="B100" s="149" t="s">
        <v>214</v>
      </c>
      <c r="C100" s="17">
        <f t="shared" ref="C100:H100" si="10">C96*(18-C97)</f>
        <v>672.69999999999993</v>
      </c>
      <c r="D100" s="16">
        <f t="shared" si="10"/>
        <v>574</v>
      </c>
      <c r="E100" s="16">
        <f t="shared" si="10"/>
        <v>517.69999999999993</v>
      </c>
      <c r="F100" s="16">
        <f t="shared" si="10"/>
        <v>339</v>
      </c>
      <c r="G100" s="16">
        <f t="shared" si="10"/>
        <v>172.5</v>
      </c>
      <c r="H100" s="16">
        <f t="shared" si="10"/>
        <v>0</v>
      </c>
      <c r="I100" s="155">
        <f>SUM(C100:G100)</f>
        <v>2275.8999999999996</v>
      </c>
      <c r="J100" s="16">
        <f>J96*(18-J97)</f>
        <v>128</v>
      </c>
      <c r="K100" s="16">
        <f>K96*(18-K97)</f>
        <v>344.09999999999997</v>
      </c>
      <c r="L100" s="16">
        <f>L96*(18-L97)</f>
        <v>474</v>
      </c>
      <c r="M100" s="16">
        <f>M96*(18-M97)</f>
        <v>613.80000000000007</v>
      </c>
      <c r="N100" s="155">
        <f>SUM(J100:M100)</f>
        <v>1559.9</v>
      </c>
      <c r="O100" s="157">
        <f>O96*(18-O97)</f>
        <v>3835.8</v>
      </c>
      <c r="P100" s="163">
        <f>P96*(18-P97)</f>
        <v>3835.8</v>
      </c>
    </row>
    <row r="101" spans="2:16" ht="20.25" thickBot="1">
      <c r="B101" s="347" t="s">
        <v>215</v>
      </c>
      <c r="C101" s="21">
        <f t="shared" ref="C101:H101" si="11">C96*(19-C97)</f>
        <v>703.69999999999993</v>
      </c>
      <c r="D101" s="20">
        <f t="shared" si="11"/>
        <v>602</v>
      </c>
      <c r="E101" s="20">
        <f t="shared" si="11"/>
        <v>548.69999999999993</v>
      </c>
      <c r="F101" s="20">
        <f t="shared" si="11"/>
        <v>369</v>
      </c>
      <c r="G101" s="20">
        <f t="shared" si="11"/>
        <v>197.5</v>
      </c>
      <c r="H101" s="20">
        <f t="shared" si="11"/>
        <v>0</v>
      </c>
      <c r="I101" s="164">
        <f>SUM(C101:G101)</f>
        <v>2420.8999999999996</v>
      </c>
      <c r="J101" s="20">
        <f>J96*(19-J97)</f>
        <v>148</v>
      </c>
      <c r="K101" s="20">
        <f>K96*(19-K97)</f>
        <v>375.09999999999997</v>
      </c>
      <c r="L101" s="20">
        <f>L96*(19-L97)</f>
        <v>504</v>
      </c>
      <c r="M101" s="20">
        <f>M96*(19-M97)</f>
        <v>644.80000000000007</v>
      </c>
      <c r="N101" s="164">
        <f>SUM(J101:M101)</f>
        <v>1671.9</v>
      </c>
      <c r="O101" s="165">
        <f>O96*(19-O97)</f>
        <v>4092.8</v>
      </c>
      <c r="P101" s="166">
        <f>P96*(19-P97)</f>
        <v>4092.8</v>
      </c>
    </row>
    <row r="102" spans="2:16" ht="15.75" thickBot="1">
      <c r="B102" s="4"/>
      <c r="C102" s="4"/>
      <c r="D102" s="4"/>
      <c r="E102" s="4"/>
      <c r="F102" s="4"/>
      <c r="G102" s="4"/>
      <c r="H102" s="4"/>
      <c r="I102" s="4"/>
      <c r="J102" s="28"/>
      <c r="K102" s="4"/>
      <c r="L102" s="4"/>
      <c r="M102" s="4"/>
      <c r="N102" s="4"/>
      <c r="O102" s="4"/>
      <c r="P102" s="4"/>
    </row>
    <row r="103" spans="2:16" ht="24" thickBot="1">
      <c r="B103" s="170" t="s">
        <v>236</v>
      </c>
      <c r="C103" s="458" t="s">
        <v>237</v>
      </c>
      <c r="D103" s="458"/>
      <c r="E103" s="458"/>
      <c r="F103" s="458"/>
      <c r="G103" s="458"/>
      <c r="H103" s="458"/>
      <c r="I103" s="458"/>
      <c r="J103" s="458"/>
      <c r="K103" s="458"/>
      <c r="L103" s="458"/>
      <c r="M103" s="459"/>
      <c r="N103" s="459"/>
      <c r="O103" s="459"/>
      <c r="P103" s="460"/>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30.75" thickBot="1">
      <c r="B105" s="466"/>
      <c r="C105" s="462"/>
      <c r="D105" s="462"/>
      <c r="E105" s="462"/>
      <c r="F105" s="462"/>
      <c r="G105" s="462"/>
      <c r="H105" s="462"/>
      <c r="I105" s="462"/>
      <c r="J105" s="462"/>
      <c r="K105" s="462"/>
      <c r="L105" s="462"/>
      <c r="M105" s="462"/>
      <c r="N105" s="462"/>
      <c r="O105" s="145" t="s">
        <v>234</v>
      </c>
      <c r="P105" s="30" t="s">
        <v>235</v>
      </c>
    </row>
    <row r="106" spans="2:16" ht="15">
      <c r="B106" s="174">
        <v>2007</v>
      </c>
      <c r="C106" s="173">
        <f>C11/C$101</f>
        <v>0.72246696035242297</v>
      </c>
      <c r="D106" s="172">
        <f t="shared" ref="D106:P106" si="12">D11/D$101</f>
        <v>0.79069767441860461</v>
      </c>
      <c r="E106" s="172">
        <f t="shared" si="12"/>
        <v>0.81355932203389847</v>
      </c>
      <c r="F106" s="172">
        <f t="shared" si="12"/>
        <v>0.54200542005420049</v>
      </c>
      <c r="G106" s="172">
        <f t="shared" si="12"/>
        <v>0.62278481012658216</v>
      </c>
      <c r="H106" s="172"/>
      <c r="I106" s="172">
        <f t="shared" si="12"/>
        <v>0.72444132347474088</v>
      </c>
      <c r="J106" s="172">
        <f t="shared" si="12"/>
        <v>0.21621621621621623</v>
      </c>
      <c r="K106" s="172">
        <f t="shared" si="12"/>
        <v>0.93308451079712085</v>
      </c>
      <c r="L106" s="172">
        <f t="shared" si="12"/>
        <v>1.1091269841269842</v>
      </c>
      <c r="M106" s="172">
        <f t="shared" si="12"/>
        <v>1.0003101736972704</v>
      </c>
      <c r="N106" s="172">
        <f t="shared" si="12"/>
        <v>0.94862132902685559</v>
      </c>
      <c r="O106" s="172">
        <f t="shared" si="12"/>
        <v>0.81596950742767782</v>
      </c>
      <c r="P106" s="358">
        <f t="shared" si="12"/>
        <v>0.81596950742767782</v>
      </c>
    </row>
    <row r="107" spans="2:16" ht="15">
      <c r="B107" s="175">
        <f t="shared" ref="B107:B112" si="13">B106+1</f>
        <v>2008</v>
      </c>
      <c r="C107" s="34">
        <f>C21/C$101</f>
        <v>0.82563592439960221</v>
      </c>
      <c r="D107" s="33">
        <f t="shared" ref="D107:P107" si="14">D21/D$101</f>
        <v>0.80564784053156147</v>
      </c>
      <c r="E107" s="33">
        <f t="shared" si="14"/>
        <v>0.931292145070166</v>
      </c>
      <c r="F107" s="33">
        <f t="shared" si="14"/>
        <v>0.92411924119241196</v>
      </c>
      <c r="G107" s="33">
        <f t="shared" si="14"/>
        <v>0.6278481012658228</v>
      </c>
      <c r="H107" s="33"/>
      <c r="I107" s="33">
        <f t="shared" si="14"/>
        <v>0.84348795902350382</v>
      </c>
      <c r="J107" s="33">
        <f t="shared" si="14"/>
        <v>1.3851351351351351</v>
      </c>
      <c r="K107" s="33">
        <f t="shared" si="14"/>
        <v>0.90642495334577455</v>
      </c>
      <c r="L107" s="33">
        <f t="shared" si="14"/>
        <v>0.89880952380952384</v>
      </c>
      <c r="M107" s="33">
        <f t="shared" si="14"/>
        <v>0.93052109181141429</v>
      </c>
      <c r="N107" s="33">
        <f t="shared" si="14"/>
        <v>0.95579879179376748</v>
      </c>
      <c r="O107" s="33">
        <f t="shared" si="14"/>
        <v>0.89645230648944485</v>
      </c>
      <c r="P107" s="35">
        <f t="shared" si="14"/>
        <v>0.88863369820171989</v>
      </c>
    </row>
    <row r="108" spans="2:16" ht="15">
      <c r="B108" s="175">
        <f t="shared" si="13"/>
        <v>2009</v>
      </c>
      <c r="C108" s="34">
        <f>C31/C$101</f>
        <v>1.0331107005826348</v>
      </c>
      <c r="D108" s="33">
        <f t="shared" ref="D108:P108" si="15">D31/D$101</f>
        <v>0.96345514950166111</v>
      </c>
      <c r="E108" s="33">
        <f t="shared" si="15"/>
        <v>0.94040459267359222</v>
      </c>
      <c r="F108" s="33">
        <f t="shared" si="15"/>
        <v>0.50135501355013545</v>
      </c>
      <c r="G108" s="33">
        <f t="shared" si="15"/>
        <v>0.66835443037974684</v>
      </c>
      <c r="H108" s="33"/>
      <c r="I108" s="33">
        <f t="shared" si="15"/>
        <v>0.88396877194431833</v>
      </c>
      <c r="J108" s="33">
        <f t="shared" si="15"/>
        <v>0</v>
      </c>
      <c r="K108" s="33">
        <f t="shared" si="15"/>
        <v>0.93308451079712085</v>
      </c>
      <c r="L108" s="33">
        <f t="shared" si="15"/>
        <v>0.85515873015873012</v>
      </c>
      <c r="M108" s="33">
        <f t="shared" si="15"/>
        <v>0.66842431761786592</v>
      </c>
      <c r="N108" s="33">
        <f t="shared" si="15"/>
        <v>0.72492373945810151</v>
      </c>
      <c r="O108" s="33">
        <f t="shared" si="15"/>
        <v>0.88074179046129786</v>
      </c>
      <c r="P108" s="35">
        <f t="shared" si="15"/>
        <v>0.87109069585613763</v>
      </c>
    </row>
    <row r="109" spans="2:16" ht="15">
      <c r="B109" s="175">
        <f t="shared" si="13"/>
        <v>2010</v>
      </c>
      <c r="C109" s="34">
        <f>C41/C$101</f>
        <v>1.0629529629103311</v>
      </c>
      <c r="D109" s="33">
        <f t="shared" ref="D109:O109" si="16">D41/D$101</f>
        <v>1.0033222591362125</v>
      </c>
      <c r="E109" s="33">
        <f t="shared" si="16"/>
        <v>0.9640969564425006</v>
      </c>
      <c r="F109" s="33">
        <f t="shared" si="16"/>
        <v>0.82926829268292679</v>
      </c>
      <c r="G109" s="33">
        <f t="shared" si="16"/>
        <v>0.90126582278481016</v>
      </c>
      <c r="H109" s="33"/>
      <c r="I109" s="33">
        <f t="shared" si="16"/>
        <v>0.97690941385435182</v>
      </c>
      <c r="J109" s="33">
        <f t="shared" si="16"/>
        <v>1.2432432432432432</v>
      </c>
      <c r="K109" s="33">
        <f t="shared" si="16"/>
        <v>1.1037056784857373</v>
      </c>
      <c r="L109" s="33">
        <f t="shared" si="16"/>
        <v>0.86111111111111116</v>
      </c>
      <c r="M109" s="33">
        <f t="shared" si="16"/>
        <v>1.1553970223325061</v>
      </c>
      <c r="N109" s="33">
        <f t="shared" si="16"/>
        <v>1.0628626114002033</v>
      </c>
      <c r="O109" s="33">
        <f t="shared" si="16"/>
        <v>1.0195465207193117</v>
      </c>
      <c r="P109" s="35">
        <f>P41/P$101</f>
        <v>1.0108727521501173</v>
      </c>
    </row>
    <row r="110" spans="2:16" ht="15">
      <c r="B110" s="175">
        <f t="shared" si="13"/>
        <v>2011</v>
      </c>
      <c r="C110" s="34">
        <f>C51/C$101</f>
        <v>0.91374165127184892</v>
      </c>
      <c r="D110" s="33">
        <f t="shared" ref="D110:P110" si="17">D51/D$101</f>
        <v>0.98837209302325579</v>
      </c>
      <c r="E110" s="33">
        <f t="shared" si="17"/>
        <v>0.86203754328412618</v>
      </c>
      <c r="F110" s="33">
        <f t="shared" si="17"/>
        <v>0.64227642276422769</v>
      </c>
      <c r="G110" s="33">
        <f t="shared" si="17"/>
        <v>0.48101265822784811</v>
      </c>
      <c r="H110" s="33"/>
      <c r="I110" s="33">
        <f t="shared" si="17"/>
        <v>0.84390102854310389</v>
      </c>
      <c r="J110" s="33">
        <f t="shared" si="17"/>
        <v>0.22972972972972974</v>
      </c>
      <c r="K110" s="33">
        <f t="shared" si="17"/>
        <v>0.90375899760063994</v>
      </c>
      <c r="L110" s="33">
        <f t="shared" si="17"/>
        <v>1.0238095238095237</v>
      </c>
      <c r="M110" s="33">
        <f t="shared" si="17"/>
        <v>0.86693548387096764</v>
      </c>
      <c r="N110" s="33">
        <f t="shared" si="17"/>
        <v>0.86608050720736884</v>
      </c>
      <c r="O110" s="33">
        <f t="shared" si="17"/>
        <v>0.85137314308053147</v>
      </c>
      <c r="P110" s="35">
        <f t="shared" si="17"/>
        <v>0.85137314308053147</v>
      </c>
    </row>
    <row r="111" spans="2:16" ht="15">
      <c r="B111" s="175">
        <f t="shared" si="13"/>
        <v>2012</v>
      </c>
      <c r="C111" s="34">
        <f>C61/C$101</f>
        <v>0.79721472218274836</v>
      </c>
      <c r="D111" s="33">
        <f t="shared" ref="D111:P111" si="18">D61/D$101</f>
        <v>0.62292358803986714</v>
      </c>
      <c r="E111" s="33">
        <f t="shared" si="18"/>
        <v>0.77455804629123393</v>
      </c>
      <c r="F111" s="33">
        <f t="shared" si="18"/>
        <v>0.86991869918699183</v>
      </c>
      <c r="G111" s="33">
        <f t="shared" si="18"/>
        <v>0.41518987341772151</v>
      </c>
      <c r="H111" s="33"/>
      <c r="I111" s="33">
        <f t="shared" si="18"/>
        <v>0.72865463257466245</v>
      </c>
      <c r="J111" s="33">
        <f t="shared" si="18"/>
        <v>0.91216216216216217</v>
      </c>
      <c r="K111" s="33">
        <f t="shared" si="18"/>
        <v>0.84777392695281262</v>
      </c>
      <c r="L111" s="33">
        <f t="shared" si="18"/>
        <v>0.875</v>
      </c>
      <c r="M111" s="33">
        <f t="shared" si="18"/>
        <v>0.81249999999999989</v>
      </c>
      <c r="N111" s="33">
        <f t="shared" si="18"/>
        <v>0.84807703810036483</v>
      </c>
      <c r="O111" s="33">
        <f t="shared" si="18"/>
        <v>0.78508600469116496</v>
      </c>
      <c r="P111" s="35">
        <f t="shared" si="18"/>
        <v>0.77775605942142279</v>
      </c>
    </row>
    <row r="112" spans="2:16" ht="15">
      <c r="B112" s="175">
        <f t="shared" si="13"/>
        <v>2013</v>
      </c>
      <c r="C112" s="34">
        <f>C71/C$101</f>
        <v>0.74463549808156893</v>
      </c>
      <c r="D112" s="33">
        <f t="shared" ref="D112:P112" si="19">D71/D$101</f>
        <v>0.8039867109634552</v>
      </c>
      <c r="E112" s="33">
        <f t="shared" si="19"/>
        <v>1.0461089848733371</v>
      </c>
      <c r="F112" s="33">
        <f t="shared" si="19"/>
        <v>0.80487804878048785</v>
      </c>
      <c r="G112" s="33">
        <f t="shared" si="19"/>
        <v>0.9417721518987342</v>
      </c>
      <c r="H112" s="33"/>
      <c r="I112" s="33">
        <f t="shared" si="19"/>
        <v>0.85298855797430717</v>
      </c>
      <c r="J112" s="33">
        <f t="shared" si="19"/>
        <v>1.2094594594594594</v>
      </c>
      <c r="K112" s="33">
        <f t="shared" si="19"/>
        <v>0.84777392695281262</v>
      </c>
      <c r="L112" s="33">
        <f t="shared" si="19"/>
        <v>0.92261904761904767</v>
      </c>
      <c r="M112" s="33">
        <f t="shared" si="19"/>
        <v>0.89950372208436713</v>
      </c>
      <c r="N112" s="33">
        <f t="shared" si="19"/>
        <v>0.92230396554817862</v>
      </c>
      <c r="O112" s="33">
        <f t="shared" si="19"/>
        <v>0.90163213448006252</v>
      </c>
      <c r="P112" s="35">
        <f t="shared" si="19"/>
        <v>0.88208561376075045</v>
      </c>
    </row>
    <row r="113" spans="2:16" ht="15">
      <c r="B113" s="175">
        <f>B112+1</f>
        <v>2014</v>
      </c>
      <c r="C113" s="34">
        <f>C81/C$101</f>
        <v>0.85405712661645594</v>
      </c>
      <c r="D113" s="33">
        <f t="shared" ref="D113:P113" si="20">D81/D$101</f>
        <v>0.83222591362126241</v>
      </c>
      <c r="E113" s="33">
        <f t="shared" si="20"/>
        <v>0.70712593402587942</v>
      </c>
      <c r="F113" s="33">
        <f t="shared" si="20"/>
        <v>0.76693766937669372</v>
      </c>
      <c r="G113" s="33">
        <f t="shared" si="20"/>
        <v>1.1240506329113924</v>
      </c>
      <c r="H113" s="33"/>
      <c r="I113" s="33">
        <f t="shared" si="20"/>
        <v>0.82407369160229682</v>
      </c>
      <c r="J113" s="33">
        <f t="shared" si="20"/>
        <v>0.47754504504504491</v>
      </c>
      <c r="K113" s="33">
        <f t="shared" si="20"/>
        <v>0.62305965720969037</v>
      </c>
      <c r="L113" s="33">
        <f t="shared" si="20"/>
        <v>0.8438888888888888</v>
      </c>
      <c r="M113" s="33">
        <f t="shared" si="20"/>
        <v>0.86910669975186094</v>
      </c>
      <c r="N113" s="33">
        <f t="shared" si="20"/>
        <v>0.77164085416952055</v>
      </c>
      <c r="O113" s="33">
        <f t="shared" si="20"/>
        <v>0.81685065092015774</v>
      </c>
      <c r="P113" s="35">
        <f t="shared" si="20"/>
        <v>0.80219076038067372</v>
      </c>
    </row>
    <row r="114" spans="2:16" ht="15.75" thickBot="1">
      <c r="B114" s="176">
        <f>B113+1</f>
        <v>2015</v>
      </c>
      <c r="C114" s="37">
        <f>C91/C$101</f>
        <v>0.8175358817677989</v>
      </c>
      <c r="D114" s="36">
        <f t="shared" ref="D114:O114" si="21">D91/D$101</f>
        <v>1.0074632178452776</v>
      </c>
      <c r="E114" s="36">
        <f t="shared" si="21"/>
        <v>0.86732276289411347</v>
      </c>
      <c r="F114" s="36">
        <f t="shared" si="21"/>
        <v>0.79432700993676608</v>
      </c>
      <c r="G114" s="36">
        <f t="shared" si="21"/>
        <v>0.69350755410371601</v>
      </c>
      <c r="H114" s="36"/>
      <c r="I114" s="36">
        <f t="shared" si="21"/>
        <v>0.8623930214982064</v>
      </c>
      <c r="J114" s="36">
        <f t="shared" si="21"/>
        <v>0</v>
      </c>
      <c r="K114" s="36">
        <f t="shared" si="21"/>
        <v>0</v>
      </c>
      <c r="L114" s="36">
        <f t="shared" si="21"/>
        <v>0</v>
      </c>
      <c r="M114" s="36">
        <f t="shared" si="21"/>
        <v>0</v>
      </c>
      <c r="N114" s="36">
        <f t="shared" si="21"/>
        <v>0</v>
      </c>
      <c r="O114" s="36">
        <f t="shared" si="21"/>
        <v>0.5161105516382446</v>
      </c>
      <c r="P114" s="38"/>
    </row>
    <row r="115" spans="2:16" ht="13.5" thickBot="1"/>
    <row r="116" spans="2:16" ht="18.75" thickBot="1">
      <c r="B116" s="181" t="s">
        <v>236</v>
      </c>
      <c r="C116" s="478" t="s">
        <v>70</v>
      </c>
      <c r="D116" s="479"/>
      <c r="E116" s="479"/>
      <c r="F116" s="479"/>
      <c r="G116" s="479"/>
      <c r="H116" s="479"/>
      <c r="I116" s="479"/>
      <c r="J116" s="479"/>
      <c r="K116" s="479"/>
      <c r="L116" s="479"/>
      <c r="M116" s="480"/>
      <c r="N116" s="480"/>
      <c r="O116" s="480"/>
      <c r="P116" s="481"/>
    </row>
    <row r="117" spans="2:16" ht="15.75">
      <c r="B117" s="475" t="s">
        <v>195</v>
      </c>
      <c r="C117" s="456" t="s">
        <v>196</v>
      </c>
      <c r="D117" s="456" t="s">
        <v>197</v>
      </c>
      <c r="E117" s="456" t="s">
        <v>198</v>
      </c>
      <c r="F117" s="456" t="s">
        <v>199</v>
      </c>
      <c r="G117" s="456" t="s">
        <v>200</v>
      </c>
      <c r="H117" s="456" t="s">
        <v>201</v>
      </c>
      <c r="I117" s="467" t="s">
        <v>202</v>
      </c>
      <c r="J117" s="456" t="s">
        <v>203</v>
      </c>
      <c r="K117" s="456" t="s">
        <v>204</v>
      </c>
      <c r="L117" s="456" t="s">
        <v>205</v>
      </c>
      <c r="M117" s="456" t="s">
        <v>206</v>
      </c>
      <c r="N117" s="467" t="s">
        <v>207</v>
      </c>
      <c r="O117" s="456" t="s">
        <v>208</v>
      </c>
      <c r="P117" s="457"/>
    </row>
    <row r="118" spans="2:16" ht="32.25" thickBot="1">
      <c r="B118" s="476"/>
      <c r="C118" s="477"/>
      <c r="D118" s="477"/>
      <c r="E118" s="477"/>
      <c r="F118" s="477"/>
      <c r="G118" s="477"/>
      <c r="H118" s="477"/>
      <c r="I118" s="477"/>
      <c r="J118" s="477"/>
      <c r="K118" s="477"/>
      <c r="L118" s="477"/>
      <c r="M118" s="477"/>
      <c r="N118" s="477"/>
      <c r="O118" s="183" t="s">
        <v>234</v>
      </c>
      <c r="P118" s="30" t="s">
        <v>235</v>
      </c>
    </row>
    <row r="119" spans="2:16" ht="15">
      <c r="B119" s="174">
        <v>2007</v>
      </c>
      <c r="C119" s="184">
        <f>C7/C$97</f>
        <v>-0.70270270270270274</v>
      </c>
      <c r="D119" s="182">
        <f t="shared" ref="D119:P119" si="22">D7/D$97</f>
        <v>-0.8</v>
      </c>
      <c r="E119" s="182">
        <f t="shared" si="22"/>
        <v>3.5384615384615379</v>
      </c>
      <c r="F119" s="182">
        <f t="shared" si="22"/>
        <v>1.3432835820895521</v>
      </c>
      <c r="G119" s="182">
        <f t="shared" si="22"/>
        <v>0.97297297297297303</v>
      </c>
      <c r="H119" s="182"/>
      <c r="I119" s="182">
        <f t="shared" si="22"/>
        <v>2.1568153247530684</v>
      </c>
      <c r="J119" s="182">
        <f t="shared" si="22"/>
        <v>1.0862068965517242</v>
      </c>
      <c r="K119" s="182">
        <f t="shared" si="22"/>
        <v>0.79710144927536231</v>
      </c>
      <c r="L119" s="182">
        <f t="shared" si="22"/>
        <v>0.18181818181818182</v>
      </c>
      <c r="M119" s="182">
        <f t="shared" si="22"/>
        <v>1</v>
      </c>
      <c r="N119" s="182">
        <f t="shared" si="22"/>
        <v>0.43293328122169999</v>
      </c>
      <c r="O119" s="182">
        <f t="shared" si="22"/>
        <v>1.1741401290229272</v>
      </c>
      <c r="P119" s="357">
        <f t="shared" si="22"/>
        <v>1.1741401290229272</v>
      </c>
    </row>
    <row r="120" spans="2:16" ht="15">
      <c r="B120" s="175">
        <v>2008</v>
      </c>
      <c r="C120" s="87">
        <f>C17/C$97</f>
        <v>-8.1081081081081072E-2</v>
      </c>
      <c r="D120" s="85">
        <f t="shared" ref="D120:P120" si="23">D17/D$97</f>
        <v>-0.67999999999999994</v>
      </c>
      <c r="E120" s="85">
        <f t="shared" si="23"/>
        <v>1.9230769230769229</v>
      </c>
      <c r="F120" s="85">
        <f t="shared" si="23"/>
        <v>1.1492537313432836</v>
      </c>
      <c r="G120" s="85">
        <f t="shared" si="23"/>
        <v>0.97297297297297303</v>
      </c>
      <c r="H120" s="85"/>
      <c r="I120" s="85">
        <f t="shared" si="23"/>
        <v>1.6955003491968472</v>
      </c>
      <c r="J120" s="85">
        <f t="shared" si="23"/>
        <v>0.75862068965517249</v>
      </c>
      <c r="K120" s="85">
        <f t="shared" si="23"/>
        <v>1.1594202898550725</v>
      </c>
      <c r="L120" s="85">
        <f t="shared" si="23"/>
        <v>1.7727272727272725</v>
      </c>
      <c r="M120" s="85">
        <f t="shared" si="23"/>
        <v>0.22222222222222224</v>
      </c>
      <c r="N120" s="85">
        <f t="shared" si="23"/>
        <v>1.1589563692172771</v>
      </c>
      <c r="O120" s="85">
        <f t="shared" si="23"/>
        <v>1.4441943570645166</v>
      </c>
      <c r="P120" s="88">
        <f t="shared" si="23"/>
        <v>1.3904746095130942</v>
      </c>
    </row>
    <row r="121" spans="2:16" ht="15">
      <c r="B121" s="175">
        <v>2009</v>
      </c>
      <c r="C121" s="87">
        <f>C27/C$97</f>
        <v>1.2162162162162162</v>
      </c>
      <c r="D121" s="85">
        <f t="shared" ref="D121:P121" si="24">D27/D$97</f>
        <v>0.67999999999999994</v>
      </c>
      <c r="E121" s="85">
        <f t="shared" si="24"/>
        <v>1.846153846153846</v>
      </c>
      <c r="F121" s="85">
        <f t="shared" si="24"/>
        <v>1.7313432835820894</v>
      </c>
      <c r="G121" s="85">
        <f t="shared" si="24"/>
        <v>0.96396396396396389</v>
      </c>
      <c r="H121" s="85"/>
      <c r="I121" s="85">
        <f t="shared" si="24"/>
        <v>1.154577296645197</v>
      </c>
      <c r="J121" s="85">
        <f t="shared" si="24"/>
        <v>0</v>
      </c>
      <c r="K121" s="85">
        <f t="shared" si="24"/>
        <v>0.79710144927536231</v>
      </c>
      <c r="L121" s="85">
        <f t="shared" si="24"/>
        <v>2.0909090909090904</v>
      </c>
      <c r="M121" s="85">
        <f t="shared" si="24"/>
        <v>0.94444444444444442</v>
      </c>
      <c r="N121" s="85">
        <f t="shared" si="24"/>
        <v>0.64438379363267284</v>
      </c>
      <c r="O121" s="85">
        <f t="shared" si="24"/>
        <v>0.92217727702471863</v>
      </c>
      <c r="P121" s="88">
        <f t="shared" si="24"/>
        <v>0.86052770289254354</v>
      </c>
    </row>
    <row r="122" spans="2:16" ht="15">
      <c r="B122" s="175">
        <v>2010</v>
      </c>
      <c r="C122" s="87">
        <f>C37/C$97</f>
        <v>1.3783783783783783</v>
      </c>
      <c r="D122" s="85">
        <f t="shared" ref="D122:P122" si="25">D37/D$97</f>
        <v>1.04</v>
      </c>
      <c r="E122" s="85">
        <f t="shared" si="25"/>
        <v>1.4615384615384615</v>
      </c>
      <c r="F122" s="85">
        <f t="shared" si="25"/>
        <v>1.0149253731343284</v>
      </c>
      <c r="G122" s="85">
        <f t="shared" si="25"/>
        <v>0.90990990990990994</v>
      </c>
      <c r="H122" s="85"/>
      <c r="I122" s="85">
        <f t="shared" si="25"/>
        <v>0.64296562351037068</v>
      </c>
      <c r="J122" s="85">
        <f t="shared" si="25"/>
        <v>0.84482758620689669</v>
      </c>
      <c r="K122" s="85">
        <f t="shared" si="25"/>
        <v>0.82608695652173914</v>
      </c>
      <c r="L122" s="85">
        <f t="shared" si="25"/>
        <v>2.0909090909090904</v>
      </c>
      <c r="M122" s="85">
        <f t="shared" si="25"/>
        <v>2.7777777777777777</v>
      </c>
      <c r="N122" s="85">
        <f t="shared" si="25"/>
        <v>0.77987283490462633</v>
      </c>
      <c r="O122" s="85">
        <f t="shared" si="25"/>
        <v>0.79398424349069763</v>
      </c>
      <c r="P122" s="88">
        <f t="shared" si="25"/>
        <v>0.73171092850987351</v>
      </c>
    </row>
    <row r="123" spans="2:16" ht="15">
      <c r="B123" s="175">
        <v>2011</v>
      </c>
      <c r="C123" s="87">
        <f>C47/C$97</f>
        <v>0.45945945945945943</v>
      </c>
      <c r="D123" s="85">
        <f t="shared" ref="D123:O123" si="26">D47/D$97</f>
        <v>0.88000000000000012</v>
      </c>
      <c r="E123" s="85">
        <f t="shared" si="26"/>
        <v>2.9230769230769229</v>
      </c>
      <c r="F123" s="85">
        <f t="shared" si="26"/>
        <v>1.4179104477611939</v>
      </c>
      <c r="G123" s="85">
        <f t="shared" si="26"/>
        <v>0.85585585585585588</v>
      </c>
      <c r="H123" s="85"/>
      <c r="I123" s="85">
        <f t="shared" si="26"/>
        <v>1.1665968272972165</v>
      </c>
      <c r="J123" s="85">
        <f t="shared" si="26"/>
        <v>1.0603448275862071</v>
      </c>
      <c r="K123" s="85">
        <f t="shared" si="26"/>
        <v>0.86956521739130432</v>
      </c>
      <c r="L123" s="85">
        <f t="shared" si="26"/>
        <v>0.81818181818181812</v>
      </c>
      <c r="M123" s="85">
        <f t="shared" si="26"/>
        <v>-0.55555555555555558</v>
      </c>
      <c r="N123" s="85">
        <f t="shared" si="26"/>
        <v>0.80741256208116075</v>
      </c>
      <c r="O123" s="85">
        <f t="shared" si="26"/>
        <v>0.95696766962106061</v>
      </c>
      <c r="P123" s="88">
        <f>P47/P$97</f>
        <v>0.95696766962106061</v>
      </c>
    </row>
    <row r="124" spans="2:16" ht="15">
      <c r="B124" s="175">
        <v>2012</v>
      </c>
      <c r="C124" s="87">
        <f>C57/C$97</f>
        <v>-0.24324324324324323</v>
      </c>
      <c r="D124" s="85">
        <f t="shared" ref="D124:P124" si="27">D57/D$97</f>
        <v>-2.2399999999999998</v>
      </c>
      <c r="E124" s="85">
        <f t="shared" si="27"/>
        <v>4.0769230769230766</v>
      </c>
      <c r="F124" s="85">
        <f t="shared" si="27"/>
        <v>0.92537313432835822</v>
      </c>
      <c r="G124" s="85">
        <f t="shared" si="27"/>
        <v>0.97297297297297303</v>
      </c>
      <c r="H124" s="85"/>
      <c r="I124" s="85">
        <f t="shared" si="27"/>
        <v>2.1248727925770727</v>
      </c>
      <c r="J124" s="85">
        <f t="shared" si="27"/>
        <v>1.0517241379310345</v>
      </c>
      <c r="K124" s="85">
        <f t="shared" si="27"/>
        <v>1.2608695652173911</v>
      </c>
      <c r="L124" s="85">
        <f t="shared" si="27"/>
        <v>1.9545454545454544</v>
      </c>
      <c r="M124" s="85">
        <f t="shared" si="27"/>
        <v>-1.1666666666666667</v>
      </c>
      <c r="N124" s="85">
        <f t="shared" si="27"/>
        <v>1.5518526638894981</v>
      </c>
      <c r="O124" s="85">
        <f t="shared" si="27"/>
        <v>1.8610917625206296</v>
      </c>
      <c r="P124" s="88">
        <f t="shared" si="27"/>
        <v>1.8111560711543413</v>
      </c>
    </row>
    <row r="125" spans="2:16" ht="15">
      <c r="B125" s="175">
        <v>2013</v>
      </c>
      <c r="C125" s="87">
        <f>C67/C$97</f>
        <v>-0.56756756756756754</v>
      </c>
      <c r="D125" s="85">
        <f t="shared" ref="D125:P125" si="28">D67/D$97</f>
        <v>-0.67999999999999994</v>
      </c>
      <c r="E125" s="85">
        <f t="shared" si="28"/>
        <v>0.38461538461538458</v>
      </c>
      <c r="F125" s="85">
        <f t="shared" si="28"/>
        <v>1.0597014925373134</v>
      </c>
      <c r="G125" s="85">
        <f t="shared" si="28"/>
        <v>0.90990990990990994</v>
      </c>
      <c r="H125" s="85"/>
      <c r="I125" s="85">
        <f t="shared" si="28"/>
        <v>1.6523980139796119</v>
      </c>
      <c r="J125" s="85">
        <f t="shared" si="28"/>
        <v>0.86206896551724144</v>
      </c>
      <c r="K125" s="85">
        <f t="shared" si="28"/>
        <v>1.2608695652173911</v>
      </c>
      <c r="L125" s="85">
        <f t="shared" si="28"/>
        <v>1.5909090909090908</v>
      </c>
      <c r="M125" s="85">
        <f t="shared" si="28"/>
        <v>-0.16666666666666666</v>
      </c>
      <c r="N125" s="85">
        <f t="shared" si="28"/>
        <v>1.2804209603157202</v>
      </c>
      <c r="O125" s="85">
        <f t="shared" si="28"/>
        <v>1.5275918764555729</v>
      </c>
      <c r="P125" s="88">
        <f t="shared" si="28"/>
        <v>1.4449312546435775</v>
      </c>
    </row>
    <row r="126" spans="2:16" ht="15">
      <c r="B126" s="175">
        <f>B125+1</f>
        <v>2014</v>
      </c>
      <c r="C126" s="87">
        <f>C77/C$97</f>
        <v>0.10810810810810811</v>
      </c>
      <c r="D126" s="85">
        <f t="shared" ref="D126:P126" si="29">D77/D$97</f>
        <v>-0.44000000000000006</v>
      </c>
      <c r="E126" s="85">
        <f t="shared" si="29"/>
        <v>5</v>
      </c>
      <c r="F126" s="85">
        <f t="shared" si="29"/>
        <v>1.4328358208955223</v>
      </c>
      <c r="G126" s="85">
        <f t="shared" si="29"/>
        <v>0.94594594594594594</v>
      </c>
      <c r="H126" s="85"/>
      <c r="I126" s="85">
        <f t="shared" si="29"/>
        <v>2.3213150848937856</v>
      </c>
      <c r="J126" s="85">
        <f t="shared" si="29"/>
        <v>1.1692528735632186</v>
      </c>
      <c r="K126" s="85">
        <f t="shared" si="29"/>
        <v>1.3987844787283779</v>
      </c>
      <c r="L126" s="85">
        <f t="shared" si="29"/>
        <v>2.4</v>
      </c>
      <c r="M126" s="85">
        <f t="shared" si="29"/>
        <v>-0.51254480286738335</v>
      </c>
      <c r="N126" s="85">
        <f t="shared" si="29"/>
        <v>1.497655984704354</v>
      </c>
      <c r="O126" s="85">
        <f t="shared" si="29"/>
        <v>1.9320858720986995</v>
      </c>
      <c r="P126" s="88">
        <f t="shared" si="29"/>
        <v>1.8387542598554469</v>
      </c>
    </row>
    <row r="127" spans="2:16" ht="15.75" thickBot="1">
      <c r="B127" s="176">
        <f>B126+1</f>
        <v>2015</v>
      </c>
      <c r="C127" s="93">
        <f>C87/C$97</f>
        <v>-0.11944202266782909</v>
      </c>
      <c r="D127" s="91">
        <f t="shared" ref="D127:O127" si="30">D87/D$97</f>
        <v>0.22571428571428567</v>
      </c>
      <c r="E127" s="91">
        <f t="shared" si="30"/>
        <v>2.8064516129032255</v>
      </c>
      <c r="F127" s="91">
        <f t="shared" si="30"/>
        <v>1.153233830845771</v>
      </c>
      <c r="G127" s="91">
        <f t="shared" si="30"/>
        <v>1.094739901191514</v>
      </c>
      <c r="H127" s="91"/>
      <c r="I127" s="91">
        <f t="shared" si="30"/>
        <v>1.7273669079169824</v>
      </c>
      <c r="J127" s="91">
        <f t="shared" si="30"/>
        <v>0</v>
      </c>
      <c r="K127" s="91">
        <f t="shared" si="30"/>
        <v>0</v>
      </c>
      <c r="L127" s="91">
        <f t="shared" si="30"/>
        <v>0</v>
      </c>
      <c r="M127" s="91">
        <f t="shared" si="30"/>
        <v>0</v>
      </c>
      <c r="N127" s="91"/>
      <c r="O127" s="91">
        <f t="shared" si="30"/>
        <v>1.5375283259073396</v>
      </c>
      <c r="P127" s="94"/>
    </row>
  </sheetData>
  <customSheetViews>
    <customSheetView guid="{6DA84043-8308-458F-9378-22AB3DF247A3}" scale="87" showPageBreaks="1" view="pageBreakPreview">
      <selection activeCell="I10" sqref="I10"/>
      <rowBreaks count="1" manualBreakCount="1">
        <brk id="62" max="16383" man="1"/>
      </rowBreaks>
      <pageMargins left="0.7" right="0.7" top="0.78740157499999996" bottom="0.78740157499999996" header="0.3" footer="0.3"/>
      <pageSetup paperSize="9" scale="60" orientation="portrait" r:id="rId1"/>
    </customSheetView>
  </customSheetViews>
  <mergeCells count="191">
    <mergeCell ref="B3:K3"/>
    <mergeCell ref="L3:P3"/>
    <mergeCell ref="B4:B5"/>
    <mergeCell ref="C4:C5"/>
    <mergeCell ref="D4:D5"/>
    <mergeCell ref="E4:E5"/>
    <mergeCell ref="F4:F5"/>
    <mergeCell ref="I4:I5"/>
    <mergeCell ref="J4:J5"/>
    <mergeCell ref="G4:G5"/>
    <mergeCell ref="O4:P4"/>
    <mergeCell ref="L4:L5"/>
    <mergeCell ref="M4:M5"/>
    <mergeCell ref="L13:P13"/>
    <mergeCell ref="N24:N25"/>
    <mergeCell ref="O24:P24"/>
    <mergeCell ref="M14:M15"/>
    <mergeCell ref="N14:N15"/>
    <mergeCell ref="H4:H5"/>
    <mergeCell ref="J14:J15"/>
    <mergeCell ref="K14:K15"/>
    <mergeCell ref="B13:K13"/>
    <mergeCell ref="K4:K5"/>
    <mergeCell ref="N4:N5"/>
    <mergeCell ref="B14:B15"/>
    <mergeCell ref="B24:B25"/>
    <mergeCell ref="C24:C25"/>
    <mergeCell ref="D24:D25"/>
    <mergeCell ref="E24:E25"/>
    <mergeCell ref="I14:I15"/>
    <mergeCell ref="L14:L15"/>
    <mergeCell ref="B23:K23"/>
    <mergeCell ref="L23:P23"/>
    <mergeCell ref="G14:G15"/>
    <mergeCell ref="H14:H15"/>
    <mergeCell ref="O14:P14"/>
    <mergeCell ref="C14:C15"/>
    <mergeCell ref="D14:D15"/>
    <mergeCell ref="F14:F15"/>
    <mergeCell ref="J24:J25"/>
    <mergeCell ref="E14:E15"/>
    <mergeCell ref="K24:K25"/>
    <mergeCell ref="L24:L25"/>
    <mergeCell ref="M24:M25"/>
    <mergeCell ref="H24:H25"/>
    <mergeCell ref="I24:I25"/>
    <mergeCell ref="F24:F25"/>
    <mergeCell ref="G24:G25"/>
    <mergeCell ref="J34:J35"/>
    <mergeCell ref="K34:K35"/>
    <mergeCell ref="B33:K33"/>
    <mergeCell ref="B43:K43"/>
    <mergeCell ref="N64:N65"/>
    <mergeCell ref="L53:P53"/>
    <mergeCell ref="M34:M35"/>
    <mergeCell ref="N34:N35"/>
    <mergeCell ref="O34:P34"/>
    <mergeCell ref="N44:N45"/>
    <mergeCell ref="L43:P43"/>
    <mergeCell ref="O44:P44"/>
    <mergeCell ref="L44:L45"/>
    <mergeCell ref="M44:M45"/>
    <mergeCell ref="L33:P33"/>
    <mergeCell ref="B34:B35"/>
    <mergeCell ref="C34:C35"/>
    <mergeCell ref="D34:D35"/>
    <mergeCell ref="E34:E35"/>
    <mergeCell ref="F34:F35"/>
    <mergeCell ref="G34:G35"/>
    <mergeCell ref="H34:H35"/>
    <mergeCell ref="I34:I35"/>
    <mergeCell ref="L34:L35"/>
    <mergeCell ref="K44:K45"/>
    <mergeCell ref="H44:H45"/>
    <mergeCell ref="I44:I45"/>
    <mergeCell ref="B44:B45"/>
    <mergeCell ref="C44:C45"/>
    <mergeCell ref="D44:D45"/>
    <mergeCell ref="E44:E45"/>
    <mergeCell ref="F44:F45"/>
    <mergeCell ref="G44:G45"/>
    <mergeCell ref="J44:J45"/>
    <mergeCell ref="L63:P63"/>
    <mergeCell ref="O54:P54"/>
    <mergeCell ref="L54:L55"/>
    <mergeCell ref="M54:M55"/>
    <mergeCell ref="N54:N55"/>
    <mergeCell ref="H84:H85"/>
    <mergeCell ref="N84:N85"/>
    <mergeCell ref="B84:B85"/>
    <mergeCell ref="B64:B65"/>
    <mergeCell ref="C64:C65"/>
    <mergeCell ref="B53:K53"/>
    <mergeCell ref="G54:G55"/>
    <mergeCell ref="H54:H55"/>
    <mergeCell ref="I54:I55"/>
    <mergeCell ref="B54:B55"/>
    <mergeCell ref="C54:C55"/>
    <mergeCell ref="K54:K55"/>
    <mergeCell ref="D64:D65"/>
    <mergeCell ref="E64:E65"/>
    <mergeCell ref="F64:F65"/>
    <mergeCell ref="G64:G65"/>
    <mergeCell ref="D54:D55"/>
    <mergeCell ref="E54:E55"/>
    <mergeCell ref="F54:F55"/>
    <mergeCell ref="J54:J55"/>
    <mergeCell ref="J64:J65"/>
    <mergeCell ref="K64:K65"/>
    <mergeCell ref="B63:K63"/>
    <mergeCell ref="F94:F95"/>
    <mergeCell ref="G94:G95"/>
    <mergeCell ref="H94:H95"/>
    <mergeCell ref="O64:P64"/>
    <mergeCell ref="E84:E85"/>
    <mergeCell ref="L64:L65"/>
    <mergeCell ref="M64:M65"/>
    <mergeCell ref="L73:P73"/>
    <mergeCell ref="L74:L75"/>
    <mergeCell ref="B83:K83"/>
    <mergeCell ref="L83:P83"/>
    <mergeCell ref="O74:P74"/>
    <mergeCell ref="M74:M75"/>
    <mergeCell ref="O84:P84"/>
    <mergeCell ref="C74:C75"/>
    <mergeCell ref="D74:D75"/>
    <mergeCell ref="I74:I75"/>
    <mergeCell ref="G74:G75"/>
    <mergeCell ref="H74:H75"/>
    <mergeCell ref="E74:E75"/>
    <mergeCell ref="F74:F75"/>
    <mergeCell ref="K84:K85"/>
    <mergeCell ref="F84:F85"/>
    <mergeCell ref="G84:G85"/>
    <mergeCell ref="J94:J95"/>
    <mergeCell ref="K94:K95"/>
    <mergeCell ref="N94:N95"/>
    <mergeCell ref="M103:P103"/>
    <mergeCell ref="F104:F105"/>
    <mergeCell ref="G104:G105"/>
    <mergeCell ref="N74:N75"/>
    <mergeCell ref="H64:H65"/>
    <mergeCell ref="I64:I65"/>
    <mergeCell ref="J74:J75"/>
    <mergeCell ref="K74:K75"/>
    <mergeCell ref="B73:K73"/>
    <mergeCell ref="B74:B75"/>
    <mergeCell ref="O94:P94"/>
    <mergeCell ref="H104:H105"/>
    <mergeCell ref="I104:I105"/>
    <mergeCell ref="J104:J105"/>
    <mergeCell ref="K104:K105"/>
    <mergeCell ref="M104:M105"/>
    <mergeCell ref="M94:M95"/>
    <mergeCell ref="L104:L105"/>
    <mergeCell ref="O104:P104"/>
    <mergeCell ref="C103:L103"/>
    <mergeCell ref="E94:E95"/>
    <mergeCell ref="B117:B118"/>
    <mergeCell ref="C117:C118"/>
    <mergeCell ref="D117:D118"/>
    <mergeCell ref="E117:E118"/>
    <mergeCell ref="N117:N118"/>
    <mergeCell ref="C84:C85"/>
    <mergeCell ref="D84:D85"/>
    <mergeCell ref="C116:P116"/>
    <mergeCell ref="B94:B95"/>
    <mergeCell ref="I84:I85"/>
    <mergeCell ref="L84:L85"/>
    <mergeCell ref="M84:M85"/>
    <mergeCell ref="B93:K93"/>
    <mergeCell ref="J84:J85"/>
    <mergeCell ref="I94:I95"/>
    <mergeCell ref="L94:L95"/>
    <mergeCell ref="N104:N105"/>
    <mergeCell ref="L93:P93"/>
    <mergeCell ref="B104:B105"/>
    <mergeCell ref="C104:C105"/>
    <mergeCell ref="D104:D105"/>
    <mergeCell ref="E104:E105"/>
    <mergeCell ref="C94:C95"/>
    <mergeCell ref="D94:D95"/>
    <mergeCell ref="O117:P117"/>
    <mergeCell ref="J117:J118"/>
    <mergeCell ref="K117:K118"/>
    <mergeCell ref="L117:L118"/>
    <mergeCell ref="M117:M118"/>
    <mergeCell ref="F117:F118"/>
    <mergeCell ref="G117:G118"/>
    <mergeCell ref="H117:H118"/>
    <mergeCell ref="I117:I118"/>
  </mergeCells>
  <phoneticPr fontId="26" type="noConversion"/>
  <pageMargins left="0.7" right="0.7" top="0.78740157499999996" bottom="0.78740157499999996" header="0.3" footer="0.3"/>
  <pageSetup paperSize="9" scale="60" orientation="portrait" r:id="rId2"/>
  <rowBreaks count="1" manualBreakCount="1">
    <brk id="62"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27"/>
  <sheetViews>
    <sheetView zoomScale="70" zoomScaleNormal="70" zoomScaleSheetLayoutView="100" workbookViewId="0">
      <selection activeCell="A11" sqref="A11:B11"/>
    </sheetView>
  </sheetViews>
  <sheetFormatPr defaultRowHeight="12.75"/>
  <sheetData>
    <row r="2" spans="2:16" ht="13.5" thickBot="1"/>
    <row r="3" spans="2:16" ht="24" thickBot="1">
      <c r="B3" s="473" t="s">
        <v>426</v>
      </c>
      <c r="C3" s="474"/>
      <c r="D3" s="474"/>
      <c r="E3" s="474"/>
      <c r="F3" s="474"/>
      <c r="G3" s="474"/>
      <c r="H3" s="474"/>
      <c r="I3" s="474"/>
      <c r="J3" s="474"/>
      <c r="K3" s="474"/>
      <c r="L3" s="470" t="s">
        <v>224</v>
      </c>
      <c r="M3" s="471"/>
      <c r="N3" s="471"/>
      <c r="O3" s="471"/>
      <c r="P3" s="472"/>
    </row>
    <row r="4" spans="2:16" ht="15.75">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6" ht="16.5" thickBot="1">
      <c r="B5" s="466"/>
      <c r="C5" s="462"/>
      <c r="D5" s="462"/>
      <c r="E5" s="462"/>
      <c r="F5" s="462"/>
      <c r="G5" s="462"/>
      <c r="H5" s="462"/>
      <c r="I5" s="462"/>
      <c r="J5" s="462"/>
      <c r="K5" s="462"/>
      <c r="L5" s="462"/>
      <c r="M5" s="462"/>
      <c r="N5" s="462"/>
      <c r="O5" s="145" t="s">
        <v>209</v>
      </c>
      <c r="P5" s="30" t="s">
        <v>210</v>
      </c>
    </row>
    <row r="6" spans="2:16" ht="15">
      <c r="B6" s="148" t="s">
        <v>211</v>
      </c>
      <c r="C6" s="146">
        <v>31</v>
      </c>
      <c r="D6" s="8">
        <v>28</v>
      </c>
      <c r="E6" s="8">
        <v>31</v>
      </c>
      <c r="F6" s="8">
        <v>15</v>
      </c>
      <c r="G6" s="8">
        <v>0</v>
      </c>
      <c r="H6" s="8">
        <v>0</v>
      </c>
      <c r="I6" s="168">
        <f>SUM(C6:G6)</f>
        <v>105</v>
      </c>
      <c r="J6" s="8">
        <v>0</v>
      </c>
      <c r="K6" s="8">
        <v>26</v>
      </c>
      <c r="L6" s="8">
        <v>30</v>
      </c>
      <c r="M6" s="8">
        <v>31</v>
      </c>
      <c r="N6" s="168">
        <f>SUM(J6:M6)</f>
        <v>87</v>
      </c>
      <c r="O6" s="167">
        <f>SUM(C6:H6,J6:M6)</f>
        <v>192</v>
      </c>
      <c r="P6" s="169">
        <f>I6+N6</f>
        <v>192</v>
      </c>
    </row>
    <row r="7" spans="2:16" ht="19.5">
      <c r="B7" s="149" t="s">
        <v>485</v>
      </c>
      <c r="C7" s="147">
        <v>4.9000000000000004</v>
      </c>
      <c r="D7" s="10">
        <v>4.4000000000000004</v>
      </c>
      <c r="E7" s="10">
        <v>6.9</v>
      </c>
      <c r="F7" s="10">
        <v>10.4</v>
      </c>
      <c r="G7" s="10"/>
      <c r="H7" s="10"/>
      <c r="I7" s="153">
        <f>(C6*C7+D6*D7+E6*E7+F6*F7+G6*G7)/I6</f>
        <v>6.1428571428571432</v>
      </c>
      <c r="J7" s="10"/>
      <c r="K7" s="95">
        <v>7.1</v>
      </c>
      <c r="L7" s="95">
        <v>3.4</v>
      </c>
      <c r="M7" s="95">
        <v>0.8</v>
      </c>
      <c r="N7" s="153">
        <f>(J6*J7+K6*K7+L6*L7+M6*M7)/N6</f>
        <v>3.5793103448275865</v>
      </c>
      <c r="O7" s="154">
        <f>(C7*C6+D7*D6+E7*E6+F7*F6+G7*G6+H7*H6+J7*J6+K7*K6+L7*L6+M7*M6)/O6</f>
        <v>4.9812500000000002</v>
      </c>
      <c r="P7" s="161">
        <f>(I7*I6+N7*N6)/P6</f>
        <v>4.9812500000000002</v>
      </c>
    </row>
    <row r="8" spans="2:16" ht="19.5">
      <c r="B8" s="149" t="s">
        <v>212</v>
      </c>
      <c r="C8" s="13">
        <f t="shared" ref="C8:H8" si="0">C6*(13-C7)</f>
        <v>251.1</v>
      </c>
      <c r="D8" s="12">
        <f t="shared" si="0"/>
        <v>240.79999999999998</v>
      </c>
      <c r="E8" s="12">
        <f t="shared" si="0"/>
        <v>189.1</v>
      </c>
      <c r="F8" s="12">
        <f t="shared" si="0"/>
        <v>38.999999999999993</v>
      </c>
      <c r="G8" s="12">
        <f t="shared" si="0"/>
        <v>0</v>
      </c>
      <c r="H8" s="12">
        <f t="shared" si="0"/>
        <v>0</v>
      </c>
      <c r="I8" s="155">
        <f>SUM(C8:G8)</f>
        <v>720</v>
      </c>
      <c r="J8" s="12">
        <v>0</v>
      </c>
      <c r="K8" s="12">
        <v>153</v>
      </c>
      <c r="L8" s="12">
        <v>290</v>
      </c>
      <c r="M8" s="12">
        <v>378</v>
      </c>
      <c r="N8" s="155">
        <f>SUM(J8:M8)</f>
        <v>821</v>
      </c>
      <c r="O8" s="156">
        <f>O6*(13-O7)</f>
        <v>1539.6000000000001</v>
      </c>
      <c r="P8" s="162">
        <f>P6*(13-P7)</f>
        <v>1539.6000000000001</v>
      </c>
    </row>
    <row r="9" spans="2:16" ht="19.5">
      <c r="B9" s="149" t="s">
        <v>213</v>
      </c>
      <c r="C9" s="13">
        <f t="shared" ref="C9:H9" si="1">C6*(17-C7)</f>
        <v>375.09999999999997</v>
      </c>
      <c r="D9" s="12">
        <f t="shared" si="1"/>
        <v>352.8</v>
      </c>
      <c r="E9" s="12">
        <f t="shared" si="1"/>
        <v>313.09999999999997</v>
      </c>
      <c r="F9" s="12">
        <f t="shared" si="1"/>
        <v>99</v>
      </c>
      <c r="G9" s="12">
        <f t="shared" si="1"/>
        <v>0</v>
      </c>
      <c r="H9" s="12">
        <f t="shared" si="1"/>
        <v>0</v>
      </c>
      <c r="I9" s="155">
        <f>SUM(C9:G9)</f>
        <v>1140</v>
      </c>
      <c r="J9" s="12">
        <f>J6*(17-J7)</f>
        <v>0</v>
      </c>
      <c r="K9" s="12">
        <v>257</v>
      </c>
      <c r="L9" s="12">
        <v>410</v>
      </c>
      <c r="M9" s="12">
        <v>502</v>
      </c>
      <c r="N9" s="155">
        <f>SUM(J9:M9)</f>
        <v>1169</v>
      </c>
      <c r="O9" s="156">
        <f>O6*(17-O7)</f>
        <v>2307.6000000000004</v>
      </c>
      <c r="P9" s="162">
        <f>P6*(17-P7)</f>
        <v>2307.6000000000004</v>
      </c>
    </row>
    <row r="10" spans="2:16" ht="19.5">
      <c r="B10" s="149" t="s">
        <v>214</v>
      </c>
      <c r="C10" s="17">
        <f t="shared" ref="C10:H10" si="2">C6*(18-C7)</f>
        <v>406.09999999999997</v>
      </c>
      <c r="D10" s="16">
        <f t="shared" si="2"/>
        <v>380.8</v>
      </c>
      <c r="E10" s="16">
        <f t="shared" si="2"/>
        <v>344.09999999999997</v>
      </c>
      <c r="F10" s="16">
        <f t="shared" si="2"/>
        <v>114</v>
      </c>
      <c r="G10" s="16">
        <f t="shared" si="2"/>
        <v>0</v>
      </c>
      <c r="H10" s="16">
        <f t="shared" si="2"/>
        <v>0</v>
      </c>
      <c r="I10" s="155">
        <f>SUM(C10:G10)</f>
        <v>1245</v>
      </c>
      <c r="J10" s="16">
        <f>J6*(18-J7)</f>
        <v>0</v>
      </c>
      <c r="K10" s="16">
        <v>283</v>
      </c>
      <c r="L10" s="16">
        <v>440</v>
      </c>
      <c r="M10" s="16">
        <f>M6*(18-M7)</f>
        <v>533.19999999999993</v>
      </c>
      <c r="N10" s="155">
        <f>SUM(J10:M10)</f>
        <v>1256.1999999999998</v>
      </c>
      <c r="O10" s="157">
        <f>O6*(18-O7)</f>
        <v>2499.6000000000004</v>
      </c>
      <c r="P10" s="163">
        <f>P6*(18-P7)</f>
        <v>2499.6000000000004</v>
      </c>
    </row>
    <row r="11" spans="2:16" ht="20.25" thickBot="1">
      <c r="B11" s="347" t="s">
        <v>215</v>
      </c>
      <c r="C11" s="21">
        <f t="shared" ref="C11:H11" si="3">C6*(19-C7)</f>
        <v>437.09999999999997</v>
      </c>
      <c r="D11" s="20">
        <f t="shared" si="3"/>
        <v>408.8</v>
      </c>
      <c r="E11" s="20">
        <f t="shared" si="3"/>
        <v>375.09999999999997</v>
      </c>
      <c r="F11" s="20">
        <f t="shared" si="3"/>
        <v>129</v>
      </c>
      <c r="G11" s="20">
        <f t="shared" si="3"/>
        <v>0</v>
      </c>
      <c r="H11" s="20">
        <f t="shared" si="3"/>
        <v>0</v>
      </c>
      <c r="I11" s="164">
        <f>SUM(C11:G11)</f>
        <v>1350</v>
      </c>
      <c r="J11" s="20">
        <f>J6*(19-J7)</f>
        <v>0</v>
      </c>
      <c r="K11" s="20">
        <v>309</v>
      </c>
      <c r="L11" s="20">
        <v>470</v>
      </c>
      <c r="M11" s="20">
        <f>M6*(19-M7)</f>
        <v>564.19999999999993</v>
      </c>
      <c r="N11" s="164">
        <f>SUM(J11:M11)</f>
        <v>1343.1999999999998</v>
      </c>
      <c r="O11" s="165">
        <f>O6*(19-O7)</f>
        <v>2691.6000000000004</v>
      </c>
      <c r="P11" s="166">
        <f>P6*(19-P7)</f>
        <v>2691.6000000000004</v>
      </c>
    </row>
    <row r="12" spans="2:16" ht="15.75" thickBot="1">
      <c r="B12" s="4"/>
      <c r="C12" s="4"/>
      <c r="D12" s="4"/>
      <c r="E12" s="4"/>
      <c r="F12" s="4"/>
      <c r="G12" s="4"/>
      <c r="H12" s="4"/>
      <c r="I12" s="4"/>
      <c r="J12" s="4"/>
      <c r="K12" s="4"/>
      <c r="L12" s="4"/>
      <c r="M12" s="4"/>
      <c r="N12" s="4"/>
      <c r="O12" s="4"/>
      <c r="P12" s="4"/>
    </row>
    <row r="13" spans="2:16" ht="24" thickBot="1">
      <c r="B13" s="473" t="s">
        <v>427</v>
      </c>
      <c r="C13" s="474"/>
      <c r="D13" s="474"/>
      <c r="E13" s="474"/>
      <c r="F13" s="474"/>
      <c r="G13" s="474"/>
      <c r="H13" s="474"/>
      <c r="I13" s="474"/>
      <c r="J13" s="474"/>
      <c r="K13" s="474"/>
      <c r="L13" s="470" t="s">
        <v>225</v>
      </c>
      <c r="M13" s="471"/>
      <c r="N13" s="471"/>
      <c r="O13" s="471"/>
      <c r="P13" s="472"/>
    </row>
    <row r="14" spans="2:16" ht="15.75">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6" ht="16.5" thickBot="1">
      <c r="B15" s="466"/>
      <c r="C15" s="462"/>
      <c r="D15" s="462"/>
      <c r="E15" s="462"/>
      <c r="F15" s="462"/>
      <c r="G15" s="462"/>
      <c r="H15" s="462"/>
      <c r="I15" s="462"/>
      <c r="J15" s="462"/>
      <c r="K15" s="462"/>
      <c r="L15" s="462"/>
      <c r="M15" s="462"/>
      <c r="N15" s="462"/>
      <c r="O15" s="145" t="s">
        <v>209</v>
      </c>
      <c r="P15" s="30" t="s">
        <v>210</v>
      </c>
    </row>
    <row r="16" spans="2:16" ht="15">
      <c r="B16" s="148" t="s">
        <v>211</v>
      </c>
      <c r="C16" s="146">
        <v>31</v>
      </c>
      <c r="D16" s="8">
        <v>28</v>
      </c>
      <c r="E16" s="8">
        <v>31</v>
      </c>
      <c r="F16" s="8">
        <v>30</v>
      </c>
      <c r="G16" s="8">
        <v>0</v>
      </c>
      <c r="H16" s="8">
        <v>0</v>
      </c>
      <c r="I16" s="168">
        <f>SUM(C16:G16)</f>
        <v>120</v>
      </c>
      <c r="J16" s="8">
        <v>15</v>
      </c>
      <c r="K16" s="8">
        <v>31</v>
      </c>
      <c r="L16" s="8">
        <v>30</v>
      </c>
      <c r="M16" s="8">
        <v>31</v>
      </c>
      <c r="N16" s="168">
        <f>SUM(J16:M16)</f>
        <v>107</v>
      </c>
      <c r="O16" s="167">
        <f>SUM(C16:H16,J16:M16)</f>
        <v>227</v>
      </c>
      <c r="P16" s="169">
        <f>I16+N16</f>
        <v>227</v>
      </c>
    </row>
    <row r="17" spans="2:16" ht="19.5">
      <c r="B17" s="149" t="s">
        <v>485</v>
      </c>
      <c r="C17" s="147">
        <v>2.7</v>
      </c>
      <c r="D17" s="10">
        <v>4.7</v>
      </c>
      <c r="E17" s="10">
        <v>4.8</v>
      </c>
      <c r="F17" s="10">
        <v>9.1999999999999993</v>
      </c>
      <c r="G17" s="10"/>
      <c r="H17" s="10">
        <v>0</v>
      </c>
      <c r="I17" s="153">
        <f>(C16*C17+D16*D17+E16*E17+F16*F17+G16*G17)/I16</f>
        <v>5.3341666666666665</v>
      </c>
      <c r="J17" s="10">
        <v>10.4</v>
      </c>
      <c r="K17" s="95">
        <v>8.6999999999999993</v>
      </c>
      <c r="L17" s="95">
        <v>5.2</v>
      </c>
      <c r="M17" s="95">
        <v>1.9</v>
      </c>
      <c r="N17" s="153">
        <f>(J16*J17+K16*K17+L16*L17+M16*M17)/N16</f>
        <v>5.9869158878504676</v>
      </c>
      <c r="O17" s="154">
        <f>(C17*C16+D17*D16+E17*E16+F17*F16+G17*G16+H17*H16+J17*J16+K17*K16+L17*L16+M17*M16)/O16</f>
        <v>5.6418502202643177</v>
      </c>
      <c r="P17" s="161">
        <f>(I17*I16+N17*N16)/P16</f>
        <v>5.6418502202643177</v>
      </c>
    </row>
    <row r="18" spans="2:16" ht="19.5">
      <c r="B18" s="149" t="s">
        <v>212</v>
      </c>
      <c r="C18" s="13">
        <v>320</v>
      </c>
      <c r="D18" s="12">
        <v>234</v>
      </c>
      <c r="E18" s="12">
        <v>253</v>
      </c>
      <c r="F18" s="12">
        <v>115</v>
      </c>
      <c r="G18" s="12">
        <f>G16*(13-G17)</f>
        <v>0</v>
      </c>
      <c r="H18" s="12">
        <v>0</v>
      </c>
      <c r="I18" s="155">
        <f>SUM(C18:G18)</f>
        <v>922</v>
      </c>
      <c r="J18" s="12">
        <v>39</v>
      </c>
      <c r="K18" s="12">
        <v>132</v>
      </c>
      <c r="L18" s="12">
        <v>235</v>
      </c>
      <c r="M18" s="12">
        <v>345</v>
      </c>
      <c r="N18" s="155">
        <f>SUM(J18:M18)</f>
        <v>751</v>
      </c>
      <c r="O18" s="156">
        <f>O16*(13-O17)</f>
        <v>1670.3</v>
      </c>
      <c r="P18" s="162">
        <f>P16*(13-P17)</f>
        <v>1670.3</v>
      </c>
    </row>
    <row r="19" spans="2:16" ht="19.5">
      <c r="B19" s="149" t="s">
        <v>213</v>
      </c>
      <c r="C19" s="13">
        <v>444</v>
      </c>
      <c r="D19" s="12">
        <v>346</v>
      </c>
      <c r="E19" s="12">
        <v>377</v>
      </c>
      <c r="F19" s="12">
        <v>235</v>
      </c>
      <c r="G19" s="12">
        <f>G16*(17-G17)</f>
        <v>0</v>
      </c>
      <c r="H19" s="12">
        <f>H16*(17-H17)</f>
        <v>0</v>
      </c>
      <c r="I19" s="155">
        <f>SUM(C19:G19)</f>
        <v>1402</v>
      </c>
      <c r="J19" s="12">
        <v>99</v>
      </c>
      <c r="K19" s="12">
        <v>256</v>
      </c>
      <c r="L19" s="12">
        <v>355</v>
      </c>
      <c r="M19" s="12">
        <v>469</v>
      </c>
      <c r="N19" s="155">
        <f>SUM(J19:M19)</f>
        <v>1179</v>
      </c>
      <c r="O19" s="156">
        <f>O16*(17-O17)</f>
        <v>2578.3000000000002</v>
      </c>
      <c r="P19" s="162">
        <f>P16*(17-P17)</f>
        <v>2578.3000000000002</v>
      </c>
    </row>
    <row r="20" spans="2:16" ht="19.5">
      <c r="B20" s="149" t="s">
        <v>214</v>
      </c>
      <c r="C20" s="17">
        <v>475</v>
      </c>
      <c r="D20" s="16">
        <v>374</v>
      </c>
      <c r="E20" s="16">
        <v>408</v>
      </c>
      <c r="F20" s="16">
        <v>265</v>
      </c>
      <c r="G20" s="16">
        <v>0</v>
      </c>
      <c r="H20" s="16">
        <v>0</v>
      </c>
      <c r="I20" s="155">
        <f>SUM(C20:G20)</f>
        <v>1522</v>
      </c>
      <c r="J20" s="16">
        <v>114</v>
      </c>
      <c r="K20" s="16">
        <v>287</v>
      </c>
      <c r="L20" s="16">
        <v>385</v>
      </c>
      <c r="M20" s="16">
        <v>500</v>
      </c>
      <c r="N20" s="155">
        <f>SUM(J20:M20)</f>
        <v>1286</v>
      </c>
      <c r="O20" s="157">
        <f>O16*(18-O17)</f>
        <v>2805.3</v>
      </c>
      <c r="P20" s="163">
        <f>P16*(18-P17)</f>
        <v>2805.3</v>
      </c>
    </row>
    <row r="21" spans="2:16" ht="20.25" thickBot="1">
      <c r="B21" s="347" t="s">
        <v>215</v>
      </c>
      <c r="C21" s="21">
        <v>506</v>
      </c>
      <c r="D21" s="20">
        <v>402</v>
      </c>
      <c r="E21" s="20">
        <v>439</v>
      </c>
      <c r="F21" s="20">
        <v>295</v>
      </c>
      <c r="G21" s="20">
        <v>0</v>
      </c>
      <c r="H21" s="20">
        <f>H16*(19-H17)</f>
        <v>0</v>
      </c>
      <c r="I21" s="164">
        <f>SUM(C21:G21)</f>
        <v>1642</v>
      </c>
      <c r="J21" s="20">
        <v>129</v>
      </c>
      <c r="K21" s="20">
        <v>318</v>
      </c>
      <c r="L21" s="20">
        <v>415</v>
      </c>
      <c r="M21" s="20">
        <v>531</v>
      </c>
      <c r="N21" s="164">
        <f>SUM(J21:M21)</f>
        <v>1393</v>
      </c>
      <c r="O21" s="165">
        <f>O16*(19-O17)</f>
        <v>3032.3</v>
      </c>
      <c r="P21" s="166">
        <f>P16*(19-P17)</f>
        <v>3032.3</v>
      </c>
    </row>
    <row r="22" spans="2:16" ht="15.75" thickBot="1">
      <c r="B22" s="4"/>
      <c r="C22" s="4"/>
      <c r="D22" s="4"/>
      <c r="E22" s="4"/>
      <c r="F22" s="4"/>
      <c r="G22" s="4"/>
      <c r="H22" s="4"/>
      <c r="I22" s="4"/>
      <c r="J22" s="4"/>
      <c r="K22" s="4"/>
      <c r="L22" s="4"/>
      <c r="M22" s="4"/>
      <c r="N22" s="4"/>
      <c r="O22" s="4"/>
      <c r="P22" s="4"/>
    </row>
    <row r="23" spans="2:16" ht="24" thickBot="1">
      <c r="B23" s="473" t="s">
        <v>428</v>
      </c>
      <c r="C23" s="474"/>
      <c r="D23" s="474"/>
      <c r="E23" s="474"/>
      <c r="F23" s="474"/>
      <c r="G23" s="474"/>
      <c r="H23" s="474"/>
      <c r="I23" s="474"/>
      <c r="J23" s="474"/>
      <c r="K23" s="474"/>
      <c r="L23" s="470" t="s">
        <v>226</v>
      </c>
      <c r="M23" s="471"/>
      <c r="N23" s="471"/>
      <c r="O23" s="471"/>
      <c r="P23" s="472"/>
    </row>
    <row r="24" spans="2:16" ht="15.75">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6" ht="16.5" thickBot="1">
      <c r="B25" s="466"/>
      <c r="C25" s="462"/>
      <c r="D25" s="462"/>
      <c r="E25" s="462"/>
      <c r="F25" s="462"/>
      <c r="G25" s="462"/>
      <c r="H25" s="462"/>
      <c r="I25" s="462"/>
      <c r="J25" s="462"/>
      <c r="K25" s="462"/>
      <c r="L25" s="462"/>
      <c r="M25" s="462"/>
      <c r="N25" s="462"/>
      <c r="O25" s="145" t="s">
        <v>209</v>
      </c>
      <c r="P25" s="30" t="s">
        <v>210</v>
      </c>
    </row>
    <row r="26" spans="2:16" ht="15">
      <c r="B26" s="148" t="s">
        <v>211</v>
      </c>
      <c r="C26" s="146">
        <v>31</v>
      </c>
      <c r="D26" s="8">
        <v>28</v>
      </c>
      <c r="E26" s="8">
        <v>31</v>
      </c>
      <c r="F26" s="8">
        <v>15</v>
      </c>
      <c r="G26" s="8">
        <v>5</v>
      </c>
      <c r="H26" s="8">
        <v>0</v>
      </c>
      <c r="I26" s="168">
        <f>SUM(C26:G26)</f>
        <v>110</v>
      </c>
      <c r="J26" s="8">
        <v>0</v>
      </c>
      <c r="K26" s="8">
        <v>31</v>
      </c>
      <c r="L26" s="8">
        <v>30</v>
      </c>
      <c r="M26" s="8">
        <v>31</v>
      </c>
      <c r="N26" s="168">
        <f>SUM(J26:M26)</f>
        <v>92</v>
      </c>
      <c r="O26" s="167">
        <f>SUM(C26:H26,J26:M26)</f>
        <v>202</v>
      </c>
      <c r="P26" s="169">
        <f>I26+N26</f>
        <v>202</v>
      </c>
    </row>
    <row r="27" spans="2:16" ht="19.5">
      <c r="B27" s="149" t="s">
        <v>485</v>
      </c>
      <c r="C27" s="147">
        <v>-2.7</v>
      </c>
      <c r="D27" s="10">
        <v>1.2</v>
      </c>
      <c r="E27" s="10">
        <v>5.3</v>
      </c>
      <c r="F27" s="10">
        <v>12.5</v>
      </c>
      <c r="G27" s="10">
        <v>12.6</v>
      </c>
      <c r="H27" s="10">
        <v>0</v>
      </c>
      <c r="I27" s="153">
        <f>(C26*C27+D26*D27+E26*E27+F26*F27+G26*G27)/I26</f>
        <v>3.3154545454545454</v>
      </c>
      <c r="J27" s="10"/>
      <c r="K27" s="95">
        <v>8.5</v>
      </c>
      <c r="L27" s="95">
        <v>6.2</v>
      </c>
      <c r="M27" s="95">
        <v>-0.3</v>
      </c>
      <c r="N27" s="153">
        <f>(J26*J27+K26*K27+L26*L27+M26*M27)/N26</f>
        <v>4.784782608695652</v>
      </c>
      <c r="O27" s="154">
        <f>(C27*C26+D27*D26+E27*E26+F27*F26+G27*G26+H27*H26+J27*J26+K27*K26+L27*L26+M27*M26)/O26</f>
        <v>3.9846534653465353</v>
      </c>
      <c r="P27" s="161">
        <f>(I27*I26+N27*N26)/P26</f>
        <v>3.9846534653465344</v>
      </c>
    </row>
    <row r="28" spans="2:16" ht="19.5">
      <c r="B28" s="149" t="s">
        <v>212</v>
      </c>
      <c r="C28" s="13">
        <v>486</v>
      </c>
      <c r="D28" s="12">
        <v>329</v>
      </c>
      <c r="E28" s="12">
        <v>237</v>
      </c>
      <c r="F28" s="12">
        <v>6</v>
      </c>
      <c r="G28" s="12">
        <v>2</v>
      </c>
      <c r="H28" s="12">
        <v>0</v>
      </c>
      <c r="I28" s="155">
        <f>SUM(C28:G28)</f>
        <v>1060</v>
      </c>
      <c r="J28" s="12">
        <v>0</v>
      </c>
      <c r="K28" s="12">
        <v>139</v>
      </c>
      <c r="L28" s="12">
        <v>204</v>
      </c>
      <c r="M28" s="12">
        <v>412</v>
      </c>
      <c r="N28" s="155">
        <f>SUM(J28:M28)</f>
        <v>755</v>
      </c>
      <c r="O28" s="156">
        <f>O26*(13-O27)</f>
        <v>1821.0999999999997</v>
      </c>
      <c r="P28" s="162">
        <f>P26*(13-P27)</f>
        <v>1821.1000000000001</v>
      </c>
    </row>
    <row r="29" spans="2:16" ht="19.5">
      <c r="B29" s="149" t="s">
        <v>213</v>
      </c>
      <c r="C29" s="13">
        <v>610</v>
      </c>
      <c r="D29" s="12">
        <v>441</v>
      </c>
      <c r="E29" s="12">
        <v>361</v>
      </c>
      <c r="F29" s="12">
        <v>66</v>
      </c>
      <c r="G29" s="12">
        <v>22</v>
      </c>
      <c r="H29" s="12">
        <f>H26*(17-H27)</f>
        <v>0</v>
      </c>
      <c r="I29" s="155">
        <f>SUM(C29:G29)</f>
        <v>1500</v>
      </c>
      <c r="J29" s="12">
        <v>0</v>
      </c>
      <c r="K29" s="12">
        <v>263</v>
      </c>
      <c r="L29" s="12">
        <v>324</v>
      </c>
      <c r="M29" s="12">
        <v>536</v>
      </c>
      <c r="N29" s="155">
        <f>SUM(J29:M29)</f>
        <v>1123</v>
      </c>
      <c r="O29" s="156">
        <f>O26*(17-O27)</f>
        <v>2629.1</v>
      </c>
      <c r="P29" s="162">
        <f>P26*(17-P27)</f>
        <v>2629.1</v>
      </c>
    </row>
    <row r="30" spans="2:16" ht="19.5">
      <c r="B30" s="149" t="s">
        <v>214</v>
      </c>
      <c r="C30" s="17">
        <v>641</v>
      </c>
      <c r="D30" s="16">
        <v>469</v>
      </c>
      <c r="E30" s="16">
        <v>392</v>
      </c>
      <c r="F30" s="16">
        <v>81</v>
      </c>
      <c r="G30" s="16">
        <v>27</v>
      </c>
      <c r="H30" s="16">
        <f>H26*(18-H27)</f>
        <v>0</v>
      </c>
      <c r="I30" s="155">
        <f>SUM(C30:G30)</f>
        <v>1610</v>
      </c>
      <c r="J30" s="16">
        <v>0</v>
      </c>
      <c r="K30" s="16">
        <v>294</v>
      </c>
      <c r="L30" s="16">
        <v>354</v>
      </c>
      <c r="M30" s="16">
        <v>567</v>
      </c>
      <c r="N30" s="155">
        <f>SUM(J30:M30)</f>
        <v>1215</v>
      </c>
      <c r="O30" s="157">
        <f>O26*(18-O27)</f>
        <v>2831.1</v>
      </c>
      <c r="P30" s="163">
        <f>P26*(18-P27)</f>
        <v>2831.1</v>
      </c>
    </row>
    <row r="31" spans="2:16" ht="20.25" thickBot="1">
      <c r="B31" s="347" t="s">
        <v>215</v>
      </c>
      <c r="C31" s="21">
        <v>672</v>
      </c>
      <c r="D31" s="20">
        <v>497</v>
      </c>
      <c r="E31" s="20">
        <v>423</v>
      </c>
      <c r="F31" s="20">
        <v>96</v>
      </c>
      <c r="G31" s="20">
        <v>32</v>
      </c>
      <c r="H31" s="20">
        <f>H26*(19-H27)</f>
        <v>0</v>
      </c>
      <c r="I31" s="164">
        <f>SUM(C31:G31)</f>
        <v>1720</v>
      </c>
      <c r="J31" s="20">
        <v>0</v>
      </c>
      <c r="K31" s="20">
        <v>325</v>
      </c>
      <c r="L31" s="20">
        <v>384</v>
      </c>
      <c r="M31" s="20">
        <v>598</v>
      </c>
      <c r="N31" s="164">
        <f>SUM(J31:M31)</f>
        <v>1307</v>
      </c>
      <c r="O31" s="165">
        <f>O26*(19-O27)</f>
        <v>3033.1</v>
      </c>
      <c r="P31" s="166">
        <f>P26*(19-P27)</f>
        <v>3033.1</v>
      </c>
    </row>
    <row r="32" spans="2:16" ht="15.75" thickBot="1">
      <c r="B32" s="4"/>
      <c r="C32" s="4"/>
      <c r="D32" s="4"/>
      <c r="E32" s="4"/>
      <c r="F32" s="4"/>
      <c r="G32" s="4"/>
      <c r="H32" s="4"/>
      <c r="I32" s="4"/>
      <c r="J32" s="4"/>
      <c r="K32" s="4"/>
      <c r="L32" s="4"/>
      <c r="M32" s="4"/>
      <c r="N32" s="4"/>
      <c r="O32" s="4"/>
      <c r="P32" s="4"/>
    </row>
    <row r="33" spans="2:16" ht="24" thickBot="1">
      <c r="B33" s="473" t="s">
        <v>429</v>
      </c>
      <c r="C33" s="474"/>
      <c r="D33" s="474"/>
      <c r="E33" s="474"/>
      <c r="F33" s="474"/>
      <c r="G33" s="474"/>
      <c r="H33" s="474"/>
      <c r="I33" s="474"/>
      <c r="J33" s="474"/>
      <c r="K33" s="474"/>
      <c r="L33" s="470" t="s">
        <v>227</v>
      </c>
      <c r="M33" s="471"/>
      <c r="N33" s="471"/>
      <c r="O33" s="471"/>
      <c r="P33" s="472"/>
    </row>
    <row r="34" spans="2:16" ht="15.75">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6" ht="16.5" thickBot="1">
      <c r="B35" s="466"/>
      <c r="C35" s="462"/>
      <c r="D35" s="462"/>
      <c r="E35" s="462"/>
      <c r="F35" s="462"/>
      <c r="G35" s="462"/>
      <c r="H35" s="462"/>
      <c r="I35" s="462"/>
      <c r="J35" s="462"/>
      <c r="K35" s="462"/>
      <c r="L35" s="462"/>
      <c r="M35" s="462"/>
      <c r="N35" s="462"/>
      <c r="O35" s="145" t="s">
        <v>209</v>
      </c>
      <c r="P35" s="30" t="s">
        <v>210</v>
      </c>
    </row>
    <row r="36" spans="2:16" ht="15">
      <c r="B36" s="148" t="s">
        <v>211</v>
      </c>
      <c r="C36" s="146">
        <v>31</v>
      </c>
      <c r="D36" s="8">
        <v>28</v>
      </c>
      <c r="E36" s="8">
        <v>31</v>
      </c>
      <c r="F36" s="8">
        <v>25</v>
      </c>
      <c r="G36" s="8">
        <v>20</v>
      </c>
      <c r="H36" s="8">
        <v>0</v>
      </c>
      <c r="I36" s="168">
        <f>SUM(C36:G36)</f>
        <v>135</v>
      </c>
      <c r="J36" s="8">
        <v>15</v>
      </c>
      <c r="K36" s="8">
        <v>31</v>
      </c>
      <c r="L36" s="8">
        <v>30</v>
      </c>
      <c r="M36" s="8">
        <v>31</v>
      </c>
      <c r="N36" s="168">
        <f>SUM(J36:M36)</f>
        <v>107</v>
      </c>
      <c r="O36" s="167">
        <f>SUM(C36:H36,J36:M36)</f>
        <v>242</v>
      </c>
      <c r="P36" s="169">
        <f>I36+N36</f>
        <v>242</v>
      </c>
    </row>
    <row r="37" spans="2:16" ht="19.5">
      <c r="B37" s="149" t="s">
        <v>485</v>
      </c>
      <c r="C37" s="147">
        <v>-3.4</v>
      </c>
      <c r="D37" s="10">
        <v>-0.8</v>
      </c>
      <c r="E37" s="10">
        <v>4.4000000000000004</v>
      </c>
      <c r="F37" s="10">
        <v>8.9</v>
      </c>
      <c r="G37" s="10">
        <v>11.4</v>
      </c>
      <c r="H37" s="10">
        <v>0</v>
      </c>
      <c r="I37" s="153">
        <f>(C36*C37+D36*D37+E36*E37+F36*F37+G36*G37)/I36</f>
        <v>3.4007407407407411</v>
      </c>
      <c r="J37" s="10">
        <v>11</v>
      </c>
      <c r="K37" s="95">
        <v>7.3</v>
      </c>
      <c r="L37" s="95">
        <v>5.6</v>
      </c>
      <c r="M37" s="95">
        <v>-4.5</v>
      </c>
      <c r="N37" s="153">
        <f>(J36*J37+K36*K37+L36*L37+M36*M37)/N36</f>
        <v>3.9233644859813079</v>
      </c>
      <c r="O37" s="154">
        <f>(C37*C36+D37*D36+E37*E36+F37*F36+G37*G36+H37*H36+J37*J36+K37*K36+L37*L36+M37*M36)/O36</f>
        <v>3.6318181818181818</v>
      </c>
      <c r="P37" s="161">
        <f>(I37*I36+N37*N36)/P36</f>
        <v>3.6318181818181818</v>
      </c>
    </row>
    <row r="38" spans="2:16" ht="19.5">
      <c r="B38" s="149" t="s">
        <v>212</v>
      </c>
      <c r="C38" s="13">
        <v>509</v>
      </c>
      <c r="D38" s="12">
        <v>385</v>
      </c>
      <c r="E38" s="12">
        <v>268</v>
      </c>
      <c r="F38" s="12">
        <v>103</v>
      </c>
      <c r="G38" s="12">
        <v>33</v>
      </c>
      <c r="H38" s="12">
        <v>0</v>
      </c>
      <c r="I38" s="155">
        <f>SUM(C38:G38)</f>
        <v>1298</v>
      </c>
      <c r="J38" s="12">
        <v>30</v>
      </c>
      <c r="K38" s="12">
        <v>176</v>
      </c>
      <c r="L38" s="12">
        <v>222</v>
      </c>
      <c r="M38" s="12">
        <v>542</v>
      </c>
      <c r="N38" s="155">
        <f>SUM(J38:M38)</f>
        <v>970</v>
      </c>
      <c r="O38" s="156">
        <f>O36*(13-O37)</f>
        <v>2267.1</v>
      </c>
      <c r="P38" s="162">
        <f>P36*(13-P37)</f>
        <v>2267.1</v>
      </c>
    </row>
    <row r="39" spans="2:16" ht="19.5">
      <c r="B39" s="149" t="s">
        <v>213</v>
      </c>
      <c r="C39" s="13">
        <v>633</v>
      </c>
      <c r="D39" s="12">
        <v>497</v>
      </c>
      <c r="E39" s="12">
        <v>392</v>
      </c>
      <c r="F39" s="12">
        <v>203</v>
      </c>
      <c r="G39" s="12">
        <v>113</v>
      </c>
      <c r="H39" s="12">
        <f>H36*(17-H37)</f>
        <v>0</v>
      </c>
      <c r="I39" s="155">
        <f>SUM(C39:G39)</f>
        <v>1838</v>
      </c>
      <c r="J39" s="12">
        <v>90</v>
      </c>
      <c r="K39" s="12">
        <v>300</v>
      </c>
      <c r="L39" s="12">
        <v>342</v>
      </c>
      <c r="M39" s="12">
        <v>666</v>
      </c>
      <c r="N39" s="155">
        <f>SUM(J39:M39)</f>
        <v>1398</v>
      </c>
      <c r="O39" s="156">
        <f>O36*(17-O37)</f>
        <v>3235.1</v>
      </c>
      <c r="P39" s="162">
        <f>P36*(17-P37)</f>
        <v>3235.1</v>
      </c>
    </row>
    <row r="40" spans="2:16" ht="19.5">
      <c r="B40" s="149" t="s">
        <v>214</v>
      </c>
      <c r="C40" s="17">
        <v>664</v>
      </c>
      <c r="D40" s="16">
        <v>525</v>
      </c>
      <c r="E40" s="16">
        <v>423</v>
      </c>
      <c r="F40" s="16">
        <v>228</v>
      </c>
      <c r="G40" s="16">
        <v>133</v>
      </c>
      <c r="H40" s="16">
        <f>H36*(18-H37)</f>
        <v>0</v>
      </c>
      <c r="I40" s="155">
        <f>SUM(C40:G40)</f>
        <v>1973</v>
      </c>
      <c r="J40" s="16">
        <v>105</v>
      </c>
      <c r="K40" s="16">
        <v>331</v>
      </c>
      <c r="L40" s="16">
        <v>372</v>
      </c>
      <c r="M40" s="16">
        <v>697</v>
      </c>
      <c r="N40" s="155">
        <f>SUM(J40:M40)</f>
        <v>1505</v>
      </c>
      <c r="O40" s="157">
        <f>O36*(18-O37)</f>
        <v>3477.1</v>
      </c>
      <c r="P40" s="163">
        <f>P36*(18-P37)</f>
        <v>3477.1</v>
      </c>
    </row>
    <row r="41" spans="2:16" ht="20.25" thickBot="1">
      <c r="B41" s="347" t="s">
        <v>215</v>
      </c>
      <c r="C41" s="21">
        <v>695</v>
      </c>
      <c r="D41" s="20">
        <v>553</v>
      </c>
      <c r="E41" s="20">
        <v>454</v>
      </c>
      <c r="F41" s="20">
        <v>253</v>
      </c>
      <c r="G41" s="20">
        <v>153</v>
      </c>
      <c r="H41" s="20">
        <f>H36*(19-H37)</f>
        <v>0</v>
      </c>
      <c r="I41" s="164">
        <f>SUM(C41:G41)</f>
        <v>2108</v>
      </c>
      <c r="J41" s="20">
        <v>120</v>
      </c>
      <c r="K41" s="20">
        <v>362</v>
      </c>
      <c r="L41" s="20">
        <f>L36*(19-L37)</f>
        <v>402</v>
      </c>
      <c r="M41" s="20">
        <v>728</v>
      </c>
      <c r="N41" s="164">
        <f>SUM(J41:M41)</f>
        <v>1612</v>
      </c>
      <c r="O41" s="165">
        <f>O36*(19-O37)</f>
        <v>3719.1</v>
      </c>
      <c r="P41" s="166">
        <f>P36*(19-P37)</f>
        <v>3719.1</v>
      </c>
    </row>
    <row r="42" spans="2:16" ht="15.75" thickBot="1">
      <c r="B42" s="4"/>
      <c r="C42" s="4"/>
      <c r="D42" s="4"/>
      <c r="E42" s="4"/>
      <c r="F42" s="4"/>
      <c r="G42" s="4"/>
      <c r="H42" s="4"/>
      <c r="I42" s="4"/>
      <c r="J42" s="4"/>
      <c r="K42" s="4"/>
      <c r="L42" s="4"/>
      <c r="M42" s="4"/>
      <c r="N42" s="4"/>
      <c r="O42" s="4"/>
      <c r="P42" s="4"/>
    </row>
    <row r="43" spans="2:16" ht="24" thickBot="1">
      <c r="B43" s="473" t="s">
        <v>430</v>
      </c>
      <c r="C43" s="474"/>
      <c r="D43" s="474"/>
      <c r="E43" s="474"/>
      <c r="F43" s="474"/>
      <c r="G43" s="474"/>
      <c r="H43" s="474"/>
      <c r="I43" s="474"/>
      <c r="J43" s="474"/>
      <c r="K43" s="474"/>
      <c r="L43" s="470" t="s">
        <v>228</v>
      </c>
      <c r="M43" s="471"/>
      <c r="N43" s="471"/>
      <c r="O43" s="471"/>
      <c r="P43" s="472"/>
    </row>
    <row r="44" spans="2:16" ht="15.75">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6" ht="16.5" thickBot="1">
      <c r="B45" s="466"/>
      <c r="C45" s="462"/>
      <c r="D45" s="462"/>
      <c r="E45" s="462"/>
      <c r="F45" s="462"/>
      <c r="G45" s="462"/>
      <c r="H45" s="462"/>
      <c r="I45" s="462"/>
      <c r="J45" s="462"/>
      <c r="K45" s="462"/>
      <c r="L45" s="462"/>
      <c r="M45" s="462"/>
      <c r="N45" s="462"/>
      <c r="O45" s="145" t="s">
        <v>209</v>
      </c>
      <c r="P45" s="30" t="s">
        <v>210</v>
      </c>
    </row>
    <row r="46" spans="2:16" ht="15">
      <c r="B46" s="148" t="s">
        <v>211</v>
      </c>
      <c r="C46" s="146">
        <v>31</v>
      </c>
      <c r="D46" s="8">
        <v>28</v>
      </c>
      <c r="E46" s="8">
        <v>31</v>
      </c>
      <c r="F46" s="8">
        <v>25</v>
      </c>
      <c r="G46" s="8">
        <v>5</v>
      </c>
      <c r="H46" s="8">
        <v>0</v>
      </c>
      <c r="I46" s="168">
        <f>SUM(C46:G46)</f>
        <v>120</v>
      </c>
      <c r="J46" s="8">
        <v>0</v>
      </c>
      <c r="K46" s="8">
        <v>26</v>
      </c>
      <c r="L46" s="8">
        <v>30</v>
      </c>
      <c r="M46" s="8">
        <v>31</v>
      </c>
      <c r="N46" s="168">
        <f>SUM(J46:M46)</f>
        <v>87</v>
      </c>
      <c r="O46" s="167">
        <f>SUM(C46:H46,J46:M46)</f>
        <v>207</v>
      </c>
      <c r="P46" s="169">
        <f>I46+N46</f>
        <v>207</v>
      </c>
    </row>
    <row r="47" spans="2:16" ht="19.5">
      <c r="B47" s="149" t="s">
        <v>485</v>
      </c>
      <c r="C47" s="147">
        <v>-0.1</v>
      </c>
      <c r="D47" s="10">
        <v>-0.7</v>
      </c>
      <c r="E47" s="10">
        <v>5.5</v>
      </c>
      <c r="F47" s="10">
        <v>10.199999999999999</v>
      </c>
      <c r="G47" s="10">
        <v>7.3</v>
      </c>
      <c r="H47" s="10">
        <v>0</v>
      </c>
      <c r="I47" s="153">
        <f>(C46*C47+D46*D47+E46*E47+F46*F47+G46*G47)/I46</f>
        <v>3.6608333333333332</v>
      </c>
      <c r="J47" s="10">
        <v>0</v>
      </c>
      <c r="K47" s="95">
        <v>8</v>
      </c>
      <c r="L47" s="95">
        <v>3.9</v>
      </c>
      <c r="M47" s="95">
        <v>3.3</v>
      </c>
      <c r="N47" s="153">
        <f>(J46*J47+K46*K47+L46*L47+M46*M47)/N46</f>
        <v>4.9114942528735632</v>
      </c>
      <c r="O47" s="154">
        <f>(C47*C46+D47*D46+E47*E46+F47*F46+G47*G46+H47*H46+J47*J46+K47*K46+L47*L46+M47*M46)/O46</f>
        <v>4.1864734299516906</v>
      </c>
      <c r="P47" s="161">
        <f>(I47*I46+N47*N46)/P46</f>
        <v>4.1864734299516906</v>
      </c>
    </row>
    <row r="48" spans="2:16" ht="19.5">
      <c r="B48" s="149" t="s">
        <v>212</v>
      </c>
      <c r="C48" s="13">
        <v>406</v>
      </c>
      <c r="D48" s="12">
        <v>383</v>
      </c>
      <c r="E48" s="12">
        <v>232</v>
      </c>
      <c r="F48" s="12">
        <v>71</v>
      </c>
      <c r="G48" s="12">
        <v>29</v>
      </c>
      <c r="H48" s="12">
        <f>H46*(13-H47)</f>
        <v>0</v>
      </c>
      <c r="I48" s="155">
        <f>SUM(C48:G48)</f>
        <v>1121</v>
      </c>
      <c r="J48" s="12">
        <v>0</v>
      </c>
      <c r="K48" s="12">
        <v>129</v>
      </c>
      <c r="L48" s="12">
        <v>274</v>
      </c>
      <c r="M48" s="12">
        <v>302</v>
      </c>
      <c r="N48" s="155">
        <f>SUM(J48:M48)</f>
        <v>705</v>
      </c>
      <c r="O48" s="156">
        <f>O46*(13-O47)</f>
        <v>1824.4000000000003</v>
      </c>
      <c r="P48" s="162">
        <f>P46*(13-P47)</f>
        <v>1824.4000000000003</v>
      </c>
    </row>
    <row r="49" spans="2:16" ht="19.5">
      <c r="B49" s="149" t="s">
        <v>213</v>
      </c>
      <c r="C49" s="13">
        <v>530</v>
      </c>
      <c r="D49" s="12">
        <v>495</v>
      </c>
      <c r="E49" s="12">
        <v>356</v>
      </c>
      <c r="F49" s="12">
        <v>171</v>
      </c>
      <c r="G49" s="12">
        <v>49</v>
      </c>
      <c r="H49" s="12">
        <f>H46*(17-H47)</f>
        <v>0</v>
      </c>
      <c r="I49" s="155">
        <f>SUM(C49:G49)</f>
        <v>1601</v>
      </c>
      <c r="J49" s="12">
        <v>0</v>
      </c>
      <c r="K49" s="12">
        <v>233</v>
      </c>
      <c r="L49" s="12">
        <v>394</v>
      </c>
      <c r="M49" s="12">
        <v>426</v>
      </c>
      <c r="N49" s="155">
        <f>SUM(J49:M49)</f>
        <v>1053</v>
      </c>
      <c r="O49" s="156">
        <f>O46*(17-O47)</f>
        <v>2652.4</v>
      </c>
      <c r="P49" s="162">
        <f>P46*(17-P47)</f>
        <v>2652.4</v>
      </c>
    </row>
    <row r="50" spans="2:16" ht="19.5">
      <c r="B50" s="149" t="s">
        <v>214</v>
      </c>
      <c r="C50" s="17">
        <v>581</v>
      </c>
      <c r="D50" s="16">
        <v>523</v>
      </c>
      <c r="E50" s="16">
        <v>387</v>
      </c>
      <c r="F50" s="16">
        <v>195</v>
      </c>
      <c r="G50" s="16">
        <v>54</v>
      </c>
      <c r="H50" s="16">
        <f>H46*(18-H47)</f>
        <v>0</v>
      </c>
      <c r="I50" s="155">
        <f>SUM(C50:G50)</f>
        <v>1740</v>
      </c>
      <c r="J50" s="16">
        <v>0</v>
      </c>
      <c r="K50" s="16">
        <v>259</v>
      </c>
      <c r="L50" s="16">
        <v>424</v>
      </c>
      <c r="M50" s="16">
        <v>457</v>
      </c>
      <c r="N50" s="155">
        <f>SUM(J50:M50)</f>
        <v>1140</v>
      </c>
      <c r="O50" s="157">
        <f>O46*(18-O47)</f>
        <v>2859.4</v>
      </c>
      <c r="P50" s="163">
        <f>P46*(18-P47)</f>
        <v>2859.4</v>
      </c>
    </row>
    <row r="51" spans="2:16" ht="20.25" thickBot="1">
      <c r="B51" s="347" t="s">
        <v>215</v>
      </c>
      <c r="C51" s="21">
        <v>592</v>
      </c>
      <c r="D51" s="20">
        <v>551</v>
      </c>
      <c r="E51" s="20">
        <v>418</v>
      </c>
      <c r="F51" s="20">
        <v>221</v>
      </c>
      <c r="G51" s="20">
        <v>59</v>
      </c>
      <c r="H51" s="20">
        <f>H46*(19-H47)</f>
        <v>0</v>
      </c>
      <c r="I51" s="164">
        <f>SUM(C51:G51)</f>
        <v>1841</v>
      </c>
      <c r="J51" s="20">
        <v>0</v>
      </c>
      <c r="K51" s="20">
        <v>285</v>
      </c>
      <c r="L51" s="20">
        <v>454</v>
      </c>
      <c r="M51" s="20">
        <v>488</v>
      </c>
      <c r="N51" s="164">
        <f>SUM(J51:M51)</f>
        <v>1227</v>
      </c>
      <c r="O51" s="165">
        <f>O46*(19-O47)</f>
        <v>3066.4</v>
      </c>
      <c r="P51" s="166">
        <f>P46*(19-P47)</f>
        <v>3066.4</v>
      </c>
    </row>
    <row r="52" spans="2:16" ht="15.75" thickBot="1">
      <c r="B52" s="4"/>
      <c r="C52" s="4"/>
      <c r="D52" s="4"/>
      <c r="E52" s="4"/>
      <c r="F52" s="4"/>
      <c r="G52" s="4"/>
      <c r="H52" s="4"/>
      <c r="I52" s="4"/>
      <c r="J52" s="4"/>
      <c r="K52" s="4"/>
      <c r="L52" s="4"/>
      <c r="M52" s="4"/>
      <c r="N52" s="4"/>
      <c r="O52" s="4"/>
      <c r="P52" s="4"/>
    </row>
    <row r="53" spans="2:16" ht="24" thickBot="1">
      <c r="B53" s="473" t="s">
        <v>431</v>
      </c>
      <c r="C53" s="474"/>
      <c r="D53" s="474"/>
      <c r="E53" s="474"/>
      <c r="F53" s="474"/>
      <c r="G53" s="474"/>
      <c r="H53" s="474"/>
      <c r="I53" s="474"/>
      <c r="J53" s="474"/>
      <c r="K53" s="474"/>
      <c r="L53" s="470" t="s">
        <v>229</v>
      </c>
      <c r="M53" s="471"/>
      <c r="N53" s="471"/>
      <c r="O53" s="471"/>
      <c r="P53" s="472"/>
    </row>
    <row r="54" spans="2:16"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6" ht="16.5" thickBot="1">
      <c r="B55" s="466"/>
      <c r="C55" s="462"/>
      <c r="D55" s="462"/>
      <c r="E55" s="462"/>
      <c r="F55" s="462"/>
      <c r="G55" s="462"/>
      <c r="H55" s="462"/>
      <c r="I55" s="462"/>
      <c r="J55" s="462"/>
      <c r="K55" s="462"/>
      <c r="L55" s="462"/>
      <c r="M55" s="462"/>
      <c r="N55" s="462"/>
      <c r="O55" s="145" t="s">
        <v>209</v>
      </c>
      <c r="P55" s="30" t="s">
        <v>210</v>
      </c>
    </row>
    <row r="56" spans="2:16" ht="15">
      <c r="B56" s="148" t="s">
        <v>211</v>
      </c>
      <c r="C56" s="146">
        <v>31</v>
      </c>
      <c r="D56" s="8">
        <v>28</v>
      </c>
      <c r="E56" s="8">
        <v>31</v>
      </c>
      <c r="F56" s="8">
        <v>25</v>
      </c>
      <c r="G56" s="8">
        <v>5</v>
      </c>
      <c r="H56" s="8">
        <v>5</v>
      </c>
      <c r="I56" s="168">
        <f>SUM(C56:G56)</f>
        <v>120</v>
      </c>
      <c r="J56" s="8">
        <v>5</v>
      </c>
      <c r="K56" s="8">
        <v>31</v>
      </c>
      <c r="L56" s="8">
        <v>30</v>
      </c>
      <c r="M56" s="8">
        <v>31</v>
      </c>
      <c r="N56" s="168">
        <f>SUM(J56:M56)</f>
        <v>97</v>
      </c>
      <c r="O56" s="167">
        <f>SUM(C56:H56,J56:M56)</f>
        <v>222</v>
      </c>
      <c r="P56" s="169">
        <f>I56+N56</f>
        <v>217</v>
      </c>
    </row>
    <row r="57" spans="2:16" ht="19.5">
      <c r="B57" s="149" t="s">
        <v>485</v>
      </c>
      <c r="C57" s="147">
        <v>2.2000000000000002</v>
      </c>
      <c r="D57" s="10">
        <v>2.5</v>
      </c>
      <c r="E57" s="10">
        <v>7.3</v>
      </c>
      <c r="F57" s="10">
        <v>7.9</v>
      </c>
      <c r="G57" s="10">
        <v>12.6</v>
      </c>
      <c r="H57" s="10">
        <v>13</v>
      </c>
      <c r="I57" s="153">
        <f>(C56*C57+D56*D57+E56*E57+F56*F57+G56*G57)/I56</f>
        <v>5.208333333333333</v>
      </c>
      <c r="J57" s="10">
        <v>11.8</v>
      </c>
      <c r="K57" s="95">
        <v>9.8000000000000007</v>
      </c>
      <c r="L57" s="95">
        <v>5.4</v>
      </c>
      <c r="M57" s="95">
        <v>1</v>
      </c>
      <c r="N57" s="153">
        <f>(J56*J57+K56*K57+L56*L57+M56*M57)/N56</f>
        <v>5.729896907216494</v>
      </c>
      <c r="O57" s="154">
        <f>(C57*C56+D57*D56+E57*E56+F57*F56+G57*G56+H57*H56+J57*J56+K57*K56+L57*L56+M57*M56)/O56</f>
        <v>5.6117117117117115</v>
      </c>
      <c r="P57" s="161">
        <f>(I57*I56+N57*N56)/P56</f>
        <v>5.4414746543778802</v>
      </c>
    </row>
    <row r="58" spans="2:16" ht="19.5">
      <c r="B58" s="149" t="s">
        <v>212</v>
      </c>
      <c r="C58" s="13">
        <v>335</v>
      </c>
      <c r="D58" s="12">
        <v>294</v>
      </c>
      <c r="E58" s="12">
        <v>177</v>
      </c>
      <c r="F58" s="12">
        <v>129</v>
      </c>
      <c r="G58" s="12">
        <v>2</v>
      </c>
      <c r="H58" s="12">
        <v>0</v>
      </c>
      <c r="I58" s="155">
        <f>SUM(C58:G58)</f>
        <v>937</v>
      </c>
      <c r="J58" s="12">
        <v>6</v>
      </c>
      <c r="K58" s="12">
        <v>100</v>
      </c>
      <c r="L58" s="12">
        <v>228</v>
      </c>
      <c r="M58" s="12">
        <v>372</v>
      </c>
      <c r="N58" s="155">
        <f>SUM(J58:M58)</f>
        <v>706</v>
      </c>
      <c r="O58" s="156">
        <f>O56*(13-O57)</f>
        <v>1640.2</v>
      </c>
      <c r="P58" s="162">
        <f>P56*(13-P57)</f>
        <v>1640.2</v>
      </c>
    </row>
    <row r="59" spans="2:16" ht="19.5">
      <c r="B59" s="149" t="s">
        <v>213</v>
      </c>
      <c r="C59" s="13">
        <v>459</v>
      </c>
      <c r="D59" s="12">
        <v>406</v>
      </c>
      <c r="E59" s="12">
        <v>301</v>
      </c>
      <c r="F59" s="12">
        <v>229</v>
      </c>
      <c r="G59" s="12">
        <v>22</v>
      </c>
      <c r="H59" s="12">
        <v>21</v>
      </c>
      <c r="I59" s="155">
        <f>SUM(C59:G59)</f>
        <v>1417</v>
      </c>
      <c r="J59" s="12">
        <v>26</v>
      </c>
      <c r="K59" s="12">
        <v>224</v>
      </c>
      <c r="L59" s="12">
        <v>348</v>
      </c>
      <c r="M59" s="12">
        <v>496</v>
      </c>
      <c r="N59" s="155">
        <f>SUM(J59:M59)</f>
        <v>1094</v>
      </c>
      <c r="O59" s="156">
        <f>O56*(17-O57)</f>
        <v>2528.2000000000003</v>
      </c>
      <c r="P59" s="162">
        <f>P56*(17-P57)</f>
        <v>2508.1999999999998</v>
      </c>
    </row>
    <row r="60" spans="2:16" ht="19.5">
      <c r="B60" s="149" t="s">
        <v>214</v>
      </c>
      <c r="C60" s="17">
        <v>490</v>
      </c>
      <c r="D60" s="16">
        <v>434</v>
      </c>
      <c r="E60" s="16">
        <v>332</v>
      </c>
      <c r="F60" s="16">
        <v>254</v>
      </c>
      <c r="G60" s="16">
        <v>27</v>
      </c>
      <c r="H60" s="16">
        <v>26</v>
      </c>
      <c r="I60" s="155">
        <f>SUM(C60:G60)</f>
        <v>1537</v>
      </c>
      <c r="J60" s="16">
        <v>31</v>
      </c>
      <c r="K60" s="16">
        <v>255</v>
      </c>
      <c r="L60" s="16">
        <v>378</v>
      </c>
      <c r="M60" s="16">
        <v>527</v>
      </c>
      <c r="N60" s="155">
        <f>SUM(J60:M60)</f>
        <v>1191</v>
      </c>
      <c r="O60" s="157">
        <f>O56*(18-O57)</f>
        <v>2750.2000000000003</v>
      </c>
      <c r="P60" s="163">
        <f>P56*(18-P57)</f>
        <v>2725.2</v>
      </c>
    </row>
    <row r="61" spans="2:16" ht="20.25" thickBot="1">
      <c r="B61" s="347" t="s">
        <v>215</v>
      </c>
      <c r="C61" s="21">
        <v>521</v>
      </c>
      <c r="D61" s="20">
        <v>462</v>
      </c>
      <c r="E61" s="20">
        <v>363</v>
      </c>
      <c r="F61" s="20">
        <v>279</v>
      </c>
      <c r="G61" s="20">
        <v>32</v>
      </c>
      <c r="H61" s="20">
        <v>31</v>
      </c>
      <c r="I61" s="164">
        <f>SUM(C61:G61)</f>
        <v>1657</v>
      </c>
      <c r="J61" s="20">
        <v>36</v>
      </c>
      <c r="K61" s="20">
        <v>286</v>
      </c>
      <c r="L61" s="20">
        <v>408</v>
      </c>
      <c r="M61" s="20">
        <v>558</v>
      </c>
      <c r="N61" s="164">
        <f>SUM(J61:M61)</f>
        <v>1288</v>
      </c>
      <c r="O61" s="165">
        <f>O56*(19-O57)</f>
        <v>2972.2000000000003</v>
      </c>
      <c r="P61" s="166">
        <f>P56*(19-P57)</f>
        <v>2942.2</v>
      </c>
    </row>
    <row r="62" spans="2:16" ht="15.75" thickBot="1">
      <c r="B62" s="4"/>
      <c r="C62" s="4"/>
      <c r="D62" s="4"/>
      <c r="E62" s="4"/>
      <c r="F62" s="4"/>
      <c r="G62" s="4"/>
      <c r="H62" s="4"/>
      <c r="I62" s="4"/>
      <c r="J62" s="4"/>
      <c r="K62" s="4"/>
      <c r="L62" s="4"/>
      <c r="M62" s="4"/>
      <c r="N62" s="4"/>
      <c r="O62" s="4"/>
      <c r="P62" s="4"/>
    </row>
    <row r="63" spans="2:16" ht="24" thickBot="1">
      <c r="B63" s="473" t="s">
        <v>430</v>
      </c>
      <c r="C63" s="474"/>
      <c r="D63" s="474"/>
      <c r="E63" s="474"/>
      <c r="F63" s="474"/>
      <c r="G63" s="474"/>
      <c r="H63" s="474"/>
      <c r="I63" s="474"/>
      <c r="J63" s="474"/>
      <c r="K63" s="474"/>
      <c r="L63" s="470" t="s">
        <v>230</v>
      </c>
      <c r="M63" s="471"/>
      <c r="N63" s="471"/>
      <c r="O63" s="471"/>
      <c r="P63" s="472"/>
    </row>
    <row r="64" spans="2:16"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ht="15">
      <c r="B66" s="148" t="s">
        <v>211</v>
      </c>
      <c r="C66" s="146">
        <v>31</v>
      </c>
      <c r="D66" s="8">
        <v>28</v>
      </c>
      <c r="E66" s="8">
        <v>31</v>
      </c>
      <c r="F66" s="8">
        <v>20</v>
      </c>
      <c r="G66" s="8">
        <v>16</v>
      </c>
      <c r="H66" s="8">
        <v>0</v>
      </c>
      <c r="I66" s="168">
        <f>SUM(C66:G66)</f>
        <v>126</v>
      </c>
      <c r="J66" s="8">
        <v>10</v>
      </c>
      <c r="K66" s="8">
        <v>31</v>
      </c>
      <c r="L66" s="8">
        <v>30</v>
      </c>
      <c r="M66" s="8">
        <v>31</v>
      </c>
      <c r="N66" s="168">
        <f>SUM(J66:M66)</f>
        <v>102</v>
      </c>
      <c r="O66" s="167">
        <f>SUM(C66:H66,J66:M66)</f>
        <v>228</v>
      </c>
      <c r="P66" s="169">
        <f>I66+N66</f>
        <v>228</v>
      </c>
    </row>
    <row r="67" spans="2:16" ht="19.5">
      <c r="B67" s="149" t="s">
        <v>485</v>
      </c>
      <c r="C67" s="147">
        <v>0.4</v>
      </c>
      <c r="D67" s="10">
        <v>0</v>
      </c>
      <c r="E67" s="10">
        <v>0</v>
      </c>
      <c r="F67" s="10">
        <v>7.1</v>
      </c>
      <c r="G67" s="10">
        <v>11.6</v>
      </c>
      <c r="H67" s="10">
        <v>0</v>
      </c>
      <c r="I67" s="153">
        <f>(C66*C67+D66*D67+E66*E67+F66*F67+G66*G67)/I66</f>
        <v>2.6984126984126986</v>
      </c>
      <c r="J67" s="10">
        <v>10</v>
      </c>
      <c r="K67" s="95">
        <v>9.8000000000000007</v>
      </c>
      <c r="L67" s="95">
        <v>4.9000000000000004</v>
      </c>
      <c r="M67" s="95">
        <v>1.9</v>
      </c>
      <c r="N67" s="153">
        <f>(J66*J67+K66*K67+L66*L67+M66*M67)/N66</f>
        <v>5.9774509803921561</v>
      </c>
      <c r="O67" s="154">
        <f>(C67*C66+D67*D66+E67*E66+F67*F66+G67*G66+H67*H66+J67*J66+K67*K66+L67*L66+M67*M66)/O66</f>
        <v>4.1653508771929824</v>
      </c>
      <c r="P67" s="161">
        <f>(I67*I66+N67*N66)/P66</f>
        <v>4.1653508771929824</v>
      </c>
    </row>
    <row r="68" spans="2:16" ht="19.5">
      <c r="B68" s="149" t="s">
        <v>212</v>
      </c>
      <c r="C68" s="13">
        <v>391</v>
      </c>
      <c r="D68" s="12">
        <v>364</v>
      </c>
      <c r="E68" s="12">
        <v>403</v>
      </c>
      <c r="F68" s="12">
        <v>119</v>
      </c>
      <c r="G68" s="12">
        <v>22</v>
      </c>
      <c r="H68" s="12">
        <v>0</v>
      </c>
      <c r="I68" s="155">
        <f>SUM(C68:G68)</f>
        <v>1299</v>
      </c>
      <c r="J68" s="12">
        <v>30</v>
      </c>
      <c r="K68" s="12">
        <v>100</v>
      </c>
      <c r="L68" s="12">
        <v>243</v>
      </c>
      <c r="M68" s="12">
        <v>344</v>
      </c>
      <c r="N68" s="155">
        <f>SUM(J68:M68)</f>
        <v>717</v>
      </c>
      <c r="O68" s="156">
        <f>O66*(13-O67)</f>
        <v>2014.3000000000002</v>
      </c>
      <c r="P68" s="162">
        <f>P66*(13-P67)</f>
        <v>2014.3000000000002</v>
      </c>
    </row>
    <row r="69" spans="2:16" ht="19.5">
      <c r="B69" s="149" t="s">
        <v>213</v>
      </c>
      <c r="C69" s="13">
        <v>515</v>
      </c>
      <c r="D69" s="12">
        <v>476</v>
      </c>
      <c r="E69" s="12">
        <v>527</v>
      </c>
      <c r="F69" s="12">
        <v>199</v>
      </c>
      <c r="G69" s="12">
        <v>86</v>
      </c>
      <c r="H69" s="12">
        <v>0</v>
      </c>
      <c r="I69" s="155">
        <f>SUM(C69:G69)</f>
        <v>1803</v>
      </c>
      <c r="J69" s="12">
        <v>70</v>
      </c>
      <c r="K69" s="12">
        <v>224</v>
      </c>
      <c r="L69" s="12">
        <v>363</v>
      </c>
      <c r="M69" s="12">
        <v>468</v>
      </c>
      <c r="N69" s="155">
        <f>SUM(J69:M69)</f>
        <v>1125</v>
      </c>
      <c r="O69" s="156">
        <f>O66*(17-O67)</f>
        <v>2926.3</v>
      </c>
      <c r="P69" s="162">
        <f>P66*(17-P67)</f>
        <v>2926.3</v>
      </c>
    </row>
    <row r="70" spans="2:16" ht="19.5">
      <c r="B70" s="149" t="s">
        <v>214</v>
      </c>
      <c r="C70" s="17">
        <v>546</v>
      </c>
      <c r="D70" s="16">
        <v>504</v>
      </c>
      <c r="E70" s="16">
        <v>558</v>
      </c>
      <c r="F70" s="16">
        <v>219</v>
      </c>
      <c r="G70" s="16">
        <v>102</v>
      </c>
      <c r="H70" s="16">
        <v>0</v>
      </c>
      <c r="I70" s="155">
        <f>SUM(C70:G70)</f>
        <v>1929</v>
      </c>
      <c r="J70" s="16">
        <v>80</v>
      </c>
      <c r="K70" s="16">
        <v>255</v>
      </c>
      <c r="L70" s="16">
        <f>L66*(18-L67)</f>
        <v>393</v>
      </c>
      <c r="M70" s="16">
        <v>499</v>
      </c>
      <c r="N70" s="155">
        <f>SUM(J70:M70)</f>
        <v>1227</v>
      </c>
      <c r="O70" s="157">
        <f>O66*(18-O67)</f>
        <v>3154.3</v>
      </c>
      <c r="P70" s="163">
        <f>P66*(18-P67)</f>
        <v>3154.3</v>
      </c>
    </row>
    <row r="71" spans="2:16" ht="20.25" thickBot="1">
      <c r="B71" s="347" t="s">
        <v>215</v>
      </c>
      <c r="C71" s="21">
        <v>577</v>
      </c>
      <c r="D71" s="20">
        <v>532</v>
      </c>
      <c r="E71" s="20">
        <v>589</v>
      </c>
      <c r="F71" s="20">
        <v>239</v>
      </c>
      <c r="G71" s="20">
        <v>118</v>
      </c>
      <c r="H71" s="20">
        <v>0</v>
      </c>
      <c r="I71" s="164">
        <f>SUM(C71:G71)</f>
        <v>2055</v>
      </c>
      <c r="J71" s="20">
        <v>90</v>
      </c>
      <c r="K71" s="20">
        <v>286</v>
      </c>
      <c r="L71" s="20">
        <v>423</v>
      </c>
      <c r="M71" s="20">
        <v>530</v>
      </c>
      <c r="N71" s="164">
        <f>SUM(J71:M71)</f>
        <v>1329</v>
      </c>
      <c r="O71" s="165">
        <f>O66*(19-O67)</f>
        <v>3382.3</v>
      </c>
      <c r="P71" s="166">
        <f>P66*(19-P67)</f>
        <v>3382.3</v>
      </c>
    </row>
    <row r="72" spans="2:16" ht="15.75" thickBot="1">
      <c r="B72" s="4"/>
      <c r="C72" s="4"/>
      <c r="D72" s="4"/>
      <c r="E72" s="4"/>
      <c r="F72" s="4"/>
      <c r="G72" s="4"/>
      <c r="H72" s="4"/>
      <c r="I72" s="4"/>
      <c r="J72" s="4"/>
      <c r="K72" s="4"/>
      <c r="L72" s="4"/>
      <c r="M72" s="4"/>
      <c r="N72" s="4"/>
      <c r="O72" s="4"/>
      <c r="P72" s="4"/>
    </row>
    <row r="73" spans="2:16" ht="24" thickBot="1">
      <c r="B73" s="473" t="s">
        <v>428</v>
      </c>
      <c r="C73" s="474"/>
      <c r="D73" s="474"/>
      <c r="E73" s="474"/>
      <c r="F73" s="474"/>
      <c r="G73" s="474"/>
      <c r="H73" s="474"/>
      <c r="I73" s="474"/>
      <c r="J73" s="474"/>
      <c r="K73" s="474"/>
      <c r="L73" s="470" t="s">
        <v>231</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ht="15">
      <c r="B76" s="148" t="s">
        <v>211</v>
      </c>
      <c r="C76" s="146">
        <v>31</v>
      </c>
      <c r="D76" s="8">
        <v>28</v>
      </c>
      <c r="E76" s="8">
        <v>31</v>
      </c>
      <c r="F76" s="8">
        <v>15</v>
      </c>
      <c r="G76" s="8">
        <v>10</v>
      </c>
      <c r="H76" s="8">
        <v>0</v>
      </c>
      <c r="I76" s="168">
        <f>SUM(C76:G76)</f>
        <v>115</v>
      </c>
      <c r="J76" s="8">
        <v>6</v>
      </c>
      <c r="K76" s="8">
        <v>20</v>
      </c>
      <c r="L76" s="8">
        <v>31</v>
      </c>
      <c r="M76" s="8">
        <v>31</v>
      </c>
      <c r="N76" s="168">
        <f>SUM(J76:M76)</f>
        <v>88</v>
      </c>
      <c r="O76" s="167">
        <f>SUM(C76:H76,J76:M76)</f>
        <v>203</v>
      </c>
      <c r="P76" s="169">
        <f>I76+N76</f>
        <v>203</v>
      </c>
    </row>
    <row r="77" spans="2:16" ht="19.5">
      <c r="B77" s="149" t="s">
        <v>485</v>
      </c>
      <c r="C77" s="147">
        <v>0.6</v>
      </c>
      <c r="D77" s="10">
        <v>2.4</v>
      </c>
      <c r="E77" s="10">
        <v>7.8</v>
      </c>
      <c r="F77" s="10">
        <v>9.6</v>
      </c>
      <c r="G77" s="10">
        <v>9.6999999999999993</v>
      </c>
      <c r="H77" s="10">
        <v>0</v>
      </c>
      <c r="I77" s="153">
        <f>(C76*C77+D76*D77+E76*E77+F76*F77+G76*G77)/I76</f>
        <v>4.9443478260869558</v>
      </c>
      <c r="J77" s="10">
        <v>15.62</v>
      </c>
      <c r="K77" s="95">
        <v>11.212903225806453</v>
      </c>
      <c r="L77" s="95">
        <v>7.1566666666666654</v>
      </c>
      <c r="M77" s="95">
        <v>3.0935483870967748</v>
      </c>
      <c r="N77" s="153">
        <f>(J76*J77+K76*K77+L76*L77+M76*M77)/N76</f>
        <v>7.2242583088954042</v>
      </c>
      <c r="O77" s="154">
        <f>(C77*C76+D77*D76+E77*E76+F77*F76+G77*G76+H77*H76+J77*J76+K77*K76+L77*L76+M77*M76)/O76</f>
        <v>5.9326834048413577</v>
      </c>
      <c r="P77" s="161">
        <f>(I77*I76+N77*N76)/P76</f>
        <v>5.9326834048413577</v>
      </c>
    </row>
    <row r="78" spans="2:16" ht="19.5">
      <c r="B78" s="149" t="s">
        <v>212</v>
      </c>
      <c r="C78" s="13">
        <v>384</v>
      </c>
      <c r="D78" s="12">
        <v>297</v>
      </c>
      <c r="E78" s="12">
        <v>161</v>
      </c>
      <c r="F78" s="12">
        <v>52</v>
      </c>
      <c r="G78" s="12">
        <v>33</v>
      </c>
      <c r="H78" s="12">
        <f>H76*(13-H77)</f>
        <v>0</v>
      </c>
      <c r="I78" s="155">
        <f>SUM(C78:G78)</f>
        <v>927</v>
      </c>
      <c r="J78" s="12">
        <f>J76*(13-J77)</f>
        <v>-15.719999999999995</v>
      </c>
      <c r="K78" s="12">
        <f>K76*(13-K77)</f>
        <v>35.741935483870932</v>
      </c>
      <c r="L78" s="12">
        <f>L76*(13-L77)</f>
        <v>181.14333333333337</v>
      </c>
      <c r="M78" s="12">
        <f>M76*(13-M77)</f>
        <v>307.10000000000002</v>
      </c>
      <c r="N78" s="155">
        <f>SUM(J78:M78)</f>
        <v>508.26526881720434</v>
      </c>
      <c r="O78" s="156">
        <f>O76*(13-O77)</f>
        <v>1434.6652688172044</v>
      </c>
      <c r="P78" s="162">
        <f>P76*(13-P77)</f>
        <v>1434.6652688172044</v>
      </c>
    </row>
    <row r="79" spans="2:16" ht="19.5">
      <c r="B79" s="149" t="s">
        <v>213</v>
      </c>
      <c r="C79" s="13">
        <v>508</v>
      </c>
      <c r="D79" s="12">
        <v>409</v>
      </c>
      <c r="E79" s="12">
        <v>285</v>
      </c>
      <c r="F79" s="12">
        <v>112</v>
      </c>
      <c r="G79" s="12">
        <v>73</v>
      </c>
      <c r="H79" s="12">
        <f>H76*(17-H77)</f>
        <v>0</v>
      </c>
      <c r="I79" s="155">
        <f>SUM(C79:G79)</f>
        <v>1387</v>
      </c>
      <c r="J79" s="12">
        <f>J76*(17-J77)</f>
        <v>8.2800000000000047</v>
      </c>
      <c r="K79" s="12">
        <f>K76*(17-K77)</f>
        <v>115.74193548387093</v>
      </c>
      <c r="L79" s="12">
        <f>L76*(17-L77)</f>
        <v>305.14333333333332</v>
      </c>
      <c r="M79" s="12">
        <f>M76*(17-M77)</f>
        <v>431.1</v>
      </c>
      <c r="N79" s="155">
        <f>SUM(J79:M79)</f>
        <v>860.26526881720429</v>
      </c>
      <c r="O79" s="156">
        <f>O76*(17-O77)</f>
        <v>2246.6652688172044</v>
      </c>
      <c r="P79" s="162">
        <f>P76*(17-P77)</f>
        <v>2246.6652688172044</v>
      </c>
    </row>
    <row r="80" spans="2:16" ht="19.5">
      <c r="B80" s="149" t="s">
        <v>214</v>
      </c>
      <c r="C80" s="17">
        <v>539</v>
      </c>
      <c r="D80" s="16">
        <v>437</v>
      </c>
      <c r="E80" s="16">
        <v>316</v>
      </c>
      <c r="F80" s="16">
        <v>127</v>
      </c>
      <c r="G80" s="16">
        <v>83</v>
      </c>
      <c r="H80" s="16">
        <f>H76*(18-H77)</f>
        <v>0</v>
      </c>
      <c r="I80" s="155">
        <f>SUM(C80:G80)</f>
        <v>1502</v>
      </c>
      <c r="J80" s="16">
        <f>J76*(18-J77)</f>
        <v>14.280000000000005</v>
      </c>
      <c r="K80" s="16">
        <f>K76*(18-K77)</f>
        <v>135.74193548387092</v>
      </c>
      <c r="L80" s="16">
        <f>L76*(18-L77)</f>
        <v>336.14333333333332</v>
      </c>
      <c r="M80" s="16">
        <f>M76*(18-M77)</f>
        <v>462.1</v>
      </c>
      <c r="N80" s="155">
        <f>SUM(J80:M80)</f>
        <v>948.26526881720429</v>
      </c>
      <c r="O80" s="157">
        <f>O76*(18-O77)</f>
        <v>2449.6652688172044</v>
      </c>
      <c r="P80" s="163">
        <f>P76*(18-P77)</f>
        <v>2449.6652688172044</v>
      </c>
    </row>
    <row r="81" spans="2:16" ht="20.25" thickBot="1">
      <c r="B81" s="347" t="s">
        <v>215</v>
      </c>
      <c r="C81" s="21">
        <v>570</v>
      </c>
      <c r="D81" s="20">
        <v>465</v>
      </c>
      <c r="E81" s="20">
        <v>347</v>
      </c>
      <c r="F81" s="20">
        <v>142</v>
      </c>
      <c r="G81" s="20">
        <v>93</v>
      </c>
      <c r="H81" s="20">
        <f>H76*(19-H77)</f>
        <v>0</v>
      </c>
      <c r="I81" s="164">
        <f>SUM(C81:G81)</f>
        <v>1617</v>
      </c>
      <c r="J81" s="20">
        <f>J76*(19-J77)</f>
        <v>20.280000000000005</v>
      </c>
      <c r="K81" s="20">
        <f>K76*(19-K77)</f>
        <v>155.74193548387092</v>
      </c>
      <c r="L81" s="20">
        <f>L76*(19-L77)</f>
        <v>367.14333333333332</v>
      </c>
      <c r="M81" s="20">
        <f>M76*(19-M77)</f>
        <v>493.1</v>
      </c>
      <c r="N81" s="164">
        <f>SUM(J81:M81)</f>
        <v>1036.2652688172043</v>
      </c>
      <c r="O81" s="165">
        <f>O76*(19-O77)</f>
        <v>2652.6652688172044</v>
      </c>
      <c r="P81" s="166">
        <f>P76*(19-P77)</f>
        <v>2652.6652688172044</v>
      </c>
    </row>
    <row r="82" spans="2:16" ht="15.75" thickBot="1">
      <c r="B82" s="24"/>
      <c r="C82" s="25"/>
      <c r="D82" s="25"/>
      <c r="E82" s="25"/>
      <c r="F82" s="25"/>
      <c r="G82" s="25"/>
      <c r="H82" s="25"/>
      <c r="I82" s="26"/>
      <c r="J82" s="25"/>
      <c r="K82" s="25"/>
      <c r="L82" s="25"/>
      <c r="M82" s="25"/>
      <c r="N82" s="26"/>
      <c r="O82" s="27"/>
      <c r="P82" s="27"/>
    </row>
    <row r="83" spans="2:16" ht="24" thickBot="1">
      <c r="B83" s="473" t="s">
        <v>430</v>
      </c>
      <c r="C83" s="474"/>
      <c r="D83" s="474"/>
      <c r="E83" s="474"/>
      <c r="F83" s="474"/>
      <c r="G83" s="474"/>
      <c r="H83" s="474"/>
      <c r="I83" s="474"/>
      <c r="J83" s="474"/>
      <c r="K83" s="474"/>
      <c r="L83" s="470" t="s">
        <v>145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ht="15">
      <c r="B86" s="148" t="s">
        <v>211</v>
      </c>
      <c r="C86" s="146">
        <v>31</v>
      </c>
      <c r="D86" s="8">
        <v>31</v>
      </c>
      <c r="E86" s="8">
        <v>31</v>
      </c>
      <c r="F86" s="8">
        <v>23</v>
      </c>
      <c r="G86" s="8">
        <v>10</v>
      </c>
      <c r="H86" s="8">
        <v>4</v>
      </c>
      <c r="I86" s="168">
        <f>SUM(C86:G86)</f>
        <v>126</v>
      </c>
      <c r="J86" s="8"/>
      <c r="K86" s="8"/>
      <c r="L86" s="8"/>
      <c r="M86" s="8"/>
      <c r="N86" s="168">
        <f>SUM(J86:M86)</f>
        <v>0</v>
      </c>
      <c r="O86" s="167">
        <f>SUM(C86:H86,J86:M86)</f>
        <v>130</v>
      </c>
      <c r="P86" s="169">
        <f>I86+N86</f>
        <v>126</v>
      </c>
    </row>
    <row r="87" spans="2:16" ht="19.5">
      <c r="B87" s="149" t="s">
        <v>485</v>
      </c>
      <c r="C87" s="147">
        <v>2.3903225806451616</v>
      </c>
      <c r="D87" s="10">
        <v>1.3357142857142856</v>
      </c>
      <c r="E87" s="10">
        <v>5.7709677419354852</v>
      </c>
      <c r="F87" s="10">
        <v>9.7933333333333312</v>
      </c>
      <c r="G87" s="10">
        <v>14.25806451612903</v>
      </c>
      <c r="H87" s="10">
        <v>17.203333333333337</v>
      </c>
      <c r="I87" s="153">
        <f>(C86*C87+D86*D87+E86*E87+F86*F87+G86*G87)/I86</f>
        <v>5.2558290054372998</v>
      </c>
      <c r="J87" s="10"/>
      <c r="K87" s="95"/>
      <c r="L87" s="95"/>
      <c r="M87" s="95"/>
      <c r="N87" s="153"/>
      <c r="O87" s="154">
        <f>(C87*C86+D87*D86+E87*E86+F87*F86+G87*G86+H87*H86+J87*J86+K87*K86+L87*L86+M87*M86)/O86</f>
        <v>5.6234445232187165</v>
      </c>
      <c r="P87" s="161">
        <f>(I87*I86+N87*N86)/P86</f>
        <v>5.2558290054372998</v>
      </c>
    </row>
    <row r="88" spans="2:16" ht="19.5">
      <c r="B88" s="149" t="s">
        <v>212</v>
      </c>
      <c r="C88" s="13">
        <f t="shared" ref="C88:H88" si="4">C86*(13-C87)</f>
        <v>328.9</v>
      </c>
      <c r="D88" s="12">
        <f t="shared" si="4"/>
        <v>361.59285714285716</v>
      </c>
      <c r="E88" s="12">
        <f t="shared" si="4"/>
        <v>224.09999999999997</v>
      </c>
      <c r="F88" s="12">
        <f t="shared" si="4"/>
        <v>73.753333333333387</v>
      </c>
      <c r="G88" s="12">
        <f t="shared" si="4"/>
        <v>-12.580645161290303</v>
      </c>
      <c r="H88" s="12">
        <f t="shared" si="4"/>
        <v>-16.813333333333347</v>
      </c>
      <c r="I88" s="155">
        <f>SUM(C88:G88)</f>
        <v>975.76554531490024</v>
      </c>
      <c r="J88" s="12">
        <f>J86*(13-J87)</f>
        <v>0</v>
      </c>
      <c r="K88" s="12">
        <f>K86*(13-K87)</f>
        <v>0</v>
      </c>
      <c r="L88" s="12">
        <f>L86*(13-L87)</f>
        <v>0</v>
      </c>
      <c r="M88" s="12">
        <f>M86*(13-M87)</f>
        <v>0</v>
      </c>
      <c r="N88" s="155">
        <f>SUM(J88:M88)</f>
        <v>0</v>
      </c>
      <c r="O88" s="156">
        <f>O86*(13-O87)</f>
        <v>958.95221198156685</v>
      </c>
      <c r="P88" s="162">
        <f>P86*(13-P87)</f>
        <v>975.76554531490024</v>
      </c>
    </row>
    <row r="89" spans="2:16" ht="19.5">
      <c r="B89" s="149" t="s">
        <v>213</v>
      </c>
      <c r="C89" s="13">
        <f t="shared" ref="C89:H89" si="5">C86*(17-C87)</f>
        <v>452.9</v>
      </c>
      <c r="D89" s="12">
        <f t="shared" si="5"/>
        <v>485.59285714285716</v>
      </c>
      <c r="E89" s="12">
        <f t="shared" si="5"/>
        <v>348.09999999999991</v>
      </c>
      <c r="F89" s="12">
        <f t="shared" si="5"/>
        <v>165.75333333333339</v>
      </c>
      <c r="G89" s="12">
        <f t="shared" si="5"/>
        <v>27.419354838709697</v>
      </c>
      <c r="H89" s="12">
        <f t="shared" si="5"/>
        <v>-0.81333333333334679</v>
      </c>
      <c r="I89" s="155">
        <f>SUM(C89:G89)</f>
        <v>1479.7655453149002</v>
      </c>
      <c r="J89" s="12">
        <f>J86*(17-J87)</f>
        <v>0</v>
      </c>
      <c r="K89" s="12">
        <f>K86*(17-K87)</f>
        <v>0</v>
      </c>
      <c r="L89" s="12">
        <f>L86*(17-L87)</f>
        <v>0</v>
      </c>
      <c r="M89" s="12">
        <f>M86*(17-M87)</f>
        <v>0</v>
      </c>
      <c r="N89" s="155">
        <f>SUM(J89:M89)</f>
        <v>0</v>
      </c>
      <c r="O89" s="156">
        <f>O86*(17-O87)</f>
        <v>1478.952211981567</v>
      </c>
      <c r="P89" s="162">
        <f>P86*(17-P87)</f>
        <v>1479.7655453149002</v>
      </c>
    </row>
    <row r="90" spans="2:16" ht="19.5">
      <c r="B90" s="149" t="s">
        <v>214</v>
      </c>
      <c r="C90" s="17">
        <f t="shared" ref="C90:H90" si="6">C86*(18-C87)</f>
        <v>483.9</v>
      </c>
      <c r="D90" s="16">
        <f t="shared" si="6"/>
        <v>516.59285714285716</v>
      </c>
      <c r="E90" s="16">
        <f t="shared" si="6"/>
        <v>379.09999999999991</v>
      </c>
      <c r="F90" s="16">
        <f t="shared" si="6"/>
        <v>188.75333333333339</v>
      </c>
      <c r="G90" s="16">
        <f t="shared" si="6"/>
        <v>37.419354838709694</v>
      </c>
      <c r="H90" s="16">
        <f t="shared" si="6"/>
        <v>3.1866666666666532</v>
      </c>
      <c r="I90" s="155">
        <f>SUM(C90:G90)</f>
        <v>1605.7655453149002</v>
      </c>
      <c r="J90" s="16">
        <f>J86*(18-J87)</f>
        <v>0</v>
      </c>
      <c r="K90" s="16">
        <f>K86*(18-K87)</f>
        <v>0</v>
      </c>
      <c r="L90" s="16">
        <f>L86*(18-L87)</f>
        <v>0</v>
      </c>
      <c r="M90" s="16">
        <f>M86*(18-M87)</f>
        <v>0</v>
      </c>
      <c r="N90" s="155">
        <f>SUM(J90:M90)</f>
        <v>0</v>
      </c>
      <c r="O90" s="157">
        <f>O86*(18-O87)</f>
        <v>1608.952211981567</v>
      </c>
      <c r="P90" s="163">
        <f>P86*(18-P87)</f>
        <v>1605.7655453149002</v>
      </c>
    </row>
    <row r="91" spans="2:16" ht="20.25" thickBot="1">
      <c r="B91" s="347" t="s">
        <v>215</v>
      </c>
      <c r="C91" s="21">
        <f t="shared" ref="C91:H91" si="7">C86*(19-C87)</f>
        <v>514.9</v>
      </c>
      <c r="D91" s="20">
        <f t="shared" si="7"/>
        <v>547.59285714285716</v>
      </c>
      <c r="E91" s="20">
        <f t="shared" si="7"/>
        <v>410.09999999999991</v>
      </c>
      <c r="F91" s="20">
        <f t="shared" si="7"/>
        <v>211.75333333333339</v>
      </c>
      <c r="G91" s="20">
        <f t="shared" si="7"/>
        <v>47.419354838709694</v>
      </c>
      <c r="H91" s="20">
        <f t="shared" si="7"/>
        <v>7.1866666666666532</v>
      </c>
      <c r="I91" s="164">
        <f>SUM(C91:G91)</f>
        <v>1731.7655453149002</v>
      </c>
      <c r="J91" s="20">
        <f>J86*(19-J87)</f>
        <v>0</v>
      </c>
      <c r="K91" s="20">
        <f>K86*(19-K87)</f>
        <v>0</v>
      </c>
      <c r="L91" s="20">
        <f>L86*(19-L87)</f>
        <v>0</v>
      </c>
      <c r="M91" s="20">
        <f>M86*(19-M87)</f>
        <v>0</v>
      </c>
      <c r="N91" s="164">
        <f>SUM(J91:M91)</f>
        <v>0</v>
      </c>
      <c r="O91" s="165">
        <f>O86*(19-O87)</f>
        <v>1738.952211981567</v>
      </c>
      <c r="P91" s="166">
        <f>P86*(19-P87)</f>
        <v>1731.7655453149002</v>
      </c>
    </row>
    <row r="92" spans="2:16" ht="15.75" thickBot="1">
      <c r="B92" s="4"/>
      <c r="C92" s="4"/>
      <c r="D92" s="4"/>
      <c r="E92" s="4"/>
      <c r="F92" s="4"/>
      <c r="G92" s="4"/>
      <c r="H92" s="4"/>
      <c r="I92" s="4"/>
      <c r="J92" s="4"/>
      <c r="K92" s="4"/>
      <c r="L92" s="4"/>
      <c r="M92" s="4"/>
      <c r="N92" s="4"/>
      <c r="O92" s="4"/>
      <c r="P92" s="4"/>
    </row>
    <row r="93" spans="2:16" ht="24" thickBot="1">
      <c r="B93" s="473" t="s">
        <v>429</v>
      </c>
      <c r="C93" s="474"/>
      <c r="D93" s="474"/>
      <c r="E93" s="474"/>
      <c r="F93" s="474"/>
      <c r="G93" s="474"/>
      <c r="H93" s="474"/>
      <c r="I93" s="474"/>
      <c r="J93" s="474"/>
      <c r="K93" s="474"/>
      <c r="L93" s="468" t="s">
        <v>233</v>
      </c>
      <c r="M93" s="468"/>
      <c r="N93" s="468"/>
      <c r="O93" s="468"/>
      <c r="P93" s="469"/>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30.75" thickBot="1">
      <c r="B95" s="466"/>
      <c r="C95" s="462"/>
      <c r="D95" s="462"/>
      <c r="E95" s="462"/>
      <c r="F95" s="462"/>
      <c r="G95" s="462"/>
      <c r="H95" s="462"/>
      <c r="I95" s="462"/>
      <c r="J95" s="462"/>
      <c r="K95" s="462"/>
      <c r="L95" s="462"/>
      <c r="M95" s="462"/>
      <c r="N95" s="462"/>
      <c r="O95" s="145" t="s">
        <v>234</v>
      </c>
      <c r="P95" s="30" t="s">
        <v>235</v>
      </c>
    </row>
    <row r="96" spans="2:16" ht="15">
      <c r="B96" s="148" t="s">
        <v>211</v>
      </c>
      <c r="C96" s="146">
        <v>31</v>
      </c>
      <c r="D96" s="8">
        <v>28</v>
      </c>
      <c r="E96" s="8">
        <v>31</v>
      </c>
      <c r="F96" s="8">
        <v>30</v>
      </c>
      <c r="G96" s="8">
        <v>15</v>
      </c>
      <c r="H96" s="8">
        <v>0</v>
      </c>
      <c r="I96" s="168">
        <f>SUM(C96:H96)</f>
        <v>135</v>
      </c>
      <c r="J96" s="8">
        <v>10</v>
      </c>
      <c r="K96" s="8">
        <v>31</v>
      </c>
      <c r="L96" s="8">
        <v>30</v>
      </c>
      <c r="M96" s="8">
        <v>31</v>
      </c>
      <c r="N96" s="168">
        <f>SUM(J96:M96)</f>
        <v>102</v>
      </c>
      <c r="O96" s="167">
        <f>SUM(C96:H96,J96:M96)</f>
        <v>237</v>
      </c>
      <c r="P96" s="169">
        <f>I96+N96</f>
        <v>237</v>
      </c>
    </row>
    <row r="97" spans="2:16" ht="19.5">
      <c r="B97" s="149" t="s">
        <v>485</v>
      </c>
      <c r="C97" s="147">
        <v>-1.9</v>
      </c>
      <c r="D97" s="10">
        <v>-0.9</v>
      </c>
      <c r="E97" s="10">
        <v>3</v>
      </c>
      <c r="F97" s="10">
        <v>8.3000000000000007</v>
      </c>
      <c r="G97" s="10">
        <v>12.1</v>
      </c>
      <c r="H97" s="10">
        <v>0</v>
      </c>
      <c r="I97" s="153">
        <f>(C96*C97+D96*D97+E96*E97+F96*F97+G96*G97)/I96</f>
        <v>3.2548148148148153</v>
      </c>
      <c r="J97" s="10">
        <v>11.8</v>
      </c>
      <c r="K97" s="95">
        <v>8.1999999999999993</v>
      </c>
      <c r="L97" s="95">
        <v>3.7</v>
      </c>
      <c r="M97" s="95">
        <v>-0.2</v>
      </c>
      <c r="N97" s="153">
        <f>(J96*J97+K96*K97+L96*L97+M96*M97)/N96</f>
        <v>4.6764705882352944</v>
      </c>
      <c r="O97" s="154">
        <f>(C97*C96+D97*D96+E97*E96+F97*F96+G97*G96+H97*H96+J97*J96+K97*K96+L97*L96+M97*M96)/O96</f>
        <v>3.8666666666666671</v>
      </c>
      <c r="P97" s="161">
        <f>(I97*I96+N97*N96)/P96</f>
        <v>3.8666666666666671</v>
      </c>
    </row>
    <row r="98" spans="2:16" ht="19.5">
      <c r="B98" s="149" t="s">
        <v>212</v>
      </c>
      <c r="C98" s="13">
        <f t="shared" ref="C98:H98" si="8">C96*(13-C97)</f>
        <v>461.90000000000003</v>
      </c>
      <c r="D98" s="12">
        <f t="shared" si="8"/>
        <v>389.2</v>
      </c>
      <c r="E98" s="12">
        <f t="shared" si="8"/>
        <v>310</v>
      </c>
      <c r="F98" s="12">
        <f t="shared" si="8"/>
        <v>140.99999999999997</v>
      </c>
      <c r="G98" s="12">
        <f t="shared" si="8"/>
        <v>13.500000000000005</v>
      </c>
      <c r="H98" s="12">
        <f t="shared" si="8"/>
        <v>0</v>
      </c>
      <c r="I98" s="155">
        <f>SUM(C98:G98)</f>
        <v>1315.6</v>
      </c>
      <c r="J98" s="12">
        <f>J96*(13-J97)</f>
        <v>11.999999999999993</v>
      </c>
      <c r="K98" s="12">
        <f>K96*(13-K97)</f>
        <v>148.80000000000001</v>
      </c>
      <c r="L98" s="12">
        <f>L96*(13-L97)</f>
        <v>279</v>
      </c>
      <c r="M98" s="12">
        <f>M96*(13-M97)</f>
        <v>409.2</v>
      </c>
      <c r="N98" s="155">
        <f>SUM(J98:M98)</f>
        <v>849</v>
      </c>
      <c r="O98" s="156">
        <f>O96*(13-O97)</f>
        <v>2164.6</v>
      </c>
      <c r="P98" s="162">
        <f>P96*(13-P97)</f>
        <v>2164.6</v>
      </c>
    </row>
    <row r="99" spans="2:16" ht="19.5">
      <c r="B99" s="149" t="s">
        <v>213</v>
      </c>
      <c r="C99" s="13">
        <f t="shared" ref="C99:H99" si="9">C96*(17-C97)</f>
        <v>585.9</v>
      </c>
      <c r="D99" s="12">
        <f t="shared" si="9"/>
        <v>501.19999999999993</v>
      </c>
      <c r="E99" s="12">
        <f t="shared" si="9"/>
        <v>434</v>
      </c>
      <c r="F99" s="12">
        <f t="shared" si="9"/>
        <v>261</v>
      </c>
      <c r="G99" s="12">
        <f t="shared" si="9"/>
        <v>73.5</v>
      </c>
      <c r="H99" s="12">
        <f t="shared" si="9"/>
        <v>0</v>
      </c>
      <c r="I99" s="155">
        <f>SUM(C99:G99)</f>
        <v>1855.6</v>
      </c>
      <c r="J99" s="12">
        <f>J96*(17-J97)</f>
        <v>51.999999999999993</v>
      </c>
      <c r="K99" s="12">
        <f>K96*(17-K97)</f>
        <v>272.8</v>
      </c>
      <c r="L99" s="12">
        <f>L96*(17-L97)</f>
        <v>399</v>
      </c>
      <c r="M99" s="12">
        <f>M96*(17-M97)</f>
        <v>533.19999999999993</v>
      </c>
      <c r="N99" s="155">
        <f>SUM(J99:M99)</f>
        <v>1257</v>
      </c>
      <c r="O99" s="156">
        <f>O96*(17-O97)</f>
        <v>3112.6</v>
      </c>
      <c r="P99" s="162">
        <f>P96*(17-P97)</f>
        <v>3112.6</v>
      </c>
    </row>
    <row r="100" spans="2:16" ht="19.5">
      <c r="B100" s="149" t="s">
        <v>214</v>
      </c>
      <c r="C100" s="17">
        <f t="shared" ref="C100:H100" si="10">C96*(18-C97)</f>
        <v>616.9</v>
      </c>
      <c r="D100" s="16">
        <f t="shared" si="10"/>
        <v>529.19999999999993</v>
      </c>
      <c r="E100" s="16">
        <f t="shared" si="10"/>
        <v>465</v>
      </c>
      <c r="F100" s="16">
        <f t="shared" si="10"/>
        <v>291</v>
      </c>
      <c r="G100" s="16">
        <f t="shared" si="10"/>
        <v>88.5</v>
      </c>
      <c r="H100" s="16">
        <f t="shared" si="10"/>
        <v>0</v>
      </c>
      <c r="I100" s="155">
        <f>SUM(C100:G100)</f>
        <v>1990.6</v>
      </c>
      <c r="J100" s="16">
        <f>J96*(18-J97)</f>
        <v>61.999999999999993</v>
      </c>
      <c r="K100" s="16">
        <f>K96*(18-K97)</f>
        <v>303.8</v>
      </c>
      <c r="L100" s="16">
        <f>L96*(18-L97)</f>
        <v>429</v>
      </c>
      <c r="M100" s="16">
        <f>M96*(18-M97)</f>
        <v>564.19999999999993</v>
      </c>
      <c r="N100" s="155">
        <f>SUM(J100:M100)</f>
        <v>1359</v>
      </c>
      <c r="O100" s="157">
        <f>O96*(18-O97)</f>
        <v>3349.6</v>
      </c>
      <c r="P100" s="163">
        <f>P96*(18-P97)</f>
        <v>3349.6</v>
      </c>
    </row>
    <row r="101" spans="2:16" ht="20.25" thickBot="1">
      <c r="B101" s="347" t="s">
        <v>215</v>
      </c>
      <c r="C101" s="21">
        <f t="shared" ref="C101:H101" si="11">C96*(19-C97)</f>
        <v>647.9</v>
      </c>
      <c r="D101" s="20">
        <f t="shared" si="11"/>
        <v>557.19999999999993</v>
      </c>
      <c r="E101" s="20">
        <f t="shared" si="11"/>
        <v>496</v>
      </c>
      <c r="F101" s="20">
        <f t="shared" si="11"/>
        <v>321</v>
      </c>
      <c r="G101" s="20">
        <f t="shared" si="11"/>
        <v>103.5</v>
      </c>
      <c r="H101" s="20">
        <f t="shared" si="11"/>
        <v>0</v>
      </c>
      <c r="I101" s="164">
        <f>SUM(C101:G101)</f>
        <v>2125.6</v>
      </c>
      <c r="J101" s="20">
        <f>J96*(19-J97)</f>
        <v>72</v>
      </c>
      <c r="K101" s="20">
        <f>K96*(19-K97)</f>
        <v>334.8</v>
      </c>
      <c r="L101" s="20">
        <f>L96*(19-L97)</f>
        <v>459</v>
      </c>
      <c r="M101" s="20">
        <f>M96*(19-M97)</f>
        <v>595.19999999999993</v>
      </c>
      <c r="N101" s="164">
        <f>SUM(J101:M101)</f>
        <v>1461</v>
      </c>
      <c r="O101" s="165">
        <f>O96*(19-O97)</f>
        <v>3586.6</v>
      </c>
      <c r="P101" s="166">
        <f>P96*(19-P97)</f>
        <v>3586.6</v>
      </c>
    </row>
    <row r="102" spans="2:16" ht="15.75" thickBot="1">
      <c r="B102" s="4"/>
      <c r="C102" s="4"/>
      <c r="D102" s="4"/>
      <c r="E102" s="4"/>
      <c r="F102" s="4"/>
      <c r="G102" s="4"/>
      <c r="H102" s="4"/>
      <c r="I102" s="4"/>
      <c r="J102" s="28"/>
      <c r="K102" s="4"/>
      <c r="L102" s="4"/>
      <c r="M102" s="4"/>
      <c r="N102" s="4"/>
      <c r="O102" s="4"/>
      <c r="P102" s="4"/>
    </row>
    <row r="103" spans="2:16" ht="24" thickBot="1">
      <c r="B103" s="170" t="s">
        <v>236</v>
      </c>
      <c r="C103" s="458" t="s">
        <v>237</v>
      </c>
      <c r="D103" s="458"/>
      <c r="E103" s="458"/>
      <c r="F103" s="458"/>
      <c r="G103" s="458"/>
      <c r="H103" s="458"/>
      <c r="I103" s="458"/>
      <c r="J103" s="458"/>
      <c r="K103" s="458"/>
      <c r="L103" s="458"/>
      <c r="M103" s="459"/>
      <c r="N103" s="459"/>
      <c r="O103" s="459"/>
      <c r="P103" s="460"/>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30.75" thickBot="1">
      <c r="B105" s="466"/>
      <c r="C105" s="462"/>
      <c r="D105" s="462"/>
      <c r="E105" s="462"/>
      <c r="F105" s="462"/>
      <c r="G105" s="462"/>
      <c r="H105" s="462"/>
      <c r="I105" s="462"/>
      <c r="J105" s="462"/>
      <c r="K105" s="462"/>
      <c r="L105" s="462"/>
      <c r="M105" s="462"/>
      <c r="N105" s="462"/>
      <c r="O105" s="145" t="s">
        <v>234</v>
      </c>
      <c r="P105" s="30" t="s">
        <v>235</v>
      </c>
    </row>
    <row r="106" spans="2:16" ht="15">
      <c r="B106" s="174">
        <v>2007</v>
      </c>
      <c r="C106" s="173">
        <f>C11/C$101</f>
        <v>0.67464114832535882</v>
      </c>
      <c r="D106" s="172">
        <f t="shared" ref="D106:P106" si="12">D11/D$101</f>
        <v>0.73366834170854278</v>
      </c>
      <c r="E106" s="172">
        <f t="shared" si="12"/>
        <v>0.75624999999999998</v>
      </c>
      <c r="F106" s="172">
        <f t="shared" si="12"/>
        <v>0.40186915887850466</v>
      </c>
      <c r="G106" s="172">
        <f t="shared" si="12"/>
        <v>0</v>
      </c>
      <c r="H106" s="172"/>
      <c r="I106" s="172">
        <f t="shared" si="12"/>
        <v>0.63511479111780211</v>
      </c>
      <c r="J106" s="172">
        <f t="shared" si="12"/>
        <v>0</v>
      </c>
      <c r="K106" s="172">
        <f t="shared" si="12"/>
        <v>0.92293906810035842</v>
      </c>
      <c r="L106" s="172">
        <f t="shared" si="12"/>
        <v>1.0239651416122004</v>
      </c>
      <c r="M106" s="172">
        <f t="shared" si="12"/>
        <v>0.94791666666666663</v>
      </c>
      <c r="N106" s="172">
        <f t="shared" si="12"/>
        <v>0.91937029431895945</v>
      </c>
      <c r="O106" s="172">
        <f t="shared" si="12"/>
        <v>0.75046004572575709</v>
      </c>
      <c r="P106" s="358">
        <f t="shared" si="12"/>
        <v>0.75046004572575709</v>
      </c>
    </row>
    <row r="107" spans="2:16" ht="15">
      <c r="B107" s="175">
        <f t="shared" ref="B107:B112" si="13">B106+1</f>
        <v>2008</v>
      </c>
      <c r="C107" s="34">
        <f>C21/C$101</f>
        <v>0.78098471986417661</v>
      </c>
      <c r="D107" s="33">
        <f t="shared" ref="D107:P107" si="14">D21/D$101</f>
        <v>0.72146446518305829</v>
      </c>
      <c r="E107" s="33">
        <f t="shared" si="14"/>
        <v>0.88508064516129037</v>
      </c>
      <c r="F107" s="33">
        <f t="shared" si="14"/>
        <v>0.9190031152647975</v>
      </c>
      <c r="G107" s="33">
        <f t="shared" si="14"/>
        <v>0</v>
      </c>
      <c r="H107" s="33"/>
      <c r="I107" s="33">
        <f t="shared" si="14"/>
        <v>0.77248776815957854</v>
      </c>
      <c r="J107" s="33">
        <f t="shared" si="14"/>
        <v>1.7916666666666667</v>
      </c>
      <c r="K107" s="33">
        <f t="shared" si="14"/>
        <v>0.94982078853046592</v>
      </c>
      <c r="L107" s="33">
        <f t="shared" si="14"/>
        <v>0.9041394335511983</v>
      </c>
      <c r="M107" s="33">
        <f t="shared" si="14"/>
        <v>0.89213709677419362</v>
      </c>
      <c r="N107" s="33">
        <f t="shared" si="14"/>
        <v>0.95345653661875429</v>
      </c>
      <c r="O107" s="33">
        <f t="shared" si="14"/>
        <v>0.84545251770479013</v>
      </c>
      <c r="P107" s="35">
        <f t="shared" si="14"/>
        <v>0.84545251770479013</v>
      </c>
    </row>
    <row r="108" spans="2:16" ht="15">
      <c r="B108" s="175">
        <f t="shared" si="13"/>
        <v>2009</v>
      </c>
      <c r="C108" s="34">
        <f>C31/C$101</f>
        <v>1.0371970983176417</v>
      </c>
      <c r="D108" s="33">
        <f t="shared" ref="D108:P108" si="15">D31/D$101</f>
        <v>0.89195979899497502</v>
      </c>
      <c r="E108" s="33">
        <f t="shared" si="15"/>
        <v>0.85282258064516125</v>
      </c>
      <c r="F108" s="33">
        <f t="shared" si="15"/>
        <v>0.29906542056074764</v>
      </c>
      <c r="G108" s="33">
        <f t="shared" si="15"/>
        <v>0.30917874396135264</v>
      </c>
      <c r="H108" s="33"/>
      <c r="I108" s="33">
        <f t="shared" si="15"/>
        <v>0.80918328942416262</v>
      </c>
      <c r="J108" s="33">
        <f t="shared" si="15"/>
        <v>0</v>
      </c>
      <c r="K108" s="33">
        <f t="shared" si="15"/>
        <v>0.9707287933094384</v>
      </c>
      <c r="L108" s="33">
        <f t="shared" si="15"/>
        <v>0.83660130718954251</v>
      </c>
      <c r="M108" s="33">
        <f t="shared" si="15"/>
        <v>1.004704301075269</v>
      </c>
      <c r="N108" s="33">
        <f t="shared" si="15"/>
        <v>0.89459274469541405</v>
      </c>
      <c r="O108" s="33">
        <f t="shared" si="15"/>
        <v>0.84567557017788431</v>
      </c>
      <c r="P108" s="35">
        <f t="shared" si="15"/>
        <v>0.84567557017788431</v>
      </c>
    </row>
    <row r="109" spans="2:16" ht="15">
      <c r="B109" s="175">
        <f t="shared" si="13"/>
        <v>2010</v>
      </c>
      <c r="C109" s="34">
        <f>C41/C$101</f>
        <v>1.0726964037660134</v>
      </c>
      <c r="D109" s="33">
        <f t="shared" ref="D109:O109" si="16">D41/D$101</f>
        <v>0.99246231155778908</v>
      </c>
      <c r="E109" s="33">
        <f t="shared" si="16"/>
        <v>0.91532258064516125</v>
      </c>
      <c r="F109" s="33">
        <f t="shared" si="16"/>
        <v>0.78816199376947038</v>
      </c>
      <c r="G109" s="33">
        <f t="shared" si="16"/>
        <v>1.4782608695652173</v>
      </c>
      <c r="H109" s="33"/>
      <c r="I109" s="33">
        <f t="shared" si="16"/>
        <v>0.99171998494542724</v>
      </c>
      <c r="J109" s="33">
        <f t="shared" si="16"/>
        <v>1.6666666666666667</v>
      </c>
      <c r="K109" s="33">
        <f t="shared" si="16"/>
        <v>1.081242532855436</v>
      </c>
      <c r="L109" s="33">
        <f t="shared" si="16"/>
        <v>0.87581699346405228</v>
      </c>
      <c r="M109" s="33">
        <f t="shared" si="16"/>
        <v>1.2231182795698927</v>
      </c>
      <c r="N109" s="33">
        <f t="shared" si="16"/>
        <v>1.1033538672142369</v>
      </c>
      <c r="O109" s="33">
        <f t="shared" si="16"/>
        <v>1.0369430658562426</v>
      </c>
      <c r="P109" s="35">
        <f>P41/P$101</f>
        <v>1.0369430658562426</v>
      </c>
    </row>
    <row r="110" spans="2:16" ht="15">
      <c r="B110" s="175">
        <f t="shared" si="13"/>
        <v>2011</v>
      </c>
      <c r="C110" s="34">
        <f>C51/C$101</f>
        <v>0.91372125327982712</v>
      </c>
      <c r="D110" s="33">
        <f t="shared" ref="D110:P110" si="17">D51/D$101</f>
        <v>0.98887293610911708</v>
      </c>
      <c r="E110" s="33">
        <f t="shared" si="17"/>
        <v>0.842741935483871</v>
      </c>
      <c r="F110" s="33">
        <f t="shared" si="17"/>
        <v>0.68847352024922115</v>
      </c>
      <c r="G110" s="33">
        <f t="shared" si="17"/>
        <v>0.57004830917874394</v>
      </c>
      <c r="H110" s="33"/>
      <c r="I110" s="33">
        <f t="shared" si="17"/>
        <v>0.86610839292435082</v>
      </c>
      <c r="J110" s="33">
        <f t="shared" si="17"/>
        <v>0</v>
      </c>
      <c r="K110" s="33">
        <f t="shared" si="17"/>
        <v>0.85125448028673834</v>
      </c>
      <c r="L110" s="33">
        <f t="shared" si="17"/>
        <v>0.98910675381263613</v>
      </c>
      <c r="M110" s="33">
        <f t="shared" si="17"/>
        <v>0.81989247311827962</v>
      </c>
      <c r="N110" s="33">
        <f t="shared" si="17"/>
        <v>0.83983572895277203</v>
      </c>
      <c r="O110" s="33">
        <f t="shared" si="17"/>
        <v>0.85496012937043442</v>
      </c>
      <c r="P110" s="35">
        <f t="shared" si="17"/>
        <v>0.85496012937043442</v>
      </c>
    </row>
    <row r="111" spans="2:16" ht="15">
      <c r="B111" s="175">
        <f t="shared" si="13"/>
        <v>2012</v>
      </c>
      <c r="C111" s="34">
        <f>C61/C$101</f>
        <v>0.80413644080876678</v>
      </c>
      <c r="D111" s="33">
        <f t="shared" ref="D111:P111" si="18">D61/D$101</f>
        <v>0.82914572864321623</v>
      </c>
      <c r="E111" s="33">
        <f t="shared" si="18"/>
        <v>0.73185483870967738</v>
      </c>
      <c r="F111" s="33">
        <f t="shared" si="18"/>
        <v>0.86915887850467288</v>
      </c>
      <c r="G111" s="33">
        <f t="shared" si="18"/>
        <v>0.30917874396135264</v>
      </c>
      <c r="H111" s="33"/>
      <c r="I111" s="33">
        <f t="shared" si="18"/>
        <v>0.77954459917199848</v>
      </c>
      <c r="J111" s="33">
        <f t="shared" si="18"/>
        <v>0.5</v>
      </c>
      <c r="K111" s="33">
        <f t="shared" si="18"/>
        <v>0.85424133811230585</v>
      </c>
      <c r="L111" s="33">
        <f t="shared" si="18"/>
        <v>0.88888888888888884</v>
      </c>
      <c r="M111" s="33">
        <f t="shared" si="18"/>
        <v>0.93750000000000011</v>
      </c>
      <c r="N111" s="33">
        <f t="shared" si="18"/>
        <v>0.88158795345653662</v>
      </c>
      <c r="O111" s="33">
        <f t="shared" si="18"/>
        <v>0.82869570066358123</v>
      </c>
      <c r="P111" s="35">
        <f t="shared" si="18"/>
        <v>0.82033123292254495</v>
      </c>
    </row>
    <row r="112" spans="2:16" ht="15">
      <c r="B112" s="175">
        <f t="shared" si="13"/>
        <v>2013</v>
      </c>
      <c r="C112" s="34">
        <f>C71/C$101</f>
        <v>0.89056953233523695</v>
      </c>
      <c r="D112" s="33">
        <f t="shared" ref="D112:P112" si="19">D71/D$101</f>
        <v>0.95477386934673381</v>
      </c>
      <c r="E112" s="33">
        <f t="shared" si="19"/>
        <v>1.1875</v>
      </c>
      <c r="F112" s="33">
        <f t="shared" si="19"/>
        <v>0.74454828660436134</v>
      </c>
      <c r="G112" s="33">
        <f t="shared" si="19"/>
        <v>1.1400966183574879</v>
      </c>
      <c r="H112" s="33"/>
      <c r="I112" s="33">
        <f t="shared" si="19"/>
        <v>0.96678584870154316</v>
      </c>
      <c r="J112" s="33">
        <f t="shared" si="19"/>
        <v>1.25</v>
      </c>
      <c r="K112" s="33">
        <f t="shared" si="19"/>
        <v>0.85424133811230585</v>
      </c>
      <c r="L112" s="33">
        <f t="shared" si="19"/>
        <v>0.92156862745098034</v>
      </c>
      <c r="M112" s="33">
        <f t="shared" si="19"/>
        <v>0.89045698924731198</v>
      </c>
      <c r="N112" s="33">
        <f t="shared" si="19"/>
        <v>0.90965092402464065</v>
      </c>
      <c r="O112" s="33">
        <f t="shared" si="19"/>
        <v>0.94303797468354433</v>
      </c>
      <c r="P112" s="35">
        <f t="shared" si="19"/>
        <v>0.94303797468354433</v>
      </c>
    </row>
    <row r="113" spans="2:16" ht="15">
      <c r="B113" s="175">
        <f>B112+1</f>
        <v>2014</v>
      </c>
      <c r="C113" s="34">
        <f>C81/C$101</f>
        <v>0.87976539589442815</v>
      </c>
      <c r="D113" s="33">
        <f t="shared" ref="D113:P113" si="20">D81/D$101</f>
        <v>0.83452979181622411</v>
      </c>
      <c r="E113" s="33">
        <f t="shared" si="20"/>
        <v>0.69959677419354838</v>
      </c>
      <c r="F113" s="33">
        <f t="shared" si="20"/>
        <v>0.44236760124610591</v>
      </c>
      <c r="G113" s="33">
        <f t="shared" si="20"/>
        <v>0.89855072463768115</v>
      </c>
      <c r="H113" s="33"/>
      <c r="I113" s="33">
        <f t="shared" si="20"/>
        <v>0.76072638313887841</v>
      </c>
      <c r="J113" s="33">
        <f t="shared" si="20"/>
        <v>0.28166666666666673</v>
      </c>
      <c r="K113" s="33">
        <f t="shared" si="20"/>
        <v>0.46517901876902901</v>
      </c>
      <c r="L113" s="33">
        <f t="shared" si="20"/>
        <v>0.79987654320987656</v>
      </c>
      <c r="M113" s="33">
        <f t="shared" si="20"/>
        <v>0.82846102150537648</v>
      </c>
      <c r="N113" s="33">
        <f t="shared" si="20"/>
        <v>0.70928492047721037</v>
      </c>
      <c r="O113" s="33">
        <f t="shared" si="20"/>
        <v>0.73960443562627687</v>
      </c>
      <c r="P113" s="35">
        <f t="shared" si="20"/>
        <v>0.73960443562627687</v>
      </c>
    </row>
    <row r="114" spans="2:16" ht="15.75" thickBot="1">
      <c r="B114" s="176">
        <f>B113+1</f>
        <v>2015</v>
      </c>
      <c r="C114" s="37">
        <f>C91/C$101</f>
        <v>0.79472140762463339</v>
      </c>
      <c r="D114" s="36">
        <f t="shared" ref="D114:O114" si="21">D91/D$101</f>
        <v>0.98275817864834392</v>
      </c>
      <c r="E114" s="36">
        <f t="shared" si="21"/>
        <v>0.82681451612903212</v>
      </c>
      <c r="F114" s="36">
        <f t="shared" si="21"/>
        <v>0.659667705088266</v>
      </c>
      <c r="G114" s="36">
        <f t="shared" si="21"/>
        <v>0.45815801776531107</v>
      </c>
      <c r="H114" s="36"/>
      <c r="I114" s="36">
        <f t="shared" si="21"/>
        <v>0.81471845376124408</v>
      </c>
      <c r="J114" s="36">
        <f t="shared" si="21"/>
        <v>0</v>
      </c>
      <c r="K114" s="36">
        <f t="shared" si="21"/>
        <v>0</v>
      </c>
      <c r="L114" s="36">
        <f t="shared" si="21"/>
        <v>0</v>
      </c>
      <c r="M114" s="36">
        <f t="shared" si="21"/>
        <v>0</v>
      </c>
      <c r="N114" s="36">
        <f t="shared" si="21"/>
        <v>0</v>
      </c>
      <c r="O114" s="36">
        <f t="shared" si="21"/>
        <v>0.48484698934410503</v>
      </c>
      <c r="P114" s="38"/>
    </row>
    <row r="115" spans="2:16" ht="13.5" thickBot="1"/>
    <row r="116" spans="2:16" ht="18.75" thickBot="1">
      <c r="B116" s="181" t="s">
        <v>236</v>
      </c>
      <c r="C116" s="478" t="s">
        <v>71</v>
      </c>
      <c r="D116" s="479"/>
      <c r="E116" s="479"/>
      <c r="F116" s="479"/>
      <c r="G116" s="479"/>
      <c r="H116" s="479"/>
      <c r="I116" s="479"/>
      <c r="J116" s="479"/>
      <c r="K116" s="479"/>
      <c r="L116" s="479"/>
      <c r="M116" s="480"/>
      <c r="N116" s="480"/>
      <c r="O116" s="480"/>
      <c r="P116" s="481"/>
    </row>
    <row r="117" spans="2:16" ht="15.75">
      <c r="B117" s="475" t="s">
        <v>195</v>
      </c>
      <c r="C117" s="456" t="s">
        <v>196</v>
      </c>
      <c r="D117" s="456" t="s">
        <v>197</v>
      </c>
      <c r="E117" s="456" t="s">
        <v>198</v>
      </c>
      <c r="F117" s="456" t="s">
        <v>199</v>
      </c>
      <c r="G117" s="456" t="s">
        <v>200</v>
      </c>
      <c r="H117" s="456" t="s">
        <v>201</v>
      </c>
      <c r="I117" s="467" t="s">
        <v>202</v>
      </c>
      <c r="J117" s="456" t="s">
        <v>203</v>
      </c>
      <c r="K117" s="456" t="s">
        <v>204</v>
      </c>
      <c r="L117" s="456" t="s">
        <v>205</v>
      </c>
      <c r="M117" s="456" t="s">
        <v>206</v>
      </c>
      <c r="N117" s="467" t="s">
        <v>207</v>
      </c>
      <c r="O117" s="456" t="s">
        <v>208</v>
      </c>
      <c r="P117" s="457"/>
    </row>
    <row r="118" spans="2:16" ht="32.25" thickBot="1">
      <c r="B118" s="476"/>
      <c r="C118" s="477"/>
      <c r="D118" s="477"/>
      <c r="E118" s="477"/>
      <c r="F118" s="477"/>
      <c r="G118" s="477"/>
      <c r="H118" s="477"/>
      <c r="I118" s="477"/>
      <c r="J118" s="477"/>
      <c r="K118" s="477"/>
      <c r="L118" s="477"/>
      <c r="M118" s="477"/>
      <c r="N118" s="477"/>
      <c r="O118" s="183" t="s">
        <v>234</v>
      </c>
      <c r="P118" s="30" t="s">
        <v>235</v>
      </c>
    </row>
    <row r="119" spans="2:16" ht="15">
      <c r="B119" s="174">
        <v>2007</v>
      </c>
      <c r="C119" s="184">
        <f>C7/C$97</f>
        <v>-2.5789473684210531</v>
      </c>
      <c r="D119" s="182">
        <f t="shared" ref="D119:P119" si="22">D7/D$97</f>
        <v>-4.8888888888888893</v>
      </c>
      <c r="E119" s="182">
        <f t="shared" si="22"/>
        <v>2.3000000000000003</v>
      </c>
      <c r="F119" s="182">
        <f t="shared" si="22"/>
        <v>1.2530120481927711</v>
      </c>
      <c r="G119" s="182">
        <f t="shared" si="22"/>
        <v>0</v>
      </c>
      <c r="H119" s="182"/>
      <c r="I119" s="182">
        <f t="shared" si="22"/>
        <v>1.8873138695623901</v>
      </c>
      <c r="J119" s="182">
        <f t="shared" si="22"/>
        <v>0</v>
      </c>
      <c r="K119" s="182">
        <f t="shared" si="22"/>
        <v>0.86585365853658536</v>
      </c>
      <c r="L119" s="182">
        <f t="shared" si="22"/>
        <v>0.91891891891891886</v>
      </c>
      <c r="M119" s="182">
        <f t="shared" si="22"/>
        <v>-4</v>
      </c>
      <c r="N119" s="182">
        <f t="shared" si="22"/>
        <v>0.76538711776187385</v>
      </c>
      <c r="O119" s="182">
        <f t="shared" si="22"/>
        <v>1.2882543103448274</v>
      </c>
      <c r="P119" s="357">
        <f t="shared" si="22"/>
        <v>1.2882543103448274</v>
      </c>
    </row>
    <row r="120" spans="2:16" ht="15">
      <c r="B120" s="175">
        <v>2008</v>
      </c>
      <c r="C120" s="87">
        <f>C17/C$97</f>
        <v>-1.4210526315789476</v>
      </c>
      <c r="D120" s="85">
        <f t="shared" ref="D120:P120" si="23">D17/D$97</f>
        <v>-5.2222222222222223</v>
      </c>
      <c r="E120" s="85">
        <f t="shared" si="23"/>
        <v>1.5999999999999999</v>
      </c>
      <c r="F120" s="85">
        <f t="shared" si="23"/>
        <v>1.1084337349397588</v>
      </c>
      <c r="G120" s="85">
        <f t="shared" si="23"/>
        <v>0</v>
      </c>
      <c r="H120" s="85"/>
      <c r="I120" s="85">
        <f t="shared" si="23"/>
        <v>1.6388541192535273</v>
      </c>
      <c r="J120" s="85">
        <f t="shared" si="23"/>
        <v>0.88135593220338981</v>
      </c>
      <c r="K120" s="85">
        <f t="shared" si="23"/>
        <v>1.0609756097560976</v>
      </c>
      <c r="L120" s="85">
        <f t="shared" si="23"/>
        <v>1.4054054054054055</v>
      </c>
      <c r="M120" s="85">
        <f t="shared" si="23"/>
        <v>-9.4999999999999982</v>
      </c>
      <c r="N120" s="85">
        <f t="shared" si="23"/>
        <v>1.2802210074648799</v>
      </c>
      <c r="O120" s="85">
        <f t="shared" si="23"/>
        <v>1.459099194895944</v>
      </c>
      <c r="P120" s="88">
        <f t="shared" si="23"/>
        <v>1.459099194895944</v>
      </c>
    </row>
    <row r="121" spans="2:16" ht="15">
      <c r="B121" s="175">
        <v>2009</v>
      </c>
      <c r="C121" s="87">
        <f>C27/C$97</f>
        <v>1.4210526315789476</v>
      </c>
      <c r="D121" s="85">
        <f t="shared" ref="D121:P121" si="24">D27/D$97</f>
        <v>-1.3333333333333333</v>
      </c>
      <c r="E121" s="85">
        <f t="shared" si="24"/>
        <v>1.7666666666666666</v>
      </c>
      <c r="F121" s="85">
        <f t="shared" si="24"/>
        <v>1.506024096385542</v>
      </c>
      <c r="G121" s="85">
        <f t="shared" si="24"/>
        <v>1.0413223140495869</v>
      </c>
      <c r="H121" s="85"/>
      <c r="I121" s="85">
        <f t="shared" si="24"/>
        <v>1.0186307775065171</v>
      </c>
      <c r="J121" s="85">
        <f t="shared" si="24"/>
        <v>0</v>
      </c>
      <c r="K121" s="85">
        <f t="shared" si="24"/>
        <v>1.0365853658536586</v>
      </c>
      <c r="L121" s="85">
        <f t="shared" si="24"/>
        <v>1.6756756756756757</v>
      </c>
      <c r="M121" s="85">
        <f t="shared" si="24"/>
        <v>1.4999999999999998</v>
      </c>
      <c r="N121" s="85">
        <f t="shared" si="24"/>
        <v>1.0231610609789443</v>
      </c>
      <c r="O121" s="85">
        <f t="shared" si="24"/>
        <v>1.0305138272447936</v>
      </c>
      <c r="P121" s="88">
        <f t="shared" si="24"/>
        <v>1.0305138272447933</v>
      </c>
    </row>
    <row r="122" spans="2:16" ht="15">
      <c r="B122" s="175">
        <v>2010</v>
      </c>
      <c r="C122" s="87">
        <f>C37/C$97</f>
        <v>1.7894736842105263</v>
      </c>
      <c r="D122" s="85">
        <f t="shared" ref="D122:P122" si="25">D37/D$97</f>
        <v>0.88888888888888895</v>
      </c>
      <c r="E122" s="85">
        <f t="shared" si="25"/>
        <v>1.4666666666666668</v>
      </c>
      <c r="F122" s="85">
        <f t="shared" si="25"/>
        <v>1.072289156626506</v>
      </c>
      <c r="G122" s="85">
        <f t="shared" si="25"/>
        <v>0.94214876033057859</v>
      </c>
      <c r="H122" s="85"/>
      <c r="I122" s="85">
        <f t="shared" si="25"/>
        <v>1.0448338643604915</v>
      </c>
      <c r="J122" s="85">
        <f t="shared" si="25"/>
        <v>0.93220338983050843</v>
      </c>
      <c r="K122" s="85">
        <f t="shared" si="25"/>
        <v>0.8902439024390244</v>
      </c>
      <c r="L122" s="85">
        <f t="shared" si="25"/>
        <v>1.5135135135135134</v>
      </c>
      <c r="M122" s="85">
        <f t="shared" si="25"/>
        <v>22.5</v>
      </c>
      <c r="N122" s="85">
        <f t="shared" si="25"/>
        <v>0.83895844354317273</v>
      </c>
      <c r="O122" s="85">
        <f t="shared" si="25"/>
        <v>0.93926332288401237</v>
      </c>
      <c r="P122" s="88">
        <f t="shared" si="25"/>
        <v>0.93926332288401237</v>
      </c>
    </row>
    <row r="123" spans="2:16" ht="15">
      <c r="B123" s="175">
        <v>2011</v>
      </c>
      <c r="C123" s="87">
        <f>C47/C$97</f>
        <v>5.2631578947368425E-2</v>
      </c>
      <c r="D123" s="85">
        <f t="shared" ref="D123:O123" si="26">D47/D$97</f>
        <v>0.77777777777777768</v>
      </c>
      <c r="E123" s="85">
        <f t="shared" si="26"/>
        <v>1.8333333333333333</v>
      </c>
      <c r="F123" s="85">
        <f t="shared" si="26"/>
        <v>1.2289156626506021</v>
      </c>
      <c r="G123" s="85">
        <f t="shared" si="26"/>
        <v>0.60330578512396693</v>
      </c>
      <c r="H123" s="85"/>
      <c r="I123" s="85">
        <f t="shared" si="26"/>
        <v>1.1247439690487027</v>
      </c>
      <c r="J123" s="85">
        <f t="shared" si="26"/>
        <v>0</v>
      </c>
      <c r="K123" s="85">
        <f t="shared" si="26"/>
        <v>0.97560975609756106</v>
      </c>
      <c r="L123" s="85">
        <f t="shared" si="26"/>
        <v>1.0540540540540539</v>
      </c>
      <c r="M123" s="85">
        <f t="shared" si="26"/>
        <v>-16.499999999999996</v>
      </c>
      <c r="N123" s="85">
        <f t="shared" si="26"/>
        <v>1.0502566326899443</v>
      </c>
      <c r="O123" s="85">
        <f t="shared" si="26"/>
        <v>1.0827086456771613</v>
      </c>
      <c r="P123" s="88">
        <f>P47/P$97</f>
        <v>1.0827086456771613</v>
      </c>
    </row>
    <row r="124" spans="2:16" ht="15">
      <c r="B124" s="175">
        <v>2012</v>
      </c>
      <c r="C124" s="87">
        <f>C57/C$97</f>
        <v>-1.1578947368421053</v>
      </c>
      <c r="D124" s="85">
        <f t="shared" ref="D124:P124" si="27">D57/D$97</f>
        <v>-2.7777777777777777</v>
      </c>
      <c r="E124" s="85">
        <f t="shared" si="27"/>
        <v>2.4333333333333331</v>
      </c>
      <c r="F124" s="85">
        <f t="shared" si="27"/>
        <v>0.95180722891566261</v>
      </c>
      <c r="G124" s="85">
        <f t="shared" si="27"/>
        <v>1.0413223140495869</v>
      </c>
      <c r="H124" s="85"/>
      <c r="I124" s="85">
        <f t="shared" si="27"/>
        <v>1.6001934456076465</v>
      </c>
      <c r="J124" s="85">
        <f t="shared" si="27"/>
        <v>1</v>
      </c>
      <c r="K124" s="85">
        <f t="shared" si="27"/>
        <v>1.1951219512195124</v>
      </c>
      <c r="L124" s="85">
        <f t="shared" si="27"/>
        <v>1.4594594594594594</v>
      </c>
      <c r="M124" s="85">
        <f t="shared" si="27"/>
        <v>-5</v>
      </c>
      <c r="N124" s="85">
        <f t="shared" si="27"/>
        <v>1.2252609738701936</v>
      </c>
      <c r="O124" s="85">
        <f t="shared" si="27"/>
        <v>1.4513047530288907</v>
      </c>
      <c r="P124" s="88">
        <f t="shared" si="27"/>
        <v>1.4072779278563481</v>
      </c>
    </row>
    <row r="125" spans="2:16" ht="15">
      <c r="B125" s="175">
        <v>2013</v>
      </c>
      <c r="C125" s="87">
        <f>C67/C$97</f>
        <v>-0.2105263157894737</v>
      </c>
      <c r="D125" s="85">
        <f t="shared" ref="D125:P125" si="28">D67/D$97</f>
        <v>0</v>
      </c>
      <c r="E125" s="85">
        <f t="shared" si="28"/>
        <v>0</v>
      </c>
      <c r="F125" s="85">
        <f t="shared" si="28"/>
        <v>0.85542168674698782</v>
      </c>
      <c r="G125" s="85">
        <f t="shared" si="28"/>
        <v>0.95867768595041325</v>
      </c>
      <c r="H125" s="85"/>
      <c r="I125" s="85">
        <f t="shared" si="28"/>
        <v>0.82905260420053317</v>
      </c>
      <c r="J125" s="85">
        <f t="shared" si="28"/>
        <v>0.84745762711864403</v>
      </c>
      <c r="K125" s="85">
        <f t="shared" si="28"/>
        <v>1.1951219512195124</v>
      </c>
      <c r="L125" s="85">
        <f t="shared" si="28"/>
        <v>1.3243243243243243</v>
      </c>
      <c r="M125" s="85">
        <f t="shared" si="28"/>
        <v>-9.4999999999999982</v>
      </c>
      <c r="N125" s="85">
        <f t="shared" si="28"/>
        <v>1.2781970649895176</v>
      </c>
      <c r="O125" s="85">
        <f t="shared" si="28"/>
        <v>1.0772459165154264</v>
      </c>
      <c r="P125" s="88">
        <f t="shared" si="28"/>
        <v>1.0772459165154264</v>
      </c>
    </row>
    <row r="126" spans="2:16" ht="15">
      <c r="B126" s="175">
        <f>B125+1</f>
        <v>2014</v>
      </c>
      <c r="C126" s="87">
        <f>C77/C$97</f>
        <v>-0.31578947368421051</v>
      </c>
      <c r="D126" s="85">
        <f t="shared" ref="D126:P126" si="29">D77/D$97</f>
        <v>-2.6666666666666665</v>
      </c>
      <c r="E126" s="85">
        <f t="shared" si="29"/>
        <v>2.6</v>
      </c>
      <c r="F126" s="85">
        <f t="shared" si="29"/>
        <v>1.1566265060240963</v>
      </c>
      <c r="G126" s="85">
        <f t="shared" si="29"/>
        <v>0.80165289256198347</v>
      </c>
      <c r="H126" s="85"/>
      <c r="I126" s="85">
        <f t="shared" si="29"/>
        <v>1.5190872929488823</v>
      </c>
      <c r="J126" s="85">
        <f t="shared" si="29"/>
        <v>1.3237288135593219</v>
      </c>
      <c r="K126" s="85">
        <f t="shared" si="29"/>
        <v>1.3674272226593236</v>
      </c>
      <c r="L126" s="85">
        <f t="shared" si="29"/>
        <v>1.9342342342342338</v>
      </c>
      <c r="M126" s="85">
        <f t="shared" si="29"/>
        <v>-15.467741935483874</v>
      </c>
      <c r="N126" s="85">
        <f t="shared" si="29"/>
        <v>1.5448099528455581</v>
      </c>
      <c r="O126" s="85">
        <f t="shared" si="29"/>
        <v>1.5343146736658682</v>
      </c>
      <c r="P126" s="88">
        <f t="shared" si="29"/>
        <v>1.5343146736658682</v>
      </c>
    </row>
    <row r="127" spans="2:16" ht="15.75" thickBot="1">
      <c r="B127" s="176">
        <f>B126+1</f>
        <v>2015</v>
      </c>
      <c r="C127" s="93">
        <f>C87/C$97</f>
        <v>-1.2580645161290325</v>
      </c>
      <c r="D127" s="91">
        <f t="shared" ref="D127:O127" si="30">D87/D$97</f>
        <v>-1.484126984126984</v>
      </c>
      <c r="E127" s="91">
        <f t="shared" si="30"/>
        <v>1.923655913978495</v>
      </c>
      <c r="F127" s="91">
        <f t="shared" si="30"/>
        <v>1.1799196787148591</v>
      </c>
      <c r="G127" s="91">
        <f t="shared" si="30"/>
        <v>1.1783524393495066</v>
      </c>
      <c r="H127" s="91"/>
      <c r="I127" s="91">
        <f t="shared" si="30"/>
        <v>1.6147858801411821</v>
      </c>
      <c r="J127" s="91">
        <f t="shared" si="30"/>
        <v>0</v>
      </c>
      <c r="K127" s="91">
        <f t="shared" si="30"/>
        <v>0</v>
      </c>
      <c r="L127" s="91">
        <f t="shared" si="30"/>
        <v>0</v>
      </c>
      <c r="M127" s="91">
        <f t="shared" si="30"/>
        <v>0</v>
      </c>
      <c r="N127" s="91"/>
      <c r="O127" s="91">
        <f t="shared" si="30"/>
        <v>1.4543391008324265</v>
      </c>
      <c r="P127" s="94"/>
    </row>
  </sheetData>
  <customSheetViews>
    <customSheetView guid="{6DA84043-8308-458F-9378-22AB3DF247A3}" showPageBreaks="1" view="pageBreakPreview">
      <selection activeCell="B6" activeCellId="1" sqref="B4:P5 B6:B11"/>
      <rowBreaks count="1" manualBreakCount="1">
        <brk id="62" max="16383" man="1"/>
      </rowBreaks>
      <pageMargins left="0.7" right="0.7" top="0.78740157499999996" bottom="0.78740157499999996" header="0.3" footer="0.3"/>
      <pageSetup paperSize="9" scale="60" orientation="portrait" r:id="rId1"/>
    </customSheetView>
  </customSheetViews>
  <mergeCells count="191">
    <mergeCell ref="B3:K3"/>
    <mergeCell ref="L3:P3"/>
    <mergeCell ref="B4:B5"/>
    <mergeCell ref="C4:C5"/>
    <mergeCell ref="D4:D5"/>
    <mergeCell ref="E4:E5"/>
    <mergeCell ref="F4:F5"/>
    <mergeCell ref="I4:I5"/>
    <mergeCell ref="J4:J5"/>
    <mergeCell ref="G4:G5"/>
    <mergeCell ref="O4:P4"/>
    <mergeCell ref="L4:L5"/>
    <mergeCell ref="M4:M5"/>
    <mergeCell ref="L13:P13"/>
    <mergeCell ref="N24:N25"/>
    <mergeCell ref="O24:P24"/>
    <mergeCell ref="M14:M15"/>
    <mergeCell ref="N14:N15"/>
    <mergeCell ref="H4:H5"/>
    <mergeCell ref="J14:J15"/>
    <mergeCell ref="K14:K15"/>
    <mergeCell ref="B13:K13"/>
    <mergeCell ref="K4:K5"/>
    <mergeCell ref="N4:N5"/>
    <mergeCell ref="B14:B15"/>
    <mergeCell ref="B24:B25"/>
    <mergeCell ref="C24:C25"/>
    <mergeCell ref="D24:D25"/>
    <mergeCell ref="E24:E25"/>
    <mergeCell ref="I14:I15"/>
    <mergeCell ref="L14:L15"/>
    <mergeCell ref="B23:K23"/>
    <mergeCell ref="L23:P23"/>
    <mergeCell ref="G14:G15"/>
    <mergeCell ref="H14:H15"/>
    <mergeCell ref="O14:P14"/>
    <mergeCell ref="C14:C15"/>
    <mergeCell ref="D14:D15"/>
    <mergeCell ref="F14:F15"/>
    <mergeCell ref="J24:J25"/>
    <mergeCell ref="E14:E15"/>
    <mergeCell ref="K24:K25"/>
    <mergeCell ref="L24:L25"/>
    <mergeCell ref="M24:M25"/>
    <mergeCell ref="H24:H25"/>
    <mergeCell ref="I24:I25"/>
    <mergeCell ref="F24:F25"/>
    <mergeCell ref="G24:G25"/>
    <mergeCell ref="J34:J35"/>
    <mergeCell ref="K34:K35"/>
    <mergeCell ref="B33:K33"/>
    <mergeCell ref="B43:K43"/>
    <mergeCell ref="N64:N65"/>
    <mergeCell ref="L53:P53"/>
    <mergeCell ref="M34:M35"/>
    <mergeCell ref="N34:N35"/>
    <mergeCell ref="O34:P34"/>
    <mergeCell ref="N44:N45"/>
    <mergeCell ref="L43:P43"/>
    <mergeCell ref="O44:P44"/>
    <mergeCell ref="L44:L45"/>
    <mergeCell ref="M44:M45"/>
    <mergeCell ref="L33:P33"/>
    <mergeCell ref="B34:B35"/>
    <mergeCell ref="C34:C35"/>
    <mergeCell ref="D34:D35"/>
    <mergeCell ref="E34:E35"/>
    <mergeCell ref="F34:F35"/>
    <mergeCell ref="G34:G35"/>
    <mergeCell ref="H34:H35"/>
    <mergeCell ref="I34:I35"/>
    <mergeCell ref="L34:L35"/>
    <mergeCell ref="K44:K45"/>
    <mergeCell ref="H44:H45"/>
    <mergeCell ref="I44:I45"/>
    <mergeCell ref="B44:B45"/>
    <mergeCell ref="C44:C45"/>
    <mergeCell ref="D44:D45"/>
    <mergeCell ref="E44:E45"/>
    <mergeCell ref="F44:F45"/>
    <mergeCell ref="G44:G45"/>
    <mergeCell ref="J44:J45"/>
    <mergeCell ref="L63:P63"/>
    <mergeCell ref="O54:P54"/>
    <mergeCell ref="L54:L55"/>
    <mergeCell ref="M54:M55"/>
    <mergeCell ref="N54:N55"/>
    <mergeCell ref="H84:H85"/>
    <mergeCell ref="N84:N85"/>
    <mergeCell ref="B84:B85"/>
    <mergeCell ref="B64:B65"/>
    <mergeCell ref="C64:C65"/>
    <mergeCell ref="B53:K53"/>
    <mergeCell ref="G54:G55"/>
    <mergeCell ref="H54:H55"/>
    <mergeCell ref="I54:I55"/>
    <mergeCell ref="B54:B55"/>
    <mergeCell ref="C54:C55"/>
    <mergeCell ref="K54:K55"/>
    <mergeCell ref="D64:D65"/>
    <mergeCell ref="E64:E65"/>
    <mergeCell ref="F64:F65"/>
    <mergeCell ref="G64:G65"/>
    <mergeCell ref="D54:D55"/>
    <mergeCell ref="E54:E55"/>
    <mergeCell ref="F54:F55"/>
    <mergeCell ref="J54:J55"/>
    <mergeCell ref="J64:J65"/>
    <mergeCell ref="K64:K65"/>
    <mergeCell ref="B63:K63"/>
    <mergeCell ref="F94:F95"/>
    <mergeCell ref="G94:G95"/>
    <mergeCell ref="H94:H95"/>
    <mergeCell ref="O64:P64"/>
    <mergeCell ref="E84:E85"/>
    <mergeCell ref="L64:L65"/>
    <mergeCell ref="M64:M65"/>
    <mergeCell ref="L73:P73"/>
    <mergeCell ref="L74:L75"/>
    <mergeCell ref="B83:K83"/>
    <mergeCell ref="L83:P83"/>
    <mergeCell ref="O74:P74"/>
    <mergeCell ref="M74:M75"/>
    <mergeCell ref="O84:P84"/>
    <mergeCell ref="C74:C75"/>
    <mergeCell ref="D74:D75"/>
    <mergeCell ref="I74:I75"/>
    <mergeCell ref="G74:G75"/>
    <mergeCell ref="H74:H75"/>
    <mergeCell ref="E74:E75"/>
    <mergeCell ref="F74:F75"/>
    <mergeCell ref="K84:K85"/>
    <mergeCell ref="F84:F85"/>
    <mergeCell ref="G84:G85"/>
    <mergeCell ref="J94:J95"/>
    <mergeCell ref="K94:K95"/>
    <mergeCell ref="N94:N95"/>
    <mergeCell ref="M103:P103"/>
    <mergeCell ref="F104:F105"/>
    <mergeCell ref="G104:G105"/>
    <mergeCell ref="N74:N75"/>
    <mergeCell ref="H64:H65"/>
    <mergeCell ref="I64:I65"/>
    <mergeCell ref="J74:J75"/>
    <mergeCell ref="K74:K75"/>
    <mergeCell ref="B73:K73"/>
    <mergeCell ref="B74:B75"/>
    <mergeCell ref="O94:P94"/>
    <mergeCell ref="H104:H105"/>
    <mergeCell ref="I104:I105"/>
    <mergeCell ref="J104:J105"/>
    <mergeCell ref="K104:K105"/>
    <mergeCell ref="M104:M105"/>
    <mergeCell ref="M94:M95"/>
    <mergeCell ref="L104:L105"/>
    <mergeCell ref="O104:P104"/>
    <mergeCell ref="C103:L103"/>
    <mergeCell ref="E94:E95"/>
    <mergeCell ref="B117:B118"/>
    <mergeCell ref="C117:C118"/>
    <mergeCell ref="D117:D118"/>
    <mergeCell ref="E117:E118"/>
    <mergeCell ref="N117:N118"/>
    <mergeCell ref="C84:C85"/>
    <mergeCell ref="D84:D85"/>
    <mergeCell ref="C116:P116"/>
    <mergeCell ref="B94:B95"/>
    <mergeCell ref="I84:I85"/>
    <mergeCell ref="L84:L85"/>
    <mergeCell ref="M84:M85"/>
    <mergeCell ref="B93:K93"/>
    <mergeCell ref="J84:J85"/>
    <mergeCell ref="I94:I95"/>
    <mergeCell ref="L94:L95"/>
    <mergeCell ref="N104:N105"/>
    <mergeCell ref="L93:P93"/>
    <mergeCell ref="B104:B105"/>
    <mergeCell ref="C104:C105"/>
    <mergeCell ref="D104:D105"/>
    <mergeCell ref="E104:E105"/>
    <mergeCell ref="C94:C95"/>
    <mergeCell ref="D94:D95"/>
    <mergeCell ref="O117:P117"/>
    <mergeCell ref="J117:J118"/>
    <mergeCell ref="K117:K118"/>
    <mergeCell ref="L117:L118"/>
    <mergeCell ref="M117:M118"/>
    <mergeCell ref="F117:F118"/>
    <mergeCell ref="G117:G118"/>
    <mergeCell ref="H117:H118"/>
    <mergeCell ref="I117:I118"/>
  </mergeCells>
  <phoneticPr fontId="26" type="noConversion"/>
  <pageMargins left="0.7" right="0.7" top="0.78740157499999996" bottom="0.78740157499999996" header="0.3" footer="0.3"/>
  <pageSetup paperSize="9" scale="60" orientation="portrait" r:id="rId2"/>
  <rowBreaks count="1" manualBreakCount="1">
    <brk id="62"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27"/>
  <sheetViews>
    <sheetView zoomScale="70" zoomScaleNormal="70" zoomScaleSheetLayoutView="100" workbookViewId="0">
      <selection activeCell="A11" sqref="A11:B11"/>
    </sheetView>
  </sheetViews>
  <sheetFormatPr defaultRowHeight="12.75"/>
  <sheetData>
    <row r="2" spans="2:16" ht="13.5" thickBot="1"/>
    <row r="3" spans="2:16" ht="24" thickBot="1">
      <c r="B3" s="473" t="s">
        <v>432</v>
      </c>
      <c r="C3" s="474"/>
      <c r="D3" s="474"/>
      <c r="E3" s="474"/>
      <c r="F3" s="474"/>
      <c r="G3" s="474"/>
      <c r="H3" s="474"/>
      <c r="I3" s="474"/>
      <c r="J3" s="474"/>
      <c r="K3" s="474"/>
      <c r="L3" s="470" t="s">
        <v>224</v>
      </c>
      <c r="M3" s="471"/>
      <c r="N3" s="471"/>
      <c r="O3" s="471"/>
      <c r="P3" s="472"/>
    </row>
    <row r="4" spans="2:16" ht="15.75">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6" ht="16.5" thickBot="1">
      <c r="B5" s="466"/>
      <c r="C5" s="462"/>
      <c r="D5" s="462"/>
      <c r="E5" s="462"/>
      <c r="F5" s="462"/>
      <c r="G5" s="462"/>
      <c r="H5" s="462"/>
      <c r="I5" s="462"/>
      <c r="J5" s="462"/>
      <c r="K5" s="462"/>
      <c r="L5" s="462"/>
      <c r="M5" s="462"/>
      <c r="N5" s="462"/>
      <c r="O5" s="145" t="s">
        <v>209</v>
      </c>
      <c r="P5" s="30" t="s">
        <v>210</v>
      </c>
    </row>
    <row r="6" spans="2:16" ht="15">
      <c r="B6" s="148" t="s">
        <v>211</v>
      </c>
      <c r="C6" s="146">
        <v>31</v>
      </c>
      <c r="D6" s="8">
        <v>28</v>
      </c>
      <c r="E6" s="8">
        <v>31</v>
      </c>
      <c r="F6" s="8">
        <v>30</v>
      </c>
      <c r="G6" s="8">
        <v>15</v>
      </c>
      <c r="H6" s="8">
        <v>0</v>
      </c>
      <c r="I6" s="168">
        <f>SUM(C6:G6)</f>
        <v>135</v>
      </c>
      <c r="J6" s="8">
        <v>5</v>
      </c>
      <c r="K6" s="8">
        <v>31</v>
      </c>
      <c r="L6" s="8">
        <v>30</v>
      </c>
      <c r="M6" s="8">
        <v>31</v>
      </c>
      <c r="N6" s="168">
        <f>SUM(J6:M6)</f>
        <v>97</v>
      </c>
      <c r="O6" s="167">
        <f>SUM(C6:H6,J6:M6)</f>
        <v>232</v>
      </c>
      <c r="P6" s="169">
        <f>I6+N6</f>
        <v>232</v>
      </c>
    </row>
    <row r="7" spans="2:16" ht="19.5">
      <c r="B7" s="149" t="s">
        <v>485</v>
      </c>
      <c r="C7" s="147">
        <v>2.6</v>
      </c>
      <c r="D7" s="10">
        <v>2</v>
      </c>
      <c r="E7" s="10">
        <v>4.5999999999999996</v>
      </c>
      <c r="F7" s="10">
        <v>9.6999999999999993</v>
      </c>
      <c r="G7" s="10">
        <v>11.4</v>
      </c>
      <c r="H7" s="10"/>
      <c r="I7" s="153">
        <f>(C6*C7+D6*D7+E6*E7+F6*F7+G6*G7)/I6</f>
        <v>5.4903703703703703</v>
      </c>
      <c r="J7" s="10">
        <v>12.4</v>
      </c>
      <c r="K7" s="95">
        <v>6.9</v>
      </c>
      <c r="L7" s="95">
        <v>1.1000000000000001</v>
      </c>
      <c r="M7" s="95">
        <v>-1.3</v>
      </c>
      <c r="N7" s="153">
        <f>(J6*J7+K6*K7+L6*L7+M6*M7)/N6</f>
        <v>2.7690721649484531</v>
      </c>
      <c r="O7" s="154">
        <f>(C7*C6+D7*D6+E7*E6+F7*F6+G7*G6+H7*H6+J7*J6+K7*K6+L7*L6+M7*M6)/O6</f>
        <v>4.352586206896552</v>
      </c>
      <c r="P7" s="161">
        <f>(I7*I6+N7*N6)/P6</f>
        <v>4.352586206896552</v>
      </c>
    </row>
    <row r="8" spans="2:16" ht="19.5">
      <c r="B8" s="149" t="s">
        <v>212</v>
      </c>
      <c r="C8" s="13">
        <f t="shared" ref="C8:H8" si="0">C6*(13-C7)</f>
        <v>322.40000000000003</v>
      </c>
      <c r="D8" s="12">
        <f t="shared" si="0"/>
        <v>308</v>
      </c>
      <c r="E8" s="12">
        <f t="shared" si="0"/>
        <v>260.40000000000003</v>
      </c>
      <c r="F8" s="12">
        <f t="shared" si="0"/>
        <v>99.000000000000028</v>
      </c>
      <c r="G8" s="12">
        <f t="shared" si="0"/>
        <v>23.999999999999993</v>
      </c>
      <c r="H8" s="12">
        <f t="shared" si="0"/>
        <v>0</v>
      </c>
      <c r="I8" s="155">
        <f>SUM(C8:G8)</f>
        <v>1013.8000000000002</v>
      </c>
      <c r="J8" s="12">
        <v>3</v>
      </c>
      <c r="K8" s="12">
        <v>189</v>
      </c>
      <c r="L8" s="12">
        <v>358</v>
      </c>
      <c r="M8" s="12">
        <v>442</v>
      </c>
      <c r="N8" s="155">
        <f>SUM(J8:M8)</f>
        <v>992</v>
      </c>
      <c r="O8" s="156">
        <f>O6*(13-O7)</f>
        <v>2006.2</v>
      </c>
      <c r="P8" s="162">
        <f>P6*(13-P7)</f>
        <v>2006.2</v>
      </c>
    </row>
    <row r="9" spans="2:16" ht="19.5">
      <c r="B9" s="149" t="s">
        <v>213</v>
      </c>
      <c r="C9" s="13">
        <f t="shared" ref="C9:H9" si="1">C6*(17-C7)</f>
        <v>446.40000000000003</v>
      </c>
      <c r="D9" s="12">
        <f t="shared" si="1"/>
        <v>420</v>
      </c>
      <c r="E9" s="12">
        <f t="shared" si="1"/>
        <v>384.40000000000003</v>
      </c>
      <c r="F9" s="12">
        <f t="shared" si="1"/>
        <v>219.00000000000003</v>
      </c>
      <c r="G9" s="12">
        <f t="shared" si="1"/>
        <v>84</v>
      </c>
      <c r="H9" s="12">
        <f t="shared" si="1"/>
        <v>0</v>
      </c>
      <c r="I9" s="155">
        <f>SUM(C9:G9)</f>
        <v>1553.8000000000002</v>
      </c>
      <c r="J9" s="12">
        <v>23</v>
      </c>
      <c r="K9" s="12">
        <v>313</v>
      </c>
      <c r="L9" s="12">
        <v>478</v>
      </c>
      <c r="M9" s="12">
        <v>566</v>
      </c>
      <c r="N9" s="155">
        <f>SUM(J9:M9)</f>
        <v>1380</v>
      </c>
      <c r="O9" s="156">
        <f>O6*(17-O7)</f>
        <v>2934.2</v>
      </c>
      <c r="P9" s="162">
        <f>P6*(17-P7)</f>
        <v>2934.2</v>
      </c>
    </row>
    <row r="10" spans="2:16" ht="19.5">
      <c r="B10" s="149" t="s">
        <v>214</v>
      </c>
      <c r="C10" s="17">
        <f t="shared" ref="C10:H10" si="2">C6*(18-C7)</f>
        <v>477.40000000000003</v>
      </c>
      <c r="D10" s="16">
        <f t="shared" si="2"/>
        <v>448</v>
      </c>
      <c r="E10" s="16">
        <f t="shared" si="2"/>
        <v>415.40000000000003</v>
      </c>
      <c r="F10" s="16">
        <f t="shared" si="2"/>
        <v>249.00000000000003</v>
      </c>
      <c r="G10" s="16">
        <f t="shared" si="2"/>
        <v>99</v>
      </c>
      <c r="H10" s="16">
        <f t="shared" si="2"/>
        <v>0</v>
      </c>
      <c r="I10" s="155">
        <f>SUM(C10:G10)</f>
        <v>1688.8000000000002</v>
      </c>
      <c r="J10" s="16">
        <v>28</v>
      </c>
      <c r="K10" s="16">
        <v>344</v>
      </c>
      <c r="L10" s="16">
        <v>508</v>
      </c>
      <c r="M10" s="16">
        <v>597</v>
      </c>
      <c r="N10" s="155">
        <f>SUM(J10:M10)</f>
        <v>1477</v>
      </c>
      <c r="O10" s="157">
        <f>O6*(18-O7)</f>
        <v>3166.2</v>
      </c>
      <c r="P10" s="163">
        <f>P6*(18-P7)</f>
        <v>3166.2</v>
      </c>
    </row>
    <row r="11" spans="2:16" ht="20.25" thickBot="1">
      <c r="B11" s="347" t="s">
        <v>215</v>
      </c>
      <c r="C11" s="21">
        <f t="shared" ref="C11:H11" si="3">C6*(19-C7)</f>
        <v>508.4</v>
      </c>
      <c r="D11" s="20">
        <f t="shared" si="3"/>
        <v>476</v>
      </c>
      <c r="E11" s="20">
        <f t="shared" si="3"/>
        <v>446.40000000000003</v>
      </c>
      <c r="F11" s="20">
        <f t="shared" si="3"/>
        <v>279</v>
      </c>
      <c r="G11" s="20">
        <f t="shared" si="3"/>
        <v>114</v>
      </c>
      <c r="H11" s="20">
        <f t="shared" si="3"/>
        <v>0</v>
      </c>
      <c r="I11" s="164">
        <f>SUM(C11:G11)</f>
        <v>1823.8</v>
      </c>
      <c r="J11" s="20">
        <v>33</v>
      </c>
      <c r="K11" s="20">
        <v>375</v>
      </c>
      <c r="L11" s="20">
        <v>538</v>
      </c>
      <c r="M11" s="20">
        <v>628</v>
      </c>
      <c r="N11" s="164">
        <f>SUM(J11:M11)</f>
        <v>1574</v>
      </c>
      <c r="O11" s="165">
        <f>O6*(19-O7)</f>
        <v>3398.2</v>
      </c>
      <c r="P11" s="166">
        <f>P6*(19-P7)</f>
        <v>3398.2</v>
      </c>
    </row>
    <row r="12" spans="2:16" ht="15.75" thickBot="1">
      <c r="B12" s="4"/>
      <c r="C12" s="4"/>
      <c r="D12" s="4"/>
      <c r="E12" s="4"/>
      <c r="F12" s="4"/>
      <c r="G12" s="4"/>
      <c r="H12" s="4"/>
      <c r="I12" s="4"/>
      <c r="J12" s="4"/>
      <c r="K12" s="4"/>
      <c r="L12" s="4"/>
      <c r="M12" s="4"/>
      <c r="N12" s="4"/>
      <c r="O12" s="4"/>
      <c r="P12" s="4"/>
    </row>
    <row r="13" spans="2:16" ht="24" thickBot="1">
      <c r="B13" s="473" t="s">
        <v>433</v>
      </c>
      <c r="C13" s="474"/>
      <c r="D13" s="474"/>
      <c r="E13" s="474"/>
      <c r="F13" s="474"/>
      <c r="G13" s="474"/>
      <c r="H13" s="474"/>
      <c r="I13" s="474"/>
      <c r="J13" s="474"/>
      <c r="K13" s="474"/>
      <c r="L13" s="470" t="s">
        <v>225</v>
      </c>
      <c r="M13" s="471"/>
      <c r="N13" s="471"/>
      <c r="O13" s="471"/>
      <c r="P13" s="472"/>
    </row>
    <row r="14" spans="2:16" ht="15.75">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6" ht="16.5" thickBot="1">
      <c r="B15" s="466"/>
      <c r="C15" s="462"/>
      <c r="D15" s="462"/>
      <c r="E15" s="462"/>
      <c r="F15" s="462"/>
      <c r="G15" s="462"/>
      <c r="H15" s="462"/>
      <c r="I15" s="462"/>
      <c r="J15" s="462"/>
      <c r="K15" s="462"/>
      <c r="L15" s="462"/>
      <c r="M15" s="462"/>
      <c r="N15" s="462"/>
      <c r="O15" s="145" t="s">
        <v>209</v>
      </c>
      <c r="P15" s="30" t="s">
        <v>210</v>
      </c>
    </row>
    <row r="16" spans="2:16" ht="15">
      <c r="B16" s="148" t="s">
        <v>211</v>
      </c>
      <c r="C16" s="146">
        <v>31</v>
      </c>
      <c r="D16" s="8">
        <v>28</v>
      </c>
      <c r="E16" s="8">
        <v>3.1</v>
      </c>
      <c r="F16" s="8">
        <v>30</v>
      </c>
      <c r="G16" s="8">
        <v>15</v>
      </c>
      <c r="H16" s="8">
        <v>5</v>
      </c>
      <c r="I16" s="168">
        <f>SUM(C16:G16)</f>
        <v>107.1</v>
      </c>
      <c r="J16" s="8">
        <v>20</v>
      </c>
      <c r="K16" s="8">
        <v>31</v>
      </c>
      <c r="L16" s="8">
        <v>30</v>
      </c>
      <c r="M16" s="8">
        <v>31</v>
      </c>
      <c r="N16" s="168">
        <f>SUM(J16:M16)</f>
        <v>112</v>
      </c>
      <c r="O16" s="167">
        <f>SUM(C16:H16,J16:M16)</f>
        <v>224.1</v>
      </c>
      <c r="P16" s="169">
        <f>I16+N16</f>
        <v>219.1</v>
      </c>
    </row>
    <row r="17" spans="2:16" ht="19.5">
      <c r="B17" s="149" t="s">
        <v>485</v>
      </c>
      <c r="C17" s="147">
        <v>0.8</v>
      </c>
      <c r="D17" s="10">
        <v>2</v>
      </c>
      <c r="E17" s="10">
        <v>2.2000000000000002</v>
      </c>
      <c r="F17" s="10">
        <v>7.2</v>
      </c>
      <c r="G17" s="10">
        <v>11.4</v>
      </c>
      <c r="H17" s="10">
        <v>12.4</v>
      </c>
      <c r="I17" s="153">
        <f>(C16*C17+D16*D17+E16*E17+F16*F17+G16*G17)/I16</f>
        <v>4.43155929038282</v>
      </c>
      <c r="J17" s="10">
        <v>9.1</v>
      </c>
      <c r="K17" s="95">
        <v>7.4</v>
      </c>
      <c r="L17" s="95">
        <v>4.4000000000000004</v>
      </c>
      <c r="M17" s="95">
        <v>0.8</v>
      </c>
      <c r="N17" s="153">
        <f>(J16*J17+K16*K17+L16*L17+M16*M17)/N16</f>
        <v>5.0732142857142852</v>
      </c>
      <c r="O17" s="154">
        <f>(C17*C16+D17*D16+E17*E16+F17*F16+G17*G16+H17*H16+J17*J16+K17*K16+L17*L16+M17*M16)/O16</f>
        <v>4.9300312360553322</v>
      </c>
      <c r="P17" s="161">
        <f>(I17*I16+N17*N16)/P16</f>
        <v>4.7595618439068916</v>
      </c>
    </row>
    <row r="18" spans="2:16" ht="19.5">
      <c r="B18" s="149" t="s">
        <v>212</v>
      </c>
      <c r="C18" s="13">
        <v>378</v>
      </c>
      <c r="D18" s="12">
        <v>307</v>
      </c>
      <c r="E18" s="12">
        <v>335</v>
      </c>
      <c r="F18" s="12">
        <v>173</v>
      </c>
      <c r="G18" s="12">
        <v>24</v>
      </c>
      <c r="H18" s="12">
        <f>H16*(13-H17)</f>
        <v>2.9999999999999982</v>
      </c>
      <c r="I18" s="155">
        <f>SUM(C18:G18)</f>
        <v>1217</v>
      </c>
      <c r="J18" s="12">
        <v>79</v>
      </c>
      <c r="K18" s="12">
        <v>173</v>
      </c>
      <c r="L18" s="12">
        <v>259</v>
      </c>
      <c r="M18" s="12">
        <v>379</v>
      </c>
      <c r="N18" s="155">
        <f>SUM(J18:M18)</f>
        <v>890</v>
      </c>
      <c r="O18" s="156">
        <f>O16*(13-O17)</f>
        <v>1808.4800000000002</v>
      </c>
      <c r="P18" s="162">
        <f>P16*(13-P17)</f>
        <v>1805.4800000000002</v>
      </c>
    </row>
    <row r="19" spans="2:16" ht="19.5">
      <c r="B19" s="149" t="s">
        <v>213</v>
      </c>
      <c r="C19" s="13">
        <v>502</v>
      </c>
      <c r="D19" s="12">
        <v>419</v>
      </c>
      <c r="E19" s="12">
        <v>459</v>
      </c>
      <c r="F19" s="12">
        <v>293</v>
      </c>
      <c r="G19" s="12">
        <v>84</v>
      </c>
      <c r="H19" s="12">
        <v>23</v>
      </c>
      <c r="I19" s="155">
        <f>SUM(C19:G19)</f>
        <v>1757</v>
      </c>
      <c r="J19" s="12">
        <v>159</v>
      </c>
      <c r="K19" s="12">
        <v>297</v>
      </c>
      <c r="L19" s="12">
        <v>379</v>
      </c>
      <c r="M19" s="12">
        <v>503</v>
      </c>
      <c r="N19" s="155">
        <f>SUM(J19:M19)</f>
        <v>1338</v>
      </c>
      <c r="O19" s="156">
        <f>O16*(17-O17)</f>
        <v>2704.88</v>
      </c>
      <c r="P19" s="162">
        <f>P16*(17-P17)</f>
        <v>2681.88</v>
      </c>
    </row>
    <row r="20" spans="2:16" ht="19.5">
      <c r="B20" s="149" t="s">
        <v>214</v>
      </c>
      <c r="C20" s="17">
        <v>533</v>
      </c>
      <c r="D20" s="16">
        <v>447</v>
      </c>
      <c r="E20" s="16">
        <v>490</v>
      </c>
      <c r="F20" s="16">
        <v>323</v>
      </c>
      <c r="G20" s="16">
        <v>99</v>
      </c>
      <c r="H20" s="16">
        <v>28</v>
      </c>
      <c r="I20" s="155">
        <f>SUM(C20:G20)</f>
        <v>1892</v>
      </c>
      <c r="J20" s="16">
        <v>179</v>
      </c>
      <c r="K20" s="16">
        <v>328</v>
      </c>
      <c r="L20" s="16">
        <v>409</v>
      </c>
      <c r="M20" s="16">
        <v>534</v>
      </c>
      <c r="N20" s="155">
        <f>SUM(J20:M20)</f>
        <v>1450</v>
      </c>
      <c r="O20" s="157">
        <f>O16*(18-O17)</f>
        <v>2928.98</v>
      </c>
      <c r="P20" s="163">
        <f>P16*(18-P17)</f>
        <v>2900.98</v>
      </c>
    </row>
    <row r="21" spans="2:16" ht="20.25" thickBot="1">
      <c r="B21" s="347" t="s">
        <v>215</v>
      </c>
      <c r="C21" s="21">
        <v>564</v>
      </c>
      <c r="D21" s="20">
        <v>475</v>
      </c>
      <c r="E21" s="20">
        <v>521</v>
      </c>
      <c r="F21" s="20">
        <v>353</v>
      </c>
      <c r="G21" s="20">
        <v>114</v>
      </c>
      <c r="H21" s="20">
        <v>33</v>
      </c>
      <c r="I21" s="164">
        <f>SUM(C21:G21)</f>
        <v>2027</v>
      </c>
      <c r="J21" s="20">
        <v>199</v>
      </c>
      <c r="K21" s="20">
        <v>359</v>
      </c>
      <c r="L21" s="20">
        <v>439</v>
      </c>
      <c r="M21" s="20">
        <v>565</v>
      </c>
      <c r="N21" s="164">
        <f>SUM(J21:M21)</f>
        <v>1562</v>
      </c>
      <c r="O21" s="165">
        <f>O16*(19-O17)</f>
        <v>3153.0800000000004</v>
      </c>
      <c r="P21" s="166">
        <f>P16*(19-P17)</f>
        <v>3120.0800000000004</v>
      </c>
    </row>
    <row r="22" spans="2:16" ht="15.75" thickBot="1">
      <c r="B22" s="4"/>
      <c r="C22" s="4"/>
      <c r="D22" s="4"/>
      <c r="E22" s="4"/>
      <c r="F22" s="4"/>
      <c r="G22" s="4"/>
      <c r="H22" s="4"/>
      <c r="I22" s="4"/>
      <c r="J22" s="4"/>
      <c r="K22" s="4"/>
      <c r="L22" s="4"/>
      <c r="M22" s="4"/>
      <c r="N22" s="4"/>
      <c r="O22" s="4"/>
      <c r="P22" s="4"/>
    </row>
    <row r="23" spans="2:16" ht="24" thickBot="1">
      <c r="B23" s="473" t="s">
        <v>432</v>
      </c>
      <c r="C23" s="474"/>
      <c r="D23" s="474"/>
      <c r="E23" s="474"/>
      <c r="F23" s="474"/>
      <c r="G23" s="474"/>
      <c r="H23" s="474"/>
      <c r="I23" s="474"/>
      <c r="J23" s="474"/>
      <c r="K23" s="474"/>
      <c r="L23" s="470" t="s">
        <v>226</v>
      </c>
      <c r="M23" s="471"/>
      <c r="N23" s="471"/>
      <c r="O23" s="471"/>
      <c r="P23" s="472"/>
    </row>
    <row r="24" spans="2:16" ht="15.75">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6" ht="16.5" thickBot="1">
      <c r="B25" s="466"/>
      <c r="C25" s="462"/>
      <c r="D25" s="462"/>
      <c r="E25" s="462"/>
      <c r="F25" s="462"/>
      <c r="G25" s="462"/>
      <c r="H25" s="462"/>
      <c r="I25" s="462"/>
      <c r="J25" s="462"/>
      <c r="K25" s="462"/>
      <c r="L25" s="462"/>
      <c r="M25" s="462"/>
      <c r="N25" s="462"/>
      <c r="O25" s="145" t="s">
        <v>209</v>
      </c>
      <c r="P25" s="30" t="s">
        <v>210</v>
      </c>
    </row>
    <row r="26" spans="2:16" ht="15">
      <c r="B26" s="148" t="s">
        <v>211</v>
      </c>
      <c r="C26" s="146">
        <v>31</v>
      </c>
      <c r="D26" s="8">
        <v>28</v>
      </c>
      <c r="E26" s="8">
        <v>31</v>
      </c>
      <c r="F26" s="8">
        <v>25</v>
      </c>
      <c r="G26" s="8">
        <v>21</v>
      </c>
      <c r="H26" s="8">
        <v>5</v>
      </c>
      <c r="I26" s="168">
        <f>SUM(C26:G26)</f>
        <v>136</v>
      </c>
      <c r="J26" s="8">
        <v>5</v>
      </c>
      <c r="K26" s="8">
        <v>31</v>
      </c>
      <c r="L26" s="8">
        <v>30</v>
      </c>
      <c r="M26" s="8">
        <v>31</v>
      </c>
      <c r="N26" s="168">
        <f>SUM(J26:M26)</f>
        <v>97</v>
      </c>
      <c r="O26" s="167">
        <f>SUM(C26:H26,J26:M26)</f>
        <v>238</v>
      </c>
      <c r="P26" s="169">
        <f>I26+N26</f>
        <v>233</v>
      </c>
    </row>
    <row r="27" spans="2:16" ht="19.5">
      <c r="B27" s="149" t="s">
        <v>485</v>
      </c>
      <c r="C27" s="147">
        <v>-4.8</v>
      </c>
      <c r="D27" s="10">
        <v>-1.2</v>
      </c>
      <c r="E27" s="10">
        <v>3.1</v>
      </c>
      <c r="F27" s="10">
        <v>11.2</v>
      </c>
      <c r="G27" s="10">
        <v>11.7</v>
      </c>
      <c r="H27" s="10">
        <v>10.8</v>
      </c>
      <c r="I27" s="153">
        <f>(C26*C27+D26*D27+E26*E27+F26*F27+G26*G27)/I26</f>
        <v>3.2308823529411765</v>
      </c>
      <c r="J27" s="10">
        <v>12</v>
      </c>
      <c r="K27" s="95">
        <v>6.7</v>
      </c>
      <c r="L27" s="95">
        <v>5</v>
      </c>
      <c r="M27" s="95">
        <v>-2.5</v>
      </c>
      <c r="N27" s="153">
        <f>(J26*J27+K26*K27+L26*L27+M26*M27)/N26</f>
        <v>3.5072164948453612</v>
      </c>
      <c r="O27" s="154">
        <f>(C27*C26+D27*D26+E27*E26+F27*F26+G27*G26+H27*H26+J27*J26+K27*K26+L27*L26+M27*M26)/O26</f>
        <v>3.5025210084033618</v>
      </c>
      <c r="P27" s="161">
        <f>(I27*I26+N27*N26)/P26</f>
        <v>3.3459227467811163</v>
      </c>
    </row>
    <row r="28" spans="2:16" ht="19.5">
      <c r="B28" s="149" t="s">
        <v>212</v>
      </c>
      <c r="C28" s="13">
        <v>551</v>
      </c>
      <c r="D28" s="12">
        <v>396</v>
      </c>
      <c r="E28" s="12">
        <v>306</v>
      </c>
      <c r="F28" s="12">
        <v>44</v>
      </c>
      <c r="G28" s="12">
        <v>28</v>
      </c>
      <c r="H28" s="12">
        <v>11</v>
      </c>
      <c r="I28" s="155">
        <f>SUM(C28:G28)</f>
        <v>1325</v>
      </c>
      <c r="J28" s="12">
        <v>5</v>
      </c>
      <c r="K28" s="12">
        <v>195</v>
      </c>
      <c r="L28" s="12">
        <v>239</v>
      </c>
      <c r="M28" s="12">
        <v>481</v>
      </c>
      <c r="N28" s="155">
        <f>SUM(J28:M28)</f>
        <v>920</v>
      </c>
      <c r="O28" s="156">
        <f>O26*(13-O27)</f>
        <v>2260.4</v>
      </c>
      <c r="P28" s="162">
        <f>P26*(13-P27)</f>
        <v>2249.3999999999996</v>
      </c>
    </row>
    <row r="29" spans="2:16" ht="19.5">
      <c r="B29" s="149" t="s">
        <v>213</v>
      </c>
      <c r="C29" s="13">
        <v>675</v>
      </c>
      <c r="D29" s="12">
        <v>508</v>
      </c>
      <c r="E29" s="12">
        <v>430</v>
      </c>
      <c r="F29" s="12">
        <v>144</v>
      </c>
      <c r="G29" s="12">
        <v>112</v>
      </c>
      <c r="H29" s="12">
        <v>31</v>
      </c>
      <c r="I29" s="155">
        <f>SUM(C29:G29)</f>
        <v>1869</v>
      </c>
      <c r="J29" s="12">
        <v>25</v>
      </c>
      <c r="K29" s="12">
        <v>319</v>
      </c>
      <c r="L29" s="12">
        <v>359</v>
      </c>
      <c r="M29" s="12">
        <v>605</v>
      </c>
      <c r="N29" s="155">
        <f>SUM(J29:M29)</f>
        <v>1308</v>
      </c>
      <c r="O29" s="156">
        <f>O26*(17-O27)</f>
        <v>3212.4</v>
      </c>
      <c r="P29" s="162">
        <f>P26*(17-P27)</f>
        <v>3181.3999999999996</v>
      </c>
    </row>
    <row r="30" spans="2:16" ht="19.5">
      <c r="B30" s="149" t="s">
        <v>214</v>
      </c>
      <c r="C30" s="17">
        <v>706</v>
      </c>
      <c r="D30" s="16">
        <v>536</v>
      </c>
      <c r="E30" s="16">
        <v>461</v>
      </c>
      <c r="F30" s="16">
        <v>169</v>
      </c>
      <c r="G30" s="16">
        <v>133</v>
      </c>
      <c r="H30" s="16">
        <v>36</v>
      </c>
      <c r="I30" s="155">
        <f>SUM(C30:G30)</f>
        <v>2005</v>
      </c>
      <c r="J30" s="16">
        <v>30</v>
      </c>
      <c r="K30" s="16">
        <v>350</v>
      </c>
      <c r="L30" s="16">
        <v>389</v>
      </c>
      <c r="M30" s="16">
        <v>636</v>
      </c>
      <c r="N30" s="155">
        <f>SUM(J30:M30)</f>
        <v>1405</v>
      </c>
      <c r="O30" s="157">
        <f>O26*(18-O27)</f>
        <v>3450.4</v>
      </c>
      <c r="P30" s="163">
        <f>P26*(18-P27)</f>
        <v>3414.3999999999996</v>
      </c>
    </row>
    <row r="31" spans="2:16" ht="20.25" thickBot="1">
      <c r="B31" s="347" t="s">
        <v>215</v>
      </c>
      <c r="C31" s="21">
        <v>737</v>
      </c>
      <c r="D31" s="20">
        <v>564</v>
      </c>
      <c r="E31" s="20">
        <v>492</v>
      </c>
      <c r="F31" s="20">
        <v>194</v>
      </c>
      <c r="G31" s="20">
        <v>154</v>
      </c>
      <c r="H31" s="20">
        <v>41</v>
      </c>
      <c r="I31" s="164">
        <f>SUM(C31:G31)</f>
        <v>2141</v>
      </c>
      <c r="J31" s="20">
        <v>35</v>
      </c>
      <c r="K31" s="20">
        <v>381</v>
      </c>
      <c r="L31" s="20">
        <v>419</v>
      </c>
      <c r="M31" s="20">
        <v>667</v>
      </c>
      <c r="N31" s="164">
        <f>SUM(J31:M31)</f>
        <v>1502</v>
      </c>
      <c r="O31" s="165">
        <f>O26*(19-O27)</f>
        <v>3688.4</v>
      </c>
      <c r="P31" s="166">
        <f>P26*(19-P27)</f>
        <v>3647.3999999999996</v>
      </c>
    </row>
    <row r="32" spans="2:16" ht="15.75" thickBot="1">
      <c r="B32" s="4"/>
      <c r="C32" s="4"/>
      <c r="D32" s="4"/>
      <c r="E32" s="4"/>
      <c r="F32" s="4"/>
      <c r="G32" s="4"/>
      <c r="H32" s="4"/>
      <c r="I32" s="4"/>
      <c r="J32" s="4"/>
      <c r="K32" s="4"/>
      <c r="L32" s="4"/>
      <c r="M32" s="4"/>
      <c r="N32" s="4"/>
      <c r="O32" s="4"/>
      <c r="P32" s="4"/>
    </row>
    <row r="33" spans="2:16" ht="24" thickBot="1">
      <c r="B33" s="473" t="s">
        <v>434</v>
      </c>
      <c r="C33" s="474"/>
      <c r="D33" s="474"/>
      <c r="E33" s="474"/>
      <c r="F33" s="474"/>
      <c r="G33" s="474"/>
      <c r="H33" s="474"/>
      <c r="I33" s="474"/>
      <c r="J33" s="474"/>
      <c r="K33" s="474"/>
      <c r="L33" s="470" t="s">
        <v>227</v>
      </c>
      <c r="M33" s="471"/>
      <c r="N33" s="471"/>
      <c r="O33" s="471"/>
      <c r="P33" s="472"/>
    </row>
    <row r="34" spans="2:16" ht="16.5" thickBot="1">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537" t="s">
        <v>208</v>
      </c>
      <c r="P34" s="538"/>
    </row>
    <row r="35" spans="2:16" ht="17.25" thickTop="1" thickBot="1">
      <c r="B35" s="466"/>
      <c r="C35" s="462"/>
      <c r="D35" s="462"/>
      <c r="E35" s="462"/>
      <c r="F35" s="462"/>
      <c r="G35" s="462"/>
      <c r="H35" s="462"/>
      <c r="I35" s="462"/>
      <c r="J35" s="462"/>
      <c r="K35" s="462"/>
      <c r="L35" s="462"/>
      <c r="M35" s="462"/>
      <c r="N35" s="462"/>
      <c r="O35" s="5" t="s">
        <v>209</v>
      </c>
      <c r="P35" s="6" t="s">
        <v>210</v>
      </c>
    </row>
    <row r="36" spans="2:16" ht="15">
      <c r="B36" s="148" t="s">
        <v>211</v>
      </c>
      <c r="C36" s="146">
        <v>31</v>
      </c>
      <c r="D36" s="8">
        <v>28</v>
      </c>
      <c r="E36" s="8">
        <v>31</v>
      </c>
      <c r="F36" s="8">
        <v>25</v>
      </c>
      <c r="G36" s="8">
        <v>26</v>
      </c>
      <c r="H36" s="8">
        <v>0</v>
      </c>
      <c r="I36" s="168">
        <f>SUM(C36:G36)</f>
        <v>141</v>
      </c>
      <c r="J36" s="8">
        <v>25</v>
      </c>
      <c r="K36" s="8">
        <v>31</v>
      </c>
      <c r="L36" s="8">
        <v>30</v>
      </c>
      <c r="M36" s="8">
        <v>31</v>
      </c>
      <c r="N36" s="168">
        <f>SUM(J36:M36)</f>
        <v>117</v>
      </c>
      <c r="O36" s="368">
        <f>SUM(C36:H36,J36:M36)</f>
        <v>258</v>
      </c>
      <c r="P36" s="369">
        <f>I36+N36</f>
        <v>258</v>
      </c>
    </row>
    <row r="37" spans="2:16" ht="19.5">
      <c r="B37" s="149" t="s">
        <v>485</v>
      </c>
      <c r="C37" s="147">
        <v>-5.4</v>
      </c>
      <c r="D37" s="10">
        <v>-2</v>
      </c>
      <c r="E37" s="10">
        <v>1.8</v>
      </c>
      <c r="F37" s="10">
        <v>6.7</v>
      </c>
      <c r="G37" s="10">
        <v>10.9</v>
      </c>
      <c r="H37" s="10">
        <v>0</v>
      </c>
      <c r="I37" s="153">
        <f>(C36*C37+D36*D37+E36*E37+F36*F37+G36*G37)/I36</f>
        <v>2.0092198581560288</v>
      </c>
      <c r="J37" s="10">
        <v>10.3</v>
      </c>
      <c r="K37" s="95">
        <v>5.8</v>
      </c>
      <c r="L37" s="95">
        <v>4.9000000000000004</v>
      </c>
      <c r="M37" s="95">
        <v>-5.4</v>
      </c>
      <c r="N37" s="153">
        <f>(J36*J37+K36*K37+L36*L37+M36*M37)/N36</f>
        <v>3.563247863247863</v>
      </c>
      <c r="O37" s="366">
        <f>(C37*C36+D37*D36+E37*E36+F37*F36+G37*G36+H37*H36+J37*J36+K37*K36+L37*L36+M37*M36)/O36</f>
        <v>2.713953488372093</v>
      </c>
      <c r="P37" s="11">
        <f>(I37*I36+N37*N36)/P36</f>
        <v>2.713953488372093</v>
      </c>
    </row>
    <row r="38" spans="2:16" ht="19.5">
      <c r="B38" s="149" t="s">
        <v>212</v>
      </c>
      <c r="C38" s="13">
        <v>570</v>
      </c>
      <c r="D38" s="12">
        <v>419</v>
      </c>
      <c r="E38" s="12">
        <v>348</v>
      </c>
      <c r="F38" s="12">
        <v>159</v>
      </c>
      <c r="G38" s="12">
        <v>54</v>
      </c>
      <c r="H38" s="12">
        <v>0</v>
      </c>
      <c r="I38" s="155">
        <f>SUM(C38:G38)</f>
        <v>1550</v>
      </c>
      <c r="J38" s="12">
        <v>68</v>
      </c>
      <c r="K38" s="12">
        <v>222</v>
      </c>
      <c r="L38" s="12">
        <v>245</v>
      </c>
      <c r="M38" s="12">
        <v>57</v>
      </c>
      <c r="N38" s="155">
        <f>SUM(J38:M38)</f>
        <v>592</v>
      </c>
      <c r="O38" s="14">
        <f>O36*(13-O37)</f>
        <v>2653.8</v>
      </c>
      <c r="P38" s="15">
        <f>P36*(13-P37)</f>
        <v>2653.8</v>
      </c>
    </row>
    <row r="39" spans="2:16" ht="19.5">
      <c r="B39" s="149" t="s">
        <v>213</v>
      </c>
      <c r="C39" s="13">
        <v>694</v>
      </c>
      <c r="D39" s="12">
        <v>531</v>
      </c>
      <c r="E39" s="12">
        <v>472</v>
      </c>
      <c r="F39" s="12">
        <v>259</v>
      </c>
      <c r="G39" s="12">
        <v>158</v>
      </c>
      <c r="H39" s="12">
        <f>H36*(17-H37)</f>
        <v>0</v>
      </c>
      <c r="I39" s="155">
        <f>SUM(C39:G39)</f>
        <v>2114</v>
      </c>
      <c r="J39" s="12">
        <v>168</v>
      </c>
      <c r="K39" s="12">
        <v>346</v>
      </c>
      <c r="L39" s="12">
        <v>365</v>
      </c>
      <c r="M39" s="12">
        <v>695</v>
      </c>
      <c r="N39" s="155">
        <f>SUM(J39:M39)</f>
        <v>1574</v>
      </c>
      <c r="O39" s="14">
        <f>O36*(17-O37)</f>
        <v>3685.8</v>
      </c>
      <c r="P39" s="15">
        <f>P36*(17-P37)</f>
        <v>3685.8</v>
      </c>
    </row>
    <row r="40" spans="2:16" ht="19.5">
      <c r="B40" s="149" t="s">
        <v>214</v>
      </c>
      <c r="C40" s="17">
        <v>725</v>
      </c>
      <c r="D40" s="16">
        <v>559</v>
      </c>
      <c r="E40" s="16">
        <v>503</v>
      </c>
      <c r="F40" s="16">
        <v>284</v>
      </c>
      <c r="G40" s="16">
        <v>184</v>
      </c>
      <c r="H40" s="16">
        <f>H36*(18-H37)</f>
        <v>0</v>
      </c>
      <c r="I40" s="155">
        <f>SUM(C40:G40)</f>
        <v>2255</v>
      </c>
      <c r="J40" s="16">
        <v>193</v>
      </c>
      <c r="K40" s="16">
        <v>377</v>
      </c>
      <c r="L40" s="16">
        <v>395</v>
      </c>
      <c r="M40" s="16">
        <v>726</v>
      </c>
      <c r="N40" s="155">
        <f>SUM(J40:M40)</f>
        <v>1691</v>
      </c>
      <c r="O40" s="18">
        <f>O36*(18-O37)</f>
        <v>3943.8</v>
      </c>
      <c r="P40" s="19">
        <f>P36*(18-P37)</f>
        <v>3943.8</v>
      </c>
    </row>
    <row r="41" spans="2:16" ht="20.25" thickBot="1">
      <c r="B41" s="347" t="s">
        <v>215</v>
      </c>
      <c r="C41" s="21">
        <v>756</v>
      </c>
      <c r="D41" s="20">
        <v>587</v>
      </c>
      <c r="E41" s="20">
        <v>534</v>
      </c>
      <c r="F41" s="20">
        <v>309</v>
      </c>
      <c r="G41" s="20">
        <v>210</v>
      </c>
      <c r="H41" s="20">
        <f>H36*(19-H37)</f>
        <v>0</v>
      </c>
      <c r="I41" s="164">
        <f>SUM(C41:G41)</f>
        <v>2396</v>
      </c>
      <c r="J41" s="20">
        <v>218</v>
      </c>
      <c r="K41" s="20">
        <v>408</v>
      </c>
      <c r="L41" s="20">
        <v>425</v>
      </c>
      <c r="M41" s="20">
        <v>757</v>
      </c>
      <c r="N41" s="164">
        <f>SUM(J41:M41)</f>
        <v>1808</v>
      </c>
      <c r="O41" s="22">
        <f>O36*(19-O37)</f>
        <v>4201.8</v>
      </c>
      <c r="P41" s="23">
        <f>P36*(19-P37)</f>
        <v>4201.8</v>
      </c>
    </row>
    <row r="42" spans="2:16" ht="15.75" thickBot="1">
      <c r="B42" s="4"/>
      <c r="C42" s="4"/>
      <c r="D42" s="4"/>
      <c r="E42" s="4"/>
      <c r="F42" s="4"/>
      <c r="G42" s="4"/>
      <c r="H42" s="4"/>
      <c r="I42" s="4"/>
      <c r="J42" s="4"/>
      <c r="K42" s="4"/>
      <c r="L42" s="4"/>
      <c r="M42" s="4"/>
      <c r="N42" s="4"/>
      <c r="O42" s="4"/>
      <c r="P42" s="4"/>
    </row>
    <row r="43" spans="2:16" ht="24" thickBot="1">
      <c r="B43" s="473" t="s">
        <v>435</v>
      </c>
      <c r="C43" s="474"/>
      <c r="D43" s="474"/>
      <c r="E43" s="474"/>
      <c r="F43" s="474"/>
      <c r="G43" s="474"/>
      <c r="H43" s="474"/>
      <c r="I43" s="474"/>
      <c r="J43" s="474"/>
      <c r="K43" s="474"/>
      <c r="L43" s="470" t="s">
        <v>228</v>
      </c>
      <c r="M43" s="471"/>
      <c r="N43" s="471"/>
      <c r="O43" s="471"/>
      <c r="P43" s="472"/>
    </row>
    <row r="44" spans="2:16" ht="15.75">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6" ht="16.5" thickBot="1">
      <c r="B45" s="466"/>
      <c r="C45" s="462"/>
      <c r="D45" s="462"/>
      <c r="E45" s="462"/>
      <c r="F45" s="462"/>
      <c r="G45" s="462"/>
      <c r="H45" s="462"/>
      <c r="I45" s="462"/>
      <c r="J45" s="462"/>
      <c r="K45" s="462"/>
      <c r="L45" s="462"/>
      <c r="M45" s="462"/>
      <c r="N45" s="462"/>
      <c r="O45" s="145" t="s">
        <v>209</v>
      </c>
      <c r="P45" s="30" t="s">
        <v>210</v>
      </c>
    </row>
    <row r="46" spans="2:16" ht="15">
      <c r="B46" s="148" t="s">
        <v>211</v>
      </c>
      <c r="C46" s="146">
        <v>31</v>
      </c>
      <c r="D46" s="8">
        <v>28</v>
      </c>
      <c r="E46" s="8">
        <v>31</v>
      </c>
      <c r="F46" s="8">
        <v>25</v>
      </c>
      <c r="G46" s="8">
        <v>15</v>
      </c>
      <c r="H46" s="8">
        <v>0</v>
      </c>
      <c r="I46" s="168">
        <f>SUM(C46:G46)</f>
        <v>130</v>
      </c>
      <c r="J46" s="8">
        <v>15</v>
      </c>
      <c r="K46" s="8">
        <v>26</v>
      </c>
      <c r="L46" s="8">
        <v>30</v>
      </c>
      <c r="M46" s="8">
        <v>31</v>
      </c>
      <c r="N46" s="168">
        <f>SUM(J46:M46)</f>
        <v>102</v>
      </c>
      <c r="O46" s="167">
        <f>SUM(C46:H46,J46:M46)</f>
        <v>232</v>
      </c>
      <c r="P46" s="169">
        <f>I46+N46</f>
        <v>232</v>
      </c>
    </row>
    <row r="47" spans="2:16" ht="19.5">
      <c r="B47" s="149" t="s">
        <v>485</v>
      </c>
      <c r="C47" s="147">
        <v>-2</v>
      </c>
      <c r="D47" s="10">
        <v>-2.5</v>
      </c>
      <c r="E47" s="10">
        <v>3.2</v>
      </c>
      <c r="F47" s="10">
        <v>9.5</v>
      </c>
      <c r="G47" s="10">
        <v>10.1</v>
      </c>
      <c r="H47" s="10">
        <v>0</v>
      </c>
      <c r="I47" s="153">
        <f>(C46*C47+D46*D47+E46*E47+F46*F47+G46*G47)/I46</f>
        <v>2.7399999999999998</v>
      </c>
      <c r="J47" s="10">
        <v>12.4</v>
      </c>
      <c r="K47" s="95">
        <v>6.3</v>
      </c>
      <c r="L47" s="95">
        <v>2.4</v>
      </c>
      <c r="M47" s="95">
        <v>1.3</v>
      </c>
      <c r="N47" s="153">
        <f>(J46*J47+K46*K47+L46*L47+M46*M47)/N46</f>
        <v>4.530392156862745</v>
      </c>
      <c r="O47" s="154">
        <f>(C47*C46+D47*D46+E47*E46+F47*F46+G47*G46+H47*H46+J47*J46+K47*K46+L47*L46+M47*M46)/O46</f>
        <v>3.5271551724137931</v>
      </c>
      <c r="P47" s="161">
        <f>(I47*I46+N47*N46)/P46</f>
        <v>3.5271551724137931</v>
      </c>
    </row>
    <row r="48" spans="2:16" ht="19.5">
      <c r="B48" s="149" t="s">
        <v>212</v>
      </c>
      <c r="C48" s="13">
        <v>466</v>
      </c>
      <c r="D48" s="12">
        <v>433</v>
      </c>
      <c r="E48" s="12">
        <v>305</v>
      </c>
      <c r="F48" s="12">
        <v>87</v>
      </c>
      <c r="G48" s="12">
        <v>44</v>
      </c>
      <c r="H48" s="12">
        <f>H46*(13-H47)</f>
        <v>0</v>
      </c>
      <c r="I48" s="155">
        <f>SUM(C48:G48)</f>
        <v>1335</v>
      </c>
      <c r="J48" s="12">
        <v>9</v>
      </c>
      <c r="K48" s="12">
        <v>174</v>
      </c>
      <c r="L48" s="12">
        <v>320</v>
      </c>
      <c r="M48" s="12">
        <v>363</v>
      </c>
      <c r="N48" s="155">
        <f>SUM(J48:M48)</f>
        <v>866</v>
      </c>
      <c r="O48" s="156">
        <f>O46*(13-O47)</f>
        <v>2197.7000000000003</v>
      </c>
      <c r="P48" s="162">
        <f>P46*(13-P47)</f>
        <v>2197.7000000000003</v>
      </c>
    </row>
    <row r="49" spans="2:16" ht="19.5">
      <c r="B49" s="149" t="s">
        <v>213</v>
      </c>
      <c r="C49" s="13">
        <v>590</v>
      </c>
      <c r="D49" s="12">
        <v>545</v>
      </c>
      <c r="E49" s="12">
        <v>429</v>
      </c>
      <c r="F49" s="12">
        <v>187</v>
      </c>
      <c r="G49" s="12">
        <v>104</v>
      </c>
      <c r="H49" s="12">
        <f>H46*(17-H47)</f>
        <v>0</v>
      </c>
      <c r="I49" s="155">
        <f>SUM(C49:G49)</f>
        <v>1855</v>
      </c>
      <c r="J49" s="12">
        <v>69</v>
      </c>
      <c r="K49" s="12">
        <v>278</v>
      </c>
      <c r="L49" s="12">
        <v>440</v>
      </c>
      <c r="M49" s="12">
        <v>487</v>
      </c>
      <c r="N49" s="155">
        <f>SUM(J49:M49)</f>
        <v>1274</v>
      </c>
      <c r="O49" s="156">
        <f>O46*(17-O47)</f>
        <v>3125.7000000000003</v>
      </c>
      <c r="P49" s="162">
        <f>P46*(17-P47)</f>
        <v>3125.7000000000003</v>
      </c>
    </row>
    <row r="50" spans="2:16" ht="19.5">
      <c r="B50" s="149" t="s">
        <v>214</v>
      </c>
      <c r="C50" s="17">
        <v>621</v>
      </c>
      <c r="D50" s="16">
        <v>573</v>
      </c>
      <c r="E50" s="16">
        <v>460</v>
      </c>
      <c r="F50" s="16">
        <v>212</v>
      </c>
      <c r="G50" s="16">
        <v>119</v>
      </c>
      <c r="H50" s="16">
        <f>H46*(18-H47)</f>
        <v>0</v>
      </c>
      <c r="I50" s="155">
        <f>SUM(C50:G50)</f>
        <v>1985</v>
      </c>
      <c r="J50" s="16">
        <v>84</v>
      </c>
      <c r="K50" s="16">
        <v>304</v>
      </c>
      <c r="L50" s="16">
        <v>470</v>
      </c>
      <c r="M50" s="16">
        <v>518</v>
      </c>
      <c r="N50" s="155">
        <f>SUM(J50:M50)</f>
        <v>1376</v>
      </c>
      <c r="O50" s="157">
        <f>O46*(18-O47)</f>
        <v>3357.7000000000003</v>
      </c>
      <c r="P50" s="163">
        <f>P46*(18-P47)</f>
        <v>3357.7000000000003</v>
      </c>
    </row>
    <row r="51" spans="2:16" ht="20.25" thickBot="1">
      <c r="B51" s="347" t="s">
        <v>215</v>
      </c>
      <c r="C51" s="21">
        <v>652</v>
      </c>
      <c r="D51" s="20">
        <v>601</v>
      </c>
      <c r="E51" s="20">
        <v>491</v>
      </c>
      <c r="F51" s="20">
        <v>237</v>
      </c>
      <c r="G51" s="20">
        <v>134</v>
      </c>
      <c r="H51" s="20">
        <f>H46*(19-H47)</f>
        <v>0</v>
      </c>
      <c r="I51" s="164">
        <f>SUM(C51:G51)</f>
        <v>2115</v>
      </c>
      <c r="J51" s="20">
        <v>99</v>
      </c>
      <c r="K51" s="20">
        <v>330</v>
      </c>
      <c r="L51" s="20">
        <v>500</v>
      </c>
      <c r="M51" s="20">
        <v>549</v>
      </c>
      <c r="N51" s="164">
        <f>SUM(J51:M51)</f>
        <v>1478</v>
      </c>
      <c r="O51" s="165">
        <f>O46*(19-O47)</f>
        <v>3589.7000000000003</v>
      </c>
      <c r="P51" s="166">
        <f>P46*(19-P47)</f>
        <v>3589.7000000000003</v>
      </c>
    </row>
    <row r="52" spans="2:16" ht="15.75" thickBot="1">
      <c r="B52" s="4"/>
      <c r="C52" s="4"/>
      <c r="D52" s="4"/>
      <c r="E52" s="4"/>
      <c r="F52" s="4"/>
      <c r="G52" s="4"/>
      <c r="H52" s="4"/>
      <c r="I52" s="4"/>
      <c r="J52" s="4"/>
      <c r="K52" s="4"/>
      <c r="L52" s="4"/>
      <c r="M52" s="4"/>
      <c r="N52" s="4"/>
      <c r="O52" s="4"/>
      <c r="P52" s="4"/>
    </row>
    <row r="53" spans="2:16" ht="24" thickBot="1">
      <c r="B53" s="473" t="s">
        <v>434</v>
      </c>
      <c r="C53" s="474"/>
      <c r="D53" s="474"/>
      <c r="E53" s="474"/>
      <c r="F53" s="474"/>
      <c r="G53" s="474"/>
      <c r="H53" s="474"/>
      <c r="I53" s="474"/>
      <c r="J53" s="474"/>
      <c r="K53" s="474"/>
      <c r="L53" s="470" t="s">
        <v>229</v>
      </c>
      <c r="M53" s="471"/>
      <c r="N53" s="471"/>
      <c r="O53" s="471"/>
      <c r="P53" s="472"/>
    </row>
    <row r="54" spans="2:16"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6" ht="16.5" thickBot="1">
      <c r="B55" s="466"/>
      <c r="C55" s="462"/>
      <c r="D55" s="462"/>
      <c r="E55" s="462"/>
      <c r="F55" s="462"/>
      <c r="G55" s="462"/>
      <c r="H55" s="462"/>
      <c r="I55" s="462"/>
      <c r="J55" s="462"/>
      <c r="K55" s="462"/>
      <c r="L55" s="462"/>
      <c r="M55" s="462"/>
      <c r="N55" s="462"/>
      <c r="O55" s="145" t="s">
        <v>209</v>
      </c>
      <c r="P55" s="30" t="s">
        <v>210</v>
      </c>
    </row>
    <row r="56" spans="2:16" ht="15">
      <c r="B56" s="148" t="s">
        <v>211</v>
      </c>
      <c r="C56" s="146">
        <v>31</v>
      </c>
      <c r="D56" s="8">
        <v>28</v>
      </c>
      <c r="E56" s="8">
        <v>31</v>
      </c>
      <c r="F56" s="8">
        <v>25</v>
      </c>
      <c r="G56" s="8">
        <v>15</v>
      </c>
      <c r="H56" s="8">
        <v>5</v>
      </c>
      <c r="I56" s="168">
        <f>SUM(C56:G56)</f>
        <v>130</v>
      </c>
      <c r="J56" s="8">
        <v>20</v>
      </c>
      <c r="K56" s="8">
        <v>31</v>
      </c>
      <c r="L56" s="8">
        <v>30</v>
      </c>
      <c r="M56" s="8">
        <v>31</v>
      </c>
      <c r="N56" s="168">
        <f>SUM(J56:M56)</f>
        <v>112</v>
      </c>
      <c r="O56" s="167">
        <f>SUM(C56:H56,J56:M56)</f>
        <v>247</v>
      </c>
      <c r="P56" s="169">
        <f>I56+N56</f>
        <v>242</v>
      </c>
    </row>
    <row r="57" spans="2:16" ht="19.5">
      <c r="B57" s="149" t="s">
        <v>485</v>
      </c>
      <c r="C57" s="147">
        <v>1.5</v>
      </c>
      <c r="D57" s="10">
        <v>5.9</v>
      </c>
      <c r="E57" s="10">
        <v>4.4000000000000004</v>
      </c>
      <c r="F57" s="10">
        <v>5.8</v>
      </c>
      <c r="G57" s="10">
        <v>11.8</v>
      </c>
      <c r="H57" s="10">
        <v>12</v>
      </c>
      <c r="I57" s="153">
        <f>(C56*C57+D56*D57+E56*E57+F56*F57+G56*G57)/I56</f>
        <v>5.1546153846153846</v>
      </c>
      <c r="J57" s="10">
        <v>10.6</v>
      </c>
      <c r="K57" s="95">
        <v>9</v>
      </c>
      <c r="L57" s="95">
        <v>5</v>
      </c>
      <c r="M57" s="95">
        <v>2.1</v>
      </c>
      <c r="N57" s="153">
        <f>(J56*J57+K56*K57+L56*L57+M56*M57)/N56</f>
        <v>6.3044642857142863</v>
      </c>
      <c r="O57" s="154">
        <f>(C57*C56+D57*D56+E57*E56+F57*F56+G57*G56+H57*H56+J57*J56+K57*K56+L57*L56+M57*M56)/O56</f>
        <v>5.8145748987854242</v>
      </c>
      <c r="P57" s="161">
        <f>(I57*I56+N57*N56)/P56</f>
        <v>5.6867768595041328</v>
      </c>
    </row>
    <row r="58" spans="2:16" ht="19.5">
      <c r="B58" s="149" t="s">
        <v>212</v>
      </c>
      <c r="C58" s="13">
        <v>357</v>
      </c>
      <c r="D58" s="12">
        <v>199</v>
      </c>
      <c r="E58" s="12">
        <v>267</v>
      </c>
      <c r="F58" s="12">
        <v>181</v>
      </c>
      <c r="G58" s="12">
        <v>19</v>
      </c>
      <c r="H58" s="12">
        <v>6</v>
      </c>
      <c r="I58" s="155">
        <f>SUM(C58:G58)</f>
        <v>1023</v>
      </c>
      <c r="J58" s="12">
        <v>47</v>
      </c>
      <c r="K58" s="12">
        <v>123</v>
      </c>
      <c r="L58" s="12">
        <v>240</v>
      </c>
      <c r="M58" s="12">
        <v>338</v>
      </c>
      <c r="N58" s="155">
        <f>SUM(J58:M58)</f>
        <v>748</v>
      </c>
      <c r="O58" s="156">
        <f>O56*(13-O57)</f>
        <v>1774.8000000000002</v>
      </c>
      <c r="P58" s="162">
        <f>P56*(13-P57)</f>
        <v>1769.8</v>
      </c>
    </row>
    <row r="59" spans="2:16" ht="19.5">
      <c r="B59" s="149" t="s">
        <v>213</v>
      </c>
      <c r="C59" s="13">
        <v>481</v>
      </c>
      <c r="D59" s="12">
        <v>311</v>
      </c>
      <c r="E59" s="12">
        <f>E56*(17-E57)</f>
        <v>390.59999999999997</v>
      </c>
      <c r="F59" s="12">
        <v>281</v>
      </c>
      <c r="G59" s="12">
        <v>79</v>
      </c>
      <c r="H59" s="12">
        <v>26</v>
      </c>
      <c r="I59" s="155">
        <f>SUM(C59:G59)</f>
        <v>1542.6</v>
      </c>
      <c r="J59" s="12">
        <v>127</v>
      </c>
      <c r="K59" s="12">
        <v>247</v>
      </c>
      <c r="L59" s="12">
        <v>360</v>
      </c>
      <c r="M59" s="12">
        <v>462</v>
      </c>
      <c r="N59" s="155">
        <f>SUM(J59:M59)</f>
        <v>1196</v>
      </c>
      <c r="O59" s="156">
        <f>O56*(17-O57)</f>
        <v>2762.8000000000006</v>
      </c>
      <c r="P59" s="162">
        <f>P56*(17-P57)</f>
        <v>2737.8</v>
      </c>
    </row>
    <row r="60" spans="2:16" ht="19.5">
      <c r="B60" s="149" t="s">
        <v>214</v>
      </c>
      <c r="C60" s="17">
        <v>512</v>
      </c>
      <c r="D60" s="16">
        <v>339</v>
      </c>
      <c r="E60" s="16">
        <f>E56*(18-E57)</f>
        <v>421.59999999999997</v>
      </c>
      <c r="F60" s="16">
        <v>306</v>
      </c>
      <c r="G60" s="16">
        <v>94</v>
      </c>
      <c r="H60" s="16">
        <v>31</v>
      </c>
      <c r="I60" s="155">
        <f>SUM(C60:G60)</f>
        <v>1672.6</v>
      </c>
      <c r="J60" s="16">
        <v>147</v>
      </c>
      <c r="K60" s="16">
        <v>278</v>
      </c>
      <c r="L60" s="16">
        <v>390</v>
      </c>
      <c r="M60" s="16">
        <v>493</v>
      </c>
      <c r="N60" s="155">
        <f>SUM(J60:M60)</f>
        <v>1308</v>
      </c>
      <c r="O60" s="157">
        <f>O56*(18-O57)</f>
        <v>3009.8000000000006</v>
      </c>
      <c r="P60" s="163">
        <f>P56*(18-P57)</f>
        <v>2979.8</v>
      </c>
    </row>
    <row r="61" spans="2:16" ht="20.25" thickBot="1">
      <c r="B61" s="347" t="s">
        <v>215</v>
      </c>
      <c r="C61" s="21">
        <v>543</v>
      </c>
      <c r="D61" s="20">
        <v>367</v>
      </c>
      <c r="E61" s="20">
        <f>E56*(19-E57)</f>
        <v>452.59999999999997</v>
      </c>
      <c r="F61" s="20">
        <v>331</v>
      </c>
      <c r="G61" s="20">
        <v>109</v>
      </c>
      <c r="H61" s="20">
        <v>36</v>
      </c>
      <c r="I61" s="164">
        <f>SUM(C61:G61)</f>
        <v>1802.6</v>
      </c>
      <c r="J61" s="20">
        <v>167</v>
      </c>
      <c r="K61" s="20">
        <v>309</v>
      </c>
      <c r="L61" s="20">
        <v>420</v>
      </c>
      <c r="M61" s="20">
        <v>524</v>
      </c>
      <c r="N61" s="164">
        <f>SUM(J61:M61)</f>
        <v>1420</v>
      </c>
      <c r="O61" s="165">
        <f>O56*(19-O57)</f>
        <v>3256.8000000000006</v>
      </c>
      <c r="P61" s="166">
        <f>P56*(19-P57)</f>
        <v>3221.8</v>
      </c>
    </row>
    <row r="62" spans="2:16" ht="15.75" thickBot="1">
      <c r="B62" s="4"/>
      <c r="C62" s="4"/>
      <c r="D62" s="4"/>
      <c r="E62" s="4"/>
      <c r="F62" s="4"/>
      <c r="G62" s="4"/>
      <c r="H62" s="4"/>
      <c r="I62" s="4"/>
      <c r="J62" s="4"/>
      <c r="K62" s="4"/>
      <c r="L62" s="4"/>
      <c r="M62" s="4"/>
      <c r="N62" s="4"/>
      <c r="O62" s="4"/>
      <c r="P62" s="4"/>
    </row>
    <row r="63" spans="2:16" ht="24" thickBot="1">
      <c r="B63" s="473" t="s">
        <v>436</v>
      </c>
      <c r="C63" s="474"/>
      <c r="D63" s="474"/>
      <c r="E63" s="474"/>
      <c r="F63" s="474"/>
      <c r="G63" s="474"/>
      <c r="H63" s="474"/>
      <c r="I63" s="474"/>
      <c r="J63" s="474"/>
      <c r="K63" s="474"/>
      <c r="L63" s="470" t="s">
        <v>230</v>
      </c>
      <c r="M63" s="471"/>
      <c r="N63" s="471"/>
      <c r="O63" s="471"/>
      <c r="P63" s="472"/>
    </row>
    <row r="64" spans="2:16"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ht="15">
      <c r="B66" s="148" t="s">
        <v>211</v>
      </c>
      <c r="C66" s="146">
        <v>31</v>
      </c>
      <c r="D66" s="8">
        <v>28</v>
      </c>
      <c r="E66" s="8">
        <v>31</v>
      </c>
      <c r="F66" s="8">
        <v>30</v>
      </c>
      <c r="G66" s="8">
        <v>21</v>
      </c>
      <c r="H66" s="8">
        <v>10</v>
      </c>
      <c r="I66" s="168">
        <f>SUM(C66:G66)</f>
        <v>141</v>
      </c>
      <c r="J66" s="8">
        <v>20</v>
      </c>
      <c r="K66" s="8">
        <v>31</v>
      </c>
      <c r="L66" s="8">
        <v>30</v>
      </c>
      <c r="M66" s="8">
        <v>31</v>
      </c>
      <c r="N66" s="168">
        <f>SUM(J66:M66)</f>
        <v>112</v>
      </c>
      <c r="O66" s="167">
        <f>SUM(C66:H66,J66:M66)</f>
        <v>263</v>
      </c>
      <c r="P66" s="169">
        <f>I66+N66</f>
        <v>253</v>
      </c>
    </row>
    <row r="67" spans="2:16" ht="19.5">
      <c r="B67" s="149" t="s">
        <v>485</v>
      </c>
      <c r="C67" s="147">
        <v>2.5</v>
      </c>
      <c r="D67" s="10">
        <v>1.3</v>
      </c>
      <c r="E67" s="10">
        <v>1.7</v>
      </c>
      <c r="F67" s="10">
        <v>7.4</v>
      </c>
      <c r="G67" s="10">
        <v>10.199999999999999</v>
      </c>
      <c r="H67" s="10">
        <v>12</v>
      </c>
      <c r="I67" s="153">
        <f>(C66*C67+D66*D67+E66*E67+F66*F67+G66*G67)/I66</f>
        <v>4.2751773049645383</v>
      </c>
      <c r="J67" s="10">
        <v>9.8000000000000007</v>
      </c>
      <c r="K67" s="95">
        <v>9</v>
      </c>
      <c r="L67" s="95">
        <v>4.0999999999999996</v>
      </c>
      <c r="M67" s="95">
        <v>1.3</v>
      </c>
      <c r="N67" s="153">
        <f>(J66*J67+K66*K67+L66*L67+M66*M67)/N66</f>
        <v>5.6991071428571427</v>
      </c>
      <c r="O67" s="154">
        <f>(C67*C66+D67*D66+E67*E66+F67*F66+G67*G66+H67*H66+J67*J66+K67*K66+L67*L66+M67*M66)/O66</f>
        <v>5.1752851711026615</v>
      </c>
      <c r="P67" s="161">
        <f>(I67*I66+N67*N66)/P66</f>
        <v>4.9055335968379445</v>
      </c>
    </row>
    <row r="68" spans="2:16" ht="19.5">
      <c r="B68" s="149" t="s">
        <v>212</v>
      </c>
      <c r="C68" s="13">
        <v>326</v>
      </c>
      <c r="D68" s="12">
        <f>D66*(13-D67)</f>
        <v>327.59999999999997</v>
      </c>
      <c r="E68" s="12">
        <v>350</v>
      </c>
      <c r="F68" s="12">
        <v>170</v>
      </c>
      <c r="G68" s="12">
        <v>60</v>
      </c>
      <c r="H68" s="12">
        <v>11</v>
      </c>
      <c r="I68" s="155">
        <f>SUM(C68:G68)</f>
        <v>1233.5999999999999</v>
      </c>
      <c r="J68" s="12">
        <v>63</v>
      </c>
      <c r="K68" s="12">
        <v>123</v>
      </c>
      <c r="L68" s="12">
        <v>267</v>
      </c>
      <c r="M68" s="12">
        <f>M66*(13-M67)</f>
        <v>362.7</v>
      </c>
      <c r="N68" s="155">
        <f>SUM(J68:M68)</f>
        <v>815.7</v>
      </c>
      <c r="O68" s="156">
        <f>O66*(13-O67)</f>
        <v>2057.9</v>
      </c>
      <c r="P68" s="162">
        <f>P66*(13-P67)</f>
        <v>2047.9</v>
      </c>
    </row>
    <row r="69" spans="2:16" ht="19.5">
      <c r="B69" s="149" t="s">
        <v>213</v>
      </c>
      <c r="C69" s="13">
        <v>450</v>
      </c>
      <c r="D69" s="12">
        <f>D66*(17-D67)</f>
        <v>439.59999999999997</v>
      </c>
      <c r="E69" s="12">
        <v>474</v>
      </c>
      <c r="F69" s="12">
        <v>290</v>
      </c>
      <c r="G69" s="12">
        <v>144</v>
      </c>
      <c r="H69" s="12">
        <v>51</v>
      </c>
      <c r="I69" s="155">
        <f>SUM(C69:G69)</f>
        <v>1797.6</v>
      </c>
      <c r="J69" s="12">
        <v>143</v>
      </c>
      <c r="K69" s="12">
        <v>247</v>
      </c>
      <c r="L69" s="12">
        <v>387</v>
      </c>
      <c r="M69" s="12">
        <f>M66*(17-M67)</f>
        <v>486.7</v>
      </c>
      <c r="N69" s="155">
        <f>SUM(J69:M69)</f>
        <v>1263.7</v>
      </c>
      <c r="O69" s="156">
        <f>O66*(17-O67)</f>
        <v>3109.9</v>
      </c>
      <c r="P69" s="162">
        <f>P66*(17-P67)</f>
        <v>3059.9</v>
      </c>
    </row>
    <row r="70" spans="2:16" ht="19.5">
      <c r="B70" s="149" t="s">
        <v>214</v>
      </c>
      <c r="C70" s="17">
        <v>481</v>
      </c>
      <c r="D70" s="16">
        <f>D66*(18-D67)</f>
        <v>467.59999999999997</v>
      </c>
      <c r="E70" s="16">
        <v>505</v>
      </c>
      <c r="F70" s="16">
        <v>320</v>
      </c>
      <c r="G70" s="16">
        <v>165</v>
      </c>
      <c r="H70" s="16">
        <v>61</v>
      </c>
      <c r="I70" s="155">
        <f>SUM(C70:G70)</f>
        <v>1938.6</v>
      </c>
      <c r="J70" s="16">
        <v>163</v>
      </c>
      <c r="K70" s="16">
        <v>278</v>
      </c>
      <c r="L70" s="16">
        <v>417</v>
      </c>
      <c r="M70" s="16">
        <f>M66*(18-M67)</f>
        <v>517.69999999999993</v>
      </c>
      <c r="N70" s="155">
        <f>SUM(J70:M70)</f>
        <v>1375.6999999999998</v>
      </c>
      <c r="O70" s="157">
        <f>O66*(18-O67)</f>
        <v>3372.9</v>
      </c>
      <c r="P70" s="163">
        <f>P66*(18-P67)</f>
        <v>3312.9</v>
      </c>
    </row>
    <row r="71" spans="2:16" ht="20.25" thickBot="1">
      <c r="B71" s="347" t="s">
        <v>215</v>
      </c>
      <c r="C71" s="21">
        <v>512</v>
      </c>
      <c r="D71" s="20">
        <f>D66*(19-D67)</f>
        <v>495.59999999999997</v>
      </c>
      <c r="E71" s="20">
        <v>536</v>
      </c>
      <c r="F71" s="20">
        <v>350</v>
      </c>
      <c r="G71" s="20">
        <v>186</v>
      </c>
      <c r="H71" s="20">
        <v>71</v>
      </c>
      <c r="I71" s="164">
        <f>SUM(C71:G71)</f>
        <v>2079.6</v>
      </c>
      <c r="J71" s="20">
        <v>183</v>
      </c>
      <c r="K71" s="20">
        <v>309</v>
      </c>
      <c r="L71" s="20">
        <v>447</v>
      </c>
      <c r="M71" s="20">
        <f>M66*(19-M67)</f>
        <v>548.69999999999993</v>
      </c>
      <c r="N71" s="164">
        <f>SUM(J71:M71)</f>
        <v>1487.6999999999998</v>
      </c>
      <c r="O71" s="165">
        <f>O66*(19-O67)</f>
        <v>3635.9</v>
      </c>
      <c r="P71" s="166">
        <f>P66*(19-P67)</f>
        <v>3565.9</v>
      </c>
    </row>
    <row r="72" spans="2:16" ht="15.75" thickBot="1">
      <c r="B72" s="4"/>
      <c r="C72" s="4"/>
      <c r="D72" s="4"/>
      <c r="E72" s="4"/>
      <c r="F72" s="4"/>
      <c r="G72" s="4"/>
      <c r="H72" s="4"/>
      <c r="I72" s="4"/>
      <c r="J72" s="4"/>
      <c r="K72" s="4"/>
      <c r="L72" s="4"/>
      <c r="M72" s="4"/>
      <c r="N72" s="4"/>
      <c r="O72" s="4"/>
      <c r="P72" s="4"/>
    </row>
    <row r="73" spans="2:16" ht="24" thickBot="1">
      <c r="B73" s="473" t="s">
        <v>437</v>
      </c>
      <c r="C73" s="474"/>
      <c r="D73" s="474"/>
      <c r="E73" s="474"/>
      <c r="F73" s="474"/>
      <c r="G73" s="474"/>
      <c r="H73" s="474"/>
      <c r="I73" s="474"/>
      <c r="J73" s="474"/>
      <c r="K73" s="474"/>
      <c r="L73" s="470" t="s">
        <v>231</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ht="15">
      <c r="B76" s="148" t="s">
        <v>211</v>
      </c>
      <c r="C76" s="146">
        <v>31</v>
      </c>
      <c r="D76" s="8">
        <v>28</v>
      </c>
      <c r="E76" s="8">
        <v>31</v>
      </c>
      <c r="F76" s="8">
        <v>30</v>
      </c>
      <c r="G76" s="8">
        <v>26</v>
      </c>
      <c r="H76" s="8">
        <v>0</v>
      </c>
      <c r="I76" s="168">
        <f>SUM(C76:G76)</f>
        <v>146</v>
      </c>
      <c r="J76" s="8">
        <v>12</v>
      </c>
      <c r="K76" s="8">
        <v>24</v>
      </c>
      <c r="L76" s="8">
        <v>31</v>
      </c>
      <c r="M76" s="8">
        <v>31</v>
      </c>
      <c r="N76" s="168">
        <f>SUM(J76:M76)</f>
        <v>98</v>
      </c>
      <c r="O76" s="167">
        <f>SUM(C76:H76,J76:M76)</f>
        <v>244</v>
      </c>
      <c r="P76" s="169">
        <f>I76+N76</f>
        <v>244</v>
      </c>
    </row>
    <row r="77" spans="2:16" ht="19.5">
      <c r="B77" s="149" t="s">
        <v>485</v>
      </c>
      <c r="C77" s="147">
        <v>0.1</v>
      </c>
      <c r="D77" s="10">
        <v>2.1</v>
      </c>
      <c r="E77" s="10">
        <v>5.9</v>
      </c>
      <c r="F77" s="10">
        <v>9.5</v>
      </c>
      <c r="G77" s="10">
        <v>9.9</v>
      </c>
      <c r="H77" s="10">
        <v>0</v>
      </c>
      <c r="I77" s="153">
        <f>(C76*C77+D76*D77+E76*E77+F76*F77+G76*G77)/I76</f>
        <v>5.3917808219178083</v>
      </c>
      <c r="J77" s="10">
        <v>14.07</v>
      </c>
      <c r="K77" s="95">
        <v>9.7193548387096751</v>
      </c>
      <c r="L77" s="95">
        <v>6.2733333333333343</v>
      </c>
      <c r="M77" s="95">
        <v>1.1709677419354836</v>
      </c>
      <c r="N77" s="153">
        <f>(J76*J77+K76*K77+L76*L77+M76*M77)/N76</f>
        <v>6.4579372394118923</v>
      </c>
      <c r="O77" s="154">
        <f>(C77*C76+D77*D76+E77*E76+F77*F76+G77*G76+H77*H76+J77*J76+K77*K76+L77*L76+M77*M76)/O76</f>
        <v>5.81999118632117</v>
      </c>
      <c r="P77" s="161">
        <f>(I77*I76+N77*N76)/P76</f>
        <v>5.81999118632117</v>
      </c>
    </row>
    <row r="78" spans="2:16" ht="19.5">
      <c r="B78" s="149" t="s">
        <v>212</v>
      </c>
      <c r="C78" s="13">
        <f t="shared" ref="C78:H78" si="4">C76*(13-C77)</f>
        <v>399.90000000000003</v>
      </c>
      <c r="D78" s="12">
        <f t="shared" si="4"/>
        <v>305.2</v>
      </c>
      <c r="E78" s="12">
        <f t="shared" si="4"/>
        <v>220.1</v>
      </c>
      <c r="F78" s="12">
        <v>104</v>
      </c>
      <c r="G78" s="12">
        <v>62</v>
      </c>
      <c r="H78" s="12">
        <f t="shared" si="4"/>
        <v>0</v>
      </c>
      <c r="I78" s="155">
        <f>SUM(C78:G78)</f>
        <v>1091.2</v>
      </c>
      <c r="J78" s="12">
        <f>J76*(13-J77)</f>
        <v>-12.840000000000003</v>
      </c>
      <c r="K78" s="12">
        <f>K76*(13-K77)</f>
        <v>78.735483870967798</v>
      </c>
      <c r="L78" s="12">
        <f>L76*(13-L77)</f>
        <v>208.52666666666664</v>
      </c>
      <c r="M78" s="12">
        <f>M76*(13-M77)</f>
        <v>366.70000000000005</v>
      </c>
      <c r="N78" s="155">
        <f>SUM(J78:M78)</f>
        <v>641.12215053763452</v>
      </c>
      <c r="O78" s="156">
        <f>O76*(13-O77)</f>
        <v>1751.9221505376345</v>
      </c>
      <c r="P78" s="162">
        <f>P76*(13-P77)</f>
        <v>1751.9221505376345</v>
      </c>
    </row>
    <row r="79" spans="2:16" ht="19.5">
      <c r="B79" s="149" t="s">
        <v>213</v>
      </c>
      <c r="C79" s="13">
        <f t="shared" ref="C79:H79" si="5">C76*(17-C77)</f>
        <v>523.9</v>
      </c>
      <c r="D79" s="12">
        <f t="shared" si="5"/>
        <v>417.2</v>
      </c>
      <c r="E79" s="12">
        <f t="shared" si="5"/>
        <v>344.09999999999997</v>
      </c>
      <c r="F79" s="12">
        <v>224</v>
      </c>
      <c r="G79" s="12">
        <v>142</v>
      </c>
      <c r="H79" s="12">
        <f t="shared" si="5"/>
        <v>0</v>
      </c>
      <c r="I79" s="155">
        <f>SUM(C79:G79)</f>
        <v>1651.1999999999998</v>
      </c>
      <c r="J79" s="12">
        <f>J76*(17-J77)</f>
        <v>35.159999999999997</v>
      </c>
      <c r="K79" s="12">
        <f>K76*(17-K77)</f>
        <v>174.73548387096781</v>
      </c>
      <c r="L79" s="12">
        <f>L76*(17-L77)</f>
        <v>332.52666666666664</v>
      </c>
      <c r="M79" s="12">
        <f>M76*(17-M77)</f>
        <v>490.70000000000005</v>
      </c>
      <c r="N79" s="155">
        <f>SUM(J79:M79)</f>
        <v>1033.1221505376345</v>
      </c>
      <c r="O79" s="156">
        <f>O76*(17-O77)</f>
        <v>2727.9221505376345</v>
      </c>
      <c r="P79" s="162">
        <f>P76*(17-P77)</f>
        <v>2727.9221505376345</v>
      </c>
    </row>
    <row r="80" spans="2:16" ht="19.5">
      <c r="B80" s="149" t="s">
        <v>214</v>
      </c>
      <c r="C80" s="17">
        <f t="shared" ref="C80:H80" si="6">C76*(18-C77)</f>
        <v>554.9</v>
      </c>
      <c r="D80" s="16">
        <f t="shared" si="6"/>
        <v>445.2</v>
      </c>
      <c r="E80" s="16">
        <f t="shared" si="6"/>
        <v>375.09999999999997</v>
      </c>
      <c r="F80" s="16">
        <v>254</v>
      </c>
      <c r="G80" s="16">
        <v>162</v>
      </c>
      <c r="H80" s="16">
        <f t="shared" si="6"/>
        <v>0</v>
      </c>
      <c r="I80" s="155">
        <f>SUM(C80:G80)</f>
        <v>1791.1999999999998</v>
      </c>
      <c r="J80" s="16">
        <f>J76*(18-J77)</f>
        <v>47.16</v>
      </c>
      <c r="K80" s="16">
        <f>K76*(18-K77)</f>
        <v>198.73548387096781</v>
      </c>
      <c r="L80" s="16">
        <f>L76*(18-L77)</f>
        <v>363.52666666666664</v>
      </c>
      <c r="M80" s="16">
        <f>M76*(18-M77)</f>
        <v>521.69999999999993</v>
      </c>
      <c r="N80" s="155">
        <f>SUM(J80:M80)</f>
        <v>1131.1221505376343</v>
      </c>
      <c r="O80" s="157">
        <f>O76*(18-O77)</f>
        <v>2971.9221505376345</v>
      </c>
      <c r="P80" s="163">
        <f>P76*(18-P77)</f>
        <v>2971.9221505376345</v>
      </c>
    </row>
    <row r="81" spans="2:16" ht="20.25" thickBot="1">
      <c r="B81" s="347" t="s">
        <v>215</v>
      </c>
      <c r="C81" s="21">
        <f t="shared" ref="C81:H81" si="7">C76*(19-C77)</f>
        <v>585.9</v>
      </c>
      <c r="D81" s="20">
        <f t="shared" si="7"/>
        <v>473.19999999999993</v>
      </c>
      <c r="E81" s="20">
        <f t="shared" si="7"/>
        <v>406.09999999999997</v>
      </c>
      <c r="F81" s="20">
        <v>284</v>
      </c>
      <c r="G81" s="20">
        <v>182</v>
      </c>
      <c r="H81" s="20">
        <f t="shared" si="7"/>
        <v>0</v>
      </c>
      <c r="I81" s="164">
        <f>SUM(C81:G81)</f>
        <v>1931.1999999999998</v>
      </c>
      <c r="J81" s="20">
        <f>J76*(19-J77)</f>
        <v>59.16</v>
      </c>
      <c r="K81" s="20">
        <f>K76*(19-K77)</f>
        <v>222.73548387096781</v>
      </c>
      <c r="L81" s="20">
        <f>L76*(19-L77)</f>
        <v>394.52666666666664</v>
      </c>
      <c r="M81" s="20">
        <f>M76*(19-M77)</f>
        <v>552.69999999999993</v>
      </c>
      <c r="N81" s="164">
        <f>SUM(J81:M81)</f>
        <v>1229.1221505376343</v>
      </c>
      <c r="O81" s="165">
        <f>O76*(19-O77)</f>
        <v>3215.9221505376345</v>
      </c>
      <c r="P81" s="166">
        <f>P76*(19-P77)</f>
        <v>3215.9221505376345</v>
      </c>
    </row>
    <row r="82" spans="2:16" ht="15.75" thickBot="1">
      <c r="B82" s="24"/>
      <c r="C82" s="25"/>
      <c r="D82" s="25"/>
      <c r="E82" s="25"/>
      <c r="F82" s="25"/>
      <c r="G82" s="25"/>
      <c r="H82" s="25"/>
      <c r="I82" s="26"/>
      <c r="J82" s="25"/>
      <c r="K82" s="25"/>
      <c r="L82" s="25"/>
      <c r="M82" s="25"/>
      <c r="N82" s="26"/>
      <c r="O82" s="27"/>
      <c r="P82" s="27"/>
    </row>
    <row r="83" spans="2:16" ht="24" thickBot="1">
      <c r="B83" s="473" t="s">
        <v>438</v>
      </c>
      <c r="C83" s="474"/>
      <c r="D83" s="474"/>
      <c r="E83" s="474"/>
      <c r="F83" s="474"/>
      <c r="G83" s="474"/>
      <c r="H83" s="474"/>
      <c r="I83" s="474"/>
      <c r="J83" s="474"/>
      <c r="K83" s="474"/>
      <c r="L83" s="470" t="s">
        <v>145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ht="15">
      <c r="B86" s="148" t="s">
        <v>211</v>
      </c>
      <c r="C86" s="146">
        <v>31</v>
      </c>
      <c r="D86" s="8">
        <v>31</v>
      </c>
      <c r="E86" s="8">
        <v>31</v>
      </c>
      <c r="F86" s="8">
        <v>29</v>
      </c>
      <c r="G86" s="8">
        <v>18</v>
      </c>
      <c r="H86" s="8">
        <v>11</v>
      </c>
      <c r="I86" s="168">
        <f>SUM(C86:G86)</f>
        <v>140</v>
      </c>
      <c r="J86" s="8"/>
      <c r="K86" s="8"/>
      <c r="L86" s="8"/>
      <c r="M86" s="8"/>
      <c r="N86" s="168">
        <f>SUM(J86:M86)</f>
        <v>0</v>
      </c>
      <c r="O86" s="167">
        <f>SUM(C86:H86,J86:M86)</f>
        <v>151</v>
      </c>
      <c r="P86" s="169">
        <f>I86+N86</f>
        <v>140</v>
      </c>
    </row>
    <row r="87" spans="2:16" ht="19.5">
      <c r="B87" s="149" t="s">
        <v>485</v>
      </c>
      <c r="C87" s="147">
        <v>0.59677419354838712</v>
      </c>
      <c r="D87" s="10">
        <v>-0.10357142857142862</v>
      </c>
      <c r="E87" s="10">
        <v>3.8064516129032255</v>
      </c>
      <c r="F87" s="10">
        <v>7.38</v>
      </c>
      <c r="G87" s="10">
        <v>12.106451612903227</v>
      </c>
      <c r="H87" s="10">
        <v>15.586666666666664</v>
      </c>
      <c r="I87" s="153">
        <f>(C86*C87+D86*D87+E86*E87+F86*F87+G86*G87)/I86</f>
        <v>4.0373243910467407</v>
      </c>
      <c r="J87" s="10"/>
      <c r="K87" s="95"/>
      <c r="L87" s="95"/>
      <c r="M87" s="95"/>
      <c r="N87" s="153"/>
      <c r="O87" s="154">
        <f>(C87*C86+D87*D86+E87*E86+F87*F86+G87*G86+H87*H86+J87*J86+K87*K86+L87*L86+M87*M86)/O86</f>
        <v>4.8786672058270009</v>
      </c>
      <c r="P87" s="161">
        <f>(I87*I86+N87*N86)/P86</f>
        <v>4.0373243910467407</v>
      </c>
    </row>
    <row r="88" spans="2:16" ht="19.5">
      <c r="B88" s="149" t="s">
        <v>212</v>
      </c>
      <c r="C88" s="13">
        <f t="shared" ref="C88:H88" si="8">C86*(13-C87)</f>
        <v>384.5</v>
      </c>
      <c r="D88" s="12">
        <f t="shared" si="8"/>
        <v>406.21071428571429</v>
      </c>
      <c r="E88" s="12">
        <f t="shared" si="8"/>
        <v>285</v>
      </c>
      <c r="F88" s="12">
        <f t="shared" si="8"/>
        <v>162.97999999999999</v>
      </c>
      <c r="G88" s="12">
        <f t="shared" si="8"/>
        <v>16.08387096774192</v>
      </c>
      <c r="H88" s="12">
        <f t="shared" si="8"/>
        <v>-28.453333333333305</v>
      </c>
      <c r="I88" s="155">
        <f>SUM(C88:G88)</f>
        <v>1254.7745852534563</v>
      </c>
      <c r="J88" s="12">
        <f>J86*(13-J87)</f>
        <v>0</v>
      </c>
      <c r="K88" s="12">
        <f>K86*(13-K87)</f>
        <v>0</v>
      </c>
      <c r="L88" s="12">
        <f>L86*(13-L87)</f>
        <v>0</v>
      </c>
      <c r="M88" s="12">
        <f>M86*(13-M87)</f>
        <v>0</v>
      </c>
      <c r="N88" s="155">
        <f>SUM(J88:M88)</f>
        <v>0</v>
      </c>
      <c r="O88" s="156">
        <f>O86*(13-O87)</f>
        <v>1226.3212519201229</v>
      </c>
      <c r="P88" s="162">
        <f>P86*(13-P87)</f>
        <v>1254.7745852534563</v>
      </c>
    </row>
    <row r="89" spans="2:16" ht="19.5">
      <c r="B89" s="149" t="s">
        <v>213</v>
      </c>
      <c r="C89" s="13">
        <f t="shared" ref="C89:H89" si="9">C86*(17-C87)</f>
        <v>508.5</v>
      </c>
      <c r="D89" s="12">
        <f t="shared" si="9"/>
        <v>530.21071428571429</v>
      </c>
      <c r="E89" s="12">
        <f t="shared" si="9"/>
        <v>409</v>
      </c>
      <c r="F89" s="12">
        <f t="shared" si="9"/>
        <v>278.98</v>
      </c>
      <c r="G89" s="12">
        <f t="shared" si="9"/>
        <v>88.083870967741916</v>
      </c>
      <c r="H89" s="12">
        <f t="shared" si="9"/>
        <v>15.546666666666694</v>
      </c>
      <c r="I89" s="155">
        <f>SUM(C89:G89)</f>
        <v>1814.7745852534563</v>
      </c>
      <c r="J89" s="12">
        <f>J86*(17-J87)</f>
        <v>0</v>
      </c>
      <c r="K89" s="12">
        <f>K86*(17-K87)</f>
        <v>0</v>
      </c>
      <c r="L89" s="12">
        <f>L86*(17-L87)</f>
        <v>0</v>
      </c>
      <c r="M89" s="12">
        <f>M86*(17-M87)</f>
        <v>0</v>
      </c>
      <c r="N89" s="155">
        <f>SUM(J89:M89)</f>
        <v>0</v>
      </c>
      <c r="O89" s="156">
        <f>O86*(17-O87)</f>
        <v>1830.3212519201229</v>
      </c>
      <c r="P89" s="162">
        <f>P86*(17-P87)</f>
        <v>1814.7745852534563</v>
      </c>
    </row>
    <row r="90" spans="2:16" ht="19.5">
      <c r="B90" s="149" t="s">
        <v>214</v>
      </c>
      <c r="C90" s="17">
        <f t="shared" ref="C90:H90" si="10">C86*(18-C87)</f>
        <v>539.5</v>
      </c>
      <c r="D90" s="16">
        <f t="shared" si="10"/>
        <v>561.21071428571429</v>
      </c>
      <c r="E90" s="16">
        <f t="shared" si="10"/>
        <v>440</v>
      </c>
      <c r="F90" s="16">
        <f t="shared" si="10"/>
        <v>307.98</v>
      </c>
      <c r="G90" s="16">
        <f t="shared" si="10"/>
        <v>106.08387096774192</v>
      </c>
      <c r="H90" s="16">
        <f t="shared" si="10"/>
        <v>26.546666666666695</v>
      </c>
      <c r="I90" s="155">
        <f>SUM(C90:G90)</f>
        <v>1954.7745852534563</v>
      </c>
      <c r="J90" s="16">
        <f>J86*(18-J87)</f>
        <v>0</v>
      </c>
      <c r="K90" s="16">
        <f>K86*(18-K87)</f>
        <v>0</v>
      </c>
      <c r="L90" s="16">
        <f>L86*(18-L87)</f>
        <v>0</v>
      </c>
      <c r="M90" s="16">
        <f>M86*(18-M87)</f>
        <v>0</v>
      </c>
      <c r="N90" s="155">
        <f>SUM(J90:M90)</f>
        <v>0</v>
      </c>
      <c r="O90" s="157">
        <f>O86*(18-O87)</f>
        <v>1981.3212519201229</v>
      </c>
      <c r="P90" s="163">
        <f>P86*(18-P87)</f>
        <v>1954.7745852534563</v>
      </c>
    </row>
    <row r="91" spans="2:16" ht="20.25" thickBot="1">
      <c r="B91" s="347" t="s">
        <v>215</v>
      </c>
      <c r="C91" s="21">
        <f t="shared" ref="C91:H91" si="11">C86*(19-C87)</f>
        <v>570.5</v>
      </c>
      <c r="D91" s="20">
        <f t="shared" si="11"/>
        <v>592.21071428571429</v>
      </c>
      <c r="E91" s="20">
        <f t="shared" si="11"/>
        <v>471</v>
      </c>
      <c r="F91" s="20">
        <f t="shared" si="11"/>
        <v>336.98</v>
      </c>
      <c r="G91" s="20">
        <f t="shared" si="11"/>
        <v>124.08387096774192</v>
      </c>
      <c r="H91" s="20">
        <f t="shared" si="11"/>
        <v>37.546666666666695</v>
      </c>
      <c r="I91" s="164">
        <f>SUM(C91:G91)</f>
        <v>2094.7745852534563</v>
      </c>
      <c r="J91" s="20">
        <f>J86*(19-J87)</f>
        <v>0</v>
      </c>
      <c r="K91" s="20">
        <f>K86*(19-K87)</f>
        <v>0</v>
      </c>
      <c r="L91" s="20">
        <f>L86*(19-L87)</f>
        <v>0</v>
      </c>
      <c r="M91" s="20">
        <f>M86*(19-M87)</f>
        <v>0</v>
      </c>
      <c r="N91" s="164">
        <f>SUM(J91:M91)</f>
        <v>0</v>
      </c>
      <c r="O91" s="165">
        <f>O86*(19-O87)</f>
        <v>2132.3212519201229</v>
      </c>
      <c r="P91" s="166">
        <f>P86*(19-P87)</f>
        <v>2094.7745852534563</v>
      </c>
    </row>
    <row r="92" spans="2:16" ht="15.75" thickBot="1">
      <c r="B92" s="4"/>
      <c r="C92" s="4"/>
      <c r="D92" s="4"/>
      <c r="E92" s="4"/>
      <c r="F92" s="4"/>
      <c r="G92" s="4"/>
      <c r="H92" s="4"/>
      <c r="I92" s="4"/>
      <c r="J92" s="4"/>
      <c r="K92" s="4"/>
      <c r="L92" s="4"/>
      <c r="M92" s="4"/>
      <c r="N92" s="4"/>
      <c r="O92" s="4"/>
      <c r="P92" s="4"/>
    </row>
    <row r="93" spans="2:16" ht="24" thickBot="1">
      <c r="B93" s="473" t="s">
        <v>439</v>
      </c>
      <c r="C93" s="474"/>
      <c r="D93" s="474"/>
      <c r="E93" s="474"/>
      <c r="F93" s="474"/>
      <c r="G93" s="474"/>
      <c r="H93" s="474"/>
      <c r="I93" s="474"/>
      <c r="J93" s="474"/>
      <c r="K93" s="474"/>
      <c r="L93" s="468" t="s">
        <v>233</v>
      </c>
      <c r="M93" s="468"/>
      <c r="N93" s="468"/>
      <c r="O93" s="468"/>
      <c r="P93" s="469"/>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30.75" thickBot="1">
      <c r="B95" s="466"/>
      <c r="C95" s="462"/>
      <c r="D95" s="462"/>
      <c r="E95" s="462"/>
      <c r="F95" s="462"/>
      <c r="G95" s="462"/>
      <c r="H95" s="462"/>
      <c r="I95" s="462"/>
      <c r="J95" s="462"/>
      <c r="K95" s="462"/>
      <c r="L95" s="462"/>
      <c r="M95" s="462"/>
      <c r="N95" s="462"/>
      <c r="O95" s="145" t="s">
        <v>234</v>
      </c>
      <c r="P95" s="30" t="s">
        <v>235</v>
      </c>
    </row>
    <row r="96" spans="2:16" ht="15">
      <c r="B96" s="148" t="s">
        <v>211</v>
      </c>
      <c r="C96" s="146">
        <v>31</v>
      </c>
      <c r="D96" s="8">
        <v>28</v>
      </c>
      <c r="E96" s="8">
        <v>31</v>
      </c>
      <c r="F96" s="8">
        <v>30</v>
      </c>
      <c r="G96" s="8">
        <v>25</v>
      </c>
      <c r="H96" s="8">
        <v>0</v>
      </c>
      <c r="I96" s="168">
        <f>SUM(C96:H96)</f>
        <v>145</v>
      </c>
      <c r="J96" s="8">
        <v>20</v>
      </c>
      <c r="K96" s="8">
        <v>31</v>
      </c>
      <c r="L96" s="8">
        <v>30</v>
      </c>
      <c r="M96" s="8">
        <v>31</v>
      </c>
      <c r="N96" s="168">
        <f>SUM(J96:M96)</f>
        <v>112</v>
      </c>
      <c r="O96" s="167">
        <f>SUM(C96:H96,J96:M96)</f>
        <v>257</v>
      </c>
      <c r="P96" s="169">
        <f>I96+N96</f>
        <v>257</v>
      </c>
    </row>
    <row r="97" spans="2:16" ht="19.5">
      <c r="B97" s="149" t="s">
        <v>485</v>
      </c>
      <c r="C97" s="147">
        <v>-3.1</v>
      </c>
      <c r="D97" s="10">
        <v>-2.2999999999999998</v>
      </c>
      <c r="E97" s="10">
        <v>-5.2</v>
      </c>
      <c r="F97" s="10">
        <v>6.6</v>
      </c>
      <c r="G97" s="10">
        <v>11.4</v>
      </c>
      <c r="H97" s="10">
        <v>0</v>
      </c>
      <c r="I97" s="153">
        <f>(C96*C97+D96*D97+E96*E97+F96*F97+G96*G97)/I96</f>
        <v>1.1124137931034479</v>
      </c>
      <c r="J97" s="10">
        <v>11.7</v>
      </c>
      <c r="K97" s="95">
        <v>7.6</v>
      </c>
      <c r="L97" s="95">
        <v>3</v>
      </c>
      <c r="M97" s="95">
        <v>-0.8</v>
      </c>
      <c r="N97" s="153">
        <f>(J96*J97+K96*K97+L96*L97+M96*M97)/N96</f>
        <v>4.7750000000000004</v>
      </c>
      <c r="O97" s="154">
        <f>(C97*C96+D97*D96+E97*E96+F97*F96+G97*G96+H97*H96+J97*J96+K97*K96+L97*L96+M97*M96)/O96</f>
        <v>2.7085603112840468</v>
      </c>
      <c r="P97" s="161">
        <f>(I97*I96+N97*N96)/P96</f>
        <v>2.7085603112840468</v>
      </c>
    </row>
    <row r="98" spans="2:16" ht="19.5">
      <c r="B98" s="149" t="s">
        <v>212</v>
      </c>
      <c r="C98" s="13">
        <f t="shared" ref="C98:H98" si="12">C96*(13-C97)</f>
        <v>499.1</v>
      </c>
      <c r="D98" s="12">
        <f t="shared" si="12"/>
        <v>428.40000000000003</v>
      </c>
      <c r="E98" s="12">
        <f t="shared" si="12"/>
        <v>564.19999999999993</v>
      </c>
      <c r="F98" s="12">
        <f t="shared" si="12"/>
        <v>192</v>
      </c>
      <c r="G98" s="12">
        <f t="shared" si="12"/>
        <v>39.999999999999993</v>
      </c>
      <c r="H98" s="12">
        <f t="shared" si="12"/>
        <v>0</v>
      </c>
      <c r="I98" s="155">
        <f>SUM(C98:G98)</f>
        <v>1723.6999999999998</v>
      </c>
      <c r="J98" s="12">
        <f>J96*(13-J97)</f>
        <v>26.000000000000014</v>
      </c>
      <c r="K98" s="12">
        <f>K96*(13-K97)</f>
        <v>167.4</v>
      </c>
      <c r="L98" s="12">
        <f>L96*(13-L97)</f>
        <v>300</v>
      </c>
      <c r="M98" s="12">
        <f>M96*(13-M97)</f>
        <v>427.8</v>
      </c>
      <c r="N98" s="155">
        <f>SUM(J98:M98)</f>
        <v>921.2</v>
      </c>
      <c r="O98" s="156">
        <f>O96*(13-O97)</f>
        <v>2644.9</v>
      </c>
      <c r="P98" s="162">
        <f>P96*(13-P97)</f>
        <v>2644.9</v>
      </c>
    </row>
    <row r="99" spans="2:16" ht="19.5">
      <c r="B99" s="149" t="s">
        <v>213</v>
      </c>
      <c r="C99" s="13">
        <f t="shared" ref="C99:H99" si="13">C96*(17-C97)</f>
        <v>623.1</v>
      </c>
      <c r="D99" s="12">
        <f t="shared" si="13"/>
        <v>540.4</v>
      </c>
      <c r="E99" s="12">
        <f t="shared" si="13"/>
        <v>688.19999999999993</v>
      </c>
      <c r="F99" s="12">
        <f t="shared" si="13"/>
        <v>312</v>
      </c>
      <c r="G99" s="12">
        <f t="shared" si="13"/>
        <v>140</v>
      </c>
      <c r="H99" s="12">
        <f t="shared" si="13"/>
        <v>0</v>
      </c>
      <c r="I99" s="155">
        <f>SUM(C99:G99)</f>
        <v>2303.6999999999998</v>
      </c>
      <c r="J99" s="12">
        <f>J96*(17-J97)</f>
        <v>106.00000000000001</v>
      </c>
      <c r="K99" s="12">
        <f>K96*(17-K97)</f>
        <v>291.40000000000003</v>
      </c>
      <c r="L99" s="12">
        <f>L96*(17-L97)</f>
        <v>420</v>
      </c>
      <c r="M99" s="12">
        <f>M96*(17-M97)</f>
        <v>551.80000000000007</v>
      </c>
      <c r="N99" s="155">
        <f>SUM(J99:M99)</f>
        <v>1369.2000000000003</v>
      </c>
      <c r="O99" s="156">
        <f>O96*(17-O97)</f>
        <v>3672.9</v>
      </c>
      <c r="P99" s="162">
        <f>P96*(17-P97)</f>
        <v>3672.9</v>
      </c>
    </row>
    <row r="100" spans="2:16" ht="19.5">
      <c r="B100" s="149" t="s">
        <v>214</v>
      </c>
      <c r="C100" s="17">
        <f t="shared" ref="C100:H100" si="14">C96*(18-C97)</f>
        <v>654.1</v>
      </c>
      <c r="D100" s="16">
        <f t="shared" si="14"/>
        <v>568.4</v>
      </c>
      <c r="E100" s="16">
        <f t="shared" si="14"/>
        <v>719.19999999999993</v>
      </c>
      <c r="F100" s="16">
        <f t="shared" si="14"/>
        <v>342</v>
      </c>
      <c r="G100" s="16">
        <f t="shared" si="14"/>
        <v>165</v>
      </c>
      <c r="H100" s="16">
        <f t="shared" si="14"/>
        <v>0</v>
      </c>
      <c r="I100" s="155">
        <f>SUM(C100:G100)</f>
        <v>2448.6999999999998</v>
      </c>
      <c r="J100" s="16">
        <f>J96*(18-J97)</f>
        <v>126.00000000000001</v>
      </c>
      <c r="K100" s="16">
        <f>K96*(18-K97)</f>
        <v>322.40000000000003</v>
      </c>
      <c r="L100" s="16">
        <f>L96*(18-L97)</f>
        <v>450</v>
      </c>
      <c r="M100" s="16">
        <f>M96*(18-M97)</f>
        <v>582.80000000000007</v>
      </c>
      <c r="N100" s="155">
        <f>SUM(J100:M100)</f>
        <v>1481.2000000000003</v>
      </c>
      <c r="O100" s="157">
        <f>O96*(18-O97)</f>
        <v>3929.9</v>
      </c>
      <c r="P100" s="163">
        <f>P96*(18-P97)</f>
        <v>3929.9</v>
      </c>
    </row>
    <row r="101" spans="2:16" ht="20.25" thickBot="1">
      <c r="B101" s="347" t="s">
        <v>215</v>
      </c>
      <c r="C101" s="21">
        <f t="shared" ref="C101:H101" si="15">C96*(19-C97)</f>
        <v>685.1</v>
      </c>
      <c r="D101" s="20">
        <f t="shared" si="15"/>
        <v>596.4</v>
      </c>
      <c r="E101" s="20">
        <f t="shared" si="15"/>
        <v>750.19999999999993</v>
      </c>
      <c r="F101" s="20">
        <f t="shared" si="15"/>
        <v>372</v>
      </c>
      <c r="G101" s="20">
        <f t="shared" si="15"/>
        <v>190</v>
      </c>
      <c r="H101" s="20">
        <f t="shared" si="15"/>
        <v>0</v>
      </c>
      <c r="I101" s="164">
        <f>SUM(C101:G101)</f>
        <v>2593.6999999999998</v>
      </c>
      <c r="J101" s="20">
        <f>J96*(19-J97)</f>
        <v>146</v>
      </c>
      <c r="K101" s="20">
        <f>K96*(19-K97)</f>
        <v>353.40000000000003</v>
      </c>
      <c r="L101" s="20">
        <f>L96*(19-L97)</f>
        <v>480</v>
      </c>
      <c r="M101" s="20">
        <f>M96*(19-M97)</f>
        <v>613.80000000000007</v>
      </c>
      <c r="N101" s="164">
        <f>SUM(J101:M101)</f>
        <v>1593.2000000000003</v>
      </c>
      <c r="O101" s="165">
        <f>O96*(19-O97)</f>
        <v>4186.9000000000005</v>
      </c>
      <c r="P101" s="166">
        <f>P96*(19-P97)</f>
        <v>4186.9000000000005</v>
      </c>
    </row>
    <row r="102" spans="2:16" ht="15.75" thickBot="1">
      <c r="B102" s="4"/>
      <c r="C102" s="4"/>
      <c r="D102" s="4"/>
      <c r="E102" s="4"/>
      <c r="F102" s="4"/>
      <c r="G102" s="4"/>
      <c r="H102" s="4"/>
      <c r="I102" s="4"/>
      <c r="J102" s="28"/>
      <c r="K102" s="4"/>
      <c r="L102" s="4"/>
      <c r="M102" s="4"/>
      <c r="N102" s="4"/>
      <c r="O102" s="4"/>
      <c r="P102" s="4"/>
    </row>
    <row r="103" spans="2:16" ht="24" thickBot="1">
      <c r="B103" s="170" t="s">
        <v>236</v>
      </c>
      <c r="C103" s="458" t="s">
        <v>237</v>
      </c>
      <c r="D103" s="458"/>
      <c r="E103" s="458"/>
      <c r="F103" s="458"/>
      <c r="G103" s="458"/>
      <c r="H103" s="458"/>
      <c r="I103" s="458"/>
      <c r="J103" s="458"/>
      <c r="K103" s="458"/>
      <c r="L103" s="458"/>
      <c r="M103" s="459"/>
      <c r="N103" s="459"/>
      <c r="O103" s="459"/>
      <c r="P103" s="460"/>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30.75" thickBot="1">
      <c r="B105" s="466"/>
      <c r="C105" s="462"/>
      <c r="D105" s="462"/>
      <c r="E105" s="462"/>
      <c r="F105" s="462"/>
      <c r="G105" s="462"/>
      <c r="H105" s="462"/>
      <c r="I105" s="462"/>
      <c r="J105" s="462"/>
      <c r="K105" s="462"/>
      <c r="L105" s="462"/>
      <c r="M105" s="462"/>
      <c r="N105" s="462"/>
      <c r="O105" s="145" t="s">
        <v>234</v>
      </c>
      <c r="P105" s="30" t="s">
        <v>235</v>
      </c>
    </row>
    <row r="106" spans="2:16" ht="15">
      <c r="B106" s="174">
        <v>2007</v>
      </c>
      <c r="C106" s="173">
        <f>C11/C$101</f>
        <v>0.74208144796380082</v>
      </c>
      <c r="D106" s="172">
        <f t="shared" ref="D106:P106" si="16">D11/D$101</f>
        <v>0.79812206572769961</v>
      </c>
      <c r="E106" s="172">
        <f t="shared" si="16"/>
        <v>0.59504132231404971</v>
      </c>
      <c r="F106" s="172">
        <f t="shared" si="16"/>
        <v>0.75</v>
      </c>
      <c r="G106" s="172">
        <f t="shared" si="16"/>
        <v>0.6</v>
      </c>
      <c r="H106" s="172"/>
      <c r="I106" s="172">
        <f t="shared" si="16"/>
        <v>0.70316536222385018</v>
      </c>
      <c r="J106" s="172">
        <f t="shared" si="16"/>
        <v>0.22602739726027396</v>
      </c>
      <c r="K106" s="172">
        <f t="shared" si="16"/>
        <v>1.0611205432937181</v>
      </c>
      <c r="L106" s="172">
        <f t="shared" si="16"/>
        <v>1.1208333333333333</v>
      </c>
      <c r="M106" s="172">
        <f t="shared" si="16"/>
        <v>1.0231345715216682</v>
      </c>
      <c r="N106" s="172">
        <f t="shared" si="16"/>
        <v>0.98794878232488059</v>
      </c>
      <c r="O106" s="172">
        <f t="shared" si="16"/>
        <v>0.81162674054789929</v>
      </c>
      <c r="P106" s="358">
        <f t="shared" si="16"/>
        <v>0.81162674054789929</v>
      </c>
    </row>
    <row r="107" spans="2:16" ht="15">
      <c r="B107" s="175">
        <f t="shared" ref="B107:B112" si="17">B106+1</f>
        <v>2008</v>
      </c>
      <c r="C107" s="34">
        <f>C21/C$101</f>
        <v>0.82323748357903948</v>
      </c>
      <c r="D107" s="33">
        <f t="shared" ref="D107:P107" si="18">D21/D$101</f>
        <v>0.79644533869885981</v>
      </c>
      <c r="E107" s="33">
        <f t="shared" si="18"/>
        <v>0.69448147160757134</v>
      </c>
      <c r="F107" s="33">
        <f t="shared" si="18"/>
        <v>0.94892473118279574</v>
      </c>
      <c r="G107" s="33">
        <f t="shared" si="18"/>
        <v>0.6</v>
      </c>
      <c r="H107" s="33"/>
      <c r="I107" s="33">
        <f t="shared" si="18"/>
        <v>0.78150904113814246</v>
      </c>
      <c r="J107" s="33">
        <f t="shared" si="18"/>
        <v>1.3630136986301369</v>
      </c>
      <c r="K107" s="33">
        <f t="shared" si="18"/>
        <v>1.0158460667798528</v>
      </c>
      <c r="L107" s="33">
        <f t="shared" si="18"/>
        <v>0.9145833333333333</v>
      </c>
      <c r="M107" s="33">
        <f t="shared" si="18"/>
        <v>0.9204952753339849</v>
      </c>
      <c r="N107" s="33">
        <f t="shared" si="18"/>
        <v>0.98041677127793103</v>
      </c>
      <c r="O107" s="33">
        <f t="shared" si="18"/>
        <v>0.75308223267811503</v>
      </c>
      <c r="P107" s="35">
        <f t="shared" si="18"/>
        <v>0.74520050634120705</v>
      </c>
    </row>
    <row r="108" spans="2:16" ht="15">
      <c r="B108" s="175">
        <f t="shared" si="17"/>
        <v>2009</v>
      </c>
      <c r="C108" s="34">
        <f>C31/C$101</f>
        <v>1.0757553641804116</v>
      </c>
      <c r="D108" s="33">
        <f t="shared" ref="D108:P108" si="19">D31/D$101</f>
        <v>0.94567404426559365</v>
      </c>
      <c r="E108" s="33">
        <f t="shared" si="19"/>
        <v>0.65582511330311921</v>
      </c>
      <c r="F108" s="33">
        <f t="shared" si="19"/>
        <v>0.521505376344086</v>
      </c>
      <c r="G108" s="33">
        <f t="shared" si="19"/>
        <v>0.81052631578947365</v>
      </c>
      <c r="H108" s="33"/>
      <c r="I108" s="33">
        <f t="shared" si="19"/>
        <v>0.82546169564714511</v>
      </c>
      <c r="J108" s="33">
        <f t="shared" si="19"/>
        <v>0.23972602739726026</v>
      </c>
      <c r="K108" s="33">
        <f t="shared" si="19"/>
        <v>1.0780984719864175</v>
      </c>
      <c r="L108" s="33">
        <f t="shared" si="19"/>
        <v>0.87291666666666667</v>
      </c>
      <c r="M108" s="33">
        <f t="shared" si="19"/>
        <v>1.0866731834473768</v>
      </c>
      <c r="N108" s="33">
        <f t="shared" si="19"/>
        <v>0.94275671604318334</v>
      </c>
      <c r="O108" s="33">
        <f t="shared" si="19"/>
        <v>0.88093816427428395</v>
      </c>
      <c r="P108" s="35">
        <f t="shared" si="19"/>
        <v>0.87114571640115579</v>
      </c>
    </row>
    <row r="109" spans="2:16" ht="15">
      <c r="B109" s="175">
        <f t="shared" si="17"/>
        <v>2010</v>
      </c>
      <c r="C109" s="34">
        <f>C41/C$101</f>
        <v>1.1034885418187126</v>
      </c>
      <c r="D109" s="33">
        <f t="shared" ref="D109:O109" si="20">D41/D$101</f>
        <v>0.9842387659289068</v>
      </c>
      <c r="E109" s="33">
        <f t="shared" si="20"/>
        <v>0.71181018395094653</v>
      </c>
      <c r="F109" s="33">
        <f t="shared" si="20"/>
        <v>0.83064516129032262</v>
      </c>
      <c r="G109" s="33">
        <f t="shared" si="20"/>
        <v>1.1052631578947369</v>
      </c>
      <c r="H109" s="33"/>
      <c r="I109" s="33">
        <f t="shared" si="20"/>
        <v>0.92377684389096659</v>
      </c>
      <c r="J109" s="33">
        <f t="shared" si="20"/>
        <v>1.4931506849315068</v>
      </c>
      <c r="K109" s="33">
        <f t="shared" si="20"/>
        <v>1.1544991511035652</v>
      </c>
      <c r="L109" s="33">
        <f t="shared" si="20"/>
        <v>0.88541666666666663</v>
      </c>
      <c r="M109" s="33">
        <f t="shared" si="20"/>
        <v>1.2333007494297816</v>
      </c>
      <c r="N109" s="33">
        <f t="shared" si="20"/>
        <v>1.1348229977403965</v>
      </c>
      <c r="O109" s="33">
        <f t="shared" si="20"/>
        <v>1.0035587188612098</v>
      </c>
      <c r="P109" s="35">
        <f>P41/P$101</f>
        <v>1.0035587188612098</v>
      </c>
    </row>
    <row r="110" spans="2:16" ht="15">
      <c r="B110" s="175">
        <f t="shared" si="17"/>
        <v>2011</v>
      </c>
      <c r="C110" s="34">
        <f>C51/C$101</f>
        <v>0.95168588527222298</v>
      </c>
      <c r="D110" s="33">
        <f t="shared" ref="D110:P110" si="21">D51/D$101</f>
        <v>1.0077129443326627</v>
      </c>
      <c r="E110" s="33">
        <f t="shared" si="21"/>
        <v>0.65449213543055196</v>
      </c>
      <c r="F110" s="33">
        <f t="shared" si="21"/>
        <v>0.63709677419354838</v>
      </c>
      <c r="G110" s="33">
        <f t="shared" si="21"/>
        <v>0.70526315789473681</v>
      </c>
      <c r="H110" s="33"/>
      <c r="I110" s="33">
        <f t="shared" si="21"/>
        <v>0.81543740602228487</v>
      </c>
      <c r="J110" s="33">
        <f t="shared" si="21"/>
        <v>0.67808219178082196</v>
      </c>
      <c r="K110" s="33">
        <f t="shared" si="21"/>
        <v>0.93378607809847192</v>
      </c>
      <c r="L110" s="33">
        <f t="shared" si="21"/>
        <v>1.0416666666666667</v>
      </c>
      <c r="M110" s="33">
        <f t="shared" si="21"/>
        <v>0.89442815249266849</v>
      </c>
      <c r="N110" s="33">
        <f t="shared" si="21"/>
        <v>0.92769269394928433</v>
      </c>
      <c r="O110" s="33">
        <f t="shared" si="21"/>
        <v>0.85736463732116841</v>
      </c>
      <c r="P110" s="35">
        <f t="shared" si="21"/>
        <v>0.85736463732116841</v>
      </c>
    </row>
    <row r="111" spans="2:16" ht="15">
      <c r="B111" s="175">
        <f t="shared" si="17"/>
        <v>2012</v>
      </c>
      <c r="C111" s="34">
        <f>C61/C$101</f>
        <v>0.79258502408407527</v>
      </c>
      <c r="D111" s="33">
        <f t="shared" ref="D111:P111" si="22">D61/D$101</f>
        <v>0.61535881958417171</v>
      </c>
      <c r="E111" s="33">
        <f t="shared" si="22"/>
        <v>0.60330578512396693</v>
      </c>
      <c r="F111" s="33">
        <f t="shared" si="22"/>
        <v>0.88978494623655913</v>
      </c>
      <c r="G111" s="33">
        <f t="shared" si="22"/>
        <v>0.5736842105263158</v>
      </c>
      <c r="H111" s="33"/>
      <c r="I111" s="33">
        <f t="shared" si="22"/>
        <v>0.69499171068357946</v>
      </c>
      <c r="J111" s="33">
        <f t="shared" si="22"/>
        <v>1.1438356164383561</v>
      </c>
      <c r="K111" s="33">
        <f t="shared" si="22"/>
        <v>0.87436332767402369</v>
      </c>
      <c r="L111" s="33">
        <f t="shared" si="22"/>
        <v>0.875</v>
      </c>
      <c r="M111" s="33">
        <f t="shared" si="22"/>
        <v>0.85369827305311163</v>
      </c>
      <c r="N111" s="33">
        <f t="shared" si="22"/>
        <v>0.89128797388902825</v>
      </c>
      <c r="O111" s="33">
        <f t="shared" si="22"/>
        <v>0.77785473739520894</v>
      </c>
      <c r="P111" s="35">
        <f t="shared" si="22"/>
        <v>0.7694953306742458</v>
      </c>
    </row>
    <row r="112" spans="2:16" ht="15">
      <c r="B112" s="175">
        <f t="shared" si="17"/>
        <v>2013</v>
      </c>
      <c r="C112" s="34">
        <f>C71/C$101</f>
        <v>0.74733615530579478</v>
      </c>
      <c r="D112" s="33">
        <f t="shared" ref="D112:P112" si="23">D71/D$101</f>
        <v>0.83098591549295775</v>
      </c>
      <c r="E112" s="33">
        <f t="shared" si="23"/>
        <v>0.71447613969608115</v>
      </c>
      <c r="F112" s="33">
        <f t="shared" si="23"/>
        <v>0.94086021505376349</v>
      </c>
      <c r="G112" s="33">
        <f t="shared" si="23"/>
        <v>0.97894736842105268</v>
      </c>
      <c r="H112" s="33"/>
      <c r="I112" s="33">
        <f t="shared" si="23"/>
        <v>0.80178895014843665</v>
      </c>
      <c r="J112" s="33">
        <f t="shared" si="23"/>
        <v>1.2534246575342465</v>
      </c>
      <c r="K112" s="33">
        <f t="shared" si="23"/>
        <v>0.87436332767402369</v>
      </c>
      <c r="L112" s="33">
        <f t="shared" si="23"/>
        <v>0.93125000000000002</v>
      </c>
      <c r="M112" s="33">
        <f t="shared" si="23"/>
        <v>0.8939393939393937</v>
      </c>
      <c r="N112" s="33">
        <f t="shared" si="23"/>
        <v>0.93378106954556839</v>
      </c>
      <c r="O112" s="33">
        <f t="shared" si="23"/>
        <v>0.86839905419283947</v>
      </c>
      <c r="P112" s="35">
        <f t="shared" si="23"/>
        <v>0.85168024075091342</v>
      </c>
    </row>
    <row r="113" spans="2:16" ht="15">
      <c r="B113" s="175">
        <f>B112+1</f>
        <v>2014</v>
      </c>
      <c r="C113" s="34">
        <f>C81/C$101</f>
        <v>0.85520361990950222</v>
      </c>
      <c r="D113" s="33">
        <f t="shared" ref="D113:P113" si="24">D81/D$101</f>
        <v>0.79342723004694826</v>
      </c>
      <c r="E113" s="33">
        <f t="shared" si="24"/>
        <v>0.54132231404958675</v>
      </c>
      <c r="F113" s="33">
        <f t="shared" si="24"/>
        <v>0.76344086021505375</v>
      </c>
      <c r="G113" s="33">
        <f t="shared" si="24"/>
        <v>0.95789473684210524</v>
      </c>
      <c r="H113" s="33"/>
      <c r="I113" s="33">
        <f t="shared" si="24"/>
        <v>0.74457338936654194</v>
      </c>
      <c r="J113" s="33">
        <f t="shared" si="24"/>
        <v>0.40520547945205476</v>
      </c>
      <c r="K113" s="33">
        <f t="shared" si="24"/>
        <v>0.63026452708253478</v>
      </c>
      <c r="L113" s="33">
        <f t="shared" si="24"/>
        <v>0.8219305555555555</v>
      </c>
      <c r="M113" s="33">
        <f t="shared" si="24"/>
        <v>0.90045617464972283</v>
      </c>
      <c r="N113" s="33">
        <f t="shared" si="24"/>
        <v>0.77148013465831911</v>
      </c>
      <c r="O113" s="33">
        <f t="shared" si="24"/>
        <v>0.76809146397994554</v>
      </c>
      <c r="P113" s="35">
        <f t="shared" si="24"/>
        <v>0.76809146397994554</v>
      </c>
    </row>
    <row r="114" spans="2:16" ht="15.75" thickBot="1">
      <c r="B114" s="176">
        <f>B113+1</f>
        <v>2015</v>
      </c>
      <c r="C114" s="37">
        <f>C91/C$101</f>
        <v>0.8327251496131951</v>
      </c>
      <c r="D114" s="36">
        <f t="shared" ref="D114:O114" si="25">D91/D$101</f>
        <v>0.99297571141132512</v>
      </c>
      <c r="E114" s="36">
        <f t="shared" si="25"/>
        <v>0.62783257797920555</v>
      </c>
      <c r="F114" s="36">
        <f t="shared" si="25"/>
        <v>0.90586021505376346</v>
      </c>
      <c r="G114" s="36">
        <f t="shared" si="25"/>
        <v>0.65307300509337851</v>
      </c>
      <c r="H114" s="36"/>
      <c r="I114" s="36">
        <f t="shared" si="25"/>
        <v>0.80763950543758201</v>
      </c>
      <c r="J114" s="36">
        <f t="shared" si="25"/>
        <v>0</v>
      </c>
      <c r="K114" s="36">
        <f t="shared" si="25"/>
        <v>0</v>
      </c>
      <c r="L114" s="36">
        <f t="shared" si="25"/>
        <v>0</v>
      </c>
      <c r="M114" s="36">
        <f t="shared" si="25"/>
        <v>0</v>
      </c>
      <c r="N114" s="36">
        <f t="shared" si="25"/>
        <v>0</v>
      </c>
      <c r="O114" s="36">
        <f t="shared" si="25"/>
        <v>0.50928401727295203</v>
      </c>
      <c r="P114" s="38"/>
    </row>
    <row r="115" spans="2:16" ht="13.5" thickBot="1"/>
    <row r="116" spans="2:16" ht="18.75" thickBot="1">
      <c r="B116" s="181" t="s">
        <v>236</v>
      </c>
      <c r="C116" s="478" t="s">
        <v>71</v>
      </c>
      <c r="D116" s="479"/>
      <c r="E116" s="479"/>
      <c r="F116" s="479"/>
      <c r="G116" s="479"/>
      <c r="H116" s="479"/>
      <c r="I116" s="479"/>
      <c r="J116" s="479"/>
      <c r="K116" s="479"/>
      <c r="L116" s="479"/>
      <c r="M116" s="480"/>
      <c r="N116" s="480"/>
      <c r="O116" s="480"/>
      <c r="P116" s="481"/>
    </row>
    <row r="117" spans="2:16" ht="15.75">
      <c r="B117" s="475" t="s">
        <v>195</v>
      </c>
      <c r="C117" s="456" t="s">
        <v>196</v>
      </c>
      <c r="D117" s="456" t="s">
        <v>197</v>
      </c>
      <c r="E117" s="456" t="s">
        <v>198</v>
      </c>
      <c r="F117" s="456" t="s">
        <v>199</v>
      </c>
      <c r="G117" s="456" t="s">
        <v>200</v>
      </c>
      <c r="H117" s="456" t="s">
        <v>201</v>
      </c>
      <c r="I117" s="467" t="s">
        <v>202</v>
      </c>
      <c r="J117" s="456" t="s">
        <v>203</v>
      </c>
      <c r="K117" s="456" t="s">
        <v>204</v>
      </c>
      <c r="L117" s="456" t="s">
        <v>205</v>
      </c>
      <c r="M117" s="456" t="s">
        <v>206</v>
      </c>
      <c r="N117" s="467" t="s">
        <v>207</v>
      </c>
      <c r="O117" s="456" t="s">
        <v>208</v>
      </c>
      <c r="P117" s="457"/>
    </row>
    <row r="118" spans="2:16" ht="32.25" thickBot="1">
      <c r="B118" s="476"/>
      <c r="C118" s="477"/>
      <c r="D118" s="477"/>
      <c r="E118" s="477"/>
      <c r="F118" s="477"/>
      <c r="G118" s="477"/>
      <c r="H118" s="477"/>
      <c r="I118" s="477"/>
      <c r="J118" s="477"/>
      <c r="K118" s="477"/>
      <c r="L118" s="477"/>
      <c r="M118" s="477"/>
      <c r="N118" s="477"/>
      <c r="O118" s="183" t="s">
        <v>234</v>
      </c>
      <c r="P118" s="30" t="s">
        <v>235</v>
      </c>
    </row>
    <row r="119" spans="2:16" ht="15">
      <c r="B119" s="174">
        <v>2007</v>
      </c>
      <c r="C119" s="184">
        <f>C7/C$97</f>
        <v>-0.83870967741935487</v>
      </c>
      <c r="D119" s="182">
        <f t="shared" ref="D119:P119" si="26">D7/D$97</f>
        <v>-0.86956521739130443</v>
      </c>
      <c r="E119" s="182">
        <f t="shared" si="26"/>
        <v>-0.88461538461538447</v>
      </c>
      <c r="F119" s="182">
        <f t="shared" si="26"/>
        <v>1.4696969696969697</v>
      </c>
      <c r="G119" s="182">
        <f t="shared" si="26"/>
        <v>1</v>
      </c>
      <c r="H119" s="182"/>
      <c r="I119" s="182">
        <f t="shared" si="26"/>
        <v>4.9355468301531555</v>
      </c>
      <c r="J119" s="182">
        <f t="shared" si="26"/>
        <v>1.0598290598290598</v>
      </c>
      <c r="K119" s="182">
        <f t="shared" si="26"/>
        <v>0.90789473684210531</v>
      </c>
      <c r="L119" s="182">
        <f t="shared" si="26"/>
        <v>0.3666666666666667</v>
      </c>
      <c r="M119" s="182">
        <f t="shared" si="26"/>
        <v>1.625</v>
      </c>
      <c r="N119" s="182">
        <f t="shared" si="26"/>
        <v>0.57991040103632518</v>
      </c>
      <c r="O119" s="182">
        <f t="shared" si="26"/>
        <v>1.6069740772481163</v>
      </c>
      <c r="P119" s="357">
        <f t="shared" si="26"/>
        <v>1.6069740772481163</v>
      </c>
    </row>
    <row r="120" spans="2:16" ht="15">
      <c r="B120" s="175">
        <v>2008</v>
      </c>
      <c r="C120" s="87">
        <f>C17/C$97</f>
        <v>-0.25806451612903225</v>
      </c>
      <c r="D120" s="85">
        <f t="shared" ref="D120:P120" si="27">D17/D$97</f>
        <v>-0.86956521739130443</v>
      </c>
      <c r="E120" s="85">
        <f t="shared" si="27"/>
        <v>-0.42307692307692307</v>
      </c>
      <c r="F120" s="85">
        <f t="shared" si="27"/>
        <v>1.0909090909090911</v>
      </c>
      <c r="G120" s="85">
        <f t="shared" si="27"/>
        <v>1</v>
      </c>
      <c r="H120" s="85"/>
      <c r="I120" s="85">
        <f t="shared" si="27"/>
        <v>3.9837327780874712</v>
      </c>
      <c r="J120" s="85">
        <f t="shared" si="27"/>
        <v>0.77777777777777779</v>
      </c>
      <c r="K120" s="85">
        <f t="shared" si="27"/>
        <v>0.97368421052631593</v>
      </c>
      <c r="L120" s="85">
        <f t="shared" si="27"/>
        <v>1.4666666666666668</v>
      </c>
      <c r="M120" s="85">
        <f t="shared" si="27"/>
        <v>-1</v>
      </c>
      <c r="N120" s="85">
        <f t="shared" si="27"/>
        <v>1.0624532535527298</v>
      </c>
      <c r="O120" s="85">
        <f t="shared" si="27"/>
        <v>1.8201666824683527</v>
      </c>
      <c r="P120" s="88">
        <f t="shared" si="27"/>
        <v>1.7572294122742007</v>
      </c>
    </row>
    <row r="121" spans="2:16" ht="15">
      <c r="B121" s="175">
        <v>2009</v>
      </c>
      <c r="C121" s="87">
        <f>C27/C$97</f>
        <v>1.5483870967741935</v>
      </c>
      <c r="D121" s="85">
        <f t="shared" ref="D121:P121" si="28">D27/D$97</f>
        <v>0.52173913043478259</v>
      </c>
      <c r="E121" s="85">
        <f t="shared" si="28"/>
        <v>-0.59615384615384615</v>
      </c>
      <c r="F121" s="85">
        <f t="shared" si="28"/>
        <v>1.696969696969697</v>
      </c>
      <c r="G121" s="85">
        <f t="shared" si="28"/>
        <v>1.0263157894736841</v>
      </c>
      <c r="H121" s="85"/>
      <c r="I121" s="85">
        <f t="shared" si="28"/>
        <v>2.9043889719558011</v>
      </c>
      <c r="J121" s="85">
        <f t="shared" si="28"/>
        <v>1.0256410256410258</v>
      </c>
      <c r="K121" s="85">
        <f t="shared" si="28"/>
        <v>0.88157894736842113</v>
      </c>
      <c r="L121" s="85">
        <f t="shared" si="28"/>
        <v>1.6666666666666667</v>
      </c>
      <c r="M121" s="85">
        <f t="shared" si="28"/>
        <v>3.125</v>
      </c>
      <c r="N121" s="85">
        <f t="shared" si="28"/>
        <v>0.73449560101473532</v>
      </c>
      <c r="O121" s="85">
        <f t="shared" si="28"/>
        <v>1.293130152506341</v>
      </c>
      <c r="P121" s="88">
        <f t="shared" si="28"/>
        <v>1.2353141013112294</v>
      </c>
    </row>
    <row r="122" spans="2:16" ht="15">
      <c r="B122" s="175">
        <v>2010</v>
      </c>
      <c r="C122" s="87">
        <f>C37/C$97</f>
        <v>1.7419354838709677</v>
      </c>
      <c r="D122" s="85">
        <f t="shared" ref="D122:P122" si="29">D37/D$97</f>
        <v>0.86956521739130443</v>
      </c>
      <c r="E122" s="85">
        <f t="shared" si="29"/>
        <v>-0.34615384615384615</v>
      </c>
      <c r="F122" s="85">
        <f t="shared" si="29"/>
        <v>1.0151515151515151</v>
      </c>
      <c r="G122" s="85">
        <f t="shared" si="29"/>
        <v>0.95614035087719296</v>
      </c>
      <c r="H122" s="85"/>
      <c r="I122" s="85">
        <f t="shared" si="29"/>
        <v>1.8061802816653705</v>
      </c>
      <c r="J122" s="85">
        <f t="shared" si="29"/>
        <v>0.88034188034188043</v>
      </c>
      <c r="K122" s="85">
        <f t="shared" si="29"/>
        <v>0.76315789473684215</v>
      </c>
      <c r="L122" s="85">
        <f t="shared" si="29"/>
        <v>1.6333333333333335</v>
      </c>
      <c r="M122" s="85">
        <f t="shared" si="29"/>
        <v>6.75</v>
      </c>
      <c r="N122" s="85">
        <f t="shared" si="29"/>
        <v>0.74622991900478797</v>
      </c>
      <c r="O122" s="85">
        <f t="shared" si="29"/>
        <v>1.0019911600511822</v>
      </c>
      <c r="P122" s="88">
        <f t="shared" si="29"/>
        <v>1.0019911600511822</v>
      </c>
    </row>
    <row r="123" spans="2:16" ht="15">
      <c r="B123" s="175">
        <v>2011</v>
      </c>
      <c r="C123" s="87">
        <f>C47/C$97</f>
        <v>0.64516129032258063</v>
      </c>
      <c r="D123" s="85">
        <f t="shared" ref="D123:O123" si="30">D47/D$97</f>
        <v>1.0869565217391306</v>
      </c>
      <c r="E123" s="85">
        <f t="shared" si="30"/>
        <v>-0.61538461538461542</v>
      </c>
      <c r="F123" s="85">
        <f t="shared" si="30"/>
        <v>1.4393939393939394</v>
      </c>
      <c r="G123" s="85">
        <f t="shared" si="30"/>
        <v>0.88596491228070173</v>
      </c>
      <c r="H123" s="85"/>
      <c r="I123" s="85">
        <f t="shared" si="30"/>
        <v>2.4631122132672045</v>
      </c>
      <c r="J123" s="85">
        <f t="shared" si="30"/>
        <v>1.0598290598290598</v>
      </c>
      <c r="K123" s="85">
        <f t="shared" si="30"/>
        <v>0.82894736842105265</v>
      </c>
      <c r="L123" s="85">
        <f t="shared" si="30"/>
        <v>0.79999999999999993</v>
      </c>
      <c r="M123" s="85">
        <f t="shared" si="30"/>
        <v>-1.625</v>
      </c>
      <c r="N123" s="85">
        <f t="shared" si="30"/>
        <v>0.94877322656811403</v>
      </c>
      <c r="O123" s="85">
        <f t="shared" si="30"/>
        <v>1.3022250816123326</v>
      </c>
      <c r="P123" s="88">
        <f>P47/P$97</f>
        <v>1.3022250816123326</v>
      </c>
    </row>
    <row r="124" spans="2:16" ht="15">
      <c r="B124" s="175">
        <v>2012</v>
      </c>
      <c r="C124" s="87">
        <f>C57/C$97</f>
        <v>-0.48387096774193544</v>
      </c>
      <c r="D124" s="85">
        <f t="shared" ref="D124:P124" si="31">D57/D$97</f>
        <v>-2.5652173913043481</v>
      </c>
      <c r="E124" s="85">
        <f t="shared" si="31"/>
        <v>-0.84615384615384615</v>
      </c>
      <c r="F124" s="85">
        <f t="shared" si="31"/>
        <v>0.87878787878787878</v>
      </c>
      <c r="G124" s="85">
        <f t="shared" si="31"/>
        <v>1.0350877192982457</v>
      </c>
      <c r="H124" s="85"/>
      <c r="I124" s="85">
        <f t="shared" si="31"/>
        <v>4.6337212074967828</v>
      </c>
      <c r="J124" s="85">
        <f t="shared" si="31"/>
        <v>0.90598290598290598</v>
      </c>
      <c r="K124" s="85">
        <f t="shared" si="31"/>
        <v>1.1842105263157896</v>
      </c>
      <c r="L124" s="85">
        <f t="shared" si="31"/>
        <v>1.6666666666666667</v>
      </c>
      <c r="M124" s="85">
        <f t="shared" si="31"/>
        <v>-2.625</v>
      </c>
      <c r="N124" s="85">
        <f t="shared" si="31"/>
        <v>1.3203066566940913</v>
      </c>
      <c r="O124" s="85">
        <f t="shared" si="31"/>
        <v>2.1467400502626832</v>
      </c>
      <c r="P124" s="88">
        <f t="shared" si="31"/>
        <v>2.0995570361910101</v>
      </c>
    </row>
    <row r="125" spans="2:16" ht="15">
      <c r="B125" s="175">
        <v>2013</v>
      </c>
      <c r="C125" s="87">
        <f>C67/C$97</f>
        <v>-0.80645161290322576</v>
      </c>
      <c r="D125" s="85">
        <f t="shared" ref="D125:P125" si="32">D67/D$97</f>
        <v>-0.56521739130434789</v>
      </c>
      <c r="E125" s="85">
        <f t="shared" si="32"/>
        <v>-0.32692307692307693</v>
      </c>
      <c r="F125" s="85">
        <f t="shared" si="32"/>
        <v>1.1212121212121213</v>
      </c>
      <c r="G125" s="85">
        <f t="shared" si="32"/>
        <v>0.89473684210526305</v>
      </c>
      <c r="H125" s="85"/>
      <c r="I125" s="85">
        <f t="shared" si="32"/>
        <v>3.843153807934645</v>
      </c>
      <c r="J125" s="85">
        <f t="shared" si="32"/>
        <v>0.83760683760683774</v>
      </c>
      <c r="K125" s="85">
        <f t="shared" si="32"/>
        <v>1.1842105263157896</v>
      </c>
      <c r="L125" s="85">
        <f t="shared" si="32"/>
        <v>1.3666666666666665</v>
      </c>
      <c r="M125" s="85">
        <f t="shared" si="32"/>
        <v>-1.625</v>
      </c>
      <c r="N125" s="85">
        <f t="shared" si="32"/>
        <v>1.1935302916978308</v>
      </c>
      <c r="O125" s="85">
        <f t="shared" si="32"/>
        <v>1.91071439300874</v>
      </c>
      <c r="P125" s="88">
        <f t="shared" si="32"/>
        <v>1.8111221582924173</v>
      </c>
    </row>
    <row r="126" spans="2:16" ht="15.75" thickBot="1">
      <c r="B126" s="176">
        <f>B125+1</f>
        <v>2014</v>
      </c>
      <c r="C126" s="87">
        <f>C77/C$97</f>
        <v>-3.2258064516129031E-2</v>
      </c>
      <c r="D126" s="85">
        <f t="shared" ref="D126:P126" si="33">D77/D$97</f>
        <v>-0.91304347826086962</v>
      </c>
      <c r="E126" s="85">
        <f t="shared" si="33"/>
        <v>-1.1346153846153846</v>
      </c>
      <c r="F126" s="85">
        <f t="shared" si="33"/>
        <v>1.4393939393939394</v>
      </c>
      <c r="G126" s="85">
        <f t="shared" si="33"/>
        <v>0.86842105263157898</v>
      </c>
      <c r="H126" s="85"/>
      <c r="I126" s="85">
        <f t="shared" si="33"/>
        <v>4.8469201436954892</v>
      </c>
      <c r="J126" s="85">
        <f t="shared" si="33"/>
        <v>1.2025641025641027</v>
      </c>
      <c r="K126" s="85">
        <f t="shared" si="33"/>
        <v>1.2788624787775889</v>
      </c>
      <c r="L126" s="85">
        <f t="shared" si="33"/>
        <v>2.0911111111111116</v>
      </c>
      <c r="M126" s="85">
        <f t="shared" si="33"/>
        <v>-1.4637096774193543</v>
      </c>
      <c r="N126" s="85">
        <f t="shared" si="33"/>
        <v>1.3524475894056318</v>
      </c>
      <c r="O126" s="85">
        <f t="shared" si="33"/>
        <v>2.1487397426871722</v>
      </c>
      <c r="P126" s="88">
        <f t="shared" si="33"/>
        <v>2.1487397426871722</v>
      </c>
    </row>
    <row r="127" spans="2:16" ht="15.75" thickBot="1">
      <c r="B127" s="367">
        <f>B126+1</f>
        <v>2015</v>
      </c>
      <c r="C127" s="91">
        <f>C87/C$97</f>
        <v>-0.19250780437044746</v>
      </c>
      <c r="D127" s="91">
        <f t="shared" ref="D127:O127" si="34">D87/D$97</f>
        <v>4.5031055900621141E-2</v>
      </c>
      <c r="E127" s="91">
        <f t="shared" si="34"/>
        <v>-0.73200992555831257</v>
      </c>
      <c r="F127" s="91">
        <f t="shared" si="34"/>
        <v>1.1181818181818182</v>
      </c>
      <c r="G127" s="91">
        <f t="shared" si="34"/>
        <v>1.0619694397283532</v>
      </c>
      <c r="H127" s="91"/>
      <c r="I127" s="91">
        <f t="shared" si="34"/>
        <v>3.629336867338981</v>
      </c>
      <c r="J127" s="91">
        <f t="shared" si="34"/>
        <v>0</v>
      </c>
      <c r="K127" s="91">
        <f t="shared" si="34"/>
        <v>0</v>
      </c>
      <c r="L127" s="91">
        <f t="shared" si="34"/>
        <v>0</v>
      </c>
      <c r="M127" s="91">
        <f t="shared" si="34"/>
        <v>0</v>
      </c>
      <c r="N127" s="91"/>
      <c r="O127" s="91">
        <f t="shared" si="34"/>
        <v>1.8012030913626478</v>
      </c>
      <c r="P127" s="94"/>
    </row>
  </sheetData>
  <customSheetViews>
    <customSheetView guid="{6DA84043-8308-458F-9378-22AB3DF247A3}" showPageBreaks="1" view="pageBreakPreview">
      <selection activeCell="F12" sqref="F12"/>
      <rowBreaks count="1" manualBreakCount="1">
        <brk id="62" max="16383" man="1"/>
      </rowBreaks>
      <pageMargins left="0.7" right="0.7" top="0.78740157499999996" bottom="0.78740157499999996" header="0.3" footer="0.3"/>
      <pageSetup paperSize="9" scale="60" orientation="portrait" r:id="rId1"/>
    </customSheetView>
  </customSheetViews>
  <mergeCells count="191">
    <mergeCell ref="B3:K3"/>
    <mergeCell ref="L3:P3"/>
    <mergeCell ref="B4:B5"/>
    <mergeCell ref="C4:C5"/>
    <mergeCell ref="D4:D5"/>
    <mergeCell ref="E4:E5"/>
    <mergeCell ref="F4:F5"/>
    <mergeCell ref="I4:I5"/>
    <mergeCell ref="J4:J5"/>
    <mergeCell ref="G4:G5"/>
    <mergeCell ref="O4:P4"/>
    <mergeCell ref="L4:L5"/>
    <mergeCell ref="M4:M5"/>
    <mergeCell ref="L13:P13"/>
    <mergeCell ref="N24:N25"/>
    <mergeCell ref="O24:P24"/>
    <mergeCell ref="M14:M15"/>
    <mergeCell ref="N14:N15"/>
    <mergeCell ref="H4:H5"/>
    <mergeCell ref="J14:J15"/>
    <mergeCell ref="K14:K15"/>
    <mergeCell ref="B13:K13"/>
    <mergeCell ref="K4:K5"/>
    <mergeCell ref="N4:N5"/>
    <mergeCell ref="B14:B15"/>
    <mergeCell ref="B24:B25"/>
    <mergeCell ref="C24:C25"/>
    <mergeCell ref="D24:D25"/>
    <mergeCell ref="E24:E25"/>
    <mergeCell ref="I14:I15"/>
    <mergeCell ref="L14:L15"/>
    <mergeCell ref="B23:K23"/>
    <mergeCell ref="L23:P23"/>
    <mergeCell ref="G14:G15"/>
    <mergeCell ref="H14:H15"/>
    <mergeCell ref="O14:P14"/>
    <mergeCell ref="C14:C15"/>
    <mergeCell ref="D14:D15"/>
    <mergeCell ref="F14:F15"/>
    <mergeCell ref="J24:J25"/>
    <mergeCell ref="E14:E15"/>
    <mergeCell ref="K24:K25"/>
    <mergeCell ref="L24:L25"/>
    <mergeCell ref="M24:M25"/>
    <mergeCell ref="H24:H25"/>
    <mergeCell ref="I24:I25"/>
    <mergeCell ref="F24:F25"/>
    <mergeCell ref="G24:G25"/>
    <mergeCell ref="J34:J35"/>
    <mergeCell ref="K34:K35"/>
    <mergeCell ref="B33:K33"/>
    <mergeCell ref="B43:K43"/>
    <mergeCell ref="N64:N65"/>
    <mergeCell ref="L53:P53"/>
    <mergeCell ref="M34:M35"/>
    <mergeCell ref="N34:N35"/>
    <mergeCell ref="O34:P34"/>
    <mergeCell ref="N44:N45"/>
    <mergeCell ref="L43:P43"/>
    <mergeCell ref="O44:P44"/>
    <mergeCell ref="L44:L45"/>
    <mergeCell ref="M44:M45"/>
    <mergeCell ref="L33:P33"/>
    <mergeCell ref="B34:B35"/>
    <mergeCell ref="C34:C35"/>
    <mergeCell ref="D34:D35"/>
    <mergeCell ref="E34:E35"/>
    <mergeCell ref="F34:F35"/>
    <mergeCell ref="G34:G35"/>
    <mergeCell ref="H34:H35"/>
    <mergeCell ref="I34:I35"/>
    <mergeCell ref="L34:L35"/>
    <mergeCell ref="K44:K45"/>
    <mergeCell ref="H44:H45"/>
    <mergeCell ref="I44:I45"/>
    <mergeCell ref="B44:B45"/>
    <mergeCell ref="C44:C45"/>
    <mergeCell ref="D44:D45"/>
    <mergeCell ref="E44:E45"/>
    <mergeCell ref="F44:F45"/>
    <mergeCell ref="G44:G45"/>
    <mergeCell ref="J44:J45"/>
    <mergeCell ref="L63:P63"/>
    <mergeCell ref="O54:P54"/>
    <mergeCell ref="L54:L55"/>
    <mergeCell ref="M54:M55"/>
    <mergeCell ref="N54:N55"/>
    <mergeCell ref="H84:H85"/>
    <mergeCell ref="N84:N85"/>
    <mergeCell ref="B84:B85"/>
    <mergeCell ref="B64:B65"/>
    <mergeCell ref="C64:C65"/>
    <mergeCell ref="B53:K53"/>
    <mergeCell ref="G54:G55"/>
    <mergeCell ref="H54:H55"/>
    <mergeCell ref="I54:I55"/>
    <mergeCell ref="B54:B55"/>
    <mergeCell ref="C54:C55"/>
    <mergeCell ref="K54:K55"/>
    <mergeCell ref="D64:D65"/>
    <mergeCell ref="E64:E65"/>
    <mergeCell ref="F64:F65"/>
    <mergeCell ref="G64:G65"/>
    <mergeCell ref="D54:D55"/>
    <mergeCell ref="E54:E55"/>
    <mergeCell ref="F54:F55"/>
    <mergeCell ref="J54:J55"/>
    <mergeCell ref="J64:J65"/>
    <mergeCell ref="K64:K65"/>
    <mergeCell ref="B63:K63"/>
    <mergeCell ref="F94:F95"/>
    <mergeCell ref="G94:G95"/>
    <mergeCell ref="H94:H95"/>
    <mergeCell ref="O64:P64"/>
    <mergeCell ref="E84:E85"/>
    <mergeCell ref="L64:L65"/>
    <mergeCell ref="M64:M65"/>
    <mergeCell ref="L73:P73"/>
    <mergeCell ref="L74:L75"/>
    <mergeCell ref="B83:K83"/>
    <mergeCell ref="L83:P83"/>
    <mergeCell ref="O74:P74"/>
    <mergeCell ref="M74:M75"/>
    <mergeCell ref="O84:P84"/>
    <mergeCell ref="C74:C75"/>
    <mergeCell ref="D74:D75"/>
    <mergeCell ref="I74:I75"/>
    <mergeCell ref="G74:G75"/>
    <mergeCell ref="H74:H75"/>
    <mergeCell ref="E74:E75"/>
    <mergeCell ref="F74:F75"/>
    <mergeCell ref="K84:K85"/>
    <mergeCell ref="F84:F85"/>
    <mergeCell ref="G84:G85"/>
    <mergeCell ref="J94:J95"/>
    <mergeCell ref="K94:K95"/>
    <mergeCell ref="N94:N95"/>
    <mergeCell ref="M103:P103"/>
    <mergeCell ref="F104:F105"/>
    <mergeCell ref="G104:G105"/>
    <mergeCell ref="N74:N75"/>
    <mergeCell ref="H64:H65"/>
    <mergeCell ref="I64:I65"/>
    <mergeCell ref="J74:J75"/>
    <mergeCell ref="K74:K75"/>
    <mergeCell ref="B73:K73"/>
    <mergeCell ref="B74:B75"/>
    <mergeCell ref="O94:P94"/>
    <mergeCell ref="H104:H105"/>
    <mergeCell ref="I104:I105"/>
    <mergeCell ref="J104:J105"/>
    <mergeCell ref="K104:K105"/>
    <mergeCell ref="M104:M105"/>
    <mergeCell ref="M94:M95"/>
    <mergeCell ref="L104:L105"/>
    <mergeCell ref="O104:P104"/>
    <mergeCell ref="C103:L103"/>
    <mergeCell ref="E94:E95"/>
    <mergeCell ref="B117:B118"/>
    <mergeCell ref="C117:C118"/>
    <mergeCell ref="D117:D118"/>
    <mergeCell ref="E117:E118"/>
    <mergeCell ref="N117:N118"/>
    <mergeCell ref="C84:C85"/>
    <mergeCell ref="D84:D85"/>
    <mergeCell ref="C116:P116"/>
    <mergeCell ref="B94:B95"/>
    <mergeCell ref="I84:I85"/>
    <mergeCell ref="L84:L85"/>
    <mergeCell ref="M84:M85"/>
    <mergeCell ref="B93:K93"/>
    <mergeCell ref="J84:J85"/>
    <mergeCell ref="I94:I95"/>
    <mergeCell ref="L94:L95"/>
    <mergeCell ref="N104:N105"/>
    <mergeCell ref="L93:P93"/>
    <mergeCell ref="B104:B105"/>
    <mergeCell ref="C104:C105"/>
    <mergeCell ref="D104:D105"/>
    <mergeCell ref="E104:E105"/>
    <mergeCell ref="C94:C95"/>
    <mergeCell ref="D94:D95"/>
    <mergeCell ref="O117:P117"/>
    <mergeCell ref="J117:J118"/>
    <mergeCell ref="K117:K118"/>
    <mergeCell ref="L117:L118"/>
    <mergeCell ref="M117:M118"/>
    <mergeCell ref="F117:F118"/>
    <mergeCell ref="G117:G118"/>
    <mergeCell ref="H117:H118"/>
    <mergeCell ref="I117:I118"/>
  </mergeCells>
  <phoneticPr fontId="26" type="noConversion"/>
  <pageMargins left="0.7" right="0.7" top="0.78740157499999996" bottom="0.78740157499999996" header="0.3" footer="0.3"/>
  <pageSetup paperSize="9" scale="60" orientation="portrait" r:id="rId2"/>
  <rowBreaks count="1" manualBreakCount="1">
    <brk id="62"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211"/>
  <sheetViews>
    <sheetView zoomScale="70" zoomScaleNormal="70" zoomScaleSheetLayoutView="84" workbookViewId="0">
      <selection activeCell="A11" sqref="A11:B11"/>
    </sheetView>
  </sheetViews>
  <sheetFormatPr defaultColWidth="9.140625" defaultRowHeight="15"/>
  <cols>
    <col min="1" max="1" width="9.140625" style="29"/>
    <col min="2" max="2" width="10.7109375" style="29" customWidth="1"/>
    <col min="3" max="3" width="11.140625" style="29" customWidth="1"/>
    <col min="4" max="7" width="9" style="29" customWidth="1"/>
    <col min="8" max="8" width="11.5703125" style="29" customWidth="1"/>
    <col min="9" max="9" width="9.7109375" style="29" customWidth="1"/>
    <col min="10" max="13" width="9" style="29" customWidth="1"/>
    <col min="14" max="14" width="9.7109375" style="29" customWidth="1"/>
    <col min="15" max="15" width="10.7109375" style="29" customWidth="1"/>
    <col min="16" max="16" width="13.85546875" style="29" customWidth="1"/>
    <col min="17" max="16384" width="9.140625" style="29"/>
  </cols>
  <sheetData>
    <row r="1" spans="2:17" ht="15.95" customHeight="1">
      <c r="B1" s="24"/>
      <c r="C1" s="24"/>
      <c r="D1" s="53"/>
      <c r="E1" s="53"/>
      <c r="F1" s="53"/>
      <c r="G1" s="53"/>
      <c r="H1" s="3"/>
      <c r="I1" s="3"/>
      <c r="J1" s="53"/>
      <c r="K1" s="53"/>
      <c r="L1" s="53"/>
      <c r="M1" s="53"/>
      <c r="N1" s="24"/>
      <c r="O1" s="24"/>
    </row>
    <row r="2" spans="2:17" ht="15.95" customHeight="1" thickBot="1"/>
    <row r="3" spans="2:17" ht="39.950000000000003" customHeight="1" thickBot="1">
      <c r="B3" s="473" t="s">
        <v>395</v>
      </c>
      <c r="C3" s="474"/>
      <c r="D3" s="474"/>
      <c r="E3" s="474"/>
      <c r="F3" s="474"/>
      <c r="G3" s="474"/>
      <c r="H3" s="474"/>
      <c r="I3" s="474"/>
      <c r="J3" s="474"/>
      <c r="K3" s="474"/>
      <c r="L3" s="470" t="s">
        <v>396</v>
      </c>
      <c r="M3" s="471"/>
      <c r="N3" s="471"/>
      <c r="O3" s="471"/>
      <c r="P3" s="472"/>
    </row>
    <row r="4" spans="2:17" ht="20.100000000000001" customHeight="1">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392</v>
      </c>
      <c r="P4" s="457"/>
    </row>
    <row r="5" spans="2:17" ht="20.100000000000001" customHeight="1" thickBot="1">
      <c r="B5" s="466"/>
      <c r="C5" s="462"/>
      <c r="D5" s="462"/>
      <c r="E5" s="462"/>
      <c r="F5" s="462"/>
      <c r="G5" s="462"/>
      <c r="H5" s="462"/>
      <c r="I5" s="462"/>
      <c r="J5" s="462"/>
      <c r="K5" s="462"/>
      <c r="L5" s="462"/>
      <c r="M5" s="462"/>
      <c r="N5" s="462"/>
      <c r="O5" s="145" t="s">
        <v>209</v>
      </c>
      <c r="P5" s="30" t="s">
        <v>210</v>
      </c>
    </row>
    <row r="6" spans="2:17" ht="20.100000000000001" customHeight="1">
      <c r="B6" s="148" t="s">
        <v>211</v>
      </c>
      <c r="C6" s="146">
        <v>31</v>
      </c>
      <c r="D6" s="8">
        <v>29</v>
      </c>
      <c r="E6" s="8">
        <v>31</v>
      </c>
      <c r="F6" s="8">
        <v>18</v>
      </c>
      <c r="G6" s="8">
        <v>6</v>
      </c>
      <c r="H6" s="8">
        <v>2</v>
      </c>
      <c r="I6" s="168">
        <f>SUM(C6:G6)</f>
        <v>115</v>
      </c>
      <c r="J6" s="8">
        <v>13</v>
      </c>
      <c r="K6" s="8">
        <v>17</v>
      </c>
      <c r="L6" s="8">
        <v>30</v>
      </c>
      <c r="M6" s="8">
        <v>31</v>
      </c>
      <c r="N6" s="168">
        <f>SUM(J6:M6)</f>
        <v>91</v>
      </c>
      <c r="O6" s="167">
        <f>SUM(C6:H6,J6:M6)</f>
        <v>208</v>
      </c>
      <c r="P6" s="169">
        <f>I6+N6</f>
        <v>206</v>
      </c>
    </row>
    <row r="7" spans="2:17" ht="19.5" customHeight="1">
      <c r="B7" s="149" t="s">
        <v>485</v>
      </c>
      <c r="C7" s="147">
        <v>-2.6967741935483875</v>
      </c>
      <c r="D7" s="10">
        <v>2.3344827586206893</v>
      </c>
      <c r="E7" s="10">
        <v>3.6935483870967749</v>
      </c>
      <c r="F7" s="10">
        <v>8.9055555555555568</v>
      </c>
      <c r="G7" s="10">
        <v>13.066666666666665</v>
      </c>
      <c r="H7" s="10">
        <v>15.7</v>
      </c>
      <c r="I7" s="153">
        <f>(C6*C7+D6*D7+E6*E7+F6*F7+G6*G7)/I6</f>
        <v>2.9330434782608696</v>
      </c>
      <c r="J7" s="10">
        <v>11.853846153846153</v>
      </c>
      <c r="K7" s="95">
        <v>9.741176470588238</v>
      </c>
      <c r="L7" s="95">
        <v>6.3433333333333346</v>
      </c>
      <c r="M7" s="95">
        <v>0.78709677419354829</v>
      </c>
      <c r="N7" s="153">
        <f>(J6*J7+K6*K7+L6*L7+M6*M7)/N6</f>
        <v>5.8725274725274739</v>
      </c>
      <c r="O7" s="154">
        <f>(C7*C6+D7*D6+E7*E6+F7*F6+G7*G6+H7*H6+J7*J6+K7*K6+L7*L6+M7*M6)/O6</f>
        <v>4.3418269230769235</v>
      </c>
      <c r="P7" s="161">
        <f>(I7*I6+N7*N6)/P6</f>
        <v>4.2315533980582529</v>
      </c>
    </row>
    <row r="8" spans="2:17" ht="20.100000000000001" customHeight="1">
      <c r="B8" s="149" t="s">
        <v>212</v>
      </c>
      <c r="C8" s="13">
        <f t="shared" ref="C8:H8" si="0">C6*(13-C7)</f>
        <v>486.6</v>
      </c>
      <c r="D8" s="12">
        <f t="shared" si="0"/>
        <v>309.3</v>
      </c>
      <c r="E8" s="12">
        <f t="shared" si="0"/>
        <v>288.49999999999994</v>
      </c>
      <c r="F8" s="12">
        <f t="shared" si="0"/>
        <v>73.699999999999974</v>
      </c>
      <c r="G8" s="12">
        <f t="shared" si="0"/>
        <v>-0.39999999999998792</v>
      </c>
      <c r="H8" s="12">
        <f t="shared" si="0"/>
        <v>-5.3999999999999986</v>
      </c>
      <c r="I8" s="155">
        <f>SUM(C8:G8)</f>
        <v>1157.7</v>
      </c>
      <c r="J8" s="12">
        <f>J6*(13-J7)</f>
        <v>14.900000000000016</v>
      </c>
      <c r="K8" s="12">
        <f>K6*(13-K7)</f>
        <v>55.399999999999956</v>
      </c>
      <c r="L8" s="12">
        <f>L6*(13-L7)</f>
        <v>199.69999999999996</v>
      </c>
      <c r="M8" s="12">
        <f>M6*(13-M7)</f>
        <v>378.6</v>
      </c>
      <c r="N8" s="155">
        <f>SUM(J8:M8)</f>
        <v>648.59999999999991</v>
      </c>
      <c r="O8" s="156">
        <f>O6*(13-O7)</f>
        <v>1800.9</v>
      </c>
      <c r="P8" s="162">
        <f>P6*(13-P7)</f>
        <v>1806.3</v>
      </c>
    </row>
    <row r="9" spans="2:17" ht="20.100000000000001" customHeight="1">
      <c r="B9" s="149" t="s">
        <v>213</v>
      </c>
      <c r="C9" s="13">
        <f t="shared" ref="C9:H9" si="1">C6*(17-C7)</f>
        <v>610.59999999999991</v>
      </c>
      <c r="D9" s="12">
        <f t="shared" si="1"/>
        <v>425.3</v>
      </c>
      <c r="E9" s="12">
        <f t="shared" si="1"/>
        <v>412.49999999999994</v>
      </c>
      <c r="F9" s="12">
        <f t="shared" si="1"/>
        <v>145.69999999999999</v>
      </c>
      <c r="G9" s="12">
        <f t="shared" si="1"/>
        <v>23.600000000000012</v>
      </c>
      <c r="H9" s="12">
        <f t="shared" si="1"/>
        <v>2.6000000000000014</v>
      </c>
      <c r="I9" s="155">
        <f>SUM(C9:G9)</f>
        <v>1617.6999999999998</v>
      </c>
      <c r="J9" s="12">
        <f>J6*(17-J7)</f>
        <v>66.90000000000002</v>
      </c>
      <c r="K9" s="12">
        <f>K6*(17-K7)</f>
        <v>123.39999999999995</v>
      </c>
      <c r="L9" s="12">
        <f>L6*(17-L7)</f>
        <v>319.7</v>
      </c>
      <c r="M9" s="12">
        <f>M6*(17-M7)</f>
        <v>502.60000000000008</v>
      </c>
      <c r="N9" s="155">
        <f>SUM(J9:M9)</f>
        <v>1012.6</v>
      </c>
      <c r="O9" s="156">
        <f>O6*(17-O7)</f>
        <v>2632.9</v>
      </c>
      <c r="P9" s="162">
        <f>P6*(17-P7)</f>
        <v>2630.2999999999997</v>
      </c>
    </row>
    <row r="10" spans="2:17" ht="20.100000000000001" customHeight="1">
      <c r="B10" s="149" t="s">
        <v>249</v>
      </c>
      <c r="C10" s="17">
        <f t="shared" ref="C10:H10" si="2">C6*(18-C7)</f>
        <v>641.59999999999991</v>
      </c>
      <c r="D10" s="16">
        <f t="shared" si="2"/>
        <v>454.3</v>
      </c>
      <c r="E10" s="16">
        <f t="shared" si="2"/>
        <v>443.49999999999994</v>
      </c>
      <c r="F10" s="16">
        <f t="shared" si="2"/>
        <v>163.69999999999999</v>
      </c>
      <c r="G10" s="16">
        <f t="shared" si="2"/>
        <v>29.600000000000012</v>
      </c>
      <c r="H10" s="16">
        <f t="shared" si="2"/>
        <v>4.6000000000000014</v>
      </c>
      <c r="I10" s="155">
        <f>SUM(C10:G10)</f>
        <v>1732.6999999999998</v>
      </c>
      <c r="J10" s="16">
        <f>J6*(18-J7)</f>
        <v>79.90000000000002</v>
      </c>
      <c r="K10" s="16">
        <f>K6*(18-K7)</f>
        <v>140.39999999999995</v>
      </c>
      <c r="L10" s="16">
        <f>L6*(18-L7)</f>
        <v>349.7</v>
      </c>
      <c r="M10" s="16">
        <f>M6*(18-M7)</f>
        <v>533.6</v>
      </c>
      <c r="N10" s="155">
        <f>SUM(J10:M10)</f>
        <v>1103.5999999999999</v>
      </c>
      <c r="O10" s="157">
        <f>O6*(18-O7)</f>
        <v>2840.9</v>
      </c>
      <c r="P10" s="163">
        <f>P6*(18-P7)</f>
        <v>2836.2999999999997</v>
      </c>
    </row>
    <row r="11" spans="2:17" ht="20.100000000000001" customHeight="1" thickBot="1">
      <c r="B11" s="347" t="s">
        <v>215</v>
      </c>
      <c r="C11" s="21">
        <f t="shared" ref="C11:H11" si="3">C6*(19-C7)</f>
        <v>672.59999999999991</v>
      </c>
      <c r="D11" s="20">
        <f t="shared" si="3"/>
        <v>483.30000000000007</v>
      </c>
      <c r="E11" s="20">
        <f t="shared" si="3"/>
        <v>474.49999999999994</v>
      </c>
      <c r="F11" s="20">
        <f t="shared" si="3"/>
        <v>181.7</v>
      </c>
      <c r="G11" s="20">
        <f t="shared" si="3"/>
        <v>35.600000000000009</v>
      </c>
      <c r="H11" s="20">
        <f t="shared" si="3"/>
        <v>6.6000000000000014</v>
      </c>
      <c r="I11" s="164">
        <f>SUM(C11:G11)</f>
        <v>1847.7</v>
      </c>
      <c r="J11" s="20">
        <f>J6*(19-J7)</f>
        <v>92.90000000000002</v>
      </c>
      <c r="K11" s="20">
        <f>K6*(19-K7)</f>
        <v>157.39999999999995</v>
      </c>
      <c r="L11" s="20">
        <f>L6*(19-L7)</f>
        <v>379.7</v>
      </c>
      <c r="M11" s="20">
        <f>M6*(19-M7)</f>
        <v>564.6</v>
      </c>
      <c r="N11" s="164">
        <f>SUM(J11:M11)</f>
        <v>1194.5999999999999</v>
      </c>
      <c r="O11" s="165">
        <f>O6*(19-O7)</f>
        <v>3048.9</v>
      </c>
      <c r="P11" s="166">
        <f>P6*(19-P7)</f>
        <v>3042.2999999999997</v>
      </c>
    </row>
    <row r="12" spans="2:17" ht="27" customHeight="1" thickBot="1">
      <c r="B12" s="24"/>
      <c r="C12" s="24"/>
      <c r="D12" s="53"/>
      <c r="E12" s="53"/>
      <c r="F12" s="53"/>
      <c r="G12" s="24"/>
      <c r="H12" s="53"/>
      <c r="I12" s="24"/>
      <c r="J12" s="53"/>
      <c r="K12" s="24"/>
      <c r="L12" s="53"/>
      <c r="M12" s="24"/>
      <c r="N12" s="53"/>
      <c r="O12" s="24"/>
      <c r="P12" s="24"/>
    </row>
    <row r="13" spans="2:17" ht="39.950000000000003" customHeight="1" thickBot="1">
      <c r="B13" s="473" t="s">
        <v>395</v>
      </c>
      <c r="C13" s="474"/>
      <c r="D13" s="474"/>
      <c r="E13" s="474"/>
      <c r="F13" s="474"/>
      <c r="G13" s="474"/>
      <c r="H13" s="474"/>
      <c r="I13" s="474"/>
      <c r="J13" s="474"/>
      <c r="K13" s="474"/>
      <c r="L13" s="470" t="s">
        <v>397</v>
      </c>
      <c r="M13" s="471"/>
      <c r="N13" s="471"/>
      <c r="O13" s="471"/>
      <c r="P13" s="472"/>
    </row>
    <row r="14" spans="2:17" ht="20.100000000000001" customHeight="1">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392</v>
      </c>
      <c r="P14" s="457"/>
    </row>
    <row r="15" spans="2:17" ht="20.100000000000001" customHeight="1" thickBot="1">
      <c r="B15" s="466"/>
      <c r="C15" s="462"/>
      <c r="D15" s="462"/>
      <c r="E15" s="462"/>
      <c r="F15" s="462"/>
      <c r="G15" s="462"/>
      <c r="H15" s="462"/>
      <c r="I15" s="462"/>
      <c r="J15" s="462"/>
      <c r="K15" s="462"/>
      <c r="L15" s="462"/>
      <c r="M15" s="462"/>
      <c r="N15" s="462"/>
      <c r="O15" s="145" t="s">
        <v>209</v>
      </c>
      <c r="P15" s="30" t="s">
        <v>210</v>
      </c>
      <c r="Q15" s="24"/>
    </row>
    <row r="16" spans="2:17" ht="20.100000000000001" customHeight="1">
      <c r="B16" s="148" t="s">
        <v>211</v>
      </c>
      <c r="C16" s="146">
        <v>31</v>
      </c>
      <c r="D16" s="8">
        <v>28</v>
      </c>
      <c r="E16" s="8">
        <v>31</v>
      </c>
      <c r="F16" s="8">
        <v>30</v>
      </c>
      <c r="G16" s="8">
        <v>3</v>
      </c>
      <c r="H16" s="8">
        <v>5</v>
      </c>
      <c r="I16" s="168">
        <f>SUM(C16:G16)</f>
        <v>123</v>
      </c>
      <c r="J16" s="8">
        <v>23</v>
      </c>
      <c r="K16" s="8">
        <v>20</v>
      </c>
      <c r="L16" s="8">
        <v>30</v>
      </c>
      <c r="M16" s="8">
        <v>31</v>
      </c>
      <c r="N16" s="168">
        <f>SUM(J16:M16)</f>
        <v>104</v>
      </c>
      <c r="O16" s="167">
        <f>SUM(C16:H16,J16:M16)</f>
        <v>232</v>
      </c>
      <c r="P16" s="169">
        <f>I16+N16</f>
        <v>227</v>
      </c>
      <c r="Q16" s="24"/>
    </row>
    <row r="17" spans="2:17" ht="20.100000000000001" customHeight="1">
      <c r="B17" s="149" t="s">
        <v>485</v>
      </c>
      <c r="C17" s="147">
        <v>-1.145161290322581</v>
      </c>
      <c r="D17" s="10">
        <v>0.81785714285714251</v>
      </c>
      <c r="E17" s="10">
        <v>4.3354838709677423</v>
      </c>
      <c r="F17" s="10">
        <v>7.5966666666666667</v>
      </c>
      <c r="G17" s="10">
        <v>14.1</v>
      </c>
      <c r="H17" s="10">
        <v>11.94</v>
      </c>
      <c r="I17" s="153">
        <f>(C16*C17+D16*D17+E16*E17+F16*F17+G16*G17)/I16</f>
        <v>3.1869918699186992</v>
      </c>
      <c r="J17" s="10">
        <v>11.76</v>
      </c>
      <c r="K17" s="95">
        <v>11.341935483870973</v>
      </c>
      <c r="L17" s="95">
        <v>1.91</v>
      </c>
      <c r="M17" s="95">
        <v>-3.8451612903225794</v>
      </c>
      <c r="N17" s="153">
        <f>(J16*J17+K16*K17+L16*L17+M16*M17)/N16</f>
        <v>4.1867183622828801</v>
      </c>
      <c r="O17" s="154">
        <f>(C17*C16+D17*D16+E17*E16+F17*F16+G17*G16+H17*H16+J17*J16+K17*K16+L17*L16+M17*M16)/O16</f>
        <v>3.8237875417130156</v>
      </c>
      <c r="P17" s="161">
        <f>(I17*I16+N17*N16)/P16</f>
        <v>3.6450163421912753</v>
      </c>
      <c r="Q17" s="24"/>
    </row>
    <row r="18" spans="2:17" ht="20.100000000000001" customHeight="1">
      <c r="B18" s="149" t="s">
        <v>212</v>
      </c>
      <c r="C18" s="13">
        <f t="shared" ref="C18:H18" si="4">C16*(13-C17)</f>
        <v>438.5</v>
      </c>
      <c r="D18" s="12">
        <f t="shared" si="4"/>
        <v>341.1</v>
      </c>
      <c r="E18" s="12">
        <f t="shared" si="4"/>
        <v>268.59999999999997</v>
      </c>
      <c r="F18" s="12">
        <f t="shared" si="4"/>
        <v>162.1</v>
      </c>
      <c r="G18" s="12">
        <f t="shared" si="4"/>
        <v>-3.2999999999999989</v>
      </c>
      <c r="H18" s="12">
        <f t="shared" si="4"/>
        <v>5.3000000000000025</v>
      </c>
      <c r="I18" s="155">
        <f>SUM(C18:G18)</f>
        <v>1207</v>
      </c>
      <c r="J18" s="12">
        <f>J16*(13-J17)</f>
        <v>28.520000000000003</v>
      </c>
      <c r="K18" s="12">
        <f>K16*(13-K17)</f>
        <v>33.161290322580541</v>
      </c>
      <c r="L18" s="12">
        <f>L16*(13-L17)</f>
        <v>332.7</v>
      </c>
      <c r="M18" s="12">
        <f>M16*(13-M17)</f>
        <v>522.19999999999993</v>
      </c>
      <c r="N18" s="155">
        <f>SUM(J18:M18)</f>
        <v>916.58129032258046</v>
      </c>
      <c r="O18" s="156">
        <f>O16*(13-O17)</f>
        <v>2128.8812903225803</v>
      </c>
      <c r="P18" s="162">
        <f>P16*(13-P17)</f>
        <v>2123.5812903225801</v>
      </c>
      <c r="Q18" s="24"/>
    </row>
    <row r="19" spans="2:17" ht="20.100000000000001" customHeight="1">
      <c r="B19" s="149" t="s">
        <v>213</v>
      </c>
      <c r="C19" s="13">
        <f t="shared" ref="C19:H19" si="5">C16*(17-C17)</f>
        <v>562.5</v>
      </c>
      <c r="D19" s="12">
        <f t="shared" si="5"/>
        <v>453.1</v>
      </c>
      <c r="E19" s="12">
        <f t="shared" si="5"/>
        <v>392.59999999999997</v>
      </c>
      <c r="F19" s="12">
        <f t="shared" si="5"/>
        <v>282.09999999999997</v>
      </c>
      <c r="G19" s="12">
        <f t="shared" si="5"/>
        <v>8.7000000000000011</v>
      </c>
      <c r="H19" s="12">
        <f t="shared" si="5"/>
        <v>25.300000000000004</v>
      </c>
      <c r="I19" s="155">
        <f>SUM(C19:G19)</f>
        <v>1699</v>
      </c>
      <c r="J19" s="12">
        <f>J16*(17-J17)</f>
        <v>120.52000000000001</v>
      </c>
      <c r="K19" s="12">
        <f>K16*(17-K17)</f>
        <v>113.16129032258054</v>
      </c>
      <c r="L19" s="12">
        <f>L16*(17-L17)</f>
        <v>452.7</v>
      </c>
      <c r="M19" s="12">
        <f>M16*(17-M17)</f>
        <v>646.19999999999993</v>
      </c>
      <c r="N19" s="155">
        <f>SUM(J19:M19)</f>
        <v>1332.5812903225806</v>
      </c>
      <c r="O19" s="156">
        <f>O16*(17-O17)</f>
        <v>3056.8812903225803</v>
      </c>
      <c r="P19" s="162">
        <f>P16*(17-P17)</f>
        <v>3031.5812903225801</v>
      </c>
      <c r="Q19" s="24"/>
    </row>
    <row r="20" spans="2:17" ht="20.100000000000001" customHeight="1" thickBot="1">
      <c r="B20" s="149" t="s">
        <v>249</v>
      </c>
      <c r="C20" s="17">
        <f t="shared" ref="C20:H20" si="6">C16*(18-C17)</f>
        <v>593.5</v>
      </c>
      <c r="D20" s="16">
        <f t="shared" si="6"/>
        <v>481.1</v>
      </c>
      <c r="E20" s="16">
        <f t="shared" si="6"/>
        <v>423.59999999999997</v>
      </c>
      <c r="F20" s="16">
        <f t="shared" si="6"/>
        <v>312.09999999999997</v>
      </c>
      <c r="G20" s="16">
        <f t="shared" si="6"/>
        <v>11.700000000000001</v>
      </c>
      <c r="H20" s="16">
        <f t="shared" si="6"/>
        <v>30.300000000000004</v>
      </c>
      <c r="I20" s="155">
        <f>SUM(C20:G20)</f>
        <v>1821.9999999999998</v>
      </c>
      <c r="J20" s="16">
        <f>J16*(18-J17)</f>
        <v>143.52000000000001</v>
      </c>
      <c r="K20" s="16">
        <f>K16*(18-K17)</f>
        <v>133.16129032258056</v>
      </c>
      <c r="L20" s="16">
        <f>L16*(18-L17)</f>
        <v>482.7</v>
      </c>
      <c r="M20" s="16">
        <f>M16*(18-M17)</f>
        <v>677.19999999999993</v>
      </c>
      <c r="N20" s="155">
        <f>SUM(J20:M20)</f>
        <v>1436.5812903225806</v>
      </c>
      <c r="O20" s="157">
        <f>O16*(18-O17)</f>
        <v>3288.8812903225803</v>
      </c>
      <c r="P20" s="163">
        <f>P16*(18-P17)</f>
        <v>3258.5812903225801</v>
      </c>
      <c r="Q20" s="24"/>
    </row>
    <row r="21" spans="2:17" ht="20.100000000000001" customHeight="1" thickBot="1">
      <c r="B21" s="365" t="s">
        <v>215</v>
      </c>
      <c r="C21" s="21">
        <f t="shared" ref="C21:H21" si="7">C16*(19-C17)</f>
        <v>624.5</v>
      </c>
      <c r="D21" s="20">
        <f t="shared" si="7"/>
        <v>509.1</v>
      </c>
      <c r="E21" s="20">
        <f t="shared" si="7"/>
        <v>454.59999999999997</v>
      </c>
      <c r="F21" s="20">
        <f t="shared" si="7"/>
        <v>342.09999999999997</v>
      </c>
      <c r="G21" s="20">
        <f t="shared" si="7"/>
        <v>14.700000000000001</v>
      </c>
      <c r="H21" s="20">
        <f t="shared" si="7"/>
        <v>35.300000000000004</v>
      </c>
      <c r="I21" s="164">
        <f>SUM(C21:G21)</f>
        <v>1944.9999999999998</v>
      </c>
      <c r="J21" s="20">
        <f>J16*(19-J17)</f>
        <v>166.52</v>
      </c>
      <c r="K21" s="20">
        <f>K16*(19-K17)</f>
        <v>153.16129032258056</v>
      </c>
      <c r="L21" s="20">
        <f>L16*(19-L17)</f>
        <v>512.70000000000005</v>
      </c>
      <c r="M21" s="20">
        <f>M16*(19-M17)</f>
        <v>708.19999999999993</v>
      </c>
      <c r="N21" s="164">
        <f>SUM(J21:M21)</f>
        <v>1540.5812903225806</v>
      </c>
      <c r="O21" s="165">
        <f>O16*(19-O17)</f>
        <v>3520.8812903225803</v>
      </c>
      <c r="P21" s="166">
        <f>P16*(19-P17)</f>
        <v>3485.5812903225801</v>
      </c>
      <c r="Q21" s="24"/>
    </row>
    <row r="22" spans="2:17" ht="23.25" customHeight="1" thickBot="1">
      <c r="B22" s="24"/>
      <c r="C22" s="24"/>
      <c r="D22" s="53"/>
      <c r="E22" s="53"/>
      <c r="F22" s="53"/>
      <c r="G22" s="24"/>
      <c r="H22" s="54"/>
      <c r="I22" s="24"/>
      <c r="J22" s="54"/>
      <c r="K22" s="24"/>
      <c r="L22" s="2"/>
      <c r="M22" s="24"/>
      <c r="N22" s="53"/>
      <c r="O22" s="24"/>
      <c r="P22" s="24"/>
    </row>
    <row r="23" spans="2:17" ht="39.6" customHeight="1" thickBot="1">
      <c r="B23" s="473" t="s">
        <v>395</v>
      </c>
      <c r="C23" s="474"/>
      <c r="D23" s="474"/>
      <c r="E23" s="474"/>
      <c r="F23" s="474"/>
      <c r="G23" s="474"/>
      <c r="H23" s="474"/>
      <c r="I23" s="474"/>
      <c r="J23" s="474"/>
      <c r="K23" s="474"/>
      <c r="L23" s="470" t="s">
        <v>398</v>
      </c>
      <c r="M23" s="471"/>
      <c r="N23" s="471"/>
      <c r="O23" s="471"/>
      <c r="P23" s="472"/>
    </row>
    <row r="24" spans="2:17" ht="15.95" customHeight="1">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392</v>
      </c>
      <c r="P24" s="457"/>
    </row>
    <row r="25" spans="2:17" ht="15.95" customHeight="1" thickBot="1">
      <c r="B25" s="466"/>
      <c r="C25" s="462"/>
      <c r="D25" s="462"/>
      <c r="E25" s="462"/>
      <c r="F25" s="462"/>
      <c r="G25" s="462"/>
      <c r="H25" s="462"/>
      <c r="I25" s="462"/>
      <c r="J25" s="462"/>
      <c r="K25" s="462"/>
      <c r="L25" s="462"/>
      <c r="M25" s="462"/>
      <c r="N25" s="462"/>
      <c r="O25" s="145" t="s">
        <v>209</v>
      </c>
      <c r="P25" s="30" t="s">
        <v>210</v>
      </c>
    </row>
    <row r="26" spans="2:17" ht="19.149999999999999" customHeight="1">
      <c r="B26" s="148" t="s">
        <v>211</v>
      </c>
      <c r="C26" s="146">
        <v>31</v>
      </c>
      <c r="D26" s="8">
        <v>28</v>
      </c>
      <c r="E26" s="8">
        <v>31</v>
      </c>
      <c r="F26" s="8">
        <v>30</v>
      </c>
      <c r="G26" s="8">
        <v>0</v>
      </c>
      <c r="H26" s="8">
        <v>0</v>
      </c>
      <c r="I26" s="168">
        <f>SUM(C26:G26)</f>
        <v>120</v>
      </c>
      <c r="J26" s="8">
        <v>20</v>
      </c>
      <c r="K26" s="8">
        <v>31</v>
      </c>
      <c r="L26" s="8">
        <v>30</v>
      </c>
      <c r="M26" s="8">
        <v>31</v>
      </c>
      <c r="N26" s="168">
        <f>SUM(J26:M26)</f>
        <v>112</v>
      </c>
      <c r="O26" s="167">
        <f>SUM(C26:H26,J26:M26)</f>
        <v>232</v>
      </c>
      <c r="P26" s="169">
        <f>I26+N26</f>
        <v>232</v>
      </c>
    </row>
    <row r="27" spans="2:17" ht="19.149999999999999" customHeight="1">
      <c r="B27" s="149" t="s">
        <v>485</v>
      </c>
      <c r="C27" s="147">
        <v>-1.1000000000000001</v>
      </c>
      <c r="D27" s="10">
        <v>3.5</v>
      </c>
      <c r="E27" s="10">
        <v>5</v>
      </c>
      <c r="F27" s="10">
        <v>8.3666666666666671</v>
      </c>
      <c r="G27" s="10">
        <v>0</v>
      </c>
      <c r="H27" s="10">
        <v>0</v>
      </c>
      <c r="I27" s="153">
        <f>(C26*C27+D26*D27+E26*E27+F26*F27+G26*G27)/I26</f>
        <v>3.9158333333333331</v>
      </c>
      <c r="J27" s="10">
        <v>10.725</v>
      </c>
      <c r="K27" s="95">
        <v>6.9612903225806457</v>
      </c>
      <c r="L27" s="95">
        <v>5.4</v>
      </c>
      <c r="M27" s="95">
        <v>-2.9</v>
      </c>
      <c r="N27" s="153">
        <f>(J26*J27+K26*K27+L26*L27+M26*M27)/N26</f>
        <v>4.4857142857142858</v>
      </c>
      <c r="O27" s="154">
        <f>(C27*C26+D27*D26+E27*E26+F27*F26+G27*G26+H27*H26+J27*J26+K27*K26+L27*L26+M27*M26)/O26</f>
        <v>4.1909482758620689</v>
      </c>
      <c r="P27" s="161">
        <f>(I27*I26+N27*N26)/P26</f>
        <v>4.1909482758620689</v>
      </c>
    </row>
    <row r="28" spans="2:17" ht="19.149999999999999" customHeight="1">
      <c r="B28" s="149" t="s">
        <v>212</v>
      </c>
      <c r="C28" s="13">
        <f t="shared" ref="C28:H28" si="8">C26*(13-C27)</f>
        <v>437.09999999999997</v>
      </c>
      <c r="D28" s="12">
        <f t="shared" si="8"/>
        <v>266</v>
      </c>
      <c r="E28" s="12">
        <f t="shared" si="8"/>
        <v>248</v>
      </c>
      <c r="F28" s="12">
        <f t="shared" si="8"/>
        <v>139</v>
      </c>
      <c r="G28" s="12">
        <f t="shared" si="8"/>
        <v>0</v>
      </c>
      <c r="H28" s="12">
        <f t="shared" si="8"/>
        <v>0</v>
      </c>
      <c r="I28" s="155">
        <f>SUM(C28:G28)</f>
        <v>1090.0999999999999</v>
      </c>
      <c r="J28" s="12">
        <f>J26*(13-J27)</f>
        <v>45.500000000000007</v>
      </c>
      <c r="K28" s="12">
        <f>K26*(13-K27)</f>
        <v>187.2</v>
      </c>
      <c r="L28" s="12">
        <f>L26*(13-L27)</f>
        <v>228</v>
      </c>
      <c r="M28" s="12">
        <f>M26*(13-M27)</f>
        <v>492.90000000000003</v>
      </c>
      <c r="N28" s="155">
        <f>SUM(J28:M28)</f>
        <v>953.6</v>
      </c>
      <c r="O28" s="156">
        <f>O26*(13-O27)</f>
        <v>2043.6999999999998</v>
      </c>
      <c r="P28" s="162">
        <f>P26*(13-P27)</f>
        <v>2043.6999999999998</v>
      </c>
    </row>
    <row r="29" spans="2:17" ht="19.149999999999999" customHeight="1">
      <c r="B29" s="149" t="s">
        <v>213</v>
      </c>
      <c r="C29" s="13">
        <f t="shared" ref="C29:H29" si="9">C26*(17-C27)</f>
        <v>561.1</v>
      </c>
      <c r="D29" s="12">
        <f t="shared" si="9"/>
        <v>378</v>
      </c>
      <c r="E29" s="12">
        <f t="shared" si="9"/>
        <v>372</v>
      </c>
      <c r="F29" s="12">
        <f t="shared" si="9"/>
        <v>259</v>
      </c>
      <c r="G29" s="12">
        <f t="shared" si="9"/>
        <v>0</v>
      </c>
      <c r="H29" s="12">
        <f t="shared" si="9"/>
        <v>0</v>
      </c>
      <c r="I29" s="155">
        <f>SUM(C29:G29)</f>
        <v>1570.1</v>
      </c>
      <c r="J29" s="12">
        <f>J26*(17-J27)</f>
        <v>125.5</v>
      </c>
      <c r="K29" s="12">
        <f>K26*(17-K27)</f>
        <v>311.2</v>
      </c>
      <c r="L29" s="12">
        <f>L26*(17-L27)</f>
        <v>348</v>
      </c>
      <c r="M29" s="12">
        <f>M26*(17-M27)</f>
        <v>616.9</v>
      </c>
      <c r="N29" s="155">
        <f>SUM(J29:M29)</f>
        <v>1401.6</v>
      </c>
      <c r="O29" s="156">
        <f>O26*(17-O27)</f>
        <v>2971.7</v>
      </c>
      <c r="P29" s="162">
        <f>P26*(17-P27)</f>
        <v>2971.7</v>
      </c>
    </row>
    <row r="30" spans="2:17" ht="19.149999999999999" customHeight="1">
      <c r="B30" s="149" t="s">
        <v>249</v>
      </c>
      <c r="C30" s="17">
        <f t="shared" ref="C30:H30" si="10">C26*(18-C27)</f>
        <v>592.1</v>
      </c>
      <c r="D30" s="16">
        <f t="shared" si="10"/>
        <v>406</v>
      </c>
      <c r="E30" s="16">
        <f t="shared" si="10"/>
        <v>403</v>
      </c>
      <c r="F30" s="16">
        <f t="shared" si="10"/>
        <v>289</v>
      </c>
      <c r="G30" s="16">
        <f t="shared" si="10"/>
        <v>0</v>
      </c>
      <c r="H30" s="16">
        <f t="shared" si="10"/>
        <v>0</v>
      </c>
      <c r="I30" s="155">
        <f>SUM(C30:G30)</f>
        <v>1690.1</v>
      </c>
      <c r="J30" s="16">
        <f>J26*(18-J27)</f>
        <v>145.5</v>
      </c>
      <c r="K30" s="16">
        <f>K26*(18-K27)</f>
        <v>342.2</v>
      </c>
      <c r="L30" s="16">
        <f>L26*(18-L27)</f>
        <v>378</v>
      </c>
      <c r="M30" s="16">
        <f>M26*(18-M27)</f>
        <v>647.9</v>
      </c>
      <c r="N30" s="155">
        <f>SUM(J30:M30)</f>
        <v>1513.6</v>
      </c>
      <c r="O30" s="157">
        <f>O26*(18-O27)</f>
        <v>3203.7</v>
      </c>
      <c r="P30" s="163">
        <f>P26*(18-P27)</f>
        <v>3203.7</v>
      </c>
    </row>
    <row r="31" spans="2:17" ht="19.149999999999999" customHeight="1" thickBot="1">
      <c r="B31" s="347" t="s">
        <v>215</v>
      </c>
      <c r="C31" s="21">
        <f t="shared" ref="C31:H31" si="11">C26*(19-C27)</f>
        <v>623.1</v>
      </c>
      <c r="D31" s="20">
        <f t="shared" si="11"/>
        <v>434</v>
      </c>
      <c r="E31" s="20">
        <f t="shared" si="11"/>
        <v>434</v>
      </c>
      <c r="F31" s="20">
        <f t="shared" si="11"/>
        <v>319</v>
      </c>
      <c r="G31" s="20">
        <f t="shared" si="11"/>
        <v>0</v>
      </c>
      <c r="H31" s="20">
        <f t="shared" si="11"/>
        <v>0</v>
      </c>
      <c r="I31" s="164">
        <f>SUM(C31:G31)</f>
        <v>1810.1</v>
      </c>
      <c r="J31" s="20">
        <f>J26*(19-J27)</f>
        <v>165.5</v>
      </c>
      <c r="K31" s="20">
        <f>K26*(19-K27)</f>
        <v>373.2</v>
      </c>
      <c r="L31" s="20">
        <f>L26*(19-L27)</f>
        <v>408</v>
      </c>
      <c r="M31" s="20">
        <f>M26*(19-M27)</f>
        <v>678.9</v>
      </c>
      <c r="N31" s="164">
        <f>SUM(J31:M31)</f>
        <v>1625.6</v>
      </c>
      <c r="O31" s="165">
        <f>O26*(19-O27)</f>
        <v>3435.7</v>
      </c>
      <c r="P31" s="166">
        <f>P26*(19-P27)</f>
        <v>3435.7</v>
      </c>
    </row>
    <row r="32" spans="2:17" ht="24.75" customHeight="1" thickBot="1">
      <c r="B32" s="24"/>
      <c r="C32" s="24"/>
      <c r="D32" s="53"/>
      <c r="E32" s="53"/>
      <c r="F32" s="53"/>
      <c r="G32" s="24"/>
      <c r="H32" s="54"/>
      <c r="I32" s="24"/>
      <c r="J32" s="54"/>
      <c r="K32" s="24"/>
      <c r="L32" s="2"/>
      <c r="M32" s="24"/>
      <c r="N32" s="53"/>
      <c r="O32" s="24"/>
      <c r="P32" s="24"/>
    </row>
    <row r="33" spans="2:17" ht="39.6" customHeight="1" thickBot="1">
      <c r="B33" s="473" t="s">
        <v>395</v>
      </c>
      <c r="C33" s="474"/>
      <c r="D33" s="474"/>
      <c r="E33" s="474"/>
      <c r="F33" s="474"/>
      <c r="G33" s="474"/>
      <c r="H33" s="474"/>
      <c r="I33" s="474"/>
      <c r="J33" s="474"/>
      <c r="K33" s="474"/>
      <c r="L33" s="470" t="s">
        <v>399</v>
      </c>
      <c r="M33" s="471"/>
      <c r="N33" s="471"/>
      <c r="O33" s="471"/>
      <c r="P33" s="472"/>
    </row>
    <row r="34" spans="2:17" ht="15.95" customHeight="1">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392</v>
      </c>
      <c r="P34" s="457"/>
    </row>
    <row r="35" spans="2:17" ht="15.95" customHeight="1" thickBot="1">
      <c r="B35" s="466"/>
      <c r="C35" s="462"/>
      <c r="D35" s="462"/>
      <c r="E35" s="462"/>
      <c r="F35" s="462"/>
      <c r="G35" s="462"/>
      <c r="H35" s="462"/>
      <c r="I35" s="462"/>
      <c r="J35" s="462"/>
      <c r="K35" s="462"/>
      <c r="L35" s="462"/>
      <c r="M35" s="462"/>
      <c r="N35" s="462"/>
      <c r="O35" s="145" t="s">
        <v>209</v>
      </c>
      <c r="P35" s="30" t="s">
        <v>210</v>
      </c>
    </row>
    <row r="36" spans="2:17" ht="19.149999999999999" customHeight="1">
      <c r="B36" s="148" t="s">
        <v>211</v>
      </c>
      <c r="C36" s="146">
        <v>31</v>
      </c>
      <c r="D36" s="8">
        <v>28</v>
      </c>
      <c r="E36" s="8">
        <v>31</v>
      </c>
      <c r="F36" s="8">
        <v>25</v>
      </c>
      <c r="G36" s="8">
        <v>5</v>
      </c>
      <c r="H36" s="8">
        <v>0</v>
      </c>
      <c r="I36" s="168">
        <f>SUM(C36:G36)</f>
        <v>120</v>
      </c>
      <c r="J36" s="8">
        <v>10</v>
      </c>
      <c r="K36" s="8">
        <v>31</v>
      </c>
      <c r="L36" s="8">
        <v>30</v>
      </c>
      <c r="M36" s="8">
        <v>31</v>
      </c>
      <c r="N36" s="168">
        <f>SUM(J36:M36)</f>
        <v>102</v>
      </c>
      <c r="O36" s="167">
        <f>SUM(C36:H36,J36:M36)</f>
        <v>222</v>
      </c>
      <c r="P36" s="169">
        <f>I36+N36</f>
        <v>222</v>
      </c>
    </row>
    <row r="37" spans="2:17" ht="19.149999999999999" customHeight="1">
      <c r="B37" s="149" t="s">
        <v>485</v>
      </c>
      <c r="C37" s="147">
        <v>-2.1</v>
      </c>
      <c r="D37" s="10">
        <v>-3.2</v>
      </c>
      <c r="E37" s="10">
        <v>4.7</v>
      </c>
      <c r="F37" s="10">
        <v>7.22</v>
      </c>
      <c r="G37" s="10">
        <v>13</v>
      </c>
      <c r="H37" s="10">
        <v>0</v>
      </c>
      <c r="I37" s="153">
        <f>(C36*C37+D36*D37+E36*E37+F36*F37+G36*G37)/I36</f>
        <v>1.9708333333333334</v>
      </c>
      <c r="J37" s="10">
        <v>12.2</v>
      </c>
      <c r="K37" s="95">
        <v>6.2</v>
      </c>
      <c r="L37" s="95">
        <v>5.3</v>
      </c>
      <c r="M37" s="95">
        <v>-0.2</v>
      </c>
      <c r="N37" s="153">
        <f>(J36*J37+K36*K37+L36*L37+M36*M37)/N36</f>
        <v>4.5784313725490202</v>
      </c>
      <c r="O37" s="154">
        <f>(C37*C36+D37*D36+E37*E36+F37*F36+G37*G36+H37*H36+J37*J36+K37*K36+L37*L36+M37*M36)/O36</f>
        <v>3.1689189189189189</v>
      </c>
      <c r="P37" s="161">
        <f>(I37*I36+N37*N36)/P36</f>
        <v>3.1689189189189189</v>
      </c>
    </row>
    <row r="38" spans="2:17" ht="19.149999999999999" customHeight="1">
      <c r="B38" s="149" t="s">
        <v>212</v>
      </c>
      <c r="C38" s="13">
        <f t="shared" ref="C38:H38" si="12">C36*(13-C37)</f>
        <v>468.09999999999997</v>
      </c>
      <c r="D38" s="12">
        <f t="shared" si="12"/>
        <v>453.59999999999997</v>
      </c>
      <c r="E38" s="12">
        <f t="shared" si="12"/>
        <v>257.3</v>
      </c>
      <c r="F38" s="12">
        <f t="shared" si="12"/>
        <v>144.5</v>
      </c>
      <c r="G38" s="12">
        <f t="shared" si="12"/>
        <v>0</v>
      </c>
      <c r="H38" s="12">
        <f t="shared" si="12"/>
        <v>0</v>
      </c>
      <c r="I38" s="155">
        <f>SUM(C38:G38)</f>
        <v>1323.5</v>
      </c>
      <c r="J38" s="12">
        <f>J36*(13-J37)</f>
        <v>8.0000000000000071</v>
      </c>
      <c r="K38" s="12">
        <f>K36*(13-K37)</f>
        <v>210.79999999999998</v>
      </c>
      <c r="L38" s="12">
        <f>L36*(13-L37)</f>
        <v>231</v>
      </c>
      <c r="M38" s="12">
        <f>M36*(13-M37)</f>
        <v>409.2</v>
      </c>
      <c r="N38" s="155">
        <f>SUM(J38:M38)</f>
        <v>859</v>
      </c>
      <c r="O38" s="156">
        <f>O36*(13-O37)</f>
        <v>2182.5</v>
      </c>
      <c r="P38" s="162">
        <f>P36*(13-P37)</f>
        <v>2182.5</v>
      </c>
    </row>
    <row r="39" spans="2:17" ht="19.149999999999999" customHeight="1">
      <c r="B39" s="149" t="s">
        <v>213</v>
      </c>
      <c r="C39" s="13">
        <f t="shared" ref="C39:H39" si="13">C36*(17-C37)</f>
        <v>592.1</v>
      </c>
      <c r="D39" s="12">
        <f t="shared" si="13"/>
        <v>565.6</v>
      </c>
      <c r="E39" s="12">
        <f t="shared" si="13"/>
        <v>381.3</v>
      </c>
      <c r="F39" s="12">
        <f t="shared" si="13"/>
        <v>244.50000000000003</v>
      </c>
      <c r="G39" s="12">
        <f t="shared" si="13"/>
        <v>20</v>
      </c>
      <c r="H39" s="12">
        <f t="shared" si="13"/>
        <v>0</v>
      </c>
      <c r="I39" s="155">
        <f>SUM(C39:G39)</f>
        <v>1803.5</v>
      </c>
      <c r="J39" s="12">
        <f>J36*(17-J37)</f>
        <v>48.000000000000007</v>
      </c>
      <c r="K39" s="12">
        <f>K36*(17-K37)</f>
        <v>334.8</v>
      </c>
      <c r="L39" s="12">
        <f>L36*(17-L37)</f>
        <v>351</v>
      </c>
      <c r="M39" s="12">
        <f>M36*(17-M37)</f>
        <v>533.19999999999993</v>
      </c>
      <c r="N39" s="155">
        <f>SUM(J39:M39)</f>
        <v>1267</v>
      </c>
      <c r="O39" s="156">
        <f>O36*(17-O37)</f>
        <v>3070.5</v>
      </c>
      <c r="P39" s="162">
        <f>P36*(17-P37)</f>
        <v>3070.5</v>
      </c>
    </row>
    <row r="40" spans="2:17" ht="19.149999999999999" customHeight="1">
      <c r="B40" s="149" t="s">
        <v>249</v>
      </c>
      <c r="C40" s="17">
        <f t="shared" ref="C40:H40" si="14">C36*(18-C37)</f>
        <v>623.1</v>
      </c>
      <c r="D40" s="16">
        <f t="shared" si="14"/>
        <v>593.6</v>
      </c>
      <c r="E40" s="16">
        <f t="shared" si="14"/>
        <v>412.3</v>
      </c>
      <c r="F40" s="16">
        <f t="shared" si="14"/>
        <v>269.5</v>
      </c>
      <c r="G40" s="16">
        <f t="shared" si="14"/>
        <v>25</v>
      </c>
      <c r="H40" s="16">
        <f t="shared" si="14"/>
        <v>0</v>
      </c>
      <c r="I40" s="155">
        <f>SUM(C40:G40)</f>
        <v>1923.5</v>
      </c>
      <c r="J40" s="16">
        <f>J36*(18-J37)</f>
        <v>58.000000000000007</v>
      </c>
      <c r="K40" s="16">
        <f>K36*(18-K37)</f>
        <v>365.8</v>
      </c>
      <c r="L40" s="16">
        <f>L36*(18-L37)</f>
        <v>381</v>
      </c>
      <c r="M40" s="16">
        <f>M36*(18-M37)</f>
        <v>564.19999999999993</v>
      </c>
      <c r="N40" s="155">
        <f>SUM(J40:M40)</f>
        <v>1369</v>
      </c>
      <c r="O40" s="157">
        <f>O36*(18-O37)</f>
        <v>3292.5</v>
      </c>
      <c r="P40" s="163">
        <f>P36*(18-P37)</f>
        <v>3292.5</v>
      </c>
    </row>
    <row r="41" spans="2:17" ht="19.149999999999999" customHeight="1" thickBot="1">
      <c r="B41" s="347" t="s">
        <v>215</v>
      </c>
      <c r="C41" s="21">
        <f t="shared" ref="C41:H41" si="15">C36*(19-C37)</f>
        <v>654.1</v>
      </c>
      <c r="D41" s="20">
        <f t="shared" si="15"/>
        <v>621.6</v>
      </c>
      <c r="E41" s="20">
        <f t="shared" si="15"/>
        <v>443.3</v>
      </c>
      <c r="F41" s="20">
        <f t="shared" si="15"/>
        <v>294.5</v>
      </c>
      <c r="G41" s="20">
        <f t="shared" si="15"/>
        <v>30</v>
      </c>
      <c r="H41" s="20">
        <f t="shared" si="15"/>
        <v>0</v>
      </c>
      <c r="I41" s="164">
        <f>SUM(C41:G41)</f>
        <v>2043.5</v>
      </c>
      <c r="J41" s="20">
        <f>J36*(19-J37)</f>
        <v>68</v>
      </c>
      <c r="K41" s="20">
        <f>K36*(19-K37)</f>
        <v>396.8</v>
      </c>
      <c r="L41" s="20">
        <f>L36*(19-L37)</f>
        <v>411</v>
      </c>
      <c r="M41" s="20">
        <f>M36*(19-M37)</f>
        <v>595.19999999999993</v>
      </c>
      <c r="N41" s="164">
        <f>SUM(J41:M41)</f>
        <v>1471</v>
      </c>
      <c r="O41" s="165">
        <f>O36*(19-O37)</f>
        <v>3514.5</v>
      </c>
      <c r="P41" s="166">
        <f>P36*(19-P37)</f>
        <v>3514.5</v>
      </c>
    </row>
    <row r="42" spans="2:17" ht="23.25" customHeight="1" thickBot="1">
      <c r="B42" s="1"/>
      <c r="C42" s="1"/>
      <c r="D42" s="2"/>
      <c r="E42" s="2"/>
      <c r="F42" s="2"/>
      <c r="G42" s="1"/>
      <c r="H42" s="3"/>
      <c r="I42" s="2"/>
      <c r="J42" s="3"/>
      <c r="K42" s="2"/>
      <c r="L42" s="2"/>
      <c r="M42" s="1"/>
      <c r="N42" s="2"/>
      <c r="O42" s="1"/>
      <c r="P42" s="4"/>
    </row>
    <row r="43" spans="2:17" ht="49.5" customHeight="1" thickBot="1">
      <c r="B43" s="473" t="s">
        <v>400</v>
      </c>
      <c r="C43" s="474"/>
      <c r="D43" s="474"/>
      <c r="E43" s="474"/>
      <c r="F43" s="474"/>
      <c r="G43" s="474"/>
      <c r="H43" s="474"/>
      <c r="I43" s="474"/>
      <c r="J43" s="474"/>
      <c r="K43" s="474"/>
      <c r="L43" s="470" t="s">
        <v>221</v>
      </c>
      <c r="M43" s="471"/>
      <c r="N43" s="471"/>
      <c r="O43" s="471"/>
      <c r="P43" s="472"/>
    </row>
    <row r="44" spans="2:17" ht="20.100000000000001" customHeight="1">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7" ht="20.100000000000001" customHeight="1" thickBot="1">
      <c r="B45" s="466"/>
      <c r="C45" s="462"/>
      <c r="D45" s="462"/>
      <c r="E45" s="462"/>
      <c r="F45" s="462"/>
      <c r="G45" s="462"/>
      <c r="H45" s="462"/>
      <c r="I45" s="462"/>
      <c r="J45" s="462"/>
      <c r="K45" s="462"/>
      <c r="L45" s="462"/>
      <c r="M45" s="462"/>
      <c r="N45" s="462"/>
      <c r="O45" s="145" t="s">
        <v>209</v>
      </c>
      <c r="P45" s="30" t="s">
        <v>210</v>
      </c>
    </row>
    <row r="46" spans="2:17" ht="20.100000000000001" customHeight="1">
      <c r="B46" s="148" t="s">
        <v>211</v>
      </c>
      <c r="C46" s="146">
        <v>31</v>
      </c>
      <c r="D46" s="8">
        <v>29</v>
      </c>
      <c r="E46" s="8">
        <v>31</v>
      </c>
      <c r="F46" s="8">
        <v>25</v>
      </c>
      <c r="G46" s="8">
        <v>15</v>
      </c>
      <c r="H46" s="8">
        <v>0</v>
      </c>
      <c r="I46" s="168">
        <f>SUM(C46:G46)</f>
        <v>131</v>
      </c>
      <c r="J46" s="8">
        <v>10</v>
      </c>
      <c r="K46" s="8">
        <v>31</v>
      </c>
      <c r="L46" s="8">
        <v>30</v>
      </c>
      <c r="M46" s="8">
        <v>31</v>
      </c>
      <c r="N46" s="168">
        <f>SUM(J46:M46)</f>
        <v>102</v>
      </c>
      <c r="O46" s="167">
        <f>SUM(C46:H46,J46:M46)</f>
        <v>233</v>
      </c>
      <c r="P46" s="169">
        <f>I46+N46</f>
        <v>233</v>
      </c>
    </row>
    <row r="47" spans="2:17" ht="19.5" customHeight="1">
      <c r="B47" s="149" t="s">
        <v>485</v>
      </c>
      <c r="C47" s="147">
        <v>-3.5</v>
      </c>
      <c r="D47" s="10">
        <v>0.9</v>
      </c>
      <c r="E47" s="10">
        <v>3.1</v>
      </c>
      <c r="F47" s="10">
        <v>9.3000000000000007</v>
      </c>
      <c r="G47" s="10">
        <v>10.6</v>
      </c>
      <c r="H47" s="10">
        <v>0</v>
      </c>
      <c r="I47" s="153">
        <f>(C46*C47+D46*D47+E46*E47+F46*F47+G46*G47)/I46</f>
        <v>3.0931297709923666</v>
      </c>
      <c r="J47" s="10">
        <v>11.1</v>
      </c>
      <c r="K47" s="95">
        <v>10.199999999999999</v>
      </c>
      <c r="L47" s="95">
        <v>4.2</v>
      </c>
      <c r="M47" s="95">
        <v>-0.3</v>
      </c>
      <c r="N47" s="153">
        <f>(J46*J47+K46*K47+L46*L47+M46*M47)/N46</f>
        <v>5.3323529411764712</v>
      </c>
      <c r="O47" s="154">
        <f>(C47*C46+D47*D46+E47*E46+F47*F46+G47*G46+H47*H46+J47*J46+K47*K46+L47*L46+M47*M46)/O46</f>
        <v>4.0733905579399146</v>
      </c>
      <c r="P47" s="161">
        <f>(I47*I46+N47*N46)/P46</f>
        <v>4.0733905579399146</v>
      </c>
    </row>
    <row r="48" spans="2:17" ht="20.100000000000001" customHeight="1">
      <c r="B48" s="149" t="s">
        <v>212</v>
      </c>
      <c r="C48" s="13">
        <f t="shared" ref="C48:H48" si="16">C46*(13-C47)</f>
        <v>511.5</v>
      </c>
      <c r="D48" s="12">
        <f t="shared" si="16"/>
        <v>350.9</v>
      </c>
      <c r="E48" s="12">
        <f t="shared" si="16"/>
        <v>306.90000000000003</v>
      </c>
      <c r="F48" s="12">
        <f t="shared" si="16"/>
        <v>92.499999999999986</v>
      </c>
      <c r="G48" s="12">
        <f t="shared" si="16"/>
        <v>36.000000000000007</v>
      </c>
      <c r="H48" s="12">
        <f t="shared" si="16"/>
        <v>0</v>
      </c>
      <c r="I48" s="155">
        <f>SUM(C48:G48)</f>
        <v>1297.8</v>
      </c>
      <c r="J48" s="12">
        <f>J46*(13-J47)</f>
        <v>19.000000000000004</v>
      </c>
      <c r="K48" s="12">
        <f>K46*(13-K47)</f>
        <v>86.800000000000026</v>
      </c>
      <c r="L48" s="12">
        <f>L46*(13-L47)</f>
        <v>264</v>
      </c>
      <c r="M48" s="12">
        <f>M46*(13-M47)</f>
        <v>412.3</v>
      </c>
      <c r="N48" s="155">
        <f>SUM(J48:M48)</f>
        <v>782.1</v>
      </c>
      <c r="O48" s="156">
        <f>O46*(13-O47)</f>
        <v>2079.9</v>
      </c>
      <c r="P48" s="162">
        <f>P46*(13-P47)</f>
        <v>2079.9</v>
      </c>
      <c r="Q48" s="56"/>
    </row>
    <row r="49" spans="2:17" ht="20.100000000000001" customHeight="1">
      <c r="B49" s="149" t="s">
        <v>213</v>
      </c>
      <c r="C49" s="13">
        <f t="shared" ref="C49:H49" si="17">C46*(17-C47)</f>
        <v>635.5</v>
      </c>
      <c r="D49" s="12">
        <f t="shared" si="17"/>
        <v>466.90000000000003</v>
      </c>
      <c r="E49" s="12">
        <f t="shared" si="17"/>
        <v>430.90000000000003</v>
      </c>
      <c r="F49" s="12">
        <f t="shared" si="17"/>
        <v>192.49999999999997</v>
      </c>
      <c r="G49" s="12">
        <f t="shared" si="17"/>
        <v>96</v>
      </c>
      <c r="H49" s="12">
        <f t="shared" si="17"/>
        <v>0</v>
      </c>
      <c r="I49" s="155">
        <f>SUM(C49:G49)</f>
        <v>1821.8000000000002</v>
      </c>
      <c r="J49" s="12">
        <f>J46*(17-J47)</f>
        <v>59</v>
      </c>
      <c r="K49" s="12">
        <f>K46*(17-K47)</f>
        <v>210.8</v>
      </c>
      <c r="L49" s="12">
        <f>L46*(17-L47)</f>
        <v>384</v>
      </c>
      <c r="M49" s="12">
        <f>M46*(17-M47)</f>
        <v>536.30000000000007</v>
      </c>
      <c r="N49" s="155">
        <f>SUM(J49:M49)</f>
        <v>1190.0999999999999</v>
      </c>
      <c r="O49" s="156">
        <f>O46*(17-O47)</f>
        <v>3011.9</v>
      </c>
      <c r="P49" s="162">
        <f>P46*(17-P47)</f>
        <v>3011.9</v>
      </c>
      <c r="Q49" s="56"/>
    </row>
    <row r="50" spans="2:17" ht="20.100000000000001" customHeight="1">
      <c r="B50" s="149" t="s">
        <v>214</v>
      </c>
      <c r="C50" s="17">
        <f t="shared" ref="C50:H50" si="18">C46*(18-C47)</f>
        <v>666.5</v>
      </c>
      <c r="D50" s="16">
        <f t="shared" si="18"/>
        <v>495.90000000000003</v>
      </c>
      <c r="E50" s="16">
        <f t="shared" si="18"/>
        <v>461.90000000000003</v>
      </c>
      <c r="F50" s="16">
        <f t="shared" si="18"/>
        <v>217.49999999999997</v>
      </c>
      <c r="G50" s="16">
        <f t="shared" si="18"/>
        <v>111</v>
      </c>
      <c r="H50" s="16">
        <f t="shared" si="18"/>
        <v>0</v>
      </c>
      <c r="I50" s="155">
        <f>SUM(C50:G50)</f>
        <v>1952.8000000000002</v>
      </c>
      <c r="J50" s="16">
        <f>J46*(18-J47)</f>
        <v>69</v>
      </c>
      <c r="K50" s="16">
        <f>K46*(18-K47)</f>
        <v>241.8</v>
      </c>
      <c r="L50" s="16">
        <f>L46*(18-L47)</f>
        <v>414</v>
      </c>
      <c r="M50" s="16">
        <f>M46*(18-M47)</f>
        <v>567.30000000000007</v>
      </c>
      <c r="N50" s="155">
        <f>SUM(J50:M50)</f>
        <v>1292.0999999999999</v>
      </c>
      <c r="O50" s="157">
        <f>O46*(18-O47)</f>
        <v>3244.9</v>
      </c>
      <c r="P50" s="163">
        <f>P46*(18-P47)</f>
        <v>3244.9</v>
      </c>
      <c r="Q50" s="56"/>
    </row>
    <row r="51" spans="2:17" ht="20.100000000000001" customHeight="1" thickBot="1">
      <c r="B51" s="347" t="s">
        <v>215</v>
      </c>
      <c r="C51" s="21">
        <f t="shared" ref="C51:H51" si="19">C46*(19-C47)</f>
        <v>697.5</v>
      </c>
      <c r="D51" s="20">
        <f t="shared" si="19"/>
        <v>524.90000000000009</v>
      </c>
      <c r="E51" s="20">
        <f t="shared" si="19"/>
        <v>492.90000000000003</v>
      </c>
      <c r="F51" s="20">
        <f t="shared" si="19"/>
        <v>242.49999999999997</v>
      </c>
      <c r="G51" s="20">
        <f t="shared" si="19"/>
        <v>126</v>
      </c>
      <c r="H51" s="20">
        <f t="shared" si="19"/>
        <v>0</v>
      </c>
      <c r="I51" s="164">
        <f>SUM(C51:G51)</f>
        <v>2083.8000000000002</v>
      </c>
      <c r="J51" s="20">
        <f>J46*(19-J47)</f>
        <v>79</v>
      </c>
      <c r="K51" s="20">
        <f>K46*(19-K47)</f>
        <v>272.8</v>
      </c>
      <c r="L51" s="20">
        <f>L46*(19-L47)</f>
        <v>444</v>
      </c>
      <c r="M51" s="20">
        <f>M46*(19-M47)</f>
        <v>598.30000000000007</v>
      </c>
      <c r="N51" s="164">
        <f>SUM(J51:M51)</f>
        <v>1394.1</v>
      </c>
      <c r="O51" s="165">
        <f>O46*(19-O47)</f>
        <v>3477.9</v>
      </c>
      <c r="P51" s="166">
        <f>P46*(19-P47)</f>
        <v>3477.9</v>
      </c>
      <c r="Q51" s="56"/>
    </row>
    <row r="52" spans="2:17" ht="23.25" customHeight="1" thickBot="1">
      <c r="B52" s="1"/>
      <c r="C52" s="1"/>
      <c r="D52" s="2"/>
      <c r="E52" s="2"/>
      <c r="F52" s="2"/>
      <c r="G52" s="1"/>
      <c r="H52" s="3"/>
      <c r="I52" s="2"/>
      <c r="J52" s="3"/>
      <c r="K52" s="2"/>
      <c r="L52" s="2"/>
      <c r="M52" s="1"/>
      <c r="N52" s="2"/>
      <c r="O52" s="1"/>
      <c r="P52" s="4"/>
    </row>
    <row r="53" spans="2:17" ht="24" thickBot="1">
      <c r="B53" s="473" t="s">
        <v>400</v>
      </c>
      <c r="C53" s="474"/>
      <c r="D53" s="474"/>
      <c r="E53" s="474"/>
      <c r="F53" s="474"/>
      <c r="G53" s="474"/>
      <c r="H53" s="474"/>
      <c r="I53" s="474"/>
      <c r="J53" s="474"/>
      <c r="K53" s="474"/>
      <c r="L53" s="470" t="s">
        <v>222</v>
      </c>
      <c r="M53" s="471"/>
      <c r="N53" s="471"/>
      <c r="O53" s="471"/>
      <c r="P53" s="472"/>
    </row>
    <row r="54" spans="2:17" s="4" customFormat="1"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7" s="4" customFormat="1" ht="16.5" thickBot="1">
      <c r="B55" s="466"/>
      <c r="C55" s="462"/>
      <c r="D55" s="462"/>
      <c r="E55" s="462"/>
      <c r="F55" s="462"/>
      <c r="G55" s="462"/>
      <c r="H55" s="462"/>
      <c r="I55" s="462"/>
      <c r="J55" s="462"/>
      <c r="K55" s="462"/>
      <c r="L55" s="462"/>
      <c r="M55" s="462"/>
      <c r="N55" s="462"/>
      <c r="O55" s="145" t="s">
        <v>209</v>
      </c>
      <c r="P55" s="30" t="s">
        <v>210</v>
      </c>
    </row>
    <row r="56" spans="2:17" ht="19.5" customHeight="1">
      <c r="B56" s="148" t="s">
        <v>211</v>
      </c>
      <c r="C56" s="146">
        <v>31</v>
      </c>
      <c r="D56" s="8">
        <v>28</v>
      </c>
      <c r="E56" s="8">
        <v>31</v>
      </c>
      <c r="F56" s="8">
        <v>30</v>
      </c>
      <c r="G56" s="8">
        <v>15</v>
      </c>
      <c r="H56" s="8">
        <v>5</v>
      </c>
      <c r="I56" s="168">
        <f>SUM(C56:G56)</f>
        <v>135</v>
      </c>
      <c r="J56" s="8">
        <v>10</v>
      </c>
      <c r="K56" s="8">
        <v>31</v>
      </c>
      <c r="L56" s="8">
        <v>30</v>
      </c>
      <c r="M56" s="8">
        <v>31</v>
      </c>
      <c r="N56" s="168">
        <f>SUM(J56:M56)</f>
        <v>102</v>
      </c>
      <c r="O56" s="167">
        <f>SUM(C56:H56,J56:M56)</f>
        <v>242</v>
      </c>
      <c r="P56" s="169">
        <f>I56+N56</f>
        <v>237</v>
      </c>
    </row>
    <row r="57" spans="2:17" ht="19.5" customHeight="1">
      <c r="B57" s="149" t="s">
        <v>485</v>
      </c>
      <c r="C57" s="147">
        <v>0.2</v>
      </c>
      <c r="D57" s="10">
        <v>-3</v>
      </c>
      <c r="E57" s="10">
        <v>2.2999999999999998</v>
      </c>
      <c r="F57" s="10">
        <v>10.4</v>
      </c>
      <c r="G57" s="10">
        <v>10.199999999999999</v>
      </c>
      <c r="H57" s="10">
        <v>11.1</v>
      </c>
      <c r="I57" s="153">
        <f>(C56*C57+D56*D57+E56*E57+F56*F57+G56*G57)/I56</f>
        <v>3.3962962962962964</v>
      </c>
      <c r="J57" s="10">
        <v>12.3</v>
      </c>
      <c r="K57" s="95">
        <v>10.1</v>
      </c>
      <c r="L57" s="95">
        <v>2.7</v>
      </c>
      <c r="M57" s="95">
        <v>-0.9</v>
      </c>
      <c r="N57" s="153">
        <f>(J56*J57+K56*K57+L56*L57+M56*M57)/N56</f>
        <v>4.796078431372548</v>
      </c>
      <c r="O57" s="154">
        <f>(C57*C56+D57*D56+E57*E56+F57*F56+G57*G56+H57*H56+J57*J56+K57*K56+L57*L56+M57*M56)/O56</f>
        <v>4.1454545454545455</v>
      </c>
      <c r="P57" s="161">
        <f>(I57*I56+N57*N56)/P56</f>
        <v>3.998734177215189</v>
      </c>
    </row>
    <row r="58" spans="2:17" ht="19.5" customHeight="1">
      <c r="B58" s="149" t="s">
        <v>212</v>
      </c>
      <c r="C58" s="13">
        <f t="shared" ref="C58:H58" si="20">C56*(13-C57)</f>
        <v>396.8</v>
      </c>
      <c r="D58" s="12">
        <f t="shared" si="20"/>
        <v>448</v>
      </c>
      <c r="E58" s="12">
        <f t="shared" si="20"/>
        <v>331.7</v>
      </c>
      <c r="F58" s="12">
        <f t="shared" si="20"/>
        <v>77.999999999999986</v>
      </c>
      <c r="G58" s="12">
        <f t="shared" si="20"/>
        <v>42.000000000000014</v>
      </c>
      <c r="H58" s="12">
        <f t="shared" si="20"/>
        <v>9.5000000000000018</v>
      </c>
      <c r="I58" s="155">
        <f>SUM(C58:G58)</f>
        <v>1296.5</v>
      </c>
      <c r="J58" s="12">
        <f>J56*(13-J57)</f>
        <v>6.9999999999999929</v>
      </c>
      <c r="K58" s="12">
        <f>K56*(13-K57)</f>
        <v>89.9</v>
      </c>
      <c r="L58" s="12">
        <f>L56*(13-L57)</f>
        <v>309</v>
      </c>
      <c r="M58" s="12">
        <f>M56*(13-M57)</f>
        <v>430.90000000000003</v>
      </c>
      <c r="N58" s="155">
        <f>SUM(J58:M58)</f>
        <v>836.8</v>
      </c>
      <c r="O58" s="156">
        <f>O56*(13-O57)</f>
        <v>2142.8000000000002</v>
      </c>
      <c r="P58" s="162">
        <f>P56*(13-P57)</f>
        <v>2133.3000000000002</v>
      </c>
    </row>
    <row r="59" spans="2:17" ht="19.5" customHeight="1">
      <c r="B59" s="149" t="s">
        <v>213</v>
      </c>
      <c r="C59" s="13">
        <f t="shared" ref="C59:H59" si="21">C56*(17-C57)</f>
        <v>520.80000000000007</v>
      </c>
      <c r="D59" s="12">
        <f t="shared" si="21"/>
        <v>560</v>
      </c>
      <c r="E59" s="12">
        <f t="shared" si="21"/>
        <v>455.7</v>
      </c>
      <c r="F59" s="12">
        <f t="shared" si="21"/>
        <v>198</v>
      </c>
      <c r="G59" s="12">
        <f t="shared" si="21"/>
        <v>102.00000000000001</v>
      </c>
      <c r="H59" s="12">
        <f t="shared" si="21"/>
        <v>29.5</v>
      </c>
      <c r="I59" s="155">
        <f>SUM(C59:G59)</f>
        <v>1836.5000000000002</v>
      </c>
      <c r="J59" s="12">
        <f>J56*(17-J57)</f>
        <v>46.999999999999993</v>
      </c>
      <c r="K59" s="12">
        <f>K56*(17-K57)</f>
        <v>213.9</v>
      </c>
      <c r="L59" s="12">
        <f>L56*(17-L57)</f>
        <v>429</v>
      </c>
      <c r="M59" s="12">
        <f>M56*(17-M57)</f>
        <v>554.9</v>
      </c>
      <c r="N59" s="155">
        <f>SUM(J59:M59)</f>
        <v>1244.8</v>
      </c>
      <c r="O59" s="156">
        <f>O56*(17-O57)</f>
        <v>3110.8</v>
      </c>
      <c r="P59" s="162">
        <f>P56*(17-P57)</f>
        <v>3081.3</v>
      </c>
    </row>
    <row r="60" spans="2:17" ht="19.5">
      <c r="B60" s="149" t="s">
        <v>214</v>
      </c>
      <c r="C60" s="17">
        <f t="shared" ref="C60:H60" si="22">C56*(18-C57)</f>
        <v>551.80000000000007</v>
      </c>
      <c r="D60" s="16">
        <f t="shared" si="22"/>
        <v>588</v>
      </c>
      <c r="E60" s="16">
        <f t="shared" si="22"/>
        <v>486.7</v>
      </c>
      <c r="F60" s="16">
        <f t="shared" si="22"/>
        <v>228</v>
      </c>
      <c r="G60" s="16">
        <f t="shared" si="22"/>
        <v>117.00000000000001</v>
      </c>
      <c r="H60" s="16">
        <f t="shared" si="22"/>
        <v>34.5</v>
      </c>
      <c r="I60" s="155">
        <f>SUM(C60:G60)</f>
        <v>1971.5000000000002</v>
      </c>
      <c r="J60" s="16">
        <f>J56*(18-J57)</f>
        <v>56.999999999999993</v>
      </c>
      <c r="K60" s="16">
        <f>K56*(18-K57)</f>
        <v>244.9</v>
      </c>
      <c r="L60" s="16">
        <f>L56*(18-L57)</f>
        <v>459</v>
      </c>
      <c r="M60" s="16">
        <f>M56*(18-M57)</f>
        <v>585.9</v>
      </c>
      <c r="N60" s="155">
        <f>SUM(J60:M60)</f>
        <v>1346.8</v>
      </c>
      <c r="O60" s="157">
        <f>O56*(18-O57)</f>
        <v>3352.8</v>
      </c>
      <c r="P60" s="163">
        <f>P56*(18-P57)</f>
        <v>3318.3</v>
      </c>
    </row>
    <row r="61" spans="2:17" ht="20.25" thickBot="1">
      <c r="B61" s="347" t="s">
        <v>215</v>
      </c>
      <c r="C61" s="21">
        <f t="shared" ref="C61:H61" si="23">C56*(19-C57)</f>
        <v>582.80000000000007</v>
      </c>
      <c r="D61" s="20">
        <f t="shared" si="23"/>
        <v>616</v>
      </c>
      <c r="E61" s="20">
        <f t="shared" si="23"/>
        <v>517.69999999999993</v>
      </c>
      <c r="F61" s="20">
        <f t="shared" si="23"/>
        <v>258</v>
      </c>
      <c r="G61" s="20">
        <f t="shared" si="23"/>
        <v>132</v>
      </c>
      <c r="H61" s="20">
        <f t="shared" si="23"/>
        <v>39.5</v>
      </c>
      <c r="I61" s="164">
        <f>SUM(C61:G61)</f>
        <v>2106.5</v>
      </c>
      <c r="J61" s="20">
        <f>J56*(19-J57)</f>
        <v>67</v>
      </c>
      <c r="K61" s="20">
        <f>K56*(19-K57)</f>
        <v>275.90000000000003</v>
      </c>
      <c r="L61" s="20">
        <f>L56*(19-L57)</f>
        <v>489</v>
      </c>
      <c r="M61" s="20">
        <f>M56*(19-M57)</f>
        <v>616.9</v>
      </c>
      <c r="N61" s="164">
        <f>SUM(J61:M61)</f>
        <v>1448.8000000000002</v>
      </c>
      <c r="O61" s="165">
        <f>O56*(19-O57)</f>
        <v>3594.8</v>
      </c>
      <c r="P61" s="166">
        <f>P56*(19-P57)</f>
        <v>3555.3</v>
      </c>
    </row>
    <row r="62" spans="2:17" ht="15.75" thickBot="1">
      <c r="B62" s="1"/>
      <c r="C62" s="1"/>
      <c r="D62" s="2"/>
      <c r="E62" s="2"/>
      <c r="F62" s="2"/>
      <c r="G62" s="1"/>
      <c r="H62" s="3"/>
      <c r="I62" s="2"/>
      <c r="J62" s="3"/>
      <c r="K62" s="2"/>
      <c r="L62" s="2"/>
      <c r="M62" s="1"/>
      <c r="N62" s="2"/>
      <c r="O62" s="1"/>
      <c r="P62" s="4"/>
    </row>
    <row r="63" spans="2:17" ht="24" thickBot="1">
      <c r="B63" s="473" t="s">
        <v>400</v>
      </c>
      <c r="C63" s="474"/>
      <c r="D63" s="474"/>
      <c r="E63" s="474"/>
      <c r="F63" s="474"/>
      <c r="G63" s="474"/>
      <c r="H63" s="474"/>
      <c r="I63" s="474"/>
      <c r="J63" s="474"/>
      <c r="K63" s="474"/>
      <c r="L63" s="470" t="s">
        <v>223</v>
      </c>
      <c r="M63" s="471"/>
      <c r="N63" s="471"/>
      <c r="O63" s="471"/>
      <c r="P63" s="472"/>
    </row>
    <row r="64" spans="2:17"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c r="B66" s="148" t="s">
        <v>211</v>
      </c>
      <c r="C66" s="146">
        <v>31</v>
      </c>
      <c r="D66" s="8">
        <v>28</v>
      </c>
      <c r="E66" s="8">
        <v>31</v>
      </c>
      <c r="F66" s="8">
        <v>25</v>
      </c>
      <c r="G66" s="8">
        <v>11</v>
      </c>
      <c r="H66" s="8">
        <v>5</v>
      </c>
      <c r="I66" s="168">
        <f>SUM(C66:G66)</f>
        <v>126</v>
      </c>
      <c r="J66" s="8">
        <v>0</v>
      </c>
      <c r="K66" s="8">
        <v>26</v>
      </c>
      <c r="L66" s="8">
        <v>30</v>
      </c>
      <c r="M66" s="8">
        <v>31</v>
      </c>
      <c r="N66" s="168">
        <f>SUM(J66:M66)</f>
        <v>87</v>
      </c>
      <c r="O66" s="167">
        <f>SUM(C66:H66,J66:M66)</f>
        <v>218</v>
      </c>
      <c r="P66" s="169">
        <f>I66+N66</f>
        <v>213</v>
      </c>
    </row>
    <row r="67" spans="2:16" ht="19.5">
      <c r="B67" s="149" t="s">
        <v>485</v>
      </c>
      <c r="C67" s="147">
        <v>-4.7</v>
      </c>
      <c r="D67" s="10">
        <v>-2.4</v>
      </c>
      <c r="E67" s="10">
        <v>1.2</v>
      </c>
      <c r="F67" s="10">
        <v>8.9</v>
      </c>
      <c r="G67" s="10">
        <v>12.1</v>
      </c>
      <c r="H67" s="10">
        <v>10.8</v>
      </c>
      <c r="I67" s="153">
        <f>(C66*C67+D66*D67+E66*E67+F66*F67+G66*G67)/I66</f>
        <v>1.4277777777777774</v>
      </c>
      <c r="J67" s="10"/>
      <c r="K67" s="95">
        <v>10.9</v>
      </c>
      <c r="L67" s="95">
        <v>6.1</v>
      </c>
      <c r="M67" s="95">
        <v>2</v>
      </c>
      <c r="N67" s="153">
        <f>(J66*J67+K66*K67+L66*L67+M66*M67)/N66</f>
        <v>6.0735632183908059</v>
      </c>
      <c r="O67" s="154">
        <f>(C67*C66+D67*D66+E67*E66+F67*F66+G67*G66+H67*H66+J67*J66+K67*K66+L67*L66+M67*M66)/O66</f>
        <v>3.4967889908256877</v>
      </c>
      <c r="P67" s="161">
        <f>(I67*I66+N67*N66)/P66</f>
        <v>3.3253521126760566</v>
      </c>
    </row>
    <row r="68" spans="2:16" ht="19.5">
      <c r="B68" s="149" t="s">
        <v>212</v>
      </c>
      <c r="C68" s="13">
        <f t="shared" ref="C68:H68" si="24">C66*(13-C67)</f>
        <v>548.69999999999993</v>
      </c>
      <c r="D68" s="12">
        <f t="shared" si="24"/>
        <v>431.2</v>
      </c>
      <c r="E68" s="12">
        <f t="shared" si="24"/>
        <v>365.8</v>
      </c>
      <c r="F68" s="12">
        <f t="shared" si="24"/>
        <v>102.49999999999999</v>
      </c>
      <c r="G68" s="12">
        <f t="shared" si="24"/>
        <v>9.9000000000000039</v>
      </c>
      <c r="H68" s="12">
        <f t="shared" si="24"/>
        <v>10.999999999999996</v>
      </c>
      <c r="I68" s="155">
        <f>SUM(C68:G68)</f>
        <v>1458.1</v>
      </c>
      <c r="J68" s="12">
        <f>J66*(13-J67)</f>
        <v>0</v>
      </c>
      <c r="K68" s="12">
        <f>K66*(13-K67)</f>
        <v>54.599999999999994</v>
      </c>
      <c r="L68" s="12">
        <f>L66*(13-L67)</f>
        <v>207</v>
      </c>
      <c r="M68" s="12">
        <f>M66*(13-M67)</f>
        <v>341</v>
      </c>
      <c r="N68" s="155">
        <f>SUM(J68:M68)</f>
        <v>602.6</v>
      </c>
      <c r="O68" s="156">
        <f>O66*(13-O67)</f>
        <v>2071.6999999999998</v>
      </c>
      <c r="P68" s="162">
        <f>P66*(13-P67)</f>
        <v>2060.6999999999998</v>
      </c>
    </row>
    <row r="69" spans="2:16" ht="19.5">
      <c r="B69" s="149" t="s">
        <v>213</v>
      </c>
      <c r="C69" s="13">
        <f t="shared" ref="C69:H69" si="25">C66*(17-C67)</f>
        <v>672.69999999999993</v>
      </c>
      <c r="D69" s="12">
        <f t="shared" si="25"/>
        <v>543.19999999999993</v>
      </c>
      <c r="E69" s="12">
        <f t="shared" si="25"/>
        <v>489.8</v>
      </c>
      <c r="F69" s="12">
        <f t="shared" si="25"/>
        <v>202.5</v>
      </c>
      <c r="G69" s="12">
        <f t="shared" si="25"/>
        <v>53.900000000000006</v>
      </c>
      <c r="H69" s="12">
        <f t="shared" si="25"/>
        <v>30.999999999999996</v>
      </c>
      <c r="I69" s="155">
        <f>SUM(C69:G69)</f>
        <v>1962.1</v>
      </c>
      <c r="J69" s="12">
        <f>J66*(17-J67)</f>
        <v>0</v>
      </c>
      <c r="K69" s="12">
        <f>K66*(17-K67)</f>
        <v>158.6</v>
      </c>
      <c r="L69" s="12">
        <f>L66*(17-L67)</f>
        <v>327</v>
      </c>
      <c r="M69" s="12">
        <f>M66*(17-M67)</f>
        <v>465</v>
      </c>
      <c r="N69" s="155">
        <f>SUM(J69:M69)</f>
        <v>950.6</v>
      </c>
      <c r="O69" s="156">
        <f>O66*(17-O67)</f>
        <v>2943.7</v>
      </c>
      <c r="P69" s="162">
        <f>P66*(17-P67)</f>
        <v>2912.7</v>
      </c>
    </row>
    <row r="70" spans="2:16" ht="19.5">
      <c r="B70" s="149" t="s">
        <v>214</v>
      </c>
      <c r="C70" s="17">
        <f t="shared" ref="C70:H70" si="26">C66*(18-C67)</f>
        <v>703.69999999999993</v>
      </c>
      <c r="D70" s="16">
        <f t="shared" si="26"/>
        <v>571.19999999999993</v>
      </c>
      <c r="E70" s="16">
        <f t="shared" si="26"/>
        <v>520.80000000000007</v>
      </c>
      <c r="F70" s="16">
        <f t="shared" si="26"/>
        <v>227.5</v>
      </c>
      <c r="G70" s="16">
        <f t="shared" si="26"/>
        <v>64.900000000000006</v>
      </c>
      <c r="H70" s="16">
        <f t="shared" si="26"/>
        <v>36</v>
      </c>
      <c r="I70" s="155">
        <f>SUM(C70:G70)</f>
        <v>2088.1</v>
      </c>
      <c r="J70" s="16">
        <f>J66*(18-J67)</f>
        <v>0</v>
      </c>
      <c r="K70" s="16">
        <f>K66*(18-K67)</f>
        <v>184.6</v>
      </c>
      <c r="L70" s="16">
        <f>L66*(18-L67)</f>
        <v>357</v>
      </c>
      <c r="M70" s="16">
        <f>M66*(18-M67)</f>
        <v>496</v>
      </c>
      <c r="N70" s="155">
        <f>SUM(J70:M70)</f>
        <v>1037.5999999999999</v>
      </c>
      <c r="O70" s="157">
        <f>O66*(18-O67)</f>
        <v>3161.7</v>
      </c>
      <c r="P70" s="163">
        <f>P66*(18-P67)</f>
        <v>3125.7</v>
      </c>
    </row>
    <row r="71" spans="2:16" ht="20.25" thickBot="1">
      <c r="B71" s="347" t="s">
        <v>215</v>
      </c>
      <c r="C71" s="21">
        <f t="shared" ref="C71:H71" si="27">C66*(19-C67)</f>
        <v>734.69999999999993</v>
      </c>
      <c r="D71" s="20">
        <f t="shared" si="27"/>
        <v>599.19999999999993</v>
      </c>
      <c r="E71" s="20">
        <f t="shared" si="27"/>
        <v>551.80000000000007</v>
      </c>
      <c r="F71" s="20">
        <f t="shared" si="27"/>
        <v>252.5</v>
      </c>
      <c r="G71" s="20">
        <f t="shared" si="27"/>
        <v>75.900000000000006</v>
      </c>
      <c r="H71" s="20">
        <f t="shared" si="27"/>
        <v>41</v>
      </c>
      <c r="I71" s="164">
        <f>SUM(C71:G71)</f>
        <v>2214.1</v>
      </c>
      <c r="J71" s="20">
        <f>J66*(19-J67)</f>
        <v>0</v>
      </c>
      <c r="K71" s="20">
        <f>K66*(19-K67)</f>
        <v>210.6</v>
      </c>
      <c r="L71" s="20">
        <f>L66*(19-L67)</f>
        <v>387</v>
      </c>
      <c r="M71" s="20">
        <f>M66*(19-M67)</f>
        <v>527</v>
      </c>
      <c r="N71" s="164">
        <f>SUM(J71:M71)</f>
        <v>1124.5999999999999</v>
      </c>
      <c r="O71" s="165">
        <f>O66*(19-O67)</f>
        <v>3379.7</v>
      </c>
      <c r="P71" s="166">
        <f>P66*(19-P67)</f>
        <v>3338.7</v>
      </c>
    </row>
    <row r="72" spans="2:16" ht="15.75" thickBot="1">
      <c r="B72" s="1"/>
      <c r="C72" s="1"/>
      <c r="D72" s="2"/>
      <c r="E72" s="2"/>
      <c r="F72" s="2"/>
      <c r="G72" s="1"/>
      <c r="H72" s="3"/>
      <c r="I72" s="2"/>
      <c r="J72" s="3"/>
      <c r="K72" s="2"/>
      <c r="L72" s="2"/>
      <c r="M72" s="1"/>
      <c r="N72" s="2"/>
      <c r="O72" s="1"/>
      <c r="P72" s="4"/>
    </row>
    <row r="73" spans="2:16" ht="24" thickBot="1">
      <c r="B73" s="473" t="s">
        <v>400</v>
      </c>
      <c r="C73" s="474"/>
      <c r="D73" s="474"/>
      <c r="E73" s="474"/>
      <c r="F73" s="474"/>
      <c r="G73" s="474"/>
      <c r="H73" s="474"/>
      <c r="I73" s="474"/>
      <c r="J73" s="474"/>
      <c r="K73" s="474"/>
      <c r="L73" s="470" t="s">
        <v>224</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c r="B76" s="148" t="s">
        <v>211</v>
      </c>
      <c r="C76" s="146">
        <v>31</v>
      </c>
      <c r="D76" s="8">
        <v>28</v>
      </c>
      <c r="E76" s="8">
        <v>31</v>
      </c>
      <c r="F76" s="8">
        <v>20</v>
      </c>
      <c r="G76" s="8">
        <v>15</v>
      </c>
      <c r="H76" s="8">
        <v>0</v>
      </c>
      <c r="I76" s="168">
        <f>SUM(C76:G76)</f>
        <v>125</v>
      </c>
      <c r="J76" s="8">
        <v>0</v>
      </c>
      <c r="K76" s="8">
        <v>26</v>
      </c>
      <c r="L76" s="8">
        <v>30</v>
      </c>
      <c r="M76" s="8">
        <v>31</v>
      </c>
      <c r="N76" s="168">
        <f>SUM(J76:M76)</f>
        <v>87</v>
      </c>
      <c r="O76" s="167">
        <f>SUM(C76:H76,J76:M76)</f>
        <v>212</v>
      </c>
      <c r="P76" s="169">
        <f>I76+N76</f>
        <v>212</v>
      </c>
    </row>
    <row r="77" spans="2:16" ht="19.5">
      <c r="B77" s="149" t="s">
        <v>485</v>
      </c>
      <c r="C77" s="147">
        <v>3.2</v>
      </c>
      <c r="D77" s="10">
        <v>3.1</v>
      </c>
      <c r="E77" s="10">
        <v>6</v>
      </c>
      <c r="F77" s="10">
        <v>10.3</v>
      </c>
      <c r="G77" s="10">
        <v>12.2</v>
      </c>
      <c r="H77" s="10"/>
      <c r="I77" s="153">
        <f>(C76*C77+D76*D77+E76*E77+F76*F77+G76*G77)/I76</f>
        <v>6.0880000000000001</v>
      </c>
      <c r="J77" s="10"/>
      <c r="K77" s="95">
        <v>6.7</v>
      </c>
      <c r="L77" s="95">
        <v>1.8</v>
      </c>
      <c r="M77" s="95">
        <v>-1</v>
      </c>
      <c r="N77" s="153">
        <f>(J76*J77+K76*K77+L76*L77+M76*M77)/N76</f>
        <v>2.2666666666666671</v>
      </c>
      <c r="O77" s="154">
        <f>(C77*C76+D77*D76+E77*E76+F77*F76+G77*G76+H77*H76+J77*J76+K77*K76+L77*L76+M77*M76)/O76</f>
        <v>4.5198113207547168</v>
      </c>
      <c r="P77" s="161">
        <f>(I77*I76+N77*N76)/P76</f>
        <v>4.5198113207547168</v>
      </c>
    </row>
    <row r="78" spans="2:16" ht="19.5">
      <c r="B78" s="149" t="s">
        <v>212</v>
      </c>
      <c r="C78" s="13">
        <f t="shared" ref="C78:H78" si="28">C76*(13-C77)</f>
        <v>303.8</v>
      </c>
      <c r="D78" s="12">
        <f t="shared" si="28"/>
        <v>277.2</v>
      </c>
      <c r="E78" s="12">
        <f t="shared" si="28"/>
        <v>217</v>
      </c>
      <c r="F78" s="12">
        <f t="shared" si="28"/>
        <v>53.999999999999986</v>
      </c>
      <c r="G78" s="12">
        <f t="shared" si="28"/>
        <v>12.000000000000011</v>
      </c>
      <c r="H78" s="12">
        <f t="shared" si="28"/>
        <v>0</v>
      </c>
      <c r="I78" s="155">
        <f>SUM(C78:G78)</f>
        <v>864</v>
      </c>
      <c r="J78" s="12">
        <f>J76*(13-J77)</f>
        <v>0</v>
      </c>
      <c r="K78" s="12">
        <f>K76*(13-K77)</f>
        <v>163.79999999999998</v>
      </c>
      <c r="L78" s="12">
        <f>L76*(13-L77)</f>
        <v>336</v>
      </c>
      <c r="M78" s="12">
        <f>M76*(13-M77)</f>
        <v>434</v>
      </c>
      <c r="N78" s="155">
        <f>SUM(J78:M78)</f>
        <v>933.8</v>
      </c>
      <c r="O78" s="156">
        <f>O76*(13-O77)</f>
        <v>1797.8000000000002</v>
      </c>
      <c r="P78" s="162">
        <f>P76*(13-P77)</f>
        <v>1797.8000000000002</v>
      </c>
    </row>
    <row r="79" spans="2:16" ht="19.5">
      <c r="B79" s="149" t="s">
        <v>213</v>
      </c>
      <c r="C79" s="13">
        <f t="shared" ref="C79:H79" si="29">C76*(17-C77)</f>
        <v>427.8</v>
      </c>
      <c r="D79" s="12">
        <f t="shared" si="29"/>
        <v>389.2</v>
      </c>
      <c r="E79" s="12">
        <f t="shared" si="29"/>
        <v>341</v>
      </c>
      <c r="F79" s="12">
        <f t="shared" si="29"/>
        <v>134</v>
      </c>
      <c r="G79" s="12">
        <f t="shared" si="29"/>
        <v>72.000000000000014</v>
      </c>
      <c r="H79" s="12">
        <f t="shared" si="29"/>
        <v>0</v>
      </c>
      <c r="I79" s="155">
        <f>SUM(C79:G79)</f>
        <v>1364</v>
      </c>
      <c r="J79" s="12">
        <f>J76*(17-J77)</f>
        <v>0</v>
      </c>
      <c r="K79" s="12">
        <f>K76*(17-K77)</f>
        <v>267.8</v>
      </c>
      <c r="L79" s="12">
        <f>L76*(17-L77)</f>
        <v>456</v>
      </c>
      <c r="M79" s="12">
        <f>M76*(17-M77)</f>
        <v>558</v>
      </c>
      <c r="N79" s="155">
        <f>SUM(J79:M79)</f>
        <v>1281.8</v>
      </c>
      <c r="O79" s="156">
        <f>O76*(17-O77)</f>
        <v>2645.8</v>
      </c>
      <c r="P79" s="162">
        <f>P76*(17-P77)</f>
        <v>2645.8</v>
      </c>
    </row>
    <row r="80" spans="2:16" ht="19.5">
      <c r="B80" s="149" t="s">
        <v>214</v>
      </c>
      <c r="C80" s="17">
        <f t="shared" ref="C80:H80" si="30">C76*(18-C77)</f>
        <v>458.8</v>
      </c>
      <c r="D80" s="16">
        <f t="shared" si="30"/>
        <v>417.2</v>
      </c>
      <c r="E80" s="16">
        <f t="shared" si="30"/>
        <v>372</v>
      </c>
      <c r="F80" s="16">
        <f t="shared" si="30"/>
        <v>154</v>
      </c>
      <c r="G80" s="16">
        <f t="shared" si="30"/>
        <v>87.000000000000014</v>
      </c>
      <c r="H80" s="16">
        <f t="shared" si="30"/>
        <v>0</v>
      </c>
      <c r="I80" s="155">
        <f>SUM(C80:G80)</f>
        <v>1489</v>
      </c>
      <c r="J80" s="16">
        <f>J76*(18-J77)</f>
        <v>0</v>
      </c>
      <c r="K80" s="16">
        <f>K76*(18-K77)</f>
        <v>293.8</v>
      </c>
      <c r="L80" s="16">
        <f>L76*(18-L77)</f>
        <v>486</v>
      </c>
      <c r="M80" s="16">
        <f>M76*(18-M77)</f>
        <v>589</v>
      </c>
      <c r="N80" s="155">
        <f>SUM(J80:M80)</f>
        <v>1368.8</v>
      </c>
      <c r="O80" s="157">
        <f>O76*(18-O77)</f>
        <v>2857.8</v>
      </c>
      <c r="P80" s="163">
        <f>P76*(18-P77)</f>
        <v>2857.8</v>
      </c>
    </row>
    <row r="81" spans="2:16" ht="20.25" thickBot="1">
      <c r="B81" s="347" t="s">
        <v>215</v>
      </c>
      <c r="C81" s="21">
        <f t="shared" ref="C81:H81" si="31">C76*(19-C77)</f>
        <v>489.8</v>
      </c>
      <c r="D81" s="20">
        <f t="shared" si="31"/>
        <v>445.2</v>
      </c>
      <c r="E81" s="20">
        <f t="shared" si="31"/>
        <v>403</v>
      </c>
      <c r="F81" s="20">
        <f t="shared" si="31"/>
        <v>174</v>
      </c>
      <c r="G81" s="20">
        <f t="shared" si="31"/>
        <v>102.00000000000001</v>
      </c>
      <c r="H81" s="20">
        <f t="shared" si="31"/>
        <v>0</v>
      </c>
      <c r="I81" s="164">
        <f>SUM(C81:G81)</f>
        <v>1614</v>
      </c>
      <c r="J81" s="20">
        <f>J76*(19-J77)</f>
        <v>0</v>
      </c>
      <c r="K81" s="20">
        <f>K76*(19-K77)</f>
        <v>319.8</v>
      </c>
      <c r="L81" s="20">
        <f>L76*(19-L77)</f>
        <v>516</v>
      </c>
      <c r="M81" s="20">
        <f>M76*(19-M77)</f>
        <v>620</v>
      </c>
      <c r="N81" s="164">
        <f>SUM(J81:M81)</f>
        <v>1455.8</v>
      </c>
      <c r="O81" s="165">
        <f>O76*(19-O77)</f>
        <v>3069.8</v>
      </c>
      <c r="P81" s="166">
        <f>P76*(19-P77)</f>
        <v>3069.8</v>
      </c>
    </row>
    <row r="82" spans="2:16" ht="15.75" thickBot="1">
      <c r="B82" s="1"/>
      <c r="C82" s="1"/>
      <c r="D82" s="2"/>
      <c r="E82" s="2"/>
      <c r="F82" s="2"/>
      <c r="G82" s="1"/>
      <c r="H82" s="3"/>
      <c r="I82" s="2"/>
      <c r="J82" s="3"/>
      <c r="K82" s="2"/>
      <c r="L82" s="2"/>
      <c r="M82" s="1"/>
      <c r="N82" s="2"/>
      <c r="O82" s="1"/>
      <c r="P82" s="4"/>
    </row>
    <row r="83" spans="2:16" ht="24" thickBot="1">
      <c r="B83" s="473" t="s">
        <v>400</v>
      </c>
      <c r="C83" s="474"/>
      <c r="D83" s="474"/>
      <c r="E83" s="474"/>
      <c r="F83" s="474"/>
      <c r="G83" s="474"/>
      <c r="H83" s="474"/>
      <c r="I83" s="474"/>
      <c r="J83" s="474"/>
      <c r="K83" s="474"/>
      <c r="L83" s="470" t="s">
        <v>225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c r="B86" s="148" t="s">
        <v>211</v>
      </c>
      <c r="C86" s="146">
        <v>31</v>
      </c>
      <c r="D86" s="8">
        <v>28</v>
      </c>
      <c r="E86" s="8">
        <v>31</v>
      </c>
      <c r="F86" s="8">
        <v>30</v>
      </c>
      <c r="G86" s="8">
        <v>15</v>
      </c>
      <c r="H86" s="8">
        <v>0</v>
      </c>
      <c r="I86" s="168">
        <f>SUM(C86:G86)</f>
        <v>135</v>
      </c>
      <c r="J86" s="8">
        <v>20</v>
      </c>
      <c r="K86" s="8">
        <v>31</v>
      </c>
      <c r="L86" s="8">
        <v>30</v>
      </c>
      <c r="M86" s="8">
        <v>31</v>
      </c>
      <c r="N86" s="168">
        <f>SUM(J86:M86)</f>
        <v>112</v>
      </c>
      <c r="O86" s="167">
        <f>SUM(C86:H86,J86:M86)</f>
        <v>247</v>
      </c>
      <c r="P86" s="169">
        <f>I86+N86</f>
        <v>247</v>
      </c>
    </row>
    <row r="87" spans="2:16" ht="19.5">
      <c r="B87" s="149" t="s">
        <v>485</v>
      </c>
      <c r="C87" s="147">
        <v>1</v>
      </c>
      <c r="D87" s="10">
        <v>2.5</v>
      </c>
      <c r="E87" s="10">
        <v>3.7</v>
      </c>
      <c r="F87" s="10">
        <v>9</v>
      </c>
      <c r="G87" s="10">
        <v>12.2</v>
      </c>
      <c r="H87" s="10"/>
      <c r="I87" s="153">
        <f>(C86*C87+D86*D87+E86*E87+F86*F87+G86*G87)/I86</f>
        <v>4.953333333333334</v>
      </c>
      <c r="J87" s="10">
        <v>10.199999999999999</v>
      </c>
      <c r="K87" s="95">
        <v>9</v>
      </c>
      <c r="L87" s="95">
        <v>5.3</v>
      </c>
      <c r="M87" s="95">
        <v>0.7</v>
      </c>
      <c r="N87" s="153">
        <f>(J86*J87+K86*K87+L86*L87+M86*M87)/N86</f>
        <v>5.9258928571428573</v>
      </c>
      <c r="O87" s="154">
        <f>(C87*C86+D87*D86+E87*E86+F87*F86+G87*G86+H87*H86+J87*J86+K87*K86+L87*L86+M87*M86)/O86</f>
        <v>5.3943319838056683</v>
      </c>
      <c r="P87" s="161">
        <f>(I87*I86+N87*N86)/P86</f>
        <v>5.3943319838056683</v>
      </c>
    </row>
    <row r="88" spans="2:16" ht="19.5">
      <c r="B88" s="149" t="s">
        <v>212</v>
      </c>
      <c r="C88" s="13">
        <f t="shared" ref="C88:H88" si="32">C86*(13-C87)</f>
        <v>372</v>
      </c>
      <c r="D88" s="12">
        <f t="shared" si="32"/>
        <v>294</v>
      </c>
      <c r="E88" s="12">
        <f t="shared" si="32"/>
        <v>288.3</v>
      </c>
      <c r="F88" s="12">
        <f t="shared" si="32"/>
        <v>120</v>
      </c>
      <c r="G88" s="12">
        <f t="shared" si="32"/>
        <v>12.000000000000011</v>
      </c>
      <c r="H88" s="12">
        <f t="shared" si="32"/>
        <v>0</v>
      </c>
      <c r="I88" s="155">
        <f>SUM(C88:G88)</f>
        <v>1086.3</v>
      </c>
      <c r="J88" s="12">
        <f>J86*(13-J87)</f>
        <v>56.000000000000014</v>
      </c>
      <c r="K88" s="12">
        <f>K86*(13-K87)</f>
        <v>124</v>
      </c>
      <c r="L88" s="12">
        <f>L86*(13-L87)</f>
        <v>231</v>
      </c>
      <c r="M88" s="12">
        <f>M86*(13-M87)</f>
        <v>381.3</v>
      </c>
      <c r="N88" s="155">
        <f>SUM(J88:M88)</f>
        <v>792.3</v>
      </c>
      <c r="O88" s="156">
        <f>O86*(13-O87)</f>
        <v>1878.6</v>
      </c>
      <c r="P88" s="162">
        <f>P86*(13-P87)</f>
        <v>1878.6</v>
      </c>
    </row>
    <row r="89" spans="2:16" ht="19.5">
      <c r="B89" s="149" t="s">
        <v>213</v>
      </c>
      <c r="C89" s="13">
        <f t="shared" ref="C89:H89" si="33">C86*(17-C87)</f>
        <v>496</v>
      </c>
      <c r="D89" s="12">
        <f t="shared" si="33"/>
        <v>406</v>
      </c>
      <c r="E89" s="12">
        <f t="shared" si="33"/>
        <v>412.3</v>
      </c>
      <c r="F89" s="12">
        <f t="shared" si="33"/>
        <v>240</v>
      </c>
      <c r="G89" s="12">
        <f t="shared" si="33"/>
        <v>72.000000000000014</v>
      </c>
      <c r="H89" s="12">
        <f t="shared" si="33"/>
        <v>0</v>
      </c>
      <c r="I89" s="155">
        <f>SUM(C89:G89)</f>
        <v>1626.3</v>
      </c>
      <c r="J89" s="12">
        <f>J86*(17-J87)</f>
        <v>136</v>
      </c>
      <c r="K89" s="12">
        <f>K86*(17-K87)</f>
        <v>248</v>
      </c>
      <c r="L89" s="12">
        <f>L86*(17-L87)</f>
        <v>351</v>
      </c>
      <c r="M89" s="12">
        <f>M86*(17-M87)</f>
        <v>505.3</v>
      </c>
      <c r="N89" s="155">
        <f>SUM(J89:M89)</f>
        <v>1240.3</v>
      </c>
      <c r="O89" s="156">
        <f>O86*(17-O87)</f>
        <v>2866.6000000000004</v>
      </c>
      <c r="P89" s="162">
        <f>P86*(17-P87)</f>
        <v>2866.6000000000004</v>
      </c>
    </row>
    <row r="90" spans="2:16" ht="19.5">
      <c r="B90" s="149" t="s">
        <v>214</v>
      </c>
      <c r="C90" s="17">
        <f t="shared" ref="C90:H90" si="34">C86*(18-C87)</f>
        <v>527</v>
      </c>
      <c r="D90" s="16">
        <f t="shared" si="34"/>
        <v>434</v>
      </c>
      <c r="E90" s="16">
        <f t="shared" si="34"/>
        <v>443.3</v>
      </c>
      <c r="F90" s="16">
        <f t="shared" si="34"/>
        <v>270</v>
      </c>
      <c r="G90" s="16">
        <f t="shared" si="34"/>
        <v>87.000000000000014</v>
      </c>
      <c r="H90" s="16">
        <f t="shared" si="34"/>
        <v>0</v>
      </c>
      <c r="I90" s="155">
        <f>SUM(C90:G90)</f>
        <v>1761.3</v>
      </c>
      <c r="J90" s="16">
        <f>J86*(18-J87)</f>
        <v>156</v>
      </c>
      <c r="K90" s="16">
        <f>K86*(18-K87)</f>
        <v>279</v>
      </c>
      <c r="L90" s="16">
        <f>L86*(18-L87)</f>
        <v>381</v>
      </c>
      <c r="M90" s="16">
        <f>M86*(18-M87)</f>
        <v>536.30000000000007</v>
      </c>
      <c r="N90" s="155">
        <f>SUM(J90:M90)</f>
        <v>1352.3000000000002</v>
      </c>
      <c r="O90" s="157">
        <f>O86*(18-O87)</f>
        <v>3113.6000000000004</v>
      </c>
      <c r="P90" s="163">
        <f>P86*(18-P87)</f>
        <v>3113.6000000000004</v>
      </c>
    </row>
    <row r="91" spans="2:16" ht="20.25" thickBot="1">
      <c r="B91" s="347" t="s">
        <v>215</v>
      </c>
      <c r="C91" s="21">
        <f t="shared" ref="C91:H91" si="35">C86*(19-C87)</f>
        <v>558</v>
      </c>
      <c r="D91" s="20">
        <f t="shared" si="35"/>
        <v>462</v>
      </c>
      <c r="E91" s="20">
        <f t="shared" si="35"/>
        <v>474.3</v>
      </c>
      <c r="F91" s="20">
        <f t="shared" si="35"/>
        <v>300</v>
      </c>
      <c r="G91" s="20">
        <f t="shared" si="35"/>
        <v>102.00000000000001</v>
      </c>
      <c r="H91" s="20">
        <f t="shared" si="35"/>
        <v>0</v>
      </c>
      <c r="I91" s="164">
        <f>SUM(C91:G91)</f>
        <v>1896.3</v>
      </c>
      <c r="J91" s="20">
        <f>J86*(19-J87)</f>
        <v>176</v>
      </c>
      <c r="K91" s="20">
        <f>K86*(19-K87)</f>
        <v>310</v>
      </c>
      <c r="L91" s="20">
        <f>L86*(19-L87)</f>
        <v>411</v>
      </c>
      <c r="M91" s="20">
        <f>M86*(19-M87)</f>
        <v>567.30000000000007</v>
      </c>
      <c r="N91" s="164">
        <f>SUM(J91:M91)</f>
        <v>1464.3000000000002</v>
      </c>
      <c r="O91" s="165">
        <f>O86*(19-O87)</f>
        <v>3360.6000000000004</v>
      </c>
      <c r="P91" s="166">
        <f>P86*(19-P87)</f>
        <v>3360.6000000000004</v>
      </c>
    </row>
    <row r="92" spans="2:16" ht="15.75" thickBot="1">
      <c r="B92" s="1"/>
      <c r="C92" s="1"/>
      <c r="D92" s="2"/>
      <c r="E92" s="2"/>
      <c r="F92" s="2"/>
      <c r="G92" s="1"/>
      <c r="H92" s="3"/>
      <c r="I92" s="2"/>
      <c r="J92" s="3"/>
      <c r="K92" s="2"/>
      <c r="L92" s="2"/>
      <c r="M92" s="1"/>
      <c r="N92" s="2"/>
      <c r="O92" s="1"/>
      <c r="P92" s="4"/>
    </row>
    <row r="93" spans="2:16" ht="24" thickBot="1">
      <c r="B93" s="473" t="s">
        <v>400</v>
      </c>
      <c r="C93" s="474"/>
      <c r="D93" s="474"/>
      <c r="E93" s="474"/>
      <c r="F93" s="474"/>
      <c r="G93" s="474"/>
      <c r="H93" s="474"/>
      <c r="I93" s="474"/>
      <c r="J93" s="474"/>
      <c r="K93" s="474"/>
      <c r="L93" s="470" t="s">
        <v>226</v>
      </c>
      <c r="M93" s="471"/>
      <c r="N93" s="471"/>
      <c r="O93" s="471"/>
      <c r="P93" s="472"/>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16.5" thickBot="1">
      <c r="B95" s="466"/>
      <c r="C95" s="462"/>
      <c r="D95" s="462"/>
      <c r="E95" s="462"/>
      <c r="F95" s="462"/>
      <c r="G95" s="462"/>
      <c r="H95" s="462"/>
      <c r="I95" s="462"/>
      <c r="J95" s="462"/>
      <c r="K95" s="462"/>
      <c r="L95" s="462"/>
      <c r="M95" s="462"/>
      <c r="N95" s="462"/>
      <c r="O95" s="145" t="s">
        <v>209</v>
      </c>
      <c r="P95" s="30" t="s">
        <v>210</v>
      </c>
    </row>
    <row r="96" spans="2:16">
      <c r="B96" s="148" t="s">
        <v>211</v>
      </c>
      <c r="C96" s="146">
        <v>31</v>
      </c>
      <c r="D96" s="8">
        <v>28</v>
      </c>
      <c r="E96" s="8">
        <v>31</v>
      </c>
      <c r="F96" s="8">
        <v>15</v>
      </c>
      <c r="G96" s="8">
        <v>16</v>
      </c>
      <c r="H96" s="8">
        <v>5</v>
      </c>
      <c r="I96" s="168">
        <f>SUM(C96:G96)</f>
        <v>121</v>
      </c>
      <c r="J96" s="8">
        <v>0</v>
      </c>
      <c r="K96" s="8">
        <v>26</v>
      </c>
      <c r="L96" s="8">
        <v>30</v>
      </c>
      <c r="M96" s="8">
        <v>31</v>
      </c>
      <c r="N96" s="168">
        <f>SUM(J96:M96)</f>
        <v>87</v>
      </c>
      <c r="O96" s="167">
        <f>SUM(C96:H96,J96:M96)</f>
        <v>213</v>
      </c>
      <c r="P96" s="169">
        <f>I96+N96</f>
        <v>208</v>
      </c>
    </row>
    <row r="97" spans="2:16" ht="19.5">
      <c r="B97" s="149" t="s">
        <v>485</v>
      </c>
      <c r="C97" s="147">
        <v>-3.5</v>
      </c>
      <c r="D97" s="10">
        <v>-0.7</v>
      </c>
      <c r="E97" s="10">
        <v>3.3</v>
      </c>
      <c r="F97" s="10">
        <v>12.3</v>
      </c>
      <c r="G97" s="10">
        <v>11.9</v>
      </c>
      <c r="H97" s="10">
        <v>12</v>
      </c>
      <c r="I97" s="153">
        <f>(C96*C97+D96*D97+E96*E97+F96*F97+G96*G97)/I96</f>
        <v>2.8851239669421491</v>
      </c>
      <c r="J97" s="10"/>
      <c r="K97" s="95">
        <v>6.6</v>
      </c>
      <c r="L97" s="95">
        <v>5</v>
      </c>
      <c r="M97" s="95">
        <v>-0.9</v>
      </c>
      <c r="N97" s="153">
        <f>(J96*J97+K96*K97+L96*L97+M96*M97)/N96</f>
        <v>3.3758620689655179</v>
      </c>
      <c r="O97" s="154">
        <f>(C97*C96+D97*D96+E97*E96+F97*F96+G97*G96+H97*H96+J97*J96+K97*K96+L97*L96+M97*M96)/O96</f>
        <v>3.2995305164319251</v>
      </c>
      <c r="P97" s="161">
        <f>(I97*I96+N97*N96)/P96</f>
        <v>3.0903846153846155</v>
      </c>
    </row>
    <row r="98" spans="2:16" ht="19.5">
      <c r="B98" s="149" t="s">
        <v>212</v>
      </c>
      <c r="C98" s="13">
        <f t="shared" ref="C98:H98" si="36">C96*(13-C97)</f>
        <v>511.5</v>
      </c>
      <c r="D98" s="12">
        <f t="shared" si="36"/>
        <v>383.59999999999997</v>
      </c>
      <c r="E98" s="12">
        <f t="shared" si="36"/>
        <v>300.7</v>
      </c>
      <c r="F98" s="12">
        <f t="shared" si="36"/>
        <v>10.499999999999989</v>
      </c>
      <c r="G98" s="12">
        <f t="shared" si="36"/>
        <v>17.599999999999994</v>
      </c>
      <c r="H98" s="12">
        <f t="shared" si="36"/>
        <v>5</v>
      </c>
      <c r="I98" s="155">
        <f>SUM(C98:G98)</f>
        <v>1223.8999999999999</v>
      </c>
      <c r="J98" s="12">
        <f>J96*(13-J97)</f>
        <v>0</v>
      </c>
      <c r="K98" s="12">
        <f>K96*(13-K97)</f>
        <v>166.4</v>
      </c>
      <c r="L98" s="12">
        <f>L96*(13-L97)</f>
        <v>240</v>
      </c>
      <c r="M98" s="12">
        <f>M96*(13-M97)</f>
        <v>430.90000000000003</v>
      </c>
      <c r="N98" s="155">
        <f>SUM(J98:M98)</f>
        <v>837.3</v>
      </c>
      <c r="O98" s="156">
        <f>O96*(13-O97)</f>
        <v>2066.1999999999998</v>
      </c>
      <c r="P98" s="162">
        <f>P96*(13-P97)</f>
        <v>2061.2000000000003</v>
      </c>
    </row>
    <row r="99" spans="2:16" ht="19.5">
      <c r="B99" s="149" t="s">
        <v>213</v>
      </c>
      <c r="C99" s="13">
        <f t="shared" ref="C99:H99" si="37">C96*(17-C97)</f>
        <v>635.5</v>
      </c>
      <c r="D99" s="12">
        <f t="shared" si="37"/>
        <v>495.59999999999997</v>
      </c>
      <c r="E99" s="12">
        <f t="shared" si="37"/>
        <v>424.7</v>
      </c>
      <c r="F99" s="12">
        <f t="shared" si="37"/>
        <v>70.499999999999986</v>
      </c>
      <c r="G99" s="12">
        <f t="shared" si="37"/>
        <v>81.599999999999994</v>
      </c>
      <c r="H99" s="12">
        <f t="shared" si="37"/>
        <v>25</v>
      </c>
      <c r="I99" s="155">
        <f>SUM(C99:G99)</f>
        <v>1707.8999999999999</v>
      </c>
      <c r="J99" s="12">
        <f>J96*(17-J97)</f>
        <v>0</v>
      </c>
      <c r="K99" s="12">
        <f>K96*(17-K97)</f>
        <v>270.40000000000003</v>
      </c>
      <c r="L99" s="12">
        <f>L96*(17-L97)</f>
        <v>360</v>
      </c>
      <c r="M99" s="12">
        <f>M96*(17-M97)</f>
        <v>554.9</v>
      </c>
      <c r="N99" s="155">
        <f>SUM(J99:M99)</f>
        <v>1185.3000000000002</v>
      </c>
      <c r="O99" s="156">
        <f>O96*(17-O97)</f>
        <v>2918.2</v>
      </c>
      <c r="P99" s="162">
        <f>P96*(17-P97)</f>
        <v>2893.2000000000003</v>
      </c>
    </row>
    <row r="100" spans="2:16" ht="19.5">
      <c r="B100" s="149" t="s">
        <v>214</v>
      </c>
      <c r="C100" s="17">
        <f t="shared" ref="C100:H100" si="38">C96*(18-C97)</f>
        <v>666.5</v>
      </c>
      <c r="D100" s="16">
        <f t="shared" si="38"/>
        <v>523.6</v>
      </c>
      <c r="E100" s="16">
        <f t="shared" si="38"/>
        <v>455.7</v>
      </c>
      <c r="F100" s="16">
        <f t="shared" si="38"/>
        <v>85.499999999999986</v>
      </c>
      <c r="G100" s="16">
        <f t="shared" si="38"/>
        <v>97.6</v>
      </c>
      <c r="H100" s="16">
        <f t="shared" si="38"/>
        <v>30</v>
      </c>
      <c r="I100" s="155">
        <f>SUM(C100:G100)</f>
        <v>1828.8999999999999</v>
      </c>
      <c r="J100" s="16">
        <f>J96*(18-J97)</f>
        <v>0</v>
      </c>
      <c r="K100" s="16">
        <f>K96*(18-K97)</f>
        <v>296.40000000000003</v>
      </c>
      <c r="L100" s="16">
        <f>L96*(18-L97)</f>
        <v>390</v>
      </c>
      <c r="M100" s="16">
        <f>M96*(18-M97)</f>
        <v>585.9</v>
      </c>
      <c r="N100" s="155">
        <f>SUM(J100:M100)</f>
        <v>1272.3000000000002</v>
      </c>
      <c r="O100" s="157">
        <f>O96*(18-O97)</f>
        <v>3131.2</v>
      </c>
      <c r="P100" s="163">
        <f>P96*(18-P97)</f>
        <v>3101.2000000000003</v>
      </c>
    </row>
    <row r="101" spans="2:16" ht="20.25" thickBot="1">
      <c r="B101" s="347" t="s">
        <v>215</v>
      </c>
      <c r="C101" s="21">
        <f t="shared" ref="C101:H101" si="39">C96*(19-C97)</f>
        <v>697.5</v>
      </c>
      <c r="D101" s="20">
        <f t="shared" si="39"/>
        <v>551.6</v>
      </c>
      <c r="E101" s="20">
        <f t="shared" si="39"/>
        <v>486.7</v>
      </c>
      <c r="F101" s="20">
        <f t="shared" si="39"/>
        <v>100.49999999999999</v>
      </c>
      <c r="G101" s="20">
        <f t="shared" si="39"/>
        <v>113.6</v>
      </c>
      <c r="H101" s="20">
        <f t="shared" si="39"/>
        <v>35</v>
      </c>
      <c r="I101" s="164">
        <f>SUM(C101:G101)</f>
        <v>1949.8999999999999</v>
      </c>
      <c r="J101" s="20">
        <f>J96*(19-J97)</f>
        <v>0</v>
      </c>
      <c r="K101" s="20">
        <f>K96*(19-K97)</f>
        <v>322.40000000000003</v>
      </c>
      <c r="L101" s="20">
        <f>L96*(19-L97)</f>
        <v>420</v>
      </c>
      <c r="M101" s="20">
        <f>M96*(19-M97)</f>
        <v>616.9</v>
      </c>
      <c r="N101" s="164">
        <f>SUM(J101:M101)</f>
        <v>1359.3000000000002</v>
      </c>
      <c r="O101" s="165">
        <f>O96*(19-O97)</f>
        <v>3344.2</v>
      </c>
      <c r="P101" s="166">
        <f>P96*(19-P97)</f>
        <v>3309.2000000000003</v>
      </c>
    </row>
    <row r="102" spans="2:16" ht="15.75" thickBot="1">
      <c r="B102" s="1"/>
      <c r="C102" s="1"/>
      <c r="D102" s="2"/>
      <c r="E102" s="2"/>
      <c r="F102" s="2"/>
      <c r="G102" s="1"/>
      <c r="H102" s="3"/>
      <c r="I102" s="2"/>
      <c r="J102" s="3"/>
      <c r="K102" s="2"/>
      <c r="L102" s="2"/>
      <c r="M102" s="1"/>
      <c r="N102" s="2"/>
      <c r="O102" s="1"/>
      <c r="P102" s="4"/>
    </row>
    <row r="103" spans="2:16" ht="24" thickBot="1">
      <c r="B103" s="473" t="s">
        <v>400</v>
      </c>
      <c r="C103" s="474"/>
      <c r="D103" s="474"/>
      <c r="E103" s="474"/>
      <c r="F103" s="474"/>
      <c r="G103" s="474"/>
      <c r="H103" s="474"/>
      <c r="I103" s="474"/>
      <c r="J103" s="474"/>
      <c r="K103" s="474"/>
      <c r="L103" s="470" t="s">
        <v>227</v>
      </c>
      <c r="M103" s="471"/>
      <c r="N103" s="471"/>
      <c r="O103" s="471"/>
      <c r="P103" s="472"/>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16.5" thickBot="1">
      <c r="B105" s="466"/>
      <c r="C105" s="462"/>
      <c r="D105" s="462"/>
      <c r="E105" s="462"/>
      <c r="F105" s="462"/>
      <c r="G105" s="462"/>
      <c r="H105" s="462"/>
      <c r="I105" s="462"/>
      <c r="J105" s="462"/>
      <c r="K105" s="462"/>
      <c r="L105" s="462"/>
      <c r="M105" s="462"/>
      <c r="N105" s="462"/>
      <c r="O105" s="145" t="s">
        <v>209</v>
      </c>
      <c r="P105" s="30" t="s">
        <v>210</v>
      </c>
    </row>
    <row r="106" spans="2:16">
      <c r="B106" s="148" t="s">
        <v>211</v>
      </c>
      <c r="C106" s="146">
        <v>31</v>
      </c>
      <c r="D106" s="8">
        <v>28</v>
      </c>
      <c r="E106" s="8">
        <v>31</v>
      </c>
      <c r="F106" s="8">
        <v>25</v>
      </c>
      <c r="G106" s="8">
        <v>20</v>
      </c>
      <c r="H106" s="8">
        <v>5</v>
      </c>
      <c r="I106" s="168">
        <f>SUM(C106:G106)</f>
        <v>135</v>
      </c>
      <c r="J106" s="8">
        <v>20</v>
      </c>
      <c r="K106" s="8">
        <v>31</v>
      </c>
      <c r="L106" s="8">
        <v>30</v>
      </c>
      <c r="M106" s="8">
        <v>31</v>
      </c>
      <c r="N106" s="168">
        <f>SUM(J106:M106)</f>
        <v>112</v>
      </c>
      <c r="O106" s="167">
        <f>SUM(C106:H106,J106:M106)</f>
        <v>252</v>
      </c>
      <c r="P106" s="169">
        <f>I106+N106</f>
        <v>247</v>
      </c>
    </row>
    <row r="107" spans="2:16" ht="19.5">
      <c r="B107" s="149" t="s">
        <v>485</v>
      </c>
      <c r="C107" s="147">
        <v>-4.4000000000000004</v>
      </c>
      <c r="D107" s="10">
        <v>-1.4</v>
      </c>
      <c r="E107" s="10">
        <v>3.5</v>
      </c>
      <c r="F107" s="10">
        <v>7.8</v>
      </c>
      <c r="G107" s="10">
        <v>11.3</v>
      </c>
      <c r="H107" s="10">
        <v>12.8</v>
      </c>
      <c r="I107" s="153">
        <f>(C106*C107+D106*D107+E106*E107+F106*F107+G106*G107)/I106</f>
        <v>2.6214814814814815</v>
      </c>
      <c r="J107" s="10">
        <v>11.1</v>
      </c>
      <c r="K107" s="95">
        <v>6.3</v>
      </c>
      <c r="L107" s="95">
        <v>5.4</v>
      </c>
      <c r="M107" s="95">
        <v>-4.0999999999999996</v>
      </c>
      <c r="N107" s="153">
        <f>(J106*J107+K106*K107+L106*L107+M106*M107)/N106</f>
        <v>4.0374999999999996</v>
      </c>
      <c r="O107" s="154">
        <f>(C107*C106+D107*D106+E107*E106+F107*F106+G107*G106+H107*H106+J107*J106+K107*K106+L107*L106+M107*M106)/O106</f>
        <v>3.4527777777777775</v>
      </c>
      <c r="P107" s="161">
        <f>(I107*I106+N107*N106)/P106</f>
        <v>3.2635627530364371</v>
      </c>
    </row>
    <row r="108" spans="2:16" ht="19.5">
      <c r="B108" s="149" t="s">
        <v>212</v>
      </c>
      <c r="C108" s="13">
        <f t="shared" ref="C108:H108" si="40">C106*(13-C107)</f>
        <v>539.4</v>
      </c>
      <c r="D108" s="12">
        <f t="shared" si="40"/>
        <v>403.2</v>
      </c>
      <c r="E108" s="12">
        <f t="shared" si="40"/>
        <v>294.5</v>
      </c>
      <c r="F108" s="12">
        <f t="shared" si="40"/>
        <v>130</v>
      </c>
      <c r="G108" s="12">
        <f t="shared" si="40"/>
        <v>33.999999999999986</v>
      </c>
      <c r="H108" s="12">
        <f t="shared" si="40"/>
        <v>0.99999999999999645</v>
      </c>
      <c r="I108" s="155">
        <f>SUM(C108:G108)</f>
        <v>1401.1</v>
      </c>
      <c r="J108" s="12">
        <f>J106*(13-J107)</f>
        <v>38.000000000000007</v>
      </c>
      <c r="K108" s="12">
        <f>K106*(13-K107)</f>
        <v>207.70000000000002</v>
      </c>
      <c r="L108" s="12">
        <f>L106*(13-L107)</f>
        <v>228</v>
      </c>
      <c r="M108" s="12">
        <f>M106*(13-M107)</f>
        <v>530.1</v>
      </c>
      <c r="N108" s="155">
        <f>SUM(J108:M108)</f>
        <v>1003.8000000000001</v>
      </c>
      <c r="O108" s="156">
        <f>O106*(13-O107)</f>
        <v>2405.9</v>
      </c>
      <c r="P108" s="162">
        <f>P106*(13-P107)</f>
        <v>2404.9</v>
      </c>
    </row>
    <row r="109" spans="2:16" ht="19.5">
      <c r="B109" s="149" t="s">
        <v>213</v>
      </c>
      <c r="C109" s="13">
        <f t="shared" ref="C109:H109" si="41">C106*(17-C107)</f>
        <v>663.4</v>
      </c>
      <c r="D109" s="12">
        <f t="shared" si="41"/>
        <v>515.19999999999993</v>
      </c>
      <c r="E109" s="12">
        <f t="shared" si="41"/>
        <v>418.5</v>
      </c>
      <c r="F109" s="12">
        <f t="shared" si="41"/>
        <v>229.99999999999997</v>
      </c>
      <c r="G109" s="12">
        <f t="shared" si="41"/>
        <v>113.99999999999999</v>
      </c>
      <c r="H109" s="12">
        <f t="shared" si="41"/>
        <v>20.999999999999996</v>
      </c>
      <c r="I109" s="155">
        <f>SUM(C109:G109)</f>
        <v>1941.1</v>
      </c>
      <c r="J109" s="12">
        <f>J106*(17-J107)</f>
        <v>118</v>
      </c>
      <c r="K109" s="12">
        <f>K106*(17-K107)</f>
        <v>331.7</v>
      </c>
      <c r="L109" s="12">
        <f>L106*(17-L107)</f>
        <v>348</v>
      </c>
      <c r="M109" s="12">
        <f>M106*(17-M107)</f>
        <v>654.1</v>
      </c>
      <c r="N109" s="155">
        <f>SUM(J109:M109)</f>
        <v>1451.8000000000002</v>
      </c>
      <c r="O109" s="156">
        <f>O106*(17-O107)</f>
        <v>3413.9</v>
      </c>
      <c r="P109" s="162">
        <f>P106*(17-P107)</f>
        <v>3392.9</v>
      </c>
    </row>
    <row r="110" spans="2:16" ht="19.5">
      <c r="B110" s="149" t="s">
        <v>214</v>
      </c>
      <c r="C110" s="17">
        <f t="shared" ref="C110:H110" si="42">C106*(18-C107)</f>
        <v>694.4</v>
      </c>
      <c r="D110" s="16">
        <f t="shared" si="42"/>
        <v>543.19999999999993</v>
      </c>
      <c r="E110" s="16">
        <f t="shared" si="42"/>
        <v>449.5</v>
      </c>
      <c r="F110" s="16">
        <f t="shared" si="42"/>
        <v>254.99999999999997</v>
      </c>
      <c r="G110" s="16">
        <f t="shared" si="42"/>
        <v>134</v>
      </c>
      <c r="H110" s="16">
        <f t="shared" si="42"/>
        <v>25.999999999999996</v>
      </c>
      <c r="I110" s="155">
        <f>SUM(C110:G110)</f>
        <v>2076.1</v>
      </c>
      <c r="J110" s="16">
        <f>J106*(18-J107)</f>
        <v>138</v>
      </c>
      <c r="K110" s="16">
        <f>K106*(18-K107)</f>
        <v>362.7</v>
      </c>
      <c r="L110" s="16">
        <f>L106*(18-L107)</f>
        <v>378</v>
      </c>
      <c r="M110" s="16">
        <f>M106*(18-M107)</f>
        <v>685.1</v>
      </c>
      <c r="N110" s="155">
        <f>SUM(J110:M110)</f>
        <v>1563.8000000000002</v>
      </c>
      <c r="O110" s="157">
        <f>O106*(18-O107)</f>
        <v>3665.9</v>
      </c>
      <c r="P110" s="163">
        <f>P106*(18-P107)</f>
        <v>3639.9</v>
      </c>
    </row>
    <row r="111" spans="2:16" ht="20.25" thickBot="1">
      <c r="B111" s="347" t="s">
        <v>215</v>
      </c>
      <c r="C111" s="21">
        <f t="shared" ref="C111:H111" si="43">C106*(19-C107)</f>
        <v>725.4</v>
      </c>
      <c r="D111" s="20">
        <f t="shared" si="43"/>
        <v>571.19999999999993</v>
      </c>
      <c r="E111" s="20">
        <f t="shared" si="43"/>
        <v>480.5</v>
      </c>
      <c r="F111" s="20">
        <f t="shared" si="43"/>
        <v>280</v>
      </c>
      <c r="G111" s="20">
        <f t="shared" si="43"/>
        <v>154</v>
      </c>
      <c r="H111" s="20">
        <f t="shared" si="43"/>
        <v>30.999999999999996</v>
      </c>
      <c r="I111" s="164">
        <f>SUM(C111:G111)</f>
        <v>2211.1</v>
      </c>
      <c r="J111" s="20">
        <f>J106*(19-J107)</f>
        <v>158</v>
      </c>
      <c r="K111" s="20">
        <f>K106*(19-K107)</f>
        <v>393.7</v>
      </c>
      <c r="L111" s="20">
        <f>L106*(19-L107)</f>
        <v>408</v>
      </c>
      <c r="M111" s="20">
        <f>M106*(19-M107)</f>
        <v>716.1</v>
      </c>
      <c r="N111" s="164">
        <f>SUM(J111:M111)</f>
        <v>1675.8000000000002</v>
      </c>
      <c r="O111" s="165">
        <f>O106*(19-O107)</f>
        <v>3917.9</v>
      </c>
      <c r="P111" s="166">
        <f>P106*(19-P107)</f>
        <v>3886.9</v>
      </c>
    </row>
    <row r="112" spans="2:16" ht="15.75" thickBot="1">
      <c r="B112" s="1"/>
      <c r="C112" s="1"/>
      <c r="D112" s="2"/>
      <c r="E112" s="2"/>
      <c r="F112" s="2"/>
      <c r="G112" s="1"/>
      <c r="H112" s="3"/>
      <c r="I112" s="2"/>
      <c r="J112" s="3"/>
      <c r="K112" s="2"/>
      <c r="L112" s="2"/>
      <c r="M112" s="1"/>
      <c r="N112" s="2"/>
      <c r="O112" s="1"/>
      <c r="P112" s="4"/>
    </row>
    <row r="113" spans="2:16" ht="24" thickBot="1">
      <c r="B113" s="473" t="s">
        <v>400</v>
      </c>
      <c r="C113" s="474"/>
      <c r="D113" s="474"/>
      <c r="E113" s="474"/>
      <c r="F113" s="474"/>
      <c r="G113" s="474"/>
      <c r="H113" s="474"/>
      <c r="I113" s="474"/>
      <c r="J113" s="474"/>
      <c r="K113" s="474"/>
      <c r="L113" s="470" t="s">
        <v>228</v>
      </c>
      <c r="M113" s="471"/>
      <c r="N113" s="471"/>
      <c r="O113" s="471"/>
      <c r="P113" s="472"/>
    </row>
    <row r="114" spans="2:16" ht="15.75">
      <c r="B114" s="465" t="s">
        <v>195</v>
      </c>
      <c r="C114" s="461" t="s">
        <v>196</v>
      </c>
      <c r="D114" s="461" t="s">
        <v>197</v>
      </c>
      <c r="E114" s="461" t="s">
        <v>198</v>
      </c>
      <c r="F114" s="461" t="s">
        <v>199</v>
      </c>
      <c r="G114" s="461" t="s">
        <v>200</v>
      </c>
      <c r="H114" s="461" t="s">
        <v>201</v>
      </c>
      <c r="I114" s="467" t="s">
        <v>202</v>
      </c>
      <c r="J114" s="461" t="s">
        <v>203</v>
      </c>
      <c r="K114" s="461" t="s">
        <v>204</v>
      </c>
      <c r="L114" s="461" t="s">
        <v>205</v>
      </c>
      <c r="M114" s="461" t="s">
        <v>206</v>
      </c>
      <c r="N114" s="467" t="s">
        <v>207</v>
      </c>
      <c r="O114" s="456" t="s">
        <v>208</v>
      </c>
      <c r="P114" s="457"/>
    </row>
    <row r="115" spans="2:16" ht="16.5" thickBot="1">
      <c r="B115" s="466"/>
      <c r="C115" s="462"/>
      <c r="D115" s="462"/>
      <c r="E115" s="462"/>
      <c r="F115" s="462"/>
      <c r="G115" s="462"/>
      <c r="H115" s="462"/>
      <c r="I115" s="462"/>
      <c r="J115" s="462"/>
      <c r="K115" s="462"/>
      <c r="L115" s="462"/>
      <c r="M115" s="462"/>
      <c r="N115" s="462"/>
      <c r="O115" s="145" t="s">
        <v>209</v>
      </c>
      <c r="P115" s="30" t="s">
        <v>210</v>
      </c>
    </row>
    <row r="116" spans="2:16">
      <c r="B116" s="148" t="s">
        <v>211</v>
      </c>
      <c r="C116" s="146">
        <v>31</v>
      </c>
      <c r="D116" s="8">
        <v>28</v>
      </c>
      <c r="E116" s="8">
        <v>31</v>
      </c>
      <c r="F116" s="8">
        <v>25</v>
      </c>
      <c r="G116" s="8">
        <v>5</v>
      </c>
      <c r="H116" s="8">
        <v>0</v>
      </c>
      <c r="I116" s="168">
        <f>SUM(C116:G116)</f>
        <v>120</v>
      </c>
      <c r="J116" s="8">
        <v>5</v>
      </c>
      <c r="K116" s="8">
        <v>26</v>
      </c>
      <c r="L116" s="8">
        <v>30</v>
      </c>
      <c r="M116" s="8">
        <v>31</v>
      </c>
      <c r="N116" s="168">
        <f>SUM(J116:M116)</f>
        <v>92</v>
      </c>
      <c r="O116" s="167">
        <f>SUM(C116:H116,J116:M116)</f>
        <v>212</v>
      </c>
      <c r="P116" s="169">
        <f>I116+N116</f>
        <v>212</v>
      </c>
    </row>
    <row r="117" spans="2:16" ht="19.5">
      <c r="B117" s="149" t="s">
        <v>485</v>
      </c>
      <c r="C117" s="147">
        <v>-1</v>
      </c>
      <c r="D117" s="10">
        <v>-1.4</v>
      </c>
      <c r="E117" s="10">
        <v>4.8</v>
      </c>
      <c r="F117" s="10">
        <v>10.4</v>
      </c>
      <c r="G117" s="10">
        <v>6.9</v>
      </c>
      <c r="H117" s="10">
        <v>0</v>
      </c>
      <c r="I117" s="153">
        <f>(C116*C117+D116*D117+E116*E117+F116*F117+G116*G117)/I116</f>
        <v>3.1091666666666669</v>
      </c>
      <c r="J117" s="10">
        <v>13</v>
      </c>
      <c r="K117" s="95">
        <v>6.5</v>
      </c>
      <c r="L117" s="95">
        <v>1.6</v>
      </c>
      <c r="M117" s="95">
        <v>1.2</v>
      </c>
      <c r="N117" s="153">
        <f>(J116*J117+K116*K117+L116*L117+M116*M117)/N116</f>
        <v>3.4695652173913043</v>
      </c>
      <c r="O117" s="154">
        <f>(C117*C116+D117*D116+E117*E116+F117*F116+G117*G116+H117*H116+J117*J116+K117*K116+L117*L116+M117*M116)/O116</f>
        <v>3.2655660377358493</v>
      </c>
      <c r="P117" s="161">
        <f>(I117*I116+N117*N116)/P116</f>
        <v>3.2655660377358489</v>
      </c>
    </row>
    <row r="118" spans="2:16" ht="19.5">
      <c r="B118" s="149" t="s">
        <v>212</v>
      </c>
      <c r="C118" s="13">
        <f t="shared" ref="C118:H118" si="44">C116*(13-C117)</f>
        <v>434</v>
      </c>
      <c r="D118" s="12">
        <f t="shared" si="44"/>
        <v>403.2</v>
      </c>
      <c r="E118" s="12">
        <f t="shared" si="44"/>
        <v>254.2</v>
      </c>
      <c r="F118" s="12">
        <f t="shared" si="44"/>
        <v>64.999999999999986</v>
      </c>
      <c r="G118" s="12">
        <f t="shared" si="44"/>
        <v>30.5</v>
      </c>
      <c r="H118" s="12">
        <f t="shared" si="44"/>
        <v>0</v>
      </c>
      <c r="I118" s="155">
        <f>SUM(C118:G118)</f>
        <v>1186.9000000000001</v>
      </c>
      <c r="J118" s="12">
        <f>J116*(13-J117)</f>
        <v>0</v>
      </c>
      <c r="K118" s="12">
        <f>K116*(13-K117)</f>
        <v>169</v>
      </c>
      <c r="L118" s="12">
        <f>L116*(13-L117)</f>
        <v>342</v>
      </c>
      <c r="M118" s="12">
        <f>M116*(13-M117)</f>
        <v>365.8</v>
      </c>
      <c r="N118" s="155">
        <f>SUM(J118:M118)</f>
        <v>876.8</v>
      </c>
      <c r="O118" s="156">
        <f>O116*(13-O117)</f>
        <v>2063.6999999999998</v>
      </c>
      <c r="P118" s="162">
        <f>P116*(13-P117)</f>
        <v>2063.7000000000003</v>
      </c>
    </row>
    <row r="119" spans="2:16" ht="19.5">
      <c r="B119" s="149" t="s">
        <v>213</v>
      </c>
      <c r="C119" s="13">
        <f t="shared" ref="C119:H119" si="45">C116*(17-C117)</f>
        <v>558</v>
      </c>
      <c r="D119" s="12">
        <f t="shared" si="45"/>
        <v>515.19999999999993</v>
      </c>
      <c r="E119" s="12">
        <f t="shared" si="45"/>
        <v>378.2</v>
      </c>
      <c r="F119" s="12">
        <f t="shared" si="45"/>
        <v>165</v>
      </c>
      <c r="G119" s="12">
        <f t="shared" si="45"/>
        <v>50.5</v>
      </c>
      <c r="H119" s="12">
        <f t="shared" si="45"/>
        <v>0</v>
      </c>
      <c r="I119" s="155">
        <f>SUM(C119:G119)</f>
        <v>1666.8999999999999</v>
      </c>
      <c r="J119" s="12">
        <f>J116*(17-J117)</f>
        <v>20</v>
      </c>
      <c r="K119" s="12">
        <f>K116*(17-K117)</f>
        <v>273</v>
      </c>
      <c r="L119" s="12">
        <f>L116*(17-L117)</f>
        <v>462</v>
      </c>
      <c r="M119" s="12">
        <f>M116*(17-M117)</f>
        <v>489.8</v>
      </c>
      <c r="N119" s="155">
        <f>SUM(J119:M119)</f>
        <v>1244.8</v>
      </c>
      <c r="O119" s="156">
        <f>O116*(17-O117)</f>
        <v>2911.7</v>
      </c>
      <c r="P119" s="162">
        <f>P116*(17-P117)</f>
        <v>2911.7000000000003</v>
      </c>
    </row>
    <row r="120" spans="2:16" ht="19.5">
      <c r="B120" s="149" t="s">
        <v>214</v>
      </c>
      <c r="C120" s="17">
        <f t="shared" ref="C120:H120" si="46">C116*(18-C117)</f>
        <v>589</v>
      </c>
      <c r="D120" s="16">
        <f t="shared" si="46"/>
        <v>543.19999999999993</v>
      </c>
      <c r="E120" s="16">
        <f t="shared" si="46"/>
        <v>409.2</v>
      </c>
      <c r="F120" s="16">
        <f t="shared" si="46"/>
        <v>190</v>
      </c>
      <c r="G120" s="16">
        <f t="shared" si="46"/>
        <v>55.5</v>
      </c>
      <c r="H120" s="16">
        <f t="shared" si="46"/>
        <v>0</v>
      </c>
      <c r="I120" s="155">
        <f>SUM(C120:G120)</f>
        <v>1786.8999999999999</v>
      </c>
      <c r="J120" s="16">
        <f>J116*(18-J117)</f>
        <v>25</v>
      </c>
      <c r="K120" s="16">
        <f>K116*(18-K117)</f>
        <v>299</v>
      </c>
      <c r="L120" s="16">
        <f>L116*(18-L117)</f>
        <v>491.99999999999994</v>
      </c>
      <c r="M120" s="16">
        <f>M116*(18-M117)</f>
        <v>520.80000000000007</v>
      </c>
      <c r="N120" s="155">
        <f>SUM(J120:M120)</f>
        <v>1336.8000000000002</v>
      </c>
      <c r="O120" s="157">
        <f>O116*(18-O117)</f>
        <v>3123.7</v>
      </c>
      <c r="P120" s="163">
        <f>P116*(18-P117)</f>
        <v>3123.7000000000003</v>
      </c>
    </row>
    <row r="121" spans="2:16" ht="20.25" thickBot="1">
      <c r="B121" s="347" t="s">
        <v>215</v>
      </c>
      <c r="C121" s="21">
        <f t="shared" ref="C121:H121" si="47">C116*(19-C117)</f>
        <v>620</v>
      </c>
      <c r="D121" s="20">
        <f t="shared" si="47"/>
        <v>571.19999999999993</v>
      </c>
      <c r="E121" s="20">
        <f t="shared" si="47"/>
        <v>440.2</v>
      </c>
      <c r="F121" s="20">
        <f t="shared" si="47"/>
        <v>215</v>
      </c>
      <c r="G121" s="20">
        <f t="shared" si="47"/>
        <v>60.5</v>
      </c>
      <c r="H121" s="20">
        <f t="shared" si="47"/>
        <v>0</v>
      </c>
      <c r="I121" s="164">
        <f>SUM(C121:G121)</f>
        <v>1906.8999999999999</v>
      </c>
      <c r="J121" s="20">
        <f>J116*(19-J117)</f>
        <v>30</v>
      </c>
      <c r="K121" s="20">
        <f>K116*(19-K117)</f>
        <v>325</v>
      </c>
      <c r="L121" s="20">
        <f>L116*(19-L117)</f>
        <v>522</v>
      </c>
      <c r="M121" s="20">
        <f>M116*(19-M117)</f>
        <v>551.80000000000007</v>
      </c>
      <c r="N121" s="164">
        <f>SUM(J121:M121)</f>
        <v>1428.8000000000002</v>
      </c>
      <c r="O121" s="165">
        <f>O116*(19-O117)</f>
        <v>3335.7</v>
      </c>
      <c r="P121" s="166">
        <f>P116*(19-P117)</f>
        <v>3335.7000000000003</v>
      </c>
    </row>
    <row r="122" spans="2:16" ht="15.75" thickBot="1">
      <c r="B122" s="1"/>
      <c r="C122" s="1"/>
      <c r="D122" s="2"/>
      <c r="E122" s="2"/>
      <c r="F122" s="2"/>
      <c r="G122" s="1"/>
      <c r="H122" s="3"/>
      <c r="I122" s="2"/>
      <c r="J122" s="3"/>
      <c r="K122" s="2"/>
      <c r="L122" s="2"/>
      <c r="M122" s="1"/>
      <c r="N122" s="2"/>
      <c r="O122" s="1"/>
      <c r="P122" s="4"/>
    </row>
    <row r="123" spans="2:16" ht="24" thickBot="1">
      <c r="B123" s="473" t="s">
        <v>400</v>
      </c>
      <c r="C123" s="474"/>
      <c r="D123" s="474"/>
      <c r="E123" s="474"/>
      <c r="F123" s="474"/>
      <c r="G123" s="474"/>
      <c r="H123" s="474"/>
      <c r="I123" s="474"/>
      <c r="J123" s="474"/>
      <c r="K123" s="474"/>
      <c r="L123" s="470" t="s">
        <v>229</v>
      </c>
      <c r="M123" s="471"/>
      <c r="N123" s="471"/>
      <c r="O123" s="471"/>
      <c r="P123" s="472"/>
    </row>
    <row r="124" spans="2:16" ht="15.75">
      <c r="B124" s="465" t="s">
        <v>195</v>
      </c>
      <c r="C124" s="461" t="s">
        <v>196</v>
      </c>
      <c r="D124" s="461" t="s">
        <v>197</v>
      </c>
      <c r="E124" s="461" t="s">
        <v>198</v>
      </c>
      <c r="F124" s="461" t="s">
        <v>199</v>
      </c>
      <c r="G124" s="461" t="s">
        <v>200</v>
      </c>
      <c r="H124" s="461" t="s">
        <v>201</v>
      </c>
      <c r="I124" s="467" t="s">
        <v>202</v>
      </c>
      <c r="J124" s="461" t="s">
        <v>203</v>
      </c>
      <c r="K124" s="461" t="s">
        <v>204</v>
      </c>
      <c r="L124" s="461" t="s">
        <v>205</v>
      </c>
      <c r="M124" s="461" t="s">
        <v>206</v>
      </c>
      <c r="N124" s="467" t="s">
        <v>207</v>
      </c>
      <c r="O124" s="456" t="s">
        <v>208</v>
      </c>
      <c r="P124" s="457"/>
    </row>
    <row r="125" spans="2:16" ht="16.5" thickBot="1">
      <c r="B125" s="466"/>
      <c r="C125" s="462"/>
      <c r="D125" s="462"/>
      <c r="E125" s="462"/>
      <c r="F125" s="462"/>
      <c r="G125" s="462"/>
      <c r="H125" s="462"/>
      <c r="I125" s="462"/>
      <c r="J125" s="462"/>
      <c r="K125" s="462"/>
      <c r="L125" s="462"/>
      <c r="M125" s="462"/>
      <c r="N125" s="462"/>
      <c r="O125" s="145" t="s">
        <v>209</v>
      </c>
      <c r="P125" s="30" t="s">
        <v>210</v>
      </c>
    </row>
    <row r="126" spans="2:16">
      <c r="B126" s="148" t="s">
        <v>211</v>
      </c>
      <c r="C126" s="146">
        <v>31</v>
      </c>
      <c r="D126" s="8">
        <v>28</v>
      </c>
      <c r="E126" s="8">
        <v>31</v>
      </c>
      <c r="F126" s="8">
        <v>25</v>
      </c>
      <c r="G126" s="8">
        <v>10</v>
      </c>
      <c r="H126" s="8">
        <v>0</v>
      </c>
      <c r="I126" s="168">
        <f>SUM(C126:G126)</f>
        <v>125</v>
      </c>
      <c r="J126" s="8">
        <v>10</v>
      </c>
      <c r="K126" s="8">
        <v>31</v>
      </c>
      <c r="L126" s="8">
        <v>30</v>
      </c>
      <c r="M126" s="8">
        <v>31</v>
      </c>
      <c r="N126" s="168">
        <f>SUM(J126:M126)</f>
        <v>102</v>
      </c>
      <c r="O126" s="167">
        <f>SUM(C126:H126,J126:M126)</f>
        <v>227</v>
      </c>
      <c r="P126" s="169">
        <f>I126+N126</f>
        <v>227</v>
      </c>
    </row>
    <row r="127" spans="2:16" ht="19.5">
      <c r="B127" s="149" t="s">
        <v>485</v>
      </c>
      <c r="C127" s="147">
        <v>0.4</v>
      </c>
      <c r="D127" s="10">
        <v>4.8</v>
      </c>
      <c r="E127" s="10">
        <v>5.7</v>
      </c>
      <c r="F127" s="10">
        <v>7.1</v>
      </c>
      <c r="G127" s="10">
        <v>11.9</v>
      </c>
      <c r="H127" s="10">
        <v>0</v>
      </c>
      <c r="I127" s="153">
        <f>(C126*C127+D126*D127+E126*E127+F126*F127+G126*G127)/I126</f>
        <v>4.96</v>
      </c>
      <c r="J127" s="10">
        <v>12.1</v>
      </c>
      <c r="K127" s="95">
        <v>9.1999999999999993</v>
      </c>
      <c r="L127" s="95">
        <v>4.9000000000000004</v>
      </c>
      <c r="M127" s="95">
        <v>2.5</v>
      </c>
      <c r="N127" s="153">
        <f>(J126*J127+K126*K127+L126*L127+M126*M127)/N126</f>
        <v>6.1833333333333336</v>
      </c>
      <c r="O127" s="154">
        <f>(C127*C126+D127*D126+E127*E126+F127*F126+G127*G126+H127*H126+J127*J126+K127*K126+L127*L126+M127*M126)/O126</f>
        <v>5.5096916299559471</v>
      </c>
      <c r="P127" s="161">
        <f>(I127*I126+N127*N126)/P126</f>
        <v>5.5096916299559471</v>
      </c>
    </row>
    <row r="128" spans="2:16" ht="19.5">
      <c r="B128" s="149" t="s">
        <v>212</v>
      </c>
      <c r="C128" s="13">
        <f t="shared" ref="C128:H128" si="48">C126*(13-C127)</f>
        <v>390.59999999999997</v>
      </c>
      <c r="D128" s="12">
        <f t="shared" si="48"/>
        <v>229.59999999999997</v>
      </c>
      <c r="E128" s="12">
        <f t="shared" si="48"/>
        <v>226.29999999999998</v>
      </c>
      <c r="F128" s="12">
        <f t="shared" si="48"/>
        <v>147.5</v>
      </c>
      <c r="G128" s="12">
        <f t="shared" si="48"/>
        <v>10.999999999999996</v>
      </c>
      <c r="H128" s="12">
        <f t="shared" si="48"/>
        <v>0</v>
      </c>
      <c r="I128" s="155">
        <f>SUM(C128:G128)</f>
        <v>1004.9999999999999</v>
      </c>
      <c r="J128" s="12">
        <f>J126*(13-J127)</f>
        <v>9.0000000000000036</v>
      </c>
      <c r="K128" s="12">
        <f>K126*(13-K127)</f>
        <v>117.80000000000003</v>
      </c>
      <c r="L128" s="12">
        <f>L126*(13-L127)</f>
        <v>243</v>
      </c>
      <c r="M128" s="12">
        <f>M126*(13-M127)</f>
        <v>325.5</v>
      </c>
      <c r="N128" s="155">
        <f>SUM(J128:M128)</f>
        <v>695.3</v>
      </c>
      <c r="O128" s="156">
        <f>O126*(13-O127)</f>
        <v>1700.3</v>
      </c>
      <c r="P128" s="162">
        <f>P126*(13-P127)</f>
        <v>1700.3</v>
      </c>
    </row>
    <row r="129" spans="2:16" ht="19.5">
      <c r="B129" s="149" t="s">
        <v>213</v>
      </c>
      <c r="C129" s="13">
        <f t="shared" ref="C129:H129" si="49">C126*(17-C127)</f>
        <v>514.6</v>
      </c>
      <c r="D129" s="12">
        <f t="shared" si="49"/>
        <v>341.59999999999997</v>
      </c>
      <c r="E129" s="12">
        <f t="shared" si="49"/>
        <v>350.3</v>
      </c>
      <c r="F129" s="12">
        <f t="shared" si="49"/>
        <v>247.5</v>
      </c>
      <c r="G129" s="12">
        <f t="shared" si="49"/>
        <v>51</v>
      </c>
      <c r="H129" s="12">
        <f t="shared" si="49"/>
        <v>0</v>
      </c>
      <c r="I129" s="155">
        <f>SUM(C129:G129)</f>
        <v>1505</v>
      </c>
      <c r="J129" s="12">
        <f>J126*(17-J127)</f>
        <v>49</v>
      </c>
      <c r="K129" s="12">
        <f>K126*(17-K127)</f>
        <v>241.8</v>
      </c>
      <c r="L129" s="12">
        <f>L126*(17-L127)</f>
        <v>363</v>
      </c>
      <c r="M129" s="12">
        <f>M126*(17-M127)</f>
        <v>449.5</v>
      </c>
      <c r="N129" s="155">
        <f>SUM(J129:M129)</f>
        <v>1103.3</v>
      </c>
      <c r="O129" s="156">
        <f>O126*(17-O127)</f>
        <v>2608.3000000000002</v>
      </c>
      <c r="P129" s="162">
        <f>P126*(17-P127)</f>
        <v>2608.3000000000002</v>
      </c>
    </row>
    <row r="130" spans="2:16" ht="19.5">
      <c r="B130" s="149" t="s">
        <v>214</v>
      </c>
      <c r="C130" s="17">
        <f t="shared" ref="C130:H130" si="50">C126*(18-C127)</f>
        <v>545.6</v>
      </c>
      <c r="D130" s="16">
        <f t="shared" si="50"/>
        <v>369.59999999999997</v>
      </c>
      <c r="E130" s="16">
        <f t="shared" si="50"/>
        <v>381.3</v>
      </c>
      <c r="F130" s="16">
        <f t="shared" si="50"/>
        <v>272.5</v>
      </c>
      <c r="G130" s="16">
        <f t="shared" si="50"/>
        <v>61</v>
      </c>
      <c r="H130" s="16">
        <f t="shared" si="50"/>
        <v>0</v>
      </c>
      <c r="I130" s="155">
        <f>SUM(C130:G130)</f>
        <v>1630</v>
      </c>
      <c r="J130" s="16">
        <f>J126*(18-J127)</f>
        <v>59</v>
      </c>
      <c r="K130" s="16">
        <f>K126*(18-K127)</f>
        <v>272.8</v>
      </c>
      <c r="L130" s="16">
        <f>L126*(18-L127)</f>
        <v>393</v>
      </c>
      <c r="M130" s="16">
        <f>M126*(18-M127)</f>
        <v>480.5</v>
      </c>
      <c r="N130" s="155">
        <f>SUM(J130:M130)</f>
        <v>1205.3</v>
      </c>
      <c r="O130" s="157">
        <f>O126*(18-O127)</f>
        <v>2835.3</v>
      </c>
      <c r="P130" s="163">
        <f>P126*(18-P127)</f>
        <v>2835.3</v>
      </c>
    </row>
    <row r="131" spans="2:16" ht="20.25" thickBot="1">
      <c r="B131" s="347" t="s">
        <v>215</v>
      </c>
      <c r="C131" s="21">
        <f t="shared" ref="C131:H131" si="51">C126*(19-C127)</f>
        <v>576.6</v>
      </c>
      <c r="D131" s="20">
        <f t="shared" si="51"/>
        <v>397.59999999999997</v>
      </c>
      <c r="E131" s="20">
        <f t="shared" si="51"/>
        <v>412.3</v>
      </c>
      <c r="F131" s="20">
        <f t="shared" si="51"/>
        <v>297.5</v>
      </c>
      <c r="G131" s="20">
        <f t="shared" si="51"/>
        <v>71</v>
      </c>
      <c r="H131" s="20">
        <f t="shared" si="51"/>
        <v>0</v>
      </c>
      <c r="I131" s="164">
        <f>SUM(C131:G131)</f>
        <v>1755</v>
      </c>
      <c r="J131" s="20">
        <f>J126*(19-J127)</f>
        <v>69</v>
      </c>
      <c r="K131" s="20">
        <f>K126*(19-K127)</f>
        <v>303.8</v>
      </c>
      <c r="L131" s="20">
        <f>L126*(19-L127)</f>
        <v>423</v>
      </c>
      <c r="M131" s="20">
        <f>M126*(19-M127)</f>
        <v>511.5</v>
      </c>
      <c r="N131" s="164">
        <f>SUM(J131:M131)</f>
        <v>1307.3</v>
      </c>
      <c r="O131" s="165">
        <f>O126*(19-O127)</f>
        <v>3062.3</v>
      </c>
      <c r="P131" s="166">
        <f>P126*(19-P127)</f>
        <v>3062.3</v>
      </c>
    </row>
    <row r="132" spans="2:16" ht="15.75" thickBot="1">
      <c r="B132" s="4"/>
      <c r="C132" s="4"/>
      <c r="D132" s="4"/>
      <c r="E132" s="4"/>
      <c r="F132" s="4"/>
      <c r="G132" s="4"/>
      <c r="H132" s="4"/>
      <c r="I132" s="4"/>
      <c r="J132" s="4"/>
      <c r="K132" s="4"/>
      <c r="L132" s="4"/>
      <c r="M132" s="4"/>
      <c r="N132" s="4"/>
      <c r="O132" s="4"/>
      <c r="P132" s="4"/>
    </row>
    <row r="133" spans="2:16" ht="24" thickBot="1">
      <c r="B133" s="473" t="s">
        <v>400</v>
      </c>
      <c r="C133" s="474"/>
      <c r="D133" s="474"/>
      <c r="E133" s="474"/>
      <c r="F133" s="474"/>
      <c r="G133" s="474"/>
      <c r="H133" s="474"/>
      <c r="I133" s="474"/>
      <c r="J133" s="474"/>
      <c r="K133" s="474"/>
      <c r="L133" s="470" t="s">
        <v>230</v>
      </c>
      <c r="M133" s="471"/>
      <c r="N133" s="471"/>
      <c r="O133" s="471"/>
      <c r="P133" s="472"/>
    </row>
    <row r="134" spans="2:16" ht="15.75">
      <c r="B134" s="465" t="s">
        <v>195</v>
      </c>
      <c r="C134" s="461" t="s">
        <v>196</v>
      </c>
      <c r="D134" s="461" t="s">
        <v>197</v>
      </c>
      <c r="E134" s="461" t="s">
        <v>198</v>
      </c>
      <c r="F134" s="461" t="s">
        <v>199</v>
      </c>
      <c r="G134" s="461" t="s">
        <v>200</v>
      </c>
      <c r="H134" s="461" t="s">
        <v>201</v>
      </c>
      <c r="I134" s="467" t="s">
        <v>202</v>
      </c>
      <c r="J134" s="461" t="s">
        <v>203</v>
      </c>
      <c r="K134" s="461" t="s">
        <v>204</v>
      </c>
      <c r="L134" s="461" t="s">
        <v>205</v>
      </c>
      <c r="M134" s="461" t="s">
        <v>206</v>
      </c>
      <c r="N134" s="467" t="s">
        <v>207</v>
      </c>
      <c r="O134" s="456" t="s">
        <v>208</v>
      </c>
      <c r="P134" s="457"/>
    </row>
    <row r="135" spans="2:16" ht="16.5" thickBot="1">
      <c r="B135" s="466"/>
      <c r="C135" s="462"/>
      <c r="D135" s="462"/>
      <c r="E135" s="462"/>
      <c r="F135" s="462"/>
      <c r="G135" s="462"/>
      <c r="H135" s="462"/>
      <c r="I135" s="462"/>
      <c r="J135" s="462"/>
      <c r="K135" s="462"/>
      <c r="L135" s="462"/>
      <c r="M135" s="462"/>
      <c r="N135" s="462"/>
      <c r="O135" s="145" t="s">
        <v>209</v>
      </c>
      <c r="P135" s="30" t="s">
        <v>210</v>
      </c>
    </row>
    <row r="136" spans="2:16">
      <c r="B136" s="148" t="s">
        <v>211</v>
      </c>
      <c r="C136" s="146">
        <v>31</v>
      </c>
      <c r="D136" s="8">
        <v>28</v>
      </c>
      <c r="E136" s="8">
        <v>31</v>
      </c>
      <c r="F136" s="8">
        <v>20</v>
      </c>
      <c r="G136" s="8">
        <v>21</v>
      </c>
      <c r="H136" s="8">
        <v>10</v>
      </c>
      <c r="I136" s="168">
        <f>SUM(C136:G136)</f>
        <v>131</v>
      </c>
      <c r="J136" s="8">
        <v>20</v>
      </c>
      <c r="K136" s="8">
        <v>31</v>
      </c>
      <c r="L136" s="8">
        <v>30</v>
      </c>
      <c r="M136" s="8">
        <v>31</v>
      </c>
      <c r="N136" s="168">
        <f>SUM(J136:M136)</f>
        <v>112</v>
      </c>
      <c r="O136" s="167">
        <f>SUM(C136:H136,J136:M136)</f>
        <v>253</v>
      </c>
      <c r="P136" s="169">
        <f>I136+N136</f>
        <v>243</v>
      </c>
    </row>
    <row r="137" spans="2:16" ht="19.5">
      <c r="B137" s="149" t="s">
        <v>485</v>
      </c>
      <c r="C137" s="147">
        <v>2</v>
      </c>
      <c r="D137" s="10">
        <v>0.9</v>
      </c>
      <c r="E137" s="10">
        <v>0.1</v>
      </c>
      <c r="F137" s="10">
        <v>6.3</v>
      </c>
      <c r="G137" s="10">
        <v>11</v>
      </c>
      <c r="H137" s="10">
        <v>11</v>
      </c>
      <c r="I137" s="153">
        <f>(C136*C137+D136*D137+E136*E137+F136*F137+G136*G137)/I136</f>
        <v>3.4145038167938933</v>
      </c>
      <c r="J137" s="10">
        <v>10.6</v>
      </c>
      <c r="K137" s="95">
        <v>9.1999999999999993</v>
      </c>
      <c r="L137" s="95">
        <v>4.2</v>
      </c>
      <c r="M137" s="95">
        <v>1.1000000000000001</v>
      </c>
      <c r="N137" s="153">
        <f>(J136*J137+K136*K137+L136*L137+M136*M137)/N136</f>
        <v>5.8687500000000004</v>
      </c>
      <c r="O137" s="154">
        <f>(C137*C136+D137*D136+E137*E136+F137*F136+G137*G136+H137*H136+J137*J136+K137*K136+L137*L136+M137*M136)/O136</f>
        <v>4.8007905138339915</v>
      </c>
      <c r="P137" s="161">
        <f>(I137*I136+N137*N136)/P136</f>
        <v>4.5456790123456798</v>
      </c>
    </row>
    <row r="138" spans="2:16" ht="19.5">
      <c r="B138" s="149" t="s">
        <v>212</v>
      </c>
      <c r="C138" s="13">
        <f t="shared" ref="C138:H138" si="52">C136*(13-C137)</f>
        <v>341</v>
      </c>
      <c r="D138" s="12">
        <f t="shared" si="52"/>
        <v>338.8</v>
      </c>
      <c r="E138" s="12">
        <f t="shared" si="52"/>
        <v>399.90000000000003</v>
      </c>
      <c r="F138" s="12">
        <f t="shared" si="52"/>
        <v>134</v>
      </c>
      <c r="G138" s="12">
        <f t="shared" si="52"/>
        <v>42</v>
      </c>
      <c r="H138" s="12">
        <f t="shared" si="52"/>
        <v>20</v>
      </c>
      <c r="I138" s="155">
        <f>SUM(C138:G138)</f>
        <v>1255.7</v>
      </c>
      <c r="J138" s="12">
        <f>J136*(13-J137)</f>
        <v>48.000000000000007</v>
      </c>
      <c r="K138" s="12">
        <f>K136*(13-K137)</f>
        <v>117.80000000000003</v>
      </c>
      <c r="L138" s="12">
        <f>L136*(13-L137)</f>
        <v>264</v>
      </c>
      <c r="M138" s="12">
        <f>M136*(13-M137)</f>
        <v>368.90000000000003</v>
      </c>
      <c r="N138" s="155">
        <f>SUM(J138:M138)</f>
        <v>798.7</v>
      </c>
      <c r="O138" s="156">
        <f>O136*(13-O137)</f>
        <v>2074.4</v>
      </c>
      <c r="P138" s="162">
        <f>P136*(13-P137)</f>
        <v>2054.3999999999996</v>
      </c>
    </row>
    <row r="139" spans="2:16" ht="19.5">
      <c r="B139" s="149" t="s">
        <v>213</v>
      </c>
      <c r="C139" s="13">
        <f t="shared" ref="C139:H139" si="53">C136*(17-C137)</f>
        <v>465</v>
      </c>
      <c r="D139" s="12">
        <f t="shared" si="53"/>
        <v>450.80000000000007</v>
      </c>
      <c r="E139" s="12">
        <f t="shared" si="53"/>
        <v>523.9</v>
      </c>
      <c r="F139" s="12">
        <f t="shared" si="53"/>
        <v>214</v>
      </c>
      <c r="G139" s="12">
        <f t="shared" si="53"/>
        <v>126</v>
      </c>
      <c r="H139" s="12">
        <f t="shared" si="53"/>
        <v>60</v>
      </c>
      <c r="I139" s="155">
        <f>SUM(C139:G139)</f>
        <v>1779.7</v>
      </c>
      <c r="J139" s="12">
        <f>J136*(17-J137)</f>
        <v>128</v>
      </c>
      <c r="K139" s="12">
        <f>K136*(17-K137)</f>
        <v>241.8</v>
      </c>
      <c r="L139" s="12">
        <f>L136*(17-L137)</f>
        <v>384</v>
      </c>
      <c r="M139" s="12">
        <f>M136*(17-M137)</f>
        <v>492.90000000000003</v>
      </c>
      <c r="N139" s="155">
        <f>SUM(J139:M139)</f>
        <v>1246.7</v>
      </c>
      <c r="O139" s="156">
        <f>O136*(17-O137)</f>
        <v>3086.4</v>
      </c>
      <c r="P139" s="162">
        <f>P136*(17-P137)</f>
        <v>3026.3999999999996</v>
      </c>
    </row>
    <row r="140" spans="2:16" ht="19.5">
      <c r="B140" s="149" t="s">
        <v>214</v>
      </c>
      <c r="C140" s="17">
        <f t="shared" ref="C140:H140" si="54">C136*(18-C137)</f>
        <v>496</v>
      </c>
      <c r="D140" s="16">
        <f t="shared" si="54"/>
        <v>478.80000000000007</v>
      </c>
      <c r="E140" s="16">
        <f t="shared" si="54"/>
        <v>554.9</v>
      </c>
      <c r="F140" s="16">
        <f t="shared" si="54"/>
        <v>234</v>
      </c>
      <c r="G140" s="16">
        <f t="shared" si="54"/>
        <v>147</v>
      </c>
      <c r="H140" s="16">
        <f t="shared" si="54"/>
        <v>70</v>
      </c>
      <c r="I140" s="155">
        <f>SUM(C140:G140)</f>
        <v>1910.7</v>
      </c>
      <c r="J140" s="16">
        <f>J136*(18-J137)</f>
        <v>148</v>
      </c>
      <c r="K140" s="16">
        <f>K136*(18-K137)</f>
        <v>272.8</v>
      </c>
      <c r="L140" s="16">
        <f>L136*(18-L137)</f>
        <v>414</v>
      </c>
      <c r="M140" s="16">
        <f>M136*(18-M137)</f>
        <v>523.9</v>
      </c>
      <c r="N140" s="155">
        <f>SUM(J140:M140)</f>
        <v>1358.6999999999998</v>
      </c>
      <c r="O140" s="157">
        <f>O136*(18-O137)</f>
        <v>3339.4</v>
      </c>
      <c r="P140" s="163">
        <f>P136*(18-P137)</f>
        <v>3269.3999999999996</v>
      </c>
    </row>
    <row r="141" spans="2:16" ht="20.25" thickBot="1">
      <c r="B141" s="347" t="s">
        <v>215</v>
      </c>
      <c r="C141" s="21">
        <f t="shared" ref="C141:H141" si="55">C136*(19-C137)</f>
        <v>527</v>
      </c>
      <c r="D141" s="20">
        <f t="shared" si="55"/>
        <v>506.80000000000007</v>
      </c>
      <c r="E141" s="20">
        <f t="shared" si="55"/>
        <v>585.9</v>
      </c>
      <c r="F141" s="20">
        <f t="shared" si="55"/>
        <v>254</v>
      </c>
      <c r="G141" s="20">
        <f t="shared" si="55"/>
        <v>168</v>
      </c>
      <c r="H141" s="20">
        <f t="shared" si="55"/>
        <v>80</v>
      </c>
      <c r="I141" s="164">
        <f>SUM(C141:G141)</f>
        <v>2041.7000000000003</v>
      </c>
      <c r="J141" s="20">
        <f>J136*(19-J137)</f>
        <v>168</v>
      </c>
      <c r="K141" s="20">
        <f>K136*(19-K137)</f>
        <v>303.8</v>
      </c>
      <c r="L141" s="20">
        <f>L136*(19-L137)</f>
        <v>444</v>
      </c>
      <c r="M141" s="20">
        <f>M136*(19-M137)</f>
        <v>554.9</v>
      </c>
      <c r="N141" s="164">
        <f>SUM(J141:M141)</f>
        <v>1470.6999999999998</v>
      </c>
      <c r="O141" s="165">
        <f>O136*(19-O137)</f>
        <v>3592.4</v>
      </c>
      <c r="P141" s="166">
        <f>P136*(19-P137)</f>
        <v>3512.3999999999996</v>
      </c>
    </row>
    <row r="142" spans="2:16" ht="15.75" thickBot="1">
      <c r="B142" s="1"/>
      <c r="C142" s="1"/>
      <c r="D142" s="2"/>
      <c r="E142" s="2"/>
      <c r="F142" s="2"/>
      <c r="G142" s="1"/>
      <c r="H142" s="3"/>
      <c r="I142" s="2"/>
      <c r="J142" s="3"/>
      <c r="K142" s="2"/>
      <c r="L142" s="2"/>
      <c r="M142" s="1"/>
      <c r="N142" s="2"/>
      <c r="O142" s="1"/>
      <c r="P142" s="4"/>
    </row>
    <row r="143" spans="2:16" ht="24" thickBot="1">
      <c r="B143" s="473" t="s">
        <v>400</v>
      </c>
      <c r="C143" s="474"/>
      <c r="D143" s="474"/>
      <c r="E143" s="474"/>
      <c r="F143" s="474"/>
      <c r="G143" s="474"/>
      <c r="H143" s="474"/>
      <c r="I143" s="474"/>
      <c r="J143" s="474"/>
      <c r="K143" s="474"/>
      <c r="L143" s="470" t="s">
        <v>231</v>
      </c>
      <c r="M143" s="471"/>
      <c r="N143" s="471"/>
      <c r="O143" s="471"/>
      <c r="P143" s="472"/>
    </row>
    <row r="144" spans="2:16" ht="15.75">
      <c r="B144" s="465" t="s">
        <v>195</v>
      </c>
      <c r="C144" s="461" t="s">
        <v>196</v>
      </c>
      <c r="D144" s="461" t="s">
        <v>197</v>
      </c>
      <c r="E144" s="461" t="s">
        <v>198</v>
      </c>
      <c r="F144" s="461" t="s">
        <v>199</v>
      </c>
      <c r="G144" s="461" t="s">
        <v>200</v>
      </c>
      <c r="H144" s="461" t="s">
        <v>201</v>
      </c>
      <c r="I144" s="467" t="s">
        <v>202</v>
      </c>
      <c r="J144" s="461" t="s">
        <v>203</v>
      </c>
      <c r="K144" s="461" t="s">
        <v>204</v>
      </c>
      <c r="L144" s="461" t="s">
        <v>205</v>
      </c>
      <c r="M144" s="461" t="s">
        <v>206</v>
      </c>
      <c r="N144" s="467" t="s">
        <v>207</v>
      </c>
      <c r="O144" s="456" t="s">
        <v>208</v>
      </c>
      <c r="P144" s="457"/>
    </row>
    <row r="145" spans="2:16" ht="16.5" thickBot="1">
      <c r="B145" s="466"/>
      <c r="C145" s="462"/>
      <c r="D145" s="462"/>
      <c r="E145" s="462"/>
      <c r="F145" s="462"/>
      <c r="G145" s="462"/>
      <c r="H145" s="462"/>
      <c r="I145" s="462"/>
      <c r="J145" s="462"/>
      <c r="K145" s="462"/>
      <c r="L145" s="462"/>
      <c r="M145" s="462"/>
      <c r="N145" s="462"/>
      <c r="O145" s="145" t="s">
        <v>209</v>
      </c>
      <c r="P145" s="30" t="s">
        <v>210</v>
      </c>
    </row>
    <row r="146" spans="2:16">
      <c r="B146" s="148" t="s">
        <v>211</v>
      </c>
      <c r="C146" s="146">
        <v>31</v>
      </c>
      <c r="D146" s="8">
        <v>28</v>
      </c>
      <c r="E146" s="8">
        <v>31</v>
      </c>
      <c r="F146" s="8">
        <v>20</v>
      </c>
      <c r="G146" s="8">
        <v>15</v>
      </c>
      <c r="H146" s="8">
        <v>0</v>
      </c>
      <c r="I146" s="168">
        <f>SUM(C146:G146)</f>
        <v>125</v>
      </c>
      <c r="J146" s="8">
        <v>8</v>
      </c>
      <c r="K146" s="8">
        <v>23</v>
      </c>
      <c r="L146" s="8">
        <v>30</v>
      </c>
      <c r="M146" s="8">
        <v>31</v>
      </c>
      <c r="N146" s="168">
        <f>SUM(J146:M146)</f>
        <v>92</v>
      </c>
      <c r="O146" s="167">
        <f>SUM(C146:H146,J146:M146)</f>
        <v>217</v>
      </c>
      <c r="P146" s="169">
        <f>I146+N146</f>
        <v>217</v>
      </c>
    </row>
    <row r="147" spans="2:16" ht="19.5">
      <c r="B147" s="149" t="s">
        <v>485</v>
      </c>
      <c r="C147" s="147">
        <v>0.5</v>
      </c>
      <c r="D147" s="10">
        <v>2.2999999999999998</v>
      </c>
      <c r="E147" s="10">
        <v>7.5</v>
      </c>
      <c r="F147" s="10">
        <v>9.1</v>
      </c>
      <c r="G147" s="10">
        <v>10.4</v>
      </c>
      <c r="H147" s="10">
        <v>0</v>
      </c>
      <c r="I147" s="153">
        <f>(C146*C147+D146*D147+E146*E147+F146*F147+G146*G147)/I146</f>
        <v>5.2031999999999998</v>
      </c>
      <c r="J147" s="10">
        <v>14.616666666666669</v>
      </c>
      <c r="K147" s="95">
        <v>10.451612903225806</v>
      </c>
      <c r="L147" s="95">
        <v>6.38</v>
      </c>
      <c r="M147" s="95">
        <v>1.6548387096774193</v>
      </c>
      <c r="N147" s="153">
        <f>(J146*J147+K146*K147+L146*L147+M146*M147)/N146</f>
        <v>6.5219611968209446</v>
      </c>
      <c r="O147" s="154">
        <f>(C147*C146+D147*D146+E147*E146+F147*F146+G147*G146+H147*H146+J147*J146+K147*K146+L147*L146+M147*M146)/O146</f>
        <v>5.762306129527774</v>
      </c>
      <c r="P147" s="161">
        <f>(I147*I146+N147*N146)/P146</f>
        <v>5.762306129527774</v>
      </c>
    </row>
    <row r="148" spans="2:16" ht="19.5">
      <c r="B148" s="149" t="s">
        <v>212</v>
      </c>
      <c r="C148" s="13">
        <f t="shared" ref="C148:H148" si="56">C146*(13-C147)</f>
        <v>387.5</v>
      </c>
      <c r="D148" s="12">
        <f t="shared" si="56"/>
        <v>299.59999999999997</v>
      </c>
      <c r="E148" s="12">
        <f t="shared" si="56"/>
        <v>170.5</v>
      </c>
      <c r="F148" s="12">
        <f t="shared" si="56"/>
        <v>78</v>
      </c>
      <c r="G148" s="12">
        <f t="shared" si="56"/>
        <v>38.999999999999993</v>
      </c>
      <c r="H148" s="12">
        <f t="shared" si="56"/>
        <v>0</v>
      </c>
      <c r="I148" s="155">
        <f>SUM(C148:G148)</f>
        <v>974.59999999999991</v>
      </c>
      <c r="J148" s="12">
        <f>J146*(13-J147)</f>
        <v>-12.933333333333351</v>
      </c>
      <c r="K148" s="12">
        <f>K146*(13-K147)</f>
        <v>58.612903225806463</v>
      </c>
      <c r="L148" s="12">
        <f>L146*(13-L147)</f>
        <v>198.6</v>
      </c>
      <c r="M148" s="12">
        <f>M146*(13-M147)</f>
        <v>351.7</v>
      </c>
      <c r="N148" s="155">
        <f>SUM(J148:M148)</f>
        <v>595.97956989247314</v>
      </c>
      <c r="O148" s="156">
        <f>O146*(13-O147)</f>
        <v>1570.579569892473</v>
      </c>
      <c r="P148" s="162">
        <f>P146*(13-P147)</f>
        <v>1570.579569892473</v>
      </c>
    </row>
    <row r="149" spans="2:16" ht="19.5">
      <c r="B149" s="149" t="s">
        <v>213</v>
      </c>
      <c r="C149" s="13">
        <f t="shared" ref="C149:H149" si="57">C146*(17-C147)</f>
        <v>511.5</v>
      </c>
      <c r="D149" s="12">
        <f t="shared" si="57"/>
        <v>411.59999999999997</v>
      </c>
      <c r="E149" s="12">
        <f t="shared" si="57"/>
        <v>294.5</v>
      </c>
      <c r="F149" s="12">
        <f t="shared" si="57"/>
        <v>158</v>
      </c>
      <c r="G149" s="12">
        <f t="shared" si="57"/>
        <v>99</v>
      </c>
      <c r="H149" s="12">
        <f t="shared" si="57"/>
        <v>0</v>
      </c>
      <c r="I149" s="155">
        <f>SUM(C149:G149)</f>
        <v>1474.6</v>
      </c>
      <c r="J149" s="12">
        <f>J146*(17-J147)</f>
        <v>19.066666666666649</v>
      </c>
      <c r="K149" s="12">
        <f>K146*(17-K147)</f>
        <v>150.61290322580646</v>
      </c>
      <c r="L149" s="12">
        <f>L146*(17-L147)</f>
        <v>318.60000000000002</v>
      </c>
      <c r="M149" s="12">
        <f>M146*(17-M147)</f>
        <v>475.7</v>
      </c>
      <c r="N149" s="155">
        <f>SUM(J149:M149)</f>
        <v>963.97956989247314</v>
      </c>
      <c r="O149" s="156">
        <f>O146*(17-O147)</f>
        <v>2438.579569892473</v>
      </c>
      <c r="P149" s="162">
        <f>P146*(17-P147)</f>
        <v>2438.579569892473</v>
      </c>
    </row>
    <row r="150" spans="2:16" ht="19.5">
      <c r="B150" s="149" t="s">
        <v>214</v>
      </c>
      <c r="C150" s="17">
        <f t="shared" ref="C150:H150" si="58">C146*(18-C147)</f>
        <v>542.5</v>
      </c>
      <c r="D150" s="16">
        <f t="shared" si="58"/>
        <v>439.59999999999997</v>
      </c>
      <c r="E150" s="16">
        <f t="shared" si="58"/>
        <v>325.5</v>
      </c>
      <c r="F150" s="16">
        <f t="shared" si="58"/>
        <v>178</v>
      </c>
      <c r="G150" s="16">
        <f t="shared" si="58"/>
        <v>114</v>
      </c>
      <c r="H150" s="16">
        <f t="shared" si="58"/>
        <v>0</v>
      </c>
      <c r="I150" s="155">
        <f>SUM(C150:G150)</f>
        <v>1599.6</v>
      </c>
      <c r="J150" s="16">
        <f>J146*(18-J147)</f>
        <v>27.066666666666649</v>
      </c>
      <c r="K150" s="16">
        <f>K146*(18-K147)</f>
        <v>173.61290322580646</v>
      </c>
      <c r="L150" s="16">
        <f>L146*(18-L147)</f>
        <v>348.6</v>
      </c>
      <c r="M150" s="16">
        <f>M146*(18-M147)</f>
        <v>506.69999999999993</v>
      </c>
      <c r="N150" s="155">
        <f>SUM(J150:M150)</f>
        <v>1055.9795698924731</v>
      </c>
      <c r="O150" s="157">
        <f>O146*(18-O147)</f>
        <v>2655.579569892473</v>
      </c>
      <c r="P150" s="163">
        <f>P146*(18-P147)</f>
        <v>2655.579569892473</v>
      </c>
    </row>
    <row r="151" spans="2:16" ht="20.25" thickBot="1">
      <c r="B151" s="347" t="s">
        <v>215</v>
      </c>
      <c r="C151" s="21">
        <f t="shared" ref="C151:H151" si="59">C146*(19-C147)</f>
        <v>573.5</v>
      </c>
      <c r="D151" s="20">
        <f t="shared" si="59"/>
        <v>467.59999999999997</v>
      </c>
      <c r="E151" s="20">
        <f t="shared" si="59"/>
        <v>356.5</v>
      </c>
      <c r="F151" s="20">
        <f t="shared" si="59"/>
        <v>198</v>
      </c>
      <c r="G151" s="20">
        <f t="shared" si="59"/>
        <v>129</v>
      </c>
      <c r="H151" s="20">
        <f t="shared" si="59"/>
        <v>0</v>
      </c>
      <c r="I151" s="164">
        <f>SUM(C151:G151)</f>
        <v>1724.6</v>
      </c>
      <c r="J151" s="20">
        <f>J146*(19-J147)</f>
        <v>35.066666666666649</v>
      </c>
      <c r="K151" s="20">
        <f>K146*(19-K147)</f>
        <v>196.61290322580646</v>
      </c>
      <c r="L151" s="20">
        <f>L146*(19-L147)</f>
        <v>378.6</v>
      </c>
      <c r="M151" s="20">
        <f>M146*(19-M147)</f>
        <v>537.69999999999993</v>
      </c>
      <c r="N151" s="164">
        <f>SUM(J151:M151)</f>
        <v>1147.9795698924731</v>
      </c>
      <c r="O151" s="165">
        <f>O146*(19-O147)</f>
        <v>2872.579569892473</v>
      </c>
      <c r="P151" s="166">
        <f>P146*(19-P147)</f>
        <v>2872.579569892473</v>
      </c>
    </row>
    <row r="152" spans="2:16" ht="15.75" thickBot="1">
      <c r="B152" s="24"/>
      <c r="C152" s="25"/>
      <c r="D152" s="25"/>
      <c r="E152" s="25"/>
      <c r="F152" s="25"/>
      <c r="G152" s="25"/>
      <c r="H152" s="25"/>
      <c r="I152" s="26"/>
      <c r="J152" s="25"/>
      <c r="K152" s="25"/>
      <c r="L152" s="25"/>
      <c r="M152" s="25"/>
      <c r="N152" s="26"/>
      <c r="O152" s="27"/>
      <c r="P152" s="27"/>
    </row>
    <row r="153" spans="2:16" ht="24" thickBot="1">
      <c r="B153" s="473" t="s">
        <v>400</v>
      </c>
      <c r="C153" s="474"/>
      <c r="D153" s="474"/>
      <c r="E153" s="474"/>
      <c r="F153" s="474"/>
      <c r="G153" s="474"/>
      <c r="H153" s="474"/>
      <c r="I153" s="474"/>
      <c r="J153" s="474"/>
      <c r="K153" s="474"/>
      <c r="L153" s="470" t="s">
        <v>145</v>
      </c>
      <c r="M153" s="471"/>
      <c r="N153" s="471"/>
      <c r="O153" s="471"/>
      <c r="P153" s="472"/>
    </row>
    <row r="154" spans="2:16" ht="15.75">
      <c r="B154" s="465" t="s">
        <v>195</v>
      </c>
      <c r="C154" s="461" t="s">
        <v>196</v>
      </c>
      <c r="D154" s="461" t="s">
        <v>197</v>
      </c>
      <c r="E154" s="461" t="s">
        <v>198</v>
      </c>
      <c r="F154" s="461" t="s">
        <v>199</v>
      </c>
      <c r="G154" s="461" t="s">
        <v>200</v>
      </c>
      <c r="H154" s="461" t="s">
        <v>201</v>
      </c>
      <c r="I154" s="467" t="s">
        <v>202</v>
      </c>
      <c r="J154" s="461" t="s">
        <v>203</v>
      </c>
      <c r="K154" s="461" t="s">
        <v>204</v>
      </c>
      <c r="L154" s="461" t="s">
        <v>205</v>
      </c>
      <c r="M154" s="461" t="s">
        <v>206</v>
      </c>
      <c r="N154" s="467" t="s">
        <v>207</v>
      </c>
      <c r="O154" s="456" t="s">
        <v>208</v>
      </c>
      <c r="P154" s="457"/>
    </row>
    <row r="155" spans="2:16" ht="16.5" thickBot="1">
      <c r="B155" s="466"/>
      <c r="C155" s="462"/>
      <c r="D155" s="462"/>
      <c r="E155" s="462"/>
      <c r="F155" s="462"/>
      <c r="G155" s="462"/>
      <c r="H155" s="462"/>
      <c r="I155" s="462"/>
      <c r="J155" s="462"/>
      <c r="K155" s="462"/>
      <c r="L155" s="462"/>
      <c r="M155" s="462"/>
      <c r="N155" s="462"/>
      <c r="O155" s="145" t="s">
        <v>209</v>
      </c>
      <c r="P155" s="30" t="s">
        <v>210</v>
      </c>
    </row>
    <row r="156" spans="2:16">
      <c r="B156" s="148" t="s">
        <v>211</v>
      </c>
      <c r="C156" s="146">
        <v>31</v>
      </c>
      <c r="D156" s="8">
        <v>31</v>
      </c>
      <c r="E156" s="8">
        <v>31</v>
      </c>
      <c r="F156" s="8">
        <v>26</v>
      </c>
      <c r="G156" s="8">
        <v>17</v>
      </c>
      <c r="H156" s="8">
        <v>4</v>
      </c>
      <c r="I156" s="168">
        <f>SUM(C156:G156)</f>
        <v>136</v>
      </c>
      <c r="J156" s="8"/>
      <c r="K156" s="8"/>
      <c r="L156" s="8"/>
      <c r="M156" s="8"/>
      <c r="N156" s="168">
        <f>SUM(J156:M156)</f>
        <v>0</v>
      </c>
      <c r="O156" s="167">
        <f>SUM(C156:H156,J156:M156)</f>
        <v>140</v>
      </c>
      <c r="P156" s="169">
        <f>I156+N156</f>
        <v>136</v>
      </c>
    </row>
    <row r="157" spans="2:16" ht="19.5">
      <c r="B157" s="149" t="s">
        <v>485</v>
      </c>
      <c r="C157" s="147">
        <v>1.1741935483870969</v>
      </c>
      <c r="D157" s="10">
        <v>0.6678571428571427</v>
      </c>
      <c r="E157" s="10">
        <v>4.7967741935483863</v>
      </c>
      <c r="F157" s="10">
        <v>8.82</v>
      </c>
      <c r="G157" s="10">
        <v>13.04516129032258</v>
      </c>
      <c r="H157" s="10">
        <v>17.673333333333336</v>
      </c>
      <c r="I157" s="153">
        <f>(C156*C157+D156*D157+E156*E157+F156*F157+G156*G157)/I156</f>
        <v>4.8300831865004064</v>
      </c>
      <c r="J157" s="10"/>
      <c r="K157" s="95"/>
      <c r="L157" s="95"/>
      <c r="M157" s="95"/>
      <c r="N157" s="153"/>
      <c r="O157" s="154">
        <f>(C157*C156+D157*D156+E157*E156+F157*F156+G157*G156+H157*H156+J157*J156+K157*K156+L157*L156+M157*M156)/O156</f>
        <v>5.1970331906956329</v>
      </c>
      <c r="P157" s="161">
        <f>(I157*I156+N157*N156)/P156</f>
        <v>4.8300831865004064</v>
      </c>
    </row>
    <row r="158" spans="2:16" ht="19.5">
      <c r="B158" s="149" t="s">
        <v>212</v>
      </c>
      <c r="C158" s="13">
        <f t="shared" ref="C158:H158" si="60">C156*(13-C157)</f>
        <v>366.6</v>
      </c>
      <c r="D158" s="12">
        <f t="shared" si="60"/>
        <v>382.29642857142858</v>
      </c>
      <c r="E158" s="12">
        <f t="shared" si="60"/>
        <v>254.3</v>
      </c>
      <c r="F158" s="12">
        <f t="shared" si="60"/>
        <v>108.67999999999999</v>
      </c>
      <c r="G158" s="12">
        <f t="shared" si="60"/>
        <v>-0.76774193548386727</v>
      </c>
      <c r="H158" s="12">
        <f t="shared" si="60"/>
        <v>-18.693333333333342</v>
      </c>
      <c r="I158" s="155">
        <f>SUM(C158:G158)</f>
        <v>1111.1086866359449</v>
      </c>
      <c r="J158" s="12">
        <f>J156*(13-J157)</f>
        <v>0</v>
      </c>
      <c r="K158" s="12">
        <f>K156*(13-K157)</f>
        <v>0</v>
      </c>
      <c r="L158" s="12">
        <f>L156*(13-L157)</f>
        <v>0</v>
      </c>
      <c r="M158" s="12">
        <f>M156*(13-M157)</f>
        <v>0</v>
      </c>
      <c r="N158" s="155">
        <f>SUM(J158:M158)</f>
        <v>0</v>
      </c>
      <c r="O158" s="156">
        <f>O156*(13-O157)</f>
        <v>1092.4153533026115</v>
      </c>
      <c r="P158" s="162">
        <f>P156*(13-P157)</f>
        <v>1111.1086866359447</v>
      </c>
    </row>
    <row r="159" spans="2:16" ht="19.5">
      <c r="B159" s="149" t="s">
        <v>213</v>
      </c>
      <c r="C159" s="13">
        <f t="shared" ref="C159:H159" si="61">C156*(17-C157)</f>
        <v>490.6</v>
      </c>
      <c r="D159" s="12">
        <f t="shared" si="61"/>
        <v>506.29642857142852</v>
      </c>
      <c r="E159" s="12">
        <f t="shared" si="61"/>
        <v>378.3</v>
      </c>
      <c r="F159" s="12">
        <f t="shared" si="61"/>
        <v>212.68</v>
      </c>
      <c r="G159" s="12">
        <f t="shared" si="61"/>
        <v>67.232258064516131</v>
      </c>
      <c r="H159" s="12">
        <f t="shared" si="61"/>
        <v>-2.6933333333333422</v>
      </c>
      <c r="I159" s="155">
        <f>SUM(C159:G159)</f>
        <v>1655.1086866359447</v>
      </c>
      <c r="J159" s="12">
        <f>J156*(17-J157)</f>
        <v>0</v>
      </c>
      <c r="K159" s="12">
        <f>K156*(17-K157)</f>
        <v>0</v>
      </c>
      <c r="L159" s="12">
        <f>L156*(17-L157)</f>
        <v>0</v>
      </c>
      <c r="M159" s="12">
        <f>M156*(17-M157)</f>
        <v>0</v>
      </c>
      <c r="N159" s="155">
        <f>SUM(J159:M159)</f>
        <v>0</v>
      </c>
      <c r="O159" s="156">
        <f>O156*(17-O157)</f>
        <v>1652.4153533026115</v>
      </c>
      <c r="P159" s="162">
        <f>P156*(17-P157)</f>
        <v>1655.1086866359447</v>
      </c>
    </row>
    <row r="160" spans="2:16" ht="19.5">
      <c r="B160" s="149" t="s">
        <v>214</v>
      </c>
      <c r="C160" s="17">
        <f t="shared" ref="C160:H160" si="62">C156*(18-C157)</f>
        <v>521.59999999999991</v>
      </c>
      <c r="D160" s="16">
        <f t="shared" si="62"/>
        <v>537.29642857142858</v>
      </c>
      <c r="E160" s="16">
        <f t="shared" si="62"/>
        <v>409.3</v>
      </c>
      <c r="F160" s="16">
        <f t="shared" si="62"/>
        <v>238.68</v>
      </c>
      <c r="G160" s="16">
        <f t="shared" si="62"/>
        <v>84.232258064516131</v>
      </c>
      <c r="H160" s="16">
        <f t="shared" si="62"/>
        <v>1.3066666666666578</v>
      </c>
      <c r="I160" s="155">
        <f>SUM(C160:G160)</f>
        <v>1791.1086866359447</v>
      </c>
      <c r="J160" s="16">
        <f>J156*(18-J157)</f>
        <v>0</v>
      </c>
      <c r="K160" s="16">
        <f>K156*(18-K157)</f>
        <v>0</v>
      </c>
      <c r="L160" s="16">
        <f>L156*(18-L157)</f>
        <v>0</v>
      </c>
      <c r="M160" s="16">
        <f>M156*(18-M157)</f>
        <v>0</v>
      </c>
      <c r="N160" s="155">
        <f>SUM(J160:M160)</f>
        <v>0</v>
      </c>
      <c r="O160" s="157">
        <f>O156*(18-O157)</f>
        <v>1792.4153533026115</v>
      </c>
      <c r="P160" s="163">
        <f>P156*(18-P157)</f>
        <v>1791.1086866359447</v>
      </c>
    </row>
    <row r="161" spans="2:16" ht="20.25" thickBot="1">
      <c r="B161" s="347" t="s">
        <v>215</v>
      </c>
      <c r="C161" s="21">
        <f t="shared" ref="C161:H161" si="63">C156*(19-C157)</f>
        <v>552.59999999999991</v>
      </c>
      <c r="D161" s="20">
        <f t="shared" si="63"/>
        <v>568.29642857142858</v>
      </c>
      <c r="E161" s="20">
        <f t="shared" si="63"/>
        <v>440.3</v>
      </c>
      <c r="F161" s="20">
        <f t="shared" si="63"/>
        <v>264.68</v>
      </c>
      <c r="G161" s="20">
        <f t="shared" si="63"/>
        <v>101.23225806451613</v>
      </c>
      <c r="H161" s="20">
        <f t="shared" si="63"/>
        <v>5.3066666666666578</v>
      </c>
      <c r="I161" s="164">
        <f>SUM(C161:G161)</f>
        <v>1927.1086866359447</v>
      </c>
      <c r="J161" s="20">
        <f>J156*(19-J157)</f>
        <v>0</v>
      </c>
      <c r="K161" s="20">
        <f>K156*(19-K157)</f>
        <v>0</v>
      </c>
      <c r="L161" s="20">
        <f>L156*(19-L157)</f>
        <v>0</v>
      </c>
      <c r="M161" s="20">
        <f>M156*(19-M157)</f>
        <v>0</v>
      </c>
      <c r="N161" s="164">
        <f>SUM(J161:M161)</f>
        <v>0</v>
      </c>
      <c r="O161" s="165">
        <f>O156*(19-O157)</f>
        <v>1932.4153533026115</v>
      </c>
      <c r="P161" s="166">
        <f>P156*(19-P157)</f>
        <v>1927.1086866359447</v>
      </c>
    </row>
    <row r="162" spans="2:16" ht="15.75" thickBot="1"/>
    <row r="163" spans="2:16" ht="24" thickBot="1">
      <c r="B163" s="463" t="s">
        <v>401</v>
      </c>
      <c r="C163" s="482"/>
      <c r="D163" s="482"/>
      <c r="E163" s="482"/>
      <c r="F163" s="482"/>
      <c r="G163" s="482"/>
      <c r="H163" s="482"/>
      <c r="I163" s="482"/>
      <c r="J163" s="482"/>
      <c r="K163" s="482"/>
      <c r="L163" s="483" t="s">
        <v>253</v>
      </c>
      <c r="M163" s="485"/>
      <c r="N163" s="485"/>
      <c r="O163" s="485" t="s">
        <v>253</v>
      </c>
      <c r="P163" s="486"/>
    </row>
    <row r="164" spans="2:16" ht="15.75">
      <c r="B164" s="465" t="s">
        <v>195</v>
      </c>
      <c r="C164" s="461" t="s">
        <v>196</v>
      </c>
      <c r="D164" s="461" t="s">
        <v>197</v>
      </c>
      <c r="E164" s="461" t="s">
        <v>198</v>
      </c>
      <c r="F164" s="461" t="s">
        <v>199</v>
      </c>
      <c r="G164" s="461" t="s">
        <v>200</v>
      </c>
      <c r="H164" s="461" t="s">
        <v>201</v>
      </c>
      <c r="I164" s="467" t="s">
        <v>202</v>
      </c>
      <c r="J164" s="461" t="s">
        <v>203</v>
      </c>
      <c r="K164" s="461" t="s">
        <v>204</v>
      </c>
      <c r="L164" s="461" t="s">
        <v>205</v>
      </c>
      <c r="M164" s="461" t="s">
        <v>206</v>
      </c>
      <c r="N164" s="467" t="s">
        <v>207</v>
      </c>
      <c r="O164" s="456" t="s">
        <v>392</v>
      </c>
      <c r="P164" s="457"/>
    </row>
    <row r="165" spans="2:16" ht="16.5" thickBot="1">
      <c r="B165" s="466"/>
      <c r="C165" s="462"/>
      <c r="D165" s="462"/>
      <c r="E165" s="462"/>
      <c r="F165" s="462"/>
      <c r="G165" s="462"/>
      <c r="H165" s="462"/>
      <c r="I165" s="462"/>
      <c r="J165" s="462"/>
      <c r="K165" s="462"/>
      <c r="L165" s="462"/>
      <c r="M165" s="462"/>
      <c r="N165" s="462"/>
      <c r="O165" s="145" t="s">
        <v>234</v>
      </c>
      <c r="P165" s="30" t="s">
        <v>235</v>
      </c>
    </row>
    <row r="166" spans="2:16">
      <c r="B166" s="148" t="s">
        <v>211</v>
      </c>
      <c r="C166" s="146">
        <v>31</v>
      </c>
      <c r="D166" s="8">
        <v>28</v>
      </c>
      <c r="E166" s="8">
        <v>31</v>
      </c>
      <c r="F166" s="8">
        <v>30</v>
      </c>
      <c r="G166" s="8">
        <v>25</v>
      </c>
      <c r="H166" s="8">
        <v>0</v>
      </c>
      <c r="I166" s="168">
        <f>SUM(C166:H166)</f>
        <v>145</v>
      </c>
      <c r="J166" s="8">
        <v>26</v>
      </c>
      <c r="K166" s="8">
        <v>31</v>
      </c>
      <c r="L166" s="8">
        <v>30</v>
      </c>
      <c r="M166" s="8">
        <v>31</v>
      </c>
      <c r="N166" s="168">
        <f>SUM(J166:M166)</f>
        <v>118</v>
      </c>
      <c r="O166" s="167">
        <f>SUM(C166:H166,J166:M166)</f>
        <v>263</v>
      </c>
      <c r="P166" s="169">
        <f>I166+N166</f>
        <v>263</v>
      </c>
    </row>
    <row r="167" spans="2:16" ht="19.5">
      <c r="B167" s="149" t="s">
        <v>485</v>
      </c>
      <c r="C167" s="147">
        <v>-4</v>
      </c>
      <c r="D167" s="10">
        <v>-2.5</v>
      </c>
      <c r="E167" s="10">
        <v>1.4</v>
      </c>
      <c r="F167" s="10">
        <v>6</v>
      </c>
      <c r="G167" s="10">
        <v>11.6</v>
      </c>
      <c r="H167" s="10">
        <v>0</v>
      </c>
      <c r="I167" s="153">
        <f>(C166*C167+D166*D167+E166*E167+F166*F167+G166*G167)/I166</f>
        <v>2.202758620689655</v>
      </c>
      <c r="J167" s="10">
        <v>12</v>
      </c>
      <c r="K167" s="95">
        <v>6.7</v>
      </c>
      <c r="L167" s="95">
        <v>1.2</v>
      </c>
      <c r="M167" s="95">
        <v>-2.1</v>
      </c>
      <c r="N167" s="153">
        <f>(J166*J167+K166*K167+L166*L167+M166*M167)/N166</f>
        <v>4.1576271186440676</v>
      </c>
      <c r="O167" s="154">
        <f>(C167*C166+D167*D166+E167*E166+F167*F166+G167*G166+H167*H166+J167*J166+K167*K166+L167*L166+M167*M166)/O166</f>
        <v>3.0798479087452471</v>
      </c>
      <c r="P167" s="161">
        <f>(I167*I166+N167*N166)/P166</f>
        <v>3.0798479087452471</v>
      </c>
    </row>
    <row r="168" spans="2:16" ht="19.5">
      <c r="B168" s="149" t="s">
        <v>212</v>
      </c>
      <c r="C168" s="13">
        <f t="shared" ref="C168:H168" si="64">C166*(13-C167)</f>
        <v>527</v>
      </c>
      <c r="D168" s="12">
        <f t="shared" si="64"/>
        <v>434</v>
      </c>
      <c r="E168" s="12">
        <f t="shared" si="64"/>
        <v>359.59999999999997</v>
      </c>
      <c r="F168" s="12">
        <f t="shared" si="64"/>
        <v>210</v>
      </c>
      <c r="G168" s="12">
        <f t="shared" si="64"/>
        <v>35.000000000000007</v>
      </c>
      <c r="H168" s="12">
        <f t="shared" si="64"/>
        <v>0</v>
      </c>
      <c r="I168" s="155">
        <f>SUM(C168:G168)</f>
        <v>1565.6</v>
      </c>
      <c r="J168" s="12">
        <f>J166*(13-J167)</f>
        <v>26</v>
      </c>
      <c r="K168" s="12">
        <f>K166*(13-K167)</f>
        <v>195.29999999999998</v>
      </c>
      <c r="L168" s="12">
        <f>L166*(13-L167)</f>
        <v>354</v>
      </c>
      <c r="M168" s="12">
        <f>M166*(13-M167)</f>
        <v>468.09999999999997</v>
      </c>
      <c r="N168" s="155">
        <f>SUM(J168:M168)</f>
        <v>1043.3999999999999</v>
      </c>
      <c r="O168" s="156">
        <f>O166*(13-O167)</f>
        <v>2609</v>
      </c>
      <c r="P168" s="162">
        <f>P166*(13-P167)</f>
        <v>2609</v>
      </c>
    </row>
    <row r="169" spans="2:16" ht="19.5">
      <c r="B169" s="149" t="s">
        <v>213</v>
      </c>
      <c r="C169" s="13">
        <f t="shared" ref="C169:H169" si="65">C166*(17-C167)</f>
        <v>651</v>
      </c>
      <c r="D169" s="12">
        <f t="shared" si="65"/>
        <v>546</v>
      </c>
      <c r="E169" s="12">
        <f t="shared" si="65"/>
        <v>483.59999999999997</v>
      </c>
      <c r="F169" s="12">
        <f t="shared" si="65"/>
        <v>330</v>
      </c>
      <c r="G169" s="12">
        <f t="shared" si="65"/>
        <v>135</v>
      </c>
      <c r="H169" s="12">
        <f t="shared" si="65"/>
        <v>0</v>
      </c>
      <c r="I169" s="155">
        <f>SUM(C169:G169)</f>
        <v>2145.6</v>
      </c>
      <c r="J169" s="12">
        <f>J166*(17-J167)</f>
        <v>130</v>
      </c>
      <c r="K169" s="12">
        <f>K166*(17-K167)</f>
        <v>319.3</v>
      </c>
      <c r="L169" s="12">
        <f>L166*(17-L167)</f>
        <v>474</v>
      </c>
      <c r="M169" s="12">
        <f>M166*(17-M167)</f>
        <v>592.1</v>
      </c>
      <c r="N169" s="155">
        <f>SUM(J169:M169)</f>
        <v>1515.4</v>
      </c>
      <c r="O169" s="156">
        <f>O166*(17-O167)</f>
        <v>3661</v>
      </c>
      <c r="P169" s="162">
        <f>P166*(17-P167)</f>
        <v>3661</v>
      </c>
    </row>
    <row r="170" spans="2:16" ht="19.5">
      <c r="B170" s="149" t="s">
        <v>249</v>
      </c>
      <c r="C170" s="17">
        <f t="shared" ref="C170:H170" si="66">C166*(18-C167)</f>
        <v>682</v>
      </c>
      <c r="D170" s="16">
        <f t="shared" si="66"/>
        <v>574</v>
      </c>
      <c r="E170" s="16">
        <f t="shared" si="66"/>
        <v>514.6</v>
      </c>
      <c r="F170" s="16">
        <f t="shared" si="66"/>
        <v>360</v>
      </c>
      <c r="G170" s="16">
        <f t="shared" si="66"/>
        <v>160</v>
      </c>
      <c r="H170" s="16">
        <f t="shared" si="66"/>
        <v>0</v>
      </c>
      <c r="I170" s="155">
        <f>SUM(C170:G170)</f>
        <v>2290.6</v>
      </c>
      <c r="J170" s="16">
        <f>J166*(18-J167)</f>
        <v>156</v>
      </c>
      <c r="K170" s="16">
        <f>K166*(18-K167)</f>
        <v>350.3</v>
      </c>
      <c r="L170" s="16">
        <f>L166*(18-L167)</f>
        <v>504</v>
      </c>
      <c r="M170" s="16">
        <f>M166*(18-M167)</f>
        <v>623.1</v>
      </c>
      <c r="N170" s="155">
        <f>SUM(J170:M170)</f>
        <v>1633.4</v>
      </c>
      <c r="O170" s="157">
        <f>O166*(18-O167)</f>
        <v>3924</v>
      </c>
      <c r="P170" s="163">
        <f>P166*(18-P167)</f>
        <v>3924</v>
      </c>
    </row>
    <row r="171" spans="2:16" ht="20.25" thickBot="1">
      <c r="B171" s="347" t="s">
        <v>215</v>
      </c>
      <c r="C171" s="21">
        <f t="shared" ref="C171:H171" si="67">C166*(19-C167)</f>
        <v>713</v>
      </c>
      <c r="D171" s="20">
        <f t="shared" si="67"/>
        <v>602</v>
      </c>
      <c r="E171" s="20">
        <f t="shared" si="67"/>
        <v>545.6</v>
      </c>
      <c r="F171" s="20">
        <f t="shared" si="67"/>
        <v>390</v>
      </c>
      <c r="G171" s="20">
        <f t="shared" si="67"/>
        <v>185</v>
      </c>
      <c r="H171" s="20">
        <f t="shared" si="67"/>
        <v>0</v>
      </c>
      <c r="I171" s="164">
        <f>SUM(C171:G171)</f>
        <v>2435.6</v>
      </c>
      <c r="J171" s="20">
        <f>J166*(19-J167)</f>
        <v>182</v>
      </c>
      <c r="K171" s="20">
        <f>K166*(19-K167)</f>
        <v>381.3</v>
      </c>
      <c r="L171" s="20">
        <f>L166*(19-L167)</f>
        <v>534</v>
      </c>
      <c r="M171" s="20">
        <f>M166*(19-M167)</f>
        <v>654.1</v>
      </c>
      <c r="N171" s="164">
        <f>SUM(J171:M171)</f>
        <v>1751.4</v>
      </c>
      <c r="O171" s="165">
        <f>O166*(19-O167)</f>
        <v>4187</v>
      </c>
      <c r="P171" s="166">
        <f>P166*(19-P167)</f>
        <v>4187</v>
      </c>
    </row>
    <row r="172" spans="2:16" ht="15.75" thickBot="1"/>
    <row r="173" spans="2:16" ht="24" thickBot="1">
      <c r="B173" s="170" t="s">
        <v>236</v>
      </c>
      <c r="C173" s="458" t="s">
        <v>237</v>
      </c>
      <c r="D173" s="458"/>
      <c r="E173" s="458"/>
      <c r="F173" s="458"/>
      <c r="G173" s="458"/>
      <c r="H173" s="458"/>
      <c r="I173" s="458"/>
      <c r="J173" s="458"/>
      <c r="K173" s="458"/>
      <c r="L173" s="458"/>
      <c r="M173" s="459"/>
      <c r="N173" s="459"/>
      <c r="O173" s="459"/>
      <c r="P173" s="460"/>
    </row>
    <row r="174" spans="2:16" ht="15.75">
      <c r="B174" s="465" t="s">
        <v>195</v>
      </c>
      <c r="C174" s="461" t="s">
        <v>196</v>
      </c>
      <c r="D174" s="461" t="s">
        <v>197</v>
      </c>
      <c r="E174" s="461" t="s">
        <v>198</v>
      </c>
      <c r="F174" s="461" t="s">
        <v>199</v>
      </c>
      <c r="G174" s="461" t="s">
        <v>200</v>
      </c>
      <c r="H174" s="461" t="s">
        <v>201</v>
      </c>
      <c r="I174" s="467" t="s">
        <v>202</v>
      </c>
      <c r="J174" s="461" t="s">
        <v>203</v>
      </c>
      <c r="K174" s="461" t="s">
        <v>204</v>
      </c>
      <c r="L174" s="461" t="s">
        <v>205</v>
      </c>
      <c r="M174" s="461" t="s">
        <v>206</v>
      </c>
      <c r="N174" s="467" t="s">
        <v>207</v>
      </c>
      <c r="O174" s="456" t="s">
        <v>208</v>
      </c>
      <c r="P174" s="457"/>
    </row>
    <row r="175" spans="2:16" ht="16.5" thickBot="1">
      <c r="B175" s="466"/>
      <c r="C175" s="462"/>
      <c r="D175" s="462"/>
      <c r="E175" s="462"/>
      <c r="F175" s="462"/>
      <c r="G175" s="462"/>
      <c r="H175" s="462"/>
      <c r="I175" s="462"/>
      <c r="J175" s="462"/>
      <c r="K175" s="462"/>
      <c r="L175" s="462"/>
      <c r="M175" s="462"/>
      <c r="N175" s="462"/>
      <c r="O175" s="145" t="s">
        <v>234</v>
      </c>
      <c r="P175" s="30" t="s">
        <v>235</v>
      </c>
    </row>
    <row r="176" spans="2:16" ht="15.75">
      <c r="B176" s="174">
        <v>2000</v>
      </c>
      <c r="C176" s="173">
        <f t="shared" ref="C176:P176" si="68">C11/C$171</f>
        <v>0.94333800841514714</v>
      </c>
      <c r="D176" s="172">
        <f t="shared" si="68"/>
        <v>0.80282392026578087</v>
      </c>
      <c r="E176" s="172">
        <f t="shared" si="68"/>
        <v>0.86968475073313767</v>
      </c>
      <c r="F176" s="172">
        <f t="shared" si="68"/>
        <v>0.46589743589743587</v>
      </c>
      <c r="G176" s="172">
        <f t="shared" si="68"/>
        <v>0.19243243243243247</v>
      </c>
      <c r="H176" s="172"/>
      <c r="I176" s="172">
        <f t="shared" si="68"/>
        <v>0.75862210543603226</v>
      </c>
      <c r="J176" s="172">
        <f t="shared" si="68"/>
        <v>0.51043956043956051</v>
      </c>
      <c r="K176" s="172">
        <f t="shared" si="68"/>
        <v>0.41279832153160229</v>
      </c>
      <c r="L176" s="172">
        <f t="shared" si="68"/>
        <v>0.71104868913857677</v>
      </c>
      <c r="M176" s="172">
        <f t="shared" si="68"/>
        <v>0.86317076899556644</v>
      </c>
      <c r="N176" s="172">
        <f t="shared" si="68"/>
        <v>0.68208290510448777</v>
      </c>
      <c r="O176" s="360">
        <f t="shared" si="68"/>
        <v>0.72818246954860288</v>
      </c>
      <c r="P176" s="358">
        <f t="shared" si="68"/>
        <v>0.72660616192978256</v>
      </c>
    </row>
    <row r="177" spans="2:16" ht="15.75">
      <c r="B177" s="175">
        <v>2001</v>
      </c>
      <c r="C177" s="34">
        <f t="shared" ref="C177:P177" si="69">C21/C$171</f>
        <v>0.87587657784011219</v>
      </c>
      <c r="D177" s="33">
        <f t="shared" si="69"/>
        <v>0.84568106312292357</v>
      </c>
      <c r="E177" s="33">
        <f t="shared" si="69"/>
        <v>0.83321114369501459</v>
      </c>
      <c r="F177" s="33">
        <f t="shared" si="69"/>
        <v>0.87717948717948713</v>
      </c>
      <c r="G177" s="33">
        <f t="shared" si="69"/>
        <v>7.9459459459459467E-2</v>
      </c>
      <c r="H177" s="33"/>
      <c r="I177" s="33">
        <f t="shared" si="69"/>
        <v>0.7985711939563146</v>
      </c>
      <c r="J177" s="33">
        <f t="shared" si="69"/>
        <v>0.91494505494505496</v>
      </c>
      <c r="K177" s="33">
        <f t="shared" si="69"/>
        <v>0.40168185240645304</v>
      </c>
      <c r="L177" s="33">
        <f t="shared" si="69"/>
        <v>0.96011235955056184</v>
      </c>
      <c r="M177" s="33">
        <f t="shared" si="69"/>
        <v>1.0827090658920653</v>
      </c>
      <c r="N177" s="33">
        <f t="shared" si="69"/>
        <v>0.87962846312811493</v>
      </c>
      <c r="O177" s="171">
        <f t="shared" si="69"/>
        <v>0.84090787922679255</v>
      </c>
      <c r="P177" s="35">
        <f t="shared" si="69"/>
        <v>0.8324770218109816</v>
      </c>
    </row>
    <row r="178" spans="2:16" ht="15.75">
      <c r="B178" s="175">
        <v>2002</v>
      </c>
      <c r="C178" s="34">
        <f t="shared" ref="C178:P178" si="70">C31/C$171</f>
        <v>0.87391304347826093</v>
      </c>
      <c r="D178" s="33">
        <f t="shared" si="70"/>
        <v>0.72093023255813948</v>
      </c>
      <c r="E178" s="33">
        <f t="shared" si="70"/>
        <v>0.79545454545454541</v>
      </c>
      <c r="F178" s="33">
        <f t="shared" si="70"/>
        <v>0.81794871794871793</v>
      </c>
      <c r="G178" s="33">
        <f t="shared" si="70"/>
        <v>0</v>
      </c>
      <c r="H178" s="33"/>
      <c r="I178" s="33">
        <f t="shared" si="70"/>
        <v>0.74318443094104125</v>
      </c>
      <c r="J178" s="33">
        <f t="shared" si="70"/>
        <v>0.90934065934065933</v>
      </c>
      <c r="K178" s="33">
        <f t="shared" si="70"/>
        <v>0.97875688434303687</v>
      </c>
      <c r="L178" s="33">
        <f t="shared" si="70"/>
        <v>0.7640449438202247</v>
      </c>
      <c r="M178" s="33">
        <f t="shared" si="70"/>
        <v>1.0379146919431279</v>
      </c>
      <c r="N178" s="33">
        <f t="shared" si="70"/>
        <v>0.92817174831563309</v>
      </c>
      <c r="O178" s="171">
        <f t="shared" si="70"/>
        <v>0.82056364939097204</v>
      </c>
      <c r="P178" s="35">
        <f t="shared" si="70"/>
        <v>0.82056364939097204</v>
      </c>
    </row>
    <row r="179" spans="2:16">
      <c r="B179" s="175">
        <v>2003</v>
      </c>
      <c r="C179" s="34">
        <f t="shared" ref="C179:P179" si="71">C41/C$171</f>
        <v>0.91739130434782612</v>
      </c>
      <c r="D179" s="33">
        <f t="shared" si="71"/>
        <v>1.0325581395348837</v>
      </c>
      <c r="E179" s="33">
        <f t="shared" si="71"/>
        <v>0.8125</v>
      </c>
      <c r="F179" s="33">
        <f t="shared" si="71"/>
        <v>0.75512820512820511</v>
      </c>
      <c r="G179" s="33">
        <f t="shared" si="71"/>
        <v>0.16216216216216217</v>
      </c>
      <c r="H179" s="33"/>
      <c r="I179" s="33">
        <f t="shared" si="71"/>
        <v>0.83901297421579901</v>
      </c>
      <c r="J179" s="33">
        <f t="shared" si="71"/>
        <v>0.37362637362637363</v>
      </c>
      <c r="K179" s="33">
        <f t="shared" si="71"/>
        <v>1.0406504065040649</v>
      </c>
      <c r="L179" s="33">
        <f t="shared" si="71"/>
        <v>0.7696629213483146</v>
      </c>
      <c r="M179" s="33">
        <f t="shared" si="71"/>
        <v>0.90995260663507094</v>
      </c>
      <c r="N179" s="33">
        <f t="shared" si="71"/>
        <v>0.83989950896425714</v>
      </c>
      <c r="O179" s="33">
        <f t="shared" si="71"/>
        <v>0.83938380702173399</v>
      </c>
      <c r="P179" s="35">
        <f t="shared" si="71"/>
        <v>0.83938380702173399</v>
      </c>
    </row>
    <row r="180" spans="2:16">
      <c r="B180" s="175">
        <v>2004</v>
      </c>
      <c r="C180" s="34">
        <f>C51/C$171</f>
        <v>0.97826086956521741</v>
      </c>
      <c r="D180" s="33">
        <f t="shared" ref="D180:P180" si="72">D51/D$171</f>
        <v>0.87192691029900349</v>
      </c>
      <c r="E180" s="33">
        <f t="shared" si="72"/>
        <v>0.90340909090909094</v>
      </c>
      <c r="F180" s="33">
        <f t="shared" si="72"/>
        <v>0.6217948717948717</v>
      </c>
      <c r="G180" s="33">
        <f t="shared" si="72"/>
        <v>0.68108108108108112</v>
      </c>
      <c r="H180" s="33"/>
      <c r="I180" s="33">
        <f t="shared" si="72"/>
        <v>0.85555920512399419</v>
      </c>
      <c r="J180" s="33">
        <f t="shared" si="72"/>
        <v>0.43406593406593408</v>
      </c>
      <c r="K180" s="33">
        <f t="shared" si="72"/>
        <v>0.71544715447154472</v>
      </c>
      <c r="L180" s="33">
        <f t="shared" si="72"/>
        <v>0.8314606741573034</v>
      </c>
      <c r="M180" s="33">
        <f t="shared" si="72"/>
        <v>0.9146919431279622</v>
      </c>
      <c r="N180" s="33">
        <f t="shared" si="72"/>
        <v>0.79599177800616638</v>
      </c>
      <c r="O180" s="33">
        <f t="shared" si="72"/>
        <v>0.83064246477191306</v>
      </c>
      <c r="P180" s="35">
        <f t="shared" si="72"/>
        <v>0.83064246477191306</v>
      </c>
    </row>
    <row r="181" spans="2:16">
      <c r="B181" s="175">
        <f>B180+1</f>
        <v>2005</v>
      </c>
      <c r="C181" s="34">
        <f>C61/C$171</f>
        <v>0.81739130434782614</v>
      </c>
      <c r="D181" s="33">
        <f t="shared" ref="D181:P181" si="73">D61/D$171</f>
        <v>1.0232558139534884</v>
      </c>
      <c r="E181" s="33">
        <f t="shared" si="73"/>
        <v>0.94886363636363624</v>
      </c>
      <c r="F181" s="33">
        <f t="shared" si="73"/>
        <v>0.66153846153846152</v>
      </c>
      <c r="G181" s="33">
        <f t="shared" si="73"/>
        <v>0.71351351351351355</v>
      </c>
      <c r="H181" s="33"/>
      <c r="I181" s="33">
        <f t="shared" si="73"/>
        <v>0.86487929052389556</v>
      </c>
      <c r="J181" s="33">
        <f t="shared" si="73"/>
        <v>0.36813186813186816</v>
      </c>
      <c r="K181" s="33">
        <f t="shared" si="73"/>
        <v>0.72357723577235777</v>
      </c>
      <c r="L181" s="33">
        <f t="shared" si="73"/>
        <v>0.9157303370786517</v>
      </c>
      <c r="M181" s="33">
        <f t="shared" si="73"/>
        <v>0.94312796208530802</v>
      </c>
      <c r="N181" s="33">
        <f t="shared" si="73"/>
        <v>0.82722393513760428</v>
      </c>
      <c r="O181" s="33">
        <f t="shared" si="73"/>
        <v>0.85856221638404595</v>
      </c>
      <c r="P181" s="35">
        <f t="shared" si="73"/>
        <v>0.84912825411989501</v>
      </c>
    </row>
    <row r="182" spans="2:16">
      <c r="B182" s="175">
        <f t="shared" ref="B182:B189" si="74">B181+1</f>
        <v>2006</v>
      </c>
      <c r="C182" s="34">
        <f>C71/C$171</f>
        <v>1.0304347826086955</v>
      </c>
      <c r="D182" s="33">
        <f t="shared" ref="D182:P182" si="75">D71/D$171</f>
        <v>0.99534883720930223</v>
      </c>
      <c r="E182" s="33">
        <f t="shared" si="75"/>
        <v>1.0113636363636365</v>
      </c>
      <c r="F182" s="33">
        <f t="shared" si="75"/>
        <v>0.64743589743589747</v>
      </c>
      <c r="G182" s="33">
        <f t="shared" si="75"/>
        <v>0.4102702702702703</v>
      </c>
      <c r="H182" s="33"/>
      <c r="I182" s="33">
        <f t="shared" si="75"/>
        <v>0.90905731647232713</v>
      </c>
      <c r="J182" s="33">
        <f t="shared" si="75"/>
        <v>0</v>
      </c>
      <c r="K182" s="33">
        <f t="shared" si="75"/>
        <v>0.55232100708103848</v>
      </c>
      <c r="L182" s="33">
        <f t="shared" si="75"/>
        <v>0.7247191011235955</v>
      </c>
      <c r="M182" s="33">
        <f t="shared" si="75"/>
        <v>0.80568720379146919</v>
      </c>
      <c r="N182" s="33">
        <f t="shared" si="75"/>
        <v>0.64211487952495139</v>
      </c>
      <c r="O182" s="33">
        <f t="shared" si="75"/>
        <v>0.80718891807977067</v>
      </c>
      <c r="P182" s="35">
        <f t="shared" si="75"/>
        <v>0.79739670408406971</v>
      </c>
    </row>
    <row r="183" spans="2:16">
      <c r="B183" s="175">
        <f t="shared" si="74"/>
        <v>2007</v>
      </c>
      <c r="C183" s="34">
        <f>C81/C$171</f>
        <v>0.68695652173913047</v>
      </c>
      <c r="D183" s="33">
        <f t="shared" ref="D183:P183" si="76">D81/D$171</f>
        <v>0.73953488372093024</v>
      </c>
      <c r="E183" s="33">
        <f t="shared" si="76"/>
        <v>0.73863636363636365</v>
      </c>
      <c r="F183" s="33">
        <f t="shared" si="76"/>
        <v>0.44615384615384618</v>
      </c>
      <c r="G183" s="33">
        <f t="shared" si="76"/>
        <v>0.55135135135135138</v>
      </c>
      <c r="H183" s="33"/>
      <c r="I183" s="33">
        <f t="shared" si="76"/>
        <v>0.66267038922647403</v>
      </c>
      <c r="J183" s="33">
        <f t="shared" si="76"/>
        <v>0</v>
      </c>
      <c r="K183" s="33">
        <f t="shared" si="76"/>
        <v>0.83870967741935487</v>
      </c>
      <c r="L183" s="33">
        <f t="shared" si="76"/>
        <v>0.9662921348314607</v>
      </c>
      <c r="M183" s="33">
        <f t="shared" si="76"/>
        <v>0.94786729857819907</v>
      </c>
      <c r="N183" s="33">
        <f t="shared" si="76"/>
        <v>0.83122073769555782</v>
      </c>
      <c r="O183" s="33">
        <f t="shared" si="76"/>
        <v>0.73317411034153335</v>
      </c>
      <c r="P183" s="35">
        <f t="shared" si="76"/>
        <v>0.73317411034153335</v>
      </c>
    </row>
    <row r="184" spans="2:16">
      <c r="B184" s="175">
        <f t="shared" si="74"/>
        <v>2008</v>
      </c>
      <c r="C184" s="34">
        <f>C91/C$171</f>
        <v>0.78260869565217395</v>
      </c>
      <c r="D184" s="33">
        <f t="shared" ref="D184:P184" si="77">D91/D$171</f>
        <v>0.76744186046511631</v>
      </c>
      <c r="E184" s="33">
        <f t="shared" si="77"/>
        <v>0.86931818181818177</v>
      </c>
      <c r="F184" s="33">
        <f t="shared" si="77"/>
        <v>0.76923076923076927</v>
      </c>
      <c r="G184" s="33">
        <f t="shared" si="77"/>
        <v>0.55135135135135138</v>
      </c>
      <c r="H184" s="33"/>
      <c r="I184" s="33">
        <f t="shared" si="77"/>
        <v>0.77857612087370665</v>
      </c>
      <c r="J184" s="33">
        <f t="shared" si="77"/>
        <v>0.96703296703296704</v>
      </c>
      <c r="K184" s="33">
        <f t="shared" si="77"/>
        <v>0.81300813008130079</v>
      </c>
      <c r="L184" s="33">
        <f t="shared" si="77"/>
        <v>0.7696629213483146</v>
      </c>
      <c r="M184" s="33">
        <f t="shared" si="77"/>
        <v>0.86729857819905221</v>
      </c>
      <c r="N184" s="33">
        <f t="shared" si="77"/>
        <v>0.83607399794450166</v>
      </c>
      <c r="O184" s="33">
        <f t="shared" si="77"/>
        <v>0.8026271793647004</v>
      </c>
      <c r="P184" s="35">
        <f t="shared" si="77"/>
        <v>0.8026271793647004</v>
      </c>
    </row>
    <row r="185" spans="2:16">
      <c r="B185" s="175">
        <f t="shared" si="74"/>
        <v>2009</v>
      </c>
      <c r="C185" s="34">
        <f>C101/C$171</f>
        <v>0.97826086956521741</v>
      </c>
      <c r="D185" s="33">
        <f t="shared" ref="D185:P185" si="78">D101/D$171</f>
        <v>0.91627906976744189</v>
      </c>
      <c r="E185" s="33">
        <f t="shared" si="78"/>
        <v>0.89204545454545447</v>
      </c>
      <c r="F185" s="33">
        <f t="shared" si="78"/>
        <v>0.25769230769230766</v>
      </c>
      <c r="G185" s="33">
        <f t="shared" si="78"/>
        <v>0.614054054054054</v>
      </c>
      <c r="H185" s="33"/>
      <c r="I185" s="33">
        <f t="shared" si="78"/>
        <v>0.80058301855805547</v>
      </c>
      <c r="J185" s="33">
        <f t="shared" si="78"/>
        <v>0</v>
      </c>
      <c r="K185" s="33">
        <f t="shared" si="78"/>
        <v>0.84552845528455289</v>
      </c>
      <c r="L185" s="33">
        <f t="shared" si="78"/>
        <v>0.7865168539325843</v>
      </c>
      <c r="M185" s="33">
        <f t="shared" si="78"/>
        <v>0.94312796208530802</v>
      </c>
      <c r="N185" s="33">
        <f t="shared" si="78"/>
        <v>0.77612195957519703</v>
      </c>
      <c r="O185" s="33">
        <f t="shared" si="78"/>
        <v>0.79871029376641978</v>
      </c>
      <c r="P185" s="35">
        <f t="shared" si="78"/>
        <v>0.79035108669691911</v>
      </c>
    </row>
    <row r="186" spans="2:16">
      <c r="B186" s="175">
        <f t="shared" si="74"/>
        <v>2010</v>
      </c>
      <c r="C186" s="34">
        <f>C111/C$171</f>
        <v>1.017391304347826</v>
      </c>
      <c r="D186" s="33">
        <f t="shared" ref="D186:P186" si="79">D111/D$171</f>
        <v>0.94883720930232551</v>
      </c>
      <c r="E186" s="33">
        <f t="shared" si="79"/>
        <v>0.88068181818181812</v>
      </c>
      <c r="F186" s="33">
        <f t="shared" si="79"/>
        <v>0.71794871794871795</v>
      </c>
      <c r="G186" s="33">
        <f t="shared" si="79"/>
        <v>0.83243243243243248</v>
      </c>
      <c r="H186" s="33"/>
      <c r="I186" s="33">
        <f t="shared" si="79"/>
        <v>0.9078255871243226</v>
      </c>
      <c r="J186" s="33">
        <f t="shared" si="79"/>
        <v>0.86813186813186816</v>
      </c>
      <c r="K186" s="33">
        <f t="shared" si="79"/>
        <v>1.032520325203252</v>
      </c>
      <c r="L186" s="33">
        <f t="shared" si="79"/>
        <v>0.7640449438202247</v>
      </c>
      <c r="M186" s="33">
        <f t="shared" si="79"/>
        <v>1.09478672985782</v>
      </c>
      <c r="N186" s="33">
        <f t="shared" si="79"/>
        <v>0.95683453237410077</v>
      </c>
      <c r="O186" s="33">
        <f t="shared" si="79"/>
        <v>0.93572963935992359</v>
      </c>
      <c r="P186" s="35">
        <f t="shared" si="79"/>
        <v>0.92832577024122287</v>
      </c>
    </row>
    <row r="187" spans="2:16">
      <c r="B187" s="175">
        <f t="shared" si="74"/>
        <v>2011</v>
      </c>
      <c r="C187" s="34">
        <f>C121/C$171</f>
        <v>0.86956521739130432</v>
      </c>
      <c r="D187" s="33">
        <f t="shared" ref="D187:P187" si="80">D121/D$171</f>
        <v>0.94883720930232551</v>
      </c>
      <c r="E187" s="33">
        <f t="shared" si="80"/>
        <v>0.80681818181818177</v>
      </c>
      <c r="F187" s="33">
        <f t="shared" si="80"/>
        <v>0.55128205128205132</v>
      </c>
      <c r="G187" s="33">
        <f t="shared" si="80"/>
        <v>0.32702702702702702</v>
      </c>
      <c r="H187" s="33"/>
      <c r="I187" s="33">
        <f t="shared" si="80"/>
        <v>0.78292823123665622</v>
      </c>
      <c r="J187" s="33">
        <f t="shared" si="80"/>
        <v>0.16483516483516483</v>
      </c>
      <c r="K187" s="33">
        <f t="shared" si="80"/>
        <v>0.8523472331497508</v>
      </c>
      <c r="L187" s="33">
        <f t="shared" si="80"/>
        <v>0.97752808988764039</v>
      </c>
      <c r="M187" s="33">
        <f t="shared" si="80"/>
        <v>0.84360189573459721</v>
      </c>
      <c r="N187" s="33">
        <f t="shared" si="80"/>
        <v>0.81580449925773668</v>
      </c>
      <c r="O187" s="33">
        <f t="shared" si="80"/>
        <v>0.79668020062096967</v>
      </c>
      <c r="P187" s="35">
        <f t="shared" si="80"/>
        <v>0.79668020062096978</v>
      </c>
    </row>
    <row r="188" spans="2:16">
      <c r="B188" s="175">
        <f t="shared" si="74"/>
        <v>2012</v>
      </c>
      <c r="C188" s="34">
        <f>C131/C$171</f>
        <v>0.80869565217391304</v>
      </c>
      <c r="D188" s="33">
        <f t="shared" ref="D188:P188" si="81">D131/D$171</f>
        <v>0.66046511627906968</v>
      </c>
      <c r="E188" s="33">
        <f t="shared" si="81"/>
        <v>0.75568181818181812</v>
      </c>
      <c r="F188" s="33">
        <f t="shared" si="81"/>
        <v>0.76282051282051277</v>
      </c>
      <c r="G188" s="33">
        <f t="shared" si="81"/>
        <v>0.38378378378378381</v>
      </c>
      <c r="H188" s="33"/>
      <c r="I188" s="33">
        <f t="shared" si="81"/>
        <v>0.72056166858269011</v>
      </c>
      <c r="J188" s="33">
        <f t="shared" si="81"/>
        <v>0.37912087912087911</v>
      </c>
      <c r="K188" s="33">
        <f t="shared" si="81"/>
        <v>0.7967479674796748</v>
      </c>
      <c r="L188" s="33">
        <f t="shared" si="81"/>
        <v>0.7921348314606742</v>
      </c>
      <c r="M188" s="33">
        <f t="shared" si="81"/>
        <v>0.78199052132701419</v>
      </c>
      <c r="N188" s="33">
        <f t="shared" si="81"/>
        <v>0.74643142628754133</v>
      </c>
      <c r="O188" s="33">
        <f t="shared" si="81"/>
        <v>0.73138285168378314</v>
      </c>
      <c r="P188" s="35">
        <f t="shared" si="81"/>
        <v>0.73138285168378314</v>
      </c>
    </row>
    <row r="189" spans="2:16">
      <c r="B189" s="175">
        <f t="shared" si="74"/>
        <v>2013</v>
      </c>
      <c r="C189" s="34">
        <f>C141/C$171</f>
        <v>0.73913043478260865</v>
      </c>
      <c r="D189" s="33">
        <f t="shared" ref="D189:P189" si="82">D141/D$171</f>
        <v>0.84186046511627921</v>
      </c>
      <c r="E189" s="33">
        <f t="shared" si="82"/>
        <v>1.0738636363636362</v>
      </c>
      <c r="F189" s="33">
        <f t="shared" si="82"/>
        <v>0.6512820512820513</v>
      </c>
      <c r="G189" s="33">
        <f t="shared" si="82"/>
        <v>0.90810810810810816</v>
      </c>
      <c r="H189" s="33"/>
      <c r="I189" s="33">
        <f t="shared" si="82"/>
        <v>0.83827393660699634</v>
      </c>
      <c r="J189" s="33">
        <f t="shared" si="82"/>
        <v>0.92307692307692313</v>
      </c>
      <c r="K189" s="33">
        <f t="shared" si="82"/>
        <v>0.7967479674796748</v>
      </c>
      <c r="L189" s="33">
        <f t="shared" si="82"/>
        <v>0.8314606741573034</v>
      </c>
      <c r="M189" s="33">
        <f t="shared" si="82"/>
        <v>0.84834123222748814</v>
      </c>
      <c r="N189" s="33">
        <f t="shared" si="82"/>
        <v>0.83972821742605896</v>
      </c>
      <c r="O189" s="33">
        <f t="shared" si="82"/>
        <v>0.85798901361356583</v>
      </c>
      <c r="P189" s="35">
        <f t="shared" si="82"/>
        <v>0.83888225459756383</v>
      </c>
    </row>
    <row r="190" spans="2:16">
      <c r="B190" s="175">
        <f>B189+1</f>
        <v>2014</v>
      </c>
      <c r="C190" s="34">
        <f>C151/C$171</f>
        <v>0.80434782608695654</v>
      </c>
      <c r="D190" s="33">
        <f t="shared" ref="D190:P190" si="83">D151/D$171</f>
        <v>0.77674418604651152</v>
      </c>
      <c r="E190" s="33">
        <f t="shared" si="83"/>
        <v>0.65340909090909083</v>
      </c>
      <c r="F190" s="33">
        <f t="shared" si="83"/>
        <v>0.50769230769230766</v>
      </c>
      <c r="G190" s="33">
        <f t="shared" si="83"/>
        <v>0.69729729729729728</v>
      </c>
      <c r="H190" s="33"/>
      <c r="I190" s="33">
        <f t="shared" si="83"/>
        <v>0.70808014452291013</v>
      </c>
      <c r="J190" s="33">
        <f t="shared" si="83"/>
        <v>0.19267399267399257</v>
      </c>
      <c r="K190" s="33">
        <f t="shared" si="83"/>
        <v>0.51563835097247956</v>
      </c>
      <c r="L190" s="33">
        <f t="shared" si="83"/>
        <v>0.70898876404494382</v>
      </c>
      <c r="M190" s="33">
        <f t="shared" si="83"/>
        <v>0.82204555878306051</v>
      </c>
      <c r="N190" s="33">
        <f t="shared" si="83"/>
        <v>0.65546395448925032</v>
      </c>
      <c r="O190" s="33">
        <f t="shared" si="83"/>
        <v>0.68607106995282374</v>
      </c>
      <c r="P190" s="35">
        <f t="shared" si="83"/>
        <v>0.68607106995282374</v>
      </c>
    </row>
    <row r="191" spans="2:16" ht="15.75" thickBot="1">
      <c r="B191" s="176">
        <f>B190+1</f>
        <v>2015</v>
      </c>
      <c r="C191" s="37">
        <f>C161/C$171</f>
        <v>0.77503506311360437</v>
      </c>
      <c r="D191" s="36">
        <f t="shared" ref="D191:O191" si="84">D161/D$171</f>
        <v>0.94401400094921695</v>
      </c>
      <c r="E191" s="36">
        <f t="shared" si="84"/>
        <v>0.80700146627565983</v>
      </c>
      <c r="F191" s="36">
        <f t="shared" si="84"/>
        <v>0.67866666666666664</v>
      </c>
      <c r="G191" s="36">
        <f t="shared" si="84"/>
        <v>0.54720139494333042</v>
      </c>
      <c r="H191" s="36"/>
      <c r="I191" s="36">
        <f t="shared" si="84"/>
        <v>0.79122544204136336</v>
      </c>
      <c r="J191" s="36">
        <f t="shared" si="84"/>
        <v>0</v>
      </c>
      <c r="K191" s="36">
        <f t="shared" si="84"/>
        <v>0</v>
      </c>
      <c r="L191" s="36">
        <f t="shared" si="84"/>
        <v>0</v>
      </c>
      <c r="M191" s="36">
        <f t="shared" si="84"/>
        <v>0</v>
      </c>
      <c r="N191" s="36">
        <f t="shared" si="84"/>
        <v>0</v>
      </c>
      <c r="O191" s="36">
        <f t="shared" si="84"/>
        <v>0.4615274309296899</v>
      </c>
      <c r="P191" s="38"/>
    </row>
    <row r="192" spans="2:16" ht="15.75" thickBot="1"/>
    <row r="193" spans="2:16" ht="18.75" thickBot="1">
      <c r="B193" s="181" t="s">
        <v>236</v>
      </c>
      <c r="C193" s="478" t="s">
        <v>39</v>
      </c>
      <c r="D193" s="479"/>
      <c r="E193" s="479"/>
      <c r="F193" s="479"/>
      <c r="G193" s="479"/>
      <c r="H193" s="479"/>
      <c r="I193" s="479"/>
      <c r="J193" s="479"/>
      <c r="K193" s="479"/>
      <c r="L193" s="479"/>
      <c r="M193" s="480"/>
      <c r="N193" s="480"/>
      <c r="O193" s="480"/>
      <c r="P193" s="481"/>
    </row>
    <row r="194" spans="2:16" ht="15.75">
      <c r="B194" s="475" t="s">
        <v>195</v>
      </c>
      <c r="C194" s="456" t="s">
        <v>196</v>
      </c>
      <c r="D194" s="456" t="s">
        <v>197</v>
      </c>
      <c r="E194" s="456" t="s">
        <v>198</v>
      </c>
      <c r="F194" s="456" t="s">
        <v>199</v>
      </c>
      <c r="G194" s="456" t="s">
        <v>200</v>
      </c>
      <c r="H194" s="456" t="s">
        <v>201</v>
      </c>
      <c r="I194" s="467" t="s">
        <v>202</v>
      </c>
      <c r="J194" s="456" t="s">
        <v>203</v>
      </c>
      <c r="K194" s="456" t="s">
        <v>204</v>
      </c>
      <c r="L194" s="456" t="s">
        <v>205</v>
      </c>
      <c r="M194" s="456" t="s">
        <v>206</v>
      </c>
      <c r="N194" s="467" t="s">
        <v>207</v>
      </c>
      <c r="O194" s="456" t="s">
        <v>208</v>
      </c>
      <c r="P194" s="457"/>
    </row>
    <row r="195" spans="2:16" ht="16.5" thickBot="1">
      <c r="B195" s="476"/>
      <c r="C195" s="477"/>
      <c r="D195" s="477"/>
      <c r="E195" s="477"/>
      <c r="F195" s="477"/>
      <c r="G195" s="477"/>
      <c r="H195" s="477"/>
      <c r="I195" s="477"/>
      <c r="J195" s="477"/>
      <c r="K195" s="477"/>
      <c r="L195" s="477"/>
      <c r="M195" s="477"/>
      <c r="N195" s="477"/>
      <c r="O195" s="183" t="s">
        <v>234</v>
      </c>
      <c r="P195" s="30" t="s">
        <v>235</v>
      </c>
    </row>
    <row r="196" spans="2:16">
      <c r="B196" s="174">
        <v>2000</v>
      </c>
      <c r="C196" s="184">
        <f t="shared" ref="C196:P196" si="85">C7/C$167</f>
        <v>0.67419354838709689</v>
      </c>
      <c r="D196" s="182">
        <f t="shared" si="85"/>
        <v>-0.93379310344827571</v>
      </c>
      <c r="E196" s="182">
        <f t="shared" si="85"/>
        <v>2.6382488479262678</v>
      </c>
      <c r="F196" s="182">
        <f t="shared" si="85"/>
        <v>1.4842592592592594</v>
      </c>
      <c r="G196" s="182">
        <f t="shared" si="85"/>
        <v>1.1264367816091954</v>
      </c>
      <c r="H196" s="182"/>
      <c r="I196" s="182">
        <f t="shared" si="85"/>
        <v>1.331531948490376</v>
      </c>
      <c r="J196" s="182">
        <f t="shared" si="85"/>
        <v>0.98782051282051275</v>
      </c>
      <c r="K196" s="182">
        <f t="shared" si="85"/>
        <v>1.4539069359086922</v>
      </c>
      <c r="L196" s="182">
        <f t="shared" si="85"/>
        <v>5.2861111111111123</v>
      </c>
      <c r="M196" s="182">
        <f t="shared" si="85"/>
        <v>-0.37480798771121343</v>
      </c>
      <c r="N196" s="182">
        <f t="shared" si="85"/>
        <v>1.4124709371346147</v>
      </c>
      <c r="O196" s="182">
        <f t="shared" si="85"/>
        <v>1.4097536799620134</v>
      </c>
      <c r="P196" s="357">
        <f t="shared" si="85"/>
        <v>1.3739488193695315</v>
      </c>
    </row>
    <row r="197" spans="2:16">
      <c r="B197" s="175">
        <v>2001</v>
      </c>
      <c r="C197" s="87">
        <f t="shared" ref="C197:P197" si="86">C17/C$167</f>
        <v>0.28629032258064524</v>
      </c>
      <c r="D197" s="85">
        <f t="shared" si="86"/>
        <v>-0.32714285714285701</v>
      </c>
      <c r="E197" s="85">
        <f t="shared" si="86"/>
        <v>3.0967741935483875</v>
      </c>
      <c r="F197" s="85">
        <f t="shared" si="86"/>
        <v>1.2661111111111112</v>
      </c>
      <c r="G197" s="85">
        <f t="shared" si="86"/>
        <v>1.2155172413793103</v>
      </c>
      <c r="H197" s="85"/>
      <c r="I197" s="85">
        <f t="shared" si="86"/>
        <v>1.446818475698846</v>
      </c>
      <c r="J197" s="85">
        <f t="shared" si="86"/>
        <v>0.98</v>
      </c>
      <c r="K197" s="85">
        <f t="shared" si="86"/>
        <v>1.6928261916225333</v>
      </c>
      <c r="L197" s="85">
        <f t="shared" si="86"/>
        <v>1.5916666666666666</v>
      </c>
      <c r="M197" s="85">
        <f t="shared" si="86"/>
        <v>1.8310291858678949</v>
      </c>
      <c r="N197" s="85">
        <f t="shared" si="86"/>
        <v>1.0069970785759883</v>
      </c>
      <c r="O197" s="85">
        <f t="shared" si="86"/>
        <v>1.2415507697166952</v>
      </c>
      <c r="P197" s="88">
        <f t="shared" si="86"/>
        <v>1.1835053061682783</v>
      </c>
    </row>
    <row r="198" spans="2:16">
      <c r="B198" s="175">
        <v>2002</v>
      </c>
      <c r="C198" s="87">
        <f t="shared" ref="C198:P198" si="87">C27/C$167</f>
        <v>0.27500000000000002</v>
      </c>
      <c r="D198" s="85">
        <f t="shared" si="87"/>
        <v>-1.4</v>
      </c>
      <c r="E198" s="85">
        <f t="shared" si="87"/>
        <v>3.5714285714285716</v>
      </c>
      <c r="F198" s="85">
        <f t="shared" si="87"/>
        <v>1.3944444444444446</v>
      </c>
      <c r="G198" s="85">
        <f t="shared" si="87"/>
        <v>0</v>
      </c>
      <c r="H198" s="85"/>
      <c r="I198" s="85">
        <f t="shared" si="87"/>
        <v>1.7776951575871425</v>
      </c>
      <c r="J198" s="85">
        <f t="shared" si="87"/>
        <v>0.89374999999999993</v>
      </c>
      <c r="K198" s="85">
        <f t="shared" si="87"/>
        <v>1.0389985556090515</v>
      </c>
      <c r="L198" s="85">
        <f t="shared" si="87"/>
        <v>4.5000000000000009</v>
      </c>
      <c r="M198" s="85">
        <f t="shared" si="87"/>
        <v>1.3809523809523809</v>
      </c>
      <c r="N198" s="85">
        <f t="shared" si="87"/>
        <v>1.0789121192708637</v>
      </c>
      <c r="O198" s="85">
        <f t="shared" si="87"/>
        <v>1.360764687100894</v>
      </c>
      <c r="P198" s="88">
        <f t="shared" si="87"/>
        <v>1.360764687100894</v>
      </c>
    </row>
    <row r="199" spans="2:16">
      <c r="B199" s="175">
        <v>2003</v>
      </c>
      <c r="C199" s="87">
        <f t="shared" ref="C199:P199" si="88">C37/C$167</f>
        <v>0.52500000000000002</v>
      </c>
      <c r="D199" s="85">
        <f t="shared" si="88"/>
        <v>1.28</v>
      </c>
      <c r="E199" s="85">
        <f t="shared" si="88"/>
        <v>3.3571428571428577</v>
      </c>
      <c r="F199" s="85">
        <f t="shared" si="88"/>
        <v>1.2033333333333334</v>
      </c>
      <c r="G199" s="85">
        <f t="shared" si="88"/>
        <v>1.1206896551724139</v>
      </c>
      <c r="H199" s="85"/>
      <c r="I199" s="85">
        <f t="shared" si="88"/>
        <v>0.89471143811312892</v>
      </c>
      <c r="J199" s="85">
        <f t="shared" si="88"/>
        <v>1.0166666666666666</v>
      </c>
      <c r="K199" s="85">
        <f t="shared" si="88"/>
        <v>0.92537313432835822</v>
      </c>
      <c r="L199" s="85">
        <f t="shared" si="88"/>
        <v>4.416666666666667</v>
      </c>
      <c r="M199" s="85">
        <f t="shared" si="88"/>
        <v>9.5238095238095233E-2</v>
      </c>
      <c r="N199" s="85">
        <f t="shared" si="88"/>
        <v>1.101212600816927</v>
      </c>
      <c r="O199" s="85">
        <f t="shared" si="88"/>
        <v>1.0289205872539207</v>
      </c>
      <c r="P199" s="88">
        <f t="shared" si="88"/>
        <v>1.0289205872539207</v>
      </c>
    </row>
    <row r="200" spans="2:16">
      <c r="B200" s="175">
        <v>2004</v>
      </c>
      <c r="C200" s="87">
        <f t="shared" ref="C200:P200" si="89">C47/C$167</f>
        <v>0.875</v>
      </c>
      <c r="D200" s="85">
        <f t="shared" si="89"/>
        <v>-0.36</v>
      </c>
      <c r="E200" s="85">
        <f t="shared" si="89"/>
        <v>2.2142857142857144</v>
      </c>
      <c r="F200" s="85">
        <f t="shared" si="89"/>
        <v>1.55</v>
      </c>
      <c r="G200" s="85">
        <f t="shared" si="89"/>
        <v>0.91379310344827591</v>
      </c>
      <c r="H200" s="85"/>
      <c r="I200" s="85">
        <f t="shared" si="89"/>
        <v>1.4042073161987889</v>
      </c>
      <c r="J200" s="85">
        <f t="shared" si="89"/>
        <v>0.92499999999999993</v>
      </c>
      <c r="K200" s="85">
        <f t="shared" si="89"/>
        <v>1.5223880597014925</v>
      </c>
      <c r="L200" s="85">
        <f t="shared" si="89"/>
        <v>3.5000000000000004</v>
      </c>
      <c r="M200" s="85">
        <f t="shared" si="89"/>
        <v>0.14285714285714285</v>
      </c>
      <c r="N200" s="85">
        <f t="shared" si="89"/>
        <v>1.2825471811227551</v>
      </c>
      <c r="O200" s="85">
        <f t="shared" si="89"/>
        <v>1.3225947120224661</v>
      </c>
      <c r="P200" s="88">
        <f t="shared" si="89"/>
        <v>1.3225947120224661</v>
      </c>
    </row>
    <row r="201" spans="2:16">
      <c r="B201" s="175">
        <f>B200+1</f>
        <v>2005</v>
      </c>
      <c r="C201" s="87">
        <f t="shared" ref="C201:P201" si="90">C57/C$167</f>
        <v>-0.05</v>
      </c>
      <c r="D201" s="85">
        <f t="shared" si="90"/>
        <v>1.2</v>
      </c>
      <c r="E201" s="85">
        <f t="shared" si="90"/>
        <v>1.6428571428571428</v>
      </c>
      <c r="F201" s="85">
        <f t="shared" si="90"/>
        <v>1.7333333333333334</v>
      </c>
      <c r="G201" s="85">
        <f t="shared" si="90"/>
        <v>0.87931034482758619</v>
      </c>
      <c r="H201" s="85"/>
      <c r="I201" s="85">
        <f t="shared" si="90"/>
        <v>1.5418377049560521</v>
      </c>
      <c r="J201" s="85">
        <f t="shared" si="90"/>
        <v>1.0250000000000001</v>
      </c>
      <c r="K201" s="85">
        <f t="shared" si="90"/>
        <v>1.5074626865671641</v>
      </c>
      <c r="L201" s="85">
        <f t="shared" si="90"/>
        <v>2.2500000000000004</v>
      </c>
      <c r="M201" s="85">
        <f t="shared" si="90"/>
        <v>0.42857142857142855</v>
      </c>
      <c r="N201" s="85">
        <f t="shared" si="90"/>
        <v>1.1535614653525492</v>
      </c>
      <c r="O201" s="85">
        <f t="shared" si="90"/>
        <v>1.3459932659932661</v>
      </c>
      <c r="P201" s="88">
        <f t="shared" si="90"/>
        <v>1.2983544303797465</v>
      </c>
    </row>
    <row r="202" spans="2:16">
      <c r="B202" s="175">
        <f t="shared" ref="B202:B210" si="91">B201+1</f>
        <v>2006</v>
      </c>
      <c r="C202" s="87">
        <f t="shared" ref="C202:P202" si="92">C67/C$167</f>
        <v>1.175</v>
      </c>
      <c r="D202" s="85">
        <f t="shared" si="92"/>
        <v>0.96</v>
      </c>
      <c r="E202" s="85">
        <f t="shared" si="92"/>
        <v>0.85714285714285721</v>
      </c>
      <c r="F202" s="85">
        <f t="shared" si="92"/>
        <v>1.4833333333333334</v>
      </c>
      <c r="G202" s="85">
        <f t="shared" si="92"/>
        <v>1.0431034482758621</v>
      </c>
      <c r="H202" s="85"/>
      <c r="I202" s="85">
        <f t="shared" si="92"/>
        <v>0.64817713768872176</v>
      </c>
      <c r="J202" s="85">
        <f t="shared" si="92"/>
        <v>0</v>
      </c>
      <c r="K202" s="85">
        <f t="shared" si="92"/>
        <v>1.6268656716417911</v>
      </c>
      <c r="L202" s="85">
        <f t="shared" si="92"/>
        <v>5.083333333333333</v>
      </c>
      <c r="M202" s="85">
        <f t="shared" si="92"/>
        <v>-0.95238095238095233</v>
      </c>
      <c r="N202" s="85">
        <f t="shared" si="92"/>
        <v>1.4608244186101</v>
      </c>
      <c r="O202" s="85">
        <f t="shared" si="92"/>
        <v>1.1353771661569827</v>
      </c>
      <c r="P202" s="88">
        <f t="shared" si="92"/>
        <v>1.0797130933750654</v>
      </c>
    </row>
    <row r="203" spans="2:16">
      <c r="B203" s="175">
        <f t="shared" si="91"/>
        <v>2007</v>
      </c>
      <c r="C203" s="87">
        <f t="shared" ref="C203:P203" si="93">C77/C$167</f>
        <v>-0.8</v>
      </c>
      <c r="D203" s="85">
        <f t="shared" si="93"/>
        <v>-1.24</v>
      </c>
      <c r="E203" s="85">
        <f t="shared" si="93"/>
        <v>4.2857142857142856</v>
      </c>
      <c r="F203" s="85">
        <f t="shared" si="93"/>
        <v>1.7166666666666668</v>
      </c>
      <c r="G203" s="85">
        <f t="shared" si="93"/>
        <v>1.0517241379310345</v>
      </c>
      <c r="H203" s="85"/>
      <c r="I203" s="85">
        <f t="shared" si="93"/>
        <v>2.7638071383844713</v>
      </c>
      <c r="J203" s="85">
        <f t="shared" si="93"/>
        <v>0</v>
      </c>
      <c r="K203" s="85">
        <f t="shared" si="93"/>
        <v>1</v>
      </c>
      <c r="L203" s="85">
        <f t="shared" si="93"/>
        <v>1.5</v>
      </c>
      <c r="M203" s="85">
        <f t="shared" si="93"/>
        <v>0.47619047619047616</v>
      </c>
      <c r="N203" s="85">
        <f t="shared" si="93"/>
        <v>0.54518276939801613</v>
      </c>
      <c r="O203" s="85">
        <f t="shared" si="93"/>
        <v>1.467543675751223</v>
      </c>
      <c r="P203" s="88">
        <f t="shared" si="93"/>
        <v>1.467543675751223</v>
      </c>
    </row>
    <row r="204" spans="2:16">
      <c r="B204" s="175">
        <f t="shared" si="91"/>
        <v>2008</v>
      </c>
      <c r="C204" s="87">
        <f t="shared" ref="C204:P204" si="94">C87/C$167</f>
        <v>-0.25</v>
      </c>
      <c r="D204" s="85">
        <f t="shared" si="94"/>
        <v>-1</v>
      </c>
      <c r="E204" s="85">
        <f t="shared" si="94"/>
        <v>2.6428571428571432</v>
      </c>
      <c r="F204" s="85">
        <f t="shared" si="94"/>
        <v>1.5</v>
      </c>
      <c r="G204" s="85">
        <f t="shared" si="94"/>
        <v>1.0517241379310345</v>
      </c>
      <c r="H204" s="85"/>
      <c r="I204" s="85">
        <f t="shared" si="94"/>
        <v>2.2486954706741811</v>
      </c>
      <c r="J204" s="85">
        <f t="shared" si="94"/>
        <v>0.85</v>
      </c>
      <c r="K204" s="85">
        <f t="shared" si="94"/>
        <v>1.3432835820895521</v>
      </c>
      <c r="L204" s="85">
        <f t="shared" si="94"/>
        <v>4.416666666666667</v>
      </c>
      <c r="M204" s="85">
        <f t="shared" si="94"/>
        <v>-0.33333333333333331</v>
      </c>
      <c r="N204" s="85">
        <f t="shared" si="94"/>
        <v>1.4253064760351757</v>
      </c>
      <c r="O204" s="85">
        <f t="shared" si="94"/>
        <v>1.7514929774578898</v>
      </c>
      <c r="P204" s="88">
        <f t="shared" si="94"/>
        <v>1.7514929774578898</v>
      </c>
    </row>
    <row r="205" spans="2:16">
      <c r="B205" s="175">
        <f t="shared" si="91"/>
        <v>2009</v>
      </c>
      <c r="C205" s="87">
        <f t="shared" ref="C205:P205" si="95">C97/C$167</f>
        <v>0.875</v>
      </c>
      <c r="D205" s="85">
        <f t="shared" si="95"/>
        <v>0.27999999999999997</v>
      </c>
      <c r="E205" s="85">
        <f t="shared" si="95"/>
        <v>2.3571428571428572</v>
      </c>
      <c r="F205" s="85">
        <f t="shared" si="95"/>
        <v>2.0500000000000003</v>
      </c>
      <c r="G205" s="85">
        <f t="shared" si="95"/>
        <v>1.0258620689655173</v>
      </c>
      <c r="H205" s="85"/>
      <c r="I205" s="85">
        <f t="shared" si="95"/>
        <v>1.3097776305779951</v>
      </c>
      <c r="J205" s="85">
        <f t="shared" si="95"/>
        <v>0</v>
      </c>
      <c r="K205" s="85">
        <f t="shared" si="95"/>
        <v>0.9850746268656716</v>
      </c>
      <c r="L205" s="85">
        <f t="shared" si="95"/>
        <v>4.166666666666667</v>
      </c>
      <c r="M205" s="85">
        <f t="shared" si="95"/>
        <v>0.42857142857142855</v>
      </c>
      <c r="N205" s="85">
        <f t="shared" si="95"/>
        <v>0.81196845523426642</v>
      </c>
      <c r="O205" s="85">
        <f t="shared" si="95"/>
        <v>1.071329044224193</v>
      </c>
      <c r="P205" s="88">
        <f t="shared" si="95"/>
        <v>1.0034211775878443</v>
      </c>
    </row>
    <row r="206" spans="2:16">
      <c r="B206" s="175">
        <f t="shared" si="91"/>
        <v>2010</v>
      </c>
      <c r="C206" s="87">
        <f t="shared" ref="C206:P206" si="96">C107/C$167</f>
        <v>1.1000000000000001</v>
      </c>
      <c r="D206" s="85">
        <f t="shared" si="96"/>
        <v>0.55999999999999994</v>
      </c>
      <c r="E206" s="85">
        <f t="shared" si="96"/>
        <v>2.5</v>
      </c>
      <c r="F206" s="85">
        <f t="shared" si="96"/>
        <v>1.3</v>
      </c>
      <c r="G206" s="85">
        <f t="shared" si="96"/>
        <v>0.97413793103448287</v>
      </c>
      <c r="H206" s="85"/>
      <c r="I206" s="85">
        <f t="shared" si="96"/>
        <v>1.1900902154502657</v>
      </c>
      <c r="J206" s="85">
        <f t="shared" si="96"/>
        <v>0.92499999999999993</v>
      </c>
      <c r="K206" s="85">
        <f t="shared" si="96"/>
        <v>0.94029850746268651</v>
      </c>
      <c r="L206" s="85">
        <f t="shared" si="96"/>
        <v>4.5000000000000009</v>
      </c>
      <c r="M206" s="85">
        <f t="shared" si="96"/>
        <v>1.9523809523809521</v>
      </c>
      <c r="N206" s="85">
        <f t="shared" si="96"/>
        <v>0.97110680799021598</v>
      </c>
      <c r="O206" s="85">
        <f t="shared" si="96"/>
        <v>1.1210871056241427</v>
      </c>
      <c r="P206" s="88">
        <f t="shared" si="96"/>
        <v>1.0596506222822013</v>
      </c>
    </row>
    <row r="207" spans="2:16">
      <c r="B207" s="175">
        <f t="shared" si="91"/>
        <v>2011</v>
      </c>
      <c r="C207" s="87">
        <f t="shared" ref="C207:P207" si="97">C117/C$167</f>
        <v>0.25</v>
      </c>
      <c r="D207" s="85">
        <f t="shared" si="97"/>
        <v>0.55999999999999994</v>
      </c>
      <c r="E207" s="85">
        <f t="shared" si="97"/>
        <v>3.4285714285714288</v>
      </c>
      <c r="F207" s="85">
        <f t="shared" si="97"/>
        <v>1.7333333333333334</v>
      </c>
      <c r="G207" s="85">
        <f t="shared" si="97"/>
        <v>0.59482758620689657</v>
      </c>
      <c r="H207" s="85"/>
      <c r="I207" s="85">
        <f t="shared" si="97"/>
        <v>1.4114876852431644</v>
      </c>
      <c r="J207" s="85">
        <f t="shared" si="97"/>
        <v>1.0833333333333333</v>
      </c>
      <c r="K207" s="85">
        <f t="shared" si="97"/>
        <v>0.97014925373134331</v>
      </c>
      <c r="L207" s="85">
        <f t="shared" si="97"/>
        <v>1.3333333333333335</v>
      </c>
      <c r="M207" s="85">
        <f t="shared" si="97"/>
        <v>-0.5714285714285714</v>
      </c>
      <c r="N207" s="85">
        <f t="shared" si="97"/>
        <v>0.83450610609900921</v>
      </c>
      <c r="O207" s="85">
        <f t="shared" si="97"/>
        <v>1.0603010715117633</v>
      </c>
      <c r="P207" s="88">
        <f t="shared" si="97"/>
        <v>1.0603010715117633</v>
      </c>
    </row>
    <row r="208" spans="2:16">
      <c r="B208" s="175">
        <f t="shared" si="91"/>
        <v>2012</v>
      </c>
      <c r="C208" s="87">
        <f t="shared" ref="C208:P208" si="98">C127/C$167</f>
        <v>-0.1</v>
      </c>
      <c r="D208" s="85">
        <f t="shared" si="98"/>
        <v>-1.92</v>
      </c>
      <c r="E208" s="85">
        <f t="shared" si="98"/>
        <v>4.0714285714285721</v>
      </c>
      <c r="F208" s="85">
        <f t="shared" si="98"/>
        <v>1.1833333333333333</v>
      </c>
      <c r="G208" s="85">
        <f t="shared" si="98"/>
        <v>1.0258620689655173</v>
      </c>
      <c r="H208" s="85"/>
      <c r="I208" s="85">
        <f t="shared" si="98"/>
        <v>2.2517219787100817</v>
      </c>
      <c r="J208" s="85">
        <f t="shared" si="98"/>
        <v>1.0083333333333333</v>
      </c>
      <c r="K208" s="85">
        <f t="shared" si="98"/>
        <v>1.3731343283582089</v>
      </c>
      <c r="L208" s="85">
        <f t="shared" si="98"/>
        <v>4.0833333333333339</v>
      </c>
      <c r="M208" s="85">
        <f t="shared" si="98"/>
        <v>-1.1904761904761905</v>
      </c>
      <c r="N208" s="85">
        <f t="shared" si="98"/>
        <v>1.4872265253431174</v>
      </c>
      <c r="O208" s="85">
        <f t="shared" si="98"/>
        <v>1.7889492576276718</v>
      </c>
      <c r="P208" s="88">
        <f t="shared" si="98"/>
        <v>1.7889492576276718</v>
      </c>
    </row>
    <row r="209" spans="2:16">
      <c r="B209" s="175">
        <f t="shared" si="91"/>
        <v>2013</v>
      </c>
      <c r="C209" s="87">
        <f t="shared" ref="C209:P209" si="99">C137/C$167</f>
        <v>-0.5</v>
      </c>
      <c r="D209" s="85">
        <f t="shared" si="99"/>
        <v>-0.36</v>
      </c>
      <c r="E209" s="85">
        <f t="shared" si="99"/>
        <v>7.1428571428571438E-2</v>
      </c>
      <c r="F209" s="85">
        <f t="shared" si="99"/>
        <v>1.05</v>
      </c>
      <c r="G209" s="85">
        <f t="shared" si="99"/>
        <v>0.94827586206896552</v>
      </c>
      <c r="H209" s="85"/>
      <c r="I209" s="85">
        <f t="shared" si="99"/>
        <v>1.5501034860210223</v>
      </c>
      <c r="J209" s="85">
        <f t="shared" si="99"/>
        <v>0.8833333333333333</v>
      </c>
      <c r="K209" s="85">
        <f t="shared" si="99"/>
        <v>1.3731343283582089</v>
      </c>
      <c r="L209" s="85">
        <f t="shared" si="99"/>
        <v>3.5000000000000004</v>
      </c>
      <c r="M209" s="85">
        <f t="shared" si="99"/>
        <v>-0.52380952380952384</v>
      </c>
      <c r="N209" s="89">
        <f t="shared" si="99"/>
        <v>1.4115623726049737</v>
      </c>
      <c r="O209" s="85">
        <f t="shared" si="99"/>
        <v>1.5587751915288146</v>
      </c>
      <c r="P209" s="88">
        <f t="shared" si="99"/>
        <v>1.4759426916628566</v>
      </c>
    </row>
    <row r="210" spans="2:16">
      <c r="B210" s="175">
        <f t="shared" si="91"/>
        <v>2014</v>
      </c>
      <c r="C210" s="87">
        <f t="shared" ref="C210:P210" si="100">C147/C$167</f>
        <v>-0.125</v>
      </c>
      <c r="D210" s="85">
        <f t="shared" si="100"/>
        <v>-0.91999999999999993</v>
      </c>
      <c r="E210" s="85">
        <f t="shared" si="100"/>
        <v>5.3571428571428577</v>
      </c>
      <c r="F210" s="85">
        <f t="shared" si="100"/>
        <v>1.5166666666666666</v>
      </c>
      <c r="G210" s="85">
        <f t="shared" si="100"/>
        <v>0.89655172413793105</v>
      </c>
      <c r="H210" s="85"/>
      <c r="I210" s="85">
        <f t="shared" si="100"/>
        <v>2.3621289918597372</v>
      </c>
      <c r="J210" s="85">
        <f t="shared" si="100"/>
        <v>1.2180555555555557</v>
      </c>
      <c r="K210" s="85">
        <f t="shared" si="100"/>
        <v>1.5599422243620606</v>
      </c>
      <c r="L210" s="85">
        <f t="shared" si="100"/>
        <v>5.3166666666666664</v>
      </c>
      <c r="M210" s="85">
        <f t="shared" si="100"/>
        <v>-0.78801843317972342</v>
      </c>
      <c r="N210" s="85">
        <f t="shared" si="100"/>
        <v>1.5686739119952537</v>
      </c>
      <c r="O210" s="85">
        <f t="shared" si="100"/>
        <v>1.8709710025503761</v>
      </c>
      <c r="P210" s="88">
        <f t="shared" si="100"/>
        <v>1.8709710025503761</v>
      </c>
    </row>
    <row r="211" spans="2:16" ht="15.75" thickBot="1">
      <c r="B211" s="176">
        <f>B210+1</f>
        <v>2015</v>
      </c>
      <c r="C211" s="93">
        <f>C157/C$167</f>
        <v>-0.29354838709677422</v>
      </c>
      <c r="D211" s="91">
        <f>D157/D$167</f>
        <v>-0.26714285714285707</v>
      </c>
      <c r="E211" s="91">
        <f t="shared" ref="E211:O211" si="101">E157/E$167</f>
        <v>3.4262672811059902</v>
      </c>
      <c r="F211" s="91">
        <f t="shared" si="101"/>
        <v>1.47</v>
      </c>
      <c r="G211" s="91">
        <f t="shared" si="101"/>
        <v>1.1245828698553948</v>
      </c>
      <c r="H211" s="91"/>
      <c r="I211" s="91">
        <f t="shared" si="101"/>
        <v>2.1927428367018127</v>
      </c>
      <c r="J211" s="91">
        <f t="shared" si="101"/>
        <v>0</v>
      </c>
      <c r="K211" s="91">
        <f t="shared" si="101"/>
        <v>0</v>
      </c>
      <c r="L211" s="91">
        <f t="shared" si="101"/>
        <v>0</v>
      </c>
      <c r="M211" s="91">
        <f t="shared" si="101"/>
        <v>0</v>
      </c>
      <c r="N211" s="91"/>
      <c r="O211" s="91">
        <f t="shared" si="101"/>
        <v>1.6874317643863599</v>
      </c>
      <c r="P211" s="94"/>
    </row>
  </sheetData>
  <customSheetViews>
    <customSheetView guid="{6DA84043-8308-458F-9378-22AB3DF247A3}" scale="84" showPageBreaks="1" fitToPage="1" printArea="1" view="pageBreakPreview">
      <selection activeCell="D9" sqref="D9"/>
      <pageMargins left="0.98425196850393704" right="0.98425196850393704" top="0.98425196850393704" bottom="0.98425196850393704" header="0.51181102362204722" footer="0.51181102362204722"/>
      <printOptions horizontalCentered="1" verticalCentered="1"/>
      <pageSetup paperSize="9" scale="18" orientation="portrait" r:id="rId1"/>
      <headerFooter alignWithMargins="0"/>
    </customSheetView>
  </customSheetViews>
  <mergeCells count="303">
    <mergeCell ref="F4:F5"/>
    <mergeCell ref="G4:G5"/>
    <mergeCell ref="N4:N5"/>
    <mergeCell ref="O4:P4"/>
    <mergeCell ref="L14:L15"/>
    <mergeCell ref="M14:M15"/>
    <mergeCell ref="B3:K3"/>
    <mergeCell ref="L3:P3"/>
    <mergeCell ref="B4:B5"/>
    <mergeCell ref="C4:C5"/>
    <mergeCell ref="D4:D5"/>
    <mergeCell ref="E4:E5"/>
    <mergeCell ref="H4:H5"/>
    <mergeCell ref="I4:I5"/>
    <mergeCell ref="L4:L5"/>
    <mergeCell ref="M4:M5"/>
    <mergeCell ref="J4:J5"/>
    <mergeCell ref="K4:K5"/>
    <mergeCell ref="L13:P13"/>
    <mergeCell ref="N14:N15"/>
    <mergeCell ref="O14:P14"/>
    <mergeCell ref="J14:J15"/>
    <mergeCell ref="K14:K15"/>
    <mergeCell ref="B13:K13"/>
    <mergeCell ref="I14:I15"/>
    <mergeCell ref="H14:H15"/>
    <mergeCell ref="L23:P23"/>
    <mergeCell ref="B24:B25"/>
    <mergeCell ref="C24:C25"/>
    <mergeCell ref="D24:D25"/>
    <mergeCell ref="E24:E25"/>
    <mergeCell ref="F24:F25"/>
    <mergeCell ref="G24:G25"/>
    <mergeCell ref="H24:H25"/>
    <mergeCell ref="I24:I25"/>
    <mergeCell ref="B14:B15"/>
    <mergeCell ref="C14:C15"/>
    <mergeCell ref="D14:D15"/>
    <mergeCell ref="E14:E15"/>
    <mergeCell ref="F14:F15"/>
    <mergeCell ref="G14:G15"/>
    <mergeCell ref="B33:K33"/>
    <mergeCell ref="B23:K23"/>
    <mergeCell ref="J24:J25"/>
    <mergeCell ref="K24:K25"/>
    <mergeCell ref="O24:P24"/>
    <mergeCell ref="L24:L25"/>
    <mergeCell ref="M24:M25"/>
    <mergeCell ref="N24:N25"/>
    <mergeCell ref="L33:P33"/>
    <mergeCell ref="B34:B35"/>
    <mergeCell ref="C34:C35"/>
    <mergeCell ref="D34:D35"/>
    <mergeCell ref="E34:E35"/>
    <mergeCell ref="F34:F35"/>
    <mergeCell ref="O34:P34"/>
    <mergeCell ref="L34:L35"/>
    <mergeCell ref="H34:H35"/>
    <mergeCell ref="I34:I35"/>
    <mergeCell ref="G34:G35"/>
    <mergeCell ref="M34:M35"/>
    <mergeCell ref="N34:N35"/>
    <mergeCell ref="J34:J35"/>
    <mergeCell ref="K34:K35"/>
    <mergeCell ref="B43:K43"/>
    <mergeCell ref="L43:P43"/>
    <mergeCell ref="B44:B45"/>
    <mergeCell ref="C44:C45"/>
    <mergeCell ref="D44:D45"/>
    <mergeCell ref="E44:E45"/>
    <mergeCell ref="F44:F45"/>
    <mergeCell ref="G44:G45"/>
    <mergeCell ref="J44:J45"/>
    <mergeCell ref="K44:K45"/>
    <mergeCell ref="H44:H45"/>
    <mergeCell ref="I44:I45"/>
    <mergeCell ref="L44:L45"/>
    <mergeCell ref="M44:M45"/>
    <mergeCell ref="N44:N45"/>
    <mergeCell ref="L53:P53"/>
    <mergeCell ref="N54:N55"/>
    <mergeCell ref="N64:N65"/>
    <mergeCell ref="O64:P64"/>
    <mergeCell ref="O44:P44"/>
    <mergeCell ref="B53:K53"/>
    <mergeCell ref="B54:B55"/>
    <mergeCell ref="C54:C55"/>
    <mergeCell ref="D54:D55"/>
    <mergeCell ref="E54:E55"/>
    <mergeCell ref="F54:F55"/>
    <mergeCell ref="K54:K55"/>
    <mergeCell ref="I54:I55"/>
    <mergeCell ref="L54:L55"/>
    <mergeCell ref="M54:M55"/>
    <mergeCell ref="B63:K63"/>
    <mergeCell ref="L63:P63"/>
    <mergeCell ref="G54:G55"/>
    <mergeCell ref="H54:H55"/>
    <mergeCell ref="O54:P54"/>
    <mergeCell ref="J54:J55"/>
    <mergeCell ref="E64:E65"/>
    <mergeCell ref="G74:G75"/>
    <mergeCell ref="O84:P84"/>
    <mergeCell ref="B83:K83"/>
    <mergeCell ref="B84:B85"/>
    <mergeCell ref="B64:B65"/>
    <mergeCell ref="C64:C65"/>
    <mergeCell ref="C74:C75"/>
    <mergeCell ref="D74:D75"/>
    <mergeCell ref="E74:E75"/>
    <mergeCell ref="J74:J75"/>
    <mergeCell ref="K74:K75"/>
    <mergeCell ref="C84:C85"/>
    <mergeCell ref="D84:D85"/>
    <mergeCell ref="E84:E85"/>
    <mergeCell ref="F84:F85"/>
    <mergeCell ref="F74:F75"/>
    <mergeCell ref="I74:I75"/>
    <mergeCell ref="J64:J65"/>
    <mergeCell ref="K64:K65"/>
    <mergeCell ref="D64:D65"/>
    <mergeCell ref="B74:B75"/>
    <mergeCell ref="B73:K73"/>
    <mergeCell ref="G84:G85"/>
    <mergeCell ref="N84:N85"/>
    <mergeCell ref="K84:K85"/>
    <mergeCell ref="J84:J85"/>
    <mergeCell ref="H84:H85"/>
    <mergeCell ref="I84:I85"/>
    <mergeCell ref="L84:L85"/>
    <mergeCell ref="M84:M85"/>
    <mergeCell ref="J94:J95"/>
    <mergeCell ref="H94:H95"/>
    <mergeCell ref="I94:I95"/>
    <mergeCell ref="B104:B105"/>
    <mergeCell ref="K94:K95"/>
    <mergeCell ref="F94:F95"/>
    <mergeCell ref="G94:G95"/>
    <mergeCell ref="F104:F105"/>
    <mergeCell ref="G104:G105"/>
    <mergeCell ref="C104:C105"/>
    <mergeCell ref="D104:D105"/>
    <mergeCell ref="B94:B95"/>
    <mergeCell ref="C94:C95"/>
    <mergeCell ref="D94:D95"/>
    <mergeCell ref="E94:E95"/>
    <mergeCell ref="H114:H115"/>
    <mergeCell ref="K104:K105"/>
    <mergeCell ref="L104:L105"/>
    <mergeCell ref="M104:M105"/>
    <mergeCell ref="F64:F65"/>
    <mergeCell ref="G64:G65"/>
    <mergeCell ref="H64:H65"/>
    <mergeCell ref="I64:I65"/>
    <mergeCell ref="L103:P103"/>
    <mergeCell ref="N74:N75"/>
    <mergeCell ref="L83:P83"/>
    <mergeCell ref="M74:M75"/>
    <mergeCell ref="O74:P74"/>
    <mergeCell ref="L74:L75"/>
    <mergeCell ref="L64:L65"/>
    <mergeCell ref="M64:M65"/>
    <mergeCell ref="L73:P73"/>
    <mergeCell ref="H74:H75"/>
    <mergeCell ref="B93:K93"/>
    <mergeCell ref="L94:L95"/>
    <mergeCell ref="L93:P93"/>
    <mergeCell ref="M94:M95"/>
    <mergeCell ref="N94:N95"/>
    <mergeCell ref="O94:P94"/>
    <mergeCell ref="N124:N125"/>
    <mergeCell ref="O124:P124"/>
    <mergeCell ref="L124:L125"/>
    <mergeCell ref="I124:I125"/>
    <mergeCell ref="O104:P104"/>
    <mergeCell ref="B103:K103"/>
    <mergeCell ref="O114:P114"/>
    <mergeCell ref="H104:H105"/>
    <mergeCell ref="I104:I105"/>
    <mergeCell ref="J114:J115"/>
    <mergeCell ref="K114:K115"/>
    <mergeCell ref="B113:K113"/>
    <mergeCell ref="I114:I115"/>
    <mergeCell ref="L114:L115"/>
    <mergeCell ref="N104:N105"/>
    <mergeCell ref="B114:B115"/>
    <mergeCell ref="E104:E105"/>
    <mergeCell ref="M114:M115"/>
    <mergeCell ref="N114:N115"/>
    <mergeCell ref="G114:G115"/>
    <mergeCell ref="F114:F115"/>
    <mergeCell ref="C114:C115"/>
    <mergeCell ref="D114:D115"/>
    <mergeCell ref="E114:E115"/>
    <mergeCell ref="C124:C125"/>
    <mergeCell ref="D124:D125"/>
    <mergeCell ref="E124:E125"/>
    <mergeCell ref="J124:J125"/>
    <mergeCell ref="K124:K125"/>
    <mergeCell ref="F124:F125"/>
    <mergeCell ref="G124:G125"/>
    <mergeCell ref="M124:M125"/>
    <mergeCell ref="H124:H125"/>
    <mergeCell ref="K154:K155"/>
    <mergeCell ref="F154:F155"/>
    <mergeCell ref="G154:G155"/>
    <mergeCell ref="L113:P113"/>
    <mergeCell ref="J104:J105"/>
    <mergeCell ref="F144:F145"/>
    <mergeCell ref="L133:P133"/>
    <mergeCell ref="H134:H135"/>
    <mergeCell ref="I134:I135"/>
    <mergeCell ref="F134:F135"/>
    <mergeCell ref="J134:J135"/>
    <mergeCell ref="K134:K135"/>
    <mergeCell ref="B133:K133"/>
    <mergeCell ref="N144:N145"/>
    <mergeCell ref="O144:P144"/>
    <mergeCell ref="G134:G135"/>
    <mergeCell ref="H144:H145"/>
    <mergeCell ref="I144:I145"/>
    <mergeCell ref="G144:G145"/>
    <mergeCell ref="L134:L135"/>
    <mergeCell ref="M134:M135"/>
    <mergeCell ref="B123:K123"/>
    <mergeCell ref="L123:P123"/>
    <mergeCell ref="B124:B125"/>
    <mergeCell ref="B143:K143"/>
    <mergeCell ref="L143:P143"/>
    <mergeCell ref="N134:N135"/>
    <mergeCell ref="O134:P134"/>
    <mergeCell ref="B134:B135"/>
    <mergeCell ref="C134:C135"/>
    <mergeCell ref="D134:D135"/>
    <mergeCell ref="J144:J145"/>
    <mergeCell ref="K144:K145"/>
    <mergeCell ref="L144:L145"/>
    <mergeCell ref="M144:M145"/>
    <mergeCell ref="B144:B145"/>
    <mergeCell ref="C144:C145"/>
    <mergeCell ref="D144:D145"/>
    <mergeCell ref="E144:E145"/>
    <mergeCell ref="E134:E135"/>
    <mergeCell ref="L163:P163"/>
    <mergeCell ref="J154:J155"/>
    <mergeCell ref="B153:K153"/>
    <mergeCell ref="G164:G165"/>
    <mergeCell ref="L164:L165"/>
    <mergeCell ref="I164:I165"/>
    <mergeCell ref="D164:D165"/>
    <mergeCell ref="O154:P154"/>
    <mergeCell ref="J164:J165"/>
    <mergeCell ref="L154:L155"/>
    <mergeCell ref="M154:M155"/>
    <mergeCell ref="H154:H155"/>
    <mergeCell ref="I154:I155"/>
    <mergeCell ref="K164:K165"/>
    <mergeCell ref="B163:K163"/>
    <mergeCell ref="H164:H165"/>
    <mergeCell ref="B164:B165"/>
    <mergeCell ref="C164:C165"/>
    <mergeCell ref="N154:N155"/>
    <mergeCell ref="L153:P153"/>
    <mergeCell ref="B154:B155"/>
    <mergeCell ref="C154:C155"/>
    <mergeCell ref="D154:D155"/>
    <mergeCell ref="E154:E155"/>
    <mergeCell ref="B174:B175"/>
    <mergeCell ref="C174:C175"/>
    <mergeCell ref="D174:D175"/>
    <mergeCell ref="E174:E175"/>
    <mergeCell ref="E164:E165"/>
    <mergeCell ref="F164:F165"/>
    <mergeCell ref="N174:N175"/>
    <mergeCell ref="O174:P174"/>
    <mergeCell ref="F174:F175"/>
    <mergeCell ref="G174:G175"/>
    <mergeCell ref="H174:H175"/>
    <mergeCell ref="I174:I175"/>
    <mergeCell ref="J174:J175"/>
    <mergeCell ref="K174:K175"/>
    <mergeCell ref="M173:P173"/>
    <mergeCell ref="M174:M175"/>
    <mergeCell ref="C173:L173"/>
    <mergeCell ref="L174:L175"/>
    <mergeCell ref="M164:M165"/>
    <mergeCell ref="N164:N165"/>
    <mergeCell ref="O164:P164"/>
    <mergeCell ref="C193:P193"/>
    <mergeCell ref="B194:B195"/>
    <mergeCell ref="C194:C195"/>
    <mergeCell ref="D194:D195"/>
    <mergeCell ref="E194:E195"/>
    <mergeCell ref="F194:F195"/>
    <mergeCell ref="G194:G195"/>
    <mergeCell ref="H194:H195"/>
    <mergeCell ref="I194:I195"/>
    <mergeCell ref="N194:N195"/>
    <mergeCell ref="O194:P194"/>
    <mergeCell ref="J194:J195"/>
    <mergeCell ref="K194:K195"/>
    <mergeCell ref="L194:L195"/>
    <mergeCell ref="M194:M195"/>
  </mergeCells>
  <phoneticPr fontId="26" type="noConversion"/>
  <printOptions horizontalCentered="1" verticalCentered="1"/>
  <pageMargins left="0.98425196850393704" right="0.98425196850393704" top="0.98425196850393704" bottom="0.98425196850393704" header="0.51181102362204722" footer="0.51181102362204722"/>
  <pageSetup paperSize="9" scale="18" orientation="portrait" r:id="rId2"/>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211"/>
  <sheetViews>
    <sheetView zoomScale="70" zoomScaleNormal="70" zoomScaleSheetLayoutView="80" workbookViewId="0">
      <selection activeCell="A11" sqref="A11:B11"/>
    </sheetView>
  </sheetViews>
  <sheetFormatPr defaultColWidth="9.140625" defaultRowHeight="15"/>
  <cols>
    <col min="1" max="1" width="9.140625" style="29"/>
    <col min="2" max="2" width="10.7109375" style="29" customWidth="1"/>
    <col min="3" max="3" width="11.140625" style="29" customWidth="1"/>
    <col min="4" max="7" width="9" style="29" customWidth="1"/>
    <col min="8" max="8" width="11.5703125" style="29" customWidth="1"/>
    <col min="9" max="9" width="9.7109375" style="29" customWidth="1"/>
    <col min="10" max="13" width="9" style="29" customWidth="1"/>
    <col min="14" max="14" width="9.7109375" style="29" customWidth="1"/>
    <col min="15" max="15" width="10.7109375" style="29" customWidth="1"/>
    <col min="16" max="16" width="14.28515625" style="29" customWidth="1"/>
    <col min="17" max="16384" width="9.140625" style="29"/>
  </cols>
  <sheetData>
    <row r="1" spans="2:17" ht="15.95" customHeight="1">
      <c r="B1" s="24"/>
      <c r="C1" s="24"/>
      <c r="D1" s="53"/>
      <c r="E1" s="53"/>
      <c r="F1" s="53"/>
      <c r="G1" s="53"/>
      <c r="H1" s="3"/>
      <c r="I1" s="3"/>
      <c r="J1" s="53"/>
      <c r="K1" s="53"/>
      <c r="L1" s="53"/>
      <c r="M1" s="53"/>
      <c r="N1" s="24"/>
      <c r="O1" s="24"/>
    </row>
    <row r="2" spans="2:17" ht="15.95" customHeight="1" thickBot="1"/>
    <row r="3" spans="2:17" ht="39.950000000000003" customHeight="1" thickBot="1">
      <c r="B3" s="473" t="s">
        <v>402</v>
      </c>
      <c r="C3" s="474"/>
      <c r="D3" s="474"/>
      <c r="E3" s="474"/>
      <c r="F3" s="474"/>
      <c r="G3" s="474"/>
      <c r="H3" s="474"/>
      <c r="I3" s="474"/>
      <c r="J3" s="474"/>
      <c r="K3" s="474"/>
      <c r="L3" s="470" t="s">
        <v>239</v>
      </c>
      <c r="M3" s="471"/>
      <c r="N3" s="471"/>
      <c r="O3" s="471"/>
      <c r="P3" s="472"/>
    </row>
    <row r="4" spans="2:17" ht="20.100000000000001" customHeight="1">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7" ht="20.100000000000001" customHeight="1" thickBot="1">
      <c r="B5" s="466"/>
      <c r="C5" s="462"/>
      <c r="D5" s="462"/>
      <c r="E5" s="462"/>
      <c r="F5" s="462"/>
      <c r="G5" s="462"/>
      <c r="H5" s="462"/>
      <c r="I5" s="462"/>
      <c r="J5" s="462"/>
      <c r="K5" s="462"/>
      <c r="L5" s="462"/>
      <c r="M5" s="462"/>
      <c r="N5" s="462"/>
      <c r="O5" s="145" t="s">
        <v>209</v>
      </c>
      <c r="P5" s="30" t="s">
        <v>210</v>
      </c>
    </row>
    <row r="6" spans="2:17" ht="20.100000000000001" customHeight="1">
      <c r="B6" s="148" t="s">
        <v>211</v>
      </c>
      <c r="C6" s="146">
        <v>31</v>
      </c>
      <c r="D6" s="8">
        <v>29</v>
      </c>
      <c r="E6" s="8">
        <v>31</v>
      </c>
      <c r="F6" s="8">
        <v>18</v>
      </c>
      <c r="G6" s="8">
        <v>0</v>
      </c>
      <c r="H6" s="8">
        <v>0</v>
      </c>
      <c r="I6" s="168">
        <f>SUM(C6:G6)</f>
        <v>109</v>
      </c>
      <c r="J6" s="8">
        <v>10</v>
      </c>
      <c r="K6" s="8">
        <v>19</v>
      </c>
      <c r="L6" s="8">
        <v>30</v>
      </c>
      <c r="M6" s="8">
        <v>31</v>
      </c>
      <c r="N6" s="168">
        <f>SUM(J6:M6)</f>
        <v>90</v>
      </c>
      <c r="O6" s="167">
        <f>SUM(C6:H6,J6:M6)</f>
        <v>199</v>
      </c>
      <c r="P6" s="169">
        <f>I6+N6</f>
        <v>199</v>
      </c>
    </row>
    <row r="7" spans="2:17" ht="20.100000000000001" customHeight="1">
      <c r="B7" s="149" t="s">
        <v>485</v>
      </c>
      <c r="C7" s="147">
        <v>0.60645161290322591</v>
      </c>
      <c r="D7" s="10">
        <v>4.4241379310344824</v>
      </c>
      <c r="E7" s="10">
        <v>5.7387096774193544</v>
      </c>
      <c r="F7" s="10">
        <v>9.1</v>
      </c>
      <c r="G7" s="10">
        <v>16.819354838709682</v>
      </c>
      <c r="H7" s="10">
        <v>19.246666666666666</v>
      </c>
      <c r="I7" s="153">
        <f>(C6*C7+D6*D7+E6*E7+F6*F7+G6*G7)/I6</f>
        <v>4.4844036697247702</v>
      </c>
      <c r="J7" s="10">
        <v>12.84</v>
      </c>
      <c r="K7" s="95">
        <v>11.010526315789473</v>
      </c>
      <c r="L7" s="95">
        <v>6.2133333333333338</v>
      </c>
      <c r="M7" s="95">
        <v>2.1870967741935488</v>
      </c>
      <c r="N7" s="153">
        <f>(J6*J7+K6*K7+L6*L7+M6*M7)/N6</f>
        <v>6.5755555555555549</v>
      </c>
      <c r="O7" s="154">
        <f>(C7*C6+D7*D6+E7*E6+F7*F6+G7*G6+H7*H6+J7*J6+K7*K6+L7*L6+M7*M6)/O6</f>
        <v>5.430150753768844</v>
      </c>
      <c r="P7" s="161">
        <f>(I7*I6+N7*N6)/P6</f>
        <v>5.430150753768844</v>
      </c>
    </row>
    <row r="8" spans="2:17" ht="20.100000000000001" customHeight="1">
      <c r="B8" s="149" t="s">
        <v>212</v>
      </c>
      <c r="C8" s="13">
        <f t="shared" ref="C8:H8" si="0">C6*(13-C7)</f>
        <v>384.2</v>
      </c>
      <c r="D8" s="12">
        <f t="shared" si="0"/>
        <v>248.7</v>
      </c>
      <c r="E8" s="12">
        <f t="shared" si="0"/>
        <v>225.10000000000002</v>
      </c>
      <c r="F8" s="12">
        <f t="shared" si="0"/>
        <v>70.2</v>
      </c>
      <c r="G8" s="12">
        <f t="shared" si="0"/>
        <v>0</v>
      </c>
      <c r="H8" s="12">
        <f t="shared" si="0"/>
        <v>0</v>
      </c>
      <c r="I8" s="155">
        <f>SUM(C8:G8)</f>
        <v>928.2</v>
      </c>
      <c r="J8" s="12">
        <f>J6*(13-J7)</f>
        <v>1.6000000000000014</v>
      </c>
      <c r="K8" s="12">
        <f>K6*(13-K7)</f>
        <v>37.800000000000011</v>
      </c>
      <c r="L8" s="12">
        <f>L6*(13-L7)</f>
        <v>203.6</v>
      </c>
      <c r="M8" s="12">
        <f>M6*(13-M7)</f>
        <v>335.2</v>
      </c>
      <c r="N8" s="155">
        <f>SUM(J8:M8)</f>
        <v>578.20000000000005</v>
      </c>
      <c r="O8" s="156">
        <f>O6*(13-O7)</f>
        <v>1506.4</v>
      </c>
      <c r="P8" s="162">
        <f>P6*(13-P7)</f>
        <v>1506.4</v>
      </c>
    </row>
    <row r="9" spans="2:17" ht="20.100000000000001" customHeight="1">
      <c r="B9" s="149" t="s">
        <v>213</v>
      </c>
      <c r="C9" s="13">
        <f t="shared" ref="C9:H9" si="1">C6*(17-C7)</f>
        <v>508.20000000000005</v>
      </c>
      <c r="D9" s="12">
        <f t="shared" si="1"/>
        <v>364.7</v>
      </c>
      <c r="E9" s="12">
        <f t="shared" si="1"/>
        <v>349.1</v>
      </c>
      <c r="F9" s="12">
        <f t="shared" si="1"/>
        <v>142.20000000000002</v>
      </c>
      <c r="G9" s="12">
        <f t="shared" si="1"/>
        <v>0</v>
      </c>
      <c r="H9" s="12">
        <f t="shared" si="1"/>
        <v>0</v>
      </c>
      <c r="I9" s="155">
        <f>SUM(C9:G9)</f>
        <v>1364.2</v>
      </c>
      <c r="J9" s="12">
        <f>J6*(17-J7)</f>
        <v>41.6</v>
      </c>
      <c r="K9" s="12">
        <f>K6*(17-K7)</f>
        <v>113.80000000000001</v>
      </c>
      <c r="L9" s="12">
        <f>L6*(17-L7)</f>
        <v>323.59999999999997</v>
      </c>
      <c r="M9" s="12">
        <f>M6*(17-M7)</f>
        <v>459.2</v>
      </c>
      <c r="N9" s="155">
        <f>SUM(J9:M9)</f>
        <v>938.2</v>
      </c>
      <c r="O9" s="156">
        <f>O6*(17-O7)</f>
        <v>2302.4</v>
      </c>
      <c r="P9" s="162">
        <f>P6*(17-P7)</f>
        <v>2302.4</v>
      </c>
    </row>
    <row r="10" spans="2:17" ht="20.100000000000001" customHeight="1">
      <c r="B10" s="149" t="s">
        <v>249</v>
      </c>
      <c r="C10" s="17">
        <f t="shared" ref="C10:H10" si="2">C6*(18-C7)</f>
        <v>539.20000000000005</v>
      </c>
      <c r="D10" s="16">
        <f t="shared" si="2"/>
        <v>393.7</v>
      </c>
      <c r="E10" s="16">
        <f t="shared" si="2"/>
        <v>380.1</v>
      </c>
      <c r="F10" s="16">
        <f t="shared" si="2"/>
        <v>160.20000000000002</v>
      </c>
      <c r="G10" s="16">
        <f t="shared" si="2"/>
        <v>0</v>
      </c>
      <c r="H10" s="16">
        <f t="shared" si="2"/>
        <v>0</v>
      </c>
      <c r="I10" s="155">
        <f>SUM(C10:G10)</f>
        <v>1473.2</v>
      </c>
      <c r="J10" s="16">
        <f>J6*(18-J7)</f>
        <v>51.6</v>
      </c>
      <c r="K10" s="16">
        <f>K6*(18-K7)</f>
        <v>132.80000000000001</v>
      </c>
      <c r="L10" s="16">
        <f>L6*(18-L7)</f>
        <v>353.59999999999997</v>
      </c>
      <c r="M10" s="16">
        <f>M6*(18-M7)</f>
        <v>490.2</v>
      </c>
      <c r="N10" s="155">
        <f>SUM(J10:M10)</f>
        <v>1028.2</v>
      </c>
      <c r="O10" s="157">
        <f>O6*(18-O7)</f>
        <v>2501.4</v>
      </c>
      <c r="P10" s="163">
        <f>P6*(18-P7)</f>
        <v>2501.4</v>
      </c>
    </row>
    <row r="11" spans="2:17" ht="20.100000000000001" customHeight="1" thickBot="1">
      <c r="B11" s="347" t="s">
        <v>215</v>
      </c>
      <c r="C11" s="21">
        <f t="shared" ref="C11:H11" si="3">C6*(19-C7)</f>
        <v>570.20000000000005</v>
      </c>
      <c r="D11" s="20">
        <f t="shared" si="3"/>
        <v>422.7</v>
      </c>
      <c r="E11" s="20">
        <f t="shared" si="3"/>
        <v>411.1</v>
      </c>
      <c r="F11" s="20">
        <f t="shared" si="3"/>
        <v>178.20000000000002</v>
      </c>
      <c r="G11" s="20">
        <f t="shared" si="3"/>
        <v>0</v>
      </c>
      <c r="H11" s="20">
        <f t="shared" si="3"/>
        <v>0</v>
      </c>
      <c r="I11" s="164">
        <f>SUM(C11:G11)</f>
        <v>1582.2</v>
      </c>
      <c r="J11" s="20">
        <f>J6*(19-J7)</f>
        <v>61.6</v>
      </c>
      <c r="K11" s="20">
        <f>K6*(19-K7)</f>
        <v>151.80000000000001</v>
      </c>
      <c r="L11" s="20">
        <f>L6*(19-L7)</f>
        <v>383.59999999999997</v>
      </c>
      <c r="M11" s="20">
        <f>M6*(19-M7)</f>
        <v>521.20000000000005</v>
      </c>
      <c r="N11" s="164">
        <f>SUM(J11:M11)</f>
        <v>1118.2</v>
      </c>
      <c r="O11" s="165">
        <f>O6*(19-O7)</f>
        <v>2700.4</v>
      </c>
      <c r="P11" s="166">
        <f>P6*(19-P7)</f>
        <v>2700.4</v>
      </c>
    </row>
    <row r="12" spans="2:17" ht="15.95" customHeight="1" thickBot="1">
      <c r="B12" s="24"/>
      <c r="C12" s="24"/>
      <c r="D12" s="53"/>
      <c r="E12" s="53"/>
      <c r="F12" s="53"/>
      <c r="G12" s="24"/>
      <c r="H12" s="53"/>
      <c r="I12" s="24"/>
      <c r="J12" s="53"/>
      <c r="K12" s="24"/>
      <c r="L12" s="53"/>
      <c r="M12" s="24"/>
      <c r="N12" s="53"/>
      <c r="O12" s="24"/>
      <c r="P12" s="24"/>
    </row>
    <row r="13" spans="2:17" ht="39.950000000000003" customHeight="1" thickBot="1">
      <c r="B13" s="473" t="s">
        <v>403</v>
      </c>
      <c r="C13" s="474"/>
      <c r="D13" s="474"/>
      <c r="E13" s="474"/>
      <c r="F13" s="474"/>
      <c r="G13" s="474"/>
      <c r="H13" s="474"/>
      <c r="I13" s="474"/>
      <c r="J13" s="474"/>
      <c r="K13" s="474"/>
      <c r="L13" s="470" t="s">
        <v>240</v>
      </c>
      <c r="M13" s="471"/>
      <c r="N13" s="471"/>
      <c r="O13" s="471"/>
      <c r="P13" s="472"/>
    </row>
    <row r="14" spans="2:17" ht="20.100000000000001" customHeight="1">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7" ht="20.100000000000001" customHeight="1" thickBot="1">
      <c r="B15" s="466"/>
      <c r="C15" s="462"/>
      <c r="D15" s="462"/>
      <c r="E15" s="462"/>
      <c r="F15" s="462"/>
      <c r="G15" s="462"/>
      <c r="H15" s="462"/>
      <c r="I15" s="462"/>
      <c r="J15" s="462"/>
      <c r="K15" s="462"/>
      <c r="L15" s="462"/>
      <c r="M15" s="462"/>
      <c r="N15" s="462"/>
      <c r="O15" s="145" t="s">
        <v>209</v>
      </c>
      <c r="P15" s="30" t="s">
        <v>210</v>
      </c>
      <c r="Q15" s="24"/>
    </row>
    <row r="16" spans="2:17" ht="20.100000000000001" customHeight="1">
      <c r="B16" s="148" t="s">
        <v>211</v>
      </c>
      <c r="C16" s="146">
        <v>31</v>
      </c>
      <c r="D16" s="8">
        <v>28</v>
      </c>
      <c r="E16" s="8">
        <v>31</v>
      </c>
      <c r="F16" s="8">
        <v>30</v>
      </c>
      <c r="G16" s="8">
        <v>3</v>
      </c>
      <c r="H16" s="8">
        <v>0</v>
      </c>
      <c r="I16" s="168">
        <f>SUM(C16:G16)</f>
        <v>123</v>
      </c>
      <c r="J16" s="8">
        <v>20</v>
      </c>
      <c r="K16" s="8">
        <v>12</v>
      </c>
      <c r="L16" s="8">
        <v>30</v>
      </c>
      <c r="M16" s="8">
        <v>31</v>
      </c>
      <c r="N16" s="168">
        <f>SUM(J16:M16)</f>
        <v>93</v>
      </c>
      <c r="O16" s="167">
        <f>SUM(C16:H16,J16:M16)</f>
        <v>216</v>
      </c>
      <c r="P16" s="169">
        <f>I16+N16</f>
        <v>216</v>
      </c>
      <c r="Q16" s="24"/>
    </row>
    <row r="17" spans="2:17" ht="20.100000000000001" customHeight="1">
      <c r="B17" s="149" t="s">
        <v>485</v>
      </c>
      <c r="C17" s="147">
        <v>0.44516129032258073</v>
      </c>
      <c r="D17" s="10">
        <v>1.7285714285714284</v>
      </c>
      <c r="E17" s="10">
        <v>4.6193548387096781</v>
      </c>
      <c r="F17" s="10">
        <v>8.706666666666667</v>
      </c>
      <c r="G17" s="10">
        <v>13.233333333333334</v>
      </c>
      <c r="H17" s="10">
        <v>15.956666666666667</v>
      </c>
      <c r="I17" s="153">
        <f>(C16*C17+D16*D17+E16*E17+F16*F17+G16*G17)/I16</f>
        <v>4.116260162601626</v>
      </c>
      <c r="J17" s="10">
        <v>12.04666666666667</v>
      </c>
      <c r="K17" s="95">
        <v>12.054838709677419</v>
      </c>
      <c r="L17" s="95">
        <v>2.75</v>
      </c>
      <c r="M17" s="95">
        <v>-1.4838709677419353</v>
      </c>
      <c r="N17" s="153">
        <f>(J16*J17+K16*K17+L16*L17+M16*M17)/N16</f>
        <v>4.5386171811770151</v>
      </c>
      <c r="O17" s="154">
        <f>(C17*C16+D17*D16+E17*E16+F17*F16+G17*G16+H17*H16+J17*J16+K17*K16+L17*L16+M17*M16)/O16</f>
        <v>4.2981083233771402</v>
      </c>
      <c r="P17" s="161">
        <f>(I17*I16+N17*N16)/P16</f>
        <v>4.2981083233771411</v>
      </c>
      <c r="Q17" s="24"/>
    </row>
    <row r="18" spans="2:17" ht="19.5" customHeight="1">
      <c r="B18" s="149" t="s">
        <v>212</v>
      </c>
      <c r="C18" s="13">
        <f t="shared" ref="C18:H18" si="4">C16*(13-C17)</f>
        <v>389.2</v>
      </c>
      <c r="D18" s="12">
        <f t="shared" si="4"/>
        <v>315.60000000000002</v>
      </c>
      <c r="E18" s="12">
        <f t="shared" si="4"/>
        <v>259.79999999999995</v>
      </c>
      <c r="F18" s="12">
        <f t="shared" si="4"/>
        <v>128.79999999999998</v>
      </c>
      <c r="G18" s="12">
        <f t="shared" si="4"/>
        <v>-0.70000000000000284</v>
      </c>
      <c r="H18" s="12">
        <f t="shared" si="4"/>
        <v>0</v>
      </c>
      <c r="I18" s="155">
        <f>SUM(C18:G18)</f>
        <v>1092.6999999999998</v>
      </c>
      <c r="J18" s="12">
        <f>J16*(13-J17)</f>
        <v>19.066666666666592</v>
      </c>
      <c r="K18" s="12">
        <f>K16*(13-K17)</f>
        <v>11.341935483870969</v>
      </c>
      <c r="L18" s="12">
        <f>L16*(13-L17)</f>
        <v>307.5</v>
      </c>
      <c r="M18" s="12">
        <f>M16*(13-M17)</f>
        <v>449</v>
      </c>
      <c r="N18" s="155">
        <f>SUM(J18:M18)</f>
        <v>786.90860215053749</v>
      </c>
      <c r="O18" s="156">
        <f>O16*(13-O17)</f>
        <v>1879.608602150538</v>
      </c>
      <c r="P18" s="162">
        <f>P16*(13-P17)</f>
        <v>1879.6086021505375</v>
      </c>
      <c r="Q18" s="24"/>
    </row>
    <row r="19" spans="2:17" ht="20.100000000000001" customHeight="1">
      <c r="B19" s="149" t="s">
        <v>213</v>
      </c>
      <c r="C19" s="13">
        <f t="shared" ref="C19:H19" si="5">C16*(17-C17)</f>
        <v>513.20000000000005</v>
      </c>
      <c r="D19" s="12">
        <f t="shared" si="5"/>
        <v>427.6</v>
      </c>
      <c r="E19" s="12">
        <f t="shared" si="5"/>
        <v>383.79999999999995</v>
      </c>
      <c r="F19" s="12">
        <f t="shared" si="5"/>
        <v>248.79999999999998</v>
      </c>
      <c r="G19" s="12">
        <f t="shared" si="5"/>
        <v>11.299999999999997</v>
      </c>
      <c r="H19" s="12">
        <f t="shared" si="5"/>
        <v>0</v>
      </c>
      <c r="I19" s="155">
        <f>SUM(C19:G19)</f>
        <v>1584.6999999999998</v>
      </c>
      <c r="J19" s="12">
        <f>J16*(17-J17)</f>
        <v>99.066666666666592</v>
      </c>
      <c r="K19" s="12">
        <f>K16*(17-K17)</f>
        <v>59.341935483870969</v>
      </c>
      <c r="L19" s="12">
        <f>L16*(17-L17)</f>
        <v>427.5</v>
      </c>
      <c r="M19" s="12">
        <f>M16*(17-M17)</f>
        <v>573</v>
      </c>
      <c r="N19" s="155">
        <f>SUM(J19:M19)</f>
        <v>1158.9086021505375</v>
      </c>
      <c r="O19" s="156">
        <f>O16*(17-O17)</f>
        <v>2743.608602150538</v>
      </c>
      <c r="P19" s="162">
        <f>P16*(17-P17)</f>
        <v>2743.6086021505375</v>
      </c>
      <c r="Q19" s="24"/>
    </row>
    <row r="20" spans="2:17" ht="20.100000000000001" customHeight="1">
      <c r="B20" s="149" t="s">
        <v>249</v>
      </c>
      <c r="C20" s="17">
        <f t="shared" ref="C20:H20" si="6">C16*(18-C17)</f>
        <v>544.20000000000005</v>
      </c>
      <c r="D20" s="16">
        <f t="shared" si="6"/>
        <v>455.6</v>
      </c>
      <c r="E20" s="16">
        <f t="shared" si="6"/>
        <v>414.79999999999995</v>
      </c>
      <c r="F20" s="16">
        <f t="shared" si="6"/>
        <v>278.8</v>
      </c>
      <c r="G20" s="16">
        <f t="shared" si="6"/>
        <v>14.299999999999997</v>
      </c>
      <c r="H20" s="16">
        <f t="shared" si="6"/>
        <v>0</v>
      </c>
      <c r="I20" s="155">
        <f>SUM(C20:G20)</f>
        <v>1707.6999999999998</v>
      </c>
      <c r="J20" s="16">
        <f>J16*(18-J17)</f>
        <v>119.06666666666659</v>
      </c>
      <c r="K20" s="16">
        <f>K16*(18-K17)</f>
        <v>71.341935483870969</v>
      </c>
      <c r="L20" s="16">
        <f>L16*(18-L17)</f>
        <v>457.5</v>
      </c>
      <c r="M20" s="16">
        <f>M16*(18-M17)</f>
        <v>604</v>
      </c>
      <c r="N20" s="155">
        <f>SUM(J20:M20)</f>
        <v>1251.9086021505375</v>
      </c>
      <c r="O20" s="157">
        <f>O16*(18-O17)</f>
        <v>2959.608602150538</v>
      </c>
      <c r="P20" s="163">
        <f>P16*(18-P17)</f>
        <v>2959.6086021505375</v>
      </c>
      <c r="Q20" s="24"/>
    </row>
    <row r="21" spans="2:17" ht="20.100000000000001" customHeight="1" thickBot="1">
      <c r="B21" s="347" t="s">
        <v>215</v>
      </c>
      <c r="C21" s="21">
        <f t="shared" ref="C21:H21" si="7">C16*(19-C17)</f>
        <v>575.20000000000005</v>
      </c>
      <c r="D21" s="20">
        <f t="shared" si="7"/>
        <v>483.6</v>
      </c>
      <c r="E21" s="20">
        <f t="shared" si="7"/>
        <v>445.79999999999995</v>
      </c>
      <c r="F21" s="20">
        <f t="shared" si="7"/>
        <v>308.8</v>
      </c>
      <c r="G21" s="20">
        <f t="shared" si="7"/>
        <v>17.299999999999997</v>
      </c>
      <c r="H21" s="20">
        <f t="shared" si="7"/>
        <v>0</v>
      </c>
      <c r="I21" s="164">
        <f>SUM(C21:G21)</f>
        <v>1830.7</v>
      </c>
      <c r="J21" s="20">
        <f>J16*(19-J17)</f>
        <v>139.06666666666661</v>
      </c>
      <c r="K21" s="20">
        <f>K16*(19-K17)</f>
        <v>83.341935483870969</v>
      </c>
      <c r="L21" s="20">
        <f>L16*(19-L17)</f>
        <v>487.5</v>
      </c>
      <c r="M21" s="20">
        <f>M16*(19-M17)</f>
        <v>635</v>
      </c>
      <c r="N21" s="164">
        <f>SUM(J21:M21)</f>
        <v>1344.9086021505377</v>
      </c>
      <c r="O21" s="165">
        <f>O16*(19-O17)</f>
        <v>3175.608602150538</v>
      </c>
      <c r="P21" s="166">
        <f>P16*(19-P17)</f>
        <v>3175.6086021505375</v>
      </c>
      <c r="Q21" s="24"/>
    </row>
    <row r="22" spans="2:17" ht="17.25" customHeight="1" thickBot="1">
      <c r="B22" s="24"/>
      <c r="C22" s="24"/>
      <c r="D22" s="53"/>
      <c r="E22" s="53"/>
      <c r="F22" s="53"/>
      <c r="G22" s="24"/>
      <c r="H22" s="54"/>
      <c r="I22" s="24"/>
      <c r="J22" s="54"/>
      <c r="K22" s="24"/>
      <c r="L22" s="2"/>
      <c r="M22" s="24"/>
      <c r="N22" s="53"/>
      <c r="O22" s="24"/>
      <c r="P22" s="24"/>
    </row>
    <row r="23" spans="2:17" ht="39.6" customHeight="1" thickBot="1">
      <c r="B23" s="473" t="s">
        <v>404</v>
      </c>
      <c r="C23" s="474"/>
      <c r="D23" s="474"/>
      <c r="E23" s="474"/>
      <c r="F23" s="474"/>
      <c r="G23" s="474"/>
      <c r="H23" s="474"/>
      <c r="I23" s="474"/>
      <c r="J23" s="474"/>
      <c r="K23" s="474"/>
      <c r="L23" s="470" t="s">
        <v>218</v>
      </c>
      <c r="M23" s="471"/>
      <c r="N23" s="471"/>
      <c r="O23" s="471"/>
      <c r="P23" s="472"/>
    </row>
    <row r="24" spans="2:17" ht="15.95" customHeight="1">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7" ht="15.95" customHeight="1" thickBot="1">
      <c r="B25" s="466"/>
      <c r="C25" s="462"/>
      <c r="D25" s="462"/>
      <c r="E25" s="462"/>
      <c r="F25" s="462"/>
      <c r="G25" s="462"/>
      <c r="H25" s="462"/>
      <c r="I25" s="462"/>
      <c r="J25" s="462"/>
      <c r="K25" s="462"/>
      <c r="L25" s="462"/>
      <c r="M25" s="462"/>
      <c r="N25" s="462"/>
      <c r="O25" s="145" t="s">
        <v>209</v>
      </c>
      <c r="P25" s="30" t="s">
        <v>210</v>
      </c>
    </row>
    <row r="26" spans="2:17" ht="20.25" customHeight="1">
      <c r="B26" s="148" t="s">
        <v>211</v>
      </c>
      <c r="C26" s="146">
        <v>31</v>
      </c>
      <c r="D26" s="8">
        <v>28</v>
      </c>
      <c r="E26" s="8">
        <v>31</v>
      </c>
      <c r="F26" s="8">
        <v>30</v>
      </c>
      <c r="G26" s="8">
        <v>0</v>
      </c>
      <c r="H26" s="8">
        <v>0</v>
      </c>
      <c r="I26" s="168">
        <f>SUM(C26:G26)</f>
        <v>120</v>
      </c>
      <c r="J26" s="8">
        <v>20</v>
      </c>
      <c r="K26" s="8">
        <v>31</v>
      </c>
      <c r="L26" s="8">
        <v>30</v>
      </c>
      <c r="M26" s="8">
        <v>31</v>
      </c>
      <c r="N26" s="168">
        <f>SUM(J26:M26)</f>
        <v>112</v>
      </c>
      <c r="O26" s="167">
        <f>SUM(C26:H26,J26:M26)</f>
        <v>232</v>
      </c>
      <c r="P26" s="169">
        <f>I26+N26</f>
        <v>232</v>
      </c>
    </row>
    <row r="27" spans="2:17" ht="20.25" customHeight="1">
      <c r="B27" s="149" t="s">
        <v>485</v>
      </c>
      <c r="C27" s="147">
        <v>-0.3</v>
      </c>
      <c r="D27" s="10">
        <v>3.8</v>
      </c>
      <c r="E27" s="10">
        <v>4.5</v>
      </c>
      <c r="F27" s="10">
        <v>7.833333333333333</v>
      </c>
      <c r="G27" s="10">
        <v>0</v>
      </c>
      <c r="H27" s="10">
        <v>0</v>
      </c>
      <c r="I27" s="153">
        <f>(C26*C27+D26*D27+E26*E27+F26*F27+G26*G27)/I26</f>
        <v>3.93</v>
      </c>
      <c r="J27" s="10">
        <v>10.675000000000001</v>
      </c>
      <c r="K27" s="95">
        <v>7.1516129032258062</v>
      </c>
      <c r="L27" s="95">
        <v>4.2</v>
      </c>
      <c r="M27" s="95">
        <v>-2.9</v>
      </c>
      <c r="N27" s="153">
        <f>(J26*J27+K26*K27+L26*L27+M26*M27)/N26</f>
        <v>4.2080357142857148</v>
      </c>
      <c r="O27" s="154">
        <f>(C27*C26+D27*D26+E27*E26+F27*F26+G27*G26+H27*H26+J27*J26+K27*K26+L27*L26+M27*M26)/O26</f>
        <v>4.064224137931034</v>
      </c>
      <c r="P27" s="161">
        <f>(I27*I26+N27*N26)/P26</f>
        <v>4.0642241379310349</v>
      </c>
    </row>
    <row r="28" spans="2:17" ht="20.25" customHeight="1">
      <c r="B28" s="149" t="s">
        <v>212</v>
      </c>
      <c r="C28" s="13">
        <f t="shared" ref="C28:H28" si="8">C26*(13-C27)</f>
        <v>412.3</v>
      </c>
      <c r="D28" s="12">
        <f t="shared" si="8"/>
        <v>257.59999999999997</v>
      </c>
      <c r="E28" s="12">
        <f t="shared" si="8"/>
        <v>263.5</v>
      </c>
      <c r="F28" s="12">
        <f t="shared" si="8"/>
        <v>155</v>
      </c>
      <c r="G28" s="12">
        <f t="shared" si="8"/>
        <v>0</v>
      </c>
      <c r="H28" s="12">
        <f t="shared" si="8"/>
        <v>0</v>
      </c>
      <c r="I28" s="155">
        <f>SUM(C28:G28)</f>
        <v>1088.4000000000001</v>
      </c>
      <c r="J28" s="12">
        <f>J26*(13-J27)</f>
        <v>46.499999999999986</v>
      </c>
      <c r="K28" s="12">
        <f>K26*(13-K27)</f>
        <v>181.3</v>
      </c>
      <c r="L28" s="12">
        <f>L26*(13-L27)</f>
        <v>264</v>
      </c>
      <c r="M28" s="12">
        <f>M26*(13-M27)</f>
        <v>492.90000000000003</v>
      </c>
      <c r="N28" s="155">
        <f>SUM(J28:M28)</f>
        <v>984.7</v>
      </c>
      <c r="O28" s="156">
        <f>O26*(13-O27)</f>
        <v>2073.1</v>
      </c>
      <c r="P28" s="162">
        <f>P26*(13-P27)</f>
        <v>2073.1</v>
      </c>
    </row>
    <row r="29" spans="2:17" ht="20.25" customHeight="1">
      <c r="B29" s="149" t="s">
        <v>213</v>
      </c>
      <c r="C29" s="13">
        <f t="shared" ref="C29:H29" si="9">C26*(17-C27)</f>
        <v>536.30000000000007</v>
      </c>
      <c r="D29" s="12">
        <f t="shared" si="9"/>
        <v>369.59999999999997</v>
      </c>
      <c r="E29" s="12">
        <f t="shared" si="9"/>
        <v>387.5</v>
      </c>
      <c r="F29" s="12">
        <f t="shared" si="9"/>
        <v>275.00000000000006</v>
      </c>
      <c r="G29" s="12">
        <f t="shared" si="9"/>
        <v>0</v>
      </c>
      <c r="H29" s="12">
        <f t="shared" si="9"/>
        <v>0</v>
      </c>
      <c r="I29" s="155">
        <f>SUM(C29:G29)</f>
        <v>1568.4</v>
      </c>
      <c r="J29" s="12">
        <f>J26*(17-J27)</f>
        <v>126.49999999999999</v>
      </c>
      <c r="K29" s="12">
        <f>K26*(17-K27)</f>
        <v>305.29999999999995</v>
      </c>
      <c r="L29" s="12">
        <f>L26*(17-L27)</f>
        <v>384</v>
      </c>
      <c r="M29" s="12">
        <f>M26*(17-M27)</f>
        <v>616.9</v>
      </c>
      <c r="N29" s="155">
        <f>SUM(J29:M29)</f>
        <v>1432.6999999999998</v>
      </c>
      <c r="O29" s="156">
        <f>O26*(17-O27)</f>
        <v>3001.1</v>
      </c>
      <c r="P29" s="162">
        <f>P26*(17-P27)</f>
        <v>3001.1</v>
      </c>
    </row>
    <row r="30" spans="2:17" ht="20.25" customHeight="1">
      <c r="B30" s="149" t="s">
        <v>249</v>
      </c>
      <c r="C30" s="17">
        <f t="shared" ref="C30:H30" si="10">C26*(18-C27)</f>
        <v>567.30000000000007</v>
      </c>
      <c r="D30" s="16">
        <f t="shared" si="10"/>
        <v>397.59999999999997</v>
      </c>
      <c r="E30" s="16">
        <f t="shared" si="10"/>
        <v>418.5</v>
      </c>
      <c r="F30" s="16">
        <f t="shared" si="10"/>
        <v>305.00000000000006</v>
      </c>
      <c r="G30" s="16">
        <f t="shared" si="10"/>
        <v>0</v>
      </c>
      <c r="H30" s="16">
        <f t="shared" si="10"/>
        <v>0</v>
      </c>
      <c r="I30" s="155">
        <f>SUM(C30:G30)</f>
        <v>1688.4</v>
      </c>
      <c r="J30" s="16">
        <f>J26*(18-J27)</f>
        <v>146.5</v>
      </c>
      <c r="K30" s="16">
        <f>K26*(18-K27)</f>
        <v>336.29999999999995</v>
      </c>
      <c r="L30" s="16">
        <f>L26*(18-L27)</f>
        <v>414</v>
      </c>
      <c r="M30" s="16">
        <f>M26*(18-M27)</f>
        <v>647.9</v>
      </c>
      <c r="N30" s="155">
        <f>SUM(J30:M30)</f>
        <v>1544.6999999999998</v>
      </c>
      <c r="O30" s="157">
        <f>O26*(18-O27)</f>
        <v>3233.1</v>
      </c>
      <c r="P30" s="163">
        <f>P26*(18-P27)</f>
        <v>3233.1</v>
      </c>
    </row>
    <row r="31" spans="2:17" ht="20.25" customHeight="1" thickBot="1">
      <c r="B31" s="347" t="s">
        <v>215</v>
      </c>
      <c r="C31" s="21">
        <f t="shared" ref="C31:H31" si="11">C26*(19-C27)</f>
        <v>598.30000000000007</v>
      </c>
      <c r="D31" s="20">
        <f t="shared" si="11"/>
        <v>425.59999999999997</v>
      </c>
      <c r="E31" s="20">
        <f t="shared" si="11"/>
        <v>449.5</v>
      </c>
      <c r="F31" s="20">
        <f t="shared" si="11"/>
        <v>335.00000000000006</v>
      </c>
      <c r="G31" s="20">
        <f t="shared" si="11"/>
        <v>0</v>
      </c>
      <c r="H31" s="20">
        <f t="shared" si="11"/>
        <v>0</v>
      </c>
      <c r="I31" s="164">
        <f>SUM(C31:G31)</f>
        <v>1808.4</v>
      </c>
      <c r="J31" s="20">
        <f>J26*(19-J27)</f>
        <v>166.5</v>
      </c>
      <c r="K31" s="20">
        <f>K26*(19-K27)</f>
        <v>367.29999999999995</v>
      </c>
      <c r="L31" s="20">
        <f>L26*(19-L27)</f>
        <v>444</v>
      </c>
      <c r="M31" s="20">
        <f>M26*(19-M27)</f>
        <v>678.9</v>
      </c>
      <c r="N31" s="164">
        <f>SUM(J31:M31)</f>
        <v>1656.6999999999998</v>
      </c>
      <c r="O31" s="165">
        <f>O26*(19-O27)</f>
        <v>3465.1</v>
      </c>
      <c r="P31" s="166">
        <f>P26*(19-P27)</f>
        <v>3465.1</v>
      </c>
    </row>
    <row r="32" spans="2:17" ht="19.149999999999999" customHeight="1" thickBot="1">
      <c r="B32" s="43"/>
      <c r="C32" s="25"/>
      <c r="D32" s="25"/>
      <c r="E32" s="25"/>
      <c r="F32" s="25"/>
      <c r="G32" s="25"/>
      <c r="H32" s="25"/>
      <c r="I32" s="26"/>
      <c r="J32" s="25"/>
      <c r="K32" s="25"/>
      <c r="L32" s="25"/>
      <c r="M32" s="25"/>
      <c r="N32" s="26"/>
      <c r="O32" s="27"/>
      <c r="P32" s="27"/>
    </row>
    <row r="33" spans="2:17" ht="39.6" customHeight="1" thickBot="1">
      <c r="B33" s="473" t="s">
        <v>404</v>
      </c>
      <c r="C33" s="474"/>
      <c r="D33" s="474"/>
      <c r="E33" s="474"/>
      <c r="F33" s="474"/>
      <c r="G33" s="474"/>
      <c r="H33" s="474"/>
      <c r="I33" s="474"/>
      <c r="J33" s="474"/>
      <c r="K33" s="474"/>
      <c r="L33" s="470" t="s">
        <v>220</v>
      </c>
      <c r="M33" s="471"/>
      <c r="N33" s="471"/>
      <c r="O33" s="471"/>
      <c r="P33" s="472"/>
    </row>
    <row r="34" spans="2:17" ht="15.95" customHeight="1">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7" ht="15.95" customHeight="1" thickBot="1">
      <c r="B35" s="466"/>
      <c r="C35" s="462"/>
      <c r="D35" s="462"/>
      <c r="E35" s="462"/>
      <c r="F35" s="462"/>
      <c r="G35" s="462"/>
      <c r="H35" s="462"/>
      <c r="I35" s="462"/>
      <c r="J35" s="462"/>
      <c r="K35" s="462"/>
      <c r="L35" s="462"/>
      <c r="M35" s="462"/>
      <c r="N35" s="462"/>
      <c r="O35" s="145" t="s">
        <v>209</v>
      </c>
      <c r="P35" s="30" t="s">
        <v>210</v>
      </c>
    </row>
    <row r="36" spans="2:17" ht="20.25" customHeight="1">
      <c r="B36" s="148" t="s">
        <v>211</v>
      </c>
      <c r="C36" s="146">
        <v>31</v>
      </c>
      <c r="D36" s="8">
        <v>28</v>
      </c>
      <c r="E36" s="8">
        <v>31</v>
      </c>
      <c r="F36" s="8">
        <v>25</v>
      </c>
      <c r="G36" s="8">
        <v>11</v>
      </c>
      <c r="H36" s="8">
        <v>0</v>
      </c>
      <c r="I36" s="168">
        <f>SUM(C36:G36)</f>
        <v>126</v>
      </c>
      <c r="J36" s="8">
        <v>15</v>
      </c>
      <c r="K36" s="8">
        <v>31</v>
      </c>
      <c r="L36" s="8">
        <v>30</v>
      </c>
      <c r="M36" s="8">
        <v>31</v>
      </c>
      <c r="N36" s="168">
        <f>SUM(J36:M36)</f>
        <v>107</v>
      </c>
      <c r="O36" s="167">
        <f>SUM(C36:H36,J36:M36)</f>
        <v>233</v>
      </c>
      <c r="P36" s="169">
        <f>I36+N36</f>
        <v>233</v>
      </c>
    </row>
    <row r="37" spans="2:17" ht="20.25" customHeight="1">
      <c r="B37" s="149" t="s">
        <v>485</v>
      </c>
      <c r="C37" s="147">
        <v>-2.2000000000000002</v>
      </c>
      <c r="D37" s="10">
        <v>-2.9</v>
      </c>
      <c r="E37" s="10">
        <v>4.8</v>
      </c>
      <c r="F37" s="10">
        <v>6.86</v>
      </c>
      <c r="G37" s="10">
        <v>9.2818181818181813</v>
      </c>
      <c r="H37" s="10">
        <v>0</v>
      </c>
      <c r="I37" s="153">
        <f>(C36*C37+D36*D37+E36*E37+F36*F37+G36*G37)/I36</f>
        <v>2.1666666666666665</v>
      </c>
      <c r="J37" s="10">
        <v>12.7</v>
      </c>
      <c r="K37" s="95">
        <v>5.5</v>
      </c>
      <c r="L37" s="95">
        <v>5.0999999999999996</v>
      </c>
      <c r="M37" s="95">
        <v>-0.2</v>
      </c>
      <c r="N37" s="153">
        <f>(J36*J37+K36*K37+L36*L37+M36*M37)/N36</f>
        <v>4.745794392523365</v>
      </c>
      <c r="O37" s="154">
        <f>(C37*C36+D37*D36+E37*E36+F37*F36+G37*G36+H37*H36+J37*J36+K37*K36+L37*L36+M37*M36)/O36</f>
        <v>3.3510729613733905</v>
      </c>
      <c r="P37" s="161">
        <f>(I37*I36+N37*N36)/P36</f>
        <v>3.3510729613733909</v>
      </c>
    </row>
    <row r="38" spans="2:17" ht="20.25" customHeight="1">
      <c r="B38" s="149" t="s">
        <v>212</v>
      </c>
      <c r="C38" s="13">
        <f t="shared" ref="C38:H38" si="12">C36*(13-C37)</f>
        <v>471.2</v>
      </c>
      <c r="D38" s="12">
        <f t="shared" si="12"/>
        <v>445.2</v>
      </c>
      <c r="E38" s="12">
        <f t="shared" si="12"/>
        <v>254.2</v>
      </c>
      <c r="F38" s="12">
        <f t="shared" si="12"/>
        <v>153.5</v>
      </c>
      <c r="G38" s="12">
        <f t="shared" si="12"/>
        <v>40.900000000000006</v>
      </c>
      <c r="H38" s="12">
        <f t="shared" si="12"/>
        <v>0</v>
      </c>
      <c r="I38" s="155">
        <f>SUM(C38:G38)</f>
        <v>1365</v>
      </c>
      <c r="J38" s="12">
        <f>J36*(13-J37)</f>
        <v>4.5000000000000107</v>
      </c>
      <c r="K38" s="12">
        <f>K36*(13-K37)</f>
        <v>232.5</v>
      </c>
      <c r="L38" s="12">
        <f>L36*(13-L37)</f>
        <v>237</v>
      </c>
      <c r="M38" s="12">
        <f>M36*(13-M37)</f>
        <v>409.2</v>
      </c>
      <c r="N38" s="155">
        <f>SUM(J38:M38)</f>
        <v>883.2</v>
      </c>
      <c r="O38" s="156">
        <f>O36*(13-O37)</f>
        <v>2248.2000000000003</v>
      </c>
      <c r="P38" s="162">
        <f>P36*(13-P37)</f>
        <v>2248.2000000000003</v>
      </c>
    </row>
    <row r="39" spans="2:17" ht="20.25" customHeight="1">
      <c r="B39" s="149" t="s">
        <v>213</v>
      </c>
      <c r="C39" s="13">
        <f t="shared" ref="C39:H39" si="13">C36*(17-C37)</f>
        <v>595.19999999999993</v>
      </c>
      <c r="D39" s="12">
        <f t="shared" si="13"/>
        <v>557.19999999999993</v>
      </c>
      <c r="E39" s="12">
        <f t="shared" si="13"/>
        <v>378.2</v>
      </c>
      <c r="F39" s="12">
        <f t="shared" si="13"/>
        <v>253.5</v>
      </c>
      <c r="G39" s="12">
        <f t="shared" si="13"/>
        <v>84.9</v>
      </c>
      <c r="H39" s="12">
        <f t="shared" si="13"/>
        <v>0</v>
      </c>
      <c r="I39" s="155">
        <f>SUM(C39:G39)</f>
        <v>1869</v>
      </c>
      <c r="J39" s="12">
        <f>J36*(17-J37)</f>
        <v>64.500000000000014</v>
      </c>
      <c r="K39" s="12">
        <f>K36*(17-K37)</f>
        <v>356.5</v>
      </c>
      <c r="L39" s="12">
        <f>L36*(17-L37)</f>
        <v>357</v>
      </c>
      <c r="M39" s="12">
        <f>M36*(17-M37)</f>
        <v>533.19999999999993</v>
      </c>
      <c r="N39" s="155">
        <f>SUM(J39:M39)</f>
        <v>1311.1999999999998</v>
      </c>
      <c r="O39" s="156">
        <f>O36*(17-O37)</f>
        <v>3180.2000000000003</v>
      </c>
      <c r="P39" s="162">
        <f>P36*(17-P37)</f>
        <v>3180.2000000000003</v>
      </c>
    </row>
    <row r="40" spans="2:17" ht="20.25" customHeight="1">
      <c r="B40" s="149" t="s">
        <v>249</v>
      </c>
      <c r="C40" s="17">
        <f t="shared" ref="C40:H40" si="14">C36*(18-C37)</f>
        <v>626.19999999999993</v>
      </c>
      <c r="D40" s="16">
        <f t="shared" si="14"/>
        <v>585.19999999999993</v>
      </c>
      <c r="E40" s="16">
        <f t="shared" si="14"/>
        <v>409.2</v>
      </c>
      <c r="F40" s="16">
        <f t="shared" si="14"/>
        <v>278.5</v>
      </c>
      <c r="G40" s="16">
        <f t="shared" si="14"/>
        <v>95.9</v>
      </c>
      <c r="H40" s="16">
        <f t="shared" si="14"/>
        <v>0</v>
      </c>
      <c r="I40" s="155">
        <f>SUM(C40:G40)</f>
        <v>1995</v>
      </c>
      <c r="J40" s="16">
        <f>J36*(18-J37)</f>
        <v>79.500000000000014</v>
      </c>
      <c r="K40" s="16">
        <f>K36*(18-K37)</f>
        <v>387.5</v>
      </c>
      <c r="L40" s="16">
        <f>L36*(18-L37)</f>
        <v>387</v>
      </c>
      <c r="M40" s="16">
        <f>M36*(18-M37)</f>
        <v>564.19999999999993</v>
      </c>
      <c r="N40" s="155">
        <f>SUM(J40:M40)</f>
        <v>1418.1999999999998</v>
      </c>
      <c r="O40" s="157">
        <f>O36*(18-O37)</f>
        <v>3413.2000000000003</v>
      </c>
      <c r="P40" s="163">
        <f>P36*(18-P37)</f>
        <v>3413.2000000000003</v>
      </c>
    </row>
    <row r="41" spans="2:17" ht="20.25" customHeight="1" thickBot="1">
      <c r="B41" s="347" t="s">
        <v>215</v>
      </c>
      <c r="C41" s="21">
        <f t="shared" ref="C41:H41" si="15">C36*(19-C37)</f>
        <v>657.19999999999993</v>
      </c>
      <c r="D41" s="20">
        <f t="shared" si="15"/>
        <v>613.19999999999993</v>
      </c>
      <c r="E41" s="20">
        <f t="shared" si="15"/>
        <v>440.2</v>
      </c>
      <c r="F41" s="20">
        <f t="shared" si="15"/>
        <v>303.5</v>
      </c>
      <c r="G41" s="20">
        <f t="shared" si="15"/>
        <v>106.9</v>
      </c>
      <c r="H41" s="20">
        <f t="shared" si="15"/>
        <v>0</v>
      </c>
      <c r="I41" s="164">
        <f>SUM(C41:G41)</f>
        <v>2121</v>
      </c>
      <c r="J41" s="20">
        <f>J36*(19-J37)</f>
        <v>94.500000000000014</v>
      </c>
      <c r="K41" s="20">
        <f>K36*(19-K37)</f>
        <v>418.5</v>
      </c>
      <c r="L41" s="20">
        <f>L36*(19-L37)</f>
        <v>417</v>
      </c>
      <c r="M41" s="20">
        <f>M36*(19-M37)</f>
        <v>595.19999999999993</v>
      </c>
      <c r="N41" s="164">
        <f>SUM(J41:M41)</f>
        <v>1525.1999999999998</v>
      </c>
      <c r="O41" s="165">
        <f>O36*(19-O37)</f>
        <v>3646.2000000000003</v>
      </c>
      <c r="P41" s="166">
        <f>P36*(19-P37)</f>
        <v>3646.2000000000003</v>
      </c>
    </row>
    <row r="42" spans="2:17" ht="15.95" customHeight="1" thickBot="1">
      <c r="B42" s="1"/>
      <c r="C42" s="1"/>
      <c r="D42" s="2"/>
      <c r="E42" s="2"/>
      <c r="F42" s="2"/>
      <c r="G42" s="1"/>
      <c r="H42" s="3"/>
      <c r="I42" s="2"/>
      <c r="J42" s="3"/>
      <c r="K42" s="2"/>
      <c r="L42" s="2"/>
      <c r="M42" s="1"/>
      <c r="N42" s="2"/>
      <c r="O42" s="1"/>
      <c r="P42" s="4"/>
    </row>
    <row r="43" spans="2:17" ht="54.75" customHeight="1" thickBot="1">
      <c r="B43" s="473" t="s">
        <v>405</v>
      </c>
      <c r="C43" s="474"/>
      <c r="D43" s="474"/>
      <c r="E43" s="474"/>
      <c r="F43" s="474"/>
      <c r="G43" s="474"/>
      <c r="H43" s="474"/>
      <c r="I43" s="474"/>
      <c r="J43" s="474"/>
      <c r="K43" s="474"/>
      <c r="L43" s="470" t="s">
        <v>221</v>
      </c>
      <c r="M43" s="471"/>
      <c r="N43" s="471"/>
      <c r="O43" s="471"/>
      <c r="P43" s="472"/>
    </row>
    <row r="44" spans="2:17" ht="20.100000000000001" customHeight="1">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7" ht="20.100000000000001" customHeight="1" thickBot="1">
      <c r="B45" s="466"/>
      <c r="C45" s="462"/>
      <c r="D45" s="462"/>
      <c r="E45" s="462"/>
      <c r="F45" s="462"/>
      <c r="G45" s="462"/>
      <c r="H45" s="462"/>
      <c r="I45" s="462"/>
      <c r="J45" s="462"/>
      <c r="K45" s="462"/>
      <c r="L45" s="462"/>
      <c r="M45" s="462"/>
      <c r="N45" s="462"/>
      <c r="O45" s="145" t="s">
        <v>209</v>
      </c>
      <c r="P45" s="30" t="s">
        <v>210</v>
      </c>
    </row>
    <row r="46" spans="2:17" ht="20.100000000000001" customHeight="1">
      <c r="B46" s="148" t="s">
        <v>211</v>
      </c>
      <c r="C46" s="146">
        <v>31</v>
      </c>
      <c r="D46" s="8">
        <v>29</v>
      </c>
      <c r="E46" s="8">
        <v>31</v>
      </c>
      <c r="F46" s="8">
        <v>25</v>
      </c>
      <c r="G46" s="8">
        <v>15</v>
      </c>
      <c r="H46" s="8">
        <v>0</v>
      </c>
      <c r="I46" s="168">
        <f>SUM(C46:G46)</f>
        <v>131</v>
      </c>
      <c r="J46" s="8">
        <v>10</v>
      </c>
      <c r="K46" s="8">
        <v>31</v>
      </c>
      <c r="L46" s="8">
        <v>30</v>
      </c>
      <c r="M46" s="8">
        <v>31</v>
      </c>
      <c r="N46" s="168">
        <f>SUM(J46:M46)</f>
        <v>102</v>
      </c>
      <c r="O46" s="167">
        <f>SUM(C46:H46,J46:M46)</f>
        <v>233</v>
      </c>
      <c r="P46" s="169">
        <f>I46+N46</f>
        <v>233</v>
      </c>
    </row>
    <row r="47" spans="2:17" ht="19.5" customHeight="1">
      <c r="B47" s="149" t="s">
        <v>485</v>
      </c>
      <c r="C47" s="147">
        <v>-3.5</v>
      </c>
      <c r="D47" s="10">
        <v>1.7</v>
      </c>
      <c r="E47" s="10">
        <v>3.7</v>
      </c>
      <c r="F47" s="10">
        <v>9</v>
      </c>
      <c r="G47" s="10">
        <v>9.6999999999999993</v>
      </c>
      <c r="H47" s="10">
        <v>12.9</v>
      </c>
      <c r="I47" s="153">
        <f>(C46*C47+D46*D47+E46*E47+F46*F47+G46*G47)/I46</f>
        <v>3.2519083969465647</v>
      </c>
      <c r="J47" s="10">
        <v>10.8</v>
      </c>
      <c r="K47" s="95">
        <v>9.8000000000000007</v>
      </c>
      <c r="L47" s="95">
        <v>4.3</v>
      </c>
      <c r="M47" s="95">
        <v>0.3</v>
      </c>
      <c r="N47" s="153">
        <f>(J46*J47+K46*K47+L46*L47+M46*M47)/N46</f>
        <v>5.3931372549019603</v>
      </c>
      <c r="O47" s="154">
        <f>(C47*C46+D47*D46+E47*E46+F47*F46+G47*G46+H47*H46+J47*J46+K47*K46+L47*L46+M47*M46)/O46</f>
        <v>4.1892703862660943</v>
      </c>
      <c r="P47" s="161">
        <f>(I47*I46+N47*N46)/P46</f>
        <v>4.1892703862660943</v>
      </c>
    </row>
    <row r="48" spans="2:17" ht="20.100000000000001" customHeight="1">
      <c r="B48" s="149" t="s">
        <v>212</v>
      </c>
      <c r="C48" s="13">
        <f t="shared" ref="C48:H48" si="16">C46*(13-C47)</f>
        <v>511.5</v>
      </c>
      <c r="D48" s="12">
        <f t="shared" si="16"/>
        <v>327.70000000000005</v>
      </c>
      <c r="E48" s="12">
        <f t="shared" si="16"/>
        <v>288.3</v>
      </c>
      <c r="F48" s="12">
        <f t="shared" si="16"/>
        <v>100</v>
      </c>
      <c r="G48" s="12">
        <f t="shared" si="16"/>
        <v>49.500000000000014</v>
      </c>
      <c r="H48" s="12">
        <f t="shared" si="16"/>
        <v>0</v>
      </c>
      <c r="I48" s="155">
        <f>SUM(C48:G48)</f>
        <v>1277</v>
      </c>
      <c r="J48" s="12">
        <f>J46*(13-J47)</f>
        <v>21.999999999999993</v>
      </c>
      <c r="K48" s="12">
        <f>K46*(13-K47)</f>
        <v>99.199999999999974</v>
      </c>
      <c r="L48" s="12">
        <f>L46*(13-L47)</f>
        <v>261</v>
      </c>
      <c r="M48" s="12">
        <f>M46*(13-M47)</f>
        <v>393.7</v>
      </c>
      <c r="N48" s="155">
        <f>SUM(J48:M48)</f>
        <v>775.89999999999986</v>
      </c>
      <c r="O48" s="156">
        <f>O46*(13-O47)</f>
        <v>2052.8999999999996</v>
      </c>
      <c r="P48" s="162">
        <f>P46*(13-P47)</f>
        <v>2052.8999999999996</v>
      </c>
      <c r="Q48" s="56"/>
    </row>
    <row r="49" spans="2:17" ht="20.100000000000001" customHeight="1">
      <c r="B49" s="149" t="s">
        <v>213</v>
      </c>
      <c r="C49" s="13">
        <f t="shared" ref="C49:H49" si="17">C46*(17-C47)</f>
        <v>635.5</v>
      </c>
      <c r="D49" s="12">
        <f t="shared" si="17"/>
        <v>443.70000000000005</v>
      </c>
      <c r="E49" s="12">
        <f t="shared" si="17"/>
        <v>412.3</v>
      </c>
      <c r="F49" s="12">
        <f t="shared" si="17"/>
        <v>200</v>
      </c>
      <c r="G49" s="12">
        <f t="shared" si="17"/>
        <v>109.50000000000001</v>
      </c>
      <c r="H49" s="12">
        <f t="shared" si="17"/>
        <v>0</v>
      </c>
      <c r="I49" s="155">
        <f>SUM(C49:G49)</f>
        <v>1801</v>
      </c>
      <c r="J49" s="12">
        <f>J46*(17-J47)</f>
        <v>61.999999999999993</v>
      </c>
      <c r="K49" s="12">
        <f>K46*(17-K47)</f>
        <v>223.2</v>
      </c>
      <c r="L49" s="12">
        <f>L46*(17-L47)</f>
        <v>381</v>
      </c>
      <c r="M49" s="12">
        <f>M46*(17-M47)</f>
        <v>517.69999999999993</v>
      </c>
      <c r="N49" s="155">
        <f>SUM(J49:M49)</f>
        <v>1183.9000000000001</v>
      </c>
      <c r="O49" s="156">
        <f>O46*(17-O47)</f>
        <v>2984.8999999999996</v>
      </c>
      <c r="P49" s="162">
        <f>P46*(17-P47)</f>
        <v>2984.8999999999996</v>
      </c>
      <c r="Q49" s="56"/>
    </row>
    <row r="50" spans="2:17" ht="20.100000000000001" customHeight="1">
      <c r="B50" s="149" t="s">
        <v>214</v>
      </c>
      <c r="C50" s="17">
        <f t="shared" ref="C50:H50" si="18">C46*(18-C47)</f>
        <v>666.5</v>
      </c>
      <c r="D50" s="16">
        <f t="shared" si="18"/>
        <v>472.70000000000005</v>
      </c>
      <c r="E50" s="16">
        <f t="shared" si="18"/>
        <v>443.3</v>
      </c>
      <c r="F50" s="16">
        <f t="shared" si="18"/>
        <v>225</v>
      </c>
      <c r="G50" s="16">
        <f t="shared" si="18"/>
        <v>124.50000000000001</v>
      </c>
      <c r="H50" s="16">
        <f t="shared" si="18"/>
        <v>0</v>
      </c>
      <c r="I50" s="155">
        <f>SUM(C50:G50)</f>
        <v>1932</v>
      </c>
      <c r="J50" s="16">
        <f>J46*(18-J47)</f>
        <v>72</v>
      </c>
      <c r="K50" s="16">
        <f>K46*(18-K47)</f>
        <v>254.2</v>
      </c>
      <c r="L50" s="16">
        <f>L46*(18-L47)</f>
        <v>411</v>
      </c>
      <c r="M50" s="16">
        <f>M46*(18-M47)</f>
        <v>548.69999999999993</v>
      </c>
      <c r="N50" s="155">
        <f>SUM(J50:M50)</f>
        <v>1285.9000000000001</v>
      </c>
      <c r="O50" s="157">
        <f>O46*(18-O47)</f>
        <v>3217.8999999999996</v>
      </c>
      <c r="P50" s="163">
        <f>P46*(18-P47)</f>
        <v>3217.8999999999996</v>
      </c>
      <c r="Q50" s="56"/>
    </row>
    <row r="51" spans="2:17" ht="20.100000000000001" customHeight="1" thickBot="1">
      <c r="B51" s="347" t="s">
        <v>215</v>
      </c>
      <c r="C51" s="21">
        <f t="shared" ref="C51:H51" si="19">C46*(19-C47)</f>
        <v>697.5</v>
      </c>
      <c r="D51" s="20">
        <f t="shared" si="19"/>
        <v>501.70000000000005</v>
      </c>
      <c r="E51" s="20">
        <f t="shared" si="19"/>
        <v>474.3</v>
      </c>
      <c r="F51" s="20">
        <f t="shared" si="19"/>
        <v>250</v>
      </c>
      <c r="G51" s="20">
        <f t="shared" si="19"/>
        <v>139.5</v>
      </c>
      <c r="H51" s="20">
        <f t="shared" si="19"/>
        <v>0</v>
      </c>
      <c r="I51" s="164">
        <f>SUM(C51:G51)</f>
        <v>2063</v>
      </c>
      <c r="J51" s="20">
        <f>J46*(19-J47)</f>
        <v>82</v>
      </c>
      <c r="K51" s="20">
        <f>K46*(19-K47)</f>
        <v>285.2</v>
      </c>
      <c r="L51" s="20">
        <f>L46*(19-L47)</f>
        <v>441</v>
      </c>
      <c r="M51" s="20">
        <f>M46*(19-M47)</f>
        <v>579.69999999999993</v>
      </c>
      <c r="N51" s="164">
        <f>SUM(J51:M51)</f>
        <v>1387.9</v>
      </c>
      <c r="O51" s="165">
        <f>O46*(19-O47)</f>
        <v>3450.8999999999996</v>
      </c>
      <c r="P51" s="166">
        <f>P46*(19-P47)</f>
        <v>3450.8999999999996</v>
      </c>
      <c r="Q51" s="56"/>
    </row>
    <row r="52" spans="2:17" ht="15.75" thickBot="1">
      <c r="B52" s="1"/>
      <c r="C52" s="1"/>
      <c r="D52" s="2"/>
      <c r="E52" s="2"/>
      <c r="F52" s="2"/>
      <c r="G52" s="1"/>
      <c r="H52" s="3"/>
      <c r="I52" s="2"/>
      <c r="J52" s="3"/>
      <c r="K52" s="2"/>
      <c r="L52" s="2"/>
      <c r="M52" s="1"/>
      <c r="N52" s="2"/>
      <c r="O52" s="1"/>
      <c r="P52" s="4"/>
    </row>
    <row r="53" spans="2:17" ht="24" thickBot="1">
      <c r="B53" s="473" t="s">
        <v>405</v>
      </c>
      <c r="C53" s="474"/>
      <c r="D53" s="474"/>
      <c r="E53" s="474"/>
      <c r="F53" s="474"/>
      <c r="G53" s="474"/>
      <c r="H53" s="474"/>
      <c r="I53" s="474"/>
      <c r="J53" s="474"/>
      <c r="K53" s="474"/>
      <c r="L53" s="470" t="s">
        <v>222</v>
      </c>
      <c r="M53" s="471"/>
      <c r="N53" s="471"/>
      <c r="O53" s="471"/>
      <c r="P53" s="472"/>
    </row>
    <row r="54" spans="2:17" s="4" customFormat="1"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7" s="4" customFormat="1" ht="16.5" thickBot="1">
      <c r="B55" s="466"/>
      <c r="C55" s="462"/>
      <c r="D55" s="462"/>
      <c r="E55" s="462"/>
      <c r="F55" s="462"/>
      <c r="G55" s="462"/>
      <c r="H55" s="462"/>
      <c r="I55" s="462"/>
      <c r="J55" s="462"/>
      <c r="K55" s="462"/>
      <c r="L55" s="462"/>
      <c r="M55" s="462"/>
      <c r="N55" s="462"/>
      <c r="O55" s="145" t="s">
        <v>209</v>
      </c>
      <c r="P55" s="30" t="s">
        <v>210</v>
      </c>
    </row>
    <row r="56" spans="2:17" ht="24.75" customHeight="1">
      <c r="B56" s="148" t="s">
        <v>211</v>
      </c>
      <c r="C56" s="146">
        <v>31</v>
      </c>
      <c r="D56" s="8">
        <v>28</v>
      </c>
      <c r="E56" s="8">
        <v>31</v>
      </c>
      <c r="F56" s="8">
        <v>30</v>
      </c>
      <c r="G56" s="8">
        <v>15</v>
      </c>
      <c r="H56" s="8">
        <v>5</v>
      </c>
      <c r="I56" s="168">
        <f>SUM(C56:G56)</f>
        <v>135</v>
      </c>
      <c r="J56" s="8">
        <v>10</v>
      </c>
      <c r="K56" s="8">
        <v>26</v>
      </c>
      <c r="L56" s="8">
        <v>30</v>
      </c>
      <c r="M56" s="8">
        <v>31</v>
      </c>
      <c r="N56" s="168">
        <f>SUM(J56:M56)</f>
        <v>97</v>
      </c>
      <c r="O56" s="167">
        <f>SUM(C56:H56,J56:M56)</f>
        <v>237</v>
      </c>
      <c r="P56" s="169">
        <f>I56+N56</f>
        <v>232</v>
      </c>
    </row>
    <row r="57" spans="2:17" ht="21" customHeight="1">
      <c r="B57" s="149" t="s">
        <v>485</v>
      </c>
      <c r="C57" s="147">
        <v>1.1000000000000001</v>
      </c>
      <c r="D57" s="10">
        <v>-2.4</v>
      </c>
      <c r="E57" s="10">
        <v>2.9</v>
      </c>
      <c r="F57" s="10">
        <v>10.5</v>
      </c>
      <c r="G57" s="10">
        <v>9.6</v>
      </c>
      <c r="H57" s="10">
        <v>11.1</v>
      </c>
      <c r="I57" s="153">
        <f>(C56*C57+D56*D57+E56*E57+F56*F57+G56*G57)/I56</f>
        <v>3.8207407407407405</v>
      </c>
      <c r="J57" s="10">
        <v>11.5</v>
      </c>
      <c r="K57" s="95">
        <v>10.199999999999999</v>
      </c>
      <c r="L57" s="95">
        <v>2.8</v>
      </c>
      <c r="M57" s="95">
        <v>0.1</v>
      </c>
      <c r="N57" s="153">
        <f>(J56*J57+K56*K57+L56*L57+M56*M57)/N56</f>
        <v>4.817525773195876</v>
      </c>
      <c r="O57" s="154">
        <f>(C57*C56+D57*D56+E57*E56+F57*F56+G57*G56+H57*H56+J57*J56+K57*K56+L57*L56+M57*M56)/O56</f>
        <v>4.3822784810126576</v>
      </c>
      <c r="P57" s="161">
        <f>(I57*I56+N57*N56)/P56</f>
        <v>4.2374999999999998</v>
      </c>
    </row>
    <row r="58" spans="2:17" ht="21" customHeight="1">
      <c r="B58" s="149" t="s">
        <v>212</v>
      </c>
      <c r="C58" s="13">
        <f t="shared" ref="C58:H58" si="20">C56*(13-C57)</f>
        <v>368.90000000000003</v>
      </c>
      <c r="D58" s="12">
        <f t="shared" si="20"/>
        <v>431.2</v>
      </c>
      <c r="E58" s="12">
        <f t="shared" si="20"/>
        <v>313.09999999999997</v>
      </c>
      <c r="F58" s="12">
        <f t="shared" si="20"/>
        <v>75</v>
      </c>
      <c r="G58" s="12">
        <f t="shared" si="20"/>
        <v>51.000000000000007</v>
      </c>
      <c r="H58" s="12">
        <f t="shared" si="20"/>
        <v>9.5000000000000018</v>
      </c>
      <c r="I58" s="155">
        <f>SUM(C58:G58)</f>
        <v>1239.2</v>
      </c>
      <c r="J58" s="12">
        <f>J56*(13-J57)</f>
        <v>15</v>
      </c>
      <c r="K58" s="12">
        <f>K56*(13-K57)</f>
        <v>72.800000000000011</v>
      </c>
      <c r="L58" s="12">
        <f>L56*(13-L57)</f>
        <v>306</v>
      </c>
      <c r="M58" s="12">
        <f>M56*(13-M57)</f>
        <v>399.90000000000003</v>
      </c>
      <c r="N58" s="155">
        <f>SUM(J58:M58)</f>
        <v>793.7</v>
      </c>
      <c r="O58" s="156">
        <f>O56*(13-O57)</f>
        <v>2042.3999999999999</v>
      </c>
      <c r="P58" s="162">
        <f>P56*(13-P57)</f>
        <v>2032.8999999999999</v>
      </c>
    </row>
    <row r="59" spans="2:17" ht="21" customHeight="1">
      <c r="B59" s="149" t="s">
        <v>213</v>
      </c>
      <c r="C59" s="13">
        <f t="shared" ref="C59:H59" si="21">C56*(17-C57)</f>
        <v>492.90000000000003</v>
      </c>
      <c r="D59" s="12">
        <f t="shared" si="21"/>
        <v>543.19999999999993</v>
      </c>
      <c r="E59" s="12">
        <f t="shared" si="21"/>
        <v>437.09999999999997</v>
      </c>
      <c r="F59" s="12">
        <f t="shared" si="21"/>
        <v>195</v>
      </c>
      <c r="G59" s="12">
        <f t="shared" si="21"/>
        <v>111</v>
      </c>
      <c r="H59" s="12">
        <f t="shared" si="21"/>
        <v>29.5</v>
      </c>
      <c r="I59" s="155">
        <f>SUM(C59:G59)</f>
        <v>1779.1999999999998</v>
      </c>
      <c r="J59" s="12">
        <f>J56*(17-J57)</f>
        <v>55</v>
      </c>
      <c r="K59" s="12">
        <f>K56*(17-K57)</f>
        <v>176.8</v>
      </c>
      <c r="L59" s="12">
        <f>L56*(17-L57)</f>
        <v>426</v>
      </c>
      <c r="M59" s="12">
        <f>M56*(17-M57)</f>
        <v>523.9</v>
      </c>
      <c r="N59" s="155">
        <f>SUM(J59:M59)</f>
        <v>1181.6999999999998</v>
      </c>
      <c r="O59" s="156">
        <f>O56*(17-O57)</f>
        <v>2990.4</v>
      </c>
      <c r="P59" s="162">
        <f>P56*(17-P57)</f>
        <v>2960.8999999999996</v>
      </c>
    </row>
    <row r="60" spans="2:17" ht="19.5">
      <c r="B60" s="149" t="s">
        <v>214</v>
      </c>
      <c r="C60" s="17">
        <f t="shared" ref="C60:H60" si="22">C56*(18-C57)</f>
        <v>523.9</v>
      </c>
      <c r="D60" s="16">
        <f t="shared" si="22"/>
        <v>571.19999999999993</v>
      </c>
      <c r="E60" s="16">
        <f t="shared" si="22"/>
        <v>468.09999999999997</v>
      </c>
      <c r="F60" s="16">
        <f t="shared" si="22"/>
        <v>225</v>
      </c>
      <c r="G60" s="16">
        <f t="shared" si="22"/>
        <v>126</v>
      </c>
      <c r="H60" s="16">
        <f t="shared" si="22"/>
        <v>34.5</v>
      </c>
      <c r="I60" s="155">
        <f>SUM(C60:G60)</f>
        <v>1914.1999999999998</v>
      </c>
      <c r="J60" s="16">
        <f>J56*(18-J57)</f>
        <v>65</v>
      </c>
      <c r="K60" s="16">
        <f>K56*(18-K57)</f>
        <v>202.8</v>
      </c>
      <c r="L60" s="16">
        <f>L56*(18-L57)</f>
        <v>456</v>
      </c>
      <c r="M60" s="16">
        <f>M56*(18-M57)</f>
        <v>554.9</v>
      </c>
      <c r="N60" s="155">
        <f>SUM(J60:M60)</f>
        <v>1278.6999999999998</v>
      </c>
      <c r="O60" s="157">
        <f>O56*(18-O57)</f>
        <v>3227.4</v>
      </c>
      <c r="P60" s="163">
        <f>P56*(18-P57)</f>
        <v>3192.8999999999996</v>
      </c>
    </row>
    <row r="61" spans="2:17" ht="20.25" thickBot="1">
      <c r="B61" s="347" t="s">
        <v>215</v>
      </c>
      <c r="C61" s="21">
        <f t="shared" ref="C61:H61" si="23">C56*(19-C57)</f>
        <v>554.9</v>
      </c>
      <c r="D61" s="20">
        <f t="shared" si="23"/>
        <v>599.19999999999993</v>
      </c>
      <c r="E61" s="20">
        <f t="shared" si="23"/>
        <v>499.1</v>
      </c>
      <c r="F61" s="20">
        <f t="shared" si="23"/>
        <v>255</v>
      </c>
      <c r="G61" s="20">
        <f t="shared" si="23"/>
        <v>141</v>
      </c>
      <c r="H61" s="20">
        <f t="shared" si="23"/>
        <v>39.5</v>
      </c>
      <c r="I61" s="164">
        <f>SUM(C61:G61)</f>
        <v>2049.1999999999998</v>
      </c>
      <c r="J61" s="20">
        <f>J56*(19-J57)</f>
        <v>75</v>
      </c>
      <c r="K61" s="20">
        <f>K56*(19-K57)</f>
        <v>228.8</v>
      </c>
      <c r="L61" s="20">
        <f>L56*(19-L57)</f>
        <v>486</v>
      </c>
      <c r="M61" s="20">
        <f>M56*(19-M57)</f>
        <v>585.9</v>
      </c>
      <c r="N61" s="164">
        <f>SUM(J61:M61)</f>
        <v>1375.6999999999998</v>
      </c>
      <c r="O61" s="165">
        <f>O56*(19-O57)</f>
        <v>3464.4</v>
      </c>
      <c r="P61" s="166">
        <f>P56*(19-P57)</f>
        <v>3424.8999999999996</v>
      </c>
    </row>
    <row r="62" spans="2:17" ht="15.75" thickBot="1">
      <c r="B62" s="1"/>
      <c r="C62" s="1"/>
      <c r="D62" s="2"/>
      <c r="E62" s="2"/>
      <c r="F62" s="2"/>
      <c r="G62" s="1"/>
      <c r="H62" s="3"/>
      <c r="I62" s="2"/>
      <c r="J62" s="3"/>
      <c r="K62" s="2"/>
      <c r="L62" s="2"/>
      <c r="M62" s="1"/>
      <c r="N62" s="2"/>
      <c r="O62" s="1"/>
      <c r="P62" s="4"/>
    </row>
    <row r="63" spans="2:17" ht="24" thickBot="1">
      <c r="B63" s="473" t="s">
        <v>405</v>
      </c>
      <c r="C63" s="474"/>
      <c r="D63" s="474"/>
      <c r="E63" s="474"/>
      <c r="F63" s="474"/>
      <c r="G63" s="474"/>
      <c r="H63" s="474"/>
      <c r="I63" s="474"/>
      <c r="J63" s="474"/>
      <c r="K63" s="474"/>
      <c r="L63" s="470" t="s">
        <v>223</v>
      </c>
      <c r="M63" s="471"/>
      <c r="N63" s="471"/>
      <c r="O63" s="471"/>
      <c r="P63" s="472"/>
    </row>
    <row r="64" spans="2:17"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c r="B66" s="148" t="s">
        <v>211</v>
      </c>
      <c r="C66" s="146">
        <v>31</v>
      </c>
      <c r="D66" s="8">
        <v>28</v>
      </c>
      <c r="E66" s="8">
        <v>31</v>
      </c>
      <c r="F66" s="8">
        <v>25</v>
      </c>
      <c r="G66" s="8">
        <v>6</v>
      </c>
      <c r="H66" s="8">
        <v>5</v>
      </c>
      <c r="I66" s="168">
        <f>SUM(C66:G66)</f>
        <v>121</v>
      </c>
      <c r="J66" s="8">
        <v>0</v>
      </c>
      <c r="K66" s="8">
        <v>31</v>
      </c>
      <c r="L66" s="8">
        <v>30</v>
      </c>
      <c r="M66" s="8">
        <v>31</v>
      </c>
      <c r="N66" s="168">
        <f>SUM(J66:M66)</f>
        <v>92</v>
      </c>
      <c r="O66" s="167">
        <f>SUM(C66:H66,J66:M66)</f>
        <v>218</v>
      </c>
      <c r="P66" s="169">
        <f>I66+N66</f>
        <v>213</v>
      </c>
    </row>
    <row r="67" spans="2:16" ht="19.5">
      <c r="B67" s="149" t="s">
        <v>485</v>
      </c>
      <c r="C67" s="147">
        <v>-4.7</v>
      </c>
      <c r="D67" s="10">
        <v>-1.7</v>
      </c>
      <c r="E67" s="10">
        <v>1.3</v>
      </c>
      <c r="F67" s="10">
        <v>8.1</v>
      </c>
      <c r="G67" s="10">
        <v>10.6</v>
      </c>
      <c r="H67" s="10">
        <v>9.8000000000000007</v>
      </c>
      <c r="I67" s="153">
        <f>(C66*C67+D66*D67+E66*E67+F66*F67+G66*G67)/I66</f>
        <v>0.93471074380165287</v>
      </c>
      <c r="J67" s="10"/>
      <c r="K67" s="95">
        <v>10.9</v>
      </c>
      <c r="L67" s="95">
        <v>5.9</v>
      </c>
      <c r="M67" s="95">
        <v>2.9</v>
      </c>
      <c r="N67" s="153">
        <f>(J66*J67+K66*K67+L66*L67+M66*M67)/N66</f>
        <v>6.573913043478262</v>
      </c>
      <c r="O67" s="154">
        <f>(C67*C66+D67*D66+E67*E66+F67*F66+G67*G66+H67*H66+J67*J66+K67*K66+L67*L66+M67*M66)/O66</f>
        <v>3.5178899082568806</v>
      </c>
      <c r="P67" s="161">
        <f>(I67*I66+N67*N66)/P66</f>
        <v>3.3704225352112682</v>
      </c>
    </row>
    <row r="68" spans="2:16" ht="19.5">
      <c r="B68" s="149" t="s">
        <v>212</v>
      </c>
      <c r="C68" s="13">
        <f t="shared" ref="C68:H68" si="24">C66*(13-C67)</f>
        <v>548.69999999999993</v>
      </c>
      <c r="D68" s="12">
        <f t="shared" si="24"/>
        <v>411.59999999999997</v>
      </c>
      <c r="E68" s="12">
        <f t="shared" si="24"/>
        <v>362.7</v>
      </c>
      <c r="F68" s="12">
        <f t="shared" si="24"/>
        <v>122.50000000000001</v>
      </c>
      <c r="G68" s="12">
        <f t="shared" si="24"/>
        <v>14.400000000000002</v>
      </c>
      <c r="H68" s="12">
        <f t="shared" si="24"/>
        <v>15.999999999999996</v>
      </c>
      <c r="I68" s="155">
        <f>SUM(C68:G68)</f>
        <v>1459.9</v>
      </c>
      <c r="J68" s="12">
        <f>J66*(13-J67)</f>
        <v>0</v>
      </c>
      <c r="K68" s="12">
        <f>K66*(13-K67)</f>
        <v>65.099999999999994</v>
      </c>
      <c r="L68" s="12">
        <f>L66*(13-L67)</f>
        <v>213</v>
      </c>
      <c r="M68" s="12">
        <f>M66*(13-M67)</f>
        <v>313.09999999999997</v>
      </c>
      <c r="N68" s="155">
        <f>SUM(J68:M68)</f>
        <v>591.20000000000005</v>
      </c>
      <c r="O68" s="156">
        <f>O66*(13-O67)</f>
        <v>2067.1000000000004</v>
      </c>
      <c r="P68" s="162">
        <f>P66*(13-P67)</f>
        <v>2051.1</v>
      </c>
    </row>
    <row r="69" spans="2:16" ht="19.5">
      <c r="B69" s="149" t="s">
        <v>213</v>
      </c>
      <c r="C69" s="13">
        <f t="shared" ref="C69:H69" si="25">C66*(17-C67)</f>
        <v>672.69999999999993</v>
      </c>
      <c r="D69" s="12">
        <f t="shared" si="25"/>
        <v>523.6</v>
      </c>
      <c r="E69" s="12">
        <f t="shared" si="25"/>
        <v>486.7</v>
      </c>
      <c r="F69" s="12">
        <f t="shared" si="25"/>
        <v>222.5</v>
      </c>
      <c r="G69" s="12">
        <f t="shared" si="25"/>
        <v>38.400000000000006</v>
      </c>
      <c r="H69" s="12">
        <f t="shared" si="25"/>
        <v>36</v>
      </c>
      <c r="I69" s="155">
        <f>SUM(C69:G69)</f>
        <v>1943.9</v>
      </c>
      <c r="J69" s="12">
        <f>J66*(17-J67)</f>
        <v>0</v>
      </c>
      <c r="K69" s="12">
        <f>K66*(17-K67)</f>
        <v>189.1</v>
      </c>
      <c r="L69" s="12">
        <f>L66*(17-L67)</f>
        <v>333</v>
      </c>
      <c r="M69" s="12">
        <f>M66*(17-M67)</f>
        <v>437.09999999999997</v>
      </c>
      <c r="N69" s="155">
        <f>SUM(J69:M69)</f>
        <v>959.2</v>
      </c>
      <c r="O69" s="156">
        <f>O66*(17-O67)</f>
        <v>2939.1000000000004</v>
      </c>
      <c r="P69" s="162">
        <f>P66*(17-P67)</f>
        <v>2903.1</v>
      </c>
    </row>
    <row r="70" spans="2:16" ht="19.5">
      <c r="B70" s="149" t="s">
        <v>214</v>
      </c>
      <c r="C70" s="17">
        <f t="shared" ref="C70:H70" si="26">C66*(18-C67)</f>
        <v>703.69999999999993</v>
      </c>
      <c r="D70" s="16">
        <f t="shared" si="26"/>
        <v>551.6</v>
      </c>
      <c r="E70" s="16">
        <f t="shared" si="26"/>
        <v>517.69999999999993</v>
      </c>
      <c r="F70" s="16">
        <f t="shared" si="26"/>
        <v>247.5</v>
      </c>
      <c r="G70" s="16">
        <f t="shared" si="26"/>
        <v>44.400000000000006</v>
      </c>
      <c r="H70" s="16">
        <f t="shared" si="26"/>
        <v>41</v>
      </c>
      <c r="I70" s="155">
        <f>SUM(C70:G70)</f>
        <v>2064.9</v>
      </c>
      <c r="J70" s="16">
        <f>J66*(18-J67)</f>
        <v>0</v>
      </c>
      <c r="K70" s="16">
        <f>K66*(18-K67)</f>
        <v>220.1</v>
      </c>
      <c r="L70" s="16">
        <f>L66*(18-L67)</f>
        <v>363</v>
      </c>
      <c r="M70" s="16">
        <f>M66*(18-M67)</f>
        <v>468.09999999999997</v>
      </c>
      <c r="N70" s="155">
        <f>SUM(J70:M70)</f>
        <v>1051.2</v>
      </c>
      <c r="O70" s="157">
        <f>O66*(18-O67)</f>
        <v>3157.1000000000004</v>
      </c>
      <c r="P70" s="163">
        <f>P66*(18-P67)</f>
        <v>3116.1</v>
      </c>
    </row>
    <row r="71" spans="2:16" ht="20.25" thickBot="1">
      <c r="B71" s="347" t="s">
        <v>215</v>
      </c>
      <c r="C71" s="21">
        <f t="shared" ref="C71:H71" si="27">C66*(19-C67)</f>
        <v>734.69999999999993</v>
      </c>
      <c r="D71" s="20">
        <f t="shared" si="27"/>
        <v>579.6</v>
      </c>
      <c r="E71" s="20">
        <f t="shared" si="27"/>
        <v>548.69999999999993</v>
      </c>
      <c r="F71" s="20">
        <f t="shared" si="27"/>
        <v>272.5</v>
      </c>
      <c r="G71" s="20">
        <f t="shared" si="27"/>
        <v>50.400000000000006</v>
      </c>
      <c r="H71" s="20">
        <f t="shared" si="27"/>
        <v>46</v>
      </c>
      <c r="I71" s="164">
        <f>SUM(C71:G71)</f>
        <v>2185.9</v>
      </c>
      <c r="J71" s="20">
        <f>J66*(19-J67)</f>
        <v>0</v>
      </c>
      <c r="K71" s="20">
        <f>K66*(19-K67)</f>
        <v>251.1</v>
      </c>
      <c r="L71" s="20">
        <f>L66*(19-L67)</f>
        <v>393</v>
      </c>
      <c r="M71" s="20">
        <f>M66*(19-M67)</f>
        <v>499.1</v>
      </c>
      <c r="N71" s="164">
        <f>SUM(J71:M71)</f>
        <v>1143.2</v>
      </c>
      <c r="O71" s="165">
        <f>O66*(19-O67)</f>
        <v>3375.1000000000004</v>
      </c>
      <c r="P71" s="166">
        <f>P66*(19-P67)</f>
        <v>3329.1</v>
      </c>
    </row>
    <row r="72" spans="2:16" ht="15.75" thickBot="1">
      <c r="B72" s="1"/>
      <c r="C72" s="1"/>
      <c r="D72" s="2"/>
      <c r="E72" s="2"/>
      <c r="F72" s="2"/>
      <c r="G72" s="1"/>
      <c r="H72" s="3"/>
      <c r="I72" s="2"/>
      <c r="J72" s="3"/>
      <c r="K72" s="2"/>
      <c r="L72" s="2"/>
      <c r="M72" s="1"/>
      <c r="N72" s="2"/>
      <c r="O72" s="1"/>
      <c r="P72" s="4"/>
    </row>
    <row r="73" spans="2:16" ht="24" thickBot="1">
      <c r="B73" s="473" t="s">
        <v>405</v>
      </c>
      <c r="C73" s="474"/>
      <c r="D73" s="474"/>
      <c r="E73" s="474"/>
      <c r="F73" s="474"/>
      <c r="G73" s="474"/>
      <c r="H73" s="474"/>
      <c r="I73" s="474"/>
      <c r="J73" s="474"/>
      <c r="K73" s="474"/>
      <c r="L73" s="470" t="s">
        <v>224</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c r="B76" s="148" t="s">
        <v>211</v>
      </c>
      <c r="C76" s="146">
        <v>31</v>
      </c>
      <c r="D76" s="8">
        <v>28</v>
      </c>
      <c r="E76" s="8">
        <v>31</v>
      </c>
      <c r="F76" s="8">
        <v>15</v>
      </c>
      <c r="G76" s="8">
        <v>10</v>
      </c>
      <c r="H76" s="8">
        <v>0</v>
      </c>
      <c r="I76" s="168">
        <f>SUM(C76:G76)</f>
        <v>115</v>
      </c>
      <c r="J76" s="8">
        <v>5</v>
      </c>
      <c r="K76" s="8">
        <v>26</v>
      </c>
      <c r="L76" s="8">
        <v>30</v>
      </c>
      <c r="M76" s="8">
        <v>31</v>
      </c>
      <c r="N76" s="168">
        <f>SUM(J76:M76)</f>
        <v>92</v>
      </c>
      <c r="O76" s="167">
        <f>SUM(C76:H76,J76:M76)</f>
        <v>207</v>
      </c>
      <c r="P76" s="169">
        <f>I76+N76</f>
        <v>207</v>
      </c>
    </row>
    <row r="77" spans="2:16" ht="19.5">
      <c r="B77" s="149" t="s">
        <v>485</v>
      </c>
      <c r="C77" s="147">
        <v>4</v>
      </c>
      <c r="D77" s="10">
        <v>3.5</v>
      </c>
      <c r="E77" s="10">
        <v>6.4</v>
      </c>
      <c r="F77" s="10">
        <v>9.5</v>
      </c>
      <c r="G77" s="10">
        <v>12.9</v>
      </c>
      <c r="H77" s="10">
        <v>0</v>
      </c>
      <c r="I77" s="153">
        <f>(C76*C77+D76*D77+E76*E77+F76*F77+G76*G77)/I76</f>
        <v>6.0165217391304342</v>
      </c>
      <c r="J77" s="10">
        <v>12.3</v>
      </c>
      <c r="K77" s="95">
        <v>6.6</v>
      </c>
      <c r="L77" s="95">
        <v>2.2000000000000002</v>
      </c>
      <c r="M77" s="95">
        <v>-0.2</v>
      </c>
      <c r="N77" s="153">
        <f>(J76*J77+K76*K77+L76*L77+M76*M77)/N76</f>
        <v>3.1836956521739133</v>
      </c>
      <c r="O77" s="154">
        <f>(C77*C76+D77*D76+E77*E76+F77*F76+G77*G76+H77*H76+J77*J76+K77*K76+L77*L76+M77*M76)/O76</f>
        <v>4.7574879227053142</v>
      </c>
      <c r="P77" s="161">
        <f>(I77*I76+N77*N76)/P76</f>
        <v>4.7574879227053142</v>
      </c>
    </row>
    <row r="78" spans="2:16" ht="19.5">
      <c r="B78" s="149" t="s">
        <v>212</v>
      </c>
      <c r="C78" s="13">
        <f t="shared" ref="C78:H78" si="28">C76*(13-C77)</f>
        <v>279</v>
      </c>
      <c r="D78" s="12">
        <f t="shared" si="28"/>
        <v>266</v>
      </c>
      <c r="E78" s="12">
        <f t="shared" si="28"/>
        <v>204.6</v>
      </c>
      <c r="F78" s="12">
        <f t="shared" si="28"/>
        <v>52.5</v>
      </c>
      <c r="G78" s="12">
        <f t="shared" si="28"/>
        <v>0.99999999999999645</v>
      </c>
      <c r="H78" s="12">
        <f t="shared" si="28"/>
        <v>0</v>
      </c>
      <c r="I78" s="155">
        <f>SUM(C78:G78)</f>
        <v>803.1</v>
      </c>
      <c r="J78" s="12">
        <f>J76*(13-J77)</f>
        <v>3.4999999999999964</v>
      </c>
      <c r="K78" s="12">
        <f>K76*(13-K77)</f>
        <v>166.4</v>
      </c>
      <c r="L78" s="12">
        <f>L76*(13-L77)</f>
        <v>324</v>
      </c>
      <c r="M78" s="12">
        <f>M76*(13-M77)</f>
        <v>409.2</v>
      </c>
      <c r="N78" s="155">
        <f>SUM(J78:M78)</f>
        <v>903.09999999999991</v>
      </c>
      <c r="O78" s="156">
        <f>O76*(13-O77)</f>
        <v>1706.2</v>
      </c>
      <c r="P78" s="162">
        <f>P76*(13-P77)</f>
        <v>1706.2</v>
      </c>
    </row>
    <row r="79" spans="2:16" ht="19.5">
      <c r="B79" s="149" t="s">
        <v>213</v>
      </c>
      <c r="C79" s="13">
        <f t="shared" ref="C79:H79" si="29">C76*(17-C77)</f>
        <v>403</v>
      </c>
      <c r="D79" s="12">
        <f t="shared" si="29"/>
        <v>378</v>
      </c>
      <c r="E79" s="12">
        <f t="shared" si="29"/>
        <v>328.59999999999997</v>
      </c>
      <c r="F79" s="12">
        <f t="shared" si="29"/>
        <v>112.5</v>
      </c>
      <c r="G79" s="12">
        <f t="shared" si="29"/>
        <v>41</v>
      </c>
      <c r="H79" s="12">
        <f t="shared" si="29"/>
        <v>0</v>
      </c>
      <c r="I79" s="155">
        <f>SUM(C79:G79)</f>
        <v>1263.0999999999999</v>
      </c>
      <c r="J79" s="12">
        <f>J76*(17-J77)</f>
        <v>23.499999999999996</v>
      </c>
      <c r="K79" s="12">
        <f>K76*(17-K77)</f>
        <v>270.40000000000003</v>
      </c>
      <c r="L79" s="12">
        <f>L76*(17-L77)</f>
        <v>444</v>
      </c>
      <c r="M79" s="12">
        <f>M76*(17-M77)</f>
        <v>533.19999999999993</v>
      </c>
      <c r="N79" s="155">
        <f>SUM(J79:M79)</f>
        <v>1271.0999999999999</v>
      </c>
      <c r="O79" s="156">
        <f>O76*(17-O77)</f>
        <v>2534.1999999999998</v>
      </c>
      <c r="P79" s="162">
        <f>P76*(17-P77)</f>
        <v>2534.1999999999998</v>
      </c>
    </row>
    <row r="80" spans="2:16" ht="19.5">
      <c r="B80" s="149" t="s">
        <v>214</v>
      </c>
      <c r="C80" s="17">
        <f t="shared" ref="C80:H80" si="30">C76*(18-C77)</f>
        <v>434</v>
      </c>
      <c r="D80" s="16">
        <f t="shared" si="30"/>
        <v>406</v>
      </c>
      <c r="E80" s="16">
        <f t="shared" si="30"/>
        <v>359.59999999999997</v>
      </c>
      <c r="F80" s="16">
        <f t="shared" si="30"/>
        <v>127.5</v>
      </c>
      <c r="G80" s="16">
        <f t="shared" si="30"/>
        <v>51</v>
      </c>
      <c r="H80" s="16">
        <f t="shared" si="30"/>
        <v>0</v>
      </c>
      <c r="I80" s="155">
        <f>SUM(C80:G80)</f>
        <v>1378.1</v>
      </c>
      <c r="J80" s="16">
        <f>J76*(18-J77)</f>
        <v>28.499999999999996</v>
      </c>
      <c r="K80" s="16">
        <f>K76*(18-K77)</f>
        <v>296.40000000000003</v>
      </c>
      <c r="L80" s="16">
        <f>L76*(18-L77)</f>
        <v>474</v>
      </c>
      <c r="M80" s="16">
        <f>M76*(18-M77)</f>
        <v>564.19999999999993</v>
      </c>
      <c r="N80" s="155">
        <f>SUM(J80:M80)</f>
        <v>1363.1</v>
      </c>
      <c r="O80" s="157">
        <f>O76*(18-O77)</f>
        <v>2741.2</v>
      </c>
      <c r="P80" s="163">
        <f>P76*(18-P77)</f>
        <v>2741.2</v>
      </c>
    </row>
    <row r="81" spans="2:16" ht="20.25" thickBot="1">
      <c r="B81" s="347" t="s">
        <v>215</v>
      </c>
      <c r="C81" s="21">
        <f t="shared" ref="C81:H81" si="31">C76*(19-C77)</f>
        <v>465</v>
      </c>
      <c r="D81" s="20">
        <f t="shared" si="31"/>
        <v>434</v>
      </c>
      <c r="E81" s="20">
        <f t="shared" si="31"/>
        <v>390.59999999999997</v>
      </c>
      <c r="F81" s="20">
        <f t="shared" si="31"/>
        <v>142.5</v>
      </c>
      <c r="G81" s="20">
        <f t="shared" si="31"/>
        <v>61</v>
      </c>
      <c r="H81" s="20">
        <f t="shared" si="31"/>
        <v>0</v>
      </c>
      <c r="I81" s="164">
        <f>SUM(C81:G81)</f>
        <v>1493.1</v>
      </c>
      <c r="J81" s="20">
        <f>J76*(19-J77)</f>
        <v>33.5</v>
      </c>
      <c r="K81" s="20">
        <f>K76*(19-K77)</f>
        <v>322.40000000000003</v>
      </c>
      <c r="L81" s="20">
        <f>L76*(19-L77)</f>
        <v>504</v>
      </c>
      <c r="M81" s="20">
        <f>M76*(19-M77)</f>
        <v>595.19999999999993</v>
      </c>
      <c r="N81" s="164">
        <f>SUM(J81:M81)</f>
        <v>1455.1</v>
      </c>
      <c r="O81" s="165">
        <f>O76*(19-O77)</f>
        <v>2948.2</v>
      </c>
      <c r="P81" s="166">
        <f>P76*(19-P77)</f>
        <v>2948.2</v>
      </c>
    </row>
    <row r="82" spans="2:16" ht="15.75" thickBot="1">
      <c r="B82" s="1"/>
      <c r="C82" s="1"/>
      <c r="D82" s="2"/>
      <c r="E82" s="2"/>
      <c r="F82" s="2"/>
      <c r="G82" s="1"/>
      <c r="H82" s="3"/>
      <c r="I82" s="2"/>
      <c r="J82" s="3"/>
      <c r="K82" s="2"/>
      <c r="L82" s="2"/>
      <c r="M82" s="1"/>
      <c r="N82" s="2"/>
      <c r="O82" s="1"/>
      <c r="P82" s="4"/>
    </row>
    <row r="83" spans="2:16" ht="24" thickBot="1">
      <c r="B83" s="473" t="s">
        <v>405</v>
      </c>
      <c r="C83" s="474"/>
      <c r="D83" s="474"/>
      <c r="E83" s="474"/>
      <c r="F83" s="474"/>
      <c r="G83" s="474"/>
      <c r="H83" s="474"/>
      <c r="I83" s="474"/>
      <c r="J83" s="474"/>
      <c r="K83" s="474"/>
      <c r="L83" s="470" t="s">
        <v>225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c r="B86" s="148" t="s">
        <v>211</v>
      </c>
      <c r="C86" s="146">
        <v>31</v>
      </c>
      <c r="D86" s="8">
        <v>28</v>
      </c>
      <c r="E86" s="8">
        <v>31</v>
      </c>
      <c r="F86" s="8">
        <v>30</v>
      </c>
      <c r="G86" s="8">
        <v>10</v>
      </c>
      <c r="H86" s="8">
        <v>5</v>
      </c>
      <c r="I86" s="168">
        <f>SUM(C86:G86)</f>
        <v>130</v>
      </c>
      <c r="J86" s="8">
        <v>20</v>
      </c>
      <c r="K86" s="8">
        <v>31</v>
      </c>
      <c r="L86" s="8">
        <v>30</v>
      </c>
      <c r="M86" s="8">
        <v>31</v>
      </c>
      <c r="N86" s="168">
        <f>SUM(J86:M86)</f>
        <v>112</v>
      </c>
      <c r="O86" s="167">
        <f>SUM(C86:H86,J86:M86)</f>
        <v>247</v>
      </c>
      <c r="P86" s="169">
        <f>I86+N86</f>
        <v>242</v>
      </c>
    </row>
    <row r="87" spans="2:16" ht="19.5">
      <c r="B87" s="149" t="s">
        <v>485</v>
      </c>
      <c r="C87" s="147">
        <v>1.8</v>
      </c>
      <c r="D87" s="10">
        <v>4.3</v>
      </c>
      <c r="E87" s="10">
        <v>3.8</v>
      </c>
      <c r="F87" s="10">
        <v>8.1999999999999993</v>
      </c>
      <c r="G87" s="10">
        <v>12.9</v>
      </c>
      <c r="H87" s="10">
        <v>12.3</v>
      </c>
      <c r="I87" s="153">
        <f>(C86*C87+D86*D87+E86*E87+F86*F87+G86*G87)/I86</f>
        <v>5.1461538461538465</v>
      </c>
      <c r="J87" s="10">
        <v>10.1</v>
      </c>
      <c r="K87" s="95">
        <v>8.1</v>
      </c>
      <c r="L87" s="95">
        <v>4.9000000000000004</v>
      </c>
      <c r="M87" s="95">
        <v>1</v>
      </c>
      <c r="N87" s="153">
        <f>(J86*J87+K86*K87+L86*L87+M86*M87)/N86</f>
        <v>5.6348214285714286</v>
      </c>
      <c r="O87" s="154">
        <f>(C87*C86+D87*D86+E87*E86+F87*F86+G87*G86+H87*H86+J87*J86+K87*K86+L87*L86+M87*M86)/O86</f>
        <v>5.5125506072874488</v>
      </c>
      <c r="P87" s="161">
        <f>(I87*I86+N87*N86)/P86</f>
        <v>5.3723140495867767</v>
      </c>
    </row>
    <row r="88" spans="2:16" ht="19.5">
      <c r="B88" s="149" t="s">
        <v>212</v>
      </c>
      <c r="C88" s="13">
        <f t="shared" ref="C88:H88" si="32">C86*(13-C87)</f>
        <v>347.2</v>
      </c>
      <c r="D88" s="12">
        <f t="shared" si="32"/>
        <v>243.59999999999997</v>
      </c>
      <c r="E88" s="12">
        <f t="shared" si="32"/>
        <v>285.2</v>
      </c>
      <c r="F88" s="12">
        <f t="shared" si="32"/>
        <v>144.00000000000003</v>
      </c>
      <c r="G88" s="12">
        <f t="shared" si="32"/>
        <v>0.99999999999999645</v>
      </c>
      <c r="H88" s="12">
        <f t="shared" si="32"/>
        <v>3.4999999999999964</v>
      </c>
      <c r="I88" s="155">
        <f>SUM(C88:G88)</f>
        <v>1021</v>
      </c>
      <c r="J88" s="12">
        <f>J86*(13-J87)</f>
        <v>58.000000000000007</v>
      </c>
      <c r="K88" s="12">
        <f>K86*(13-K87)</f>
        <v>151.9</v>
      </c>
      <c r="L88" s="12">
        <f>L86*(13-L87)</f>
        <v>243</v>
      </c>
      <c r="M88" s="12">
        <f>M86*(13-M87)</f>
        <v>372</v>
      </c>
      <c r="N88" s="155">
        <f>SUM(J88:M88)</f>
        <v>824.9</v>
      </c>
      <c r="O88" s="156">
        <f>O86*(13-O87)</f>
        <v>1849.4</v>
      </c>
      <c r="P88" s="162">
        <f>P86*(13-P87)</f>
        <v>1845.9</v>
      </c>
    </row>
    <row r="89" spans="2:16" ht="19.5">
      <c r="B89" s="149" t="s">
        <v>213</v>
      </c>
      <c r="C89" s="13">
        <f t="shared" ref="C89:H89" si="33">C86*(17-C87)</f>
        <v>471.2</v>
      </c>
      <c r="D89" s="12">
        <f t="shared" si="33"/>
        <v>355.59999999999997</v>
      </c>
      <c r="E89" s="12">
        <f t="shared" si="33"/>
        <v>409.2</v>
      </c>
      <c r="F89" s="12">
        <f t="shared" si="33"/>
        <v>264</v>
      </c>
      <c r="G89" s="12">
        <f t="shared" si="33"/>
        <v>41</v>
      </c>
      <c r="H89" s="12">
        <f t="shared" si="33"/>
        <v>23.499999999999996</v>
      </c>
      <c r="I89" s="155">
        <f>SUM(C89:G89)</f>
        <v>1541</v>
      </c>
      <c r="J89" s="12">
        <f>J86*(17-J87)</f>
        <v>138</v>
      </c>
      <c r="K89" s="12">
        <f>K86*(17-K87)</f>
        <v>275.90000000000003</v>
      </c>
      <c r="L89" s="12">
        <f>L86*(17-L87)</f>
        <v>363</v>
      </c>
      <c r="M89" s="12">
        <f>M86*(17-M87)</f>
        <v>496</v>
      </c>
      <c r="N89" s="155">
        <f>SUM(J89:M89)</f>
        <v>1272.9000000000001</v>
      </c>
      <c r="O89" s="156">
        <f>O86*(17-O87)</f>
        <v>2837.4000000000005</v>
      </c>
      <c r="P89" s="162">
        <f>P86*(17-P87)</f>
        <v>2813.9</v>
      </c>
    </row>
    <row r="90" spans="2:16" ht="19.5">
      <c r="B90" s="149" t="s">
        <v>214</v>
      </c>
      <c r="C90" s="17">
        <f t="shared" ref="C90:H90" si="34">C86*(18-C87)</f>
        <v>502.2</v>
      </c>
      <c r="D90" s="16">
        <f t="shared" si="34"/>
        <v>383.59999999999997</v>
      </c>
      <c r="E90" s="16">
        <f t="shared" si="34"/>
        <v>440.2</v>
      </c>
      <c r="F90" s="16">
        <f t="shared" si="34"/>
        <v>294</v>
      </c>
      <c r="G90" s="16">
        <f t="shared" si="34"/>
        <v>51</v>
      </c>
      <c r="H90" s="16">
        <f t="shared" si="34"/>
        <v>28.499999999999996</v>
      </c>
      <c r="I90" s="155">
        <f>SUM(C90:G90)</f>
        <v>1671</v>
      </c>
      <c r="J90" s="16">
        <f>J86*(18-J87)</f>
        <v>158</v>
      </c>
      <c r="K90" s="16">
        <f>K86*(18-K87)</f>
        <v>306.90000000000003</v>
      </c>
      <c r="L90" s="16">
        <f>L86*(18-L87)</f>
        <v>393</v>
      </c>
      <c r="M90" s="16">
        <f>M86*(18-M87)</f>
        <v>527</v>
      </c>
      <c r="N90" s="155">
        <f>SUM(J90:M90)</f>
        <v>1384.9</v>
      </c>
      <c r="O90" s="157">
        <f>O86*(18-O87)</f>
        <v>3084.4000000000005</v>
      </c>
      <c r="P90" s="163">
        <f>P86*(18-P87)</f>
        <v>3055.9</v>
      </c>
    </row>
    <row r="91" spans="2:16" ht="20.25" thickBot="1">
      <c r="B91" s="347" t="s">
        <v>215</v>
      </c>
      <c r="C91" s="21">
        <f t="shared" ref="C91:H91" si="35">C86*(19-C87)</f>
        <v>533.19999999999993</v>
      </c>
      <c r="D91" s="20">
        <f t="shared" si="35"/>
        <v>411.59999999999997</v>
      </c>
      <c r="E91" s="20">
        <f t="shared" si="35"/>
        <v>471.2</v>
      </c>
      <c r="F91" s="20">
        <f t="shared" si="35"/>
        <v>324</v>
      </c>
      <c r="G91" s="20">
        <f t="shared" si="35"/>
        <v>61</v>
      </c>
      <c r="H91" s="20">
        <f t="shared" si="35"/>
        <v>33.5</v>
      </c>
      <c r="I91" s="164">
        <f>SUM(C91:G91)</f>
        <v>1801</v>
      </c>
      <c r="J91" s="20">
        <f>J86*(19-J87)</f>
        <v>178</v>
      </c>
      <c r="K91" s="20">
        <f>K86*(19-K87)</f>
        <v>337.90000000000003</v>
      </c>
      <c r="L91" s="20">
        <f>L86*(19-L87)</f>
        <v>423</v>
      </c>
      <c r="M91" s="20">
        <f>M86*(19-M87)</f>
        <v>558</v>
      </c>
      <c r="N91" s="164">
        <f>SUM(J91:M91)</f>
        <v>1496.9</v>
      </c>
      <c r="O91" s="165">
        <f>O86*(19-O87)</f>
        <v>3331.4000000000005</v>
      </c>
      <c r="P91" s="166">
        <f>P86*(19-P87)</f>
        <v>3297.9</v>
      </c>
    </row>
    <row r="92" spans="2:16" ht="15.75" thickBot="1">
      <c r="B92" s="1"/>
      <c r="C92" s="1"/>
      <c r="D92" s="2"/>
      <c r="E92" s="2"/>
      <c r="F92" s="2"/>
      <c r="G92" s="1"/>
      <c r="H92" s="3"/>
      <c r="I92" s="2"/>
      <c r="J92" s="3"/>
      <c r="K92" s="2"/>
      <c r="L92" s="2"/>
      <c r="M92" s="1"/>
      <c r="N92" s="2"/>
      <c r="O92" s="1"/>
      <c r="P92" s="4"/>
    </row>
    <row r="93" spans="2:16" ht="24" thickBot="1">
      <c r="B93" s="473" t="s">
        <v>405</v>
      </c>
      <c r="C93" s="474"/>
      <c r="D93" s="474"/>
      <c r="E93" s="474"/>
      <c r="F93" s="474"/>
      <c r="G93" s="474"/>
      <c r="H93" s="474"/>
      <c r="I93" s="474"/>
      <c r="J93" s="474"/>
      <c r="K93" s="474"/>
      <c r="L93" s="470" t="s">
        <v>226</v>
      </c>
      <c r="M93" s="471"/>
      <c r="N93" s="471"/>
      <c r="O93" s="471"/>
      <c r="P93" s="472"/>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16.5" thickBot="1">
      <c r="B95" s="466"/>
      <c r="C95" s="462"/>
      <c r="D95" s="462"/>
      <c r="E95" s="462"/>
      <c r="F95" s="462"/>
      <c r="G95" s="462"/>
      <c r="H95" s="462"/>
      <c r="I95" s="462"/>
      <c r="J95" s="462"/>
      <c r="K95" s="462"/>
      <c r="L95" s="462"/>
      <c r="M95" s="462"/>
      <c r="N95" s="462"/>
      <c r="O95" s="145" t="s">
        <v>209</v>
      </c>
      <c r="P95" s="30" t="s">
        <v>210</v>
      </c>
    </row>
    <row r="96" spans="2:16">
      <c r="B96" s="148" t="s">
        <v>211</v>
      </c>
      <c r="C96" s="146">
        <v>31</v>
      </c>
      <c r="D96" s="8">
        <v>28</v>
      </c>
      <c r="E96" s="8">
        <v>31</v>
      </c>
      <c r="F96" s="8">
        <v>15</v>
      </c>
      <c r="G96" s="8">
        <v>16</v>
      </c>
      <c r="H96" s="8">
        <v>5</v>
      </c>
      <c r="I96" s="168">
        <f>SUM(C96:G96)</f>
        <v>121</v>
      </c>
      <c r="J96" s="8">
        <v>0</v>
      </c>
      <c r="K96" s="8">
        <v>31</v>
      </c>
      <c r="L96" s="8">
        <v>30</v>
      </c>
      <c r="M96" s="8">
        <v>31</v>
      </c>
      <c r="N96" s="168">
        <f>SUM(J96:M96)</f>
        <v>92</v>
      </c>
      <c r="O96" s="167">
        <f>SUM(C96:H96,J96:M96)</f>
        <v>218</v>
      </c>
      <c r="P96" s="169">
        <f>I96+N96</f>
        <v>213</v>
      </c>
    </row>
    <row r="97" spans="2:16" ht="19.5">
      <c r="B97" s="149" t="s">
        <v>485</v>
      </c>
      <c r="C97" s="147">
        <v>-3.6</v>
      </c>
      <c r="D97" s="10">
        <v>-0.2</v>
      </c>
      <c r="E97" s="10">
        <v>4.0999999999999996</v>
      </c>
      <c r="F97" s="10">
        <v>11.9</v>
      </c>
      <c r="G97" s="10">
        <v>12</v>
      </c>
      <c r="H97" s="10">
        <v>11.8</v>
      </c>
      <c r="I97" s="153">
        <f>(C96*C97+D96*D97+E96*E97+F96*F97+G96*G97)/I96</f>
        <v>3.1438016528925616</v>
      </c>
      <c r="J97" s="10"/>
      <c r="K97" s="95">
        <v>7</v>
      </c>
      <c r="L97" s="95">
        <v>5.4</v>
      </c>
      <c r="M97" s="95">
        <v>-1.7</v>
      </c>
      <c r="N97" s="153">
        <f>(J96*J97+K96*K97+L96*L97+M96*M97)/N96</f>
        <v>3.5467391304347826</v>
      </c>
      <c r="O97" s="154">
        <f>(C97*C96+D97*D96+E97*E96+F97*F96+G97*G96+H97*H96+J97*J96+K97*K96+L97*L96+M97*M96)/O96</f>
        <v>3.5123853211009171</v>
      </c>
      <c r="P97" s="161">
        <f>(I97*I96+N97*N96)/P96</f>
        <v>3.3178403755868549</v>
      </c>
    </row>
    <row r="98" spans="2:16" ht="19.5">
      <c r="B98" s="149" t="s">
        <v>212</v>
      </c>
      <c r="C98" s="13">
        <f t="shared" ref="C98:H98" si="36">C96*(13-C97)</f>
        <v>514.6</v>
      </c>
      <c r="D98" s="12">
        <f t="shared" si="36"/>
        <v>369.59999999999997</v>
      </c>
      <c r="E98" s="12">
        <f t="shared" si="36"/>
        <v>275.90000000000003</v>
      </c>
      <c r="F98" s="12">
        <f t="shared" si="36"/>
        <v>16.499999999999993</v>
      </c>
      <c r="G98" s="12">
        <f t="shared" si="36"/>
        <v>16</v>
      </c>
      <c r="H98" s="12">
        <f t="shared" si="36"/>
        <v>5.9999999999999964</v>
      </c>
      <c r="I98" s="155">
        <f>SUM(C98:G98)</f>
        <v>1192.6000000000001</v>
      </c>
      <c r="J98" s="12">
        <f>J96*(13-J97)</f>
        <v>0</v>
      </c>
      <c r="K98" s="12">
        <f>K96*(13-K97)</f>
        <v>186</v>
      </c>
      <c r="L98" s="12">
        <f>L96*(13-L97)</f>
        <v>228</v>
      </c>
      <c r="M98" s="12">
        <f>M96*(13-M97)</f>
        <v>455.7</v>
      </c>
      <c r="N98" s="155">
        <f>SUM(J98:M98)</f>
        <v>869.7</v>
      </c>
      <c r="O98" s="156">
        <f>O96*(13-O97)</f>
        <v>2068.3000000000002</v>
      </c>
      <c r="P98" s="162">
        <f>P96*(13-P97)</f>
        <v>2062.3000000000002</v>
      </c>
    </row>
    <row r="99" spans="2:16" ht="19.5">
      <c r="B99" s="149" t="s">
        <v>213</v>
      </c>
      <c r="C99" s="13">
        <f t="shared" ref="C99:H99" si="37">C96*(17-C97)</f>
        <v>638.6</v>
      </c>
      <c r="D99" s="12">
        <f t="shared" si="37"/>
        <v>481.59999999999997</v>
      </c>
      <c r="E99" s="12">
        <f t="shared" si="37"/>
        <v>399.90000000000003</v>
      </c>
      <c r="F99" s="12">
        <f t="shared" si="37"/>
        <v>76.5</v>
      </c>
      <c r="G99" s="12">
        <f t="shared" si="37"/>
        <v>80</v>
      </c>
      <c r="H99" s="12">
        <f t="shared" si="37"/>
        <v>25.999999999999996</v>
      </c>
      <c r="I99" s="155">
        <f>SUM(C99:G99)</f>
        <v>1676.6000000000001</v>
      </c>
      <c r="J99" s="12">
        <f>J96*(17-J97)</f>
        <v>0</v>
      </c>
      <c r="K99" s="12">
        <f>K96*(17-K97)</f>
        <v>310</v>
      </c>
      <c r="L99" s="12">
        <f>L96*(17-L97)</f>
        <v>348</v>
      </c>
      <c r="M99" s="12">
        <f>M96*(17-M97)</f>
        <v>579.69999999999993</v>
      </c>
      <c r="N99" s="155">
        <f>SUM(J99:M99)</f>
        <v>1237.6999999999998</v>
      </c>
      <c r="O99" s="156">
        <f>O96*(17-O97)</f>
        <v>2940.3</v>
      </c>
      <c r="P99" s="162">
        <f>P96*(17-P97)</f>
        <v>2914.3</v>
      </c>
    </row>
    <row r="100" spans="2:16" ht="19.5">
      <c r="B100" s="149" t="s">
        <v>214</v>
      </c>
      <c r="C100" s="17">
        <f t="shared" ref="C100:H100" si="38">C96*(18-C97)</f>
        <v>669.6</v>
      </c>
      <c r="D100" s="16">
        <f t="shared" si="38"/>
        <v>509.59999999999997</v>
      </c>
      <c r="E100" s="16">
        <f t="shared" si="38"/>
        <v>430.90000000000003</v>
      </c>
      <c r="F100" s="16">
        <f t="shared" si="38"/>
        <v>91.5</v>
      </c>
      <c r="G100" s="16">
        <f t="shared" si="38"/>
        <v>96</v>
      </c>
      <c r="H100" s="16">
        <f t="shared" si="38"/>
        <v>30.999999999999996</v>
      </c>
      <c r="I100" s="155">
        <f>SUM(C100:G100)</f>
        <v>1797.6000000000001</v>
      </c>
      <c r="J100" s="16">
        <f>J96*(18-J97)</f>
        <v>0</v>
      </c>
      <c r="K100" s="16">
        <f>K96*(18-K97)</f>
        <v>341</v>
      </c>
      <c r="L100" s="16">
        <f>L96*(18-L97)</f>
        <v>378</v>
      </c>
      <c r="M100" s="16">
        <f>M96*(18-M97)</f>
        <v>610.69999999999993</v>
      </c>
      <c r="N100" s="155">
        <f>SUM(J100:M100)</f>
        <v>1329.6999999999998</v>
      </c>
      <c r="O100" s="157">
        <f>O96*(18-O97)</f>
        <v>3158.3</v>
      </c>
      <c r="P100" s="163">
        <f>P96*(18-P97)</f>
        <v>3127.3</v>
      </c>
    </row>
    <row r="101" spans="2:16" ht="20.25" thickBot="1">
      <c r="B101" s="347" t="s">
        <v>215</v>
      </c>
      <c r="C101" s="21">
        <f t="shared" ref="C101:H101" si="39">C96*(19-C97)</f>
        <v>700.6</v>
      </c>
      <c r="D101" s="20">
        <f t="shared" si="39"/>
        <v>537.6</v>
      </c>
      <c r="E101" s="20">
        <f t="shared" si="39"/>
        <v>461.90000000000003</v>
      </c>
      <c r="F101" s="20">
        <f t="shared" si="39"/>
        <v>106.5</v>
      </c>
      <c r="G101" s="20">
        <f t="shared" si="39"/>
        <v>112</v>
      </c>
      <c r="H101" s="20">
        <f t="shared" si="39"/>
        <v>36</v>
      </c>
      <c r="I101" s="164">
        <f>SUM(C101:G101)</f>
        <v>1918.6000000000001</v>
      </c>
      <c r="J101" s="20">
        <f>J96*(19-J97)</f>
        <v>0</v>
      </c>
      <c r="K101" s="20">
        <f>K96*(19-K97)</f>
        <v>372</v>
      </c>
      <c r="L101" s="20">
        <f>L96*(19-L97)</f>
        <v>408</v>
      </c>
      <c r="M101" s="20">
        <f>M96*(19-M97)</f>
        <v>641.69999999999993</v>
      </c>
      <c r="N101" s="164">
        <f>SUM(J101:M101)</f>
        <v>1421.6999999999998</v>
      </c>
      <c r="O101" s="165">
        <f>O96*(19-O97)</f>
        <v>3376.3</v>
      </c>
      <c r="P101" s="166">
        <f>P96*(19-P97)</f>
        <v>3340.3</v>
      </c>
    </row>
    <row r="102" spans="2:16" ht="15.75" thickBot="1">
      <c r="B102" s="1"/>
      <c r="C102" s="1"/>
      <c r="D102" s="2"/>
      <c r="E102" s="2"/>
      <c r="F102" s="2"/>
      <c r="G102" s="1"/>
      <c r="H102" s="3"/>
      <c r="I102" s="2"/>
      <c r="J102" s="3"/>
      <c r="K102" s="2"/>
      <c r="L102" s="2"/>
      <c r="M102" s="1"/>
      <c r="N102" s="2"/>
      <c r="O102" s="1"/>
      <c r="P102" s="4"/>
    </row>
    <row r="103" spans="2:16" ht="24" thickBot="1">
      <c r="B103" s="473" t="s">
        <v>405</v>
      </c>
      <c r="C103" s="474"/>
      <c r="D103" s="474"/>
      <c r="E103" s="474"/>
      <c r="F103" s="474"/>
      <c r="G103" s="474"/>
      <c r="H103" s="474"/>
      <c r="I103" s="474"/>
      <c r="J103" s="474"/>
      <c r="K103" s="474"/>
      <c r="L103" s="470" t="s">
        <v>227</v>
      </c>
      <c r="M103" s="471"/>
      <c r="N103" s="471"/>
      <c r="O103" s="471"/>
      <c r="P103" s="472"/>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16.5" thickBot="1">
      <c r="B105" s="466"/>
      <c r="C105" s="462"/>
      <c r="D105" s="462"/>
      <c r="E105" s="462"/>
      <c r="F105" s="462"/>
      <c r="G105" s="462"/>
      <c r="H105" s="462"/>
      <c r="I105" s="462"/>
      <c r="J105" s="462"/>
      <c r="K105" s="462"/>
      <c r="L105" s="462"/>
      <c r="M105" s="462"/>
      <c r="N105" s="462"/>
      <c r="O105" s="145" t="s">
        <v>209</v>
      </c>
      <c r="P105" s="30" t="s">
        <v>210</v>
      </c>
    </row>
    <row r="106" spans="2:16">
      <c r="B106" s="148" t="s">
        <v>211</v>
      </c>
      <c r="C106" s="146">
        <v>31</v>
      </c>
      <c r="D106" s="8">
        <v>28</v>
      </c>
      <c r="E106" s="8">
        <v>31</v>
      </c>
      <c r="F106" s="8">
        <v>25</v>
      </c>
      <c r="G106" s="8">
        <v>26</v>
      </c>
      <c r="H106" s="8">
        <v>0</v>
      </c>
      <c r="I106" s="168">
        <f>SUM(C106:G106)</f>
        <v>141</v>
      </c>
      <c r="J106" s="8">
        <v>20</v>
      </c>
      <c r="K106" s="8">
        <v>31</v>
      </c>
      <c r="L106" s="8">
        <v>30</v>
      </c>
      <c r="M106" s="8">
        <v>31</v>
      </c>
      <c r="N106" s="168">
        <f>SUM(J106:M106)</f>
        <v>112</v>
      </c>
      <c r="O106" s="167">
        <f>SUM(C106:H106,J106:M106)</f>
        <v>253</v>
      </c>
      <c r="P106" s="169">
        <f>I106+N106</f>
        <v>253</v>
      </c>
    </row>
    <row r="107" spans="2:16" ht="19.5">
      <c r="B107" s="149" t="s">
        <v>485</v>
      </c>
      <c r="C107" s="147">
        <v>-4.9000000000000004</v>
      </c>
      <c r="D107" s="10">
        <v>-1.8</v>
      </c>
      <c r="E107" s="10">
        <v>3.5</v>
      </c>
      <c r="F107" s="10">
        <v>7.9</v>
      </c>
      <c r="G107" s="10">
        <v>10.5</v>
      </c>
      <c r="H107" s="10">
        <v>0</v>
      </c>
      <c r="I107" s="153">
        <f>(C106*C107+D106*D107+E106*E107+F106*F107+G106*G107)/I106</f>
        <v>2.671631205673759</v>
      </c>
      <c r="J107" s="10">
        <v>10.6</v>
      </c>
      <c r="K107" s="95">
        <v>6.9</v>
      </c>
      <c r="L107" s="95">
        <v>4.4000000000000004</v>
      </c>
      <c r="M107" s="95">
        <v>-5.9</v>
      </c>
      <c r="N107" s="153">
        <f>(J106*J107+K106*K107+L106*L107+M106*M107)/N106</f>
        <v>3.3482142857142856</v>
      </c>
      <c r="O107" s="154">
        <f>(C107*C106+D107*D106+E107*E106+F107*F106+G107*G106+H107*H106+J107*J106+K107*K106+L107*L106+M107*M106)/O106</f>
        <v>2.9711462450592889</v>
      </c>
      <c r="P107" s="161">
        <f>(I107*I106+N107*N106)/P106</f>
        <v>2.9711462450592889</v>
      </c>
    </row>
    <row r="108" spans="2:16" ht="19.5">
      <c r="B108" s="149" t="s">
        <v>212</v>
      </c>
      <c r="C108" s="13">
        <f t="shared" ref="C108:H108" si="40">C106*(13-C107)</f>
        <v>554.9</v>
      </c>
      <c r="D108" s="12">
        <f t="shared" si="40"/>
        <v>414.40000000000003</v>
      </c>
      <c r="E108" s="12">
        <f t="shared" si="40"/>
        <v>294.5</v>
      </c>
      <c r="F108" s="12">
        <f t="shared" si="40"/>
        <v>127.49999999999999</v>
      </c>
      <c r="G108" s="12">
        <f t="shared" si="40"/>
        <v>65</v>
      </c>
      <c r="H108" s="12">
        <f t="shared" si="40"/>
        <v>0</v>
      </c>
      <c r="I108" s="155">
        <f>SUM(C108:G108)</f>
        <v>1456.3</v>
      </c>
      <c r="J108" s="12">
        <f>J106*(13-J107)</f>
        <v>48.000000000000007</v>
      </c>
      <c r="K108" s="12">
        <f>K106*(13-K107)</f>
        <v>189.1</v>
      </c>
      <c r="L108" s="12">
        <f>L106*(13-L107)</f>
        <v>258</v>
      </c>
      <c r="M108" s="12">
        <f>M106*(13-M107)</f>
        <v>585.9</v>
      </c>
      <c r="N108" s="155">
        <f>SUM(J108:M108)</f>
        <v>1081</v>
      </c>
      <c r="O108" s="156">
        <f>O106*(13-O107)</f>
        <v>2537.2999999999997</v>
      </c>
      <c r="P108" s="162">
        <f>P106*(13-P107)</f>
        <v>2537.2999999999997</v>
      </c>
    </row>
    <row r="109" spans="2:16" ht="19.5">
      <c r="B109" s="149" t="s">
        <v>213</v>
      </c>
      <c r="C109" s="13">
        <f t="shared" ref="C109:H109" si="41">C106*(17-C107)</f>
        <v>678.9</v>
      </c>
      <c r="D109" s="12">
        <f t="shared" si="41"/>
        <v>526.4</v>
      </c>
      <c r="E109" s="12">
        <f t="shared" si="41"/>
        <v>418.5</v>
      </c>
      <c r="F109" s="12">
        <f t="shared" si="41"/>
        <v>227.5</v>
      </c>
      <c r="G109" s="12">
        <f t="shared" si="41"/>
        <v>169</v>
      </c>
      <c r="H109" s="12">
        <f t="shared" si="41"/>
        <v>0</v>
      </c>
      <c r="I109" s="155">
        <f>SUM(C109:G109)</f>
        <v>2020.3</v>
      </c>
      <c r="J109" s="12">
        <f>J106*(17-J107)</f>
        <v>128</v>
      </c>
      <c r="K109" s="12">
        <f>K106*(17-K107)</f>
        <v>313.09999999999997</v>
      </c>
      <c r="L109" s="12">
        <f>L106*(17-L107)</f>
        <v>378</v>
      </c>
      <c r="M109" s="12">
        <f>M106*(17-M107)</f>
        <v>709.9</v>
      </c>
      <c r="N109" s="155">
        <f>SUM(J109:M109)</f>
        <v>1529</v>
      </c>
      <c r="O109" s="156">
        <f>O106*(17-O107)</f>
        <v>3549.2999999999997</v>
      </c>
      <c r="P109" s="162">
        <f>P106*(17-P107)</f>
        <v>3549.2999999999997</v>
      </c>
    </row>
    <row r="110" spans="2:16" ht="19.5">
      <c r="B110" s="149" t="s">
        <v>214</v>
      </c>
      <c r="C110" s="17">
        <f t="shared" ref="C110:H110" si="42">C106*(18-C107)</f>
        <v>709.9</v>
      </c>
      <c r="D110" s="16">
        <f t="shared" si="42"/>
        <v>554.4</v>
      </c>
      <c r="E110" s="16">
        <f t="shared" si="42"/>
        <v>449.5</v>
      </c>
      <c r="F110" s="16">
        <f t="shared" si="42"/>
        <v>252.5</v>
      </c>
      <c r="G110" s="16">
        <f t="shared" si="42"/>
        <v>195</v>
      </c>
      <c r="H110" s="16">
        <f t="shared" si="42"/>
        <v>0</v>
      </c>
      <c r="I110" s="155">
        <f>SUM(C110:G110)</f>
        <v>2161.3000000000002</v>
      </c>
      <c r="J110" s="16">
        <f>J106*(18-J107)</f>
        <v>148</v>
      </c>
      <c r="K110" s="16">
        <f>K106*(18-K107)</f>
        <v>344.09999999999997</v>
      </c>
      <c r="L110" s="16">
        <f>L106*(18-L107)</f>
        <v>408</v>
      </c>
      <c r="M110" s="16">
        <f>M106*(18-M107)</f>
        <v>740.9</v>
      </c>
      <c r="N110" s="155">
        <f>SUM(J110:M110)</f>
        <v>1641</v>
      </c>
      <c r="O110" s="157">
        <f>O106*(18-O107)</f>
        <v>3802.2999999999997</v>
      </c>
      <c r="P110" s="163">
        <f>P106*(18-P107)</f>
        <v>3802.2999999999997</v>
      </c>
    </row>
    <row r="111" spans="2:16" ht="20.25" thickBot="1">
      <c r="B111" s="347" t="s">
        <v>215</v>
      </c>
      <c r="C111" s="21">
        <f t="shared" ref="C111:H111" si="43">C106*(19-C107)</f>
        <v>740.9</v>
      </c>
      <c r="D111" s="20">
        <f t="shared" si="43"/>
        <v>582.4</v>
      </c>
      <c r="E111" s="20">
        <f t="shared" si="43"/>
        <v>480.5</v>
      </c>
      <c r="F111" s="20">
        <f t="shared" si="43"/>
        <v>277.5</v>
      </c>
      <c r="G111" s="20">
        <f t="shared" si="43"/>
        <v>221</v>
      </c>
      <c r="H111" s="20">
        <f t="shared" si="43"/>
        <v>0</v>
      </c>
      <c r="I111" s="164">
        <f>SUM(C111:G111)</f>
        <v>2302.3000000000002</v>
      </c>
      <c r="J111" s="20">
        <f>J106*(19-J107)</f>
        <v>168</v>
      </c>
      <c r="K111" s="20">
        <f>K106*(19-K107)</f>
        <v>375.09999999999997</v>
      </c>
      <c r="L111" s="20">
        <f>L106*(19-L107)</f>
        <v>438</v>
      </c>
      <c r="M111" s="20">
        <f>M106*(19-M107)</f>
        <v>771.9</v>
      </c>
      <c r="N111" s="164">
        <f>SUM(J111:M111)</f>
        <v>1753</v>
      </c>
      <c r="O111" s="165">
        <f>O106*(19-O107)</f>
        <v>4055.3</v>
      </c>
      <c r="P111" s="166">
        <f>P106*(19-P107)</f>
        <v>4055.3</v>
      </c>
    </row>
    <row r="112" spans="2:16" ht="15.75" thickBot="1">
      <c r="B112" s="1"/>
      <c r="C112" s="1"/>
      <c r="D112" s="2"/>
      <c r="E112" s="2"/>
      <c r="F112" s="2"/>
      <c r="G112" s="1"/>
      <c r="H112" s="3"/>
      <c r="I112" s="2"/>
      <c r="J112" s="3"/>
      <c r="K112" s="2"/>
      <c r="L112" s="2"/>
      <c r="M112" s="1"/>
      <c r="N112" s="2"/>
      <c r="O112" s="1"/>
      <c r="P112" s="4"/>
    </row>
    <row r="113" spans="2:16" ht="24" thickBot="1">
      <c r="B113" s="473" t="s">
        <v>405</v>
      </c>
      <c r="C113" s="474"/>
      <c r="D113" s="474"/>
      <c r="E113" s="474"/>
      <c r="F113" s="474"/>
      <c r="G113" s="474"/>
      <c r="H113" s="474"/>
      <c r="I113" s="474"/>
      <c r="J113" s="474"/>
      <c r="K113" s="474"/>
      <c r="L113" s="470" t="s">
        <v>228</v>
      </c>
      <c r="M113" s="471"/>
      <c r="N113" s="471"/>
      <c r="O113" s="471"/>
      <c r="P113" s="472"/>
    </row>
    <row r="114" spans="2:16" ht="15.75">
      <c r="B114" s="465" t="s">
        <v>195</v>
      </c>
      <c r="C114" s="461" t="s">
        <v>196</v>
      </c>
      <c r="D114" s="461" t="s">
        <v>197</v>
      </c>
      <c r="E114" s="461" t="s">
        <v>198</v>
      </c>
      <c r="F114" s="461" t="s">
        <v>199</v>
      </c>
      <c r="G114" s="461" t="s">
        <v>200</v>
      </c>
      <c r="H114" s="461" t="s">
        <v>201</v>
      </c>
      <c r="I114" s="467" t="s">
        <v>202</v>
      </c>
      <c r="J114" s="461" t="s">
        <v>203</v>
      </c>
      <c r="K114" s="461" t="s">
        <v>204</v>
      </c>
      <c r="L114" s="461" t="s">
        <v>205</v>
      </c>
      <c r="M114" s="461" t="s">
        <v>206</v>
      </c>
      <c r="N114" s="467" t="s">
        <v>207</v>
      </c>
      <c r="O114" s="456" t="s">
        <v>208</v>
      </c>
      <c r="P114" s="457"/>
    </row>
    <row r="115" spans="2:16" ht="16.5" thickBot="1">
      <c r="B115" s="466"/>
      <c r="C115" s="462"/>
      <c r="D115" s="462"/>
      <c r="E115" s="462"/>
      <c r="F115" s="462"/>
      <c r="G115" s="462"/>
      <c r="H115" s="462"/>
      <c r="I115" s="462"/>
      <c r="J115" s="462"/>
      <c r="K115" s="462"/>
      <c r="L115" s="462"/>
      <c r="M115" s="462"/>
      <c r="N115" s="462"/>
      <c r="O115" s="145" t="s">
        <v>209</v>
      </c>
      <c r="P115" s="30" t="s">
        <v>210</v>
      </c>
    </row>
    <row r="116" spans="2:16">
      <c r="B116" s="148" t="s">
        <v>211</v>
      </c>
      <c r="C116" s="146">
        <v>31</v>
      </c>
      <c r="D116" s="8">
        <v>28</v>
      </c>
      <c r="E116" s="8">
        <v>31</v>
      </c>
      <c r="F116" s="8">
        <v>25</v>
      </c>
      <c r="G116" s="8">
        <v>5</v>
      </c>
      <c r="H116" s="8">
        <v>0</v>
      </c>
      <c r="I116" s="168">
        <f>SUM(C116:G116)</f>
        <v>120</v>
      </c>
      <c r="J116" s="8">
        <v>10</v>
      </c>
      <c r="K116" s="8">
        <v>26</v>
      </c>
      <c r="L116" s="8">
        <v>30</v>
      </c>
      <c r="M116" s="8">
        <v>31</v>
      </c>
      <c r="N116" s="168">
        <f>SUM(J116:M116)</f>
        <v>97</v>
      </c>
      <c r="O116" s="167">
        <f>SUM(C116:H116,J116:M116)</f>
        <v>217</v>
      </c>
      <c r="P116" s="169">
        <f>I116+N116</f>
        <v>217</v>
      </c>
    </row>
    <row r="117" spans="2:16" ht="19.5">
      <c r="B117" s="149" t="s">
        <v>485</v>
      </c>
      <c r="C117" s="147">
        <v>-1</v>
      </c>
      <c r="D117" s="10">
        <v>-1.6</v>
      </c>
      <c r="E117" s="10">
        <v>4.7</v>
      </c>
      <c r="F117" s="10">
        <v>10.9</v>
      </c>
      <c r="G117" s="10">
        <v>5.8</v>
      </c>
      <c r="H117" s="10">
        <v>0</v>
      </c>
      <c r="I117" s="153">
        <f>(C116*C117+D116*D117+E116*E117+F116*F117+G116*G117)/I116</f>
        <v>3.0949999999999998</v>
      </c>
      <c r="J117" s="10">
        <v>12.7</v>
      </c>
      <c r="K117" s="95">
        <v>6.7</v>
      </c>
      <c r="L117" s="95">
        <v>2.8</v>
      </c>
      <c r="M117" s="95">
        <v>2.1</v>
      </c>
      <c r="N117" s="153">
        <f>(J116*J117+K116*K117+L116*L117+M116*M117)/N116</f>
        <v>4.6422680412371138</v>
      </c>
      <c r="O117" s="154">
        <f>(C117*C116+D117*D116+E117*E116+F117*F116+G117*G116+H117*H116+J117*J116+K117*K116+L117*L116+M117*M116)/O116</f>
        <v>3.7866359447004609</v>
      </c>
      <c r="P117" s="161">
        <f>(I117*I116+N117*N116)/P116</f>
        <v>3.7866359447004609</v>
      </c>
    </row>
    <row r="118" spans="2:16" ht="19.5">
      <c r="B118" s="149" t="s">
        <v>212</v>
      </c>
      <c r="C118" s="13">
        <f t="shared" ref="C118:H118" si="44">C116*(13-C117)</f>
        <v>434</v>
      </c>
      <c r="D118" s="12">
        <f t="shared" si="44"/>
        <v>408.8</v>
      </c>
      <c r="E118" s="12">
        <f t="shared" si="44"/>
        <v>257.3</v>
      </c>
      <c r="F118" s="12">
        <f t="shared" si="44"/>
        <v>52.499999999999993</v>
      </c>
      <c r="G118" s="12">
        <f t="shared" si="44"/>
        <v>36</v>
      </c>
      <c r="H118" s="12">
        <f t="shared" si="44"/>
        <v>0</v>
      </c>
      <c r="I118" s="155">
        <f>SUM(C118:G118)</f>
        <v>1188.5999999999999</v>
      </c>
      <c r="J118" s="12">
        <f>J116*(13-J117)</f>
        <v>3.0000000000000071</v>
      </c>
      <c r="K118" s="12">
        <f>K116*(13-K117)</f>
        <v>163.79999999999998</v>
      </c>
      <c r="L118" s="12">
        <f>L116*(13-L117)</f>
        <v>306</v>
      </c>
      <c r="M118" s="12">
        <f>M116*(13-M117)</f>
        <v>337.90000000000003</v>
      </c>
      <c r="N118" s="155">
        <f>SUM(J118:M118)</f>
        <v>810.7</v>
      </c>
      <c r="O118" s="156">
        <f>O116*(13-O117)</f>
        <v>1999.3000000000002</v>
      </c>
      <c r="P118" s="162">
        <f>P116*(13-P117)</f>
        <v>1999.3000000000002</v>
      </c>
    </row>
    <row r="119" spans="2:16" ht="19.5">
      <c r="B119" s="149" t="s">
        <v>213</v>
      </c>
      <c r="C119" s="13">
        <f t="shared" ref="C119:H119" si="45">C116*(17-C117)</f>
        <v>558</v>
      </c>
      <c r="D119" s="12">
        <f t="shared" si="45"/>
        <v>520.80000000000007</v>
      </c>
      <c r="E119" s="12">
        <f t="shared" si="45"/>
        <v>381.3</v>
      </c>
      <c r="F119" s="12">
        <f t="shared" si="45"/>
        <v>152.5</v>
      </c>
      <c r="G119" s="12">
        <f t="shared" si="45"/>
        <v>56</v>
      </c>
      <c r="H119" s="12">
        <f t="shared" si="45"/>
        <v>0</v>
      </c>
      <c r="I119" s="155">
        <f>SUM(C119:G119)</f>
        <v>1668.6000000000001</v>
      </c>
      <c r="J119" s="12">
        <f>J116*(17-J117)</f>
        <v>43.000000000000007</v>
      </c>
      <c r="K119" s="12">
        <f>K116*(17-K117)</f>
        <v>267.8</v>
      </c>
      <c r="L119" s="12">
        <f>L116*(17-L117)</f>
        <v>426</v>
      </c>
      <c r="M119" s="12">
        <f>M116*(17-M117)</f>
        <v>461.90000000000003</v>
      </c>
      <c r="N119" s="155">
        <f>SUM(J119:M119)</f>
        <v>1198.7</v>
      </c>
      <c r="O119" s="156">
        <f>O116*(17-O117)</f>
        <v>2867.3</v>
      </c>
      <c r="P119" s="162">
        <f>P116*(17-P117)</f>
        <v>2867.3</v>
      </c>
    </row>
    <row r="120" spans="2:16" ht="19.5">
      <c r="B120" s="149" t="s">
        <v>214</v>
      </c>
      <c r="C120" s="17">
        <f t="shared" ref="C120:H120" si="46">C116*(18-C117)</f>
        <v>589</v>
      </c>
      <c r="D120" s="16">
        <f t="shared" si="46"/>
        <v>548.80000000000007</v>
      </c>
      <c r="E120" s="16">
        <f t="shared" si="46"/>
        <v>412.3</v>
      </c>
      <c r="F120" s="16">
        <f t="shared" si="46"/>
        <v>177.5</v>
      </c>
      <c r="G120" s="16">
        <f t="shared" si="46"/>
        <v>61</v>
      </c>
      <c r="H120" s="16">
        <f t="shared" si="46"/>
        <v>0</v>
      </c>
      <c r="I120" s="155">
        <f>SUM(C120:G120)</f>
        <v>1788.6000000000001</v>
      </c>
      <c r="J120" s="16">
        <f>J116*(18-J117)</f>
        <v>53.000000000000007</v>
      </c>
      <c r="K120" s="16">
        <f>K116*(18-K117)</f>
        <v>293.8</v>
      </c>
      <c r="L120" s="16">
        <f>L116*(18-L117)</f>
        <v>456</v>
      </c>
      <c r="M120" s="16">
        <f>M116*(18-M117)</f>
        <v>492.90000000000003</v>
      </c>
      <c r="N120" s="155">
        <f>SUM(J120:M120)</f>
        <v>1295.7</v>
      </c>
      <c r="O120" s="157">
        <f>O116*(18-O117)</f>
        <v>3084.3</v>
      </c>
      <c r="P120" s="163">
        <f>P116*(18-P117)</f>
        <v>3084.3</v>
      </c>
    </row>
    <row r="121" spans="2:16" ht="20.25" thickBot="1">
      <c r="B121" s="347" t="s">
        <v>215</v>
      </c>
      <c r="C121" s="21">
        <f t="shared" ref="C121:H121" si="47">C116*(19-C117)</f>
        <v>620</v>
      </c>
      <c r="D121" s="20">
        <f t="shared" si="47"/>
        <v>576.80000000000007</v>
      </c>
      <c r="E121" s="20">
        <f t="shared" si="47"/>
        <v>443.3</v>
      </c>
      <c r="F121" s="20">
        <f t="shared" si="47"/>
        <v>202.5</v>
      </c>
      <c r="G121" s="20">
        <f t="shared" si="47"/>
        <v>66</v>
      </c>
      <c r="H121" s="20">
        <f t="shared" si="47"/>
        <v>0</v>
      </c>
      <c r="I121" s="164">
        <f>SUM(C121:G121)</f>
        <v>1908.6000000000001</v>
      </c>
      <c r="J121" s="20">
        <f>J116*(19-J117)</f>
        <v>63.000000000000007</v>
      </c>
      <c r="K121" s="20">
        <f>K116*(19-K117)</f>
        <v>319.8</v>
      </c>
      <c r="L121" s="20">
        <f>L116*(19-L117)</f>
        <v>486</v>
      </c>
      <c r="M121" s="20">
        <f>M116*(19-M117)</f>
        <v>523.9</v>
      </c>
      <c r="N121" s="164">
        <f>SUM(J121:M121)</f>
        <v>1392.6999999999998</v>
      </c>
      <c r="O121" s="165">
        <f>O116*(19-O117)</f>
        <v>3301.3</v>
      </c>
      <c r="P121" s="166">
        <f>P116*(19-P117)</f>
        <v>3301.3</v>
      </c>
    </row>
    <row r="122" spans="2:16" ht="15.75" thickBot="1">
      <c r="B122" s="1"/>
      <c r="C122" s="1"/>
      <c r="D122" s="2"/>
      <c r="E122" s="2"/>
      <c r="F122" s="2"/>
      <c r="G122" s="1"/>
      <c r="H122" s="3"/>
      <c r="I122" s="2"/>
      <c r="J122" s="3"/>
      <c r="K122" s="2"/>
      <c r="L122" s="2"/>
      <c r="M122" s="1"/>
      <c r="N122" s="2"/>
      <c r="O122" s="1"/>
      <c r="P122" s="4"/>
    </row>
    <row r="123" spans="2:16" ht="24" thickBot="1">
      <c r="B123" s="473" t="s">
        <v>405</v>
      </c>
      <c r="C123" s="474"/>
      <c r="D123" s="474"/>
      <c r="E123" s="474"/>
      <c r="F123" s="474"/>
      <c r="G123" s="474"/>
      <c r="H123" s="474"/>
      <c r="I123" s="474"/>
      <c r="J123" s="474"/>
      <c r="K123" s="474"/>
      <c r="L123" s="470" t="s">
        <v>229</v>
      </c>
      <c r="M123" s="471"/>
      <c r="N123" s="471"/>
      <c r="O123" s="471"/>
      <c r="P123" s="472"/>
    </row>
    <row r="124" spans="2:16" ht="15.75">
      <c r="B124" s="465" t="s">
        <v>195</v>
      </c>
      <c r="C124" s="461" t="s">
        <v>196</v>
      </c>
      <c r="D124" s="461" t="s">
        <v>197</v>
      </c>
      <c r="E124" s="461" t="s">
        <v>198</v>
      </c>
      <c r="F124" s="461" t="s">
        <v>199</v>
      </c>
      <c r="G124" s="461" t="s">
        <v>200</v>
      </c>
      <c r="H124" s="461" t="s">
        <v>201</v>
      </c>
      <c r="I124" s="467" t="s">
        <v>202</v>
      </c>
      <c r="J124" s="461" t="s">
        <v>203</v>
      </c>
      <c r="K124" s="461" t="s">
        <v>204</v>
      </c>
      <c r="L124" s="461" t="s">
        <v>205</v>
      </c>
      <c r="M124" s="461" t="s">
        <v>206</v>
      </c>
      <c r="N124" s="467" t="s">
        <v>207</v>
      </c>
      <c r="O124" s="456" t="s">
        <v>208</v>
      </c>
      <c r="P124" s="457"/>
    </row>
    <row r="125" spans="2:16" ht="16.5" thickBot="1">
      <c r="B125" s="466"/>
      <c r="C125" s="462"/>
      <c r="D125" s="462"/>
      <c r="E125" s="462"/>
      <c r="F125" s="462"/>
      <c r="G125" s="462"/>
      <c r="H125" s="462"/>
      <c r="I125" s="462"/>
      <c r="J125" s="462"/>
      <c r="K125" s="462"/>
      <c r="L125" s="462"/>
      <c r="M125" s="462"/>
      <c r="N125" s="462"/>
      <c r="O125" s="145" t="s">
        <v>209</v>
      </c>
      <c r="P125" s="30" t="s">
        <v>210</v>
      </c>
    </row>
    <row r="126" spans="2:16">
      <c r="B126" s="148" t="s">
        <v>211</v>
      </c>
      <c r="C126" s="146">
        <v>31</v>
      </c>
      <c r="D126" s="8">
        <v>28</v>
      </c>
      <c r="E126" s="8">
        <v>31</v>
      </c>
      <c r="F126" s="8">
        <v>25</v>
      </c>
      <c r="G126" s="8">
        <v>10</v>
      </c>
      <c r="H126" s="8">
        <v>5</v>
      </c>
      <c r="I126" s="168">
        <f>SUM(C126:G126)</f>
        <v>125</v>
      </c>
      <c r="J126" s="8">
        <v>10</v>
      </c>
      <c r="K126" s="8">
        <v>31</v>
      </c>
      <c r="L126" s="8">
        <v>30</v>
      </c>
      <c r="M126" s="8">
        <v>31</v>
      </c>
      <c r="N126" s="168">
        <f>SUM(J126:M126)</f>
        <v>102</v>
      </c>
      <c r="O126" s="167">
        <f>SUM(C126:H126,J126:M126)</f>
        <v>232</v>
      </c>
      <c r="P126" s="169">
        <f>I126+N126</f>
        <v>227</v>
      </c>
    </row>
    <row r="127" spans="2:16" ht="19.5">
      <c r="B127" s="149" t="s">
        <v>485</v>
      </c>
      <c r="C127" s="147">
        <v>0.6</v>
      </c>
      <c r="D127" s="10">
        <v>4.2</v>
      </c>
      <c r="E127" s="10">
        <v>6.3</v>
      </c>
      <c r="F127" s="10">
        <v>6.6</v>
      </c>
      <c r="G127" s="10">
        <v>11.4</v>
      </c>
      <c r="H127" s="10">
        <v>11</v>
      </c>
      <c r="I127" s="153">
        <f>(C126*C127+D126*D127+E126*E127+F126*F127+G126*G127)/I126</f>
        <v>4.8840000000000003</v>
      </c>
      <c r="J127" s="10">
        <v>12</v>
      </c>
      <c r="K127" s="95">
        <v>9.5</v>
      </c>
      <c r="L127" s="95">
        <v>4.5</v>
      </c>
      <c r="M127" s="95">
        <v>1.4</v>
      </c>
      <c r="N127" s="153">
        <f>(J126*J127+K126*K127+L126*L127+M126*M127)/N126</f>
        <v>5.8127450980392155</v>
      </c>
      <c r="O127" s="154">
        <f>(C127*C126+D127*D126+E127*E126+F127*F126+G127*G126+H127*H126+J127*J126+K127*K126+L127*L126+M127*M126)/O126</f>
        <v>5.4241379310344833</v>
      </c>
      <c r="P127" s="161">
        <f>(I127*I126+N127*N126)/P126</f>
        <v>5.301321585903084</v>
      </c>
    </row>
    <row r="128" spans="2:16" ht="19.5">
      <c r="B128" s="149" t="s">
        <v>212</v>
      </c>
      <c r="C128" s="13">
        <f t="shared" ref="C128:H128" si="48">C126*(13-C127)</f>
        <v>384.40000000000003</v>
      </c>
      <c r="D128" s="12">
        <f t="shared" si="48"/>
        <v>246.40000000000003</v>
      </c>
      <c r="E128" s="12">
        <f t="shared" si="48"/>
        <v>207.70000000000002</v>
      </c>
      <c r="F128" s="12">
        <f t="shared" si="48"/>
        <v>160</v>
      </c>
      <c r="G128" s="12">
        <f t="shared" si="48"/>
        <v>15.999999999999996</v>
      </c>
      <c r="H128" s="12">
        <f t="shared" si="48"/>
        <v>10</v>
      </c>
      <c r="I128" s="155">
        <f>SUM(C128:G128)</f>
        <v>1014.5000000000001</v>
      </c>
      <c r="J128" s="12">
        <f>J126*(13-J127)</f>
        <v>10</v>
      </c>
      <c r="K128" s="12">
        <f>K126*(13-K127)</f>
        <v>108.5</v>
      </c>
      <c r="L128" s="12">
        <f>L126*(13-L127)</f>
        <v>255</v>
      </c>
      <c r="M128" s="12">
        <f>M126*(13-M127)</f>
        <v>359.59999999999997</v>
      </c>
      <c r="N128" s="155">
        <f>SUM(J128:M128)</f>
        <v>733.09999999999991</v>
      </c>
      <c r="O128" s="156">
        <f>O126*(13-O127)</f>
        <v>1757.6</v>
      </c>
      <c r="P128" s="162">
        <f>P126*(13-P127)</f>
        <v>1747.6</v>
      </c>
    </row>
    <row r="129" spans="2:16" ht="19.5">
      <c r="B129" s="149" t="s">
        <v>213</v>
      </c>
      <c r="C129" s="13">
        <f t="shared" ref="C129:H129" si="49">C126*(17-C127)</f>
        <v>508.4</v>
      </c>
      <c r="D129" s="12">
        <f t="shared" si="49"/>
        <v>358.40000000000003</v>
      </c>
      <c r="E129" s="12">
        <f t="shared" si="49"/>
        <v>331.7</v>
      </c>
      <c r="F129" s="12">
        <f t="shared" si="49"/>
        <v>260</v>
      </c>
      <c r="G129" s="12">
        <f t="shared" si="49"/>
        <v>56</v>
      </c>
      <c r="H129" s="12">
        <f t="shared" si="49"/>
        <v>30</v>
      </c>
      <c r="I129" s="155">
        <f>SUM(C129:G129)</f>
        <v>1514.5</v>
      </c>
      <c r="J129" s="12">
        <f>J126*(17-J127)</f>
        <v>50</v>
      </c>
      <c r="K129" s="12">
        <f>K126*(17-K127)</f>
        <v>232.5</v>
      </c>
      <c r="L129" s="12">
        <f>L126*(17-L127)</f>
        <v>375</v>
      </c>
      <c r="M129" s="12">
        <f>M126*(17-M127)</f>
        <v>483.59999999999997</v>
      </c>
      <c r="N129" s="155">
        <f>SUM(J129:M129)</f>
        <v>1141.0999999999999</v>
      </c>
      <c r="O129" s="156">
        <f>O126*(17-O127)</f>
        <v>2685.6</v>
      </c>
      <c r="P129" s="162">
        <f>P126*(17-P127)</f>
        <v>2655.6</v>
      </c>
    </row>
    <row r="130" spans="2:16" ht="19.5">
      <c r="B130" s="149" t="s">
        <v>214</v>
      </c>
      <c r="C130" s="17">
        <f t="shared" ref="C130:H130" si="50">C126*(18-C127)</f>
        <v>539.4</v>
      </c>
      <c r="D130" s="16">
        <f t="shared" si="50"/>
        <v>386.40000000000003</v>
      </c>
      <c r="E130" s="16">
        <f t="shared" si="50"/>
        <v>362.7</v>
      </c>
      <c r="F130" s="16">
        <f t="shared" si="50"/>
        <v>285</v>
      </c>
      <c r="G130" s="16">
        <f t="shared" si="50"/>
        <v>66</v>
      </c>
      <c r="H130" s="16">
        <f t="shared" si="50"/>
        <v>35</v>
      </c>
      <c r="I130" s="155">
        <f>SUM(C130:G130)</f>
        <v>1639.5</v>
      </c>
      <c r="J130" s="16">
        <f>J126*(18-J127)</f>
        <v>60</v>
      </c>
      <c r="K130" s="16">
        <f>K126*(18-K127)</f>
        <v>263.5</v>
      </c>
      <c r="L130" s="16">
        <f>L126*(18-L127)</f>
        <v>405</v>
      </c>
      <c r="M130" s="16">
        <f>M126*(18-M127)</f>
        <v>514.6</v>
      </c>
      <c r="N130" s="155">
        <f>SUM(J130:M130)</f>
        <v>1243.0999999999999</v>
      </c>
      <c r="O130" s="157">
        <f>O126*(18-O127)</f>
        <v>2917.6</v>
      </c>
      <c r="P130" s="163">
        <f>P126*(18-P127)</f>
        <v>2882.6</v>
      </c>
    </row>
    <row r="131" spans="2:16" ht="20.25" thickBot="1">
      <c r="B131" s="347" t="s">
        <v>215</v>
      </c>
      <c r="C131" s="21">
        <f t="shared" ref="C131:H131" si="51">C126*(19-C127)</f>
        <v>570.4</v>
      </c>
      <c r="D131" s="20">
        <f t="shared" si="51"/>
        <v>414.40000000000003</v>
      </c>
      <c r="E131" s="20">
        <f t="shared" si="51"/>
        <v>393.7</v>
      </c>
      <c r="F131" s="20">
        <f t="shared" si="51"/>
        <v>310</v>
      </c>
      <c r="G131" s="20">
        <f t="shared" si="51"/>
        <v>76</v>
      </c>
      <c r="H131" s="20">
        <f t="shared" si="51"/>
        <v>40</v>
      </c>
      <c r="I131" s="164">
        <f>SUM(C131:G131)</f>
        <v>1764.5</v>
      </c>
      <c r="J131" s="20">
        <f>J126*(19-J127)</f>
        <v>70</v>
      </c>
      <c r="K131" s="20">
        <f>K126*(19-K127)</f>
        <v>294.5</v>
      </c>
      <c r="L131" s="20">
        <f>L126*(19-L127)</f>
        <v>435</v>
      </c>
      <c r="M131" s="20">
        <f>M126*(19-M127)</f>
        <v>545.6</v>
      </c>
      <c r="N131" s="164">
        <f>SUM(J131:M131)</f>
        <v>1345.1</v>
      </c>
      <c r="O131" s="165">
        <f>O126*(19-O127)</f>
        <v>3149.6</v>
      </c>
      <c r="P131" s="166">
        <f>P126*(19-P127)</f>
        <v>3109.6</v>
      </c>
    </row>
    <row r="132" spans="2:16" ht="15.75" thickBot="1">
      <c r="B132" s="4"/>
      <c r="C132" s="4"/>
      <c r="D132" s="4"/>
      <c r="E132" s="4"/>
      <c r="F132" s="4"/>
      <c r="G132" s="4"/>
      <c r="H132" s="4"/>
      <c r="I132" s="4"/>
      <c r="J132" s="4"/>
      <c r="K132" s="4"/>
      <c r="L132" s="4"/>
      <c r="M132" s="4"/>
      <c r="N132" s="4"/>
      <c r="O132" s="4"/>
      <c r="P132" s="4"/>
    </row>
    <row r="133" spans="2:16" ht="24" thickBot="1">
      <c r="B133" s="473" t="s">
        <v>405</v>
      </c>
      <c r="C133" s="474"/>
      <c r="D133" s="474"/>
      <c r="E133" s="474"/>
      <c r="F133" s="474"/>
      <c r="G133" s="474"/>
      <c r="H133" s="474"/>
      <c r="I133" s="474"/>
      <c r="J133" s="474"/>
      <c r="K133" s="474"/>
      <c r="L133" s="470" t="s">
        <v>230</v>
      </c>
      <c r="M133" s="471"/>
      <c r="N133" s="471"/>
      <c r="O133" s="471"/>
      <c r="P133" s="472"/>
    </row>
    <row r="134" spans="2:16" ht="15.75">
      <c r="B134" s="465" t="s">
        <v>195</v>
      </c>
      <c r="C134" s="461" t="s">
        <v>196</v>
      </c>
      <c r="D134" s="461" t="s">
        <v>197</v>
      </c>
      <c r="E134" s="461" t="s">
        <v>198</v>
      </c>
      <c r="F134" s="461" t="s">
        <v>199</v>
      </c>
      <c r="G134" s="461" t="s">
        <v>200</v>
      </c>
      <c r="H134" s="461" t="s">
        <v>201</v>
      </c>
      <c r="I134" s="467" t="s">
        <v>202</v>
      </c>
      <c r="J134" s="461" t="s">
        <v>203</v>
      </c>
      <c r="K134" s="461" t="s">
        <v>204</v>
      </c>
      <c r="L134" s="461" t="s">
        <v>205</v>
      </c>
      <c r="M134" s="461" t="s">
        <v>206</v>
      </c>
      <c r="N134" s="467" t="s">
        <v>207</v>
      </c>
      <c r="O134" s="456" t="s">
        <v>208</v>
      </c>
      <c r="P134" s="457"/>
    </row>
    <row r="135" spans="2:16" ht="16.5" thickBot="1">
      <c r="B135" s="466"/>
      <c r="C135" s="462"/>
      <c r="D135" s="462"/>
      <c r="E135" s="462"/>
      <c r="F135" s="462"/>
      <c r="G135" s="462"/>
      <c r="H135" s="462"/>
      <c r="I135" s="462"/>
      <c r="J135" s="462"/>
      <c r="K135" s="462"/>
      <c r="L135" s="462"/>
      <c r="M135" s="462"/>
      <c r="N135" s="462"/>
      <c r="O135" s="145" t="s">
        <v>209</v>
      </c>
      <c r="P135" s="30" t="s">
        <v>210</v>
      </c>
    </row>
    <row r="136" spans="2:16">
      <c r="B136" s="148" t="s">
        <v>211</v>
      </c>
      <c r="C136" s="146">
        <v>31</v>
      </c>
      <c r="D136" s="8">
        <v>28</v>
      </c>
      <c r="E136" s="8">
        <v>31</v>
      </c>
      <c r="F136" s="8">
        <v>25</v>
      </c>
      <c r="G136" s="8">
        <v>21</v>
      </c>
      <c r="H136" s="8">
        <v>10</v>
      </c>
      <c r="I136" s="168">
        <f>SUM(C136:G136)</f>
        <v>136</v>
      </c>
      <c r="J136" s="8">
        <v>20</v>
      </c>
      <c r="K136" s="8">
        <v>31</v>
      </c>
      <c r="L136" s="8">
        <v>30</v>
      </c>
      <c r="M136" s="8">
        <v>31</v>
      </c>
      <c r="N136" s="168">
        <f>SUM(J136:M136)</f>
        <v>112</v>
      </c>
      <c r="O136" s="167">
        <f>SUM(C136:H136,J136:M136)</f>
        <v>258</v>
      </c>
      <c r="P136" s="169">
        <f>I136+N136</f>
        <v>248</v>
      </c>
    </row>
    <row r="137" spans="2:16" ht="19.5">
      <c r="B137" s="149" t="s">
        <v>485</v>
      </c>
      <c r="C137" s="147">
        <v>1.6</v>
      </c>
      <c r="D137" s="10">
        <v>1.3</v>
      </c>
      <c r="E137" s="10">
        <v>1.3</v>
      </c>
      <c r="F137" s="10">
        <v>7.1</v>
      </c>
      <c r="G137" s="10">
        <v>10.6</v>
      </c>
      <c r="H137" s="10">
        <v>12</v>
      </c>
      <c r="I137" s="153">
        <f>(C136*C137+D136*D137+E136*E137+F136*F137+G136*G137)/I136</f>
        <v>3.8705882352941177</v>
      </c>
      <c r="J137" s="10">
        <v>10.9</v>
      </c>
      <c r="K137" s="95">
        <v>9.5</v>
      </c>
      <c r="L137" s="95">
        <v>4</v>
      </c>
      <c r="M137" s="95">
        <v>1.3</v>
      </c>
      <c r="N137" s="153">
        <f>(J136*J137+K136*K137+L136*L137+M136*M137)/N136</f>
        <v>6.0071428571428571</v>
      </c>
      <c r="O137" s="154">
        <f>(C137*C136+D137*D136+E137*E136+F137*F136+G137*G136+H137*H136+J137*J136+K137*K136+L137*L136+M137*M136)/O136</f>
        <v>5.1131782945736433</v>
      </c>
      <c r="P137" s="161">
        <f>(I137*I136+N137*N136)/P136</f>
        <v>4.8354838709677415</v>
      </c>
    </row>
    <row r="138" spans="2:16" ht="19.5">
      <c r="B138" s="149" t="s">
        <v>212</v>
      </c>
      <c r="C138" s="13">
        <f t="shared" ref="C138:H138" si="52">C136*(13-C137)</f>
        <v>353.40000000000003</v>
      </c>
      <c r="D138" s="12">
        <f t="shared" si="52"/>
        <v>327.59999999999997</v>
      </c>
      <c r="E138" s="12">
        <f t="shared" si="52"/>
        <v>362.7</v>
      </c>
      <c r="F138" s="12">
        <f t="shared" si="52"/>
        <v>147.5</v>
      </c>
      <c r="G138" s="12">
        <f t="shared" si="52"/>
        <v>50.400000000000006</v>
      </c>
      <c r="H138" s="12">
        <f t="shared" si="52"/>
        <v>10</v>
      </c>
      <c r="I138" s="155">
        <f>SUM(C138:G138)</f>
        <v>1241.6000000000001</v>
      </c>
      <c r="J138" s="12">
        <f>J136*(13-J137)</f>
        <v>41.999999999999993</v>
      </c>
      <c r="K138" s="12">
        <f>K136*(13-K137)</f>
        <v>108.5</v>
      </c>
      <c r="L138" s="12">
        <f>L136*(13-L137)</f>
        <v>270</v>
      </c>
      <c r="M138" s="12">
        <f>M136*(13-M137)</f>
        <v>362.7</v>
      </c>
      <c r="N138" s="155">
        <f>SUM(J138:M138)</f>
        <v>783.2</v>
      </c>
      <c r="O138" s="156">
        <f>O136*(13-O137)</f>
        <v>2034.8</v>
      </c>
      <c r="P138" s="162">
        <f>P136*(13-P137)</f>
        <v>2024.8</v>
      </c>
    </row>
    <row r="139" spans="2:16" ht="19.5">
      <c r="B139" s="149" t="s">
        <v>213</v>
      </c>
      <c r="C139" s="13">
        <f t="shared" ref="C139:H139" si="53">C136*(17-C137)</f>
        <v>477.40000000000003</v>
      </c>
      <c r="D139" s="12">
        <f t="shared" si="53"/>
        <v>439.59999999999997</v>
      </c>
      <c r="E139" s="12">
        <f t="shared" si="53"/>
        <v>486.7</v>
      </c>
      <c r="F139" s="12">
        <f t="shared" si="53"/>
        <v>247.5</v>
      </c>
      <c r="G139" s="12">
        <f t="shared" si="53"/>
        <v>134.4</v>
      </c>
      <c r="H139" s="12">
        <f t="shared" si="53"/>
        <v>50</v>
      </c>
      <c r="I139" s="155">
        <f>SUM(C139:G139)</f>
        <v>1785.6000000000001</v>
      </c>
      <c r="J139" s="12">
        <f>J136*(17-J137)</f>
        <v>122</v>
      </c>
      <c r="K139" s="12">
        <f>K136*(17-K137)</f>
        <v>232.5</v>
      </c>
      <c r="L139" s="12">
        <f>L136*(17-L137)</f>
        <v>390</v>
      </c>
      <c r="M139" s="12">
        <f>M136*(17-M137)</f>
        <v>486.7</v>
      </c>
      <c r="N139" s="155">
        <f>SUM(J139:M139)</f>
        <v>1231.2</v>
      </c>
      <c r="O139" s="156">
        <f>O136*(17-O137)</f>
        <v>3066.8</v>
      </c>
      <c r="P139" s="162">
        <f>P136*(17-P137)</f>
        <v>3016.7999999999997</v>
      </c>
    </row>
    <row r="140" spans="2:16" ht="19.5">
      <c r="B140" s="149" t="s">
        <v>214</v>
      </c>
      <c r="C140" s="17">
        <f t="shared" ref="C140:H140" si="54">C136*(18-C137)</f>
        <v>508.4</v>
      </c>
      <c r="D140" s="16">
        <f t="shared" si="54"/>
        <v>467.59999999999997</v>
      </c>
      <c r="E140" s="16">
        <f t="shared" si="54"/>
        <v>517.69999999999993</v>
      </c>
      <c r="F140" s="16">
        <f t="shared" si="54"/>
        <v>272.5</v>
      </c>
      <c r="G140" s="16">
        <f t="shared" si="54"/>
        <v>155.4</v>
      </c>
      <c r="H140" s="16">
        <f t="shared" si="54"/>
        <v>60</v>
      </c>
      <c r="I140" s="155">
        <f>SUM(C140:G140)</f>
        <v>1921.6</v>
      </c>
      <c r="J140" s="16">
        <f>J136*(18-J137)</f>
        <v>142</v>
      </c>
      <c r="K140" s="16">
        <f>K136*(18-K137)</f>
        <v>263.5</v>
      </c>
      <c r="L140" s="16">
        <f>L136*(18-L137)</f>
        <v>420</v>
      </c>
      <c r="M140" s="16">
        <f>M136*(18-M137)</f>
        <v>517.69999999999993</v>
      </c>
      <c r="N140" s="155">
        <f>SUM(J140:M140)</f>
        <v>1343.1999999999998</v>
      </c>
      <c r="O140" s="157">
        <f>O136*(18-O137)</f>
        <v>3324.8</v>
      </c>
      <c r="P140" s="163">
        <f>P136*(18-P137)</f>
        <v>3264.7999999999997</v>
      </c>
    </row>
    <row r="141" spans="2:16" ht="20.25" thickBot="1">
      <c r="B141" s="347" t="s">
        <v>215</v>
      </c>
      <c r="C141" s="21">
        <f t="shared" ref="C141:H141" si="55">C136*(19-C137)</f>
        <v>539.4</v>
      </c>
      <c r="D141" s="20">
        <f t="shared" si="55"/>
        <v>495.59999999999997</v>
      </c>
      <c r="E141" s="20">
        <f t="shared" si="55"/>
        <v>548.69999999999993</v>
      </c>
      <c r="F141" s="20">
        <f t="shared" si="55"/>
        <v>297.5</v>
      </c>
      <c r="G141" s="20">
        <f t="shared" si="55"/>
        <v>176.4</v>
      </c>
      <c r="H141" s="20">
        <f t="shared" si="55"/>
        <v>70</v>
      </c>
      <c r="I141" s="164">
        <f>SUM(C141:G141)</f>
        <v>2057.6</v>
      </c>
      <c r="J141" s="20">
        <f>J136*(19-J137)</f>
        <v>162</v>
      </c>
      <c r="K141" s="20">
        <f>K136*(19-K137)</f>
        <v>294.5</v>
      </c>
      <c r="L141" s="20">
        <f>L136*(19-L137)</f>
        <v>450</v>
      </c>
      <c r="M141" s="20">
        <f>M136*(19-M137)</f>
        <v>548.69999999999993</v>
      </c>
      <c r="N141" s="164">
        <f>SUM(J141:M141)</f>
        <v>1455.1999999999998</v>
      </c>
      <c r="O141" s="165">
        <f>O136*(19-O137)</f>
        <v>3582.8</v>
      </c>
      <c r="P141" s="166">
        <f>P136*(19-P137)</f>
        <v>3512.7999999999997</v>
      </c>
    </row>
    <row r="142" spans="2:16" ht="15.75" thickBot="1">
      <c r="B142" s="1"/>
      <c r="C142" s="1"/>
      <c r="D142" s="2"/>
      <c r="E142" s="2"/>
      <c r="F142" s="2"/>
      <c r="G142" s="1"/>
      <c r="H142" s="3"/>
      <c r="I142" s="2"/>
      <c r="J142" s="3"/>
      <c r="K142" s="2"/>
      <c r="L142" s="2"/>
      <c r="M142" s="1"/>
      <c r="N142" s="2"/>
      <c r="O142" s="1"/>
      <c r="P142" s="4"/>
    </row>
    <row r="143" spans="2:16" ht="24" thickBot="1">
      <c r="B143" s="473" t="s">
        <v>405</v>
      </c>
      <c r="C143" s="474"/>
      <c r="D143" s="474"/>
      <c r="E143" s="474"/>
      <c r="F143" s="474"/>
      <c r="G143" s="474"/>
      <c r="H143" s="474"/>
      <c r="I143" s="474"/>
      <c r="J143" s="474"/>
      <c r="K143" s="474"/>
      <c r="L143" s="470" t="s">
        <v>231</v>
      </c>
      <c r="M143" s="471"/>
      <c r="N143" s="471"/>
      <c r="O143" s="471"/>
      <c r="P143" s="472"/>
    </row>
    <row r="144" spans="2:16" ht="15.75">
      <c r="B144" s="465" t="s">
        <v>195</v>
      </c>
      <c r="C144" s="461" t="s">
        <v>196</v>
      </c>
      <c r="D144" s="461" t="s">
        <v>197</v>
      </c>
      <c r="E144" s="461" t="s">
        <v>198</v>
      </c>
      <c r="F144" s="461" t="s">
        <v>199</v>
      </c>
      <c r="G144" s="461" t="s">
        <v>200</v>
      </c>
      <c r="H144" s="461" t="s">
        <v>201</v>
      </c>
      <c r="I144" s="467" t="s">
        <v>202</v>
      </c>
      <c r="J144" s="461" t="s">
        <v>203</v>
      </c>
      <c r="K144" s="461" t="s">
        <v>204</v>
      </c>
      <c r="L144" s="461" t="s">
        <v>205</v>
      </c>
      <c r="M144" s="461" t="s">
        <v>206</v>
      </c>
      <c r="N144" s="467" t="s">
        <v>207</v>
      </c>
      <c r="O144" s="456" t="s">
        <v>208</v>
      </c>
      <c r="P144" s="457"/>
    </row>
    <row r="145" spans="2:16" ht="16.5" thickBot="1">
      <c r="B145" s="466"/>
      <c r="C145" s="462"/>
      <c r="D145" s="462"/>
      <c r="E145" s="462"/>
      <c r="F145" s="462"/>
      <c r="G145" s="462"/>
      <c r="H145" s="462"/>
      <c r="I145" s="462"/>
      <c r="J145" s="462"/>
      <c r="K145" s="462"/>
      <c r="L145" s="462"/>
      <c r="M145" s="462"/>
      <c r="N145" s="462"/>
      <c r="O145" s="145" t="s">
        <v>209</v>
      </c>
      <c r="P145" s="30" t="s">
        <v>210</v>
      </c>
    </row>
    <row r="146" spans="2:16">
      <c r="B146" s="148" t="s">
        <v>211</v>
      </c>
      <c r="C146" s="146">
        <v>31</v>
      </c>
      <c r="D146" s="8">
        <v>28</v>
      </c>
      <c r="E146" s="8">
        <v>31</v>
      </c>
      <c r="F146" s="8">
        <v>20</v>
      </c>
      <c r="G146" s="8">
        <v>15</v>
      </c>
      <c r="H146" s="8">
        <v>0</v>
      </c>
      <c r="I146" s="168">
        <f>SUM(C146:G146)</f>
        <v>125</v>
      </c>
      <c r="J146" s="8">
        <v>7</v>
      </c>
      <c r="K146" s="8">
        <v>22</v>
      </c>
      <c r="L146" s="8">
        <v>31</v>
      </c>
      <c r="M146" s="8">
        <v>31</v>
      </c>
      <c r="N146" s="168">
        <f>SUM(J146:M146)</f>
        <v>91</v>
      </c>
      <c r="O146" s="167">
        <f>SUM(C146:H146,J146:M146)</f>
        <v>216</v>
      </c>
      <c r="P146" s="169">
        <f>I146+N146</f>
        <v>216</v>
      </c>
    </row>
    <row r="147" spans="2:16" ht="19.5">
      <c r="B147" s="149" t="s">
        <v>485</v>
      </c>
      <c r="C147" s="147">
        <v>-0.2</v>
      </c>
      <c r="D147" s="10">
        <v>2.5</v>
      </c>
      <c r="E147" s="10">
        <v>7.6</v>
      </c>
      <c r="F147" s="10">
        <v>9.5</v>
      </c>
      <c r="G147" s="10">
        <v>9.5</v>
      </c>
      <c r="H147" s="10">
        <v>0</v>
      </c>
      <c r="I147" s="153">
        <f>(C146*C147+D146*D147+E146*E147+F146*F147+G146*G147)/I146</f>
        <v>5.0552000000000001</v>
      </c>
      <c r="J147" s="10">
        <v>14.67</v>
      </c>
      <c r="K147" s="95">
        <v>10.477419354838709</v>
      </c>
      <c r="L147" s="95">
        <v>5.9533333333333331</v>
      </c>
      <c r="M147" s="95">
        <v>2.0064516129032257</v>
      </c>
      <c r="N147" s="153">
        <f>(J146*J147+K146*K147+L146*L147+M146*M147)/N146</f>
        <v>6.373039111426209</v>
      </c>
      <c r="O147" s="154">
        <f>(C147*C146+D147*D146+E147*E146+F147*F146+G147*G146+H147*H146+J147*J146+K147*K146+L147*L146+M147*M146)/O146</f>
        <v>5.6104007367582636</v>
      </c>
      <c r="P147" s="161">
        <f>(I147*I146+N147*N146)/P146</f>
        <v>5.6104007367582636</v>
      </c>
    </row>
    <row r="148" spans="2:16" ht="19.5">
      <c r="B148" s="149" t="s">
        <v>212</v>
      </c>
      <c r="C148" s="13">
        <f t="shared" ref="C148:H148" si="56">C146*(13-C147)</f>
        <v>409.2</v>
      </c>
      <c r="D148" s="12">
        <f t="shared" si="56"/>
        <v>294</v>
      </c>
      <c r="E148" s="12">
        <f t="shared" si="56"/>
        <v>167.4</v>
      </c>
      <c r="F148" s="12">
        <f t="shared" si="56"/>
        <v>70</v>
      </c>
      <c r="G148" s="12">
        <f t="shared" si="56"/>
        <v>52.5</v>
      </c>
      <c r="H148" s="12">
        <f t="shared" si="56"/>
        <v>0</v>
      </c>
      <c r="I148" s="155">
        <f>SUM(C148:G148)</f>
        <v>993.1</v>
      </c>
      <c r="J148" s="12">
        <f>J146*(13-J147)</f>
        <v>-11.69</v>
      </c>
      <c r="K148" s="12">
        <f>K146*(13-K147)</f>
        <v>55.496774193548404</v>
      </c>
      <c r="L148" s="12">
        <f>L146*(13-L147)</f>
        <v>218.44666666666666</v>
      </c>
      <c r="M148" s="12">
        <f>M146*(13-M147)</f>
        <v>340.8</v>
      </c>
      <c r="N148" s="155">
        <f>SUM(J148:M148)</f>
        <v>603.05344086021501</v>
      </c>
      <c r="O148" s="156">
        <f>O146*(13-O147)</f>
        <v>1596.1534408602151</v>
      </c>
      <c r="P148" s="162">
        <f>P146*(13-P147)</f>
        <v>1596.1534408602151</v>
      </c>
    </row>
    <row r="149" spans="2:16" ht="19.5">
      <c r="B149" s="149" t="s">
        <v>213</v>
      </c>
      <c r="C149" s="13">
        <f t="shared" ref="C149:H149" si="57">C146*(17-C147)</f>
        <v>533.19999999999993</v>
      </c>
      <c r="D149" s="12">
        <f t="shared" si="57"/>
        <v>406</v>
      </c>
      <c r="E149" s="12">
        <f t="shared" si="57"/>
        <v>291.40000000000003</v>
      </c>
      <c r="F149" s="12">
        <f t="shared" si="57"/>
        <v>150</v>
      </c>
      <c r="G149" s="12">
        <f t="shared" si="57"/>
        <v>112.5</v>
      </c>
      <c r="H149" s="12">
        <f t="shared" si="57"/>
        <v>0</v>
      </c>
      <c r="I149" s="155">
        <f>SUM(C149:G149)</f>
        <v>1493.1</v>
      </c>
      <c r="J149" s="12">
        <f>J146*(17-J147)</f>
        <v>16.310000000000002</v>
      </c>
      <c r="K149" s="12">
        <f>K146*(17-K147)</f>
        <v>143.49677419354839</v>
      </c>
      <c r="L149" s="12">
        <f>L146*(17-L147)</f>
        <v>342.44666666666666</v>
      </c>
      <c r="M149" s="12">
        <f>M146*(17-M147)</f>
        <v>464.8</v>
      </c>
      <c r="N149" s="155">
        <f>SUM(J149:M149)</f>
        <v>967.05344086021501</v>
      </c>
      <c r="O149" s="156">
        <f>O146*(17-O147)</f>
        <v>2460.1534408602151</v>
      </c>
      <c r="P149" s="162">
        <f>P146*(17-P147)</f>
        <v>2460.1534408602151</v>
      </c>
    </row>
    <row r="150" spans="2:16" ht="19.5">
      <c r="B150" s="149" t="s">
        <v>214</v>
      </c>
      <c r="C150" s="17">
        <f t="shared" ref="C150:H150" si="58">C146*(18-C147)</f>
        <v>564.19999999999993</v>
      </c>
      <c r="D150" s="16">
        <f t="shared" si="58"/>
        <v>434</v>
      </c>
      <c r="E150" s="16">
        <f t="shared" si="58"/>
        <v>322.40000000000003</v>
      </c>
      <c r="F150" s="16">
        <f t="shared" si="58"/>
        <v>170</v>
      </c>
      <c r="G150" s="16">
        <f t="shared" si="58"/>
        <v>127.5</v>
      </c>
      <c r="H150" s="16">
        <f t="shared" si="58"/>
        <v>0</v>
      </c>
      <c r="I150" s="155">
        <f>SUM(C150:G150)</f>
        <v>1618.1</v>
      </c>
      <c r="J150" s="16">
        <f>J146*(18-J147)</f>
        <v>23.310000000000002</v>
      </c>
      <c r="K150" s="16">
        <f>K146*(18-K147)</f>
        <v>165.49677419354839</v>
      </c>
      <c r="L150" s="16">
        <f>L146*(18-L147)</f>
        <v>373.44666666666666</v>
      </c>
      <c r="M150" s="16">
        <f>M146*(18-M147)</f>
        <v>495.8</v>
      </c>
      <c r="N150" s="155">
        <f>SUM(J150:M150)</f>
        <v>1058.053440860215</v>
      </c>
      <c r="O150" s="157">
        <f>O146*(18-O147)</f>
        <v>2676.1534408602151</v>
      </c>
      <c r="P150" s="163">
        <f>P146*(18-P147)</f>
        <v>2676.1534408602151</v>
      </c>
    </row>
    <row r="151" spans="2:16" ht="20.25" thickBot="1">
      <c r="B151" s="347" t="s">
        <v>215</v>
      </c>
      <c r="C151" s="21">
        <f t="shared" ref="C151:H151" si="59">C146*(19-C147)</f>
        <v>595.19999999999993</v>
      </c>
      <c r="D151" s="20">
        <f t="shared" si="59"/>
        <v>462</v>
      </c>
      <c r="E151" s="20">
        <f t="shared" si="59"/>
        <v>353.40000000000003</v>
      </c>
      <c r="F151" s="20">
        <f t="shared" si="59"/>
        <v>190</v>
      </c>
      <c r="G151" s="20">
        <f t="shared" si="59"/>
        <v>142.5</v>
      </c>
      <c r="H151" s="20">
        <f t="shared" si="59"/>
        <v>0</v>
      </c>
      <c r="I151" s="164">
        <f>SUM(C151:G151)</f>
        <v>1743.1</v>
      </c>
      <c r="J151" s="20">
        <f>J146*(19-J147)</f>
        <v>30.310000000000002</v>
      </c>
      <c r="K151" s="20">
        <f>K146*(19-K147)</f>
        <v>187.49677419354839</v>
      </c>
      <c r="L151" s="20">
        <f>L146*(19-L147)</f>
        <v>404.44666666666666</v>
      </c>
      <c r="M151" s="20">
        <f>M146*(19-M147)</f>
        <v>526.79999999999995</v>
      </c>
      <c r="N151" s="164">
        <f>SUM(J151:M151)</f>
        <v>1149.053440860215</v>
      </c>
      <c r="O151" s="165">
        <f>O146*(19-O147)</f>
        <v>2892.1534408602151</v>
      </c>
      <c r="P151" s="166">
        <f>P146*(19-P147)</f>
        <v>2892.1534408602151</v>
      </c>
    </row>
    <row r="152" spans="2:16" ht="15.75" thickBot="1">
      <c r="B152" s="24"/>
      <c r="C152" s="25"/>
      <c r="D152" s="25"/>
      <c r="E152" s="25"/>
      <c r="F152" s="25"/>
      <c r="G152" s="25"/>
      <c r="H152" s="25"/>
      <c r="I152" s="26"/>
      <c r="J152" s="25"/>
      <c r="K152" s="25"/>
      <c r="L152" s="25"/>
      <c r="M152" s="25"/>
      <c r="N152" s="26"/>
      <c r="O152" s="27"/>
      <c r="P152" s="27"/>
    </row>
    <row r="153" spans="2:16" ht="24" thickBot="1">
      <c r="B153" s="473" t="s">
        <v>405</v>
      </c>
      <c r="C153" s="474"/>
      <c r="D153" s="474"/>
      <c r="E153" s="474"/>
      <c r="F153" s="474"/>
      <c r="G153" s="474"/>
      <c r="H153" s="474"/>
      <c r="I153" s="474"/>
      <c r="J153" s="474"/>
      <c r="K153" s="474"/>
      <c r="L153" s="470" t="s">
        <v>145</v>
      </c>
      <c r="M153" s="471"/>
      <c r="N153" s="471"/>
      <c r="O153" s="471"/>
      <c r="P153" s="472"/>
    </row>
    <row r="154" spans="2:16" ht="15.75">
      <c r="B154" s="465" t="s">
        <v>195</v>
      </c>
      <c r="C154" s="461" t="s">
        <v>196</v>
      </c>
      <c r="D154" s="461" t="s">
        <v>197</v>
      </c>
      <c r="E154" s="461" t="s">
        <v>198</v>
      </c>
      <c r="F154" s="461" t="s">
        <v>199</v>
      </c>
      <c r="G154" s="461" t="s">
        <v>200</v>
      </c>
      <c r="H154" s="461" t="s">
        <v>201</v>
      </c>
      <c r="I154" s="467" t="s">
        <v>202</v>
      </c>
      <c r="J154" s="461" t="s">
        <v>203</v>
      </c>
      <c r="K154" s="461" t="s">
        <v>204</v>
      </c>
      <c r="L154" s="461" t="s">
        <v>205</v>
      </c>
      <c r="M154" s="461" t="s">
        <v>206</v>
      </c>
      <c r="N154" s="467" t="s">
        <v>207</v>
      </c>
      <c r="O154" s="456" t="s">
        <v>208</v>
      </c>
      <c r="P154" s="457"/>
    </row>
    <row r="155" spans="2:16" ht="16.5" thickBot="1">
      <c r="B155" s="466"/>
      <c r="C155" s="462"/>
      <c r="D155" s="462"/>
      <c r="E155" s="462"/>
      <c r="F155" s="462"/>
      <c r="G155" s="462"/>
      <c r="H155" s="462"/>
      <c r="I155" s="462"/>
      <c r="J155" s="462"/>
      <c r="K155" s="462"/>
      <c r="L155" s="462"/>
      <c r="M155" s="462"/>
      <c r="N155" s="462"/>
      <c r="O155" s="145" t="s">
        <v>209</v>
      </c>
      <c r="P155" s="30" t="s">
        <v>210</v>
      </c>
    </row>
    <row r="156" spans="2:16">
      <c r="B156" s="148" t="s">
        <v>211</v>
      </c>
      <c r="C156" s="146">
        <v>31</v>
      </c>
      <c r="D156" s="8">
        <v>31</v>
      </c>
      <c r="E156" s="8">
        <v>31</v>
      </c>
      <c r="F156" s="8">
        <v>24</v>
      </c>
      <c r="G156" s="8">
        <v>15</v>
      </c>
      <c r="H156" s="8">
        <v>9</v>
      </c>
      <c r="I156" s="168">
        <f>SUM(C156:G156)</f>
        <v>132</v>
      </c>
      <c r="J156" s="8"/>
      <c r="K156" s="8"/>
      <c r="L156" s="8"/>
      <c r="M156" s="8"/>
      <c r="N156" s="168">
        <f>SUM(J156:M156)</f>
        <v>0</v>
      </c>
      <c r="O156" s="167">
        <f>SUM(C156:H156,J156:M156)</f>
        <v>141</v>
      </c>
      <c r="P156" s="169">
        <f>I156+N156</f>
        <v>132</v>
      </c>
    </row>
    <row r="157" spans="2:16" ht="19.5">
      <c r="B157" s="149" t="s">
        <v>485</v>
      </c>
      <c r="C157" s="147">
        <v>1.4096774193548387</v>
      </c>
      <c r="D157" s="10">
        <v>0.56428571428571428</v>
      </c>
      <c r="E157" s="10">
        <v>5.0419354838709678</v>
      </c>
      <c r="F157" s="10">
        <v>8.3633333333333351</v>
      </c>
      <c r="G157" s="10">
        <v>12.877419354838709</v>
      </c>
      <c r="H157" s="10">
        <v>15.603333333333332</v>
      </c>
      <c r="I157" s="153">
        <f>(C156*C157+D156*D157+E156*E157+F156*F157+G156*G157)/I156</f>
        <v>4.6316223292836192</v>
      </c>
      <c r="J157" s="10"/>
      <c r="K157" s="95"/>
      <c r="L157" s="95"/>
      <c r="M157" s="95"/>
      <c r="N157" s="153"/>
      <c r="O157" s="154">
        <f>(C157*C156+D157*D156+E157*E156+F157*F156+G157*G156+H157*H156+J157*J156+K157*K156+L157*L156+M157*M156)/O156</f>
        <v>5.3319443082655154</v>
      </c>
      <c r="P157" s="161">
        <f>(I157*I156+N157*N156)/P156</f>
        <v>4.6316223292836192</v>
      </c>
    </row>
    <row r="158" spans="2:16" ht="19.5">
      <c r="B158" s="149" t="s">
        <v>212</v>
      </c>
      <c r="C158" s="13">
        <f t="shared" ref="C158:H158" si="60">C156*(13-C157)</f>
        <v>359.3</v>
      </c>
      <c r="D158" s="12">
        <f t="shared" si="60"/>
        <v>385.50714285714281</v>
      </c>
      <c r="E158" s="12">
        <f t="shared" si="60"/>
        <v>246.7</v>
      </c>
      <c r="F158" s="12">
        <f t="shared" si="60"/>
        <v>111.27999999999996</v>
      </c>
      <c r="G158" s="12">
        <f t="shared" si="60"/>
        <v>1.8387096774193612</v>
      </c>
      <c r="H158" s="12">
        <f t="shared" si="60"/>
        <v>-23.429999999999986</v>
      </c>
      <c r="I158" s="155">
        <f>SUM(C158:G158)</f>
        <v>1104.625852534562</v>
      </c>
      <c r="J158" s="12">
        <f>J156*(13-J157)</f>
        <v>0</v>
      </c>
      <c r="K158" s="12">
        <f>K156*(13-K157)</f>
        <v>0</v>
      </c>
      <c r="L158" s="12">
        <f>L156*(13-L157)</f>
        <v>0</v>
      </c>
      <c r="M158" s="12">
        <f>M156*(13-M157)</f>
        <v>0</v>
      </c>
      <c r="N158" s="155">
        <f>SUM(J158:M158)</f>
        <v>0</v>
      </c>
      <c r="O158" s="156">
        <f>O156*(13-O157)</f>
        <v>1081.1958525345624</v>
      </c>
      <c r="P158" s="162">
        <f>P156*(13-P157)</f>
        <v>1104.6258525345622</v>
      </c>
    </row>
    <row r="159" spans="2:16" ht="19.5">
      <c r="B159" s="149" t="s">
        <v>213</v>
      </c>
      <c r="C159" s="13">
        <f t="shared" ref="C159:H159" si="61">C156*(17-C157)</f>
        <v>483.3</v>
      </c>
      <c r="D159" s="12">
        <f t="shared" si="61"/>
        <v>509.50714285714287</v>
      </c>
      <c r="E159" s="12">
        <f t="shared" si="61"/>
        <v>370.7</v>
      </c>
      <c r="F159" s="12">
        <f t="shared" si="61"/>
        <v>207.27999999999997</v>
      </c>
      <c r="G159" s="12">
        <f t="shared" si="61"/>
        <v>61.838709677419359</v>
      </c>
      <c r="H159" s="12">
        <f t="shared" si="61"/>
        <v>12.570000000000014</v>
      </c>
      <c r="I159" s="155">
        <f>SUM(C159:G159)</f>
        <v>1632.6258525345622</v>
      </c>
      <c r="J159" s="12">
        <f>J156*(17-J157)</f>
        <v>0</v>
      </c>
      <c r="K159" s="12">
        <f>K156*(17-K157)</f>
        <v>0</v>
      </c>
      <c r="L159" s="12">
        <f>L156*(17-L157)</f>
        <v>0</v>
      </c>
      <c r="M159" s="12">
        <f>M156*(17-M157)</f>
        <v>0</v>
      </c>
      <c r="N159" s="155">
        <f>SUM(J159:M159)</f>
        <v>0</v>
      </c>
      <c r="O159" s="156">
        <f>O156*(17-O157)</f>
        <v>1645.1958525345622</v>
      </c>
      <c r="P159" s="162">
        <f>P156*(17-P157)</f>
        <v>1632.6258525345622</v>
      </c>
    </row>
    <row r="160" spans="2:16" ht="19.5">
      <c r="B160" s="149" t="s">
        <v>214</v>
      </c>
      <c r="C160" s="17">
        <f t="shared" ref="C160:H160" si="62">C156*(18-C157)</f>
        <v>514.29999999999995</v>
      </c>
      <c r="D160" s="16">
        <f t="shared" si="62"/>
        <v>540.50714285714287</v>
      </c>
      <c r="E160" s="16">
        <f t="shared" si="62"/>
        <v>401.7</v>
      </c>
      <c r="F160" s="16">
        <f t="shared" si="62"/>
        <v>231.27999999999997</v>
      </c>
      <c r="G160" s="16">
        <f t="shared" si="62"/>
        <v>76.838709677419359</v>
      </c>
      <c r="H160" s="16">
        <f t="shared" si="62"/>
        <v>21.570000000000014</v>
      </c>
      <c r="I160" s="155">
        <f>SUM(C160:G160)</f>
        <v>1764.6258525345622</v>
      </c>
      <c r="J160" s="16">
        <f>J156*(18-J157)</f>
        <v>0</v>
      </c>
      <c r="K160" s="16">
        <f>K156*(18-K157)</f>
        <v>0</v>
      </c>
      <c r="L160" s="16">
        <f>L156*(18-L157)</f>
        <v>0</v>
      </c>
      <c r="M160" s="16">
        <f>M156*(18-M157)</f>
        <v>0</v>
      </c>
      <c r="N160" s="155">
        <f>SUM(J160:M160)</f>
        <v>0</v>
      </c>
      <c r="O160" s="157">
        <f>O156*(18-O157)</f>
        <v>1786.1958525345622</v>
      </c>
      <c r="P160" s="163">
        <f>P156*(18-P157)</f>
        <v>1764.6258525345622</v>
      </c>
    </row>
    <row r="161" spans="2:16" ht="20.25" thickBot="1">
      <c r="B161" s="347" t="s">
        <v>215</v>
      </c>
      <c r="C161" s="21">
        <f t="shared" ref="C161:H161" si="63">C156*(19-C157)</f>
        <v>545.29999999999995</v>
      </c>
      <c r="D161" s="20">
        <f t="shared" si="63"/>
        <v>571.50714285714287</v>
      </c>
      <c r="E161" s="20">
        <f t="shared" si="63"/>
        <v>432.7</v>
      </c>
      <c r="F161" s="20">
        <f t="shared" si="63"/>
        <v>255.27999999999997</v>
      </c>
      <c r="G161" s="20">
        <f t="shared" si="63"/>
        <v>91.838709677419359</v>
      </c>
      <c r="H161" s="20">
        <f t="shared" si="63"/>
        <v>30.570000000000014</v>
      </c>
      <c r="I161" s="164">
        <f>SUM(C161:G161)</f>
        <v>1896.6258525345622</v>
      </c>
      <c r="J161" s="20">
        <f>J156*(19-J157)</f>
        <v>0</v>
      </c>
      <c r="K161" s="20">
        <f>K156*(19-K157)</f>
        <v>0</v>
      </c>
      <c r="L161" s="20">
        <f>L156*(19-L157)</f>
        <v>0</v>
      </c>
      <c r="M161" s="20">
        <f>M156*(19-M157)</f>
        <v>0</v>
      </c>
      <c r="N161" s="164">
        <f>SUM(J161:M161)</f>
        <v>0</v>
      </c>
      <c r="O161" s="165">
        <f>O156*(19-O157)</f>
        <v>1927.1958525345622</v>
      </c>
      <c r="P161" s="166">
        <f>P156*(19-P157)</f>
        <v>1896.6258525345622</v>
      </c>
    </row>
    <row r="162" spans="2:16" ht="15.75" thickBot="1"/>
    <row r="163" spans="2:16" ht="24" thickBot="1">
      <c r="B163" s="463" t="s">
        <v>406</v>
      </c>
      <c r="C163" s="482"/>
      <c r="D163" s="482"/>
      <c r="E163" s="482"/>
      <c r="F163" s="482"/>
      <c r="G163" s="482"/>
      <c r="H163" s="482"/>
      <c r="I163" s="482"/>
      <c r="J163" s="482"/>
      <c r="K163" s="482"/>
      <c r="L163" s="483" t="s">
        <v>253</v>
      </c>
      <c r="M163" s="485"/>
      <c r="N163" s="485"/>
      <c r="O163" s="485" t="s">
        <v>253</v>
      </c>
      <c r="P163" s="486"/>
    </row>
    <row r="164" spans="2:16" ht="15.75">
      <c r="B164" s="465" t="s">
        <v>195</v>
      </c>
      <c r="C164" s="461" t="s">
        <v>196</v>
      </c>
      <c r="D164" s="461" t="s">
        <v>197</v>
      </c>
      <c r="E164" s="461" t="s">
        <v>198</v>
      </c>
      <c r="F164" s="461" t="s">
        <v>199</v>
      </c>
      <c r="G164" s="461" t="s">
        <v>200</v>
      </c>
      <c r="H164" s="461" t="s">
        <v>201</v>
      </c>
      <c r="I164" s="467" t="s">
        <v>202</v>
      </c>
      <c r="J164" s="461" t="s">
        <v>203</v>
      </c>
      <c r="K164" s="461" t="s">
        <v>204</v>
      </c>
      <c r="L164" s="461" t="s">
        <v>205</v>
      </c>
      <c r="M164" s="461" t="s">
        <v>206</v>
      </c>
      <c r="N164" s="467" t="s">
        <v>207</v>
      </c>
      <c r="O164" s="456" t="s">
        <v>208</v>
      </c>
      <c r="P164" s="457"/>
    </row>
    <row r="165" spans="2:16" ht="16.5" thickBot="1">
      <c r="B165" s="466"/>
      <c r="C165" s="462"/>
      <c r="D165" s="462"/>
      <c r="E165" s="462"/>
      <c r="F165" s="462"/>
      <c r="G165" s="462"/>
      <c r="H165" s="462"/>
      <c r="I165" s="462"/>
      <c r="J165" s="462"/>
      <c r="K165" s="462"/>
      <c r="L165" s="462"/>
      <c r="M165" s="462"/>
      <c r="N165" s="462"/>
      <c r="O165" s="145" t="s">
        <v>234</v>
      </c>
      <c r="P165" s="30" t="s">
        <v>235</v>
      </c>
    </row>
    <row r="166" spans="2:16">
      <c r="B166" s="148" t="s">
        <v>211</v>
      </c>
      <c r="C166" s="146">
        <v>31</v>
      </c>
      <c r="D166" s="8">
        <v>28</v>
      </c>
      <c r="E166" s="8">
        <v>31</v>
      </c>
      <c r="F166" s="8">
        <v>30</v>
      </c>
      <c r="G166" s="8">
        <v>15</v>
      </c>
      <c r="H166" s="8">
        <v>0</v>
      </c>
      <c r="I166" s="168">
        <f>SUM(C166:G166)</f>
        <v>135</v>
      </c>
      <c r="J166" s="8">
        <v>15</v>
      </c>
      <c r="K166" s="8">
        <v>31</v>
      </c>
      <c r="L166" s="8">
        <v>30</v>
      </c>
      <c r="M166" s="8">
        <v>31</v>
      </c>
      <c r="N166" s="168">
        <f>SUM(J166:M166)</f>
        <v>107</v>
      </c>
      <c r="O166" s="167">
        <f>SUM(C166:H166,J166:M166)</f>
        <v>242</v>
      </c>
      <c r="P166" s="169">
        <f>I166+N166</f>
        <v>242</v>
      </c>
    </row>
    <row r="167" spans="2:16" ht="19.5">
      <c r="B167" s="149" t="s">
        <v>485</v>
      </c>
      <c r="C167" s="147">
        <v>-2.5</v>
      </c>
      <c r="D167" s="10">
        <v>-1.5</v>
      </c>
      <c r="E167" s="10">
        <v>2.4</v>
      </c>
      <c r="F167" s="10">
        <v>7.6</v>
      </c>
      <c r="G167" s="10">
        <v>12.8</v>
      </c>
      <c r="H167" s="10">
        <v>0</v>
      </c>
      <c r="I167" s="153">
        <f>(C166*C167+D166*D167+E166*E167+F166*F167+G166*G167)/I166</f>
        <v>2.777037037037037</v>
      </c>
      <c r="J167" s="10">
        <v>13.3</v>
      </c>
      <c r="K167" s="95">
        <v>8</v>
      </c>
      <c r="L167" s="95">
        <v>3.4</v>
      </c>
      <c r="M167" s="95">
        <v>-0.5</v>
      </c>
      <c r="N167" s="153">
        <f>(J166*J167+K166*K167+L166*L167+M166*M167)/N166</f>
        <v>4.990654205607477</v>
      </c>
      <c r="O167" s="154">
        <f>(C167*C166+D167*D166+E167*E166+F167*F166+G167*G166+H167*H166+J167*J166+K167*K166+L167*L166+M167*M166)/O166</f>
        <v>3.755785123966942</v>
      </c>
      <c r="P167" s="161">
        <f>(I167*I166+N167*N166)/P166</f>
        <v>3.755785123966942</v>
      </c>
    </row>
    <row r="168" spans="2:16" ht="19.5">
      <c r="B168" s="149" t="s">
        <v>212</v>
      </c>
      <c r="C168" s="13">
        <f t="shared" ref="C168:H168" si="64">C166*(13-C167)</f>
        <v>480.5</v>
      </c>
      <c r="D168" s="12">
        <f t="shared" si="64"/>
        <v>406</v>
      </c>
      <c r="E168" s="12">
        <f t="shared" si="64"/>
        <v>328.59999999999997</v>
      </c>
      <c r="F168" s="12">
        <f t="shared" si="64"/>
        <v>162</v>
      </c>
      <c r="G168" s="12">
        <f t="shared" si="64"/>
        <v>2.9999999999999893</v>
      </c>
      <c r="H168" s="12">
        <f t="shared" si="64"/>
        <v>0</v>
      </c>
      <c r="I168" s="155">
        <f>SUM(C168:G168)</f>
        <v>1380.1</v>
      </c>
      <c r="J168" s="12">
        <f>J166*(13-J167)</f>
        <v>-4.5000000000000107</v>
      </c>
      <c r="K168" s="12">
        <f>K166*(13-K167)</f>
        <v>155</v>
      </c>
      <c r="L168" s="12">
        <f>L166*(13-L167)</f>
        <v>288</v>
      </c>
      <c r="M168" s="12">
        <f>M166*(13-M167)</f>
        <v>418.5</v>
      </c>
      <c r="N168" s="155">
        <f>SUM(J168:M168)</f>
        <v>857</v>
      </c>
      <c r="O168" s="156">
        <f>O166*(13-O167)</f>
        <v>2237.1000000000004</v>
      </c>
      <c r="P168" s="162">
        <f>P166*(13-P167)</f>
        <v>2237.1000000000004</v>
      </c>
    </row>
    <row r="169" spans="2:16" ht="19.5">
      <c r="B169" s="149" t="s">
        <v>213</v>
      </c>
      <c r="C169" s="13">
        <f t="shared" ref="C169:H169" si="65">C166*(17-C167)</f>
        <v>604.5</v>
      </c>
      <c r="D169" s="12">
        <f t="shared" si="65"/>
        <v>518</v>
      </c>
      <c r="E169" s="12">
        <f t="shared" si="65"/>
        <v>452.59999999999997</v>
      </c>
      <c r="F169" s="12">
        <f t="shared" si="65"/>
        <v>282</v>
      </c>
      <c r="G169" s="12">
        <f t="shared" si="65"/>
        <v>62.999999999999986</v>
      </c>
      <c r="H169" s="12">
        <f t="shared" si="65"/>
        <v>0</v>
      </c>
      <c r="I169" s="155">
        <f>SUM(C169:G169)</f>
        <v>1920.1</v>
      </c>
      <c r="J169" s="12">
        <f>J166*(17-J167)</f>
        <v>55.499999999999986</v>
      </c>
      <c r="K169" s="12">
        <f>K166*(17-K167)</f>
        <v>279</v>
      </c>
      <c r="L169" s="12">
        <f>L166*(17-L167)</f>
        <v>408</v>
      </c>
      <c r="M169" s="12">
        <f>M166*(17-M167)</f>
        <v>542.5</v>
      </c>
      <c r="N169" s="155">
        <f>SUM(J169:M169)</f>
        <v>1285</v>
      </c>
      <c r="O169" s="156">
        <f>O166*(17-O167)</f>
        <v>3205.1000000000004</v>
      </c>
      <c r="P169" s="162">
        <f>P166*(17-P167)</f>
        <v>3205.1000000000004</v>
      </c>
    </row>
    <row r="170" spans="2:16" ht="19.5">
      <c r="B170" s="149" t="s">
        <v>249</v>
      </c>
      <c r="C170" s="17">
        <f t="shared" ref="C170:H170" si="66">C166*(18-C167)</f>
        <v>635.5</v>
      </c>
      <c r="D170" s="16">
        <f t="shared" si="66"/>
        <v>546</v>
      </c>
      <c r="E170" s="16">
        <f t="shared" si="66"/>
        <v>483.59999999999997</v>
      </c>
      <c r="F170" s="16">
        <f t="shared" si="66"/>
        <v>312</v>
      </c>
      <c r="G170" s="16">
        <f t="shared" si="66"/>
        <v>77.999999999999986</v>
      </c>
      <c r="H170" s="16">
        <f t="shared" si="66"/>
        <v>0</v>
      </c>
      <c r="I170" s="155">
        <f>SUM(C170:G170)</f>
        <v>2055.1</v>
      </c>
      <c r="J170" s="16">
        <f>J166*(18-J167)</f>
        <v>70.499999999999986</v>
      </c>
      <c r="K170" s="16">
        <f>K166*(18-K167)</f>
        <v>310</v>
      </c>
      <c r="L170" s="16">
        <f>L166*(18-L167)</f>
        <v>438</v>
      </c>
      <c r="M170" s="16">
        <f>M166*(18-M167)</f>
        <v>573.5</v>
      </c>
      <c r="N170" s="155">
        <f>SUM(J170:M170)</f>
        <v>1392</v>
      </c>
      <c r="O170" s="157">
        <f>O166*(18-O167)</f>
        <v>3447.1000000000004</v>
      </c>
      <c r="P170" s="163">
        <f>P166*(18-P167)</f>
        <v>3447.1000000000004</v>
      </c>
    </row>
    <row r="171" spans="2:16" ht="20.25" thickBot="1">
      <c r="B171" s="347" t="s">
        <v>215</v>
      </c>
      <c r="C171" s="21">
        <f t="shared" ref="C171:H171" si="67">C166*(19-C167)</f>
        <v>666.5</v>
      </c>
      <c r="D171" s="20">
        <f t="shared" si="67"/>
        <v>574</v>
      </c>
      <c r="E171" s="20">
        <f t="shared" si="67"/>
        <v>514.6</v>
      </c>
      <c r="F171" s="20">
        <f t="shared" si="67"/>
        <v>342</v>
      </c>
      <c r="G171" s="20">
        <f t="shared" si="67"/>
        <v>92.999999999999986</v>
      </c>
      <c r="H171" s="20">
        <f t="shared" si="67"/>
        <v>0</v>
      </c>
      <c r="I171" s="164">
        <f>SUM(C171:G171)</f>
        <v>2190.1</v>
      </c>
      <c r="J171" s="20">
        <f>J166*(19-J167)</f>
        <v>85.499999999999986</v>
      </c>
      <c r="K171" s="20">
        <f>K166*(19-K167)</f>
        <v>341</v>
      </c>
      <c r="L171" s="20">
        <f>L166*(19-L167)</f>
        <v>468</v>
      </c>
      <c r="M171" s="20">
        <f>M166*(19-M167)</f>
        <v>604.5</v>
      </c>
      <c r="N171" s="164">
        <f>SUM(J171:M171)</f>
        <v>1499</v>
      </c>
      <c r="O171" s="165">
        <f>O166*(19-O167)</f>
        <v>3689.1000000000004</v>
      </c>
      <c r="P171" s="166">
        <f>P166*(19-P167)</f>
        <v>3689.1000000000004</v>
      </c>
    </row>
    <row r="172" spans="2:16" ht="15.75" thickBot="1">
      <c r="J172" s="56"/>
    </row>
    <row r="173" spans="2:16" ht="24" thickBot="1">
      <c r="B173" s="170" t="s">
        <v>236</v>
      </c>
      <c r="C173" s="458" t="s">
        <v>237</v>
      </c>
      <c r="D173" s="458"/>
      <c r="E173" s="458"/>
      <c r="F173" s="458"/>
      <c r="G173" s="458"/>
      <c r="H173" s="458"/>
      <c r="I173" s="458"/>
      <c r="J173" s="458"/>
      <c r="K173" s="458"/>
      <c r="L173" s="458"/>
      <c r="M173" s="459"/>
      <c r="N173" s="459"/>
      <c r="O173" s="459"/>
      <c r="P173" s="460"/>
    </row>
    <row r="174" spans="2:16" ht="15.75">
      <c r="B174" s="465" t="s">
        <v>195</v>
      </c>
      <c r="C174" s="461" t="s">
        <v>196</v>
      </c>
      <c r="D174" s="461" t="s">
        <v>197</v>
      </c>
      <c r="E174" s="461" t="s">
        <v>198</v>
      </c>
      <c r="F174" s="461" t="s">
        <v>199</v>
      </c>
      <c r="G174" s="461" t="s">
        <v>200</v>
      </c>
      <c r="H174" s="461" t="s">
        <v>201</v>
      </c>
      <c r="I174" s="467" t="s">
        <v>202</v>
      </c>
      <c r="J174" s="461" t="s">
        <v>203</v>
      </c>
      <c r="K174" s="461" t="s">
        <v>204</v>
      </c>
      <c r="L174" s="461" t="s">
        <v>205</v>
      </c>
      <c r="M174" s="461" t="s">
        <v>206</v>
      </c>
      <c r="N174" s="467" t="s">
        <v>207</v>
      </c>
      <c r="O174" s="456" t="s">
        <v>208</v>
      </c>
      <c r="P174" s="457"/>
    </row>
    <row r="175" spans="2:16" ht="16.5" thickBot="1">
      <c r="B175" s="466"/>
      <c r="C175" s="462"/>
      <c r="D175" s="462"/>
      <c r="E175" s="462"/>
      <c r="F175" s="462"/>
      <c r="G175" s="462"/>
      <c r="H175" s="462"/>
      <c r="I175" s="462"/>
      <c r="J175" s="462"/>
      <c r="K175" s="462"/>
      <c r="L175" s="462"/>
      <c r="M175" s="462"/>
      <c r="N175" s="462"/>
      <c r="O175" s="145" t="s">
        <v>234</v>
      </c>
      <c r="P175" s="30" t="s">
        <v>235</v>
      </c>
    </row>
    <row r="176" spans="2:16" ht="15.75">
      <c r="B176" s="174">
        <v>2000</v>
      </c>
      <c r="C176" s="173">
        <f t="shared" ref="C176:P176" si="68">C11/C$171</f>
        <v>0.85551387846961746</v>
      </c>
      <c r="D176" s="172">
        <f t="shared" si="68"/>
        <v>0.73641114982578393</v>
      </c>
      <c r="E176" s="172">
        <f t="shared" si="68"/>
        <v>0.79887291099883406</v>
      </c>
      <c r="F176" s="172">
        <f t="shared" si="68"/>
        <v>0.52105263157894743</v>
      </c>
      <c r="G176" s="172">
        <f t="shared" si="68"/>
        <v>0</v>
      </c>
      <c r="H176" s="172"/>
      <c r="I176" s="172">
        <f t="shared" si="68"/>
        <v>0.72243276562714032</v>
      </c>
      <c r="J176" s="172">
        <f t="shared" si="68"/>
        <v>0.72046783625731003</v>
      </c>
      <c r="K176" s="172">
        <f t="shared" si="68"/>
        <v>0.44516129032258067</v>
      </c>
      <c r="L176" s="172">
        <f t="shared" si="68"/>
        <v>0.81965811965811963</v>
      </c>
      <c r="M176" s="172">
        <f t="shared" si="68"/>
        <v>0.862200165425972</v>
      </c>
      <c r="N176" s="172">
        <f t="shared" si="68"/>
        <v>0.74596397598398934</v>
      </c>
      <c r="O176" s="360">
        <f t="shared" si="68"/>
        <v>0.73199425334092316</v>
      </c>
      <c r="P176" s="358">
        <f t="shared" si="68"/>
        <v>0.73199425334092316</v>
      </c>
    </row>
    <row r="177" spans="2:16" ht="15.75">
      <c r="B177" s="175">
        <v>2001</v>
      </c>
      <c r="C177" s="34">
        <f t="shared" ref="C177:P177" si="69">C21/C$171</f>
        <v>0.86301575393848473</v>
      </c>
      <c r="D177" s="33">
        <f t="shared" si="69"/>
        <v>0.84250871080139378</v>
      </c>
      <c r="E177" s="33">
        <f t="shared" si="69"/>
        <v>0.86630392537893497</v>
      </c>
      <c r="F177" s="33">
        <f t="shared" si="69"/>
        <v>0.90292397660818713</v>
      </c>
      <c r="G177" s="33">
        <f t="shared" si="69"/>
        <v>0.18602150537634407</v>
      </c>
      <c r="H177" s="33"/>
      <c r="I177" s="33">
        <f t="shared" si="69"/>
        <v>0.83589790420528753</v>
      </c>
      <c r="J177" s="33">
        <f t="shared" si="69"/>
        <v>1.6265107212475629</v>
      </c>
      <c r="K177" s="33">
        <f t="shared" si="69"/>
        <v>0.24440450288525212</v>
      </c>
      <c r="L177" s="33">
        <f t="shared" si="69"/>
        <v>1.0416666666666667</v>
      </c>
      <c r="M177" s="33">
        <f t="shared" si="69"/>
        <v>1.0504549214226633</v>
      </c>
      <c r="N177" s="33">
        <f t="shared" si="69"/>
        <v>0.89720387068081231</v>
      </c>
      <c r="O177" s="171">
        <f t="shared" si="69"/>
        <v>0.86080849045852315</v>
      </c>
      <c r="P177" s="35">
        <f t="shared" si="69"/>
        <v>0.86080849045852303</v>
      </c>
    </row>
    <row r="178" spans="2:16" ht="15.75">
      <c r="B178" s="175">
        <v>2002</v>
      </c>
      <c r="C178" s="34">
        <f t="shared" ref="C178:P178" si="70">C31/C$171</f>
        <v>0.89767441860465125</v>
      </c>
      <c r="D178" s="33">
        <f t="shared" si="70"/>
        <v>0.74146341463414633</v>
      </c>
      <c r="E178" s="33">
        <f t="shared" si="70"/>
        <v>0.87349397590361444</v>
      </c>
      <c r="F178" s="33">
        <f t="shared" si="70"/>
        <v>0.97953216374269025</v>
      </c>
      <c r="G178" s="33">
        <f t="shared" si="70"/>
        <v>0</v>
      </c>
      <c r="H178" s="33"/>
      <c r="I178" s="33">
        <f t="shared" si="70"/>
        <v>0.82571572074334509</v>
      </c>
      <c r="J178" s="33">
        <f t="shared" si="70"/>
        <v>1.9473684210526319</v>
      </c>
      <c r="K178" s="33">
        <f t="shared" si="70"/>
        <v>1.0771260997067447</v>
      </c>
      <c r="L178" s="33">
        <f t="shared" si="70"/>
        <v>0.94871794871794868</v>
      </c>
      <c r="M178" s="33">
        <f t="shared" si="70"/>
        <v>1.1230769230769231</v>
      </c>
      <c r="N178" s="33">
        <f t="shared" si="70"/>
        <v>1.1052034689793193</v>
      </c>
      <c r="O178" s="171">
        <f t="shared" si="70"/>
        <v>0.93928058334010989</v>
      </c>
      <c r="P178" s="35">
        <f t="shared" si="70"/>
        <v>0.93928058334010989</v>
      </c>
    </row>
    <row r="179" spans="2:16">
      <c r="B179" s="175">
        <v>2003</v>
      </c>
      <c r="C179" s="34">
        <f t="shared" ref="C179:P179" si="71">C41/C$171</f>
        <v>0.98604651162790691</v>
      </c>
      <c r="D179" s="33">
        <f t="shared" si="71"/>
        <v>1.0682926829268291</v>
      </c>
      <c r="E179" s="33">
        <f t="shared" si="71"/>
        <v>0.85542168674698793</v>
      </c>
      <c r="F179" s="33">
        <f t="shared" si="71"/>
        <v>0.88742690058479534</v>
      </c>
      <c r="G179" s="33">
        <f t="shared" si="71"/>
        <v>1.149462365591398</v>
      </c>
      <c r="H179" s="33"/>
      <c r="I179" s="33">
        <f t="shared" si="71"/>
        <v>0.96844892927263604</v>
      </c>
      <c r="J179" s="33">
        <f t="shared" si="71"/>
        <v>1.1052631578947372</v>
      </c>
      <c r="K179" s="33">
        <f t="shared" si="71"/>
        <v>1.2272727272727273</v>
      </c>
      <c r="L179" s="33">
        <f t="shared" si="71"/>
        <v>0.89102564102564108</v>
      </c>
      <c r="M179" s="33">
        <f t="shared" si="71"/>
        <v>0.98461538461538445</v>
      </c>
      <c r="N179" s="33">
        <f t="shared" si="71"/>
        <v>1.0174783188792527</v>
      </c>
      <c r="O179" s="33">
        <f t="shared" si="71"/>
        <v>0.98837114743433352</v>
      </c>
      <c r="P179" s="35">
        <f t="shared" si="71"/>
        <v>0.98837114743433352</v>
      </c>
    </row>
    <row r="180" spans="2:16">
      <c r="B180" s="175">
        <v>2004</v>
      </c>
      <c r="C180" s="34">
        <f>C51/C$171</f>
        <v>1.0465116279069768</v>
      </c>
      <c r="D180" s="33">
        <f t="shared" ref="D180:P180" si="72">D51/D$171</f>
        <v>0.87404181184668994</v>
      </c>
      <c r="E180" s="33">
        <f t="shared" si="72"/>
        <v>0.92168674698795183</v>
      </c>
      <c r="F180" s="33">
        <f t="shared" si="72"/>
        <v>0.73099415204678364</v>
      </c>
      <c r="G180" s="33">
        <f t="shared" si="72"/>
        <v>1.5000000000000002</v>
      </c>
      <c r="H180" s="33"/>
      <c r="I180" s="33">
        <f t="shared" si="72"/>
        <v>0.94196612026848092</v>
      </c>
      <c r="J180" s="33">
        <f t="shared" si="72"/>
        <v>0.95906432748538029</v>
      </c>
      <c r="K180" s="33">
        <f t="shared" si="72"/>
        <v>0.83636363636363631</v>
      </c>
      <c r="L180" s="33">
        <f t="shared" si="72"/>
        <v>0.94230769230769229</v>
      </c>
      <c r="M180" s="33">
        <f t="shared" si="72"/>
        <v>0.9589743589743589</v>
      </c>
      <c r="N180" s="33">
        <f t="shared" si="72"/>
        <v>0.92588392261507679</v>
      </c>
      <c r="O180" s="33">
        <f t="shared" si="72"/>
        <v>0.93543140603399189</v>
      </c>
      <c r="P180" s="35">
        <f t="shared" si="72"/>
        <v>0.93543140603399189</v>
      </c>
    </row>
    <row r="181" spans="2:16">
      <c r="B181" s="175">
        <f>B180+1</f>
        <v>2005</v>
      </c>
      <c r="C181" s="34">
        <f>C61/C$171</f>
        <v>0.83255813953488367</v>
      </c>
      <c r="D181" s="33">
        <f t="shared" ref="D181:P181" si="73">D61/D$171</f>
        <v>1.0439024390243901</v>
      </c>
      <c r="E181" s="33">
        <f t="shared" si="73"/>
        <v>0.96987951807228912</v>
      </c>
      <c r="F181" s="33">
        <f t="shared" si="73"/>
        <v>0.74561403508771928</v>
      </c>
      <c r="G181" s="33">
        <f t="shared" si="73"/>
        <v>1.5161290322580647</v>
      </c>
      <c r="H181" s="33"/>
      <c r="I181" s="33">
        <f t="shared" si="73"/>
        <v>0.9356650381261129</v>
      </c>
      <c r="J181" s="33">
        <f t="shared" si="73"/>
        <v>0.87719298245614052</v>
      </c>
      <c r="K181" s="33">
        <f t="shared" si="73"/>
        <v>0.67096774193548392</v>
      </c>
      <c r="L181" s="33">
        <f t="shared" si="73"/>
        <v>1.0384615384615385</v>
      </c>
      <c r="M181" s="33">
        <f t="shared" si="73"/>
        <v>0.96923076923076923</v>
      </c>
      <c r="N181" s="33">
        <f t="shared" si="73"/>
        <v>0.91774516344229473</v>
      </c>
      <c r="O181" s="33">
        <f t="shared" si="73"/>
        <v>0.93909083516304781</v>
      </c>
      <c r="P181" s="35">
        <f t="shared" si="73"/>
        <v>0.92838361660025459</v>
      </c>
    </row>
    <row r="182" spans="2:16">
      <c r="B182" s="175">
        <f t="shared" ref="B182:B189" si="74">B181+1</f>
        <v>2006</v>
      </c>
      <c r="C182" s="34">
        <f>C71/C$171</f>
        <v>1.1023255813953488</v>
      </c>
      <c r="D182" s="33">
        <f t="shared" ref="D182:P182" si="75">D71/D$171</f>
        <v>1.0097560975609756</v>
      </c>
      <c r="E182" s="33">
        <f t="shared" si="75"/>
        <v>1.0662650602409636</v>
      </c>
      <c r="F182" s="33">
        <f t="shared" si="75"/>
        <v>0.79678362573099415</v>
      </c>
      <c r="G182" s="33">
        <f t="shared" si="75"/>
        <v>0.5419354838709679</v>
      </c>
      <c r="H182" s="33"/>
      <c r="I182" s="33">
        <f t="shared" si="75"/>
        <v>0.99808227934797511</v>
      </c>
      <c r="J182" s="33">
        <f t="shared" si="75"/>
        <v>0</v>
      </c>
      <c r="K182" s="33">
        <f t="shared" si="75"/>
        <v>0.73636363636363633</v>
      </c>
      <c r="L182" s="33">
        <f t="shared" si="75"/>
        <v>0.83974358974358976</v>
      </c>
      <c r="M182" s="33">
        <f t="shared" si="75"/>
        <v>0.82564102564102571</v>
      </c>
      <c r="N182" s="33">
        <f t="shared" si="75"/>
        <v>0.76264176117411608</v>
      </c>
      <c r="O182" s="33">
        <f t="shared" si="75"/>
        <v>0.91488438914640424</v>
      </c>
      <c r="P182" s="35">
        <f t="shared" si="75"/>
        <v>0.90241522322517675</v>
      </c>
    </row>
    <row r="183" spans="2:16">
      <c r="B183" s="175">
        <f t="shared" si="74"/>
        <v>2007</v>
      </c>
      <c r="C183" s="34">
        <f>C81/C$171</f>
        <v>0.69767441860465118</v>
      </c>
      <c r="D183" s="33">
        <f t="shared" ref="D183:P183" si="76">D81/D$171</f>
        <v>0.75609756097560976</v>
      </c>
      <c r="E183" s="33">
        <f t="shared" si="76"/>
        <v>0.75903614457831314</v>
      </c>
      <c r="F183" s="33">
        <f t="shared" si="76"/>
        <v>0.41666666666666669</v>
      </c>
      <c r="G183" s="33">
        <f t="shared" si="76"/>
        <v>0.65591397849462374</v>
      </c>
      <c r="H183" s="33"/>
      <c r="I183" s="33">
        <f t="shared" si="76"/>
        <v>0.6817496917948952</v>
      </c>
      <c r="J183" s="33">
        <f t="shared" si="76"/>
        <v>0.39181286549707611</v>
      </c>
      <c r="K183" s="33">
        <f t="shared" si="76"/>
        <v>0.94545454545454555</v>
      </c>
      <c r="L183" s="33">
        <f t="shared" si="76"/>
        <v>1.0769230769230769</v>
      </c>
      <c r="M183" s="33">
        <f t="shared" si="76"/>
        <v>0.98461538461538445</v>
      </c>
      <c r="N183" s="33">
        <f t="shared" si="76"/>
        <v>0.97071380920613737</v>
      </c>
      <c r="O183" s="33">
        <f t="shared" si="76"/>
        <v>0.79916510802092644</v>
      </c>
      <c r="P183" s="35">
        <f t="shared" si="76"/>
        <v>0.79916510802092644</v>
      </c>
    </row>
    <row r="184" spans="2:16">
      <c r="B184" s="175">
        <f t="shared" si="74"/>
        <v>2008</v>
      </c>
      <c r="C184" s="34">
        <f>C91/C$171</f>
        <v>0.79999999999999993</v>
      </c>
      <c r="D184" s="33">
        <f t="shared" ref="D184:P184" si="77">D91/D$171</f>
        <v>0.71707317073170729</v>
      </c>
      <c r="E184" s="33">
        <f t="shared" si="77"/>
        <v>0.91566265060240959</v>
      </c>
      <c r="F184" s="33">
        <f t="shared" si="77"/>
        <v>0.94736842105263153</v>
      </c>
      <c r="G184" s="33">
        <f t="shared" si="77"/>
        <v>0.65591397849462374</v>
      </c>
      <c r="H184" s="33"/>
      <c r="I184" s="33">
        <f t="shared" si="77"/>
        <v>0.82233687959453905</v>
      </c>
      <c r="J184" s="33">
        <f t="shared" si="77"/>
        <v>2.0818713450292403</v>
      </c>
      <c r="K184" s="33">
        <f t="shared" si="77"/>
        <v>0.99090909090909096</v>
      </c>
      <c r="L184" s="33">
        <f t="shared" si="77"/>
        <v>0.90384615384615385</v>
      </c>
      <c r="M184" s="33">
        <f t="shared" si="77"/>
        <v>0.92307692307692313</v>
      </c>
      <c r="N184" s="33">
        <f t="shared" si="77"/>
        <v>0.99859906604402937</v>
      </c>
      <c r="O184" s="33">
        <f t="shared" si="77"/>
        <v>0.90303868152123834</v>
      </c>
      <c r="P184" s="35">
        <f t="shared" si="77"/>
        <v>0.89395787590469211</v>
      </c>
    </row>
    <row r="185" spans="2:16">
      <c r="B185" s="175">
        <f t="shared" si="74"/>
        <v>2009</v>
      </c>
      <c r="C185" s="34">
        <f>C101/C$171</f>
        <v>1.0511627906976744</v>
      </c>
      <c r="D185" s="33">
        <f t="shared" ref="D185:P185" si="78">D101/D$171</f>
        <v>0.93658536585365859</v>
      </c>
      <c r="E185" s="33">
        <f t="shared" si="78"/>
        <v>0.89759036144578319</v>
      </c>
      <c r="F185" s="33">
        <f t="shared" si="78"/>
        <v>0.31140350877192985</v>
      </c>
      <c r="G185" s="33">
        <f t="shared" si="78"/>
        <v>1.2043010752688175</v>
      </c>
      <c r="H185" s="33"/>
      <c r="I185" s="33">
        <f t="shared" si="78"/>
        <v>0.87603305785123975</v>
      </c>
      <c r="J185" s="33">
        <f t="shared" si="78"/>
        <v>0</v>
      </c>
      <c r="K185" s="33">
        <f t="shared" si="78"/>
        <v>1.0909090909090908</v>
      </c>
      <c r="L185" s="33">
        <f t="shared" si="78"/>
        <v>0.87179487179487181</v>
      </c>
      <c r="M185" s="33">
        <f t="shared" si="78"/>
        <v>1.0615384615384613</v>
      </c>
      <c r="N185" s="33">
        <f t="shared" si="78"/>
        <v>0.94843228819212799</v>
      </c>
      <c r="O185" s="33">
        <f t="shared" si="78"/>
        <v>0.9152096717356536</v>
      </c>
      <c r="P185" s="35">
        <f t="shared" si="78"/>
        <v>0.90545119405817132</v>
      </c>
    </row>
    <row r="186" spans="2:16">
      <c r="B186" s="175">
        <f t="shared" si="74"/>
        <v>2010</v>
      </c>
      <c r="C186" s="34">
        <f>C111/C$171</f>
        <v>1.1116279069767441</v>
      </c>
      <c r="D186" s="33">
        <f t="shared" ref="D186:P186" si="79">D111/D$171</f>
        <v>1.0146341463414634</v>
      </c>
      <c r="E186" s="33">
        <f t="shared" si="79"/>
        <v>0.9337349397590361</v>
      </c>
      <c r="F186" s="33">
        <f t="shared" si="79"/>
        <v>0.81140350877192979</v>
      </c>
      <c r="G186" s="33">
        <f t="shared" si="79"/>
        <v>2.3763440860215059</v>
      </c>
      <c r="H186" s="33"/>
      <c r="I186" s="33">
        <f t="shared" si="79"/>
        <v>1.0512305374183828</v>
      </c>
      <c r="J186" s="33">
        <f t="shared" si="79"/>
        <v>1.9649122807017547</v>
      </c>
      <c r="K186" s="33">
        <f t="shared" si="79"/>
        <v>1.0999999999999999</v>
      </c>
      <c r="L186" s="33">
        <f t="shared" si="79"/>
        <v>0.9358974358974359</v>
      </c>
      <c r="M186" s="33">
        <f t="shared" si="79"/>
        <v>1.2769230769230768</v>
      </c>
      <c r="N186" s="33">
        <f t="shared" si="79"/>
        <v>1.1694462975316877</v>
      </c>
      <c r="O186" s="33">
        <f t="shared" si="79"/>
        <v>1.099265403485945</v>
      </c>
      <c r="P186" s="35">
        <f t="shared" si="79"/>
        <v>1.099265403485945</v>
      </c>
    </row>
    <row r="187" spans="2:16">
      <c r="B187" s="175">
        <f t="shared" si="74"/>
        <v>2011</v>
      </c>
      <c r="C187" s="34">
        <f>C121/C$171</f>
        <v>0.93023255813953487</v>
      </c>
      <c r="D187" s="33">
        <f t="shared" ref="D187:P187" si="80">D121/D$171</f>
        <v>1.004878048780488</v>
      </c>
      <c r="E187" s="33">
        <f t="shared" si="80"/>
        <v>0.86144578313253006</v>
      </c>
      <c r="F187" s="33">
        <f t="shared" si="80"/>
        <v>0.59210526315789469</v>
      </c>
      <c r="G187" s="33">
        <f t="shared" si="80"/>
        <v>0.70967741935483886</v>
      </c>
      <c r="H187" s="33"/>
      <c r="I187" s="33">
        <f t="shared" si="80"/>
        <v>0.87146705629879928</v>
      </c>
      <c r="J187" s="33">
        <f t="shared" si="80"/>
        <v>0.73684210526315808</v>
      </c>
      <c r="K187" s="33">
        <f t="shared" si="80"/>
        <v>0.93782991202346044</v>
      </c>
      <c r="L187" s="33">
        <f t="shared" si="80"/>
        <v>1.0384615384615385</v>
      </c>
      <c r="M187" s="33">
        <f t="shared" si="80"/>
        <v>0.86666666666666659</v>
      </c>
      <c r="N187" s="33">
        <f t="shared" si="80"/>
        <v>0.9290860573715809</v>
      </c>
      <c r="O187" s="33">
        <f t="shared" si="80"/>
        <v>0.89487950990756548</v>
      </c>
      <c r="P187" s="35">
        <f t="shared" si="80"/>
        <v>0.89487950990756548</v>
      </c>
    </row>
    <row r="188" spans="2:16">
      <c r="B188" s="175">
        <f t="shared" si="74"/>
        <v>2012</v>
      </c>
      <c r="C188" s="34">
        <f>C131/C$171</f>
        <v>0.85581395348837208</v>
      </c>
      <c r="D188" s="33">
        <f t="shared" ref="D188:P188" si="81">D131/D$171</f>
        <v>0.72195121951219521</v>
      </c>
      <c r="E188" s="33">
        <f t="shared" si="81"/>
        <v>0.76506024096385539</v>
      </c>
      <c r="F188" s="33">
        <f t="shared" si="81"/>
        <v>0.9064327485380117</v>
      </c>
      <c r="G188" s="33">
        <f t="shared" si="81"/>
        <v>0.81720430107526898</v>
      </c>
      <c r="H188" s="33"/>
      <c r="I188" s="33">
        <f t="shared" si="81"/>
        <v>0.80567097392813114</v>
      </c>
      <c r="J188" s="33">
        <f t="shared" si="81"/>
        <v>0.81871345029239784</v>
      </c>
      <c r="K188" s="33">
        <f t="shared" si="81"/>
        <v>0.86363636363636365</v>
      </c>
      <c r="L188" s="33">
        <f t="shared" si="81"/>
        <v>0.92948717948717952</v>
      </c>
      <c r="M188" s="33">
        <f t="shared" si="81"/>
        <v>0.90256410256410258</v>
      </c>
      <c r="N188" s="33">
        <f t="shared" si="81"/>
        <v>0.89733155436957968</v>
      </c>
      <c r="O188" s="33">
        <f t="shared" si="81"/>
        <v>0.85375836924995241</v>
      </c>
      <c r="P188" s="35">
        <f t="shared" si="81"/>
        <v>0.84291561627497213</v>
      </c>
    </row>
    <row r="189" spans="2:16">
      <c r="B189" s="175">
        <f t="shared" si="74"/>
        <v>2013</v>
      </c>
      <c r="C189" s="34">
        <f>C141/C$171</f>
        <v>0.80930232558139537</v>
      </c>
      <c r="D189" s="33">
        <f t="shared" ref="D189:P189" si="82">D141/D$171</f>
        <v>0.86341463414634145</v>
      </c>
      <c r="E189" s="33">
        <f t="shared" si="82"/>
        <v>1.0662650602409636</v>
      </c>
      <c r="F189" s="33">
        <f t="shared" si="82"/>
        <v>0.86988304093567248</v>
      </c>
      <c r="G189" s="33">
        <f t="shared" si="82"/>
        <v>1.8967741935483875</v>
      </c>
      <c r="H189" s="33"/>
      <c r="I189" s="33">
        <f t="shared" si="82"/>
        <v>0.93950047943016302</v>
      </c>
      <c r="J189" s="33">
        <f t="shared" si="82"/>
        <v>1.8947368421052635</v>
      </c>
      <c r="K189" s="33">
        <f t="shared" si="82"/>
        <v>0.86363636363636365</v>
      </c>
      <c r="L189" s="33">
        <f t="shared" si="82"/>
        <v>0.96153846153846156</v>
      </c>
      <c r="M189" s="33">
        <f t="shared" si="82"/>
        <v>0.90769230769230758</v>
      </c>
      <c r="N189" s="33">
        <f t="shared" si="82"/>
        <v>0.97078052034689777</v>
      </c>
      <c r="O189" s="33">
        <f t="shared" si="82"/>
        <v>0.97118538396898968</v>
      </c>
      <c r="P189" s="35">
        <f t="shared" si="82"/>
        <v>0.95221056626277401</v>
      </c>
    </row>
    <row r="190" spans="2:16">
      <c r="B190" s="175">
        <f>B189+1</f>
        <v>2014</v>
      </c>
      <c r="C190" s="34">
        <f>C151/C$171</f>
        <v>0.89302325581395336</v>
      </c>
      <c r="D190" s="33">
        <f t="shared" ref="D190:P190" si="83">D151/D$171</f>
        <v>0.80487804878048785</v>
      </c>
      <c r="E190" s="33">
        <f t="shared" si="83"/>
        <v>0.68674698795180722</v>
      </c>
      <c r="F190" s="33">
        <f t="shared" si="83"/>
        <v>0.55555555555555558</v>
      </c>
      <c r="G190" s="33">
        <f t="shared" si="83"/>
        <v>1.5322580645161292</v>
      </c>
      <c r="H190" s="33"/>
      <c r="I190" s="33">
        <f t="shared" si="83"/>
        <v>0.79589973060590835</v>
      </c>
      <c r="J190" s="33">
        <f t="shared" si="83"/>
        <v>0.35450292397660826</v>
      </c>
      <c r="K190" s="33">
        <f t="shared" si="83"/>
        <v>0.54984391259105103</v>
      </c>
      <c r="L190" s="33">
        <f t="shared" si="83"/>
        <v>0.86420227920227921</v>
      </c>
      <c r="M190" s="33">
        <f t="shared" si="83"/>
        <v>0.87146401985111654</v>
      </c>
      <c r="N190" s="33">
        <f t="shared" si="83"/>
        <v>0.76654665834570712</v>
      </c>
      <c r="O190" s="33">
        <f t="shared" si="83"/>
        <v>0.78397263312466858</v>
      </c>
      <c r="P190" s="35">
        <f t="shared" si="83"/>
        <v>0.78397263312466858</v>
      </c>
    </row>
    <row r="191" spans="2:16" ht="15.75" thickBot="1">
      <c r="B191" s="176">
        <f>B190+1</f>
        <v>2015</v>
      </c>
      <c r="C191" s="37">
        <f>C161/C$171</f>
        <v>0.81815453863465859</v>
      </c>
      <c r="D191" s="36">
        <f t="shared" ref="D191:P191" si="84">D161/D$171</f>
        <v>0.99565704330512694</v>
      </c>
      <c r="E191" s="36">
        <f t="shared" si="84"/>
        <v>0.84084726000777299</v>
      </c>
      <c r="F191" s="36">
        <f t="shared" si="84"/>
        <v>0.74643274853801167</v>
      </c>
      <c r="G191" s="36">
        <f t="shared" si="84"/>
        <v>0.98751300728407931</v>
      </c>
      <c r="H191" s="36"/>
      <c r="I191" s="36">
        <f t="shared" si="84"/>
        <v>0.86599965870716511</v>
      </c>
      <c r="J191" s="36">
        <f t="shared" si="84"/>
        <v>0</v>
      </c>
      <c r="K191" s="36">
        <f t="shared" si="84"/>
        <v>0</v>
      </c>
      <c r="L191" s="36">
        <f t="shared" si="84"/>
        <v>0</v>
      </c>
      <c r="M191" s="36">
        <f t="shared" si="84"/>
        <v>0</v>
      </c>
      <c r="N191" s="36">
        <f t="shared" si="84"/>
        <v>0</v>
      </c>
      <c r="O191" s="36">
        <f t="shared" si="84"/>
        <v>0.52240271408597272</v>
      </c>
      <c r="P191" s="38">
        <f t="shared" si="84"/>
        <v>0.51411614012484397</v>
      </c>
    </row>
    <row r="192" spans="2:16" ht="15.75" thickBot="1"/>
    <row r="193" spans="2:16" ht="18.75" thickBot="1">
      <c r="B193" s="181" t="s">
        <v>236</v>
      </c>
      <c r="C193" s="478" t="s">
        <v>40</v>
      </c>
      <c r="D193" s="479"/>
      <c r="E193" s="479"/>
      <c r="F193" s="479"/>
      <c r="G193" s="479"/>
      <c r="H193" s="479"/>
      <c r="I193" s="479"/>
      <c r="J193" s="479"/>
      <c r="K193" s="479"/>
      <c r="L193" s="479"/>
      <c r="M193" s="480"/>
      <c r="N193" s="480"/>
      <c r="O193" s="480"/>
      <c r="P193" s="481"/>
    </row>
    <row r="194" spans="2:16" ht="15.75">
      <c r="B194" s="475" t="s">
        <v>195</v>
      </c>
      <c r="C194" s="456" t="s">
        <v>196</v>
      </c>
      <c r="D194" s="456" t="s">
        <v>197</v>
      </c>
      <c r="E194" s="456" t="s">
        <v>198</v>
      </c>
      <c r="F194" s="456" t="s">
        <v>199</v>
      </c>
      <c r="G194" s="456" t="s">
        <v>200</v>
      </c>
      <c r="H194" s="456" t="s">
        <v>201</v>
      </c>
      <c r="I194" s="467" t="s">
        <v>202</v>
      </c>
      <c r="J194" s="456" t="s">
        <v>203</v>
      </c>
      <c r="K194" s="456" t="s">
        <v>204</v>
      </c>
      <c r="L194" s="456" t="s">
        <v>205</v>
      </c>
      <c r="M194" s="456" t="s">
        <v>206</v>
      </c>
      <c r="N194" s="467" t="s">
        <v>207</v>
      </c>
      <c r="O194" s="456" t="s">
        <v>208</v>
      </c>
      <c r="P194" s="457"/>
    </row>
    <row r="195" spans="2:16" ht="16.5" thickBot="1">
      <c r="B195" s="476"/>
      <c r="C195" s="477"/>
      <c r="D195" s="477"/>
      <c r="E195" s="477"/>
      <c r="F195" s="477"/>
      <c r="G195" s="477"/>
      <c r="H195" s="477"/>
      <c r="I195" s="477"/>
      <c r="J195" s="477"/>
      <c r="K195" s="477"/>
      <c r="L195" s="477"/>
      <c r="M195" s="477"/>
      <c r="N195" s="477"/>
      <c r="O195" s="183" t="s">
        <v>234</v>
      </c>
      <c r="P195" s="30" t="s">
        <v>235</v>
      </c>
    </row>
    <row r="196" spans="2:16">
      <c r="B196" s="174">
        <v>2000</v>
      </c>
      <c r="C196" s="184">
        <f t="shared" ref="C196:P196" si="85">C7/C$167</f>
        <v>-0.24258064516129035</v>
      </c>
      <c r="D196" s="182">
        <f t="shared" si="85"/>
        <v>-2.9494252873563216</v>
      </c>
      <c r="E196" s="182">
        <f t="shared" si="85"/>
        <v>2.3911290322580645</v>
      </c>
      <c r="F196" s="182">
        <f t="shared" si="85"/>
        <v>1.1973684210526316</v>
      </c>
      <c r="G196" s="182">
        <f t="shared" si="85"/>
        <v>1.3140120967741937</v>
      </c>
      <c r="H196" s="182"/>
      <c r="I196" s="182">
        <f t="shared" si="85"/>
        <v>1.6148159386845666</v>
      </c>
      <c r="J196" s="182">
        <f t="shared" si="85"/>
        <v>0.96541353383458639</v>
      </c>
      <c r="K196" s="182">
        <f t="shared" si="85"/>
        <v>1.3763157894736842</v>
      </c>
      <c r="L196" s="182">
        <f t="shared" si="85"/>
        <v>1.827450980392157</v>
      </c>
      <c r="M196" s="182">
        <f t="shared" si="85"/>
        <v>-4.3741935483870975</v>
      </c>
      <c r="N196" s="182">
        <f t="shared" si="85"/>
        <v>1.317573866000832</v>
      </c>
      <c r="O196" s="182">
        <f t="shared" si="85"/>
        <v>1.4458097507009136</v>
      </c>
      <c r="P196" s="357">
        <f t="shared" si="85"/>
        <v>1.4458097507009136</v>
      </c>
    </row>
    <row r="197" spans="2:16">
      <c r="B197" s="175">
        <v>2001</v>
      </c>
      <c r="C197" s="87">
        <f t="shared" ref="C197:P197" si="86">C17/C$167</f>
        <v>-0.17806451612903229</v>
      </c>
      <c r="D197" s="85">
        <f t="shared" si="86"/>
        <v>-1.1523809523809523</v>
      </c>
      <c r="E197" s="85">
        <f t="shared" si="86"/>
        <v>1.9247311827956992</v>
      </c>
      <c r="F197" s="85">
        <f t="shared" si="86"/>
        <v>1.1456140350877193</v>
      </c>
      <c r="G197" s="85">
        <f t="shared" si="86"/>
        <v>1.0338541666666667</v>
      </c>
      <c r="H197" s="85"/>
      <c r="I197" s="85">
        <f t="shared" si="86"/>
        <v>1.4822489249165631</v>
      </c>
      <c r="J197" s="85">
        <f t="shared" si="86"/>
        <v>0.90576441102756911</v>
      </c>
      <c r="K197" s="85">
        <f t="shared" si="86"/>
        <v>1.5068548387096774</v>
      </c>
      <c r="L197" s="85">
        <f t="shared" si="86"/>
        <v>0.80882352941176472</v>
      </c>
      <c r="M197" s="85">
        <f t="shared" si="86"/>
        <v>2.9677419354838706</v>
      </c>
      <c r="N197" s="85">
        <f t="shared" si="86"/>
        <v>0.90942329285756662</v>
      </c>
      <c r="O197" s="85">
        <f t="shared" si="86"/>
        <v>1.1443967590023854</v>
      </c>
      <c r="P197" s="88">
        <f t="shared" si="86"/>
        <v>1.1443967590023856</v>
      </c>
    </row>
    <row r="198" spans="2:16">
      <c r="B198" s="175">
        <v>2002</v>
      </c>
      <c r="C198" s="87">
        <f t="shared" ref="C198:P198" si="87">C27/C$167</f>
        <v>0.12</v>
      </c>
      <c r="D198" s="85">
        <f t="shared" si="87"/>
        <v>-2.5333333333333332</v>
      </c>
      <c r="E198" s="85">
        <f t="shared" si="87"/>
        <v>1.875</v>
      </c>
      <c r="F198" s="85">
        <f t="shared" si="87"/>
        <v>1.0307017543859649</v>
      </c>
      <c r="G198" s="85">
        <f t="shared" si="87"/>
        <v>0</v>
      </c>
      <c r="H198" s="85"/>
      <c r="I198" s="85">
        <f t="shared" si="87"/>
        <v>1.415177380634836</v>
      </c>
      <c r="J198" s="85">
        <f t="shared" si="87"/>
        <v>0.80263157894736847</v>
      </c>
      <c r="K198" s="85">
        <f t="shared" si="87"/>
        <v>0.89395161290322578</v>
      </c>
      <c r="L198" s="85">
        <f t="shared" si="87"/>
        <v>1.2352941176470589</v>
      </c>
      <c r="M198" s="85">
        <f t="shared" si="87"/>
        <v>5.8</v>
      </c>
      <c r="N198" s="85">
        <f t="shared" si="87"/>
        <v>0.84318318619582666</v>
      </c>
      <c r="O198" s="85">
        <f t="shared" si="87"/>
        <v>1.0821237114966555</v>
      </c>
      <c r="P198" s="88">
        <f t="shared" si="87"/>
        <v>1.0821237114966558</v>
      </c>
    </row>
    <row r="199" spans="2:16">
      <c r="B199" s="175">
        <v>2003</v>
      </c>
      <c r="C199" s="87">
        <f t="shared" ref="C199:P199" si="88">C37/C$167</f>
        <v>0.88000000000000012</v>
      </c>
      <c r="D199" s="85">
        <f t="shared" si="88"/>
        <v>1.9333333333333333</v>
      </c>
      <c r="E199" s="85">
        <f t="shared" si="88"/>
        <v>2</v>
      </c>
      <c r="F199" s="85">
        <f t="shared" si="88"/>
        <v>0.90263157894736845</v>
      </c>
      <c r="G199" s="85">
        <f t="shared" si="88"/>
        <v>0.72514204545454541</v>
      </c>
      <c r="H199" s="85"/>
      <c r="I199" s="85">
        <f t="shared" si="88"/>
        <v>0.78020805548146166</v>
      </c>
      <c r="J199" s="85">
        <f t="shared" si="88"/>
        <v>0.95488721804511267</v>
      </c>
      <c r="K199" s="85">
        <f t="shared" si="88"/>
        <v>0.6875</v>
      </c>
      <c r="L199" s="85">
        <f t="shared" si="88"/>
        <v>1.5</v>
      </c>
      <c r="M199" s="85">
        <f t="shared" si="88"/>
        <v>0.4</v>
      </c>
      <c r="N199" s="85">
        <f t="shared" si="88"/>
        <v>0.95093632958801499</v>
      </c>
      <c r="O199" s="85">
        <f t="shared" si="88"/>
        <v>0.89224299334619928</v>
      </c>
      <c r="P199" s="88">
        <f t="shared" si="88"/>
        <v>0.89224299334619939</v>
      </c>
    </row>
    <row r="200" spans="2:16">
      <c r="B200" s="175">
        <v>2004</v>
      </c>
      <c r="C200" s="87">
        <f t="shared" ref="C200:P200" si="89">C47/C$167</f>
        <v>1.4</v>
      </c>
      <c r="D200" s="85">
        <f t="shared" si="89"/>
        <v>-1.1333333333333333</v>
      </c>
      <c r="E200" s="85">
        <f t="shared" si="89"/>
        <v>1.5416666666666667</v>
      </c>
      <c r="F200" s="85">
        <f t="shared" si="89"/>
        <v>1.1842105263157896</v>
      </c>
      <c r="G200" s="85">
        <f t="shared" si="89"/>
        <v>0.75781249999999989</v>
      </c>
      <c r="H200" s="85"/>
      <c r="I200" s="85">
        <f t="shared" si="89"/>
        <v>1.1709992893779309</v>
      </c>
      <c r="J200" s="85">
        <f t="shared" si="89"/>
        <v>0.81203007518796988</v>
      </c>
      <c r="K200" s="85">
        <f t="shared" si="89"/>
        <v>1.2250000000000001</v>
      </c>
      <c r="L200" s="85">
        <f t="shared" si="89"/>
        <v>1.2647058823529411</v>
      </c>
      <c r="M200" s="85">
        <f t="shared" si="89"/>
        <v>-0.6</v>
      </c>
      <c r="N200" s="85">
        <f t="shared" si="89"/>
        <v>1.0806473525739881</v>
      </c>
      <c r="O200" s="85">
        <f t="shared" si="89"/>
        <v>1.1154180146071018</v>
      </c>
      <c r="P200" s="88">
        <f t="shared" si="89"/>
        <v>1.1154180146071018</v>
      </c>
    </row>
    <row r="201" spans="2:16">
      <c r="B201" s="175">
        <f>B200+1</f>
        <v>2005</v>
      </c>
      <c r="C201" s="87">
        <f t="shared" ref="C201:P201" si="90">C57/C$167</f>
        <v>-0.44000000000000006</v>
      </c>
      <c r="D201" s="85">
        <f t="shared" si="90"/>
        <v>1.5999999999999999</v>
      </c>
      <c r="E201" s="85">
        <f t="shared" si="90"/>
        <v>1.2083333333333333</v>
      </c>
      <c r="F201" s="85">
        <f t="shared" si="90"/>
        <v>1.381578947368421</v>
      </c>
      <c r="G201" s="85">
        <f t="shared" si="90"/>
        <v>0.74999999999999989</v>
      </c>
      <c r="H201" s="85"/>
      <c r="I201" s="85">
        <f t="shared" si="90"/>
        <v>1.3758335556148307</v>
      </c>
      <c r="J201" s="85">
        <f t="shared" si="90"/>
        <v>0.86466165413533835</v>
      </c>
      <c r="K201" s="85">
        <f t="shared" si="90"/>
        <v>1.2749999999999999</v>
      </c>
      <c r="L201" s="85">
        <f t="shared" si="90"/>
        <v>0.82352941176470584</v>
      </c>
      <c r="M201" s="85">
        <f t="shared" si="90"/>
        <v>-0.2</v>
      </c>
      <c r="N201" s="85">
        <f t="shared" si="90"/>
        <v>0.96530947140816237</v>
      </c>
      <c r="O201" s="85">
        <f t="shared" si="90"/>
        <v>1.1668075612334285</v>
      </c>
      <c r="P201" s="88">
        <f t="shared" si="90"/>
        <v>1.1282594344812411</v>
      </c>
    </row>
    <row r="202" spans="2:16">
      <c r="B202" s="175">
        <f t="shared" ref="B202:B210" si="91">B201+1</f>
        <v>2006</v>
      </c>
      <c r="C202" s="87">
        <f t="shared" ref="C202:P202" si="92">C67/C$167</f>
        <v>1.8800000000000001</v>
      </c>
      <c r="D202" s="85">
        <f t="shared" si="92"/>
        <v>1.1333333333333333</v>
      </c>
      <c r="E202" s="85">
        <f t="shared" si="92"/>
        <v>0.54166666666666674</v>
      </c>
      <c r="F202" s="85">
        <f t="shared" si="92"/>
        <v>1.0657894736842106</v>
      </c>
      <c r="G202" s="85">
        <f t="shared" si="92"/>
        <v>0.82812499999999989</v>
      </c>
      <c r="H202" s="85"/>
      <c r="I202" s="85">
        <f t="shared" si="92"/>
        <v>0.33658562393497771</v>
      </c>
      <c r="J202" s="85">
        <f t="shared" si="92"/>
        <v>0</v>
      </c>
      <c r="K202" s="85">
        <f t="shared" si="92"/>
        <v>1.3625</v>
      </c>
      <c r="L202" s="85">
        <f t="shared" si="92"/>
        <v>1.7352941176470589</v>
      </c>
      <c r="M202" s="85">
        <f t="shared" si="92"/>
        <v>-5.8</v>
      </c>
      <c r="N202" s="85">
        <f t="shared" si="92"/>
        <v>1.3172447484123109</v>
      </c>
      <c r="O202" s="85">
        <f t="shared" si="92"/>
        <v>0.93665899196629454</v>
      </c>
      <c r="P202" s="88">
        <f t="shared" si="92"/>
        <v>0.89739493180891949</v>
      </c>
    </row>
    <row r="203" spans="2:16">
      <c r="B203" s="175">
        <f t="shared" si="91"/>
        <v>2007</v>
      </c>
      <c r="C203" s="87">
        <f t="shared" ref="C203:P203" si="93">C77/C$167</f>
        <v>-1.6</v>
      </c>
      <c r="D203" s="85">
        <f t="shared" si="93"/>
        <v>-2.3333333333333335</v>
      </c>
      <c r="E203" s="85">
        <f t="shared" si="93"/>
        <v>2.666666666666667</v>
      </c>
      <c r="F203" s="85">
        <f t="shared" si="93"/>
        <v>1.25</v>
      </c>
      <c r="G203" s="85">
        <f t="shared" si="93"/>
        <v>1.0078125</v>
      </c>
      <c r="H203" s="85"/>
      <c r="I203" s="85">
        <f t="shared" si="93"/>
        <v>2.166525566237953</v>
      </c>
      <c r="J203" s="85">
        <f t="shared" si="93"/>
        <v>0.92481203007518797</v>
      </c>
      <c r="K203" s="85">
        <f t="shared" si="93"/>
        <v>0.82499999999999996</v>
      </c>
      <c r="L203" s="85">
        <f t="shared" si="93"/>
        <v>0.6470588235294118</v>
      </c>
      <c r="M203" s="85">
        <f t="shared" si="93"/>
        <v>0.4</v>
      </c>
      <c r="N203" s="85">
        <f t="shared" si="93"/>
        <v>0.63793152581012869</v>
      </c>
      <c r="O203" s="85">
        <f t="shared" si="93"/>
        <v>1.2667092939758897</v>
      </c>
      <c r="P203" s="88">
        <f t="shared" si="93"/>
        <v>1.2667092939758897</v>
      </c>
    </row>
    <row r="204" spans="2:16">
      <c r="B204" s="175">
        <f t="shared" si="91"/>
        <v>2008</v>
      </c>
      <c r="C204" s="87">
        <f t="shared" ref="C204:P204" si="94">C87/C$167</f>
        <v>-0.72</v>
      </c>
      <c r="D204" s="85">
        <f t="shared" si="94"/>
        <v>-2.8666666666666667</v>
      </c>
      <c r="E204" s="85">
        <f t="shared" si="94"/>
        <v>1.5833333333333333</v>
      </c>
      <c r="F204" s="85">
        <f t="shared" si="94"/>
        <v>1.0789473684210527</v>
      </c>
      <c r="G204" s="85">
        <f t="shared" si="94"/>
        <v>1.0078125</v>
      </c>
      <c r="H204" s="85"/>
      <c r="I204" s="85">
        <f t="shared" si="94"/>
        <v>1.8531095471612944</v>
      </c>
      <c r="J204" s="85">
        <f t="shared" si="94"/>
        <v>0.75939849624060141</v>
      </c>
      <c r="K204" s="85">
        <f t="shared" si="94"/>
        <v>1.0125</v>
      </c>
      <c r="L204" s="85">
        <f t="shared" si="94"/>
        <v>1.4411764705882355</v>
      </c>
      <c r="M204" s="85">
        <f t="shared" si="94"/>
        <v>-2</v>
      </c>
      <c r="N204" s="85">
        <f t="shared" si="94"/>
        <v>1.1290747057249866</v>
      </c>
      <c r="O204" s="85">
        <f t="shared" si="94"/>
        <v>1.4677491989917073</v>
      </c>
      <c r="P204" s="88">
        <f t="shared" si="94"/>
        <v>1.4304103861810982</v>
      </c>
    </row>
    <row r="205" spans="2:16">
      <c r="B205" s="175">
        <f t="shared" si="91"/>
        <v>2009</v>
      </c>
      <c r="C205" s="87">
        <f t="shared" ref="C205:P205" si="95">C97/C$167</f>
        <v>1.44</v>
      </c>
      <c r="D205" s="85">
        <f t="shared" si="95"/>
        <v>0.13333333333333333</v>
      </c>
      <c r="E205" s="85">
        <f t="shared" si="95"/>
        <v>1.7083333333333333</v>
      </c>
      <c r="F205" s="85">
        <f t="shared" si="95"/>
        <v>1.5657894736842106</v>
      </c>
      <c r="G205" s="85">
        <f t="shared" si="95"/>
        <v>0.9375</v>
      </c>
      <c r="H205" s="85"/>
      <c r="I205" s="85">
        <f t="shared" si="95"/>
        <v>1.1320704805027897</v>
      </c>
      <c r="J205" s="85">
        <f t="shared" si="95"/>
        <v>0</v>
      </c>
      <c r="K205" s="85">
        <f t="shared" si="95"/>
        <v>0.875</v>
      </c>
      <c r="L205" s="85">
        <f t="shared" si="95"/>
        <v>1.5882352941176472</v>
      </c>
      <c r="M205" s="85">
        <f t="shared" si="95"/>
        <v>3.4</v>
      </c>
      <c r="N205" s="85">
        <f t="shared" si="95"/>
        <v>0.71067619280247507</v>
      </c>
      <c r="O205" s="85">
        <f t="shared" si="95"/>
        <v>0.93519336308331169</v>
      </c>
      <c r="P205" s="88">
        <f t="shared" si="95"/>
        <v>0.88339462085159959</v>
      </c>
    </row>
    <row r="206" spans="2:16">
      <c r="B206" s="175">
        <f t="shared" si="91"/>
        <v>2010</v>
      </c>
      <c r="C206" s="87">
        <f t="shared" ref="C206:P206" si="96">C107/C$167</f>
        <v>1.9600000000000002</v>
      </c>
      <c r="D206" s="85">
        <f t="shared" si="96"/>
        <v>1.2</v>
      </c>
      <c r="E206" s="85">
        <f t="shared" si="96"/>
        <v>1.4583333333333335</v>
      </c>
      <c r="F206" s="85">
        <f t="shared" si="96"/>
        <v>1.0394736842105263</v>
      </c>
      <c r="G206" s="85">
        <f t="shared" si="96"/>
        <v>0.8203125</v>
      </c>
      <c r="H206" s="85"/>
      <c r="I206" s="85">
        <f t="shared" si="96"/>
        <v>0.96204377905030003</v>
      </c>
      <c r="J206" s="85">
        <f t="shared" si="96"/>
        <v>0.79699248120300747</v>
      </c>
      <c r="K206" s="85">
        <f t="shared" si="96"/>
        <v>0.86250000000000004</v>
      </c>
      <c r="L206" s="85">
        <f t="shared" si="96"/>
        <v>1.2941176470588236</v>
      </c>
      <c r="M206" s="85">
        <f t="shared" si="96"/>
        <v>11.8</v>
      </c>
      <c r="N206" s="85">
        <f t="shared" si="96"/>
        <v>0.6708968699839486</v>
      </c>
      <c r="O206" s="85">
        <f t="shared" si="96"/>
        <v>0.79108525833903398</v>
      </c>
      <c r="P206" s="88">
        <f t="shared" si="96"/>
        <v>0.79108525833903398</v>
      </c>
    </row>
    <row r="207" spans="2:16">
      <c r="B207" s="175">
        <f t="shared" si="91"/>
        <v>2011</v>
      </c>
      <c r="C207" s="87">
        <f t="shared" ref="C207:P207" si="97">C117/C$167</f>
        <v>0.4</v>
      </c>
      <c r="D207" s="85">
        <f t="shared" si="97"/>
        <v>1.0666666666666667</v>
      </c>
      <c r="E207" s="85">
        <f t="shared" si="97"/>
        <v>1.9583333333333335</v>
      </c>
      <c r="F207" s="85">
        <f t="shared" si="97"/>
        <v>1.4342105263157896</v>
      </c>
      <c r="G207" s="85">
        <f t="shared" si="97"/>
        <v>0.45312499999999994</v>
      </c>
      <c r="H207" s="85"/>
      <c r="I207" s="85">
        <f t="shared" si="97"/>
        <v>1.1144971992531341</v>
      </c>
      <c r="J207" s="85">
        <f t="shared" si="97"/>
        <v>0.95488721804511267</v>
      </c>
      <c r="K207" s="85">
        <f t="shared" si="97"/>
        <v>0.83750000000000002</v>
      </c>
      <c r="L207" s="85">
        <f t="shared" si="97"/>
        <v>0.82352941176470584</v>
      </c>
      <c r="M207" s="85">
        <f t="shared" si="97"/>
        <v>-4.2</v>
      </c>
      <c r="N207" s="85">
        <f t="shared" si="97"/>
        <v>0.9301922854164254</v>
      </c>
      <c r="O207" s="85">
        <f t="shared" si="97"/>
        <v>1.0082142134640901</v>
      </c>
      <c r="P207" s="88">
        <f t="shared" si="97"/>
        <v>1.0082142134640901</v>
      </c>
    </row>
    <row r="208" spans="2:16">
      <c r="B208" s="175">
        <f t="shared" si="91"/>
        <v>2012</v>
      </c>
      <c r="C208" s="87">
        <f t="shared" ref="C208:P208" si="98">C127/C$167</f>
        <v>-0.24</v>
      </c>
      <c r="D208" s="85">
        <f t="shared" si="98"/>
        <v>-2.8000000000000003</v>
      </c>
      <c r="E208" s="85">
        <f t="shared" si="98"/>
        <v>2.625</v>
      </c>
      <c r="F208" s="85">
        <f t="shared" si="98"/>
        <v>0.86842105263157898</v>
      </c>
      <c r="G208" s="85">
        <f t="shared" si="98"/>
        <v>0.890625</v>
      </c>
      <c r="H208" s="85"/>
      <c r="I208" s="85">
        <f t="shared" si="98"/>
        <v>1.7587089890637504</v>
      </c>
      <c r="J208" s="85">
        <f t="shared" si="98"/>
        <v>0.90225563909774431</v>
      </c>
      <c r="K208" s="85">
        <f t="shared" si="98"/>
        <v>1.1875</v>
      </c>
      <c r="L208" s="85">
        <f t="shared" si="98"/>
        <v>1.3235294117647058</v>
      </c>
      <c r="M208" s="85">
        <f t="shared" si="98"/>
        <v>-2.8</v>
      </c>
      <c r="N208" s="85">
        <f t="shared" si="98"/>
        <v>1.1647260776969963</v>
      </c>
      <c r="O208" s="85">
        <f t="shared" si="98"/>
        <v>1.4442088010896084</v>
      </c>
      <c r="P208" s="88">
        <f t="shared" si="98"/>
        <v>1.4115082228942089</v>
      </c>
    </row>
    <row r="209" spans="2:16">
      <c r="B209" s="175">
        <f t="shared" si="91"/>
        <v>2013</v>
      </c>
      <c r="C209" s="87">
        <f t="shared" ref="C209:P209" si="99">C137/C$167</f>
        <v>-0.64</v>
      </c>
      <c r="D209" s="85">
        <f t="shared" si="99"/>
        <v>-0.8666666666666667</v>
      </c>
      <c r="E209" s="85">
        <f t="shared" si="99"/>
        <v>0.54166666666666674</v>
      </c>
      <c r="F209" s="85">
        <f t="shared" si="99"/>
        <v>0.93421052631578949</v>
      </c>
      <c r="G209" s="85">
        <f t="shared" si="99"/>
        <v>0.82812499999999989</v>
      </c>
      <c r="H209" s="85"/>
      <c r="I209" s="85">
        <f t="shared" si="99"/>
        <v>1.3937834402899598</v>
      </c>
      <c r="J209" s="85">
        <f t="shared" si="99"/>
        <v>0.81954887218045114</v>
      </c>
      <c r="K209" s="85">
        <f t="shared" si="99"/>
        <v>1.1875</v>
      </c>
      <c r="L209" s="85">
        <f t="shared" si="99"/>
        <v>1.1764705882352942</v>
      </c>
      <c r="M209" s="85">
        <f t="shared" si="99"/>
        <v>-2.6</v>
      </c>
      <c r="N209" s="89">
        <f t="shared" si="99"/>
        <v>1.2036784376672016</v>
      </c>
      <c r="O209" s="85">
        <f t="shared" si="99"/>
        <v>1.3614139589468828</v>
      </c>
      <c r="P209" s="88">
        <f t="shared" si="99"/>
        <v>1.2874761764486671</v>
      </c>
    </row>
    <row r="210" spans="2:16">
      <c r="B210" s="175">
        <f t="shared" si="91"/>
        <v>2014</v>
      </c>
      <c r="C210" s="87">
        <f t="shared" ref="C210:P210" si="100">C147/C$167</f>
        <v>0.08</v>
      </c>
      <c r="D210" s="85">
        <f t="shared" si="100"/>
        <v>-1.6666666666666667</v>
      </c>
      <c r="E210" s="85">
        <f t="shared" si="100"/>
        <v>3.1666666666666665</v>
      </c>
      <c r="F210" s="85">
        <f t="shared" si="100"/>
        <v>1.25</v>
      </c>
      <c r="G210" s="85">
        <f t="shared" si="100"/>
        <v>0.7421875</v>
      </c>
      <c r="H210" s="85"/>
      <c r="I210" s="85">
        <f t="shared" si="100"/>
        <v>1.8203574286476394</v>
      </c>
      <c r="J210" s="85">
        <f t="shared" si="100"/>
        <v>1.1030075187969923</v>
      </c>
      <c r="K210" s="85">
        <f t="shared" si="100"/>
        <v>1.3096774193548386</v>
      </c>
      <c r="L210" s="85">
        <f t="shared" si="100"/>
        <v>1.7509803921568627</v>
      </c>
      <c r="M210" s="85">
        <f t="shared" si="100"/>
        <v>-4.0129032258064514</v>
      </c>
      <c r="N210" s="85">
        <f t="shared" si="100"/>
        <v>1.2769947283194838</v>
      </c>
      <c r="O210" s="85">
        <f t="shared" si="100"/>
        <v>1.4938023746237208</v>
      </c>
      <c r="P210" s="88">
        <f t="shared" si="100"/>
        <v>1.4938023746237208</v>
      </c>
    </row>
    <row r="211" spans="2:16" ht="15.75" thickBot="1">
      <c r="B211" s="176">
        <f>B210+1</f>
        <v>2015</v>
      </c>
      <c r="C211" s="93">
        <f>C157/C$167</f>
        <v>-0.56387096774193546</v>
      </c>
      <c r="D211" s="91">
        <f>D157/D$167</f>
        <v>-0.37619047619047619</v>
      </c>
      <c r="E211" s="91">
        <f t="shared" ref="E211:P211" si="101">E157/E$167</f>
        <v>2.1008064516129035</v>
      </c>
      <c r="F211" s="91">
        <f t="shared" si="101"/>
        <v>1.1004385964912284</v>
      </c>
      <c r="G211" s="91">
        <f t="shared" si="101"/>
        <v>1.006048387096774</v>
      </c>
      <c r="H211" s="91"/>
      <c r="I211" s="91">
        <f t="shared" si="101"/>
        <v>1.6678287928868727</v>
      </c>
      <c r="J211" s="91">
        <f t="shared" si="101"/>
        <v>0</v>
      </c>
      <c r="K211" s="91">
        <f t="shared" si="101"/>
        <v>0</v>
      </c>
      <c r="L211" s="91">
        <f t="shared" si="101"/>
        <v>0</v>
      </c>
      <c r="M211" s="91">
        <f t="shared" si="101"/>
        <v>0</v>
      </c>
      <c r="N211" s="91">
        <f t="shared" si="101"/>
        <v>0</v>
      </c>
      <c r="O211" s="91">
        <f t="shared" si="101"/>
        <v>1.4196617038180821</v>
      </c>
      <c r="P211" s="94">
        <f t="shared" si="101"/>
        <v>1.2331968353907314</v>
      </c>
    </row>
  </sheetData>
  <customSheetViews>
    <customSheetView guid="{6DA84043-8308-458F-9378-22AB3DF247A3}" scale="80" showPageBreaks="1" fitToPage="1" printArea="1" view="pageBreakPreview" topLeftCell="A178">
      <selection activeCell="H196" sqref="H196:H211"/>
      <pageMargins left="0.98425196850393704" right="0.98425196850393704" top="0.98425196850393704" bottom="0.98425196850393704" header="0.51181102362204722" footer="0.51181102362204722"/>
      <printOptions horizontalCentered="1" verticalCentered="1"/>
      <pageSetup paperSize="9" scale="18" orientation="portrait" r:id="rId1"/>
      <headerFooter alignWithMargins="0"/>
    </customSheetView>
  </customSheetViews>
  <mergeCells count="303">
    <mergeCell ref="F4:F5"/>
    <mergeCell ref="G4:G5"/>
    <mergeCell ref="N4:N5"/>
    <mergeCell ref="O4:P4"/>
    <mergeCell ref="L14:L15"/>
    <mergeCell ref="M14:M15"/>
    <mergeCell ref="B3:K3"/>
    <mergeCell ref="L3:P3"/>
    <mergeCell ref="B4:B5"/>
    <mergeCell ref="C4:C5"/>
    <mergeCell ref="D4:D5"/>
    <mergeCell ref="E4:E5"/>
    <mergeCell ref="H4:H5"/>
    <mergeCell ref="I4:I5"/>
    <mergeCell ref="L4:L5"/>
    <mergeCell ref="M4:M5"/>
    <mergeCell ref="J4:J5"/>
    <mergeCell ref="K4:K5"/>
    <mergeCell ref="L13:P13"/>
    <mergeCell ref="N14:N15"/>
    <mergeCell ref="O14:P14"/>
    <mergeCell ref="J14:J15"/>
    <mergeCell ref="K14:K15"/>
    <mergeCell ref="B13:K13"/>
    <mergeCell ref="I14:I15"/>
    <mergeCell ref="H14:H15"/>
    <mergeCell ref="L23:P23"/>
    <mergeCell ref="B24:B25"/>
    <mergeCell ref="C24:C25"/>
    <mergeCell ref="D24:D25"/>
    <mergeCell ref="E24:E25"/>
    <mergeCell ref="F24:F25"/>
    <mergeCell ref="G24:G25"/>
    <mergeCell ref="H24:H25"/>
    <mergeCell ref="I24:I25"/>
    <mergeCell ref="B14:B15"/>
    <mergeCell ref="C14:C15"/>
    <mergeCell ref="D14:D15"/>
    <mergeCell ref="E14:E15"/>
    <mergeCell ref="F14:F15"/>
    <mergeCell ref="G14:G15"/>
    <mergeCell ref="B33:K33"/>
    <mergeCell ref="B23:K23"/>
    <mergeCell ref="J24:J25"/>
    <mergeCell ref="K24:K25"/>
    <mergeCell ref="O24:P24"/>
    <mergeCell ref="L24:L25"/>
    <mergeCell ref="M24:M25"/>
    <mergeCell ref="N24:N25"/>
    <mergeCell ref="L33:P33"/>
    <mergeCell ref="B34:B35"/>
    <mergeCell ref="C34:C35"/>
    <mergeCell ref="D34:D35"/>
    <mergeCell ref="E34:E35"/>
    <mergeCell ref="F34:F35"/>
    <mergeCell ref="O34:P34"/>
    <mergeCell ref="L34:L35"/>
    <mergeCell ref="H34:H35"/>
    <mergeCell ref="I34:I35"/>
    <mergeCell ref="G34:G35"/>
    <mergeCell ref="M34:M35"/>
    <mergeCell ref="N34:N35"/>
    <mergeCell ref="J34:J35"/>
    <mergeCell ref="K34:K35"/>
    <mergeCell ref="B43:K43"/>
    <mergeCell ref="L43:P43"/>
    <mergeCell ref="B44:B45"/>
    <mergeCell ref="C44:C45"/>
    <mergeCell ref="D44:D45"/>
    <mergeCell ref="E44:E45"/>
    <mergeCell ref="F44:F45"/>
    <mergeCell ref="G44:G45"/>
    <mergeCell ref="J44:J45"/>
    <mergeCell ref="K44:K45"/>
    <mergeCell ref="H44:H45"/>
    <mergeCell ref="I44:I45"/>
    <mergeCell ref="L44:L45"/>
    <mergeCell ref="M44:M45"/>
    <mergeCell ref="N44:N45"/>
    <mergeCell ref="L53:P53"/>
    <mergeCell ref="N54:N55"/>
    <mergeCell ref="N64:N65"/>
    <mergeCell ref="O64:P64"/>
    <mergeCell ref="O44:P44"/>
    <mergeCell ref="B53:K53"/>
    <mergeCell ref="B54:B55"/>
    <mergeCell ref="C54:C55"/>
    <mergeCell ref="D54:D55"/>
    <mergeCell ref="E54:E55"/>
    <mergeCell ref="F54:F55"/>
    <mergeCell ref="K54:K55"/>
    <mergeCell ref="I54:I55"/>
    <mergeCell ref="L54:L55"/>
    <mergeCell ref="M54:M55"/>
    <mergeCell ref="B63:K63"/>
    <mergeCell ref="L63:P63"/>
    <mergeCell ref="G54:G55"/>
    <mergeCell ref="H54:H55"/>
    <mergeCell ref="O54:P54"/>
    <mergeCell ref="J54:J55"/>
    <mergeCell ref="E64:E65"/>
    <mergeCell ref="G74:G75"/>
    <mergeCell ref="O84:P84"/>
    <mergeCell ref="B83:K83"/>
    <mergeCell ref="B84:B85"/>
    <mergeCell ref="B64:B65"/>
    <mergeCell ref="C64:C65"/>
    <mergeCell ref="C74:C75"/>
    <mergeCell ref="D74:D75"/>
    <mergeCell ref="E74:E75"/>
    <mergeCell ref="J74:J75"/>
    <mergeCell ref="K74:K75"/>
    <mergeCell ref="C84:C85"/>
    <mergeCell ref="D84:D85"/>
    <mergeCell ref="E84:E85"/>
    <mergeCell ref="F84:F85"/>
    <mergeCell ref="F74:F75"/>
    <mergeCell ref="I74:I75"/>
    <mergeCell ref="J64:J65"/>
    <mergeCell ref="K64:K65"/>
    <mergeCell ref="D64:D65"/>
    <mergeCell ref="B74:B75"/>
    <mergeCell ref="B73:K73"/>
    <mergeCell ref="G84:G85"/>
    <mergeCell ref="N84:N85"/>
    <mergeCell ref="K84:K85"/>
    <mergeCell ref="J84:J85"/>
    <mergeCell ref="H84:H85"/>
    <mergeCell ref="I84:I85"/>
    <mergeCell ref="L84:L85"/>
    <mergeCell ref="M84:M85"/>
    <mergeCell ref="J94:J95"/>
    <mergeCell ref="H94:H95"/>
    <mergeCell ref="I94:I95"/>
    <mergeCell ref="B104:B105"/>
    <mergeCell ref="K94:K95"/>
    <mergeCell ref="F94:F95"/>
    <mergeCell ref="G94:G95"/>
    <mergeCell ref="F104:F105"/>
    <mergeCell ref="G104:G105"/>
    <mergeCell ref="C104:C105"/>
    <mergeCell ref="D104:D105"/>
    <mergeCell ref="B94:B95"/>
    <mergeCell ref="C94:C95"/>
    <mergeCell ref="D94:D95"/>
    <mergeCell ref="E94:E95"/>
    <mergeCell ref="H114:H115"/>
    <mergeCell ref="K104:K105"/>
    <mergeCell ref="L104:L105"/>
    <mergeCell ref="M104:M105"/>
    <mergeCell ref="F64:F65"/>
    <mergeCell ref="G64:G65"/>
    <mergeCell ref="H64:H65"/>
    <mergeCell ref="I64:I65"/>
    <mergeCell ref="L103:P103"/>
    <mergeCell ref="N74:N75"/>
    <mergeCell ref="L83:P83"/>
    <mergeCell ref="M74:M75"/>
    <mergeCell ref="O74:P74"/>
    <mergeCell ref="L74:L75"/>
    <mergeCell ref="L64:L65"/>
    <mergeCell ref="M64:M65"/>
    <mergeCell ref="L73:P73"/>
    <mergeCell ref="H74:H75"/>
    <mergeCell ref="B93:K93"/>
    <mergeCell ref="L94:L95"/>
    <mergeCell ref="L93:P93"/>
    <mergeCell ref="M94:M95"/>
    <mergeCell ref="N94:N95"/>
    <mergeCell ref="O94:P94"/>
    <mergeCell ref="N124:N125"/>
    <mergeCell ref="O124:P124"/>
    <mergeCell ref="L124:L125"/>
    <mergeCell ref="I124:I125"/>
    <mergeCell ref="O104:P104"/>
    <mergeCell ref="B103:K103"/>
    <mergeCell ref="O114:P114"/>
    <mergeCell ref="H104:H105"/>
    <mergeCell ref="I104:I105"/>
    <mergeCell ref="J114:J115"/>
    <mergeCell ref="K114:K115"/>
    <mergeCell ref="B113:K113"/>
    <mergeCell ref="I114:I115"/>
    <mergeCell ref="L114:L115"/>
    <mergeCell ref="N104:N105"/>
    <mergeCell ref="B114:B115"/>
    <mergeCell ref="E104:E105"/>
    <mergeCell ref="M114:M115"/>
    <mergeCell ref="N114:N115"/>
    <mergeCell ref="G114:G115"/>
    <mergeCell ref="F114:F115"/>
    <mergeCell ref="C114:C115"/>
    <mergeCell ref="D114:D115"/>
    <mergeCell ref="E114:E115"/>
    <mergeCell ref="C124:C125"/>
    <mergeCell ref="D124:D125"/>
    <mergeCell ref="E124:E125"/>
    <mergeCell ref="J124:J125"/>
    <mergeCell ref="K124:K125"/>
    <mergeCell ref="F124:F125"/>
    <mergeCell ref="G124:G125"/>
    <mergeCell ref="M124:M125"/>
    <mergeCell ref="H124:H125"/>
    <mergeCell ref="K154:K155"/>
    <mergeCell ref="F154:F155"/>
    <mergeCell ref="G154:G155"/>
    <mergeCell ref="L113:P113"/>
    <mergeCell ref="J104:J105"/>
    <mergeCell ref="F144:F145"/>
    <mergeCell ref="L133:P133"/>
    <mergeCell ref="H134:H135"/>
    <mergeCell ref="I134:I135"/>
    <mergeCell ref="F134:F135"/>
    <mergeCell ref="J134:J135"/>
    <mergeCell ref="K134:K135"/>
    <mergeCell ref="B133:K133"/>
    <mergeCell ref="N144:N145"/>
    <mergeCell ref="O144:P144"/>
    <mergeCell ref="G134:G135"/>
    <mergeCell ref="H144:H145"/>
    <mergeCell ref="I144:I145"/>
    <mergeCell ref="G144:G145"/>
    <mergeCell ref="L134:L135"/>
    <mergeCell ref="M134:M135"/>
    <mergeCell ref="B123:K123"/>
    <mergeCell ref="L123:P123"/>
    <mergeCell ref="B124:B125"/>
    <mergeCell ref="B143:K143"/>
    <mergeCell ref="L143:P143"/>
    <mergeCell ref="N134:N135"/>
    <mergeCell ref="O134:P134"/>
    <mergeCell ref="B134:B135"/>
    <mergeCell ref="C134:C135"/>
    <mergeCell ref="D134:D135"/>
    <mergeCell ref="J144:J145"/>
    <mergeCell ref="K144:K145"/>
    <mergeCell ref="L144:L145"/>
    <mergeCell ref="M144:M145"/>
    <mergeCell ref="B144:B145"/>
    <mergeCell ref="C144:C145"/>
    <mergeCell ref="D144:D145"/>
    <mergeCell ref="E144:E145"/>
    <mergeCell ref="E134:E135"/>
    <mergeCell ref="L163:P163"/>
    <mergeCell ref="J154:J155"/>
    <mergeCell ref="B153:K153"/>
    <mergeCell ref="G164:G165"/>
    <mergeCell ref="L164:L165"/>
    <mergeCell ref="I164:I165"/>
    <mergeCell ref="D164:D165"/>
    <mergeCell ref="O154:P154"/>
    <mergeCell ref="J164:J165"/>
    <mergeCell ref="L154:L155"/>
    <mergeCell ref="M154:M155"/>
    <mergeCell ref="H154:H155"/>
    <mergeCell ref="I154:I155"/>
    <mergeCell ref="K164:K165"/>
    <mergeCell ref="B163:K163"/>
    <mergeCell ref="H164:H165"/>
    <mergeCell ref="B164:B165"/>
    <mergeCell ref="C164:C165"/>
    <mergeCell ref="N154:N155"/>
    <mergeCell ref="L153:P153"/>
    <mergeCell ref="B154:B155"/>
    <mergeCell ref="C154:C155"/>
    <mergeCell ref="D154:D155"/>
    <mergeCell ref="E154:E155"/>
    <mergeCell ref="B174:B175"/>
    <mergeCell ref="C174:C175"/>
    <mergeCell ref="D174:D175"/>
    <mergeCell ref="E174:E175"/>
    <mergeCell ref="E164:E165"/>
    <mergeCell ref="F164:F165"/>
    <mergeCell ref="N174:N175"/>
    <mergeCell ref="O174:P174"/>
    <mergeCell ref="F174:F175"/>
    <mergeCell ref="G174:G175"/>
    <mergeCell ref="H174:H175"/>
    <mergeCell ref="I174:I175"/>
    <mergeCell ref="J174:J175"/>
    <mergeCell ref="K174:K175"/>
    <mergeCell ref="M173:P173"/>
    <mergeCell ref="M174:M175"/>
    <mergeCell ref="C173:L173"/>
    <mergeCell ref="L174:L175"/>
    <mergeCell ref="M164:M165"/>
    <mergeCell ref="N164:N165"/>
    <mergeCell ref="O164:P164"/>
    <mergeCell ref="C193:P193"/>
    <mergeCell ref="B194:B195"/>
    <mergeCell ref="C194:C195"/>
    <mergeCell ref="D194:D195"/>
    <mergeCell ref="E194:E195"/>
    <mergeCell ref="F194:F195"/>
    <mergeCell ref="G194:G195"/>
    <mergeCell ref="H194:H195"/>
    <mergeCell ref="I194:I195"/>
    <mergeCell ref="N194:N195"/>
    <mergeCell ref="O194:P194"/>
    <mergeCell ref="J194:J195"/>
    <mergeCell ref="K194:K195"/>
    <mergeCell ref="L194:L195"/>
    <mergeCell ref="M194:M195"/>
  </mergeCells>
  <phoneticPr fontId="26" type="noConversion"/>
  <printOptions horizontalCentered="1" verticalCentered="1"/>
  <pageMargins left="0.98425196850393704" right="0.98425196850393704" top="0.98425196850393704" bottom="0.98425196850393704" header="0.51181102362204722" footer="0.51181102362204722"/>
  <pageSetup paperSize="9" scale="18" orientation="portrait" r:id="rId2"/>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P128"/>
  <sheetViews>
    <sheetView zoomScale="70" zoomScaleNormal="70" zoomScaleSheetLayoutView="75" workbookViewId="0">
      <selection activeCell="A11" sqref="A11:B11"/>
    </sheetView>
  </sheetViews>
  <sheetFormatPr defaultRowHeight="12.75"/>
  <sheetData>
    <row r="3" spans="2:16" ht="13.5" thickBot="1"/>
    <row r="4" spans="2:16" ht="24" thickBot="1">
      <c r="B4" s="473" t="s">
        <v>440</v>
      </c>
      <c r="C4" s="474"/>
      <c r="D4" s="474"/>
      <c r="E4" s="474"/>
      <c r="F4" s="474"/>
      <c r="G4" s="474"/>
      <c r="H4" s="474"/>
      <c r="I4" s="474"/>
      <c r="J4" s="474"/>
      <c r="K4" s="474"/>
      <c r="L4" s="470" t="s">
        <v>224</v>
      </c>
      <c r="M4" s="471"/>
      <c r="N4" s="471"/>
      <c r="O4" s="471"/>
      <c r="P4" s="472"/>
    </row>
    <row r="5" spans="2:16" ht="15.75">
      <c r="B5" s="465" t="s">
        <v>195</v>
      </c>
      <c r="C5" s="461" t="s">
        <v>196</v>
      </c>
      <c r="D5" s="461" t="s">
        <v>197</v>
      </c>
      <c r="E5" s="461" t="s">
        <v>198</v>
      </c>
      <c r="F5" s="461" t="s">
        <v>199</v>
      </c>
      <c r="G5" s="461" t="s">
        <v>200</v>
      </c>
      <c r="H5" s="461" t="s">
        <v>201</v>
      </c>
      <c r="I5" s="467" t="s">
        <v>202</v>
      </c>
      <c r="J5" s="461" t="s">
        <v>203</v>
      </c>
      <c r="K5" s="461" t="s">
        <v>204</v>
      </c>
      <c r="L5" s="461" t="s">
        <v>205</v>
      </c>
      <c r="M5" s="461" t="s">
        <v>206</v>
      </c>
      <c r="N5" s="467" t="s">
        <v>207</v>
      </c>
      <c r="O5" s="456" t="s">
        <v>208</v>
      </c>
      <c r="P5" s="457"/>
    </row>
    <row r="6" spans="2:16" ht="16.5" thickBot="1">
      <c r="B6" s="466"/>
      <c r="C6" s="462"/>
      <c r="D6" s="462"/>
      <c r="E6" s="462"/>
      <c r="F6" s="462"/>
      <c r="G6" s="462"/>
      <c r="H6" s="462"/>
      <c r="I6" s="462"/>
      <c r="J6" s="462"/>
      <c r="K6" s="462"/>
      <c r="L6" s="462"/>
      <c r="M6" s="462"/>
      <c r="N6" s="462"/>
      <c r="O6" s="145" t="s">
        <v>209</v>
      </c>
      <c r="P6" s="30" t="s">
        <v>210</v>
      </c>
    </row>
    <row r="7" spans="2:16" ht="15">
      <c r="B7" s="148" t="s">
        <v>211</v>
      </c>
      <c r="C7" s="146">
        <v>31</v>
      </c>
      <c r="D7" s="8">
        <v>28</v>
      </c>
      <c r="E7" s="8">
        <v>31</v>
      </c>
      <c r="F7" s="8">
        <v>30</v>
      </c>
      <c r="G7" s="8">
        <v>15</v>
      </c>
      <c r="H7" s="8">
        <v>0</v>
      </c>
      <c r="I7" s="168">
        <f>SUM(C7:G7)</f>
        <v>135</v>
      </c>
      <c r="J7" s="8">
        <v>5</v>
      </c>
      <c r="K7" s="8">
        <v>31</v>
      </c>
      <c r="L7" s="8">
        <v>30</v>
      </c>
      <c r="M7" s="8">
        <v>31</v>
      </c>
      <c r="N7" s="168">
        <f>SUM(J7:M7)</f>
        <v>97</v>
      </c>
      <c r="O7" s="167">
        <f>SUM(C7:H7,J7:M7)</f>
        <v>232</v>
      </c>
      <c r="P7" s="169">
        <f>I7+N7</f>
        <v>232</v>
      </c>
    </row>
    <row r="8" spans="2:16" ht="19.5">
      <c r="B8" s="149" t="s">
        <v>485</v>
      </c>
      <c r="C8" s="147">
        <v>3</v>
      </c>
      <c r="D8" s="10">
        <v>2.6</v>
      </c>
      <c r="E8" s="10">
        <v>4.9000000000000004</v>
      </c>
      <c r="F8" s="10">
        <v>10</v>
      </c>
      <c r="G8" s="10">
        <v>11.4</v>
      </c>
      <c r="H8" s="10"/>
      <c r="I8" s="153">
        <f>(C7*C8+D7*D8+E7*E8+F7*F8+G7*G8)/I7</f>
        <v>5.8422222222222224</v>
      </c>
      <c r="J8" s="10">
        <v>13</v>
      </c>
      <c r="K8" s="95">
        <v>7.1</v>
      </c>
      <c r="L8" s="95">
        <v>1.5</v>
      </c>
      <c r="M8" s="95">
        <v>-1.2</v>
      </c>
      <c r="N8" s="153">
        <f>(J7*J8+K7*K8+L7*L8+M7*M8)/N7</f>
        <v>3.0195876288659798</v>
      </c>
      <c r="O8" s="154">
        <f>(C8*C7+D8*D7+E8*E7+F8*F7+G8*G7+H8*H7+J8*J7+K8*K7+L8*L7+M8*M7)/O7</f>
        <v>4.6620689655172409</v>
      </c>
      <c r="P8" s="161">
        <f>(I8*I7+N8*N7)/P7</f>
        <v>4.6620689655172418</v>
      </c>
    </row>
    <row r="9" spans="2:16" ht="19.5">
      <c r="B9" s="149" t="s">
        <v>212</v>
      </c>
      <c r="C9" s="13">
        <f t="shared" ref="C9:H9" si="0">C7*(13-C8)</f>
        <v>310</v>
      </c>
      <c r="D9" s="12">
        <f t="shared" si="0"/>
        <v>291.2</v>
      </c>
      <c r="E9" s="12">
        <f t="shared" si="0"/>
        <v>251.1</v>
      </c>
      <c r="F9" s="12">
        <f t="shared" si="0"/>
        <v>90</v>
      </c>
      <c r="G9" s="12">
        <f t="shared" si="0"/>
        <v>23.999999999999993</v>
      </c>
      <c r="H9" s="12">
        <f t="shared" si="0"/>
        <v>0</v>
      </c>
      <c r="I9" s="155">
        <f>SUM(C9:G9)</f>
        <v>966.30000000000007</v>
      </c>
      <c r="J9" s="12">
        <v>0</v>
      </c>
      <c r="K9" s="12">
        <v>183</v>
      </c>
      <c r="L9" s="12">
        <v>344</v>
      </c>
      <c r="M9" s="12">
        <v>440</v>
      </c>
      <c r="N9" s="155">
        <f>SUM(J9:M9)</f>
        <v>967</v>
      </c>
      <c r="O9" s="156">
        <f>O7*(13-O8)</f>
        <v>1934.4</v>
      </c>
      <c r="P9" s="162">
        <f>P7*(13-P8)</f>
        <v>1934.3999999999996</v>
      </c>
    </row>
    <row r="10" spans="2:16" ht="19.5">
      <c r="B10" s="149" t="s">
        <v>213</v>
      </c>
      <c r="C10" s="13">
        <f t="shared" ref="C10:H10" si="1">C7*(17-C8)</f>
        <v>434</v>
      </c>
      <c r="D10" s="12">
        <f t="shared" si="1"/>
        <v>403.2</v>
      </c>
      <c r="E10" s="12">
        <f t="shared" si="1"/>
        <v>375.09999999999997</v>
      </c>
      <c r="F10" s="12">
        <f t="shared" si="1"/>
        <v>210</v>
      </c>
      <c r="G10" s="12">
        <f t="shared" si="1"/>
        <v>84</v>
      </c>
      <c r="H10" s="12">
        <f t="shared" si="1"/>
        <v>0</v>
      </c>
      <c r="I10" s="155">
        <f>SUM(C10:G10)</f>
        <v>1506.3</v>
      </c>
      <c r="J10" s="12">
        <v>20</v>
      </c>
      <c r="K10" s="12">
        <v>307</v>
      </c>
      <c r="L10" s="12">
        <v>464</v>
      </c>
      <c r="M10" s="12">
        <v>564</v>
      </c>
      <c r="N10" s="155">
        <f>SUM(J10:M10)</f>
        <v>1355</v>
      </c>
      <c r="O10" s="156">
        <f>O7*(17-O8)</f>
        <v>2862.4</v>
      </c>
      <c r="P10" s="162">
        <f>P7*(17-P8)</f>
        <v>2862.3999999999996</v>
      </c>
    </row>
    <row r="11" spans="2:16" ht="19.5">
      <c r="B11" s="149" t="s">
        <v>214</v>
      </c>
      <c r="C11" s="17">
        <f t="shared" ref="C11:H11" si="2">C7*(18-C8)</f>
        <v>465</v>
      </c>
      <c r="D11" s="16">
        <f t="shared" si="2"/>
        <v>431.2</v>
      </c>
      <c r="E11" s="16">
        <f t="shared" si="2"/>
        <v>406.09999999999997</v>
      </c>
      <c r="F11" s="16">
        <f t="shared" si="2"/>
        <v>240</v>
      </c>
      <c r="G11" s="16">
        <f t="shared" si="2"/>
        <v>99</v>
      </c>
      <c r="H11" s="16">
        <f t="shared" si="2"/>
        <v>0</v>
      </c>
      <c r="I11" s="155">
        <f>SUM(C11:G11)</f>
        <v>1641.3</v>
      </c>
      <c r="J11" s="16">
        <v>25</v>
      </c>
      <c r="K11" s="16">
        <v>338</v>
      </c>
      <c r="L11" s="16">
        <v>494</v>
      </c>
      <c r="M11" s="16">
        <v>595</v>
      </c>
      <c r="N11" s="155">
        <f>SUM(J11:M11)</f>
        <v>1452</v>
      </c>
      <c r="O11" s="157">
        <f>O7*(18-O8)</f>
        <v>3094.4</v>
      </c>
      <c r="P11" s="163">
        <f>P7*(18-P8)</f>
        <v>3094.3999999999996</v>
      </c>
    </row>
    <row r="12" spans="2:16" ht="20.25" thickBot="1">
      <c r="B12" s="347" t="s">
        <v>215</v>
      </c>
      <c r="C12" s="21">
        <f t="shared" ref="C12:H12" si="3">C7*(19-C8)</f>
        <v>496</v>
      </c>
      <c r="D12" s="20">
        <f t="shared" si="3"/>
        <v>459.19999999999993</v>
      </c>
      <c r="E12" s="20">
        <f t="shared" si="3"/>
        <v>437.09999999999997</v>
      </c>
      <c r="F12" s="20">
        <f t="shared" si="3"/>
        <v>270</v>
      </c>
      <c r="G12" s="20">
        <f t="shared" si="3"/>
        <v>114</v>
      </c>
      <c r="H12" s="20">
        <f t="shared" si="3"/>
        <v>0</v>
      </c>
      <c r="I12" s="164">
        <f>SUM(C12:G12)</f>
        <v>1776.3</v>
      </c>
      <c r="J12" s="20">
        <v>30</v>
      </c>
      <c r="K12" s="20">
        <v>369</v>
      </c>
      <c r="L12" s="20">
        <v>524</v>
      </c>
      <c r="M12" s="20">
        <v>626</v>
      </c>
      <c r="N12" s="164">
        <f>SUM(J12:M12)</f>
        <v>1549</v>
      </c>
      <c r="O12" s="165">
        <f>O7*(19-O8)</f>
        <v>3326.4</v>
      </c>
      <c r="P12" s="166">
        <f>P7*(19-P8)</f>
        <v>3326.3999999999996</v>
      </c>
    </row>
    <row r="13" spans="2:16" ht="15.75" thickBot="1">
      <c r="B13" s="4"/>
      <c r="C13" s="4"/>
      <c r="D13" s="4"/>
      <c r="E13" s="4"/>
      <c r="F13" s="4"/>
      <c r="G13" s="4"/>
      <c r="H13" s="4"/>
      <c r="I13" s="4"/>
      <c r="J13" s="4"/>
      <c r="K13" s="4"/>
      <c r="L13" s="4"/>
      <c r="M13" s="4"/>
      <c r="N13" s="4"/>
      <c r="O13" s="4"/>
      <c r="P13" s="4"/>
    </row>
    <row r="14" spans="2:16" ht="24" thickBot="1">
      <c r="B14" s="473" t="s">
        <v>441</v>
      </c>
      <c r="C14" s="474"/>
      <c r="D14" s="474"/>
      <c r="E14" s="474"/>
      <c r="F14" s="474"/>
      <c r="G14" s="474"/>
      <c r="H14" s="474"/>
      <c r="I14" s="474"/>
      <c r="J14" s="474"/>
      <c r="K14" s="474"/>
      <c r="L14" s="470" t="s">
        <v>225</v>
      </c>
      <c r="M14" s="471"/>
      <c r="N14" s="471"/>
      <c r="O14" s="471"/>
      <c r="P14" s="472"/>
    </row>
    <row r="15" spans="2:16" ht="15.75">
      <c r="B15" s="465" t="s">
        <v>195</v>
      </c>
      <c r="C15" s="461" t="s">
        <v>196</v>
      </c>
      <c r="D15" s="461" t="s">
        <v>197</v>
      </c>
      <c r="E15" s="461" t="s">
        <v>198</v>
      </c>
      <c r="F15" s="461" t="s">
        <v>199</v>
      </c>
      <c r="G15" s="461" t="s">
        <v>200</v>
      </c>
      <c r="H15" s="461" t="s">
        <v>201</v>
      </c>
      <c r="I15" s="467" t="s">
        <v>202</v>
      </c>
      <c r="J15" s="461" t="s">
        <v>203</v>
      </c>
      <c r="K15" s="461" t="s">
        <v>204</v>
      </c>
      <c r="L15" s="461" t="s">
        <v>205</v>
      </c>
      <c r="M15" s="461" t="s">
        <v>206</v>
      </c>
      <c r="N15" s="467" t="s">
        <v>207</v>
      </c>
      <c r="O15" s="456" t="s">
        <v>208</v>
      </c>
      <c r="P15" s="457"/>
    </row>
    <row r="16" spans="2:16" ht="16.5" thickBot="1">
      <c r="B16" s="466"/>
      <c r="C16" s="462"/>
      <c r="D16" s="462"/>
      <c r="E16" s="462"/>
      <c r="F16" s="462"/>
      <c r="G16" s="462"/>
      <c r="H16" s="462"/>
      <c r="I16" s="462"/>
      <c r="J16" s="462"/>
      <c r="K16" s="462"/>
      <c r="L16" s="462"/>
      <c r="M16" s="462"/>
      <c r="N16" s="462"/>
      <c r="O16" s="145" t="s">
        <v>209</v>
      </c>
      <c r="P16" s="30" t="s">
        <v>210</v>
      </c>
    </row>
    <row r="17" spans="2:16" ht="15">
      <c r="B17" s="148" t="s">
        <v>211</v>
      </c>
      <c r="C17" s="146">
        <v>31</v>
      </c>
      <c r="D17" s="8">
        <v>28</v>
      </c>
      <c r="E17" s="8">
        <v>31</v>
      </c>
      <c r="F17" s="8">
        <v>30</v>
      </c>
      <c r="G17" s="8">
        <v>15</v>
      </c>
      <c r="H17" s="8">
        <v>5</v>
      </c>
      <c r="I17" s="168">
        <f>SUM(C17:G17)</f>
        <v>135</v>
      </c>
      <c r="J17" s="8">
        <v>20</v>
      </c>
      <c r="K17" s="8">
        <v>31</v>
      </c>
      <c r="L17" s="8">
        <v>25</v>
      </c>
      <c r="M17" s="8">
        <v>31</v>
      </c>
      <c r="N17" s="168">
        <f>SUM(J17:M17)</f>
        <v>107</v>
      </c>
      <c r="O17" s="167">
        <f>SUM(C17:H17,J17:M17)</f>
        <v>247</v>
      </c>
      <c r="P17" s="169">
        <f>I17+N17</f>
        <v>242</v>
      </c>
    </row>
    <row r="18" spans="2:16" ht="19.5">
      <c r="B18" s="149" t="s">
        <v>485</v>
      </c>
      <c r="C18" s="147">
        <v>1.4</v>
      </c>
      <c r="D18" s="10">
        <v>2.2999999999999998</v>
      </c>
      <c r="E18" s="10">
        <v>3</v>
      </c>
      <c r="F18" s="10">
        <v>8</v>
      </c>
      <c r="G18" s="10">
        <v>11.4</v>
      </c>
      <c r="H18" s="10">
        <v>13</v>
      </c>
      <c r="I18" s="153">
        <f>(C17*C18+D17*D18+E17*E18+F17*F18+G17*G18)/I17</f>
        <v>4.5318518518518518</v>
      </c>
      <c r="J18" s="10">
        <v>9.1999999999999993</v>
      </c>
      <c r="K18" s="95">
        <v>8.4</v>
      </c>
      <c r="L18" s="95">
        <v>4</v>
      </c>
      <c r="M18" s="95">
        <v>1.2</v>
      </c>
      <c r="N18" s="153">
        <f>(J17*J18+K17*K18+L17*L18+M17*M18)/N17</f>
        <v>5.43551401869159</v>
      </c>
      <c r="O18" s="154">
        <f>(C18*C17+D18*D17+E18*E17+F18*F17+G18*G17+H18*H17+J18*J17+K18*K17+L18*L17+M18*M17)/O17</f>
        <v>5.0947368421052639</v>
      </c>
      <c r="P18" s="161">
        <f>(I18*I17+N18*N17)/P17</f>
        <v>4.9314049586776862</v>
      </c>
    </row>
    <row r="19" spans="2:16" ht="19.5">
      <c r="B19" s="149" t="s">
        <v>212</v>
      </c>
      <c r="C19" s="13">
        <v>361</v>
      </c>
      <c r="D19" s="12">
        <v>300</v>
      </c>
      <c r="E19" s="12">
        <v>311</v>
      </c>
      <c r="F19" s="12">
        <v>151</v>
      </c>
      <c r="G19" s="12">
        <v>24</v>
      </c>
      <c r="H19" s="12">
        <v>0</v>
      </c>
      <c r="I19" s="155">
        <f>SUM(C19:G19)</f>
        <v>1147</v>
      </c>
      <c r="J19" s="12">
        <v>76</v>
      </c>
      <c r="K19" s="12">
        <v>142</v>
      </c>
      <c r="L19" s="12">
        <v>226</v>
      </c>
      <c r="M19" s="12">
        <v>367</v>
      </c>
      <c r="N19" s="155">
        <f>SUM(J19:M19)</f>
        <v>811</v>
      </c>
      <c r="O19" s="156">
        <f>O17*(13-O18)</f>
        <v>1952.6</v>
      </c>
      <c r="P19" s="162">
        <f>P17*(13-P18)</f>
        <v>1952.6000000000001</v>
      </c>
    </row>
    <row r="20" spans="2:16" ht="19.5">
      <c r="B20" s="149" t="s">
        <v>213</v>
      </c>
      <c r="C20" s="13">
        <v>485</v>
      </c>
      <c r="D20" s="12">
        <v>412</v>
      </c>
      <c r="E20" s="12">
        <v>435</v>
      </c>
      <c r="F20" s="12">
        <v>271</v>
      </c>
      <c r="G20" s="12">
        <v>84</v>
      </c>
      <c r="H20" s="12">
        <v>20</v>
      </c>
      <c r="I20" s="155">
        <f>SUM(C20:G20)</f>
        <v>1687</v>
      </c>
      <c r="J20" s="12">
        <v>156</v>
      </c>
      <c r="K20" s="12">
        <v>266</v>
      </c>
      <c r="L20" s="12">
        <v>326</v>
      </c>
      <c r="M20" s="12">
        <v>491</v>
      </c>
      <c r="N20" s="155">
        <f>SUM(J20:M20)</f>
        <v>1239</v>
      </c>
      <c r="O20" s="156">
        <f>O17*(17-O18)</f>
        <v>2940.6</v>
      </c>
      <c r="P20" s="162">
        <f>P17*(17-P18)</f>
        <v>2920.6000000000004</v>
      </c>
    </row>
    <row r="21" spans="2:16" ht="19.5">
      <c r="B21" s="149" t="s">
        <v>214</v>
      </c>
      <c r="C21" s="17">
        <v>516</v>
      </c>
      <c r="D21" s="16">
        <v>440</v>
      </c>
      <c r="E21" s="16">
        <v>466</v>
      </c>
      <c r="F21" s="16">
        <v>301</v>
      </c>
      <c r="G21" s="16">
        <v>99</v>
      </c>
      <c r="H21" s="16">
        <v>25</v>
      </c>
      <c r="I21" s="155">
        <f>SUM(C21:G21)</f>
        <v>1822</v>
      </c>
      <c r="J21" s="16">
        <v>176</v>
      </c>
      <c r="K21" s="16">
        <v>297</v>
      </c>
      <c r="L21" s="16">
        <v>351</v>
      </c>
      <c r="M21" s="16">
        <v>522</v>
      </c>
      <c r="N21" s="155">
        <f>SUM(J21:M21)</f>
        <v>1346</v>
      </c>
      <c r="O21" s="157">
        <f>O17*(18-O18)</f>
        <v>3187.6</v>
      </c>
      <c r="P21" s="163">
        <f>P17*(18-P18)</f>
        <v>3162.6000000000004</v>
      </c>
    </row>
    <row r="22" spans="2:16" ht="20.25" thickBot="1">
      <c r="B22" s="347" t="s">
        <v>215</v>
      </c>
      <c r="C22" s="21">
        <v>547</v>
      </c>
      <c r="D22" s="20">
        <v>468</v>
      </c>
      <c r="E22" s="20">
        <v>497</v>
      </c>
      <c r="F22" s="20">
        <v>331</v>
      </c>
      <c r="G22" s="20">
        <v>114</v>
      </c>
      <c r="H22" s="20">
        <v>30</v>
      </c>
      <c r="I22" s="164">
        <f>SUM(C22:G22)</f>
        <v>1957</v>
      </c>
      <c r="J22" s="20">
        <v>196</v>
      </c>
      <c r="K22" s="20">
        <v>328</v>
      </c>
      <c r="L22" s="20">
        <v>376</v>
      </c>
      <c r="M22" s="20">
        <v>553</v>
      </c>
      <c r="N22" s="164">
        <f>SUM(J22:M22)</f>
        <v>1453</v>
      </c>
      <c r="O22" s="165">
        <f>O17*(19-O18)</f>
        <v>3434.6</v>
      </c>
      <c r="P22" s="166">
        <f>P17*(19-P18)</f>
        <v>3404.6000000000004</v>
      </c>
    </row>
    <row r="23" spans="2:16" ht="15.75" thickBot="1">
      <c r="B23" s="4"/>
      <c r="C23" s="4"/>
      <c r="D23" s="4"/>
      <c r="E23" s="4"/>
      <c r="F23" s="4"/>
      <c r="G23" s="4"/>
      <c r="H23" s="4"/>
      <c r="I23" s="4"/>
      <c r="J23" s="4"/>
      <c r="K23" s="4"/>
      <c r="L23" s="4"/>
      <c r="M23" s="4"/>
      <c r="N23" s="4"/>
      <c r="O23" s="4"/>
      <c r="P23" s="4"/>
    </row>
    <row r="24" spans="2:16" ht="24" thickBot="1">
      <c r="B24" s="473" t="s">
        <v>442</v>
      </c>
      <c r="C24" s="474"/>
      <c r="D24" s="474"/>
      <c r="E24" s="474"/>
      <c r="F24" s="474"/>
      <c r="G24" s="474"/>
      <c r="H24" s="474"/>
      <c r="I24" s="474"/>
      <c r="J24" s="474"/>
      <c r="K24" s="474"/>
      <c r="L24" s="470" t="s">
        <v>226</v>
      </c>
      <c r="M24" s="471"/>
      <c r="N24" s="471"/>
      <c r="O24" s="471"/>
      <c r="P24" s="472"/>
    </row>
    <row r="25" spans="2:16" ht="15.75">
      <c r="B25" s="465" t="s">
        <v>195</v>
      </c>
      <c r="C25" s="461" t="s">
        <v>196</v>
      </c>
      <c r="D25" s="461" t="s">
        <v>197</v>
      </c>
      <c r="E25" s="461" t="s">
        <v>198</v>
      </c>
      <c r="F25" s="461" t="s">
        <v>199</v>
      </c>
      <c r="G25" s="461" t="s">
        <v>200</v>
      </c>
      <c r="H25" s="461" t="s">
        <v>201</v>
      </c>
      <c r="I25" s="467" t="s">
        <v>202</v>
      </c>
      <c r="J25" s="461" t="s">
        <v>203</v>
      </c>
      <c r="K25" s="461" t="s">
        <v>204</v>
      </c>
      <c r="L25" s="461" t="s">
        <v>205</v>
      </c>
      <c r="M25" s="461" t="s">
        <v>206</v>
      </c>
      <c r="N25" s="467" t="s">
        <v>207</v>
      </c>
      <c r="O25" s="456" t="s">
        <v>208</v>
      </c>
      <c r="P25" s="457"/>
    </row>
    <row r="26" spans="2:16" ht="16.5" thickBot="1">
      <c r="B26" s="466"/>
      <c r="C26" s="462"/>
      <c r="D26" s="462"/>
      <c r="E26" s="462"/>
      <c r="F26" s="462"/>
      <c r="G26" s="462"/>
      <c r="H26" s="462"/>
      <c r="I26" s="462"/>
      <c r="J26" s="462"/>
      <c r="K26" s="462"/>
      <c r="L26" s="462"/>
      <c r="M26" s="462"/>
      <c r="N26" s="462"/>
      <c r="O26" s="145" t="s">
        <v>209</v>
      </c>
      <c r="P26" s="30" t="s">
        <v>210</v>
      </c>
    </row>
    <row r="27" spans="2:16" ht="15">
      <c r="B27" s="148" t="s">
        <v>211</v>
      </c>
      <c r="C27" s="146">
        <v>31</v>
      </c>
      <c r="D27" s="8">
        <v>28</v>
      </c>
      <c r="E27" s="8">
        <v>31</v>
      </c>
      <c r="F27" s="8">
        <v>25</v>
      </c>
      <c r="G27" s="8">
        <v>16</v>
      </c>
      <c r="H27" s="8">
        <v>5</v>
      </c>
      <c r="I27" s="168">
        <f>SUM(C27:G27)</f>
        <v>131</v>
      </c>
      <c r="J27" s="8">
        <v>5</v>
      </c>
      <c r="K27" s="8">
        <v>31</v>
      </c>
      <c r="L27" s="8">
        <v>30</v>
      </c>
      <c r="M27" s="8">
        <v>31</v>
      </c>
      <c r="N27" s="168">
        <f>SUM(J27:M27)</f>
        <v>97</v>
      </c>
      <c r="O27" s="167">
        <f>SUM(C27:H27,J27:M27)</f>
        <v>233</v>
      </c>
      <c r="P27" s="169">
        <f>I27+N27</f>
        <v>228</v>
      </c>
    </row>
    <row r="28" spans="2:16" ht="19.5">
      <c r="B28" s="149" t="s">
        <v>485</v>
      </c>
      <c r="C28" s="147">
        <v>-4.4000000000000004</v>
      </c>
      <c r="D28" s="10">
        <v>-1.2</v>
      </c>
      <c r="E28" s="10">
        <v>3.2</v>
      </c>
      <c r="F28" s="10">
        <v>11.6</v>
      </c>
      <c r="G28" s="10">
        <v>11.3</v>
      </c>
      <c r="H28" s="10">
        <v>10.8</v>
      </c>
      <c r="I28" s="153">
        <f>(C27*C28+D27*D28+E27*E28+F27*F28+G27*G28)/I27</f>
        <v>3.053435114503817</v>
      </c>
      <c r="J28" s="10">
        <v>12.2</v>
      </c>
      <c r="K28" s="95">
        <v>7.2</v>
      </c>
      <c r="L28" s="95">
        <v>5.3</v>
      </c>
      <c r="M28" s="95">
        <v>-1.1000000000000001</v>
      </c>
      <c r="N28" s="153">
        <f>(J27*J28+K27*K28+L27*L28+M27*M28)/N27</f>
        <v>4.2175257731958764</v>
      </c>
      <c r="O28" s="154">
        <f>(C28*C27+D28*D27+E28*E27+F28*F27+G28*G27+H28*H27+J28*J27+K28*K27+L28*L27+M28*M27)/O27</f>
        <v>3.7042918454935623</v>
      </c>
      <c r="P28" s="161">
        <f>(I28*I27+N28*N27)/P27</f>
        <v>3.5486842105263161</v>
      </c>
    </row>
    <row r="29" spans="2:16" ht="19.5">
      <c r="B29" s="149" t="s">
        <v>212</v>
      </c>
      <c r="C29" s="13">
        <v>539</v>
      </c>
      <c r="D29" s="12">
        <v>397</v>
      </c>
      <c r="E29" s="12">
        <v>305</v>
      </c>
      <c r="F29" s="12">
        <v>36</v>
      </c>
      <c r="G29" s="12">
        <v>28</v>
      </c>
      <c r="H29" s="12">
        <v>11</v>
      </c>
      <c r="I29" s="155">
        <f>SUM(C29:G29)</f>
        <v>1305</v>
      </c>
      <c r="J29" s="12">
        <v>4</v>
      </c>
      <c r="K29" s="12">
        <v>180</v>
      </c>
      <c r="L29" s="12">
        <v>230</v>
      </c>
      <c r="M29" s="12">
        <v>437</v>
      </c>
      <c r="N29" s="155">
        <f>SUM(J29:M29)</f>
        <v>851</v>
      </c>
      <c r="O29" s="156">
        <f>O27*(13-O28)</f>
        <v>2165.9</v>
      </c>
      <c r="P29" s="162">
        <f>P27*(13-P28)</f>
        <v>2154.9</v>
      </c>
    </row>
    <row r="30" spans="2:16" ht="19.5">
      <c r="B30" s="149" t="s">
        <v>213</v>
      </c>
      <c r="C30" s="13">
        <v>663</v>
      </c>
      <c r="D30" s="12">
        <v>509</v>
      </c>
      <c r="E30" s="12">
        <v>429</v>
      </c>
      <c r="F30" s="12">
        <v>136</v>
      </c>
      <c r="G30" s="12">
        <v>92</v>
      </c>
      <c r="H30" s="12">
        <v>31</v>
      </c>
      <c r="I30" s="155">
        <f>SUM(C30:G30)</f>
        <v>1829</v>
      </c>
      <c r="J30" s="12">
        <v>24</v>
      </c>
      <c r="K30" s="12">
        <v>304</v>
      </c>
      <c r="L30" s="12">
        <v>350</v>
      </c>
      <c r="M30" s="12">
        <v>561</v>
      </c>
      <c r="N30" s="155">
        <f>SUM(J30:M30)</f>
        <v>1239</v>
      </c>
      <c r="O30" s="156">
        <f>O27*(17-O28)</f>
        <v>3097.9</v>
      </c>
      <c r="P30" s="162">
        <f>P27*(17-P28)</f>
        <v>3066.9</v>
      </c>
    </row>
    <row r="31" spans="2:16" ht="19.5">
      <c r="B31" s="149" t="s">
        <v>214</v>
      </c>
      <c r="C31" s="17">
        <v>694</v>
      </c>
      <c r="D31" s="16">
        <v>537</v>
      </c>
      <c r="E31" s="16">
        <v>460</v>
      </c>
      <c r="F31" s="16">
        <v>161</v>
      </c>
      <c r="G31" s="16">
        <v>108</v>
      </c>
      <c r="H31" s="16">
        <v>36</v>
      </c>
      <c r="I31" s="155">
        <f>SUM(C31:G31)</f>
        <v>1960</v>
      </c>
      <c r="J31" s="16">
        <v>29</v>
      </c>
      <c r="K31" s="16">
        <v>335</v>
      </c>
      <c r="L31" s="16">
        <v>380</v>
      </c>
      <c r="M31" s="16">
        <v>592</v>
      </c>
      <c r="N31" s="155">
        <f>SUM(J31:M31)</f>
        <v>1336</v>
      </c>
      <c r="O31" s="157">
        <f>O27*(18-O28)</f>
        <v>3330.9</v>
      </c>
      <c r="P31" s="163">
        <f>P27*(18-P28)</f>
        <v>3294.9</v>
      </c>
    </row>
    <row r="32" spans="2:16" ht="20.25" thickBot="1">
      <c r="B32" s="347" t="s">
        <v>215</v>
      </c>
      <c r="C32" s="21">
        <v>725</v>
      </c>
      <c r="D32" s="20">
        <v>565</v>
      </c>
      <c r="E32" s="20">
        <v>491</v>
      </c>
      <c r="F32" s="20">
        <v>186</v>
      </c>
      <c r="G32" s="20">
        <v>124</v>
      </c>
      <c r="H32" s="20">
        <v>41</v>
      </c>
      <c r="I32" s="164">
        <f>SUM(C32:G32)</f>
        <v>2091</v>
      </c>
      <c r="J32" s="20">
        <v>34</v>
      </c>
      <c r="K32" s="20">
        <v>366</v>
      </c>
      <c r="L32" s="20">
        <v>410</v>
      </c>
      <c r="M32" s="20">
        <v>623</v>
      </c>
      <c r="N32" s="164">
        <f>SUM(J32:M32)</f>
        <v>1433</v>
      </c>
      <c r="O32" s="165">
        <f>O27*(19-O28)</f>
        <v>3563.9</v>
      </c>
      <c r="P32" s="166">
        <f>P27*(19-P28)</f>
        <v>3522.9</v>
      </c>
    </row>
    <row r="33" spans="2:16" ht="15.75" thickBot="1">
      <c r="B33" s="4"/>
      <c r="C33" s="4"/>
      <c r="D33" s="4"/>
      <c r="E33" s="4"/>
      <c r="F33" s="4"/>
      <c r="G33" s="4"/>
      <c r="H33" s="4"/>
      <c r="I33" s="4"/>
      <c r="J33" s="4"/>
      <c r="K33" s="4"/>
      <c r="L33" s="4"/>
      <c r="M33" s="4"/>
      <c r="N33" s="4"/>
      <c r="O33" s="4"/>
      <c r="P33" s="4"/>
    </row>
    <row r="34" spans="2:16" ht="24" thickBot="1">
      <c r="B34" s="473" t="s">
        <v>443</v>
      </c>
      <c r="C34" s="474"/>
      <c r="D34" s="474"/>
      <c r="E34" s="474"/>
      <c r="F34" s="474"/>
      <c r="G34" s="474"/>
      <c r="H34" s="474"/>
      <c r="I34" s="474"/>
      <c r="J34" s="474"/>
      <c r="K34" s="474"/>
      <c r="L34" s="470" t="s">
        <v>227</v>
      </c>
      <c r="M34" s="471"/>
      <c r="N34" s="471"/>
      <c r="O34" s="471"/>
      <c r="P34" s="472"/>
    </row>
    <row r="35" spans="2:16" ht="15.75">
      <c r="B35" s="465" t="s">
        <v>195</v>
      </c>
      <c r="C35" s="461" t="s">
        <v>196</v>
      </c>
      <c r="D35" s="461" t="s">
        <v>197</v>
      </c>
      <c r="E35" s="461" t="s">
        <v>198</v>
      </c>
      <c r="F35" s="461" t="s">
        <v>199</v>
      </c>
      <c r="G35" s="461" t="s">
        <v>200</v>
      </c>
      <c r="H35" s="461" t="s">
        <v>201</v>
      </c>
      <c r="I35" s="467" t="s">
        <v>202</v>
      </c>
      <c r="J35" s="461" t="s">
        <v>203</v>
      </c>
      <c r="K35" s="461" t="s">
        <v>204</v>
      </c>
      <c r="L35" s="461" t="s">
        <v>205</v>
      </c>
      <c r="M35" s="461" t="s">
        <v>206</v>
      </c>
      <c r="N35" s="467" t="s">
        <v>207</v>
      </c>
      <c r="O35" s="456" t="s">
        <v>208</v>
      </c>
      <c r="P35" s="457"/>
    </row>
    <row r="36" spans="2:16" ht="16.5" thickBot="1">
      <c r="B36" s="466"/>
      <c r="C36" s="462"/>
      <c r="D36" s="462"/>
      <c r="E36" s="462"/>
      <c r="F36" s="462"/>
      <c r="G36" s="462"/>
      <c r="H36" s="462"/>
      <c r="I36" s="462"/>
      <c r="J36" s="462"/>
      <c r="K36" s="462"/>
      <c r="L36" s="462"/>
      <c r="M36" s="462"/>
      <c r="N36" s="462"/>
      <c r="O36" s="145" t="s">
        <v>209</v>
      </c>
      <c r="P36" s="30" t="s">
        <v>210</v>
      </c>
    </row>
    <row r="37" spans="2:16" ht="15">
      <c r="B37" s="148" t="s">
        <v>211</v>
      </c>
      <c r="C37" s="146">
        <v>31</v>
      </c>
      <c r="D37" s="8">
        <v>28</v>
      </c>
      <c r="E37" s="8">
        <v>31</v>
      </c>
      <c r="F37" s="8">
        <v>25</v>
      </c>
      <c r="G37" s="8">
        <v>26</v>
      </c>
      <c r="H37" s="8">
        <v>5</v>
      </c>
      <c r="I37" s="168">
        <f>SUM(C37:G37)</f>
        <v>141</v>
      </c>
      <c r="J37" s="8">
        <v>20</v>
      </c>
      <c r="K37" s="8">
        <v>31</v>
      </c>
      <c r="L37" s="8">
        <v>30</v>
      </c>
      <c r="M37" s="8">
        <v>31</v>
      </c>
      <c r="N37" s="168">
        <f>SUM(J37:M37)</f>
        <v>112</v>
      </c>
      <c r="O37" s="167">
        <f>SUM(C37:H37,J37:M37)</f>
        <v>258</v>
      </c>
      <c r="P37" s="169">
        <f>I37+N37</f>
        <v>253</v>
      </c>
    </row>
    <row r="38" spans="2:16" ht="19.5">
      <c r="B38" s="149" t="s">
        <v>485</v>
      </c>
      <c r="C38" s="147">
        <v>-4.9000000000000004</v>
      </c>
      <c r="D38" s="10">
        <v>-1.7</v>
      </c>
      <c r="E38" s="10">
        <v>2.8</v>
      </c>
      <c r="F38" s="10">
        <v>6.9</v>
      </c>
      <c r="G38" s="10">
        <v>11.2</v>
      </c>
      <c r="H38" s="10">
        <v>12.6</v>
      </c>
      <c r="I38" s="153">
        <f>(C37*C38+D37*D38+E37*E38+F37*F38+G37*G38)/I37</f>
        <v>2.4893617021276597</v>
      </c>
      <c r="J38" s="10">
        <v>10.199999999999999</v>
      </c>
      <c r="K38" s="95">
        <v>6.3</v>
      </c>
      <c r="L38" s="95">
        <v>5.2</v>
      </c>
      <c r="M38" s="95">
        <v>-4.8</v>
      </c>
      <c r="N38" s="153">
        <f>(J37*J38+K37*K38+L37*L38+M37*M38)/N37</f>
        <v>3.6294642857142856</v>
      </c>
      <c r="O38" s="154">
        <f>(C38*C37+D38*D37+E38*E37+F38*F37+G38*G37+H38*H37+J38*J37+K38*K37+L38*L37+M38*M37)/O37</f>
        <v>3.1802325581395348</v>
      </c>
      <c r="P38" s="161">
        <f>(I38*I37+N38*N37)/P37</f>
        <v>2.9940711462450591</v>
      </c>
    </row>
    <row r="39" spans="2:16" ht="19.5">
      <c r="B39" s="149" t="s">
        <v>212</v>
      </c>
      <c r="C39" s="13">
        <v>555</v>
      </c>
      <c r="D39" s="12">
        <v>412</v>
      </c>
      <c r="E39" s="12">
        <v>317</v>
      </c>
      <c r="F39" s="12">
        <v>154</v>
      </c>
      <c r="G39" s="12">
        <v>48</v>
      </c>
      <c r="H39" s="12">
        <v>2</v>
      </c>
      <c r="I39" s="155">
        <f>SUM(C39:G39)</f>
        <v>1486</v>
      </c>
      <c r="J39" s="12">
        <v>56</v>
      </c>
      <c r="K39" s="12">
        <v>207</v>
      </c>
      <c r="L39" s="12">
        <v>233</v>
      </c>
      <c r="M39" s="12">
        <v>550</v>
      </c>
      <c r="N39" s="155">
        <f>SUM(J39:M39)</f>
        <v>1046</v>
      </c>
      <c r="O39" s="156">
        <f>O37*(13-O38)</f>
        <v>2533.5</v>
      </c>
      <c r="P39" s="162">
        <f>P37*(13-P38)</f>
        <v>2531.5</v>
      </c>
    </row>
    <row r="40" spans="2:16" ht="19.5">
      <c r="B40" s="149" t="s">
        <v>213</v>
      </c>
      <c r="C40" s="13">
        <v>679</v>
      </c>
      <c r="D40" s="12">
        <v>524</v>
      </c>
      <c r="E40" s="12">
        <v>441</v>
      </c>
      <c r="F40" s="12">
        <v>254</v>
      </c>
      <c r="G40" s="12">
        <v>152</v>
      </c>
      <c r="H40" s="12">
        <v>22</v>
      </c>
      <c r="I40" s="155">
        <f>SUM(C40:G40)</f>
        <v>2050</v>
      </c>
      <c r="J40" s="12">
        <v>136</v>
      </c>
      <c r="K40" s="12">
        <v>331</v>
      </c>
      <c r="L40" s="12">
        <v>353</v>
      </c>
      <c r="M40" s="12">
        <v>674</v>
      </c>
      <c r="N40" s="155">
        <f>SUM(J40:M40)</f>
        <v>1494</v>
      </c>
      <c r="O40" s="156">
        <f>O37*(17-O38)</f>
        <v>3565.5</v>
      </c>
      <c r="P40" s="162">
        <f>P37*(17-P38)</f>
        <v>3543.5</v>
      </c>
    </row>
    <row r="41" spans="2:16" ht="19.5">
      <c r="B41" s="149" t="s">
        <v>214</v>
      </c>
      <c r="C41" s="17">
        <v>710</v>
      </c>
      <c r="D41" s="16">
        <v>552</v>
      </c>
      <c r="E41" s="16">
        <v>472</v>
      </c>
      <c r="F41" s="16">
        <v>279</v>
      </c>
      <c r="G41" s="16">
        <v>178</v>
      </c>
      <c r="H41" s="16">
        <v>27</v>
      </c>
      <c r="I41" s="155">
        <f>SUM(C41:G41)</f>
        <v>2191</v>
      </c>
      <c r="J41" s="16">
        <v>156</v>
      </c>
      <c r="K41" s="16">
        <v>362</v>
      </c>
      <c r="L41" s="16">
        <v>383</v>
      </c>
      <c r="M41" s="16">
        <v>705</v>
      </c>
      <c r="N41" s="155">
        <f>SUM(J41:M41)</f>
        <v>1606</v>
      </c>
      <c r="O41" s="157">
        <f>O37*(18-O38)</f>
        <v>3823.5</v>
      </c>
      <c r="P41" s="163">
        <f>P37*(18-P38)</f>
        <v>3796.5</v>
      </c>
    </row>
    <row r="42" spans="2:16" ht="20.25" thickBot="1">
      <c r="B42" s="347" t="s">
        <v>215</v>
      </c>
      <c r="C42" s="21">
        <v>741</v>
      </c>
      <c r="D42" s="20">
        <v>580</v>
      </c>
      <c r="E42" s="20">
        <v>503</v>
      </c>
      <c r="F42" s="20">
        <v>304</v>
      </c>
      <c r="G42" s="20">
        <v>204</v>
      </c>
      <c r="H42" s="20">
        <v>32</v>
      </c>
      <c r="I42" s="164">
        <f>SUM(C42:G42)</f>
        <v>2332</v>
      </c>
      <c r="J42" s="20">
        <v>176</v>
      </c>
      <c r="K42" s="20">
        <v>393</v>
      </c>
      <c r="L42" s="20">
        <v>413</v>
      </c>
      <c r="M42" s="20">
        <v>736</v>
      </c>
      <c r="N42" s="164">
        <f>SUM(J42:M42)</f>
        <v>1718</v>
      </c>
      <c r="O42" s="165">
        <f>O37*(19-O38)</f>
        <v>4081.5</v>
      </c>
      <c r="P42" s="166">
        <f>P37*(19-P38)</f>
        <v>4049.5</v>
      </c>
    </row>
    <row r="43" spans="2:16" ht="15.75" thickBot="1">
      <c r="B43" s="4"/>
      <c r="C43" s="4"/>
      <c r="D43" s="4"/>
      <c r="E43" s="4"/>
      <c r="F43" s="4"/>
      <c r="G43" s="4"/>
      <c r="H43" s="4"/>
      <c r="I43" s="4"/>
      <c r="J43" s="4"/>
      <c r="K43" s="4"/>
      <c r="L43" s="4"/>
      <c r="M43" s="4"/>
      <c r="N43" s="4"/>
      <c r="O43" s="4"/>
      <c r="P43" s="4"/>
    </row>
    <row r="44" spans="2:16" ht="24" thickBot="1">
      <c r="B44" s="473" t="s">
        <v>444</v>
      </c>
      <c r="C44" s="474"/>
      <c r="D44" s="474"/>
      <c r="E44" s="474"/>
      <c r="F44" s="474"/>
      <c r="G44" s="474"/>
      <c r="H44" s="474"/>
      <c r="I44" s="474"/>
      <c r="J44" s="474"/>
      <c r="K44" s="474"/>
      <c r="L44" s="470" t="s">
        <v>228</v>
      </c>
      <c r="M44" s="471"/>
      <c r="N44" s="471"/>
      <c r="O44" s="471"/>
      <c r="P44" s="472"/>
    </row>
    <row r="45" spans="2:16" ht="15.75">
      <c r="B45" s="465" t="s">
        <v>195</v>
      </c>
      <c r="C45" s="461" t="s">
        <v>196</v>
      </c>
      <c r="D45" s="461" t="s">
        <v>197</v>
      </c>
      <c r="E45" s="461" t="s">
        <v>198</v>
      </c>
      <c r="F45" s="461" t="s">
        <v>199</v>
      </c>
      <c r="G45" s="461" t="s">
        <v>200</v>
      </c>
      <c r="H45" s="461" t="s">
        <v>201</v>
      </c>
      <c r="I45" s="467" t="s">
        <v>202</v>
      </c>
      <c r="J45" s="461" t="s">
        <v>203</v>
      </c>
      <c r="K45" s="461" t="s">
        <v>204</v>
      </c>
      <c r="L45" s="461" t="s">
        <v>205</v>
      </c>
      <c r="M45" s="461" t="s">
        <v>206</v>
      </c>
      <c r="N45" s="467" t="s">
        <v>207</v>
      </c>
      <c r="O45" s="456" t="s">
        <v>208</v>
      </c>
      <c r="P45" s="457"/>
    </row>
    <row r="46" spans="2:16" ht="16.5" thickBot="1">
      <c r="B46" s="466"/>
      <c r="C46" s="462"/>
      <c r="D46" s="462"/>
      <c r="E46" s="462"/>
      <c r="F46" s="462"/>
      <c r="G46" s="462"/>
      <c r="H46" s="462"/>
      <c r="I46" s="462"/>
      <c r="J46" s="462"/>
      <c r="K46" s="462"/>
      <c r="L46" s="462"/>
      <c r="M46" s="462"/>
      <c r="N46" s="462"/>
      <c r="O46" s="145" t="s">
        <v>209</v>
      </c>
      <c r="P46" s="30" t="s">
        <v>210</v>
      </c>
    </row>
    <row r="47" spans="2:16" ht="15">
      <c r="B47" s="148" t="s">
        <v>211</v>
      </c>
      <c r="C47" s="146">
        <v>31</v>
      </c>
      <c r="D47" s="8">
        <v>28</v>
      </c>
      <c r="E47" s="8">
        <v>31</v>
      </c>
      <c r="F47" s="8">
        <v>25</v>
      </c>
      <c r="G47" s="8">
        <v>5</v>
      </c>
      <c r="H47" s="8">
        <v>0</v>
      </c>
      <c r="I47" s="168">
        <f>SUM(C47:G47)</f>
        <v>120</v>
      </c>
      <c r="J47" s="8">
        <v>5</v>
      </c>
      <c r="K47" s="8">
        <v>26</v>
      </c>
      <c r="L47" s="8">
        <v>30</v>
      </c>
      <c r="M47" s="8">
        <v>31</v>
      </c>
      <c r="N47" s="168">
        <f>SUM(J47:M47)</f>
        <v>92</v>
      </c>
      <c r="O47" s="167">
        <f>SUM(C47:H47,J47:M47)</f>
        <v>212</v>
      </c>
      <c r="P47" s="169">
        <f>I47+N47</f>
        <v>212</v>
      </c>
    </row>
    <row r="48" spans="2:16" ht="19.5">
      <c r="B48" s="149" t="s">
        <v>485</v>
      </c>
      <c r="C48" s="147">
        <v>-1.4</v>
      </c>
      <c r="D48" s="10">
        <v>-2.1</v>
      </c>
      <c r="E48" s="10">
        <v>3.5</v>
      </c>
      <c r="F48" s="10">
        <v>9.4</v>
      </c>
      <c r="G48" s="10">
        <v>6.5</v>
      </c>
      <c r="H48" s="10">
        <v>0</v>
      </c>
      <c r="I48" s="153">
        <f>(C47*C48+D47*D48+E47*E48+F47*F48+G47*G48)/I47</f>
        <v>2.2816666666666667</v>
      </c>
      <c r="J48" s="10">
        <v>12.9</v>
      </c>
      <c r="K48" s="95">
        <v>7</v>
      </c>
      <c r="L48" s="95">
        <v>2.9</v>
      </c>
      <c r="M48" s="95">
        <v>2</v>
      </c>
      <c r="N48" s="153">
        <f>(J47*J48+K47*K48+L47*L48+M47*M48)/N47</f>
        <v>4.2989130434782608</v>
      </c>
      <c r="O48" s="154">
        <f>(C48*C47+D48*D47+E48*E47+F48*F47+G48*G47+H48*H47+J48*J47+K48*K47+L48*L47+M48*M47)/O47</f>
        <v>3.1570754716981129</v>
      </c>
      <c r="P48" s="161">
        <f>(I48*I47+N48*N47)/P47</f>
        <v>3.1570754716981129</v>
      </c>
    </row>
    <row r="49" spans="2:16" ht="19.5">
      <c r="B49" s="149" t="s">
        <v>212</v>
      </c>
      <c r="C49" s="13">
        <v>447</v>
      </c>
      <c r="D49" s="12">
        <v>424</v>
      </c>
      <c r="E49" s="12">
        <v>296</v>
      </c>
      <c r="F49" s="12">
        <v>91</v>
      </c>
      <c r="G49" s="12">
        <v>33</v>
      </c>
      <c r="H49" s="12">
        <f>H47*(13-H48)</f>
        <v>0</v>
      </c>
      <c r="I49" s="155">
        <f>SUM(C49:G49)</f>
        <v>1291</v>
      </c>
      <c r="J49" s="12">
        <v>0</v>
      </c>
      <c r="K49" s="12">
        <v>157</v>
      </c>
      <c r="L49" s="12">
        <v>305</v>
      </c>
      <c r="M49" s="12">
        <v>341</v>
      </c>
      <c r="N49" s="155">
        <f>SUM(J49:M49)</f>
        <v>803</v>
      </c>
      <c r="O49" s="156">
        <f>O47*(13-O48)</f>
        <v>2086.7000000000003</v>
      </c>
      <c r="P49" s="162">
        <f>P47*(13-P48)</f>
        <v>2086.7000000000003</v>
      </c>
    </row>
    <row r="50" spans="2:16" ht="19.5">
      <c r="B50" s="149" t="s">
        <v>213</v>
      </c>
      <c r="C50" s="13">
        <v>571</v>
      </c>
      <c r="D50" s="12">
        <v>536</v>
      </c>
      <c r="E50" s="12">
        <v>420</v>
      </c>
      <c r="F50" s="12">
        <v>191</v>
      </c>
      <c r="G50" s="12">
        <v>53</v>
      </c>
      <c r="H50" s="12">
        <f>H47*(17-H48)</f>
        <v>0</v>
      </c>
      <c r="I50" s="155">
        <f>SUM(C50:G50)</f>
        <v>1771</v>
      </c>
      <c r="J50" s="12">
        <v>21</v>
      </c>
      <c r="K50" s="12">
        <v>261</v>
      </c>
      <c r="L50" s="12">
        <v>425</v>
      </c>
      <c r="M50" s="12">
        <v>465</v>
      </c>
      <c r="N50" s="155">
        <f>SUM(J50:M50)</f>
        <v>1172</v>
      </c>
      <c r="O50" s="156">
        <f>O47*(17-O48)</f>
        <v>2934.7000000000003</v>
      </c>
      <c r="P50" s="162">
        <f>P47*(17-P48)</f>
        <v>2934.7000000000003</v>
      </c>
    </row>
    <row r="51" spans="2:16" ht="19.5">
      <c r="B51" s="149" t="s">
        <v>214</v>
      </c>
      <c r="C51" s="17">
        <v>602</v>
      </c>
      <c r="D51" s="16">
        <v>564</v>
      </c>
      <c r="E51" s="16">
        <v>451</v>
      </c>
      <c r="F51" s="16">
        <v>216</v>
      </c>
      <c r="G51" s="16">
        <v>58</v>
      </c>
      <c r="H51" s="16">
        <f>H47*(18-H48)</f>
        <v>0</v>
      </c>
      <c r="I51" s="155">
        <f>SUM(C51:G51)</f>
        <v>1891</v>
      </c>
      <c r="J51" s="16">
        <v>26</v>
      </c>
      <c r="K51" s="16">
        <v>287</v>
      </c>
      <c r="L51" s="16">
        <v>455</v>
      </c>
      <c r="M51" s="16">
        <v>496</v>
      </c>
      <c r="N51" s="155">
        <f>SUM(J51:M51)</f>
        <v>1264</v>
      </c>
      <c r="O51" s="157">
        <f>O47*(18-O48)</f>
        <v>3146.7000000000003</v>
      </c>
      <c r="P51" s="163">
        <f>P47*(18-P48)</f>
        <v>3146.7000000000003</v>
      </c>
    </row>
    <row r="52" spans="2:16" ht="20.25" thickBot="1">
      <c r="B52" s="347" t="s">
        <v>215</v>
      </c>
      <c r="C52" s="21">
        <v>633</v>
      </c>
      <c r="D52" s="20">
        <v>592</v>
      </c>
      <c r="E52" s="20">
        <v>482</v>
      </c>
      <c r="F52" s="20">
        <v>241</v>
      </c>
      <c r="G52" s="20">
        <v>63</v>
      </c>
      <c r="H52" s="20">
        <f>H47*(19-H48)</f>
        <v>0</v>
      </c>
      <c r="I52" s="164">
        <f>SUM(C52:G52)</f>
        <v>2011</v>
      </c>
      <c r="J52" s="20">
        <v>31</v>
      </c>
      <c r="K52" s="20">
        <v>313</v>
      </c>
      <c r="L52" s="20">
        <v>485</v>
      </c>
      <c r="M52" s="20">
        <v>527</v>
      </c>
      <c r="N52" s="164">
        <f>SUM(J52:M52)</f>
        <v>1356</v>
      </c>
      <c r="O52" s="165">
        <f>O47*(19-O48)</f>
        <v>3358.7000000000003</v>
      </c>
      <c r="P52" s="166">
        <f>P47*(19-P48)</f>
        <v>3358.7000000000003</v>
      </c>
    </row>
    <row r="53" spans="2:16" ht="15.75" thickBot="1">
      <c r="B53" s="4"/>
      <c r="C53" s="4"/>
      <c r="D53" s="4"/>
      <c r="E53" s="4"/>
      <c r="F53" s="4"/>
      <c r="G53" s="4"/>
      <c r="H53" s="4"/>
      <c r="I53" s="4"/>
      <c r="J53" s="4"/>
      <c r="K53" s="4"/>
      <c r="L53" s="4"/>
      <c r="M53" s="4"/>
      <c r="N53" s="4"/>
      <c r="O53" s="4"/>
      <c r="P53" s="4"/>
    </row>
    <row r="54" spans="2:16" ht="24" thickBot="1">
      <c r="B54" s="473" t="s">
        <v>443</v>
      </c>
      <c r="C54" s="474"/>
      <c r="D54" s="474"/>
      <c r="E54" s="474"/>
      <c r="F54" s="474"/>
      <c r="G54" s="474"/>
      <c r="H54" s="474"/>
      <c r="I54" s="474"/>
      <c r="J54" s="474"/>
      <c r="K54" s="474"/>
      <c r="L54" s="470" t="s">
        <v>229</v>
      </c>
      <c r="M54" s="471"/>
      <c r="N54" s="471"/>
      <c r="O54" s="471"/>
      <c r="P54" s="472"/>
    </row>
    <row r="55" spans="2:16" ht="15.75">
      <c r="B55" s="465" t="s">
        <v>195</v>
      </c>
      <c r="C55" s="461" t="s">
        <v>196</v>
      </c>
      <c r="D55" s="461" t="s">
        <v>197</v>
      </c>
      <c r="E55" s="461" t="s">
        <v>198</v>
      </c>
      <c r="F55" s="461" t="s">
        <v>199</v>
      </c>
      <c r="G55" s="461" t="s">
        <v>200</v>
      </c>
      <c r="H55" s="461" t="s">
        <v>201</v>
      </c>
      <c r="I55" s="467" t="s">
        <v>202</v>
      </c>
      <c r="J55" s="461" t="s">
        <v>203</v>
      </c>
      <c r="K55" s="461" t="s">
        <v>204</v>
      </c>
      <c r="L55" s="461" t="s">
        <v>205</v>
      </c>
      <c r="M55" s="461" t="s">
        <v>206</v>
      </c>
      <c r="N55" s="467" t="s">
        <v>207</v>
      </c>
      <c r="O55" s="456" t="s">
        <v>208</v>
      </c>
      <c r="P55" s="457"/>
    </row>
    <row r="56" spans="2:16" ht="16.5" thickBot="1">
      <c r="B56" s="466"/>
      <c r="C56" s="462"/>
      <c r="D56" s="462"/>
      <c r="E56" s="462"/>
      <c r="F56" s="462"/>
      <c r="G56" s="462"/>
      <c r="H56" s="462"/>
      <c r="I56" s="462"/>
      <c r="J56" s="462"/>
      <c r="K56" s="462"/>
      <c r="L56" s="462"/>
      <c r="M56" s="462"/>
      <c r="N56" s="462"/>
      <c r="O56" s="145" t="s">
        <v>209</v>
      </c>
      <c r="P56" s="30" t="s">
        <v>210</v>
      </c>
    </row>
    <row r="57" spans="2:16" ht="15">
      <c r="B57" s="148" t="s">
        <v>211</v>
      </c>
      <c r="C57" s="146">
        <v>31</v>
      </c>
      <c r="D57" s="8">
        <v>28</v>
      </c>
      <c r="E57" s="8">
        <v>31</v>
      </c>
      <c r="F57" s="8">
        <v>25</v>
      </c>
      <c r="G57" s="8">
        <v>10</v>
      </c>
      <c r="H57" s="8">
        <v>0</v>
      </c>
      <c r="I57" s="168">
        <f>SUM(C57:G57)</f>
        <v>125</v>
      </c>
      <c r="J57" s="8">
        <v>15</v>
      </c>
      <c r="K57" s="8">
        <v>26</v>
      </c>
      <c r="L57" s="8">
        <v>30</v>
      </c>
      <c r="M57" s="8">
        <v>31</v>
      </c>
      <c r="N57" s="168">
        <f>SUM(J57:M57)</f>
        <v>102</v>
      </c>
      <c r="O57" s="167">
        <f>SUM(C57:H57,J57:M57)</f>
        <v>227</v>
      </c>
      <c r="P57" s="169">
        <f>I57+N57</f>
        <v>227</v>
      </c>
    </row>
    <row r="58" spans="2:16" ht="19.5">
      <c r="B58" s="149" t="s">
        <v>485</v>
      </c>
      <c r="C58" s="147">
        <v>0.4</v>
      </c>
      <c r="D58" s="10">
        <v>5.4</v>
      </c>
      <c r="E58" s="10">
        <v>5</v>
      </c>
      <c r="F58" s="10">
        <v>6.4</v>
      </c>
      <c r="G58" s="10">
        <v>11.8</v>
      </c>
      <c r="H58" s="10">
        <v>0</v>
      </c>
      <c r="I58" s="153">
        <f>(C57*C58+D57*D58+E57*E58+F57*F58+G57*G58)/I57</f>
        <v>4.7728000000000002</v>
      </c>
      <c r="J58" s="10">
        <v>12</v>
      </c>
      <c r="K58" s="95">
        <v>9.1</v>
      </c>
      <c r="L58" s="95">
        <v>5.9</v>
      </c>
      <c r="M58" s="95">
        <v>1.9</v>
      </c>
      <c r="N58" s="153">
        <f>(J57*J58+K57*K58+L57*L58+M57*M58)/N57</f>
        <v>6.3970588235294121</v>
      </c>
      <c r="O58" s="154">
        <f>(C58*C57+D58*D57+E58*E57+F58*F57+G58*G57+H58*H57+J58*J57+K58*K57+L58*L57+M58*M57)/O57</f>
        <v>5.5026431718061684</v>
      </c>
      <c r="P58" s="161">
        <f>(I58*I57+N58*N57)/P57</f>
        <v>5.5026431718061666</v>
      </c>
    </row>
    <row r="59" spans="2:16" ht="19.5">
      <c r="B59" s="149" t="s">
        <v>212</v>
      </c>
      <c r="C59" s="13">
        <v>391</v>
      </c>
      <c r="D59" s="12">
        <v>213</v>
      </c>
      <c r="E59" s="12">
        <v>248</v>
      </c>
      <c r="F59" s="12">
        <v>164</v>
      </c>
      <c r="G59" s="12">
        <v>12</v>
      </c>
      <c r="H59" s="12">
        <v>0</v>
      </c>
      <c r="I59" s="155">
        <f>SUM(C59:G59)</f>
        <v>1028</v>
      </c>
      <c r="J59" s="12">
        <v>15</v>
      </c>
      <c r="K59" s="12">
        <v>101</v>
      </c>
      <c r="L59" s="12">
        <v>213</v>
      </c>
      <c r="M59" s="12">
        <v>344</v>
      </c>
      <c r="N59" s="155">
        <f>SUM(J59:M59)</f>
        <v>673</v>
      </c>
      <c r="O59" s="156">
        <f>O57*(13-O58)</f>
        <v>1701.8999999999999</v>
      </c>
      <c r="P59" s="162">
        <f>P57*(13-P58)</f>
        <v>1701.9</v>
      </c>
    </row>
    <row r="60" spans="2:16" ht="19.5">
      <c r="B60" s="149" t="s">
        <v>213</v>
      </c>
      <c r="C60" s="13">
        <v>515</v>
      </c>
      <c r="D60" s="12">
        <v>325</v>
      </c>
      <c r="E60" s="12">
        <v>372</v>
      </c>
      <c r="F60" s="12">
        <v>264</v>
      </c>
      <c r="G60" s="12">
        <v>52</v>
      </c>
      <c r="H60" s="12">
        <v>0</v>
      </c>
      <c r="I60" s="155">
        <f>SUM(C60:G60)</f>
        <v>1528</v>
      </c>
      <c r="J60" s="12">
        <v>75</v>
      </c>
      <c r="K60" s="12">
        <v>205</v>
      </c>
      <c r="L60" s="12">
        <v>333</v>
      </c>
      <c r="M60" s="12">
        <v>468</v>
      </c>
      <c r="N60" s="155">
        <f>SUM(J60:M60)</f>
        <v>1081</v>
      </c>
      <c r="O60" s="156">
        <f>O57*(17-O58)</f>
        <v>2609.8999999999996</v>
      </c>
      <c r="P60" s="162">
        <f>P57*(17-P58)</f>
        <v>2609.9</v>
      </c>
    </row>
    <row r="61" spans="2:16" ht="19.5">
      <c r="B61" s="149" t="s">
        <v>214</v>
      </c>
      <c r="C61" s="17">
        <v>546</v>
      </c>
      <c r="D61" s="16">
        <v>353</v>
      </c>
      <c r="E61" s="16">
        <v>403</v>
      </c>
      <c r="F61" s="16">
        <v>289</v>
      </c>
      <c r="G61" s="16">
        <v>62</v>
      </c>
      <c r="H61" s="16">
        <v>0</v>
      </c>
      <c r="I61" s="155">
        <f>SUM(C61:G61)</f>
        <v>1653</v>
      </c>
      <c r="J61" s="16">
        <v>90</v>
      </c>
      <c r="K61" s="16">
        <v>231</v>
      </c>
      <c r="L61" s="16">
        <v>363</v>
      </c>
      <c r="M61" s="16">
        <v>499</v>
      </c>
      <c r="N61" s="155">
        <f>SUM(J61:M61)</f>
        <v>1183</v>
      </c>
      <c r="O61" s="157">
        <f>O57*(18-O58)</f>
        <v>2836.8999999999996</v>
      </c>
      <c r="P61" s="163">
        <f>P57*(18-P58)</f>
        <v>2836.9</v>
      </c>
    </row>
    <row r="62" spans="2:16" ht="20.25" thickBot="1">
      <c r="B62" s="347" t="s">
        <v>215</v>
      </c>
      <c r="C62" s="21">
        <v>577</v>
      </c>
      <c r="D62" s="20">
        <v>381</v>
      </c>
      <c r="E62" s="20">
        <v>434</v>
      </c>
      <c r="F62" s="20">
        <v>314</v>
      </c>
      <c r="G62" s="20">
        <v>72</v>
      </c>
      <c r="H62" s="20">
        <v>0</v>
      </c>
      <c r="I62" s="164">
        <f>SUM(C62:G62)</f>
        <v>1778</v>
      </c>
      <c r="J62" s="20">
        <v>105</v>
      </c>
      <c r="K62" s="20">
        <v>257</v>
      </c>
      <c r="L62" s="20">
        <v>393</v>
      </c>
      <c r="M62" s="20">
        <v>530</v>
      </c>
      <c r="N62" s="164">
        <f>SUM(J62:M62)</f>
        <v>1285</v>
      </c>
      <c r="O62" s="165">
        <f>O57*(19-O58)</f>
        <v>3063.8999999999996</v>
      </c>
      <c r="P62" s="166">
        <f>P57*(19-P58)</f>
        <v>3063.9</v>
      </c>
    </row>
    <row r="63" spans="2:16" ht="15.75" thickBot="1">
      <c r="B63" s="4"/>
      <c r="C63" s="4"/>
      <c r="D63" s="4"/>
      <c r="E63" s="4"/>
      <c r="F63" s="4"/>
      <c r="G63" s="4"/>
      <c r="H63" s="4"/>
      <c r="I63" s="4"/>
      <c r="J63" s="4"/>
      <c r="K63" s="4"/>
      <c r="L63" s="4"/>
      <c r="M63" s="4"/>
      <c r="N63" s="4"/>
      <c r="O63" s="4"/>
      <c r="P63" s="4"/>
    </row>
    <row r="64" spans="2:16" ht="24" thickBot="1">
      <c r="B64" s="473" t="s">
        <v>442</v>
      </c>
      <c r="C64" s="474"/>
      <c r="D64" s="474"/>
      <c r="E64" s="474"/>
      <c r="F64" s="474"/>
      <c r="G64" s="474"/>
      <c r="H64" s="474"/>
      <c r="I64" s="474"/>
      <c r="J64" s="474"/>
      <c r="K64" s="474"/>
      <c r="L64" s="470" t="s">
        <v>230</v>
      </c>
      <c r="M64" s="471"/>
      <c r="N64" s="471"/>
      <c r="O64" s="471"/>
      <c r="P64" s="472"/>
    </row>
    <row r="65" spans="2:16" ht="15.75">
      <c r="B65" s="465" t="s">
        <v>195</v>
      </c>
      <c r="C65" s="461" t="s">
        <v>196</v>
      </c>
      <c r="D65" s="461" t="s">
        <v>197</v>
      </c>
      <c r="E65" s="461" t="s">
        <v>198</v>
      </c>
      <c r="F65" s="461" t="s">
        <v>199</v>
      </c>
      <c r="G65" s="461" t="s">
        <v>200</v>
      </c>
      <c r="H65" s="461" t="s">
        <v>201</v>
      </c>
      <c r="I65" s="467" t="s">
        <v>202</v>
      </c>
      <c r="J65" s="461" t="s">
        <v>203</v>
      </c>
      <c r="K65" s="461" t="s">
        <v>204</v>
      </c>
      <c r="L65" s="461" t="s">
        <v>205</v>
      </c>
      <c r="M65" s="461" t="s">
        <v>206</v>
      </c>
      <c r="N65" s="467" t="s">
        <v>207</v>
      </c>
      <c r="O65" s="456" t="s">
        <v>208</v>
      </c>
      <c r="P65" s="457"/>
    </row>
    <row r="66" spans="2:16" ht="16.5" thickBot="1">
      <c r="B66" s="466"/>
      <c r="C66" s="462"/>
      <c r="D66" s="462"/>
      <c r="E66" s="462"/>
      <c r="F66" s="462"/>
      <c r="G66" s="462"/>
      <c r="H66" s="462"/>
      <c r="I66" s="462"/>
      <c r="J66" s="462"/>
      <c r="K66" s="462"/>
      <c r="L66" s="462"/>
      <c r="M66" s="462"/>
      <c r="N66" s="462"/>
      <c r="O66" s="145" t="s">
        <v>209</v>
      </c>
      <c r="P66" s="30" t="s">
        <v>210</v>
      </c>
    </row>
    <row r="67" spans="2:16" ht="15">
      <c r="B67" s="148" t="s">
        <v>211</v>
      </c>
      <c r="C67" s="146">
        <v>31</v>
      </c>
      <c r="D67" s="8">
        <v>28</v>
      </c>
      <c r="E67" s="8">
        <v>31</v>
      </c>
      <c r="F67" s="8">
        <v>20</v>
      </c>
      <c r="G67" s="8">
        <v>21</v>
      </c>
      <c r="H67" s="8">
        <v>10</v>
      </c>
      <c r="I67" s="168">
        <f>SUM(C67:G67)</f>
        <v>131</v>
      </c>
      <c r="J67" s="8">
        <v>20</v>
      </c>
      <c r="K67" s="8">
        <v>26</v>
      </c>
      <c r="L67" s="8">
        <v>30</v>
      </c>
      <c r="M67" s="8">
        <v>31</v>
      </c>
      <c r="N67" s="168">
        <f>SUM(J67:M67)</f>
        <v>107</v>
      </c>
      <c r="O67" s="167">
        <f>SUM(C67:H67,J67:M67)</f>
        <v>248</v>
      </c>
      <c r="P67" s="169">
        <f>I67+N67</f>
        <v>238</v>
      </c>
    </row>
    <row r="68" spans="2:16" ht="19.5">
      <c r="B68" s="149" t="s">
        <v>485</v>
      </c>
      <c r="C68" s="147">
        <v>1.9</v>
      </c>
      <c r="D68" s="10">
        <v>0.8</v>
      </c>
      <c r="E68" s="10">
        <v>0.6</v>
      </c>
      <c r="F68" s="10">
        <v>5.9</v>
      </c>
      <c r="G68" s="10">
        <v>10.8</v>
      </c>
      <c r="H68" s="10">
        <v>12</v>
      </c>
      <c r="I68" s="153">
        <f>(C67*C68+D67*D68+E67*E68+F67*F68+G67*G68)/I67</f>
        <v>3.3946564885496184</v>
      </c>
      <c r="J68" s="10">
        <v>10.4</v>
      </c>
      <c r="K68" s="95">
        <v>9.1</v>
      </c>
      <c r="L68" s="95">
        <v>4.9000000000000004</v>
      </c>
      <c r="M68" s="95">
        <v>1.6</v>
      </c>
      <c r="N68" s="153">
        <f>(J67*J68+K67*K68+L67*L68+M67*M68)/N67</f>
        <v>5.9925233644859821</v>
      </c>
      <c r="O68" s="154">
        <f>(C68*C67+D68*D67+E68*E67+F68*F67+G68*G67+H68*H67+J68*J67+K68*K67+L68*L67+M68*M67)/O67</f>
        <v>4.8625000000000007</v>
      </c>
      <c r="P68" s="161">
        <f>(I68*I67+N68*N67)/P67</f>
        <v>4.5626050420168074</v>
      </c>
    </row>
    <row r="69" spans="2:16" ht="19.5">
      <c r="B69" s="149" t="s">
        <v>212</v>
      </c>
      <c r="C69" s="13">
        <v>344</v>
      </c>
      <c r="D69" s="12">
        <v>342</v>
      </c>
      <c r="E69" s="12">
        <v>384</v>
      </c>
      <c r="F69" s="12">
        <v>142</v>
      </c>
      <c r="G69" s="12">
        <v>46</v>
      </c>
      <c r="H69" s="12">
        <v>13</v>
      </c>
      <c r="I69" s="155">
        <f>SUM(C69:G69)</f>
        <v>1258</v>
      </c>
      <c r="J69" s="12">
        <v>51</v>
      </c>
      <c r="K69" s="12">
        <v>101</v>
      </c>
      <c r="L69" s="12">
        <v>243</v>
      </c>
      <c r="M69" s="12">
        <v>353</v>
      </c>
      <c r="N69" s="155">
        <f>SUM(J69:M69)</f>
        <v>748</v>
      </c>
      <c r="O69" s="156">
        <f>O67*(13-O68)</f>
        <v>2018.1</v>
      </c>
      <c r="P69" s="162">
        <f>P67*(13-P68)</f>
        <v>2008.1</v>
      </c>
    </row>
    <row r="70" spans="2:16" ht="19.5">
      <c r="B70" s="149" t="s">
        <v>213</v>
      </c>
      <c r="C70" s="13">
        <v>468</v>
      </c>
      <c r="D70" s="12">
        <v>454</v>
      </c>
      <c r="E70" s="12">
        <v>508</v>
      </c>
      <c r="F70" s="12">
        <v>222</v>
      </c>
      <c r="G70" s="12">
        <v>130</v>
      </c>
      <c r="H70" s="12">
        <v>53</v>
      </c>
      <c r="I70" s="155">
        <f>SUM(C70:G70)</f>
        <v>1782</v>
      </c>
      <c r="J70" s="12">
        <v>131</v>
      </c>
      <c r="K70" s="12">
        <v>205</v>
      </c>
      <c r="L70" s="12">
        <v>363</v>
      </c>
      <c r="M70" s="12">
        <v>477</v>
      </c>
      <c r="N70" s="155">
        <f>SUM(J70:M70)</f>
        <v>1176</v>
      </c>
      <c r="O70" s="156">
        <f>O67*(17-O68)</f>
        <v>3010.1</v>
      </c>
      <c r="P70" s="162">
        <f>P67*(17-P68)</f>
        <v>2960.1</v>
      </c>
    </row>
    <row r="71" spans="2:16" ht="19.5">
      <c r="B71" s="149" t="s">
        <v>214</v>
      </c>
      <c r="C71" s="17">
        <v>499</v>
      </c>
      <c r="D71" s="16">
        <v>482</v>
      </c>
      <c r="E71" s="16">
        <v>539</v>
      </c>
      <c r="F71" s="16">
        <v>242</v>
      </c>
      <c r="G71" s="16">
        <v>151</v>
      </c>
      <c r="H71" s="16">
        <v>63</v>
      </c>
      <c r="I71" s="155">
        <f>SUM(C71:G71)</f>
        <v>1913</v>
      </c>
      <c r="J71" s="16">
        <v>151</v>
      </c>
      <c r="K71" s="16">
        <v>231</v>
      </c>
      <c r="L71" s="16">
        <v>393</v>
      </c>
      <c r="M71" s="16">
        <v>508</v>
      </c>
      <c r="N71" s="155">
        <f>SUM(J71:M71)</f>
        <v>1283</v>
      </c>
      <c r="O71" s="157">
        <f>O67*(18-O68)</f>
        <v>3258.1</v>
      </c>
      <c r="P71" s="163">
        <f>P67*(18-P68)</f>
        <v>3198.1</v>
      </c>
    </row>
    <row r="72" spans="2:16" ht="20.25" thickBot="1">
      <c r="B72" s="347" t="s">
        <v>215</v>
      </c>
      <c r="C72" s="21">
        <v>530</v>
      </c>
      <c r="D72" s="20">
        <v>510</v>
      </c>
      <c r="E72" s="20">
        <v>570</v>
      </c>
      <c r="F72" s="20">
        <v>262</v>
      </c>
      <c r="G72" s="20">
        <v>172</v>
      </c>
      <c r="H72" s="20">
        <v>73</v>
      </c>
      <c r="I72" s="164">
        <f>SUM(C72:G72)</f>
        <v>2044</v>
      </c>
      <c r="J72" s="20">
        <v>171</v>
      </c>
      <c r="K72" s="20">
        <v>257</v>
      </c>
      <c r="L72" s="20">
        <v>423</v>
      </c>
      <c r="M72" s="20">
        <v>539</v>
      </c>
      <c r="N72" s="164">
        <f>SUM(J72:M72)</f>
        <v>1390</v>
      </c>
      <c r="O72" s="165">
        <f>O67*(19-O68)</f>
        <v>3506.1</v>
      </c>
      <c r="P72" s="166">
        <f>P67*(19-P68)</f>
        <v>3436.1</v>
      </c>
    </row>
    <row r="73" spans="2:16" ht="15.75" thickBot="1">
      <c r="B73" s="4"/>
      <c r="C73" s="4"/>
      <c r="D73" s="4"/>
      <c r="E73" s="4"/>
      <c r="F73" s="4"/>
      <c r="G73" s="4"/>
      <c r="H73" s="4"/>
      <c r="I73" s="4"/>
      <c r="J73" s="4"/>
      <c r="K73" s="4"/>
      <c r="L73" s="4"/>
      <c r="M73" s="4"/>
      <c r="N73" s="4"/>
      <c r="O73" s="4"/>
      <c r="P73" s="4"/>
    </row>
    <row r="74" spans="2:16" ht="24" thickBot="1">
      <c r="B74" s="473" t="s">
        <v>445</v>
      </c>
      <c r="C74" s="474"/>
      <c r="D74" s="474"/>
      <c r="E74" s="474"/>
      <c r="F74" s="474"/>
      <c r="G74" s="474"/>
      <c r="H74" s="474"/>
      <c r="I74" s="474"/>
      <c r="J74" s="474"/>
      <c r="K74" s="474"/>
      <c r="L74" s="470" t="s">
        <v>231</v>
      </c>
      <c r="M74" s="471"/>
      <c r="N74" s="471"/>
      <c r="O74" s="471"/>
      <c r="P74" s="472"/>
    </row>
    <row r="75" spans="2:16" ht="15.75">
      <c r="B75" s="465" t="s">
        <v>195</v>
      </c>
      <c r="C75" s="461" t="s">
        <v>196</v>
      </c>
      <c r="D75" s="461" t="s">
        <v>197</v>
      </c>
      <c r="E75" s="461" t="s">
        <v>198</v>
      </c>
      <c r="F75" s="461" t="s">
        <v>199</v>
      </c>
      <c r="G75" s="461" t="s">
        <v>200</v>
      </c>
      <c r="H75" s="461" t="s">
        <v>201</v>
      </c>
      <c r="I75" s="467" t="s">
        <v>202</v>
      </c>
      <c r="J75" s="461" t="s">
        <v>203</v>
      </c>
      <c r="K75" s="461" t="s">
        <v>204</v>
      </c>
      <c r="L75" s="461" t="s">
        <v>205</v>
      </c>
      <c r="M75" s="461" t="s">
        <v>206</v>
      </c>
      <c r="N75" s="467" t="s">
        <v>207</v>
      </c>
      <c r="O75" s="456" t="s">
        <v>208</v>
      </c>
      <c r="P75" s="457"/>
    </row>
    <row r="76" spans="2:16" ht="16.5" thickBot="1">
      <c r="B76" s="466"/>
      <c r="C76" s="462"/>
      <c r="D76" s="462"/>
      <c r="E76" s="462"/>
      <c r="F76" s="462"/>
      <c r="G76" s="462"/>
      <c r="H76" s="462"/>
      <c r="I76" s="462"/>
      <c r="J76" s="462"/>
      <c r="K76" s="462"/>
      <c r="L76" s="462"/>
      <c r="M76" s="462"/>
      <c r="N76" s="462"/>
      <c r="O76" s="145" t="s">
        <v>209</v>
      </c>
      <c r="P76" s="30" t="s">
        <v>210</v>
      </c>
    </row>
    <row r="77" spans="2:16" ht="15">
      <c r="B77" s="148" t="s">
        <v>211</v>
      </c>
      <c r="C77" s="146">
        <v>31</v>
      </c>
      <c r="D77" s="8">
        <v>28</v>
      </c>
      <c r="E77" s="8">
        <v>31</v>
      </c>
      <c r="F77" s="8">
        <v>25</v>
      </c>
      <c r="G77" s="8">
        <v>20</v>
      </c>
      <c r="H77" s="8">
        <v>5</v>
      </c>
      <c r="I77" s="168">
        <f>SUM(C77:G77)</f>
        <v>135</v>
      </c>
      <c r="J77" s="8">
        <v>10</v>
      </c>
      <c r="K77" s="8">
        <v>23</v>
      </c>
      <c r="L77" s="8">
        <v>30</v>
      </c>
      <c r="M77" s="8">
        <v>31</v>
      </c>
      <c r="N77" s="168">
        <f>SUM(J77:M77)</f>
        <v>94</v>
      </c>
      <c r="O77" s="167">
        <f>SUM(C77:H77,J77:M77)</f>
        <v>234</v>
      </c>
      <c r="P77" s="169">
        <f>I77+N77</f>
        <v>229</v>
      </c>
    </row>
    <row r="78" spans="2:16" ht="19.5">
      <c r="B78" s="149" t="s">
        <v>485</v>
      </c>
      <c r="C78" s="147">
        <v>0.7</v>
      </c>
      <c r="D78" s="10">
        <v>2.4</v>
      </c>
      <c r="E78" s="10">
        <v>6.5</v>
      </c>
      <c r="F78" s="10">
        <v>9.1999999999999993</v>
      </c>
      <c r="G78" s="10">
        <v>10.6</v>
      </c>
      <c r="H78" s="10">
        <v>13</v>
      </c>
      <c r="I78" s="153">
        <f>(C77*C78+D77*D78+E77*E78+F77*F78+G77*G78)/I77</f>
        <v>5.4251851851851853</v>
      </c>
      <c r="J78" s="10">
        <v>14.39</v>
      </c>
      <c r="K78" s="95">
        <v>10.141935483870967</v>
      </c>
      <c r="L78" s="95">
        <v>6.59</v>
      </c>
      <c r="M78" s="95">
        <v>1.5451612903225811</v>
      </c>
      <c r="N78" s="153">
        <f>(J77*J78+K77*K78+L77*L78+M77*M78)/N77</f>
        <v>6.6251544269045972</v>
      </c>
      <c r="O78" s="154">
        <f>(C78*C77+D78*D77+E78*E77+F78*F77+G78*G77+H78*H77+J78*J77+K78*K77+L78*L77+M78*M77)/O77</f>
        <v>6.0690791287565489</v>
      </c>
      <c r="P78" s="161">
        <f>(I78*I77+N78*N77)/P77</f>
        <v>5.9177489787293975</v>
      </c>
    </row>
    <row r="79" spans="2:16" ht="19.5">
      <c r="B79" s="149" t="s">
        <v>212</v>
      </c>
      <c r="C79" s="13">
        <v>381</v>
      </c>
      <c r="D79" s="12">
        <v>297</v>
      </c>
      <c r="E79" s="12">
        <v>202</v>
      </c>
      <c r="F79" s="12">
        <v>96</v>
      </c>
      <c r="G79" s="12">
        <v>47</v>
      </c>
      <c r="H79" s="12">
        <v>0</v>
      </c>
      <c r="I79" s="155">
        <f>SUM(C79:G79)</f>
        <v>1023</v>
      </c>
      <c r="J79" s="12">
        <f>J77*(13-J78)</f>
        <v>-13.900000000000006</v>
      </c>
      <c r="K79" s="12">
        <f>K77*(13-K78)</f>
        <v>65.735483870967769</v>
      </c>
      <c r="L79" s="12">
        <f>L77*(13-L78)</f>
        <v>192.3</v>
      </c>
      <c r="M79" s="12">
        <f>M77*(13-M78)</f>
        <v>355.1</v>
      </c>
      <c r="N79" s="155">
        <f>SUM(J79:M79)</f>
        <v>599.23548387096776</v>
      </c>
      <c r="O79" s="156">
        <f>O77*(13-O78)</f>
        <v>1621.8354838709677</v>
      </c>
      <c r="P79" s="162">
        <f>P77*(13-P78)</f>
        <v>1621.8354838709679</v>
      </c>
    </row>
    <row r="80" spans="2:16" ht="19.5">
      <c r="B80" s="149" t="s">
        <v>213</v>
      </c>
      <c r="C80" s="13">
        <v>505</v>
      </c>
      <c r="D80" s="12">
        <v>409</v>
      </c>
      <c r="E80" s="12">
        <v>326</v>
      </c>
      <c r="F80" s="12">
        <v>196</v>
      </c>
      <c r="G80" s="12">
        <v>127</v>
      </c>
      <c r="H80" s="12">
        <v>21</v>
      </c>
      <c r="I80" s="155">
        <f>SUM(C80:G80)</f>
        <v>1563</v>
      </c>
      <c r="J80" s="12">
        <f>J77*(17-J78)</f>
        <v>26.099999999999994</v>
      </c>
      <c r="K80" s="12">
        <f>K77*(17-K78)</f>
        <v>157.73548387096776</v>
      </c>
      <c r="L80" s="12">
        <f>L77*(17-L78)</f>
        <v>312.3</v>
      </c>
      <c r="M80" s="12">
        <f>M77*(17-M78)</f>
        <v>479.1</v>
      </c>
      <c r="N80" s="155">
        <f>SUM(J80:M80)</f>
        <v>975.23548387096776</v>
      </c>
      <c r="O80" s="156">
        <f>O77*(17-O78)</f>
        <v>2557.8354838709674</v>
      </c>
      <c r="P80" s="162">
        <f>P77*(17-P78)</f>
        <v>2537.8354838709679</v>
      </c>
    </row>
    <row r="81" spans="2:16" ht="19.5">
      <c r="B81" s="149" t="s">
        <v>214</v>
      </c>
      <c r="C81" s="17">
        <v>536</v>
      </c>
      <c r="D81" s="16">
        <v>437</v>
      </c>
      <c r="E81" s="16">
        <v>357</v>
      </c>
      <c r="F81" s="16">
        <v>221</v>
      </c>
      <c r="G81" s="16">
        <v>147</v>
      </c>
      <c r="H81" s="16">
        <v>26</v>
      </c>
      <c r="I81" s="155">
        <f>SUM(C81:G81)</f>
        <v>1698</v>
      </c>
      <c r="J81" s="16">
        <f>J77*(18-J78)</f>
        <v>36.099999999999994</v>
      </c>
      <c r="K81" s="16">
        <f>K77*(18-K78)</f>
        <v>180.73548387096776</v>
      </c>
      <c r="L81" s="16">
        <f>L77*(18-L78)</f>
        <v>342.3</v>
      </c>
      <c r="M81" s="16">
        <f>M77*(18-M78)</f>
        <v>510.09999999999997</v>
      </c>
      <c r="N81" s="155">
        <f>SUM(J81:M81)</f>
        <v>1069.2354838709678</v>
      </c>
      <c r="O81" s="157">
        <f>O77*(18-O78)</f>
        <v>2791.8354838709674</v>
      </c>
      <c r="P81" s="163">
        <f>P77*(18-P78)</f>
        <v>2766.8354838709679</v>
      </c>
    </row>
    <row r="82" spans="2:16" ht="20.25" thickBot="1">
      <c r="B82" s="347" t="s">
        <v>215</v>
      </c>
      <c r="C82" s="21">
        <v>567</v>
      </c>
      <c r="D82" s="20">
        <v>465</v>
      </c>
      <c r="E82" s="20">
        <v>388</v>
      </c>
      <c r="F82" s="20">
        <v>246</v>
      </c>
      <c r="G82" s="20">
        <v>167</v>
      </c>
      <c r="H82" s="20">
        <v>31</v>
      </c>
      <c r="I82" s="164">
        <f>SUM(C82:G82)</f>
        <v>1833</v>
      </c>
      <c r="J82" s="20">
        <f>J77*(19-J78)</f>
        <v>46.099999999999994</v>
      </c>
      <c r="K82" s="20">
        <f>K77*(19-K78)</f>
        <v>203.73548387096776</v>
      </c>
      <c r="L82" s="20">
        <f>L77*(19-L78)</f>
        <v>372.3</v>
      </c>
      <c r="M82" s="20">
        <f>M77*(19-M78)</f>
        <v>541.09999999999991</v>
      </c>
      <c r="N82" s="164">
        <f>SUM(J82:M82)</f>
        <v>1163.2354838709675</v>
      </c>
      <c r="O82" s="165">
        <f>O77*(19-O78)</f>
        <v>3025.8354838709674</v>
      </c>
      <c r="P82" s="166">
        <f>P77*(19-P78)</f>
        <v>2995.8354838709679</v>
      </c>
    </row>
    <row r="83" spans="2:16" ht="15.75" thickBot="1">
      <c r="B83" s="24"/>
      <c r="C83" s="25"/>
      <c r="D83" s="25"/>
      <c r="E83" s="25"/>
      <c r="F83" s="25"/>
      <c r="G83" s="25"/>
      <c r="H83" s="25"/>
      <c r="I83" s="26"/>
      <c r="J83" s="25"/>
      <c r="K83" s="25"/>
      <c r="L83" s="25"/>
      <c r="M83" s="25"/>
      <c r="N83" s="26"/>
      <c r="O83" s="27"/>
      <c r="P83" s="27"/>
    </row>
    <row r="84" spans="2:16" ht="24" thickBot="1">
      <c r="B84" s="473" t="s">
        <v>446</v>
      </c>
      <c r="C84" s="474"/>
      <c r="D84" s="474"/>
      <c r="E84" s="474"/>
      <c r="F84" s="474"/>
      <c r="G84" s="474"/>
      <c r="H84" s="474"/>
      <c r="I84" s="474"/>
      <c r="J84" s="474"/>
      <c r="K84" s="474"/>
      <c r="L84" s="470" t="s">
        <v>145</v>
      </c>
      <c r="M84" s="471"/>
      <c r="N84" s="471"/>
      <c r="O84" s="471"/>
      <c r="P84" s="472"/>
    </row>
    <row r="85" spans="2:16" ht="15.75">
      <c r="B85" s="465" t="s">
        <v>195</v>
      </c>
      <c r="C85" s="461" t="s">
        <v>196</v>
      </c>
      <c r="D85" s="461" t="s">
        <v>197</v>
      </c>
      <c r="E85" s="461" t="s">
        <v>198</v>
      </c>
      <c r="F85" s="461" t="s">
        <v>199</v>
      </c>
      <c r="G85" s="461" t="s">
        <v>200</v>
      </c>
      <c r="H85" s="461" t="s">
        <v>201</v>
      </c>
      <c r="I85" s="467" t="s">
        <v>202</v>
      </c>
      <c r="J85" s="461" t="s">
        <v>203</v>
      </c>
      <c r="K85" s="461" t="s">
        <v>204</v>
      </c>
      <c r="L85" s="461" t="s">
        <v>205</v>
      </c>
      <c r="M85" s="461" t="s">
        <v>206</v>
      </c>
      <c r="N85" s="467" t="s">
        <v>207</v>
      </c>
      <c r="O85" s="456" t="s">
        <v>208</v>
      </c>
      <c r="P85" s="457"/>
    </row>
    <row r="86" spans="2:16" ht="16.5" thickBot="1">
      <c r="B86" s="466"/>
      <c r="C86" s="462"/>
      <c r="D86" s="462"/>
      <c r="E86" s="462"/>
      <c r="F86" s="462"/>
      <c r="G86" s="462"/>
      <c r="H86" s="462"/>
      <c r="I86" s="462"/>
      <c r="J86" s="462"/>
      <c r="K86" s="462"/>
      <c r="L86" s="462"/>
      <c r="M86" s="462"/>
      <c r="N86" s="462"/>
      <c r="O86" s="145" t="s">
        <v>209</v>
      </c>
      <c r="P86" s="30" t="s">
        <v>210</v>
      </c>
    </row>
    <row r="87" spans="2:16" ht="15">
      <c r="B87" s="148" t="s">
        <v>211</v>
      </c>
      <c r="C87" s="146">
        <v>31</v>
      </c>
      <c r="D87" s="8">
        <v>31</v>
      </c>
      <c r="E87" s="8">
        <v>31</v>
      </c>
      <c r="F87" s="8">
        <v>26</v>
      </c>
      <c r="G87" s="8">
        <v>16</v>
      </c>
      <c r="H87" s="8">
        <v>8</v>
      </c>
      <c r="I87" s="168">
        <f>SUM(C87:G87)</f>
        <v>135</v>
      </c>
      <c r="J87" s="8"/>
      <c r="K87" s="8"/>
      <c r="L87" s="8"/>
      <c r="M87" s="8"/>
      <c r="N87" s="168">
        <f>SUM(J87:M87)</f>
        <v>0</v>
      </c>
      <c r="O87" s="167">
        <f>SUM(C87:H87,J87:M87)</f>
        <v>143</v>
      </c>
      <c r="P87" s="169">
        <f>I87+N87</f>
        <v>135</v>
      </c>
    </row>
    <row r="88" spans="2:16" ht="19.5">
      <c r="B88" s="149" t="s">
        <v>485</v>
      </c>
      <c r="C88" s="147">
        <v>0.90645161290322562</v>
      </c>
      <c r="D88" s="10">
        <v>0.36071428571428565</v>
      </c>
      <c r="E88" s="10">
        <v>4.3064516129032269</v>
      </c>
      <c r="F88" s="10">
        <v>8.206666666666667</v>
      </c>
      <c r="G88" s="10">
        <v>12.7</v>
      </c>
      <c r="H88" s="10">
        <v>16.63666666666667</v>
      </c>
      <c r="I88" s="153">
        <f>(C87*C88+D87*D88+E87*E88+F87*F88+G87*G88)/I87</f>
        <v>4.3655961199294531</v>
      </c>
      <c r="J88" s="10"/>
      <c r="K88" s="95"/>
      <c r="L88" s="95"/>
      <c r="M88" s="95"/>
      <c r="N88" s="153"/>
      <c r="O88" s="154">
        <f>(C88*C87+D88*D87+E88*E87+F88*F87+G88*G87+H88*H87+J88*J87+K88*K87+L88*L87+M88*M87)/O87</f>
        <v>5.0520895770895766</v>
      </c>
      <c r="P88" s="161">
        <f>(I88*I87+N88*N87)/P87</f>
        <v>4.3655961199294531</v>
      </c>
    </row>
    <row r="89" spans="2:16" ht="19.5">
      <c r="B89" s="149" t="s">
        <v>212</v>
      </c>
      <c r="C89" s="13">
        <f t="shared" ref="C89:H89" si="4">C87*(13-C88)</f>
        <v>374.9</v>
      </c>
      <c r="D89" s="12">
        <f t="shared" si="4"/>
        <v>391.81785714285712</v>
      </c>
      <c r="E89" s="12">
        <f t="shared" si="4"/>
        <v>269.49999999999994</v>
      </c>
      <c r="F89" s="12">
        <f t="shared" si="4"/>
        <v>124.62666666666667</v>
      </c>
      <c r="G89" s="12">
        <f t="shared" si="4"/>
        <v>4.8000000000000114</v>
      </c>
      <c r="H89" s="12">
        <f t="shared" si="4"/>
        <v>-29.093333333333362</v>
      </c>
      <c r="I89" s="155">
        <f>SUM(C89:G89)</f>
        <v>1165.6445238095237</v>
      </c>
      <c r="J89" s="12">
        <f>J87*(13-J88)</f>
        <v>0</v>
      </c>
      <c r="K89" s="12">
        <f>K87*(13-K88)</f>
        <v>0</v>
      </c>
      <c r="L89" s="12">
        <f>L87*(13-L88)</f>
        <v>0</v>
      </c>
      <c r="M89" s="12">
        <f>M87*(13-M88)</f>
        <v>0</v>
      </c>
      <c r="N89" s="155">
        <f>SUM(J89:M89)</f>
        <v>0</v>
      </c>
      <c r="O89" s="156">
        <f>O87*(13-O88)</f>
        <v>1136.5511904761906</v>
      </c>
      <c r="P89" s="162">
        <f>P87*(13-P88)</f>
        <v>1165.6445238095239</v>
      </c>
    </row>
    <row r="90" spans="2:16" ht="19.5">
      <c r="B90" s="149" t="s">
        <v>213</v>
      </c>
      <c r="C90" s="13">
        <f t="shared" ref="C90:H90" si="5">C87*(17-C88)</f>
        <v>498.9</v>
      </c>
      <c r="D90" s="12">
        <f t="shared" si="5"/>
        <v>515.81785714285718</v>
      </c>
      <c r="E90" s="12">
        <f t="shared" si="5"/>
        <v>393.49999999999994</v>
      </c>
      <c r="F90" s="12">
        <f t="shared" si="5"/>
        <v>228.62666666666667</v>
      </c>
      <c r="G90" s="12">
        <f t="shared" si="5"/>
        <v>68.800000000000011</v>
      </c>
      <c r="H90" s="12">
        <f t="shared" si="5"/>
        <v>2.9066666666666379</v>
      </c>
      <c r="I90" s="155">
        <f>SUM(C90:G90)</f>
        <v>1705.6445238095237</v>
      </c>
      <c r="J90" s="12">
        <f>J87*(17-J88)</f>
        <v>0</v>
      </c>
      <c r="K90" s="12">
        <f>K87*(17-K88)</f>
        <v>0</v>
      </c>
      <c r="L90" s="12">
        <f>L87*(17-L88)</f>
        <v>0</v>
      </c>
      <c r="M90" s="12">
        <f>M87*(17-M88)</f>
        <v>0</v>
      </c>
      <c r="N90" s="155">
        <f>SUM(J90:M90)</f>
        <v>0</v>
      </c>
      <c r="O90" s="156">
        <f>O87*(17-O88)</f>
        <v>1708.5511904761906</v>
      </c>
      <c r="P90" s="162">
        <f>P87*(17-P88)</f>
        <v>1705.6445238095239</v>
      </c>
    </row>
    <row r="91" spans="2:16" ht="19.5">
      <c r="B91" s="149" t="s">
        <v>214</v>
      </c>
      <c r="C91" s="17">
        <f t="shared" ref="C91:H91" si="6">C87*(18-C88)</f>
        <v>529.9</v>
      </c>
      <c r="D91" s="16">
        <f t="shared" si="6"/>
        <v>546.81785714285718</v>
      </c>
      <c r="E91" s="16">
        <f t="shared" si="6"/>
        <v>424.49999999999994</v>
      </c>
      <c r="F91" s="16">
        <f t="shared" si="6"/>
        <v>254.62666666666667</v>
      </c>
      <c r="G91" s="16">
        <f t="shared" si="6"/>
        <v>84.800000000000011</v>
      </c>
      <c r="H91" s="16">
        <f t="shared" si="6"/>
        <v>10.906666666666638</v>
      </c>
      <c r="I91" s="155">
        <f>SUM(C91:G91)</f>
        <v>1840.6445238095237</v>
      </c>
      <c r="J91" s="16">
        <f>J87*(18-J88)</f>
        <v>0</v>
      </c>
      <c r="K91" s="16">
        <f>K87*(18-K88)</f>
        <v>0</v>
      </c>
      <c r="L91" s="16">
        <f>L87*(18-L88)</f>
        <v>0</v>
      </c>
      <c r="M91" s="16">
        <f>M87*(18-M88)</f>
        <v>0</v>
      </c>
      <c r="N91" s="155">
        <f>SUM(J91:M91)</f>
        <v>0</v>
      </c>
      <c r="O91" s="157">
        <f>O87*(18-O88)</f>
        <v>1851.5511904761906</v>
      </c>
      <c r="P91" s="163">
        <f>P87*(18-P88)</f>
        <v>1840.6445238095239</v>
      </c>
    </row>
    <row r="92" spans="2:16" ht="20.25" thickBot="1">
      <c r="B92" s="347" t="s">
        <v>215</v>
      </c>
      <c r="C92" s="21">
        <f t="shared" ref="C92:H92" si="7">C87*(19-C88)</f>
        <v>560.9</v>
      </c>
      <c r="D92" s="20">
        <f t="shared" si="7"/>
        <v>577.81785714285718</v>
      </c>
      <c r="E92" s="20">
        <f t="shared" si="7"/>
        <v>455.49999999999994</v>
      </c>
      <c r="F92" s="20">
        <f t="shared" si="7"/>
        <v>280.62666666666667</v>
      </c>
      <c r="G92" s="20">
        <f t="shared" si="7"/>
        <v>100.80000000000001</v>
      </c>
      <c r="H92" s="20">
        <f t="shared" si="7"/>
        <v>18.906666666666638</v>
      </c>
      <c r="I92" s="164">
        <f>SUM(C92:G92)</f>
        <v>1975.6445238095237</v>
      </c>
      <c r="J92" s="20">
        <f>J87*(19-J88)</f>
        <v>0</v>
      </c>
      <c r="K92" s="20">
        <f>K87*(19-K88)</f>
        <v>0</v>
      </c>
      <c r="L92" s="20">
        <f>L87*(19-L88)</f>
        <v>0</v>
      </c>
      <c r="M92" s="20">
        <f>M87*(19-M88)</f>
        <v>0</v>
      </c>
      <c r="N92" s="164">
        <f>SUM(J92:M92)</f>
        <v>0</v>
      </c>
      <c r="O92" s="165">
        <f>O87*(19-O88)</f>
        <v>1994.5511904761906</v>
      </c>
      <c r="P92" s="166">
        <f>P87*(19-P88)</f>
        <v>1975.6445238095239</v>
      </c>
    </row>
    <row r="93" spans="2:16" ht="15.75" thickBot="1">
      <c r="B93" s="4"/>
      <c r="C93" s="4"/>
      <c r="D93" s="4"/>
      <c r="E93" s="4"/>
      <c r="F93" s="4"/>
      <c r="G93" s="4"/>
      <c r="H93" s="4"/>
      <c r="I93" s="4"/>
      <c r="J93" s="4"/>
      <c r="K93" s="4"/>
      <c r="L93" s="4"/>
      <c r="M93" s="4"/>
      <c r="N93" s="4"/>
      <c r="O93" s="4"/>
      <c r="P93" s="4"/>
    </row>
    <row r="94" spans="2:16" ht="24" thickBot="1">
      <c r="B94" s="473" t="s">
        <v>447</v>
      </c>
      <c r="C94" s="474"/>
      <c r="D94" s="474"/>
      <c r="E94" s="474"/>
      <c r="F94" s="474"/>
      <c r="G94" s="474"/>
      <c r="H94" s="474"/>
      <c r="I94" s="474"/>
      <c r="J94" s="474"/>
      <c r="K94" s="474"/>
      <c r="L94" s="468" t="s">
        <v>233</v>
      </c>
      <c r="M94" s="468"/>
      <c r="N94" s="468"/>
      <c r="O94" s="468"/>
      <c r="P94" s="469"/>
    </row>
    <row r="95" spans="2:16" ht="15.75">
      <c r="B95" s="465" t="s">
        <v>195</v>
      </c>
      <c r="C95" s="461" t="s">
        <v>196</v>
      </c>
      <c r="D95" s="461" t="s">
        <v>197</v>
      </c>
      <c r="E95" s="461" t="s">
        <v>198</v>
      </c>
      <c r="F95" s="461" t="s">
        <v>199</v>
      </c>
      <c r="G95" s="461" t="s">
        <v>200</v>
      </c>
      <c r="H95" s="461" t="s">
        <v>201</v>
      </c>
      <c r="I95" s="467" t="s">
        <v>202</v>
      </c>
      <c r="J95" s="461" t="s">
        <v>203</v>
      </c>
      <c r="K95" s="461" t="s">
        <v>204</v>
      </c>
      <c r="L95" s="461" t="s">
        <v>205</v>
      </c>
      <c r="M95" s="461" t="s">
        <v>206</v>
      </c>
      <c r="N95" s="467" t="s">
        <v>207</v>
      </c>
      <c r="O95" s="456" t="s">
        <v>208</v>
      </c>
      <c r="P95" s="457"/>
    </row>
    <row r="96" spans="2:16" ht="30.75" thickBot="1">
      <c r="B96" s="466"/>
      <c r="C96" s="462"/>
      <c r="D96" s="462"/>
      <c r="E96" s="462"/>
      <c r="F96" s="462"/>
      <c r="G96" s="462"/>
      <c r="H96" s="462"/>
      <c r="I96" s="462"/>
      <c r="J96" s="462"/>
      <c r="K96" s="462"/>
      <c r="L96" s="462"/>
      <c r="M96" s="462"/>
      <c r="N96" s="462"/>
      <c r="O96" s="145" t="s">
        <v>234</v>
      </c>
      <c r="P96" s="30" t="s">
        <v>235</v>
      </c>
    </row>
    <row r="97" spans="2:16" ht="15">
      <c r="B97" s="148" t="s">
        <v>211</v>
      </c>
      <c r="C97" s="146">
        <v>31</v>
      </c>
      <c r="D97" s="8">
        <v>28</v>
      </c>
      <c r="E97" s="8">
        <v>31</v>
      </c>
      <c r="F97" s="8">
        <v>30</v>
      </c>
      <c r="G97" s="8">
        <v>25</v>
      </c>
      <c r="H97" s="8">
        <v>0</v>
      </c>
      <c r="I97" s="168">
        <f>SUM(C97:H97)</f>
        <v>145</v>
      </c>
      <c r="J97" s="8">
        <v>20</v>
      </c>
      <c r="K97" s="8">
        <v>31</v>
      </c>
      <c r="L97" s="8">
        <v>30</v>
      </c>
      <c r="M97" s="8">
        <v>31</v>
      </c>
      <c r="N97" s="168">
        <f>SUM(J97:M97)</f>
        <v>112</v>
      </c>
      <c r="O97" s="167">
        <f>SUM(C97:H97,J97:M97)</f>
        <v>257</v>
      </c>
      <c r="P97" s="169">
        <f>I97+N97</f>
        <v>257</v>
      </c>
    </row>
    <row r="98" spans="2:16" ht="19.5">
      <c r="B98" s="149" t="s">
        <v>485</v>
      </c>
      <c r="C98" s="147">
        <v>-2.7</v>
      </c>
      <c r="D98" s="10">
        <v>-1.7</v>
      </c>
      <c r="E98" s="10">
        <v>2.2999999999999998</v>
      </c>
      <c r="F98" s="10">
        <v>7.7</v>
      </c>
      <c r="G98" s="10">
        <v>11.5</v>
      </c>
      <c r="H98" s="10">
        <v>0</v>
      </c>
      <c r="I98" s="153">
        <f>(C97*C98+D97*D98+E97*E98+F97*F98+G97*G98)/I97</f>
        <v>3.1620689655172414</v>
      </c>
      <c r="J98" s="10">
        <v>12</v>
      </c>
      <c r="K98" s="95">
        <v>8.1999999999999993</v>
      </c>
      <c r="L98" s="95">
        <v>3.4</v>
      </c>
      <c r="M98" s="95">
        <v>-0.6</v>
      </c>
      <c r="N98" s="153">
        <f>(J97*J98+K97*K98+L97*L98+M97*M98)/N97</f>
        <v>5.1571428571428575</v>
      </c>
      <c r="O98" s="154">
        <f>(C98*C97+D98*D97+E98*E97+F98*F97+G98*G97+H98*H97+J98*J97+K98*K97+L98*L97+M98*M97)/O97</f>
        <v>4.0315175097276272</v>
      </c>
      <c r="P98" s="161">
        <f>(I98*I97+N98*N97)/P97</f>
        <v>4.0315175097276263</v>
      </c>
    </row>
    <row r="99" spans="2:16" ht="19.5">
      <c r="B99" s="149" t="s">
        <v>212</v>
      </c>
      <c r="C99" s="13">
        <f t="shared" ref="C99:H99" si="8">C97*(13-C98)</f>
        <v>486.7</v>
      </c>
      <c r="D99" s="12">
        <f t="shared" si="8"/>
        <v>411.59999999999997</v>
      </c>
      <c r="E99" s="12">
        <f t="shared" si="8"/>
        <v>331.7</v>
      </c>
      <c r="F99" s="12">
        <f t="shared" si="8"/>
        <v>159</v>
      </c>
      <c r="G99" s="12">
        <f t="shared" si="8"/>
        <v>37.5</v>
      </c>
      <c r="H99" s="12">
        <f t="shared" si="8"/>
        <v>0</v>
      </c>
      <c r="I99" s="155">
        <f>SUM(C99:G99)</f>
        <v>1426.5</v>
      </c>
      <c r="J99" s="12">
        <f>J97*(13-J98)</f>
        <v>20</v>
      </c>
      <c r="K99" s="12">
        <f>K97*(13-K98)</f>
        <v>148.80000000000001</v>
      </c>
      <c r="L99" s="12">
        <f>L97*(13-L98)</f>
        <v>288</v>
      </c>
      <c r="M99" s="12">
        <f>M97*(13-M98)</f>
        <v>421.59999999999997</v>
      </c>
      <c r="N99" s="155">
        <f>SUM(J99:M99)</f>
        <v>878.4</v>
      </c>
      <c r="O99" s="156">
        <f>O97*(13-O98)</f>
        <v>2304.8999999999996</v>
      </c>
      <c r="P99" s="162">
        <f>P97*(13-P98)</f>
        <v>2304.9</v>
      </c>
    </row>
    <row r="100" spans="2:16" ht="19.5">
      <c r="B100" s="149" t="s">
        <v>213</v>
      </c>
      <c r="C100" s="13">
        <f t="shared" ref="C100:H100" si="9">C97*(17-C98)</f>
        <v>610.69999999999993</v>
      </c>
      <c r="D100" s="12">
        <f t="shared" si="9"/>
        <v>523.6</v>
      </c>
      <c r="E100" s="12">
        <f t="shared" si="9"/>
        <v>455.7</v>
      </c>
      <c r="F100" s="12">
        <f t="shared" si="9"/>
        <v>279</v>
      </c>
      <c r="G100" s="12">
        <f t="shared" si="9"/>
        <v>137.5</v>
      </c>
      <c r="H100" s="12">
        <f t="shared" si="9"/>
        <v>0</v>
      </c>
      <c r="I100" s="155">
        <f>SUM(C100:G100)</f>
        <v>2006.5</v>
      </c>
      <c r="J100" s="12">
        <f>J97*(17-J98)</f>
        <v>100</v>
      </c>
      <c r="K100" s="12">
        <f>K97*(17-K98)</f>
        <v>272.8</v>
      </c>
      <c r="L100" s="12">
        <f>L97*(17-L98)</f>
        <v>408</v>
      </c>
      <c r="M100" s="12">
        <f>M97*(17-M98)</f>
        <v>545.6</v>
      </c>
      <c r="N100" s="155">
        <f>SUM(J100:M100)</f>
        <v>1326.4</v>
      </c>
      <c r="O100" s="156">
        <f>O97*(17-O98)</f>
        <v>3332.8999999999996</v>
      </c>
      <c r="P100" s="162">
        <f>P97*(17-P98)</f>
        <v>3332.9</v>
      </c>
    </row>
    <row r="101" spans="2:16" ht="19.5">
      <c r="B101" s="149" t="s">
        <v>214</v>
      </c>
      <c r="C101" s="17">
        <f t="shared" ref="C101:H101" si="10">C97*(18-C98)</f>
        <v>641.69999999999993</v>
      </c>
      <c r="D101" s="16">
        <f t="shared" si="10"/>
        <v>551.6</v>
      </c>
      <c r="E101" s="16">
        <f t="shared" si="10"/>
        <v>486.7</v>
      </c>
      <c r="F101" s="16">
        <f t="shared" si="10"/>
        <v>309</v>
      </c>
      <c r="G101" s="16">
        <f t="shared" si="10"/>
        <v>162.5</v>
      </c>
      <c r="H101" s="16">
        <f t="shared" si="10"/>
        <v>0</v>
      </c>
      <c r="I101" s="155">
        <f>SUM(C101:G101)</f>
        <v>2151.5</v>
      </c>
      <c r="J101" s="16">
        <f>J97*(18-J98)</f>
        <v>120</v>
      </c>
      <c r="K101" s="16">
        <f>K97*(18-K98)</f>
        <v>303.8</v>
      </c>
      <c r="L101" s="16">
        <f>L97*(18-L98)</f>
        <v>438</v>
      </c>
      <c r="M101" s="16">
        <f>M97*(18-M98)</f>
        <v>576.6</v>
      </c>
      <c r="N101" s="155">
        <f>SUM(J101:M101)</f>
        <v>1438.4</v>
      </c>
      <c r="O101" s="157">
        <f>O97*(18-O98)</f>
        <v>3589.8999999999996</v>
      </c>
      <c r="P101" s="163">
        <f>P97*(18-P98)</f>
        <v>3589.9</v>
      </c>
    </row>
    <row r="102" spans="2:16" ht="20.25" thickBot="1">
      <c r="B102" s="347" t="s">
        <v>215</v>
      </c>
      <c r="C102" s="21">
        <f t="shared" ref="C102:H102" si="11">C97*(19-C98)</f>
        <v>672.69999999999993</v>
      </c>
      <c r="D102" s="20">
        <f t="shared" si="11"/>
        <v>579.6</v>
      </c>
      <c r="E102" s="20">
        <f t="shared" si="11"/>
        <v>517.69999999999993</v>
      </c>
      <c r="F102" s="20">
        <f t="shared" si="11"/>
        <v>339</v>
      </c>
      <c r="G102" s="20">
        <f t="shared" si="11"/>
        <v>187.5</v>
      </c>
      <c r="H102" s="20">
        <f t="shared" si="11"/>
        <v>0</v>
      </c>
      <c r="I102" s="164">
        <f>SUM(C102:G102)</f>
        <v>2296.5</v>
      </c>
      <c r="J102" s="20">
        <f>J97*(19-J98)</f>
        <v>140</v>
      </c>
      <c r="K102" s="20">
        <f>K97*(19-K98)</f>
        <v>334.8</v>
      </c>
      <c r="L102" s="20">
        <f>L97*(19-L98)</f>
        <v>468</v>
      </c>
      <c r="M102" s="20">
        <f>M97*(19-M98)</f>
        <v>607.6</v>
      </c>
      <c r="N102" s="164">
        <f>SUM(J102:M102)</f>
        <v>1550.4</v>
      </c>
      <c r="O102" s="165">
        <f>O97*(19-O98)</f>
        <v>3846.8999999999996</v>
      </c>
      <c r="P102" s="166">
        <f>P97*(19-P98)</f>
        <v>3846.9</v>
      </c>
    </row>
    <row r="103" spans="2:16" ht="15">
      <c r="B103" s="363"/>
      <c r="C103" s="363"/>
      <c r="D103" s="363"/>
      <c r="E103" s="363"/>
      <c r="F103" s="363"/>
      <c r="G103" s="363"/>
      <c r="H103" s="363"/>
      <c r="I103" s="363"/>
      <c r="J103" s="364"/>
      <c r="K103" s="363"/>
      <c r="L103" s="363"/>
      <c r="M103" s="363"/>
      <c r="N103" s="363"/>
      <c r="O103" s="363"/>
      <c r="P103" s="363"/>
    </row>
    <row r="104" spans="2:16" ht="24" thickBot="1">
      <c r="B104" s="362" t="s">
        <v>236</v>
      </c>
      <c r="C104" s="539" t="s">
        <v>237</v>
      </c>
      <c r="D104" s="539"/>
      <c r="E104" s="539"/>
      <c r="F104" s="539"/>
      <c r="G104" s="539"/>
      <c r="H104" s="539"/>
      <c r="I104" s="539"/>
      <c r="J104" s="539"/>
      <c r="K104" s="539"/>
      <c r="L104" s="539"/>
      <c r="M104" s="540"/>
      <c r="N104" s="540"/>
      <c r="O104" s="540"/>
      <c r="P104" s="541"/>
    </row>
    <row r="105" spans="2:16" ht="15.75">
      <c r="B105" s="465" t="s">
        <v>195</v>
      </c>
      <c r="C105" s="461" t="s">
        <v>196</v>
      </c>
      <c r="D105" s="461" t="s">
        <v>197</v>
      </c>
      <c r="E105" s="461" t="s">
        <v>198</v>
      </c>
      <c r="F105" s="461" t="s">
        <v>199</v>
      </c>
      <c r="G105" s="461" t="s">
        <v>200</v>
      </c>
      <c r="H105" s="461" t="s">
        <v>201</v>
      </c>
      <c r="I105" s="467" t="s">
        <v>202</v>
      </c>
      <c r="J105" s="461" t="s">
        <v>203</v>
      </c>
      <c r="K105" s="461" t="s">
        <v>204</v>
      </c>
      <c r="L105" s="461" t="s">
        <v>205</v>
      </c>
      <c r="M105" s="461" t="s">
        <v>206</v>
      </c>
      <c r="N105" s="467" t="s">
        <v>207</v>
      </c>
      <c r="O105" s="456" t="s">
        <v>208</v>
      </c>
      <c r="P105" s="457"/>
    </row>
    <row r="106" spans="2:16" ht="30.75" thickBot="1">
      <c r="B106" s="466"/>
      <c r="C106" s="462"/>
      <c r="D106" s="462"/>
      <c r="E106" s="462"/>
      <c r="F106" s="462"/>
      <c r="G106" s="462"/>
      <c r="H106" s="462"/>
      <c r="I106" s="462"/>
      <c r="J106" s="462"/>
      <c r="K106" s="462"/>
      <c r="L106" s="462"/>
      <c r="M106" s="462"/>
      <c r="N106" s="462"/>
      <c r="O106" s="145" t="s">
        <v>234</v>
      </c>
      <c r="P106" s="30" t="s">
        <v>235</v>
      </c>
    </row>
    <row r="107" spans="2:16" ht="15">
      <c r="B107" s="174">
        <v>2007</v>
      </c>
      <c r="C107" s="173">
        <f>C12/C$101</f>
        <v>0.77294685990338174</v>
      </c>
      <c r="D107" s="172">
        <f t="shared" ref="D107:P107" si="12">D12/D$101</f>
        <v>0.83248730964466988</v>
      </c>
      <c r="E107" s="172">
        <f t="shared" si="12"/>
        <v>0.8980891719745222</v>
      </c>
      <c r="F107" s="172">
        <f t="shared" si="12"/>
        <v>0.87378640776699024</v>
      </c>
      <c r="G107" s="172">
        <f t="shared" si="12"/>
        <v>0.70153846153846156</v>
      </c>
      <c r="H107" s="172"/>
      <c r="I107" s="172">
        <f t="shared" si="12"/>
        <v>0.82561003950732048</v>
      </c>
      <c r="J107" s="172">
        <f t="shared" si="12"/>
        <v>0.25</v>
      </c>
      <c r="K107" s="172">
        <f t="shared" si="12"/>
        <v>1.2146148782093482</v>
      </c>
      <c r="L107" s="172">
        <f t="shared" si="12"/>
        <v>1.1963470319634704</v>
      </c>
      <c r="M107" s="172">
        <f t="shared" si="12"/>
        <v>1.0856746444675685</v>
      </c>
      <c r="N107" s="172">
        <f t="shared" si="12"/>
        <v>1.0768909899888766</v>
      </c>
      <c r="O107" s="172">
        <f t="shared" si="12"/>
        <v>0.92659962673054974</v>
      </c>
      <c r="P107" s="358">
        <f t="shared" si="12"/>
        <v>0.92659962673054952</v>
      </c>
    </row>
    <row r="108" spans="2:16" ht="15">
      <c r="B108" s="175">
        <f t="shared" ref="B108:B113" si="13">B107+1</f>
        <v>2008</v>
      </c>
      <c r="C108" s="34">
        <f>C22/C$101</f>
        <v>0.85242325074022141</v>
      </c>
      <c r="D108" s="33">
        <f t="shared" ref="D108:P108" si="14">D22/D$101</f>
        <v>0.84844089920232046</v>
      </c>
      <c r="E108" s="33">
        <f t="shared" si="14"/>
        <v>1.0211629340456134</v>
      </c>
      <c r="F108" s="33">
        <f t="shared" si="14"/>
        <v>1.0711974110032363</v>
      </c>
      <c r="G108" s="33">
        <f t="shared" si="14"/>
        <v>0.70153846153846156</v>
      </c>
      <c r="H108" s="33"/>
      <c r="I108" s="33">
        <f t="shared" si="14"/>
        <v>0.90959795491517548</v>
      </c>
      <c r="J108" s="33">
        <f t="shared" si="14"/>
        <v>1.6333333333333333</v>
      </c>
      <c r="K108" s="33">
        <f t="shared" si="14"/>
        <v>1.0796576695194207</v>
      </c>
      <c r="L108" s="33">
        <f t="shared" si="14"/>
        <v>0.85844748858447484</v>
      </c>
      <c r="M108" s="33">
        <f t="shared" si="14"/>
        <v>0.95907041276448135</v>
      </c>
      <c r="N108" s="33">
        <f t="shared" si="14"/>
        <v>1.0101501668520578</v>
      </c>
      <c r="O108" s="33">
        <f t="shared" si="14"/>
        <v>0.95673974205409629</v>
      </c>
      <c r="P108" s="35">
        <f t="shared" si="14"/>
        <v>0.94838296331374139</v>
      </c>
    </row>
    <row r="109" spans="2:16" ht="15">
      <c r="B109" s="175">
        <f t="shared" si="13"/>
        <v>2009</v>
      </c>
      <c r="C109" s="34">
        <f>C32/C$101</f>
        <v>1.1298114383668383</v>
      </c>
      <c r="D109" s="33">
        <f t="shared" ref="D109:P109" si="15">D32/D$101</f>
        <v>1.0242929659173314</v>
      </c>
      <c r="E109" s="33">
        <f t="shared" si="15"/>
        <v>1.0088350113005959</v>
      </c>
      <c r="F109" s="33">
        <f t="shared" si="15"/>
        <v>0.60194174757281549</v>
      </c>
      <c r="G109" s="33">
        <f t="shared" si="15"/>
        <v>0.7630769230769231</v>
      </c>
      <c r="H109" s="33"/>
      <c r="I109" s="33">
        <f t="shared" si="15"/>
        <v>0.97188008366256096</v>
      </c>
      <c r="J109" s="33">
        <f t="shared" si="15"/>
        <v>0.28333333333333333</v>
      </c>
      <c r="K109" s="33">
        <f t="shared" si="15"/>
        <v>1.2047399605003291</v>
      </c>
      <c r="L109" s="33">
        <f t="shared" si="15"/>
        <v>0.9360730593607306</v>
      </c>
      <c r="M109" s="33">
        <f t="shared" si="15"/>
        <v>1.0804717308359348</v>
      </c>
      <c r="N109" s="33">
        <f t="shared" si="15"/>
        <v>0.99624582869855394</v>
      </c>
      <c r="O109" s="33">
        <f t="shared" si="15"/>
        <v>0.99275745842502594</v>
      </c>
      <c r="P109" s="35">
        <f t="shared" si="15"/>
        <v>0.9813365274798741</v>
      </c>
    </row>
    <row r="110" spans="2:16" ht="15">
      <c r="B110" s="175">
        <f t="shared" si="13"/>
        <v>2010</v>
      </c>
      <c r="C110" s="34">
        <f>C42/C$101</f>
        <v>1.1547452080411409</v>
      </c>
      <c r="D110" s="33">
        <f t="shared" ref="D110:O110" si="16">D42/D$101</f>
        <v>1.0514865844815082</v>
      </c>
      <c r="E110" s="33">
        <f t="shared" si="16"/>
        <v>1.0334908567906309</v>
      </c>
      <c r="F110" s="33">
        <f t="shared" si="16"/>
        <v>0.98381877022653719</v>
      </c>
      <c r="G110" s="33">
        <f t="shared" si="16"/>
        <v>1.2553846153846153</v>
      </c>
      <c r="H110" s="33"/>
      <c r="I110" s="33">
        <f t="shared" si="16"/>
        <v>1.0838949570067395</v>
      </c>
      <c r="J110" s="33">
        <f t="shared" si="16"/>
        <v>1.4666666666666666</v>
      </c>
      <c r="K110" s="33">
        <f t="shared" si="16"/>
        <v>1.293614219881501</v>
      </c>
      <c r="L110" s="33">
        <f t="shared" si="16"/>
        <v>0.94292237442922378</v>
      </c>
      <c r="M110" s="33">
        <f t="shared" si="16"/>
        <v>1.276448144294138</v>
      </c>
      <c r="N110" s="33">
        <f t="shared" si="16"/>
        <v>1.1943826473859844</v>
      </c>
      <c r="O110" s="33">
        <f t="shared" si="16"/>
        <v>1.136939747625282</v>
      </c>
      <c r="P110" s="35">
        <f>P42/P$101</f>
        <v>1.1280258503022369</v>
      </c>
    </row>
    <row r="111" spans="2:16" ht="15">
      <c r="B111" s="175">
        <f t="shared" si="13"/>
        <v>2011</v>
      </c>
      <c r="C111" s="34">
        <f>C52/C$101</f>
        <v>0.98644226273959801</v>
      </c>
      <c r="D111" s="33">
        <f t="shared" ref="D111:P111" si="17">D52/D$101</f>
        <v>1.0732414793328497</v>
      </c>
      <c r="E111" s="33">
        <f t="shared" si="17"/>
        <v>0.99034312718306972</v>
      </c>
      <c r="F111" s="33">
        <f t="shared" si="17"/>
        <v>0.7799352750809061</v>
      </c>
      <c r="G111" s="33">
        <f t="shared" si="17"/>
        <v>0.38769230769230767</v>
      </c>
      <c r="H111" s="33"/>
      <c r="I111" s="33">
        <f t="shared" si="17"/>
        <v>0.93469672321636066</v>
      </c>
      <c r="J111" s="33">
        <f t="shared" si="17"/>
        <v>0.25833333333333336</v>
      </c>
      <c r="K111" s="33">
        <f t="shared" si="17"/>
        <v>1.0302830809743251</v>
      </c>
      <c r="L111" s="33">
        <f t="shared" si="17"/>
        <v>1.1073059360730593</v>
      </c>
      <c r="M111" s="33">
        <f t="shared" si="17"/>
        <v>0.91397849462365588</v>
      </c>
      <c r="N111" s="33">
        <f t="shared" si="17"/>
        <v>0.94271412680756395</v>
      </c>
      <c r="O111" s="33">
        <f t="shared" si="17"/>
        <v>0.93559709184099848</v>
      </c>
      <c r="P111" s="35">
        <f t="shared" si="17"/>
        <v>0.93559709184099837</v>
      </c>
    </row>
    <row r="112" spans="2:16" ht="15">
      <c r="B112" s="175">
        <f t="shared" si="13"/>
        <v>2012</v>
      </c>
      <c r="C112" s="34">
        <f>C62/C$101</f>
        <v>0.89917406887953877</v>
      </c>
      <c r="D112" s="33">
        <f t="shared" ref="D112:P112" si="18">D62/D$101</f>
        <v>0.69071791153009421</v>
      </c>
      <c r="E112" s="33">
        <f t="shared" si="18"/>
        <v>0.89171974522292996</v>
      </c>
      <c r="F112" s="33">
        <f t="shared" si="18"/>
        <v>1.0161812297734627</v>
      </c>
      <c r="G112" s="33">
        <f t="shared" si="18"/>
        <v>0.44307692307692309</v>
      </c>
      <c r="H112" s="33"/>
      <c r="I112" s="33">
        <f t="shared" si="18"/>
        <v>0.8264001859168022</v>
      </c>
      <c r="J112" s="33">
        <f t="shared" si="18"/>
        <v>0.875</v>
      </c>
      <c r="K112" s="33">
        <f t="shared" si="18"/>
        <v>0.84595128373930217</v>
      </c>
      <c r="L112" s="33">
        <f t="shared" si="18"/>
        <v>0.89726027397260277</v>
      </c>
      <c r="M112" s="33">
        <f t="shared" si="18"/>
        <v>0.9191814082552896</v>
      </c>
      <c r="N112" s="33">
        <f t="shared" si="18"/>
        <v>0.89335372636262511</v>
      </c>
      <c r="O112" s="33">
        <f t="shared" si="18"/>
        <v>0.85347781275244439</v>
      </c>
      <c r="P112" s="35">
        <f t="shared" si="18"/>
        <v>0.85347781275244439</v>
      </c>
    </row>
    <row r="113" spans="2:16" ht="15">
      <c r="B113" s="175">
        <f t="shared" si="13"/>
        <v>2013</v>
      </c>
      <c r="C113" s="34">
        <f>C72/C$101</f>
        <v>0.82593112046127481</v>
      </c>
      <c r="D113" s="33">
        <f t="shared" ref="D113:P113" si="19">D72/D$101</f>
        <v>0.9245830311820159</v>
      </c>
      <c r="E113" s="33">
        <f t="shared" si="19"/>
        <v>1.1711526607766591</v>
      </c>
      <c r="F113" s="33">
        <f t="shared" si="19"/>
        <v>0.84789644012944987</v>
      </c>
      <c r="G113" s="33">
        <f t="shared" si="19"/>
        <v>1.0584615384615386</v>
      </c>
      <c r="H113" s="33"/>
      <c r="I113" s="33">
        <f t="shared" si="19"/>
        <v>0.95003485940041832</v>
      </c>
      <c r="J113" s="33">
        <f t="shared" si="19"/>
        <v>1.425</v>
      </c>
      <c r="K113" s="33">
        <f t="shared" si="19"/>
        <v>0.84595128373930217</v>
      </c>
      <c r="L113" s="33">
        <f t="shared" si="19"/>
        <v>0.96575342465753422</v>
      </c>
      <c r="M113" s="33">
        <f t="shared" si="19"/>
        <v>0.93479014915019076</v>
      </c>
      <c r="N113" s="33">
        <f t="shared" si="19"/>
        <v>0.96635150166852046</v>
      </c>
      <c r="O113" s="33">
        <f t="shared" si="19"/>
        <v>0.97665673138527542</v>
      </c>
      <c r="P113" s="35">
        <f t="shared" si="19"/>
        <v>0.95715758099111392</v>
      </c>
    </row>
    <row r="114" spans="2:16" ht="15">
      <c r="B114" s="175">
        <f>B113+1</f>
        <v>2014</v>
      </c>
      <c r="C114" s="34">
        <f>C82/C$101</f>
        <v>0.88359046283309972</v>
      </c>
      <c r="D114" s="33">
        <f t="shared" ref="D114:P114" si="20">D82/D$101</f>
        <v>0.84300217548948508</v>
      </c>
      <c r="E114" s="33">
        <f t="shared" si="20"/>
        <v>0.7972056708444627</v>
      </c>
      <c r="F114" s="33">
        <f t="shared" si="20"/>
        <v>0.79611650485436891</v>
      </c>
      <c r="G114" s="33">
        <f t="shared" si="20"/>
        <v>1.0276923076923077</v>
      </c>
      <c r="H114" s="33"/>
      <c r="I114" s="33">
        <f t="shared" si="20"/>
        <v>0.85196374622356497</v>
      </c>
      <c r="J114" s="33">
        <f t="shared" si="20"/>
        <v>0.3841666666666666</v>
      </c>
      <c r="K114" s="33">
        <f t="shared" si="20"/>
        <v>0.67062371254433095</v>
      </c>
      <c r="L114" s="33">
        <f t="shared" si="20"/>
        <v>0.85</v>
      </c>
      <c r="M114" s="33">
        <f t="shared" si="20"/>
        <v>0.93843218869233413</v>
      </c>
      <c r="N114" s="33">
        <f t="shared" si="20"/>
        <v>0.80870097599483282</v>
      </c>
      <c r="O114" s="33">
        <f t="shared" si="20"/>
        <v>0.84287458811414462</v>
      </c>
      <c r="P114" s="35">
        <f t="shared" si="20"/>
        <v>0.83451780937378972</v>
      </c>
    </row>
    <row r="115" spans="2:16" ht="15.75" thickBot="1">
      <c r="B115" s="176">
        <f>B114+1</f>
        <v>2015</v>
      </c>
      <c r="C115" s="37">
        <f>C92/C$101</f>
        <v>0.87408446314477173</v>
      </c>
      <c r="D115" s="36">
        <f t="shared" ref="D115:P115" si="21">D92/D$101</f>
        <v>1.0475305604475293</v>
      </c>
      <c r="E115" s="36">
        <f t="shared" si="21"/>
        <v>0.93589480172590911</v>
      </c>
      <c r="F115" s="36">
        <f t="shared" si="21"/>
        <v>0.90817691477885654</v>
      </c>
      <c r="G115" s="36">
        <f t="shared" si="21"/>
        <v>0.62030769230769234</v>
      </c>
      <c r="H115" s="36"/>
      <c r="I115" s="36">
        <f t="shared" si="21"/>
        <v>0.91826378052964153</v>
      </c>
      <c r="J115" s="36">
        <f t="shared" si="21"/>
        <v>0</v>
      </c>
      <c r="K115" s="36">
        <f t="shared" si="21"/>
        <v>0</v>
      </c>
      <c r="L115" s="36">
        <f t="shared" si="21"/>
        <v>0</v>
      </c>
      <c r="M115" s="36">
        <f t="shared" si="21"/>
        <v>0</v>
      </c>
      <c r="N115" s="36">
        <f t="shared" si="21"/>
        <v>0</v>
      </c>
      <c r="O115" s="36">
        <f t="shared" si="21"/>
        <v>0.55560076617069853</v>
      </c>
      <c r="P115" s="38">
        <f t="shared" si="21"/>
        <v>0.55033413850233259</v>
      </c>
    </row>
    <row r="116" spans="2:16" ht="13.5" thickBot="1"/>
    <row r="117" spans="2:16" ht="18.75" thickBot="1">
      <c r="B117" s="181" t="s">
        <v>236</v>
      </c>
      <c r="C117" s="478" t="s">
        <v>71</v>
      </c>
      <c r="D117" s="479"/>
      <c r="E117" s="479"/>
      <c r="F117" s="479"/>
      <c r="G117" s="479"/>
      <c r="H117" s="479"/>
      <c r="I117" s="479"/>
      <c r="J117" s="479"/>
      <c r="K117" s="479"/>
      <c r="L117" s="479"/>
      <c r="M117" s="480"/>
      <c r="N117" s="480"/>
      <c r="O117" s="480"/>
      <c r="P117" s="481"/>
    </row>
    <row r="118" spans="2:16" ht="15.75">
      <c r="B118" s="475" t="s">
        <v>195</v>
      </c>
      <c r="C118" s="456" t="s">
        <v>196</v>
      </c>
      <c r="D118" s="456" t="s">
        <v>197</v>
      </c>
      <c r="E118" s="456" t="s">
        <v>198</v>
      </c>
      <c r="F118" s="456" t="s">
        <v>199</v>
      </c>
      <c r="G118" s="456" t="s">
        <v>200</v>
      </c>
      <c r="H118" s="456" t="s">
        <v>201</v>
      </c>
      <c r="I118" s="467" t="s">
        <v>202</v>
      </c>
      <c r="J118" s="456" t="s">
        <v>203</v>
      </c>
      <c r="K118" s="456" t="s">
        <v>204</v>
      </c>
      <c r="L118" s="456" t="s">
        <v>205</v>
      </c>
      <c r="M118" s="456" t="s">
        <v>206</v>
      </c>
      <c r="N118" s="467" t="s">
        <v>207</v>
      </c>
      <c r="O118" s="456" t="s">
        <v>208</v>
      </c>
      <c r="P118" s="457"/>
    </row>
    <row r="119" spans="2:16" ht="32.25" thickBot="1">
      <c r="B119" s="476"/>
      <c r="C119" s="477"/>
      <c r="D119" s="477"/>
      <c r="E119" s="477"/>
      <c r="F119" s="477"/>
      <c r="G119" s="477"/>
      <c r="H119" s="477"/>
      <c r="I119" s="477"/>
      <c r="J119" s="477"/>
      <c r="K119" s="477"/>
      <c r="L119" s="477"/>
      <c r="M119" s="477"/>
      <c r="N119" s="477"/>
      <c r="O119" s="183" t="s">
        <v>234</v>
      </c>
      <c r="P119" s="30" t="s">
        <v>235</v>
      </c>
    </row>
    <row r="120" spans="2:16" ht="15">
      <c r="B120" s="174">
        <v>2007</v>
      </c>
      <c r="C120" s="184">
        <f>C8/C98</f>
        <v>-1.1111111111111109</v>
      </c>
      <c r="D120" s="182">
        <f t="shared" ref="D120:P120" si="22">D8/D98</f>
        <v>-1.5294117647058825</v>
      </c>
      <c r="E120" s="182">
        <f t="shared" si="22"/>
        <v>2.1304347826086958</v>
      </c>
      <c r="F120" s="182">
        <f t="shared" si="22"/>
        <v>1.2987012987012987</v>
      </c>
      <c r="G120" s="182">
        <f t="shared" si="22"/>
        <v>0.99130434782608701</v>
      </c>
      <c r="H120" s="182"/>
      <c r="I120" s="182">
        <f t="shared" si="22"/>
        <v>1.8475948140070277</v>
      </c>
      <c r="J120" s="182">
        <f t="shared" si="22"/>
        <v>1.0833333333333333</v>
      </c>
      <c r="K120" s="182">
        <f t="shared" si="22"/>
        <v>0.86585365853658536</v>
      </c>
      <c r="L120" s="182">
        <f t="shared" si="22"/>
        <v>0.44117647058823528</v>
      </c>
      <c r="M120" s="182">
        <f t="shared" si="22"/>
        <v>2</v>
      </c>
      <c r="N120" s="182">
        <f t="shared" si="22"/>
        <v>0.58551560670531455</v>
      </c>
      <c r="O120" s="182">
        <f t="shared" si="22"/>
        <v>1.1564054860900788</v>
      </c>
      <c r="P120" s="357">
        <f t="shared" si="22"/>
        <v>1.1564054860900794</v>
      </c>
    </row>
    <row r="121" spans="2:16" ht="15">
      <c r="B121" s="175">
        <v>2008</v>
      </c>
      <c r="C121" s="87">
        <f>C18/C98</f>
        <v>-0.51851851851851849</v>
      </c>
      <c r="D121" s="85">
        <f t="shared" ref="D121:P121" si="23">D18/D98</f>
        <v>-1.3529411764705881</v>
      </c>
      <c r="E121" s="85">
        <f t="shared" si="23"/>
        <v>1.3043478260869565</v>
      </c>
      <c r="F121" s="85">
        <f t="shared" si="23"/>
        <v>1.0389610389610389</v>
      </c>
      <c r="G121" s="85">
        <f t="shared" si="23"/>
        <v>0.99130434782608701</v>
      </c>
      <c r="H121" s="85"/>
      <c r="I121" s="85">
        <f t="shared" si="23"/>
        <v>1.4331919705965508</v>
      </c>
      <c r="J121" s="85">
        <f t="shared" si="23"/>
        <v>0.76666666666666661</v>
      </c>
      <c r="K121" s="85">
        <f t="shared" si="23"/>
        <v>1.024390243902439</v>
      </c>
      <c r="L121" s="85">
        <f t="shared" si="23"/>
        <v>1.1764705882352942</v>
      </c>
      <c r="M121" s="85">
        <f t="shared" si="23"/>
        <v>-2</v>
      </c>
      <c r="N121" s="85">
        <f t="shared" si="23"/>
        <v>1.0539777875579259</v>
      </c>
      <c r="O121" s="85">
        <f t="shared" si="23"/>
        <v>1.2637268298629982</v>
      </c>
      <c r="P121" s="88">
        <f t="shared" si="23"/>
        <v>1.2232130821157856</v>
      </c>
    </row>
    <row r="122" spans="2:16" ht="15">
      <c r="B122" s="175">
        <v>2009</v>
      </c>
      <c r="C122" s="87">
        <f>C28/C98</f>
        <v>1.6296296296296298</v>
      </c>
      <c r="D122" s="85">
        <f t="shared" ref="D122:P122" si="24">D28/D98</f>
        <v>0.70588235294117652</v>
      </c>
      <c r="E122" s="85">
        <f t="shared" si="24"/>
        <v>1.3913043478260871</v>
      </c>
      <c r="F122" s="85">
        <f t="shared" si="24"/>
        <v>1.5064935064935063</v>
      </c>
      <c r="G122" s="85">
        <f t="shared" si="24"/>
        <v>0.98260869565217401</v>
      </c>
      <c r="H122" s="85"/>
      <c r="I122" s="85">
        <f t="shared" si="24"/>
        <v>0.96564469270022568</v>
      </c>
      <c r="J122" s="85">
        <f t="shared" si="24"/>
        <v>1.0166666666666666</v>
      </c>
      <c r="K122" s="85">
        <f t="shared" si="24"/>
        <v>0.87804878048780499</v>
      </c>
      <c r="L122" s="85">
        <f t="shared" si="24"/>
        <v>1.5588235294117647</v>
      </c>
      <c r="M122" s="85">
        <f t="shared" si="24"/>
        <v>1.8333333333333335</v>
      </c>
      <c r="N122" s="85">
        <f t="shared" si="24"/>
        <v>0.81780278150612562</v>
      </c>
      <c r="O122" s="85">
        <f t="shared" si="24"/>
        <v>0.91883312835811726</v>
      </c>
      <c r="P122" s="88">
        <f t="shared" si="24"/>
        <v>0.88023534611066812</v>
      </c>
    </row>
    <row r="123" spans="2:16" ht="15">
      <c r="B123" s="175">
        <v>2010</v>
      </c>
      <c r="C123" s="87">
        <f>C38/C98</f>
        <v>1.8148148148148149</v>
      </c>
      <c r="D123" s="85">
        <f t="shared" ref="D123:P123" si="25">D38/D98</f>
        <v>1</v>
      </c>
      <c r="E123" s="85">
        <f t="shared" si="25"/>
        <v>1.2173913043478262</v>
      </c>
      <c r="F123" s="85">
        <f t="shared" si="25"/>
        <v>0.89610389610389618</v>
      </c>
      <c r="G123" s="85">
        <f t="shared" si="25"/>
        <v>0.9739130434782608</v>
      </c>
      <c r="H123" s="85"/>
      <c r="I123" s="85">
        <f t="shared" si="25"/>
        <v>0.78725724494767868</v>
      </c>
      <c r="J123" s="85">
        <f t="shared" si="25"/>
        <v>0.85</v>
      </c>
      <c r="K123" s="85">
        <f t="shared" si="25"/>
        <v>0.76829268292682928</v>
      </c>
      <c r="L123" s="85">
        <f t="shared" si="25"/>
        <v>1.5294117647058825</v>
      </c>
      <c r="M123" s="85">
        <f t="shared" si="25"/>
        <v>8</v>
      </c>
      <c r="N123" s="85">
        <f t="shared" si="25"/>
        <v>0.7037742382271468</v>
      </c>
      <c r="O123" s="85">
        <f t="shared" si="25"/>
        <v>0.78884255133853898</v>
      </c>
      <c r="P123" s="88">
        <f t="shared" si="25"/>
        <v>0.74266604052213125</v>
      </c>
    </row>
    <row r="124" spans="2:16" ht="15">
      <c r="B124" s="175">
        <v>2011</v>
      </c>
      <c r="C124" s="87">
        <f>C48/C98</f>
        <v>0.51851851851851849</v>
      </c>
      <c r="D124" s="85">
        <f t="shared" ref="D124:P124" si="26">D48/D98</f>
        <v>1.2352941176470589</v>
      </c>
      <c r="E124" s="85">
        <f t="shared" si="26"/>
        <v>1.5217391304347827</v>
      </c>
      <c r="F124" s="85">
        <f t="shared" si="26"/>
        <v>1.2207792207792207</v>
      </c>
      <c r="G124" s="85">
        <f t="shared" si="26"/>
        <v>0.56521739130434778</v>
      </c>
      <c r="H124" s="85"/>
      <c r="I124" s="85">
        <f t="shared" si="26"/>
        <v>0.72157397310069071</v>
      </c>
      <c r="J124" s="85">
        <f t="shared" si="26"/>
        <v>1.075</v>
      </c>
      <c r="K124" s="85">
        <f t="shared" si="26"/>
        <v>0.85365853658536595</v>
      </c>
      <c r="L124" s="85">
        <f t="shared" si="26"/>
        <v>0.8529411764705882</v>
      </c>
      <c r="M124" s="85">
        <f t="shared" si="26"/>
        <v>-3.3333333333333335</v>
      </c>
      <c r="N124" s="85">
        <f t="shared" si="26"/>
        <v>0.83358424665783448</v>
      </c>
      <c r="O124" s="85">
        <f t="shared" si="26"/>
        <v>0.7830985389696119</v>
      </c>
      <c r="P124" s="88">
        <f t="shared" si="26"/>
        <v>0.78309853896961201</v>
      </c>
    </row>
    <row r="125" spans="2:16" ht="15">
      <c r="B125" s="175">
        <v>2012</v>
      </c>
      <c r="C125" s="87">
        <f>C58/C98</f>
        <v>-0.14814814814814814</v>
      </c>
      <c r="D125" s="85">
        <f t="shared" ref="D125:P125" si="27">D58/D98</f>
        <v>-3.1764705882352944</v>
      </c>
      <c r="E125" s="85">
        <f t="shared" si="27"/>
        <v>2.1739130434782612</v>
      </c>
      <c r="F125" s="85">
        <f t="shared" si="27"/>
        <v>0.83116883116883122</v>
      </c>
      <c r="G125" s="85">
        <f t="shared" si="27"/>
        <v>1.0260869565217392</v>
      </c>
      <c r="H125" s="85"/>
      <c r="I125" s="85">
        <f t="shared" si="27"/>
        <v>1.5093914940021811</v>
      </c>
      <c r="J125" s="85">
        <f t="shared" si="27"/>
        <v>1</v>
      </c>
      <c r="K125" s="85">
        <f t="shared" si="27"/>
        <v>1.1097560975609757</v>
      </c>
      <c r="L125" s="85">
        <f t="shared" si="27"/>
        <v>1.7352941176470589</v>
      </c>
      <c r="M125" s="85">
        <f t="shared" si="27"/>
        <v>-3.1666666666666665</v>
      </c>
      <c r="N125" s="85">
        <f t="shared" si="27"/>
        <v>1.2404269186899137</v>
      </c>
      <c r="O125" s="85">
        <f t="shared" si="27"/>
        <v>1.3649061819845429</v>
      </c>
      <c r="P125" s="88">
        <f t="shared" si="27"/>
        <v>1.3649061819845429</v>
      </c>
    </row>
    <row r="126" spans="2:16" ht="15">
      <c r="B126" s="175">
        <v>2013</v>
      </c>
      <c r="C126" s="87">
        <f>C68/98</f>
        <v>1.9387755102040816E-2</v>
      </c>
      <c r="D126" s="85">
        <f t="shared" ref="D126:P126" si="28">D68/98</f>
        <v>8.1632653061224497E-3</v>
      </c>
      <c r="E126" s="85">
        <f t="shared" si="28"/>
        <v>6.1224489795918364E-3</v>
      </c>
      <c r="F126" s="85">
        <f t="shared" si="28"/>
        <v>6.0204081632653061E-2</v>
      </c>
      <c r="G126" s="85">
        <f t="shared" si="28"/>
        <v>0.11020408163265306</v>
      </c>
      <c r="H126" s="85">
        <f t="shared" si="28"/>
        <v>0.12244897959183673</v>
      </c>
      <c r="I126" s="85">
        <f t="shared" si="28"/>
        <v>3.46393519239757E-2</v>
      </c>
      <c r="J126" s="85">
        <f t="shared" si="28"/>
        <v>0.10612244897959185</v>
      </c>
      <c r="K126" s="85">
        <f t="shared" si="28"/>
        <v>9.285714285714286E-2</v>
      </c>
      <c r="L126" s="85">
        <f t="shared" si="28"/>
        <v>0.05</v>
      </c>
      <c r="M126" s="85">
        <f t="shared" si="28"/>
        <v>1.6326530612244899E-2</v>
      </c>
      <c r="N126" s="85">
        <f t="shared" si="28"/>
        <v>6.1148197596795739E-2</v>
      </c>
      <c r="O126" s="85">
        <f t="shared" si="28"/>
        <v>4.9617346938775515E-2</v>
      </c>
      <c r="P126" s="88">
        <f t="shared" si="28"/>
        <v>4.6557194306293952E-2</v>
      </c>
    </row>
    <row r="127" spans="2:16" ht="15">
      <c r="B127" s="175">
        <f>B126+1</f>
        <v>2014</v>
      </c>
      <c r="C127" s="87">
        <f>C78/C98</f>
        <v>-0.25925925925925924</v>
      </c>
      <c r="D127" s="85">
        <f t="shared" ref="D127:P127" si="29">D78/D98</f>
        <v>-1.411764705882353</v>
      </c>
      <c r="E127" s="85">
        <f t="shared" si="29"/>
        <v>2.8260869565217392</v>
      </c>
      <c r="F127" s="85">
        <f t="shared" si="29"/>
        <v>1.1948051948051948</v>
      </c>
      <c r="G127" s="85">
        <f t="shared" si="29"/>
        <v>0.92173913043478262</v>
      </c>
      <c r="H127" s="85"/>
      <c r="I127" s="85">
        <f t="shared" si="29"/>
        <v>1.7157074195242135</v>
      </c>
      <c r="J127" s="85">
        <f t="shared" si="29"/>
        <v>1.1991666666666667</v>
      </c>
      <c r="K127" s="85">
        <f t="shared" si="29"/>
        <v>1.2368214004720692</v>
      </c>
      <c r="L127" s="85">
        <f t="shared" si="29"/>
        <v>1.9382352941176471</v>
      </c>
      <c r="M127" s="85">
        <f t="shared" si="29"/>
        <v>-2.5752688172043019</v>
      </c>
      <c r="N127" s="85">
        <f t="shared" si="29"/>
        <v>1.2846559830562929</v>
      </c>
      <c r="O127" s="85">
        <f t="shared" si="29"/>
        <v>1.5054081035521985</v>
      </c>
      <c r="P127" s="88">
        <f t="shared" si="29"/>
        <v>1.4678713324326371</v>
      </c>
    </row>
    <row r="128" spans="2:16" ht="15.75" thickBot="1">
      <c r="B128" s="176">
        <f>B127+1</f>
        <v>2015</v>
      </c>
      <c r="C128" s="93">
        <f>C88/C98</f>
        <v>-0.33572281959378725</v>
      </c>
      <c r="D128" s="91">
        <f t="shared" ref="D128:P128" si="30">D88/D98</f>
        <v>-0.2121848739495798</v>
      </c>
      <c r="E128" s="91">
        <f t="shared" si="30"/>
        <v>1.872370266479664</v>
      </c>
      <c r="F128" s="91">
        <f t="shared" si="30"/>
        <v>1.0658008658008657</v>
      </c>
      <c r="G128" s="91">
        <f t="shared" si="30"/>
        <v>1.1043478260869564</v>
      </c>
      <c r="H128" s="91"/>
      <c r="I128" s="91">
        <f t="shared" si="30"/>
        <v>1.3806138220060429</v>
      </c>
      <c r="J128" s="91">
        <f t="shared" si="30"/>
        <v>0</v>
      </c>
      <c r="K128" s="91">
        <f t="shared" si="30"/>
        <v>0</v>
      </c>
      <c r="L128" s="91">
        <f t="shared" si="30"/>
        <v>0</v>
      </c>
      <c r="M128" s="91">
        <f t="shared" si="30"/>
        <v>0</v>
      </c>
      <c r="N128" s="91">
        <f t="shared" si="30"/>
        <v>0</v>
      </c>
      <c r="O128" s="91">
        <f t="shared" si="30"/>
        <v>1.2531483653238307</v>
      </c>
      <c r="P128" s="94">
        <f t="shared" si="30"/>
        <v>1.0828667144309134</v>
      </c>
    </row>
  </sheetData>
  <customSheetViews>
    <customSheetView guid="{6DA84043-8308-458F-9378-22AB3DF247A3}" scale="75" showPageBreaks="1" view="pageBreakPreview">
      <selection activeCell="I135" sqref="I135"/>
      <rowBreaks count="1" manualBreakCount="1">
        <brk id="63" max="16383" man="1"/>
      </rowBreaks>
      <pageMargins left="0.7" right="0.7" top="0.78740157499999996" bottom="0.78740157499999996" header="0.3" footer="0.3"/>
      <pageSetup paperSize="9" scale="60" orientation="portrait" r:id="rId1"/>
    </customSheetView>
  </customSheetViews>
  <mergeCells count="191">
    <mergeCell ref="I95:I96"/>
    <mergeCell ref="M104:P104"/>
    <mergeCell ref="H105:H106"/>
    <mergeCell ref="F105:F106"/>
    <mergeCell ref="G105:G106"/>
    <mergeCell ref="O105:P105"/>
    <mergeCell ref="M105:M106"/>
    <mergeCell ref="N105:N106"/>
    <mergeCell ref="L105:L106"/>
    <mergeCell ref="O95:P95"/>
    <mergeCell ref="N95:N96"/>
    <mergeCell ref="J85:J86"/>
    <mergeCell ref="K85:K86"/>
    <mergeCell ref="L85:L86"/>
    <mergeCell ref="B105:B106"/>
    <mergeCell ref="C105:C106"/>
    <mergeCell ref="D105:D106"/>
    <mergeCell ref="E105:E106"/>
    <mergeCell ref="D95:D96"/>
    <mergeCell ref="K95:K96"/>
    <mergeCell ref="E95:E96"/>
    <mergeCell ref="I105:I106"/>
    <mergeCell ref="J105:J106"/>
    <mergeCell ref="K105:K106"/>
    <mergeCell ref="J95:J96"/>
    <mergeCell ref="L95:L96"/>
    <mergeCell ref="F95:F96"/>
    <mergeCell ref="B94:K94"/>
    <mergeCell ref="L94:P94"/>
    <mergeCell ref="M95:M96"/>
    <mergeCell ref="B95:B96"/>
    <mergeCell ref="C95:C96"/>
    <mergeCell ref="C104:L104"/>
    <mergeCell ref="G95:G96"/>
    <mergeCell ref="H95:H96"/>
    <mergeCell ref="B84:K84"/>
    <mergeCell ref="L84:P84"/>
    <mergeCell ref="B85:B86"/>
    <mergeCell ref="C85:C86"/>
    <mergeCell ref="D85:D86"/>
    <mergeCell ref="E85:E86"/>
    <mergeCell ref="F85:F86"/>
    <mergeCell ref="H75:H76"/>
    <mergeCell ref="I75:I76"/>
    <mergeCell ref="G85:G86"/>
    <mergeCell ref="H85:H86"/>
    <mergeCell ref="O85:P85"/>
    <mergeCell ref="M85:M86"/>
    <mergeCell ref="N85:N86"/>
    <mergeCell ref="I85:I86"/>
    <mergeCell ref="B75:B76"/>
    <mergeCell ref="C75:C76"/>
    <mergeCell ref="D75:D76"/>
    <mergeCell ref="E75:E76"/>
    <mergeCell ref="F75:F76"/>
    <mergeCell ref="G75:G76"/>
    <mergeCell ref="O75:P75"/>
    <mergeCell ref="N75:N76"/>
    <mergeCell ref="J75:J76"/>
    <mergeCell ref="K75:K76"/>
    <mergeCell ref="L75:L76"/>
    <mergeCell ref="M75:M76"/>
    <mergeCell ref="O55:P55"/>
    <mergeCell ref="B64:K64"/>
    <mergeCell ref="L64:P64"/>
    <mergeCell ref="J55:J56"/>
    <mergeCell ref="K55:K56"/>
    <mergeCell ref="L55:L56"/>
    <mergeCell ref="M55:M56"/>
    <mergeCell ref="G55:G56"/>
    <mergeCell ref="I55:I56"/>
    <mergeCell ref="B74:K74"/>
    <mergeCell ref="L74:P74"/>
    <mergeCell ref="J65:J66"/>
    <mergeCell ref="K65:K66"/>
    <mergeCell ref="L65:L66"/>
    <mergeCell ref="M65:M66"/>
    <mergeCell ref="F65:F66"/>
    <mergeCell ref="G65:G66"/>
    <mergeCell ref="D65:D66"/>
    <mergeCell ref="E65:E66"/>
    <mergeCell ref="G45:G46"/>
    <mergeCell ref="J35:J36"/>
    <mergeCell ref="B44:K44"/>
    <mergeCell ref="N65:N66"/>
    <mergeCell ref="O65:P65"/>
    <mergeCell ref="I65:I66"/>
    <mergeCell ref="B65:B66"/>
    <mergeCell ref="C65:C66"/>
    <mergeCell ref="N55:N56"/>
    <mergeCell ref="N45:N46"/>
    <mergeCell ref="O45:P45"/>
    <mergeCell ref="L35:L36"/>
    <mergeCell ref="M35:M36"/>
    <mergeCell ref="E45:E46"/>
    <mergeCell ref="B45:B46"/>
    <mergeCell ref="C45:C46"/>
    <mergeCell ref="K35:K36"/>
    <mergeCell ref="H45:H46"/>
    <mergeCell ref="I45:I46"/>
    <mergeCell ref="L44:P44"/>
    <mergeCell ref="J45:J46"/>
    <mergeCell ref="K45:K46"/>
    <mergeCell ref="D45:D46"/>
    <mergeCell ref="B34:K34"/>
    <mergeCell ref="H65:H66"/>
    <mergeCell ref="L34:P34"/>
    <mergeCell ref="O35:P35"/>
    <mergeCell ref="L45:L46"/>
    <mergeCell ref="M45:M46"/>
    <mergeCell ref="E35:E36"/>
    <mergeCell ref="B54:K54"/>
    <mergeCell ref="L54:P54"/>
    <mergeCell ref="B55:B56"/>
    <mergeCell ref="C55:C56"/>
    <mergeCell ref="D55:D56"/>
    <mergeCell ref="E55:E56"/>
    <mergeCell ref="F55:F56"/>
    <mergeCell ref="H55:H56"/>
    <mergeCell ref="B35:B36"/>
    <mergeCell ref="N35:N36"/>
    <mergeCell ref="C35:C36"/>
    <mergeCell ref="D35:D36"/>
    <mergeCell ref="F35:F36"/>
    <mergeCell ref="G35:G36"/>
    <mergeCell ref="H35:H36"/>
    <mergeCell ref="I35:I36"/>
    <mergeCell ref="F45:F46"/>
    <mergeCell ref="B24:K24"/>
    <mergeCell ref="L24:P24"/>
    <mergeCell ref="B25:B26"/>
    <mergeCell ref="C25:C26"/>
    <mergeCell ref="D25:D26"/>
    <mergeCell ref="E25:E26"/>
    <mergeCell ref="F25:F26"/>
    <mergeCell ref="O25:P25"/>
    <mergeCell ref="G25:G26"/>
    <mergeCell ref="H25:H26"/>
    <mergeCell ref="N25:N26"/>
    <mergeCell ref="I25:I26"/>
    <mergeCell ref="J25:J26"/>
    <mergeCell ref="K25:K26"/>
    <mergeCell ref="L25:L26"/>
    <mergeCell ref="M25:M26"/>
    <mergeCell ref="F15:F16"/>
    <mergeCell ref="G15:G16"/>
    <mergeCell ref="H15:H16"/>
    <mergeCell ref="I15:I16"/>
    <mergeCell ref="J15:J16"/>
    <mergeCell ref="K15:K16"/>
    <mergeCell ref="L15:L16"/>
    <mergeCell ref="B14:K14"/>
    <mergeCell ref="L14:P14"/>
    <mergeCell ref="M15:M16"/>
    <mergeCell ref="N15:N16"/>
    <mergeCell ref="O15:P15"/>
    <mergeCell ref="B15:B16"/>
    <mergeCell ref="C15:C16"/>
    <mergeCell ref="D15:D16"/>
    <mergeCell ref="E15:E16"/>
    <mergeCell ref="B4:K4"/>
    <mergeCell ref="L4:P4"/>
    <mergeCell ref="B5:B6"/>
    <mergeCell ref="C5:C6"/>
    <mergeCell ref="D5:D6"/>
    <mergeCell ref="E5:E6"/>
    <mergeCell ref="F5:F6"/>
    <mergeCell ref="G5:G6"/>
    <mergeCell ref="H5:H6"/>
    <mergeCell ref="I5:I6"/>
    <mergeCell ref="N5:N6"/>
    <mergeCell ref="O5:P5"/>
    <mergeCell ref="J5:J6"/>
    <mergeCell ref="K5:K6"/>
    <mergeCell ref="L5:L6"/>
    <mergeCell ref="M5:M6"/>
    <mergeCell ref="C117:P117"/>
    <mergeCell ref="H118:H119"/>
    <mergeCell ref="I118:I119"/>
    <mergeCell ref="J118:J119"/>
    <mergeCell ref="B118:B119"/>
    <mergeCell ref="C118:C119"/>
    <mergeCell ref="D118:D119"/>
    <mergeCell ref="E118:E119"/>
    <mergeCell ref="F118:F119"/>
    <mergeCell ref="G118:G119"/>
    <mergeCell ref="O118:P118"/>
    <mergeCell ref="K118:K119"/>
    <mergeCell ref="L118:L119"/>
    <mergeCell ref="M118:M119"/>
    <mergeCell ref="N118:N119"/>
  </mergeCells>
  <phoneticPr fontId="26" type="noConversion"/>
  <pageMargins left="0.7" right="0.7" top="0.78740157499999996" bottom="0.78740157499999996" header="0.3" footer="0.3"/>
  <pageSetup paperSize="9" scale="60" orientation="portrait" r:id="rId2"/>
  <rowBreaks count="1" manualBreakCount="1">
    <brk id="63"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27"/>
  <sheetViews>
    <sheetView zoomScale="70" zoomScaleNormal="70" zoomScaleSheetLayoutView="80" workbookViewId="0">
      <selection activeCell="A11" sqref="A11:B11"/>
    </sheetView>
  </sheetViews>
  <sheetFormatPr defaultRowHeight="12.75"/>
  <sheetData>
    <row r="2" spans="2:16" ht="13.5" thickBot="1"/>
    <row r="3" spans="2:16" ht="24" thickBot="1">
      <c r="B3" s="473" t="s">
        <v>154</v>
      </c>
      <c r="C3" s="474"/>
      <c r="D3" s="474"/>
      <c r="E3" s="474"/>
      <c r="F3" s="474"/>
      <c r="G3" s="474"/>
      <c r="H3" s="474"/>
      <c r="I3" s="474"/>
      <c r="J3" s="474"/>
      <c r="K3" s="474"/>
      <c r="L3" s="470" t="s">
        <v>224</v>
      </c>
      <c r="M3" s="471"/>
      <c r="N3" s="471"/>
      <c r="O3" s="471"/>
      <c r="P3" s="472"/>
    </row>
    <row r="4" spans="2:16" ht="15.75">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6" ht="16.5" thickBot="1">
      <c r="B5" s="466"/>
      <c r="C5" s="462"/>
      <c r="D5" s="462"/>
      <c r="E5" s="462"/>
      <c r="F5" s="462"/>
      <c r="G5" s="462"/>
      <c r="H5" s="462"/>
      <c r="I5" s="462"/>
      <c r="J5" s="462"/>
      <c r="K5" s="462"/>
      <c r="L5" s="462"/>
      <c r="M5" s="462"/>
      <c r="N5" s="462"/>
      <c r="O5" s="145" t="s">
        <v>209</v>
      </c>
      <c r="P5" s="30" t="s">
        <v>210</v>
      </c>
    </row>
    <row r="6" spans="2:16" ht="15">
      <c r="B6" s="148" t="s">
        <v>211</v>
      </c>
      <c r="C6" s="146">
        <v>31</v>
      </c>
      <c r="D6" s="8">
        <v>28</v>
      </c>
      <c r="E6" s="8">
        <v>31</v>
      </c>
      <c r="F6" s="8">
        <v>30</v>
      </c>
      <c r="G6" s="8">
        <v>15</v>
      </c>
      <c r="H6" s="8">
        <v>0</v>
      </c>
      <c r="I6" s="168">
        <f>SUM(C6:G6)</f>
        <v>135</v>
      </c>
      <c r="J6" s="8">
        <v>0</v>
      </c>
      <c r="K6" s="8">
        <v>31</v>
      </c>
      <c r="L6" s="8">
        <v>30</v>
      </c>
      <c r="M6" s="8">
        <v>31</v>
      </c>
      <c r="N6" s="168">
        <f>SUM(J6:M6)</f>
        <v>92</v>
      </c>
      <c r="O6" s="167">
        <f>SUM(C6:H6,J6:M6)</f>
        <v>227</v>
      </c>
      <c r="P6" s="169">
        <f>I6+N6</f>
        <v>227</v>
      </c>
    </row>
    <row r="7" spans="2:16" ht="19.5">
      <c r="B7" s="149" t="s">
        <v>485</v>
      </c>
      <c r="C7" s="147">
        <v>3.4</v>
      </c>
      <c r="D7" s="10">
        <v>3.1</v>
      </c>
      <c r="E7" s="10">
        <v>5.2</v>
      </c>
      <c r="F7" s="10">
        <v>9.8000000000000007</v>
      </c>
      <c r="G7" s="10">
        <v>11.6</v>
      </c>
      <c r="H7" s="10"/>
      <c r="I7" s="153">
        <f>(C6*C7+D6*D7+E6*E7+F6*F7+G6*G7)/I6</f>
        <v>6.0844444444444443</v>
      </c>
      <c r="J7" s="10"/>
      <c r="K7" s="95">
        <v>7.6</v>
      </c>
      <c r="L7" s="95">
        <v>2.1</v>
      </c>
      <c r="M7" s="95">
        <v>-1.1000000000000001</v>
      </c>
      <c r="N7" s="153">
        <f>(J6*J7+K6*K7+L6*L7+M6*M7)/N6</f>
        <v>2.875</v>
      </c>
      <c r="O7" s="154">
        <f>(C7*C6+D7*D6+E7*E6+F7*F6+G7*G6+H7*H6+J7*J6+K7*K6+L7*L6+M7*M6)/O6</f>
        <v>4.7837004405286345</v>
      </c>
      <c r="P7" s="161">
        <f>(I7*I6+N7*N6)/P6</f>
        <v>4.7837004405286345</v>
      </c>
    </row>
    <row r="8" spans="2:16" ht="19.5">
      <c r="B8" s="149" t="s">
        <v>212</v>
      </c>
      <c r="C8" s="13">
        <f t="shared" ref="C8:H8" si="0">C6*(13-C7)</f>
        <v>297.59999999999997</v>
      </c>
      <c r="D8" s="12">
        <f t="shared" si="0"/>
        <v>277.2</v>
      </c>
      <c r="E8" s="12">
        <f t="shared" si="0"/>
        <v>241.79999999999998</v>
      </c>
      <c r="F8" s="12">
        <f t="shared" si="0"/>
        <v>95.999999999999972</v>
      </c>
      <c r="G8" s="12">
        <f t="shared" si="0"/>
        <v>21.000000000000007</v>
      </c>
      <c r="H8" s="12">
        <f t="shared" si="0"/>
        <v>0</v>
      </c>
      <c r="I8" s="155">
        <f>SUM(C8:G8)</f>
        <v>933.59999999999991</v>
      </c>
      <c r="J8" s="12">
        <f>J6*(13-J7)</f>
        <v>0</v>
      </c>
      <c r="K8" s="12">
        <v>169</v>
      </c>
      <c r="L8" s="12">
        <v>328</v>
      </c>
      <c r="M8" s="12">
        <v>437</v>
      </c>
      <c r="N8" s="155">
        <f>SUM(J8:M8)</f>
        <v>934</v>
      </c>
      <c r="O8" s="156">
        <f>O6*(13-O7)</f>
        <v>1865.1000000000001</v>
      </c>
      <c r="P8" s="162">
        <f>P6*(13-P7)</f>
        <v>1865.1000000000001</v>
      </c>
    </row>
    <row r="9" spans="2:16" ht="19.5">
      <c r="B9" s="149" t="s">
        <v>213</v>
      </c>
      <c r="C9" s="13">
        <f t="shared" ref="C9:H9" si="1">C6*(17-C7)</f>
        <v>421.59999999999997</v>
      </c>
      <c r="D9" s="12">
        <f t="shared" si="1"/>
        <v>389.2</v>
      </c>
      <c r="E9" s="12">
        <f t="shared" si="1"/>
        <v>365.8</v>
      </c>
      <c r="F9" s="12">
        <f t="shared" si="1"/>
        <v>215.99999999999997</v>
      </c>
      <c r="G9" s="12">
        <f t="shared" si="1"/>
        <v>81</v>
      </c>
      <c r="H9" s="12">
        <f t="shared" si="1"/>
        <v>0</v>
      </c>
      <c r="I9" s="155">
        <f>SUM(C9:G9)</f>
        <v>1473.6</v>
      </c>
      <c r="J9" s="12">
        <f>J6*(17-J7)</f>
        <v>0</v>
      </c>
      <c r="K9" s="12">
        <v>293</v>
      </c>
      <c r="L9" s="12">
        <v>448</v>
      </c>
      <c r="M9" s="12">
        <v>56</v>
      </c>
      <c r="N9" s="155">
        <f>SUM(J9:M9)</f>
        <v>797</v>
      </c>
      <c r="O9" s="156">
        <f>O6*(17-O7)</f>
        <v>2773.1000000000004</v>
      </c>
      <c r="P9" s="162">
        <f>P6*(17-P7)</f>
        <v>2773.1000000000004</v>
      </c>
    </row>
    <row r="10" spans="2:16" ht="19.5">
      <c r="B10" s="149" t="s">
        <v>214</v>
      </c>
      <c r="C10" s="17">
        <f t="shared" ref="C10:H10" si="2">C6*(18-C7)</f>
        <v>452.59999999999997</v>
      </c>
      <c r="D10" s="16">
        <f t="shared" si="2"/>
        <v>417.2</v>
      </c>
      <c r="E10" s="16">
        <f t="shared" si="2"/>
        <v>396.8</v>
      </c>
      <c r="F10" s="16">
        <f t="shared" si="2"/>
        <v>245.99999999999997</v>
      </c>
      <c r="G10" s="16">
        <f t="shared" si="2"/>
        <v>96</v>
      </c>
      <c r="H10" s="16">
        <f t="shared" si="2"/>
        <v>0</v>
      </c>
      <c r="I10" s="155">
        <f>SUM(C10:G10)</f>
        <v>1608.6</v>
      </c>
      <c r="J10" s="16">
        <f>J6*(18-J7)</f>
        <v>0</v>
      </c>
      <c r="K10" s="16">
        <v>324</v>
      </c>
      <c r="L10" s="16">
        <v>478</v>
      </c>
      <c r="M10" s="16">
        <v>592</v>
      </c>
      <c r="N10" s="155">
        <f>SUM(J10:M10)</f>
        <v>1394</v>
      </c>
      <c r="O10" s="157">
        <f>O6*(18-O7)</f>
        <v>3000.1000000000004</v>
      </c>
      <c r="P10" s="163">
        <f>P6*(18-P7)</f>
        <v>3000.1000000000004</v>
      </c>
    </row>
    <row r="11" spans="2:16" ht="20.25" thickBot="1">
      <c r="B11" s="347" t="s">
        <v>215</v>
      </c>
      <c r="C11" s="21">
        <f t="shared" ref="C11:H11" si="3">C6*(19-C7)</f>
        <v>483.59999999999997</v>
      </c>
      <c r="D11" s="20">
        <f t="shared" si="3"/>
        <v>445.2</v>
      </c>
      <c r="E11" s="20">
        <f t="shared" si="3"/>
        <v>427.8</v>
      </c>
      <c r="F11" s="20">
        <f t="shared" si="3"/>
        <v>276</v>
      </c>
      <c r="G11" s="20">
        <f t="shared" si="3"/>
        <v>111</v>
      </c>
      <c r="H11" s="20">
        <f t="shared" si="3"/>
        <v>0</v>
      </c>
      <c r="I11" s="164">
        <f>SUM(C11:G11)</f>
        <v>1743.6</v>
      </c>
      <c r="J11" s="20">
        <f>J6*(19-J7)</f>
        <v>0</v>
      </c>
      <c r="K11" s="20">
        <v>355</v>
      </c>
      <c r="L11" s="20">
        <v>508</v>
      </c>
      <c r="M11" s="20">
        <v>623</v>
      </c>
      <c r="N11" s="164">
        <f>SUM(J11:M11)</f>
        <v>1486</v>
      </c>
      <c r="O11" s="165">
        <f>O6*(19-O7)</f>
        <v>3227.1000000000004</v>
      </c>
      <c r="P11" s="166">
        <f>P6*(19-P7)</f>
        <v>3227.1000000000004</v>
      </c>
    </row>
    <row r="12" spans="2:16" ht="15.75" thickBot="1">
      <c r="B12" s="4"/>
      <c r="C12" s="4"/>
      <c r="D12" s="4"/>
      <c r="E12" s="4"/>
      <c r="F12" s="4"/>
      <c r="G12" s="4"/>
      <c r="H12" s="4"/>
      <c r="I12" s="4"/>
      <c r="J12" s="4"/>
      <c r="K12" s="4"/>
      <c r="L12" s="4"/>
      <c r="M12" s="4"/>
      <c r="N12" s="4"/>
      <c r="O12" s="4"/>
      <c r="P12" s="4"/>
    </row>
    <row r="13" spans="2:16" ht="24" thickBot="1">
      <c r="B13" s="473" t="s">
        <v>155</v>
      </c>
      <c r="C13" s="474"/>
      <c r="D13" s="474"/>
      <c r="E13" s="474"/>
      <c r="F13" s="474"/>
      <c r="G13" s="474"/>
      <c r="H13" s="474"/>
      <c r="I13" s="474"/>
      <c r="J13" s="474"/>
      <c r="K13" s="474"/>
      <c r="L13" s="470" t="s">
        <v>225</v>
      </c>
      <c r="M13" s="471"/>
      <c r="N13" s="471"/>
      <c r="O13" s="471"/>
      <c r="P13" s="472"/>
    </row>
    <row r="14" spans="2:16" ht="15.75">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6" ht="16.5" thickBot="1">
      <c r="B15" s="466"/>
      <c r="C15" s="462"/>
      <c r="D15" s="462"/>
      <c r="E15" s="462"/>
      <c r="F15" s="462"/>
      <c r="G15" s="462"/>
      <c r="H15" s="462"/>
      <c r="I15" s="462"/>
      <c r="J15" s="462"/>
      <c r="K15" s="462"/>
      <c r="L15" s="462"/>
      <c r="M15" s="462"/>
      <c r="N15" s="462"/>
      <c r="O15" s="145" t="s">
        <v>209</v>
      </c>
      <c r="P15" s="30" t="s">
        <v>210</v>
      </c>
    </row>
    <row r="16" spans="2:16" ht="15">
      <c r="B16" s="148" t="s">
        <v>211</v>
      </c>
      <c r="C16" s="146">
        <v>31</v>
      </c>
      <c r="D16" s="8">
        <v>28</v>
      </c>
      <c r="E16" s="8">
        <v>31</v>
      </c>
      <c r="F16" s="8">
        <v>30</v>
      </c>
      <c r="G16" s="8">
        <v>10</v>
      </c>
      <c r="H16" s="8">
        <v>0</v>
      </c>
      <c r="I16" s="168">
        <f>SUM(C16:G16)</f>
        <v>130</v>
      </c>
      <c r="J16" s="8">
        <v>20</v>
      </c>
      <c r="K16" s="8">
        <v>31</v>
      </c>
      <c r="L16" s="8">
        <v>25</v>
      </c>
      <c r="M16" s="8">
        <v>31</v>
      </c>
      <c r="N16" s="168">
        <f>SUM(J16:M16)</f>
        <v>107</v>
      </c>
      <c r="O16" s="167">
        <f>SUM(C16:H16,J16:M16)</f>
        <v>237</v>
      </c>
      <c r="P16" s="169">
        <f>I16+N16</f>
        <v>237</v>
      </c>
    </row>
    <row r="17" spans="2:16" ht="19.5">
      <c r="B17" s="149" t="s">
        <v>485</v>
      </c>
      <c r="C17" s="147">
        <v>1.8</v>
      </c>
      <c r="D17" s="10">
        <v>2.5</v>
      </c>
      <c r="E17" s="10">
        <v>3.2</v>
      </c>
      <c r="F17" s="10">
        <v>8.5</v>
      </c>
      <c r="G17" s="10">
        <v>12.2</v>
      </c>
      <c r="H17" s="10">
        <v>0</v>
      </c>
      <c r="I17" s="153">
        <f>(C16*C17+D16*D17+E16*E17+F16*F17+G16*G17)/I16</f>
        <v>4.6307692307692312</v>
      </c>
      <c r="J17" s="10">
        <v>9.5</v>
      </c>
      <c r="K17" s="95">
        <v>9.5</v>
      </c>
      <c r="L17" s="95">
        <v>4.3</v>
      </c>
      <c r="M17" s="95">
        <v>1.5</v>
      </c>
      <c r="N17" s="153">
        <f>(J16*J17+K16*K17+L16*L17+M16*M17)/N16</f>
        <v>5.9672897196261685</v>
      </c>
      <c r="O17" s="154">
        <f>(C17*C16+D17*D16+E17*E16+F17*F16+G17*G16+H17*H16+J17*J16+K17*K16+L17*L16+M17*M16)/O16</f>
        <v>5.2341772151898738</v>
      </c>
      <c r="P17" s="161">
        <f>(I17*I16+N17*N16)/P16</f>
        <v>5.2341772151898738</v>
      </c>
    </row>
    <row r="18" spans="2:16" ht="19.5">
      <c r="B18" s="149" t="s">
        <v>212</v>
      </c>
      <c r="C18" s="13">
        <v>346</v>
      </c>
      <c r="D18" s="12">
        <v>293</v>
      </c>
      <c r="E18" s="12">
        <v>304</v>
      </c>
      <c r="F18" s="12">
        <v>135</v>
      </c>
      <c r="G18" s="12">
        <v>8</v>
      </c>
      <c r="H18" s="12">
        <v>0</v>
      </c>
      <c r="I18" s="155">
        <f>SUM(C18:G18)</f>
        <v>1086</v>
      </c>
      <c r="J18" s="12">
        <v>70</v>
      </c>
      <c r="K18" s="12">
        <v>108</v>
      </c>
      <c r="L18" s="12">
        <v>218</v>
      </c>
      <c r="M18" s="12">
        <v>355</v>
      </c>
      <c r="N18" s="155">
        <f>SUM(J18:M18)</f>
        <v>751</v>
      </c>
      <c r="O18" s="156">
        <f>O16*(13-O17)</f>
        <v>1840.5</v>
      </c>
      <c r="P18" s="162">
        <f>P16*(13-P17)</f>
        <v>1840.5</v>
      </c>
    </row>
    <row r="19" spans="2:16" ht="19.5">
      <c r="B19" s="149" t="s">
        <v>213</v>
      </c>
      <c r="C19" s="13">
        <v>470</v>
      </c>
      <c r="D19" s="12">
        <v>405</v>
      </c>
      <c r="E19" s="12">
        <v>428</v>
      </c>
      <c r="F19" s="12">
        <v>255</v>
      </c>
      <c r="G19" s="12">
        <v>48</v>
      </c>
      <c r="H19" s="12">
        <v>0</v>
      </c>
      <c r="I19" s="155">
        <f>SUM(C19:G19)</f>
        <v>1606</v>
      </c>
      <c r="J19" s="12">
        <v>150</v>
      </c>
      <c r="K19" s="12">
        <v>232</v>
      </c>
      <c r="L19" s="12">
        <v>318</v>
      </c>
      <c r="M19" s="12">
        <v>479</v>
      </c>
      <c r="N19" s="155">
        <f>SUM(J19:M19)</f>
        <v>1179</v>
      </c>
      <c r="O19" s="156">
        <f>O16*(17-O17)</f>
        <v>2788.5</v>
      </c>
      <c r="P19" s="162">
        <f>P16*(17-P17)</f>
        <v>2788.5</v>
      </c>
    </row>
    <row r="20" spans="2:16" ht="19.5">
      <c r="B20" s="149" t="s">
        <v>214</v>
      </c>
      <c r="C20" s="17">
        <v>501</v>
      </c>
      <c r="D20" s="16">
        <v>433</v>
      </c>
      <c r="E20" s="16">
        <v>459</v>
      </c>
      <c r="F20" s="16">
        <v>285</v>
      </c>
      <c r="G20" s="16">
        <v>58</v>
      </c>
      <c r="H20" s="16">
        <v>0</v>
      </c>
      <c r="I20" s="155">
        <f>SUM(C20:G20)</f>
        <v>1736</v>
      </c>
      <c r="J20" s="16">
        <v>170</v>
      </c>
      <c r="K20" s="16">
        <v>263</v>
      </c>
      <c r="L20" s="16">
        <v>343</v>
      </c>
      <c r="M20" s="16">
        <v>510</v>
      </c>
      <c r="N20" s="155">
        <f>SUM(J20:M20)</f>
        <v>1286</v>
      </c>
      <c r="O20" s="157">
        <f>O16*(18-O17)</f>
        <v>3025.5</v>
      </c>
      <c r="P20" s="163">
        <f>P16*(18-P17)</f>
        <v>3025.5</v>
      </c>
    </row>
    <row r="21" spans="2:16" ht="20.25" thickBot="1">
      <c r="B21" s="347" t="s">
        <v>215</v>
      </c>
      <c r="C21" s="21">
        <v>532</v>
      </c>
      <c r="D21" s="20">
        <v>461</v>
      </c>
      <c r="E21" s="20">
        <v>490</v>
      </c>
      <c r="F21" s="20">
        <v>315</v>
      </c>
      <c r="G21" s="20">
        <v>68</v>
      </c>
      <c r="H21" s="20">
        <f>H16*(19-H17)</f>
        <v>0</v>
      </c>
      <c r="I21" s="164">
        <f>SUM(C21:G21)</f>
        <v>1866</v>
      </c>
      <c r="J21" s="20">
        <v>190</v>
      </c>
      <c r="K21" s="20">
        <v>294</v>
      </c>
      <c r="L21" s="20">
        <v>368</v>
      </c>
      <c r="M21" s="20">
        <v>541</v>
      </c>
      <c r="N21" s="164">
        <f>SUM(J21:M21)</f>
        <v>1393</v>
      </c>
      <c r="O21" s="165">
        <f>O16*(19-O17)</f>
        <v>3262.5</v>
      </c>
      <c r="P21" s="166">
        <f>P16*(19-P17)</f>
        <v>3262.5</v>
      </c>
    </row>
    <row r="22" spans="2:16" ht="15.75" thickBot="1">
      <c r="B22" s="4"/>
      <c r="C22" s="4"/>
      <c r="D22" s="4"/>
      <c r="E22" s="4"/>
      <c r="F22" s="4"/>
      <c r="G22" s="4"/>
      <c r="H22" s="4"/>
      <c r="I22" s="4"/>
      <c r="J22" s="4"/>
      <c r="K22" s="4"/>
      <c r="L22" s="4"/>
      <c r="M22" s="4"/>
      <c r="N22" s="4"/>
      <c r="O22" s="4"/>
      <c r="P22" s="4"/>
    </row>
    <row r="23" spans="2:16" ht="24" thickBot="1">
      <c r="B23" s="473" t="s">
        <v>156</v>
      </c>
      <c r="C23" s="474"/>
      <c r="D23" s="474"/>
      <c r="E23" s="474"/>
      <c r="F23" s="474"/>
      <c r="G23" s="474"/>
      <c r="H23" s="474"/>
      <c r="I23" s="474"/>
      <c r="J23" s="474"/>
      <c r="K23" s="474"/>
      <c r="L23" s="470" t="s">
        <v>226</v>
      </c>
      <c r="M23" s="471"/>
      <c r="N23" s="471"/>
      <c r="O23" s="471"/>
      <c r="P23" s="472"/>
    </row>
    <row r="24" spans="2:16" ht="15.75">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6" ht="16.5" thickBot="1">
      <c r="B25" s="466"/>
      <c r="C25" s="462"/>
      <c r="D25" s="462"/>
      <c r="E25" s="462"/>
      <c r="F25" s="462"/>
      <c r="G25" s="462"/>
      <c r="H25" s="462"/>
      <c r="I25" s="462"/>
      <c r="J25" s="462"/>
      <c r="K25" s="462"/>
      <c r="L25" s="462"/>
      <c r="M25" s="462"/>
      <c r="N25" s="462"/>
      <c r="O25" s="145" t="s">
        <v>209</v>
      </c>
      <c r="P25" s="30" t="s">
        <v>210</v>
      </c>
    </row>
    <row r="26" spans="2:16" ht="15">
      <c r="B26" s="148" t="s">
        <v>211</v>
      </c>
      <c r="C26" s="146">
        <v>31</v>
      </c>
      <c r="D26" s="8">
        <v>28</v>
      </c>
      <c r="E26" s="8">
        <v>31</v>
      </c>
      <c r="F26" s="8">
        <v>20</v>
      </c>
      <c r="G26" s="8">
        <v>16</v>
      </c>
      <c r="H26" s="8">
        <v>5</v>
      </c>
      <c r="I26" s="168">
        <f>SUM(C26:G26)</f>
        <v>126</v>
      </c>
      <c r="J26" s="8">
        <v>5</v>
      </c>
      <c r="K26" s="8">
        <v>26</v>
      </c>
      <c r="L26" s="8">
        <v>30</v>
      </c>
      <c r="M26" s="8">
        <v>31</v>
      </c>
      <c r="N26" s="168">
        <f>SUM(J26:M26)</f>
        <v>92</v>
      </c>
      <c r="O26" s="167">
        <f>SUM(C26:H26,J26:M26)</f>
        <v>223</v>
      </c>
      <c r="P26" s="169">
        <f>I26+N26</f>
        <v>218</v>
      </c>
    </row>
    <row r="27" spans="2:16" ht="19.5">
      <c r="B27" s="149" t="s">
        <v>485</v>
      </c>
      <c r="C27" s="147">
        <v>-3.3</v>
      </c>
      <c r="D27" s="10">
        <v>-0.9</v>
      </c>
      <c r="E27" s="10">
        <v>2.8</v>
      </c>
      <c r="F27" s="10">
        <v>10.6</v>
      </c>
      <c r="G27" s="10">
        <v>11.4</v>
      </c>
      <c r="H27" s="10">
        <v>11.4</v>
      </c>
      <c r="I27" s="153">
        <f>(C26*C27+D26*D27+E26*E27+F26*F27+G26*G27)/I26</f>
        <v>2.8071428571428574</v>
      </c>
      <c r="J27" s="10">
        <v>12</v>
      </c>
      <c r="K27" s="95">
        <v>6</v>
      </c>
      <c r="L27" s="95">
        <v>5.5</v>
      </c>
      <c r="M27" s="95">
        <v>-0.4</v>
      </c>
      <c r="N27" s="153">
        <f>(J26*J27+K26*K27+L26*L27+M26*M27)/N26</f>
        <v>4.0065217391304353</v>
      </c>
      <c r="O27" s="154">
        <f>(C27*C26+D27*D26+E27*E26+F27*F26+G27*G26+H27*H26+J27*J26+K27*K26+L27*L26+M27*M26)/O26</f>
        <v>3.4946188340807178</v>
      </c>
      <c r="P27" s="161">
        <f>(I27*I26+N27*N26)/P26</f>
        <v>3.3133027522935783</v>
      </c>
    </row>
    <row r="28" spans="2:16" ht="19.5">
      <c r="B28" s="149" t="s">
        <v>212</v>
      </c>
      <c r="C28" s="13">
        <v>507</v>
      </c>
      <c r="D28" s="12">
        <v>390</v>
      </c>
      <c r="E28" s="12">
        <v>317</v>
      </c>
      <c r="F28" s="12">
        <v>48</v>
      </c>
      <c r="G28" s="12">
        <v>26</v>
      </c>
      <c r="H28" s="12">
        <v>6</v>
      </c>
      <c r="I28" s="155">
        <f>SUM(C28:G28)</f>
        <v>1288</v>
      </c>
      <c r="J28" s="12">
        <v>5</v>
      </c>
      <c r="K28" s="12">
        <v>182</v>
      </c>
      <c r="L28" s="12">
        <v>226</v>
      </c>
      <c r="M28" s="12">
        <v>416</v>
      </c>
      <c r="N28" s="155">
        <f>SUM(J28:M28)</f>
        <v>829</v>
      </c>
      <c r="O28" s="156">
        <f>O26*(13-O27)</f>
        <v>2119.6999999999998</v>
      </c>
      <c r="P28" s="162">
        <f>P26*(13-P27)</f>
        <v>2111.6999999999998</v>
      </c>
    </row>
    <row r="29" spans="2:16" ht="19.5">
      <c r="B29" s="149" t="s">
        <v>213</v>
      </c>
      <c r="C29" s="13">
        <v>631</v>
      </c>
      <c r="D29" s="12">
        <v>502</v>
      </c>
      <c r="E29" s="12">
        <v>441</v>
      </c>
      <c r="F29" s="12">
        <v>128</v>
      </c>
      <c r="G29" s="12">
        <v>90</v>
      </c>
      <c r="H29" s="12">
        <v>28</v>
      </c>
      <c r="I29" s="155">
        <f>SUM(C29:G29)</f>
        <v>1792</v>
      </c>
      <c r="J29" s="12">
        <v>25</v>
      </c>
      <c r="K29" s="12">
        <v>286</v>
      </c>
      <c r="L29" s="12">
        <v>246</v>
      </c>
      <c r="M29" s="12">
        <v>540</v>
      </c>
      <c r="N29" s="155">
        <f>SUM(J29:M29)</f>
        <v>1097</v>
      </c>
      <c r="O29" s="156">
        <f>O26*(17-O27)</f>
        <v>3011.7</v>
      </c>
      <c r="P29" s="162">
        <f>P26*(17-P27)</f>
        <v>2983.7</v>
      </c>
    </row>
    <row r="30" spans="2:16" ht="19.5">
      <c r="B30" s="149" t="s">
        <v>214</v>
      </c>
      <c r="C30" s="17">
        <v>662</v>
      </c>
      <c r="D30" s="16">
        <v>530</v>
      </c>
      <c r="E30" s="16">
        <v>472</v>
      </c>
      <c r="F30" s="16">
        <v>148</v>
      </c>
      <c r="G30" s="16">
        <v>106</v>
      </c>
      <c r="H30" s="16">
        <v>33</v>
      </c>
      <c r="I30" s="155">
        <f>SUM(C30:G30)</f>
        <v>1918</v>
      </c>
      <c r="J30" s="16">
        <v>30</v>
      </c>
      <c r="K30" s="16">
        <v>312</v>
      </c>
      <c r="L30" s="16">
        <v>376</v>
      </c>
      <c r="M30" s="16">
        <v>571</v>
      </c>
      <c r="N30" s="155">
        <f>SUM(J30:M30)</f>
        <v>1289</v>
      </c>
      <c r="O30" s="157">
        <f>O26*(18-O27)</f>
        <v>3234.7</v>
      </c>
      <c r="P30" s="163">
        <f>P26*(18-P27)</f>
        <v>3201.7</v>
      </c>
    </row>
    <row r="31" spans="2:16" ht="20.25" thickBot="1">
      <c r="B31" s="347" t="s">
        <v>215</v>
      </c>
      <c r="C31" s="21">
        <v>693</v>
      </c>
      <c r="D31" s="20">
        <v>558</v>
      </c>
      <c r="E31" s="20">
        <v>503</v>
      </c>
      <c r="F31" s="20">
        <v>168</v>
      </c>
      <c r="G31" s="20">
        <v>122</v>
      </c>
      <c r="H31" s="20">
        <v>38</v>
      </c>
      <c r="I31" s="164">
        <f>SUM(C31:G31)</f>
        <v>2044</v>
      </c>
      <c r="J31" s="20">
        <v>35</v>
      </c>
      <c r="K31" s="20">
        <v>338</v>
      </c>
      <c r="L31" s="20">
        <v>406</v>
      </c>
      <c r="M31" s="20">
        <v>602</v>
      </c>
      <c r="N31" s="164">
        <f>SUM(J31:M31)</f>
        <v>1381</v>
      </c>
      <c r="O31" s="165">
        <f>O26*(19-O27)</f>
        <v>3457.7</v>
      </c>
      <c r="P31" s="166">
        <f>P26*(19-P27)</f>
        <v>3419.7</v>
      </c>
    </row>
    <row r="32" spans="2:16" ht="15.75" thickBot="1">
      <c r="B32" s="4"/>
      <c r="C32" s="4"/>
      <c r="D32" s="4"/>
      <c r="E32" s="4"/>
      <c r="F32" s="4"/>
      <c r="G32" s="4"/>
      <c r="H32" s="4"/>
      <c r="I32" s="4"/>
      <c r="J32" s="4"/>
      <c r="K32" s="4"/>
      <c r="L32" s="4"/>
      <c r="M32" s="4"/>
      <c r="N32" s="4"/>
      <c r="O32" s="4"/>
      <c r="P32" s="4"/>
    </row>
    <row r="33" spans="2:16" ht="24" thickBot="1">
      <c r="B33" s="473" t="s">
        <v>157</v>
      </c>
      <c r="C33" s="474"/>
      <c r="D33" s="474"/>
      <c r="E33" s="474"/>
      <c r="F33" s="474"/>
      <c r="G33" s="474"/>
      <c r="H33" s="474"/>
      <c r="I33" s="474"/>
      <c r="J33" s="474"/>
      <c r="K33" s="474"/>
      <c r="L33" s="470" t="s">
        <v>227</v>
      </c>
      <c r="M33" s="471"/>
      <c r="N33" s="471"/>
      <c r="O33" s="471"/>
      <c r="P33" s="472"/>
    </row>
    <row r="34" spans="2:16" ht="15.75">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6" ht="16.5" thickBot="1">
      <c r="B35" s="466"/>
      <c r="C35" s="462"/>
      <c r="D35" s="462"/>
      <c r="E35" s="462"/>
      <c r="F35" s="462"/>
      <c r="G35" s="462"/>
      <c r="H35" s="462"/>
      <c r="I35" s="462"/>
      <c r="J35" s="462"/>
      <c r="K35" s="462"/>
      <c r="L35" s="462"/>
      <c r="M35" s="462"/>
      <c r="N35" s="462"/>
      <c r="O35" s="145" t="s">
        <v>209</v>
      </c>
      <c r="P35" s="30" t="s">
        <v>210</v>
      </c>
    </row>
    <row r="36" spans="2:16" ht="15">
      <c r="B36" s="148" t="s">
        <v>211</v>
      </c>
      <c r="C36" s="146">
        <v>31</v>
      </c>
      <c r="D36" s="8">
        <v>28</v>
      </c>
      <c r="E36" s="8">
        <v>31</v>
      </c>
      <c r="F36" s="8">
        <v>25</v>
      </c>
      <c r="G36" s="8">
        <v>20</v>
      </c>
      <c r="H36" s="8">
        <v>5</v>
      </c>
      <c r="I36" s="168">
        <f>SUM(C36:G36)</f>
        <v>135</v>
      </c>
      <c r="J36" s="8">
        <v>20</v>
      </c>
      <c r="K36" s="8">
        <v>31</v>
      </c>
      <c r="L36" s="8">
        <v>30</v>
      </c>
      <c r="M36" s="8">
        <v>31</v>
      </c>
      <c r="N36" s="168">
        <f>SUM(J36:M36)</f>
        <v>112</v>
      </c>
      <c r="O36" s="167">
        <f>SUM(C36:H36,J36:M36)</f>
        <v>252</v>
      </c>
      <c r="P36" s="169">
        <f>I36+N36</f>
        <v>247</v>
      </c>
    </row>
    <row r="37" spans="2:16" ht="19.5">
      <c r="B37" s="149" t="s">
        <v>485</v>
      </c>
      <c r="C37" s="147">
        <v>-5.9</v>
      </c>
      <c r="D37" s="10">
        <v>-1.3</v>
      </c>
      <c r="E37" s="10">
        <v>2.8</v>
      </c>
      <c r="F37" s="10">
        <v>6.7</v>
      </c>
      <c r="G37" s="10">
        <v>10.5</v>
      </c>
      <c r="H37" s="10">
        <v>13</v>
      </c>
      <c r="I37" s="153">
        <f>(C36*C37+D36*D37+E36*E37+F36*F37+G36*G37)/I36</f>
        <v>1.8148148148148149</v>
      </c>
      <c r="J37" s="10">
        <v>10.8</v>
      </c>
      <c r="K37" s="95">
        <v>6.7</v>
      </c>
      <c r="L37" s="95">
        <v>6.9</v>
      </c>
      <c r="M37" s="95">
        <v>-3.4</v>
      </c>
      <c r="N37" s="153">
        <f>(J36*J37+K36*K37+L36*L37+M36*M37)/N36</f>
        <v>4.6901785714285724</v>
      </c>
      <c r="O37" s="154">
        <f>(C37*C36+D37*D36+E37*E36+F37*F36+G37*G36+H37*H36+J37*J36+K37*K36+L37*L36+M37*M36)/O36</f>
        <v>3.3146825396825399</v>
      </c>
      <c r="P37" s="161">
        <f>(I37*I36+N37*N36)/P36</f>
        <v>3.1186234817813769</v>
      </c>
    </row>
    <row r="38" spans="2:16" ht="19.5">
      <c r="B38" s="149" t="s">
        <v>212</v>
      </c>
      <c r="C38" s="13">
        <v>584</v>
      </c>
      <c r="D38" s="12">
        <v>400</v>
      </c>
      <c r="E38" s="12">
        <v>317</v>
      </c>
      <c r="F38" s="12">
        <v>157</v>
      </c>
      <c r="G38" s="12">
        <v>51</v>
      </c>
      <c r="H38" s="12">
        <v>0</v>
      </c>
      <c r="I38" s="155">
        <f>SUM(C38:G38)</f>
        <v>1509</v>
      </c>
      <c r="J38" s="12">
        <v>45</v>
      </c>
      <c r="K38" s="12">
        <v>195</v>
      </c>
      <c r="L38" s="12">
        <v>184</v>
      </c>
      <c r="M38" s="12">
        <v>510</v>
      </c>
      <c r="N38" s="155">
        <f>SUM(J38:M38)</f>
        <v>934</v>
      </c>
      <c r="O38" s="156">
        <f>O36*(13-O37)</f>
        <v>2440.6999999999998</v>
      </c>
      <c r="P38" s="162">
        <f>P36*(13-P37)</f>
        <v>2440.6999999999998</v>
      </c>
    </row>
    <row r="39" spans="2:16" ht="19.5">
      <c r="B39" s="149" t="s">
        <v>213</v>
      </c>
      <c r="C39" s="13">
        <v>708</v>
      </c>
      <c r="D39" s="12">
        <v>512</v>
      </c>
      <c r="E39" s="12">
        <v>441</v>
      </c>
      <c r="F39" s="12">
        <v>257</v>
      </c>
      <c r="G39" s="12">
        <v>131</v>
      </c>
      <c r="H39" s="12">
        <v>20</v>
      </c>
      <c r="I39" s="155">
        <f>SUM(C39:G39)</f>
        <v>2049</v>
      </c>
      <c r="J39" s="12">
        <v>125</v>
      </c>
      <c r="K39" s="12">
        <v>319</v>
      </c>
      <c r="L39" s="12">
        <v>304</v>
      </c>
      <c r="M39" s="12">
        <v>634</v>
      </c>
      <c r="N39" s="155">
        <f>SUM(J39:M39)</f>
        <v>1382</v>
      </c>
      <c r="O39" s="156">
        <f>O36*(17-O37)</f>
        <v>3448.7</v>
      </c>
      <c r="P39" s="162">
        <f>P36*(17-P37)</f>
        <v>3428.7</v>
      </c>
    </row>
    <row r="40" spans="2:16" ht="19.5">
      <c r="B40" s="149" t="s">
        <v>214</v>
      </c>
      <c r="C40" s="17">
        <v>739</v>
      </c>
      <c r="D40" s="16">
        <v>540</v>
      </c>
      <c r="E40" s="16">
        <v>472</v>
      </c>
      <c r="F40" s="16">
        <v>282</v>
      </c>
      <c r="G40" s="16">
        <v>151</v>
      </c>
      <c r="H40" s="16">
        <v>25</v>
      </c>
      <c r="I40" s="155">
        <f>SUM(C40:G40)</f>
        <v>2184</v>
      </c>
      <c r="J40" s="16">
        <v>145</v>
      </c>
      <c r="K40" s="16">
        <v>350</v>
      </c>
      <c r="L40" s="16">
        <v>334</v>
      </c>
      <c r="M40" s="16">
        <v>665</v>
      </c>
      <c r="N40" s="155">
        <f>SUM(J40:M40)</f>
        <v>1494</v>
      </c>
      <c r="O40" s="157">
        <f>O36*(18-O37)</f>
        <v>3700.7</v>
      </c>
      <c r="P40" s="163">
        <f>P36*(18-P37)</f>
        <v>3675.7</v>
      </c>
    </row>
    <row r="41" spans="2:16" ht="20.25" thickBot="1">
      <c r="B41" s="347" t="s">
        <v>215</v>
      </c>
      <c r="C41" s="21">
        <v>770</v>
      </c>
      <c r="D41" s="20">
        <v>568</v>
      </c>
      <c r="E41" s="20">
        <v>503</v>
      </c>
      <c r="F41" s="20">
        <v>307</v>
      </c>
      <c r="G41" s="20">
        <v>171</v>
      </c>
      <c r="H41" s="20">
        <v>30</v>
      </c>
      <c r="I41" s="164">
        <f>SUM(C41:G41)</f>
        <v>2319</v>
      </c>
      <c r="J41" s="20">
        <v>165</v>
      </c>
      <c r="K41" s="20">
        <v>381</v>
      </c>
      <c r="L41" s="20">
        <v>364</v>
      </c>
      <c r="M41" s="20">
        <v>696</v>
      </c>
      <c r="N41" s="164">
        <f>SUM(J41:M41)</f>
        <v>1606</v>
      </c>
      <c r="O41" s="165">
        <f>O36*(19-O37)</f>
        <v>3952.7</v>
      </c>
      <c r="P41" s="166">
        <f>P36*(19-P37)</f>
        <v>3922.7</v>
      </c>
    </row>
    <row r="42" spans="2:16" ht="15.75" thickBot="1">
      <c r="B42" s="4"/>
      <c r="C42" s="4"/>
      <c r="D42" s="4"/>
      <c r="E42" s="4"/>
      <c r="F42" s="4"/>
      <c r="G42" s="4"/>
      <c r="H42" s="4"/>
      <c r="I42" s="4"/>
      <c r="J42" s="4"/>
      <c r="K42" s="4"/>
      <c r="L42" s="4"/>
      <c r="M42" s="4"/>
      <c r="N42" s="4"/>
      <c r="O42" s="4"/>
      <c r="P42" s="4"/>
    </row>
    <row r="43" spans="2:16" ht="24" thickBot="1">
      <c r="B43" s="473" t="s">
        <v>158</v>
      </c>
      <c r="C43" s="474"/>
      <c r="D43" s="474"/>
      <c r="E43" s="474"/>
      <c r="F43" s="474"/>
      <c r="G43" s="474"/>
      <c r="H43" s="474"/>
      <c r="I43" s="474"/>
      <c r="J43" s="474"/>
      <c r="K43" s="474"/>
      <c r="L43" s="470" t="s">
        <v>228</v>
      </c>
      <c r="M43" s="471"/>
      <c r="N43" s="471"/>
      <c r="O43" s="471"/>
      <c r="P43" s="472"/>
    </row>
    <row r="44" spans="2:16" ht="15.75">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6" ht="16.5" thickBot="1">
      <c r="B45" s="466"/>
      <c r="C45" s="462"/>
      <c r="D45" s="462"/>
      <c r="E45" s="462"/>
      <c r="F45" s="462"/>
      <c r="G45" s="462"/>
      <c r="H45" s="462"/>
      <c r="I45" s="462"/>
      <c r="J45" s="462"/>
      <c r="K45" s="462"/>
      <c r="L45" s="462"/>
      <c r="M45" s="462"/>
      <c r="N45" s="462"/>
      <c r="O45" s="145" t="s">
        <v>209</v>
      </c>
      <c r="P45" s="30" t="s">
        <v>210</v>
      </c>
    </row>
    <row r="46" spans="2:16" ht="15">
      <c r="B46" s="148" t="s">
        <v>211</v>
      </c>
      <c r="C46" s="146">
        <v>31</v>
      </c>
      <c r="D46" s="8">
        <v>28</v>
      </c>
      <c r="E46" s="8">
        <v>31</v>
      </c>
      <c r="F46" s="8">
        <v>30</v>
      </c>
      <c r="G46" s="8">
        <v>10</v>
      </c>
      <c r="H46" s="8">
        <v>0</v>
      </c>
      <c r="I46" s="168">
        <f>SUM(C46:G46)</f>
        <v>130</v>
      </c>
      <c r="J46" s="8">
        <v>5</v>
      </c>
      <c r="K46" s="8">
        <v>26</v>
      </c>
      <c r="L46" s="8">
        <v>30</v>
      </c>
      <c r="M46" s="8">
        <v>31</v>
      </c>
      <c r="N46" s="168">
        <f>SUM(J46:M46)</f>
        <v>92</v>
      </c>
      <c r="O46" s="167">
        <f>SUM(C46:H46,J46:M46)</f>
        <v>222</v>
      </c>
      <c r="P46" s="169">
        <f>I46+N46</f>
        <v>222</v>
      </c>
    </row>
    <row r="47" spans="2:16" ht="19.5">
      <c r="B47" s="149" t="s">
        <v>485</v>
      </c>
      <c r="C47" s="147">
        <v>-0.7</v>
      </c>
      <c r="D47" s="10">
        <v>-2.1</v>
      </c>
      <c r="E47" s="10">
        <v>4</v>
      </c>
      <c r="F47" s="10">
        <v>9.6</v>
      </c>
      <c r="G47" s="10">
        <v>8.6999999999999993</v>
      </c>
      <c r="H47" s="10">
        <v>0</v>
      </c>
      <c r="I47" s="153">
        <f>(C46*C47+D46*D47+E46*E47+F46*F47+G46*G47)/I46</f>
        <v>3.2192307692307693</v>
      </c>
      <c r="J47" s="10">
        <v>12.9</v>
      </c>
      <c r="K47" s="95">
        <v>7.2</v>
      </c>
      <c r="L47" s="95">
        <v>3</v>
      </c>
      <c r="M47" s="95">
        <v>1.9</v>
      </c>
      <c r="N47" s="153">
        <f>(J46*J47+K46*K47+L46*L47+M46*M47)/N46</f>
        <v>4.3543478260869568</v>
      </c>
      <c r="O47" s="154">
        <f>(C47*C46+D47*D46+E47*E46+F47*F46+G47*G46+H47*H46+J47*J46+K47*K46+L47*L46+M47*M46)/O46</f>
        <v>3.6896396396396396</v>
      </c>
      <c r="P47" s="161">
        <f>(I47*I46+N47*N46)/P46</f>
        <v>3.6896396396396396</v>
      </c>
    </row>
    <row r="48" spans="2:16" ht="19.5">
      <c r="B48" s="149" t="s">
        <v>212</v>
      </c>
      <c r="C48" s="13">
        <v>425</v>
      </c>
      <c r="D48" s="12">
        <v>422</v>
      </c>
      <c r="E48" s="12">
        <v>278</v>
      </c>
      <c r="F48" s="12">
        <v>102</v>
      </c>
      <c r="G48" s="12">
        <v>44</v>
      </c>
      <c r="H48" s="12">
        <f>H46*(13-H47)</f>
        <v>0</v>
      </c>
      <c r="I48" s="155">
        <f>SUM(C48:G48)</f>
        <v>1271</v>
      </c>
      <c r="J48" s="12">
        <v>0</v>
      </c>
      <c r="K48" s="12">
        <v>150</v>
      </c>
      <c r="L48" s="12">
        <v>29</v>
      </c>
      <c r="M48" s="12">
        <v>344</v>
      </c>
      <c r="N48" s="155">
        <f>SUM(J48:M48)</f>
        <v>523</v>
      </c>
      <c r="O48" s="156">
        <f>O46*(13-O47)</f>
        <v>2066.8999999999996</v>
      </c>
      <c r="P48" s="162">
        <f>P46*(13-P47)</f>
        <v>2066.8999999999996</v>
      </c>
    </row>
    <row r="49" spans="2:16" ht="19.5">
      <c r="B49" s="149" t="s">
        <v>213</v>
      </c>
      <c r="C49" s="13">
        <v>549</v>
      </c>
      <c r="D49" s="12">
        <v>534</v>
      </c>
      <c r="E49" s="12">
        <v>402</v>
      </c>
      <c r="F49" s="12">
        <v>222</v>
      </c>
      <c r="G49" s="12">
        <v>84</v>
      </c>
      <c r="H49" s="12">
        <f>H46*(17-H47)</f>
        <v>0</v>
      </c>
      <c r="I49" s="155">
        <f>SUM(C49:G49)</f>
        <v>1791</v>
      </c>
      <c r="J49" s="12">
        <v>21</v>
      </c>
      <c r="K49" s="12">
        <v>254</v>
      </c>
      <c r="L49" s="12">
        <v>419</v>
      </c>
      <c r="M49" s="12">
        <v>468</v>
      </c>
      <c r="N49" s="155">
        <f>SUM(J49:M49)</f>
        <v>1162</v>
      </c>
      <c r="O49" s="156">
        <f>O46*(17-O47)</f>
        <v>2954.8999999999996</v>
      </c>
      <c r="P49" s="162">
        <f>P46*(17-P47)</f>
        <v>2954.8999999999996</v>
      </c>
    </row>
    <row r="50" spans="2:16" ht="19.5">
      <c r="B50" s="149" t="s">
        <v>214</v>
      </c>
      <c r="C50" s="17">
        <v>580</v>
      </c>
      <c r="D50" s="16">
        <v>562</v>
      </c>
      <c r="E50" s="16">
        <v>433</v>
      </c>
      <c r="F50" s="16">
        <v>252</v>
      </c>
      <c r="G50" s="16">
        <v>94</v>
      </c>
      <c r="H50" s="16">
        <f>H46*(18-H47)</f>
        <v>0</v>
      </c>
      <c r="I50" s="155">
        <f>SUM(C50:G50)</f>
        <v>1921</v>
      </c>
      <c r="J50" s="16">
        <v>26</v>
      </c>
      <c r="K50" s="16">
        <v>280</v>
      </c>
      <c r="L50" s="16">
        <v>449</v>
      </c>
      <c r="M50" s="16">
        <v>499</v>
      </c>
      <c r="N50" s="155">
        <f>SUM(J50:M50)</f>
        <v>1254</v>
      </c>
      <c r="O50" s="157">
        <f>O46*(18-O47)</f>
        <v>3176.8999999999996</v>
      </c>
      <c r="P50" s="163">
        <f>P46*(18-P47)</f>
        <v>3176.8999999999996</v>
      </c>
    </row>
    <row r="51" spans="2:16" ht="20.25" thickBot="1">
      <c r="B51" s="347" t="s">
        <v>215</v>
      </c>
      <c r="C51" s="21">
        <v>611</v>
      </c>
      <c r="D51" s="20">
        <v>590</v>
      </c>
      <c r="E51" s="20">
        <v>464</v>
      </c>
      <c r="F51" s="20">
        <v>282</v>
      </c>
      <c r="G51" s="20">
        <v>104</v>
      </c>
      <c r="H51" s="20">
        <f>H46*(19-H47)</f>
        <v>0</v>
      </c>
      <c r="I51" s="164">
        <f>SUM(C51:G51)</f>
        <v>2051</v>
      </c>
      <c r="J51" s="20">
        <v>31</v>
      </c>
      <c r="K51" s="20">
        <v>306</v>
      </c>
      <c r="L51" s="20">
        <v>479</v>
      </c>
      <c r="M51" s="20">
        <v>530</v>
      </c>
      <c r="N51" s="164">
        <f>SUM(J51:M51)</f>
        <v>1346</v>
      </c>
      <c r="O51" s="165">
        <f>O46*(19-O47)</f>
        <v>3398.8999999999996</v>
      </c>
      <c r="P51" s="166">
        <f>P46*(19-P47)</f>
        <v>3398.8999999999996</v>
      </c>
    </row>
    <row r="52" spans="2:16" ht="15.75" thickBot="1">
      <c r="B52" s="4"/>
      <c r="C52" s="4"/>
      <c r="D52" s="4"/>
      <c r="E52" s="4"/>
      <c r="F52" s="4"/>
      <c r="G52" s="4"/>
      <c r="H52" s="4"/>
      <c r="I52" s="4"/>
      <c r="J52" s="4"/>
      <c r="K52" s="4"/>
      <c r="L52" s="4"/>
      <c r="M52" s="4"/>
      <c r="N52" s="4"/>
      <c r="O52" s="4"/>
      <c r="P52" s="4"/>
    </row>
    <row r="53" spans="2:16" ht="24" thickBot="1">
      <c r="B53" s="473" t="s">
        <v>159</v>
      </c>
      <c r="C53" s="474"/>
      <c r="D53" s="474"/>
      <c r="E53" s="474"/>
      <c r="F53" s="474"/>
      <c r="G53" s="474"/>
      <c r="H53" s="474"/>
      <c r="I53" s="474"/>
      <c r="J53" s="474"/>
      <c r="K53" s="474"/>
      <c r="L53" s="470" t="s">
        <v>229</v>
      </c>
      <c r="M53" s="471"/>
      <c r="N53" s="471"/>
      <c r="O53" s="471"/>
      <c r="P53" s="472"/>
    </row>
    <row r="54" spans="2:16"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6" ht="16.5" thickBot="1">
      <c r="B55" s="466"/>
      <c r="C55" s="462"/>
      <c r="D55" s="462"/>
      <c r="E55" s="462"/>
      <c r="F55" s="462"/>
      <c r="G55" s="462"/>
      <c r="H55" s="462"/>
      <c r="I55" s="462"/>
      <c r="J55" s="462"/>
      <c r="K55" s="462"/>
      <c r="L55" s="462"/>
      <c r="M55" s="462"/>
      <c r="N55" s="462"/>
      <c r="O55" s="145" t="s">
        <v>209</v>
      </c>
      <c r="P55" s="30" t="s">
        <v>210</v>
      </c>
    </row>
    <row r="56" spans="2:16" ht="15">
      <c r="B56" s="148" t="s">
        <v>211</v>
      </c>
      <c r="C56" s="146">
        <v>31</v>
      </c>
      <c r="D56" s="8">
        <v>28</v>
      </c>
      <c r="E56" s="8">
        <v>31</v>
      </c>
      <c r="F56" s="8">
        <v>25</v>
      </c>
      <c r="G56" s="8">
        <v>10</v>
      </c>
      <c r="H56" s="8">
        <v>0</v>
      </c>
      <c r="I56" s="168">
        <f>SUM(C56:G56)</f>
        <v>125</v>
      </c>
      <c r="J56" s="8">
        <v>10</v>
      </c>
      <c r="K56" s="8">
        <v>26</v>
      </c>
      <c r="L56" s="8">
        <v>30</v>
      </c>
      <c r="M56" s="8">
        <v>31</v>
      </c>
      <c r="N56" s="168">
        <f>SUM(J56:M56)</f>
        <v>97</v>
      </c>
      <c r="O56" s="167">
        <f>SUM(C56:H56,J56:M56)</f>
        <v>222</v>
      </c>
      <c r="P56" s="169">
        <f>I56+N56</f>
        <v>222</v>
      </c>
    </row>
    <row r="57" spans="2:16" ht="19.5">
      <c r="B57" s="149" t="s">
        <v>485</v>
      </c>
      <c r="C57" s="147">
        <v>0.8</v>
      </c>
      <c r="D57" s="10">
        <v>5.7</v>
      </c>
      <c r="E57" s="10">
        <v>4.8</v>
      </c>
      <c r="F57" s="10">
        <v>7.4</v>
      </c>
      <c r="G57" s="10">
        <v>11.7</v>
      </c>
      <c r="H57" s="10">
        <v>0</v>
      </c>
      <c r="I57" s="153">
        <f>(C56*C57+D56*D57+E56*E57+F56*F57+G56*G57)/I56</f>
        <v>5.0816000000000008</v>
      </c>
      <c r="J57" s="10">
        <v>12.4</v>
      </c>
      <c r="K57" s="95">
        <v>9.9</v>
      </c>
      <c r="L57" s="95">
        <v>7</v>
      </c>
      <c r="M57" s="95">
        <v>1.4</v>
      </c>
      <c r="N57" s="153">
        <f>(J56*J57+K56*K57+L56*L57+M56*M57)/N56</f>
        <v>6.5443298969072172</v>
      </c>
      <c r="O57" s="154">
        <f>(C57*C56+D57*D56+E57*E56+F57*F56+G57*G56+H57*H56+J57*J56+K57*K56+L57*L56+M57*M56)/O56</f>
        <v>5.7207207207207214</v>
      </c>
      <c r="P57" s="161">
        <f>(I57*I56+N57*N56)/P56</f>
        <v>5.7207207207207205</v>
      </c>
    </row>
    <row r="58" spans="2:16" ht="19.5">
      <c r="B58" s="149" t="s">
        <v>212</v>
      </c>
      <c r="C58" s="13">
        <v>378</v>
      </c>
      <c r="D58" s="12">
        <f>D56*(13-D57)</f>
        <v>204.4</v>
      </c>
      <c r="E58" s="12">
        <v>254</v>
      </c>
      <c r="F58" s="12">
        <v>139</v>
      </c>
      <c r="G58" s="12">
        <v>13</v>
      </c>
      <c r="H58" s="12">
        <v>0</v>
      </c>
      <c r="I58" s="155">
        <f>SUM(C58:G58)</f>
        <v>988.4</v>
      </c>
      <c r="J58" s="12">
        <v>6</v>
      </c>
      <c r="K58" s="12">
        <v>80</v>
      </c>
      <c r="L58" s="12">
        <v>180</v>
      </c>
      <c r="M58" s="12">
        <v>360</v>
      </c>
      <c r="N58" s="155">
        <f>SUM(J58:M58)</f>
        <v>626</v>
      </c>
      <c r="O58" s="156">
        <f>O56*(13-O57)</f>
        <v>1615.9999999999998</v>
      </c>
      <c r="P58" s="162">
        <f>P56*(13-P57)</f>
        <v>1616</v>
      </c>
    </row>
    <row r="59" spans="2:16" ht="19.5">
      <c r="B59" s="149" t="s">
        <v>213</v>
      </c>
      <c r="C59" s="13">
        <v>502</v>
      </c>
      <c r="D59" s="12">
        <f>D56*(17-D57)</f>
        <v>316.40000000000003</v>
      </c>
      <c r="E59" s="12">
        <v>378</v>
      </c>
      <c r="F59" s="12">
        <v>239</v>
      </c>
      <c r="G59" s="12">
        <f>G56*(17-G57)</f>
        <v>53.000000000000007</v>
      </c>
      <c r="H59" s="12">
        <v>0</v>
      </c>
      <c r="I59" s="155">
        <f>SUM(C59:G59)</f>
        <v>1488.4</v>
      </c>
      <c r="J59" s="12">
        <v>46</v>
      </c>
      <c r="K59" s="12">
        <v>184</v>
      </c>
      <c r="L59" s="12">
        <v>300</v>
      </c>
      <c r="M59" s="12">
        <v>484</v>
      </c>
      <c r="N59" s="155">
        <f>SUM(J59:M59)</f>
        <v>1014</v>
      </c>
      <c r="O59" s="156">
        <f>O56*(17-O57)</f>
        <v>2504</v>
      </c>
      <c r="P59" s="162">
        <f>P56*(17-P57)</f>
        <v>2504</v>
      </c>
    </row>
    <row r="60" spans="2:16" ht="19.5">
      <c r="B60" s="149" t="s">
        <v>214</v>
      </c>
      <c r="C60" s="17">
        <v>533</v>
      </c>
      <c r="D60" s="16">
        <f>D56*(18-D57)</f>
        <v>344.40000000000003</v>
      </c>
      <c r="E60" s="16">
        <v>409</v>
      </c>
      <c r="F60" s="16">
        <v>264</v>
      </c>
      <c r="G60" s="16">
        <v>63</v>
      </c>
      <c r="H60" s="16">
        <v>0</v>
      </c>
      <c r="I60" s="155">
        <f>SUM(C60:G60)</f>
        <v>1613.4</v>
      </c>
      <c r="J60" s="16">
        <v>56</v>
      </c>
      <c r="K60" s="16">
        <v>210</v>
      </c>
      <c r="L60" s="16">
        <v>330</v>
      </c>
      <c r="M60" s="16">
        <v>515</v>
      </c>
      <c r="N60" s="155">
        <f>SUM(J60:M60)</f>
        <v>1111</v>
      </c>
      <c r="O60" s="157">
        <f>O56*(18-O57)</f>
        <v>2726</v>
      </c>
      <c r="P60" s="163">
        <f>P56*(18-P57)</f>
        <v>2726</v>
      </c>
    </row>
    <row r="61" spans="2:16" ht="20.25" thickBot="1">
      <c r="B61" s="347" t="s">
        <v>215</v>
      </c>
      <c r="C61" s="21">
        <v>564</v>
      </c>
      <c r="D61" s="20">
        <f>D56*(19-D57)</f>
        <v>372.40000000000003</v>
      </c>
      <c r="E61" s="20">
        <f>E56*(19-E57)</f>
        <v>440.2</v>
      </c>
      <c r="F61" s="20">
        <v>289</v>
      </c>
      <c r="G61" s="20">
        <f>G56*(19-G57)</f>
        <v>73</v>
      </c>
      <c r="H61" s="20">
        <v>0</v>
      </c>
      <c r="I61" s="164">
        <f>SUM(C61:G61)</f>
        <v>1738.6000000000001</v>
      </c>
      <c r="J61" s="20">
        <v>66</v>
      </c>
      <c r="K61" s="20">
        <v>236</v>
      </c>
      <c r="L61" s="20">
        <v>360</v>
      </c>
      <c r="M61" s="20">
        <v>546</v>
      </c>
      <c r="N61" s="164">
        <f>SUM(J61:M61)</f>
        <v>1208</v>
      </c>
      <c r="O61" s="165">
        <f>O56*(19-O57)</f>
        <v>2948</v>
      </c>
      <c r="P61" s="166">
        <f>P56*(19-P57)</f>
        <v>2948</v>
      </c>
    </row>
    <row r="62" spans="2:16" ht="15.75" thickBot="1">
      <c r="B62" s="4"/>
      <c r="C62" s="4"/>
      <c r="D62" s="4"/>
      <c r="E62" s="4"/>
      <c r="F62" s="4"/>
      <c r="G62" s="4"/>
      <c r="H62" s="4"/>
      <c r="I62" s="4"/>
      <c r="J62" s="4"/>
      <c r="K62" s="4"/>
      <c r="L62" s="4"/>
      <c r="M62" s="4"/>
      <c r="N62" s="4"/>
      <c r="O62" s="4"/>
      <c r="P62" s="4"/>
    </row>
    <row r="63" spans="2:16" ht="24" thickBot="1">
      <c r="B63" s="473" t="s">
        <v>160</v>
      </c>
      <c r="C63" s="474"/>
      <c r="D63" s="474"/>
      <c r="E63" s="474"/>
      <c r="F63" s="474"/>
      <c r="G63" s="474"/>
      <c r="H63" s="474"/>
      <c r="I63" s="474"/>
      <c r="J63" s="474"/>
      <c r="K63" s="474"/>
      <c r="L63" s="470" t="s">
        <v>230</v>
      </c>
      <c r="M63" s="471"/>
      <c r="N63" s="471"/>
      <c r="O63" s="471"/>
      <c r="P63" s="472"/>
    </row>
    <row r="64" spans="2:16"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ht="15">
      <c r="B66" s="148" t="s">
        <v>211</v>
      </c>
      <c r="C66" s="146">
        <v>31</v>
      </c>
      <c r="D66" s="8">
        <v>28</v>
      </c>
      <c r="E66" s="8">
        <v>31</v>
      </c>
      <c r="F66" s="8">
        <v>20</v>
      </c>
      <c r="G66" s="8">
        <v>21</v>
      </c>
      <c r="H66" s="8">
        <v>10</v>
      </c>
      <c r="I66" s="168">
        <f>SUM(C66:G66)</f>
        <v>131</v>
      </c>
      <c r="J66" s="8">
        <v>20</v>
      </c>
      <c r="K66" s="8">
        <v>26</v>
      </c>
      <c r="L66" s="8">
        <v>30</v>
      </c>
      <c r="M66" s="8">
        <v>31</v>
      </c>
      <c r="N66" s="168">
        <f>SUM(J66:M66)</f>
        <v>107</v>
      </c>
      <c r="O66" s="167">
        <f>SUM(C66:H66,J66:M66)</f>
        <v>248</v>
      </c>
      <c r="P66" s="169">
        <f>I66+N66</f>
        <v>238</v>
      </c>
    </row>
    <row r="67" spans="2:16" ht="19.5">
      <c r="B67" s="149" t="s">
        <v>485</v>
      </c>
      <c r="C67" s="147">
        <v>2.7</v>
      </c>
      <c r="D67" s="10">
        <v>0.9</v>
      </c>
      <c r="E67" s="10">
        <v>0.1</v>
      </c>
      <c r="F67" s="10">
        <v>5.7</v>
      </c>
      <c r="G67" s="10">
        <v>11.5</v>
      </c>
      <c r="H67" s="10">
        <v>12</v>
      </c>
      <c r="I67" s="153">
        <f>(C66*C67+D66*D67+E66*E67+F66*F67+G66*G67)/I66</f>
        <v>3.5687022900763359</v>
      </c>
      <c r="J67" s="10">
        <v>10.8</v>
      </c>
      <c r="K67" s="95">
        <v>9.9</v>
      </c>
      <c r="L67" s="95">
        <v>5.3</v>
      </c>
      <c r="M67" s="95">
        <v>2.2999999999999998</v>
      </c>
      <c r="N67" s="153">
        <f>(J66*J67+K66*K67+L66*L67+M66*M67)/N66</f>
        <v>6.5766355140186921</v>
      </c>
      <c r="O67" s="154">
        <f>(C67*C66+D67*D66+E67*E66+F67*F66+G67*G66+H67*H66+J67*J66+K67*K66+L67*L66+M67*M66)/O66</f>
        <v>5.2064516129032263</v>
      </c>
      <c r="P67" s="161">
        <f>(I67*I66+N67*N66)/P66</f>
        <v>4.9210084033613448</v>
      </c>
    </row>
    <row r="68" spans="2:16" ht="19.5">
      <c r="B68" s="149" t="s">
        <v>212</v>
      </c>
      <c r="C68" s="13">
        <v>319</v>
      </c>
      <c r="D68" s="12">
        <v>339</v>
      </c>
      <c r="E68" s="12">
        <v>400</v>
      </c>
      <c r="F68" s="12">
        <v>146</v>
      </c>
      <c r="G68" s="12">
        <v>31</v>
      </c>
      <c r="H68" s="12">
        <v>8</v>
      </c>
      <c r="I68" s="155">
        <f>SUM(C68:G68)</f>
        <v>1235</v>
      </c>
      <c r="J68" s="12">
        <v>45</v>
      </c>
      <c r="K68" s="12">
        <v>80</v>
      </c>
      <c r="L68" s="12">
        <v>231</v>
      </c>
      <c r="M68" s="12">
        <v>332</v>
      </c>
      <c r="N68" s="155">
        <f>SUM(J68:M68)</f>
        <v>688</v>
      </c>
      <c r="O68" s="156">
        <f>O66*(13-O67)</f>
        <v>1932.8</v>
      </c>
      <c r="P68" s="162">
        <f>P66*(13-P67)</f>
        <v>1922.8</v>
      </c>
    </row>
    <row r="69" spans="2:16" ht="19.5">
      <c r="B69" s="149" t="s">
        <v>213</v>
      </c>
      <c r="C69" s="13">
        <v>443</v>
      </c>
      <c r="D69" s="12">
        <v>451</v>
      </c>
      <c r="E69" s="12">
        <v>524</v>
      </c>
      <c r="F69" s="12">
        <v>226</v>
      </c>
      <c r="G69" s="12">
        <v>115</v>
      </c>
      <c r="H69" s="12">
        <v>48</v>
      </c>
      <c r="I69" s="155">
        <f>SUM(C69:G69)</f>
        <v>1759</v>
      </c>
      <c r="J69" s="12">
        <v>125</v>
      </c>
      <c r="K69" s="12">
        <v>184</v>
      </c>
      <c r="L69" s="12">
        <v>351</v>
      </c>
      <c r="M69" s="12">
        <v>456</v>
      </c>
      <c r="N69" s="155">
        <f>SUM(J69:M69)</f>
        <v>1116</v>
      </c>
      <c r="O69" s="156">
        <f>O66*(17-O67)</f>
        <v>2924.7999999999997</v>
      </c>
      <c r="P69" s="162">
        <f>P66*(17-P67)</f>
        <v>2874.7999999999997</v>
      </c>
    </row>
    <row r="70" spans="2:16" ht="19.5">
      <c r="B70" s="149" t="s">
        <v>214</v>
      </c>
      <c r="C70" s="17">
        <v>474</v>
      </c>
      <c r="D70" s="16">
        <v>479</v>
      </c>
      <c r="E70" s="16">
        <f>E66*(18-E67)</f>
        <v>554.9</v>
      </c>
      <c r="F70" s="16">
        <v>246</v>
      </c>
      <c r="G70" s="16">
        <v>136</v>
      </c>
      <c r="H70" s="16">
        <v>58</v>
      </c>
      <c r="I70" s="155">
        <f>SUM(C70:G70)</f>
        <v>1889.9</v>
      </c>
      <c r="J70" s="16">
        <v>145</v>
      </c>
      <c r="K70" s="16">
        <v>210</v>
      </c>
      <c r="L70" s="16">
        <v>381</v>
      </c>
      <c r="M70" s="16">
        <v>487</v>
      </c>
      <c r="N70" s="155">
        <f>SUM(J70:M70)</f>
        <v>1223</v>
      </c>
      <c r="O70" s="157">
        <f>O66*(18-O67)</f>
        <v>3172.7999999999997</v>
      </c>
      <c r="P70" s="163">
        <f>P66*(18-P67)</f>
        <v>3112.7999999999997</v>
      </c>
    </row>
    <row r="71" spans="2:16" ht="20.25" thickBot="1">
      <c r="B71" s="347" t="s">
        <v>215</v>
      </c>
      <c r="C71" s="21">
        <v>505</v>
      </c>
      <c r="D71" s="20">
        <v>507</v>
      </c>
      <c r="E71" s="20">
        <f>E66*(19-E67)</f>
        <v>585.9</v>
      </c>
      <c r="F71" s="20">
        <v>266</v>
      </c>
      <c r="G71" s="20">
        <v>157</v>
      </c>
      <c r="H71" s="20">
        <v>68</v>
      </c>
      <c r="I71" s="164">
        <f>SUM(C71:G71)</f>
        <v>2020.9</v>
      </c>
      <c r="J71" s="20">
        <v>165</v>
      </c>
      <c r="K71" s="20">
        <v>236</v>
      </c>
      <c r="L71" s="20">
        <v>411</v>
      </c>
      <c r="M71" s="20">
        <v>518</v>
      </c>
      <c r="N71" s="164">
        <f>SUM(J71:M71)</f>
        <v>1330</v>
      </c>
      <c r="O71" s="165">
        <f>O66*(19-O67)</f>
        <v>3420.7999999999997</v>
      </c>
      <c r="P71" s="166">
        <f>P66*(19-P67)</f>
        <v>3350.7999999999997</v>
      </c>
    </row>
    <row r="72" spans="2:16" ht="15.75" thickBot="1">
      <c r="B72" s="4"/>
      <c r="C72" s="4"/>
      <c r="D72" s="4"/>
      <c r="E72" s="4"/>
      <c r="F72" s="4"/>
      <c r="G72" s="4"/>
      <c r="H72" s="4"/>
      <c r="I72" s="4"/>
      <c r="J72" s="4"/>
      <c r="K72" s="4"/>
      <c r="L72" s="4"/>
      <c r="M72" s="4"/>
      <c r="N72" s="4"/>
      <c r="O72" s="4"/>
      <c r="P72" s="4"/>
    </row>
    <row r="73" spans="2:16" ht="24" thickBot="1">
      <c r="B73" s="473" t="s">
        <v>161</v>
      </c>
      <c r="C73" s="474"/>
      <c r="D73" s="474"/>
      <c r="E73" s="474"/>
      <c r="F73" s="474"/>
      <c r="G73" s="474"/>
      <c r="H73" s="474"/>
      <c r="I73" s="474"/>
      <c r="J73" s="474"/>
      <c r="K73" s="474"/>
      <c r="L73" s="470" t="s">
        <v>231</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ht="15">
      <c r="B76" s="148" t="s">
        <v>211</v>
      </c>
      <c r="C76" s="146">
        <v>31</v>
      </c>
      <c r="D76" s="8">
        <v>28</v>
      </c>
      <c r="E76" s="8">
        <v>31</v>
      </c>
      <c r="F76" s="8">
        <v>25</v>
      </c>
      <c r="G76" s="8">
        <v>15</v>
      </c>
      <c r="H76" s="8">
        <v>0</v>
      </c>
      <c r="I76" s="168">
        <f>SUM(C76:G76)</f>
        <v>130</v>
      </c>
      <c r="J76" s="8">
        <v>9</v>
      </c>
      <c r="K76" s="8">
        <v>19</v>
      </c>
      <c r="L76" s="8">
        <v>25</v>
      </c>
      <c r="M76" s="8">
        <v>31</v>
      </c>
      <c r="N76" s="168">
        <f>SUM(J76:M76)</f>
        <v>84</v>
      </c>
      <c r="O76" s="167">
        <f>SUM(C76:H76,J76:M76)</f>
        <v>214</v>
      </c>
      <c r="P76" s="169">
        <f>I76+N76</f>
        <v>214</v>
      </c>
    </row>
    <row r="77" spans="2:16" ht="19.5">
      <c r="B77" s="149" t="s">
        <v>485</v>
      </c>
      <c r="C77" s="147">
        <v>1.2</v>
      </c>
      <c r="D77" s="10">
        <v>4.0999999999999996</v>
      </c>
      <c r="E77" s="10">
        <v>7.1</v>
      </c>
      <c r="F77" s="10">
        <v>9.3000000000000007</v>
      </c>
      <c r="G77" s="10">
        <v>10.4</v>
      </c>
      <c r="H77" s="10">
        <v>0</v>
      </c>
      <c r="I77" s="153">
        <f>(C76*C77+D76*D77+E76*E77+F76*F77+G76*G77)/I76</f>
        <v>5.8507692307692309</v>
      </c>
      <c r="J77" s="10">
        <v>14.563333333333336</v>
      </c>
      <c r="K77" s="95">
        <v>10.358064516129033</v>
      </c>
      <c r="L77" s="95">
        <v>7.25</v>
      </c>
      <c r="M77" s="95">
        <v>1.7225806451612902</v>
      </c>
      <c r="N77" s="153">
        <f>(J76*J77+K76*K77+L76*L77+M76*M77)/N76</f>
        <v>6.6967050691244241</v>
      </c>
      <c r="O77" s="154">
        <f>(C77*C76+D77*D76+E77*E76+F77*F76+G77*G76+H77*H76+J77*J76+K77*K76+L77*L76+M77*M76)/O76</f>
        <v>6.182818812179681</v>
      </c>
      <c r="P77" s="161">
        <f>(I77*I76+N77*N76)/P76</f>
        <v>6.1828188121796801</v>
      </c>
    </row>
    <row r="78" spans="2:16" ht="19.5">
      <c r="B78" s="149" t="s">
        <v>212</v>
      </c>
      <c r="C78" s="13">
        <v>366</v>
      </c>
      <c r="D78" s="12">
        <v>249</v>
      </c>
      <c r="E78" s="12">
        <v>183</v>
      </c>
      <c r="F78" s="12">
        <v>93</v>
      </c>
      <c r="G78" s="12">
        <v>40</v>
      </c>
      <c r="H78" s="12">
        <v>0</v>
      </c>
      <c r="I78" s="155">
        <f>SUM(C78:G78)</f>
        <v>931</v>
      </c>
      <c r="J78" s="12">
        <f>J76*(13-J77)</f>
        <v>-14.070000000000025</v>
      </c>
      <c r="K78" s="12">
        <f>K76*(13-K77)</f>
        <v>50.196774193548364</v>
      </c>
      <c r="L78" s="12">
        <f>L76*(13-L77)</f>
        <v>143.75</v>
      </c>
      <c r="M78" s="12">
        <f>M76*(13-M77)</f>
        <v>349.6</v>
      </c>
      <c r="N78" s="155">
        <f>SUM(J78:M78)</f>
        <v>529.47677419354841</v>
      </c>
      <c r="O78" s="156">
        <f>O76*(13-O77)</f>
        <v>1458.8767741935483</v>
      </c>
      <c r="P78" s="162">
        <f>P76*(13-P77)</f>
        <v>1458.8767741935485</v>
      </c>
    </row>
    <row r="79" spans="2:16" ht="19.5">
      <c r="B79" s="149" t="s">
        <v>213</v>
      </c>
      <c r="C79" s="13">
        <v>490</v>
      </c>
      <c r="D79" s="12">
        <v>361</v>
      </c>
      <c r="E79" s="12">
        <v>307</v>
      </c>
      <c r="F79" s="12">
        <v>193</v>
      </c>
      <c r="G79" s="12">
        <v>100</v>
      </c>
      <c r="H79" s="12">
        <f>H76*(17-H77)</f>
        <v>0</v>
      </c>
      <c r="I79" s="155">
        <f>SUM(C79:G79)</f>
        <v>1451</v>
      </c>
      <c r="J79" s="12">
        <f>J76*(17-J77)</f>
        <v>21.929999999999975</v>
      </c>
      <c r="K79" s="12">
        <f>K76*(17-K77)</f>
        <v>126.19677419354836</v>
      </c>
      <c r="L79" s="12">
        <f>L76*(17-L77)</f>
        <v>243.75</v>
      </c>
      <c r="M79" s="12">
        <f>M76*(17-M77)</f>
        <v>473.6</v>
      </c>
      <c r="N79" s="155">
        <f>SUM(J79:M79)</f>
        <v>865.47677419354841</v>
      </c>
      <c r="O79" s="156">
        <f>O76*(17-O77)</f>
        <v>2314.876774193548</v>
      </c>
      <c r="P79" s="162">
        <f>P76*(17-P77)</f>
        <v>2314.8767741935485</v>
      </c>
    </row>
    <row r="80" spans="2:16" ht="19.5">
      <c r="B80" s="149" t="s">
        <v>214</v>
      </c>
      <c r="C80" s="17">
        <f>C76*(18-C77)</f>
        <v>520.80000000000007</v>
      </c>
      <c r="D80" s="16">
        <v>389</v>
      </c>
      <c r="E80" s="16">
        <v>338</v>
      </c>
      <c r="F80" s="16">
        <v>218</v>
      </c>
      <c r="G80" s="16">
        <v>115</v>
      </c>
      <c r="H80" s="16">
        <f>H76*(18-H77)</f>
        <v>0</v>
      </c>
      <c r="I80" s="155">
        <f>SUM(C80:G80)</f>
        <v>1580.8000000000002</v>
      </c>
      <c r="J80" s="16">
        <f>J76*(18-J77)</f>
        <v>30.929999999999975</v>
      </c>
      <c r="K80" s="16">
        <f>K76*(18-K77)</f>
        <v>145.19677419354838</v>
      </c>
      <c r="L80" s="16">
        <f>L76*(18-L77)</f>
        <v>268.75</v>
      </c>
      <c r="M80" s="16">
        <f>M76*(18-M77)</f>
        <v>504.6</v>
      </c>
      <c r="N80" s="155">
        <f>SUM(J80:M80)</f>
        <v>949.47677419354841</v>
      </c>
      <c r="O80" s="157">
        <f>O76*(18-O77)</f>
        <v>2528.876774193548</v>
      </c>
      <c r="P80" s="163">
        <f>P76*(18-P77)</f>
        <v>2528.8767741935485</v>
      </c>
    </row>
    <row r="81" spans="2:16" ht="20.25" thickBot="1">
      <c r="B81" s="347" t="s">
        <v>215</v>
      </c>
      <c r="C81" s="21">
        <f>C76*(19-C77)</f>
        <v>551.80000000000007</v>
      </c>
      <c r="D81" s="20">
        <v>417</v>
      </c>
      <c r="E81" s="20">
        <v>369</v>
      </c>
      <c r="F81" s="20">
        <v>243</v>
      </c>
      <c r="G81" s="20">
        <v>130</v>
      </c>
      <c r="H81" s="20">
        <f>H76*(19-H77)</f>
        <v>0</v>
      </c>
      <c r="I81" s="164">
        <f>SUM(C81:G81)</f>
        <v>1710.8000000000002</v>
      </c>
      <c r="J81" s="20">
        <f>J76*(19-J77)</f>
        <v>39.929999999999978</v>
      </c>
      <c r="K81" s="20">
        <f>K76*(19-K77)</f>
        <v>164.19677419354838</v>
      </c>
      <c r="L81" s="20">
        <f>L76*(19-L77)</f>
        <v>293.75</v>
      </c>
      <c r="M81" s="20">
        <f>M76*(19-M77)</f>
        <v>535.6</v>
      </c>
      <c r="N81" s="164">
        <f>SUM(J81:M81)</f>
        <v>1033.4767741935484</v>
      </c>
      <c r="O81" s="165">
        <f>O76*(19-O77)</f>
        <v>2742.876774193548</v>
      </c>
      <c r="P81" s="166">
        <f>P76*(19-P77)</f>
        <v>2742.8767741935485</v>
      </c>
    </row>
    <row r="82" spans="2:16" ht="15.75" thickBot="1">
      <c r="B82" s="24"/>
      <c r="C82" s="25"/>
      <c r="D82" s="25"/>
      <c r="E82" s="25"/>
      <c r="F82" s="25"/>
      <c r="G82" s="25"/>
      <c r="H82" s="25"/>
      <c r="I82" s="26"/>
      <c r="J82" s="25"/>
      <c r="K82" s="25"/>
      <c r="L82" s="25"/>
      <c r="M82" s="25"/>
      <c r="N82" s="26"/>
      <c r="O82" s="27"/>
      <c r="P82" s="27"/>
    </row>
    <row r="83" spans="2:16" ht="24" thickBot="1">
      <c r="B83" s="473" t="s">
        <v>160</v>
      </c>
      <c r="C83" s="474"/>
      <c r="D83" s="474"/>
      <c r="E83" s="474"/>
      <c r="F83" s="474"/>
      <c r="G83" s="474"/>
      <c r="H83" s="474"/>
      <c r="I83" s="474"/>
      <c r="J83" s="474"/>
      <c r="K83" s="474"/>
      <c r="L83" s="470" t="s">
        <v>145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ht="15">
      <c r="B86" s="148" t="s">
        <v>211</v>
      </c>
      <c r="C86" s="146">
        <v>31</v>
      </c>
      <c r="D86" s="8">
        <v>31</v>
      </c>
      <c r="E86" s="8">
        <v>31</v>
      </c>
      <c r="F86" s="8">
        <v>27</v>
      </c>
      <c r="G86" s="8">
        <v>16</v>
      </c>
      <c r="H86" s="8">
        <v>6</v>
      </c>
      <c r="I86" s="168">
        <f>SUM(C86:G86)</f>
        <v>136</v>
      </c>
      <c r="J86" s="8"/>
      <c r="K86" s="8"/>
      <c r="L86" s="8"/>
      <c r="M86" s="8"/>
      <c r="N86" s="168">
        <f>SUM(J86:M86)</f>
        <v>0</v>
      </c>
      <c r="O86" s="167">
        <f>SUM(C86:H86,J86:M86)</f>
        <v>142</v>
      </c>
      <c r="P86" s="169">
        <f>I86+N86</f>
        <v>136</v>
      </c>
    </row>
    <row r="87" spans="2:16" ht="19.5">
      <c r="B87" s="149" t="s">
        <v>485</v>
      </c>
      <c r="C87" s="147">
        <v>1.1258064516129029</v>
      </c>
      <c r="D87" s="10">
        <v>0.7142857142857143</v>
      </c>
      <c r="E87" s="10">
        <v>4.4774193548387098</v>
      </c>
      <c r="F87" s="10">
        <v>8.3333333333333321</v>
      </c>
      <c r="G87" s="10">
        <v>12.970967741935487</v>
      </c>
      <c r="H87" s="10">
        <v>17.016666666666669</v>
      </c>
      <c r="I87" s="153">
        <f>(C86*C87+D86*D87+E86*E87+F86*F87+G86*G87)/I86</f>
        <v>4.6204289780428311</v>
      </c>
      <c r="J87" s="10"/>
      <c r="K87" s="95"/>
      <c r="L87" s="95"/>
      <c r="M87" s="95"/>
      <c r="N87" s="153"/>
      <c r="O87" s="154">
        <f>(C87*C86+D87*D86+E87*E86+F87*F86+G87*G86+H87*H86+J87*J86+K87*K86+L87*L86+M87*M86)/O86</f>
        <v>5.1442136691114433</v>
      </c>
      <c r="P87" s="161">
        <f>(I87*I86+N87*N86)/P86</f>
        <v>4.6204289780428311</v>
      </c>
    </row>
    <row r="88" spans="2:16" ht="19.5">
      <c r="B88" s="149" t="s">
        <v>212</v>
      </c>
      <c r="C88" s="13">
        <f t="shared" ref="C88:H88" si="4">C86*(13-C87)</f>
        <v>368.1</v>
      </c>
      <c r="D88" s="12">
        <f t="shared" si="4"/>
        <v>380.85714285714289</v>
      </c>
      <c r="E88" s="12">
        <f t="shared" si="4"/>
        <v>264.20000000000005</v>
      </c>
      <c r="F88" s="12">
        <f t="shared" si="4"/>
        <v>126.00000000000003</v>
      </c>
      <c r="G88" s="12">
        <f t="shared" si="4"/>
        <v>0.46451612903220507</v>
      </c>
      <c r="H88" s="12">
        <f t="shared" si="4"/>
        <v>-24.100000000000016</v>
      </c>
      <c r="I88" s="155">
        <f>SUM(C88:G88)</f>
        <v>1139.6216589861754</v>
      </c>
      <c r="J88" s="12">
        <f>J86*(13-J87)</f>
        <v>0</v>
      </c>
      <c r="K88" s="12">
        <f>K86*(13-K87)</f>
        <v>0</v>
      </c>
      <c r="L88" s="12">
        <f>L86*(13-L87)</f>
        <v>0</v>
      </c>
      <c r="M88" s="12">
        <f>M86*(13-M87)</f>
        <v>0</v>
      </c>
      <c r="N88" s="155">
        <f>SUM(J88:M88)</f>
        <v>0</v>
      </c>
      <c r="O88" s="156">
        <f>O86*(13-O87)</f>
        <v>1115.521658986175</v>
      </c>
      <c r="P88" s="162">
        <f>P86*(13-P87)</f>
        <v>1139.6216589861749</v>
      </c>
    </row>
    <row r="89" spans="2:16" ht="19.5">
      <c r="B89" s="149" t="s">
        <v>213</v>
      </c>
      <c r="C89" s="13">
        <f t="shared" ref="C89:H89" si="5">C86*(17-C87)</f>
        <v>492.1</v>
      </c>
      <c r="D89" s="12">
        <f t="shared" si="5"/>
        <v>504.85714285714283</v>
      </c>
      <c r="E89" s="12">
        <f t="shared" si="5"/>
        <v>388.20000000000005</v>
      </c>
      <c r="F89" s="12">
        <f t="shared" si="5"/>
        <v>234.00000000000003</v>
      </c>
      <c r="G89" s="12">
        <f t="shared" si="5"/>
        <v>64.464516129032205</v>
      </c>
      <c r="H89" s="12">
        <f t="shared" si="5"/>
        <v>-0.10000000000001563</v>
      </c>
      <c r="I89" s="155">
        <f>SUM(C89:G89)</f>
        <v>1683.6216589861751</v>
      </c>
      <c r="J89" s="12">
        <f>J86*(17-J87)</f>
        <v>0</v>
      </c>
      <c r="K89" s="12">
        <f>K86*(17-K87)</f>
        <v>0</v>
      </c>
      <c r="L89" s="12">
        <f>L86*(17-L87)</f>
        <v>0</v>
      </c>
      <c r="M89" s="12">
        <f>M86*(17-M87)</f>
        <v>0</v>
      </c>
      <c r="N89" s="155">
        <f>SUM(J89:M89)</f>
        <v>0</v>
      </c>
      <c r="O89" s="156">
        <f>O86*(17-O87)</f>
        <v>1683.521658986175</v>
      </c>
      <c r="P89" s="162">
        <f>P86*(17-P87)</f>
        <v>1683.6216589861749</v>
      </c>
    </row>
    <row r="90" spans="2:16" ht="19.5">
      <c r="B90" s="149" t="s">
        <v>214</v>
      </c>
      <c r="C90" s="17">
        <f t="shared" ref="C90:H90" si="6">C86*(18-C87)</f>
        <v>523.1</v>
      </c>
      <c r="D90" s="16">
        <f t="shared" si="6"/>
        <v>535.85714285714278</v>
      </c>
      <c r="E90" s="16">
        <f t="shared" si="6"/>
        <v>419.20000000000005</v>
      </c>
      <c r="F90" s="16">
        <f t="shared" si="6"/>
        <v>261.00000000000006</v>
      </c>
      <c r="G90" s="16">
        <f t="shared" si="6"/>
        <v>80.464516129032205</v>
      </c>
      <c r="H90" s="16">
        <f t="shared" si="6"/>
        <v>5.8999999999999844</v>
      </c>
      <c r="I90" s="155">
        <f>SUM(C90:G90)</f>
        <v>1819.6216589861751</v>
      </c>
      <c r="J90" s="16">
        <f>J86*(18-J87)</f>
        <v>0</v>
      </c>
      <c r="K90" s="16">
        <f>K86*(18-K87)</f>
        <v>0</v>
      </c>
      <c r="L90" s="16">
        <f>L86*(18-L87)</f>
        <v>0</v>
      </c>
      <c r="M90" s="16">
        <f>M86*(18-M87)</f>
        <v>0</v>
      </c>
      <c r="N90" s="155">
        <f>SUM(J90:M90)</f>
        <v>0</v>
      </c>
      <c r="O90" s="157">
        <f>O86*(18-O87)</f>
        <v>1825.521658986175</v>
      </c>
      <c r="P90" s="163">
        <f>P86*(18-P87)</f>
        <v>1819.6216589861749</v>
      </c>
    </row>
    <row r="91" spans="2:16" ht="20.25" thickBot="1">
      <c r="B91" s="347" t="s">
        <v>215</v>
      </c>
      <c r="C91" s="21">
        <f t="shared" ref="C91:H91" si="7">C86*(19-C87)</f>
        <v>554.1</v>
      </c>
      <c r="D91" s="20">
        <f t="shared" si="7"/>
        <v>566.85714285714278</v>
      </c>
      <c r="E91" s="20">
        <f t="shared" si="7"/>
        <v>450.20000000000005</v>
      </c>
      <c r="F91" s="20">
        <f t="shared" si="7"/>
        <v>288.00000000000006</v>
      </c>
      <c r="G91" s="20">
        <f t="shared" si="7"/>
        <v>96.464516129032205</v>
      </c>
      <c r="H91" s="20">
        <f t="shared" si="7"/>
        <v>11.899999999999984</v>
      </c>
      <c r="I91" s="164">
        <f>SUM(C91:G91)</f>
        <v>1955.6216589861751</v>
      </c>
      <c r="J91" s="20">
        <f>J86*(19-J87)</f>
        <v>0</v>
      </c>
      <c r="K91" s="20">
        <f>K86*(19-K87)</f>
        <v>0</v>
      </c>
      <c r="L91" s="20">
        <f>L86*(19-L87)</f>
        <v>0</v>
      </c>
      <c r="M91" s="20">
        <f>M86*(19-M87)</f>
        <v>0</v>
      </c>
      <c r="N91" s="164">
        <f>SUM(J91:M91)</f>
        <v>0</v>
      </c>
      <c r="O91" s="165">
        <f>O86*(19-O87)</f>
        <v>1967.521658986175</v>
      </c>
      <c r="P91" s="166">
        <f>P86*(19-P87)</f>
        <v>1955.6216589861749</v>
      </c>
    </row>
    <row r="92" spans="2:16" ht="15.75" thickBot="1">
      <c r="B92" s="4"/>
      <c r="C92" s="4"/>
      <c r="D92" s="4"/>
      <c r="E92" s="4"/>
      <c r="F92" s="4"/>
      <c r="G92" s="4"/>
      <c r="H92" s="4"/>
      <c r="I92" s="4"/>
      <c r="J92" s="4"/>
      <c r="K92" s="4"/>
      <c r="L92" s="4"/>
      <c r="M92" s="4"/>
      <c r="N92" s="4"/>
      <c r="O92" s="4"/>
      <c r="P92" s="4"/>
    </row>
    <row r="93" spans="2:16" ht="24" thickBot="1">
      <c r="B93" s="473" t="s">
        <v>159</v>
      </c>
      <c r="C93" s="474"/>
      <c r="D93" s="474"/>
      <c r="E93" s="474"/>
      <c r="F93" s="474"/>
      <c r="G93" s="474"/>
      <c r="H93" s="474"/>
      <c r="I93" s="474"/>
      <c r="J93" s="474"/>
      <c r="K93" s="474"/>
      <c r="L93" s="468" t="s">
        <v>233</v>
      </c>
      <c r="M93" s="468"/>
      <c r="N93" s="468"/>
      <c r="O93" s="468"/>
      <c r="P93" s="469"/>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30.75" thickBot="1">
      <c r="B95" s="466"/>
      <c r="C95" s="462"/>
      <c r="D95" s="462"/>
      <c r="E95" s="462"/>
      <c r="F95" s="462"/>
      <c r="G95" s="462"/>
      <c r="H95" s="462"/>
      <c r="I95" s="462"/>
      <c r="J95" s="462"/>
      <c r="K95" s="462"/>
      <c r="L95" s="462"/>
      <c r="M95" s="462"/>
      <c r="N95" s="462"/>
      <c r="O95" s="145" t="s">
        <v>234</v>
      </c>
      <c r="P95" s="30" t="s">
        <v>235</v>
      </c>
    </row>
    <row r="96" spans="2:16" ht="15">
      <c r="B96" s="148" t="s">
        <v>211</v>
      </c>
      <c r="C96" s="146">
        <v>31</v>
      </c>
      <c r="D96" s="8">
        <v>28</v>
      </c>
      <c r="E96" s="8">
        <v>31</v>
      </c>
      <c r="F96" s="8">
        <v>30</v>
      </c>
      <c r="G96" s="8">
        <v>20</v>
      </c>
      <c r="H96" s="8">
        <v>0</v>
      </c>
      <c r="I96" s="168">
        <f>SUM(C96:H96)</f>
        <v>140</v>
      </c>
      <c r="J96" s="8">
        <v>15</v>
      </c>
      <c r="K96" s="8">
        <v>31</v>
      </c>
      <c r="L96" s="8">
        <v>30</v>
      </c>
      <c r="M96" s="8">
        <v>31</v>
      </c>
      <c r="N96" s="168">
        <f>SUM(J96:M96)</f>
        <v>107</v>
      </c>
      <c r="O96" s="167">
        <f>SUM(C96:H96,J96:M96)</f>
        <v>247</v>
      </c>
      <c r="P96" s="169">
        <f>I96+N96</f>
        <v>247</v>
      </c>
    </row>
    <row r="97" spans="2:16" ht="19.5">
      <c r="B97" s="149" t="s">
        <v>485</v>
      </c>
      <c r="C97" s="147">
        <v>-3</v>
      </c>
      <c r="D97" s="10">
        <v>-2.1</v>
      </c>
      <c r="E97" s="10">
        <v>1.9</v>
      </c>
      <c r="F97" s="10">
        <v>7.2</v>
      </c>
      <c r="G97" s="10">
        <v>11.5</v>
      </c>
      <c r="H97" s="10">
        <v>0</v>
      </c>
      <c r="I97" s="153">
        <f>(C96*C97+D96*D97+E96*E97+F96*F97+G96*G97)/I96</f>
        <v>2.5221428571428572</v>
      </c>
      <c r="J97" s="10">
        <v>11.7</v>
      </c>
      <c r="K97" s="95">
        <v>8</v>
      </c>
      <c r="L97" s="95">
        <v>3.6</v>
      </c>
      <c r="M97" s="95">
        <v>-0.4</v>
      </c>
      <c r="N97" s="153">
        <f>(J96*J97+K96*K97+L96*L97+M96*M97)/N96</f>
        <v>4.8514018691588783</v>
      </c>
      <c r="O97" s="154">
        <f>(C97*C96+D97*D96+E97*E96+F97*F96+G97*G96+H97*H96+J97*J96+K97*K96+L97*L96+M97*M96)/O96</f>
        <v>3.5311740890688261</v>
      </c>
      <c r="P97" s="161">
        <f>(I97*I96+N97*N96)/P96</f>
        <v>3.5311740890688261</v>
      </c>
    </row>
    <row r="98" spans="2:16" ht="19.5">
      <c r="B98" s="149" t="s">
        <v>212</v>
      </c>
      <c r="C98" s="13">
        <f t="shared" ref="C98:H98" si="8">C96*(13-C97)</f>
        <v>496</v>
      </c>
      <c r="D98" s="12">
        <f t="shared" si="8"/>
        <v>422.8</v>
      </c>
      <c r="E98" s="12">
        <f t="shared" si="8"/>
        <v>344.09999999999997</v>
      </c>
      <c r="F98" s="12">
        <f t="shared" si="8"/>
        <v>174</v>
      </c>
      <c r="G98" s="12">
        <f t="shared" si="8"/>
        <v>30</v>
      </c>
      <c r="H98" s="12">
        <f t="shared" si="8"/>
        <v>0</v>
      </c>
      <c r="I98" s="155">
        <f>SUM(C98:G98)</f>
        <v>1466.8999999999999</v>
      </c>
      <c r="J98" s="12">
        <f>J96*(13-J97)</f>
        <v>19.500000000000011</v>
      </c>
      <c r="K98" s="12">
        <f>K96*(13-K97)</f>
        <v>155</v>
      </c>
      <c r="L98" s="12">
        <f>L96*(13-L97)</f>
        <v>282</v>
      </c>
      <c r="M98" s="12">
        <f>M96*(13-M97)</f>
        <v>415.40000000000003</v>
      </c>
      <c r="N98" s="155">
        <f>SUM(J98:M98)</f>
        <v>871.90000000000009</v>
      </c>
      <c r="O98" s="156">
        <f>O96*(13-O97)</f>
        <v>2338.7999999999997</v>
      </c>
      <c r="P98" s="162">
        <f>P96*(13-P97)</f>
        <v>2338.7999999999997</v>
      </c>
    </row>
    <row r="99" spans="2:16" ht="19.5">
      <c r="B99" s="149" t="s">
        <v>213</v>
      </c>
      <c r="C99" s="13">
        <f t="shared" ref="C99:H99" si="9">C96*(17-C97)</f>
        <v>620</v>
      </c>
      <c r="D99" s="12">
        <f t="shared" si="9"/>
        <v>534.80000000000007</v>
      </c>
      <c r="E99" s="12">
        <f t="shared" si="9"/>
        <v>468.09999999999997</v>
      </c>
      <c r="F99" s="12">
        <f t="shared" si="9"/>
        <v>294</v>
      </c>
      <c r="G99" s="12">
        <f t="shared" si="9"/>
        <v>110</v>
      </c>
      <c r="H99" s="12">
        <f t="shared" si="9"/>
        <v>0</v>
      </c>
      <c r="I99" s="155">
        <f>SUM(C99:G99)</f>
        <v>2026.9</v>
      </c>
      <c r="J99" s="12">
        <f>J96*(17-J97)</f>
        <v>79.500000000000014</v>
      </c>
      <c r="K99" s="12">
        <f>K96*(17-K97)</f>
        <v>279</v>
      </c>
      <c r="L99" s="12">
        <f>L96*(17-L97)</f>
        <v>402</v>
      </c>
      <c r="M99" s="12">
        <f>M96*(17-M97)</f>
        <v>539.4</v>
      </c>
      <c r="N99" s="155">
        <f>SUM(J99:M99)</f>
        <v>1299.9000000000001</v>
      </c>
      <c r="O99" s="156">
        <f>O96*(17-O97)</f>
        <v>3326.7999999999997</v>
      </c>
      <c r="P99" s="162">
        <f>P96*(17-P97)</f>
        <v>3326.7999999999997</v>
      </c>
    </row>
    <row r="100" spans="2:16" ht="19.5">
      <c r="B100" s="149" t="s">
        <v>214</v>
      </c>
      <c r="C100" s="17">
        <f t="shared" ref="C100:H100" si="10">C96*(18-C97)</f>
        <v>651</v>
      </c>
      <c r="D100" s="16">
        <f t="shared" si="10"/>
        <v>562.80000000000007</v>
      </c>
      <c r="E100" s="16">
        <f t="shared" si="10"/>
        <v>499.1</v>
      </c>
      <c r="F100" s="16">
        <f t="shared" si="10"/>
        <v>324</v>
      </c>
      <c r="G100" s="16">
        <f t="shared" si="10"/>
        <v>130</v>
      </c>
      <c r="H100" s="16">
        <f t="shared" si="10"/>
        <v>0</v>
      </c>
      <c r="I100" s="155">
        <f>SUM(C100:G100)</f>
        <v>2166.9</v>
      </c>
      <c r="J100" s="16">
        <f>J96*(18-J97)</f>
        <v>94.500000000000014</v>
      </c>
      <c r="K100" s="16">
        <f>K96*(18-K97)</f>
        <v>310</v>
      </c>
      <c r="L100" s="16">
        <f>L96*(18-L97)</f>
        <v>432</v>
      </c>
      <c r="M100" s="16">
        <f>M96*(18-M97)</f>
        <v>570.4</v>
      </c>
      <c r="N100" s="155">
        <f>SUM(J100:M100)</f>
        <v>1406.9</v>
      </c>
      <c r="O100" s="157">
        <f>O96*(18-O97)</f>
        <v>3573.7999999999997</v>
      </c>
      <c r="P100" s="163">
        <f>P96*(18-P97)</f>
        <v>3573.7999999999997</v>
      </c>
    </row>
    <row r="101" spans="2:16" ht="20.25" thickBot="1">
      <c r="B101" s="347" t="s">
        <v>215</v>
      </c>
      <c r="C101" s="21">
        <f t="shared" ref="C101:H101" si="11">C96*(19-C97)</f>
        <v>682</v>
      </c>
      <c r="D101" s="20">
        <f t="shared" si="11"/>
        <v>590.80000000000007</v>
      </c>
      <c r="E101" s="20">
        <f t="shared" si="11"/>
        <v>530.1</v>
      </c>
      <c r="F101" s="20">
        <f t="shared" si="11"/>
        <v>354</v>
      </c>
      <c r="G101" s="20">
        <f t="shared" si="11"/>
        <v>150</v>
      </c>
      <c r="H101" s="20">
        <f t="shared" si="11"/>
        <v>0</v>
      </c>
      <c r="I101" s="164">
        <f>SUM(C101:G101)</f>
        <v>2306.9</v>
      </c>
      <c r="J101" s="20">
        <f>J96*(19-J97)</f>
        <v>109.50000000000001</v>
      </c>
      <c r="K101" s="20">
        <f>K96*(19-K97)</f>
        <v>341</v>
      </c>
      <c r="L101" s="20">
        <f>L96*(19-L97)</f>
        <v>462</v>
      </c>
      <c r="M101" s="20">
        <f>M96*(19-M97)</f>
        <v>601.4</v>
      </c>
      <c r="N101" s="164">
        <f>SUM(J101:M101)</f>
        <v>1513.9</v>
      </c>
      <c r="O101" s="165">
        <f>O96*(19-O97)</f>
        <v>3820.7999999999997</v>
      </c>
      <c r="P101" s="166">
        <f>P96*(19-P97)</f>
        <v>3820.7999999999997</v>
      </c>
    </row>
    <row r="102" spans="2:16" ht="15.75" thickBot="1">
      <c r="B102" s="4"/>
      <c r="C102" s="4"/>
      <c r="D102" s="4"/>
      <c r="E102" s="4"/>
      <c r="F102" s="4"/>
      <c r="G102" s="4"/>
      <c r="H102" s="4"/>
      <c r="I102" s="4"/>
      <c r="J102" s="28"/>
      <c r="K102" s="4"/>
      <c r="L102" s="4"/>
      <c r="M102" s="4"/>
      <c r="N102" s="4"/>
      <c r="O102" s="4"/>
      <c r="P102" s="4"/>
    </row>
    <row r="103" spans="2:16" ht="24" thickBot="1">
      <c r="B103" s="170" t="s">
        <v>236</v>
      </c>
      <c r="C103" s="458" t="s">
        <v>237</v>
      </c>
      <c r="D103" s="458"/>
      <c r="E103" s="458"/>
      <c r="F103" s="458"/>
      <c r="G103" s="458"/>
      <c r="H103" s="458"/>
      <c r="I103" s="458"/>
      <c r="J103" s="458"/>
      <c r="K103" s="458"/>
      <c r="L103" s="458"/>
      <c r="M103" s="459"/>
      <c r="N103" s="459"/>
      <c r="O103" s="459"/>
      <c r="P103" s="460"/>
    </row>
    <row r="104" spans="2:16" ht="15.75">
      <c r="B104" s="465" t="s">
        <v>195</v>
      </c>
      <c r="C104" s="461" t="s">
        <v>196</v>
      </c>
      <c r="D104" s="461" t="s">
        <v>197</v>
      </c>
      <c r="E104" s="461" t="s">
        <v>198</v>
      </c>
      <c r="F104" s="461" t="s">
        <v>199</v>
      </c>
      <c r="G104" s="461" t="s">
        <v>200</v>
      </c>
      <c r="H104" s="542" t="s">
        <v>201</v>
      </c>
      <c r="I104" s="504" t="s">
        <v>202</v>
      </c>
      <c r="J104" s="545" t="s">
        <v>203</v>
      </c>
      <c r="K104" s="461" t="s">
        <v>204</v>
      </c>
      <c r="L104" s="461" t="s">
        <v>205</v>
      </c>
      <c r="M104" s="461" t="s">
        <v>206</v>
      </c>
      <c r="N104" s="467" t="s">
        <v>207</v>
      </c>
      <c r="O104" s="456" t="s">
        <v>208</v>
      </c>
      <c r="P104" s="457"/>
    </row>
    <row r="105" spans="2:16" ht="30.75" thickBot="1">
      <c r="B105" s="466"/>
      <c r="C105" s="462"/>
      <c r="D105" s="462"/>
      <c r="E105" s="462"/>
      <c r="F105" s="462"/>
      <c r="G105" s="462"/>
      <c r="H105" s="543"/>
      <c r="I105" s="544"/>
      <c r="J105" s="546"/>
      <c r="K105" s="462"/>
      <c r="L105" s="462"/>
      <c r="M105" s="462"/>
      <c r="N105" s="462"/>
      <c r="O105" s="145" t="s">
        <v>234</v>
      </c>
      <c r="P105" s="30" t="s">
        <v>235</v>
      </c>
    </row>
    <row r="106" spans="2:16" ht="15">
      <c r="B106" s="174">
        <v>2007</v>
      </c>
      <c r="C106" s="173">
        <f>C11/C$101</f>
        <v>0.70909090909090899</v>
      </c>
      <c r="D106" s="172">
        <f t="shared" ref="D106:P106" si="12">D11/D$101</f>
        <v>0.75355450236966814</v>
      </c>
      <c r="E106" s="172">
        <f t="shared" si="12"/>
        <v>0.80701754385964908</v>
      </c>
      <c r="F106" s="172">
        <f t="shared" si="12"/>
        <v>0.77966101694915257</v>
      </c>
      <c r="G106" s="172">
        <f t="shared" si="12"/>
        <v>0.74</v>
      </c>
      <c r="H106" s="172"/>
      <c r="I106" s="172">
        <f t="shared" si="12"/>
        <v>0.75581949802765613</v>
      </c>
      <c r="J106" s="172">
        <f t="shared" si="12"/>
        <v>0</v>
      </c>
      <c r="K106" s="172">
        <f t="shared" si="12"/>
        <v>1.0410557184750733</v>
      </c>
      <c r="L106" s="172">
        <f t="shared" si="12"/>
        <v>1.0995670995670996</v>
      </c>
      <c r="M106" s="172">
        <f t="shared" si="12"/>
        <v>1.0359161955437313</v>
      </c>
      <c r="N106" s="172">
        <f t="shared" si="12"/>
        <v>0.98157077746218369</v>
      </c>
      <c r="O106" s="172">
        <f t="shared" si="12"/>
        <v>0.84461369346733683</v>
      </c>
      <c r="P106" s="358">
        <f t="shared" si="12"/>
        <v>0.84461369346733683</v>
      </c>
    </row>
    <row r="107" spans="2:16" ht="15">
      <c r="B107" s="175">
        <f t="shared" ref="B107:B112" si="13">B106+1</f>
        <v>2008</v>
      </c>
      <c r="C107" s="34">
        <f>C21/C$101</f>
        <v>0.78005865102639294</v>
      </c>
      <c r="D107" s="33">
        <f t="shared" ref="D107:P107" si="14">D21/D$101</f>
        <v>0.78029790115098163</v>
      </c>
      <c r="E107" s="33">
        <f t="shared" si="14"/>
        <v>0.92435389549141667</v>
      </c>
      <c r="F107" s="33">
        <f t="shared" si="14"/>
        <v>0.88983050847457623</v>
      </c>
      <c r="G107" s="33">
        <f t="shared" si="14"/>
        <v>0.45333333333333331</v>
      </c>
      <c r="H107" s="33"/>
      <c r="I107" s="33">
        <f t="shared" si="14"/>
        <v>0.80887771468204084</v>
      </c>
      <c r="J107" s="33">
        <f t="shared" si="14"/>
        <v>1.7351598173515979</v>
      </c>
      <c r="K107" s="33">
        <f t="shared" si="14"/>
        <v>0.8621700879765396</v>
      </c>
      <c r="L107" s="33">
        <f t="shared" si="14"/>
        <v>0.79653679653679654</v>
      </c>
      <c r="M107" s="33">
        <f t="shared" si="14"/>
        <v>0.89956767542401073</v>
      </c>
      <c r="N107" s="33">
        <f t="shared" si="14"/>
        <v>0.9201400356694629</v>
      </c>
      <c r="O107" s="33">
        <f t="shared" si="14"/>
        <v>0.8538787688442212</v>
      </c>
      <c r="P107" s="35">
        <f t="shared" si="14"/>
        <v>0.8538787688442212</v>
      </c>
    </row>
    <row r="108" spans="2:16" ht="15">
      <c r="B108" s="175">
        <f t="shared" si="13"/>
        <v>2009</v>
      </c>
      <c r="C108" s="34">
        <f>C31/C$101</f>
        <v>1.0161290322580645</v>
      </c>
      <c r="D108" s="33">
        <f t="shared" ref="D108:P108" si="15">D31/D$101</f>
        <v>0.94448205822613396</v>
      </c>
      <c r="E108" s="33">
        <f t="shared" si="15"/>
        <v>0.94887757026976038</v>
      </c>
      <c r="F108" s="33">
        <f t="shared" si="15"/>
        <v>0.47457627118644069</v>
      </c>
      <c r="G108" s="33">
        <f t="shared" si="15"/>
        <v>0.81333333333333335</v>
      </c>
      <c r="H108" s="33"/>
      <c r="I108" s="33">
        <f t="shared" si="15"/>
        <v>0.88603753955524722</v>
      </c>
      <c r="J108" s="33">
        <f t="shared" si="15"/>
        <v>0.31963470319634701</v>
      </c>
      <c r="K108" s="33">
        <f t="shared" si="15"/>
        <v>0.99120234604105573</v>
      </c>
      <c r="L108" s="33">
        <f t="shared" si="15"/>
        <v>0.87878787878787878</v>
      </c>
      <c r="M108" s="33">
        <f t="shared" si="15"/>
        <v>1.000997672098437</v>
      </c>
      <c r="N108" s="33">
        <f t="shared" si="15"/>
        <v>0.91221348834136995</v>
      </c>
      <c r="O108" s="33">
        <f t="shared" si="15"/>
        <v>0.9049675460636516</v>
      </c>
      <c r="P108" s="35">
        <f t="shared" si="15"/>
        <v>0.89502198492462315</v>
      </c>
    </row>
    <row r="109" spans="2:16" ht="15">
      <c r="B109" s="175">
        <f t="shared" si="13"/>
        <v>2010</v>
      </c>
      <c r="C109" s="34">
        <f>C41/C$101</f>
        <v>1.1290322580645162</v>
      </c>
      <c r="D109" s="33">
        <f t="shared" ref="D109:O109" si="16">D41/D$101</f>
        <v>0.96140825998645896</v>
      </c>
      <c r="E109" s="33">
        <f t="shared" si="16"/>
        <v>0.94887757026976038</v>
      </c>
      <c r="F109" s="33">
        <f t="shared" si="16"/>
        <v>0.86723163841807904</v>
      </c>
      <c r="G109" s="33">
        <f t="shared" si="16"/>
        <v>1.1399999999999999</v>
      </c>
      <c r="H109" s="33"/>
      <c r="I109" s="33">
        <f t="shared" si="16"/>
        <v>1.0052451341627291</v>
      </c>
      <c r="J109" s="33">
        <f t="shared" si="16"/>
        <v>1.506849315068493</v>
      </c>
      <c r="K109" s="33">
        <f t="shared" si="16"/>
        <v>1.1173020527859236</v>
      </c>
      <c r="L109" s="33">
        <f t="shared" si="16"/>
        <v>0.78787878787878785</v>
      </c>
      <c r="M109" s="33">
        <f t="shared" si="16"/>
        <v>1.1572996341868973</v>
      </c>
      <c r="N109" s="33">
        <f t="shared" si="16"/>
        <v>1.0608362507431137</v>
      </c>
      <c r="O109" s="33">
        <f t="shared" si="16"/>
        <v>1.034521566164154</v>
      </c>
      <c r="P109" s="35">
        <f>P41/P$101</f>
        <v>1.0266698073701843</v>
      </c>
    </row>
    <row r="110" spans="2:16" ht="15">
      <c r="B110" s="175">
        <f t="shared" si="13"/>
        <v>2011</v>
      </c>
      <c r="C110" s="34">
        <f>C51/C$101</f>
        <v>0.89589442815249265</v>
      </c>
      <c r="D110" s="33">
        <f t="shared" ref="D110:P110" si="17">D51/D$101</f>
        <v>0.99864590385917384</v>
      </c>
      <c r="E110" s="33">
        <f t="shared" si="17"/>
        <v>0.87530654593472923</v>
      </c>
      <c r="F110" s="33">
        <f t="shared" si="17"/>
        <v>0.79661016949152541</v>
      </c>
      <c r="G110" s="33">
        <f t="shared" si="17"/>
        <v>0.69333333333333336</v>
      </c>
      <c r="H110" s="33"/>
      <c r="I110" s="33">
        <f t="shared" si="17"/>
        <v>0.88907191469071045</v>
      </c>
      <c r="J110" s="33">
        <f t="shared" si="17"/>
        <v>0.28310502283105021</v>
      </c>
      <c r="K110" s="33">
        <f t="shared" si="17"/>
        <v>0.8973607038123167</v>
      </c>
      <c r="L110" s="33">
        <f t="shared" si="17"/>
        <v>1.0367965367965368</v>
      </c>
      <c r="M110" s="33">
        <f t="shared" si="17"/>
        <v>0.88127702028599941</v>
      </c>
      <c r="N110" s="33">
        <f t="shared" si="17"/>
        <v>0.8890943919677653</v>
      </c>
      <c r="O110" s="33">
        <f t="shared" si="17"/>
        <v>0.88957809882747063</v>
      </c>
      <c r="P110" s="35">
        <f t="shared" si="17"/>
        <v>0.88957809882747063</v>
      </c>
    </row>
    <row r="111" spans="2:16" ht="15">
      <c r="B111" s="175">
        <f t="shared" si="13"/>
        <v>2012</v>
      </c>
      <c r="C111" s="34">
        <f>C61/C$101</f>
        <v>0.82697947214076251</v>
      </c>
      <c r="D111" s="33">
        <f t="shared" ref="D111:P111" si="18">D61/D$101</f>
        <v>0.63033175355450233</v>
      </c>
      <c r="E111" s="33">
        <f t="shared" si="18"/>
        <v>0.83040935672514615</v>
      </c>
      <c r="F111" s="33">
        <f t="shared" si="18"/>
        <v>0.81638418079096042</v>
      </c>
      <c r="G111" s="33">
        <f t="shared" si="18"/>
        <v>0.48666666666666669</v>
      </c>
      <c r="H111" s="33"/>
      <c r="I111" s="33">
        <f t="shared" si="18"/>
        <v>0.75365208721661103</v>
      </c>
      <c r="J111" s="33">
        <f t="shared" si="18"/>
        <v>0.60273972602739723</v>
      </c>
      <c r="K111" s="33">
        <f t="shared" si="18"/>
        <v>0.6920821114369502</v>
      </c>
      <c r="L111" s="33">
        <f t="shared" si="18"/>
        <v>0.77922077922077926</v>
      </c>
      <c r="M111" s="33">
        <f t="shared" si="18"/>
        <v>0.90788160957765218</v>
      </c>
      <c r="N111" s="33">
        <f t="shared" si="18"/>
        <v>0.79793909769469573</v>
      </c>
      <c r="O111" s="33">
        <f t="shared" si="18"/>
        <v>0.77156616415410395</v>
      </c>
      <c r="P111" s="35">
        <f t="shared" si="18"/>
        <v>0.77156616415410395</v>
      </c>
    </row>
    <row r="112" spans="2:16" ht="15">
      <c r="B112" s="175">
        <f t="shared" si="13"/>
        <v>2013</v>
      </c>
      <c r="C112" s="34">
        <f>C71/C$101</f>
        <v>0.7404692082111437</v>
      </c>
      <c r="D112" s="33">
        <f t="shared" ref="D112:P112" si="19">D71/D$101</f>
        <v>0.85815842924847652</v>
      </c>
      <c r="E112" s="33">
        <f t="shared" si="19"/>
        <v>1.1052631578947367</v>
      </c>
      <c r="F112" s="33">
        <f t="shared" si="19"/>
        <v>0.75141242937853103</v>
      </c>
      <c r="G112" s="33">
        <f t="shared" si="19"/>
        <v>1.0466666666666666</v>
      </c>
      <c r="H112" s="33"/>
      <c r="I112" s="33">
        <f t="shared" si="19"/>
        <v>0.87602410160821886</v>
      </c>
      <c r="J112" s="33">
        <f t="shared" si="19"/>
        <v>1.506849315068493</v>
      </c>
      <c r="K112" s="33">
        <f t="shared" si="19"/>
        <v>0.6920821114369502</v>
      </c>
      <c r="L112" s="33">
        <f t="shared" si="19"/>
        <v>0.88961038961038963</v>
      </c>
      <c r="M112" s="33">
        <f t="shared" si="19"/>
        <v>0.86132357831725981</v>
      </c>
      <c r="N112" s="33">
        <f t="shared" si="19"/>
        <v>0.8785256621969747</v>
      </c>
      <c r="O112" s="33">
        <f t="shared" si="19"/>
        <v>0.89530988274706869</v>
      </c>
      <c r="P112" s="35">
        <f t="shared" si="19"/>
        <v>0.87698911222780573</v>
      </c>
    </row>
    <row r="113" spans="2:16" ht="15">
      <c r="B113" s="175">
        <f>B112+1</f>
        <v>2014</v>
      </c>
      <c r="C113" s="34">
        <f>C81/C$101</f>
        <v>0.80909090909090919</v>
      </c>
      <c r="D113" s="33">
        <f t="shared" ref="D113:P113" si="20">D81/D$101</f>
        <v>0.70582261340555175</v>
      </c>
      <c r="E113" s="33">
        <f t="shared" si="20"/>
        <v>0.69609507640067914</v>
      </c>
      <c r="F113" s="33">
        <f t="shared" si="20"/>
        <v>0.68644067796610164</v>
      </c>
      <c r="G113" s="33">
        <f t="shared" si="20"/>
        <v>0.8666666666666667</v>
      </c>
      <c r="H113" s="33"/>
      <c r="I113" s="33">
        <f t="shared" si="20"/>
        <v>0.74160128310720019</v>
      </c>
      <c r="J113" s="33">
        <f t="shared" si="20"/>
        <v>0.3646575342465751</v>
      </c>
      <c r="K113" s="33">
        <f t="shared" si="20"/>
        <v>0.48151546684325036</v>
      </c>
      <c r="L113" s="33">
        <f t="shared" si="20"/>
        <v>0.63582251082251084</v>
      </c>
      <c r="M113" s="33">
        <f t="shared" si="20"/>
        <v>0.89058862653807791</v>
      </c>
      <c r="N113" s="33">
        <f t="shared" si="20"/>
        <v>0.68265854692750405</v>
      </c>
      <c r="O113" s="33">
        <f t="shared" si="20"/>
        <v>0.71788022775166149</v>
      </c>
      <c r="P113" s="35">
        <f t="shared" si="20"/>
        <v>0.7178802277516616</v>
      </c>
    </row>
    <row r="114" spans="2:16" ht="15.75" thickBot="1">
      <c r="B114" s="176">
        <f>B113+1</f>
        <v>2015</v>
      </c>
      <c r="C114" s="37">
        <f>C91/C$101</f>
        <v>0.81246334310850443</v>
      </c>
      <c r="D114" s="36">
        <f t="shared" ref="D114:P114" si="21">D91/D$101</f>
        <v>0.95947383692813593</v>
      </c>
      <c r="E114" s="36">
        <f t="shared" si="21"/>
        <v>0.84927372193925676</v>
      </c>
      <c r="F114" s="36">
        <f t="shared" si="21"/>
        <v>0.81355932203389847</v>
      </c>
      <c r="G114" s="36">
        <f t="shared" si="21"/>
        <v>0.64309677419354805</v>
      </c>
      <c r="H114" s="36"/>
      <c r="I114" s="36">
        <f t="shared" si="21"/>
        <v>0.84772710520012795</v>
      </c>
      <c r="J114" s="36">
        <f t="shared" si="21"/>
        <v>0</v>
      </c>
      <c r="K114" s="36">
        <f t="shared" si="21"/>
        <v>0</v>
      </c>
      <c r="L114" s="36">
        <f t="shared" si="21"/>
        <v>0</v>
      </c>
      <c r="M114" s="36">
        <f t="shared" si="21"/>
        <v>0</v>
      </c>
      <c r="N114" s="36">
        <f t="shared" si="21"/>
        <v>0</v>
      </c>
      <c r="O114" s="36">
        <f t="shared" si="21"/>
        <v>0.51495018294236161</v>
      </c>
      <c r="P114" s="38">
        <f t="shared" si="21"/>
        <v>0.51183565195408687</v>
      </c>
    </row>
    <row r="115" spans="2:16" ht="13.5" thickBot="1"/>
    <row r="116" spans="2:16" ht="18.75" thickBot="1">
      <c r="B116" s="181" t="s">
        <v>236</v>
      </c>
      <c r="C116" s="478" t="s">
        <v>72</v>
      </c>
      <c r="D116" s="479"/>
      <c r="E116" s="479"/>
      <c r="F116" s="479"/>
      <c r="G116" s="479"/>
      <c r="H116" s="479"/>
      <c r="I116" s="479"/>
      <c r="J116" s="479"/>
      <c r="K116" s="479"/>
      <c r="L116" s="479"/>
      <c r="M116" s="480"/>
      <c r="N116" s="480"/>
      <c r="O116" s="480"/>
      <c r="P116" s="481"/>
    </row>
    <row r="117" spans="2:16" ht="15.75">
      <c r="B117" s="475" t="s">
        <v>195</v>
      </c>
      <c r="C117" s="456" t="s">
        <v>196</v>
      </c>
      <c r="D117" s="456" t="s">
        <v>197</v>
      </c>
      <c r="E117" s="456" t="s">
        <v>198</v>
      </c>
      <c r="F117" s="456" t="s">
        <v>199</v>
      </c>
      <c r="G117" s="456" t="s">
        <v>200</v>
      </c>
      <c r="H117" s="456" t="s">
        <v>201</v>
      </c>
      <c r="I117" s="467" t="s">
        <v>202</v>
      </c>
      <c r="J117" s="456" t="s">
        <v>203</v>
      </c>
      <c r="K117" s="456" t="s">
        <v>204</v>
      </c>
      <c r="L117" s="456" t="s">
        <v>205</v>
      </c>
      <c r="M117" s="456" t="s">
        <v>206</v>
      </c>
      <c r="N117" s="467" t="s">
        <v>207</v>
      </c>
      <c r="O117" s="456" t="s">
        <v>208</v>
      </c>
      <c r="P117" s="457"/>
    </row>
    <row r="118" spans="2:16" ht="32.25" thickBot="1">
      <c r="B118" s="476"/>
      <c r="C118" s="477"/>
      <c r="D118" s="477"/>
      <c r="E118" s="477"/>
      <c r="F118" s="477"/>
      <c r="G118" s="477"/>
      <c r="H118" s="477"/>
      <c r="I118" s="477"/>
      <c r="J118" s="477"/>
      <c r="K118" s="477"/>
      <c r="L118" s="477"/>
      <c r="M118" s="477"/>
      <c r="N118" s="477"/>
      <c r="O118" s="183" t="s">
        <v>234</v>
      </c>
      <c r="P118" s="30" t="s">
        <v>235</v>
      </c>
    </row>
    <row r="119" spans="2:16" ht="15">
      <c r="B119" s="174">
        <v>2007</v>
      </c>
      <c r="C119" s="184">
        <f>C7/C$97</f>
        <v>-1.1333333333333333</v>
      </c>
      <c r="D119" s="182">
        <f t="shared" ref="D119:P119" si="22">D7/D$97</f>
        <v>-1.4761904761904763</v>
      </c>
      <c r="E119" s="182">
        <f t="shared" si="22"/>
        <v>2.736842105263158</v>
      </c>
      <c r="F119" s="182">
        <f t="shared" si="22"/>
        <v>1.3611111111111112</v>
      </c>
      <c r="G119" s="182">
        <f t="shared" si="22"/>
        <v>1.008695652173913</v>
      </c>
      <c r="H119" s="182"/>
      <c r="I119" s="182">
        <f t="shared" si="22"/>
        <v>2.4124107114761317</v>
      </c>
      <c r="J119" s="182">
        <f t="shared" si="22"/>
        <v>0</v>
      </c>
      <c r="K119" s="182">
        <f t="shared" si="22"/>
        <v>0.95</v>
      </c>
      <c r="L119" s="182">
        <f t="shared" si="22"/>
        <v>0.58333333333333337</v>
      </c>
      <c r="M119" s="182">
        <f t="shared" si="22"/>
        <v>2.75</v>
      </c>
      <c r="N119" s="182">
        <f t="shared" si="22"/>
        <v>0.59261221344634951</v>
      </c>
      <c r="O119" s="182">
        <f t="shared" si="22"/>
        <v>1.3547053529128326</v>
      </c>
      <c r="P119" s="357">
        <f t="shared" si="22"/>
        <v>1.3547053529128326</v>
      </c>
    </row>
    <row r="120" spans="2:16" ht="15">
      <c r="B120" s="175">
        <v>2008</v>
      </c>
      <c r="C120" s="87">
        <f>C17/C$97</f>
        <v>-0.6</v>
      </c>
      <c r="D120" s="85">
        <f t="shared" ref="D120:P120" si="23">D17/D$97</f>
        <v>-1.1904761904761905</v>
      </c>
      <c r="E120" s="85">
        <f t="shared" si="23"/>
        <v>1.6842105263157896</v>
      </c>
      <c r="F120" s="85">
        <f t="shared" si="23"/>
        <v>1.1805555555555556</v>
      </c>
      <c r="G120" s="85">
        <f t="shared" si="23"/>
        <v>1.0608695652173912</v>
      </c>
      <c r="H120" s="85"/>
      <c r="I120" s="85">
        <f t="shared" si="23"/>
        <v>1.8360455743633315</v>
      </c>
      <c r="J120" s="85">
        <f t="shared" si="23"/>
        <v>0.81196581196581197</v>
      </c>
      <c r="K120" s="85">
        <f t="shared" si="23"/>
        <v>1.1875</v>
      </c>
      <c r="L120" s="85">
        <f t="shared" si="23"/>
        <v>1.1944444444444444</v>
      </c>
      <c r="M120" s="85">
        <f t="shared" si="23"/>
        <v>-3.75</v>
      </c>
      <c r="N120" s="85">
        <f t="shared" si="23"/>
        <v>1.2300134848776729</v>
      </c>
      <c r="O120" s="85">
        <f t="shared" si="23"/>
        <v>1.4822767394541376</v>
      </c>
      <c r="P120" s="88">
        <f t="shared" si="23"/>
        <v>1.4822767394541376</v>
      </c>
    </row>
    <row r="121" spans="2:16" ht="15">
      <c r="B121" s="175">
        <v>2009</v>
      </c>
      <c r="C121" s="87">
        <f>C27/C$97</f>
        <v>1.0999999999999999</v>
      </c>
      <c r="D121" s="85">
        <f t="shared" ref="D121:P121" si="24">D27/D$97</f>
        <v>0.42857142857142855</v>
      </c>
      <c r="E121" s="85">
        <f t="shared" si="24"/>
        <v>1.4736842105263157</v>
      </c>
      <c r="F121" s="85">
        <f t="shared" si="24"/>
        <v>1.4722222222222221</v>
      </c>
      <c r="G121" s="85">
        <f t="shared" si="24"/>
        <v>0.99130434782608701</v>
      </c>
      <c r="H121" s="85"/>
      <c r="I121" s="85">
        <f t="shared" si="24"/>
        <v>1.112999150382328</v>
      </c>
      <c r="J121" s="85">
        <f t="shared" si="24"/>
        <v>1.0256410256410258</v>
      </c>
      <c r="K121" s="85">
        <f t="shared" si="24"/>
        <v>0.75</v>
      </c>
      <c r="L121" s="85">
        <f t="shared" si="24"/>
        <v>1.5277777777777777</v>
      </c>
      <c r="M121" s="85">
        <f t="shared" si="24"/>
        <v>1</v>
      </c>
      <c r="N121" s="85">
        <f t="shared" si="24"/>
        <v>0.82584824905982779</v>
      </c>
      <c r="O121" s="85">
        <f t="shared" si="24"/>
        <v>0.98964784684468843</v>
      </c>
      <c r="P121" s="88">
        <f t="shared" si="24"/>
        <v>0.93830059598316184</v>
      </c>
    </row>
    <row r="122" spans="2:16" ht="15">
      <c r="B122" s="175">
        <v>2010</v>
      </c>
      <c r="C122" s="87">
        <f>C37/C$97</f>
        <v>1.9666666666666668</v>
      </c>
      <c r="D122" s="85">
        <f t="shared" ref="D122:P122" si="25">D37/D$97</f>
        <v>0.61904761904761907</v>
      </c>
      <c r="E122" s="85">
        <f t="shared" si="25"/>
        <v>1.4736842105263157</v>
      </c>
      <c r="F122" s="85">
        <f t="shared" si="25"/>
        <v>0.93055555555555558</v>
      </c>
      <c r="G122" s="85">
        <f t="shared" si="25"/>
        <v>0.91304347826086951</v>
      </c>
      <c r="H122" s="85"/>
      <c r="I122" s="85">
        <f t="shared" si="25"/>
        <v>0.71955274447486284</v>
      </c>
      <c r="J122" s="85">
        <f t="shared" si="25"/>
        <v>0.92307692307692324</v>
      </c>
      <c r="K122" s="85">
        <f t="shared" si="25"/>
        <v>0.83750000000000002</v>
      </c>
      <c r="L122" s="85">
        <f t="shared" si="25"/>
        <v>1.9166666666666667</v>
      </c>
      <c r="M122" s="85">
        <f t="shared" si="25"/>
        <v>8.5</v>
      </c>
      <c r="N122" s="85">
        <f t="shared" si="25"/>
        <v>0.96676768858188644</v>
      </c>
      <c r="O122" s="85">
        <f t="shared" si="25"/>
        <v>0.93869134063470228</v>
      </c>
      <c r="P122" s="88">
        <f t="shared" si="25"/>
        <v>0.88316899793625325</v>
      </c>
    </row>
    <row r="123" spans="2:16" ht="15">
      <c r="B123" s="175">
        <v>2011</v>
      </c>
      <c r="C123" s="87">
        <f>C47/C$97</f>
        <v>0.23333333333333331</v>
      </c>
      <c r="D123" s="85">
        <f t="shared" ref="D123:O123" si="26">D47/D$97</f>
        <v>1</v>
      </c>
      <c r="E123" s="85">
        <f t="shared" si="26"/>
        <v>2.1052631578947367</v>
      </c>
      <c r="F123" s="85">
        <f t="shared" si="26"/>
        <v>1.3333333333333333</v>
      </c>
      <c r="G123" s="85">
        <f t="shared" si="26"/>
        <v>0.75652173913043474</v>
      </c>
      <c r="H123" s="85"/>
      <c r="I123" s="85">
        <f t="shared" si="26"/>
        <v>1.2763871642376314</v>
      </c>
      <c r="J123" s="85">
        <f t="shared" si="26"/>
        <v>1.1025641025641026</v>
      </c>
      <c r="K123" s="85">
        <f t="shared" si="26"/>
        <v>0.9</v>
      </c>
      <c r="L123" s="85">
        <f t="shared" si="26"/>
        <v>0.83333333333333326</v>
      </c>
      <c r="M123" s="85">
        <f t="shared" si="26"/>
        <v>-4.7499999999999991</v>
      </c>
      <c r="N123" s="85">
        <f t="shared" si="26"/>
        <v>0.89754424463745786</v>
      </c>
      <c r="O123" s="85">
        <f t="shared" si="26"/>
        <v>1.0448761648601135</v>
      </c>
      <c r="P123" s="88">
        <f>P47/P$97</f>
        <v>1.0448761648601135</v>
      </c>
    </row>
    <row r="124" spans="2:16" ht="15">
      <c r="B124" s="175">
        <v>2012</v>
      </c>
      <c r="C124" s="87">
        <f>C57/C$97</f>
        <v>-0.26666666666666666</v>
      </c>
      <c r="D124" s="85">
        <f t="shared" ref="D124:P124" si="27">D57/D$97</f>
        <v>-2.7142857142857144</v>
      </c>
      <c r="E124" s="85">
        <f t="shared" si="27"/>
        <v>2.5263157894736841</v>
      </c>
      <c r="F124" s="85">
        <f t="shared" si="27"/>
        <v>1.0277777777777779</v>
      </c>
      <c r="G124" s="85">
        <f t="shared" si="27"/>
        <v>1.017391304347826</v>
      </c>
      <c r="H124" s="85"/>
      <c r="I124" s="85">
        <f t="shared" si="27"/>
        <v>2.0147946757292554</v>
      </c>
      <c r="J124" s="85">
        <f t="shared" si="27"/>
        <v>1.0598290598290598</v>
      </c>
      <c r="K124" s="85">
        <f t="shared" si="27"/>
        <v>1.2375</v>
      </c>
      <c r="L124" s="85">
        <f t="shared" si="27"/>
        <v>1.9444444444444444</v>
      </c>
      <c r="M124" s="85">
        <f t="shared" si="27"/>
        <v>-3.4999999999999996</v>
      </c>
      <c r="N124" s="85">
        <f t="shared" si="27"/>
        <v>1.348956461123237</v>
      </c>
      <c r="O124" s="85">
        <f t="shared" si="27"/>
        <v>1.6200619330635382</v>
      </c>
      <c r="P124" s="88">
        <f t="shared" si="27"/>
        <v>1.620061933063538</v>
      </c>
    </row>
    <row r="125" spans="2:16" ht="15">
      <c r="B125" s="175">
        <v>2013</v>
      </c>
      <c r="C125" s="87">
        <f>C67/C$97</f>
        <v>-0.9</v>
      </c>
      <c r="D125" s="85">
        <f t="shared" ref="D125:P125" si="28">D67/D$97</f>
        <v>-0.42857142857142855</v>
      </c>
      <c r="E125" s="85">
        <f t="shared" si="28"/>
        <v>5.2631578947368425E-2</v>
      </c>
      <c r="F125" s="85">
        <f t="shared" si="28"/>
        <v>0.79166666666666663</v>
      </c>
      <c r="G125" s="85">
        <f t="shared" si="28"/>
        <v>1</v>
      </c>
      <c r="H125" s="85"/>
      <c r="I125" s="85">
        <f t="shared" si="28"/>
        <v>1.4149485148985754</v>
      </c>
      <c r="J125" s="85">
        <f t="shared" si="28"/>
        <v>0.92307692307692324</v>
      </c>
      <c r="K125" s="85">
        <f t="shared" si="28"/>
        <v>1.2375</v>
      </c>
      <c r="L125" s="85">
        <f t="shared" si="28"/>
        <v>1.4722222222222221</v>
      </c>
      <c r="M125" s="85">
        <f t="shared" si="28"/>
        <v>-5.7499999999999991</v>
      </c>
      <c r="N125" s="85">
        <f t="shared" si="28"/>
        <v>1.3556154883452129</v>
      </c>
      <c r="O125" s="85">
        <f t="shared" si="28"/>
        <v>1.4744250726749561</v>
      </c>
      <c r="P125" s="88">
        <f t="shared" si="28"/>
        <v>1.3935898596998992</v>
      </c>
    </row>
    <row r="126" spans="2:16" ht="15">
      <c r="B126" s="175">
        <f>B125+1</f>
        <v>2014</v>
      </c>
      <c r="C126" s="87">
        <f>C77/C$97</f>
        <v>-0.39999999999999997</v>
      </c>
      <c r="D126" s="85">
        <f t="shared" ref="D126:P126" si="29">D77/D$97</f>
        <v>-1.9523809523809521</v>
      </c>
      <c r="E126" s="85">
        <f t="shared" si="29"/>
        <v>3.736842105263158</v>
      </c>
      <c r="F126" s="85">
        <f t="shared" si="29"/>
        <v>1.2916666666666667</v>
      </c>
      <c r="G126" s="85">
        <f t="shared" si="29"/>
        <v>0.90434782608695652</v>
      </c>
      <c r="H126" s="85"/>
      <c r="I126" s="85">
        <f t="shared" si="29"/>
        <v>2.3197612356490862</v>
      </c>
      <c r="J126" s="85">
        <f t="shared" si="29"/>
        <v>1.244729344729345</v>
      </c>
      <c r="K126" s="85">
        <f t="shared" si="29"/>
        <v>1.2947580645161292</v>
      </c>
      <c r="L126" s="85">
        <f t="shared" si="29"/>
        <v>2.0138888888888888</v>
      </c>
      <c r="M126" s="85">
        <f t="shared" si="29"/>
        <v>-4.3064516129032251</v>
      </c>
      <c r="N126" s="85">
        <f t="shared" si="29"/>
        <v>1.3803649439343353</v>
      </c>
      <c r="O126" s="85">
        <f t="shared" si="29"/>
        <v>1.7509243827199967</v>
      </c>
      <c r="P126" s="88">
        <f t="shared" si="29"/>
        <v>1.7509243827199965</v>
      </c>
    </row>
    <row r="127" spans="2:16" ht="15.75" thickBot="1">
      <c r="B127" s="176">
        <f>B126+1</f>
        <v>2015</v>
      </c>
      <c r="C127" s="93">
        <f>C87/C$97</f>
        <v>-0.375268817204301</v>
      </c>
      <c r="D127" s="91">
        <f t="shared" ref="D127:P127" si="30">D87/D$97</f>
        <v>-0.3401360544217687</v>
      </c>
      <c r="E127" s="91">
        <f t="shared" si="30"/>
        <v>2.3565365025466893</v>
      </c>
      <c r="F127" s="91">
        <f t="shared" si="30"/>
        <v>1.1574074074074072</v>
      </c>
      <c r="G127" s="91">
        <f t="shared" si="30"/>
        <v>1.1279102384291728</v>
      </c>
      <c r="H127" s="91"/>
      <c r="I127" s="91">
        <f t="shared" si="30"/>
        <v>1.8319457856867638</v>
      </c>
      <c r="J127" s="91">
        <f t="shared" si="30"/>
        <v>0</v>
      </c>
      <c r="K127" s="91">
        <f t="shared" si="30"/>
        <v>0</v>
      </c>
      <c r="L127" s="91">
        <f t="shared" si="30"/>
        <v>0</v>
      </c>
      <c r="M127" s="91">
        <f t="shared" si="30"/>
        <v>0</v>
      </c>
      <c r="N127" s="91">
        <f t="shared" si="30"/>
        <v>0</v>
      </c>
      <c r="O127" s="91">
        <f t="shared" si="30"/>
        <v>1.4567997893493767</v>
      </c>
      <c r="P127" s="94">
        <f t="shared" si="30"/>
        <v>1.3084681925895199</v>
      </c>
    </row>
  </sheetData>
  <customSheetViews>
    <customSheetView guid="{6DA84043-8308-458F-9378-22AB3DF247A3}" scale="80" showPageBreaks="1" view="pageBreakPreview" topLeftCell="A103">
      <selection activeCell="I130" sqref="I130"/>
      <rowBreaks count="1" manualBreakCount="1">
        <brk id="62" max="16383" man="1"/>
      </rowBreaks>
      <pageMargins left="0.7" right="0.7" top="0.78740157499999996" bottom="0.78740157499999996" header="0.3" footer="0.3"/>
      <pageSetup paperSize="9" scale="60" orientation="portrait" r:id="rId1"/>
    </customSheetView>
  </customSheetViews>
  <mergeCells count="191">
    <mergeCell ref="B3:K3"/>
    <mergeCell ref="L3:P3"/>
    <mergeCell ref="B4:B5"/>
    <mergeCell ref="C4:C5"/>
    <mergeCell ref="D4:D5"/>
    <mergeCell ref="E4:E5"/>
    <mergeCell ref="F4:F5"/>
    <mergeCell ref="I4:I5"/>
    <mergeCell ref="J4:J5"/>
    <mergeCell ref="G4:G5"/>
    <mergeCell ref="O4:P4"/>
    <mergeCell ref="L4:L5"/>
    <mergeCell ref="M4:M5"/>
    <mergeCell ref="L13:P13"/>
    <mergeCell ref="N24:N25"/>
    <mergeCell ref="O24:P24"/>
    <mergeCell ref="M14:M15"/>
    <mergeCell ref="N14:N15"/>
    <mergeCell ref="H4:H5"/>
    <mergeCell ref="J14:J15"/>
    <mergeCell ref="K14:K15"/>
    <mergeCell ref="B13:K13"/>
    <mergeCell ref="K4:K5"/>
    <mergeCell ref="N4:N5"/>
    <mergeCell ref="B14:B15"/>
    <mergeCell ref="B24:B25"/>
    <mergeCell ref="C24:C25"/>
    <mergeCell ref="D24:D25"/>
    <mergeCell ref="E24:E25"/>
    <mergeCell ref="I14:I15"/>
    <mergeCell ref="L14:L15"/>
    <mergeCell ref="B23:K23"/>
    <mergeCell ref="L23:P23"/>
    <mergeCell ref="G14:G15"/>
    <mergeCell ref="H14:H15"/>
    <mergeCell ref="O14:P14"/>
    <mergeCell ref="C14:C15"/>
    <mergeCell ref="D14:D15"/>
    <mergeCell ref="F14:F15"/>
    <mergeCell ref="J24:J25"/>
    <mergeCell ref="E14:E15"/>
    <mergeCell ref="K24:K25"/>
    <mergeCell ref="L24:L25"/>
    <mergeCell ref="M24:M25"/>
    <mergeCell ref="H24:H25"/>
    <mergeCell ref="I24:I25"/>
    <mergeCell ref="F24:F25"/>
    <mergeCell ref="G24:G25"/>
    <mergeCell ref="J34:J35"/>
    <mergeCell ref="K34:K35"/>
    <mergeCell ref="B33:K33"/>
    <mergeCell ref="B43:K43"/>
    <mergeCell ref="N64:N65"/>
    <mergeCell ref="L53:P53"/>
    <mergeCell ref="M34:M35"/>
    <mergeCell ref="N34:N35"/>
    <mergeCell ref="O34:P34"/>
    <mergeCell ref="N44:N45"/>
    <mergeCell ref="L43:P43"/>
    <mergeCell ref="O44:P44"/>
    <mergeCell ref="L44:L45"/>
    <mergeCell ref="M44:M45"/>
    <mergeCell ref="L33:P33"/>
    <mergeCell ref="B34:B35"/>
    <mergeCell ref="C34:C35"/>
    <mergeCell ref="D34:D35"/>
    <mergeCell ref="E34:E35"/>
    <mergeCell ref="F34:F35"/>
    <mergeCell ref="G34:G35"/>
    <mergeCell ref="H34:H35"/>
    <mergeCell ref="I34:I35"/>
    <mergeCell ref="L34:L35"/>
    <mergeCell ref="K44:K45"/>
    <mergeCell ref="H44:H45"/>
    <mergeCell ref="I44:I45"/>
    <mergeCell ref="B44:B45"/>
    <mergeCell ref="C44:C45"/>
    <mergeCell ref="D44:D45"/>
    <mergeCell ref="E44:E45"/>
    <mergeCell ref="F44:F45"/>
    <mergeCell ref="G44:G45"/>
    <mergeCell ref="J44:J45"/>
    <mergeCell ref="L63:P63"/>
    <mergeCell ref="O54:P54"/>
    <mergeCell ref="L54:L55"/>
    <mergeCell ref="M54:M55"/>
    <mergeCell ref="N54:N55"/>
    <mergeCell ref="H84:H85"/>
    <mergeCell ref="N84:N85"/>
    <mergeCell ref="B84:B85"/>
    <mergeCell ref="B64:B65"/>
    <mergeCell ref="C64:C65"/>
    <mergeCell ref="B53:K53"/>
    <mergeCell ref="G54:G55"/>
    <mergeCell ref="H54:H55"/>
    <mergeCell ref="I54:I55"/>
    <mergeCell ref="B54:B55"/>
    <mergeCell ref="C54:C55"/>
    <mergeCell ref="K54:K55"/>
    <mergeCell ref="D64:D65"/>
    <mergeCell ref="E64:E65"/>
    <mergeCell ref="F64:F65"/>
    <mergeCell ref="G64:G65"/>
    <mergeCell ref="D54:D55"/>
    <mergeCell ref="E54:E55"/>
    <mergeCell ref="F54:F55"/>
    <mergeCell ref="J54:J55"/>
    <mergeCell ref="J64:J65"/>
    <mergeCell ref="K64:K65"/>
    <mergeCell ref="B63:K63"/>
    <mergeCell ref="F94:F95"/>
    <mergeCell ref="G94:G95"/>
    <mergeCell ref="H94:H95"/>
    <mergeCell ref="O64:P64"/>
    <mergeCell ref="E84:E85"/>
    <mergeCell ref="L64:L65"/>
    <mergeCell ref="M64:M65"/>
    <mergeCell ref="L73:P73"/>
    <mergeCell ref="L74:L75"/>
    <mergeCell ref="B83:K83"/>
    <mergeCell ref="L83:P83"/>
    <mergeCell ref="O74:P74"/>
    <mergeCell ref="M74:M75"/>
    <mergeCell ref="O84:P84"/>
    <mergeCell ref="C74:C75"/>
    <mergeCell ref="D74:D75"/>
    <mergeCell ref="I74:I75"/>
    <mergeCell ref="G74:G75"/>
    <mergeCell ref="H74:H75"/>
    <mergeCell ref="E74:E75"/>
    <mergeCell ref="F74:F75"/>
    <mergeCell ref="K84:K85"/>
    <mergeCell ref="F84:F85"/>
    <mergeCell ref="G84:G85"/>
    <mergeCell ref="J94:J95"/>
    <mergeCell ref="K94:K95"/>
    <mergeCell ref="N94:N95"/>
    <mergeCell ref="M103:P103"/>
    <mergeCell ref="F104:F105"/>
    <mergeCell ref="G104:G105"/>
    <mergeCell ref="N74:N75"/>
    <mergeCell ref="H64:H65"/>
    <mergeCell ref="I64:I65"/>
    <mergeCell ref="J74:J75"/>
    <mergeCell ref="K74:K75"/>
    <mergeCell ref="B73:K73"/>
    <mergeCell ref="B74:B75"/>
    <mergeCell ref="O94:P94"/>
    <mergeCell ref="H104:H105"/>
    <mergeCell ref="I104:I105"/>
    <mergeCell ref="J104:J105"/>
    <mergeCell ref="K104:K105"/>
    <mergeCell ref="M104:M105"/>
    <mergeCell ref="M94:M95"/>
    <mergeCell ref="L104:L105"/>
    <mergeCell ref="O104:P104"/>
    <mergeCell ref="C103:L103"/>
    <mergeCell ref="E94:E95"/>
    <mergeCell ref="B117:B118"/>
    <mergeCell ref="C117:C118"/>
    <mergeCell ref="D117:D118"/>
    <mergeCell ref="E117:E118"/>
    <mergeCell ref="N117:N118"/>
    <mergeCell ref="C84:C85"/>
    <mergeCell ref="D84:D85"/>
    <mergeCell ref="C116:P116"/>
    <mergeCell ref="B94:B95"/>
    <mergeCell ref="I84:I85"/>
    <mergeCell ref="L84:L85"/>
    <mergeCell ref="M84:M85"/>
    <mergeCell ref="B93:K93"/>
    <mergeCell ref="J84:J85"/>
    <mergeCell ref="I94:I95"/>
    <mergeCell ref="L94:L95"/>
    <mergeCell ref="N104:N105"/>
    <mergeCell ref="L93:P93"/>
    <mergeCell ref="B104:B105"/>
    <mergeCell ref="C104:C105"/>
    <mergeCell ref="D104:D105"/>
    <mergeCell ref="E104:E105"/>
    <mergeCell ref="C94:C95"/>
    <mergeCell ref="D94:D95"/>
    <mergeCell ref="O117:P117"/>
    <mergeCell ref="J117:J118"/>
    <mergeCell ref="K117:K118"/>
    <mergeCell ref="L117:L118"/>
    <mergeCell ref="M117:M118"/>
    <mergeCell ref="F117:F118"/>
    <mergeCell ref="G117:G118"/>
    <mergeCell ref="H117:H118"/>
    <mergeCell ref="I117:I118"/>
  </mergeCells>
  <phoneticPr fontId="26" type="noConversion"/>
  <pageMargins left="0.7" right="0.7" top="0.78740157499999996" bottom="0.78740157499999996" header="0.3" footer="0.3"/>
  <pageSetup paperSize="9" scale="60" orientation="portrait" r:id="rId2"/>
  <rowBreaks count="1" manualBreakCount="1">
    <brk id="62"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27"/>
  <sheetViews>
    <sheetView zoomScale="70" zoomScaleNormal="70" zoomScaleSheetLayoutView="78" workbookViewId="0">
      <selection activeCell="A11" sqref="A11:B11"/>
    </sheetView>
  </sheetViews>
  <sheetFormatPr defaultRowHeight="12.75"/>
  <sheetData>
    <row r="2" spans="2:16" ht="13.5" thickBot="1"/>
    <row r="3" spans="2:16" ht="24" thickBot="1">
      <c r="B3" s="473" t="s">
        <v>162</v>
      </c>
      <c r="C3" s="474"/>
      <c r="D3" s="474"/>
      <c r="E3" s="474"/>
      <c r="F3" s="474"/>
      <c r="G3" s="474"/>
      <c r="H3" s="474"/>
      <c r="I3" s="474"/>
      <c r="J3" s="474"/>
      <c r="K3" s="474"/>
      <c r="L3" s="470" t="s">
        <v>224</v>
      </c>
      <c r="M3" s="471"/>
      <c r="N3" s="471"/>
      <c r="O3" s="471"/>
      <c r="P3" s="472"/>
    </row>
    <row r="4" spans="2:16" ht="15.75">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6" ht="16.5" thickBot="1">
      <c r="B5" s="466"/>
      <c r="C5" s="462"/>
      <c r="D5" s="462"/>
      <c r="E5" s="462"/>
      <c r="F5" s="462"/>
      <c r="G5" s="462"/>
      <c r="H5" s="462"/>
      <c r="I5" s="462"/>
      <c r="J5" s="462"/>
      <c r="K5" s="462"/>
      <c r="L5" s="462"/>
      <c r="M5" s="462"/>
      <c r="N5" s="462"/>
      <c r="O5" s="145" t="s">
        <v>209</v>
      </c>
      <c r="P5" s="30" t="s">
        <v>210</v>
      </c>
    </row>
    <row r="6" spans="2:16" ht="15">
      <c r="B6" s="148" t="s">
        <v>211</v>
      </c>
      <c r="C6" s="146">
        <v>31</v>
      </c>
      <c r="D6" s="8">
        <v>28</v>
      </c>
      <c r="E6" s="8">
        <v>31</v>
      </c>
      <c r="F6" s="8">
        <v>25</v>
      </c>
      <c r="G6" s="8">
        <v>15</v>
      </c>
      <c r="H6" s="8">
        <v>0</v>
      </c>
      <c r="I6" s="168">
        <f>SUM(C6:G6)</f>
        <v>130</v>
      </c>
      <c r="J6" s="8">
        <v>5</v>
      </c>
      <c r="K6" s="8">
        <v>31</v>
      </c>
      <c r="L6" s="8">
        <v>30</v>
      </c>
      <c r="M6" s="8">
        <v>31</v>
      </c>
      <c r="N6" s="168">
        <f>SUM(J6:M6)</f>
        <v>97</v>
      </c>
      <c r="O6" s="167">
        <f>SUM(C6:H6,J6:M6)</f>
        <v>227</v>
      </c>
      <c r="P6" s="169">
        <f>I6+N6</f>
        <v>227</v>
      </c>
    </row>
    <row r="7" spans="2:16" ht="19.5">
      <c r="B7" s="149" t="s">
        <v>485</v>
      </c>
      <c r="C7" s="147">
        <v>3.6</v>
      </c>
      <c r="D7" s="10">
        <v>3.1</v>
      </c>
      <c r="E7" s="10">
        <v>5.2</v>
      </c>
      <c r="F7" s="10">
        <v>9.3000000000000007</v>
      </c>
      <c r="G7" s="10">
        <v>11.9</v>
      </c>
      <c r="H7" s="10"/>
      <c r="I7" s="153">
        <f>(C6*C7+D6*D7+E6*E7+F6*F7+G6*G7)/I6</f>
        <v>5.9276923076923076</v>
      </c>
      <c r="J7" s="10">
        <v>12.3</v>
      </c>
      <c r="K7" s="95">
        <v>7</v>
      </c>
      <c r="L7" s="95">
        <v>2.1</v>
      </c>
      <c r="M7" s="95">
        <v>-0.2</v>
      </c>
      <c r="N7" s="153">
        <f>(J6*J7+K6*K7+L6*L7+M6*M7)/N6</f>
        <v>3.4567010309278352</v>
      </c>
      <c r="O7" s="154">
        <f>(C7*C6+D7*D6+E7*E6+F7*F6+G7*G6+H7*H6+J7*J6+K7*K6+L7*L6+M7*M6)/O6</f>
        <v>4.8718061674008801</v>
      </c>
      <c r="P7" s="161">
        <f>(I7*I6+N7*N6)/P6</f>
        <v>4.871806167400881</v>
      </c>
    </row>
    <row r="8" spans="2:16" ht="19.5">
      <c r="B8" s="149" t="s">
        <v>212</v>
      </c>
      <c r="C8" s="13">
        <f t="shared" ref="C8:H8" si="0">C6*(13-C7)</f>
        <v>291.40000000000003</v>
      </c>
      <c r="D8" s="12">
        <f t="shared" si="0"/>
        <v>277.2</v>
      </c>
      <c r="E8" s="12">
        <f t="shared" si="0"/>
        <v>241.79999999999998</v>
      </c>
      <c r="F8" s="12">
        <f t="shared" si="0"/>
        <v>92.499999999999986</v>
      </c>
      <c r="G8" s="12">
        <f t="shared" si="0"/>
        <v>16.499999999999993</v>
      </c>
      <c r="H8" s="12">
        <f t="shared" si="0"/>
        <v>0</v>
      </c>
      <c r="I8" s="155">
        <f>SUM(C8:G8)</f>
        <v>919.4</v>
      </c>
      <c r="J8" s="12">
        <v>4</v>
      </c>
      <c r="K8" s="12">
        <v>185</v>
      </c>
      <c r="L8" s="12">
        <v>328</v>
      </c>
      <c r="M8" s="12">
        <v>409</v>
      </c>
      <c r="N8" s="155">
        <f>SUM(J8:M8)</f>
        <v>926</v>
      </c>
      <c r="O8" s="156">
        <f>O6*(13-O7)</f>
        <v>1845.1000000000001</v>
      </c>
      <c r="P8" s="162">
        <f>P6*(13-P7)</f>
        <v>1845.1000000000001</v>
      </c>
    </row>
    <row r="9" spans="2:16" ht="19.5">
      <c r="B9" s="149" t="s">
        <v>213</v>
      </c>
      <c r="C9" s="13">
        <f t="shared" ref="C9:H9" si="1">C6*(17-C7)</f>
        <v>415.40000000000003</v>
      </c>
      <c r="D9" s="12">
        <f t="shared" si="1"/>
        <v>389.2</v>
      </c>
      <c r="E9" s="12">
        <f t="shared" si="1"/>
        <v>365.8</v>
      </c>
      <c r="F9" s="12">
        <f t="shared" si="1"/>
        <v>192.49999999999997</v>
      </c>
      <c r="G9" s="12">
        <f t="shared" si="1"/>
        <v>76.5</v>
      </c>
      <c r="H9" s="12">
        <f t="shared" si="1"/>
        <v>0</v>
      </c>
      <c r="I9" s="155">
        <f>SUM(C9:G9)</f>
        <v>1439.4</v>
      </c>
      <c r="J9" s="12">
        <v>24</v>
      </c>
      <c r="K9" s="12">
        <v>309</v>
      </c>
      <c r="L9" s="12">
        <v>448</v>
      </c>
      <c r="M9" s="12">
        <v>533</v>
      </c>
      <c r="N9" s="155">
        <f>SUM(J9:M9)</f>
        <v>1314</v>
      </c>
      <c r="O9" s="156">
        <f>O6*(17-O7)</f>
        <v>2753.1000000000004</v>
      </c>
      <c r="P9" s="162">
        <f>P6*(17-P7)</f>
        <v>2753.1000000000004</v>
      </c>
    </row>
    <row r="10" spans="2:16" ht="19.5">
      <c r="B10" s="149" t="s">
        <v>214</v>
      </c>
      <c r="C10" s="17">
        <f t="shared" ref="C10:H10" si="2">C6*(18-C7)</f>
        <v>446.40000000000003</v>
      </c>
      <c r="D10" s="16">
        <f t="shared" si="2"/>
        <v>417.2</v>
      </c>
      <c r="E10" s="16">
        <f t="shared" si="2"/>
        <v>396.8</v>
      </c>
      <c r="F10" s="16">
        <f t="shared" si="2"/>
        <v>217.49999999999997</v>
      </c>
      <c r="G10" s="16">
        <f t="shared" si="2"/>
        <v>91.5</v>
      </c>
      <c r="H10" s="16">
        <f t="shared" si="2"/>
        <v>0</v>
      </c>
      <c r="I10" s="155">
        <f>SUM(C10:G10)</f>
        <v>1569.4</v>
      </c>
      <c r="J10" s="16">
        <v>29</v>
      </c>
      <c r="K10" s="16">
        <v>340</v>
      </c>
      <c r="L10" s="16">
        <v>478</v>
      </c>
      <c r="M10" s="16">
        <v>564</v>
      </c>
      <c r="N10" s="155">
        <f>SUM(J10:M10)</f>
        <v>1411</v>
      </c>
      <c r="O10" s="157">
        <f>O6*(18-O7)</f>
        <v>2980.1000000000004</v>
      </c>
      <c r="P10" s="163">
        <f>P6*(18-P7)</f>
        <v>2980.1000000000004</v>
      </c>
    </row>
    <row r="11" spans="2:16" ht="20.25" thickBot="1">
      <c r="B11" s="347" t="s">
        <v>215</v>
      </c>
      <c r="C11" s="21">
        <f t="shared" ref="C11:H11" si="3">C6*(19-C7)</f>
        <v>477.40000000000003</v>
      </c>
      <c r="D11" s="20">
        <f t="shared" si="3"/>
        <v>445.2</v>
      </c>
      <c r="E11" s="20">
        <f t="shared" si="3"/>
        <v>427.8</v>
      </c>
      <c r="F11" s="20">
        <f t="shared" si="3"/>
        <v>242.49999999999997</v>
      </c>
      <c r="G11" s="20">
        <f t="shared" si="3"/>
        <v>106.5</v>
      </c>
      <c r="H11" s="20">
        <f t="shared" si="3"/>
        <v>0</v>
      </c>
      <c r="I11" s="164">
        <f>SUM(C11:G11)</f>
        <v>1699.4</v>
      </c>
      <c r="J11" s="20">
        <v>34</v>
      </c>
      <c r="K11" s="20">
        <v>371</v>
      </c>
      <c r="L11" s="20">
        <v>508</v>
      </c>
      <c r="M11" s="20">
        <v>595</v>
      </c>
      <c r="N11" s="164">
        <f>SUM(J11:M11)</f>
        <v>1508</v>
      </c>
      <c r="O11" s="165">
        <f>O6*(19-O7)</f>
        <v>3207.1000000000004</v>
      </c>
      <c r="P11" s="166">
        <f>P6*(19-P7)</f>
        <v>3207.1000000000004</v>
      </c>
    </row>
    <row r="12" spans="2:16" ht="15.75" thickBot="1">
      <c r="B12" s="4"/>
      <c r="C12" s="4"/>
      <c r="D12" s="4"/>
      <c r="E12" s="4"/>
      <c r="F12" s="4"/>
      <c r="G12" s="4"/>
      <c r="H12" s="4"/>
      <c r="I12" s="4"/>
      <c r="J12" s="4"/>
      <c r="K12" s="4"/>
      <c r="L12" s="4"/>
      <c r="M12" s="4"/>
      <c r="N12" s="4"/>
      <c r="O12" s="4"/>
      <c r="P12" s="4"/>
    </row>
    <row r="13" spans="2:16" ht="24" thickBot="1">
      <c r="B13" s="473" t="s">
        <v>163</v>
      </c>
      <c r="C13" s="474"/>
      <c r="D13" s="474"/>
      <c r="E13" s="474"/>
      <c r="F13" s="474"/>
      <c r="G13" s="474"/>
      <c r="H13" s="474"/>
      <c r="I13" s="474"/>
      <c r="J13" s="474"/>
      <c r="K13" s="474"/>
      <c r="L13" s="470" t="s">
        <v>225</v>
      </c>
      <c r="M13" s="471"/>
      <c r="N13" s="471"/>
      <c r="O13" s="471"/>
      <c r="P13" s="472"/>
    </row>
    <row r="14" spans="2:16" ht="15.75">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6" ht="16.5" thickBot="1">
      <c r="B15" s="466"/>
      <c r="C15" s="462"/>
      <c r="D15" s="462"/>
      <c r="E15" s="462"/>
      <c r="F15" s="462"/>
      <c r="G15" s="462"/>
      <c r="H15" s="462"/>
      <c r="I15" s="462"/>
      <c r="J15" s="462"/>
      <c r="K15" s="462"/>
      <c r="L15" s="462"/>
      <c r="M15" s="462"/>
      <c r="N15" s="462"/>
      <c r="O15" s="145" t="s">
        <v>209</v>
      </c>
      <c r="P15" s="30" t="s">
        <v>210</v>
      </c>
    </row>
    <row r="16" spans="2:16" ht="15">
      <c r="B16" s="148" t="s">
        <v>211</v>
      </c>
      <c r="C16" s="146">
        <v>31</v>
      </c>
      <c r="D16" s="8">
        <v>28</v>
      </c>
      <c r="E16" s="8">
        <v>31</v>
      </c>
      <c r="F16" s="8">
        <v>30</v>
      </c>
      <c r="G16" s="8">
        <v>15</v>
      </c>
      <c r="H16" s="8">
        <v>5</v>
      </c>
      <c r="I16" s="168">
        <f>SUM(C16:G16)</f>
        <v>135</v>
      </c>
      <c r="J16" s="8">
        <v>20</v>
      </c>
      <c r="K16" s="8">
        <v>31</v>
      </c>
      <c r="L16" s="8">
        <v>30</v>
      </c>
      <c r="M16" s="8">
        <v>31</v>
      </c>
      <c r="N16" s="168">
        <f>SUM(J16:M16)</f>
        <v>112</v>
      </c>
      <c r="O16" s="167">
        <f>SUM(C16:H16,J16:M16)</f>
        <v>252</v>
      </c>
      <c r="P16" s="169">
        <f>I16+N16</f>
        <v>247</v>
      </c>
    </row>
    <row r="17" spans="2:16" ht="19.5">
      <c r="B17" s="149" t="s">
        <v>485</v>
      </c>
      <c r="C17" s="147">
        <v>2.2999999999999998</v>
      </c>
      <c r="D17" s="10">
        <v>3.8</v>
      </c>
      <c r="E17" s="10">
        <v>3.5</v>
      </c>
      <c r="F17" s="10">
        <v>7.4</v>
      </c>
      <c r="G17" s="10">
        <v>11.9</v>
      </c>
      <c r="H17" s="10">
        <v>12.3</v>
      </c>
      <c r="I17" s="153">
        <f>(C16*C17+D16*D17+E16*E17+F16*F17+G16*G17)/I16</f>
        <v>5.0866666666666669</v>
      </c>
      <c r="J17" s="10">
        <v>9.1999999999999993</v>
      </c>
      <c r="K17" s="95">
        <v>8</v>
      </c>
      <c r="L17" s="95">
        <v>4.4000000000000004</v>
      </c>
      <c r="M17" s="95">
        <v>1.1000000000000001</v>
      </c>
      <c r="N17" s="153">
        <f>(J16*J17+K16*K17+L16*L17+M16*M17)/N16</f>
        <v>5.3401785714285719</v>
      </c>
      <c r="O17" s="154">
        <f>(C17*C16+D17*D16+E17*E16+F17*F16+G17*G16+H17*H16+J17*J16+K17*K16+L17*L16+M17*M16)/O16</f>
        <v>5.3424603174603176</v>
      </c>
      <c r="P17" s="161">
        <f>(I17*I16+N17*N16)/P16</f>
        <v>5.2016194331983812</v>
      </c>
    </row>
    <row r="18" spans="2:16" ht="19.5">
      <c r="B18" s="149" t="s">
        <v>212</v>
      </c>
      <c r="C18" s="13">
        <v>331</v>
      </c>
      <c r="D18" s="12">
        <v>259</v>
      </c>
      <c r="E18" s="12">
        <v>296</v>
      </c>
      <c r="F18" s="12">
        <v>169</v>
      </c>
      <c r="G18" s="12">
        <v>17</v>
      </c>
      <c r="H18" s="12">
        <v>4</v>
      </c>
      <c r="I18" s="155">
        <f>SUM(C18:G18)</f>
        <v>1072</v>
      </c>
      <c r="J18" s="12">
        <v>76</v>
      </c>
      <c r="K18" s="12">
        <v>154</v>
      </c>
      <c r="L18" s="12">
        <v>259</v>
      </c>
      <c r="M18" s="12">
        <v>368</v>
      </c>
      <c r="N18" s="155">
        <f>SUM(J18:M18)</f>
        <v>857</v>
      </c>
      <c r="O18" s="156">
        <f>O16*(13-O17)</f>
        <v>1929.7</v>
      </c>
      <c r="P18" s="162">
        <f>P16*(13-P17)</f>
        <v>1926.1999999999998</v>
      </c>
    </row>
    <row r="19" spans="2:16" ht="19.5">
      <c r="B19" s="149" t="s">
        <v>213</v>
      </c>
      <c r="C19" s="13">
        <v>455</v>
      </c>
      <c r="D19" s="12">
        <v>371</v>
      </c>
      <c r="E19" s="12">
        <v>420</v>
      </c>
      <c r="F19" s="12">
        <v>289</v>
      </c>
      <c r="G19" s="12">
        <v>77</v>
      </c>
      <c r="H19" s="12">
        <v>24</v>
      </c>
      <c r="I19" s="155">
        <f>SUM(C19:G19)</f>
        <v>1612</v>
      </c>
      <c r="J19" s="12">
        <v>156</v>
      </c>
      <c r="K19" s="12">
        <v>278</v>
      </c>
      <c r="L19" s="12">
        <v>379</v>
      </c>
      <c r="M19" s="12">
        <v>492</v>
      </c>
      <c r="N19" s="155">
        <f>SUM(J19:M19)</f>
        <v>1305</v>
      </c>
      <c r="O19" s="156">
        <f>O16*(17-O17)</f>
        <v>2937.7</v>
      </c>
      <c r="P19" s="162">
        <f>P16*(17-P17)</f>
        <v>2914.2</v>
      </c>
    </row>
    <row r="20" spans="2:16" ht="19.5">
      <c r="B20" s="149" t="s">
        <v>214</v>
      </c>
      <c r="C20" s="17">
        <v>486</v>
      </c>
      <c r="D20" s="16">
        <v>399</v>
      </c>
      <c r="E20" s="16">
        <v>451</v>
      </c>
      <c r="F20" s="16">
        <v>319</v>
      </c>
      <c r="G20" s="16">
        <v>92</v>
      </c>
      <c r="H20" s="16">
        <v>29</v>
      </c>
      <c r="I20" s="155">
        <f>SUM(C20:G20)</f>
        <v>1747</v>
      </c>
      <c r="J20" s="16">
        <v>176</v>
      </c>
      <c r="K20" s="16">
        <v>309</v>
      </c>
      <c r="L20" s="16">
        <v>409</v>
      </c>
      <c r="M20" s="16">
        <v>523</v>
      </c>
      <c r="N20" s="155">
        <f>SUM(J20:M20)</f>
        <v>1417</v>
      </c>
      <c r="O20" s="157">
        <f>O16*(18-O17)</f>
        <v>3189.7</v>
      </c>
      <c r="P20" s="163">
        <f>P16*(18-P17)</f>
        <v>3161.2</v>
      </c>
    </row>
    <row r="21" spans="2:16" ht="20.25" thickBot="1">
      <c r="B21" s="347" t="s">
        <v>215</v>
      </c>
      <c r="C21" s="21">
        <v>517</v>
      </c>
      <c r="D21" s="20">
        <v>427</v>
      </c>
      <c r="E21" s="20">
        <v>482</v>
      </c>
      <c r="F21" s="20">
        <v>349</v>
      </c>
      <c r="G21" s="20">
        <v>107</v>
      </c>
      <c r="H21" s="20">
        <v>34</v>
      </c>
      <c r="I21" s="164">
        <f>SUM(C21:G21)</f>
        <v>1882</v>
      </c>
      <c r="J21" s="20">
        <v>196</v>
      </c>
      <c r="K21" s="20">
        <v>340</v>
      </c>
      <c r="L21" s="20">
        <v>439</v>
      </c>
      <c r="M21" s="20">
        <v>554</v>
      </c>
      <c r="N21" s="164">
        <f>SUM(J21:M21)</f>
        <v>1529</v>
      </c>
      <c r="O21" s="165">
        <f>O16*(19-O17)</f>
        <v>3441.7</v>
      </c>
      <c r="P21" s="166">
        <f>P16*(19-P17)</f>
        <v>3408.2</v>
      </c>
    </row>
    <row r="22" spans="2:16" ht="15.75" thickBot="1">
      <c r="B22" s="4"/>
      <c r="C22" s="4"/>
      <c r="D22" s="4"/>
      <c r="E22" s="4"/>
      <c r="F22" s="4"/>
      <c r="G22" s="4"/>
      <c r="H22" s="4"/>
      <c r="I22" s="4"/>
      <c r="J22" s="4"/>
      <c r="K22" s="4"/>
      <c r="L22" s="4"/>
      <c r="M22" s="4"/>
      <c r="N22" s="4"/>
      <c r="O22" s="4"/>
      <c r="P22" s="4"/>
    </row>
    <row r="23" spans="2:16" ht="24" thickBot="1">
      <c r="B23" s="473" t="s">
        <v>164</v>
      </c>
      <c r="C23" s="474"/>
      <c r="D23" s="474"/>
      <c r="E23" s="474"/>
      <c r="F23" s="474"/>
      <c r="G23" s="474"/>
      <c r="H23" s="474"/>
      <c r="I23" s="474"/>
      <c r="J23" s="474"/>
      <c r="K23" s="474"/>
      <c r="L23" s="470" t="s">
        <v>226</v>
      </c>
      <c r="M23" s="471"/>
      <c r="N23" s="471"/>
      <c r="O23" s="471"/>
      <c r="P23" s="472"/>
    </row>
    <row r="24" spans="2:16" ht="15.75">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6" ht="16.5" thickBot="1">
      <c r="B25" s="466"/>
      <c r="C25" s="462"/>
      <c r="D25" s="462"/>
      <c r="E25" s="462"/>
      <c r="F25" s="462"/>
      <c r="G25" s="462"/>
      <c r="H25" s="462"/>
      <c r="I25" s="462"/>
      <c r="J25" s="462"/>
      <c r="K25" s="462"/>
      <c r="L25" s="462"/>
      <c r="M25" s="462"/>
      <c r="N25" s="462"/>
      <c r="O25" s="145" t="s">
        <v>209</v>
      </c>
      <c r="P25" s="30" t="s">
        <v>210</v>
      </c>
    </row>
    <row r="26" spans="2:16" ht="15">
      <c r="B26" s="148" t="s">
        <v>211</v>
      </c>
      <c r="C26" s="146">
        <v>31</v>
      </c>
      <c r="D26" s="8">
        <v>28</v>
      </c>
      <c r="E26" s="8">
        <v>31</v>
      </c>
      <c r="F26" s="8">
        <v>25</v>
      </c>
      <c r="G26" s="8">
        <v>16</v>
      </c>
      <c r="H26" s="8">
        <v>5</v>
      </c>
      <c r="I26" s="168">
        <f>SUM(C26:G26)</f>
        <v>131</v>
      </c>
      <c r="J26" s="8">
        <v>5</v>
      </c>
      <c r="K26" s="8">
        <v>31</v>
      </c>
      <c r="L26" s="8">
        <v>30</v>
      </c>
      <c r="M26" s="8">
        <v>31</v>
      </c>
      <c r="N26" s="168">
        <f>SUM(J26:M26)</f>
        <v>97</v>
      </c>
      <c r="O26" s="167">
        <f>SUM(C26:H26,J26:M26)</f>
        <v>233</v>
      </c>
      <c r="P26" s="169">
        <f>I26+N26</f>
        <v>228</v>
      </c>
    </row>
    <row r="27" spans="2:16" ht="19.5">
      <c r="B27" s="149" t="s">
        <v>485</v>
      </c>
      <c r="C27" s="147">
        <v>-3.4</v>
      </c>
      <c r="D27" s="10">
        <v>-0.3</v>
      </c>
      <c r="E27" s="10">
        <v>3.7</v>
      </c>
      <c r="F27" s="10">
        <v>10.7</v>
      </c>
      <c r="G27" s="10">
        <v>11.4</v>
      </c>
      <c r="H27" s="10">
        <v>10.9</v>
      </c>
      <c r="I27" s="153">
        <f>(C26*C27+D26*D27+E26*E27+F26*F27+G26*G27)/I26</f>
        <v>3.4412213740458011</v>
      </c>
      <c r="J27" s="10">
        <v>11.9</v>
      </c>
      <c r="K27" s="95">
        <v>6.9</v>
      </c>
      <c r="L27" s="95">
        <v>6.6</v>
      </c>
      <c r="M27" s="95">
        <v>-0.8</v>
      </c>
      <c r="N27" s="153">
        <f>(J26*J27+K26*K27+L26*L27+M26*M27)/N26</f>
        <v>4.6041237113402058</v>
      </c>
      <c r="O27" s="154">
        <f>(C27*C26+D27*D26+E27*E26+F27*F26+G27*G26+H27*H26+J27*J26+K27*K26+L27*L26+M27*M26)/O26</f>
        <v>4.0854077253218879</v>
      </c>
      <c r="P27" s="161">
        <f>(I27*I26+N27*N26)/P26</f>
        <v>3.935964912280701</v>
      </c>
    </row>
    <row r="28" spans="2:16" ht="19.5">
      <c r="B28" s="149" t="s">
        <v>212</v>
      </c>
      <c r="C28" s="13">
        <v>510</v>
      </c>
      <c r="D28" s="12">
        <v>374</v>
      </c>
      <c r="E28" s="12">
        <v>288</v>
      </c>
      <c r="F28" s="12">
        <v>58</v>
      </c>
      <c r="G28" s="12">
        <v>26</v>
      </c>
      <c r="H28" s="12">
        <v>11</v>
      </c>
      <c r="I28" s="155">
        <f>SUM(C28:G28)</f>
        <v>1256</v>
      </c>
      <c r="J28" s="12">
        <v>6</v>
      </c>
      <c r="K28" s="12">
        <v>190</v>
      </c>
      <c r="L28" s="12">
        <v>194</v>
      </c>
      <c r="M28" s="12">
        <v>428</v>
      </c>
      <c r="N28" s="155">
        <f>SUM(J28:M28)</f>
        <v>818</v>
      </c>
      <c r="O28" s="156">
        <f>O26*(13-O27)</f>
        <v>2077.1</v>
      </c>
      <c r="P28" s="162">
        <f>P26*(13-P27)</f>
        <v>2066.6000000000004</v>
      </c>
    </row>
    <row r="29" spans="2:16" ht="19.5">
      <c r="B29" s="149" t="s">
        <v>213</v>
      </c>
      <c r="C29" s="13">
        <v>634</v>
      </c>
      <c r="D29" s="12">
        <v>486</v>
      </c>
      <c r="E29" s="12">
        <v>412</v>
      </c>
      <c r="F29" s="12">
        <v>158</v>
      </c>
      <c r="G29" s="12">
        <v>90</v>
      </c>
      <c r="H29" s="12">
        <v>31</v>
      </c>
      <c r="I29" s="155">
        <f>SUM(C29:G29)</f>
        <v>1780</v>
      </c>
      <c r="J29" s="12">
        <v>26</v>
      </c>
      <c r="K29" s="12">
        <v>314</v>
      </c>
      <c r="L29" s="12">
        <v>314</v>
      </c>
      <c r="M29" s="12">
        <v>552</v>
      </c>
      <c r="N29" s="155">
        <f>SUM(J29:M29)</f>
        <v>1206</v>
      </c>
      <c r="O29" s="156">
        <f>O26*(17-O27)</f>
        <v>3009.1</v>
      </c>
      <c r="P29" s="162">
        <f>P26*(17-P27)</f>
        <v>2978.6000000000004</v>
      </c>
    </row>
    <row r="30" spans="2:16" ht="19.5">
      <c r="B30" s="149" t="s">
        <v>214</v>
      </c>
      <c r="C30" s="17">
        <v>665</v>
      </c>
      <c r="D30" s="16">
        <v>514</v>
      </c>
      <c r="E30" s="16">
        <v>443</v>
      </c>
      <c r="F30" s="16">
        <v>183</v>
      </c>
      <c r="G30" s="16">
        <v>106</v>
      </c>
      <c r="H30" s="16">
        <v>36</v>
      </c>
      <c r="I30" s="155">
        <f>SUM(C30:G30)</f>
        <v>1911</v>
      </c>
      <c r="J30" s="16">
        <v>31</v>
      </c>
      <c r="K30" s="16">
        <v>345</v>
      </c>
      <c r="L30" s="16">
        <v>344</v>
      </c>
      <c r="M30" s="16">
        <v>583</v>
      </c>
      <c r="N30" s="155">
        <f>SUM(J30:M30)</f>
        <v>1303</v>
      </c>
      <c r="O30" s="157">
        <f>O26*(18-O27)</f>
        <v>3242.1</v>
      </c>
      <c r="P30" s="163">
        <f>P26*(18-P27)</f>
        <v>3206.6000000000004</v>
      </c>
    </row>
    <row r="31" spans="2:16" ht="20.25" thickBot="1">
      <c r="B31" s="347" t="s">
        <v>215</v>
      </c>
      <c r="C31" s="21">
        <v>696</v>
      </c>
      <c r="D31" s="20">
        <v>542</v>
      </c>
      <c r="E31" s="20">
        <v>474</v>
      </c>
      <c r="F31" s="20">
        <v>208</v>
      </c>
      <c r="G31" s="20">
        <v>122</v>
      </c>
      <c r="H31" s="20">
        <v>41</v>
      </c>
      <c r="I31" s="164">
        <f>SUM(C31:G31)</f>
        <v>2042</v>
      </c>
      <c r="J31" s="20">
        <v>36</v>
      </c>
      <c r="K31" s="20">
        <v>376</v>
      </c>
      <c r="L31" s="20">
        <v>374</v>
      </c>
      <c r="M31" s="20">
        <v>614</v>
      </c>
      <c r="N31" s="164">
        <f>SUM(J31:M31)</f>
        <v>1400</v>
      </c>
      <c r="O31" s="165">
        <f>O26*(19-O27)</f>
        <v>3475.1</v>
      </c>
      <c r="P31" s="166">
        <f>P26*(19-P27)</f>
        <v>3434.6000000000004</v>
      </c>
    </row>
    <row r="32" spans="2:16" ht="15.75" thickBot="1">
      <c r="B32" s="4"/>
      <c r="C32" s="4"/>
      <c r="D32" s="4"/>
      <c r="E32" s="4"/>
      <c r="F32" s="4"/>
      <c r="G32" s="4"/>
      <c r="H32" s="4"/>
      <c r="I32" s="4"/>
      <c r="J32" s="4"/>
      <c r="K32" s="4"/>
      <c r="L32" s="4"/>
      <c r="M32" s="4"/>
      <c r="N32" s="4"/>
      <c r="O32" s="4"/>
      <c r="P32" s="4"/>
    </row>
    <row r="33" spans="2:16" ht="24" thickBot="1">
      <c r="B33" s="473" t="s">
        <v>165</v>
      </c>
      <c r="C33" s="474"/>
      <c r="D33" s="474"/>
      <c r="E33" s="474"/>
      <c r="F33" s="474"/>
      <c r="G33" s="474"/>
      <c r="H33" s="474"/>
      <c r="I33" s="474"/>
      <c r="J33" s="474"/>
      <c r="K33" s="474"/>
      <c r="L33" s="470" t="s">
        <v>227</v>
      </c>
      <c r="M33" s="471"/>
      <c r="N33" s="471"/>
      <c r="O33" s="471"/>
      <c r="P33" s="472"/>
    </row>
    <row r="34" spans="2:16" ht="15.75">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6" ht="16.5" thickBot="1">
      <c r="B35" s="466"/>
      <c r="C35" s="462"/>
      <c r="D35" s="462"/>
      <c r="E35" s="462"/>
      <c r="F35" s="462"/>
      <c r="G35" s="462"/>
      <c r="H35" s="462"/>
      <c r="I35" s="462"/>
      <c r="J35" s="462"/>
      <c r="K35" s="462"/>
      <c r="L35" s="462"/>
      <c r="M35" s="462"/>
      <c r="N35" s="462"/>
      <c r="O35" s="145" t="s">
        <v>209</v>
      </c>
      <c r="P35" s="30" t="s">
        <v>210</v>
      </c>
    </row>
    <row r="36" spans="2:16" ht="15">
      <c r="B36" s="148" t="s">
        <v>211</v>
      </c>
      <c r="C36" s="146">
        <v>31</v>
      </c>
      <c r="D36" s="8">
        <v>28</v>
      </c>
      <c r="E36" s="8">
        <v>31</v>
      </c>
      <c r="F36" s="8">
        <v>25</v>
      </c>
      <c r="G36" s="8">
        <v>26</v>
      </c>
      <c r="H36" s="8">
        <v>5</v>
      </c>
      <c r="I36" s="168">
        <f>SUM(C36:G36)</f>
        <v>141</v>
      </c>
      <c r="J36" s="8">
        <v>25</v>
      </c>
      <c r="K36" s="8">
        <v>31</v>
      </c>
      <c r="L36" s="8">
        <v>30</v>
      </c>
      <c r="M36" s="8">
        <v>31</v>
      </c>
      <c r="N36" s="168">
        <f>SUM(J36:M36)</f>
        <v>117</v>
      </c>
      <c r="O36" s="167">
        <f>SUM(C36:H36,J36:M36)</f>
        <v>263</v>
      </c>
      <c r="P36" s="169">
        <f>I36+N36</f>
        <v>258</v>
      </c>
    </row>
    <row r="37" spans="2:16" ht="19.5">
      <c r="B37" s="149" t="s">
        <v>485</v>
      </c>
      <c r="C37" s="147">
        <v>-5.2</v>
      </c>
      <c r="D37" s="10">
        <v>-0.9</v>
      </c>
      <c r="E37" s="10">
        <v>3.3</v>
      </c>
      <c r="F37" s="10">
        <v>6.7</v>
      </c>
      <c r="G37" s="10">
        <v>10.4</v>
      </c>
      <c r="H37" s="10">
        <v>12.9</v>
      </c>
      <c r="I37" s="153">
        <f>(C36*C37+D36*D37+E36*E37+F36*F37+G36*G37)/I36</f>
        <v>2.5092198581560283</v>
      </c>
      <c r="J37" s="10">
        <v>10.9</v>
      </c>
      <c r="K37" s="95">
        <v>6.5</v>
      </c>
      <c r="L37" s="95">
        <v>4.3</v>
      </c>
      <c r="M37" s="95">
        <v>-5.0999999999999996</v>
      </c>
      <c r="N37" s="153">
        <f>(J36*J37+K36*K37+L36*L37+M36*M37)/N36</f>
        <v>3.8025641025641024</v>
      </c>
      <c r="O37" s="154">
        <f>(C37*C36+D37*D36+E37*E36+F37*F36+G37*G36+H37*H36+J37*J36+K37*K36+L37*L36+M37*M36)/O36</f>
        <v>3.2821292775665398</v>
      </c>
      <c r="P37" s="161">
        <f>(I37*I36+N37*N36)/P36</f>
        <v>3.0957364341085274</v>
      </c>
    </row>
    <row r="38" spans="2:16" ht="19.5">
      <c r="B38" s="149" t="s">
        <v>212</v>
      </c>
      <c r="C38" s="13">
        <v>563</v>
      </c>
      <c r="D38" s="12">
        <v>388</v>
      </c>
      <c r="E38" s="12">
        <v>302</v>
      </c>
      <c r="F38" s="12">
        <v>158</v>
      </c>
      <c r="G38" s="12">
        <v>67</v>
      </c>
      <c r="H38" s="12">
        <v>0</v>
      </c>
      <c r="I38" s="155">
        <f>SUM(C38:G38)</f>
        <v>1478</v>
      </c>
      <c r="J38" s="12">
        <v>54</v>
      </c>
      <c r="K38" s="12">
        <v>200</v>
      </c>
      <c r="L38" s="12">
        <v>261</v>
      </c>
      <c r="M38" s="12">
        <v>562</v>
      </c>
      <c r="N38" s="155">
        <f>SUM(J38:M38)</f>
        <v>1077</v>
      </c>
      <c r="O38" s="156">
        <f>O36*(13-O37)</f>
        <v>2555.8000000000002</v>
      </c>
      <c r="P38" s="162">
        <f>P36*(13-P37)</f>
        <v>2555.2999999999997</v>
      </c>
    </row>
    <row r="39" spans="2:16" ht="19.5">
      <c r="B39" s="149" t="s">
        <v>213</v>
      </c>
      <c r="C39" s="13">
        <v>687</v>
      </c>
      <c r="D39" s="12">
        <v>500</v>
      </c>
      <c r="E39" s="12">
        <v>426</v>
      </c>
      <c r="F39" s="12">
        <v>258</v>
      </c>
      <c r="G39" s="12">
        <v>171</v>
      </c>
      <c r="H39" s="12">
        <v>21</v>
      </c>
      <c r="I39" s="155">
        <f>SUM(C39:G39)</f>
        <v>2042</v>
      </c>
      <c r="J39" s="12">
        <v>154</v>
      </c>
      <c r="K39" s="12">
        <v>324</v>
      </c>
      <c r="L39" s="12">
        <v>381</v>
      </c>
      <c r="M39" s="12">
        <v>686</v>
      </c>
      <c r="N39" s="155">
        <f>SUM(J39:M39)</f>
        <v>1545</v>
      </c>
      <c r="O39" s="156">
        <f>O36*(17-O37)</f>
        <v>3607.8</v>
      </c>
      <c r="P39" s="162">
        <f>P36*(17-P37)</f>
        <v>3587.2999999999997</v>
      </c>
    </row>
    <row r="40" spans="2:16" ht="19.5">
      <c r="B40" s="149" t="s">
        <v>214</v>
      </c>
      <c r="C40" s="17">
        <v>718</v>
      </c>
      <c r="D40" s="16">
        <v>528</v>
      </c>
      <c r="E40" s="16">
        <v>457</v>
      </c>
      <c r="F40" s="16">
        <v>283</v>
      </c>
      <c r="G40" s="16">
        <v>197</v>
      </c>
      <c r="H40" s="16">
        <v>26</v>
      </c>
      <c r="I40" s="155">
        <f>SUM(C40:G40)</f>
        <v>2183</v>
      </c>
      <c r="J40" s="16">
        <v>179</v>
      </c>
      <c r="K40" s="16">
        <v>355</v>
      </c>
      <c r="L40" s="16">
        <v>411</v>
      </c>
      <c r="M40" s="16">
        <v>717</v>
      </c>
      <c r="N40" s="155">
        <f>SUM(J40:M40)</f>
        <v>1662</v>
      </c>
      <c r="O40" s="157">
        <f>O36*(18-O37)</f>
        <v>3870.8</v>
      </c>
      <c r="P40" s="163">
        <f>P36*(18-P37)</f>
        <v>3845.2999999999997</v>
      </c>
    </row>
    <row r="41" spans="2:16" ht="20.25" thickBot="1">
      <c r="B41" s="347" t="s">
        <v>215</v>
      </c>
      <c r="C41" s="21">
        <v>749</v>
      </c>
      <c r="D41" s="20">
        <v>556</v>
      </c>
      <c r="E41" s="20">
        <v>488</v>
      </c>
      <c r="F41" s="20">
        <v>308</v>
      </c>
      <c r="G41" s="20">
        <v>223</v>
      </c>
      <c r="H41" s="20">
        <v>31</v>
      </c>
      <c r="I41" s="164">
        <f>SUM(C41:G41)</f>
        <v>2324</v>
      </c>
      <c r="J41" s="20">
        <v>204</v>
      </c>
      <c r="K41" s="20">
        <v>386</v>
      </c>
      <c r="L41" s="20">
        <v>441</v>
      </c>
      <c r="M41" s="20">
        <v>748</v>
      </c>
      <c r="N41" s="164">
        <f>SUM(J41:M41)</f>
        <v>1779</v>
      </c>
      <c r="O41" s="165">
        <f>O36*(19-O37)</f>
        <v>4133.8</v>
      </c>
      <c r="P41" s="166">
        <f>P36*(19-P37)</f>
        <v>4103.3</v>
      </c>
    </row>
    <row r="42" spans="2:16" ht="15.75" thickBot="1">
      <c r="B42" s="4"/>
      <c r="C42" s="4"/>
      <c r="D42" s="4"/>
      <c r="E42" s="4"/>
      <c r="F42" s="4"/>
      <c r="G42" s="4"/>
      <c r="H42" s="4"/>
      <c r="I42" s="4"/>
      <c r="J42" s="4"/>
      <c r="K42" s="4"/>
      <c r="L42" s="4"/>
      <c r="M42" s="4"/>
      <c r="N42" s="4"/>
      <c r="O42" s="4"/>
      <c r="P42" s="4"/>
    </row>
    <row r="43" spans="2:16" ht="24" thickBot="1">
      <c r="B43" s="473" t="s">
        <v>166</v>
      </c>
      <c r="C43" s="474"/>
      <c r="D43" s="474"/>
      <c r="E43" s="474"/>
      <c r="F43" s="474"/>
      <c r="G43" s="474"/>
      <c r="H43" s="474"/>
      <c r="I43" s="474"/>
      <c r="J43" s="474"/>
      <c r="K43" s="474"/>
      <c r="L43" s="470" t="s">
        <v>228</v>
      </c>
      <c r="M43" s="471"/>
      <c r="N43" s="471"/>
      <c r="O43" s="471"/>
      <c r="P43" s="472"/>
    </row>
    <row r="44" spans="2:16" ht="15.75">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6" ht="16.5" thickBot="1">
      <c r="B45" s="466"/>
      <c r="C45" s="462"/>
      <c r="D45" s="462"/>
      <c r="E45" s="462"/>
      <c r="F45" s="462"/>
      <c r="G45" s="462"/>
      <c r="H45" s="462"/>
      <c r="I45" s="462"/>
      <c r="J45" s="462"/>
      <c r="K45" s="462"/>
      <c r="L45" s="462"/>
      <c r="M45" s="462"/>
      <c r="N45" s="462"/>
      <c r="O45" s="145" t="s">
        <v>209</v>
      </c>
      <c r="P45" s="30" t="s">
        <v>210</v>
      </c>
    </row>
    <row r="46" spans="2:16" ht="15">
      <c r="B46" s="148" t="s">
        <v>211</v>
      </c>
      <c r="C46" s="146">
        <v>31</v>
      </c>
      <c r="D46" s="8">
        <v>28</v>
      </c>
      <c r="E46" s="8">
        <v>31</v>
      </c>
      <c r="F46" s="8">
        <v>25</v>
      </c>
      <c r="G46" s="8">
        <v>10</v>
      </c>
      <c r="H46" s="8">
        <v>0</v>
      </c>
      <c r="I46" s="168">
        <f>SUM(C46:G46)</f>
        <v>125</v>
      </c>
      <c r="J46" s="8">
        <v>10</v>
      </c>
      <c r="K46" s="8">
        <v>26</v>
      </c>
      <c r="L46" s="8">
        <v>30</v>
      </c>
      <c r="M46" s="8">
        <v>31</v>
      </c>
      <c r="N46" s="168">
        <f>SUM(J46:M46)</f>
        <v>97</v>
      </c>
      <c r="O46" s="167">
        <f>SUM(C46:H46,J46:M46)</f>
        <v>222</v>
      </c>
      <c r="P46" s="169">
        <f>I46+N46</f>
        <v>222</v>
      </c>
    </row>
    <row r="47" spans="2:16" ht="19.5">
      <c r="B47" s="149" t="s">
        <v>485</v>
      </c>
      <c r="C47" s="147">
        <v>-0.5</v>
      </c>
      <c r="D47" s="10">
        <v>-1.7</v>
      </c>
      <c r="E47" s="10">
        <v>3.9</v>
      </c>
      <c r="F47" s="10">
        <v>10.8</v>
      </c>
      <c r="G47" s="10">
        <v>8.6999999999999993</v>
      </c>
      <c r="H47" s="10">
        <v>0</v>
      </c>
      <c r="I47" s="153">
        <f>(C46*C47+D46*D47+E46*E47+F46*F47+G46*G47)/I46</f>
        <v>3.3184</v>
      </c>
      <c r="J47" s="10">
        <v>12.1</v>
      </c>
      <c r="K47" s="95">
        <v>7</v>
      </c>
      <c r="L47" s="95">
        <v>3.6</v>
      </c>
      <c r="M47" s="95">
        <v>2.6</v>
      </c>
      <c r="N47" s="153">
        <f>(J46*J47+K46*K47+L46*L47+M46*M47)/N46</f>
        <v>5.0680412371134027</v>
      </c>
      <c r="O47" s="154">
        <f>(C47*C46+D47*D46+E47*E46+F47*F46+G47*G46+H47*H46+J47*J46+K47*K46+L47*L46+M47*M46)/O46</f>
        <v>4.0828828828828829</v>
      </c>
      <c r="P47" s="161">
        <f>(I47*I46+N47*N46)/P46</f>
        <v>4.0828828828828829</v>
      </c>
    </row>
    <row r="48" spans="2:16" ht="19.5">
      <c r="B48" s="149" t="s">
        <v>212</v>
      </c>
      <c r="C48" s="13">
        <v>418</v>
      </c>
      <c r="D48" s="12">
        <v>412</v>
      </c>
      <c r="E48" s="12">
        <v>281</v>
      </c>
      <c r="F48" s="12">
        <v>56</v>
      </c>
      <c r="G48" s="12">
        <v>43</v>
      </c>
      <c r="H48" s="12">
        <f>H46*(13-H47)</f>
        <v>0</v>
      </c>
      <c r="I48" s="155">
        <f>SUM(C48:G48)</f>
        <v>1210</v>
      </c>
      <c r="J48" s="12">
        <v>9</v>
      </c>
      <c r="K48" s="12">
        <v>156</v>
      </c>
      <c r="L48" s="12">
        <v>282</v>
      </c>
      <c r="M48" s="12">
        <v>323</v>
      </c>
      <c r="N48" s="155">
        <f>SUM(J48:M48)</f>
        <v>770</v>
      </c>
      <c r="O48" s="156">
        <f>O46*(13-O47)</f>
        <v>1979.6</v>
      </c>
      <c r="P48" s="162">
        <f>P46*(13-P47)</f>
        <v>1979.6</v>
      </c>
    </row>
    <row r="49" spans="2:16" ht="19.5">
      <c r="B49" s="149" t="s">
        <v>213</v>
      </c>
      <c r="C49" s="13">
        <v>542</v>
      </c>
      <c r="D49" s="12">
        <v>524</v>
      </c>
      <c r="E49" s="12">
        <v>405</v>
      </c>
      <c r="F49" s="12">
        <v>156</v>
      </c>
      <c r="G49" s="12">
        <v>83</v>
      </c>
      <c r="H49" s="12">
        <f>H46*(17-H47)</f>
        <v>0</v>
      </c>
      <c r="I49" s="155">
        <f>SUM(C49:G49)</f>
        <v>1710</v>
      </c>
      <c r="J49" s="12">
        <v>50</v>
      </c>
      <c r="K49" s="12">
        <v>260</v>
      </c>
      <c r="L49" s="12">
        <v>402</v>
      </c>
      <c r="M49" s="12">
        <v>447</v>
      </c>
      <c r="N49" s="155">
        <f>SUM(J49:M49)</f>
        <v>1159</v>
      </c>
      <c r="O49" s="156">
        <f>O46*(17-O47)</f>
        <v>2867.6</v>
      </c>
      <c r="P49" s="162">
        <f>P46*(17-P47)</f>
        <v>2867.6</v>
      </c>
    </row>
    <row r="50" spans="2:16" ht="19.5">
      <c r="B50" s="149" t="s">
        <v>214</v>
      </c>
      <c r="C50" s="17">
        <v>573</v>
      </c>
      <c r="D50" s="16">
        <v>552</v>
      </c>
      <c r="E50" s="16">
        <v>436</v>
      </c>
      <c r="F50" s="16">
        <v>181</v>
      </c>
      <c r="G50" s="16">
        <v>93</v>
      </c>
      <c r="H50" s="16">
        <f>H46*(18-H47)</f>
        <v>0</v>
      </c>
      <c r="I50" s="155">
        <f>SUM(C50:G50)</f>
        <v>1835</v>
      </c>
      <c r="J50" s="16">
        <v>60</v>
      </c>
      <c r="K50" s="16">
        <v>286</v>
      </c>
      <c r="L50" s="16">
        <v>432</v>
      </c>
      <c r="M50" s="16">
        <v>478</v>
      </c>
      <c r="N50" s="155">
        <f>SUM(J50:M50)</f>
        <v>1256</v>
      </c>
      <c r="O50" s="157">
        <f>O46*(18-O47)</f>
        <v>3089.6</v>
      </c>
      <c r="P50" s="163">
        <f>P46*(18-P47)</f>
        <v>3089.6</v>
      </c>
    </row>
    <row r="51" spans="2:16" ht="20.25" thickBot="1">
      <c r="B51" s="347" t="s">
        <v>215</v>
      </c>
      <c r="C51" s="21">
        <v>604</v>
      </c>
      <c r="D51" s="20">
        <v>580</v>
      </c>
      <c r="E51" s="20">
        <v>467</v>
      </c>
      <c r="F51" s="20">
        <v>206</v>
      </c>
      <c r="G51" s="20">
        <v>103</v>
      </c>
      <c r="H51" s="20">
        <f>H46*(19-H47)</f>
        <v>0</v>
      </c>
      <c r="I51" s="164">
        <f>SUM(C51:G51)</f>
        <v>1960</v>
      </c>
      <c r="J51" s="20">
        <v>70</v>
      </c>
      <c r="K51" s="20">
        <v>312</v>
      </c>
      <c r="L51" s="20">
        <v>462</v>
      </c>
      <c r="M51" s="20">
        <v>509</v>
      </c>
      <c r="N51" s="164">
        <f>SUM(J51:M51)</f>
        <v>1353</v>
      </c>
      <c r="O51" s="165">
        <f>O46*(19-O47)</f>
        <v>3311.6</v>
      </c>
      <c r="P51" s="166">
        <f>P46*(19-P47)</f>
        <v>3311.6</v>
      </c>
    </row>
    <row r="52" spans="2:16" ht="15.75" thickBot="1">
      <c r="B52" s="4"/>
      <c r="C52" s="4"/>
      <c r="D52" s="4"/>
      <c r="E52" s="4"/>
      <c r="F52" s="4"/>
      <c r="G52" s="4"/>
      <c r="H52" s="4"/>
      <c r="I52" s="4"/>
      <c r="J52" s="4"/>
      <c r="K52" s="4"/>
      <c r="L52" s="4"/>
      <c r="M52" s="4"/>
      <c r="N52" s="4"/>
      <c r="O52" s="4"/>
      <c r="P52" s="4"/>
    </row>
    <row r="53" spans="2:16" ht="24" thickBot="1">
      <c r="B53" s="473" t="s">
        <v>166</v>
      </c>
      <c r="C53" s="474"/>
      <c r="D53" s="474"/>
      <c r="E53" s="474"/>
      <c r="F53" s="474"/>
      <c r="G53" s="474"/>
      <c r="H53" s="474"/>
      <c r="I53" s="474"/>
      <c r="J53" s="474"/>
      <c r="K53" s="474"/>
      <c r="L53" s="470" t="s">
        <v>229</v>
      </c>
      <c r="M53" s="471"/>
      <c r="N53" s="471"/>
      <c r="O53" s="471"/>
      <c r="P53" s="472"/>
    </row>
    <row r="54" spans="2:16"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6" ht="16.5" thickBot="1">
      <c r="B55" s="466"/>
      <c r="C55" s="462"/>
      <c r="D55" s="462"/>
      <c r="E55" s="462"/>
      <c r="F55" s="462"/>
      <c r="G55" s="462"/>
      <c r="H55" s="462"/>
      <c r="I55" s="462"/>
      <c r="J55" s="462"/>
      <c r="K55" s="462"/>
      <c r="L55" s="462"/>
      <c r="M55" s="462"/>
      <c r="N55" s="462"/>
      <c r="O55" s="145" t="s">
        <v>209</v>
      </c>
      <c r="P55" s="30" t="s">
        <v>210</v>
      </c>
    </row>
    <row r="56" spans="2:16" ht="15">
      <c r="B56" s="148" t="s">
        <v>211</v>
      </c>
      <c r="C56" s="146">
        <v>31</v>
      </c>
      <c r="D56" s="8">
        <v>28</v>
      </c>
      <c r="E56" s="8">
        <v>31</v>
      </c>
      <c r="F56" s="8">
        <v>25</v>
      </c>
      <c r="G56" s="8">
        <v>15</v>
      </c>
      <c r="H56" s="8">
        <v>5</v>
      </c>
      <c r="I56" s="168">
        <f>SUM(C56:G56)</f>
        <v>130</v>
      </c>
      <c r="J56" s="8">
        <v>20</v>
      </c>
      <c r="K56" s="8">
        <v>26</v>
      </c>
      <c r="L56" s="8">
        <v>30</v>
      </c>
      <c r="M56" s="8">
        <v>31</v>
      </c>
      <c r="N56" s="168">
        <f>SUM(J56:M56)</f>
        <v>107</v>
      </c>
      <c r="O56" s="167">
        <f>SUM(C56:H56,J56:M56)</f>
        <v>242</v>
      </c>
      <c r="P56" s="169">
        <f>I56+N56</f>
        <v>237</v>
      </c>
    </row>
    <row r="57" spans="2:16" ht="19.5">
      <c r="B57" s="149" t="s">
        <v>485</v>
      </c>
      <c r="C57" s="147">
        <v>0.2</v>
      </c>
      <c r="D57" s="10">
        <v>4.7</v>
      </c>
      <c r="E57" s="10">
        <v>5.4</v>
      </c>
      <c r="F57" s="10">
        <v>6.2</v>
      </c>
      <c r="G57" s="10">
        <v>11.9</v>
      </c>
      <c r="H57" s="10">
        <v>11</v>
      </c>
      <c r="I57" s="153">
        <f>(C56*C57+D56*D57+E56*E57+F56*F57+G56*G57)/I56</f>
        <v>4.9130769230769236</v>
      </c>
      <c r="J57" s="10">
        <v>12.4</v>
      </c>
      <c r="K57" s="95">
        <v>8.8000000000000007</v>
      </c>
      <c r="L57" s="95">
        <v>5.0999999999999996</v>
      </c>
      <c r="M57" s="95">
        <v>0.7</v>
      </c>
      <c r="N57" s="153">
        <f>(J56*J57+K56*K57+L56*L57+M56*M57)/N56</f>
        <v>6.0887850467289724</v>
      </c>
      <c r="O57" s="154">
        <f>(C57*C56+D57*D56+E57*E56+F57*F56+G57*G56+H57*H56+J57*J56+K57*K56+L57*L56+M57*M56)/O56</f>
        <v>5.5586776859504132</v>
      </c>
      <c r="P57" s="161">
        <f>(I57*I56+N57*N56)/P56</f>
        <v>5.4438818565400844</v>
      </c>
    </row>
    <row r="58" spans="2:16" ht="19.5">
      <c r="B58" s="149" t="s">
        <v>212</v>
      </c>
      <c r="C58" s="13">
        <v>397</v>
      </c>
      <c r="D58" s="12">
        <v>232</v>
      </c>
      <c r="E58" s="12">
        <v>236</v>
      </c>
      <c r="F58" s="12">
        <v>171</v>
      </c>
      <c r="G58" s="12">
        <v>16</v>
      </c>
      <c r="H58" s="12">
        <v>11</v>
      </c>
      <c r="I58" s="155">
        <f>SUM(C58:G58)</f>
        <v>1052</v>
      </c>
      <c r="J58" s="12">
        <v>11</v>
      </c>
      <c r="K58" s="12">
        <v>109</v>
      </c>
      <c r="L58" s="12">
        <v>237</v>
      </c>
      <c r="M58" s="12">
        <v>381</v>
      </c>
      <c r="N58" s="155">
        <f>SUM(J58:M58)</f>
        <v>738</v>
      </c>
      <c r="O58" s="156">
        <f>O56*(13-O57)</f>
        <v>1800.8</v>
      </c>
      <c r="P58" s="162">
        <f>P56*(13-P57)</f>
        <v>1790.8</v>
      </c>
    </row>
    <row r="59" spans="2:16" ht="19.5">
      <c r="B59" s="149" t="s">
        <v>213</v>
      </c>
      <c r="C59" s="13">
        <v>521</v>
      </c>
      <c r="D59" s="12">
        <v>344</v>
      </c>
      <c r="E59" s="12">
        <v>360</v>
      </c>
      <c r="F59" s="12">
        <v>271</v>
      </c>
      <c r="G59" s="12">
        <v>76</v>
      </c>
      <c r="H59" s="12">
        <v>31</v>
      </c>
      <c r="I59" s="155">
        <f>SUM(C59:G59)</f>
        <v>1572</v>
      </c>
      <c r="J59" s="12">
        <v>91</v>
      </c>
      <c r="K59" s="12">
        <v>213</v>
      </c>
      <c r="L59" s="12">
        <v>357</v>
      </c>
      <c r="M59" s="12">
        <v>505</v>
      </c>
      <c r="N59" s="155">
        <f>SUM(J59:M59)</f>
        <v>1166</v>
      </c>
      <c r="O59" s="156">
        <f>O56*(17-O57)</f>
        <v>2768.7999999999997</v>
      </c>
      <c r="P59" s="162">
        <f>P56*(17-P57)</f>
        <v>2738.8</v>
      </c>
    </row>
    <row r="60" spans="2:16" ht="19.5">
      <c r="B60" s="149" t="s">
        <v>214</v>
      </c>
      <c r="C60" s="17">
        <v>552</v>
      </c>
      <c r="D60" s="16">
        <v>372</v>
      </c>
      <c r="E60" s="16">
        <f>E56*(18-E57)</f>
        <v>390.59999999999997</v>
      </c>
      <c r="F60" s="16">
        <v>296</v>
      </c>
      <c r="G60" s="16">
        <v>91</v>
      </c>
      <c r="H60" s="16">
        <v>36</v>
      </c>
      <c r="I60" s="155">
        <f>SUM(C60:G60)</f>
        <v>1701.6</v>
      </c>
      <c r="J60" s="16">
        <v>111</v>
      </c>
      <c r="K60" s="16">
        <v>239</v>
      </c>
      <c r="L60" s="16">
        <v>387</v>
      </c>
      <c r="M60" s="16">
        <v>536</v>
      </c>
      <c r="N60" s="155">
        <f>SUM(J60:M60)</f>
        <v>1273</v>
      </c>
      <c r="O60" s="157">
        <f>O56*(18-O57)</f>
        <v>3010.7999999999997</v>
      </c>
      <c r="P60" s="163">
        <f>P56*(18-P57)</f>
        <v>2975.8</v>
      </c>
    </row>
    <row r="61" spans="2:16" ht="20.25" thickBot="1">
      <c r="B61" s="347" t="s">
        <v>215</v>
      </c>
      <c r="C61" s="21">
        <v>583</v>
      </c>
      <c r="D61" s="20">
        <f>D56*(19-D57)</f>
        <v>400.40000000000003</v>
      </c>
      <c r="E61" s="20">
        <f>E56*(19-E57)</f>
        <v>421.59999999999997</v>
      </c>
      <c r="F61" s="20">
        <v>321</v>
      </c>
      <c r="G61" s="20">
        <v>106</v>
      </c>
      <c r="H61" s="20">
        <v>41</v>
      </c>
      <c r="I61" s="164">
        <f>SUM(C61:G61)</f>
        <v>1832</v>
      </c>
      <c r="J61" s="20">
        <v>131</v>
      </c>
      <c r="K61" s="20">
        <v>265</v>
      </c>
      <c r="L61" s="20">
        <v>417</v>
      </c>
      <c r="M61" s="20">
        <v>567</v>
      </c>
      <c r="N61" s="164">
        <f>SUM(J61:M61)</f>
        <v>1380</v>
      </c>
      <c r="O61" s="165">
        <f>O56*(19-O57)</f>
        <v>3252.7999999999997</v>
      </c>
      <c r="P61" s="166">
        <f>P56*(19-P57)</f>
        <v>3212.8</v>
      </c>
    </row>
    <row r="62" spans="2:16" ht="15.75" thickBot="1">
      <c r="B62" s="4"/>
      <c r="C62" s="4"/>
      <c r="D62" s="4"/>
      <c r="E62" s="4"/>
      <c r="F62" s="4"/>
      <c r="G62" s="4"/>
      <c r="H62" s="4"/>
      <c r="I62" s="4"/>
      <c r="J62" s="4"/>
      <c r="K62" s="4"/>
      <c r="L62" s="4"/>
      <c r="M62" s="4"/>
      <c r="N62" s="4"/>
      <c r="O62" s="4"/>
      <c r="P62" s="4"/>
    </row>
    <row r="63" spans="2:16" ht="24" thickBot="1">
      <c r="B63" s="473" t="s">
        <v>163</v>
      </c>
      <c r="C63" s="474"/>
      <c r="D63" s="474"/>
      <c r="E63" s="474"/>
      <c r="F63" s="474"/>
      <c r="G63" s="474"/>
      <c r="H63" s="474"/>
      <c r="I63" s="474"/>
      <c r="J63" s="474"/>
      <c r="K63" s="474"/>
      <c r="L63" s="470" t="s">
        <v>230</v>
      </c>
      <c r="M63" s="471"/>
      <c r="N63" s="471"/>
      <c r="O63" s="471"/>
      <c r="P63" s="472"/>
    </row>
    <row r="64" spans="2:16"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ht="15">
      <c r="B66" s="148" t="s">
        <v>211</v>
      </c>
      <c r="C66" s="146">
        <v>31</v>
      </c>
      <c r="D66" s="8">
        <v>28</v>
      </c>
      <c r="E66" s="8">
        <v>31</v>
      </c>
      <c r="F66" s="8">
        <v>30</v>
      </c>
      <c r="G66" s="8">
        <v>21</v>
      </c>
      <c r="H66" s="8">
        <v>10</v>
      </c>
      <c r="I66" s="168">
        <f>SUM(C66:G66)</f>
        <v>141</v>
      </c>
      <c r="J66" s="8">
        <v>20</v>
      </c>
      <c r="K66" s="8">
        <v>26</v>
      </c>
      <c r="L66" s="8">
        <v>30</v>
      </c>
      <c r="M66" s="8">
        <v>31</v>
      </c>
      <c r="N66" s="168">
        <f>SUM(J66:M66)</f>
        <v>107</v>
      </c>
      <c r="O66" s="167">
        <f>SUM(C66:H66,J66:M66)</f>
        <v>258</v>
      </c>
      <c r="P66" s="169">
        <f>I66+N66</f>
        <v>248</v>
      </c>
    </row>
    <row r="67" spans="2:16" ht="19.5">
      <c r="B67" s="149" t="s">
        <v>485</v>
      </c>
      <c r="C67" s="147">
        <v>1.9</v>
      </c>
      <c r="D67" s="10">
        <v>1.7</v>
      </c>
      <c r="E67" s="10">
        <v>1.8</v>
      </c>
      <c r="F67" s="10">
        <v>7.8</v>
      </c>
      <c r="G67" s="10">
        <v>10.4</v>
      </c>
      <c r="H67" s="10">
        <v>12</v>
      </c>
      <c r="I67" s="153">
        <f>(C66*C67+D66*D67+E66*E67+F66*F67+G66*G67)/I66</f>
        <v>4.359574468085107</v>
      </c>
      <c r="J67" s="10">
        <v>9.9</v>
      </c>
      <c r="K67" s="95">
        <v>8.8000000000000007</v>
      </c>
      <c r="L67" s="95">
        <v>4.2</v>
      </c>
      <c r="M67" s="95">
        <v>2.4</v>
      </c>
      <c r="N67" s="153">
        <f>(J66*J67+K66*K67+L66*L67+M66*M67)/N66</f>
        <v>5.8616822429906534</v>
      </c>
      <c r="O67" s="154">
        <f>(C67*C66+D67*D66+E67*E66+F67*F66+G67*G66+H67*H66+J67*J66+K67*K66+L67*L66+M67*M66)/O66</f>
        <v>5.2786821705426359</v>
      </c>
      <c r="P67" s="161">
        <f>(I67*I66+N67*N66)/P66</f>
        <v>5.0076612903225808</v>
      </c>
    </row>
    <row r="68" spans="2:16" ht="19.5">
      <c r="B68" s="149" t="s">
        <v>212</v>
      </c>
      <c r="C68" s="13">
        <v>344</v>
      </c>
      <c r="D68" s="12">
        <v>316</v>
      </c>
      <c r="E68" s="12">
        <v>347</v>
      </c>
      <c r="F68" s="12">
        <v>155</v>
      </c>
      <c r="G68" s="12">
        <v>54</v>
      </c>
      <c r="H68" s="12">
        <v>11</v>
      </c>
      <c r="I68" s="155">
        <f>SUM(C68:G68)</f>
        <v>1216</v>
      </c>
      <c r="J68" s="12">
        <v>61</v>
      </c>
      <c r="K68" s="12">
        <v>109</v>
      </c>
      <c r="L68" s="12">
        <v>264</v>
      </c>
      <c r="M68" s="12">
        <v>329</v>
      </c>
      <c r="N68" s="155">
        <f>SUM(J68:M68)</f>
        <v>763</v>
      </c>
      <c r="O68" s="156">
        <f>O66*(13-O67)</f>
        <v>1992.1</v>
      </c>
      <c r="P68" s="162">
        <f>P66*(13-P67)</f>
        <v>1982.1</v>
      </c>
    </row>
    <row r="69" spans="2:16" ht="19.5">
      <c r="B69" s="149" t="s">
        <v>213</v>
      </c>
      <c r="C69" s="13">
        <v>468</v>
      </c>
      <c r="D69" s="12">
        <v>428</v>
      </c>
      <c r="E69" s="12">
        <v>471</v>
      </c>
      <c r="F69" s="12">
        <v>275</v>
      </c>
      <c r="G69" s="12">
        <v>138</v>
      </c>
      <c r="H69" s="12">
        <v>51</v>
      </c>
      <c r="I69" s="155">
        <f>SUM(C69:G69)</f>
        <v>1780</v>
      </c>
      <c r="J69" s="12">
        <v>141</v>
      </c>
      <c r="K69" s="12">
        <v>213</v>
      </c>
      <c r="L69" s="12">
        <v>384</v>
      </c>
      <c r="M69" s="12">
        <v>453</v>
      </c>
      <c r="N69" s="155">
        <f>SUM(J69:M69)</f>
        <v>1191</v>
      </c>
      <c r="O69" s="156">
        <f>O66*(17-O67)</f>
        <v>3024.1</v>
      </c>
      <c r="P69" s="162">
        <f>P66*(17-P67)</f>
        <v>2974.1</v>
      </c>
    </row>
    <row r="70" spans="2:16" ht="19.5">
      <c r="B70" s="149" t="s">
        <v>214</v>
      </c>
      <c r="C70" s="17">
        <v>499</v>
      </c>
      <c r="D70" s="16">
        <v>456</v>
      </c>
      <c r="E70" s="16">
        <v>502</v>
      </c>
      <c r="F70" s="16">
        <v>305</v>
      </c>
      <c r="G70" s="16">
        <v>159</v>
      </c>
      <c r="H70" s="16">
        <v>61</v>
      </c>
      <c r="I70" s="155">
        <f>SUM(C70:G70)</f>
        <v>1921</v>
      </c>
      <c r="J70" s="16">
        <v>161</v>
      </c>
      <c r="K70" s="16">
        <v>239</v>
      </c>
      <c r="L70" s="16">
        <v>414</v>
      </c>
      <c r="M70" s="16">
        <v>484</v>
      </c>
      <c r="N70" s="155">
        <f>SUM(J70:M70)</f>
        <v>1298</v>
      </c>
      <c r="O70" s="157">
        <f>O66*(18-O67)</f>
        <v>3282.1</v>
      </c>
      <c r="P70" s="163">
        <f>P66*(18-P67)</f>
        <v>3222.1</v>
      </c>
    </row>
    <row r="71" spans="2:16" ht="20.25" thickBot="1">
      <c r="B71" s="347" t="s">
        <v>215</v>
      </c>
      <c r="C71" s="21">
        <v>530</v>
      </c>
      <c r="D71" s="20">
        <v>484</v>
      </c>
      <c r="E71" s="20">
        <v>533</v>
      </c>
      <c r="F71" s="20">
        <v>335</v>
      </c>
      <c r="G71" s="20">
        <v>180</v>
      </c>
      <c r="H71" s="20">
        <v>71</v>
      </c>
      <c r="I71" s="164">
        <f>SUM(C71:G71)</f>
        <v>2062</v>
      </c>
      <c r="J71" s="20">
        <v>181</v>
      </c>
      <c r="K71" s="20">
        <v>265</v>
      </c>
      <c r="L71" s="20">
        <f>L66*(19-L67)</f>
        <v>444</v>
      </c>
      <c r="M71" s="20">
        <f>M66*(19-M67)</f>
        <v>514.6</v>
      </c>
      <c r="N71" s="164">
        <f>SUM(J71:M71)</f>
        <v>1404.6</v>
      </c>
      <c r="O71" s="165">
        <f>O66*(19-O67)</f>
        <v>3540.1</v>
      </c>
      <c r="P71" s="166">
        <f>P66*(19-P67)</f>
        <v>3470.1</v>
      </c>
    </row>
    <row r="72" spans="2:16" ht="15.75" thickBot="1">
      <c r="B72" s="4"/>
      <c r="C72" s="4"/>
      <c r="D72" s="4"/>
      <c r="E72" s="4"/>
      <c r="F72" s="4"/>
      <c r="G72" s="4"/>
      <c r="H72" s="4"/>
      <c r="I72" s="4"/>
      <c r="J72" s="4"/>
      <c r="K72" s="4"/>
      <c r="L72" s="4"/>
      <c r="M72" s="4"/>
      <c r="N72" s="4"/>
      <c r="O72" s="4"/>
      <c r="P72" s="4"/>
    </row>
    <row r="73" spans="2:16" ht="24" thickBot="1">
      <c r="B73" s="473" t="s">
        <v>167</v>
      </c>
      <c r="C73" s="474"/>
      <c r="D73" s="474"/>
      <c r="E73" s="474"/>
      <c r="F73" s="474"/>
      <c r="G73" s="474"/>
      <c r="H73" s="474"/>
      <c r="I73" s="474"/>
      <c r="J73" s="474"/>
      <c r="K73" s="474"/>
      <c r="L73" s="470" t="s">
        <v>231</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ht="15">
      <c r="B76" s="148" t="s">
        <v>211</v>
      </c>
      <c r="C76" s="146">
        <v>31</v>
      </c>
      <c r="D76" s="8">
        <v>28</v>
      </c>
      <c r="E76" s="8">
        <v>31</v>
      </c>
      <c r="F76" s="8">
        <v>30</v>
      </c>
      <c r="G76" s="8">
        <v>21</v>
      </c>
      <c r="H76" s="8">
        <v>5</v>
      </c>
      <c r="I76" s="168">
        <f>SUM(C76:G76)</f>
        <v>141</v>
      </c>
      <c r="J76" s="8">
        <v>14</v>
      </c>
      <c r="K76" s="8">
        <v>25</v>
      </c>
      <c r="L76" s="8">
        <v>31</v>
      </c>
      <c r="M76" s="8">
        <v>31</v>
      </c>
      <c r="N76" s="168">
        <f>SUM(J76:M76)</f>
        <v>101</v>
      </c>
      <c r="O76" s="167">
        <f>SUM(C76:H76,J76:M76)</f>
        <v>247</v>
      </c>
      <c r="P76" s="169">
        <f>I76+N76</f>
        <v>242</v>
      </c>
    </row>
    <row r="77" spans="2:16" ht="19.5">
      <c r="B77" s="149" t="s">
        <v>485</v>
      </c>
      <c r="C77" s="147">
        <v>0.4</v>
      </c>
      <c r="D77" s="10">
        <v>2.7</v>
      </c>
      <c r="E77" s="10">
        <v>5.8</v>
      </c>
      <c r="F77" s="10">
        <v>9.6</v>
      </c>
      <c r="G77" s="10">
        <v>10</v>
      </c>
      <c r="H77" s="10">
        <v>13</v>
      </c>
      <c r="I77" s="153">
        <f>(C76*C77+D76*D77+E76*E77+F76*F77+G76*G77)/I76</f>
        <v>5.431205673758865</v>
      </c>
      <c r="J77" s="10">
        <v>14.02</v>
      </c>
      <c r="K77" s="95">
        <v>10.69032258064516</v>
      </c>
      <c r="L77" s="95">
        <v>6.0833333333333321</v>
      </c>
      <c r="M77" s="95">
        <v>1.6322580645161284</v>
      </c>
      <c r="N77" s="153">
        <f>(J76*J77+K76*K77+L76*L77+M76*M77)/N76</f>
        <v>6.9576376024699238</v>
      </c>
      <c r="O77" s="154">
        <f>(C77*C76+D77*D76+E77*E76+F77*F76+G77*G76+H77*H76+J77*J76+K77*K76+L77*L76+M77*M76)/O76</f>
        <v>6.2085886552609804</v>
      </c>
      <c r="P77" s="161">
        <f>(I77*I76+N77*N76)/P76</f>
        <v>6.0682702390473642</v>
      </c>
    </row>
    <row r="78" spans="2:16" ht="19.5">
      <c r="B78" s="149" t="s">
        <v>212</v>
      </c>
      <c r="C78" s="13">
        <f>C76*(13-C77)</f>
        <v>390.59999999999997</v>
      </c>
      <c r="D78" s="12">
        <f>D76*(13-D77)</f>
        <v>288.40000000000003</v>
      </c>
      <c r="E78" s="12">
        <f>E76*(13-E77)</f>
        <v>223.20000000000002</v>
      </c>
      <c r="F78" s="12">
        <v>103</v>
      </c>
      <c r="G78" s="12">
        <f>G76*(13-G77)</f>
        <v>63</v>
      </c>
      <c r="H78" s="12">
        <v>1</v>
      </c>
      <c r="I78" s="155">
        <f>SUM(C78:G78)</f>
        <v>1068.2</v>
      </c>
      <c r="J78" s="12">
        <f>J76*(13-J77)</f>
        <v>-14.279999999999994</v>
      </c>
      <c r="K78" s="12">
        <f>K76*(13-K77)</f>
        <v>57.741935483870989</v>
      </c>
      <c r="L78" s="12">
        <f>L76*(13-L77)</f>
        <v>214.41666666666671</v>
      </c>
      <c r="M78" s="12">
        <f>M76*(13-M77)</f>
        <v>352.40000000000003</v>
      </c>
      <c r="N78" s="155">
        <f>SUM(J78:M78)</f>
        <v>610.27860215053772</v>
      </c>
      <c r="O78" s="156">
        <f>O76*(13-O77)</f>
        <v>1677.4786021505379</v>
      </c>
      <c r="P78" s="162">
        <f>P76*(13-P77)</f>
        <v>1677.4786021505379</v>
      </c>
    </row>
    <row r="79" spans="2:16" ht="19.5">
      <c r="B79" s="149" t="s">
        <v>213</v>
      </c>
      <c r="C79" s="13">
        <f>C76*(17-C77)</f>
        <v>514.6</v>
      </c>
      <c r="D79" s="12">
        <f>D76*(17-D77)</f>
        <v>400.40000000000003</v>
      </c>
      <c r="E79" s="12">
        <f>E76*(17-E77)</f>
        <v>347.2</v>
      </c>
      <c r="F79" s="12">
        <v>223</v>
      </c>
      <c r="G79" s="12">
        <f>G76*(17-G77)</f>
        <v>147</v>
      </c>
      <c r="H79" s="12">
        <v>21</v>
      </c>
      <c r="I79" s="155">
        <f>SUM(C79:G79)</f>
        <v>1632.2</v>
      </c>
      <c r="J79" s="12">
        <f>J76*(17-J77)</f>
        <v>41.720000000000006</v>
      </c>
      <c r="K79" s="12">
        <f>K76*(17-K77)</f>
        <v>157.74193548387098</v>
      </c>
      <c r="L79" s="12">
        <f>L76*(17-L77)</f>
        <v>338.41666666666669</v>
      </c>
      <c r="M79" s="12">
        <f>M76*(17-M77)</f>
        <v>476.40000000000003</v>
      </c>
      <c r="N79" s="155">
        <f>SUM(J79:M79)</f>
        <v>1014.2786021505376</v>
      </c>
      <c r="O79" s="156">
        <f>O76*(17-O77)</f>
        <v>2665.4786021505379</v>
      </c>
      <c r="P79" s="162">
        <f>P76*(17-P77)</f>
        <v>2645.4786021505379</v>
      </c>
    </row>
    <row r="80" spans="2:16" ht="19.5">
      <c r="B80" s="149" t="s">
        <v>214</v>
      </c>
      <c r="C80" s="17">
        <f>C76*(18-C77)</f>
        <v>545.6</v>
      </c>
      <c r="D80" s="16">
        <f>D76*(18-D77)</f>
        <v>428.40000000000003</v>
      </c>
      <c r="E80" s="16">
        <f>E76*(18-E77)</f>
        <v>378.2</v>
      </c>
      <c r="F80" s="16">
        <v>253</v>
      </c>
      <c r="G80" s="16">
        <f>G76*(18-G77)</f>
        <v>168</v>
      </c>
      <c r="H80" s="16">
        <v>26</v>
      </c>
      <c r="I80" s="155">
        <f>SUM(C80:G80)</f>
        <v>1773.2</v>
      </c>
      <c r="J80" s="16">
        <f>J76*(18-J77)</f>
        <v>55.720000000000006</v>
      </c>
      <c r="K80" s="16">
        <f>K76*(18-K77)</f>
        <v>182.74193548387098</v>
      </c>
      <c r="L80" s="16">
        <f>L76*(18-L77)</f>
        <v>369.41666666666669</v>
      </c>
      <c r="M80" s="16">
        <f>M76*(18-M77)</f>
        <v>507.4</v>
      </c>
      <c r="N80" s="155">
        <f>SUM(J80:M80)</f>
        <v>1115.2786021505376</v>
      </c>
      <c r="O80" s="157">
        <f>O76*(18-O77)</f>
        <v>2912.4786021505379</v>
      </c>
      <c r="P80" s="163">
        <f>P76*(18-P77)</f>
        <v>2887.4786021505379</v>
      </c>
    </row>
    <row r="81" spans="2:16" ht="20.25" thickBot="1">
      <c r="B81" s="347" t="s">
        <v>215</v>
      </c>
      <c r="C81" s="21">
        <f>C76*(19-C77)</f>
        <v>576.6</v>
      </c>
      <c r="D81" s="20">
        <f>D76*(19-D77)</f>
        <v>456.40000000000003</v>
      </c>
      <c r="E81" s="20">
        <f>E76*(19-E77)</f>
        <v>409.2</v>
      </c>
      <c r="F81" s="20">
        <v>283</v>
      </c>
      <c r="G81" s="20">
        <f>G76*(19-G77)</f>
        <v>189</v>
      </c>
      <c r="H81" s="20">
        <v>31</v>
      </c>
      <c r="I81" s="164">
        <f>SUM(C81:G81)</f>
        <v>1914.2</v>
      </c>
      <c r="J81" s="20">
        <f>J76*(19-J77)</f>
        <v>69.72</v>
      </c>
      <c r="K81" s="20">
        <f>K76*(19-K77)</f>
        <v>207.74193548387098</v>
      </c>
      <c r="L81" s="20">
        <f>L76*(19-L77)</f>
        <v>400.41666666666669</v>
      </c>
      <c r="M81" s="20">
        <f>M76*(19-M77)</f>
        <v>538.4</v>
      </c>
      <c r="N81" s="164">
        <f>SUM(J81:M81)</f>
        <v>1216.2786021505376</v>
      </c>
      <c r="O81" s="165">
        <f>O76*(19-O77)</f>
        <v>3159.4786021505379</v>
      </c>
      <c r="P81" s="166">
        <f>P76*(19-P77)</f>
        <v>3129.4786021505379</v>
      </c>
    </row>
    <row r="82" spans="2:16" ht="15.75" thickBot="1">
      <c r="B82" s="24"/>
      <c r="C82" s="25"/>
      <c r="D82" s="25"/>
      <c r="E82" s="25"/>
      <c r="F82" s="25"/>
      <c r="G82" s="25"/>
      <c r="H82" s="25"/>
      <c r="I82" s="26"/>
      <c r="J82" s="25"/>
      <c r="K82" s="25"/>
      <c r="L82" s="25"/>
      <c r="M82" s="25"/>
      <c r="N82" s="26"/>
      <c r="O82" s="27"/>
      <c r="P82" s="27"/>
    </row>
    <row r="83" spans="2:16" ht="24" thickBot="1">
      <c r="B83" s="473" t="s">
        <v>168</v>
      </c>
      <c r="C83" s="474"/>
      <c r="D83" s="474"/>
      <c r="E83" s="474"/>
      <c r="F83" s="474"/>
      <c r="G83" s="474"/>
      <c r="H83" s="474"/>
      <c r="I83" s="474"/>
      <c r="J83" s="474"/>
      <c r="K83" s="474"/>
      <c r="L83" s="470" t="s">
        <v>145</v>
      </c>
      <c r="M83" s="471"/>
      <c r="N83" s="471"/>
      <c r="O83" s="471"/>
      <c r="P83" s="472"/>
    </row>
    <row r="84" spans="2:16" ht="15.75">
      <c r="B84" s="547" t="s">
        <v>195</v>
      </c>
      <c r="C84" s="545"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544"/>
      <c r="C85" s="546"/>
      <c r="D85" s="462"/>
      <c r="E85" s="462"/>
      <c r="F85" s="462"/>
      <c r="G85" s="462"/>
      <c r="H85" s="462"/>
      <c r="I85" s="462"/>
      <c r="J85" s="462"/>
      <c r="K85" s="462"/>
      <c r="L85" s="462"/>
      <c r="M85" s="462"/>
      <c r="N85" s="462"/>
      <c r="O85" s="145" t="s">
        <v>209</v>
      </c>
      <c r="P85" s="30" t="s">
        <v>210</v>
      </c>
    </row>
    <row r="86" spans="2:16" ht="15">
      <c r="B86" s="148" t="s">
        <v>211</v>
      </c>
      <c r="C86" s="146">
        <v>31</v>
      </c>
      <c r="D86" s="8">
        <v>31</v>
      </c>
      <c r="E86" s="8">
        <v>31</v>
      </c>
      <c r="F86" s="8">
        <v>26</v>
      </c>
      <c r="G86" s="8">
        <v>19</v>
      </c>
      <c r="H86" s="8">
        <v>12</v>
      </c>
      <c r="I86" s="168">
        <f>SUM(C86:G86)</f>
        <v>138</v>
      </c>
      <c r="J86" s="8"/>
      <c r="K86" s="8"/>
      <c r="L86" s="8"/>
      <c r="M86" s="8"/>
      <c r="N86" s="168">
        <f>SUM(J86:M86)</f>
        <v>0</v>
      </c>
      <c r="O86" s="167">
        <f>SUM(C86:H86,J86:M86)</f>
        <v>150</v>
      </c>
      <c r="P86" s="169">
        <f>I86+N86</f>
        <v>138</v>
      </c>
    </row>
    <row r="87" spans="2:16" ht="19.5">
      <c r="B87" s="149" t="s">
        <v>485</v>
      </c>
      <c r="C87" s="147">
        <v>1.4419354838709681</v>
      </c>
      <c r="D87" s="10">
        <v>6.7857142857142796E-2</v>
      </c>
      <c r="E87" s="10">
        <v>4.1903225806451614</v>
      </c>
      <c r="F87" s="10">
        <v>7.56</v>
      </c>
      <c r="G87" s="10">
        <v>11.951612903225808</v>
      </c>
      <c r="H87" s="10">
        <v>14.803333333333335</v>
      </c>
      <c r="I87" s="153">
        <f>(C86*C87+D86*D87+E86*E87+F86*F87+G86*G87)/I86</f>
        <v>4.350320410071463</v>
      </c>
      <c r="J87" s="10"/>
      <c r="K87" s="95"/>
      <c r="L87" s="95"/>
      <c r="M87" s="95"/>
      <c r="N87" s="153"/>
      <c r="O87" s="154">
        <f>(C87*C86+D87*D86+E87*E86+F87*F86+G87*G86+H87*H86+J87*J86+K87*K86+L87*L86+M87*M86)/O86</f>
        <v>5.1865614439324119</v>
      </c>
      <c r="P87" s="161">
        <f>(I87*I86+N87*N86)/P86</f>
        <v>4.350320410071463</v>
      </c>
    </row>
    <row r="88" spans="2:16" ht="19.5">
      <c r="B88" s="149" t="s">
        <v>212</v>
      </c>
      <c r="C88" s="13">
        <f t="shared" ref="C88:H88" si="4">C86*(13-C87)</f>
        <v>358.3</v>
      </c>
      <c r="D88" s="12">
        <f t="shared" si="4"/>
        <v>400.89642857142854</v>
      </c>
      <c r="E88" s="12">
        <f t="shared" si="4"/>
        <v>273.09999999999997</v>
      </c>
      <c r="F88" s="12">
        <f t="shared" si="4"/>
        <v>141.44</v>
      </c>
      <c r="G88" s="12">
        <f t="shared" si="4"/>
        <v>19.919354838709651</v>
      </c>
      <c r="H88" s="12">
        <f t="shared" si="4"/>
        <v>-21.640000000000015</v>
      </c>
      <c r="I88" s="155">
        <f>SUM(C88:G88)</f>
        <v>1193.6557834101384</v>
      </c>
      <c r="J88" s="12">
        <f>J86*(13-J87)</f>
        <v>0</v>
      </c>
      <c r="K88" s="12">
        <f>K86*(13-K87)</f>
        <v>0</v>
      </c>
      <c r="L88" s="12">
        <f>L86*(13-L87)</f>
        <v>0</v>
      </c>
      <c r="M88" s="12">
        <f>M86*(13-M87)</f>
        <v>0</v>
      </c>
      <c r="N88" s="155">
        <f>SUM(J88:M88)</f>
        <v>0</v>
      </c>
      <c r="O88" s="156">
        <f>O86*(13-O87)</f>
        <v>1172.0157834101383</v>
      </c>
      <c r="P88" s="162">
        <f>P86*(13-P87)</f>
        <v>1193.6557834101382</v>
      </c>
    </row>
    <row r="89" spans="2:16" ht="19.5">
      <c r="B89" s="149" t="s">
        <v>213</v>
      </c>
      <c r="C89" s="13">
        <f t="shared" ref="C89:H89" si="5">C86*(17-C87)</f>
        <v>482.3</v>
      </c>
      <c r="D89" s="12">
        <f t="shared" si="5"/>
        <v>524.8964285714286</v>
      </c>
      <c r="E89" s="12">
        <f t="shared" si="5"/>
        <v>397.09999999999997</v>
      </c>
      <c r="F89" s="12">
        <f t="shared" si="5"/>
        <v>245.44000000000003</v>
      </c>
      <c r="G89" s="12">
        <f t="shared" si="5"/>
        <v>95.919354838709651</v>
      </c>
      <c r="H89" s="12">
        <f t="shared" si="5"/>
        <v>26.359999999999985</v>
      </c>
      <c r="I89" s="155">
        <f>SUM(C89:G89)</f>
        <v>1745.6557834101384</v>
      </c>
      <c r="J89" s="12">
        <f>J86*(17-J87)</f>
        <v>0</v>
      </c>
      <c r="K89" s="12">
        <f>K86*(17-K87)</f>
        <v>0</v>
      </c>
      <c r="L89" s="12">
        <f>L86*(17-L87)</f>
        <v>0</v>
      </c>
      <c r="M89" s="12">
        <f>M86*(17-M87)</f>
        <v>0</v>
      </c>
      <c r="N89" s="155">
        <f>SUM(J89:M89)</f>
        <v>0</v>
      </c>
      <c r="O89" s="156">
        <f>O86*(17-O87)</f>
        <v>1772.0157834101383</v>
      </c>
      <c r="P89" s="162">
        <f>P86*(17-P87)</f>
        <v>1745.6557834101382</v>
      </c>
    </row>
    <row r="90" spans="2:16" ht="19.5">
      <c r="B90" s="149" t="s">
        <v>214</v>
      </c>
      <c r="C90" s="17">
        <f t="shared" ref="C90:H90" si="6">C86*(18-C87)</f>
        <v>513.30000000000007</v>
      </c>
      <c r="D90" s="16">
        <f t="shared" si="6"/>
        <v>555.8964285714286</v>
      </c>
      <c r="E90" s="16">
        <f t="shared" si="6"/>
        <v>428.09999999999997</v>
      </c>
      <c r="F90" s="16">
        <f t="shared" si="6"/>
        <v>271.44000000000005</v>
      </c>
      <c r="G90" s="16">
        <f t="shared" si="6"/>
        <v>114.91935483870965</v>
      </c>
      <c r="H90" s="16">
        <f t="shared" si="6"/>
        <v>38.359999999999985</v>
      </c>
      <c r="I90" s="155">
        <f>SUM(C90:G90)</f>
        <v>1883.6557834101384</v>
      </c>
      <c r="J90" s="16">
        <f>J86*(18-J87)</f>
        <v>0</v>
      </c>
      <c r="K90" s="16">
        <f>K86*(18-K87)</f>
        <v>0</v>
      </c>
      <c r="L90" s="16">
        <f>L86*(18-L87)</f>
        <v>0</v>
      </c>
      <c r="M90" s="16">
        <f>M86*(18-M87)</f>
        <v>0</v>
      </c>
      <c r="N90" s="155">
        <f>SUM(J90:M90)</f>
        <v>0</v>
      </c>
      <c r="O90" s="157">
        <f>O86*(18-O87)</f>
        <v>1922.0157834101383</v>
      </c>
      <c r="P90" s="163">
        <f>P86*(18-P87)</f>
        <v>1883.6557834101382</v>
      </c>
    </row>
    <row r="91" spans="2:16" ht="20.25" thickBot="1">
      <c r="B91" s="347" t="s">
        <v>215</v>
      </c>
      <c r="C91" s="21">
        <f t="shared" ref="C91:H91" si="7">C86*(19-C87)</f>
        <v>544.30000000000007</v>
      </c>
      <c r="D91" s="20">
        <f t="shared" si="7"/>
        <v>586.8964285714286</v>
      </c>
      <c r="E91" s="20">
        <f t="shared" si="7"/>
        <v>459.09999999999997</v>
      </c>
      <c r="F91" s="20">
        <f t="shared" si="7"/>
        <v>297.44000000000005</v>
      </c>
      <c r="G91" s="20">
        <f t="shared" si="7"/>
        <v>133.91935483870964</v>
      </c>
      <c r="H91" s="20">
        <f t="shared" si="7"/>
        <v>50.359999999999985</v>
      </c>
      <c r="I91" s="164">
        <f>SUM(C91:G91)</f>
        <v>2021.6557834101382</v>
      </c>
      <c r="J91" s="20">
        <f>J86*(19-J87)</f>
        <v>0</v>
      </c>
      <c r="K91" s="20">
        <f>K86*(19-K87)</f>
        <v>0</v>
      </c>
      <c r="L91" s="20">
        <f>L86*(19-L87)</f>
        <v>0</v>
      </c>
      <c r="M91" s="20">
        <f>M86*(19-M87)</f>
        <v>0</v>
      </c>
      <c r="N91" s="164">
        <f>SUM(J91:M91)</f>
        <v>0</v>
      </c>
      <c r="O91" s="165">
        <f>O86*(19-O87)</f>
        <v>2072.0157834101383</v>
      </c>
      <c r="P91" s="166">
        <f>P86*(19-P87)</f>
        <v>2021.6557834101382</v>
      </c>
    </row>
    <row r="92" spans="2:16" ht="15.75" thickBot="1">
      <c r="B92" s="4"/>
      <c r="C92" s="4"/>
      <c r="D92" s="4"/>
      <c r="E92" s="4"/>
      <c r="F92" s="4"/>
      <c r="G92" s="4"/>
      <c r="H92" s="4"/>
      <c r="I92" s="4"/>
      <c r="J92" s="4"/>
      <c r="K92" s="4"/>
      <c r="L92" s="4"/>
      <c r="M92" s="4"/>
      <c r="N92" s="4"/>
      <c r="O92" s="4"/>
      <c r="P92" s="4"/>
    </row>
    <row r="93" spans="2:16" ht="24" thickBot="1">
      <c r="B93" s="473" t="s">
        <v>169</v>
      </c>
      <c r="C93" s="474"/>
      <c r="D93" s="474"/>
      <c r="E93" s="474"/>
      <c r="F93" s="474"/>
      <c r="G93" s="474"/>
      <c r="H93" s="474"/>
      <c r="I93" s="474"/>
      <c r="J93" s="474"/>
      <c r="K93" s="474"/>
      <c r="L93" s="468" t="s">
        <v>233</v>
      </c>
      <c r="M93" s="468"/>
      <c r="N93" s="468"/>
      <c r="O93" s="468"/>
      <c r="P93" s="469"/>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30.75" thickBot="1">
      <c r="B95" s="466"/>
      <c r="C95" s="462"/>
      <c r="D95" s="462"/>
      <c r="E95" s="462"/>
      <c r="F95" s="462"/>
      <c r="G95" s="462"/>
      <c r="H95" s="462"/>
      <c r="I95" s="462"/>
      <c r="J95" s="462"/>
      <c r="K95" s="462"/>
      <c r="L95" s="462"/>
      <c r="M95" s="462"/>
      <c r="N95" s="462"/>
      <c r="O95" s="145" t="s">
        <v>234</v>
      </c>
      <c r="P95" s="30" t="s">
        <v>235</v>
      </c>
    </row>
    <row r="96" spans="2:16" ht="15">
      <c r="B96" s="148" t="s">
        <v>211</v>
      </c>
      <c r="C96" s="146">
        <v>31</v>
      </c>
      <c r="D96" s="8">
        <v>28</v>
      </c>
      <c r="E96" s="8">
        <v>31</v>
      </c>
      <c r="F96" s="8">
        <v>30</v>
      </c>
      <c r="G96" s="8">
        <v>25</v>
      </c>
      <c r="H96" s="8">
        <v>0</v>
      </c>
      <c r="I96" s="168">
        <f>SUM(C96:H96)</f>
        <v>145</v>
      </c>
      <c r="J96" s="8">
        <v>20</v>
      </c>
      <c r="K96" s="8">
        <v>31</v>
      </c>
      <c r="L96" s="8">
        <v>30</v>
      </c>
      <c r="M96" s="8">
        <v>31</v>
      </c>
      <c r="N96" s="168">
        <f>SUM(J96:M96)</f>
        <v>112</v>
      </c>
      <c r="O96" s="167">
        <f>SUM(C96:H96,J96:M96)</f>
        <v>257</v>
      </c>
      <c r="P96" s="169">
        <f>I96+N96</f>
        <v>257</v>
      </c>
    </row>
    <row r="97" spans="2:16" ht="19.5">
      <c r="B97" s="149" t="s">
        <v>485</v>
      </c>
      <c r="C97" s="147">
        <v>-2.2999999999999998</v>
      </c>
      <c r="D97" s="10">
        <v>-1.6</v>
      </c>
      <c r="E97" s="10">
        <v>2</v>
      </c>
      <c r="F97" s="10">
        <v>6.9</v>
      </c>
      <c r="G97" s="10">
        <v>11.3</v>
      </c>
      <c r="H97" s="10">
        <v>0</v>
      </c>
      <c r="I97" s="153">
        <f>(C96*C97+D96*D97+E96*E97+F96*F97+G96*G97)/I96</f>
        <v>3.0027586206896548</v>
      </c>
      <c r="J97" s="10">
        <v>11.9</v>
      </c>
      <c r="K97" s="95">
        <v>7.7</v>
      </c>
      <c r="L97" s="95">
        <v>3.4</v>
      </c>
      <c r="M97" s="95">
        <v>-0.5</v>
      </c>
      <c r="N97" s="153">
        <f>(J96*J97+K96*K97+L96*L97+M96*M97)/N96</f>
        <v>5.0285714285714294</v>
      </c>
      <c r="O97" s="154">
        <f>(C97*C96+D97*D96+E97*E96+F97*F96+G97*G96+H97*H96+J97*J96+K97*K96+L97*L96+M97*M96)/O96</f>
        <v>3.8856031128404669</v>
      </c>
      <c r="P97" s="161">
        <f>(I97*I96+N97*N96)/P96</f>
        <v>3.8856031128404669</v>
      </c>
    </row>
    <row r="98" spans="2:16" ht="19.5">
      <c r="B98" s="149" t="s">
        <v>212</v>
      </c>
      <c r="C98" s="13">
        <f t="shared" ref="C98:H98" si="8">C96*(13-C97)</f>
        <v>474.3</v>
      </c>
      <c r="D98" s="12">
        <f t="shared" si="8"/>
        <v>408.8</v>
      </c>
      <c r="E98" s="12">
        <f t="shared" si="8"/>
        <v>341</v>
      </c>
      <c r="F98" s="12">
        <f t="shared" si="8"/>
        <v>183</v>
      </c>
      <c r="G98" s="12">
        <f t="shared" si="8"/>
        <v>42.499999999999986</v>
      </c>
      <c r="H98" s="12">
        <f t="shared" si="8"/>
        <v>0</v>
      </c>
      <c r="I98" s="155">
        <f>SUM(C98:G98)</f>
        <v>1449.6</v>
      </c>
      <c r="J98" s="12">
        <f>J96*(13-J97)</f>
        <v>21.999999999999993</v>
      </c>
      <c r="K98" s="12">
        <f>K96*(13-K97)</f>
        <v>164.29999999999998</v>
      </c>
      <c r="L98" s="12">
        <f>L96*(13-L97)</f>
        <v>288</v>
      </c>
      <c r="M98" s="12">
        <f>M96*(13-M97)</f>
        <v>418.5</v>
      </c>
      <c r="N98" s="155">
        <f>SUM(J98:M98)</f>
        <v>892.8</v>
      </c>
      <c r="O98" s="156">
        <f>O96*(13-O97)</f>
        <v>2342.4</v>
      </c>
      <c r="P98" s="162">
        <f>P96*(13-P97)</f>
        <v>2342.4</v>
      </c>
    </row>
    <row r="99" spans="2:16" ht="19.5">
      <c r="B99" s="149" t="s">
        <v>213</v>
      </c>
      <c r="C99" s="13">
        <f t="shared" ref="C99:H99" si="9">C96*(17-C97)</f>
        <v>598.30000000000007</v>
      </c>
      <c r="D99" s="12">
        <f t="shared" si="9"/>
        <v>520.80000000000007</v>
      </c>
      <c r="E99" s="12">
        <f t="shared" si="9"/>
        <v>465</v>
      </c>
      <c r="F99" s="12">
        <f t="shared" si="9"/>
        <v>303</v>
      </c>
      <c r="G99" s="12">
        <f t="shared" si="9"/>
        <v>142.49999999999997</v>
      </c>
      <c r="H99" s="12">
        <f t="shared" si="9"/>
        <v>0</v>
      </c>
      <c r="I99" s="155">
        <f>SUM(C99:G99)</f>
        <v>2029.6000000000001</v>
      </c>
      <c r="J99" s="12">
        <f>J96*(17-J97)</f>
        <v>102</v>
      </c>
      <c r="K99" s="12">
        <f>K96*(17-K97)</f>
        <v>288.3</v>
      </c>
      <c r="L99" s="12">
        <f>L96*(17-L97)</f>
        <v>408</v>
      </c>
      <c r="M99" s="12">
        <f>M96*(17-M97)</f>
        <v>542.5</v>
      </c>
      <c r="N99" s="155">
        <f>SUM(J99:M99)</f>
        <v>1340.8</v>
      </c>
      <c r="O99" s="156">
        <f>O96*(17-O97)</f>
        <v>3370.4</v>
      </c>
      <c r="P99" s="162">
        <f>P96*(17-P97)</f>
        <v>3370.4</v>
      </c>
    </row>
    <row r="100" spans="2:16" ht="19.5">
      <c r="B100" s="149" t="s">
        <v>214</v>
      </c>
      <c r="C100" s="17">
        <f t="shared" ref="C100:H100" si="10">C96*(18-C97)</f>
        <v>629.30000000000007</v>
      </c>
      <c r="D100" s="16">
        <f t="shared" si="10"/>
        <v>548.80000000000007</v>
      </c>
      <c r="E100" s="16">
        <f t="shared" si="10"/>
        <v>496</v>
      </c>
      <c r="F100" s="16">
        <f t="shared" si="10"/>
        <v>333</v>
      </c>
      <c r="G100" s="16">
        <f t="shared" si="10"/>
        <v>167.49999999999997</v>
      </c>
      <c r="H100" s="16">
        <f t="shared" si="10"/>
        <v>0</v>
      </c>
      <c r="I100" s="155">
        <f>SUM(C100:G100)</f>
        <v>2174.6</v>
      </c>
      <c r="J100" s="16">
        <f>J96*(18-J97)</f>
        <v>122</v>
      </c>
      <c r="K100" s="16">
        <f>K96*(18-K97)</f>
        <v>319.3</v>
      </c>
      <c r="L100" s="16">
        <f>L96*(18-L97)</f>
        <v>438</v>
      </c>
      <c r="M100" s="16">
        <f>M96*(18-M97)</f>
        <v>573.5</v>
      </c>
      <c r="N100" s="155">
        <f>SUM(J100:M100)</f>
        <v>1452.8</v>
      </c>
      <c r="O100" s="157">
        <f>O96*(18-O97)</f>
        <v>3627.4</v>
      </c>
      <c r="P100" s="163">
        <f>P96*(18-P97)</f>
        <v>3627.4</v>
      </c>
    </row>
    <row r="101" spans="2:16" ht="20.25" thickBot="1">
      <c r="B101" s="347" t="s">
        <v>215</v>
      </c>
      <c r="C101" s="21">
        <f t="shared" ref="C101:H101" si="11">C96*(19-C97)</f>
        <v>660.30000000000007</v>
      </c>
      <c r="D101" s="20">
        <f t="shared" si="11"/>
        <v>576.80000000000007</v>
      </c>
      <c r="E101" s="20">
        <f t="shared" si="11"/>
        <v>527</v>
      </c>
      <c r="F101" s="20">
        <f t="shared" si="11"/>
        <v>363</v>
      </c>
      <c r="G101" s="20">
        <f t="shared" si="11"/>
        <v>192.49999999999997</v>
      </c>
      <c r="H101" s="20">
        <f t="shared" si="11"/>
        <v>0</v>
      </c>
      <c r="I101" s="164">
        <f>SUM(C101:G101)</f>
        <v>2319.6000000000004</v>
      </c>
      <c r="J101" s="20">
        <f>J96*(19-J97)</f>
        <v>142</v>
      </c>
      <c r="K101" s="20">
        <f>K96*(19-K97)</f>
        <v>350.3</v>
      </c>
      <c r="L101" s="20">
        <f>L96*(19-L97)</f>
        <v>468</v>
      </c>
      <c r="M101" s="20">
        <f>M96*(19-M97)</f>
        <v>604.5</v>
      </c>
      <c r="N101" s="164">
        <f>SUM(J101:M101)</f>
        <v>1564.8</v>
      </c>
      <c r="O101" s="165">
        <f>O96*(19-O97)</f>
        <v>3884.4</v>
      </c>
      <c r="P101" s="166">
        <f>P96*(19-P97)</f>
        <v>3884.4</v>
      </c>
    </row>
    <row r="102" spans="2:16" ht="15.75" thickBot="1">
      <c r="B102" s="4"/>
      <c r="C102" s="4"/>
      <c r="D102" s="4"/>
      <c r="E102" s="4"/>
      <c r="F102" s="4"/>
      <c r="G102" s="4"/>
      <c r="H102" s="4"/>
      <c r="I102" s="4"/>
      <c r="J102" s="28"/>
      <c r="K102" s="4"/>
      <c r="L102" s="4"/>
      <c r="M102" s="4"/>
      <c r="N102" s="4"/>
      <c r="O102" s="4"/>
      <c r="P102" s="4"/>
    </row>
    <row r="103" spans="2:16" ht="24" thickBot="1">
      <c r="B103" s="170" t="s">
        <v>236</v>
      </c>
      <c r="C103" s="458" t="s">
        <v>237</v>
      </c>
      <c r="D103" s="458"/>
      <c r="E103" s="458"/>
      <c r="F103" s="458"/>
      <c r="G103" s="458"/>
      <c r="H103" s="458"/>
      <c r="I103" s="458"/>
      <c r="J103" s="458"/>
      <c r="K103" s="458"/>
      <c r="L103" s="458"/>
      <c r="M103" s="459"/>
      <c r="N103" s="459"/>
      <c r="O103" s="459"/>
      <c r="P103" s="460"/>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30.75" thickBot="1">
      <c r="B105" s="466"/>
      <c r="C105" s="462"/>
      <c r="D105" s="462"/>
      <c r="E105" s="462"/>
      <c r="F105" s="462"/>
      <c r="G105" s="462"/>
      <c r="H105" s="462"/>
      <c r="I105" s="462"/>
      <c r="J105" s="462"/>
      <c r="K105" s="462"/>
      <c r="L105" s="462"/>
      <c r="M105" s="462"/>
      <c r="N105" s="462"/>
      <c r="O105" s="145" t="s">
        <v>234</v>
      </c>
      <c r="P105" s="30" t="s">
        <v>235</v>
      </c>
    </row>
    <row r="106" spans="2:16" ht="15">
      <c r="B106" s="174">
        <v>2007</v>
      </c>
      <c r="C106" s="173">
        <f>C11/C$101</f>
        <v>0.72300469483568075</v>
      </c>
      <c r="D106" s="172">
        <f t="shared" ref="D106:P106" si="12">D11/D$101</f>
        <v>0.77184466019417464</v>
      </c>
      <c r="E106" s="172">
        <f t="shared" si="12"/>
        <v>0.81176470588235294</v>
      </c>
      <c r="F106" s="172">
        <f t="shared" si="12"/>
        <v>0.66804407713498615</v>
      </c>
      <c r="G106" s="172">
        <f t="shared" si="12"/>
        <v>0.55324675324675332</v>
      </c>
      <c r="H106" s="172"/>
      <c r="I106" s="172">
        <f t="shared" si="12"/>
        <v>0.73262631488187613</v>
      </c>
      <c r="J106" s="172">
        <f t="shared" si="12"/>
        <v>0.23943661971830985</v>
      </c>
      <c r="K106" s="172">
        <f t="shared" si="12"/>
        <v>1.0590922066799886</v>
      </c>
      <c r="L106" s="172">
        <f t="shared" si="12"/>
        <v>1.0854700854700854</v>
      </c>
      <c r="M106" s="172">
        <f t="shared" si="12"/>
        <v>0.98428453267162941</v>
      </c>
      <c r="N106" s="172">
        <f t="shared" si="12"/>
        <v>0.9637014314928426</v>
      </c>
      <c r="O106" s="172">
        <f t="shared" si="12"/>
        <v>0.82563587684069617</v>
      </c>
      <c r="P106" s="358">
        <f t="shared" si="12"/>
        <v>0.82563587684069617</v>
      </c>
    </row>
    <row r="107" spans="2:16" ht="15">
      <c r="B107" s="175">
        <f t="shared" ref="B107:B112" si="13">B106+1</f>
        <v>2008</v>
      </c>
      <c r="C107" s="34">
        <f>C21/C$101</f>
        <v>0.78297743449946988</v>
      </c>
      <c r="D107" s="33">
        <f t="shared" ref="D107:P107" si="14">D21/D$101</f>
        <v>0.74029126213592222</v>
      </c>
      <c r="E107" s="33">
        <f t="shared" si="14"/>
        <v>0.91461100569259957</v>
      </c>
      <c r="F107" s="33">
        <f t="shared" si="14"/>
        <v>0.9614325068870524</v>
      </c>
      <c r="G107" s="33">
        <f t="shared" si="14"/>
        <v>0.55584415584415592</v>
      </c>
      <c r="H107" s="33"/>
      <c r="I107" s="33">
        <f t="shared" si="14"/>
        <v>0.81134678392826332</v>
      </c>
      <c r="J107" s="33">
        <f t="shared" si="14"/>
        <v>1.380281690140845</v>
      </c>
      <c r="K107" s="33">
        <f t="shared" si="14"/>
        <v>0.97059663145874964</v>
      </c>
      <c r="L107" s="33">
        <f t="shared" si="14"/>
        <v>0.93803418803418803</v>
      </c>
      <c r="M107" s="33">
        <f t="shared" si="14"/>
        <v>0.91645988420181967</v>
      </c>
      <c r="N107" s="33">
        <f t="shared" si="14"/>
        <v>0.97712167689161555</v>
      </c>
      <c r="O107" s="33">
        <f t="shared" si="14"/>
        <v>0.88603130470600344</v>
      </c>
      <c r="P107" s="35">
        <f t="shared" si="14"/>
        <v>0.87740706415405201</v>
      </c>
    </row>
    <row r="108" spans="2:16" ht="15">
      <c r="B108" s="175">
        <f t="shared" si="13"/>
        <v>2009</v>
      </c>
      <c r="C108" s="34">
        <f>C31/C$101</f>
        <v>1.0540663334847795</v>
      </c>
      <c r="D108" s="33">
        <f t="shared" ref="D108:P108" si="15">D31/D$101</f>
        <v>0.93966712898751725</v>
      </c>
      <c r="E108" s="33">
        <f t="shared" si="15"/>
        <v>0.89943074003795065</v>
      </c>
      <c r="F108" s="33">
        <f t="shared" si="15"/>
        <v>0.57300275482093666</v>
      </c>
      <c r="G108" s="33">
        <f t="shared" si="15"/>
        <v>0.63376623376623387</v>
      </c>
      <c r="H108" s="33"/>
      <c r="I108" s="33">
        <f t="shared" si="15"/>
        <v>0.88032419382652172</v>
      </c>
      <c r="J108" s="33">
        <f t="shared" si="15"/>
        <v>0.25352112676056338</v>
      </c>
      <c r="K108" s="33">
        <f t="shared" si="15"/>
        <v>1.0733656865543819</v>
      </c>
      <c r="L108" s="33">
        <f t="shared" si="15"/>
        <v>0.79914529914529919</v>
      </c>
      <c r="M108" s="33">
        <f t="shared" si="15"/>
        <v>1.0157154673283706</v>
      </c>
      <c r="N108" s="33">
        <f t="shared" si="15"/>
        <v>0.89468302658486709</v>
      </c>
      <c r="O108" s="33">
        <f t="shared" si="15"/>
        <v>0.8946298012563072</v>
      </c>
      <c r="P108" s="35">
        <f t="shared" si="15"/>
        <v>0.88420348058902287</v>
      </c>
    </row>
    <row r="109" spans="2:16" ht="15">
      <c r="B109" s="175">
        <f t="shared" si="13"/>
        <v>2010</v>
      </c>
      <c r="C109" s="34">
        <f>C41/C$101</f>
        <v>1.1343328789943963</v>
      </c>
      <c r="D109" s="33">
        <f t="shared" ref="D109:O109" si="16">D41/D$101</f>
        <v>0.96393897364771142</v>
      </c>
      <c r="E109" s="33">
        <f t="shared" si="16"/>
        <v>0.92599620493358636</v>
      </c>
      <c r="F109" s="33">
        <f t="shared" si="16"/>
        <v>0.84848484848484851</v>
      </c>
      <c r="G109" s="33">
        <f t="shared" si="16"/>
        <v>1.1584415584415586</v>
      </c>
      <c r="H109" s="33"/>
      <c r="I109" s="33">
        <f t="shared" si="16"/>
        <v>1.001896878772202</v>
      </c>
      <c r="J109" s="33">
        <f t="shared" si="16"/>
        <v>1.4366197183098592</v>
      </c>
      <c r="K109" s="33">
        <f t="shared" si="16"/>
        <v>1.1019126463031688</v>
      </c>
      <c r="L109" s="33">
        <f t="shared" si="16"/>
        <v>0.94230769230769229</v>
      </c>
      <c r="M109" s="33">
        <f t="shared" si="16"/>
        <v>1.2373862696443341</v>
      </c>
      <c r="N109" s="33">
        <f t="shared" si="16"/>
        <v>1.1368865030674846</v>
      </c>
      <c r="O109" s="33">
        <f t="shared" si="16"/>
        <v>1.0642055401091546</v>
      </c>
      <c r="P109" s="35">
        <f>P41/P$101</f>
        <v>1.0563536196066317</v>
      </c>
    </row>
    <row r="110" spans="2:16" ht="15">
      <c r="B110" s="175">
        <f t="shared" si="13"/>
        <v>2011</v>
      </c>
      <c r="C110" s="34">
        <f>C51/C$101</f>
        <v>0.91473572618506727</v>
      </c>
      <c r="D110" s="33">
        <f t="shared" ref="D110:P110" si="17">D51/D$101</f>
        <v>1.0055478502080442</v>
      </c>
      <c r="E110" s="33">
        <f t="shared" si="17"/>
        <v>0.88614800759013279</v>
      </c>
      <c r="F110" s="33">
        <f t="shared" si="17"/>
        <v>0.56749311294765836</v>
      </c>
      <c r="G110" s="33">
        <f t="shared" si="17"/>
        <v>0.53506493506493513</v>
      </c>
      <c r="H110" s="33"/>
      <c r="I110" s="33">
        <f t="shared" si="17"/>
        <v>0.84497327125366428</v>
      </c>
      <c r="J110" s="33">
        <f t="shared" si="17"/>
        <v>0.49295774647887325</v>
      </c>
      <c r="K110" s="33">
        <f t="shared" si="17"/>
        <v>0.8906651441621467</v>
      </c>
      <c r="L110" s="33">
        <f t="shared" si="17"/>
        <v>0.98717948717948723</v>
      </c>
      <c r="M110" s="33">
        <f t="shared" si="17"/>
        <v>0.84201819685690649</v>
      </c>
      <c r="N110" s="33">
        <f t="shared" si="17"/>
        <v>0.86464723926380371</v>
      </c>
      <c r="O110" s="33">
        <f t="shared" si="17"/>
        <v>0.85253835856245486</v>
      </c>
      <c r="P110" s="35">
        <f t="shared" si="17"/>
        <v>0.85253835856245486</v>
      </c>
    </row>
    <row r="111" spans="2:16" ht="15">
      <c r="B111" s="175">
        <f t="shared" si="13"/>
        <v>2012</v>
      </c>
      <c r="C111" s="34">
        <f>C61/C$101</f>
        <v>0.88293200060578514</v>
      </c>
      <c r="D111" s="33">
        <f t="shared" ref="D111:P111" si="18">D61/D$101</f>
        <v>0.69417475728155342</v>
      </c>
      <c r="E111" s="33">
        <f t="shared" si="18"/>
        <v>0.79999999999999993</v>
      </c>
      <c r="F111" s="33">
        <f t="shared" si="18"/>
        <v>0.88429752066115708</v>
      </c>
      <c r="G111" s="33">
        <f t="shared" si="18"/>
        <v>0.55064935064935072</v>
      </c>
      <c r="H111" s="33"/>
      <c r="I111" s="33">
        <f t="shared" si="18"/>
        <v>0.78979134333505763</v>
      </c>
      <c r="J111" s="33">
        <f t="shared" si="18"/>
        <v>0.92253521126760563</v>
      </c>
      <c r="K111" s="33">
        <f t="shared" si="18"/>
        <v>0.75649443334284894</v>
      </c>
      <c r="L111" s="33">
        <f t="shared" si="18"/>
        <v>0.89102564102564108</v>
      </c>
      <c r="M111" s="33">
        <f t="shared" si="18"/>
        <v>0.93796526054590568</v>
      </c>
      <c r="N111" s="33">
        <f t="shared" si="18"/>
        <v>0.88190184049079756</v>
      </c>
      <c r="O111" s="33">
        <f t="shared" si="18"/>
        <v>0.83740088559365655</v>
      </c>
      <c r="P111" s="35">
        <f t="shared" si="18"/>
        <v>0.82710328493461027</v>
      </c>
    </row>
    <row r="112" spans="2:16" ht="15">
      <c r="B112" s="175">
        <f t="shared" si="13"/>
        <v>2013</v>
      </c>
      <c r="C112" s="34">
        <f>C71/C$101</f>
        <v>0.80266545509616838</v>
      </c>
      <c r="D112" s="33">
        <f t="shared" ref="D112:P112" si="19">D71/D$101</f>
        <v>0.83911234396671275</v>
      </c>
      <c r="E112" s="33">
        <f t="shared" si="19"/>
        <v>1.0113851992409868</v>
      </c>
      <c r="F112" s="33">
        <f t="shared" si="19"/>
        <v>0.92286501377410468</v>
      </c>
      <c r="G112" s="33">
        <f t="shared" si="19"/>
        <v>0.93506493506493515</v>
      </c>
      <c r="H112" s="33"/>
      <c r="I112" s="33">
        <f t="shared" si="19"/>
        <v>0.88894637006380395</v>
      </c>
      <c r="J112" s="33">
        <f t="shared" si="19"/>
        <v>1.2746478873239437</v>
      </c>
      <c r="K112" s="33">
        <f t="shared" si="19"/>
        <v>0.75649443334284894</v>
      </c>
      <c r="L112" s="33">
        <f t="shared" si="19"/>
        <v>0.94871794871794868</v>
      </c>
      <c r="M112" s="33">
        <f t="shared" si="19"/>
        <v>0.85128205128205137</v>
      </c>
      <c r="N112" s="33">
        <f t="shared" si="19"/>
        <v>0.89762269938650308</v>
      </c>
      <c r="O112" s="33">
        <f t="shared" si="19"/>
        <v>0.91136340232725765</v>
      </c>
      <c r="P112" s="35">
        <f t="shared" si="19"/>
        <v>0.89334260117392639</v>
      </c>
    </row>
    <row r="113" spans="2:16" ht="15">
      <c r="B113" s="175">
        <f>B112+1</f>
        <v>2014</v>
      </c>
      <c r="C113" s="34">
        <f>C81/C$101</f>
        <v>0.87323943661971826</v>
      </c>
      <c r="D113" s="33">
        <f t="shared" ref="D113:P113" si="20">D81/D$101</f>
        <v>0.79126213592233008</v>
      </c>
      <c r="E113" s="33">
        <f t="shared" si="20"/>
        <v>0.77647058823529413</v>
      </c>
      <c r="F113" s="33">
        <f t="shared" si="20"/>
        <v>0.77961432506887052</v>
      </c>
      <c r="G113" s="33">
        <f t="shared" si="20"/>
        <v>0.98181818181818192</v>
      </c>
      <c r="H113" s="33"/>
      <c r="I113" s="33">
        <f t="shared" si="20"/>
        <v>0.82522848767028789</v>
      </c>
      <c r="J113" s="33">
        <f t="shared" si="20"/>
        <v>0.49098591549295773</v>
      </c>
      <c r="K113" s="33">
        <f t="shared" si="20"/>
        <v>0.59304006703931189</v>
      </c>
      <c r="L113" s="33">
        <f t="shared" si="20"/>
        <v>0.85559116809116809</v>
      </c>
      <c r="M113" s="33">
        <f t="shared" si="20"/>
        <v>0.89065343258891638</v>
      </c>
      <c r="N113" s="33">
        <f t="shared" si="20"/>
        <v>0.77727415781603892</v>
      </c>
      <c r="O113" s="33">
        <f t="shared" si="20"/>
        <v>0.81337622339371274</v>
      </c>
      <c r="P113" s="35">
        <f t="shared" si="20"/>
        <v>0.80565302289942797</v>
      </c>
    </row>
    <row r="114" spans="2:16" ht="15.75" thickBot="1">
      <c r="B114" s="176">
        <f>B113+1</f>
        <v>2015</v>
      </c>
      <c r="C114" s="37">
        <f>C91/C$101</f>
        <v>0.82432227775253675</v>
      </c>
      <c r="D114" s="36">
        <f t="shared" ref="D114:O114" si="21">D91/D$101</f>
        <v>1.0175042104220329</v>
      </c>
      <c r="E114" s="36">
        <f t="shared" si="21"/>
        <v>0.87115749525616692</v>
      </c>
      <c r="F114" s="36">
        <f t="shared" si="21"/>
        <v>0.81939393939393956</v>
      </c>
      <c r="G114" s="36">
        <f t="shared" si="21"/>
        <v>0.69568496020108916</v>
      </c>
      <c r="H114" s="36"/>
      <c r="I114" s="36">
        <f t="shared" si="21"/>
        <v>0.87155362278416015</v>
      </c>
      <c r="J114" s="36">
        <f t="shared" si="21"/>
        <v>0</v>
      </c>
      <c r="K114" s="36">
        <f t="shared" si="21"/>
        <v>0</v>
      </c>
      <c r="L114" s="36">
        <f t="shared" si="21"/>
        <v>0</v>
      </c>
      <c r="M114" s="36">
        <f t="shared" si="21"/>
        <v>0</v>
      </c>
      <c r="N114" s="36">
        <f t="shared" si="21"/>
        <v>0</v>
      </c>
      <c r="O114" s="36">
        <f t="shared" si="21"/>
        <v>0.53341977741997171</v>
      </c>
      <c r="P114" s="38"/>
    </row>
    <row r="115" spans="2:16" ht="13.5" thickBot="1"/>
    <row r="116" spans="2:16" ht="18.75" thickBot="1">
      <c r="B116" s="181" t="s">
        <v>236</v>
      </c>
      <c r="C116" s="478" t="s">
        <v>73</v>
      </c>
      <c r="D116" s="479"/>
      <c r="E116" s="479"/>
      <c r="F116" s="479"/>
      <c r="G116" s="479"/>
      <c r="H116" s="479"/>
      <c r="I116" s="479"/>
      <c r="J116" s="479"/>
      <c r="K116" s="479"/>
      <c r="L116" s="479"/>
      <c r="M116" s="480"/>
      <c r="N116" s="480"/>
      <c r="O116" s="480"/>
      <c r="P116" s="481"/>
    </row>
    <row r="117" spans="2:16" ht="15.75">
      <c r="B117" s="475" t="s">
        <v>195</v>
      </c>
      <c r="C117" s="456" t="s">
        <v>196</v>
      </c>
      <c r="D117" s="456" t="s">
        <v>197</v>
      </c>
      <c r="E117" s="456" t="s">
        <v>198</v>
      </c>
      <c r="F117" s="456" t="s">
        <v>199</v>
      </c>
      <c r="G117" s="456" t="s">
        <v>200</v>
      </c>
      <c r="H117" s="456" t="s">
        <v>201</v>
      </c>
      <c r="I117" s="467" t="s">
        <v>202</v>
      </c>
      <c r="J117" s="456" t="s">
        <v>203</v>
      </c>
      <c r="K117" s="456" t="s">
        <v>204</v>
      </c>
      <c r="L117" s="456" t="s">
        <v>205</v>
      </c>
      <c r="M117" s="456" t="s">
        <v>206</v>
      </c>
      <c r="N117" s="467" t="s">
        <v>207</v>
      </c>
      <c r="O117" s="456" t="s">
        <v>208</v>
      </c>
      <c r="P117" s="457"/>
    </row>
    <row r="118" spans="2:16" ht="32.25" thickBot="1">
      <c r="B118" s="476"/>
      <c r="C118" s="477"/>
      <c r="D118" s="477"/>
      <c r="E118" s="477"/>
      <c r="F118" s="477"/>
      <c r="G118" s="477"/>
      <c r="H118" s="477"/>
      <c r="I118" s="477"/>
      <c r="J118" s="477"/>
      <c r="K118" s="477"/>
      <c r="L118" s="477"/>
      <c r="M118" s="477"/>
      <c r="N118" s="477"/>
      <c r="O118" s="183" t="s">
        <v>234</v>
      </c>
      <c r="P118" s="30" t="s">
        <v>235</v>
      </c>
    </row>
    <row r="119" spans="2:16" ht="15">
      <c r="B119" s="174">
        <v>2007</v>
      </c>
      <c r="C119" s="184">
        <f>C7/C$97</f>
        <v>-1.5652173913043479</v>
      </c>
      <c r="D119" s="182">
        <f t="shared" ref="D119:P119" si="22">D7/D$97</f>
        <v>-1.9375</v>
      </c>
      <c r="E119" s="182">
        <f t="shared" si="22"/>
        <v>2.6</v>
      </c>
      <c r="F119" s="182">
        <f t="shared" si="22"/>
        <v>1.3478260869565217</v>
      </c>
      <c r="G119" s="182">
        <f t="shared" si="22"/>
        <v>1.0530973451327432</v>
      </c>
      <c r="H119" s="182"/>
      <c r="I119" s="182">
        <f t="shared" si="22"/>
        <v>1.9740821879085546</v>
      </c>
      <c r="J119" s="182">
        <f t="shared" si="22"/>
        <v>1.0336134453781514</v>
      </c>
      <c r="K119" s="182">
        <f t="shared" si="22"/>
        <v>0.90909090909090906</v>
      </c>
      <c r="L119" s="182">
        <f t="shared" si="22"/>
        <v>0.61764705882352944</v>
      </c>
      <c r="M119" s="182">
        <f t="shared" si="22"/>
        <v>0.4</v>
      </c>
      <c r="N119" s="182">
        <f t="shared" si="22"/>
        <v>0.6874121368322399</v>
      </c>
      <c r="O119" s="182">
        <f t="shared" si="22"/>
        <v>1.2538095183477129</v>
      </c>
      <c r="P119" s="357">
        <f t="shared" si="22"/>
        <v>1.2538095183477131</v>
      </c>
    </row>
    <row r="120" spans="2:16" ht="15">
      <c r="B120" s="175">
        <v>2008</v>
      </c>
      <c r="C120" s="87">
        <f>C17/C$97</f>
        <v>-1</v>
      </c>
      <c r="D120" s="85">
        <f t="shared" ref="D120:P120" si="23">D17/D$97</f>
        <v>-2.3749999999999996</v>
      </c>
      <c r="E120" s="85">
        <f t="shared" si="23"/>
        <v>1.75</v>
      </c>
      <c r="F120" s="85">
        <f t="shared" si="23"/>
        <v>1.0724637681159421</v>
      </c>
      <c r="G120" s="85">
        <f t="shared" si="23"/>
        <v>1.0530973451327432</v>
      </c>
      <c r="H120" s="85"/>
      <c r="I120" s="85">
        <f t="shared" si="23"/>
        <v>1.693997856377278</v>
      </c>
      <c r="J120" s="85">
        <f t="shared" si="23"/>
        <v>0.77310924369747891</v>
      </c>
      <c r="K120" s="85">
        <f t="shared" si="23"/>
        <v>1.0389610389610389</v>
      </c>
      <c r="L120" s="85">
        <f t="shared" si="23"/>
        <v>1.2941176470588236</v>
      </c>
      <c r="M120" s="85">
        <f t="shared" si="23"/>
        <v>-2.2000000000000002</v>
      </c>
      <c r="N120" s="85">
        <f t="shared" si="23"/>
        <v>1.0619673295454544</v>
      </c>
      <c r="O120" s="85">
        <f t="shared" si="23"/>
        <v>1.3749372136864626</v>
      </c>
      <c r="P120" s="88">
        <f t="shared" si="23"/>
        <v>1.3386903608371561</v>
      </c>
    </row>
    <row r="121" spans="2:16" ht="15">
      <c r="B121" s="175">
        <v>2009</v>
      </c>
      <c r="C121" s="87">
        <f>C27/C$97</f>
        <v>1.4782608695652175</v>
      </c>
      <c r="D121" s="85">
        <f t="shared" ref="D121:P121" si="24">D27/D$97</f>
        <v>0.18749999999999997</v>
      </c>
      <c r="E121" s="85">
        <f t="shared" si="24"/>
        <v>1.85</v>
      </c>
      <c r="F121" s="85">
        <f t="shared" si="24"/>
        <v>1.5507246376811592</v>
      </c>
      <c r="G121" s="85">
        <f t="shared" si="24"/>
        <v>1.0088495575221239</v>
      </c>
      <c r="H121" s="85"/>
      <c r="I121" s="85">
        <f t="shared" si="24"/>
        <v>1.1460199798728554</v>
      </c>
      <c r="J121" s="85">
        <f t="shared" si="24"/>
        <v>1</v>
      </c>
      <c r="K121" s="85">
        <f t="shared" si="24"/>
        <v>0.89610389610389618</v>
      </c>
      <c r="L121" s="85">
        <f t="shared" si="24"/>
        <v>1.9411764705882353</v>
      </c>
      <c r="M121" s="85">
        <f t="shared" si="24"/>
        <v>1.6</v>
      </c>
      <c r="N121" s="85">
        <f t="shared" si="24"/>
        <v>0.91559278350515438</v>
      </c>
      <c r="O121" s="85">
        <f t="shared" si="24"/>
        <v>1.0514217758939768</v>
      </c>
      <c r="P121" s="88">
        <f t="shared" si="24"/>
        <v>1.0129611280353896</v>
      </c>
    </row>
    <row r="122" spans="2:16" ht="15">
      <c r="B122" s="175">
        <v>2010</v>
      </c>
      <c r="C122" s="87">
        <f>C37/C$97</f>
        <v>2.2608695652173916</v>
      </c>
      <c r="D122" s="85">
        <f t="shared" ref="D122:P122" si="25">D37/D$97</f>
        <v>0.5625</v>
      </c>
      <c r="E122" s="85">
        <f t="shared" si="25"/>
        <v>1.65</v>
      </c>
      <c r="F122" s="85">
        <f t="shared" si="25"/>
        <v>0.97101449275362317</v>
      </c>
      <c r="G122" s="85">
        <f t="shared" si="25"/>
        <v>0.92035398230088494</v>
      </c>
      <c r="H122" s="85"/>
      <c r="I122" s="85">
        <f t="shared" si="25"/>
        <v>0.83563821642770819</v>
      </c>
      <c r="J122" s="85">
        <f t="shared" si="25"/>
        <v>0.91596638655462181</v>
      </c>
      <c r="K122" s="85">
        <f t="shared" si="25"/>
        <v>0.8441558441558441</v>
      </c>
      <c r="L122" s="85">
        <f t="shared" si="25"/>
        <v>1.2647058823529411</v>
      </c>
      <c r="M122" s="85">
        <f t="shared" si="25"/>
        <v>10.199999999999999</v>
      </c>
      <c r="N122" s="85">
        <f t="shared" si="25"/>
        <v>0.75619172494172482</v>
      </c>
      <c r="O122" s="85">
        <f t="shared" si="25"/>
        <v>0.8446897900406577</v>
      </c>
      <c r="P122" s="88">
        <f t="shared" si="25"/>
        <v>0.79671967110543918</v>
      </c>
    </row>
    <row r="123" spans="2:16" ht="15">
      <c r="B123" s="175">
        <v>2011</v>
      </c>
      <c r="C123" s="87">
        <f>C47/C$97</f>
        <v>0.21739130434782611</v>
      </c>
      <c r="D123" s="85">
        <f t="shared" ref="D123:O123" si="26">D47/D$97</f>
        <v>1.0625</v>
      </c>
      <c r="E123" s="85">
        <f t="shared" si="26"/>
        <v>1.95</v>
      </c>
      <c r="F123" s="85">
        <f t="shared" si="26"/>
        <v>1.5652173913043479</v>
      </c>
      <c r="G123" s="85">
        <f t="shared" si="26"/>
        <v>0.76991150442477863</v>
      </c>
      <c r="H123" s="85"/>
      <c r="I123" s="85">
        <f t="shared" si="26"/>
        <v>1.1051171336701884</v>
      </c>
      <c r="J123" s="85">
        <f t="shared" si="26"/>
        <v>1.0168067226890756</v>
      </c>
      <c r="K123" s="85">
        <f t="shared" si="26"/>
        <v>0.90909090909090906</v>
      </c>
      <c r="L123" s="85">
        <f t="shared" si="26"/>
        <v>1.0588235294117647</v>
      </c>
      <c r="M123" s="85">
        <f t="shared" si="26"/>
        <v>-5.2</v>
      </c>
      <c r="N123" s="85">
        <f t="shared" si="26"/>
        <v>1.0078491096532334</v>
      </c>
      <c r="O123" s="85">
        <f t="shared" si="26"/>
        <v>1.0507719816752463</v>
      </c>
      <c r="P123" s="88">
        <f>P47/P$97</f>
        <v>1.0507719816752463</v>
      </c>
    </row>
    <row r="124" spans="2:16" ht="15">
      <c r="B124" s="175">
        <v>2012</v>
      </c>
      <c r="C124" s="87">
        <f>C57/C$97</f>
        <v>-8.6956521739130446E-2</v>
      </c>
      <c r="D124" s="85">
        <f t="shared" ref="D124:P124" si="27">D57/D$97</f>
        <v>-2.9375</v>
      </c>
      <c r="E124" s="85">
        <f t="shared" si="27"/>
        <v>2.7</v>
      </c>
      <c r="F124" s="85">
        <f t="shared" si="27"/>
        <v>0.89855072463768115</v>
      </c>
      <c r="G124" s="85">
        <f t="shared" si="27"/>
        <v>1.0530973451327432</v>
      </c>
      <c r="H124" s="85"/>
      <c r="I124" s="85">
        <f t="shared" si="27"/>
        <v>1.6361877672167064</v>
      </c>
      <c r="J124" s="85">
        <f t="shared" si="27"/>
        <v>1.0420168067226891</v>
      </c>
      <c r="K124" s="85">
        <f t="shared" si="27"/>
        <v>1.142857142857143</v>
      </c>
      <c r="L124" s="85">
        <f t="shared" si="27"/>
        <v>1.5</v>
      </c>
      <c r="M124" s="85">
        <f t="shared" si="27"/>
        <v>-1.4</v>
      </c>
      <c r="N124" s="85">
        <f t="shared" si="27"/>
        <v>1.2108379354290568</v>
      </c>
      <c r="O124" s="85">
        <f t="shared" si="27"/>
        <v>1.4305829814633049</v>
      </c>
      <c r="P124" s="88">
        <f t="shared" si="27"/>
        <v>1.4010390918594049</v>
      </c>
    </row>
    <row r="125" spans="2:16" ht="15">
      <c r="B125" s="175">
        <v>2013</v>
      </c>
      <c r="C125" s="87">
        <f>C67/C$97</f>
        <v>-0.82608695652173914</v>
      </c>
      <c r="D125" s="85">
        <f t="shared" ref="D125:P125" si="28">D67/D$97</f>
        <v>-1.0625</v>
      </c>
      <c r="E125" s="85">
        <f t="shared" si="28"/>
        <v>0.9</v>
      </c>
      <c r="F125" s="85">
        <f t="shared" si="28"/>
        <v>1.1304347826086956</v>
      </c>
      <c r="G125" s="85">
        <f t="shared" si="28"/>
        <v>0.92035398230088494</v>
      </c>
      <c r="H125" s="85"/>
      <c r="I125" s="85">
        <f t="shared" si="28"/>
        <v>1.4518564489488759</v>
      </c>
      <c r="J125" s="85">
        <f t="shared" si="28"/>
        <v>0.83193277310924374</v>
      </c>
      <c r="K125" s="85">
        <f t="shared" si="28"/>
        <v>1.142857142857143</v>
      </c>
      <c r="L125" s="85">
        <f t="shared" si="28"/>
        <v>1.2352941176470589</v>
      </c>
      <c r="M125" s="85">
        <f t="shared" si="28"/>
        <v>-4.8</v>
      </c>
      <c r="N125" s="85">
        <f t="shared" si="28"/>
        <v>1.1656754460492775</v>
      </c>
      <c r="O125" s="85">
        <f t="shared" si="28"/>
        <v>1.3585232503799893</v>
      </c>
      <c r="P125" s="88">
        <f t="shared" si="28"/>
        <v>1.2887732341407003</v>
      </c>
    </row>
    <row r="126" spans="2:16" ht="15">
      <c r="B126" s="175">
        <f>B125+1</f>
        <v>2014</v>
      </c>
      <c r="C126" s="87">
        <f>C77/C$97</f>
        <v>-0.17391304347826089</v>
      </c>
      <c r="D126" s="85">
        <f t="shared" ref="D126:P126" si="29">D77/D$97</f>
        <v>-1.6875</v>
      </c>
      <c r="E126" s="85">
        <f t="shared" si="29"/>
        <v>2.9</v>
      </c>
      <c r="F126" s="85">
        <f t="shared" si="29"/>
        <v>1.3913043478260869</v>
      </c>
      <c r="G126" s="85">
        <f t="shared" si="29"/>
        <v>0.88495575221238931</v>
      </c>
      <c r="H126" s="85"/>
      <c r="I126" s="85">
        <f t="shared" si="29"/>
        <v>1.8087386832683405</v>
      </c>
      <c r="J126" s="85">
        <f t="shared" si="29"/>
        <v>1.1781512605042017</v>
      </c>
      <c r="K126" s="85">
        <f t="shared" si="29"/>
        <v>1.3883535819019688</v>
      </c>
      <c r="L126" s="85">
        <f t="shared" si="29"/>
        <v>1.7892156862745094</v>
      </c>
      <c r="M126" s="85">
        <f t="shared" si="29"/>
        <v>-3.2645161290322569</v>
      </c>
      <c r="N126" s="85">
        <f t="shared" si="29"/>
        <v>1.3836211141275414</v>
      </c>
      <c r="O126" s="85">
        <f t="shared" si="29"/>
        <v>1.597844266374997</v>
      </c>
      <c r="P126" s="88">
        <f t="shared" si="29"/>
        <v>1.561731876061659</v>
      </c>
    </row>
    <row r="127" spans="2:16" ht="15.75" thickBot="1">
      <c r="B127" s="176">
        <f>B126+1</f>
        <v>2015</v>
      </c>
      <c r="C127" s="93">
        <f>C87/C$97</f>
        <v>-0.62692847124824702</v>
      </c>
      <c r="D127" s="91">
        <f t="shared" ref="D127:O127" si="30">D87/D$97</f>
        <v>-4.2410714285714246E-2</v>
      </c>
      <c r="E127" s="91">
        <f t="shared" si="30"/>
        <v>2.0951612903225807</v>
      </c>
      <c r="F127" s="91">
        <f t="shared" si="30"/>
        <v>1.0956521739130434</v>
      </c>
      <c r="G127" s="91">
        <f t="shared" si="30"/>
        <v>1.0576648586925492</v>
      </c>
      <c r="H127" s="91"/>
      <c r="I127" s="91">
        <f t="shared" si="30"/>
        <v>1.4487745968313326</v>
      </c>
      <c r="J127" s="91">
        <f t="shared" si="30"/>
        <v>0</v>
      </c>
      <c r="K127" s="91">
        <f t="shared" si="30"/>
        <v>0</v>
      </c>
      <c r="L127" s="91">
        <f t="shared" si="30"/>
        <v>0</v>
      </c>
      <c r="M127" s="91">
        <f t="shared" si="30"/>
        <v>0</v>
      </c>
      <c r="N127" s="91"/>
      <c r="O127" s="91">
        <f t="shared" si="30"/>
        <v>1.3348150321356198</v>
      </c>
      <c r="P127" s="94"/>
    </row>
  </sheetData>
  <customSheetViews>
    <customSheetView guid="{6DA84043-8308-458F-9378-22AB3DF247A3}" scale="78" showPageBreaks="1" view="pageBreakPreview" topLeftCell="A34">
      <selection activeCell="N87" sqref="N87"/>
      <rowBreaks count="1" manualBreakCount="1">
        <brk id="62" max="16383" man="1"/>
      </rowBreaks>
      <pageMargins left="0.7" right="0.7" top="0.78740157499999996" bottom="0.78740157499999996" header="0.3" footer="0.3"/>
      <pageSetup paperSize="9" scale="60" orientation="portrait" r:id="rId1"/>
    </customSheetView>
  </customSheetViews>
  <mergeCells count="191">
    <mergeCell ref="B3:K3"/>
    <mergeCell ref="L3:P3"/>
    <mergeCell ref="B4:B5"/>
    <mergeCell ref="C4:C5"/>
    <mergeCell ref="D4:D5"/>
    <mergeCell ref="E4:E5"/>
    <mergeCell ref="F4:F5"/>
    <mergeCell ref="I4:I5"/>
    <mergeCell ref="J4:J5"/>
    <mergeCell ref="G4:G5"/>
    <mergeCell ref="O4:P4"/>
    <mergeCell ref="L4:L5"/>
    <mergeCell ref="M4:M5"/>
    <mergeCell ref="L13:P13"/>
    <mergeCell ref="N24:N25"/>
    <mergeCell ref="O24:P24"/>
    <mergeCell ref="M14:M15"/>
    <mergeCell ref="N14:N15"/>
    <mergeCell ref="H4:H5"/>
    <mergeCell ref="J14:J15"/>
    <mergeCell ref="K14:K15"/>
    <mergeCell ref="B13:K13"/>
    <mergeCell ref="K4:K5"/>
    <mergeCell ref="N4:N5"/>
    <mergeCell ref="B14:B15"/>
    <mergeCell ref="B24:B25"/>
    <mergeCell ref="C24:C25"/>
    <mergeCell ref="D24:D25"/>
    <mergeCell ref="E24:E25"/>
    <mergeCell ref="I14:I15"/>
    <mergeCell ref="L14:L15"/>
    <mergeCell ref="B23:K23"/>
    <mergeCell ref="L23:P23"/>
    <mergeCell ref="G14:G15"/>
    <mergeCell ref="H14:H15"/>
    <mergeCell ref="O14:P14"/>
    <mergeCell ref="C14:C15"/>
    <mergeCell ref="D14:D15"/>
    <mergeCell ref="F14:F15"/>
    <mergeCell ref="J24:J25"/>
    <mergeCell ref="E14:E15"/>
    <mergeCell ref="K24:K25"/>
    <mergeCell ref="L24:L25"/>
    <mergeCell ref="M24:M25"/>
    <mergeCell ref="H24:H25"/>
    <mergeCell ref="I24:I25"/>
    <mergeCell ref="F24:F25"/>
    <mergeCell ref="G24:G25"/>
    <mergeCell ref="J34:J35"/>
    <mergeCell ref="K34:K35"/>
    <mergeCell ref="B33:K33"/>
    <mergeCell ref="B43:K43"/>
    <mergeCell ref="N64:N65"/>
    <mergeCell ref="L53:P53"/>
    <mergeCell ref="M34:M35"/>
    <mergeCell ref="N34:N35"/>
    <mergeCell ref="O34:P34"/>
    <mergeCell ref="N44:N45"/>
    <mergeCell ref="L43:P43"/>
    <mergeCell ref="O44:P44"/>
    <mergeCell ref="L44:L45"/>
    <mergeCell ref="M44:M45"/>
    <mergeCell ref="L33:P33"/>
    <mergeCell ref="B34:B35"/>
    <mergeCell ref="C34:C35"/>
    <mergeCell ref="D34:D35"/>
    <mergeCell ref="E34:E35"/>
    <mergeCell ref="F34:F35"/>
    <mergeCell ref="G34:G35"/>
    <mergeCell ref="H34:H35"/>
    <mergeCell ref="I34:I35"/>
    <mergeCell ref="L34:L35"/>
    <mergeCell ref="K44:K45"/>
    <mergeCell ref="H44:H45"/>
    <mergeCell ref="I44:I45"/>
    <mergeCell ref="B44:B45"/>
    <mergeCell ref="C44:C45"/>
    <mergeCell ref="D44:D45"/>
    <mergeCell ref="E44:E45"/>
    <mergeCell ref="F44:F45"/>
    <mergeCell ref="G44:G45"/>
    <mergeCell ref="J44:J45"/>
    <mergeCell ref="L63:P63"/>
    <mergeCell ref="O54:P54"/>
    <mergeCell ref="L54:L55"/>
    <mergeCell ref="M54:M55"/>
    <mergeCell ref="N54:N55"/>
    <mergeCell ref="H84:H85"/>
    <mergeCell ref="N84:N85"/>
    <mergeCell ref="B84:B85"/>
    <mergeCell ref="B64:B65"/>
    <mergeCell ref="C64:C65"/>
    <mergeCell ref="B53:K53"/>
    <mergeCell ref="G54:G55"/>
    <mergeCell ref="H54:H55"/>
    <mergeCell ref="I54:I55"/>
    <mergeCell ref="B54:B55"/>
    <mergeCell ref="C54:C55"/>
    <mergeCell ref="K54:K55"/>
    <mergeCell ref="D64:D65"/>
    <mergeCell ref="E64:E65"/>
    <mergeCell ref="F64:F65"/>
    <mergeCell ref="G64:G65"/>
    <mergeCell ref="D54:D55"/>
    <mergeCell ref="E54:E55"/>
    <mergeCell ref="F54:F55"/>
    <mergeCell ref="J54:J55"/>
    <mergeCell ref="J64:J65"/>
    <mergeCell ref="K64:K65"/>
    <mergeCell ref="B63:K63"/>
    <mergeCell ref="F94:F95"/>
    <mergeCell ref="G94:G95"/>
    <mergeCell ref="H94:H95"/>
    <mergeCell ref="O64:P64"/>
    <mergeCell ref="E84:E85"/>
    <mergeCell ref="L64:L65"/>
    <mergeCell ref="M64:M65"/>
    <mergeCell ref="L73:P73"/>
    <mergeCell ref="L74:L75"/>
    <mergeCell ref="B83:K83"/>
    <mergeCell ref="L83:P83"/>
    <mergeCell ref="O74:P74"/>
    <mergeCell ref="M74:M75"/>
    <mergeCell ref="O84:P84"/>
    <mergeCell ref="C74:C75"/>
    <mergeCell ref="D74:D75"/>
    <mergeCell ref="I74:I75"/>
    <mergeCell ref="G74:G75"/>
    <mergeCell ref="H74:H75"/>
    <mergeCell ref="E74:E75"/>
    <mergeCell ref="F74:F75"/>
    <mergeCell ref="K84:K85"/>
    <mergeCell ref="F84:F85"/>
    <mergeCell ref="G84:G85"/>
    <mergeCell ref="J94:J95"/>
    <mergeCell ref="K94:K95"/>
    <mergeCell ref="N94:N95"/>
    <mergeCell ref="M103:P103"/>
    <mergeCell ref="F104:F105"/>
    <mergeCell ref="G104:G105"/>
    <mergeCell ref="N74:N75"/>
    <mergeCell ref="H64:H65"/>
    <mergeCell ref="I64:I65"/>
    <mergeCell ref="J74:J75"/>
    <mergeCell ref="K74:K75"/>
    <mergeCell ref="B73:K73"/>
    <mergeCell ref="B74:B75"/>
    <mergeCell ref="O94:P94"/>
    <mergeCell ref="H104:H105"/>
    <mergeCell ref="I104:I105"/>
    <mergeCell ref="J104:J105"/>
    <mergeCell ref="K104:K105"/>
    <mergeCell ref="M104:M105"/>
    <mergeCell ref="M94:M95"/>
    <mergeCell ref="L104:L105"/>
    <mergeCell ref="O104:P104"/>
    <mergeCell ref="C103:L103"/>
    <mergeCell ref="E94:E95"/>
    <mergeCell ref="B117:B118"/>
    <mergeCell ref="C117:C118"/>
    <mergeCell ref="D117:D118"/>
    <mergeCell ref="E117:E118"/>
    <mergeCell ref="N117:N118"/>
    <mergeCell ref="C84:C85"/>
    <mergeCell ref="D84:D85"/>
    <mergeCell ref="C116:P116"/>
    <mergeCell ref="B94:B95"/>
    <mergeCell ref="I84:I85"/>
    <mergeCell ref="L84:L85"/>
    <mergeCell ref="M84:M85"/>
    <mergeCell ref="B93:K93"/>
    <mergeCell ref="J84:J85"/>
    <mergeCell ref="I94:I95"/>
    <mergeCell ref="L94:L95"/>
    <mergeCell ref="N104:N105"/>
    <mergeCell ref="L93:P93"/>
    <mergeCell ref="B104:B105"/>
    <mergeCell ref="C104:C105"/>
    <mergeCell ref="D104:D105"/>
    <mergeCell ref="E104:E105"/>
    <mergeCell ref="C94:C95"/>
    <mergeCell ref="D94:D95"/>
    <mergeCell ref="O117:P117"/>
    <mergeCell ref="J117:J118"/>
    <mergeCell ref="K117:K118"/>
    <mergeCell ref="L117:L118"/>
    <mergeCell ref="M117:M118"/>
    <mergeCell ref="F117:F118"/>
    <mergeCell ref="G117:G118"/>
    <mergeCell ref="H117:H118"/>
    <mergeCell ref="I117:I118"/>
  </mergeCells>
  <phoneticPr fontId="26" type="noConversion"/>
  <pageMargins left="0.7" right="0.7" top="0.78740157499999996" bottom="0.78740157499999996" header="0.3" footer="0.3"/>
  <pageSetup paperSize="9" scale="60" orientation="portrait" r:id="rId2"/>
  <rowBreaks count="1" manualBreakCount="1">
    <brk id="62"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211"/>
  <sheetViews>
    <sheetView zoomScale="70" zoomScaleNormal="70" zoomScaleSheetLayoutView="70" workbookViewId="0">
      <selection activeCell="A11" sqref="A11:B11"/>
    </sheetView>
  </sheetViews>
  <sheetFormatPr defaultColWidth="9.140625" defaultRowHeight="15"/>
  <cols>
    <col min="1" max="1" width="9.140625" style="4"/>
    <col min="2" max="2" width="10.7109375" style="4" customWidth="1"/>
    <col min="3" max="7" width="9" style="4" customWidth="1"/>
    <col min="8" max="8" width="9.42578125" style="4" customWidth="1"/>
    <col min="9" max="9" width="9.7109375" style="4" customWidth="1"/>
    <col min="10" max="13" width="9" style="4" customWidth="1"/>
    <col min="14" max="14" width="9.7109375" style="4" customWidth="1"/>
    <col min="15" max="15" width="10.7109375" style="4" customWidth="1"/>
    <col min="16" max="16" width="9.5703125" style="4" customWidth="1"/>
    <col min="17" max="16384" width="9.140625" style="4"/>
  </cols>
  <sheetData>
    <row r="1" spans="2:17" ht="15.95" customHeight="1">
      <c r="B1" s="1"/>
      <c r="C1" s="1"/>
      <c r="D1" s="2"/>
      <c r="E1" s="2"/>
      <c r="F1" s="2"/>
      <c r="G1" s="2"/>
      <c r="H1" s="3"/>
      <c r="I1" s="3"/>
      <c r="J1" s="2"/>
      <c r="K1" s="2"/>
      <c r="L1" s="2"/>
      <c r="M1" s="2"/>
      <c r="N1" s="1"/>
      <c r="O1" s="1"/>
    </row>
    <row r="2" spans="2:17" ht="15.95" customHeight="1" thickBot="1"/>
    <row r="3" spans="2:17" ht="39.950000000000003" customHeight="1" thickBot="1">
      <c r="B3" s="473" t="s">
        <v>193</v>
      </c>
      <c r="C3" s="474"/>
      <c r="D3" s="474"/>
      <c r="E3" s="474"/>
      <c r="F3" s="474"/>
      <c r="G3" s="474"/>
      <c r="H3" s="474"/>
      <c r="I3" s="474"/>
      <c r="J3" s="474"/>
      <c r="K3" s="474"/>
      <c r="L3" s="470" t="s">
        <v>194</v>
      </c>
      <c r="M3" s="471"/>
      <c r="N3" s="471"/>
      <c r="O3" s="471"/>
      <c r="P3" s="472"/>
    </row>
    <row r="4" spans="2:17" ht="20.100000000000001" customHeight="1">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7" ht="20.100000000000001" customHeight="1" thickBot="1">
      <c r="B5" s="466"/>
      <c r="C5" s="462"/>
      <c r="D5" s="462"/>
      <c r="E5" s="462"/>
      <c r="F5" s="462"/>
      <c r="G5" s="462"/>
      <c r="H5" s="462"/>
      <c r="I5" s="462"/>
      <c r="J5" s="462"/>
      <c r="K5" s="462"/>
      <c r="L5" s="462"/>
      <c r="M5" s="462"/>
      <c r="N5" s="462"/>
      <c r="O5" s="145" t="s">
        <v>209</v>
      </c>
      <c r="P5" s="30" t="s">
        <v>210</v>
      </c>
    </row>
    <row r="6" spans="2:17" ht="20.100000000000001" customHeight="1">
      <c r="B6" s="148" t="s">
        <v>211</v>
      </c>
      <c r="C6" s="146">
        <v>31</v>
      </c>
      <c r="D6" s="8">
        <v>29</v>
      </c>
      <c r="E6" s="8">
        <v>31</v>
      </c>
      <c r="F6" s="8">
        <v>21</v>
      </c>
      <c r="G6" s="8">
        <v>5</v>
      </c>
      <c r="H6" s="8">
        <v>0</v>
      </c>
      <c r="I6" s="168">
        <f>SUM(C6:G6)</f>
        <v>117</v>
      </c>
      <c r="J6" s="8">
        <v>17</v>
      </c>
      <c r="K6" s="8">
        <v>24</v>
      </c>
      <c r="L6" s="8">
        <v>30</v>
      </c>
      <c r="M6" s="8">
        <v>31</v>
      </c>
      <c r="N6" s="168">
        <f>SUM(J6:M6)</f>
        <v>102</v>
      </c>
      <c r="O6" s="167">
        <f>SUM(C6:H6,J6:M6)</f>
        <v>219</v>
      </c>
      <c r="P6" s="169">
        <f>I6+N6</f>
        <v>219</v>
      </c>
    </row>
    <row r="7" spans="2:17" ht="20.100000000000001" customHeight="1">
      <c r="B7" s="149" t="s">
        <v>485</v>
      </c>
      <c r="C7" s="147">
        <v>-1.1387096774193552</v>
      </c>
      <c r="D7" s="10">
        <v>3.2896551724137924</v>
      </c>
      <c r="E7" s="10">
        <v>4.4064516129032256</v>
      </c>
      <c r="F7" s="10">
        <v>9.2142857142857135</v>
      </c>
      <c r="G7" s="10">
        <v>14.2</v>
      </c>
      <c r="H7" s="10">
        <v>17.926666666666666</v>
      </c>
      <c r="I7" s="153">
        <f>(C6*C7+D6*D7+E6*E7+F6*F7+G6*G7)/I6</f>
        <v>3.9418803418803412</v>
      </c>
      <c r="J7" s="10">
        <v>12.141176470588238</v>
      </c>
      <c r="K7" s="95">
        <v>10.675000000000001</v>
      </c>
      <c r="L7" s="95">
        <v>4.99</v>
      </c>
      <c r="M7" s="95">
        <v>0.98387096774193539</v>
      </c>
      <c r="N7" s="153">
        <f>(J6*J7+K6*K7+L6*L7+M6*M7)/N6</f>
        <v>6.3019607843137271</v>
      </c>
      <c r="O7" s="154">
        <f>(C7*C6+D7*D6+E7*E6+F7*F6+G7*G6+H7*H6+J7*J6+K7*K6+L7*L6+M7*M6)/O6</f>
        <v>5.0410958904109586</v>
      </c>
      <c r="P7" s="161">
        <f>(I7*I6+N7*N6)/P6</f>
        <v>5.0410958904109586</v>
      </c>
    </row>
    <row r="8" spans="2:17" ht="20.100000000000001" customHeight="1">
      <c r="B8" s="149" t="s">
        <v>212</v>
      </c>
      <c r="C8" s="13">
        <f t="shared" ref="C8:H8" si="0">C6*(13-C7)</f>
        <v>438.3</v>
      </c>
      <c r="D8" s="12">
        <f t="shared" si="0"/>
        <v>281.60000000000002</v>
      </c>
      <c r="E8" s="12">
        <f t="shared" si="0"/>
        <v>266.39999999999998</v>
      </c>
      <c r="F8" s="12">
        <f t="shared" si="0"/>
        <v>79.500000000000014</v>
      </c>
      <c r="G8" s="12">
        <f t="shared" si="0"/>
        <v>-5.9999999999999964</v>
      </c>
      <c r="H8" s="12">
        <f t="shared" si="0"/>
        <v>0</v>
      </c>
      <c r="I8" s="155">
        <f>SUM(C8:G8)</f>
        <v>1059.8000000000002</v>
      </c>
      <c r="J8" s="12">
        <f>J6*(13-J7)</f>
        <v>14.599999999999948</v>
      </c>
      <c r="K8" s="12">
        <f>K6*(13-K7)</f>
        <v>55.799999999999983</v>
      </c>
      <c r="L8" s="12">
        <f>L6*(13-L7)</f>
        <v>240.29999999999998</v>
      </c>
      <c r="M8" s="12">
        <f>M6*(13-M7)</f>
        <v>372.5</v>
      </c>
      <c r="N8" s="155">
        <f>SUM(J8:M8)</f>
        <v>683.19999999999993</v>
      </c>
      <c r="O8" s="156">
        <f>O6*(13-O7)</f>
        <v>1743</v>
      </c>
      <c r="P8" s="162">
        <f>P6*(13-P7)</f>
        <v>1743</v>
      </c>
    </row>
    <row r="9" spans="2:17" ht="20.100000000000001" customHeight="1">
      <c r="B9" s="149" t="s">
        <v>213</v>
      </c>
      <c r="C9" s="13">
        <f t="shared" ref="C9:H9" si="1">C6*(17-C7)</f>
        <v>562.30000000000007</v>
      </c>
      <c r="D9" s="12">
        <f t="shared" si="1"/>
        <v>397.6</v>
      </c>
      <c r="E9" s="12">
        <f t="shared" si="1"/>
        <v>390.4</v>
      </c>
      <c r="F9" s="12">
        <f t="shared" si="1"/>
        <v>163.50000000000003</v>
      </c>
      <c r="G9" s="12">
        <f t="shared" si="1"/>
        <v>14.000000000000004</v>
      </c>
      <c r="H9" s="12">
        <f t="shared" si="1"/>
        <v>0</v>
      </c>
      <c r="I9" s="155">
        <f>SUM(C9:G9)</f>
        <v>1527.8000000000002</v>
      </c>
      <c r="J9" s="12">
        <f>J6*(17-J7)</f>
        <v>82.599999999999952</v>
      </c>
      <c r="K9" s="12">
        <f>K6*(17-K7)</f>
        <v>151.79999999999998</v>
      </c>
      <c r="L9" s="12">
        <f>L6*(17-L7)</f>
        <v>360.3</v>
      </c>
      <c r="M9" s="12">
        <f>M6*(17-M7)</f>
        <v>496.5</v>
      </c>
      <c r="N9" s="155">
        <f>SUM(J9:M9)</f>
        <v>1091.1999999999998</v>
      </c>
      <c r="O9" s="156">
        <f>O6*(17-O7)</f>
        <v>2619.0000000000005</v>
      </c>
      <c r="P9" s="162">
        <f>P6*(17-P7)</f>
        <v>2619.0000000000005</v>
      </c>
    </row>
    <row r="10" spans="2:17" ht="20.100000000000001" customHeight="1">
      <c r="B10" s="149" t="s">
        <v>214</v>
      </c>
      <c r="C10" s="17">
        <f t="shared" ref="C10:H10" si="2">C6*(18-C7)</f>
        <v>593.30000000000007</v>
      </c>
      <c r="D10" s="16">
        <f t="shared" si="2"/>
        <v>426.6</v>
      </c>
      <c r="E10" s="16">
        <f t="shared" si="2"/>
        <v>421.4</v>
      </c>
      <c r="F10" s="16">
        <f t="shared" si="2"/>
        <v>184.50000000000003</v>
      </c>
      <c r="G10" s="16">
        <f t="shared" si="2"/>
        <v>19.000000000000004</v>
      </c>
      <c r="H10" s="16">
        <f t="shared" si="2"/>
        <v>0</v>
      </c>
      <c r="I10" s="155">
        <f>SUM(C10:G10)</f>
        <v>1644.8000000000002</v>
      </c>
      <c r="J10" s="16">
        <f>J6*(18-J7)</f>
        <v>99.599999999999952</v>
      </c>
      <c r="K10" s="16">
        <f>K6*(18-K7)</f>
        <v>175.79999999999998</v>
      </c>
      <c r="L10" s="16">
        <f>L6*(18-L7)</f>
        <v>390.3</v>
      </c>
      <c r="M10" s="16">
        <f>M6*(18-M7)</f>
        <v>527.5</v>
      </c>
      <c r="N10" s="155">
        <f>SUM(J10:M10)</f>
        <v>1193.1999999999998</v>
      </c>
      <c r="O10" s="157">
        <f>O6*(18-O7)</f>
        <v>2838.0000000000005</v>
      </c>
      <c r="P10" s="163">
        <f>P6*(18-P7)</f>
        <v>2838.0000000000005</v>
      </c>
    </row>
    <row r="11" spans="2:17" ht="20.100000000000001" customHeight="1" thickBot="1">
      <c r="B11" s="407" t="s">
        <v>215</v>
      </c>
      <c r="C11" s="21">
        <f t="shared" ref="C11:H11" si="3">C6*(19-C7)</f>
        <v>624.30000000000007</v>
      </c>
      <c r="D11" s="20">
        <f t="shared" si="3"/>
        <v>455.6</v>
      </c>
      <c r="E11" s="20">
        <f t="shared" si="3"/>
        <v>452.4</v>
      </c>
      <c r="F11" s="20">
        <f t="shared" si="3"/>
        <v>205.50000000000003</v>
      </c>
      <c r="G11" s="20">
        <f t="shared" si="3"/>
        <v>24.000000000000004</v>
      </c>
      <c r="H11" s="20">
        <f t="shared" si="3"/>
        <v>0</v>
      </c>
      <c r="I11" s="164">
        <f>SUM(C11:G11)</f>
        <v>1761.8000000000002</v>
      </c>
      <c r="J11" s="20">
        <f>J6*(19-J7)</f>
        <v>116.59999999999995</v>
      </c>
      <c r="K11" s="20">
        <f>K6*(19-K7)</f>
        <v>199.79999999999998</v>
      </c>
      <c r="L11" s="20">
        <f>L6*(19-L7)</f>
        <v>420.3</v>
      </c>
      <c r="M11" s="20">
        <f>M6*(19-M7)</f>
        <v>558.5</v>
      </c>
      <c r="N11" s="164">
        <f>SUM(J11:M11)</f>
        <v>1295.1999999999998</v>
      </c>
      <c r="O11" s="165">
        <f>O6*(19-O7)</f>
        <v>3057.0000000000005</v>
      </c>
      <c r="P11" s="166">
        <f>P6*(19-P7)</f>
        <v>3057.0000000000005</v>
      </c>
    </row>
    <row r="12" spans="2:17" ht="15.95" customHeight="1" thickBot="1">
      <c r="B12" s="1"/>
      <c r="C12" s="1"/>
      <c r="D12" s="2"/>
      <c r="E12" s="2"/>
      <c r="F12" s="2"/>
      <c r="G12" s="1"/>
      <c r="H12" s="2"/>
      <c r="I12" s="1"/>
      <c r="J12" s="2"/>
      <c r="K12" s="1"/>
      <c r="L12" s="2"/>
      <c r="M12" s="1"/>
      <c r="N12" s="2"/>
      <c r="O12" s="1"/>
      <c r="P12" s="1"/>
    </row>
    <row r="13" spans="2:17" ht="39.950000000000003" customHeight="1" thickBot="1">
      <c r="B13" s="473" t="s">
        <v>193</v>
      </c>
      <c r="C13" s="474"/>
      <c r="D13" s="474"/>
      <c r="E13" s="474"/>
      <c r="F13" s="474"/>
      <c r="G13" s="474"/>
      <c r="H13" s="474"/>
      <c r="I13" s="474"/>
      <c r="J13" s="474"/>
      <c r="K13" s="474"/>
      <c r="L13" s="470" t="s">
        <v>216</v>
      </c>
      <c r="M13" s="471"/>
      <c r="N13" s="471"/>
      <c r="O13" s="471"/>
      <c r="P13" s="472"/>
    </row>
    <row r="14" spans="2:17" ht="20.100000000000001" customHeight="1">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7" ht="20.100000000000001" customHeight="1" thickBot="1">
      <c r="B15" s="466"/>
      <c r="C15" s="462"/>
      <c r="D15" s="462"/>
      <c r="E15" s="462"/>
      <c r="F15" s="462"/>
      <c r="G15" s="462"/>
      <c r="H15" s="462"/>
      <c r="I15" s="462"/>
      <c r="J15" s="462"/>
      <c r="K15" s="462"/>
      <c r="L15" s="462"/>
      <c r="M15" s="462"/>
      <c r="N15" s="462"/>
      <c r="O15" s="145" t="s">
        <v>209</v>
      </c>
      <c r="P15" s="30" t="s">
        <v>210</v>
      </c>
      <c r="Q15" s="1"/>
    </row>
    <row r="16" spans="2:17" ht="20.100000000000001" customHeight="1">
      <c r="B16" s="148" t="s">
        <v>211</v>
      </c>
      <c r="C16" s="146">
        <v>31</v>
      </c>
      <c r="D16" s="8">
        <v>28</v>
      </c>
      <c r="E16" s="8">
        <v>31</v>
      </c>
      <c r="F16" s="8">
        <v>30</v>
      </c>
      <c r="G16" s="8">
        <v>10</v>
      </c>
      <c r="H16" s="8">
        <v>11</v>
      </c>
      <c r="I16" s="168">
        <f>SUM(C16:G16)</f>
        <v>130</v>
      </c>
      <c r="J16" s="8">
        <v>23</v>
      </c>
      <c r="K16" s="8">
        <v>23</v>
      </c>
      <c r="L16" s="8">
        <v>28</v>
      </c>
      <c r="M16" s="8">
        <v>31</v>
      </c>
      <c r="N16" s="168">
        <f>SUM(J16:M16)</f>
        <v>105</v>
      </c>
      <c r="O16" s="167">
        <f>SUM(C16:H16,J16:M16)</f>
        <v>246</v>
      </c>
      <c r="P16" s="169">
        <f>I16+N16</f>
        <v>235</v>
      </c>
      <c r="Q16" s="1"/>
    </row>
    <row r="17" spans="2:17" ht="20.100000000000001" customHeight="1">
      <c r="B17" s="149" t="s">
        <v>485</v>
      </c>
      <c r="C17" s="147">
        <v>-1.5935483870967737</v>
      </c>
      <c r="D17" s="10">
        <v>1.1142857142857141</v>
      </c>
      <c r="E17" s="10">
        <v>4.3193548387096774</v>
      </c>
      <c r="F17" s="10">
        <v>7.3466666666666676</v>
      </c>
      <c r="G17" s="10">
        <v>13.17</v>
      </c>
      <c r="H17" s="10">
        <v>12.436363636363637</v>
      </c>
      <c r="I17" s="153">
        <f>(C16*C17+D16*D17+E16*E17+F16*F17+G16*G17)/I16</f>
        <v>3.5984615384615384</v>
      </c>
      <c r="J17" s="10">
        <v>11.693333333333333</v>
      </c>
      <c r="K17" s="95">
        <v>11.835483870967742</v>
      </c>
      <c r="L17" s="95">
        <v>2.33</v>
      </c>
      <c r="M17" s="95">
        <v>-2.0677419354838711</v>
      </c>
      <c r="N17" s="153">
        <f>(J16*J17+K16*K17+L16*L17+M16*M17)/N16</f>
        <v>5.1647885304659509</v>
      </c>
      <c r="O17" s="154">
        <f>(C17*C16+D17*D16+E17*E16+F17*F16+G17*G16+H17*H16+J17*J16+K17*K16+L17*L16+M17*M16)/O16</f>
        <v>4.6622064865809953</v>
      </c>
      <c r="P17" s="161">
        <f>(I17*I16+N17*N16)/P16</f>
        <v>4.2983097689315954</v>
      </c>
      <c r="Q17" s="1"/>
    </row>
    <row r="18" spans="2:17" ht="20.100000000000001" customHeight="1">
      <c r="B18" s="149" t="s">
        <v>212</v>
      </c>
      <c r="C18" s="13">
        <f t="shared" ref="C18:H18" si="4">C16*(13-C17)</f>
        <v>452.4</v>
      </c>
      <c r="D18" s="12">
        <f t="shared" si="4"/>
        <v>332.8</v>
      </c>
      <c r="E18" s="12">
        <f t="shared" si="4"/>
        <v>269.09999999999997</v>
      </c>
      <c r="F18" s="12">
        <f t="shared" si="4"/>
        <v>169.59999999999997</v>
      </c>
      <c r="G18" s="12">
        <f t="shared" si="4"/>
        <v>-1.6999999999999993</v>
      </c>
      <c r="H18" s="12">
        <f t="shared" si="4"/>
        <v>6.1999999999999886</v>
      </c>
      <c r="I18" s="155">
        <f>SUM(C18:G18)</f>
        <v>1222.1999999999998</v>
      </c>
      <c r="J18" s="12">
        <f>J16*(13-J17)</f>
        <v>30.053333333333335</v>
      </c>
      <c r="K18" s="12">
        <f>K16*(13-K17)</f>
        <v>26.783870967741926</v>
      </c>
      <c r="L18" s="12">
        <f>L16*(13-L17)</f>
        <v>298.76</v>
      </c>
      <c r="M18" s="12">
        <f>M16*(13-M17)</f>
        <v>467.1</v>
      </c>
      <c r="N18" s="155">
        <f>SUM(J18:M18)</f>
        <v>822.69720430107532</v>
      </c>
      <c r="O18" s="156">
        <f>O16*(13-O17)</f>
        <v>2051.0972043010752</v>
      </c>
      <c r="P18" s="162">
        <f>P16*(13-P17)</f>
        <v>2044.8972043010751</v>
      </c>
      <c r="Q18" s="1"/>
    </row>
    <row r="19" spans="2:17" ht="20.100000000000001" customHeight="1">
      <c r="B19" s="149" t="s">
        <v>213</v>
      </c>
      <c r="C19" s="13">
        <f t="shared" ref="C19:H19" si="5">C16*(17-C17)</f>
        <v>576.4</v>
      </c>
      <c r="D19" s="12">
        <f t="shared" si="5"/>
        <v>444.8</v>
      </c>
      <c r="E19" s="12">
        <f t="shared" si="5"/>
        <v>393.09999999999997</v>
      </c>
      <c r="F19" s="12">
        <f t="shared" si="5"/>
        <v>289.59999999999997</v>
      </c>
      <c r="G19" s="12">
        <f t="shared" si="5"/>
        <v>38.299999999999997</v>
      </c>
      <c r="H19" s="12">
        <f t="shared" si="5"/>
        <v>50.199999999999989</v>
      </c>
      <c r="I19" s="155">
        <f>SUM(C19:G19)</f>
        <v>1742.1999999999998</v>
      </c>
      <c r="J19" s="12">
        <f>J16*(17-J17)</f>
        <v>122.05333333333333</v>
      </c>
      <c r="K19" s="12">
        <f>K16*(17-K17)</f>
        <v>118.78387096774193</v>
      </c>
      <c r="L19" s="12">
        <f>L16*(17-L17)</f>
        <v>410.76</v>
      </c>
      <c r="M19" s="12">
        <f>M16*(17-M17)</f>
        <v>591.09999999999991</v>
      </c>
      <c r="N19" s="155">
        <f>SUM(J19:M19)</f>
        <v>1242.6972043010751</v>
      </c>
      <c r="O19" s="156">
        <f>O16*(17-O17)</f>
        <v>3035.0972043010752</v>
      </c>
      <c r="P19" s="162">
        <f>P16*(17-P17)</f>
        <v>2984.8972043010749</v>
      </c>
      <c r="Q19" s="1"/>
    </row>
    <row r="20" spans="2:17" ht="20.100000000000001" customHeight="1">
      <c r="B20" s="149" t="s">
        <v>214</v>
      </c>
      <c r="C20" s="17">
        <f t="shared" ref="C20:H20" si="6">C16*(18-C17)</f>
        <v>607.4</v>
      </c>
      <c r="D20" s="16">
        <f t="shared" si="6"/>
        <v>472.8</v>
      </c>
      <c r="E20" s="16">
        <f t="shared" si="6"/>
        <v>424.09999999999997</v>
      </c>
      <c r="F20" s="16">
        <f t="shared" si="6"/>
        <v>319.59999999999997</v>
      </c>
      <c r="G20" s="16">
        <f t="shared" si="6"/>
        <v>48.3</v>
      </c>
      <c r="H20" s="16">
        <f t="shared" si="6"/>
        <v>61.199999999999989</v>
      </c>
      <c r="I20" s="155">
        <f>SUM(C20:G20)</f>
        <v>1872.1999999999998</v>
      </c>
      <c r="J20" s="16">
        <f>J16*(18-J17)</f>
        <v>145.05333333333334</v>
      </c>
      <c r="K20" s="16">
        <f>K16*(18-K17)</f>
        <v>141.78387096774193</v>
      </c>
      <c r="L20" s="16">
        <f>L16*(18-L17)</f>
        <v>438.76</v>
      </c>
      <c r="M20" s="16">
        <f>M16*(18-M17)</f>
        <v>622.09999999999991</v>
      </c>
      <c r="N20" s="155">
        <f>SUM(J20:M20)</f>
        <v>1347.6972043010751</v>
      </c>
      <c r="O20" s="157">
        <f>O16*(18-O17)</f>
        <v>3281.0972043010752</v>
      </c>
      <c r="P20" s="163">
        <f>P16*(18-P17)</f>
        <v>3219.8972043010749</v>
      </c>
      <c r="Q20" s="1"/>
    </row>
    <row r="21" spans="2:17" ht="20.100000000000001" customHeight="1" thickBot="1">
      <c r="B21" s="407" t="s">
        <v>215</v>
      </c>
      <c r="C21" s="21">
        <f t="shared" ref="C21:H21" si="7">C16*(19-C17)</f>
        <v>638.4</v>
      </c>
      <c r="D21" s="20">
        <f t="shared" si="7"/>
        <v>500.8</v>
      </c>
      <c r="E21" s="20">
        <f t="shared" si="7"/>
        <v>455.09999999999997</v>
      </c>
      <c r="F21" s="20">
        <f t="shared" si="7"/>
        <v>349.59999999999997</v>
      </c>
      <c r="G21" s="20">
        <f t="shared" si="7"/>
        <v>58.3</v>
      </c>
      <c r="H21" s="20">
        <f t="shared" si="7"/>
        <v>72.199999999999989</v>
      </c>
      <c r="I21" s="164">
        <f>SUM(C21:G21)</f>
        <v>2002.1999999999998</v>
      </c>
      <c r="J21" s="20">
        <f>J16*(19-J17)</f>
        <v>168.05333333333334</v>
      </c>
      <c r="K21" s="20">
        <f>K16*(19-K17)</f>
        <v>164.78387096774193</v>
      </c>
      <c r="L21" s="20">
        <f>L16*(19-L17)</f>
        <v>466.76000000000005</v>
      </c>
      <c r="M21" s="20">
        <f>M16*(19-M17)</f>
        <v>653.09999999999991</v>
      </c>
      <c r="N21" s="164">
        <f>SUM(J21:M21)</f>
        <v>1452.6972043010753</v>
      </c>
      <c r="O21" s="165">
        <f>O16*(19-O17)</f>
        <v>3527.0972043010752</v>
      </c>
      <c r="P21" s="166">
        <f>P16*(19-P17)</f>
        <v>3454.8972043010749</v>
      </c>
      <c r="Q21" s="1"/>
    </row>
    <row r="22" spans="2:17" ht="15.95" customHeight="1" thickBot="1">
      <c r="B22" s="1"/>
      <c r="C22" s="1"/>
      <c r="D22" s="2"/>
      <c r="E22" s="2"/>
      <c r="F22" s="2"/>
      <c r="G22" s="1"/>
      <c r="H22" s="3"/>
      <c r="I22" s="1"/>
      <c r="J22" s="3"/>
      <c r="K22" s="1"/>
      <c r="L22" s="2"/>
      <c r="M22" s="1"/>
      <c r="N22" s="2"/>
      <c r="O22" s="1"/>
      <c r="P22" s="1"/>
    </row>
    <row r="23" spans="2:17" ht="39.6" customHeight="1" thickBot="1">
      <c r="B23" s="473" t="s">
        <v>217</v>
      </c>
      <c r="C23" s="474"/>
      <c r="D23" s="474"/>
      <c r="E23" s="474"/>
      <c r="F23" s="474"/>
      <c r="G23" s="474"/>
      <c r="H23" s="474"/>
      <c r="I23" s="474"/>
      <c r="J23" s="474"/>
      <c r="K23" s="474"/>
      <c r="L23" s="470" t="s">
        <v>218</v>
      </c>
      <c r="M23" s="471"/>
      <c r="N23" s="471"/>
      <c r="O23" s="471"/>
      <c r="P23" s="472"/>
    </row>
    <row r="24" spans="2:17" ht="15.95" customHeight="1">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7" ht="15.95" customHeight="1" thickBot="1">
      <c r="B25" s="466"/>
      <c r="C25" s="462"/>
      <c r="D25" s="462"/>
      <c r="E25" s="462"/>
      <c r="F25" s="462"/>
      <c r="G25" s="462"/>
      <c r="H25" s="462"/>
      <c r="I25" s="462"/>
      <c r="J25" s="462"/>
      <c r="K25" s="462"/>
      <c r="L25" s="462"/>
      <c r="M25" s="462"/>
      <c r="N25" s="462"/>
      <c r="O25" s="145" t="s">
        <v>209</v>
      </c>
      <c r="P25" s="30" t="s">
        <v>210</v>
      </c>
    </row>
    <row r="26" spans="2:17" ht="19.149999999999999" customHeight="1">
      <c r="B26" s="148" t="s">
        <v>211</v>
      </c>
      <c r="C26" s="146">
        <v>31</v>
      </c>
      <c r="D26" s="8">
        <v>28</v>
      </c>
      <c r="E26" s="8">
        <v>31</v>
      </c>
      <c r="F26" s="8">
        <v>30</v>
      </c>
      <c r="G26" s="8">
        <v>0</v>
      </c>
      <c r="H26" s="8">
        <v>0</v>
      </c>
      <c r="I26" s="168">
        <f>SUM(C26:G26)</f>
        <v>120</v>
      </c>
      <c r="J26" s="8">
        <v>20</v>
      </c>
      <c r="K26" s="8">
        <v>31</v>
      </c>
      <c r="L26" s="8">
        <v>30</v>
      </c>
      <c r="M26" s="8">
        <v>31</v>
      </c>
      <c r="N26" s="168">
        <f>SUM(J26:M26)</f>
        <v>112</v>
      </c>
      <c r="O26" s="167">
        <f>SUM(C26:H26,J26:M26)</f>
        <v>232</v>
      </c>
      <c r="P26" s="169">
        <f>I26+N26</f>
        <v>232</v>
      </c>
    </row>
    <row r="27" spans="2:17" ht="19.149999999999999" customHeight="1">
      <c r="B27" s="149" t="s">
        <v>485</v>
      </c>
      <c r="C27" s="147">
        <v>-0.9</v>
      </c>
      <c r="D27" s="10">
        <v>3.9</v>
      </c>
      <c r="E27" s="10">
        <v>4.3</v>
      </c>
      <c r="F27" s="10">
        <v>7.5666666666666664</v>
      </c>
      <c r="G27" s="10">
        <v>15.377419354838706</v>
      </c>
      <c r="H27" s="10">
        <v>0</v>
      </c>
      <c r="I27" s="153">
        <f>(C26*C27+D26*D27+E26*E27+F26*F27+G26*G27)/I26</f>
        <v>3.6799999999999997</v>
      </c>
      <c r="J27" s="10">
        <v>9.2750000000000004</v>
      </c>
      <c r="K27" s="95">
        <v>6.709677419354839</v>
      </c>
      <c r="L27" s="95">
        <v>4</v>
      </c>
      <c r="M27" s="95">
        <v>-2.8</v>
      </c>
      <c r="N27" s="153">
        <f>(J26*J27+K26*K27+L26*L27+M26*M27)/N26</f>
        <v>3.8098214285714285</v>
      </c>
      <c r="O27" s="154">
        <f>(C27*C26+D27*D26+E27*E26+F27*F26+G27*G26+H27*H26+J27*J26+K27*K26+L27*L26+M27*M26)/O26</f>
        <v>3.7426724137931031</v>
      </c>
      <c r="P27" s="161">
        <f>(I27*I26+N27*N26)/P26</f>
        <v>3.7426724137931031</v>
      </c>
    </row>
    <row r="28" spans="2:17" ht="19.149999999999999" customHeight="1">
      <c r="B28" s="149" t="s">
        <v>212</v>
      </c>
      <c r="C28" s="13">
        <f t="shared" ref="C28:H28" si="8">C26*(13-C27)</f>
        <v>430.90000000000003</v>
      </c>
      <c r="D28" s="12">
        <f t="shared" si="8"/>
        <v>254.79999999999998</v>
      </c>
      <c r="E28" s="12">
        <f t="shared" si="8"/>
        <v>269.7</v>
      </c>
      <c r="F28" s="12">
        <f t="shared" si="8"/>
        <v>163</v>
      </c>
      <c r="G28" s="12">
        <f t="shared" si="8"/>
        <v>0</v>
      </c>
      <c r="H28" s="12">
        <f t="shared" si="8"/>
        <v>0</v>
      </c>
      <c r="I28" s="155">
        <f>SUM(C28:G28)</f>
        <v>1118.4000000000001</v>
      </c>
      <c r="J28" s="12">
        <f>J26*(13-J27)</f>
        <v>74.5</v>
      </c>
      <c r="K28" s="12">
        <f>K26*(13-K27)</f>
        <v>195</v>
      </c>
      <c r="L28" s="12">
        <f>L26*(13-L27)</f>
        <v>270</v>
      </c>
      <c r="M28" s="12">
        <f>M26*(13-M27)</f>
        <v>489.8</v>
      </c>
      <c r="N28" s="155">
        <f>SUM(J28:M28)</f>
        <v>1029.3</v>
      </c>
      <c r="O28" s="156">
        <f>O26*(13-O27)</f>
        <v>2147.6999999999998</v>
      </c>
      <c r="P28" s="162">
        <f>P26*(13-P27)</f>
        <v>2147.6999999999998</v>
      </c>
    </row>
    <row r="29" spans="2:17" ht="19.149999999999999" customHeight="1">
      <c r="B29" s="149" t="s">
        <v>213</v>
      </c>
      <c r="C29" s="13">
        <f t="shared" ref="C29:H29" si="9">C26*(17-C27)</f>
        <v>554.9</v>
      </c>
      <c r="D29" s="12">
        <f t="shared" si="9"/>
        <v>366.8</v>
      </c>
      <c r="E29" s="12">
        <f t="shared" si="9"/>
        <v>393.7</v>
      </c>
      <c r="F29" s="12">
        <f t="shared" si="9"/>
        <v>283</v>
      </c>
      <c r="G29" s="12">
        <f t="shared" si="9"/>
        <v>0</v>
      </c>
      <c r="H29" s="12">
        <f t="shared" si="9"/>
        <v>0</v>
      </c>
      <c r="I29" s="155">
        <f>SUM(C29:G29)</f>
        <v>1598.4</v>
      </c>
      <c r="J29" s="12">
        <f>J26*(17-J27)</f>
        <v>154.5</v>
      </c>
      <c r="K29" s="12">
        <f>K26*(17-K27)</f>
        <v>318.99999999999994</v>
      </c>
      <c r="L29" s="12">
        <f>L26*(17-L27)</f>
        <v>390</v>
      </c>
      <c r="M29" s="12">
        <f>M26*(17-M27)</f>
        <v>613.80000000000007</v>
      </c>
      <c r="N29" s="155">
        <f>SUM(J29:M29)</f>
        <v>1477.3000000000002</v>
      </c>
      <c r="O29" s="156">
        <f>O26*(17-O27)</f>
        <v>3075.7</v>
      </c>
      <c r="P29" s="162">
        <f>P26*(17-P27)</f>
        <v>3075.7</v>
      </c>
    </row>
    <row r="30" spans="2:17" ht="19.149999999999999" customHeight="1">
      <c r="B30" s="149" t="s">
        <v>214</v>
      </c>
      <c r="C30" s="17">
        <f t="shared" ref="C30:H30" si="10">C26*(18-C27)</f>
        <v>585.9</v>
      </c>
      <c r="D30" s="16">
        <f t="shared" si="10"/>
        <v>394.8</v>
      </c>
      <c r="E30" s="16">
        <f t="shared" si="10"/>
        <v>424.7</v>
      </c>
      <c r="F30" s="16">
        <f t="shared" si="10"/>
        <v>313</v>
      </c>
      <c r="G30" s="16">
        <f t="shared" si="10"/>
        <v>0</v>
      </c>
      <c r="H30" s="16">
        <f t="shared" si="10"/>
        <v>0</v>
      </c>
      <c r="I30" s="155">
        <f>SUM(C30:G30)</f>
        <v>1718.4</v>
      </c>
      <c r="J30" s="16">
        <f>J26*(18-J27)</f>
        <v>174.5</v>
      </c>
      <c r="K30" s="16">
        <f>K26*(18-K27)</f>
        <v>349.99999999999994</v>
      </c>
      <c r="L30" s="16">
        <f>L26*(18-L27)</f>
        <v>420</v>
      </c>
      <c r="M30" s="16">
        <f>M26*(18-M27)</f>
        <v>644.80000000000007</v>
      </c>
      <c r="N30" s="155">
        <f>SUM(J30:M30)</f>
        <v>1589.3000000000002</v>
      </c>
      <c r="O30" s="157">
        <f>O26*(18-O27)</f>
        <v>3307.7</v>
      </c>
      <c r="P30" s="163">
        <f>P26*(18-P27)</f>
        <v>3307.7</v>
      </c>
    </row>
    <row r="31" spans="2:17" ht="19.149999999999999" customHeight="1" thickBot="1">
      <c r="B31" s="407" t="s">
        <v>215</v>
      </c>
      <c r="C31" s="21">
        <f t="shared" ref="C31:H31" si="11">C26*(19-C27)</f>
        <v>616.9</v>
      </c>
      <c r="D31" s="20">
        <f t="shared" si="11"/>
        <v>422.8</v>
      </c>
      <c r="E31" s="20">
        <f t="shared" si="11"/>
        <v>455.7</v>
      </c>
      <c r="F31" s="20">
        <f t="shared" si="11"/>
        <v>343</v>
      </c>
      <c r="G31" s="20">
        <f t="shared" si="11"/>
        <v>0</v>
      </c>
      <c r="H31" s="20">
        <f t="shared" si="11"/>
        <v>0</v>
      </c>
      <c r="I31" s="164">
        <f>SUM(C31:G31)</f>
        <v>1838.4</v>
      </c>
      <c r="J31" s="20">
        <f>J26*(19-J27)</f>
        <v>194.5</v>
      </c>
      <c r="K31" s="20">
        <f>K26*(19-K27)</f>
        <v>380.99999999999994</v>
      </c>
      <c r="L31" s="20">
        <f>L26*(19-L27)</f>
        <v>450</v>
      </c>
      <c r="M31" s="20">
        <f>M26*(19-M27)</f>
        <v>675.80000000000007</v>
      </c>
      <c r="N31" s="164">
        <f>SUM(J31:M31)</f>
        <v>1701.3000000000002</v>
      </c>
      <c r="O31" s="165">
        <f>O26*(19-O27)</f>
        <v>3539.7</v>
      </c>
      <c r="P31" s="166">
        <f>P26*(19-P27)</f>
        <v>3539.7</v>
      </c>
    </row>
    <row r="32" spans="2:17" ht="15.95" customHeight="1" thickBot="1">
      <c r="B32" s="1"/>
      <c r="C32" s="1"/>
      <c r="D32" s="2"/>
      <c r="E32" s="2"/>
      <c r="F32" s="2"/>
      <c r="G32" s="1"/>
      <c r="H32" s="3"/>
      <c r="I32" s="1"/>
      <c r="J32" s="3"/>
      <c r="K32" s="1"/>
      <c r="L32" s="2"/>
      <c r="M32" s="1"/>
      <c r="N32" s="2"/>
      <c r="O32" s="1"/>
      <c r="P32" s="1"/>
    </row>
    <row r="33" spans="2:16" ht="39.6" customHeight="1" thickBot="1">
      <c r="B33" s="473" t="s">
        <v>219</v>
      </c>
      <c r="C33" s="474"/>
      <c r="D33" s="474"/>
      <c r="E33" s="474"/>
      <c r="F33" s="474"/>
      <c r="G33" s="474"/>
      <c r="H33" s="474"/>
      <c r="I33" s="474"/>
      <c r="J33" s="474"/>
      <c r="K33" s="474"/>
      <c r="L33" s="470" t="s">
        <v>220</v>
      </c>
      <c r="M33" s="471"/>
      <c r="N33" s="471"/>
      <c r="O33" s="471"/>
      <c r="P33" s="472"/>
    </row>
    <row r="34" spans="2:16" ht="15.95" customHeight="1">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6" ht="15.95" customHeight="1" thickBot="1">
      <c r="B35" s="466"/>
      <c r="C35" s="462"/>
      <c r="D35" s="462"/>
      <c r="E35" s="462"/>
      <c r="F35" s="462"/>
      <c r="G35" s="462"/>
      <c r="H35" s="462"/>
      <c r="I35" s="462"/>
      <c r="J35" s="462"/>
      <c r="K35" s="462"/>
      <c r="L35" s="462"/>
      <c r="M35" s="462"/>
      <c r="N35" s="462"/>
      <c r="O35" s="145" t="s">
        <v>209</v>
      </c>
      <c r="P35" s="30" t="s">
        <v>210</v>
      </c>
    </row>
    <row r="36" spans="2:16" ht="19.149999999999999" customHeight="1">
      <c r="B36" s="148" t="s">
        <v>211</v>
      </c>
      <c r="C36" s="146">
        <v>31</v>
      </c>
      <c r="D36" s="8">
        <v>28</v>
      </c>
      <c r="E36" s="8">
        <v>31</v>
      </c>
      <c r="F36" s="8">
        <v>25</v>
      </c>
      <c r="G36" s="8">
        <v>10</v>
      </c>
      <c r="H36" s="8">
        <v>0</v>
      </c>
      <c r="I36" s="168">
        <f>SUM(C36:G36)</f>
        <v>125</v>
      </c>
      <c r="J36" s="8">
        <v>10</v>
      </c>
      <c r="K36" s="8">
        <v>31</v>
      </c>
      <c r="L36" s="8">
        <v>30</v>
      </c>
      <c r="M36" s="8">
        <v>31</v>
      </c>
      <c r="N36" s="168">
        <f>SUM(J36:M36)</f>
        <v>102</v>
      </c>
      <c r="O36" s="167">
        <f>SUM(C36:H36,J36:M36)</f>
        <v>227</v>
      </c>
      <c r="P36" s="169">
        <f>I36+N36</f>
        <v>227</v>
      </c>
    </row>
    <row r="37" spans="2:16" ht="19.149999999999999" customHeight="1">
      <c r="B37" s="149" t="s">
        <v>485</v>
      </c>
      <c r="C37" s="147">
        <v>-2.6</v>
      </c>
      <c r="D37" s="10">
        <v>-3.7</v>
      </c>
      <c r="E37" s="10">
        <v>4.2</v>
      </c>
      <c r="F37" s="10">
        <v>6.52</v>
      </c>
      <c r="G37" s="10">
        <v>12.5</v>
      </c>
      <c r="H37" s="10">
        <v>0</v>
      </c>
      <c r="I37" s="153">
        <f>(C36*C37+D36*D37+E36*E37+F36*F37+G36*G37)/I36</f>
        <v>1.8720000000000001</v>
      </c>
      <c r="J37" s="10">
        <v>12.6</v>
      </c>
      <c r="K37" s="95">
        <v>5.3</v>
      </c>
      <c r="L37" s="95">
        <v>4.5</v>
      </c>
      <c r="M37" s="95">
        <v>-0.9</v>
      </c>
      <c r="N37" s="153">
        <f>(J36*J37+K36*K37+L36*L37+M36*M37)/N36</f>
        <v>3.8960784313725489</v>
      </c>
      <c r="O37" s="154">
        <f>(C37*C36+D37*D36+E37*E36+F37*F36+G37*G36+H37*H36+J37*J36+K37*K36+L37*L36+M37*M36)/O36</f>
        <v>2.781497797356828</v>
      </c>
      <c r="P37" s="161">
        <f>(I37*I36+N37*N36)/P36</f>
        <v>2.781497797356828</v>
      </c>
    </row>
    <row r="38" spans="2:16" ht="19.149999999999999" customHeight="1">
      <c r="B38" s="149" t="s">
        <v>212</v>
      </c>
      <c r="C38" s="13">
        <f t="shared" ref="C38:H38" si="12">C36*(13-C37)</f>
        <v>483.59999999999997</v>
      </c>
      <c r="D38" s="12">
        <f t="shared" si="12"/>
        <v>467.59999999999997</v>
      </c>
      <c r="E38" s="12">
        <f t="shared" si="12"/>
        <v>272.8</v>
      </c>
      <c r="F38" s="12">
        <f t="shared" si="12"/>
        <v>162</v>
      </c>
      <c r="G38" s="12">
        <f t="shared" si="12"/>
        <v>5</v>
      </c>
      <c r="H38" s="12">
        <f t="shared" si="12"/>
        <v>0</v>
      </c>
      <c r="I38" s="155">
        <f>SUM(C38:G38)</f>
        <v>1391</v>
      </c>
      <c r="J38" s="12">
        <f>J36*(13-J37)</f>
        <v>4.0000000000000036</v>
      </c>
      <c r="K38" s="12">
        <f>K36*(13-K37)</f>
        <v>238.70000000000002</v>
      </c>
      <c r="L38" s="12">
        <f>L36*(13-L37)</f>
        <v>255</v>
      </c>
      <c r="M38" s="12">
        <f>M36*(13-M37)</f>
        <v>430.90000000000003</v>
      </c>
      <c r="N38" s="155">
        <f>SUM(J38:M38)</f>
        <v>928.60000000000014</v>
      </c>
      <c r="O38" s="156">
        <f>O36*(13-O37)</f>
        <v>2319.6000000000004</v>
      </c>
      <c r="P38" s="162">
        <f>P36*(13-P37)</f>
        <v>2319.6000000000004</v>
      </c>
    </row>
    <row r="39" spans="2:16" ht="19.149999999999999" customHeight="1">
      <c r="B39" s="149" t="s">
        <v>213</v>
      </c>
      <c r="C39" s="13">
        <f t="shared" ref="C39:H39" si="13">C36*(17-C37)</f>
        <v>607.6</v>
      </c>
      <c r="D39" s="12">
        <f t="shared" si="13"/>
        <v>579.6</v>
      </c>
      <c r="E39" s="12">
        <f t="shared" si="13"/>
        <v>396.8</v>
      </c>
      <c r="F39" s="12">
        <f t="shared" si="13"/>
        <v>262</v>
      </c>
      <c r="G39" s="12">
        <f t="shared" si="13"/>
        <v>45</v>
      </c>
      <c r="H39" s="12">
        <f t="shared" si="13"/>
        <v>0</v>
      </c>
      <c r="I39" s="155">
        <f>SUM(C39:G39)</f>
        <v>1891</v>
      </c>
      <c r="J39" s="12">
        <f>J36*(17-J37)</f>
        <v>44</v>
      </c>
      <c r="K39" s="12">
        <f>K36*(17-K37)</f>
        <v>362.7</v>
      </c>
      <c r="L39" s="12">
        <f>L36*(17-L37)</f>
        <v>375</v>
      </c>
      <c r="M39" s="12">
        <f>M36*(17-M37)</f>
        <v>554.9</v>
      </c>
      <c r="N39" s="155">
        <f>SUM(J39:M39)</f>
        <v>1336.6</v>
      </c>
      <c r="O39" s="156">
        <f>O36*(17-O37)</f>
        <v>3227.6000000000004</v>
      </c>
      <c r="P39" s="162">
        <f>P36*(17-P37)</f>
        <v>3227.6000000000004</v>
      </c>
    </row>
    <row r="40" spans="2:16" ht="19.149999999999999" customHeight="1">
      <c r="B40" s="149" t="s">
        <v>214</v>
      </c>
      <c r="C40" s="17">
        <f t="shared" ref="C40:H40" si="14">C36*(18-C37)</f>
        <v>638.6</v>
      </c>
      <c r="D40" s="16">
        <f t="shared" si="14"/>
        <v>607.6</v>
      </c>
      <c r="E40" s="16">
        <f t="shared" si="14"/>
        <v>427.8</v>
      </c>
      <c r="F40" s="16">
        <f t="shared" si="14"/>
        <v>287</v>
      </c>
      <c r="G40" s="16">
        <f t="shared" si="14"/>
        <v>55</v>
      </c>
      <c r="H40" s="16">
        <f t="shared" si="14"/>
        <v>0</v>
      </c>
      <c r="I40" s="155">
        <f>SUM(C40:G40)</f>
        <v>2016</v>
      </c>
      <c r="J40" s="16">
        <f>J36*(18-J37)</f>
        <v>54</v>
      </c>
      <c r="K40" s="16">
        <f>K36*(18-K37)</f>
        <v>393.7</v>
      </c>
      <c r="L40" s="16">
        <f>L36*(18-L37)</f>
        <v>405</v>
      </c>
      <c r="M40" s="16">
        <f>M36*(18-M37)</f>
        <v>585.9</v>
      </c>
      <c r="N40" s="155">
        <f>SUM(J40:M40)</f>
        <v>1438.6</v>
      </c>
      <c r="O40" s="157">
        <f>O36*(18-O37)</f>
        <v>3454.6000000000004</v>
      </c>
      <c r="P40" s="163">
        <f>P36*(18-P37)</f>
        <v>3454.6000000000004</v>
      </c>
    </row>
    <row r="41" spans="2:16" ht="19.149999999999999" customHeight="1" thickBot="1">
      <c r="B41" s="407" t="s">
        <v>215</v>
      </c>
      <c r="C41" s="21">
        <f t="shared" ref="C41:H41" si="15">C36*(19-C37)</f>
        <v>669.6</v>
      </c>
      <c r="D41" s="20">
        <f t="shared" si="15"/>
        <v>635.6</v>
      </c>
      <c r="E41" s="20">
        <f t="shared" si="15"/>
        <v>458.8</v>
      </c>
      <c r="F41" s="20">
        <f t="shared" si="15"/>
        <v>312</v>
      </c>
      <c r="G41" s="20">
        <f t="shared" si="15"/>
        <v>65</v>
      </c>
      <c r="H41" s="20">
        <f t="shared" si="15"/>
        <v>0</v>
      </c>
      <c r="I41" s="164">
        <f>SUM(C41:G41)</f>
        <v>2141</v>
      </c>
      <c r="J41" s="20">
        <f>J36*(19-J37)</f>
        <v>64</v>
      </c>
      <c r="K41" s="20">
        <f>K36*(19-K37)</f>
        <v>424.7</v>
      </c>
      <c r="L41" s="20">
        <f>L36*(19-L37)</f>
        <v>435</v>
      </c>
      <c r="M41" s="20">
        <f>M36*(19-M37)</f>
        <v>616.9</v>
      </c>
      <c r="N41" s="164">
        <f>SUM(J41:M41)</f>
        <v>1540.6</v>
      </c>
      <c r="O41" s="165">
        <f>O36*(19-O37)</f>
        <v>3681.6000000000004</v>
      </c>
      <c r="P41" s="166">
        <f>P36*(19-P37)</f>
        <v>3681.6000000000004</v>
      </c>
    </row>
    <row r="42" spans="2:16" ht="19.149999999999999" customHeight="1" thickBot="1">
      <c r="B42" s="24"/>
      <c r="C42" s="25"/>
      <c r="D42" s="25"/>
      <c r="E42" s="25"/>
      <c r="F42" s="25"/>
      <c r="G42" s="25"/>
      <c r="H42" s="25"/>
      <c r="I42" s="26"/>
      <c r="J42" s="25"/>
      <c r="K42" s="25"/>
      <c r="L42" s="25"/>
      <c r="M42" s="25"/>
      <c r="N42" s="26"/>
      <c r="O42" s="27"/>
      <c r="P42" s="27"/>
    </row>
    <row r="43" spans="2:16" ht="31.5" customHeight="1" thickBot="1">
      <c r="B43" s="473" t="s">
        <v>219</v>
      </c>
      <c r="C43" s="474"/>
      <c r="D43" s="474"/>
      <c r="E43" s="474"/>
      <c r="F43" s="474"/>
      <c r="G43" s="474"/>
      <c r="H43" s="474"/>
      <c r="I43" s="474"/>
      <c r="J43" s="474"/>
      <c r="K43" s="474"/>
      <c r="L43" s="470" t="s">
        <v>221</v>
      </c>
      <c r="M43" s="471"/>
      <c r="N43" s="471"/>
      <c r="O43" s="471"/>
      <c r="P43" s="472"/>
    </row>
    <row r="44" spans="2:16" ht="18" customHeight="1">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6" ht="20.100000000000001" customHeight="1" thickBot="1">
      <c r="B45" s="466"/>
      <c r="C45" s="462"/>
      <c r="D45" s="462"/>
      <c r="E45" s="462"/>
      <c r="F45" s="462"/>
      <c r="G45" s="462"/>
      <c r="H45" s="462"/>
      <c r="I45" s="462"/>
      <c r="J45" s="462"/>
      <c r="K45" s="462"/>
      <c r="L45" s="462"/>
      <c r="M45" s="462"/>
      <c r="N45" s="462"/>
      <c r="O45" s="145" t="s">
        <v>209</v>
      </c>
      <c r="P45" s="30" t="s">
        <v>210</v>
      </c>
    </row>
    <row r="46" spans="2:16" ht="20.100000000000001" customHeight="1">
      <c r="B46" s="148" t="s">
        <v>211</v>
      </c>
      <c r="C46" s="146">
        <v>31</v>
      </c>
      <c r="D46" s="8">
        <v>29</v>
      </c>
      <c r="E46" s="8">
        <v>31</v>
      </c>
      <c r="F46" s="8">
        <v>30</v>
      </c>
      <c r="G46" s="8">
        <v>15</v>
      </c>
      <c r="H46" s="8">
        <v>0</v>
      </c>
      <c r="I46" s="168">
        <f>SUM(C46:G46)</f>
        <v>136</v>
      </c>
      <c r="J46" s="8">
        <v>10</v>
      </c>
      <c r="K46" s="8">
        <v>31</v>
      </c>
      <c r="L46" s="8">
        <v>30</v>
      </c>
      <c r="M46" s="8">
        <v>31</v>
      </c>
      <c r="N46" s="168">
        <f>SUM(J46:M46)</f>
        <v>102</v>
      </c>
      <c r="O46" s="167">
        <f>SUM(C46:H46,J46:M46)</f>
        <v>238</v>
      </c>
      <c r="P46" s="169">
        <f>I46+N46</f>
        <v>238</v>
      </c>
    </row>
    <row r="47" spans="2:16" ht="20.100000000000001" customHeight="1">
      <c r="B47" s="149" t="s">
        <v>485</v>
      </c>
      <c r="C47" s="147">
        <v>-3.6</v>
      </c>
      <c r="D47" s="10">
        <v>0.6</v>
      </c>
      <c r="E47" s="10">
        <v>2.7</v>
      </c>
      <c r="F47" s="10">
        <v>8.9</v>
      </c>
      <c r="G47" s="10">
        <v>9.5</v>
      </c>
      <c r="H47" s="10">
        <v>0</v>
      </c>
      <c r="I47" s="153">
        <f>(C46*C47+D46*D47+E46*E47+F46*F47+G46*G47)/I46</f>
        <v>2.9338235294117645</v>
      </c>
      <c r="J47" s="10">
        <v>10.1</v>
      </c>
      <c r="K47" s="95">
        <v>9.1999999999999993</v>
      </c>
      <c r="L47" s="95">
        <v>2.8</v>
      </c>
      <c r="M47" s="95">
        <v>-1.3</v>
      </c>
      <c r="N47" s="153">
        <f>(J46*J47+K46*K47+L46*L47+M46*M47)/N46</f>
        <v>4.2147058823529413</v>
      </c>
      <c r="O47" s="154">
        <f>(C47*C46+D47*D46+E47*E46+F47*F46+G47*G46+H47*H46+J47*J46+K47*K46+L47*L46+M47*M46)/O46</f>
        <v>3.482773109243698</v>
      </c>
      <c r="P47" s="161">
        <f>(I47*I46+N47*N46)/P46</f>
        <v>3.482773109243698</v>
      </c>
    </row>
    <row r="48" spans="2:16" ht="20.100000000000001" customHeight="1">
      <c r="B48" s="149" t="s">
        <v>212</v>
      </c>
      <c r="C48" s="13">
        <f t="shared" ref="C48:H48" si="16">C46*(13-C47)</f>
        <v>514.6</v>
      </c>
      <c r="D48" s="12">
        <f t="shared" si="16"/>
        <v>359.6</v>
      </c>
      <c r="E48" s="12">
        <f t="shared" si="16"/>
        <v>319.3</v>
      </c>
      <c r="F48" s="12">
        <f t="shared" si="16"/>
        <v>122.99999999999999</v>
      </c>
      <c r="G48" s="12">
        <f t="shared" si="16"/>
        <v>52.5</v>
      </c>
      <c r="H48" s="12">
        <f t="shared" si="16"/>
        <v>0</v>
      </c>
      <c r="I48" s="155">
        <f>SUM(C48:G48)</f>
        <v>1369</v>
      </c>
      <c r="J48" s="12">
        <f>J46*(13-J47)</f>
        <v>29.000000000000004</v>
      </c>
      <c r="K48" s="12">
        <f>K46*(13-K47)</f>
        <v>117.80000000000003</v>
      </c>
      <c r="L48" s="12">
        <f>L46*(13-L47)</f>
        <v>306</v>
      </c>
      <c r="M48" s="12">
        <f>M46*(13-M47)</f>
        <v>443.3</v>
      </c>
      <c r="N48" s="155">
        <f>SUM(J48:M48)</f>
        <v>896.10000000000014</v>
      </c>
      <c r="O48" s="156">
        <f>O46*(13-O47)</f>
        <v>2265.1</v>
      </c>
      <c r="P48" s="162">
        <f>P46*(13-P47)</f>
        <v>2265.1</v>
      </c>
    </row>
    <row r="49" spans="2:17" ht="20.100000000000001" customHeight="1">
      <c r="B49" s="149" t="s">
        <v>213</v>
      </c>
      <c r="C49" s="13">
        <f t="shared" ref="C49:H49" si="17">C46*(17-C47)</f>
        <v>638.6</v>
      </c>
      <c r="D49" s="12">
        <f t="shared" si="17"/>
        <v>475.59999999999997</v>
      </c>
      <c r="E49" s="12">
        <f t="shared" si="17"/>
        <v>443.3</v>
      </c>
      <c r="F49" s="12">
        <f t="shared" si="17"/>
        <v>243</v>
      </c>
      <c r="G49" s="12">
        <f t="shared" si="17"/>
        <v>112.5</v>
      </c>
      <c r="H49" s="12">
        <f t="shared" si="17"/>
        <v>0</v>
      </c>
      <c r="I49" s="155">
        <f>SUM(C49:G49)</f>
        <v>1913</v>
      </c>
      <c r="J49" s="12">
        <f>J46*(17-J47)</f>
        <v>69</v>
      </c>
      <c r="K49" s="12">
        <f>K46*(17-K47)</f>
        <v>241.8</v>
      </c>
      <c r="L49" s="12">
        <f>L46*(17-L47)</f>
        <v>426</v>
      </c>
      <c r="M49" s="12">
        <f>M46*(17-M47)</f>
        <v>567.30000000000007</v>
      </c>
      <c r="N49" s="155">
        <f>SUM(J49:M49)</f>
        <v>1304.0999999999999</v>
      </c>
      <c r="O49" s="156">
        <f>O46*(17-O47)</f>
        <v>3217.1</v>
      </c>
      <c r="P49" s="162">
        <f>P46*(17-P47)</f>
        <v>3217.1</v>
      </c>
      <c r="Q49" s="28"/>
    </row>
    <row r="50" spans="2:17" ht="20.100000000000001" customHeight="1">
      <c r="B50" s="149" t="s">
        <v>214</v>
      </c>
      <c r="C50" s="17">
        <f t="shared" ref="C50:H50" si="18">C46*(18-C47)</f>
        <v>669.6</v>
      </c>
      <c r="D50" s="16">
        <f t="shared" si="18"/>
        <v>504.59999999999997</v>
      </c>
      <c r="E50" s="16">
        <f t="shared" si="18"/>
        <v>474.3</v>
      </c>
      <c r="F50" s="16">
        <f t="shared" si="18"/>
        <v>273</v>
      </c>
      <c r="G50" s="16">
        <f t="shared" si="18"/>
        <v>127.5</v>
      </c>
      <c r="H50" s="16">
        <f t="shared" si="18"/>
        <v>0</v>
      </c>
      <c r="I50" s="155">
        <f>SUM(C50:G50)</f>
        <v>2049</v>
      </c>
      <c r="J50" s="16">
        <f>J46*(18-J47)</f>
        <v>79</v>
      </c>
      <c r="K50" s="16">
        <f>K46*(18-K47)</f>
        <v>272.8</v>
      </c>
      <c r="L50" s="16">
        <f>L46*(18-L47)</f>
        <v>456</v>
      </c>
      <c r="M50" s="16">
        <f>M46*(18-M47)</f>
        <v>598.30000000000007</v>
      </c>
      <c r="N50" s="155">
        <f>SUM(J50:M50)</f>
        <v>1406.1</v>
      </c>
      <c r="O50" s="157">
        <f>O46*(18-O47)</f>
        <v>3455.1</v>
      </c>
      <c r="P50" s="163">
        <f>P46*(18-P47)</f>
        <v>3455.1</v>
      </c>
      <c r="Q50" s="28"/>
    </row>
    <row r="51" spans="2:17" ht="20.100000000000001" customHeight="1" thickBot="1">
      <c r="B51" s="407" t="s">
        <v>215</v>
      </c>
      <c r="C51" s="21">
        <f t="shared" ref="C51:H51" si="19">C46*(19-C47)</f>
        <v>700.6</v>
      </c>
      <c r="D51" s="20">
        <f t="shared" si="19"/>
        <v>533.59999999999991</v>
      </c>
      <c r="E51" s="20">
        <f t="shared" si="19"/>
        <v>505.3</v>
      </c>
      <c r="F51" s="20">
        <f t="shared" si="19"/>
        <v>303</v>
      </c>
      <c r="G51" s="20">
        <f t="shared" si="19"/>
        <v>142.5</v>
      </c>
      <c r="H51" s="20">
        <f t="shared" si="19"/>
        <v>0</v>
      </c>
      <c r="I51" s="164">
        <f>SUM(C51:G51)</f>
        <v>2185</v>
      </c>
      <c r="J51" s="20">
        <f>J46*(19-J47)</f>
        <v>89</v>
      </c>
      <c r="K51" s="20">
        <f>K46*(19-K47)</f>
        <v>303.8</v>
      </c>
      <c r="L51" s="20">
        <f>L46*(19-L47)</f>
        <v>486</v>
      </c>
      <c r="M51" s="20">
        <f>M46*(19-M47)</f>
        <v>629.30000000000007</v>
      </c>
      <c r="N51" s="164">
        <f>SUM(J51:M51)</f>
        <v>1508.1</v>
      </c>
      <c r="O51" s="165">
        <f>O46*(19-O47)</f>
        <v>3693.1</v>
      </c>
      <c r="P51" s="166">
        <f>P46*(19-P47)</f>
        <v>3693.1</v>
      </c>
      <c r="Q51" s="28"/>
    </row>
    <row r="52" spans="2:17" ht="20.100000000000001" customHeight="1" thickBot="1">
      <c r="Q52" s="28"/>
    </row>
    <row r="53" spans="2:17" ht="24" thickBot="1">
      <c r="B53" s="473" t="s">
        <v>219</v>
      </c>
      <c r="C53" s="474"/>
      <c r="D53" s="474"/>
      <c r="E53" s="474"/>
      <c r="F53" s="474"/>
      <c r="G53" s="474"/>
      <c r="H53" s="474"/>
      <c r="I53" s="474"/>
      <c r="J53" s="474"/>
      <c r="K53" s="474"/>
      <c r="L53" s="470" t="s">
        <v>222</v>
      </c>
      <c r="M53" s="471"/>
      <c r="N53" s="471"/>
      <c r="O53" s="471"/>
      <c r="P53" s="472"/>
    </row>
    <row r="54" spans="2:17"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7" s="29" customFormat="1" ht="20.100000000000001" customHeight="1" thickBot="1">
      <c r="B55" s="466"/>
      <c r="C55" s="462"/>
      <c r="D55" s="462"/>
      <c r="E55" s="462"/>
      <c r="F55" s="462"/>
      <c r="G55" s="462"/>
      <c r="H55" s="462"/>
      <c r="I55" s="462"/>
      <c r="J55" s="462"/>
      <c r="K55" s="462"/>
      <c r="L55" s="462"/>
      <c r="M55" s="462"/>
      <c r="N55" s="462"/>
      <c r="O55" s="145" t="s">
        <v>209</v>
      </c>
      <c r="P55" s="30" t="s">
        <v>210</v>
      </c>
    </row>
    <row r="56" spans="2:17" s="29" customFormat="1" ht="20.100000000000001" customHeight="1">
      <c r="B56" s="148" t="s">
        <v>211</v>
      </c>
      <c r="C56" s="146">
        <v>31</v>
      </c>
      <c r="D56" s="8">
        <v>28</v>
      </c>
      <c r="E56" s="8">
        <v>31</v>
      </c>
      <c r="F56" s="8">
        <v>30</v>
      </c>
      <c r="G56" s="8">
        <v>15</v>
      </c>
      <c r="H56" s="8">
        <v>5</v>
      </c>
      <c r="I56" s="168">
        <f>SUM(C56:G56)</f>
        <v>135</v>
      </c>
      <c r="J56" s="8">
        <v>10</v>
      </c>
      <c r="K56" s="8">
        <v>31</v>
      </c>
      <c r="L56" s="8">
        <v>30</v>
      </c>
      <c r="M56" s="8">
        <v>31</v>
      </c>
      <c r="N56" s="168">
        <f>SUM(J56:M56)</f>
        <v>102</v>
      </c>
      <c r="O56" s="167">
        <f>SUM(C56:H56,J56:M56)</f>
        <v>242</v>
      </c>
      <c r="P56" s="169">
        <f>I56+N56</f>
        <v>237</v>
      </c>
    </row>
    <row r="57" spans="2:17" ht="19.5" customHeight="1">
      <c r="B57" s="149" t="s">
        <v>485</v>
      </c>
      <c r="C57" s="147">
        <v>-0.5</v>
      </c>
      <c r="D57" s="10">
        <v>-4.3</v>
      </c>
      <c r="E57" s="10">
        <v>1.1000000000000001</v>
      </c>
      <c r="F57" s="10">
        <v>9.4</v>
      </c>
      <c r="G57" s="10">
        <v>8.6</v>
      </c>
      <c r="H57" s="10">
        <v>9.8000000000000007</v>
      </c>
      <c r="I57" s="153">
        <f>(C56*C57+D56*D57+E56*E57+F56*F57+G56*G57)/I56</f>
        <v>2.2903703703703706</v>
      </c>
      <c r="J57" s="10">
        <v>10.6</v>
      </c>
      <c r="K57" s="95">
        <v>9.5</v>
      </c>
      <c r="L57" s="95">
        <v>1.4</v>
      </c>
      <c r="M57" s="95">
        <v>-1.1000000000000001</v>
      </c>
      <c r="N57" s="153">
        <f>(J56*J57+K56*K57+L56*L57+M56*M57)/N56</f>
        <v>4.003921568627451</v>
      </c>
      <c r="O57" s="154">
        <f>(C57*C56+D57*D56+E57*E56+F57*F56+G57*G56+H57*H56+J57*J56+K57*K56+L57*L56+M57*M56)/O56</f>
        <v>3.1677685950413226</v>
      </c>
      <c r="P57" s="161">
        <f>(I57*I56+N57*N56)/P56</f>
        <v>3.0278481012658229</v>
      </c>
    </row>
    <row r="58" spans="2:17" ht="19.5" customHeight="1">
      <c r="B58" s="149" t="s">
        <v>212</v>
      </c>
      <c r="C58" s="13">
        <f t="shared" ref="C58:H58" si="20">C56*(13-C57)</f>
        <v>418.5</v>
      </c>
      <c r="D58" s="12">
        <f t="shared" si="20"/>
        <v>484.40000000000003</v>
      </c>
      <c r="E58" s="12">
        <f t="shared" si="20"/>
        <v>368.90000000000003</v>
      </c>
      <c r="F58" s="12">
        <f t="shared" si="20"/>
        <v>107.99999999999999</v>
      </c>
      <c r="G58" s="12">
        <f t="shared" si="20"/>
        <v>66</v>
      </c>
      <c r="H58" s="12">
        <f t="shared" si="20"/>
        <v>15.999999999999996</v>
      </c>
      <c r="I58" s="155">
        <f>SUM(C58:G58)</f>
        <v>1445.8000000000002</v>
      </c>
      <c r="J58" s="12">
        <f>J56*(13-J57)</f>
        <v>24.000000000000004</v>
      </c>
      <c r="K58" s="12">
        <f>K56*(13-K57)</f>
        <v>108.5</v>
      </c>
      <c r="L58" s="12">
        <f>L56*(13-L57)</f>
        <v>348</v>
      </c>
      <c r="M58" s="12">
        <f>M56*(13-M57)</f>
        <v>437.09999999999997</v>
      </c>
      <c r="N58" s="155">
        <f>SUM(J58:M58)</f>
        <v>917.59999999999991</v>
      </c>
      <c r="O58" s="156">
        <f>O56*(13-O57)</f>
        <v>2379.3999999999996</v>
      </c>
      <c r="P58" s="162">
        <f>P56*(13-P57)</f>
        <v>2363.4</v>
      </c>
    </row>
    <row r="59" spans="2:17" ht="19.5" customHeight="1">
      <c r="B59" s="149" t="s">
        <v>213</v>
      </c>
      <c r="C59" s="13">
        <f t="shared" ref="C59:H59" si="21">C56*(17-C57)</f>
        <v>542.5</v>
      </c>
      <c r="D59" s="12">
        <f t="shared" si="21"/>
        <v>596.4</v>
      </c>
      <c r="E59" s="12">
        <f t="shared" si="21"/>
        <v>492.90000000000003</v>
      </c>
      <c r="F59" s="12">
        <f t="shared" si="21"/>
        <v>228</v>
      </c>
      <c r="G59" s="12">
        <f t="shared" si="21"/>
        <v>126</v>
      </c>
      <c r="H59" s="12">
        <f t="shared" si="21"/>
        <v>36</v>
      </c>
      <c r="I59" s="155">
        <f>SUM(C59:G59)</f>
        <v>1985.8000000000002</v>
      </c>
      <c r="J59" s="12">
        <f>J56*(17-J57)</f>
        <v>64</v>
      </c>
      <c r="K59" s="12">
        <f>K56*(17-K57)</f>
        <v>232.5</v>
      </c>
      <c r="L59" s="12">
        <f>L56*(17-L57)</f>
        <v>468</v>
      </c>
      <c r="M59" s="12">
        <f>M56*(17-M57)</f>
        <v>561.1</v>
      </c>
      <c r="N59" s="155">
        <f>SUM(J59:M59)</f>
        <v>1325.6</v>
      </c>
      <c r="O59" s="156">
        <f>O56*(17-O57)</f>
        <v>3347.3999999999996</v>
      </c>
      <c r="P59" s="162">
        <f>P56*(17-P57)</f>
        <v>3311.4</v>
      </c>
    </row>
    <row r="60" spans="2:17" ht="19.5" customHeight="1">
      <c r="B60" s="149" t="s">
        <v>214</v>
      </c>
      <c r="C60" s="17">
        <f t="shared" ref="C60:H60" si="22">C56*(18-C57)</f>
        <v>573.5</v>
      </c>
      <c r="D60" s="16">
        <f t="shared" si="22"/>
        <v>624.4</v>
      </c>
      <c r="E60" s="16">
        <f t="shared" si="22"/>
        <v>523.9</v>
      </c>
      <c r="F60" s="16">
        <f t="shared" si="22"/>
        <v>258</v>
      </c>
      <c r="G60" s="16">
        <f t="shared" si="22"/>
        <v>141</v>
      </c>
      <c r="H60" s="16">
        <f t="shared" si="22"/>
        <v>41</v>
      </c>
      <c r="I60" s="155">
        <f>SUM(C60:G60)</f>
        <v>2120.8000000000002</v>
      </c>
      <c r="J60" s="16">
        <f>J56*(18-J57)</f>
        <v>74</v>
      </c>
      <c r="K60" s="16">
        <f>K56*(18-K57)</f>
        <v>263.5</v>
      </c>
      <c r="L60" s="16">
        <f>L56*(18-L57)</f>
        <v>498.00000000000006</v>
      </c>
      <c r="M60" s="16">
        <f>M56*(18-M57)</f>
        <v>592.1</v>
      </c>
      <c r="N60" s="155">
        <f>SUM(J60:M60)</f>
        <v>1427.6</v>
      </c>
      <c r="O60" s="157">
        <f>O56*(18-O57)</f>
        <v>3589.3999999999996</v>
      </c>
      <c r="P60" s="163">
        <f>P56*(18-P57)</f>
        <v>3548.4</v>
      </c>
    </row>
    <row r="61" spans="2:17" ht="20.25" thickBot="1">
      <c r="B61" s="407" t="s">
        <v>215</v>
      </c>
      <c r="C61" s="21">
        <f t="shared" ref="C61:H61" si="23">C56*(19-C57)</f>
        <v>604.5</v>
      </c>
      <c r="D61" s="20">
        <f t="shared" si="23"/>
        <v>652.4</v>
      </c>
      <c r="E61" s="20">
        <f t="shared" si="23"/>
        <v>554.9</v>
      </c>
      <c r="F61" s="20">
        <f t="shared" si="23"/>
        <v>288</v>
      </c>
      <c r="G61" s="20">
        <f t="shared" si="23"/>
        <v>156</v>
      </c>
      <c r="H61" s="20">
        <f t="shared" si="23"/>
        <v>46</v>
      </c>
      <c r="I61" s="164">
        <f>SUM(C61:G61)</f>
        <v>2255.8000000000002</v>
      </c>
      <c r="J61" s="20">
        <f>J56*(19-J57)</f>
        <v>84</v>
      </c>
      <c r="K61" s="20">
        <f>K56*(19-K57)</f>
        <v>294.5</v>
      </c>
      <c r="L61" s="20">
        <f>L56*(19-L57)</f>
        <v>528</v>
      </c>
      <c r="M61" s="20">
        <f>M56*(19-M57)</f>
        <v>623.1</v>
      </c>
      <c r="N61" s="164">
        <f>SUM(J61:M61)</f>
        <v>1529.6</v>
      </c>
      <c r="O61" s="165">
        <f>O56*(19-O57)</f>
        <v>3831.3999999999996</v>
      </c>
      <c r="P61" s="166">
        <f>P56*(19-P57)</f>
        <v>3785.4</v>
      </c>
    </row>
    <row r="62" spans="2:17" ht="15.75" thickBot="1"/>
    <row r="63" spans="2:17" ht="24" thickBot="1">
      <c r="B63" s="473" t="s">
        <v>219</v>
      </c>
      <c r="C63" s="474"/>
      <c r="D63" s="474"/>
      <c r="E63" s="474"/>
      <c r="F63" s="474"/>
      <c r="G63" s="474"/>
      <c r="H63" s="474"/>
      <c r="I63" s="474"/>
      <c r="J63" s="474"/>
      <c r="K63" s="474"/>
      <c r="L63" s="470" t="s">
        <v>223</v>
      </c>
      <c r="M63" s="471"/>
      <c r="N63" s="471"/>
      <c r="O63" s="471"/>
      <c r="P63" s="472"/>
    </row>
    <row r="64" spans="2:17"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c r="B66" s="148" t="s">
        <v>211</v>
      </c>
      <c r="C66" s="146">
        <v>31</v>
      </c>
      <c r="D66" s="8">
        <v>28</v>
      </c>
      <c r="E66" s="8">
        <v>31</v>
      </c>
      <c r="F66" s="8">
        <v>30</v>
      </c>
      <c r="G66" s="8">
        <v>16</v>
      </c>
      <c r="H66" s="8">
        <v>10</v>
      </c>
      <c r="I66" s="168">
        <f>SUM(C66:G66)</f>
        <v>136</v>
      </c>
      <c r="J66" s="8"/>
      <c r="K66" s="8">
        <v>31</v>
      </c>
      <c r="L66" s="8">
        <v>30</v>
      </c>
      <c r="M66" s="8">
        <v>31</v>
      </c>
      <c r="N66" s="168">
        <f>SUM(J66:M66)</f>
        <v>92</v>
      </c>
      <c r="O66" s="167">
        <f>SUM(C66:H66,J66:M66)</f>
        <v>238</v>
      </c>
      <c r="P66" s="169">
        <f>I66+N66</f>
        <v>228</v>
      </c>
    </row>
    <row r="67" spans="2:16" ht="19.5">
      <c r="B67" s="149" t="s">
        <v>485</v>
      </c>
      <c r="C67" s="147">
        <v>-6.2</v>
      </c>
      <c r="D67" s="10">
        <v>-3.3</v>
      </c>
      <c r="E67" s="10">
        <v>-0.1</v>
      </c>
      <c r="F67" s="10">
        <v>7.8</v>
      </c>
      <c r="G67" s="10">
        <v>11.5</v>
      </c>
      <c r="H67" s="10">
        <v>10.7</v>
      </c>
      <c r="I67" s="153">
        <f>(C66*C67+D66*D67+E66*E67+F66*F67+G66*G67)/I66</f>
        <v>0.95808823529411735</v>
      </c>
      <c r="J67" s="10"/>
      <c r="K67" s="95">
        <v>10.3</v>
      </c>
      <c r="L67" s="95">
        <v>5.4</v>
      </c>
      <c r="M67" s="95">
        <v>2.2999999999999998</v>
      </c>
      <c r="N67" s="153">
        <f>(J66*J67+K66*K67+L66*L67+M66*M67)/N66</f>
        <v>6.0065217391304353</v>
      </c>
      <c r="O67" s="154">
        <f>(C67*C66+D67*D66+E67*E66+F67*F66+G67*G66+H67*H66+J67*J66+K67*K66+L67*L66+M67*M66)/O66</f>
        <v>3.3189075630252094</v>
      </c>
      <c r="P67" s="161">
        <f>(I67*I66+N67*N66)/P66</f>
        <v>2.9951754385964913</v>
      </c>
    </row>
    <row r="68" spans="2:16" ht="19.5">
      <c r="B68" s="149" t="s">
        <v>212</v>
      </c>
      <c r="C68" s="13">
        <f t="shared" ref="C68:H68" si="24">C66*(13-C67)</f>
        <v>595.19999999999993</v>
      </c>
      <c r="D68" s="12">
        <f t="shared" si="24"/>
        <v>456.40000000000003</v>
      </c>
      <c r="E68" s="12">
        <f t="shared" si="24"/>
        <v>406.09999999999997</v>
      </c>
      <c r="F68" s="12">
        <f t="shared" si="24"/>
        <v>156</v>
      </c>
      <c r="G68" s="12">
        <f t="shared" si="24"/>
        <v>24</v>
      </c>
      <c r="H68" s="12">
        <f t="shared" si="24"/>
        <v>23.000000000000007</v>
      </c>
      <c r="I68" s="155">
        <f>SUM(C68:G68)</f>
        <v>1637.6999999999998</v>
      </c>
      <c r="J68" s="12">
        <f>J66*(13-J67)</f>
        <v>0</v>
      </c>
      <c r="K68" s="12">
        <f>K66*(13-K67)</f>
        <v>83.699999999999974</v>
      </c>
      <c r="L68" s="12">
        <f>L66*(13-L67)</f>
        <v>228</v>
      </c>
      <c r="M68" s="12">
        <f>M66*(13-M67)</f>
        <v>331.7</v>
      </c>
      <c r="N68" s="155">
        <f>SUM(J68:M68)</f>
        <v>643.4</v>
      </c>
      <c r="O68" s="156">
        <f>O66*(13-O67)</f>
        <v>2304.1</v>
      </c>
      <c r="P68" s="162">
        <f>P66*(13-P67)</f>
        <v>2281.1000000000004</v>
      </c>
    </row>
    <row r="69" spans="2:16" ht="19.5">
      <c r="B69" s="149" t="s">
        <v>213</v>
      </c>
      <c r="C69" s="13">
        <f t="shared" ref="C69:H69" si="25">C66*(17-C67)</f>
        <v>719.19999999999993</v>
      </c>
      <c r="D69" s="12">
        <f t="shared" si="25"/>
        <v>568.4</v>
      </c>
      <c r="E69" s="12">
        <f t="shared" si="25"/>
        <v>530.1</v>
      </c>
      <c r="F69" s="12">
        <f t="shared" si="25"/>
        <v>276</v>
      </c>
      <c r="G69" s="12">
        <f t="shared" si="25"/>
        <v>88</v>
      </c>
      <c r="H69" s="12">
        <f t="shared" si="25"/>
        <v>63.000000000000007</v>
      </c>
      <c r="I69" s="155">
        <f>SUM(C69:G69)</f>
        <v>2181.6999999999998</v>
      </c>
      <c r="J69" s="12">
        <f>J66*(17-J67)</f>
        <v>0</v>
      </c>
      <c r="K69" s="12">
        <f>K66*(17-K67)</f>
        <v>207.7</v>
      </c>
      <c r="L69" s="12">
        <f>L66*(17-L67)</f>
        <v>348</v>
      </c>
      <c r="M69" s="12">
        <f>M66*(17-M67)</f>
        <v>455.7</v>
      </c>
      <c r="N69" s="155">
        <f>SUM(J69:M69)</f>
        <v>1011.4000000000001</v>
      </c>
      <c r="O69" s="156">
        <f>O66*(17-O67)</f>
        <v>3256.1</v>
      </c>
      <c r="P69" s="162">
        <f>P66*(17-P67)</f>
        <v>3193.1000000000004</v>
      </c>
    </row>
    <row r="70" spans="2:16" ht="19.5">
      <c r="B70" s="149" t="s">
        <v>214</v>
      </c>
      <c r="C70" s="17">
        <f t="shared" ref="C70:H70" si="26">C66*(18-C67)</f>
        <v>750.19999999999993</v>
      </c>
      <c r="D70" s="16">
        <f t="shared" si="26"/>
        <v>596.4</v>
      </c>
      <c r="E70" s="16">
        <f t="shared" si="26"/>
        <v>561.1</v>
      </c>
      <c r="F70" s="16">
        <f t="shared" si="26"/>
        <v>306</v>
      </c>
      <c r="G70" s="16">
        <f t="shared" si="26"/>
        <v>104</v>
      </c>
      <c r="H70" s="16">
        <f t="shared" si="26"/>
        <v>73</v>
      </c>
      <c r="I70" s="155">
        <f>SUM(C70:G70)</f>
        <v>2317.6999999999998</v>
      </c>
      <c r="J70" s="16">
        <f>J66*(18-J67)</f>
        <v>0</v>
      </c>
      <c r="K70" s="16">
        <f>K66*(18-K67)</f>
        <v>238.7</v>
      </c>
      <c r="L70" s="16">
        <f>L66*(18-L67)</f>
        <v>378</v>
      </c>
      <c r="M70" s="16">
        <f>M66*(18-M67)</f>
        <v>486.7</v>
      </c>
      <c r="N70" s="155">
        <f>SUM(J70:M70)</f>
        <v>1103.4000000000001</v>
      </c>
      <c r="O70" s="157">
        <f>O66*(18-O67)</f>
        <v>3494.1</v>
      </c>
      <c r="P70" s="163">
        <f>P66*(18-P67)</f>
        <v>3421.1000000000004</v>
      </c>
    </row>
    <row r="71" spans="2:16" ht="20.25" thickBot="1">
      <c r="B71" s="407" t="s">
        <v>215</v>
      </c>
      <c r="C71" s="21">
        <f t="shared" ref="C71:H71" si="27">C66*(19-C67)</f>
        <v>781.19999999999993</v>
      </c>
      <c r="D71" s="20">
        <f t="shared" si="27"/>
        <v>624.4</v>
      </c>
      <c r="E71" s="20">
        <f t="shared" si="27"/>
        <v>592.1</v>
      </c>
      <c r="F71" s="20">
        <f t="shared" si="27"/>
        <v>336</v>
      </c>
      <c r="G71" s="20">
        <f t="shared" si="27"/>
        <v>120</v>
      </c>
      <c r="H71" s="20">
        <f t="shared" si="27"/>
        <v>83</v>
      </c>
      <c r="I71" s="164">
        <f>SUM(C71:G71)</f>
        <v>2453.6999999999998</v>
      </c>
      <c r="J71" s="20">
        <f>J66*(19-J67)</f>
        <v>0</v>
      </c>
      <c r="K71" s="20">
        <f>K66*(19-K67)</f>
        <v>269.7</v>
      </c>
      <c r="L71" s="20">
        <f>L66*(19-L67)</f>
        <v>408</v>
      </c>
      <c r="M71" s="20">
        <f>M66*(19-M67)</f>
        <v>517.69999999999993</v>
      </c>
      <c r="N71" s="164">
        <f>SUM(J71:M71)</f>
        <v>1195.4000000000001</v>
      </c>
      <c r="O71" s="165">
        <f>O66*(19-O67)</f>
        <v>3732.1</v>
      </c>
      <c r="P71" s="166">
        <f>P66*(19-P67)</f>
        <v>3649.1000000000004</v>
      </c>
    </row>
    <row r="72" spans="2:16" ht="15.75" thickBot="1"/>
    <row r="73" spans="2:16" ht="24" thickBot="1">
      <c r="B73" s="473" t="s">
        <v>219</v>
      </c>
      <c r="C73" s="474"/>
      <c r="D73" s="474"/>
      <c r="E73" s="474"/>
      <c r="F73" s="474"/>
      <c r="G73" s="474"/>
      <c r="H73" s="474"/>
      <c r="I73" s="474"/>
      <c r="J73" s="474"/>
      <c r="K73" s="474"/>
      <c r="L73" s="470" t="s">
        <v>224</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c r="B76" s="148" t="s">
        <v>211</v>
      </c>
      <c r="C76" s="146">
        <v>31</v>
      </c>
      <c r="D76" s="8">
        <v>28</v>
      </c>
      <c r="E76" s="8">
        <v>31</v>
      </c>
      <c r="F76" s="8">
        <v>20</v>
      </c>
      <c r="G76" s="8">
        <v>15</v>
      </c>
      <c r="H76" s="8">
        <v>0</v>
      </c>
      <c r="I76" s="168">
        <f>SUM(C76:G76)</f>
        <v>125</v>
      </c>
      <c r="J76" s="8">
        <v>5</v>
      </c>
      <c r="K76" s="8">
        <v>31</v>
      </c>
      <c r="L76" s="8">
        <v>30</v>
      </c>
      <c r="M76" s="8">
        <v>31</v>
      </c>
      <c r="N76" s="168">
        <f>SUM(J76:M76)</f>
        <v>97</v>
      </c>
      <c r="O76" s="167">
        <f>SUM(C76:H76,J76:M76)</f>
        <v>222</v>
      </c>
      <c r="P76" s="169">
        <f>I76+N76</f>
        <v>222</v>
      </c>
    </row>
    <row r="77" spans="2:16" ht="19.5">
      <c r="B77" s="149" t="s">
        <v>485</v>
      </c>
      <c r="C77" s="147">
        <v>2.7</v>
      </c>
      <c r="D77" s="10">
        <v>2.7</v>
      </c>
      <c r="E77" s="10">
        <v>5.2</v>
      </c>
      <c r="F77" s="10">
        <v>9.6</v>
      </c>
      <c r="G77" s="10">
        <v>11.2</v>
      </c>
      <c r="H77" s="10">
        <v>0</v>
      </c>
      <c r="I77" s="153">
        <f>(C76*C77+D76*D77+E76*E77+F76*F77+G76*G77)/I76</f>
        <v>5.444</v>
      </c>
      <c r="J77" s="10">
        <v>12.5</v>
      </c>
      <c r="K77" s="95">
        <v>7.4</v>
      </c>
      <c r="L77" s="95">
        <v>0.5</v>
      </c>
      <c r="M77" s="95">
        <v>-1.3</v>
      </c>
      <c r="N77" s="153">
        <f>(J76*J77+K76*K77+L76*L77+M76*M77)/N76</f>
        <v>2.7484536082474222</v>
      </c>
      <c r="O77" s="154">
        <f>(C77*C76+D77*D76+E77*E76+F77*F76+G77*G76+H77*H76+J77*J76+K77*K76+L77*L76+M77*M76)/O76</f>
        <v>4.2662162162162165</v>
      </c>
      <c r="P77" s="161">
        <f>(I77*I76+N77*N76)/P76</f>
        <v>4.2662162162162156</v>
      </c>
    </row>
    <row r="78" spans="2:16" ht="19.5">
      <c r="B78" s="149" t="s">
        <v>212</v>
      </c>
      <c r="C78" s="13">
        <f t="shared" ref="C78:H78" si="28">C76*(13-C77)</f>
        <v>319.3</v>
      </c>
      <c r="D78" s="12">
        <f t="shared" si="28"/>
        <v>288.40000000000003</v>
      </c>
      <c r="E78" s="12">
        <f t="shared" si="28"/>
        <v>241.79999999999998</v>
      </c>
      <c r="F78" s="12">
        <f t="shared" si="28"/>
        <v>68</v>
      </c>
      <c r="G78" s="12">
        <f t="shared" si="28"/>
        <v>27.000000000000011</v>
      </c>
      <c r="H78" s="12">
        <f t="shared" si="28"/>
        <v>0</v>
      </c>
      <c r="I78" s="155">
        <f>SUM(C78:G78)</f>
        <v>944.5</v>
      </c>
      <c r="J78" s="12">
        <f>J76*(13-J77)</f>
        <v>2.5</v>
      </c>
      <c r="K78" s="12">
        <f>K76*(13-K77)</f>
        <v>173.6</v>
      </c>
      <c r="L78" s="12">
        <f>L76*(13-L77)</f>
        <v>375</v>
      </c>
      <c r="M78" s="12">
        <f>M76*(13-M77)</f>
        <v>443.3</v>
      </c>
      <c r="N78" s="155">
        <f>SUM(J78:M78)</f>
        <v>994.40000000000009</v>
      </c>
      <c r="O78" s="156">
        <f>O76*(13-O77)</f>
        <v>1938.8999999999999</v>
      </c>
      <c r="P78" s="162">
        <f>P76*(13-P77)</f>
        <v>1938.9000000000003</v>
      </c>
    </row>
    <row r="79" spans="2:16" ht="19.5">
      <c r="B79" s="149" t="s">
        <v>213</v>
      </c>
      <c r="C79" s="13">
        <f t="shared" ref="C79:H79" si="29">C76*(17-C77)</f>
        <v>443.3</v>
      </c>
      <c r="D79" s="12">
        <f t="shared" si="29"/>
        <v>400.40000000000003</v>
      </c>
      <c r="E79" s="12">
        <f t="shared" si="29"/>
        <v>365.8</v>
      </c>
      <c r="F79" s="12">
        <f t="shared" si="29"/>
        <v>148</v>
      </c>
      <c r="G79" s="12">
        <f t="shared" si="29"/>
        <v>87.000000000000014</v>
      </c>
      <c r="H79" s="12">
        <f t="shared" si="29"/>
        <v>0</v>
      </c>
      <c r="I79" s="155">
        <f>SUM(C79:G79)</f>
        <v>1444.5</v>
      </c>
      <c r="J79" s="12">
        <f>J76*(17-J77)</f>
        <v>22.5</v>
      </c>
      <c r="K79" s="12">
        <f>K76*(17-K77)</f>
        <v>297.59999999999997</v>
      </c>
      <c r="L79" s="12">
        <f>L76*(17-L77)</f>
        <v>495</v>
      </c>
      <c r="M79" s="12">
        <f>M76*(17-M77)</f>
        <v>567.30000000000007</v>
      </c>
      <c r="N79" s="155">
        <f>SUM(J79:M79)</f>
        <v>1382.4</v>
      </c>
      <c r="O79" s="156">
        <f>O76*(17-O77)</f>
        <v>2826.9</v>
      </c>
      <c r="P79" s="162">
        <f>P76*(17-P77)</f>
        <v>2826.9000000000005</v>
      </c>
    </row>
    <row r="80" spans="2:16" ht="19.5">
      <c r="B80" s="149" t="s">
        <v>214</v>
      </c>
      <c r="C80" s="17">
        <f t="shared" ref="C80:H80" si="30">C76*(18-C77)</f>
        <v>474.3</v>
      </c>
      <c r="D80" s="16">
        <f t="shared" si="30"/>
        <v>428.40000000000003</v>
      </c>
      <c r="E80" s="16">
        <f t="shared" si="30"/>
        <v>396.8</v>
      </c>
      <c r="F80" s="16">
        <f t="shared" si="30"/>
        <v>168</v>
      </c>
      <c r="G80" s="16">
        <f t="shared" si="30"/>
        <v>102.00000000000001</v>
      </c>
      <c r="H80" s="16">
        <f t="shared" si="30"/>
        <v>0</v>
      </c>
      <c r="I80" s="155">
        <f>SUM(C80:G80)</f>
        <v>1569.5</v>
      </c>
      <c r="J80" s="16">
        <f>J76*(18-J77)</f>
        <v>27.5</v>
      </c>
      <c r="K80" s="16">
        <f>K76*(18-K77)</f>
        <v>328.59999999999997</v>
      </c>
      <c r="L80" s="16">
        <f>L76*(18-L77)</f>
        <v>525</v>
      </c>
      <c r="M80" s="16">
        <f>M76*(18-M77)</f>
        <v>598.30000000000007</v>
      </c>
      <c r="N80" s="155">
        <f>SUM(J80:M80)</f>
        <v>1479.4</v>
      </c>
      <c r="O80" s="157">
        <f>O76*(18-O77)</f>
        <v>3048.9</v>
      </c>
      <c r="P80" s="163">
        <f>P76*(18-P77)</f>
        <v>3048.9000000000005</v>
      </c>
    </row>
    <row r="81" spans="2:16" ht="20.25" thickBot="1">
      <c r="B81" s="407" t="s">
        <v>215</v>
      </c>
      <c r="C81" s="21">
        <f t="shared" ref="C81:H81" si="31">C76*(19-C77)</f>
        <v>505.3</v>
      </c>
      <c r="D81" s="20">
        <f t="shared" si="31"/>
        <v>456.40000000000003</v>
      </c>
      <c r="E81" s="20">
        <f t="shared" si="31"/>
        <v>427.8</v>
      </c>
      <c r="F81" s="20">
        <f t="shared" si="31"/>
        <v>188</v>
      </c>
      <c r="G81" s="20">
        <f t="shared" si="31"/>
        <v>117.00000000000001</v>
      </c>
      <c r="H81" s="20">
        <f t="shared" si="31"/>
        <v>0</v>
      </c>
      <c r="I81" s="164">
        <f>SUM(C81:G81)</f>
        <v>1694.5</v>
      </c>
      <c r="J81" s="20">
        <f>J76*(19-J77)</f>
        <v>32.5</v>
      </c>
      <c r="K81" s="20">
        <f>K76*(19-K77)</f>
        <v>359.59999999999997</v>
      </c>
      <c r="L81" s="20">
        <f>L76*(19-L77)</f>
        <v>555</v>
      </c>
      <c r="M81" s="20">
        <f>M76*(19-M77)</f>
        <v>629.30000000000007</v>
      </c>
      <c r="N81" s="164">
        <f>SUM(J81:M81)</f>
        <v>1576.4</v>
      </c>
      <c r="O81" s="165">
        <f>O76*(19-O77)</f>
        <v>3270.9</v>
      </c>
      <c r="P81" s="166">
        <f>P76*(19-P77)</f>
        <v>3270.9000000000005</v>
      </c>
    </row>
    <row r="82" spans="2:16" ht="15.75" thickBot="1"/>
    <row r="83" spans="2:16" ht="24" thickBot="1">
      <c r="B83" s="473" t="s">
        <v>219</v>
      </c>
      <c r="C83" s="474"/>
      <c r="D83" s="474"/>
      <c r="E83" s="474"/>
      <c r="F83" s="474"/>
      <c r="G83" s="474"/>
      <c r="H83" s="474"/>
      <c r="I83" s="474"/>
      <c r="J83" s="474"/>
      <c r="K83" s="474"/>
      <c r="L83" s="470" t="s">
        <v>225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c r="B86" s="148" t="s">
        <v>211</v>
      </c>
      <c r="C86" s="146">
        <v>31</v>
      </c>
      <c r="D86" s="8">
        <v>28</v>
      </c>
      <c r="E86" s="8">
        <v>31</v>
      </c>
      <c r="F86" s="8">
        <v>30</v>
      </c>
      <c r="G86" s="8">
        <v>15</v>
      </c>
      <c r="H86" s="8">
        <v>5</v>
      </c>
      <c r="I86" s="168">
        <f>SUM(C86:G86)</f>
        <v>135</v>
      </c>
      <c r="J86" s="8">
        <v>20</v>
      </c>
      <c r="K86" s="8">
        <v>31</v>
      </c>
      <c r="L86" s="8">
        <v>30</v>
      </c>
      <c r="M86" s="8">
        <v>31</v>
      </c>
      <c r="N86" s="168">
        <f>SUM(J86:M86)</f>
        <v>112</v>
      </c>
      <c r="O86" s="167">
        <f>SUM(C86:H86,J86:M86)</f>
        <v>252</v>
      </c>
      <c r="P86" s="169">
        <f>I86+N86</f>
        <v>247</v>
      </c>
    </row>
    <row r="87" spans="2:16" ht="19.5">
      <c r="B87" s="149" t="s">
        <v>485</v>
      </c>
      <c r="C87" s="147">
        <v>1.1000000000000001</v>
      </c>
      <c r="D87" s="10">
        <v>2.4</v>
      </c>
      <c r="E87" s="10">
        <v>2.7</v>
      </c>
      <c r="F87" s="10">
        <v>7.5</v>
      </c>
      <c r="G87" s="10">
        <v>11.2</v>
      </c>
      <c r="H87" s="10">
        <v>12.5</v>
      </c>
      <c r="I87" s="153">
        <f>(C86*C87+D86*D87+E86*E87+F86*F87+G86*G87)/I86</f>
        <v>4.2814814814814817</v>
      </c>
      <c r="J87" s="10">
        <v>9.1999999999999993</v>
      </c>
      <c r="K87" s="95">
        <v>8.4</v>
      </c>
      <c r="L87" s="95">
        <v>3.9</v>
      </c>
      <c r="M87" s="95">
        <v>0</v>
      </c>
      <c r="N87" s="153">
        <f>(J86*J87+K86*K87+L86*L87+M86*M87)/N86</f>
        <v>5.0125000000000011</v>
      </c>
      <c r="O87" s="154">
        <f>(C87*C86+D87*D86+E87*E86+F87*F86+G87*G86+H87*H86+J87*J86+K87*K86+L87*L86+M87*M86)/O86</f>
        <v>4.7694444444444448</v>
      </c>
      <c r="P87" s="161">
        <f>(I87*I86+N87*N86)/P86</f>
        <v>4.6129554655870448</v>
      </c>
    </row>
    <row r="88" spans="2:16" ht="19.5">
      <c r="B88" s="149" t="s">
        <v>212</v>
      </c>
      <c r="C88" s="13">
        <f t="shared" ref="C88:H88" si="32">C86*(13-C87)</f>
        <v>368.90000000000003</v>
      </c>
      <c r="D88" s="12">
        <f t="shared" si="32"/>
        <v>296.8</v>
      </c>
      <c r="E88" s="12">
        <f t="shared" si="32"/>
        <v>319.3</v>
      </c>
      <c r="F88" s="12">
        <f t="shared" si="32"/>
        <v>165</v>
      </c>
      <c r="G88" s="12">
        <f t="shared" si="32"/>
        <v>27.000000000000011</v>
      </c>
      <c r="H88" s="12">
        <f t="shared" si="32"/>
        <v>2.5</v>
      </c>
      <c r="I88" s="155">
        <f>SUM(C88:G88)</f>
        <v>1177</v>
      </c>
      <c r="J88" s="12">
        <f>J86*(13-J87)</f>
        <v>76.000000000000014</v>
      </c>
      <c r="K88" s="12">
        <f>K86*(13-K87)</f>
        <v>142.6</v>
      </c>
      <c r="L88" s="12">
        <f>L86*(13-L87)</f>
        <v>273</v>
      </c>
      <c r="M88" s="12">
        <f>M86*(13-M87)</f>
        <v>403</v>
      </c>
      <c r="N88" s="155">
        <f>SUM(J88:M88)</f>
        <v>894.6</v>
      </c>
      <c r="O88" s="156">
        <f>O86*(13-O87)</f>
        <v>2074.0999999999995</v>
      </c>
      <c r="P88" s="162">
        <f>P86*(13-P87)</f>
        <v>2071.6</v>
      </c>
    </row>
    <row r="89" spans="2:16" ht="19.5">
      <c r="B89" s="149" t="s">
        <v>213</v>
      </c>
      <c r="C89" s="13">
        <f t="shared" ref="C89:H89" si="33">C86*(17-C87)</f>
        <v>492.90000000000003</v>
      </c>
      <c r="D89" s="12">
        <f t="shared" si="33"/>
        <v>408.8</v>
      </c>
      <c r="E89" s="12">
        <f t="shared" si="33"/>
        <v>443.3</v>
      </c>
      <c r="F89" s="12">
        <f t="shared" si="33"/>
        <v>285</v>
      </c>
      <c r="G89" s="12">
        <f t="shared" si="33"/>
        <v>87.000000000000014</v>
      </c>
      <c r="H89" s="12">
        <f t="shared" si="33"/>
        <v>22.5</v>
      </c>
      <c r="I89" s="155">
        <f>SUM(C89:G89)</f>
        <v>1717</v>
      </c>
      <c r="J89" s="12">
        <f>J86*(17-J87)</f>
        <v>156</v>
      </c>
      <c r="K89" s="12">
        <f>K86*(17-K87)</f>
        <v>266.59999999999997</v>
      </c>
      <c r="L89" s="12">
        <f>L86*(17-L87)</f>
        <v>393</v>
      </c>
      <c r="M89" s="12">
        <f>M86*(17-M87)</f>
        <v>527</v>
      </c>
      <c r="N89" s="155">
        <f>SUM(J89:M89)</f>
        <v>1342.6</v>
      </c>
      <c r="O89" s="156">
        <f>O86*(17-O87)</f>
        <v>3082.0999999999995</v>
      </c>
      <c r="P89" s="162">
        <f>P86*(17-P87)</f>
        <v>3059.6</v>
      </c>
    </row>
    <row r="90" spans="2:16" ht="19.5">
      <c r="B90" s="149" t="s">
        <v>214</v>
      </c>
      <c r="C90" s="17">
        <f t="shared" ref="C90:H90" si="34">C86*(18-C87)</f>
        <v>523.9</v>
      </c>
      <c r="D90" s="16">
        <f t="shared" si="34"/>
        <v>436.8</v>
      </c>
      <c r="E90" s="16">
        <f t="shared" si="34"/>
        <v>474.3</v>
      </c>
      <c r="F90" s="16">
        <f t="shared" si="34"/>
        <v>315</v>
      </c>
      <c r="G90" s="16">
        <f t="shared" si="34"/>
        <v>102.00000000000001</v>
      </c>
      <c r="H90" s="16">
        <f t="shared" si="34"/>
        <v>27.5</v>
      </c>
      <c r="I90" s="155">
        <f>SUM(C90:G90)</f>
        <v>1852</v>
      </c>
      <c r="J90" s="16">
        <f>J86*(18-J87)</f>
        <v>176</v>
      </c>
      <c r="K90" s="16">
        <f>K86*(18-K87)</f>
        <v>297.59999999999997</v>
      </c>
      <c r="L90" s="16">
        <f>L86*(18-L87)</f>
        <v>423</v>
      </c>
      <c r="M90" s="16">
        <f>M86*(18-M87)</f>
        <v>558</v>
      </c>
      <c r="N90" s="155">
        <f>SUM(J90:M90)</f>
        <v>1454.6</v>
      </c>
      <c r="O90" s="157">
        <f>O86*(18-O87)</f>
        <v>3334.0999999999995</v>
      </c>
      <c r="P90" s="163">
        <f>P86*(18-P87)</f>
        <v>3306.6</v>
      </c>
    </row>
    <row r="91" spans="2:16" ht="20.25" thickBot="1">
      <c r="B91" s="407" t="s">
        <v>215</v>
      </c>
      <c r="C91" s="21">
        <f t="shared" ref="C91:H91" si="35">C86*(19-C87)</f>
        <v>554.9</v>
      </c>
      <c r="D91" s="20">
        <f t="shared" si="35"/>
        <v>464.80000000000007</v>
      </c>
      <c r="E91" s="20">
        <f t="shared" si="35"/>
        <v>505.3</v>
      </c>
      <c r="F91" s="20">
        <f t="shared" si="35"/>
        <v>345</v>
      </c>
      <c r="G91" s="20">
        <f t="shared" si="35"/>
        <v>117.00000000000001</v>
      </c>
      <c r="H91" s="20">
        <f t="shared" si="35"/>
        <v>32.5</v>
      </c>
      <c r="I91" s="164">
        <f>SUM(C91:G91)</f>
        <v>1987</v>
      </c>
      <c r="J91" s="20">
        <f>J86*(19-J87)</f>
        <v>196</v>
      </c>
      <c r="K91" s="20">
        <f>K86*(19-K87)</f>
        <v>328.59999999999997</v>
      </c>
      <c r="L91" s="20">
        <f>L86*(19-L87)</f>
        <v>453</v>
      </c>
      <c r="M91" s="20">
        <f>M86*(19-M87)</f>
        <v>589</v>
      </c>
      <c r="N91" s="164">
        <f>SUM(J91:M91)</f>
        <v>1566.6</v>
      </c>
      <c r="O91" s="165">
        <f>O86*(19-O87)</f>
        <v>3586.0999999999995</v>
      </c>
      <c r="P91" s="166">
        <f>P86*(19-P87)</f>
        <v>3553.6</v>
      </c>
    </row>
    <row r="92" spans="2:16" ht="15.75" thickBot="1"/>
    <row r="93" spans="2:16" ht="24" thickBot="1">
      <c r="B93" s="473" t="s">
        <v>219</v>
      </c>
      <c r="C93" s="474"/>
      <c r="D93" s="474"/>
      <c r="E93" s="474"/>
      <c r="F93" s="474"/>
      <c r="G93" s="474"/>
      <c r="H93" s="474"/>
      <c r="I93" s="474"/>
      <c r="J93" s="474"/>
      <c r="K93" s="474"/>
      <c r="L93" s="470" t="s">
        <v>226</v>
      </c>
      <c r="M93" s="471"/>
      <c r="N93" s="471"/>
      <c r="O93" s="471"/>
      <c r="P93" s="472"/>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16.5" thickBot="1">
      <c r="B95" s="466"/>
      <c r="C95" s="462"/>
      <c r="D95" s="462"/>
      <c r="E95" s="462"/>
      <c r="F95" s="462"/>
      <c r="G95" s="462"/>
      <c r="H95" s="462"/>
      <c r="I95" s="462"/>
      <c r="J95" s="462"/>
      <c r="K95" s="462"/>
      <c r="L95" s="462"/>
      <c r="M95" s="462"/>
      <c r="N95" s="462"/>
      <c r="O95" s="145" t="s">
        <v>209</v>
      </c>
      <c r="P95" s="30" t="s">
        <v>210</v>
      </c>
    </row>
    <row r="96" spans="2:16">
      <c r="B96" s="148" t="s">
        <v>211</v>
      </c>
      <c r="C96" s="146">
        <v>31</v>
      </c>
      <c r="D96" s="8">
        <v>28</v>
      </c>
      <c r="E96" s="8">
        <v>31</v>
      </c>
      <c r="F96" s="8">
        <v>15</v>
      </c>
      <c r="G96" s="8">
        <v>16</v>
      </c>
      <c r="H96" s="8">
        <v>5</v>
      </c>
      <c r="I96" s="168">
        <f>SUM(C96:G96)</f>
        <v>121</v>
      </c>
      <c r="J96" s="8">
        <v>5</v>
      </c>
      <c r="K96" s="8">
        <v>26</v>
      </c>
      <c r="L96" s="8">
        <v>30</v>
      </c>
      <c r="M96" s="8">
        <v>31</v>
      </c>
      <c r="N96" s="168">
        <f>SUM(J96:M96)</f>
        <v>92</v>
      </c>
      <c r="O96" s="167">
        <f>SUM(C96:H96,J96:M96)</f>
        <v>218</v>
      </c>
      <c r="P96" s="169">
        <f>I96+N96</f>
        <v>213</v>
      </c>
    </row>
    <row r="97" spans="2:16" ht="19.5">
      <c r="B97" s="149" t="s">
        <v>485</v>
      </c>
      <c r="C97" s="147">
        <v>-4.7</v>
      </c>
      <c r="D97" s="10">
        <v>-1.6</v>
      </c>
      <c r="E97" s="10">
        <v>2.7</v>
      </c>
      <c r="F97" s="10">
        <v>11</v>
      </c>
      <c r="G97" s="10">
        <v>11.2</v>
      </c>
      <c r="H97" s="10">
        <v>10.9</v>
      </c>
      <c r="I97" s="153">
        <f>(C96*C97+D96*D97+E96*E97+F96*F97+G96*G97)/I96</f>
        <v>1.96198347107438</v>
      </c>
      <c r="J97" s="10">
        <v>13</v>
      </c>
      <c r="K97" s="95">
        <v>5.7</v>
      </c>
      <c r="L97" s="95">
        <v>5.9</v>
      </c>
      <c r="M97" s="95">
        <v>-1.5</v>
      </c>
      <c r="N97" s="153">
        <f>(J96*J97+K96*K97+L96*L97+M96*M97)/N96</f>
        <v>3.7358695652173917</v>
      </c>
      <c r="O97" s="154">
        <f>(C97*C96+D97*D96+E97*E96+F97*F96+G97*G96+H97*H96+J97*J96+K97*K96+L97*L96+M97*M96)/O96</f>
        <v>2.9155963302752292</v>
      </c>
      <c r="P97" s="161">
        <f>(I97*I96+N97*N96)/P96</f>
        <v>2.7281690140845072</v>
      </c>
    </row>
    <row r="98" spans="2:16" ht="19.5">
      <c r="B98" s="149" t="s">
        <v>212</v>
      </c>
      <c r="C98" s="13"/>
      <c r="D98" s="12">
        <f>D96*(13-D97)</f>
        <v>408.8</v>
      </c>
      <c r="E98" s="12">
        <f>E96*(13-E97)</f>
        <v>319.3</v>
      </c>
      <c r="F98" s="12">
        <f>F96*(13-F97)</f>
        <v>30</v>
      </c>
      <c r="G98" s="12">
        <f>G96*(13-G97)</f>
        <v>28.800000000000011</v>
      </c>
      <c r="H98" s="12">
        <f>H96*(13-H97)</f>
        <v>10.499999999999998</v>
      </c>
      <c r="I98" s="155">
        <f>SUM(C98:G98)</f>
        <v>786.90000000000009</v>
      </c>
      <c r="J98" s="12">
        <f>J96*(13-J97)</f>
        <v>0</v>
      </c>
      <c r="K98" s="12">
        <f>K96*(13-K97)</f>
        <v>189.79999999999998</v>
      </c>
      <c r="L98" s="12">
        <f>L96*(13-L97)</f>
        <v>213</v>
      </c>
      <c r="M98" s="12">
        <f>M96*(13-M97)</f>
        <v>449.5</v>
      </c>
      <c r="N98" s="155">
        <f>SUM(J98:M98)</f>
        <v>852.3</v>
      </c>
      <c r="O98" s="156">
        <f>O96*(13-O97)</f>
        <v>2198.4</v>
      </c>
      <c r="P98" s="162">
        <f>P96*(13-P97)</f>
        <v>2187.9</v>
      </c>
    </row>
    <row r="99" spans="2:16" ht="19.5">
      <c r="B99" s="149" t="s">
        <v>213</v>
      </c>
      <c r="C99" s="13">
        <f t="shared" ref="C99:H99" si="36">C96*(17-C97)</f>
        <v>672.69999999999993</v>
      </c>
      <c r="D99" s="12">
        <f t="shared" si="36"/>
        <v>520.80000000000007</v>
      </c>
      <c r="E99" s="12">
        <f t="shared" si="36"/>
        <v>443.3</v>
      </c>
      <c r="F99" s="12">
        <f t="shared" si="36"/>
        <v>90</v>
      </c>
      <c r="G99" s="12">
        <f t="shared" si="36"/>
        <v>92.800000000000011</v>
      </c>
      <c r="H99" s="12">
        <f t="shared" si="36"/>
        <v>30.5</v>
      </c>
      <c r="I99" s="155">
        <f>SUM(C99:G99)</f>
        <v>1819.6</v>
      </c>
      <c r="J99" s="12">
        <f>J96*(17-J97)</f>
        <v>20</v>
      </c>
      <c r="K99" s="12">
        <f>K96*(17-K97)</f>
        <v>293.8</v>
      </c>
      <c r="L99" s="12">
        <f>L96*(17-L97)</f>
        <v>333</v>
      </c>
      <c r="M99" s="12">
        <f>M96*(17-M97)</f>
        <v>573.5</v>
      </c>
      <c r="N99" s="155">
        <f>SUM(J99:M99)</f>
        <v>1220.3</v>
      </c>
      <c r="O99" s="156">
        <f>O96*(17-O97)</f>
        <v>3070.4</v>
      </c>
      <c r="P99" s="162">
        <f>P96*(17-P97)</f>
        <v>3039.9</v>
      </c>
    </row>
    <row r="100" spans="2:16" ht="19.5">
      <c r="B100" s="149" t="s">
        <v>214</v>
      </c>
      <c r="C100" s="17">
        <f t="shared" ref="C100:H100" si="37">C96*(18-C97)</f>
        <v>703.69999999999993</v>
      </c>
      <c r="D100" s="16">
        <f t="shared" si="37"/>
        <v>548.80000000000007</v>
      </c>
      <c r="E100" s="16">
        <f t="shared" si="37"/>
        <v>474.3</v>
      </c>
      <c r="F100" s="16">
        <f t="shared" si="37"/>
        <v>105</v>
      </c>
      <c r="G100" s="16">
        <f t="shared" si="37"/>
        <v>108.80000000000001</v>
      </c>
      <c r="H100" s="16">
        <f t="shared" si="37"/>
        <v>35.5</v>
      </c>
      <c r="I100" s="155">
        <f>SUM(C100:G100)</f>
        <v>1940.6</v>
      </c>
      <c r="J100" s="16">
        <f>J96*(18-J97)</f>
        <v>25</v>
      </c>
      <c r="K100" s="16">
        <f>K96*(18-K97)</f>
        <v>319.8</v>
      </c>
      <c r="L100" s="16">
        <f>L96*(18-L97)</f>
        <v>363</v>
      </c>
      <c r="M100" s="16">
        <f>M96*(18-M97)</f>
        <v>604.5</v>
      </c>
      <c r="N100" s="155">
        <f>SUM(J100:M100)</f>
        <v>1312.3</v>
      </c>
      <c r="O100" s="157">
        <f>O96*(18-O97)</f>
        <v>3288.4</v>
      </c>
      <c r="P100" s="163">
        <f>P96*(18-P97)</f>
        <v>3252.9</v>
      </c>
    </row>
    <row r="101" spans="2:16" ht="20.25" thickBot="1">
      <c r="B101" s="407" t="s">
        <v>215</v>
      </c>
      <c r="C101" s="21">
        <f t="shared" ref="C101:H101" si="38">C96*(19-C97)</f>
        <v>734.69999999999993</v>
      </c>
      <c r="D101" s="20">
        <f t="shared" si="38"/>
        <v>576.80000000000007</v>
      </c>
      <c r="E101" s="20">
        <f t="shared" si="38"/>
        <v>505.3</v>
      </c>
      <c r="F101" s="20">
        <f t="shared" si="38"/>
        <v>120</v>
      </c>
      <c r="G101" s="20">
        <f t="shared" si="38"/>
        <v>124.80000000000001</v>
      </c>
      <c r="H101" s="20">
        <f t="shared" si="38"/>
        <v>40.5</v>
      </c>
      <c r="I101" s="164">
        <f>SUM(C101:G101)</f>
        <v>2061.6</v>
      </c>
      <c r="J101" s="20">
        <f>J96*(19-J97)</f>
        <v>30</v>
      </c>
      <c r="K101" s="20">
        <f>K96*(19-K97)</f>
        <v>345.8</v>
      </c>
      <c r="L101" s="20">
        <f>L96*(19-L97)</f>
        <v>393</v>
      </c>
      <c r="M101" s="20">
        <f>M96*(19-M97)</f>
        <v>635.5</v>
      </c>
      <c r="N101" s="164">
        <f>SUM(J101:M101)</f>
        <v>1404.3</v>
      </c>
      <c r="O101" s="165">
        <f>O96*(19-O97)</f>
        <v>3506.4</v>
      </c>
      <c r="P101" s="166">
        <f>P96*(19-P97)</f>
        <v>3465.9</v>
      </c>
    </row>
    <row r="102" spans="2:16" ht="15.75" thickBot="1"/>
    <row r="103" spans="2:16" ht="24" thickBot="1">
      <c r="B103" s="473" t="s">
        <v>219</v>
      </c>
      <c r="C103" s="474"/>
      <c r="D103" s="474"/>
      <c r="E103" s="474"/>
      <c r="F103" s="474"/>
      <c r="G103" s="474"/>
      <c r="H103" s="474"/>
      <c r="I103" s="474"/>
      <c r="J103" s="474"/>
      <c r="K103" s="474"/>
      <c r="L103" s="470" t="s">
        <v>227</v>
      </c>
      <c r="M103" s="471"/>
      <c r="N103" s="471"/>
      <c r="O103" s="471"/>
      <c r="P103" s="472"/>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16.5" thickBot="1">
      <c r="B105" s="466"/>
      <c r="C105" s="462"/>
      <c r="D105" s="462"/>
      <c r="E105" s="462"/>
      <c r="F105" s="462"/>
      <c r="G105" s="462"/>
      <c r="H105" s="462"/>
      <c r="I105" s="462"/>
      <c r="J105" s="462"/>
      <c r="K105" s="462"/>
      <c r="L105" s="462"/>
      <c r="M105" s="462"/>
      <c r="N105" s="462"/>
      <c r="O105" s="145" t="s">
        <v>209</v>
      </c>
      <c r="P105" s="30" t="s">
        <v>210</v>
      </c>
    </row>
    <row r="106" spans="2:16">
      <c r="B106" s="148" t="s">
        <v>211</v>
      </c>
      <c r="C106" s="146">
        <v>31</v>
      </c>
      <c r="D106" s="8">
        <v>28</v>
      </c>
      <c r="E106" s="8">
        <v>31</v>
      </c>
      <c r="F106" s="8">
        <v>25</v>
      </c>
      <c r="G106" s="8">
        <v>26</v>
      </c>
      <c r="H106" s="8">
        <v>5</v>
      </c>
      <c r="I106" s="168">
        <f>SUM(C106:G106)</f>
        <v>141</v>
      </c>
      <c r="J106" s="8">
        <v>25</v>
      </c>
      <c r="K106" s="8">
        <v>31</v>
      </c>
      <c r="L106" s="8">
        <v>30</v>
      </c>
      <c r="M106" s="8">
        <v>31</v>
      </c>
      <c r="N106" s="168">
        <f>SUM(J106:M106)</f>
        <v>117</v>
      </c>
      <c r="O106" s="167">
        <f>SUM(C106:H106,J106:M106)</f>
        <v>263</v>
      </c>
      <c r="P106" s="169">
        <f>I106+N106</f>
        <v>258</v>
      </c>
    </row>
    <row r="107" spans="2:16" ht="19.5">
      <c r="B107" s="149" t="s">
        <v>485</v>
      </c>
      <c r="C107" s="147">
        <v>-5.6</v>
      </c>
      <c r="D107" s="10">
        <v>-2.2000000000000002</v>
      </c>
      <c r="E107" s="10">
        <v>2.6</v>
      </c>
      <c r="F107" s="10">
        <v>7.2</v>
      </c>
      <c r="G107" s="10">
        <v>10.3</v>
      </c>
      <c r="H107" s="10">
        <v>12.4</v>
      </c>
      <c r="I107" s="153">
        <f>(C106*C107+D106*D107+E106*E107+F106*F107+G106*G107)/I106</f>
        <v>2.0794326241134753</v>
      </c>
      <c r="J107" s="10">
        <v>10.5</v>
      </c>
      <c r="K107" s="95">
        <v>6.3</v>
      </c>
      <c r="L107" s="95">
        <v>4.0999999999999996</v>
      </c>
      <c r="M107" s="95">
        <v>-5.5</v>
      </c>
      <c r="N107" s="153">
        <f>(J106*J107+K106*K107+L106*L107+M106*M107)/N106</f>
        <v>3.5068376068376064</v>
      </c>
      <c r="O107" s="154">
        <f>(C107*C106+D107*D106+E107*E106+F107*F106+G107*G106+H107*H106+J107*J106+K107*K106+L107*L106+M107*M106)/O106</f>
        <v>2.9106463878326996</v>
      </c>
      <c r="P107" s="161">
        <f>(I107*I106+N107*N106)/P106</f>
        <v>2.7267441860465116</v>
      </c>
    </row>
    <row r="108" spans="2:16" ht="19.5">
      <c r="B108" s="149" t="s">
        <v>212</v>
      </c>
      <c r="C108" s="13">
        <f t="shared" ref="C108:H108" si="39">C106*(13-C107)</f>
        <v>576.6</v>
      </c>
      <c r="D108" s="12">
        <f t="shared" si="39"/>
        <v>425.59999999999997</v>
      </c>
      <c r="E108" s="12">
        <f t="shared" si="39"/>
        <v>322.40000000000003</v>
      </c>
      <c r="F108" s="12">
        <f t="shared" si="39"/>
        <v>145</v>
      </c>
      <c r="G108" s="12">
        <f t="shared" si="39"/>
        <v>70.199999999999989</v>
      </c>
      <c r="H108" s="12">
        <f t="shared" si="39"/>
        <v>2.9999999999999982</v>
      </c>
      <c r="I108" s="155">
        <f>SUM(C108:G108)</f>
        <v>1539.8000000000002</v>
      </c>
      <c r="J108" s="12">
        <f>J106*(13-J107)</f>
        <v>62.5</v>
      </c>
      <c r="K108" s="12">
        <f>K106*(13-K107)</f>
        <v>207.70000000000002</v>
      </c>
      <c r="L108" s="12">
        <f>L106*(13-L107)</f>
        <v>267</v>
      </c>
      <c r="M108" s="12">
        <f>M106*(13-M107)</f>
        <v>573.5</v>
      </c>
      <c r="N108" s="155">
        <f>SUM(J108:M108)</f>
        <v>1110.7</v>
      </c>
      <c r="O108" s="156">
        <f>O106*(13-O107)</f>
        <v>2653.5</v>
      </c>
      <c r="P108" s="162">
        <f>P106*(13-P107)</f>
        <v>2650.5</v>
      </c>
    </row>
    <row r="109" spans="2:16" ht="19.5">
      <c r="B109" s="149" t="s">
        <v>213</v>
      </c>
      <c r="C109" s="13">
        <f t="shared" ref="C109:H109" si="40">C106*(17-C107)</f>
        <v>700.6</v>
      </c>
      <c r="D109" s="12">
        <f t="shared" si="40"/>
        <v>537.6</v>
      </c>
      <c r="E109" s="12">
        <f t="shared" si="40"/>
        <v>446.40000000000003</v>
      </c>
      <c r="F109" s="12">
        <f t="shared" si="40"/>
        <v>245.00000000000003</v>
      </c>
      <c r="G109" s="12">
        <f t="shared" si="40"/>
        <v>174.2</v>
      </c>
      <c r="H109" s="12">
        <f t="shared" si="40"/>
        <v>23</v>
      </c>
      <c r="I109" s="155">
        <f>SUM(C109:G109)</f>
        <v>2103.8000000000002</v>
      </c>
      <c r="J109" s="12">
        <f>J106*(17-J107)</f>
        <v>162.5</v>
      </c>
      <c r="K109" s="12">
        <f>K106*(17-K107)</f>
        <v>331.7</v>
      </c>
      <c r="L109" s="12">
        <f>L106*(17-L107)</f>
        <v>387</v>
      </c>
      <c r="M109" s="12">
        <f>M106*(17-M107)</f>
        <v>697.5</v>
      </c>
      <c r="N109" s="155">
        <f>SUM(J109:M109)</f>
        <v>1578.7</v>
      </c>
      <c r="O109" s="156">
        <f>O106*(17-O107)</f>
        <v>3705.5</v>
      </c>
      <c r="P109" s="162">
        <f>P106*(17-P107)</f>
        <v>3682.5</v>
      </c>
    </row>
    <row r="110" spans="2:16" ht="19.5">
      <c r="B110" s="149" t="s">
        <v>214</v>
      </c>
      <c r="C110" s="17">
        <f t="shared" ref="C110:H110" si="41">C106*(18-C107)</f>
        <v>731.6</v>
      </c>
      <c r="D110" s="16">
        <f t="shared" si="41"/>
        <v>565.6</v>
      </c>
      <c r="E110" s="16">
        <f t="shared" si="41"/>
        <v>477.40000000000003</v>
      </c>
      <c r="F110" s="16">
        <f t="shared" si="41"/>
        <v>270</v>
      </c>
      <c r="G110" s="16">
        <f t="shared" si="41"/>
        <v>200.2</v>
      </c>
      <c r="H110" s="16">
        <f t="shared" si="41"/>
        <v>28</v>
      </c>
      <c r="I110" s="155">
        <f>SUM(C110:G110)</f>
        <v>2244.8000000000002</v>
      </c>
      <c r="J110" s="16">
        <f>J106*(18-J107)</f>
        <v>187.5</v>
      </c>
      <c r="K110" s="16">
        <f>K106*(18-K107)</f>
        <v>362.7</v>
      </c>
      <c r="L110" s="16">
        <f>L106*(18-L107)</f>
        <v>417</v>
      </c>
      <c r="M110" s="16">
        <f>M106*(18-M107)</f>
        <v>728.5</v>
      </c>
      <c r="N110" s="155">
        <f>SUM(J110:M110)</f>
        <v>1695.7</v>
      </c>
      <c r="O110" s="157">
        <f>O106*(18-O107)</f>
        <v>3968.5</v>
      </c>
      <c r="P110" s="163">
        <f>P106*(18-P107)</f>
        <v>3940.5</v>
      </c>
    </row>
    <row r="111" spans="2:16" ht="20.25" thickBot="1">
      <c r="B111" s="407" t="s">
        <v>215</v>
      </c>
      <c r="C111" s="21">
        <f t="shared" ref="C111:H111" si="42">C106*(19-C107)</f>
        <v>762.6</v>
      </c>
      <c r="D111" s="20">
        <f t="shared" si="42"/>
        <v>593.6</v>
      </c>
      <c r="E111" s="20">
        <f t="shared" si="42"/>
        <v>508.4</v>
      </c>
      <c r="F111" s="20">
        <f t="shared" si="42"/>
        <v>295</v>
      </c>
      <c r="G111" s="20">
        <f t="shared" si="42"/>
        <v>226.2</v>
      </c>
      <c r="H111" s="20">
        <f t="shared" si="42"/>
        <v>33</v>
      </c>
      <c r="I111" s="164">
        <f>SUM(C111:G111)</f>
        <v>2385.7999999999997</v>
      </c>
      <c r="J111" s="20">
        <f>J106*(19-J107)</f>
        <v>212.5</v>
      </c>
      <c r="K111" s="20">
        <f>K106*(19-K107)</f>
        <v>393.7</v>
      </c>
      <c r="L111" s="20">
        <f>L106*(19-L107)</f>
        <v>447</v>
      </c>
      <c r="M111" s="20">
        <f>M106*(19-M107)</f>
        <v>759.5</v>
      </c>
      <c r="N111" s="164">
        <f>SUM(J111:M111)</f>
        <v>1812.7</v>
      </c>
      <c r="O111" s="165">
        <f>O106*(19-O107)</f>
        <v>4231.5</v>
      </c>
      <c r="P111" s="166">
        <f>P106*(19-P107)</f>
        <v>4198.5000000000009</v>
      </c>
    </row>
    <row r="112" spans="2:16" ht="15.75" thickBot="1"/>
    <row r="113" spans="2:16" ht="24" thickBot="1">
      <c r="B113" s="473" t="s">
        <v>219</v>
      </c>
      <c r="C113" s="474"/>
      <c r="D113" s="474"/>
      <c r="E113" s="474"/>
      <c r="F113" s="474"/>
      <c r="G113" s="474"/>
      <c r="H113" s="474"/>
      <c r="I113" s="474"/>
      <c r="J113" s="474"/>
      <c r="K113" s="474"/>
      <c r="L113" s="470" t="s">
        <v>228</v>
      </c>
      <c r="M113" s="471"/>
      <c r="N113" s="471"/>
      <c r="O113" s="471"/>
      <c r="P113" s="472"/>
    </row>
    <row r="114" spans="2:16" ht="15.75">
      <c r="B114" s="465" t="s">
        <v>195</v>
      </c>
      <c r="C114" s="461" t="s">
        <v>196</v>
      </c>
      <c r="D114" s="461" t="s">
        <v>197</v>
      </c>
      <c r="E114" s="461" t="s">
        <v>198</v>
      </c>
      <c r="F114" s="461" t="s">
        <v>199</v>
      </c>
      <c r="G114" s="461" t="s">
        <v>200</v>
      </c>
      <c r="H114" s="461" t="s">
        <v>201</v>
      </c>
      <c r="I114" s="467" t="s">
        <v>202</v>
      </c>
      <c r="J114" s="461" t="s">
        <v>203</v>
      </c>
      <c r="K114" s="461" t="s">
        <v>204</v>
      </c>
      <c r="L114" s="461" t="s">
        <v>205</v>
      </c>
      <c r="M114" s="461" t="s">
        <v>206</v>
      </c>
      <c r="N114" s="467" t="s">
        <v>207</v>
      </c>
      <c r="O114" s="456" t="s">
        <v>208</v>
      </c>
      <c r="P114" s="457"/>
    </row>
    <row r="115" spans="2:16" ht="16.5" thickBot="1">
      <c r="B115" s="466"/>
      <c r="C115" s="462"/>
      <c r="D115" s="462"/>
      <c r="E115" s="462"/>
      <c r="F115" s="462"/>
      <c r="G115" s="462"/>
      <c r="H115" s="462"/>
      <c r="I115" s="462"/>
      <c r="J115" s="462"/>
      <c r="K115" s="462"/>
      <c r="L115" s="462"/>
      <c r="M115" s="462"/>
      <c r="N115" s="462"/>
      <c r="O115" s="145" t="s">
        <v>209</v>
      </c>
      <c r="P115" s="30" t="s">
        <v>210</v>
      </c>
    </row>
    <row r="116" spans="2:16">
      <c r="B116" s="148" t="s">
        <v>211</v>
      </c>
      <c r="C116" s="146">
        <v>31</v>
      </c>
      <c r="D116" s="8">
        <v>28</v>
      </c>
      <c r="E116" s="8">
        <v>31</v>
      </c>
      <c r="F116" s="8">
        <v>25</v>
      </c>
      <c r="G116" s="8">
        <v>26</v>
      </c>
      <c r="H116" s="8">
        <v>5</v>
      </c>
      <c r="I116" s="168">
        <f>SUM(C116:G116)</f>
        <v>141</v>
      </c>
      <c r="J116" s="8">
        <v>15</v>
      </c>
      <c r="K116" s="8">
        <v>26</v>
      </c>
      <c r="L116" s="8">
        <v>30</v>
      </c>
      <c r="M116" s="8">
        <v>31</v>
      </c>
      <c r="N116" s="168">
        <f>SUM(J116:M116)</f>
        <v>102</v>
      </c>
      <c r="O116" s="167">
        <f>SUM(C116:H116,J116:M116)</f>
        <v>248</v>
      </c>
      <c r="P116" s="169">
        <f>I116+N116</f>
        <v>243</v>
      </c>
    </row>
    <row r="117" spans="2:16" ht="19.5">
      <c r="B117" s="149" t="s">
        <v>485</v>
      </c>
      <c r="C117" s="147">
        <v>-1.3</v>
      </c>
      <c r="D117" s="10">
        <v>-2.7</v>
      </c>
      <c r="E117" s="10">
        <v>3.6</v>
      </c>
      <c r="F117" s="10">
        <v>9.1</v>
      </c>
      <c r="G117" s="10">
        <v>9.8000000000000007</v>
      </c>
      <c r="H117" s="10">
        <v>0</v>
      </c>
      <c r="I117" s="153">
        <f>(C116*C117+D116*D117+E116*E117+F116*F117+G116*G117)/I116</f>
        <v>3.3900709219858154</v>
      </c>
      <c r="J117" s="10">
        <v>12.2</v>
      </c>
      <c r="K117" s="95">
        <v>5.5</v>
      </c>
      <c r="L117" s="95">
        <v>1.5</v>
      </c>
      <c r="M117" s="95">
        <v>1.1000000000000001</v>
      </c>
      <c r="N117" s="153">
        <f>(J116*J117+K116*K117+L116*L117+M116*M117)/N116</f>
        <v>3.9715686274509805</v>
      </c>
      <c r="O117" s="154">
        <f>(C117*C116+D117*D116+E117*E116+F117*F116+G117*G116+H117*H116+J117*J116+K117*K116+L117*L116+M117*M116)/O116</f>
        <v>3.5608870967741937</v>
      </c>
      <c r="P117" s="161">
        <f>(I117*I116+N117*N116)/P116</f>
        <v>3.6341563786008226</v>
      </c>
    </row>
    <row r="118" spans="2:16" ht="19.5">
      <c r="B118" s="149" t="s">
        <v>212</v>
      </c>
      <c r="C118" s="13">
        <f t="shared" ref="C118:H118" si="43">C116*(13-C117)</f>
        <v>443.3</v>
      </c>
      <c r="D118" s="12">
        <f t="shared" si="43"/>
        <v>439.59999999999997</v>
      </c>
      <c r="E118" s="12">
        <f t="shared" si="43"/>
        <v>291.40000000000003</v>
      </c>
      <c r="F118" s="12">
        <f t="shared" si="43"/>
        <v>97.500000000000014</v>
      </c>
      <c r="G118" s="12">
        <f t="shared" si="43"/>
        <v>83.199999999999989</v>
      </c>
      <c r="H118" s="12">
        <f t="shared" si="43"/>
        <v>65</v>
      </c>
      <c r="I118" s="155">
        <f>SUM(C118:G118)</f>
        <v>1355</v>
      </c>
      <c r="J118" s="12">
        <f>J116*(13-J117)</f>
        <v>12.000000000000011</v>
      </c>
      <c r="K118" s="12">
        <f>K116*(13-K117)</f>
        <v>195</v>
      </c>
      <c r="L118" s="12">
        <f>L116*(13-L117)</f>
        <v>345</v>
      </c>
      <c r="M118" s="12">
        <f>M116*(13-M117)</f>
        <v>368.90000000000003</v>
      </c>
      <c r="N118" s="155">
        <f>SUM(J118:M118)</f>
        <v>920.90000000000009</v>
      </c>
      <c r="O118" s="156">
        <f>O116*(13-O117)</f>
        <v>2340.9</v>
      </c>
      <c r="P118" s="162">
        <f>P116*(13-P117)</f>
        <v>2275.9</v>
      </c>
    </row>
    <row r="119" spans="2:16" ht="19.5">
      <c r="B119" s="149" t="s">
        <v>213</v>
      </c>
      <c r="C119" s="13">
        <f t="shared" ref="C119:H119" si="44">C116*(17-C117)</f>
        <v>567.30000000000007</v>
      </c>
      <c r="D119" s="12">
        <f t="shared" si="44"/>
        <v>551.6</v>
      </c>
      <c r="E119" s="12">
        <f t="shared" si="44"/>
        <v>415.40000000000003</v>
      </c>
      <c r="F119" s="12">
        <f t="shared" si="44"/>
        <v>197.5</v>
      </c>
      <c r="G119" s="12">
        <f t="shared" si="44"/>
        <v>187.2</v>
      </c>
      <c r="H119" s="12">
        <f t="shared" si="44"/>
        <v>85</v>
      </c>
      <c r="I119" s="155">
        <f>SUM(C119:G119)</f>
        <v>1919.0000000000002</v>
      </c>
      <c r="J119" s="12">
        <f>J116*(17-J117)</f>
        <v>72.000000000000014</v>
      </c>
      <c r="K119" s="12">
        <f>K116*(17-K117)</f>
        <v>299</v>
      </c>
      <c r="L119" s="12">
        <f>L116*(17-L117)</f>
        <v>465</v>
      </c>
      <c r="M119" s="12">
        <f>M116*(17-M117)</f>
        <v>492.90000000000003</v>
      </c>
      <c r="N119" s="155">
        <f>SUM(J119:M119)</f>
        <v>1328.9</v>
      </c>
      <c r="O119" s="156">
        <f>O116*(17-O117)</f>
        <v>3332.9</v>
      </c>
      <c r="P119" s="162">
        <f>P116*(17-P117)</f>
        <v>3247.9</v>
      </c>
    </row>
    <row r="120" spans="2:16" ht="19.5">
      <c r="B120" s="149" t="s">
        <v>214</v>
      </c>
      <c r="C120" s="17">
        <f t="shared" ref="C120:H120" si="45">C116*(18-C117)</f>
        <v>598.30000000000007</v>
      </c>
      <c r="D120" s="16">
        <f t="shared" si="45"/>
        <v>579.6</v>
      </c>
      <c r="E120" s="16">
        <f t="shared" si="45"/>
        <v>446.40000000000003</v>
      </c>
      <c r="F120" s="16">
        <f t="shared" si="45"/>
        <v>222.5</v>
      </c>
      <c r="G120" s="16">
        <f t="shared" si="45"/>
        <v>213.2</v>
      </c>
      <c r="H120" s="16">
        <f t="shared" si="45"/>
        <v>90</v>
      </c>
      <c r="I120" s="155">
        <f>SUM(C120:G120)</f>
        <v>2060</v>
      </c>
      <c r="J120" s="16">
        <f>J116*(18-J117)</f>
        <v>87.000000000000014</v>
      </c>
      <c r="K120" s="16">
        <f>K116*(18-K117)</f>
        <v>325</v>
      </c>
      <c r="L120" s="16">
        <f>L116*(18-L117)</f>
        <v>495</v>
      </c>
      <c r="M120" s="16">
        <f>M116*(18-M117)</f>
        <v>523.9</v>
      </c>
      <c r="N120" s="155">
        <f>SUM(J120:M120)</f>
        <v>1430.9</v>
      </c>
      <c r="O120" s="157">
        <f>O116*(18-O117)</f>
        <v>3580.9</v>
      </c>
      <c r="P120" s="163">
        <f>P116*(18-P117)</f>
        <v>3490.9</v>
      </c>
    </row>
    <row r="121" spans="2:16" ht="20.25" thickBot="1">
      <c r="B121" s="407" t="s">
        <v>215</v>
      </c>
      <c r="C121" s="21">
        <f t="shared" ref="C121:H121" si="46">C116*(19-C117)</f>
        <v>629.30000000000007</v>
      </c>
      <c r="D121" s="20">
        <f t="shared" si="46"/>
        <v>607.6</v>
      </c>
      <c r="E121" s="20">
        <f t="shared" si="46"/>
        <v>477.40000000000003</v>
      </c>
      <c r="F121" s="20">
        <f t="shared" si="46"/>
        <v>247.5</v>
      </c>
      <c r="G121" s="20">
        <f t="shared" si="46"/>
        <v>239.2</v>
      </c>
      <c r="H121" s="20">
        <f t="shared" si="46"/>
        <v>95</v>
      </c>
      <c r="I121" s="164">
        <f>SUM(C121:G121)</f>
        <v>2201</v>
      </c>
      <c r="J121" s="20">
        <f>J116*(19-J117)</f>
        <v>102.00000000000001</v>
      </c>
      <c r="K121" s="20">
        <f>K116*(19-K117)</f>
        <v>351</v>
      </c>
      <c r="L121" s="20">
        <f>L116*(19-L117)</f>
        <v>525</v>
      </c>
      <c r="M121" s="20">
        <f>M116*(19-M117)</f>
        <v>554.9</v>
      </c>
      <c r="N121" s="164">
        <f>SUM(J121:M121)</f>
        <v>1532.9</v>
      </c>
      <c r="O121" s="165">
        <f>O116*(19-O117)</f>
        <v>3828.9</v>
      </c>
      <c r="P121" s="166">
        <f>P116*(19-P117)</f>
        <v>3733.9</v>
      </c>
    </row>
    <row r="122" spans="2:16" ht="15.75" thickBot="1"/>
    <row r="123" spans="2:16" ht="24" thickBot="1">
      <c r="B123" s="473" t="s">
        <v>219</v>
      </c>
      <c r="C123" s="474"/>
      <c r="D123" s="474"/>
      <c r="E123" s="474"/>
      <c r="F123" s="474"/>
      <c r="G123" s="474"/>
      <c r="H123" s="474"/>
      <c r="I123" s="474"/>
      <c r="J123" s="474"/>
      <c r="K123" s="474"/>
      <c r="L123" s="470" t="s">
        <v>229</v>
      </c>
      <c r="M123" s="471"/>
      <c r="N123" s="471"/>
      <c r="O123" s="471"/>
      <c r="P123" s="472"/>
    </row>
    <row r="124" spans="2:16" ht="15.75">
      <c r="B124" s="465" t="s">
        <v>195</v>
      </c>
      <c r="C124" s="461" t="s">
        <v>196</v>
      </c>
      <c r="D124" s="461" t="s">
        <v>197</v>
      </c>
      <c r="E124" s="461" t="s">
        <v>198</v>
      </c>
      <c r="F124" s="461" t="s">
        <v>199</v>
      </c>
      <c r="G124" s="461" t="s">
        <v>200</v>
      </c>
      <c r="H124" s="461" t="s">
        <v>201</v>
      </c>
      <c r="I124" s="467" t="s">
        <v>202</v>
      </c>
      <c r="J124" s="461" t="s">
        <v>203</v>
      </c>
      <c r="K124" s="461" t="s">
        <v>204</v>
      </c>
      <c r="L124" s="461" t="s">
        <v>205</v>
      </c>
      <c r="M124" s="461" t="s">
        <v>206</v>
      </c>
      <c r="N124" s="467" t="s">
        <v>207</v>
      </c>
      <c r="O124" s="456" t="s">
        <v>208</v>
      </c>
      <c r="P124" s="457"/>
    </row>
    <row r="125" spans="2:16" ht="16.5" thickBot="1">
      <c r="B125" s="466"/>
      <c r="C125" s="462"/>
      <c r="D125" s="462"/>
      <c r="E125" s="462"/>
      <c r="F125" s="462"/>
      <c r="G125" s="462"/>
      <c r="H125" s="462"/>
      <c r="I125" s="462"/>
      <c r="J125" s="462"/>
      <c r="K125" s="462"/>
      <c r="L125" s="462"/>
      <c r="M125" s="462"/>
      <c r="N125" s="462"/>
      <c r="O125" s="145" t="s">
        <v>209</v>
      </c>
      <c r="P125" s="30" t="s">
        <v>210</v>
      </c>
    </row>
    <row r="126" spans="2:16">
      <c r="B126" s="148" t="s">
        <v>211</v>
      </c>
      <c r="C126" s="146">
        <v>31</v>
      </c>
      <c r="D126" s="8">
        <v>28</v>
      </c>
      <c r="E126" s="8">
        <v>31</v>
      </c>
      <c r="F126" s="8">
        <v>25</v>
      </c>
      <c r="G126" s="8">
        <v>26</v>
      </c>
      <c r="H126" s="8">
        <v>5</v>
      </c>
      <c r="I126" s="168">
        <f>SUM(C126:G126)</f>
        <v>141</v>
      </c>
      <c r="J126" s="8">
        <v>20</v>
      </c>
      <c r="K126" s="8">
        <v>26</v>
      </c>
      <c r="L126" s="8">
        <v>30</v>
      </c>
      <c r="M126" s="8">
        <v>31</v>
      </c>
      <c r="N126" s="168">
        <f>SUM(J126:M126)</f>
        <v>107</v>
      </c>
      <c r="O126" s="167">
        <f>SUM(C126:H126,J126:M126)</f>
        <v>253</v>
      </c>
      <c r="P126" s="169">
        <f>I126+N126</f>
        <v>248</v>
      </c>
    </row>
    <row r="127" spans="2:16" ht="19.5">
      <c r="B127" s="149" t="s">
        <v>485</v>
      </c>
      <c r="C127" s="147">
        <v>1.1000000000000001</v>
      </c>
      <c r="D127" s="10">
        <v>6.1</v>
      </c>
      <c r="E127" s="10">
        <v>5</v>
      </c>
      <c r="F127" s="10">
        <v>5.0999999999999996</v>
      </c>
      <c r="G127" s="10">
        <v>10.1</v>
      </c>
      <c r="H127" s="10">
        <v>12</v>
      </c>
      <c r="I127" s="153">
        <f>(C126*C127+D126*D127+E126*E127+F126*F127+G126*G127)/I126</f>
        <v>5.3191489361702127</v>
      </c>
      <c r="J127" s="10">
        <v>11.3</v>
      </c>
      <c r="K127" s="95">
        <v>8.6999999999999993</v>
      </c>
      <c r="L127" s="95">
        <v>3.5</v>
      </c>
      <c r="M127" s="95">
        <v>2</v>
      </c>
      <c r="N127" s="153">
        <f>(J126*J127+K126*K127+L126*L127+M126*M127)/N126</f>
        <v>5.7869158878504674</v>
      </c>
      <c r="O127" s="154">
        <f>(C127*C126+D127*D126+E127*E126+F127*F126+G127*G126+H127*H126+J127*J126+K127*K126+L127*L126+M127*M126)/O126</f>
        <v>5.6490118577075101</v>
      </c>
      <c r="P127" s="161">
        <f>(I127*I126+N127*N126)/P126</f>
        <v>5.5209677419354843</v>
      </c>
    </row>
    <row r="128" spans="2:16" ht="19.5">
      <c r="B128" s="149" t="s">
        <v>212</v>
      </c>
      <c r="C128" s="13">
        <f t="shared" ref="C128:H128" si="47">C126*(13-C127)</f>
        <v>368.90000000000003</v>
      </c>
      <c r="D128" s="12">
        <f t="shared" si="47"/>
        <v>193.20000000000002</v>
      </c>
      <c r="E128" s="12">
        <f t="shared" si="47"/>
        <v>248</v>
      </c>
      <c r="F128" s="12">
        <f t="shared" si="47"/>
        <v>197.5</v>
      </c>
      <c r="G128" s="12">
        <f t="shared" si="47"/>
        <v>75.400000000000006</v>
      </c>
      <c r="H128" s="12">
        <f t="shared" si="47"/>
        <v>5</v>
      </c>
      <c r="I128" s="155">
        <f>SUM(C128:G128)</f>
        <v>1083</v>
      </c>
      <c r="J128" s="12">
        <f>J126*(13-J127)</f>
        <v>33.999999999999986</v>
      </c>
      <c r="K128" s="12">
        <f>K126*(13-K127)</f>
        <v>111.80000000000001</v>
      </c>
      <c r="L128" s="12">
        <f>L126*(13-L127)</f>
        <v>285</v>
      </c>
      <c r="M128" s="12">
        <f>M126*(13-M127)</f>
        <v>341</v>
      </c>
      <c r="N128" s="155">
        <f>SUM(J128:M128)</f>
        <v>771.8</v>
      </c>
      <c r="O128" s="156">
        <f>O126*(13-O127)</f>
        <v>1859.8</v>
      </c>
      <c r="P128" s="162">
        <f>P126*(13-P127)</f>
        <v>1854.8</v>
      </c>
    </row>
    <row r="129" spans="2:16" ht="19.5">
      <c r="B129" s="149" t="s">
        <v>213</v>
      </c>
      <c r="C129" s="13">
        <f t="shared" ref="C129:H129" si="48">C126*(17-C127)</f>
        <v>492.90000000000003</v>
      </c>
      <c r="D129" s="12">
        <f t="shared" si="48"/>
        <v>305.2</v>
      </c>
      <c r="E129" s="12">
        <f t="shared" si="48"/>
        <v>372</v>
      </c>
      <c r="F129" s="12">
        <f t="shared" si="48"/>
        <v>297.5</v>
      </c>
      <c r="G129" s="12">
        <f t="shared" si="48"/>
        <v>179.4</v>
      </c>
      <c r="H129" s="12">
        <f t="shared" si="48"/>
        <v>25</v>
      </c>
      <c r="I129" s="155">
        <f>SUM(C129:G129)</f>
        <v>1647</v>
      </c>
      <c r="J129" s="12">
        <f>J126*(17-J127)</f>
        <v>113.99999999999999</v>
      </c>
      <c r="K129" s="12">
        <f>K126*(17-K127)</f>
        <v>215.8</v>
      </c>
      <c r="L129" s="12">
        <f>L126*(17-L127)</f>
        <v>405</v>
      </c>
      <c r="M129" s="12">
        <f>M126*(17-M127)</f>
        <v>465</v>
      </c>
      <c r="N129" s="155">
        <f>SUM(J129:M129)</f>
        <v>1199.8</v>
      </c>
      <c r="O129" s="156">
        <f>O126*(17-O127)</f>
        <v>2871.7999999999997</v>
      </c>
      <c r="P129" s="162">
        <f>P126*(17-P127)</f>
        <v>2846.7999999999997</v>
      </c>
    </row>
    <row r="130" spans="2:16" ht="19.5">
      <c r="B130" s="149" t="s">
        <v>214</v>
      </c>
      <c r="C130" s="17">
        <f t="shared" ref="C130:H130" si="49">C126*(18-C127)</f>
        <v>523.9</v>
      </c>
      <c r="D130" s="16">
        <f t="shared" si="49"/>
        <v>333.2</v>
      </c>
      <c r="E130" s="16">
        <f t="shared" si="49"/>
        <v>403</v>
      </c>
      <c r="F130" s="16">
        <f t="shared" si="49"/>
        <v>322.5</v>
      </c>
      <c r="G130" s="16">
        <f t="shared" si="49"/>
        <v>205.4</v>
      </c>
      <c r="H130" s="16">
        <f t="shared" si="49"/>
        <v>30</v>
      </c>
      <c r="I130" s="155">
        <f>SUM(C130:G130)</f>
        <v>1788</v>
      </c>
      <c r="J130" s="16">
        <f>J126*(18-J127)</f>
        <v>134</v>
      </c>
      <c r="K130" s="16">
        <f>K126*(18-K127)</f>
        <v>241.8</v>
      </c>
      <c r="L130" s="16">
        <f>L126*(18-L127)</f>
        <v>435</v>
      </c>
      <c r="M130" s="16">
        <f>M126*(18-M127)</f>
        <v>496</v>
      </c>
      <c r="N130" s="155">
        <f>SUM(J130:M130)</f>
        <v>1306.8</v>
      </c>
      <c r="O130" s="157">
        <f>O126*(18-O127)</f>
        <v>3124.7999999999997</v>
      </c>
      <c r="P130" s="163">
        <f>P126*(18-P127)</f>
        <v>3094.7999999999997</v>
      </c>
    </row>
    <row r="131" spans="2:16" ht="20.25" thickBot="1">
      <c r="B131" s="407" t="s">
        <v>215</v>
      </c>
      <c r="C131" s="21">
        <f t="shared" ref="C131:H131" si="50">C126*(19-C127)</f>
        <v>554.9</v>
      </c>
      <c r="D131" s="20">
        <f t="shared" si="50"/>
        <v>361.2</v>
      </c>
      <c r="E131" s="20">
        <f t="shared" si="50"/>
        <v>434</v>
      </c>
      <c r="F131" s="20">
        <f t="shared" si="50"/>
        <v>347.5</v>
      </c>
      <c r="G131" s="20">
        <f t="shared" si="50"/>
        <v>231.4</v>
      </c>
      <c r="H131" s="20">
        <f t="shared" si="50"/>
        <v>35</v>
      </c>
      <c r="I131" s="164">
        <f>SUM(C131:G131)</f>
        <v>1929</v>
      </c>
      <c r="J131" s="20">
        <f>J126*(19-J127)</f>
        <v>154</v>
      </c>
      <c r="K131" s="20">
        <f>K126*(19-K127)</f>
        <v>267.8</v>
      </c>
      <c r="L131" s="20">
        <f>L126*(19-L127)</f>
        <v>465</v>
      </c>
      <c r="M131" s="20">
        <f>M126*(19-M127)</f>
        <v>527</v>
      </c>
      <c r="N131" s="164">
        <f>SUM(J131:M131)</f>
        <v>1413.8</v>
      </c>
      <c r="O131" s="165">
        <f>O126*(19-O127)</f>
        <v>3377.7999999999997</v>
      </c>
      <c r="P131" s="166">
        <f>P126*(19-P127)</f>
        <v>3342.7999999999997</v>
      </c>
    </row>
    <row r="132" spans="2:16" ht="15.75" thickBot="1"/>
    <row r="133" spans="2:16" ht="24" thickBot="1">
      <c r="B133" s="473" t="s">
        <v>219</v>
      </c>
      <c r="C133" s="474"/>
      <c r="D133" s="474"/>
      <c r="E133" s="474"/>
      <c r="F133" s="474"/>
      <c r="G133" s="474"/>
      <c r="H133" s="474"/>
      <c r="I133" s="474"/>
      <c r="J133" s="474"/>
      <c r="K133" s="474"/>
      <c r="L133" s="470" t="s">
        <v>230</v>
      </c>
      <c r="M133" s="471"/>
      <c r="N133" s="471"/>
      <c r="O133" s="471"/>
      <c r="P133" s="472"/>
    </row>
    <row r="134" spans="2:16" ht="15.75">
      <c r="B134" s="465" t="s">
        <v>195</v>
      </c>
      <c r="C134" s="461" t="s">
        <v>196</v>
      </c>
      <c r="D134" s="461" t="s">
        <v>197</v>
      </c>
      <c r="E134" s="461" t="s">
        <v>198</v>
      </c>
      <c r="F134" s="461" t="s">
        <v>199</v>
      </c>
      <c r="G134" s="461" t="s">
        <v>200</v>
      </c>
      <c r="H134" s="461" t="s">
        <v>201</v>
      </c>
      <c r="I134" s="467" t="s">
        <v>202</v>
      </c>
      <c r="J134" s="461" t="s">
        <v>203</v>
      </c>
      <c r="K134" s="461" t="s">
        <v>204</v>
      </c>
      <c r="L134" s="461" t="s">
        <v>205</v>
      </c>
      <c r="M134" s="461" t="s">
        <v>206</v>
      </c>
      <c r="N134" s="467" t="s">
        <v>207</v>
      </c>
      <c r="O134" s="456" t="s">
        <v>208</v>
      </c>
      <c r="P134" s="457"/>
    </row>
    <row r="135" spans="2:16" ht="16.5" thickBot="1">
      <c r="B135" s="466"/>
      <c r="C135" s="462"/>
      <c r="D135" s="462"/>
      <c r="E135" s="462"/>
      <c r="F135" s="462"/>
      <c r="G135" s="462"/>
      <c r="H135" s="462"/>
      <c r="I135" s="462"/>
      <c r="J135" s="462"/>
      <c r="K135" s="462"/>
      <c r="L135" s="462"/>
      <c r="M135" s="462"/>
      <c r="N135" s="462"/>
      <c r="O135" s="145" t="s">
        <v>209</v>
      </c>
      <c r="P135" s="30" t="s">
        <v>210</v>
      </c>
    </row>
    <row r="136" spans="2:16">
      <c r="B136" s="148" t="s">
        <v>211</v>
      </c>
      <c r="C136" s="146">
        <v>31</v>
      </c>
      <c r="D136" s="8">
        <v>28</v>
      </c>
      <c r="E136" s="8">
        <v>31</v>
      </c>
      <c r="F136" s="8">
        <v>25</v>
      </c>
      <c r="G136" s="8">
        <v>26</v>
      </c>
      <c r="H136" s="8">
        <v>5</v>
      </c>
      <c r="I136" s="168">
        <f>SUM(C136:G136)</f>
        <v>141</v>
      </c>
      <c r="J136" s="8">
        <v>20</v>
      </c>
      <c r="K136" s="8">
        <v>26</v>
      </c>
      <c r="L136" s="8">
        <v>30</v>
      </c>
      <c r="M136" s="8">
        <v>31</v>
      </c>
      <c r="N136" s="168">
        <f>SUM(J136:M136)</f>
        <v>107</v>
      </c>
      <c r="O136" s="167">
        <f>SUM(C136:H136,J136:M136)</f>
        <v>253</v>
      </c>
      <c r="P136" s="169">
        <f>I136+N136</f>
        <v>248</v>
      </c>
    </row>
    <row r="137" spans="2:16" ht="19.5">
      <c r="B137" s="149" t="s">
        <v>485</v>
      </c>
      <c r="C137" s="147">
        <v>3.1</v>
      </c>
      <c r="D137" s="10">
        <v>2.7</v>
      </c>
      <c r="E137" s="10">
        <v>2</v>
      </c>
      <c r="F137" s="10">
        <v>7.2</v>
      </c>
      <c r="G137" s="10">
        <v>9.9</v>
      </c>
      <c r="H137" s="10">
        <v>11</v>
      </c>
      <c r="I137" s="153">
        <f>(C136*C137+D136*D137+E136*E137+F136*F137+G136*G137)/I136</f>
        <v>4.7595744680851073</v>
      </c>
      <c r="J137" s="10">
        <v>10.3</v>
      </c>
      <c r="K137" s="95">
        <v>8.6999999999999993</v>
      </c>
      <c r="L137" s="95">
        <v>3.9</v>
      </c>
      <c r="M137" s="95">
        <v>1.6</v>
      </c>
      <c r="N137" s="153">
        <f>(J136*J137+K136*K137+L136*L137+M136*M137)/N136</f>
        <v>5.5962616822429911</v>
      </c>
      <c r="O137" s="154">
        <f>(C137*C136+D137*D136+E137*E136+F137*F136+G137*G136+H137*H136+J137*J136+K137*K136+L137*L136+M137*M136)/O136</f>
        <v>5.2367588932806326</v>
      </c>
      <c r="P137" s="161">
        <f>(I137*I136+N137*N136)/P136</f>
        <v>5.1205645161290327</v>
      </c>
    </row>
    <row r="138" spans="2:16" ht="19.5">
      <c r="B138" s="149" t="s">
        <v>212</v>
      </c>
      <c r="C138" s="13">
        <f t="shared" ref="C138:H138" si="51">C136*(13-C137)</f>
        <v>306.90000000000003</v>
      </c>
      <c r="D138" s="12">
        <f t="shared" si="51"/>
        <v>288.40000000000003</v>
      </c>
      <c r="E138" s="12">
        <f t="shared" si="51"/>
        <v>341</v>
      </c>
      <c r="F138" s="12">
        <f t="shared" si="51"/>
        <v>145</v>
      </c>
      <c r="G138" s="12">
        <f t="shared" si="51"/>
        <v>80.599999999999994</v>
      </c>
      <c r="H138" s="12">
        <f t="shared" si="51"/>
        <v>10</v>
      </c>
      <c r="I138" s="155">
        <f>SUM(C138:G138)</f>
        <v>1161.9000000000001</v>
      </c>
      <c r="J138" s="12">
        <f>J136*(13-J137)</f>
        <v>53.999999999999986</v>
      </c>
      <c r="K138" s="12">
        <f>K136*(13-K137)</f>
        <v>111.80000000000001</v>
      </c>
      <c r="L138" s="12">
        <f>L136*(13-L137)</f>
        <v>273</v>
      </c>
      <c r="M138" s="12">
        <f>M136*(13-M137)</f>
        <v>353.40000000000003</v>
      </c>
      <c r="N138" s="155">
        <f>SUM(J138:M138)</f>
        <v>792.2</v>
      </c>
      <c r="O138" s="156">
        <f>O136*(13-O137)</f>
        <v>1964.1</v>
      </c>
      <c r="P138" s="162">
        <f>P136*(13-P137)</f>
        <v>1954.1</v>
      </c>
    </row>
    <row r="139" spans="2:16" ht="19.5">
      <c r="B139" s="149" t="s">
        <v>213</v>
      </c>
      <c r="C139" s="13">
        <f t="shared" ref="C139:H139" si="52">C136*(17-C137)</f>
        <v>430.90000000000003</v>
      </c>
      <c r="D139" s="12">
        <f t="shared" si="52"/>
        <v>400.40000000000003</v>
      </c>
      <c r="E139" s="12">
        <f t="shared" si="52"/>
        <v>465</v>
      </c>
      <c r="F139" s="12">
        <f t="shared" si="52"/>
        <v>245.00000000000003</v>
      </c>
      <c r="G139" s="12">
        <f t="shared" si="52"/>
        <v>184.6</v>
      </c>
      <c r="H139" s="12">
        <f t="shared" si="52"/>
        <v>30</v>
      </c>
      <c r="I139" s="155">
        <f>SUM(C139:G139)</f>
        <v>1725.9</v>
      </c>
      <c r="J139" s="12">
        <f>J136*(17-J137)</f>
        <v>134</v>
      </c>
      <c r="K139" s="12">
        <f>K136*(17-K137)</f>
        <v>215.8</v>
      </c>
      <c r="L139" s="12">
        <f>L136*(17-L137)</f>
        <v>393</v>
      </c>
      <c r="M139" s="12">
        <f>M136*(17-M137)</f>
        <v>477.40000000000003</v>
      </c>
      <c r="N139" s="155">
        <f>SUM(J139:M139)</f>
        <v>1220.2</v>
      </c>
      <c r="O139" s="156">
        <f>O136*(17-O137)</f>
        <v>2976.1</v>
      </c>
      <c r="P139" s="162">
        <f>P136*(17-P137)</f>
        <v>2946.1</v>
      </c>
    </row>
    <row r="140" spans="2:16" ht="19.5">
      <c r="B140" s="149" t="s">
        <v>214</v>
      </c>
      <c r="C140" s="17">
        <f t="shared" ref="C140:H140" si="53">C136*(18-C137)</f>
        <v>461.90000000000003</v>
      </c>
      <c r="D140" s="16">
        <f t="shared" si="53"/>
        <v>428.40000000000003</v>
      </c>
      <c r="E140" s="16">
        <f t="shared" si="53"/>
        <v>496</v>
      </c>
      <c r="F140" s="16">
        <f t="shared" si="53"/>
        <v>270</v>
      </c>
      <c r="G140" s="16">
        <f t="shared" si="53"/>
        <v>210.6</v>
      </c>
      <c r="H140" s="16">
        <f t="shared" si="53"/>
        <v>35</v>
      </c>
      <c r="I140" s="155">
        <f>SUM(C140:G140)</f>
        <v>1866.9</v>
      </c>
      <c r="J140" s="16">
        <f>J136*(18-J137)</f>
        <v>154</v>
      </c>
      <c r="K140" s="16">
        <f>K136*(18-K137)</f>
        <v>241.8</v>
      </c>
      <c r="L140" s="16">
        <f>L136*(18-L137)</f>
        <v>423</v>
      </c>
      <c r="M140" s="16">
        <f>M136*(18-M137)</f>
        <v>508.4</v>
      </c>
      <c r="N140" s="155">
        <f>SUM(J140:M140)</f>
        <v>1327.1999999999998</v>
      </c>
      <c r="O140" s="157">
        <f>O136*(18-O137)</f>
        <v>3229.1</v>
      </c>
      <c r="P140" s="163">
        <f>P136*(18-P137)</f>
        <v>3194.1</v>
      </c>
    </row>
    <row r="141" spans="2:16" ht="20.25" thickBot="1">
      <c r="B141" s="407" t="s">
        <v>215</v>
      </c>
      <c r="C141" s="21">
        <f t="shared" ref="C141:H141" si="54">C136*(19-C137)</f>
        <v>492.90000000000003</v>
      </c>
      <c r="D141" s="20">
        <f t="shared" si="54"/>
        <v>456.40000000000003</v>
      </c>
      <c r="E141" s="20">
        <f t="shared" si="54"/>
        <v>527</v>
      </c>
      <c r="F141" s="20">
        <f t="shared" si="54"/>
        <v>295</v>
      </c>
      <c r="G141" s="20">
        <f t="shared" si="54"/>
        <v>236.6</v>
      </c>
      <c r="H141" s="20">
        <f t="shared" si="54"/>
        <v>40</v>
      </c>
      <c r="I141" s="164">
        <f>SUM(C141:G141)</f>
        <v>2007.9</v>
      </c>
      <c r="J141" s="20">
        <f>J136*(19-J137)</f>
        <v>174</v>
      </c>
      <c r="K141" s="20">
        <f>K136*(19-K137)</f>
        <v>267.8</v>
      </c>
      <c r="L141" s="20">
        <f>L136*(19-L137)</f>
        <v>453</v>
      </c>
      <c r="M141" s="20">
        <f>M136*(19-M137)</f>
        <v>539.4</v>
      </c>
      <c r="N141" s="164">
        <f>SUM(J141:M141)</f>
        <v>1434.1999999999998</v>
      </c>
      <c r="O141" s="165">
        <f>O136*(19-O137)</f>
        <v>3482.1</v>
      </c>
      <c r="P141" s="166">
        <f>P136*(19-P137)</f>
        <v>3442.1</v>
      </c>
    </row>
    <row r="142" spans="2:16" ht="15.75" thickBot="1"/>
    <row r="143" spans="2:16" ht="24" thickBot="1">
      <c r="B143" s="473" t="s">
        <v>219</v>
      </c>
      <c r="C143" s="474"/>
      <c r="D143" s="474"/>
      <c r="E143" s="474"/>
      <c r="F143" s="474"/>
      <c r="G143" s="474"/>
      <c r="H143" s="474"/>
      <c r="I143" s="474"/>
      <c r="J143" s="474"/>
      <c r="K143" s="474"/>
      <c r="L143" s="470" t="s">
        <v>231</v>
      </c>
      <c r="M143" s="471"/>
      <c r="N143" s="471"/>
      <c r="O143" s="471"/>
      <c r="P143" s="472"/>
    </row>
    <row r="144" spans="2:16" ht="15.75">
      <c r="B144" s="465" t="s">
        <v>195</v>
      </c>
      <c r="C144" s="461" t="s">
        <v>196</v>
      </c>
      <c r="D144" s="461" t="s">
        <v>197</v>
      </c>
      <c r="E144" s="461" t="s">
        <v>198</v>
      </c>
      <c r="F144" s="461" t="s">
        <v>199</v>
      </c>
      <c r="G144" s="461" t="s">
        <v>200</v>
      </c>
      <c r="H144" s="461" t="s">
        <v>201</v>
      </c>
      <c r="I144" s="467" t="s">
        <v>202</v>
      </c>
      <c r="J144" s="461" t="s">
        <v>203</v>
      </c>
      <c r="K144" s="461" t="s">
        <v>204</v>
      </c>
      <c r="L144" s="461" t="s">
        <v>205</v>
      </c>
      <c r="M144" s="461" t="s">
        <v>206</v>
      </c>
      <c r="N144" s="467" t="s">
        <v>207</v>
      </c>
      <c r="O144" s="456" t="s">
        <v>208</v>
      </c>
      <c r="P144" s="457"/>
    </row>
    <row r="145" spans="2:20" ht="16.5" thickBot="1">
      <c r="B145" s="466"/>
      <c r="C145" s="462"/>
      <c r="D145" s="462"/>
      <c r="E145" s="462"/>
      <c r="F145" s="462"/>
      <c r="G145" s="462"/>
      <c r="H145" s="462"/>
      <c r="I145" s="462"/>
      <c r="J145" s="462"/>
      <c r="K145" s="462"/>
      <c r="L145" s="462"/>
      <c r="M145" s="462"/>
      <c r="N145" s="462"/>
      <c r="O145" s="145" t="s">
        <v>209</v>
      </c>
      <c r="P145" s="30" t="s">
        <v>210</v>
      </c>
    </row>
    <row r="146" spans="2:20">
      <c r="B146" s="148" t="s">
        <v>211</v>
      </c>
      <c r="C146" s="146">
        <v>31</v>
      </c>
      <c r="D146" s="8">
        <v>28</v>
      </c>
      <c r="E146" s="8">
        <v>31</v>
      </c>
      <c r="F146" s="8">
        <v>25</v>
      </c>
      <c r="G146" s="8">
        <v>26</v>
      </c>
      <c r="H146" s="8">
        <v>5</v>
      </c>
      <c r="I146" s="168">
        <f>SUM(C146:H146)</f>
        <v>146</v>
      </c>
      <c r="J146" s="8">
        <v>13</v>
      </c>
      <c r="K146" s="8">
        <v>25</v>
      </c>
      <c r="L146" s="8">
        <v>31</v>
      </c>
      <c r="M146" s="8">
        <v>31</v>
      </c>
      <c r="N146" s="168">
        <f>SUM(J146:M146)</f>
        <v>100</v>
      </c>
      <c r="O146" s="167">
        <f>SUM(C146:H146,J146:M146)</f>
        <v>246</v>
      </c>
      <c r="P146" s="169">
        <f>I146+N146</f>
        <v>246</v>
      </c>
    </row>
    <row r="147" spans="2:20" ht="19.5">
      <c r="B147" s="149" t="s">
        <v>485</v>
      </c>
      <c r="C147" s="147">
        <v>0.7</v>
      </c>
      <c r="D147" s="10">
        <v>2.5</v>
      </c>
      <c r="E147" s="10">
        <v>7.3</v>
      </c>
      <c r="F147" s="10">
        <v>9.9</v>
      </c>
      <c r="G147" s="10">
        <v>10.8</v>
      </c>
      <c r="H147" s="10">
        <v>0</v>
      </c>
      <c r="I147" s="153">
        <f>(C146*C147+D146*D147+E146*E147+F146*F147+G146*G147)/I146</f>
        <v>5.7965753424657533</v>
      </c>
      <c r="J147" s="10">
        <v>13.67333333333333</v>
      </c>
      <c r="K147" s="95">
        <v>9.3677419354838705</v>
      </c>
      <c r="L147" s="95">
        <v>5.46</v>
      </c>
      <c r="M147" s="95">
        <v>1.3354838709677417</v>
      </c>
      <c r="N147" s="153">
        <f>(J146*J147+K146*K147+L146*L147+M146*M147)/N146</f>
        <v>6.2260688172043004</v>
      </c>
      <c r="O147" s="154">
        <f>(C147*C146+D147*D146+E147*E146+F147*F146+G147*G146+H147*H146+J147*J146+K147*K146+L147*L146+M147*M146)/O146</f>
        <v>5.9711661858554077</v>
      </c>
      <c r="P147" s="161">
        <f>(I147*I146+N147*N146)/P146</f>
        <v>5.9711661858554059</v>
      </c>
      <c r="T147" s="4" t="s">
        <v>144</v>
      </c>
    </row>
    <row r="148" spans="2:20" ht="19.5">
      <c r="B148" s="149" t="s">
        <v>212</v>
      </c>
      <c r="C148" s="13">
        <v>381</v>
      </c>
      <c r="D148" s="12">
        <f>D146*(13-D147)</f>
        <v>294</v>
      </c>
      <c r="E148" s="12">
        <f>E146*(13-E147)</f>
        <v>176.70000000000002</v>
      </c>
      <c r="F148" s="12">
        <f>F146*(13-F147)</f>
        <v>77.499999999999986</v>
      </c>
      <c r="G148" s="12">
        <f>G146*(13-G147)</f>
        <v>57.199999999999982</v>
      </c>
      <c r="H148" s="12">
        <f>H146*(13-H147)</f>
        <v>65</v>
      </c>
      <c r="I148" s="155">
        <f>SUM(C148:G148)</f>
        <v>986.4</v>
      </c>
      <c r="J148" s="12">
        <f>J146*(13-J147)</f>
        <v>-8.753333333333293</v>
      </c>
      <c r="K148" s="12">
        <f>K146*(13-K147)</f>
        <v>90.806451612903231</v>
      </c>
      <c r="L148" s="12">
        <f>L146*(13-L147)</f>
        <v>233.74</v>
      </c>
      <c r="M148" s="12">
        <f>M146*(13-M147)</f>
        <v>361.59999999999997</v>
      </c>
      <c r="N148" s="155">
        <f>SUM(J148:M148)</f>
        <v>677.39311827956999</v>
      </c>
      <c r="O148" s="156">
        <f>O146*(13-O147)</f>
        <v>1729.0931182795698</v>
      </c>
      <c r="P148" s="162">
        <f>P146*(13-P147)</f>
        <v>1729.09311827957</v>
      </c>
    </row>
    <row r="149" spans="2:20" ht="19.5">
      <c r="B149" s="149" t="s">
        <v>213</v>
      </c>
      <c r="C149" s="13">
        <f t="shared" ref="C149:H149" si="55">C146*(17-C147)</f>
        <v>505.3</v>
      </c>
      <c r="D149" s="12">
        <f t="shared" si="55"/>
        <v>406</v>
      </c>
      <c r="E149" s="12">
        <f t="shared" si="55"/>
        <v>300.7</v>
      </c>
      <c r="F149" s="12">
        <f t="shared" si="55"/>
        <v>177.5</v>
      </c>
      <c r="G149" s="12">
        <f t="shared" si="55"/>
        <v>161.19999999999999</v>
      </c>
      <c r="H149" s="12">
        <f t="shared" si="55"/>
        <v>85</v>
      </c>
      <c r="I149" s="155">
        <f>SUM(C149:G149)</f>
        <v>1550.7</v>
      </c>
      <c r="J149" s="12">
        <f>J146*(17-J147)</f>
        <v>43.246666666666705</v>
      </c>
      <c r="K149" s="12">
        <f>K146*(17-K147)</f>
        <v>190.80645161290323</v>
      </c>
      <c r="L149" s="12">
        <f>L146*(17-L147)</f>
        <v>357.73999999999995</v>
      </c>
      <c r="M149" s="12">
        <f>M146*(17-M147)</f>
        <v>485.59999999999997</v>
      </c>
      <c r="N149" s="155">
        <f>SUM(J149:M149)</f>
        <v>1077.3931182795698</v>
      </c>
      <c r="O149" s="156">
        <f>O146*(17-O147)</f>
        <v>2713.0931182795698</v>
      </c>
      <c r="P149" s="162">
        <f>P146*(17-P147)</f>
        <v>2713.0931182795703</v>
      </c>
    </row>
    <row r="150" spans="2:20" ht="19.5">
      <c r="B150" s="149" t="s">
        <v>214</v>
      </c>
      <c r="C150" s="17">
        <f t="shared" ref="C150:H150" si="56">C146*(18-C147)</f>
        <v>536.30000000000007</v>
      </c>
      <c r="D150" s="16">
        <f t="shared" si="56"/>
        <v>434</v>
      </c>
      <c r="E150" s="16">
        <f t="shared" si="56"/>
        <v>331.7</v>
      </c>
      <c r="F150" s="16">
        <f t="shared" si="56"/>
        <v>202.5</v>
      </c>
      <c r="G150" s="16">
        <f t="shared" si="56"/>
        <v>187.2</v>
      </c>
      <c r="H150" s="16">
        <f t="shared" si="56"/>
        <v>90</v>
      </c>
      <c r="I150" s="155">
        <f>SUM(C150:G150)</f>
        <v>1691.7</v>
      </c>
      <c r="J150" s="16">
        <f>J146*(18-J147)</f>
        <v>56.246666666666705</v>
      </c>
      <c r="K150" s="16">
        <f>K146*(18-K147)</f>
        <v>215.80645161290323</v>
      </c>
      <c r="L150" s="16">
        <f>L146*(18-L147)</f>
        <v>388.73999999999995</v>
      </c>
      <c r="M150" s="16">
        <f>M146*(18-M147)</f>
        <v>516.6</v>
      </c>
      <c r="N150" s="155">
        <f>SUM(J150:M150)</f>
        <v>1177.39311827957</v>
      </c>
      <c r="O150" s="157">
        <f>O146*(18-O147)</f>
        <v>2959.0931182795698</v>
      </c>
      <c r="P150" s="163">
        <f>P146*(18-P147)</f>
        <v>2959.0931182795703</v>
      </c>
    </row>
    <row r="151" spans="2:20" ht="20.25" thickBot="1">
      <c r="B151" s="407" t="s">
        <v>215</v>
      </c>
      <c r="C151" s="21">
        <f t="shared" ref="C151:H151" si="57">C146*(19-C147)</f>
        <v>567.30000000000007</v>
      </c>
      <c r="D151" s="20">
        <f t="shared" si="57"/>
        <v>462</v>
      </c>
      <c r="E151" s="20">
        <f t="shared" si="57"/>
        <v>362.7</v>
      </c>
      <c r="F151" s="20">
        <f t="shared" si="57"/>
        <v>227.5</v>
      </c>
      <c r="G151" s="20">
        <f t="shared" si="57"/>
        <v>213.2</v>
      </c>
      <c r="H151" s="20">
        <f t="shared" si="57"/>
        <v>95</v>
      </c>
      <c r="I151" s="164">
        <f>SUM(C151:G151)</f>
        <v>1832.7000000000003</v>
      </c>
      <c r="J151" s="20">
        <f>J146*(19-J147)</f>
        <v>69.246666666666712</v>
      </c>
      <c r="K151" s="20">
        <f>K146*(19-K147)</f>
        <v>240.80645161290323</v>
      </c>
      <c r="L151" s="20">
        <f>L146*(19-L147)</f>
        <v>419.73999999999995</v>
      </c>
      <c r="M151" s="20">
        <f>M146*(19-M147)</f>
        <v>547.6</v>
      </c>
      <c r="N151" s="164">
        <f>SUM(J151:M151)</f>
        <v>1277.39311827957</v>
      </c>
      <c r="O151" s="165">
        <f>O146*(19-O147)</f>
        <v>3205.0931182795698</v>
      </c>
      <c r="P151" s="166">
        <f>P146*(19-P147)</f>
        <v>3205.0931182795703</v>
      </c>
    </row>
    <row r="152" spans="2:20" ht="15.75" thickBot="1">
      <c r="B152" s="24"/>
      <c r="C152" s="25"/>
      <c r="D152" s="25"/>
      <c r="E152" s="25"/>
      <c r="F152" s="25"/>
      <c r="G152" s="25"/>
      <c r="H152" s="25"/>
      <c r="I152" s="26"/>
      <c r="J152" s="25"/>
      <c r="K152" s="25"/>
      <c r="L152" s="25"/>
      <c r="M152" s="25"/>
      <c r="N152" s="26"/>
      <c r="O152" s="27"/>
      <c r="P152" s="27"/>
    </row>
    <row r="153" spans="2:20" ht="24" thickBot="1">
      <c r="B153" s="473" t="s">
        <v>219</v>
      </c>
      <c r="C153" s="474"/>
      <c r="D153" s="474"/>
      <c r="E153" s="474"/>
      <c r="F153" s="474"/>
      <c r="G153" s="474"/>
      <c r="H153" s="474"/>
      <c r="I153" s="474"/>
      <c r="J153" s="474"/>
      <c r="K153" s="474"/>
      <c r="L153" s="470" t="s">
        <v>145</v>
      </c>
      <c r="M153" s="471"/>
      <c r="N153" s="471"/>
      <c r="O153" s="471"/>
      <c r="P153" s="472"/>
    </row>
    <row r="154" spans="2:20" ht="15.75">
      <c r="B154" s="465" t="s">
        <v>195</v>
      </c>
      <c r="C154" s="461" t="s">
        <v>196</v>
      </c>
      <c r="D154" s="461" t="s">
        <v>197</v>
      </c>
      <c r="E154" s="461" t="s">
        <v>198</v>
      </c>
      <c r="F154" s="461" t="s">
        <v>199</v>
      </c>
      <c r="G154" s="461" t="s">
        <v>200</v>
      </c>
      <c r="H154" s="461" t="s">
        <v>201</v>
      </c>
      <c r="I154" s="467" t="s">
        <v>202</v>
      </c>
      <c r="J154" s="461" t="s">
        <v>203</v>
      </c>
      <c r="K154" s="461" t="s">
        <v>204</v>
      </c>
      <c r="L154" s="461" t="s">
        <v>205</v>
      </c>
      <c r="M154" s="461" t="s">
        <v>206</v>
      </c>
      <c r="N154" s="467" t="s">
        <v>207</v>
      </c>
      <c r="O154" s="456" t="s">
        <v>208</v>
      </c>
      <c r="P154" s="457"/>
    </row>
    <row r="155" spans="2:20" ht="16.5" thickBot="1">
      <c r="B155" s="466"/>
      <c r="C155" s="462"/>
      <c r="D155" s="462"/>
      <c r="E155" s="462"/>
      <c r="F155" s="462"/>
      <c r="G155" s="462"/>
      <c r="H155" s="462"/>
      <c r="I155" s="462"/>
      <c r="J155" s="462"/>
      <c r="K155" s="462"/>
      <c r="L155" s="462"/>
      <c r="M155" s="462"/>
      <c r="N155" s="462"/>
      <c r="O155" s="145" t="s">
        <v>209</v>
      </c>
      <c r="P155" s="30" t="s">
        <v>210</v>
      </c>
    </row>
    <row r="156" spans="2:20">
      <c r="B156" s="148" t="s">
        <v>211</v>
      </c>
      <c r="C156" s="146">
        <v>31</v>
      </c>
      <c r="D156" s="8">
        <v>31</v>
      </c>
      <c r="E156" s="8">
        <v>31</v>
      </c>
      <c r="F156" s="8">
        <v>29</v>
      </c>
      <c r="G156" s="8">
        <v>19</v>
      </c>
      <c r="H156" s="8">
        <v>9</v>
      </c>
      <c r="I156" s="168">
        <f>SUM(C156:G156)</f>
        <v>141</v>
      </c>
      <c r="J156" s="8"/>
      <c r="K156" s="8"/>
      <c r="L156" s="8"/>
      <c r="M156" s="8"/>
      <c r="N156" s="168">
        <f>SUM(J156:M156)</f>
        <v>0</v>
      </c>
      <c r="O156" s="167">
        <f>SUM(C156:H156,J156:M156)</f>
        <v>150</v>
      </c>
      <c r="P156" s="169">
        <f>I156+N156</f>
        <v>141</v>
      </c>
    </row>
    <row r="157" spans="2:20" ht="19.5">
      <c r="B157" s="149" t="s">
        <v>485</v>
      </c>
      <c r="C157" s="147">
        <v>0.92258064516129024</v>
      </c>
      <c r="D157" s="10">
        <v>0.14285714285714293</v>
      </c>
      <c r="E157" s="10">
        <v>3.2419354838709675</v>
      </c>
      <c r="F157" s="10">
        <v>7.29</v>
      </c>
      <c r="G157" s="10">
        <v>11.729032258064517</v>
      </c>
      <c r="H157" s="10">
        <v>14.83666666666667</v>
      </c>
      <c r="I157" s="153">
        <f>(C156*C157+D156*D157+E156*E157+F156*F157+G156*G157)/I156</f>
        <v>4.0268807399418245</v>
      </c>
      <c r="J157" s="10"/>
      <c r="K157" s="95"/>
      <c r="L157" s="95"/>
      <c r="M157" s="95"/>
      <c r="N157" s="153"/>
      <c r="O157" s="154">
        <f>(C157*C156+D157*D156+E157*E156+F157*F156+G157*G156+H157*H156+J157*J156+K157*K156+L157*L156+M157*M156)/O156</f>
        <v>4.6754678955453146</v>
      </c>
      <c r="P157" s="161">
        <f>(I157*I156+N157*N156)/P156</f>
        <v>4.0268807399418245</v>
      </c>
    </row>
    <row r="158" spans="2:20" ht="19.5">
      <c r="B158" s="149" t="s">
        <v>212</v>
      </c>
      <c r="C158" s="13">
        <f t="shared" ref="C158:H158" si="58">C156*(13-C157)</f>
        <v>374.40000000000003</v>
      </c>
      <c r="D158" s="12">
        <f t="shared" si="58"/>
        <v>398.57142857142861</v>
      </c>
      <c r="E158" s="12">
        <f t="shared" si="58"/>
        <v>302.5</v>
      </c>
      <c r="F158" s="12">
        <f t="shared" si="58"/>
        <v>165.59</v>
      </c>
      <c r="G158" s="12">
        <f t="shared" si="58"/>
        <v>24.148387096774169</v>
      </c>
      <c r="H158" s="12">
        <f t="shared" si="58"/>
        <v>-16.530000000000026</v>
      </c>
      <c r="I158" s="155">
        <f>SUM(C158:G158)</f>
        <v>1265.2098156682025</v>
      </c>
      <c r="J158" s="12">
        <f>J156*(13-J157)</f>
        <v>0</v>
      </c>
      <c r="K158" s="12">
        <f>K156*(13-K157)</f>
        <v>0</v>
      </c>
      <c r="L158" s="12">
        <f>L156*(13-L157)</f>
        <v>0</v>
      </c>
      <c r="M158" s="12">
        <f>M156*(13-M157)</f>
        <v>0</v>
      </c>
      <c r="N158" s="155">
        <f>SUM(J158:M158)</f>
        <v>0</v>
      </c>
      <c r="O158" s="156">
        <f>O156*(13-O157)</f>
        <v>1248.679815668203</v>
      </c>
      <c r="P158" s="162">
        <f>P156*(13-P157)</f>
        <v>1265.209815668203</v>
      </c>
    </row>
    <row r="159" spans="2:20" ht="19.5">
      <c r="B159" s="149" t="s">
        <v>213</v>
      </c>
      <c r="C159" s="13">
        <f t="shared" ref="C159:H159" si="59">C156*(17-C157)</f>
        <v>498.40000000000003</v>
      </c>
      <c r="D159" s="12">
        <f t="shared" si="59"/>
        <v>522.57142857142856</v>
      </c>
      <c r="E159" s="12">
        <f t="shared" si="59"/>
        <v>426.5</v>
      </c>
      <c r="F159" s="12">
        <f t="shared" si="59"/>
        <v>281.59000000000003</v>
      </c>
      <c r="G159" s="12">
        <f t="shared" si="59"/>
        <v>100.14838709677417</v>
      </c>
      <c r="H159" s="12">
        <f t="shared" si="59"/>
        <v>19.469999999999974</v>
      </c>
      <c r="I159" s="155">
        <f>SUM(C159:G159)</f>
        <v>1829.2098156682027</v>
      </c>
      <c r="J159" s="12">
        <f>J156*(17-J157)</f>
        <v>0</v>
      </c>
      <c r="K159" s="12">
        <f>K156*(17-K157)</f>
        <v>0</v>
      </c>
      <c r="L159" s="12">
        <f>L156*(17-L157)</f>
        <v>0</v>
      </c>
      <c r="M159" s="12">
        <f>M156*(17-M157)</f>
        <v>0</v>
      </c>
      <c r="N159" s="155">
        <f>SUM(J159:M159)</f>
        <v>0</v>
      </c>
      <c r="O159" s="156">
        <f>O156*(17-O157)</f>
        <v>1848.679815668203</v>
      </c>
      <c r="P159" s="162">
        <f>P156*(17-P157)</f>
        <v>1829.209815668203</v>
      </c>
    </row>
    <row r="160" spans="2:20" ht="19.5">
      <c r="B160" s="149" t="s">
        <v>214</v>
      </c>
      <c r="C160" s="17">
        <f t="shared" ref="C160:H160" si="60">C156*(18-C157)</f>
        <v>529.4</v>
      </c>
      <c r="D160" s="16">
        <f t="shared" si="60"/>
        <v>553.57142857142856</v>
      </c>
      <c r="E160" s="16">
        <f t="shared" si="60"/>
        <v>457.5</v>
      </c>
      <c r="F160" s="16">
        <f t="shared" si="60"/>
        <v>310.59000000000003</v>
      </c>
      <c r="G160" s="16">
        <f t="shared" si="60"/>
        <v>119.14838709677417</v>
      </c>
      <c r="H160" s="16">
        <f t="shared" si="60"/>
        <v>28.469999999999974</v>
      </c>
      <c r="I160" s="155">
        <f>SUM(C160:G160)</f>
        <v>1970.2098156682027</v>
      </c>
      <c r="J160" s="16">
        <f>J156*(18-J157)</f>
        <v>0</v>
      </c>
      <c r="K160" s="16">
        <f>K156*(18-K157)</f>
        <v>0</v>
      </c>
      <c r="L160" s="16">
        <f>L156*(18-L157)</f>
        <v>0</v>
      </c>
      <c r="M160" s="16">
        <f>M156*(18-M157)</f>
        <v>0</v>
      </c>
      <c r="N160" s="155">
        <f>SUM(J160:M160)</f>
        <v>0</v>
      </c>
      <c r="O160" s="157">
        <f>O156*(18-O157)</f>
        <v>1998.679815668203</v>
      </c>
      <c r="P160" s="163">
        <f>P156*(18-P157)</f>
        <v>1970.209815668203</v>
      </c>
    </row>
    <row r="161" spans="2:16" ht="20.25" thickBot="1">
      <c r="B161" s="407" t="s">
        <v>215</v>
      </c>
      <c r="C161" s="21">
        <f t="shared" ref="C161:H161" si="61">C156*(19-C157)</f>
        <v>560.4</v>
      </c>
      <c r="D161" s="20">
        <f t="shared" si="61"/>
        <v>584.57142857142856</v>
      </c>
      <c r="E161" s="20">
        <f t="shared" si="61"/>
        <v>488.5</v>
      </c>
      <c r="F161" s="20">
        <f t="shared" si="61"/>
        <v>339.59000000000003</v>
      </c>
      <c r="G161" s="20">
        <f t="shared" si="61"/>
        <v>138.14838709677417</v>
      </c>
      <c r="H161" s="20">
        <f t="shared" si="61"/>
        <v>37.46999999999997</v>
      </c>
      <c r="I161" s="164">
        <f>SUM(C161:G161)</f>
        <v>2111.2098156682027</v>
      </c>
      <c r="J161" s="20">
        <f>J156*(19-J157)</f>
        <v>0</v>
      </c>
      <c r="K161" s="20">
        <f>K156*(19-K157)</f>
        <v>0</v>
      </c>
      <c r="L161" s="20">
        <f>L156*(19-L157)</f>
        <v>0</v>
      </c>
      <c r="M161" s="20">
        <f>M156*(19-M157)</f>
        <v>0</v>
      </c>
      <c r="N161" s="164">
        <f>SUM(J161:M161)</f>
        <v>0</v>
      </c>
      <c r="O161" s="165">
        <f>O156*(19-O157)</f>
        <v>2148.679815668203</v>
      </c>
      <c r="P161" s="166">
        <f>P156*(19-P157)</f>
        <v>2111.2098156682027</v>
      </c>
    </row>
    <row r="162" spans="2:16" ht="15.75" thickBot="1"/>
    <row r="163" spans="2:16" ht="24" thickBot="1">
      <c r="B163" s="463" t="s">
        <v>232</v>
      </c>
      <c r="C163" s="464"/>
      <c r="D163" s="464"/>
      <c r="E163" s="464"/>
      <c r="F163" s="464"/>
      <c r="G163" s="464"/>
      <c r="H163" s="464"/>
      <c r="I163" s="464"/>
      <c r="J163" s="464"/>
      <c r="K163" s="464"/>
      <c r="L163" s="468" t="s">
        <v>233</v>
      </c>
      <c r="M163" s="468"/>
      <c r="N163" s="468"/>
      <c r="O163" s="468"/>
      <c r="P163" s="469"/>
    </row>
    <row r="164" spans="2:16" ht="15.75">
      <c r="B164" s="465" t="s">
        <v>195</v>
      </c>
      <c r="C164" s="461" t="s">
        <v>196</v>
      </c>
      <c r="D164" s="461" t="s">
        <v>197</v>
      </c>
      <c r="E164" s="461" t="s">
        <v>198</v>
      </c>
      <c r="F164" s="461" t="s">
        <v>199</v>
      </c>
      <c r="G164" s="461" t="s">
        <v>200</v>
      </c>
      <c r="H164" s="461" t="s">
        <v>201</v>
      </c>
      <c r="I164" s="467" t="s">
        <v>202</v>
      </c>
      <c r="J164" s="461" t="s">
        <v>203</v>
      </c>
      <c r="K164" s="461" t="s">
        <v>204</v>
      </c>
      <c r="L164" s="461" t="s">
        <v>205</v>
      </c>
      <c r="M164" s="461" t="s">
        <v>206</v>
      </c>
      <c r="N164" s="467" t="s">
        <v>207</v>
      </c>
      <c r="O164" s="456" t="s">
        <v>208</v>
      </c>
      <c r="P164" s="457"/>
    </row>
    <row r="165" spans="2:16" ht="16.5" thickBot="1">
      <c r="B165" s="466"/>
      <c r="C165" s="462"/>
      <c r="D165" s="462"/>
      <c r="E165" s="462"/>
      <c r="F165" s="462"/>
      <c r="G165" s="462"/>
      <c r="H165" s="462"/>
      <c r="I165" s="462"/>
      <c r="J165" s="462"/>
      <c r="K165" s="462"/>
      <c r="L165" s="462"/>
      <c r="M165" s="462"/>
      <c r="N165" s="462"/>
      <c r="O165" s="145" t="s">
        <v>234</v>
      </c>
      <c r="P165" s="30" t="s">
        <v>235</v>
      </c>
    </row>
    <row r="166" spans="2:16">
      <c r="B166" s="148" t="s">
        <v>211</v>
      </c>
      <c r="C166" s="146">
        <v>31</v>
      </c>
      <c r="D166" s="8">
        <v>28</v>
      </c>
      <c r="E166" s="8">
        <v>31</v>
      </c>
      <c r="F166" s="8">
        <v>30</v>
      </c>
      <c r="G166" s="8">
        <v>16</v>
      </c>
      <c r="H166" s="8"/>
      <c r="I166" s="168">
        <f>SUM(C166:H166)</f>
        <v>136</v>
      </c>
      <c r="J166" s="8">
        <v>17</v>
      </c>
      <c r="K166" s="8">
        <v>31</v>
      </c>
      <c r="L166" s="8">
        <v>30</v>
      </c>
      <c r="M166" s="8">
        <v>31</v>
      </c>
      <c r="N166" s="168">
        <f>SUM(J166:M166)</f>
        <v>109</v>
      </c>
      <c r="O166" s="167">
        <f>SUM(C166:H166,J166:M166)</f>
        <v>245</v>
      </c>
      <c r="P166" s="169">
        <f>I166+N166</f>
        <v>245</v>
      </c>
    </row>
    <row r="167" spans="2:16" ht="19.5">
      <c r="B167" s="149" t="s">
        <v>485</v>
      </c>
      <c r="C167" s="147">
        <v>-1.8</v>
      </c>
      <c r="D167" s="10">
        <v>-0.8</v>
      </c>
      <c r="E167" s="10">
        <v>3</v>
      </c>
      <c r="F167" s="10">
        <v>7.3</v>
      </c>
      <c r="G167" s="10">
        <v>12.7</v>
      </c>
      <c r="H167" s="10"/>
      <c r="I167" s="153">
        <f>(C166*C167+D166*D167+E166*E167+F166*F167+G166*G167)/I166</f>
        <v>3.2132352941176472</v>
      </c>
      <c r="J167" s="10">
        <v>12.9</v>
      </c>
      <c r="K167" s="95">
        <v>7.7</v>
      </c>
      <c r="L167" s="95">
        <v>3.1</v>
      </c>
      <c r="M167" s="95">
        <v>-0.5</v>
      </c>
      <c r="N167" s="153">
        <f>(J166*J167+K166*K167+L166*L167+M166*M167)/N166</f>
        <v>4.9128440366972477</v>
      </c>
      <c r="O167" s="154">
        <f>(C167*C166+D167*D166+E167*E166+F167*F166+G167*G166+H167*H166+J167*J166+K167*K166+L167*L166+M167*M166)/O166</f>
        <v>3.9693877551020407</v>
      </c>
      <c r="P167" s="161">
        <f>(I167*I166+N167*N166)/P166</f>
        <v>3.9693877551020407</v>
      </c>
    </row>
    <row r="168" spans="2:16" ht="19.5">
      <c r="B168" s="149" t="s">
        <v>212</v>
      </c>
      <c r="C168" s="13">
        <f t="shared" ref="C168:H168" si="62">C166*(13-C167)</f>
        <v>458.8</v>
      </c>
      <c r="D168" s="12">
        <f t="shared" si="62"/>
        <v>386.40000000000003</v>
      </c>
      <c r="E168" s="12">
        <f t="shared" si="62"/>
        <v>310</v>
      </c>
      <c r="F168" s="12">
        <f t="shared" si="62"/>
        <v>171</v>
      </c>
      <c r="G168" s="12">
        <f t="shared" si="62"/>
        <v>4.8000000000000114</v>
      </c>
      <c r="H168" s="12">
        <f t="shared" si="62"/>
        <v>0</v>
      </c>
      <c r="I168" s="155">
        <f>SUM(C168:G168)</f>
        <v>1331</v>
      </c>
      <c r="J168" s="12">
        <f>J166*(13-J167)</f>
        <v>1.699999999999994</v>
      </c>
      <c r="K168" s="12">
        <f>K166*(13-K167)</f>
        <v>164.29999999999998</v>
      </c>
      <c r="L168" s="12">
        <f>L166*(13-L167)</f>
        <v>297</v>
      </c>
      <c r="M168" s="12">
        <f>M166*(13-M167)</f>
        <v>418.5</v>
      </c>
      <c r="N168" s="155">
        <f>SUM(J168:M168)</f>
        <v>881.5</v>
      </c>
      <c r="O168" s="156">
        <f>O166*(13-O167)</f>
        <v>2212.5</v>
      </c>
      <c r="P168" s="162">
        <f>P166*(13-P167)</f>
        <v>2212.5</v>
      </c>
    </row>
    <row r="169" spans="2:16" ht="19.5">
      <c r="B169" s="149" t="s">
        <v>213</v>
      </c>
      <c r="C169" s="13">
        <f t="shared" ref="C169:H169" si="63">C166*(17-C167)</f>
        <v>582.80000000000007</v>
      </c>
      <c r="D169" s="12">
        <f t="shared" si="63"/>
        <v>498.40000000000003</v>
      </c>
      <c r="E169" s="12">
        <f t="shared" si="63"/>
        <v>434</v>
      </c>
      <c r="F169" s="12">
        <f t="shared" si="63"/>
        <v>291</v>
      </c>
      <c r="G169" s="12">
        <f t="shared" si="63"/>
        <v>68.800000000000011</v>
      </c>
      <c r="H169" s="12">
        <f t="shared" si="63"/>
        <v>0</v>
      </c>
      <c r="I169" s="155">
        <f>SUM(C169:G169)</f>
        <v>1875</v>
      </c>
      <c r="J169" s="12">
        <f>J166*(17-J167)</f>
        <v>69.699999999999989</v>
      </c>
      <c r="K169" s="12">
        <f>K166*(17-K167)</f>
        <v>288.3</v>
      </c>
      <c r="L169" s="12">
        <f>L166*(17-L167)</f>
        <v>417</v>
      </c>
      <c r="M169" s="12">
        <f>M166*(17-M167)</f>
        <v>542.5</v>
      </c>
      <c r="N169" s="155">
        <f>SUM(J169:M169)</f>
        <v>1317.5</v>
      </c>
      <c r="O169" s="156">
        <f>O166*(17-O167)</f>
        <v>3192.5</v>
      </c>
      <c r="P169" s="162">
        <f>P166*(17-P167)</f>
        <v>3192.5</v>
      </c>
    </row>
    <row r="170" spans="2:16" ht="19.5">
      <c r="B170" s="149" t="s">
        <v>214</v>
      </c>
      <c r="C170" s="17">
        <f t="shared" ref="C170:H170" si="64">C166*(18-C167)</f>
        <v>613.80000000000007</v>
      </c>
      <c r="D170" s="16">
        <f t="shared" si="64"/>
        <v>526.4</v>
      </c>
      <c r="E170" s="16">
        <f t="shared" si="64"/>
        <v>465</v>
      </c>
      <c r="F170" s="16">
        <f t="shared" si="64"/>
        <v>321</v>
      </c>
      <c r="G170" s="16">
        <f t="shared" si="64"/>
        <v>84.800000000000011</v>
      </c>
      <c r="H170" s="16">
        <f t="shared" si="64"/>
        <v>0</v>
      </c>
      <c r="I170" s="155">
        <f>SUM(C170:G170)</f>
        <v>2011</v>
      </c>
      <c r="J170" s="16">
        <f>J166*(18-J167)</f>
        <v>86.699999999999989</v>
      </c>
      <c r="K170" s="16">
        <f>K166*(18-K167)</f>
        <v>319.3</v>
      </c>
      <c r="L170" s="16">
        <f>L166*(18-L167)</f>
        <v>447</v>
      </c>
      <c r="M170" s="16">
        <f>M166*(18-M167)</f>
        <v>573.5</v>
      </c>
      <c r="N170" s="155">
        <f>SUM(J170:M170)</f>
        <v>1426.5</v>
      </c>
      <c r="O170" s="157">
        <f>O166*(18-O167)</f>
        <v>3437.5</v>
      </c>
      <c r="P170" s="163">
        <f>P166*(18-P167)</f>
        <v>3437.5</v>
      </c>
    </row>
    <row r="171" spans="2:16" ht="20.25" thickBot="1">
      <c r="B171" s="407" t="s">
        <v>215</v>
      </c>
      <c r="C171" s="21">
        <f t="shared" ref="C171:H171" si="65">C166*(19-C167)</f>
        <v>644.80000000000007</v>
      </c>
      <c r="D171" s="20">
        <f t="shared" si="65"/>
        <v>554.4</v>
      </c>
      <c r="E171" s="20">
        <f t="shared" si="65"/>
        <v>496</v>
      </c>
      <c r="F171" s="20">
        <f t="shared" si="65"/>
        <v>351</v>
      </c>
      <c r="G171" s="20">
        <f t="shared" si="65"/>
        <v>100.80000000000001</v>
      </c>
      <c r="H171" s="20">
        <f t="shared" si="65"/>
        <v>0</v>
      </c>
      <c r="I171" s="164">
        <f>SUM(C171:G171)</f>
        <v>2147</v>
      </c>
      <c r="J171" s="20">
        <f>J166*(19-J167)</f>
        <v>103.69999999999999</v>
      </c>
      <c r="K171" s="20">
        <f>K166*(19-K167)</f>
        <v>350.3</v>
      </c>
      <c r="L171" s="20">
        <f>L166*(19-L167)</f>
        <v>477</v>
      </c>
      <c r="M171" s="20">
        <f>M166*(19-M167)</f>
        <v>604.5</v>
      </c>
      <c r="N171" s="164">
        <f>SUM(J171:M171)</f>
        <v>1535.5</v>
      </c>
      <c r="O171" s="165">
        <f>O166*(19-O167)</f>
        <v>3682.5</v>
      </c>
      <c r="P171" s="166">
        <f>P166*(19-P167)</f>
        <v>3682.5</v>
      </c>
    </row>
    <row r="172" spans="2:16" ht="15.75" thickBot="1">
      <c r="J172" s="28"/>
    </row>
    <row r="173" spans="2:16" ht="24" thickBot="1">
      <c r="B173" s="170" t="s">
        <v>236</v>
      </c>
      <c r="C173" s="458" t="s">
        <v>237</v>
      </c>
      <c r="D173" s="458"/>
      <c r="E173" s="458"/>
      <c r="F173" s="458"/>
      <c r="G173" s="458"/>
      <c r="H173" s="458"/>
      <c r="I173" s="458"/>
      <c r="J173" s="458"/>
      <c r="K173" s="458"/>
      <c r="L173" s="458"/>
      <c r="M173" s="459"/>
      <c r="N173" s="459"/>
      <c r="O173" s="459"/>
      <c r="P173" s="460"/>
    </row>
    <row r="174" spans="2:16" ht="15.75">
      <c r="B174" s="465" t="s">
        <v>195</v>
      </c>
      <c r="C174" s="461" t="s">
        <v>196</v>
      </c>
      <c r="D174" s="461" t="s">
        <v>197</v>
      </c>
      <c r="E174" s="461" t="s">
        <v>198</v>
      </c>
      <c r="F174" s="461" t="s">
        <v>199</v>
      </c>
      <c r="G174" s="461" t="s">
        <v>200</v>
      </c>
      <c r="H174" s="461" t="s">
        <v>201</v>
      </c>
      <c r="I174" s="467" t="s">
        <v>202</v>
      </c>
      <c r="J174" s="461" t="s">
        <v>203</v>
      </c>
      <c r="K174" s="461" t="s">
        <v>204</v>
      </c>
      <c r="L174" s="461" t="s">
        <v>205</v>
      </c>
      <c r="M174" s="461" t="s">
        <v>206</v>
      </c>
      <c r="N174" s="467" t="s">
        <v>207</v>
      </c>
      <c r="O174" s="456" t="s">
        <v>208</v>
      </c>
      <c r="P174" s="457"/>
    </row>
    <row r="175" spans="2:16" ht="16.5" thickBot="1">
      <c r="B175" s="466"/>
      <c r="C175" s="462"/>
      <c r="D175" s="462"/>
      <c r="E175" s="462"/>
      <c r="F175" s="462"/>
      <c r="G175" s="462"/>
      <c r="H175" s="462"/>
      <c r="I175" s="462"/>
      <c r="J175" s="462"/>
      <c r="K175" s="462"/>
      <c r="L175" s="462"/>
      <c r="M175" s="462"/>
      <c r="N175" s="462"/>
      <c r="O175" s="145" t="s">
        <v>234</v>
      </c>
      <c r="P175" s="30" t="s">
        <v>235</v>
      </c>
    </row>
    <row r="176" spans="2:16" ht="15.75">
      <c r="B176" s="174">
        <v>2000</v>
      </c>
      <c r="C176" s="173">
        <f t="shared" ref="C176:P176" si="66">C11/C$171</f>
        <v>0.96820719602977667</v>
      </c>
      <c r="D176" s="172">
        <f t="shared" si="66"/>
        <v>0.82178932178932185</v>
      </c>
      <c r="E176" s="172">
        <f t="shared" si="66"/>
        <v>0.91209677419354829</v>
      </c>
      <c r="F176" s="172">
        <f t="shared" si="66"/>
        <v>0.5854700854700855</v>
      </c>
      <c r="G176" s="172">
        <f t="shared" si="66"/>
        <v>0.23809523809523811</v>
      </c>
      <c r="H176" s="172"/>
      <c r="I176" s="172">
        <f t="shared" si="66"/>
        <v>0.82058686539357251</v>
      </c>
      <c r="J176" s="172">
        <f t="shared" si="66"/>
        <v>1.1243972999035676</v>
      </c>
      <c r="K176" s="172">
        <f t="shared" si="66"/>
        <v>0.57036825578075934</v>
      </c>
      <c r="L176" s="172">
        <f t="shared" si="66"/>
        <v>0.88113207547169814</v>
      </c>
      <c r="M176" s="172">
        <f t="shared" si="66"/>
        <v>0.92390405293631095</v>
      </c>
      <c r="N176" s="172">
        <f t="shared" si="66"/>
        <v>0.84350374470856382</v>
      </c>
      <c r="O176" s="360">
        <f t="shared" si="66"/>
        <v>0.83014256619144611</v>
      </c>
      <c r="P176" s="358">
        <f t="shared" si="66"/>
        <v>0.83014256619144611</v>
      </c>
    </row>
    <row r="177" spans="2:25" ht="15.75">
      <c r="B177" s="175">
        <v>2001</v>
      </c>
      <c r="C177" s="34">
        <f t="shared" ref="C177:P177" si="67">C21/C$171</f>
        <v>0.99007444168734482</v>
      </c>
      <c r="D177" s="33">
        <f t="shared" si="67"/>
        <v>0.90331890331890341</v>
      </c>
      <c r="E177" s="33">
        <f t="shared" si="67"/>
        <v>0.91754032258064511</v>
      </c>
      <c r="F177" s="33">
        <f t="shared" si="67"/>
        <v>0.99601139601139588</v>
      </c>
      <c r="G177" s="33">
        <f t="shared" si="67"/>
        <v>0.57837301587301582</v>
      </c>
      <c r="H177" s="33"/>
      <c r="I177" s="33">
        <f t="shared" si="67"/>
        <v>0.93255705635770836</v>
      </c>
      <c r="J177" s="33">
        <f t="shared" si="67"/>
        <v>1.6205721632915464</v>
      </c>
      <c r="K177" s="33">
        <f t="shared" si="67"/>
        <v>0.47040785317653988</v>
      </c>
      <c r="L177" s="33">
        <f t="shared" si="67"/>
        <v>0.97853249475890991</v>
      </c>
      <c r="M177" s="33">
        <f t="shared" si="67"/>
        <v>1.0803970223325061</v>
      </c>
      <c r="N177" s="33">
        <f t="shared" si="67"/>
        <v>0.94607437596944011</v>
      </c>
      <c r="O177" s="171">
        <f t="shared" si="67"/>
        <v>0.95779964814693153</v>
      </c>
      <c r="P177" s="35">
        <f t="shared" si="67"/>
        <v>0.93819340238997284</v>
      </c>
    </row>
    <row r="178" spans="2:25" ht="15.75">
      <c r="B178" s="175">
        <v>2002</v>
      </c>
      <c r="C178" s="34">
        <f t="shared" ref="C178:P178" si="68">C31/C$171</f>
        <v>0.95673076923076905</v>
      </c>
      <c r="D178" s="33">
        <f t="shared" si="68"/>
        <v>0.76262626262626265</v>
      </c>
      <c r="E178" s="33">
        <f t="shared" si="68"/>
        <v>0.91874999999999996</v>
      </c>
      <c r="F178" s="33">
        <f t="shared" si="68"/>
        <v>0.97720797720797725</v>
      </c>
      <c r="G178" s="33">
        <f t="shared" si="68"/>
        <v>0</v>
      </c>
      <c r="H178" s="33"/>
      <c r="I178" s="33">
        <f t="shared" si="68"/>
        <v>0.85626455519329303</v>
      </c>
      <c r="J178" s="33">
        <f t="shared" si="68"/>
        <v>1.8756027000964322</v>
      </c>
      <c r="K178" s="33">
        <f t="shared" si="68"/>
        <v>1.0876391664287752</v>
      </c>
      <c r="L178" s="33">
        <f t="shared" si="68"/>
        <v>0.94339622641509435</v>
      </c>
      <c r="M178" s="33">
        <f t="shared" si="68"/>
        <v>1.117948717948718</v>
      </c>
      <c r="N178" s="33">
        <f t="shared" si="68"/>
        <v>1.107977857375448</v>
      </c>
      <c r="O178" s="171">
        <f t="shared" si="68"/>
        <v>0.96122199592668023</v>
      </c>
      <c r="P178" s="35">
        <f t="shared" si="68"/>
        <v>0.96122199592668023</v>
      </c>
    </row>
    <row r="179" spans="2:25">
      <c r="B179" s="175">
        <v>2003</v>
      </c>
      <c r="C179" s="34">
        <f t="shared" ref="C179:P179" si="69">C41/C$171</f>
        <v>1.0384615384615383</v>
      </c>
      <c r="D179" s="33">
        <f t="shared" si="69"/>
        <v>1.1464646464646466</v>
      </c>
      <c r="E179" s="33">
        <f t="shared" si="69"/>
        <v>0.92500000000000004</v>
      </c>
      <c r="F179" s="33">
        <f t="shared" si="69"/>
        <v>0.88888888888888884</v>
      </c>
      <c r="G179" s="33">
        <f t="shared" si="69"/>
        <v>0.64484126984126977</v>
      </c>
      <c r="H179" s="33"/>
      <c r="I179" s="33">
        <f t="shared" si="69"/>
        <v>0.99720540288775039</v>
      </c>
      <c r="J179" s="33">
        <f t="shared" si="69"/>
        <v>0.61716489874638392</v>
      </c>
      <c r="K179" s="33">
        <f t="shared" si="69"/>
        <v>1.2123893805309733</v>
      </c>
      <c r="L179" s="33">
        <f t="shared" si="69"/>
        <v>0.91194968553459121</v>
      </c>
      <c r="M179" s="33">
        <f t="shared" si="69"/>
        <v>1.0205128205128204</v>
      </c>
      <c r="N179" s="33">
        <f t="shared" si="69"/>
        <v>1.0033213936828393</v>
      </c>
      <c r="O179" s="33">
        <f t="shared" si="69"/>
        <v>0.99975560081466408</v>
      </c>
      <c r="P179" s="35">
        <f t="shared" si="69"/>
        <v>0.99975560081466408</v>
      </c>
    </row>
    <row r="180" spans="2:25">
      <c r="B180" s="175">
        <v>2004</v>
      </c>
      <c r="C180" s="34">
        <f t="shared" ref="C180:P180" si="70">C51/C$171</f>
        <v>1.0865384615384615</v>
      </c>
      <c r="D180" s="33">
        <f t="shared" si="70"/>
        <v>0.96248196248196238</v>
      </c>
      <c r="E180" s="33">
        <f t="shared" si="70"/>
        <v>1.01875</v>
      </c>
      <c r="F180" s="33">
        <f t="shared" si="70"/>
        <v>0.86324786324786329</v>
      </c>
      <c r="G180" s="33">
        <f t="shared" si="70"/>
        <v>1.4136904761904761</v>
      </c>
      <c r="H180" s="33"/>
      <c r="I180" s="33">
        <f t="shared" si="70"/>
        <v>1.0176991150442478</v>
      </c>
      <c r="J180" s="33">
        <f t="shared" si="70"/>
        <v>0.85824493731919005</v>
      </c>
      <c r="K180" s="33">
        <f t="shared" si="70"/>
        <v>0.86725663716814161</v>
      </c>
      <c r="L180" s="33">
        <f t="shared" si="70"/>
        <v>1.0188679245283019</v>
      </c>
      <c r="M180" s="33">
        <f t="shared" si="70"/>
        <v>1.0410256410256411</v>
      </c>
      <c r="N180" s="33">
        <f t="shared" si="70"/>
        <v>0.98215564962552904</v>
      </c>
      <c r="O180" s="33">
        <f t="shared" si="70"/>
        <v>1.0028784792939578</v>
      </c>
      <c r="P180" s="35">
        <f t="shared" si="70"/>
        <v>1.0028784792939578</v>
      </c>
    </row>
    <row r="181" spans="2:25">
      <c r="B181" s="175">
        <f>B180+1</f>
        <v>2005</v>
      </c>
      <c r="C181" s="34">
        <f t="shared" ref="C181:P181" si="71">C61/C$171</f>
        <v>0.93749999999999989</v>
      </c>
      <c r="D181" s="33">
        <f t="shared" si="71"/>
        <v>1.1767676767676767</v>
      </c>
      <c r="E181" s="33">
        <f t="shared" si="71"/>
        <v>1.1187499999999999</v>
      </c>
      <c r="F181" s="33">
        <f t="shared" si="71"/>
        <v>0.82051282051282048</v>
      </c>
      <c r="G181" s="33">
        <f t="shared" si="71"/>
        <v>1.5476190476190474</v>
      </c>
      <c r="H181" s="33"/>
      <c r="I181" s="33">
        <f t="shared" si="71"/>
        <v>1.0506753609687938</v>
      </c>
      <c r="J181" s="33">
        <f t="shared" si="71"/>
        <v>0.8100289296046288</v>
      </c>
      <c r="K181" s="33">
        <f t="shared" si="71"/>
        <v>0.84070796460176989</v>
      </c>
      <c r="L181" s="33">
        <f t="shared" si="71"/>
        <v>1.1069182389937107</v>
      </c>
      <c r="M181" s="33">
        <f t="shared" si="71"/>
        <v>1.0307692307692309</v>
      </c>
      <c r="N181" s="33">
        <f t="shared" si="71"/>
        <v>0.99615760338651904</v>
      </c>
      <c r="O181" s="33">
        <f t="shared" si="71"/>
        <v>1.0404344874405973</v>
      </c>
      <c r="P181" s="35">
        <f t="shared" si="71"/>
        <v>1.0279429735234216</v>
      </c>
    </row>
    <row r="182" spans="2:25">
      <c r="B182" s="175">
        <f t="shared" ref="B182:B189" si="72">B181+1</f>
        <v>2006</v>
      </c>
      <c r="C182" s="34">
        <f t="shared" ref="C182:P182" si="73">C71/C$171</f>
        <v>1.2115384615384612</v>
      </c>
      <c r="D182" s="33">
        <f t="shared" si="73"/>
        <v>1.1262626262626263</v>
      </c>
      <c r="E182" s="33">
        <f t="shared" si="73"/>
        <v>1.1937500000000001</v>
      </c>
      <c r="F182" s="33">
        <f t="shared" si="73"/>
        <v>0.95726495726495731</v>
      </c>
      <c r="G182" s="33">
        <f t="shared" si="73"/>
        <v>1.1904761904761902</v>
      </c>
      <c r="H182" s="33"/>
      <c r="I182" s="33">
        <f t="shared" si="73"/>
        <v>1.1428504890544946</v>
      </c>
      <c r="J182" s="33">
        <f t="shared" si="73"/>
        <v>0</v>
      </c>
      <c r="K182" s="33">
        <f t="shared" si="73"/>
        <v>0.76991150442477874</v>
      </c>
      <c r="L182" s="33">
        <f t="shared" si="73"/>
        <v>0.85534591194968557</v>
      </c>
      <c r="M182" s="33">
        <f t="shared" si="73"/>
        <v>0.85641025641025625</v>
      </c>
      <c r="N182" s="33">
        <f t="shared" si="73"/>
        <v>0.7785086291110388</v>
      </c>
      <c r="O182" s="33">
        <f t="shared" si="73"/>
        <v>1.0134691106585201</v>
      </c>
      <c r="P182" s="35">
        <f t="shared" si="73"/>
        <v>0.99093007467752892</v>
      </c>
      <c r="Y182" s="4" t="s">
        <v>144</v>
      </c>
    </row>
    <row r="183" spans="2:25">
      <c r="B183" s="175">
        <f t="shared" si="72"/>
        <v>2007</v>
      </c>
      <c r="C183" s="34">
        <f t="shared" ref="C183:P183" si="74">C81/C$171</f>
        <v>0.78365384615384603</v>
      </c>
      <c r="D183" s="33">
        <f t="shared" si="74"/>
        <v>0.82323232323232332</v>
      </c>
      <c r="E183" s="33">
        <f t="shared" si="74"/>
        <v>0.86250000000000004</v>
      </c>
      <c r="F183" s="33">
        <f t="shared" si="74"/>
        <v>0.53561253561253563</v>
      </c>
      <c r="G183" s="33">
        <f t="shared" si="74"/>
        <v>1.1607142857142858</v>
      </c>
      <c r="H183" s="33"/>
      <c r="I183" s="33">
        <f t="shared" si="74"/>
        <v>0.7892408011178389</v>
      </c>
      <c r="J183" s="33">
        <f t="shared" si="74"/>
        <v>0.31340405014464806</v>
      </c>
      <c r="K183" s="33">
        <f t="shared" si="74"/>
        <v>1.0265486725663715</v>
      </c>
      <c r="L183" s="33">
        <f t="shared" si="74"/>
        <v>1.1635220125786163</v>
      </c>
      <c r="M183" s="33">
        <f t="shared" si="74"/>
        <v>1.0410256410256411</v>
      </c>
      <c r="N183" s="33">
        <f t="shared" si="74"/>
        <v>1.0266362748290461</v>
      </c>
      <c r="O183" s="33">
        <f t="shared" si="74"/>
        <v>0.88822810590631363</v>
      </c>
      <c r="P183" s="35">
        <f t="shared" si="74"/>
        <v>0.88822810590631385</v>
      </c>
    </row>
    <row r="184" spans="2:25">
      <c r="B184" s="175">
        <f t="shared" si="72"/>
        <v>2008</v>
      </c>
      <c r="C184" s="34">
        <f t="shared" ref="C184:P184" si="75">C91/C$171</f>
        <v>0.86057692307692291</v>
      </c>
      <c r="D184" s="33">
        <f t="shared" si="75"/>
        <v>0.83838383838383856</v>
      </c>
      <c r="E184" s="33">
        <f t="shared" si="75"/>
        <v>1.01875</v>
      </c>
      <c r="F184" s="33">
        <f t="shared" si="75"/>
        <v>0.98290598290598286</v>
      </c>
      <c r="G184" s="33">
        <f t="shared" si="75"/>
        <v>1.1607142857142858</v>
      </c>
      <c r="H184" s="33"/>
      <c r="I184" s="33">
        <f t="shared" si="75"/>
        <v>0.9254774103400093</v>
      </c>
      <c r="J184" s="33">
        <f t="shared" si="75"/>
        <v>1.8900675024108007</v>
      </c>
      <c r="K184" s="33">
        <f t="shared" si="75"/>
        <v>0.93805309734513265</v>
      </c>
      <c r="L184" s="33">
        <f t="shared" si="75"/>
        <v>0.94968553459119498</v>
      </c>
      <c r="M184" s="33">
        <f t="shared" si="75"/>
        <v>0.97435897435897434</v>
      </c>
      <c r="N184" s="33">
        <f t="shared" si="75"/>
        <v>1.0202539889286877</v>
      </c>
      <c r="O184" s="33">
        <f t="shared" si="75"/>
        <v>0.97382213170400533</v>
      </c>
      <c r="P184" s="35">
        <f t="shared" si="75"/>
        <v>0.96499660556687028</v>
      </c>
    </row>
    <row r="185" spans="2:25">
      <c r="B185" s="175">
        <f t="shared" si="72"/>
        <v>2009</v>
      </c>
      <c r="C185" s="34">
        <f t="shared" ref="C185:P185" si="76">C101/C$171</f>
        <v>1.1394230769230766</v>
      </c>
      <c r="D185" s="33">
        <f t="shared" si="76"/>
        <v>1.0404040404040407</v>
      </c>
      <c r="E185" s="33">
        <f t="shared" si="76"/>
        <v>1.01875</v>
      </c>
      <c r="F185" s="33">
        <f t="shared" si="76"/>
        <v>0.34188034188034189</v>
      </c>
      <c r="G185" s="33">
        <f t="shared" si="76"/>
        <v>1.2380952380952381</v>
      </c>
      <c r="H185" s="33"/>
      <c r="I185" s="33">
        <f t="shared" si="76"/>
        <v>0.96022356776897988</v>
      </c>
      <c r="J185" s="33">
        <f t="shared" si="76"/>
        <v>0.28929604628736744</v>
      </c>
      <c r="K185" s="33">
        <f t="shared" si="76"/>
        <v>0.98715386811304595</v>
      </c>
      <c r="L185" s="33">
        <f t="shared" si="76"/>
        <v>0.82389937106918243</v>
      </c>
      <c r="M185" s="33">
        <f t="shared" si="76"/>
        <v>1.0512820512820513</v>
      </c>
      <c r="N185" s="33">
        <f t="shared" si="76"/>
        <v>0.9145555193747964</v>
      </c>
      <c r="O185" s="33">
        <f t="shared" si="76"/>
        <v>0.95217922606924643</v>
      </c>
      <c r="P185" s="35">
        <f t="shared" si="76"/>
        <v>0.94118126272912428</v>
      </c>
    </row>
    <row r="186" spans="2:25">
      <c r="B186" s="175">
        <f t="shared" si="72"/>
        <v>2010</v>
      </c>
      <c r="C186" s="34">
        <f t="shared" ref="C186:P186" si="77">C111/C$171</f>
        <v>1.1826923076923077</v>
      </c>
      <c r="D186" s="33">
        <f t="shared" si="77"/>
        <v>1.0707070707070707</v>
      </c>
      <c r="E186" s="33">
        <f t="shared" si="77"/>
        <v>1.0249999999999999</v>
      </c>
      <c r="F186" s="33">
        <f t="shared" si="77"/>
        <v>0.84045584045584043</v>
      </c>
      <c r="G186" s="33">
        <f t="shared" si="77"/>
        <v>2.2440476190476186</v>
      </c>
      <c r="H186" s="33"/>
      <c r="I186" s="33">
        <f t="shared" si="77"/>
        <v>1.1112249650675359</v>
      </c>
      <c r="J186" s="33">
        <f t="shared" si="77"/>
        <v>2.0491803278688527</v>
      </c>
      <c r="K186" s="33">
        <f t="shared" si="77"/>
        <v>1.1238938053097345</v>
      </c>
      <c r="L186" s="33">
        <f t="shared" si="77"/>
        <v>0.93710691823899372</v>
      </c>
      <c r="M186" s="33">
        <f t="shared" si="77"/>
        <v>1.2564102564102564</v>
      </c>
      <c r="N186" s="33">
        <f t="shared" si="77"/>
        <v>1.1805275154672745</v>
      </c>
      <c r="O186" s="33">
        <f t="shared" si="77"/>
        <v>1.1490835030549897</v>
      </c>
      <c r="P186" s="35">
        <f t="shared" si="77"/>
        <v>1.1401221995926683</v>
      </c>
    </row>
    <row r="187" spans="2:25">
      <c r="B187" s="175">
        <f t="shared" si="72"/>
        <v>2011</v>
      </c>
      <c r="C187" s="34">
        <f t="shared" ref="C187:P187" si="78">C121/C$171</f>
        <v>0.97596153846153844</v>
      </c>
      <c r="D187" s="33">
        <f t="shared" si="78"/>
        <v>1.095959595959596</v>
      </c>
      <c r="E187" s="33">
        <f t="shared" si="78"/>
        <v>0.96250000000000002</v>
      </c>
      <c r="F187" s="33">
        <f t="shared" si="78"/>
        <v>0.70512820512820518</v>
      </c>
      <c r="G187" s="33">
        <f t="shared" si="78"/>
        <v>2.3730158730158726</v>
      </c>
      <c r="H187" s="33"/>
      <c r="I187" s="33">
        <f t="shared" si="78"/>
        <v>1.0251513740102469</v>
      </c>
      <c r="J187" s="33">
        <f t="shared" si="78"/>
        <v>0.98360655737704938</v>
      </c>
      <c r="K187" s="33">
        <f t="shared" si="78"/>
        <v>1.0019982871824151</v>
      </c>
      <c r="L187" s="33">
        <f t="shared" si="78"/>
        <v>1.10062893081761</v>
      </c>
      <c r="M187" s="33">
        <f t="shared" si="78"/>
        <v>0.91794871794871791</v>
      </c>
      <c r="N187" s="33">
        <f t="shared" si="78"/>
        <v>0.99830674047541523</v>
      </c>
      <c r="O187" s="33">
        <f t="shared" si="78"/>
        <v>1.039755600814664</v>
      </c>
      <c r="P187" s="35">
        <f t="shared" si="78"/>
        <v>1.0139579090291921</v>
      </c>
    </row>
    <row r="188" spans="2:25">
      <c r="B188" s="175">
        <f t="shared" si="72"/>
        <v>2012</v>
      </c>
      <c r="C188" s="34">
        <f t="shared" ref="C188:P188" si="79">C131/C$171</f>
        <v>0.86057692307692291</v>
      </c>
      <c r="D188" s="33">
        <f t="shared" si="79"/>
        <v>0.65151515151515149</v>
      </c>
      <c r="E188" s="33">
        <f t="shared" si="79"/>
        <v>0.875</v>
      </c>
      <c r="F188" s="33">
        <f t="shared" si="79"/>
        <v>0.99002849002849003</v>
      </c>
      <c r="G188" s="33">
        <f t="shared" si="79"/>
        <v>2.2956349206349205</v>
      </c>
      <c r="H188" s="33"/>
      <c r="I188" s="33">
        <f t="shared" si="79"/>
        <v>0.89846297158826272</v>
      </c>
      <c r="J188" s="33">
        <f t="shared" si="79"/>
        <v>1.4850530376084863</v>
      </c>
      <c r="K188" s="33">
        <f t="shared" si="79"/>
        <v>0.76448758207250933</v>
      </c>
      <c r="L188" s="33">
        <f t="shared" si="79"/>
        <v>0.97484276729559749</v>
      </c>
      <c r="M188" s="33">
        <f t="shared" si="79"/>
        <v>0.87179487179487181</v>
      </c>
      <c r="N188" s="33">
        <f t="shared" si="79"/>
        <v>0.92074242917616411</v>
      </c>
      <c r="O188" s="33">
        <f t="shared" si="79"/>
        <v>0.91725729803122868</v>
      </c>
      <c r="P188" s="35">
        <f t="shared" si="79"/>
        <v>0.90775288526816011</v>
      </c>
    </row>
    <row r="189" spans="2:25">
      <c r="B189" s="175">
        <f t="shared" si="72"/>
        <v>2013</v>
      </c>
      <c r="C189" s="34">
        <f t="shared" ref="C189:P189" si="80">C141/C$171</f>
        <v>0.76442307692307687</v>
      </c>
      <c r="D189" s="33">
        <f t="shared" si="80"/>
        <v>0.82323232323232332</v>
      </c>
      <c r="E189" s="33">
        <f t="shared" si="80"/>
        <v>1.0625</v>
      </c>
      <c r="F189" s="33">
        <f t="shared" si="80"/>
        <v>0.84045584045584043</v>
      </c>
      <c r="G189" s="33">
        <f t="shared" si="80"/>
        <v>2.3472222222222219</v>
      </c>
      <c r="H189" s="33"/>
      <c r="I189" s="33">
        <f t="shared" si="80"/>
        <v>0.93521192361434569</v>
      </c>
      <c r="J189" s="33">
        <f t="shared" si="80"/>
        <v>1.6779170684667311</v>
      </c>
      <c r="K189" s="33">
        <f t="shared" si="80"/>
        <v>0.76448758207250933</v>
      </c>
      <c r="L189" s="33">
        <f t="shared" si="80"/>
        <v>0.94968553459119498</v>
      </c>
      <c r="M189" s="33">
        <f t="shared" si="80"/>
        <v>0.89230769230769225</v>
      </c>
      <c r="N189" s="33">
        <f t="shared" si="80"/>
        <v>0.93402800390752183</v>
      </c>
      <c r="O189" s="33">
        <f t="shared" si="80"/>
        <v>0.94558044806517305</v>
      </c>
      <c r="P189" s="35">
        <f t="shared" si="80"/>
        <v>0.93471826205023756</v>
      </c>
    </row>
    <row r="190" spans="2:25">
      <c r="B190" s="175">
        <f>B189+1</f>
        <v>2014</v>
      </c>
      <c r="C190" s="34">
        <f t="shared" ref="C190:P190" si="81">C151/C$171</f>
        <v>0.87980769230769229</v>
      </c>
      <c r="D190" s="33">
        <f t="shared" si="81"/>
        <v>0.83333333333333337</v>
      </c>
      <c r="E190" s="33">
        <f t="shared" si="81"/>
        <v>0.73124999999999996</v>
      </c>
      <c r="F190" s="33">
        <f t="shared" si="81"/>
        <v>0.64814814814814814</v>
      </c>
      <c r="G190" s="33">
        <f t="shared" si="81"/>
        <v>2.1150793650793647</v>
      </c>
      <c r="H190" s="33"/>
      <c r="I190" s="33">
        <f t="shared" si="81"/>
        <v>0.85360968793665593</v>
      </c>
      <c r="J190" s="33">
        <f t="shared" si="81"/>
        <v>0.6677595628415306</v>
      </c>
      <c r="K190" s="33">
        <f t="shared" si="81"/>
        <v>0.6874292081441713</v>
      </c>
      <c r="L190" s="33">
        <f t="shared" si="81"/>
        <v>0.87995807127882586</v>
      </c>
      <c r="M190" s="33">
        <f t="shared" si="81"/>
        <v>0.9058726220016543</v>
      </c>
      <c r="N190" s="33">
        <f t="shared" si="81"/>
        <v>0.83190694775615104</v>
      </c>
      <c r="O190" s="33">
        <f t="shared" si="81"/>
        <v>0.87035794114855936</v>
      </c>
      <c r="P190" s="35">
        <f t="shared" si="81"/>
        <v>0.87035794114855947</v>
      </c>
    </row>
    <row r="191" spans="2:25" ht="15.75" thickBot="1">
      <c r="B191" s="176">
        <f>B190+1</f>
        <v>2015</v>
      </c>
      <c r="C191" s="37">
        <f>C161/C$171</f>
        <v>0.86910669975186094</v>
      </c>
      <c r="D191" s="36">
        <f t="shared" ref="D191:O191" si="82">D161/D$171</f>
        <v>1.0544217687074831</v>
      </c>
      <c r="E191" s="36">
        <f t="shared" si="82"/>
        <v>0.9848790322580645</v>
      </c>
      <c r="F191" s="36">
        <f t="shared" si="82"/>
        <v>0.9674928774928776</v>
      </c>
      <c r="G191" s="36">
        <f t="shared" si="82"/>
        <v>1.3705197132616485</v>
      </c>
      <c r="H191" s="36"/>
      <c r="I191" s="36">
        <f t="shared" si="82"/>
        <v>0.98333014236991279</v>
      </c>
      <c r="J191" s="36">
        <f t="shared" si="82"/>
        <v>0</v>
      </c>
      <c r="K191" s="36">
        <f t="shared" si="82"/>
        <v>0</v>
      </c>
      <c r="L191" s="36">
        <f t="shared" si="82"/>
        <v>0</v>
      </c>
      <c r="M191" s="36">
        <f t="shared" si="82"/>
        <v>0</v>
      </c>
      <c r="N191" s="36">
        <f t="shared" si="82"/>
        <v>0</v>
      </c>
      <c r="O191" s="36">
        <f t="shared" si="82"/>
        <v>0.58348399610813384</v>
      </c>
      <c r="P191" s="38"/>
    </row>
    <row r="192" spans="2:25" ht="15.75" thickBot="1"/>
    <row r="193" spans="2:16" ht="18.75" thickBot="1">
      <c r="B193" s="181" t="s">
        <v>236</v>
      </c>
      <c r="C193" s="478" t="s">
        <v>4</v>
      </c>
      <c r="D193" s="479"/>
      <c r="E193" s="479"/>
      <c r="F193" s="479"/>
      <c r="G193" s="479"/>
      <c r="H193" s="479"/>
      <c r="I193" s="479"/>
      <c r="J193" s="479"/>
      <c r="K193" s="479"/>
      <c r="L193" s="479"/>
      <c r="M193" s="480"/>
      <c r="N193" s="480"/>
      <c r="O193" s="480"/>
      <c r="P193" s="481"/>
    </row>
    <row r="194" spans="2:16" ht="15.75">
      <c r="B194" s="475" t="s">
        <v>195</v>
      </c>
      <c r="C194" s="456" t="s">
        <v>196</v>
      </c>
      <c r="D194" s="456" t="s">
        <v>197</v>
      </c>
      <c r="E194" s="456" t="s">
        <v>198</v>
      </c>
      <c r="F194" s="456" t="s">
        <v>199</v>
      </c>
      <c r="G194" s="456" t="s">
        <v>200</v>
      </c>
      <c r="H194" s="456" t="s">
        <v>201</v>
      </c>
      <c r="I194" s="467" t="s">
        <v>202</v>
      </c>
      <c r="J194" s="456" t="s">
        <v>203</v>
      </c>
      <c r="K194" s="456" t="s">
        <v>204</v>
      </c>
      <c r="L194" s="456" t="s">
        <v>205</v>
      </c>
      <c r="M194" s="456" t="s">
        <v>206</v>
      </c>
      <c r="N194" s="467" t="s">
        <v>207</v>
      </c>
      <c r="O194" s="456" t="s">
        <v>208</v>
      </c>
      <c r="P194" s="457"/>
    </row>
    <row r="195" spans="2:16" ht="16.5" thickBot="1">
      <c r="B195" s="476"/>
      <c r="C195" s="477"/>
      <c r="D195" s="477"/>
      <c r="E195" s="477"/>
      <c r="F195" s="477"/>
      <c r="G195" s="477"/>
      <c r="H195" s="477"/>
      <c r="I195" s="477"/>
      <c r="J195" s="477"/>
      <c r="K195" s="477"/>
      <c r="L195" s="477"/>
      <c r="M195" s="477"/>
      <c r="N195" s="477"/>
      <c r="O195" s="183" t="s">
        <v>234</v>
      </c>
      <c r="P195" s="30" t="s">
        <v>235</v>
      </c>
    </row>
    <row r="196" spans="2:16">
      <c r="B196" s="174">
        <v>2000</v>
      </c>
      <c r="C196" s="184">
        <f t="shared" ref="C196:P196" si="83">C7/C$167</f>
        <v>0.63261648745519738</v>
      </c>
      <c r="D196" s="182">
        <f t="shared" si="83"/>
        <v>-4.1120689655172402</v>
      </c>
      <c r="E196" s="182">
        <f t="shared" si="83"/>
        <v>1.4688172043010752</v>
      </c>
      <c r="F196" s="182">
        <f t="shared" si="83"/>
        <v>1.2622309197651662</v>
      </c>
      <c r="G196" s="182">
        <f t="shared" si="83"/>
        <v>1.1181102362204725</v>
      </c>
      <c r="H196" s="182"/>
      <c r="I196" s="182">
        <f t="shared" si="83"/>
        <v>1.2267636761915937</v>
      </c>
      <c r="J196" s="182">
        <f t="shared" si="83"/>
        <v>0.9411764705882355</v>
      </c>
      <c r="K196" s="182">
        <f t="shared" si="83"/>
        <v>1.3863636363636365</v>
      </c>
      <c r="L196" s="182">
        <f t="shared" si="83"/>
        <v>1.6096774193548387</v>
      </c>
      <c r="M196" s="182">
        <f t="shared" si="83"/>
        <v>-1.9677419354838708</v>
      </c>
      <c r="N196" s="182">
        <f t="shared" si="83"/>
        <v>1.2827520550703946</v>
      </c>
      <c r="O196" s="182">
        <f t="shared" si="83"/>
        <v>1.2699933091523752</v>
      </c>
      <c r="P196" s="357">
        <f t="shared" si="83"/>
        <v>1.2699933091523752</v>
      </c>
    </row>
    <row r="197" spans="2:16">
      <c r="B197" s="175">
        <v>2001</v>
      </c>
      <c r="C197" s="87">
        <f t="shared" ref="C197:P197" si="84">C17/C$167</f>
        <v>0.88530465949820758</v>
      </c>
      <c r="D197" s="85">
        <f t="shared" si="84"/>
        <v>-1.3928571428571426</v>
      </c>
      <c r="E197" s="85">
        <f t="shared" si="84"/>
        <v>1.4397849462365591</v>
      </c>
      <c r="F197" s="85">
        <f t="shared" si="84"/>
        <v>1.0063926940639272</v>
      </c>
      <c r="G197" s="85">
        <f t="shared" si="84"/>
        <v>1.037007874015748</v>
      </c>
      <c r="H197" s="85"/>
      <c r="I197" s="85">
        <f t="shared" si="84"/>
        <v>1.1198873437775039</v>
      </c>
      <c r="J197" s="85">
        <f t="shared" si="84"/>
        <v>0.90645994832041343</v>
      </c>
      <c r="K197" s="85">
        <f t="shared" si="84"/>
        <v>1.537075827398408</v>
      </c>
      <c r="L197" s="85">
        <f t="shared" si="84"/>
        <v>0.75161290322580643</v>
      </c>
      <c r="M197" s="85">
        <f t="shared" si="84"/>
        <v>4.1354838709677422</v>
      </c>
      <c r="N197" s="85">
        <f t="shared" si="84"/>
        <v>1.0512828194599229</v>
      </c>
      <c r="O197" s="85">
        <f t="shared" si="84"/>
        <v>1.1745404516322302</v>
      </c>
      <c r="P197" s="88">
        <f t="shared" si="84"/>
        <v>1.0828646718645152</v>
      </c>
    </row>
    <row r="198" spans="2:16">
      <c r="B198" s="175">
        <v>2002</v>
      </c>
      <c r="C198" s="87">
        <f t="shared" ref="C198:P198" si="85">C27/C$167</f>
        <v>0.5</v>
      </c>
      <c r="D198" s="85">
        <f t="shared" si="85"/>
        <v>-4.875</v>
      </c>
      <c r="E198" s="85">
        <f t="shared" si="85"/>
        <v>1.4333333333333333</v>
      </c>
      <c r="F198" s="85">
        <f t="shared" si="85"/>
        <v>1.0365296803652968</v>
      </c>
      <c r="G198" s="85">
        <f t="shared" si="85"/>
        <v>1.2108204216408431</v>
      </c>
      <c r="H198" s="85"/>
      <c r="I198" s="85">
        <f t="shared" si="85"/>
        <v>1.1452631578947368</v>
      </c>
      <c r="J198" s="85">
        <f t="shared" si="85"/>
        <v>0.71899224806201556</v>
      </c>
      <c r="K198" s="85">
        <f t="shared" si="85"/>
        <v>0.87138667783829071</v>
      </c>
      <c r="L198" s="85">
        <f t="shared" si="85"/>
        <v>1.2903225806451613</v>
      </c>
      <c r="M198" s="85">
        <f t="shared" si="85"/>
        <v>5.6</v>
      </c>
      <c r="N198" s="85">
        <f t="shared" si="85"/>
        <v>0.7754818594104308</v>
      </c>
      <c r="O198" s="85">
        <f t="shared" si="85"/>
        <v>0.94288405283219567</v>
      </c>
      <c r="P198" s="88">
        <f t="shared" si="85"/>
        <v>0.94288405283219567</v>
      </c>
    </row>
    <row r="199" spans="2:16">
      <c r="B199" s="175">
        <v>2003</v>
      </c>
      <c r="C199" s="87">
        <f t="shared" ref="C199:P199" si="86">C37/C$167</f>
        <v>1.4444444444444444</v>
      </c>
      <c r="D199" s="85">
        <f t="shared" si="86"/>
        <v>4.625</v>
      </c>
      <c r="E199" s="85">
        <f t="shared" si="86"/>
        <v>1.4000000000000001</v>
      </c>
      <c r="F199" s="85">
        <f t="shared" si="86"/>
        <v>0.89315068493150684</v>
      </c>
      <c r="G199" s="85">
        <f t="shared" si="86"/>
        <v>0.98425196850393704</v>
      </c>
      <c r="H199" s="85"/>
      <c r="I199" s="85">
        <f t="shared" si="86"/>
        <v>0.58259038901601834</v>
      </c>
      <c r="J199" s="85">
        <f t="shared" si="86"/>
        <v>0.97674418604651159</v>
      </c>
      <c r="K199" s="85">
        <f t="shared" si="86"/>
        <v>0.68831168831168832</v>
      </c>
      <c r="L199" s="85">
        <f t="shared" si="86"/>
        <v>1.4516129032258065</v>
      </c>
      <c r="M199" s="85">
        <f t="shared" si="86"/>
        <v>1.8</v>
      </c>
      <c r="N199" s="85">
        <f t="shared" si="86"/>
        <v>0.79303930722615845</v>
      </c>
      <c r="O199" s="85">
        <f t="shared" si="86"/>
        <v>0.70073723429555057</v>
      </c>
      <c r="P199" s="88">
        <f t="shared" si="86"/>
        <v>0.70073723429555057</v>
      </c>
    </row>
    <row r="200" spans="2:16">
      <c r="B200" s="175">
        <v>2004</v>
      </c>
      <c r="C200" s="87">
        <f t="shared" ref="C200:P200" si="87">C47/C$167</f>
        <v>2</v>
      </c>
      <c r="D200" s="85">
        <f t="shared" si="87"/>
        <v>-0.74999999999999989</v>
      </c>
      <c r="E200" s="85">
        <f t="shared" si="87"/>
        <v>0.9</v>
      </c>
      <c r="F200" s="85">
        <f t="shared" si="87"/>
        <v>1.2191780821917808</v>
      </c>
      <c r="G200" s="85">
        <f t="shared" si="87"/>
        <v>0.74803149606299213</v>
      </c>
      <c r="H200" s="85"/>
      <c r="I200" s="85">
        <f t="shared" si="87"/>
        <v>0.91304347826086951</v>
      </c>
      <c r="J200" s="85">
        <f t="shared" si="87"/>
        <v>0.78294573643410847</v>
      </c>
      <c r="K200" s="85">
        <f t="shared" si="87"/>
        <v>1.1948051948051948</v>
      </c>
      <c r="L200" s="85">
        <f t="shared" si="87"/>
        <v>0.90322580645161277</v>
      </c>
      <c r="M200" s="85">
        <f t="shared" si="87"/>
        <v>2.6</v>
      </c>
      <c r="N200" s="85">
        <f t="shared" si="87"/>
        <v>0.85789531498874061</v>
      </c>
      <c r="O200" s="85">
        <f t="shared" si="87"/>
        <v>0.87740813549070029</v>
      </c>
      <c r="P200" s="88">
        <f t="shared" si="87"/>
        <v>0.87740813549070029</v>
      </c>
    </row>
    <row r="201" spans="2:16">
      <c r="B201" s="175">
        <f>B200+1</f>
        <v>2005</v>
      </c>
      <c r="C201" s="87">
        <f t="shared" ref="C201:P201" si="88">C57/C$167</f>
        <v>0.27777777777777779</v>
      </c>
      <c r="D201" s="85">
        <f t="shared" si="88"/>
        <v>5.3749999999999991</v>
      </c>
      <c r="E201" s="85">
        <f t="shared" si="88"/>
        <v>0.3666666666666667</v>
      </c>
      <c r="F201" s="85">
        <f t="shared" si="88"/>
        <v>1.2876712328767124</v>
      </c>
      <c r="G201" s="85">
        <f t="shared" si="88"/>
        <v>0.67716535433070868</v>
      </c>
      <c r="H201" s="85"/>
      <c r="I201" s="85">
        <f t="shared" si="88"/>
        <v>0.71279260954318169</v>
      </c>
      <c r="J201" s="85">
        <f t="shared" si="88"/>
        <v>0.82170542635658905</v>
      </c>
      <c r="K201" s="85">
        <f t="shared" si="88"/>
        <v>1.2337662337662338</v>
      </c>
      <c r="L201" s="85">
        <f t="shared" si="88"/>
        <v>0.45161290322580638</v>
      </c>
      <c r="M201" s="85">
        <f t="shared" si="88"/>
        <v>2.2000000000000002</v>
      </c>
      <c r="N201" s="85">
        <f t="shared" si="88"/>
        <v>0.81499057139195552</v>
      </c>
      <c r="O201" s="85">
        <f t="shared" si="88"/>
        <v>0.79804967175848229</v>
      </c>
      <c r="P201" s="88">
        <f t="shared" si="88"/>
        <v>0.76279977872506599</v>
      </c>
    </row>
    <row r="202" spans="2:16">
      <c r="B202" s="175">
        <f t="shared" ref="B202:B210" si="89">B201+1</f>
        <v>2006</v>
      </c>
      <c r="C202" s="87">
        <f t="shared" ref="C202:P202" si="90">C67/C$167</f>
        <v>3.4444444444444446</v>
      </c>
      <c r="D202" s="85">
        <f t="shared" si="90"/>
        <v>4.1249999999999991</v>
      </c>
      <c r="E202" s="85">
        <f t="shared" si="90"/>
        <v>-3.3333333333333333E-2</v>
      </c>
      <c r="F202" s="85">
        <f t="shared" si="90"/>
        <v>1.0684931506849316</v>
      </c>
      <c r="G202" s="85">
        <f t="shared" si="90"/>
        <v>0.9055118110236221</v>
      </c>
      <c r="H202" s="85"/>
      <c r="I202" s="85">
        <f t="shared" si="90"/>
        <v>0.29816933638443927</v>
      </c>
      <c r="J202" s="85">
        <f t="shared" si="90"/>
        <v>0</v>
      </c>
      <c r="K202" s="85">
        <f t="shared" si="90"/>
        <v>1.3376623376623378</v>
      </c>
      <c r="L202" s="85">
        <f t="shared" si="90"/>
        <v>1.7419354838709677</v>
      </c>
      <c r="M202" s="85">
        <f t="shared" si="90"/>
        <v>-4.5999999999999996</v>
      </c>
      <c r="N202" s="85">
        <f t="shared" si="90"/>
        <v>1.2226160029229085</v>
      </c>
      <c r="O202" s="85">
        <f t="shared" si="90"/>
        <v>0.83612581279298337</v>
      </c>
      <c r="P202" s="88">
        <f t="shared" si="90"/>
        <v>0.75456861949217524</v>
      </c>
    </row>
    <row r="203" spans="2:16">
      <c r="B203" s="175">
        <f t="shared" si="89"/>
        <v>2007</v>
      </c>
      <c r="C203" s="87">
        <f t="shared" ref="C203:P203" si="91">C77/C$167</f>
        <v>-1.5</v>
      </c>
      <c r="D203" s="85">
        <f t="shared" si="91"/>
        <v>-3.375</v>
      </c>
      <c r="E203" s="85">
        <f t="shared" si="91"/>
        <v>1.7333333333333334</v>
      </c>
      <c r="F203" s="85">
        <f t="shared" si="91"/>
        <v>1.3150684931506849</v>
      </c>
      <c r="G203" s="85">
        <f t="shared" si="91"/>
        <v>0.88188976377952755</v>
      </c>
      <c r="H203" s="85"/>
      <c r="I203" s="85">
        <f t="shared" si="91"/>
        <v>1.6942425629290616</v>
      </c>
      <c r="J203" s="85">
        <f t="shared" si="91"/>
        <v>0.96899224806201545</v>
      </c>
      <c r="K203" s="85">
        <f t="shared" si="91"/>
        <v>0.96103896103896103</v>
      </c>
      <c r="L203" s="85">
        <f t="shared" si="91"/>
        <v>0.16129032258064516</v>
      </c>
      <c r="M203" s="85">
        <f t="shared" si="91"/>
        <v>2.6</v>
      </c>
      <c r="N203" s="85">
        <f t="shared" si="91"/>
        <v>0.55944247114653411</v>
      </c>
      <c r="O203" s="85">
        <f t="shared" si="91"/>
        <v>1.0747794066560135</v>
      </c>
      <c r="P203" s="88">
        <f t="shared" si="91"/>
        <v>1.0747794066560132</v>
      </c>
    </row>
    <row r="204" spans="2:16">
      <c r="B204" s="175">
        <f t="shared" si="89"/>
        <v>2008</v>
      </c>
      <c r="C204" s="87">
        <f t="shared" ref="C204:P204" si="92">C87/C$167</f>
        <v>-0.61111111111111116</v>
      </c>
      <c r="D204" s="85">
        <f t="shared" si="92"/>
        <v>-2.9999999999999996</v>
      </c>
      <c r="E204" s="85">
        <f t="shared" si="92"/>
        <v>0.9</v>
      </c>
      <c r="F204" s="85">
        <f t="shared" si="92"/>
        <v>1.0273972602739727</v>
      </c>
      <c r="G204" s="85">
        <f t="shared" si="92"/>
        <v>0.88188976377952755</v>
      </c>
      <c r="H204" s="85"/>
      <c r="I204" s="85">
        <f t="shared" si="92"/>
        <v>1.332451902703619</v>
      </c>
      <c r="J204" s="85">
        <f t="shared" si="92"/>
        <v>0.71317829457364335</v>
      </c>
      <c r="K204" s="85">
        <f t="shared" si="92"/>
        <v>1.0909090909090908</v>
      </c>
      <c r="L204" s="85">
        <f t="shared" si="92"/>
        <v>1.2580645161290323</v>
      </c>
      <c r="M204" s="85">
        <f t="shared" si="92"/>
        <v>0</v>
      </c>
      <c r="N204" s="85">
        <f t="shared" si="92"/>
        <v>1.0202847805788984</v>
      </c>
      <c r="O204" s="85">
        <f t="shared" si="92"/>
        <v>1.2015566980862613</v>
      </c>
      <c r="P204" s="88">
        <f t="shared" si="92"/>
        <v>1.1621327394023917</v>
      </c>
    </row>
    <row r="205" spans="2:16">
      <c r="B205" s="175">
        <f t="shared" si="89"/>
        <v>2009</v>
      </c>
      <c r="C205" s="87">
        <f t="shared" ref="C205:P205" si="93">C97/C$167</f>
        <v>2.6111111111111112</v>
      </c>
      <c r="D205" s="85">
        <f t="shared" si="93"/>
        <v>2</v>
      </c>
      <c r="E205" s="85">
        <f t="shared" si="93"/>
        <v>0.9</v>
      </c>
      <c r="F205" s="85">
        <f t="shared" si="93"/>
        <v>1.5068493150684932</v>
      </c>
      <c r="G205" s="85">
        <f t="shared" si="93"/>
        <v>0.88188976377952755</v>
      </c>
      <c r="H205" s="85"/>
      <c r="I205" s="85">
        <f t="shared" si="93"/>
        <v>0.61059439832063078</v>
      </c>
      <c r="J205" s="85">
        <f t="shared" si="93"/>
        <v>1.0077519379844961</v>
      </c>
      <c r="K205" s="85">
        <f t="shared" si="93"/>
        <v>0.74025974025974028</v>
      </c>
      <c r="L205" s="85">
        <f t="shared" si="93"/>
        <v>1.903225806451613</v>
      </c>
      <c r="M205" s="85">
        <f t="shared" si="93"/>
        <v>3</v>
      </c>
      <c r="N205" s="85">
        <f t="shared" si="93"/>
        <v>0.76042909917590229</v>
      </c>
      <c r="O205" s="85">
        <f t="shared" si="93"/>
        <v>0.73452041225442799</v>
      </c>
      <c r="P205" s="88">
        <f t="shared" si="93"/>
        <v>0.68730221948658543</v>
      </c>
    </row>
    <row r="206" spans="2:16">
      <c r="B206" s="175">
        <f t="shared" si="89"/>
        <v>2010</v>
      </c>
      <c r="C206" s="87">
        <f t="shared" ref="C206:P206" si="94">C107/C$167</f>
        <v>3.1111111111111107</v>
      </c>
      <c r="D206" s="85">
        <f t="shared" si="94"/>
        <v>2.75</v>
      </c>
      <c r="E206" s="85">
        <f t="shared" si="94"/>
        <v>0.8666666666666667</v>
      </c>
      <c r="F206" s="85">
        <f t="shared" si="94"/>
        <v>0.98630136986301375</v>
      </c>
      <c r="G206" s="85">
        <f t="shared" si="94"/>
        <v>0.81102362204724421</v>
      </c>
      <c r="H206" s="85"/>
      <c r="I206" s="85">
        <f t="shared" si="94"/>
        <v>0.64714607981563532</v>
      </c>
      <c r="J206" s="85">
        <f t="shared" si="94"/>
        <v>0.81395348837209303</v>
      </c>
      <c r="K206" s="85">
        <f t="shared" si="94"/>
        <v>0.81818181818181812</v>
      </c>
      <c r="L206" s="85">
        <f t="shared" si="94"/>
        <v>1.3225806451612903</v>
      </c>
      <c r="M206" s="85">
        <f t="shared" si="94"/>
        <v>11</v>
      </c>
      <c r="N206" s="85">
        <f t="shared" si="94"/>
        <v>0.7138100824375333</v>
      </c>
      <c r="O206" s="85">
        <f t="shared" si="94"/>
        <v>0.73327338305296808</v>
      </c>
      <c r="P206" s="88">
        <f t="shared" si="94"/>
        <v>0.68694326537932682</v>
      </c>
    </row>
    <row r="207" spans="2:16">
      <c r="B207" s="175">
        <f t="shared" si="89"/>
        <v>2011</v>
      </c>
      <c r="C207" s="87">
        <f t="shared" ref="C207:P207" si="95">C117/C$167</f>
        <v>0.72222222222222221</v>
      </c>
      <c r="D207" s="85">
        <f t="shared" si="95"/>
        <v>3.375</v>
      </c>
      <c r="E207" s="85">
        <f t="shared" si="95"/>
        <v>1.2</v>
      </c>
      <c r="F207" s="85">
        <f t="shared" si="95"/>
        <v>1.2465753424657533</v>
      </c>
      <c r="G207" s="85">
        <f t="shared" si="95"/>
        <v>0.77165354330708669</v>
      </c>
      <c r="H207" s="85"/>
      <c r="I207" s="85">
        <f t="shared" si="95"/>
        <v>1.055033513478423</v>
      </c>
      <c r="J207" s="85">
        <f t="shared" si="95"/>
        <v>0.94573643410852704</v>
      </c>
      <c r="K207" s="85">
        <f t="shared" si="95"/>
        <v>0.7142857142857143</v>
      </c>
      <c r="L207" s="85">
        <f t="shared" si="95"/>
        <v>0.48387096774193544</v>
      </c>
      <c r="M207" s="85">
        <f t="shared" si="95"/>
        <v>-2.2000000000000002</v>
      </c>
      <c r="N207" s="85">
        <f t="shared" si="95"/>
        <v>0.8084051921422164</v>
      </c>
      <c r="O207" s="85">
        <f t="shared" si="95"/>
        <v>0.89708723774774035</v>
      </c>
      <c r="P207" s="88">
        <f t="shared" si="95"/>
        <v>0.91554582288658259</v>
      </c>
    </row>
    <row r="208" spans="2:16">
      <c r="B208" s="175">
        <f t="shared" si="89"/>
        <v>2012</v>
      </c>
      <c r="C208" s="87">
        <f t="shared" ref="C208:P208" si="96">C127/C$167</f>
        <v>-0.61111111111111116</v>
      </c>
      <c r="D208" s="85">
        <f t="shared" si="96"/>
        <v>-7.6249999999999991</v>
      </c>
      <c r="E208" s="85">
        <f t="shared" si="96"/>
        <v>1.6666666666666667</v>
      </c>
      <c r="F208" s="85">
        <f t="shared" si="96"/>
        <v>0.69863013698630139</v>
      </c>
      <c r="G208" s="85">
        <f t="shared" si="96"/>
        <v>0.79527559055118113</v>
      </c>
      <c r="H208" s="85"/>
      <c r="I208" s="85">
        <f t="shared" si="96"/>
        <v>1.6553873119431324</v>
      </c>
      <c r="J208" s="85">
        <f t="shared" si="96"/>
        <v>0.87596899224806202</v>
      </c>
      <c r="K208" s="85">
        <f t="shared" si="96"/>
        <v>1.1298701298701297</v>
      </c>
      <c r="L208" s="85">
        <f t="shared" si="96"/>
        <v>1.129032258064516</v>
      </c>
      <c r="M208" s="85">
        <f t="shared" si="96"/>
        <v>-4</v>
      </c>
      <c r="N208" s="85">
        <f t="shared" si="96"/>
        <v>1.1779156522422054</v>
      </c>
      <c r="O208" s="85">
        <f t="shared" si="96"/>
        <v>1.4231443754635886</v>
      </c>
      <c r="P208" s="88">
        <f t="shared" si="96"/>
        <v>1.3908864748320757</v>
      </c>
    </row>
    <row r="209" spans="2:16">
      <c r="B209" s="175">
        <f t="shared" si="89"/>
        <v>2013</v>
      </c>
      <c r="C209" s="87">
        <f t="shared" ref="C209:P209" si="97">C137/C$167</f>
        <v>-1.7222222222222223</v>
      </c>
      <c r="D209" s="85">
        <f t="shared" si="97"/>
        <v>-3.375</v>
      </c>
      <c r="E209" s="85">
        <f t="shared" si="97"/>
        <v>0.66666666666666663</v>
      </c>
      <c r="F209" s="85">
        <f t="shared" si="97"/>
        <v>0.98630136986301375</v>
      </c>
      <c r="G209" s="85">
        <f t="shared" si="97"/>
        <v>0.77952755905511817</v>
      </c>
      <c r="H209" s="85"/>
      <c r="I209" s="85">
        <f t="shared" si="97"/>
        <v>1.4812405667267152</v>
      </c>
      <c r="J209" s="85">
        <f t="shared" si="97"/>
        <v>0.79844961240310086</v>
      </c>
      <c r="K209" s="85">
        <f t="shared" si="97"/>
        <v>1.1298701298701297</v>
      </c>
      <c r="L209" s="85">
        <f t="shared" si="97"/>
        <v>1.2580645161290323</v>
      </c>
      <c r="M209" s="85">
        <f t="shared" si="97"/>
        <v>-3.2</v>
      </c>
      <c r="N209" s="89">
        <f t="shared" si="97"/>
        <v>1.1391083536218227</v>
      </c>
      <c r="O209" s="85">
        <f t="shared" si="97"/>
        <v>1.3192863021632442</v>
      </c>
      <c r="P209" s="88">
        <f t="shared" si="97"/>
        <v>1.2900136827265944</v>
      </c>
    </row>
    <row r="210" spans="2:16">
      <c r="B210" s="175">
        <f t="shared" si="89"/>
        <v>2014</v>
      </c>
      <c r="C210" s="87">
        <f t="shared" ref="C210:P210" si="98">C147/C$167</f>
        <v>-0.38888888888888884</v>
      </c>
      <c r="D210" s="85">
        <f t="shared" si="98"/>
        <v>-3.125</v>
      </c>
      <c r="E210" s="85">
        <f t="shared" si="98"/>
        <v>2.4333333333333331</v>
      </c>
      <c r="F210" s="85">
        <f t="shared" si="98"/>
        <v>1.3561643835616439</v>
      </c>
      <c r="G210" s="85">
        <f t="shared" si="98"/>
        <v>0.85039370078740173</v>
      </c>
      <c r="H210" s="85"/>
      <c r="I210" s="85">
        <f t="shared" si="98"/>
        <v>1.8039685276323625</v>
      </c>
      <c r="J210" s="85">
        <f t="shared" si="98"/>
        <v>1.0599483204134363</v>
      </c>
      <c r="K210" s="85">
        <f t="shared" si="98"/>
        <v>1.2165898617511519</v>
      </c>
      <c r="L210" s="85">
        <f t="shared" si="98"/>
        <v>1.7612903225806451</v>
      </c>
      <c r="M210" s="85">
        <f t="shared" si="98"/>
        <v>-2.6709677419354834</v>
      </c>
      <c r="N210" s="85">
        <f t="shared" si="98"/>
        <v>1.267304390430007</v>
      </c>
      <c r="O210" s="85">
        <f t="shared" si="98"/>
        <v>1.5043040776705141</v>
      </c>
      <c r="P210" s="88">
        <f t="shared" si="98"/>
        <v>1.5043040776705137</v>
      </c>
    </row>
    <row r="211" spans="2:16" ht="15.75" thickBot="1">
      <c r="B211" s="176">
        <f>B210+1</f>
        <v>2015</v>
      </c>
      <c r="C211" s="93">
        <f>C157/C$167</f>
        <v>-0.51254480286738346</v>
      </c>
      <c r="D211" s="91">
        <f>D157/D$167</f>
        <v>-0.17857142857142866</v>
      </c>
      <c r="E211" s="91">
        <f t="shared" ref="E211:O211" si="99">E157/E$167</f>
        <v>1.0806451612903225</v>
      </c>
      <c r="F211" s="91">
        <f t="shared" si="99"/>
        <v>0.99863013698630143</v>
      </c>
      <c r="G211" s="91">
        <f t="shared" si="99"/>
        <v>0.92354584709169429</v>
      </c>
      <c r="H211" s="91"/>
      <c r="I211" s="91">
        <f t="shared" si="99"/>
        <v>1.2532168893182793</v>
      </c>
      <c r="J211" s="91">
        <f t="shared" si="99"/>
        <v>0</v>
      </c>
      <c r="K211" s="91">
        <f t="shared" si="99"/>
        <v>0</v>
      </c>
      <c r="L211" s="91">
        <f t="shared" si="99"/>
        <v>0</v>
      </c>
      <c r="M211" s="91">
        <f t="shared" si="99"/>
        <v>0</v>
      </c>
      <c r="N211" s="91"/>
      <c r="O211" s="91">
        <f t="shared" si="99"/>
        <v>1.1778813721425214</v>
      </c>
      <c r="P211" s="94"/>
    </row>
  </sheetData>
  <customSheetViews>
    <customSheetView guid="{6DA84043-8308-458F-9378-22AB3DF247A3}" scale="70" showPageBreaks="1" fitToPage="1" printArea="1" view="pageBreakPreview" topLeftCell="A180">
      <selection activeCell="B196" sqref="B196"/>
      <pageMargins left="0.98425196850393704" right="0.98425196850393704" top="0.98425196850393704" bottom="0.98425196850393704" header="0.51181102362204722" footer="0.51181102362204722"/>
      <printOptions horizontalCentered="1" verticalCentered="1"/>
      <pageSetup paperSize="9" scale="15" orientation="portrait" horizontalDpi="300" verticalDpi="300" r:id="rId1"/>
      <headerFooter alignWithMargins="0"/>
    </customSheetView>
  </customSheetViews>
  <mergeCells count="303">
    <mergeCell ref="G194:G195"/>
    <mergeCell ref="H194:H195"/>
    <mergeCell ref="I194:I195"/>
    <mergeCell ref="J194:J195"/>
    <mergeCell ref="K194:K195"/>
    <mergeCell ref="L194:L195"/>
    <mergeCell ref="M194:M195"/>
    <mergeCell ref="N194:N195"/>
    <mergeCell ref="C193:P193"/>
    <mergeCell ref="B194:B195"/>
    <mergeCell ref="C194:C195"/>
    <mergeCell ref="D194:D195"/>
    <mergeCell ref="E194:E195"/>
    <mergeCell ref="F194:F195"/>
    <mergeCell ref="O194:P194"/>
    <mergeCell ref="G14:G15"/>
    <mergeCell ref="B23:K23"/>
    <mergeCell ref="H14:H15"/>
    <mergeCell ref="I14:I15"/>
    <mergeCell ref="L14:L15"/>
    <mergeCell ref="M14:M15"/>
    <mergeCell ref="J154:J155"/>
    <mergeCell ref="K154:K155"/>
    <mergeCell ref="H154:H155"/>
    <mergeCell ref="B154:B155"/>
    <mergeCell ref="C154:C155"/>
    <mergeCell ref="D154:D155"/>
    <mergeCell ref="E154:E155"/>
    <mergeCell ref="B33:K33"/>
    <mergeCell ref="B24:B25"/>
    <mergeCell ref="C24:C25"/>
    <mergeCell ref="L33:P33"/>
    <mergeCell ref="H44:H45"/>
    <mergeCell ref="J24:J25"/>
    <mergeCell ref="K24:K25"/>
    <mergeCell ref="O44:P44"/>
    <mergeCell ref="L44:L45"/>
    <mergeCell ref="M44:M45"/>
    <mergeCell ref="L24:L25"/>
    <mergeCell ref="M24:M25"/>
    <mergeCell ref="N24:N25"/>
    <mergeCell ref="B153:K153"/>
    <mergeCell ref="L153:P153"/>
    <mergeCell ref="I44:I45"/>
    <mergeCell ref="B43:K43"/>
    <mergeCell ref="L43:P43"/>
    <mergeCell ref="B44:B45"/>
    <mergeCell ref="C44:C45"/>
    <mergeCell ref="D44:D45"/>
    <mergeCell ref="E44:E45"/>
    <mergeCell ref="F44:F45"/>
    <mergeCell ref="G44:G45"/>
    <mergeCell ref="J44:J45"/>
    <mergeCell ref="K44:K45"/>
    <mergeCell ref="L53:P53"/>
    <mergeCell ref="O54:P54"/>
    <mergeCell ref="L54:L55"/>
    <mergeCell ref="J4:J5"/>
    <mergeCell ref="K4:K5"/>
    <mergeCell ref="L4:L5"/>
    <mergeCell ref="M4:M5"/>
    <mergeCell ref="L23:P23"/>
    <mergeCell ref="O14:P14"/>
    <mergeCell ref="B13:K13"/>
    <mergeCell ref="L13:P13"/>
    <mergeCell ref="B14:B15"/>
    <mergeCell ref="I4:I5"/>
    <mergeCell ref="N4:N5"/>
    <mergeCell ref="J14:J15"/>
    <mergeCell ref="K14:K15"/>
    <mergeCell ref="F4:F5"/>
    <mergeCell ref="G4:G5"/>
    <mergeCell ref="H4:H5"/>
    <mergeCell ref="C14:C15"/>
    <mergeCell ref="D14:D15"/>
    <mergeCell ref="E14:E15"/>
    <mergeCell ref="F14:F15"/>
    <mergeCell ref="N14:N15"/>
    <mergeCell ref="B3:K3"/>
    <mergeCell ref="L3:P3"/>
    <mergeCell ref="B4:B5"/>
    <mergeCell ref="C4:C5"/>
    <mergeCell ref="D4:D5"/>
    <mergeCell ref="E4:E5"/>
    <mergeCell ref="B34:B35"/>
    <mergeCell ref="C34:C35"/>
    <mergeCell ref="D34:D35"/>
    <mergeCell ref="E34:E35"/>
    <mergeCell ref="O4:P4"/>
    <mergeCell ref="O34:P34"/>
    <mergeCell ref="H24:H25"/>
    <mergeCell ref="I24:I25"/>
    <mergeCell ref="J34:J35"/>
    <mergeCell ref="K34:K35"/>
    <mergeCell ref="O24:P24"/>
    <mergeCell ref="D24:D25"/>
    <mergeCell ref="E24:E25"/>
    <mergeCell ref="F24:F25"/>
    <mergeCell ref="G24:G25"/>
    <mergeCell ref="I34:I35"/>
    <mergeCell ref="F34:F35"/>
    <mergeCell ref="G34:G35"/>
    <mergeCell ref="B53:K53"/>
    <mergeCell ref="D64:D65"/>
    <mergeCell ref="E64:E65"/>
    <mergeCell ref="N54:N55"/>
    <mergeCell ref="J54:J55"/>
    <mergeCell ref="K54:K55"/>
    <mergeCell ref="F64:F65"/>
    <mergeCell ref="H64:H65"/>
    <mergeCell ref="G64:G65"/>
    <mergeCell ref="L64:L65"/>
    <mergeCell ref="B73:K73"/>
    <mergeCell ref="J64:J65"/>
    <mergeCell ref="K64:K65"/>
    <mergeCell ref="B74:B75"/>
    <mergeCell ref="H34:H35"/>
    <mergeCell ref="N44:N45"/>
    <mergeCell ref="I64:I65"/>
    <mergeCell ref="L34:L35"/>
    <mergeCell ref="M34:M35"/>
    <mergeCell ref="N34:N35"/>
    <mergeCell ref="I54:I55"/>
    <mergeCell ref="M54:M55"/>
    <mergeCell ref="B54:B55"/>
    <mergeCell ref="C54:C55"/>
    <mergeCell ref="D54:D55"/>
    <mergeCell ref="E54:E55"/>
    <mergeCell ref="F54:F55"/>
    <mergeCell ref="G54:G55"/>
    <mergeCell ref="H54:H55"/>
    <mergeCell ref="B63:K63"/>
    <mergeCell ref="L63:P63"/>
    <mergeCell ref="B64:B65"/>
    <mergeCell ref="C64:C65"/>
    <mergeCell ref="M64:M65"/>
    <mergeCell ref="L73:P73"/>
    <mergeCell ref="C74:C75"/>
    <mergeCell ref="D74:D75"/>
    <mergeCell ref="F84:F85"/>
    <mergeCell ref="G84:G85"/>
    <mergeCell ref="I74:I75"/>
    <mergeCell ref="N64:N65"/>
    <mergeCell ref="O64:P64"/>
    <mergeCell ref="J74:J75"/>
    <mergeCell ref="H74:H75"/>
    <mergeCell ref="O74:P74"/>
    <mergeCell ref="N74:N75"/>
    <mergeCell ref="C84:C85"/>
    <mergeCell ref="D84:D85"/>
    <mergeCell ref="E84:E85"/>
    <mergeCell ref="K74:K75"/>
    <mergeCell ref="E74:E75"/>
    <mergeCell ref="F74:F75"/>
    <mergeCell ref="M74:M75"/>
    <mergeCell ref="K84:K85"/>
    <mergeCell ref="L84:L85"/>
    <mergeCell ref="M84:M85"/>
    <mergeCell ref="L74:L75"/>
    <mergeCell ref="B83:K83"/>
    <mergeCell ref="L83:P83"/>
    <mergeCell ref="G74:G75"/>
    <mergeCell ref="N94:N95"/>
    <mergeCell ref="O94:P94"/>
    <mergeCell ref="H84:H85"/>
    <mergeCell ref="I84:I85"/>
    <mergeCell ref="J94:J95"/>
    <mergeCell ref="K94:K95"/>
    <mergeCell ref="B93:K93"/>
    <mergeCell ref="N84:N85"/>
    <mergeCell ref="O84:P84"/>
    <mergeCell ref="J84:J85"/>
    <mergeCell ref="B94:B95"/>
    <mergeCell ref="C94:C95"/>
    <mergeCell ref="D94:D95"/>
    <mergeCell ref="E94:E95"/>
    <mergeCell ref="F94:F95"/>
    <mergeCell ref="G94:G95"/>
    <mergeCell ref="B84:B85"/>
    <mergeCell ref="C104:C105"/>
    <mergeCell ref="D104:D105"/>
    <mergeCell ref="E104:E105"/>
    <mergeCell ref="F104:F105"/>
    <mergeCell ref="G104:G105"/>
    <mergeCell ref="L93:P93"/>
    <mergeCell ref="H94:H95"/>
    <mergeCell ref="I94:I95"/>
    <mergeCell ref="L94:L95"/>
    <mergeCell ref="M94:M95"/>
    <mergeCell ref="J104:J105"/>
    <mergeCell ref="K104:K105"/>
    <mergeCell ref="O104:P104"/>
    <mergeCell ref="L104:L105"/>
    <mergeCell ref="M104:M105"/>
    <mergeCell ref="N104:N105"/>
    <mergeCell ref="B103:K103"/>
    <mergeCell ref="L103:P103"/>
    <mergeCell ref="B104:B105"/>
    <mergeCell ref="H104:H105"/>
    <mergeCell ref="I104:I105"/>
    <mergeCell ref="B123:K123"/>
    <mergeCell ref="L123:P123"/>
    <mergeCell ref="M114:M115"/>
    <mergeCell ref="N114:N115"/>
    <mergeCell ref="J114:J115"/>
    <mergeCell ref="K114:K115"/>
    <mergeCell ref="B113:K113"/>
    <mergeCell ref="G114:G115"/>
    <mergeCell ref="M124:M125"/>
    <mergeCell ref="L124:L125"/>
    <mergeCell ref="I124:I125"/>
    <mergeCell ref="H124:H125"/>
    <mergeCell ref="F124:F125"/>
    <mergeCell ref="G124:G125"/>
    <mergeCell ref="J124:J125"/>
    <mergeCell ref="K124:K125"/>
    <mergeCell ref="N124:N125"/>
    <mergeCell ref="O124:P124"/>
    <mergeCell ref="L113:P113"/>
    <mergeCell ref="B114:B115"/>
    <mergeCell ref="C114:C115"/>
    <mergeCell ref="D114:D115"/>
    <mergeCell ref="E114:E115"/>
    <mergeCell ref="F114:F115"/>
    <mergeCell ref="O114:P114"/>
    <mergeCell ref="L114:L115"/>
    <mergeCell ref="O144:P144"/>
    <mergeCell ref="L133:P133"/>
    <mergeCell ref="B133:K133"/>
    <mergeCell ref="B143:K143"/>
    <mergeCell ref="L143:P143"/>
    <mergeCell ref="O134:P134"/>
    <mergeCell ref="J144:J145"/>
    <mergeCell ref="K144:K145"/>
    <mergeCell ref="B134:B135"/>
    <mergeCell ref="C134:C135"/>
    <mergeCell ref="D134:D135"/>
    <mergeCell ref="E134:E135"/>
    <mergeCell ref="H114:H115"/>
    <mergeCell ref="I114:I115"/>
    <mergeCell ref="B124:B125"/>
    <mergeCell ref="C124:C125"/>
    <mergeCell ref="D124:D125"/>
    <mergeCell ref="E124:E125"/>
    <mergeCell ref="F134:F135"/>
    <mergeCell ref="M134:M135"/>
    <mergeCell ref="N134:N135"/>
    <mergeCell ref="J134:J135"/>
    <mergeCell ref="K134:K135"/>
    <mergeCell ref="I134:I135"/>
    <mergeCell ref="L134:L135"/>
    <mergeCell ref="G134:G135"/>
    <mergeCell ref="H134:H135"/>
    <mergeCell ref="F144:F145"/>
    <mergeCell ref="G144:G145"/>
    <mergeCell ref="H144:H145"/>
    <mergeCell ref="G154:G155"/>
    <mergeCell ref="L154:L155"/>
    <mergeCell ref="I154:I155"/>
    <mergeCell ref="M154:M155"/>
    <mergeCell ref="I144:I145"/>
    <mergeCell ref="L163:P163"/>
    <mergeCell ref="G164:G165"/>
    <mergeCell ref="H164:H165"/>
    <mergeCell ref="B144:B145"/>
    <mergeCell ref="C144:C145"/>
    <mergeCell ref="D144:D145"/>
    <mergeCell ref="E144:E145"/>
    <mergeCell ref="L144:L145"/>
    <mergeCell ref="M144:M145"/>
    <mergeCell ref="F154:F155"/>
    <mergeCell ref="L164:L165"/>
    <mergeCell ref="C164:C165"/>
    <mergeCell ref="D164:D165"/>
    <mergeCell ref="N144:N145"/>
    <mergeCell ref="N164:N165"/>
    <mergeCell ref="I164:I165"/>
    <mergeCell ref="O154:P154"/>
    <mergeCell ref="N154:N155"/>
    <mergeCell ref="O174:P174"/>
    <mergeCell ref="C173:L173"/>
    <mergeCell ref="M173:P173"/>
    <mergeCell ref="F174:F175"/>
    <mergeCell ref="G174:G175"/>
    <mergeCell ref="M174:M175"/>
    <mergeCell ref="B163:K163"/>
    <mergeCell ref="B174:B175"/>
    <mergeCell ref="C174:C175"/>
    <mergeCell ref="B164:B165"/>
    <mergeCell ref="E164:E165"/>
    <mergeCell ref="F164:F165"/>
    <mergeCell ref="D174:D175"/>
    <mergeCell ref="E174:E175"/>
    <mergeCell ref="J164:J165"/>
    <mergeCell ref="K164:K165"/>
    <mergeCell ref="O164:P164"/>
    <mergeCell ref="H174:H175"/>
    <mergeCell ref="I174:I175"/>
    <mergeCell ref="J174:J175"/>
    <mergeCell ref="K174:K175"/>
    <mergeCell ref="L174:L175"/>
    <mergeCell ref="N174:N175"/>
    <mergeCell ref="M164:M165"/>
  </mergeCells>
  <phoneticPr fontId="26" type="noConversion"/>
  <printOptions horizontalCentered="1" verticalCentered="1"/>
  <pageMargins left="0.98425196850393704" right="0.98425196850393704" top="0.98425196850393704" bottom="0.98425196850393704" header="0.51181102362204722" footer="0.51181102362204722"/>
  <pageSetup paperSize="9" scale="15" orientation="portrait" horizontalDpi="300" verticalDpi="300" r:id="rId2"/>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27"/>
  <sheetViews>
    <sheetView zoomScale="70" zoomScaleNormal="70" zoomScaleSheetLayoutView="89" workbookViewId="0">
      <selection activeCell="A11" sqref="A11:B11"/>
    </sheetView>
  </sheetViews>
  <sheetFormatPr defaultRowHeight="12.75"/>
  <sheetData>
    <row r="2" spans="2:16" ht="13.5" thickBot="1"/>
    <row r="3" spans="2:16" ht="24" thickBot="1">
      <c r="B3" s="473" t="s">
        <v>170</v>
      </c>
      <c r="C3" s="474"/>
      <c r="D3" s="474"/>
      <c r="E3" s="474"/>
      <c r="F3" s="474"/>
      <c r="G3" s="474"/>
      <c r="H3" s="474"/>
      <c r="I3" s="474"/>
      <c r="J3" s="474"/>
      <c r="K3" s="474"/>
      <c r="L3" s="470" t="s">
        <v>224</v>
      </c>
      <c r="M3" s="471"/>
      <c r="N3" s="471"/>
      <c r="O3" s="471"/>
      <c r="P3" s="472"/>
    </row>
    <row r="4" spans="2:16" ht="15.75">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6" ht="16.5" thickBot="1">
      <c r="B5" s="466"/>
      <c r="C5" s="462"/>
      <c r="D5" s="462"/>
      <c r="E5" s="462"/>
      <c r="F5" s="462"/>
      <c r="G5" s="462"/>
      <c r="H5" s="462"/>
      <c r="I5" s="462"/>
      <c r="J5" s="462"/>
      <c r="K5" s="462"/>
      <c r="L5" s="462"/>
      <c r="M5" s="462"/>
      <c r="N5" s="462"/>
      <c r="O5" s="145" t="s">
        <v>209</v>
      </c>
      <c r="P5" s="30" t="s">
        <v>210</v>
      </c>
    </row>
    <row r="6" spans="2:16" ht="15">
      <c r="B6" s="148" t="s">
        <v>211</v>
      </c>
      <c r="C6" s="146">
        <v>31</v>
      </c>
      <c r="D6" s="8">
        <v>28</v>
      </c>
      <c r="E6" s="8">
        <v>31</v>
      </c>
      <c r="F6" s="8">
        <v>30</v>
      </c>
      <c r="G6" s="8">
        <v>15</v>
      </c>
      <c r="H6" s="8">
        <v>0</v>
      </c>
      <c r="I6" s="168">
        <f>SUM(C6:G6)</f>
        <v>135</v>
      </c>
      <c r="J6" s="8">
        <v>0</v>
      </c>
      <c r="K6" s="8">
        <v>31</v>
      </c>
      <c r="L6" s="8">
        <v>30</v>
      </c>
      <c r="M6" s="8">
        <v>31</v>
      </c>
      <c r="N6" s="168">
        <f>SUM(J6:M6)</f>
        <v>92</v>
      </c>
      <c r="O6" s="167">
        <f>SUM(C6:H6,J6:M6)</f>
        <v>227</v>
      </c>
      <c r="P6" s="169">
        <f>I6+N6</f>
        <v>227</v>
      </c>
    </row>
    <row r="7" spans="2:16" ht="19.5">
      <c r="B7" s="149" t="s">
        <v>485</v>
      </c>
      <c r="C7" s="147">
        <v>2.6</v>
      </c>
      <c r="D7" s="10">
        <v>2.5</v>
      </c>
      <c r="E7" s="10">
        <v>4.7</v>
      </c>
      <c r="F7" s="10">
        <v>9.9</v>
      </c>
      <c r="G7" s="10">
        <v>11.5</v>
      </c>
      <c r="H7" s="10"/>
      <c r="I7" s="153">
        <f>(C6*C7+D6*D7+E6*E7+F6*F7+G6*G7)/I6</f>
        <v>5.6725925925925935</v>
      </c>
      <c r="J7" s="10"/>
      <c r="K7" s="95">
        <v>6.6</v>
      </c>
      <c r="L7" s="95">
        <v>1.1000000000000001</v>
      </c>
      <c r="M7" s="95">
        <v>-1.6</v>
      </c>
      <c r="N7" s="153">
        <f>(J6*J7+K6*K7+L6*L7+M6*M7)/N6</f>
        <v>2.0434782608695654</v>
      </c>
      <c r="O7" s="154">
        <f>(C7*C6+D7*D6+E7*E6+F7*F6+G7*G6+H7*H6+J7*J6+K7*K6+L7*L6+M7*M6)/O6</f>
        <v>4.2017621145374449</v>
      </c>
      <c r="P7" s="161">
        <f>(I7*I6+N7*N6)/P6</f>
        <v>4.2017621145374457</v>
      </c>
    </row>
    <row r="8" spans="2:16" ht="19.5">
      <c r="B8" s="149" t="s">
        <v>212</v>
      </c>
      <c r="C8" s="13">
        <f t="shared" ref="C8:H8" si="0">C6*(13-C7)</f>
        <v>322.40000000000003</v>
      </c>
      <c r="D8" s="12">
        <f t="shared" si="0"/>
        <v>294</v>
      </c>
      <c r="E8" s="12">
        <f t="shared" si="0"/>
        <v>257.3</v>
      </c>
      <c r="F8" s="12">
        <f t="shared" si="0"/>
        <v>92.999999999999986</v>
      </c>
      <c r="G8" s="12">
        <f t="shared" si="0"/>
        <v>22.5</v>
      </c>
      <c r="H8" s="12">
        <f t="shared" si="0"/>
        <v>0</v>
      </c>
      <c r="I8" s="155">
        <f>SUM(C8:G8)</f>
        <v>989.2</v>
      </c>
      <c r="J8" s="12">
        <v>0</v>
      </c>
      <c r="K8" s="12">
        <v>199</v>
      </c>
      <c r="L8" s="12">
        <v>358</v>
      </c>
      <c r="M8" s="12">
        <v>452</v>
      </c>
      <c r="N8" s="155">
        <f>SUM(J8:M8)</f>
        <v>1009</v>
      </c>
      <c r="O8" s="156">
        <f>O6*(13-O7)</f>
        <v>1997.2</v>
      </c>
      <c r="P8" s="162">
        <f>P6*(13-P7)</f>
        <v>1997.2</v>
      </c>
    </row>
    <row r="9" spans="2:16" ht="19.5">
      <c r="B9" s="149" t="s">
        <v>213</v>
      </c>
      <c r="C9" s="13">
        <f t="shared" ref="C9:H9" si="1">C6*(17-C7)</f>
        <v>446.40000000000003</v>
      </c>
      <c r="D9" s="12">
        <f t="shared" si="1"/>
        <v>406</v>
      </c>
      <c r="E9" s="12">
        <f t="shared" si="1"/>
        <v>381.3</v>
      </c>
      <c r="F9" s="12">
        <f t="shared" si="1"/>
        <v>213</v>
      </c>
      <c r="G9" s="12">
        <f t="shared" si="1"/>
        <v>82.5</v>
      </c>
      <c r="H9" s="12">
        <f t="shared" si="1"/>
        <v>0</v>
      </c>
      <c r="I9" s="155">
        <f>SUM(C9:G9)</f>
        <v>1529.2</v>
      </c>
      <c r="J9" s="12">
        <f>J6*(17-J7)</f>
        <v>0</v>
      </c>
      <c r="K9" s="12">
        <v>323</v>
      </c>
      <c r="L9" s="12">
        <v>478</v>
      </c>
      <c r="M9" s="12">
        <v>576</v>
      </c>
      <c r="N9" s="155">
        <f>SUM(J9:M9)</f>
        <v>1377</v>
      </c>
      <c r="O9" s="156">
        <f>O6*(17-O7)</f>
        <v>2905.2</v>
      </c>
      <c r="P9" s="162">
        <f>P6*(17-P7)</f>
        <v>2905.2</v>
      </c>
    </row>
    <row r="10" spans="2:16" ht="19.5">
      <c r="B10" s="149" t="s">
        <v>214</v>
      </c>
      <c r="C10" s="17">
        <f t="shared" ref="C10:H10" si="2">C6*(18-C7)</f>
        <v>477.40000000000003</v>
      </c>
      <c r="D10" s="16">
        <f t="shared" si="2"/>
        <v>434</v>
      </c>
      <c r="E10" s="16">
        <f t="shared" si="2"/>
        <v>412.3</v>
      </c>
      <c r="F10" s="16">
        <f t="shared" si="2"/>
        <v>243</v>
      </c>
      <c r="G10" s="16">
        <f t="shared" si="2"/>
        <v>97.5</v>
      </c>
      <c r="H10" s="16">
        <f t="shared" si="2"/>
        <v>0</v>
      </c>
      <c r="I10" s="155">
        <f>SUM(C10:G10)</f>
        <v>1664.2</v>
      </c>
      <c r="J10" s="16">
        <f>J6*(18-J7)</f>
        <v>0</v>
      </c>
      <c r="K10" s="16">
        <v>354</v>
      </c>
      <c r="L10" s="16">
        <v>508</v>
      </c>
      <c r="M10" s="16">
        <v>607</v>
      </c>
      <c r="N10" s="155">
        <f>SUM(J10:M10)</f>
        <v>1469</v>
      </c>
      <c r="O10" s="157">
        <f>O6*(18-O7)</f>
        <v>3132.2</v>
      </c>
      <c r="P10" s="163">
        <f>P6*(18-P7)</f>
        <v>3132.2</v>
      </c>
    </row>
    <row r="11" spans="2:16" ht="20.25" thickBot="1">
      <c r="B11" s="347" t="s">
        <v>215</v>
      </c>
      <c r="C11" s="21">
        <f t="shared" ref="C11:H11" si="3">C6*(19-C7)</f>
        <v>508.4</v>
      </c>
      <c r="D11" s="20">
        <f t="shared" si="3"/>
        <v>462</v>
      </c>
      <c r="E11" s="20">
        <f t="shared" si="3"/>
        <v>443.3</v>
      </c>
      <c r="F11" s="20">
        <f t="shared" si="3"/>
        <v>273</v>
      </c>
      <c r="G11" s="20">
        <f t="shared" si="3"/>
        <v>112.5</v>
      </c>
      <c r="H11" s="20">
        <f t="shared" si="3"/>
        <v>0</v>
      </c>
      <c r="I11" s="164">
        <f>SUM(C11:G11)</f>
        <v>1799.2</v>
      </c>
      <c r="J11" s="20">
        <f>J6*(19-J7)</f>
        <v>0</v>
      </c>
      <c r="K11" s="20">
        <v>385</v>
      </c>
      <c r="L11" s="20">
        <v>538</v>
      </c>
      <c r="M11" s="20">
        <v>638</v>
      </c>
      <c r="N11" s="164">
        <f>SUM(J11:M11)</f>
        <v>1561</v>
      </c>
      <c r="O11" s="165">
        <f>O6*(19-O7)</f>
        <v>3359.2</v>
      </c>
      <c r="P11" s="166">
        <f>P6*(19-P7)</f>
        <v>3359.2</v>
      </c>
    </row>
    <row r="12" spans="2:16" ht="15.75" thickBot="1">
      <c r="B12" s="4"/>
      <c r="C12" s="4"/>
      <c r="D12" s="4"/>
      <c r="E12" s="4"/>
      <c r="F12" s="4"/>
      <c r="G12" s="4"/>
      <c r="H12" s="4"/>
      <c r="I12" s="4"/>
      <c r="J12" s="4"/>
      <c r="K12" s="4"/>
      <c r="L12" s="4"/>
      <c r="M12" s="4"/>
      <c r="N12" s="4"/>
      <c r="O12" s="4"/>
      <c r="P12" s="4"/>
    </row>
    <row r="13" spans="2:16" ht="24" thickBot="1">
      <c r="B13" s="473" t="s">
        <v>171</v>
      </c>
      <c r="C13" s="474"/>
      <c r="D13" s="474"/>
      <c r="E13" s="474"/>
      <c r="F13" s="474"/>
      <c r="G13" s="474"/>
      <c r="H13" s="474"/>
      <c r="I13" s="474"/>
      <c r="J13" s="474"/>
      <c r="K13" s="474"/>
      <c r="L13" s="470" t="s">
        <v>225</v>
      </c>
      <c r="M13" s="471"/>
      <c r="N13" s="471"/>
      <c r="O13" s="471"/>
      <c r="P13" s="472"/>
    </row>
    <row r="14" spans="2:16" ht="15.75">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6" ht="16.5" thickBot="1">
      <c r="B15" s="466"/>
      <c r="C15" s="462"/>
      <c r="D15" s="462"/>
      <c r="E15" s="462"/>
      <c r="F15" s="462"/>
      <c r="G15" s="462"/>
      <c r="H15" s="462"/>
      <c r="I15" s="462"/>
      <c r="J15" s="462"/>
      <c r="K15" s="462"/>
      <c r="L15" s="462"/>
      <c r="M15" s="462"/>
      <c r="N15" s="462"/>
      <c r="O15" s="145" t="s">
        <v>209</v>
      </c>
      <c r="P15" s="30" t="s">
        <v>210</v>
      </c>
    </row>
    <row r="16" spans="2:16" ht="15">
      <c r="B16" s="148" t="s">
        <v>211</v>
      </c>
      <c r="C16" s="146">
        <v>31</v>
      </c>
      <c r="D16" s="8">
        <v>28</v>
      </c>
      <c r="E16" s="8">
        <v>31</v>
      </c>
      <c r="F16" s="8">
        <v>30</v>
      </c>
      <c r="G16" s="8">
        <v>15</v>
      </c>
      <c r="H16" s="8">
        <v>0</v>
      </c>
      <c r="I16" s="168">
        <f>SUM(C16:G16)</f>
        <v>135</v>
      </c>
      <c r="J16" s="8">
        <v>20</v>
      </c>
      <c r="K16" s="8">
        <v>31</v>
      </c>
      <c r="L16" s="8">
        <v>30</v>
      </c>
      <c r="M16" s="8">
        <v>31</v>
      </c>
      <c r="N16" s="168">
        <f>SUM(J16:M16)</f>
        <v>112</v>
      </c>
      <c r="O16" s="167">
        <f>SUM(C16:H16,J16:M16)</f>
        <v>247</v>
      </c>
      <c r="P16" s="169">
        <f>I16+N16</f>
        <v>247</v>
      </c>
    </row>
    <row r="17" spans="2:16" ht="19.5">
      <c r="B17" s="149" t="s">
        <v>485</v>
      </c>
      <c r="C17" s="147">
        <v>0.6</v>
      </c>
      <c r="D17" s="10">
        <v>1.2</v>
      </c>
      <c r="E17" s="10">
        <v>2.6</v>
      </c>
      <c r="F17" s="10">
        <v>8</v>
      </c>
      <c r="G17" s="10">
        <v>11.5</v>
      </c>
      <c r="H17" s="10">
        <v>0</v>
      </c>
      <c r="I17" s="153">
        <f>(C16*C17+D16*D17+E16*E17+F16*F17+G16*G17)/I16</f>
        <v>4.0392592592592589</v>
      </c>
      <c r="J17" s="10">
        <v>9.4</v>
      </c>
      <c r="K17" s="95">
        <v>8.1</v>
      </c>
      <c r="L17" s="95">
        <v>4.9000000000000004</v>
      </c>
      <c r="M17" s="95">
        <v>0.5</v>
      </c>
      <c r="N17" s="153">
        <f>(J16*J17+K16*K17+L16*L17+M16*M17)/N16</f>
        <v>5.3714285714285719</v>
      </c>
      <c r="O17" s="154">
        <f>(C17*C16+D17*D16+E17*E16+F17*F16+G17*G16+H17*H16+J17*J16+K17*K16+L17*L16+M17*M16)/O16</f>
        <v>4.6433198380566809</v>
      </c>
      <c r="P17" s="161">
        <f>(I17*I16+N17*N16)/P16</f>
        <v>4.6433198380566809</v>
      </c>
    </row>
    <row r="18" spans="2:16" ht="19.5">
      <c r="B18" s="149" t="s">
        <v>212</v>
      </c>
      <c r="C18" s="13">
        <v>385</v>
      </c>
      <c r="D18" s="12">
        <v>330</v>
      </c>
      <c r="E18" s="12">
        <v>322</v>
      </c>
      <c r="F18" s="12">
        <v>151</v>
      </c>
      <c r="G18" s="12">
        <v>23</v>
      </c>
      <c r="H18" s="12">
        <f>H16*(13-H17)</f>
        <v>0</v>
      </c>
      <c r="I18" s="155">
        <f>SUM(C18:G18)</f>
        <v>1211</v>
      </c>
      <c r="J18" s="12">
        <v>73</v>
      </c>
      <c r="K18" s="12">
        <v>152</v>
      </c>
      <c r="L18" s="12">
        <v>243</v>
      </c>
      <c r="M18" s="12">
        <v>387</v>
      </c>
      <c r="N18" s="155">
        <f>SUM(J18:M18)</f>
        <v>855</v>
      </c>
      <c r="O18" s="156">
        <f>O16*(13-O17)</f>
        <v>2064.1</v>
      </c>
      <c r="P18" s="162">
        <f>P16*(13-P17)</f>
        <v>2064.1</v>
      </c>
    </row>
    <row r="19" spans="2:16" ht="19.5">
      <c r="B19" s="149" t="s">
        <v>213</v>
      </c>
      <c r="C19" s="13">
        <v>509</v>
      </c>
      <c r="D19" s="12">
        <v>442</v>
      </c>
      <c r="E19" s="12">
        <v>446</v>
      </c>
      <c r="F19" s="12">
        <v>271</v>
      </c>
      <c r="G19" s="12">
        <v>83</v>
      </c>
      <c r="H19" s="12">
        <f>H16*(17-H17)</f>
        <v>0</v>
      </c>
      <c r="I19" s="155">
        <f>SUM(C19:G19)</f>
        <v>1751</v>
      </c>
      <c r="J19" s="12">
        <v>153</v>
      </c>
      <c r="K19" s="12">
        <v>276</v>
      </c>
      <c r="L19" s="12">
        <v>363</v>
      </c>
      <c r="M19" s="12">
        <v>511</v>
      </c>
      <c r="N19" s="155">
        <f>SUM(J19:M19)</f>
        <v>1303</v>
      </c>
      <c r="O19" s="156">
        <f>O16*(17-O17)</f>
        <v>3052.1</v>
      </c>
      <c r="P19" s="162">
        <f>P16*(17-P17)</f>
        <v>3052.1</v>
      </c>
    </row>
    <row r="20" spans="2:16" ht="19.5">
      <c r="B20" s="149" t="s">
        <v>214</v>
      </c>
      <c r="C20" s="17">
        <v>540</v>
      </c>
      <c r="D20" s="16">
        <v>470</v>
      </c>
      <c r="E20" s="16">
        <v>477</v>
      </c>
      <c r="F20" s="16">
        <v>301</v>
      </c>
      <c r="G20" s="16">
        <v>98</v>
      </c>
      <c r="H20" s="16">
        <v>0</v>
      </c>
      <c r="I20" s="155">
        <f>SUM(C20:G20)</f>
        <v>1886</v>
      </c>
      <c r="J20" s="16">
        <v>173</v>
      </c>
      <c r="K20" s="16">
        <v>307</v>
      </c>
      <c r="L20" s="16">
        <v>393</v>
      </c>
      <c r="M20" s="16">
        <v>542</v>
      </c>
      <c r="N20" s="155">
        <f>SUM(J20:M20)</f>
        <v>1415</v>
      </c>
      <c r="O20" s="157">
        <f>O16*(18-O17)</f>
        <v>3299.1</v>
      </c>
      <c r="P20" s="163">
        <f>P16*(18-P17)</f>
        <v>3299.1</v>
      </c>
    </row>
    <row r="21" spans="2:16" ht="20.25" thickBot="1">
      <c r="B21" s="347" t="s">
        <v>215</v>
      </c>
      <c r="C21" s="21">
        <v>571</v>
      </c>
      <c r="D21" s="20">
        <v>498</v>
      </c>
      <c r="E21" s="20">
        <v>508</v>
      </c>
      <c r="F21" s="20">
        <v>331</v>
      </c>
      <c r="G21" s="20">
        <v>113</v>
      </c>
      <c r="H21" s="20">
        <f>H16*(19-H17)</f>
        <v>0</v>
      </c>
      <c r="I21" s="164">
        <f>SUM(C21:G21)</f>
        <v>2021</v>
      </c>
      <c r="J21" s="20">
        <v>193</v>
      </c>
      <c r="K21" s="20">
        <v>338</v>
      </c>
      <c r="L21" s="20">
        <v>423</v>
      </c>
      <c r="M21" s="20">
        <v>573</v>
      </c>
      <c r="N21" s="164">
        <f>SUM(J21:M21)</f>
        <v>1527</v>
      </c>
      <c r="O21" s="165">
        <f>O16*(19-O17)</f>
        <v>3546.1</v>
      </c>
      <c r="P21" s="166">
        <f>P16*(19-P17)</f>
        <v>3546.1</v>
      </c>
    </row>
    <row r="22" spans="2:16" ht="15.75" thickBot="1">
      <c r="B22" s="4"/>
      <c r="C22" s="4"/>
      <c r="D22" s="4"/>
      <c r="E22" s="4"/>
      <c r="F22" s="4"/>
      <c r="G22" s="4"/>
      <c r="H22" s="4"/>
      <c r="I22" s="4"/>
      <c r="J22" s="4"/>
      <c r="K22" s="4"/>
      <c r="L22" s="4"/>
      <c r="M22" s="4"/>
      <c r="N22" s="4"/>
      <c r="O22" s="4"/>
      <c r="P22" s="4"/>
    </row>
    <row r="23" spans="2:16" ht="24" thickBot="1">
      <c r="B23" s="473" t="s">
        <v>172</v>
      </c>
      <c r="C23" s="474"/>
      <c r="D23" s="474"/>
      <c r="E23" s="474"/>
      <c r="F23" s="474"/>
      <c r="G23" s="474"/>
      <c r="H23" s="474"/>
      <c r="I23" s="474"/>
      <c r="J23" s="474"/>
      <c r="K23" s="474"/>
      <c r="L23" s="470" t="s">
        <v>226</v>
      </c>
      <c r="M23" s="471"/>
      <c r="N23" s="471"/>
      <c r="O23" s="471"/>
      <c r="P23" s="472"/>
    </row>
    <row r="24" spans="2:16" ht="15.75">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6" ht="16.5" thickBot="1">
      <c r="B25" s="466"/>
      <c r="C25" s="462"/>
      <c r="D25" s="462"/>
      <c r="E25" s="462"/>
      <c r="F25" s="462"/>
      <c r="G25" s="462"/>
      <c r="H25" s="462"/>
      <c r="I25" s="462"/>
      <c r="J25" s="462"/>
      <c r="K25" s="462"/>
      <c r="L25" s="462"/>
      <c r="M25" s="462"/>
      <c r="N25" s="462"/>
      <c r="O25" s="145" t="s">
        <v>209</v>
      </c>
      <c r="P25" s="30" t="s">
        <v>210</v>
      </c>
    </row>
    <row r="26" spans="2:16" ht="15">
      <c r="B26" s="148" t="s">
        <v>211</v>
      </c>
      <c r="C26" s="146">
        <v>31</v>
      </c>
      <c r="D26" s="8">
        <v>28</v>
      </c>
      <c r="E26" s="8">
        <v>31</v>
      </c>
      <c r="F26" s="8">
        <v>25</v>
      </c>
      <c r="G26" s="8">
        <v>16</v>
      </c>
      <c r="H26" s="8">
        <v>5</v>
      </c>
      <c r="I26" s="168">
        <f>SUM(C26:G26)</f>
        <v>131</v>
      </c>
      <c r="J26" s="8">
        <v>5</v>
      </c>
      <c r="K26" s="8">
        <v>26</v>
      </c>
      <c r="L26" s="8">
        <v>30</v>
      </c>
      <c r="M26" s="8">
        <v>31</v>
      </c>
      <c r="N26" s="168">
        <f>SUM(J26:M26)</f>
        <v>92</v>
      </c>
      <c r="O26" s="167">
        <f>SUM(C26:H26,J26:M26)</f>
        <v>228</v>
      </c>
      <c r="P26" s="169">
        <f>I26+N26</f>
        <v>223</v>
      </c>
    </row>
    <row r="27" spans="2:16" ht="19.5">
      <c r="B27" s="149" t="s">
        <v>485</v>
      </c>
      <c r="C27" s="147">
        <v>-4</v>
      </c>
      <c r="D27" s="10">
        <v>-0.9</v>
      </c>
      <c r="E27" s="10">
        <v>3.2</v>
      </c>
      <c r="F27" s="10">
        <v>12</v>
      </c>
      <c r="G27" s="10">
        <v>11.9</v>
      </c>
      <c r="H27" s="10">
        <v>11.4</v>
      </c>
      <c r="I27" s="153">
        <f>(C26*C27+D26*D27+E26*E27+F26*F27+G26*G27)/I26</f>
        <v>3.3618320610687022</v>
      </c>
      <c r="J27" s="10">
        <v>11.8</v>
      </c>
      <c r="K27" s="95">
        <v>5.9</v>
      </c>
      <c r="L27" s="95">
        <v>4.5999999999999996</v>
      </c>
      <c r="M27" s="95">
        <v>-1</v>
      </c>
      <c r="N27" s="153">
        <f>(J26*J27+K26*K27+L26*L27+M26*M27)/N26</f>
        <v>3.4717391304347824</v>
      </c>
      <c r="O27" s="154">
        <f>(C27*C26+D27*D26+E27*E26+F27*F26+G27*G26+H27*H26+J27*J26+K27*K26+L27*L26+M27*M26)/O26</f>
        <v>3.5824561403508768</v>
      </c>
      <c r="P27" s="161">
        <f>(I27*I26+N27*N26)/P26</f>
        <v>3.4071748878923764</v>
      </c>
    </row>
    <row r="28" spans="2:16" ht="19.5">
      <c r="B28" s="149" t="s">
        <v>212</v>
      </c>
      <c r="C28" s="13">
        <v>528</v>
      </c>
      <c r="D28" s="12">
        <v>390</v>
      </c>
      <c r="E28" s="12">
        <v>304</v>
      </c>
      <c r="F28" s="12">
        <v>25</v>
      </c>
      <c r="G28" s="12">
        <v>18</v>
      </c>
      <c r="H28" s="12">
        <v>8</v>
      </c>
      <c r="I28" s="155">
        <f>SUM(C28:G28)</f>
        <v>1265</v>
      </c>
      <c r="J28" s="12">
        <v>6</v>
      </c>
      <c r="K28" s="12">
        <v>184</v>
      </c>
      <c r="L28" s="12">
        <v>253</v>
      </c>
      <c r="M28" s="12">
        <v>434</v>
      </c>
      <c r="N28" s="155">
        <f>SUM(J28:M28)</f>
        <v>877</v>
      </c>
      <c r="O28" s="156">
        <f>O26*(13-O27)</f>
        <v>2147.2000000000003</v>
      </c>
      <c r="P28" s="162">
        <f>P26*(13-P27)</f>
        <v>2139.2000000000003</v>
      </c>
    </row>
    <row r="29" spans="2:16" ht="19.5">
      <c r="B29" s="149" t="s">
        <v>213</v>
      </c>
      <c r="C29" s="13">
        <v>652</v>
      </c>
      <c r="D29" s="12">
        <v>502</v>
      </c>
      <c r="E29" s="12">
        <v>428</v>
      </c>
      <c r="F29" s="12">
        <v>125</v>
      </c>
      <c r="G29" s="12">
        <v>82</v>
      </c>
      <c r="H29" s="12">
        <v>28</v>
      </c>
      <c r="I29" s="155">
        <f>SUM(C29:G29)</f>
        <v>1789</v>
      </c>
      <c r="J29" s="12">
        <v>26</v>
      </c>
      <c r="K29" s="12">
        <v>288</v>
      </c>
      <c r="L29" s="12">
        <v>373</v>
      </c>
      <c r="M29" s="12">
        <v>558</v>
      </c>
      <c r="N29" s="155">
        <f>SUM(J29:M29)</f>
        <v>1245</v>
      </c>
      <c r="O29" s="156">
        <f>O26*(17-O27)</f>
        <v>3059.2000000000003</v>
      </c>
      <c r="P29" s="162">
        <f>P26*(17-P27)</f>
        <v>3031.2000000000003</v>
      </c>
    </row>
    <row r="30" spans="2:16" ht="19.5">
      <c r="B30" s="149" t="s">
        <v>214</v>
      </c>
      <c r="C30" s="17">
        <v>683</v>
      </c>
      <c r="D30" s="16">
        <v>530</v>
      </c>
      <c r="E30" s="16">
        <v>459</v>
      </c>
      <c r="F30" s="16">
        <v>150</v>
      </c>
      <c r="G30" s="16">
        <v>98</v>
      </c>
      <c r="H30" s="16">
        <v>33</v>
      </c>
      <c r="I30" s="155">
        <f>SUM(C30:G30)</f>
        <v>1920</v>
      </c>
      <c r="J30" s="16">
        <v>31</v>
      </c>
      <c r="K30" s="16">
        <v>314</v>
      </c>
      <c r="L30" s="16">
        <v>403</v>
      </c>
      <c r="M30" s="16">
        <v>589</v>
      </c>
      <c r="N30" s="155">
        <f>SUM(J30:M30)</f>
        <v>1337</v>
      </c>
      <c r="O30" s="157">
        <f>O26*(18-O27)</f>
        <v>3287.2000000000003</v>
      </c>
      <c r="P30" s="163">
        <f>P26*(18-P27)</f>
        <v>3254.2000000000003</v>
      </c>
    </row>
    <row r="31" spans="2:16" ht="20.25" thickBot="1">
      <c r="B31" s="347" t="s">
        <v>215</v>
      </c>
      <c r="C31" s="21">
        <v>714</v>
      </c>
      <c r="D31" s="20">
        <v>558</v>
      </c>
      <c r="E31" s="20">
        <v>490</v>
      </c>
      <c r="F31" s="20">
        <v>175</v>
      </c>
      <c r="G31" s="20">
        <v>114</v>
      </c>
      <c r="H31" s="20">
        <v>38</v>
      </c>
      <c r="I31" s="164">
        <f>SUM(C31:G31)</f>
        <v>2051</v>
      </c>
      <c r="J31" s="20">
        <v>36</v>
      </c>
      <c r="K31" s="20">
        <v>340</v>
      </c>
      <c r="L31" s="20">
        <v>433</v>
      </c>
      <c r="M31" s="20">
        <v>620</v>
      </c>
      <c r="N31" s="164">
        <f>SUM(J31:M31)</f>
        <v>1429</v>
      </c>
      <c r="O31" s="165">
        <f>O26*(19-O27)</f>
        <v>3515.2000000000003</v>
      </c>
      <c r="P31" s="166">
        <f>P26*(19-P27)</f>
        <v>3477.2000000000003</v>
      </c>
    </row>
    <row r="32" spans="2:16" ht="15.75" thickBot="1">
      <c r="B32" s="4"/>
      <c r="C32" s="4"/>
      <c r="D32" s="4"/>
      <c r="E32" s="4"/>
      <c r="F32" s="4"/>
      <c r="G32" s="4"/>
      <c r="H32" s="4"/>
      <c r="I32" s="4"/>
      <c r="J32" s="4"/>
      <c r="K32" s="4"/>
      <c r="L32" s="4"/>
      <c r="M32" s="4"/>
      <c r="N32" s="4"/>
      <c r="O32" s="4"/>
      <c r="P32" s="4"/>
    </row>
    <row r="33" spans="2:16" ht="24" thickBot="1">
      <c r="B33" s="473" t="s">
        <v>173</v>
      </c>
      <c r="C33" s="474"/>
      <c r="D33" s="474"/>
      <c r="E33" s="474"/>
      <c r="F33" s="474"/>
      <c r="G33" s="474"/>
      <c r="H33" s="474"/>
      <c r="I33" s="474"/>
      <c r="J33" s="474"/>
      <c r="K33" s="474"/>
      <c r="L33" s="470" t="s">
        <v>227</v>
      </c>
      <c r="M33" s="471"/>
      <c r="N33" s="471"/>
      <c r="O33" s="471"/>
      <c r="P33" s="472"/>
    </row>
    <row r="34" spans="2:16" ht="15.75">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6" ht="16.5" thickBot="1">
      <c r="B35" s="466"/>
      <c r="C35" s="462"/>
      <c r="D35" s="462"/>
      <c r="E35" s="462"/>
      <c r="F35" s="462"/>
      <c r="G35" s="462"/>
      <c r="H35" s="462"/>
      <c r="I35" s="462"/>
      <c r="J35" s="462"/>
      <c r="K35" s="462"/>
      <c r="L35" s="462"/>
      <c r="M35" s="462"/>
      <c r="N35" s="462"/>
      <c r="O35" s="145" t="s">
        <v>209</v>
      </c>
      <c r="P35" s="30" t="s">
        <v>210</v>
      </c>
    </row>
    <row r="36" spans="2:16" ht="15">
      <c r="B36" s="148" t="s">
        <v>211</v>
      </c>
      <c r="C36" s="146">
        <v>31</v>
      </c>
      <c r="D36" s="8">
        <v>28</v>
      </c>
      <c r="E36" s="8">
        <v>31</v>
      </c>
      <c r="F36" s="8">
        <v>25</v>
      </c>
      <c r="G36" s="8">
        <v>20</v>
      </c>
      <c r="H36" s="8">
        <v>5</v>
      </c>
      <c r="I36" s="168">
        <f>SUM(C36:G36)</f>
        <v>135</v>
      </c>
      <c r="J36" s="8">
        <v>25</v>
      </c>
      <c r="K36" s="8">
        <v>31</v>
      </c>
      <c r="L36" s="8">
        <v>30</v>
      </c>
      <c r="M36" s="8">
        <v>31</v>
      </c>
      <c r="N36" s="168">
        <f>SUM(J36:M36)</f>
        <v>117</v>
      </c>
      <c r="O36" s="167">
        <f>SUM(C36:H36,J36:M36)</f>
        <v>257</v>
      </c>
      <c r="P36" s="169">
        <f>I36+N36</f>
        <v>252</v>
      </c>
    </row>
    <row r="37" spans="2:16" ht="19.5">
      <c r="B37" s="149" t="s">
        <v>485</v>
      </c>
      <c r="C37" s="147">
        <v>-4.7</v>
      </c>
      <c r="D37" s="10">
        <v>-1.9</v>
      </c>
      <c r="E37" s="10">
        <v>2.2000000000000002</v>
      </c>
      <c r="F37" s="10">
        <v>7</v>
      </c>
      <c r="G37" s="10">
        <v>11.1</v>
      </c>
      <c r="H37" s="10">
        <v>12.7</v>
      </c>
      <c r="I37" s="153">
        <f>(C36*C37+D36*D37+E36*E37+F36*F37+G36*G37)/I36</f>
        <v>1.9725925925925927</v>
      </c>
      <c r="J37" s="10">
        <v>10.7</v>
      </c>
      <c r="K37" s="95">
        <v>5.4</v>
      </c>
      <c r="L37" s="95">
        <v>5.0999999999999996</v>
      </c>
      <c r="M37" s="95">
        <v>-4.7</v>
      </c>
      <c r="N37" s="153">
        <f>(J36*J37+K36*K37+L36*L37+M36*M37)/N36</f>
        <v>3.7794871794871789</v>
      </c>
      <c r="O37" s="154">
        <f>(C37*C36+D37*D36+E37*E36+F37*F36+G37*G36+H37*H36+J37*J36+K37*K36+L37*L36+M37*M36)/O36</f>
        <v>3.0038910505836571</v>
      </c>
      <c r="P37" s="161">
        <f>(I37*I36+N37*N36)/P36</f>
        <v>2.8115079365079363</v>
      </c>
    </row>
    <row r="38" spans="2:16" ht="19.5">
      <c r="B38" s="149" t="s">
        <v>212</v>
      </c>
      <c r="C38" s="13">
        <v>549</v>
      </c>
      <c r="D38" s="12">
        <v>417</v>
      </c>
      <c r="E38" s="12">
        <v>335</v>
      </c>
      <c r="F38" s="12">
        <v>151</v>
      </c>
      <c r="G38" s="12">
        <v>38</v>
      </c>
      <c r="H38" s="12">
        <v>2</v>
      </c>
      <c r="I38" s="155">
        <f>SUM(C38:G38)</f>
        <v>1490</v>
      </c>
      <c r="J38" s="12">
        <v>57</v>
      </c>
      <c r="K38" s="12">
        <v>236</v>
      </c>
      <c r="L38" s="12">
        <v>237</v>
      </c>
      <c r="M38" s="12">
        <v>548</v>
      </c>
      <c r="N38" s="155">
        <f>SUM(J38:M38)</f>
        <v>1078</v>
      </c>
      <c r="O38" s="156">
        <f>O36*(13-O37)</f>
        <v>2569</v>
      </c>
      <c r="P38" s="162">
        <f>P36*(13-P37)</f>
        <v>2567.5</v>
      </c>
    </row>
    <row r="39" spans="2:16" ht="19.5">
      <c r="B39" s="149" t="s">
        <v>213</v>
      </c>
      <c r="C39" s="13">
        <v>673</v>
      </c>
      <c r="D39" s="12">
        <v>529</v>
      </c>
      <c r="E39" s="12">
        <v>459</v>
      </c>
      <c r="F39" s="12">
        <v>251</v>
      </c>
      <c r="G39" s="12">
        <v>118</v>
      </c>
      <c r="H39" s="12">
        <v>22</v>
      </c>
      <c r="I39" s="155">
        <f>SUM(C39:G39)</f>
        <v>2030</v>
      </c>
      <c r="J39" s="12">
        <v>157</v>
      </c>
      <c r="K39" s="12">
        <v>360</v>
      </c>
      <c r="L39" s="12">
        <v>357</v>
      </c>
      <c r="M39" s="12">
        <v>672</v>
      </c>
      <c r="N39" s="155">
        <f>SUM(J39:M39)</f>
        <v>1546</v>
      </c>
      <c r="O39" s="156">
        <f>O36*(17-O37)</f>
        <v>3597</v>
      </c>
      <c r="P39" s="162">
        <f>P36*(17-P37)</f>
        <v>3575.5</v>
      </c>
    </row>
    <row r="40" spans="2:16" ht="19.5">
      <c r="B40" s="149" t="s">
        <v>214</v>
      </c>
      <c r="C40" s="17">
        <v>704</v>
      </c>
      <c r="D40" s="16">
        <v>557</v>
      </c>
      <c r="E40" s="16">
        <v>490</v>
      </c>
      <c r="F40" s="16">
        <v>276</v>
      </c>
      <c r="G40" s="16">
        <v>138</v>
      </c>
      <c r="H40" s="16">
        <v>27</v>
      </c>
      <c r="I40" s="155">
        <f>SUM(C40:G40)</f>
        <v>2165</v>
      </c>
      <c r="J40" s="16">
        <v>182</v>
      </c>
      <c r="K40" s="16">
        <v>391</v>
      </c>
      <c r="L40" s="16">
        <v>387</v>
      </c>
      <c r="M40" s="16">
        <v>703</v>
      </c>
      <c r="N40" s="155">
        <f>SUM(J40:M40)</f>
        <v>1663</v>
      </c>
      <c r="O40" s="157">
        <f>O36*(18-O37)</f>
        <v>3854</v>
      </c>
      <c r="P40" s="163">
        <f>P36*(18-P37)</f>
        <v>3827.5</v>
      </c>
    </row>
    <row r="41" spans="2:16" ht="20.25" thickBot="1">
      <c r="B41" s="347" t="s">
        <v>215</v>
      </c>
      <c r="C41" s="21">
        <v>735</v>
      </c>
      <c r="D41" s="20">
        <v>585</v>
      </c>
      <c r="E41" s="20">
        <v>521</v>
      </c>
      <c r="F41" s="20">
        <v>301</v>
      </c>
      <c r="G41" s="20">
        <v>158</v>
      </c>
      <c r="H41" s="20">
        <v>32</v>
      </c>
      <c r="I41" s="164">
        <f>SUM(C41:G41)</f>
        <v>2300</v>
      </c>
      <c r="J41" s="20">
        <v>207</v>
      </c>
      <c r="K41" s="20">
        <v>422</v>
      </c>
      <c r="L41" s="20">
        <v>417</v>
      </c>
      <c r="M41" s="20">
        <v>734</v>
      </c>
      <c r="N41" s="164">
        <f>SUM(J41:M41)</f>
        <v>1780</v>
      </c>
      <c r="O41" s="165">
        <f>O36*(19-O37)</f>
        <v>4111</v>
      </c>
      <c r="P41" s="166">
        <f>P36*(19-P37)</f>
        <v>4079.5</v>
      </c>
    </row>
    <row r="42" spans="2:16" ht="15.75" thickBot="1">
      <c r="B42" s="4"/>
      <c r="C42" s="4"/>
      <c r="D42" s="4"/>
      <c r="E42" s="4"/>
      <c r="F42" s="4"/>
      <c r="G42" s="4"/>
      <c r="H42" s="4"/>
      <c r="I42" s="4"/>
      <c r="J42" s="4"/>
      <c r="K42" s="4"/>
      <c r="L42" s="4"/>
      <c r="M42" s="4"/>
      <c r="N42" s="4"/>
      <c r="O42" s="4"/>
      <c r="P42" s="4"/>
    </row>
    <row r="43" spans="2:16" ht="24" thickBot="1">
      <c r="B43" s="473" t="s">
        <v>174</v>
      </c>
      <c r="C43" s="474"/>
      <c r="D43" s="474"/>
      <c r="E43" s="474"/>
      <c r="F43" s="474"/>
      <c r="G43" s="474"/>
      <c r="H43" s="474"/>
      <c r="I43" s="474"/>
      <c r="J43" s="474"/>
      <c r="K43" s="474"/>
      <c r="L43" s="470" t="s">
        <v>228</v>
      </c>
      <c r="M43" s="471"/>
      <c r="N43" s="471"/>
      <c r="O43" s="471"/>
      <c r="P43" s="472"/>
    </row>
    <row r="44" spans="2:16" ht="15.75">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6" ht="16.5" thickBot="1">
      <c r="B45" s="466"/>
      <c r="C45" s="462"/>
      <c r="D45" s="462"/>
      <c r="E45" s="462"/>
      <c r="F45" s="462"/>
      <c r="G45" s="462"/>
      <c r="H45" s="462"/>
      <c r="I45" s="462"/>
      <c r="J45" s="462"/>
      <c r="K45" s="462"/>
      <c r="L45" s="462"/>
      <c r="M45" s="462"/>
      <c r="N45" s="462"/>
      <c r="O45" s="145" t="s">
        <v>209</v>
      </c>
      <c r="P45" s="30" t="s">
        <v>210</v>
      </c>
    </row>
    <row r="46" spans="2:16" ht="15">
      <c r="B46" s="148" t="s">
        <v>211</v>
      </c>
      <c r="C46" s="146">
        <v>31</v>
      </c>
      <c r="D46" s="8">
        <v>28</v>
      </c>
      <c r="E46" s="8">
        <v>31</v>
      </c>
      <c r="F46" s="8">
        <v>25</v>
      </c>
      <c r="G46" s="8">
        <v>15</v>
      </c>
      <c r="H46" s="8">
        <v>0</v>
      </c>
      <c r="I46" s="168">
        <f>SUM(C46:G46)</f>
        <v>130</v>
      </c>
      <c r="J46" s="8">
        <v>10</v>
      </c>
      <c r="K46" s="8">
        <v>31</v>
      </c>
      <c r="L46" s="8">
        <v>30</v>
      </c>
      <c r="M46" s="8">
        <v>31</v>
      </c>
      <c r="N46" s="168">
        <f>SUM(J46:M46)</f>
        <v>102</v>
      </c>
      <c r="O46" s="167">
        <f>SUM(C46:H46,J46:M46)</f>
        <v>232</v>
      </c>
      <c r="P46" s="169">
        <f>I46+N46</f>
        <v>232</v>
      </c>
    </row>
    <row r="47" spans="2:16" ht="19.5">
      <c r="B47" s="149" t="s">
        <v>485</v>
      </c>
      <c r="C47" s="147">
        <v>-1.4</v>
      </c>
      <c r="D47" s="10">
        <v>-2.1</v>
      </c>
      <c r="E47" s="10">
        <v>3.3</v>
      </c>
      <c r="F47" s="10">
        <v>10.199999999999999</v>
      </c>
      <c r="G47" s="10">
        <v>10.6</v>
      </c>
      <c r="H47" s="10">
        <v>0</v>
      </c>
      <c r="I47" s="153">
        <f>(C46*C47+D46*D47+E46*E47+F46*F47+G46*G47)/I46</f>
        <v>3.1853846153846153</v>
      </c>
      <c r="J47" s="10">
        <v>12.4</v>
      </c>
      <c r="K47" s="95">
        <v>7.1</v>
      </c>
      <c r="L47" s="95">
        <v>1.7</v>
      </c>
      <c r="M47" s="95">
        <v>1</v>
      </c>
      <c r="N47" s="153">
        <f>(J46*J47+K46*K47+L46*L47+M46*M47)/N46</f>
        <v>4.1774509803921571</v>
      </c>
      <c r="O47" s="154">
        <f>(C47*C46+D47*D46+E47*E46+F47*F46+G47*G46+H47*H46+J47*J46+K47*K46+L47*L46+M47*M46)/O46</f>
        <v>3.6215517241379307</v>
      </c>
      <c r="P47" s="161">
        <f>(I47*I46+N47*N46)/P46</f>
        <v>3.6215517241379311</v>
      </c>
    </row>
    <row r="48" spans="2:16" ht="19.5">
      <c r="B48" s="149" t="s">
        <v>212</v>
      </c>
      <c r="C48" s="13">
        <v>447</v>
      </c>
      <c r="D48" s="12">
        <v>422</v>
      </c>
      <c r="E48" s="12">
        <v>299</v>
      </c>
      <c r="F48" s="12">
        <v>69</v>
      </c>
      <c r="G48" s="12">
        <v>36</v>
      </c>
      <c r="H48" s="12">
        <f>H46*(13-H47)</f>
        <v>0</v>
      </c>
      <c r="I48" s="155">
        <f>SUM(C48:G48)</f>
        <v>1273</v>
      </c>
      <c r="J48" s="12">
        <v>7</v>
      </c>
      <c r="K48" s="12">
        <v>184</v>
      </c>
      <c r="L48" s="12">
        <v>339</v>
      </c>
      <c r="M48" s="12">
        <v>371</v>
      </c>
      <c r="N48" s="155">
        <f>SUM(J48:M48)</f>
        <v>901</v>
      </c>
      <c r="O48" s="156">
        <f>O46*(13-O47)</f>
        <v>2175.8000000000002</v>
      </c>
      <c r="P48" s="162">
        <f>P46*(13-P47)</f>
        <v>2175.8000000000002</v>
      </c>
    </row>
    <row r="49" spans="2:16" ht="19.5">
      <c r="B49" s="149" t="s">
        <v>213</v>
      </c>
      <c r="C49" s="13">
        <v>571</v>
      </c>
      <c r="D49" s="12">
        <v>534</v>
      </c>
      <c r="E49" s="12">
        <v>423</v>
      </c>
      <c r="F49" s="12">
        <v>169</v>
      </c>
      <c r="G49" s="12">
        <f>G46*(17-G47)</f>
        <v>96</v>
      </c>
      <c r="H49" s="12">
        <f>H46*(17-H47)</f>
        <v>0</v>
      </c>
      <c r="I49" s="155">
        <f>SUM(C49:G49)</f>
        <v>1793</v>
      </c>
      <c r="J49" s="12">
        <v>47</v>
      </c>
      <c r="K49" s="12">
        <v>308</v>
      </c>
      <c r="L49" s="12">
        <v>459</v>
      </c>
      <c r="M49" s="12">
        <v>495</v>
      </c>
      <c r="N49" s="155">
        <f>SUM(J49:M49)</f>
        <v>1309</v>
      </c>
      <c r="O49" s="156">
        <f>O46*(17-O47)</f>
        <v>3103.8</v>
      </c>
      <c r="P49" s="162">
        <f>P46*(17-P47)</f>
        <v>3103.8</v>
      </c>
    </row>
    <row r="50" spans="2:16" ht="19.5">
      <c r="B50" s="149" t="s">
        <v>214</v>
      </c>
      <c r="C50" s="17">
        <v>602</v>
      </c>
      <c r="D50" s="16">
        <v>562</v>
      </c>
      <c r="E50" s="16">
        <v>454</v>
      </c>
      <c r="F50" s="16">
        <v>194</v>
      </c>
      <c r="G50" s="16">
        <v>111</v>
      </c>
      <c r="H50" s="16">
        <f>H46*(18-H47)</f>
        <v>0</v>
      </c>
      <c r="I50" s="155">
        <f>SUM(C50:G50)</f>
        <v>1923</v>
      </c>
      <c r="J50" s="16">
        <v>57</v>
      </c>
      <c r="K50" s="16">
        <v>339</v>
      </c>
      <c r="L50" s="16">
        <v>489</v>
      </c>
      <c r="M50" s="16">
        <v>526</v>
      </c>
      <c r="N50" s="155">
        <f>SUM(J50:M50)</f>
        <v>1411</v>
      </c>
      <c r="O50" s="157">
        <f>O46*(18-O47)</f>
        <v>3335.8</v>
      </c>
      <c r="P50" s="163">
        <f>P46*(18-P47)</f>
        <v>3335.8</v>
      </c>
    </row>
    <row r="51" spans="2:16" ht="20.25" thickBot="1">
      <c r="B51" s="347" t="s">
        <v>215</v>
      </c>
      <c r="C51" s="21">
        <v>633</v>
      </c>
      <c r="D51" s="20">
        <v>590</v>
      </c>
      <c r="E51" s="20">
        <v>485</v>
      </c>
      <c r="F51" s="20">
        <v>219</v>
      </c>
      <c r="G51" s="20">
        <v>126</v>
      </c>
      <c r="H51" s="20">
        <f>H46*(19-H47)</f>
        <v>0</v>
      </c>
      <c r="I51" s="164">
        <f>SUM(C51:G51)</f>
        <v>2053</v>
      </c>
      <c r="J51" s="20">
        <v>67</v>
      </c>
      <c r="K51" s="20">
        <v>370</v>
      </c>
      <c r="L51" s="20">
        <v>519</v>
      </c>
      <c r="M51" s="20">
        <v>557</v>
      </c>
      <c r="N51" s="164">
        <f>SUM(J51:M51)</f>
        <v>1513</v>
      </c>
      <c r="O51" s="165">
        <f>O46*(19-O47)</f>
        <v>3567.8</v>
      </c>
      <c r="P51" s="166">
        <f>P46*(19-P47)</f>
        <v>3567.8</v>
      </c>
    </row>
    <row r="52" spans="2:16" ht="15.75" thickBot="1">
      <c r="B52" s="4"/>
      <c r="C52" s="4"/>
      <c r="D52" s="4"/>
      <c r="E52" s="4"/>
      <c r="F52" s="4"/>
      <c r="G52" s="4"/>
      <c r="H52" s="4"/>
      <c r="I52" s="4"/>
      <c r="J52" s="4"/>
      <c r="K52" s="4"/>
      <c r="L52" s="4"/>
      <c r="M52" s="4"/>
      <c r="N52" s="4"/>
      <c r="O52" s="4"/>
      <c r="P52" s="4"/>
    </row>
    <row r="53" spans="2:16" ht="24" thickBot="1">
      <c r="B53" s="473" t="s">
        <v>175</v>
      </c>
      <c r="C53" s="474"/>
      <c r="D53" s="474"/>
      <c r="E53" s="474"/>
      <c r="F53" s="474"/>
      <c r="G53" s="474"/>
      <c r="H53" s="474"/>
      <c r="I53" s="474"/>
      <c r="J53" s="474"/>
      <c r="K53" s="474"/>
      <c r="L53" s="470" t="s">
        <v>229</v>
      </c>
      <c r="M53" s="471"/>
      <c r="N53" s="471"/>
      <c r="O53" s="471"/>
      <c r="P53" s="472"/>
    </row>
    <row r="54" spans="2:16"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6" ht="16.5" thickBot="1">
      <c r="B55" s="466"/>
      <c r="C55" s="462"/>
      <c r="D55" s="462"/>
      <c r="E55" s="462"/>
      <c r="F55" s="462"/>
      <c r="G55" s="462"/>
      <c r="H55" s="462"/>
      <c r="I55" s="462"/>
      <c r="J55" s="462"/>
      <c r="K55" s="462"/>
      <c r="L55" s="462"/>
      <c r="M55" s="462"/>
      <c r="N55" s="462"/>
      <c r="O55" s="145" t="s">
        <v>209</v>
      </c>
      <c r="P55" s="30" t="s">
        <v>210</v>
      </c>
    </row>
    <row r="56" spans="2:16" ht="15">
      <c r="B56" s="148" t="s">
        <v>211</v>
      </c>
      <c r="C56" s="146">
        <v>31</v>
      </c>
      <c r="D56" s="8">
        <v>28</v>
      </c>
      <c r="E56" s="8">
        <v>31</v>
      </c>
      <c r="F56" s="8">
        <v>25</v>
      </c>
      <c r="G56" s="8">
        <v>10</v>
      </c>
      <c r="H56" s="8">
        <v>0</v>
      </c>
      <c r="I56" s="168">
        <f>SUM(C56:G56)</f>
        <v>125</v>
      </c>
      <c r="J56" s="8">
        <v>20</v>
      </c>
      <c r="K56" s="8">
        <v>31</v>
      </c>
      <c r="L56" s="8">
        <v>30</v>
      </c>
      <c r="M56" s="8">
        <v>31</v>
      </c>
      <c r="N56" s="168">
        <f>SUM(J56:M56)</f>
        <v>112</v>
      </c>
      <c r="O56" s="167">
        <f>SUM(C56:H56,J56:M56)</f>
        <v>237</v>
      </c>
      <c r="P56" s="169">
        <f>I56+N56</f>
        <v>237</v>
      </c>
    </row>
    <row r="57" spans="2:16" ht="19.5">
      <c r="B57" s="149" t="s">
        <v>485</v>
      </c>
      <c r="C57" s="147">
        <v>0.4</v>
      </c>
      <c r="D57" s="10">
        <v>5.0999999999999996</v>
      </c>
      <c r="E57" s="10">
        <v>4.5</v>
      </c>
      <c r="F57" s="10">
        <v>6.6</v>
      </c>
      <c r="G57" s="10">
        <v>11.7</v>
      </c>
      <c r="H57" s="10">
        <v>0</v>
      </c>
      <c r="I57" s="153">
        <f>(C56*C57+D56*D57+E56*E57+F56*F57+G56*G57)/I56</f>
        <v>4.6135999999999999</v>
      </c>
      <c r="J57" s="10">
        <v>11.7</v>
      </c>
      <c r="K57" s="95">
        <v>8.8000000000000007</v>
      </c>
      <c r="L57" s="95">
        <v>4.9000000000000004</v>
      </c>
      <c r="M57" s="95">
        <v>2.2000000000000002</v>
      </c>
      <c r="N57" s="153">
        <f>(J56*J57+K56*K57+L56*L57+M56*M57)/N56</f>
        <v>6.4464285714285712</v>
      </c>
      <c r="O57" s="154">
        <f>(C57*C56+D57*D56+E57*E56+F57*F56+G57*G56+H57*H56+J57*J56+K57*K56+L57*L56+M57*M56)/O56</f>
        <v>5.4797468354430379</v>
      </c>
      <c r="P57" s="161">
        <f>(I57*I56+N57*N56)/P56</f>
        <v>5.4797468354430379</v>
      </c>
    </row>
    <row r="58" spans="2:16" ht="19.5">
      <c r="B58" s="149" t="s">
        <v>212</v>
      </c>
      <c r="C58" s="13">
        <v>391</v>
      </c>
      <c r="D58" s="12">
        <f>D56*(13-D57)</f>
        <v>221.20000000000002</v>
      </c>
      <c r="E58" s="12">
        <v>264</v>
      </c>
      <c r="F58" s="12">
        <v>159</v>
      </c>
      <c r="G58" s="12">
        <v>13</v>
      </c>
      <c r="H58" s="12">
        <v>0</v>
      </c>
      <c r="I58" s="155">
        <f>SUM(C58:G58)</f>
        <v>1048.2</v>
      </c>
      <c r="J58" s="12">
        <v>26</v>
      </c>
      <c r="K58" s="12">
        <v>129</v>
      </c>
      <c r="L58" s="12">
        <v>243</v>
      </c>
      <c r="M58" s="12">
        <v>335</v>
      </c>
      <c r="N58" s="155">
        <f>SUM(J58:M58)</f>
        <v>733</v>
      </c>
      <c r="O58" s="156">
        <f>O56*(13-O57)</f>
        <v>1782.3</v>
      </c>
      <c r="P58" s="162">
        <f>P56*(13-P57)</f>
        <v>1782.3</v>
      </c>
    </row>
    <row r="59" spans="2:16" ht="19.5">
      <c r="B59" s="149" t="s">
        <v>213</v>
      </c>
      <c r="C59" s="13">
        <v>515</v>
      </c>
      <c r="D59" s="12">
        <f>D56*(17-D57)</f>
        <v>333.2</v>
      </c>
      <c r="E59" s="12">
        <v>388</v>
      </c>
      <c r="F59" s="12">
        <v>259</v>
      </c>
      <c r="G59" s="12">
        <v>53</v>
      </c>
      <c r="H59" s="12">
        <v>0</v>
      </c>
      <c r="I59" s="155">
        <f>SUM(C59:G59)</f>
        <v>1548.2</v>
      </c>
      <c r="J59" s="12">
        <v>106</v>
      </c>
      <c r="K59" s="12">
        <v>253</v>
      </c>
      <c r="L59" s="12">
        <v>363</v>
      </c>
      <c r="M59" s="12">
        <v>459</v>
      </c>
      <c r="N59" s="155">
        <f>SUM(J59:M59)</f>
        <v>1181</v>
      </c>
      <c r="O59" s="156">
        <f>O56*(17-O57)</f>
        <v>2730.3</v>
      </c>
      <c r="P59" s="162">
        <f>P56*(17-P57)</f>
        <v>2730.3</v>
      </c>
    </row>
    <row r="60" spans="2:16" ht="19.5">
      <c r="B60" s="149" t="s">
        <v>214</v>
      </c>
      <c r="C60" s="17">
        <v>546</v>
      </c>
      <c r="D60" s="16">
        <f>D56*(18-D57)</f>
        <v>361.2</v>
      </c>
      <c r="E60" s="16">
        <v>419</v>
      </c>
      <c r="F60" s="16">
        <v>284</v>
      </c>
      <c r="G60" s="16">
        <v>63</v>
      </c>
      <c r="H60" s="16">
        <v>0</v>
      </c>
      <c r="I60" s="155">
        <f>SUM(C60:G60)</f>
        <v>1673.2</v>
      </c>
      <c r="J60" s="16">
        <v>126</v>
      </c>
      <c r="K60" s="16">
        <v>284</v>
      </c>
      <c r="L60" s="16">
        <v>393</v>
      </c>
      <c r="M60" s="16">
        <v>490</v>
      </c>
      <c r="N60" s="155">
        <f>SUM(J60:M60)</f>
        <v>1293</v>
      </c>
      <c r="O60" s="157">
        <f>O56*(18-O57)</f>
        <v>2967.3</v>
      </c>
      <c r="P60" s="163">
        <f>P56*(18-P57)</f>
        <v>2967.3</v>
      </c>
    </row>
    <row r="61" spans="2:16" ht="20.25" thickBot="1">
      <c r="B61" s="347" t="s">
        <v>215</v>
      </c>
      <c r="C61" s="21">
        <v>577</v>
      </c>
      <c r="D61" s="20">
        <f>D56*(19-D57)</f>
        <v>389.2</v>
      </c>
      <c r="E61" s="20">
        <v>450</v>
      </c>
      <c r="F61" s="20">
        <v>309</v>
      </c>
      <c r="G61" s="20">
        <f>G56*(19-G57)</f>
        <v>73</v>
      </c>
      <c r="H61" s="20">
        <v>0</v>
      </c>
      <c r="I61" s="164">
        <f>SUM(C61:G61)</f>
        <v>1798.2</v>
      </c>
      <c r="J61" s="20">
        <v>146</v>
      </c>
      <c r="K61" s="20">
        <v>315</v>
      </c>
      <c r="L61" s="20">
        <f>L56*(19-L57)</f>
        <v>423</v>
      </c>
      <c r="M61" s="20">
        <f>M56*(19-M57)</f>
        <v>520.80000000000007</v>
      </c>
      <c r="N61" s="164">
        <f>SUM(J61:M61)</f>
        <v>1404.8000000000002</v>
      </c>
      <c r="O61" s="165">
        <f>O56*(19-O57)</f>
        <v>3204.3</v>
      </c>
      <c r="P61" s="166">
        <f>P56*(19-P57)</f>
        <v>3204.3</v>
      </c>
    </row>
    <row r="62" spans="2:16" ht="15.75" thickBot="1">
      <c r="B62" s="4"/>
      <c r="C62" s="4"/>
      <c r="D62" s="4"/>
      <c r="E62" s="4"/>
      <c r="F62" s="4"/>
      <c r="G62" s="4"/>
      <c r="H62" s="4"/>
      <c r="I62" s="4"/>
      <c r="J62" s="4"/>
      <c r="K62" s="4"/>
      <c r="L62" s="4"/>
      <c r="M62" s="4"/>
      <c r="N62" s="4"/>
      <c r="O62" s="4"/>
      <c r="P62" s="4"/>
    </row>
    <row r="63" spans="2:16" ht="24" thickBot="1">
      <c r="B63" s="473" t="s">
        <v>176</v>
      </c>
      <c r="C63" s="474"/>
      <c r="D63" s="474"/>
      <c r="E63" s="474"/>
      <c r="F63" s="474"/>
      <c r="G63" s="474"/>
      <c r="H63" s="474"/>
      <c r="I63" s="474"/>
      <c r="J63" s="474"/>
      <c r="K63" s="474"/>
      <c r="L63" s="470" t="s">
        <v>230</v>
      </c>
      <c r="M63" s="471"/>
      <c r="N63" s="471"/>
      <c r="O63" s="471"/>
      <c r="P63" s="472"/>
    </row>
    <row r="64" spans="2:16"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ht="15">
      <c r="B66" s="148" t="s">
        <v>211</v>
      </c>
      <c r="C66" s="146">
        <v>31</v>
      </c>
      <c r="D66" s="8">
        <v>28</v>
      </c>
      <c r="E66" s="8">
        <v>31</v>
      </c>
      <c r="F66" s="8">
        <v>25</v>
      </c>
      <c r="G66" s="8">
        <v>21</v>
      </c>
      <c r="H66" s="8">
        <v>10</v>
      </c>
      <c r="I66" s="168">
        <f>SUM(C66:G66)</f>
        <v>136</v>
      </c>
      <c r="J66" s="8">
        <v>20</v>
      </c>
      <c r="K66" s="8">
        <v>31</v>
      </c>
      <c r="L66" s="8">
        <v>30</v>
      </c>
      <c r="M66" s="8">
        <v>31</v>
      </c>
      <c r="N66" s="168">
        <f>SUM(J66:M66)</f>
        <v>112</v>
      </c>
      <c r="O66" s="167">
        <f>SUM(C66:H66,J66:M66)</f>
        <v>258</v>
      </c>
      <c r="P66" s="169">
        <f>I66+N66</f>
        <v>248</v>
      </c>
    </row>
    <row r="67" spans="2:16" ht="19.5">
      <c r="B67" s="149" t="s">
        <v>485</v>
      </c>
      <c r="C67" s="147">
        <v>1.8</v>
      </c>
      <c r="D67" s="10">
        <v>0.7</v>
      </c>
      <c r="E67" s="10">
        <v>0.2</v>
      </c>
      <c r="F67" s="10">
        <v>7.2</v>
      </c>
      <c r="G67" s="10">
        <v>11.2</v>
      </c>
      <c r="H67" s="10">
        <v>12</v>
      </c>
      <c r="I67" s="153">
        <f>(C66*C67+D66*D67+E66*E67+F66*F67+G66*G67)/I66</f>
        <v>3.6529411764705881</v>
      </c>
      <c r="J67" s="10">
        <v>10.199999999999999</v>
      </c>
      <c r="K67" s="95">
        <v>8.8000000000000007</v>
      </c>
      <c r="L67" s="95">
        <v>3.9</v>
      </c>
      <c r="M67" s="95">
        <v>0.9</v>
      </c>
      <c r="N67" s="153">
        <f>(J66*J67+K66*K67+L66*L67+M66*M67)/N66</f>
        <v>5.5508928571428564</v>
      </c>
      <c r="O67" s="154">
        <f>(C67*C66+D67*D66+E67*E66+F67*F66+G67*G66+H67*H66+J67*J66+K67*K66+L67*L66+M67*M66)/O66</f>
        <v>4.8003875968992249</v>
      </c>
      <c r="P67" s="161">
        <f>(I67*I66+N67*N66)/P66</f>
        <v>4.51008064516129</v>
      </c>
    </row>
    <row r="68" spans="2:16" ht="19.5">
      <c r="B68" s="149" t="s">
        <v>212</v>
      </c>
      <c r="C68" s="13">
        <v>347</v>
      </c>
      <c r="D68" s="12">
        <v>344</v>
      </c>
      <c r="E68" s="12">
        <v>397</v>
      </c>
      <c r="F68" s="12">
        <v>144</v>
      </c>
      <c r="G68" s="12">
        <v>38</v>
      </c>
      <c r="H68" s="12">
        <v>12</v>
      </c>
      <c r="I68" s="155">
        <f>SUM(C68:G68)</f>
        <v>1270</v>
      </c>
      <c r="J68" s="12">
        <v>56</v>
      </c>
      <c r="K68" s="12">
        <v>129</v>
      </c>
      <c r="L68" s="12">
        <v>273</v>
      </c>
      <c r="M68" s="12">
        <v>375</v>
      </c>
      <c r="N68" s="155">
        <f>SUM(J68:M68)</f>
        <v>833</v>
      </c>
      <c r="O68" s="156">
        <f>O66*(13-O67)</f>
        <v>2115.5</v>
      </c>
      <c r="P68" s="162">
        <f>P66*(13-P67)</f>
        <v>2105.5</v>
      </c>
    </row>
    <row r="69" spans="2:16" ht="19.5">
      <c r="B69" s="149" t="s">
        <v>213</v>
      </c>
      <c r="C69" s="13">
        <v>471</v>
      </c>
      <c r="D69" s="12">
        <f>D66*(17-D67)</f>
        <v>456.40000000000003</v>
      </c>
      <c r="E69" s="12">
        <f>E66*(17-E67)</f>
        <v>520.80000000000007</v>
      </c>
      <c r="F69" s="12">
        <v>244</v>
      </c>
      <c r="G69" s="12">
        <v>122</v>
      </c>
      <c r="H69" s="12">
        <v>52</v>
      </c>
      <c r="I69" s="155">
        <f>SUM(C69:G69)</f>
        <v>1814.2000000000003</v>
      </c>
      <c r="J69" s="12">
        <v>136</v>
      </c>
      <c r="K69" s="12">
        <v>253</v>
      </c>
      <c r="L69" s="12">
        <v>393</v>
      </c>
      <c r="M69" s="12">
        <v>499</v>
      </c>
      <c r="N69" s="155">
        <f>SUM(J69:M69)</f>
        <v>1281</v>
      </c>
      <c r="O69" s="156">
        <f>O66*(17-O67)</f>
        <v>3147.5</v>
      </c>
      <c r="P69" s="162">
        <f>P66*(17-P67)</f>
        <v>3097.5</v>
      </c>
    </row>
    <row r="70" spans="2:16" ht="19.5">
      <c r="B70" s="149" t="s">
        <v>214</v>
      </c>
      <c r="C70" s="17">
        <v>502</v>
      </c>
      <c r="D70" s="16">
        <f>D66*(18-D67)</f>
        <v>484.40000000000003</v>
      </c>
      <c r="E70" s="16">
        <f>E66*(18-E67)</f>
        <v>551.80000000000007</v>
      </c>
      <c r="F70" s="16">
        <v>269</v>
      </c>
      <c r="G70" s="16">
        <v>143</v>
      </c>
      <c r="H70" s="16">
        <v>62</v>
      </c>
      <c r="I70" s="155">
        <f>SUM(C70:G70)</f>
        <v>1950.2000000000003</v>
      </c>
      <c r="J70" s="16">
        <v>156</v>
      </c>
      <c r="K70" s="16">
        <v>284</v>
      </c>
      <c r="L70" s="16">
        <v>423</v>
      </c>
      <c r="M70" s="16">
        <f>M66*(18-M67)</f>
        <v>530.1</v>
      </c>
      <c r="N70" s="155">
        <f>SUM(J70:M70)</f>
        <v>1393.1</v>
      </c>
      <c r="O70" s="157">
        <f>O66*(18-O67)</f>
        <v>3405.5</v>
      </c>
      <c r="P70" s="163">
        <f>P66*(18-P67)</f>
        <v>3345.5</v>
      </c>
    </row>
    <row r="71" spans="2:16" ht="20.25" thickBot="1">
      <c r="B71" s="347" t="s">
        <v>215</v>
      </c>
      <c r="C71" s="21">
        <v>533</v>
      </c>
      <c r="D71" s="20">
        <f>D66*(19-D67)</f>
        <v>512.4</v>
      </c>
      <c r="E71" s="20">
        <f>E66*(19-E67)</f>
        <v>582.80000000000007</v>
      </c>
      <c r="F71" s="20">
        <v>294</v>
      </c>
      <c r="G71" s="20">
        <v>164</v>
      </c>
      <c r="H71" s="20">
        <v>72</v>
      </c>
      <c r="I71" s="164">
        <f>SUM(C71:G71)</f>
        <v>2086.2000000000003</v>
      </c>
      <c r="J71" s="20">
        <v>176</v>
      </c>
      <c r="K71" s="20">
        <v>315</v>
      </c>
      <c r="L71" s="20">
        <v>453</v>
      </c>
      <c r="M71" s="20">
        <f>M66*(19-M67)</f>
        <v>561.1</v>
      </c>
      <c r="N71" s="164">
        <f>SUM(J71:M71)</f>
        <v>1505.1</v>
      </c>
      <c r="O71" s="165">
        <f>O66*(19-O67)</f>
        <v>3663.5</v>
      </c>
      <c r="P71" s="166">
        <f>P66*(19-P67)</f>
        <v>3593.5</v>
      </c>
    </row>
    <row r="72" spans="2:16" ht="15.75" thickBot="1">
      <c r="B72" s="4"/>
      <c r="C72" s="4"/>
      <c r="D72" s="4"/>
      <c r="E72" s="4"/>
      <c r="F72" s="4"/>
      <c r="G72" s="4"/>
      <c r="H72" s="4"/>
      <c r="I72" s="4"/>
      <c r="J72" s="4"/>
      <c r="K72" s="4"/>
      <c r="L72" s="4"/>
      <c r="M72" s="4"/>
      <c r="N72" s="4"/>
      <c r="O72" s="4"/>
      <c r="P72" s="4"/>
    </row>
    <row r="73" spans="2:16" ht="24" thickBot="1">
      <c r="B73" s="473" t="s">
        <v>172</v>
      </c>
      <c r="C73" s="474"/>
      <c r="D73" s="474"/>
      <c r="E73" s="474"/>
      <c r="F73" s="474"/>
      <c r="G73" s="474"/>
      <c r="H73" s="474"/>
      <c r="I73" s="474"/>
      <c r="J73" s="474"/>
      <c r="K73" s="474"/>
      <c r="L73" s="470" t="s">
        <v>231</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ht="15">
      <c r="B76" s="148" t="s">
        <v>211</v>
      </c>
      <c r="C76" s="146">
        <v>31</v>
      </c>
      <c r="D76" s="8">
        <v>28</v>
      </c>
      <c r="E76" s="8">
        <v>31</v>
      </c>
      <c r="F76" s="8">
        <v>25</v>
      </c>
      <c r="G76" s="8">
        <v>20</v>
      </c>
      <c r="H76" s="8">
        <v>0</v>
      </c>
      <c r="I76" s="168">
        <f>SUM(C76:G76)</f>
        <v>135</v>
      </c>
      <c r="J76" s="8">
        <v>12</v>
      </c>
      <c r="K76" s="8">
        <v>26</v>
      </c>
      <c r="L76" s="8">
        <v>31</v>
      </c>
      <c r="M76" s="8">
        <v>31</v>
      </c>
      <c r="N76" s="168">
        <f>SUM(J76:M76)</f>
        <v>100</v>
      </c>
      <c r="O76" s="167">
        <f>SUM(C76:H76,J76:M76)</f>
        <v>235</v>
      </c>
      <c r="P76" s="169">
        <f>I76+N76</f>
        <v>235</v>
      </c>
    </row>
    <row r="77" spans="2:16" ht="19.5">
      <c r="B77" s="149" t="s">
        <v>485</v>
      </c>
      <c r="C77" s="147">
        <v>0.2</v>
      </c>
      <c r="D77" s="10">
        <v>1.5</v>
      </c>
      <c r="E77" s="10">
        <v>5.8</v>
      </c>
      <c r="F77" s="10">
        <v>9</v>
      </c>
      <c r="G77" s="10">
        <v>10.6</v>
      </c>
      <c r="H77" s="10">
        <v>0</v>
      </c>
      <c r="I77" s="153">
        <f>(C76*C77+D76*D77+E76*E77+F76*F77+G76*G77)/I76</f>
        <v>4.9259259259259256</v>
      </c>
      <c r="J77" s="10">
        <v>13.946666666666662</v>
      </c>
      <c r="K77" s="95">
        <v>9.6516129032258053</v>
      </c>
      <c r="L77" s="95">
        <v>6.21</v>
      </c>
      <c r="M77" s="95">
        <v>1.4580645161290322</v>
      </c>
      <c r="N77" s="153">
        <f>(J76*J77+K76*K77+L76*L77+M76*M77)/N76</f>
        <v>6.5601193548387098</v>
      </c>
      <c r="O77" s="154">
        <f>(C77*C76+D77*D76+E77*E76+F77*F76+G77*G76+H77*H76+J77*J76+K77*K76+L77*L76+M77*M76)/O76</f>
        <v>5.6213273850377483</v>
      </c>
      <c r="P77" s="161">
        <f>(I77*I76+N77*N76)/P76</f>
        <v>5.6213273850377483</v>
      </c>
    </row>
    <row r="78" spans="2:16" ht="19.5">
      <c r="B78" s="149" t="s">
        <v>212</v>
      </c>
      <c r="C78" s="13">
        <v>397</v>
      </c>
      <c r="D78" s="12">
        <f>D76*(13-D77)</f>
        <v>322</v>
      </c>
      <c r="E78" s="12">
        <f>E76*(13-E77)</f>
        <v>223.20000000000002</v>
      </c>
      <c r="F78" s="12">
        <f>F76*(13-F77)</f>
        <v>100</v>
      </c>
      <c r="G78" s="12">
        <v>48</v>
      </c>
      <c r="H78" s="12">
        <f>H76*(13-H77)</f>
        <v>0</v>
      </c>
      <c r="I78" s="155">
        <f>SUM(C78:G78)</f>
        <v>1090.2</v>
      </c>
      <c r="J78" s="12">
        <f>J76*(13-J77)</f>
        <v>-11.359999999999943</v>
      </c>
      <c r="K78" s="12">
        <f>K76*(13-K77)</f>
        <v>87.058064516129065</v>
      </c>
      <c r="L78" s="12">
        <f>L76*(13-L77)</f>
        <v>210.49</v>
      </c>
      <c r="M78" s="12">
        <f>M76*(13-M77)</f>
        <v>357.8</v>
      </c>
      <c r="N78" s="155">
        <f>SUM(J78:M78)</f>
        <v>643.98806451612916</v>
      </c>
      <c r="O78" s="156">
        <f>O76*(13-O77)</f>
        <v>1733.988064516129</v>
      </c>
      <c r="P78" s="162">
        <f>P76*(13-P77)</f>
        <v>1733.988064516129</v>
      </c>
    </row>
    <row r="79" spans="2:16" ht="19.5">
      <c r="B79" s="149" t="s">
        <v>213</v>
      </c>
      <c r="C79" s="13">
        <f t="shared" ref="C79:H79" si="4">C76*(17-C77)</f>
        <v>520.80000000000007</v>
      </c>
      <c r="D79" s="12">
        <f t="shared" si="4"/>
        <v>434</v>
      </c>
      <c r="E79" s="12">
        <f t="shared" si="4"/>
        <v>347.2</v>
      </c>
      <c r="F79" s="12">
        <f t="shared" si="4"/>
        <v>200</v>
      </c>
      <c r="G79" s="12">
        <v>128</v>
      </c>
      <c r="H79" s="12">
        <f t="shared" si="4"/>
        <v>0</v>
      </c>
      <c r="I79" s="155">
        <f>SUM(C79:G79)</f>
        <v>1630</v>
      </c>
      <c r="J79" s="12">
        <f>J76*(17-J77)</f>
        <v>36.640000000000057</v>
      </c>
      <c r="K79" s="12">
        <f>K76*(17-K77)</f>
        <v>191.05806451612906</v>
      </c>
      <c r="L79" s="12">
        <f>L76*(17-L77)</f>
        <v>334.48999999999995</v>
      </c>
      <c r="M79" s="12">
        <f>M76*(17-M77)</f>
        <v>481.8</v>
      </c>
      <c r="N79" s="155">
        <f>SUM(J79:M79)</f>
        <v>1043.988064516129</v>
      </c>
      <c r="O79" s="156">
        <f>O76*(17-O77)</f>
        <v>2673.9880645161293</v>
      </c>
      <c r="P79" s="162">
        <f>P76*(17-P77)</f>
        <v>2673.9880645161293</v>
      </c>
    </row>
    <row r="80" spans="2:16" ht="19.5">
      <c r="B80" s="149" t="s">
        <v>214</v>
      </c>
      <c r="C80" s="17">
        <f t="shared" ref="C80:H80" si="5">C76*(18-C77)</f>
        <v>551.80000000000007</v>
      </c>
      <c r="D80" s="16">
        <f t="shared" si="5"/>
        <v>462</v>
      </c>
      <c r="E80" s="16">
        <f t="shared" si="5"/>
        <v>378.2</v>
      </c>
      <c r="F80" s="16">
        <f t="shared" si="5"/>
        <v>225</v>
      </c>
      <c r="G80" s="16">
        <v>148</v>
      </c>
      <c r="H80" s="16">
        <f t="shared" si="5"/>
        <v>0</v>
      </c>
      <c r="I80" s="155">
        <f>SUM(C80:G80)</f>
        <v>1765</v>
      </c>
      <c r="J80" s="16">
        <f>J76*(18-J77)</f>
        <v>48.640000000000057</v>
      </c>
      <c r="K80" s="16">
        <f>K76*(18-K77)</f>
        <v>217.05806451612906</v>
      </c>
      <c r="L80" s="16">
        <f>L76*(18-L77)</f>
        <v>365.48999999999995</v>
      </c>
      <c r="M80" s="16">
        <f>M76*(18-M77)</f>
        <v>512.80000000000007</v>
      </c>
      <c r="N80" s="155">
        <f>SUM(J80:M80)</f>
        <v>1143.9880645161293</v>
      </c>
      <c r="O80" s="157">
        <f>O76*(18-O77)</f>
        <v>2908.9880645161293</v>
      </c>
      <c r="P80" s="163">
        <f>P76*(18-P77)</f>
        <v>2908.9880645161293</v>
      </c>
    </row>
    <row r="81" spans="2:16" ht="20.25" thickBot="1">
      <c r="B81" s="347" t="s">
        <v>215</v>
      </c>
      <c r="C81" s="21">
        <f t="shared" ref="C81:H81" si="6">C76*(19-C77)</f>
        <v>582.80000000000007</v>
      </c>
      <c r="D81" s="20">
        <f t="shared" si="6"/>
        <v>490</v>
      </c>
      <c r="E81" s="20">
        <f t="shared" si="6"/>
        <v>409.2</v>
      </c>
      <c r="F81" s="20">
        <f t="shared" si="6"/>
        <v>250</v>
      </c>
      <c r="G81" s="20">
        <v>168</v>
      </c>
      <c r="H81" s="20">
        <f t="shared" si="6"/>
        <v>0</v>
      </c>
      <c r="I81" s="164">
        <f>SUM(C81:G81)</f>
        <v>1900.0000000000002</v>
      </c>
      <c r="J81" s="20">
        <f>J76*(19-J77)</f>
        <v>60.640000000000057</v>
      </c>
      <c r="K81" s="20">
        <f>K76*(19-K77)</f>
        <v>243.05806451612906</v>
      </c>
      <c r="L81" s="20">
        <f>L76*(19-L77)</f>
        <v>396.48999999999995</v>
      </c>
      <c r="M81" s="20">
        <f>M76*(19-M77)</f>
        <v>543.80000000000007</v>
      </c>
      <c r="N81" s="164">
        <f>SUM(J81:M81)</f>
        <v>1243.9880645161293</v>
      </c>
      <c r="O81" s="165">
        <f>O76*(19-O77)</f>
        <v>3143.9880645161293</v>
      </c>
      <c r="P81" s="166">
        <f>P76*(19-P77)</f>
        <v>3143.9880645161293</v>
      </c>
    </row>
    <row r="82" spans="2:16" ht="15.75" thickBot="1">
      <c r="B82" s="24"/>
      <c r="C82" s="25"/>
      <c r="D82" s="25"/>
      <c r="E82" s="25"/>
      <c r="F82" s="25"/>
      <c r="G82" s="25"/>
      <c r="H82" s="25"/>
      <c r="I82" s="26"/>
      <c r="J82" s="25"/>
      <c r="K82" s="25"/>
      <c r="L82" s="25"/>
      <c r="M82" s="25"/>
      <c r="N82" s="26"/>
      <c r="O82" s="27"/>
      <c r="P82" s="27"/>
    </row>
    <row r="83" spans="2:16" ht="24" thickBot="1">
      <c r="B83" s="473" t="s">
        <v>176</v>
      </c>
      <c r="C83" s="474"/>
      <c r="D83" s="474"/>
      <c r="E83" s="474"/>
      <c r="F83" s="474"/>
      <c r="G83" s="474"/>
      <c r="H83" s="474"/>
      <c r="I83" s="474"/>
      <c r="J83" s="474"/>
      <c r="K83" s="474"/>
      <c r="L83" s="470" t="s">
        <v>145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ht="15">
      <c r="B86" s="148" t="s">
        <v>211</v>
      </c>
      <c r="C86" s="146">
        <v>31</v>
      </c>
      <c r="D86" s="8">
        <v>31</v>
      </c>
      <c r="E86" s="8">
        <v>31</v>
      </c>
      <c r="F86" s="8">
        <v>28</v>
      </c>
      <c r="G86" s="8">
        <v>18</v>
      </c>
      <c r="H86" s="8">
        <v>6</v>
      </c>
      <c r="I86" s="168">
        <f>SUM(C86:G86)</f>
        <v>139</v>
      </c>
      <c r="J86" s="8"/>
      <c r="K86" s="8"/>
      <c r="L86" s="8"/>
      <c r="M86" s="8"/>
      <c r="N86" s="168">
        <f>SUM(J86:M86)</f>
        <v>0</v>
      </c>
      <c r="O86" s="167">
        <f>SUM(C86:H86,J86:M86)</f>
        <v>145</v>
      </c>
      <c r="P86" s="169">
        <f>I86+N86</f>
        <v>139</v>
      </c>
    </row>
    <row r="87" spans="2:16" ht="19.5">
      <c r="B87" s="149" t="s">
        <v>485</v>
      </c>
      <c r="C87" s="147">
        <v>0.90645161290322585</v>
      </c>
      <c r="D87" s="10">
        <v>0.26071428571428584</v>
      </c>
      <c r="E87" s="10">
        <v>3.6935483870967745</v>
      </c>
      <c r="F87" s="10">
        <v>7.89</v>
      </c>
      <c r="G87" s="10">
        <v>12.787096774193548</v>
      </c>
      <c r="H87" s="10">
        <v>17.376666666666662</v>
      </c>
      <c r="I87" s="153">
        <f>(C86*C87+D86*D87+E86*E87+F86*F87+G86*G87)/I86</f>
        <v>4.3292797467095445</v>
      </c>
      <c r="J87" s="10"/>
      <c r="K87" s="95"/>
      <c r="L87" s="95"/>
      <c r="M87" s="95"/>
      <c r="N87" s="153"/>
      <c r="O87" s="154">
        <f>(C87*C86+D87*D86+E87*E86+F87*F86+G87*G86+H87*H86+J87*J86+K87*K86+L87*L86+M87*M86)/O86</f>
        <v>4.8691716192594949</v>
      </c>
      <c r="P87" s="161">
        <f>(I87*I86+N87*N86)/P86</f>
        <v>4.3292797467095445</v>
      </c>
    </row>
    <row r="88" spans="2:16" ht="19.5">
      <c r="B88" s="149" t="s">
        <v>212</v>
      </c>
      <c r="C88" s="13">
        <f t="shared" ref="C88:H88" si="7">C86*(13-C87)</f>
        <v>374.9</v>
      </c>
      <c r="D88" s="12">
        <f t="shared" si="7"/>
        <v>394.91785714285714</v>
      </c>
      <c r="E88" s="12">
        <f t="shared" si="7"/>
        <v>288.5</v>
      </c>
      <c r="F88" s="12">
        <f t="shared" si="7"/>
        <v>143.08000000000001</v>
      </c>
      <c r="G88" s="12">
        <f t="shared" si="7"/>
        <v>3.8322580645161288</v>
      </c>
      <c r="H88" s="12">
        <f t="shared" si="7"/>
        <v>-26.25999999999997</v>
      </c>
      <c r="I88" s="155">
        <f>SUM(C88:G88)</f>
        <v>1205.230115207373</v>
      </c>
      <c r="J88" s="12">
        <f>J86*(13-J87)</f>
        <v>0</v>
      </c>
      <c r="K88" s="12">
        <f>K86*(13-K87)</f>
        <v>0</v>
      </c>
      <c r="L88" s="12">
        <f>L86*(13-L87)</f>
        <v>0</v>
      </c>
      <c r="M88" s="12">
        <f>M86*(13-M87)</f>
        <v>0</v>
      </c>
      <c r="N88" s="155">
        <f>SUM(J88:M88)</f>
        <v>0</v>
      </c>
      <c r="O88" s="156">
        <f>O86*(13-O87)</f>
        <v>1178.9701152073733</v>
      </c>
      <c r="P88" s="162">
        <f>P86*(13-P87)</f>
        <v>1205.2301152073733</v>
      </c>
    </row>
    <row r="89" spans="2:16" ht="19.5">
      <c r="B89" s="149" t="s">
        <v>213</v>
      </c>
      <c r="C89" s="13">
        <f t="shared" ref="C89:H89" si="8">C86*(17-C87)</f>
        <v>498.9</v>
      </c>
      <c r="D89" s="12">
        <f t="shared" si="8"/>
        <v>518.91785714285709</v>
      </c>
      <c r="E89" s="12">
        <f t="shared" si="8"/>
        <v>412.5</v>
      </c>
      <c r="F89" s="12">
        <f t="shared" si="8"/>
        <v>255.07999999999998</v>
      </c>
      <c r="G89" s="12">
        <f t="shared" si="8"/>
        <v>75.832258064516125</v>
      </c>
      <c r="H89" s="12">
        <f t="shared" si="8"/>
        <v>-2.2599999999999696</v>
      </c>
      <c r="I89" s="155">
        <f>SUM(C89:G89)</f>
        <v>1761.230115207373</v>
      </c>
      <c r="J89" s="12">
        <f>J86*(17-J87)</f>
        <v>0</v>
      </c>
      <c r="K89" s="12">
        <f>K86*(17-K87)</f>
        <v>0</v>
      </c>
      <c r="L89" s="12">
        <f>L86*(17-L87)</f>
        <v>0</v>
      </c>
      <c r="M89" s="12">
        <f>M86*(17-M87)</f>
        <v>0</v>
      </c>
      <c r="N89" s="155">
        <f>SUM(J89:M89)</f>
        <v>0</v>
      </c>
      <c r="O89" s="156">
        <f>O86*(17-O87)</f>
        <v>1758.9701152073733</v>
      </c>
      <c r="P89" s="162">
        <f>P86*(17-P87)</f>
        <v>1761.2301152073733</v>
      </c>
    </row>
    <row r="90" spans="2:16" ht="19.5">
      <c r="B90" s="149" t="s">
        <v>214</v>
      </c>
      <c r="C90" s="17">
        <f t="shared" ref="C90:H90" si="9">C86*(18-C87)</f>
        <v>529.9</v>
      </c>
      <c r="D90" s="16">
        <f t="shared" si="9"/>
        <v>549.91785714285709</v>
      </c>
      <c r="E90" s="16">
        <f t="shared" si="9"/>
        <v>443.5</v>
      </c>
      <c r="F90" s="16">
        <f t="shared" si="9"/>
        <v>283.08</v>
      </c>
      <c r="G90" s="16">
        <f t="shared" si="9"/>
        <v>93.832258064516125</v>
      </c>
      <c r="H90" s="16">
        <f t="shared" si="9"/>
        <v>3.7400000000000304</v>
      </c>
      <c r="I90" s="155">
        <f>SUM(C90:G90)</f>
        <v>1900.230115207373</v>
      </c>
      <c r="J90" s="16">
        <f>J86*(18-J87)</f>
        <v>0</v>
      </c>
      <c r="K90" s="16">
        <f>K86*(18-K87)</f>
        <v>0</v>
      </c>
      <c r="L90" s="16">
        <f>L86*(18-L87)</f>
        <v>0</v>
      </c>
      <c r="M90" s="16">
        <f>M86*(18-M87)</f>
        <v>0</v>
      </c>
      <c r="N90" s="155">
        <f>SUM(J90:M90)</f>
        <v>0</v>
      </c>
      <c r="O90" s="157">
        <f>O86*(18-O87)</f>
        <v>1903.9701152073733</v>
      </c>
      <c r="P90" s="163">
        <f>P86*(18-P87)</f>
        <v>1900.2301152073733</v>
      </c>
    </row>
    <row r="91" spans="2:16" ht="20.25" thickBot="1">
      <c r="B91" s="347" t="s">
        <v>215</v>
      </c>
      <c r="C91" s="21">
        <f t="shared" ref="C91:H91" si="10">C86*(19-C87)</f>
        <v>560.9</v>
      </c>
      <c r="D91" s="20">
        <f t="shared" si="10"/>
        <v>580.91785714285709</v>
      </c>
      <c r="E91" s="20">
        <f t="shared" si="10"/>
        <v>474.5</v>
      </c>
      <c r="F91" s="20">
        <f t="shared" si="10"/>
        <v>311.08</v>
      </c>
      <c r="G91" s="20">
        <f t="shared" si="10"/>
        <v>111.83225806451613</v>
      </c>
      <c r="H91" s="20">
        <f t="shared" si="10"/>
        <v>9.7400000000000304</v>
      </c>
      <c r="I91" s="164">
        <f>SUM(C91:G91)</f>
        <v>2039.230115207373</v>
      </c>
      <c r="J91" s="20">
        <f>J86*(19-J87)</f>
        <v>0</v>
      </c>
      <c r="K91" s="20">
        <f>K86*(19-K87)</f>
        <v>0</v>
      </c>
      <c r="L91" s="20">
        <f>L86*(19-L87)</f>
        <v>0</v>
      </c>
      <c r="M91" s="20">
        <f>M86*(19-M87)</f>
        <v>0</v>
      </c>
      <c r="N91" s="164">
        <f>SUM(J91:M91)</f>
        <v>0</v>
      </c>
      <c r="O91" s="165">
        <f>O86*(19-O87)</f>
        <v>2048.9701152073731</v>
      </c>
      <c r="P91" s="166">
        <f>P86*(19-P87)</f>
        <v>2039.2301152073733</v>
      </c>
    </row>
    <row r="92" spans="2:16" ht="15.75" thickBot="1">
      <c r="B92" s="4"/>
      <c r="C92" s="4"/>
      <c r="D92" s="4"/>
      <c r="E92" s="4"/>
      <c r="F92" s="4"/>
      <c r="G92" s="4"/>
      <c r="H92" s="4"/>
      <c r="I92" s="4"/>
      <c r="J92" s="4"/>
      <c r="K92" s="4"/>
      <c r="L92" s="4"/>
      <c r="M92" s="4"/>
      <c r="N92" s="4"/>
      <c r="O92" s="4"/>
      <c r="P92" s="4"/>
    </row>
    <row r="93" spans="2:16" ht="24" thickBot="1">
      <c r="B93" s="473" t="s">
        <v>177</v>
      </c>
      <c r="C93" s="474"/>
      <c r="D93" s="474"/>
      <c r="E93" s="474"/>
      <c r="F93" s="474"/>
      <c r="G93" s="474"/>
      <c r="H93" s="474"/>
      <c r="I93" s="474"/>
      <c r="J93" s="474"/>
      <c r="K93" s="474"/>
      <c r="L93" s="468" t="s">
        <v>233</v>
      </c>
      <c r="M93" s="468"/>
      <c r="N93" s="468"/>
      <c r="O93" s="468"/>
      <c r="P93" s="469"/>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30.75" thickBot="1">
      <c r="B95" s="466"/>
      <c r="C95" s="462"/>
      <c r="D95" s="462"/>
      <c r="E95" s="462"/>
      <c r="F95" s="462"/>
      <c r="G95" s="462"/>
      <c r="H95" s="462"/>
      <c r="I95" s="462"/>
      <c r="J95" s="462"/>
      <c r="K95" s="462"/>
      <c r="L95" s="462"/>
      <c r="M95" s="462"/>
      <c r="N95" s="462"/>
      <c r="O95" s="145" t="s">
        <v>234</v>
      </c>
      <c r="P95" s="30" t="s">
        <v>235</v>
      </c>
    </row>
    <row r="96" spans="2:16" ht="15">
      <c r="B96" s="148" t="s">
        <v>211</v>
      </c>
      <c r="C96" s="146">
        <v>31</v>
      </c>
      <c r="D96" s="8">
        <v>28</v>
      </c>
      <c r="E96" s="8">
        <v>31</v>
      </c>
      <c r="F96" s="8">
        <v>30</v>
      </c>
      <c r="G96" s="8">
        <v>20</v>
      </c>
      <c r="H96" s="8">
        <v>0</v>
      </c>
      <c r="I96" s="168">
        <f>SUM(C96:H96)</f>
        <v>140</v>
      </c>
      <c r="J96" s="8">
        <v>15</v>
      </c>
      <c r="K96" s="8">
        <v>31</v>
      </c>
      <c r="L96" s="8">
        <v>30</v>
      </c>
      <c r="M96" s="8">
        <v>31</v>
      </c>
      <c r="N96" s="168">
        <f>SUM(J96:M96)</f>
        <v>107</v>
      </c>
      <c r="O96" s="167">
        <f>SUM(C96:H96,J96:M96)</f>
        <v>247</v>
      </c>
      <c r="P96" s="169">
        <f>I96+N96</f>
        <v>247</v>
      </c>
    </row>
    <row r="97" spans="2:16" ht="19.5">
      <c r="B97" s="149" t="s">
        <v>485</v>
      </c>
      <c r="C97" s="147">
        <v>-3.4</v>
      </c>
      <c r="D97" s="10">
        <v>-2.1</v>
      </c>
      <c r="E97" s="10">
        <v>1.7</v>
      </c>
      <c r="F97" s="10">
        <v>7</v>
      </c>
      <c r="G97" s="10">
        <v>11.5</v>
      </c>
      <c r="H97" s="10">
        <v>0</v>
      </c>
      <c r="I97" s="153">
        <f>(C96*C97+D96*D97+E96*E97+F96*F97+G96*G97)/I96</f>
        <v>2.3464285714285715</v>
      </c>
      <c r="J97" s="10">
        <v>11.4</v>
      </c>
      <c r="K97" s="95">
        <v>7.3</v>
      </c>
      <c r="L97" s="95">
        <v>2.6</v>
      </c>
      <c r="M97" s="95">
        <v>-1.3</v>
      </c>
      <c r="N97" s="153">
        <f>(J96*J97+K96*K97+L96*L97+M96*M97)/N96</f>
        <v>4.065420560747663</v>
      </c>
      <c r="O97" s="154">
        <f>(C97*C96+D97*D96+E97*E96+F97*F96+G97*G96+H97*H96+J97*J96+K97*K96+L97*L96+M97*M96)/O96</f>
        <v>3.0910931174089069</v>
      </c>
      <c r="P97" s="161">
        <f>(I97*I96+N97*N96)/P96</f>
        <v>3.0910931174089069</v>
      </c>
    </row>
    <row r="98" spans="2:16" ht="19.5">
      <c r="B98" s="149" t="s">
        <v>212</v>
      </c>
      <c r="C98" s="13">
        <f t="shared" ref="C98:H98" si="11">C96*(13-C97)</f>
        <v>508.4</v>
      </c>
      <c r="D98" s="12">
        <f t="shared" si="11"/>
        <v>422.8</v>
      </c>
      <c r="E98" s="12">
        <f t="shared" si="11"/>
        <v>350.3</v>
      </c>
      <c r="F98" s="12">
        <f t="shared" si="11"/>
        <v>180</v>
      </c>
      <c r="G98" s="12">
        <f t="shared" si="11"/>
        <v>30</v>
      </c>
      <c r="H98" s="12">
        <f t="shared" si="11"/>
        <v>0</v>
      </c>
      <c r="I98" s="155">
        <f>SUM(C98:G98)</f>
        <v>1491.5</v>
      </c>
      <c r="J98" s="12">
        <f>J96*(13-J97)</f>
        <v>23.999999999999993</v>
      </c>
      <c r="K98" s="12">
        <f>K96*(13-K97)</f>
        <v>176.70000000000002</v>
      </c>
      <c r="L98" s="12">
        <f>L96*(13-L97)</f>
        <v>312</v>
      </c>
      <c r="M98" s="12">
        <f>M96*(13-M97)</f>
        <v>443.3</v>
      </c>
      <c r="N98" s="155">
        <f>SUM(J98:M98)</f>
        <v>956</v>
      </c>
      <c r="O98" s="156">
        <f>O96*(13-O97)</f>
        <v>2447.5</v>
      </c>
      <c r="P98" s="162">
        <f>P96*(13-P97)</f>
        <v>2447.5</v>
      </c>
    </row>
    <row r="99" spans="2:16" ht="19.5">
      <c r="B99" s="149" t="s">
        <v>213</v>
      </c>
      <c r="C99" s="13">
        <f t="shared" ref="C99:H99" si="12">C96*(17-C97)</f>
        <v>632.4</v>
      </c>
      <c r="D99" s="12">
        <f t="shared" si="12"/>
        <v>534.80000000000007</v>
      </c>
      <c r="E99" s="12">
        <f t="shared" si="12"/>
        <v>474.3</v>
      </c>
      <c r="F99" s="12">
        <f t="shared" si="12"/>
        <v>300</v>
      </c>
      <c r="G99" s="12">
        <f t="shared" si="12"/>
        <v>110</v>
      </c>
      <c r="H99" s="12">
        <f t="shared" si="12"/>
        <v>0</v>
      </c>
      <c r="I99" s="155">
        <f>SUM(C99:G99)</f>
        <v>2051.5</v>
      </c>
      <c r="J99" s="12">
        <f>J96*(17-J97)</f>
        <v>84</v>
      </c>
      <c r="K99" s="12">
        <f>K96*(17-K97)</f>
        <v>300.7</v>
      </c>
      <c r="L99" s="12">
        <f>L96*(17-L97)</f>
        <v>432</v>
      </c>
      <c r="M99" s="12">
        <f>M96*(17-M97)</f>
        <v>567.30000000000007</v>
      </c>
      <c r="N99" s="155">
        <f>SUM(J99:M99)</f>
        <v>1384</v>
      </c>
      <c r="O99" s="156">
        <f>O96*(17-O97)</f>
        <v>3435.5</v>
      </c>
      <c r="P99" s="162">
        <f>P96*(17-P97)</f>
        <v>3435.5</v>
      </c>
    </row>
    <row r="100" spans="2:16" ht="19.5">
      <c r="B100" s="149" t="s">
        <v>214</v>
      </c>
      <c r="C100" s="17">
        <f t="shared" ref="C100:H100" si="13">C96*(18-C97)</f>
        <v>663.4</v>
      </c>
      <c r="D100" s="16">
        <f t="shared" si="13"/>
        <v>562.80000000000007</v>
      </c>
      <c r="E100" s="16">
        <f t="shared" si="13"/>
        <v>505.3</v>
      </c>
      <c r="F100" s="16">
        <f t="shared" si="13"/>
        <v>330</v>
      </c>
      <c r="G100" s="16">
        <f t="shared" si="13"/>
        <v>130</v>
      </c>
      <c r="H100" s="16">
        <f t="shared" si="13"/>
        <v>0</v>
      </c>
      <c r="I100" s="155">
        <f>SUM(C100:G100)</f>
        <v>2191.5</v>
      </c>
      <c r="J100" s="16">
        <f>J96*(18-J97)</f>
        <v>99</v>
      </c>
      <c r="K100" s="16">
        <f>K96*(18-K97)</f>
        <v>331.7</v>
      </c>
      <c r="L100" s="16">
        <f>L96*(18-L97)</f>
        <v>462</v>
      </c>
      <c r="M100" s="16">
        <f>M96*(18-M97)</f>
        <v>598.30000000000007</v>
      </c>
      <c r="N100" s="155">
        <f>SUM(J100:M100)</f>
        <v>1491</v>
      </c>
      <c r="O100" s="157">
        <f>O96*(18-O97)</f>
        <v>3682.5</v>
      </c>
      <c r="P100" s="163">
        <f>P96*(18-P97)</f>
        <v>3682.5</v>
      </c>
    </row>
    <row r="101" spans="2:16" ht="20.25" thickBot="1">
      <c r="B101" s="347" t="s">
        <v>215</v>
      </c>
      <c r="C101" s="21">
        <f t="shared" ref="C101:H101" si="14">C96*(19-C97)</f>
        <v>694.4</v>
      </c>
      <c r="D101" s="20">
        <f t="shared" si="14"/>
        <v>590.80000000000007</v>
      </c>
      <c r="E101" s="20">
        <f t="shared" si="14"/>
        <v>536.30000000000007</v>
      </c>
      <c r="F101" s="20">
        <f t="shared" si="14"/>
        <v>360</v>
      </c>
      <c r="G101" s="20">
        <f t="shared" si="14"/>
        <v>150</v>
      </c>
      <c r="H101" s="20">
        <f t="shared" si="14"/>
        <v>0</v>
      </c>
      <c r="I101" s="164">
        <f>SUM(C101:G101)</f>
        <v>2331.5</v>
      </c>
      <c r="J101" s="20">
        <f>J96*(19-J97)</f>
        <v>114</v>
      </c>
      <c r="K101" s="20">
        <f>K96*(19-K97)</f>
        <v>362.7</v>
      </c>
      <c r="L101" s="20">
        <f>L96*(19-L97)</f>
        <v>491.99999999999994</v>
      </c>
      <c r="M101" s="20">
        <f>M96*(19-M97)</f>
        <v>629.30000000000007</v>
      </c>
      <c r="N101" s="164">
        <f>SUM(J101:M101)</f>
        <v>1598</v>
      </c>
      <c r="O101" s="165">
        <f>O96*(19-O97)</f>
        <v>3929.5</v>
      </c>
      <c r="P101" s="166">
        <f>P96*(19-P97)</f>
        <v>3929.5</v>
      </c>
    </row>
    <row r="102" spans="2:16" ht="15.75" thickBot="1">
      <c r="B102" s="4"/>
      <c r="C102" s="4"/>
      <c r="D102" s="4"/>
      <c r="E102" s="4"/>
      <c r="F102" s="4"/>
      <c r="G102" s="4"/>
      <c r="H102" s="4"/>
      <c r="I102" s="4"/>
      <c r="J102" s="28"/>
      <c r="K102" s="4"/>
      <c r="L102" s="4"/>
      <c r="M102" s="4"/>
      <c r="N102" s="4"/>
      <c r="O102" s="4"/>
      <c r="P102" s="4"/>
    </row>
    <row r="103" spans="2:16" ht="24" thickBot="1">
      <c r="B103" s="170" t="s">
        <v>236</v>
      </c>
      <c r="C103" s="458" t="s">
        <v>237</v>
      </c>
      <c r="D103" s="458"/>
      <c r="E103" s="458"/>
      <c r="F103" s="458"/>
      <c r="G103" s="458"/>
      <c r="H103" s="458"/>
      <c r="I103" s="458"/>
      <c r="J103" s="458"/>
      <c r="K103" s="458"/>
      <c r="L103" s="458"/>
      <c r="M103" s="459"/>
      <c r="N103" s="459"/>
      <c r="O103" s="459"/>
      <c r="P103" s="460"/>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30.75" thickBot="1">
      <c r="B105" s="466"/>
      <c r="C105" s="462"/>
      <c r="D105" s="462"/>
      <c r="E105" s="462"/>
      <c r="F105" s="462"/>
      <c r="G105" s="462"/>
      <c r="H105" s="462"/>
      <c r="I105" s="462"/>
      <c r="J105" s="462"/>
      <c r="K105" s="462"/>
      <c r="L105" s="462"/>
      <c r="M105" s="462"/>
      <c r="N105" s="462"/>
      <c r="O105" s="145" t="s">
        <v>234</v>
      </c>
      <c r="P105" s="30" t="s">
        <v>235</v>
      </c>
    </row>
    <row r="106" spans="2:16" ht="15">
      <c r="B106" s="174">
        <v>2007</v>
      </c>
      <c r="C106" s="173">
        <f>C11/C$101</f>
        <v>0.7321428571428571</v>
      </c>
      <c r="D106" s="172">
        <f t="shared" ref="D106:P106" si="15">D11/D$101</f>
        <v>0.78199052132701408</v>
      </c>
      <c r="E106" s="172">
        <f t="shared" si="15"/>
        <v>0.82658959537572241</v>
      </c>
      <c r="F106" s="172">
        <f t="shared" si="15"/>
        <v>0.7583333333333333</v>
      </c>
      <c r="G106" s="172">
        <f t="shared" si="15"/>
        <v>0.75</v>
      </c>
      <c r="H106" s="172"/>
      <c r="I106" s="172">
        <f t="shared" si="15"/>
        <v>0.77169204374865963</v>
      </c>
      <c r="J106" s="172">
        <f t="shared" si="15"/>
        <v>0</v>
      </c>
      <c r="K106" s="172">
        <f t="shared" si="15"/>
        <v>1.0614833195478357</v>
      </c>
      <c r="L106" s="172">
        <f t="shared" si="15"/>
        <v>1.0934959349593498</v>
      </c>
      <c r="M106" s="172">
        <f t="shared" si="15"/>
        <v>1.0138248847926266</v>
      </c>
      <c r="N106" s="172">
        <f t="shared" si="15"/>
        <v>0.97684605757196497</v>
      </c>
      <c r="O106" s="172">
        <f t="shared" si="15"/>
        <v>0.85486703142893494</v>
      </c>
      <c r="P106" s="358">
        <f t="shared" si="15"/>
        <v>0.85486703142893494</v>
      </c>
    </row>
    <row r="107" spans="2:16" ht="15">
      <c r="B107" s="175">
        <f t="shared" ref="B107:B112" si="16">B106+1</f>
        <v>2008</v>
      </c>
      <c r="C107" s="34">
        <f>C21/C$101</f>
        <v>0.82229262672811065</v>
      </c>
      <c r="D107" s="33">
        <f t="shared" ref="D107:P107" si="17">D21/D$101</f>
        <v>0.84292484766418407</v>
      </c>
      <c r="E107" s="33">
        <f t="shared" si="17"/>
        <v>0.94723102741003162</v>
      </c>
      <c r="F107" s="33">
        <f t="shared" si="17"/>
        <v>0.9194444444444444</v>
      </c>
      <c r="G107" s="33">
        <f t="shared" si="17"/>
        <v>0.7533333333333333</v>
      </c>
      <c r="H107" s="33"/>
      <c r="I107" s="33">
        <f t="shared" si="17"/>
        <v>0.86682393309028527</v>
      </c>
      <c r="J107" s="33">
        <f t="shared" si="17"/>
        <v>1.6929824561403508</v>
      </c>
      <c r="K107" s="33">
        <f t="shared" si="17"/>
        <v>0.93189964157706096</v>
      </c>
      <c r="L107" s="33">
        <f t="shared" si="17"/>
        <v>0.85975609756097571</v>
      </c>
      <c r="M107" s="33">
        <f t="shared" si="17"/>
        <v>0.91053551565231194</v>
      </c>
      <c r="N107" s="33">
        <f t="shared" si="17"/>
        <v>0.95556946182728408</v>
      </c>
      <c r="O107" s="33">
        <f t="shared" si="17"/>
        <v>0.90243033464817402</v>
      </c>
      <c r="P107" s="35">
        <f t="shared" si="17"/>
        <v>0.90243033464817402</v>
      </c>
    </row>
    <row r="108" spans="2:16" ht="15">
      <c r="B108" s="175">
        <f t="shared" si="16"/>
        <v>2009</v>
      </c>
      <c r="C108" s="34">
        <f>C31/C$101</f>
        <v>1.028225806451613</v>
      </c>
      <c r="D108" s="33">
        <f t="shared" ref="D108:P108" si="18">D31/D$101</f>
        <v>0.94448205822613396</v>
      </c>
      <c r="E108" s="33">
        <f t="shared" si="18"/>
        <v>0.91366772328920365</v>
      </c>
      <c r="F108" s="33">
        <f t="shared" si="18"/>
        <v>0.4861111111111111</v>
      </c>
      <c r="G108" s="33">
        <f t="shared" si="18"/>
        <v>0.76</v>
      </c>
      <c r="H108" s="33"/>
      <c r="I108" s="33">
        <f t="shared" si="18"/>
        <v>0.87969118593180351</v>
      </c>
      <c r="J108" s="33">
        <f t="shared" si="18"/>
        <v>0.31578947368421051</v>
      </c>
      <c r="K108" s="33">
        <f t="shared" si="18"/>
        <v>0.93741384063964717</v>
      </c>
      <c r="L108" s="33">
        <f t="shared" si="18"/>
        <v>0.88008130081300828</v>
      </c>
      <c r="M108" s="33">
        <f t="shared" si="18"/>
        <v>0.9852216748768472</v>
      </c>
      <c r="N108" s="33">
        <f t="shared" si="18"/>
        <v>0.89424280350438046</v>
      </c>
      <c r="O108" s="33">
        <f t="shared" si="18"/>
        <v>0.89456673877083603</v>
      </c>
      <c r="P108" s="35">
        <f t="shared" si="18"/>
        <v>0.88489629723883456</v>
      </c>
    </row>
    <row r="109" spans="2:16" ht="15">
      <c r="B109" s="175">
        <f t="shared" si="16"/>
        <v>2010</v>
      </c>
      <c r="C109" s="34">
        <f>C41/C$101</f>
        <v>1.058467741935484</v>
      </c>
      <c r="D109" s="33">
        <f t="shared" ref="D109:O109" si="19">D41/D$101</f>
        <v>0.9901828029790114</v>
      </c>
      <c r="E109" s="33">
        <f t="shared" si="19"/>
        <v>0.97147119149729622</v>
      </c>
      <c r="F109" s="33">
        <f t="shared" si="19"/>
        <v>0.83611111111111114</v>
      </c>
      <c r="G109" s="33">
        <f t="shared" si="19"/>
        <v>1.0533333333333332</v>
      </c>
      <c r="H109" s="33"/>
      <c r="I109" s="33">
        <f t="shared" si="19"/>
        <v>0.98648938451640578</v>
      </c>
      <c r="J109" s="33">
        <f t="shared" si="19"/>
        <v>1.8157894736842106</v>
      </c>
      <c r="K109" s="33">
        <f t="shared" si="19"/>
        <v>1.1634960022056797</v>
      </c>
      <c r="L109" s="33">
        <f t="shared" si="19"/>
        <v>0.84756097560975618</v>
      </c>
      <c r="M109" s="33">
        <f t="shared" si="19"/>
        <v>1.1663753376767836</v>
      </c>
      <c r="N109" s="33">
        <f t="shared" si="19"/>
        <v>1.1138923654568211</v>
      </c>
      <c r="O109" s="33">
        <f t="shared" si="19"/>
        <v>1.0461890825804809</v>
      </c>
      <c r="P109" s="35">
        <f>P41/P$101</f>
        <v>1.0381727955210587</v>
      </c>
    </row>
    <row r="110" spans="2:16" ht="15">
      <c r="B110" s="175">
        <f t="shared" si="16"/>
        <v>2011</v>
      </c>
      <c r="C110" s="34">
        <f>C51/C$101</f>
        <v>0.91157834101382496</v>
      </c>
      <c r="D110" s="33">
        <f t="shared" ref="D110:P110" si="20">D51/D$101</f>
        <v>0.99864590385917384</v>
      </c>
      <c r="E110" s="33">
        <f t="shared" si="20"/>
        <v>0.90434458325564038</v>
      </c>
      <c r="F110" s="33">
        <f t="shared" si="20"/>
        <v>0.60833333333333328</v>
      </c>
      <c r="G110" s="33">
        <f t="shared" si="20"/>
        <v>0.84</v>
      </c>
      <c r="H110" s="33"/>
      <c r="I110" s="33">
        <f t="shared" si="20"/>
        <v>0.88054900278790482</v>
      </c>
      <c r="J110" s="33">
        <f t="shared" si="20"/>
        <v>0.58771929824561409</v>
      </c>
      <c r="K110" s="33">
        <f t="shared" si="20"/>
        <v>1.0201268265784396</v>
      </c>
      <c r="L110" s="33">
        <f t="shared" si="20"/>
        <v>1.0548780487804879</v>
      </c>
      <c r="M110" s="33">
        <f t="shared" si="20"/>
        <v>0.88511044017161922</v>
      </c>
      <c r="N110" s="33">
        <f t="shared" si="20"/>
        <v>0.94680851063829785</v>
      </c>
      <c r="O110" s="33">
        <f t="shared" si="20"/>
        <v>0.90795266573355393</v>
      </c>
      <c r="P110" s="35">
        <f t="shared" si="20"/>
        <v>0.90795266573355393</v>
      </c>
    </row>
    <row r="111" spans="2:16" ht="15">
      <c r="B111" s="175">
        <f t="shared" si="16"/>
        <v>2012</v>
      </c>
      <c r="C111" s="34">
        <f>C61/C$101</f>
        <v>0.83093317972350234</v>
      </c>
      <c r="D111" s="33">
        <f t="shared" ref="D111:P111" si="21">D61/D$101</f>
        <v>0.65876777251184826</v>
      </c>
      <c r="E111" s="33">
        <f t="shared" si="21"/>
        <v>0.83908260302069726</v>
      </c>
      <c r="F111" s="33">
        <f t="shared" si="21"/>
        <v>0.85833333333333328</v>
      </c>
      <c r="G111" s="33">
        <f t="shared" si="21"/>
        <v>0.48666666666666669</v>
      </c>
      <c r="H111" s="33"/>
      <c r="I111" s="33">
        <f t="shared" si="21"/>
        <v>0.77126313532060908</v>
      </c>
      <c r="J111" s="33">
        <f t="shared" si="21"/>
        <v>1.2807017543859649</v>
      </c>
      <c r="K111" s="33">
        <f t="shared" si="21"/>
        <v>0.86848635235732008</v>
      </c>
      <c r="L111" s="33">
        <f t="shared" si="21"/>
        <v>0.85975609756097571</v>
      </c>
      <c r="M111" s="33">
        <f t="shared" si="21"/>
        <v>0.82758620689655171</v>
      </c>
      <c r="N111" s="33">
        <f t="shared" si="21"/>
        <v>0.87909887359199013</v>
      </c>
      <c r="O111" s="33">
        <f t="shared" si="21"/>
        <v>0.81544725792085515</v>
      </c>
      <c r="P111" s="35">
        <f t="shared" si="21"/>
        <v>0.81544725792085515</v>
      </c>
    </row>
    <row r="112" spans="2:16" ht="15">
      <c r="B112" s="175">
        <f t="shared" si="16"/>
        <v>2013</v>
      </c>
      <c r="C112" s="34">
        <f>C71/C$101</f>
        <v>0.76756912442396319</v>
      </c>
      <c r="D112" s="33">
        <f t="shared" ref="D112:P112" si="22">D71/D$101</f>
        <v>0.86729857819905198</v>
      </c>
      <c r="E112" s="33">
        <f t="shared" si="22"/>
        <v>1.0867052023121386</v>
      </c>
      <c r="F112" s="33">
        <f t="shared" si="22"/>
        <v>0.81666666666666665</v>
      </c>
      <c r="G112" s="33">
        <f t="shared" si="22"/>
        <v>1.0933333333333333</v>
      </c>
      <c r="H112" s="33"/>
      <c r="I112" s="33">
        <f t="shared" si="22"/>
        <v>0.89478876259918516</v>
      </c>
      <c r="J112" s="33">
        <f t="shared" si="22"/>
        <v>1.5438596491228069</v>
      </c>
      <c r="K112" s="33">
        <f t="shared" si="22"/>
        <v>0.86848635235732008</v>
      </c>
      <c r="L112" s="33">
        <f t="shared" si="22"/>
        <v>0.92073170731707332</v>
      </c>
      <c r="M112" s="33">
        <f t="shared" si="22"/>
        <v>0.89162561576354671</v>
      </c>
      <c r="N112" s="33">
        <f t="shared" si="22"/>
        <v>0.94186483103879848</v>
      </c>
      <c r="O112" s="33">
        <f t="shared" si="22"/>
        <v>0.93230690927598936</v>
      </c>
      <c r="P112" s="35">
        <f t="shared" si="22"/>
        <v>0.91449293803282861</v>
      </c>
    </row>
    <row r="113" spans="2:16" ht="15">
      <c r="B113" s="175">
        <f>B112+1</f>
        <v>2014</v>
      </c>
      <c r="C113" s="34">
        <f>C81/C$101</f>
        <v>0.83928571428571441</v>
      </c>
      <c r="D113" s="33">
        <f t="shared" ref="D113:P113" si="23">D81/D$101</f>
        <v>0.82938388625592407</v>
      </c>
      <c r="E113" s="33">
        <f t="shared" si="23"/>
        <v>0.76300578034682065</v>
      </c>
      <c r="F113" s="33">
        <f t="shared" si="23"/>
        <v>0.69444444444444442</v>
      </c>
      <c r="G113" s="33">
        <f t="shared" si="23"/>
        <v>1.1200000000000001</v>
      </c>
      <c r="H113" s="33"/>
      <c r="I113" s="33">
        <f t="shared" si="23"/>
        <v>0.81492601329616132</v>
      </c>
      <c r="J113" s="33">
        <f t="shared" si="23"/>
        <v>0.53192982456140403</v>
      </c>
      <c r="K113" s="33">
        <f t="shared" si="23"/>
        <v>0.67013527575442255</v>
      </c>
      <c r="L113" s="33">
        <f t="shared" si="23"/>
        <v>0.80587398373983743</v>
      </c>
      <c r="M113" s="33">
        <f t="shared" si="23"/>
        <v>0.86413475290004771</v>
      </c>
      <c r="N113" s="33">
        <f t="shared" si="23"/>
        <v>0.77846562235051897</v>
      </c>
      <c r="O113" s="33">
        <f t="shared" si="23"/>
        <v>0.80009875671615449</v>
      </c>
      <c r="P113" s="35">
        <f t="shared" si="23"/>
        <v>0.80009875671615449</v>
      </c>
    </row>
    <row r="114" spans="2:16" ht="15.75" thickBot="1">
      <c r="B114" s="176">
        <f>B113+1</f>
        <v>2015</v>
      </c>
      <c r="C114" s="37">
        <f>C91/C$101</f>
        <v>0.80774769585253459</v>
      </c>
      <c r="D114" s="36">
        <f t="shared" ref="D114:P114" si="24">D91/D$101</f>
        <v>0.98327328561756433</v>
      </c>
      <c r="E114" s="36">
        <f t="shared" si="24"/>
        <v>0.88476598918515748</v>
      </c>
      <c r="F114" s="36">
        <f t="shared" si="24"/>
        <v>0.86411111111111105</v>
      </c>
      <c r="G114" s="36">
        <f t="shared" si="24"/>
        <v>0.74554838709677418</v>
      </c>
      <c r="H114" s="36"/>
      <c r="I114" s="36">
        <f t="shared" si="24"/>
        <v>0.87464298314706113</v>
      </c>
      <c r="J114" s="36">
        <f t="shared" si="24"/>
        <v>0</v>
      </c>
      <c r="K114" s="36">
        <f t="shared" si="24"/>
        <v>0</v>
      </c>
      <c r="L114" s="36">
        <f t="shared" si="24"/>
        <v>0</v>
      </c>
      <c r="M114" s="36">
        <f t="shared" si="24"/>
        <v>0</v>
      </c>
      <c r="N114" s="36">
        <f t="shared" si="24"/>
        <v>0</v>
      </c>
      <c r="O114" s="36">
        <f t="shared" si="24"/>
        <v>0.52143278157714035</v>
      </c>
      <c r="P114" s="38">
        <f t="shared" si="24"/>
        <v>0.51895409472130638</v>
      </c>
    </row>
    <row r="115" spans="2:16" ht="13.5" thickBot="1"/>
    <row r="116" spans="2:16" ht="18.75" thickBot="1">
      <c r="B116" s="181" t="s">
        <v>236</v>
      </c>
      <c r="C116" s="478" t="s">
        <v>74</v>
      </c>
      <c r="D116" s="479"/>
      <c r="E116" s="479"/>
      <c r="F116" s="479"/>
      <c r="G116" s="479"/>
      <c r="H116" s="479"/>
      <c r="I116" s="479"/>
      <c r="J116" s="479"/>
      <c r="K116" s="479"/>
      <c r="L116" s="479"/>
      <c r="M116" s="480"/>
      <c r="N116" s="480"/>
      <c r="O116" s="480"/>
      <c r="P116" s="481"/>
    </row>
    <row r="117" spans="2:16" ht="15.75">
      <c r="B117" s="475" t="s">
        <v>195</v>
      </c>
      <c r="C117" s="456" t="s">
        <v>196</v>
      </c>
      <c r="D117" s="456" t="s">
        <v>197</v>
      </c>
      <c r="E117" s="456" t="s">
        <v>198</v>
      </c>
      <c r="F117" s="456" t="s">
        <v>199</v>
      </c>
      <c r="G117" s="456" t="s">
        <v>200</v>
      </c>
      <c r="H117" s="456" t="s">
        <v>201</v>
      </c>
      <c r="I117" s="467" t="s">
        <v>202</v>
      </c>
      <c r="J117" s="456" t="s">
        <v>203</v>
      </c>
      <c r="K117" s="456" t="s">
        <v>204</v>
      </c>
      <c r="L117" s="456" t="s">
        <v>205</v>
      </c>
      <c r="M117" s="456" t="s">
        <v>206</v>
      </c>
      <c r="N117" s="467" t="s">
        <v>207</v>
      </c>
      <c r="O117" s="456" t="s">
        <v>208</v>
      </c>
      <c r="P117" s="457"/>
    </row>
    <row r="118" spans="2:16" ht="32.25" thickBot="1">
      <c r="B118" s="476"/>
      <c r="C118" s="477"/>
      <c r="D118" s="477"/>
      <c r="E118" s="477"/>
      <c r="F118" s="477"/>
      <c r="G118" s="477"/>
      <c r="H118" s="477"/>
      <c r="I118" s="477"/>
      <c r="J118" s="477"/>
      <c r="K118" s="477"/>
      <c r="L118" s="477"/>
      <c r="M118" s="477"/>
      <c r="N118" s="477"/>
      <c r="O118" s="183" t="s">
        <v>234</v>
      </c>
      <c r="P118" s="30" t="s">
        <v>235</v>
      </c>
    </row>
    <row r="119" spans="2:16" ht="15">
      <c r="B119" s="174">
        <v>2007</v>
      </c>
      <c r="C119" s="184">
        <f>C7/C$97</f>
        <v>-0.76470588235294124</v>
      </c>
      <c r="D119" s="182">
        <f t="shared" ref="D119:P119" si="25">D7/D$97</f>
        <v>-1.1904761904761905</v>
      </c>
      <c r="E119" s="182">
        <f t="shared" si="25"/>
        <v>2.7647058823529416</v>
      </c>
      <c r="F119" s="182">
        <f t="shared" si="25"/>
        <v>1.4142857142857144</v>
      </c>
      <c r="G119" s="182">
        <f t="shared" si="25"/>
        <v>1</v>
      </c>
      <c r="H119" s="182"/>
      <c r="I119" s="182">
        <f t="shared" si="25"/>
        <v>2.4175432662495071</v>
      </c>
      <c r="J119" s="182">
        <f t="shared" si="25"/>
        <v>0</v>
      </c>
      <c r="K119" s="182">
        <f t="shared" si="25"/>
        <v>0.90410958904109584</v>
      </c>
      <c r="L119" s="182">
        <f t="shared" si="25"/>
        <v>0.42307692307692307</v>
      </c>
      <c r="M119" s="182">
        <f t="shared" si="25"/>
        <v>1.2307692307692308</v>
      </c>
      <c r="N119" s="182">
        <f t="shared" si="25"/>
        <v>0.50264867566216898</v>
      </c>
      <c r="O119" s="182">
        <f t="shared" si="25"/>
        <v>1.3593126945523888</v>
      </c>
      <c r="P119" s="357">
        <f t="shared" si="25"/>
        <v>1.359312694552389</v>
      </c>
    </row>
    <row r="120" spans="2:16" ht="15">
      <c r="B120" s="175">
        <v>2008</v>
      </c>
      <c r="C120" s="87">
        <f>C17/C$97</f>
        <v>-0.17647058823529413</v>
      </c>
      <c r="D120" s="85">
        <f t="shared" ref="D120:P120" si="26">D17/D$97</f>
        <v>-0.5714285714285714</v>
      </c>
      <c r="E120" s="85">
        <f t="shared" si="26"/>
        <v>1.5294117647058825</v>
      </c>
      <c r="F120" s="85">
        <f t="shared" si="26"/>
        <v>1.1428571428571428</v>
      </c>
      <c r="G120" s="85">
        <f t="shared" si="26"/>
        <v>1</v>
      </c>
      <c r="H120" s="85"/>
      <c r="I120" s="85">
        <f t="shared" si="26"/>
        <v>1.7214499126219063</v>
      </c>
      <c r="J120" s="85">
        <f t="shared" si="26"/>
        <v>0.82456140350877194</v>
      </c>
      <c r="K120" s="85">
        <f t="shared" si="26"/>
        <v>1.1095890410958904</v>
      </c>
      <c r="L120" s="85">
        <f t="shared" si="26"/>
        <v>1.8846153846153846</v>
      </c>
      <c r="M120" s="85">
        <f t="shared" si="26"/>
        <v>-0.38461538461538458</v>
      </c>
      <c r="N120" s="85">
        <f t="shared" si="26"/>
        <v>1.3212479474548442</v>
      </c>
      <c r="O120" s="85">
        <f t="shared" si="26"/>
        <v>1.5021611001964639</v>
      </c>
      <c r="P120" s="88">
        <f t="shared" si="26"/>
        <v>1.5021611001964639</v>
      </c>
    </row>
    <row r="121" spans="2:16" ht="15">
      <c r="B121" s="175">
        <v>2009</v>
      </c>
      <c r="C121" s="87">
        <f>C27/C$97</f>
        <v>1.1764705882352942</v>
      </c>
      <c r="D121" s="85">
        <f t="shared" ref="D121:P121" si="27">D27/D$97</f>
        <v>0.42857142857142855</v>
      </c>
      <c r="E121" s="85">
        <f t="shared" si="27"/>
        <v>1.8823529411764708</v>
      </c>
      <c r="F121" s="85">
        <f t="shared" si="27"/>
        <v>1.7142857142857142</v>
      </c>
      <c r="G121" s="85">
        <f t="shared" si="27"/>
        <v>1.0347826086956522</v>
      </c>
      <c r="H121" s="85"/>
      <c r="I121" s="85">
        <f t="shared" si="27"/>
        <v>1.4327442573808775</v>
      </c>
      <c r="J121" s="85">
        <f t="shared" si="27"/>
        <v>1.0350877192982457</v>
      </c>
      <c r="K121" s="85">
        <f t="shared" si="27"/>
        <v>0.8082191780821919</v>
      </c>
      <c r="L121" s="85">
        <f t="shared" si="27"/>
        <v>1.7692307692307689</v>
      </c>
      <c r="M121" s="85">
        <f t="shared" si="27"/>
        <v>0.76923076923076916</v>
      </c>
      <c r="N121" s="85">
        <f t="shared" si="27"/>
        <v>0.85396801599200411</v>
      </c>
      <c r="O121" s="85">
        <f t="shared" si="27"/>
        <v>1.1589609255621043</v>
      </c>
      <c r="P121" s="88">
        <f t="shared" si="27"/>
        <v>1.1022556611780183</v>
      </c>
    </row>
    <row r="122" spans="2:16" ht="15">
      <c r="B122" s="175">
        <v>2010</v>
      </c>
      <c r="C122" s="87">
        <f>C37/C$97</f>
        <v>1.3823529411764708</v>
      </c>
      <c r="D122" s="85">
        <f t="shared" ref="D122:P122" si="28">D37/D$97</f>
        <v>0.90476190476190466</v>
      </c>
      <c r="E122" s="85">
        <f t="shared" si="28"/>
        <v>1.2941176470588236</v>
      </c>
      <c r="F122" s="85">
        <f t="shared" si="28"/>
        <v>1</v>
      </c>
      <c r="G122" s="85">
        <f t="shared" si="28"/>
        <v>0.9652173913043478</v>
      </c>
      <c r="H122" s="85"/>
      <c r="I122" s="85">
        <f t="shared" si="28"/>
        <v>0.84067873048086139</v>
      </c>
      <c r="J122" s="85">
        <f t="shared" si="28"/>
        <v>0.9385964912280701</v>
      </c>
      <c r="K122" s="85">
        <f t="shared" si="28"/>
        <v>0.73972602739726034</v>
      </c>
      <c r="L122" s="85">
        <f t="shared" si="28"/>
        <v>1.9615384615384612</v>
      </c>
      <c r="M122" s="85">
        <f t="shared" si="28"/>
        <v>3.6153846153846154</v>
      </c>
      <c r="N122" s="85">
        <f t="shared" si="28"/>
        <v>0.92966696139109928</v>
      </c>
      <c r="O122" s="85">
        <f t="shared" si="28"/>
        <v>0.97178924622680196</v>
      </c>
      <c r="P122" s="88">
        <f t="shared" si="28"/>
        <v>0.90955135601501014</v>
      </c>
    </row>
    <row r="123" spans="2:16" ht="15">
      <c r="B123" s="175">
        <v>2011</v>
      </c>
      <c r="C123" s="87">
        <f>C47/C$97</f>
        <v>0.41176470588235292</v>
      </c>
      <c r="D123" s="85">
        <f t="shared" ref="D123:O123" si="29">D47/D$97</f>
        <v>1</v>
      </c>
      <c r="E123" s="85">
        <f t="shared" si="29"/>
        <v>1.9411764705882353</v>
      </c>
      <c r="F123" s="85">
        <f t="shared" si="29"/>
        <v>1.4571428571428571</v>
      </c>
      <c r="G123" s="85">
        <f t="shared" si="29"/>
        <v>0.92173913043478262</v>
      </c>
      <c r="H123" s="85"/>
      <c r="I123" s="85">
        <f t="shared" si="29"/>
        <v>1.3575459548062287</v>
      </c>
      <c r="J123" s="85">
        <f t="shared" si="29"/>
        <v>1.0877192982456141</v>
      </c>
      <c r="K123" s="85">
        <f t="shared" si="29"/>
        <v>0.9726027397260274</v>
      </c>
      <c r="L123" s="85">
        <f t="shared" si="29"/>
        <v>0.65384615384615385</v>
      </c>
      <c r="M123" s="85">
        <f t="shared" si="29"/>
        <v>-0.76923076923076916</v>
      </c>
      <c r="N123" s="85">
        <f t="shared" si="29"/>
        <v>1.0275569078205997</v>
      </c>
      <c r="O123" s="85">
        <f t="shared" si="29"/>
        <v>1.1716087437617142</v>
      </c>
      <c r="P123" s="88">
        <f>P47/P$97</f>
        <v>1.1716087437617144</v>
      </c>
    </row>
    <row r="124" spans="2:16" ht="15">
      <c r="B124" s="175">
        <v>2012</v>
      </c>
      <c r="C124" s="87">
        <f>C57/C$97</f>
        <v>-0.11764705882352942</v>
      </c>
      <c r="D124" s="85">
        <f t="shared" ref="D124:P124" si="30">D57/D$97</f>
        <v>-2.4285714285714284</v>
      </c>
      <c r="E124" s="85">
        <f t="shared" si="30"/>
        <v>2.6470588235294117</v>
      </c>
      <c r="F124" s="85">
        <f t="shared" si="30"/>
        <v>0.94285714285714284</v>
      </c>
      <c r="G124" s="85">
        <f t="shared" si="30"/>
        <v>1.017391304347826</v>
      </c>
      <c r="H124" s="85"/>
      <c r="I124" s="85">
        <f t="shared" si="30"/>
        <v>1.9662222222222221</v>
      </c>
      <c r="J124" s="85">
        <f t="shared" si="30"/>
        <v>1.0263157894736841</v>
      </c>
      <c r="K124" s="85">
        <f t="shared" si="30"/>
        <v>1.2054794520547947</v>
      </c>
      <c r="L124" s="85">
        <f t="shared" si="30"/>
        <v>1.8846153846153846</v>
      </c>
      <c r="M124" s="85">
        <f t="shared" si="30"/>
        <v>-1.6923076923076923</v>
      </c>
      <c r="N124" s="85">
        <f t="shared" si="30"/>
        <v>1.585673234811166</v>
      </c>
      <c r="O124" s="85">
        <f t="shared" si="30"/>
        <v>1.7727537241053442</v>
      </c>
      <c r="P124" s="88">
        <f t="shared" si="30"/>
        <v>1.7727537241053442</v>
      </c>
    </row>
    <row r="125" spans="2:16" ht="15">
      <c r="B125" s="175">
        <v>2013</v>
      </c>
      <c r="C125" s="87">
        <f>C67/C$97</f>
        <v>-0.52941176470588236</v>
      </c>
      <c r="D125" s="85">
        <f t="shared" ref="D125:P125" si="31">D67/D$97</f>
        <v>-0.33333333333333331</v>
      </c>
      <c r="E125" s="85">
        <f t="shared" si="31"/>
        <v>0.11764705882352942</v>
      </c>
      <c r="F125" s="85">
        <f t="shared" si="31"/>
        <v>1.0285714285714287</v>
      </c>
      <c r="G125" s="85">
        <f t="shared" si="31"/>
        <v>0.9739130434782608</v>
      </c>
      <c r="H125" s="85"/>
      <c r="I125" s="85">
        <f t="shared" si="31"/>
        <v>1.5568090249798547</v>
      </c>
      <c r="J125" s="85">
        <f t="shared" si="31"/>
        <v>0.89473684210526305</v>
      </c>
      <c r="K125" s="85">
        <f t="shared" si="31"/>
        <v>1.2054794520547947</v>
      </c>
      <c r="L125" s="85">
        <f t="shared" si="31"/>
        <v>1.5</v>
      </c>
      <c r="M125" s="85">
        <f t="shared" si="31"/>
        <v>-0.69230769230769229</v>
      </c>
      <c r="N125" s="85">
        <f t="shared" si="31"/>
        <v>1.3653920361247947</v>
      </c>
      <c r="O125" s="85">
        <f t="shared" si="31"/>
        <v>1.5529741145174965</v>
      </c>
      <c r="P125" s="88">
        <f t="shared" si="31"/>
        <v>1.4590568688341043</v>
      </c>
    </row>
    <row r="126" spans="2:16" ht="15">
      <c r="B126" s="175">
        <f>B125+1</f>
        <v>2014</v>
      </c>
      <c r="C126" s="87">
        <f>C77/C$97</f>
        <v>-5.8823529411764712E-2</v>
      </c>
      <c r="D126" s="85">
        <f t="shared" ref="D126:P126" si="32">D77/D$97</f>
        <v>-0.7142857142857143</v>
      </c>
      <c r="E126" s="85">
        <f t="shared" si="32"/>
        <v>3.4117647058823528</v>
      </c>
      <c r="F126" s="85">
        <f t="shared" si="32"/>
        <v>1.2857142857142858</v>
      </c>
      <c r="G126" s="85">
        <f t="shared" si="32"/>
        <v>0.92173913043478262</v>
      </c>
      <c r="H126" s="85"/>
      <c r="I126" s="85">
        <f t="shared" si="32"/>
        <v>2.0993291617340319</v>
      </c>
      <c r="J126" s="85">
        <f t="shared" si="32"/>
        <v>1.2233918128654966</v>
      </c>
      <c r="K126" s="85">
        <f t="shared" si="32"/>
        <v>1.3221387538665488</v>
      </c>
      <c r="L126" s="85">
        <f t="shared" si="32"/>
        <v>2.3884615384615384</v>
      </c>
      <c r="M126" s="85">
        <f t="shared" si="32"/>
        <v>-1.1215880893300247</v>
      </c>
      <c r="N126" s="85">
        <f t="shared" si="32"/>
        <v>1.6136385539488323</v>
      </c>
      <c r="O126" s="85">
        <f t="shared" si="32"/>
        <v>1.8185564690298937</v>
      </c>
      <c r="P126" s="88">
        <f t="shared" si="32"/>
        <v>1.8185564690298937</v>
      </c>
    </row>
    <row r="127" spans="2:16" ht="15.75" thickBot="1">
      <c r="B127" s="176">
        <f>B126+1</f>
        <v>2015</v>
      </c>
      <c r="C127" s="93">
        <f>C87/C$97</f>
        <v>-0.26660341555977229</v>
      </c>
      <c r="D127" s="91">
        <f t="shared" ref="D127:P127" si="33">D87/D$97</f>
        <v>-0.12414965986394563</v>
      </c>
      <c r="E127" s="91">
        <f t="shared" si="33"/>
        <v>2.172675521821632</v>
      </c>
      <c r="F127" s="91">
        <f t="shared" si="33"/>
        <v>1.127142857142857</v>
      </c>
      <c r="G127" s="91">
        <f t="shared" si="33"/>
        <v>1.1119214586255259</v>
      </c>
      <c r="H127" s="91"/>
      <c r="I127" s="91">
        <f t="shared" si="33"/>
        <v>1.8450507291912821</v>
      </c>
      <c r="J127" s="91">
        <f t="shared" si="33"/>
        <v>0</v>
      </c>
      <c r="K127" s="91">
        <f t="shared" si="33"/>
        <v>0</v>
      </c>
      <c r="L127" s="91">
        <f t="shared" si="33"/>
        <v>0</v>
      </c>
      <c r="M127" s="91">
        <f t="shared" si="33"/>
        <v>0</v>
      </c>
      <c r="N127" s="91">
        <f t="shared" si="33"/>
        <v>0</v>
      </c>
      <c r="O127" s="91">
        <f t="shared" si="33"/>
        <v>1.5752264439516637</v>
      </c>
      <c r="P127" s="94">
        <f t="shared" si="33"/>
        <v>1.4005659429433628</v>
      </c>
    </row>
  </sheetData>
  <customSheetViews>
    <customSheetView guid="{6DA84043-8308-458F-9378-22AB3DF247A3}" scale="89" showPageBreaks="1" view="pageBreakPreview" topLeftCell="A100">
      <selection activeCell="G129" sqref="G129"/>
      <rowBreaks count="1" manualBreakCount="1">
        <brk id="62" max="16383" man="1"/>
      </rowBreaks>
      <pageMargins left="0.7" right="0.7" top="0.78740157499999996" bottom="0.78740157499999996" header="0.3" footer="0.3"/>
      <pageSetup paperSize="9" scale="60" orientation="portrait" r:id="rId1"/>
    </customSheetView>
  </customSheetViews>
  <mergeCells count="191">
    <mergeCell ref="B3:K3"/>
    <mergeCell ref="L3:P3"/>
    <mergeCell ref="B4:B5"/>
    <mergeCell ref="C4:C5"/>
    <mergeCell ref="D4:D5"/>
    <mergeCell ref="E4:E5"/>
    <mergeCell ref="F4:F5"/>
    <mergeCell ref="I4:I5"/>
    <mergeCell ref="J4:J5"/>
    <mergeCell ref="G4:G5"/>
    <mergeCell ref="O4:P4"/>
    <mergeCell ref="L4:L5"/>
    <mergeCell ref="M4:M5"/>
    <mergeCell ref="L13:P13"/>
    <mergeCell ref="N24:N25"/>
    <mergeCell ref="O24:P24"/>
    <mergeCell ref="M14:M15"/>
    <mergeCell ref="N14:N15"/>
    <mergeCell ref="H4:H5"/>
    <mergeCell ref="J14:J15"/>
    <mergeCell ref="K14:K15"/>
    <mergeCell ref="B13:K13"/>
    <mergeCell ref="K4:K5"/>
    <mergeCell ref="N4:N5"/>
    <mergeCell ref="B14:B15"/>
    <mergeCell ref="B24:B25"/>
    <mergeCell ref="C24:C25"/>
    <mergeCell ref="D24:D25"/>
    <mergeCell ref="E24:E25"/>
    <mergeCell ref="I14:I15"/>
    <mergeCell ref="L14:L15"/>
    <mergeCell ref="B23:K23"/>
    <mergeCell ref="L23:P23"/>
    <mergeCell ref="G14:G15"/>
    <mergeCell ref="H14:H15"/>
    <mergeCell ref="O14:P14"/>
    <mergeCell ref="C14:C15"/>
    <mergeCell ref="D14:D15"/>
    <mergeCell ref="F14:F15"/>
    <mergeCell ref="J24:J25"/>
    <mergeCell ref="E14:E15"/>
    <mergeCell ref="K24:K25"/>
    <mergeCell ref="L24:L25"/>
    <mergeCell ref="M24:M25"/>
    <mergeCell ref="H24:H25"/>
    <mergeCell ref="I24:I25"/>
    <mergeCell ref="F24:F25"/>
    <mergeCell ref="G24:G25"/>
    <mergeCell ref="J34:J35"/>
    <mergeCell ref="K34:K35"/>
    <mergeCell ref="B33:K33"/>
    <mergeCell ref="B43:K43"/>
    <mergeCell ref="N64:N65"/>
    <mergeCell ref="L53:P53"/>
    <mergeCell ref="M34:M35"/>
    <mergeCell ref="N34:N35"/>
    <mergeCell ref="O34:P34"/>
    <mergeCell ref="N44:N45"/>
    <mergeCell ref="L43:P43"/>
    <mergeCell ref="O44:P44"/>
    <mergeCell ref="L44:L45"/>
    <mergeCell ref="M44:M45"/>
    <mergeCell ref="L33:P33"/>
    <mergeCell ref="B34:B35"/>
    <mergeCell ref="C34:C35"/>
    <mergeCell ref="D34:D35"/>
    <mergeCell ref="E34:E35"/>
    <mergeCell ref="F34:F35"/>
    <mergeCell ref="G34:G35"/>
    <mergeCell ref="H34:H35"/>
    <mergeCell ref="I34:I35"/>
    <mergeCell ref="L34:L35"/>
    <mergeCell ref="K44:K45"/>
    <mergeCell ref="H44:H45"/>
    <mergeCell ref="I44:I45"/>
    <mergeCell ref="B44:B45"/>
    <mergeCell ref="C44:C45"/>
    <mergeCell ref="D44:D45"/>
    <mergeCell ref="E44:E45"/>
    <mergeCell ref="F44:F45"/>
    <mergeCell ref="G44:G45"/>
    <mergeCell ref="J44:J45"/>
    <mergeCell ref="L63:P63"/>
    <mergeCell ref="O54:P54"/>
    <mergeCell ref="L54:L55"/>
    <mergeCell ref="M54:M55"/>
    <mergeCell ref="N54:N55"/>
    <mergeCell ref="H84:H85"/>
    <mergeCell ref="N84:N85"/>
    <mergeCell ref="B84:B85"/>
    <mergeCell ref="B64:B65"/>
    <mergeCell ref="C64:C65"/>
    <mergeCell ref="B53:K53"/>
    <mergeCell ref="G54:G55"/>
    <mergeCell ref="H54:H55"/>
    <mergeCell ref="I54:I55"/>
    <mergeCell ref="B54:B55"/>
    <mergeCell ref="C54:C55"/>
    <mergeCell ref="K54:K55"/>
    <mergeCell ref="D64:D65"/>
    <mergeCell ref="E64:E65"/>
    <mergeCell ref="F64:F65"/>
    <mergeCell ref="G64:G65"/>
    <mergeCell ref="D54:D55"/>
    <mergeCell ref="E54:E55"/>
    <mergeCell ref="F54:F55"/>
    <mergeCell ref="J54:J55"/>
    <mergeCell ref="J64:J65"/>
    <mergeCell ref="K64:K65"/>
    <mergeCell ref="B63:K63"/>
    <mergeCell ref="F94:F95"/>
    <mergeCell ref="G94:G95"/>
    <mergeCell ref="H94:H95"/>
    <mergeCell ref="O64:P64"/>
    <mergeCell ref="E84:E85"/>
    <mergeCell ref="L64:L65"/>
    <mergeCell ref="M64:M65"/>
    <mergeCell ref="L73:P73"/>
    <mergeCell ref="L74:L75"/>
    <mergeCell ref="B83:K83"/>
    <mergeCell ref="L83:P83"/>
    <mergeCell ref="O74:P74"/>
    <mergeCell ref="M74:M75"/>
    <mergeCell ref="O84:P84"/>
    <mergeCell ref="C74:C75"/>
    <mergeCell ref="D74:D75"/>
    <mergeCell ref="I74:I75"/>
    <mergeCell ref="G74:G75"/>
    <mergeCell ref="H74:H75"/>
    <mergeCell ref="E74:E75"/>
    <mergeCell ref="F74:F75"/>
    <mergeCell ref="K84:K85"/>
    <mergeCell ref="F84:F85"/>
    <mergeCell ref="G84:G85"/>
    <mergeCell ref="J94:J95"/>
    <mergeCell ref="K94:K95"/>
    <mergeCell ref="N94:N95"/>
    <mergeCell ref="M103:P103"/>
    <mergeCell ref="F104:F105"/>
    <mergeCell ref="G104:G105"/>
    <mergeCell ref="N74:N75"/>
    <mergeCell ref="H64:H65"/>
    <mergeCell ref="I64:I65"/>
    <mergeCell ref="J74:J75"/>
    <mergeCell ref="K74:K75"/>
    <mergeCell ref="B73:K73"/>
    <mergeCell ref="B74:B75"/>
    <mergeCell ref="O94:P94"/>
    <mergeCell ref="H104:H105"/>
    <mergeCell ref="I104:I105"/>
    <mergeCell ref="J104:J105"/>
    <mergeCell ref="K104:K105"/>
    <mergeCell ref="M104:M105"/>
    <mergeCell ref="M94:M95"/>
    <mergeCell ref="L104:L105"/>
    <mergeCell ref="O104:P104"/>
    <mergeCell ref="C103:L103"/>
    <mergeCell ref="E94:E95"/>
    <mergeCell ref="B117:B118"/>
    <mergeCell ref="C117:C118"/>
    <mergeCell ref="D117:D118"/>
    <mergeCell ref="E117:E118"/>
    <mergeCell ref="N117:N118"/>
    <mergeCell ref="C84:C85"/>
    <mergeCell ref="D84:D85"/>
    <mergeCell ref="C116:P116"/>
    <mergeCell ref="B94:B95"/>
    <mergeCell ref="I84:I85"/>
    <mergeCell ref="L84:L85"/>
    <mergeCell ref="M84:M85"/>
    <mergeCell ref="B93:K93"/>
    <mergeCell ref="J84:J85"/>
    <mergeCell ref="I94:I95"/>
    <mergeCell ref="L94:L95"/>
    <mergeCell ref="N104:N105"/>
    <mergeCell ref="L93:P93"/>
    <mergeCell ref="B104:B105"/>
    <mergeCell ref="C104:C105"/>
    <mergeCell ref="D104:D105"/>
    <mergeCell ref="E104:E105"/>
    <mergeCell ref="C94:C95"/>
    <mergeCell ref="D94:D95"/>
    <mergeCell ref="O117:P117"/>
    <mergeCell ref="J117:J118"/>
    <mergeCell ref="K117:K118"/>
    <mergeCell ref="L117:L118"/>
    <mergeCell ref="M117:M118"/>
    <mergeCell ref="F117:F118"/>
    <mergeCell ref="G117:G118"/>
    <mergeCell ref="H117:H118"/>
    <mergeCell ref="I117:I118"/>
  </mergeCells>
  <phoneticPr fontId="26" type="noConversion"/>
  <pageMargins left="0.7" right="0.7" top="0.78740157499999996" bottom="0.78740157499999996" header="0.3" footer="0.3"/>
  <pageSetup paperSize="9" scale="60" orientation="portrait" r:id="rId2"/>
  <rowBreaks count="1" manualBreakCount="1">
    <brk id="62"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27"/>
  <sheetViews>
    <sheetView zoomScale="70" zoomScaleNormal="70" zoomScaleSheetLayoutView="93" workbookViewId="0">
      <selection activeCell="A11" sqref="A11:B11"/>
    </sheetView>
  </sheetViews>
  <sheetFormatPr defaultRowHeight="12.75"/>
  <sheetData>
    <row r="2" spans="2:16" ht="13.5" thickBot="1"/>
    <row r="3" spans="2:16" ht="24" thickBot="1">
      <c r="B3" s="473" t="s">
        <v>178</v>
      </c>
      <c r="C3" s="474"/>
      <c r="D3" s="474"/>
      <c r="E3" s="474"/>
      <c r="F3" s="474"/>
      <c r="G3" s="474"/>
      <c r="H3" s="474"/>
      <c r="I3" s="474"/>
      <c r="J3" s="474"/>
      <c r="K3" s="474"/>
      <c r="L3" s="470" t="s">
        <v>224</v>
      </c>
      <c r="M3" s="471"/>
      <c r="N3" s="471"/>
      <c r="O3" s="471"/>
      <c r="P3" s="472"/>
    </row>
    <row r="4" spans="2:16" ht="15.75">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6" ht="16.5" thickBot="1">
      <c r="B5" s="466"/>
      <c r="C5" s="462"/>
      <c r="D5" s="462"/>
      <c r="E5" s="462"/>
      <c r="F5" s="462"/>
      <c r="G5" s="462"/>
      <c r="H5" s="462"/>
      <c r="I5" s="462"/>
      <c r="J5" s="462"/>
      <c r="K5" s="462"/>
      <c r="L5" s="462"/>
      <c r="M5" s="462"/>
      <c r="N5" s="462"/>
      <c r="O5" s="145" t="s">
        <v>209</v>
      </c>
      <c r="P5" s="30" t="s">
        <v>210</v>
      </c>
    </row>
    <row r="6" spans="2:16" ht="15">
      <c r="B6" s="148" t="s">
        <v>211</v>
      </c>
      <c r="C6" s="146">
        <v>31</v>
      </c>
      <c r="D6" s="8">
        <v>28</v>
      </c>
      <c r="E6" s="8">
        <v>31</v>
      </c>
      <c r="F6" s="8">
        <v>15</v>
      </c>
      <c r="G6" s="8">
        <v>5</v>
      </c>
      <c r="H6" s="8">
        <v>0</v>
      </c>
      <c r="I6" s="168">
        <f>SUM(C6:G6)</f>
        <v>110</v>
      </c>
      <c r="J6" s="8">
        <v>0</v>
      </c>
      <c r="K6" s="8">
        <v>26</v>
      </c>
      <c r="L6" s="8">
        <v>30</v>
      </c>
      <c r="M6" s="8">
        <v>31</v>
      </c>
      <c r="N6" s="168">
        <f>SUM(J6:M6)</f>
        <v>87</v>
      </c>
      <c r="O6" s="167">
        <f>SUM(C6:H6,J6:M6)</f>
        <v>197</v>
      </c>
      <c r="P6" s="169">
        <f>I6+N6</f>
        <v>197</v>
      </c>
    </row>
    <row r="7" spans="2:16" ht="19.5">
      <c r="B7" s="149" t="s">
        <v>485</v>
      </c>
      <c r="C7" s="147">
        <v>4.2</v>
      </c>
      <c r="D7" s="10">
        <v>4.5</v>
      </c>
      <c r="E7" s="10">
        <v>7.1</v>
      </c>
      <c r="F7" s="10">
        <v>10.7</v>
      </c>
      <c r="G7" s="10">
        <v>12.3</v>
      </c>
      <c r="H7" s="10"/>
      <c r="I7" s="153">
        <f>(C6*C7+D6*D7+E6*E7+F6*F7+G6*G7)/I6</f>
        <v>6.3481818181818186</v>
      </c>
      <c r="J7" s="10"/>
      <c r="K7" s="95">
        <v>7.6</v>
      </c>
      <c r="L7" s="95">
        <v>3</v>
      </c>
      <c r="M7" s="95">
        <v>-0.1</v>
      </c>
      <c r="N7" s="153">
        <f>(J6*J7+K6*K7+L6*L7+M6*M7)/N6</f>
        <v>3.2701149425287355</v>
      </c>
      <c r="O7" s="154">
        <f>(C7*C6+D7*D6+E7*E6+F7*F6+G7*G6+H7*H6+J7*J6+K7*K6+L7*L6+M7*M6)/O6</f>
        <v>4.9888324873096455</v>
      </c>
      <c r="P7" s="161">
        <f>(I7*I6+N7*N6)/P6</f>
        <v>4.9888324873096455</v>
      </c>
    </row>
    <row r="8" spans="2:16" ht="19.5">
      <c r="B8" s="149" t="s">
        <v>212</v>
      </c>
      <c r="C8" s="13">
        <f t="shared" ref="C8:H8" si="0">C6*(13-C7)</f>
        <v>272.8</v>
      </c>
      <c r="D8" s="12">
        <f t="shared" si="0"/>
        <v>238</v>
      </c>
      <c r="E8" s="12">
        <f t="shared" si="0"/>
        <v>182.9</v>
      </c>
      <c r="F8" s="12">
        <f t="shared" si="0"/>
        <v>34.500000000000014</v>
      </c>
      <c r="G8" s="12">
        <f t="shared" si="0"/>
        <v>3.4999999999999964</v>
      </c>
      <c r="H8" s="12">
        <f t="shared" si="0"/>
        <v>0</v>
      </c>
      <c r="I8" s="155">
        <f>SUM(C8:G8)</f>
        <v>731.7</v>
      </c>
      <c r="J8" s="12">
        <f>J6*(13-J7)</f>
        <v>0</v>
      </c>
      <c r="K8" s="12">
        <v>140</v>
      </c>
      <c r="L8" s="12">
        <v>301</v>
      </c>
      <c r="M8" s="12">
        <v>405</v>
      </c>
      <c r="N8" s="155">
        <f>SUM(J8:M8)</f>
        <v>846</v>
      </c>
      <c r="O8" s="156">
        <f>O6*(13-O7)</f>
        <v>1578.1999999999998</v>
      </c>
      <c r="P8" s="162">
        <f>P6*(13-P7)</f>
        <v>1578.1999999999998</v>
      </c>
    </row>
    <row r="9" spans="2:16" ht="19.5">
      <c r="B9" s="149" t="s">
        <v>213</v>
      </c>
      <c r="C9" s="13">
        <f t="shared" ref="C9:H9" si="1">C6*(17-C7)</f>
        <v>396.8</v>
      </c>
      <c r="D9" s="12">
        <f t="shared" si="1"/>
        <v>350</v>
      </c>
      <c r="E9" s="12">
        <f t="shared" si="1"/>
        <v>306.90000000000003</v>
      </c>
      <c r="F9" s="12">
        <f t="shared" si="1"/>
        <v>94.500000000000014</v>
      </c>
      <c r="G9" s="12">
        <f t="shared" si="1"/>
        <v>23.499999999999996</v>
      </c>
      <c r="H9" s="12">
        <f t="shared" si="1"/>
        <v>0</v>
      </c>
      <c r="I9" s="155">
        <f>SUM(C9:G9)</f>
        <v>1171.7</v>
      </c>
      <c r="J9" s="12">
        <f>J6*(17-J7)</f>
        <v>0</v>
      </c>
      <c r="K9" s="12">
        <v>244</v>
      </c>
      <c r="L9" s="12">
        <v>421</v>
      </c>
      <c r="M9" s="12">
        <v>529</v>
      </c>
      <c r="N9" s="155">
        <f>SUM(J9:M9)</f>
        <v>1194</v>
      </c>
      <c r="O9" s="156">
        <f>O6*(17-O7)</f>
        <v>2366.1999999999998</v>
      </c>
      <c r="P9" s="162">
        <f>P6*(17-P7)</f>
        <v>2366.1999999999998</v>
      </c>
    </row>
    <row r="10" spans="2:16" ht="19.5">
      <c r="B10" s="149" t="s">
        <v>214</v>
      </c>
      <c r="C10" s="17">
        <f t="shared" ref="C10:H10" si="2">C6*(18-C7)</f>
        <v>427.8</v>
      </c>
      <c r="D10" s="16">
        <f t="shared" si="2"/>
        <v>378</v>
      </c>
      <c r="E10" s="16">
        <f t="shared" si="2"/>
        <v>337.90000000000003</v>
      </c>
      <c r="F10" s="16">
        <f t="shared" si="2"/>
        <v>109.50000000000001</v>
      </c>
      <c r="G10" s="16">
        <f t="shared" si="2"/>
        <v>28.499999999999996</v>
      </c>
      <c r="H10" s="16">
        <f t="shared" si="2"/>
        <v>0</v>
      </c>
      <c r="I10" s="155">
        <f>SUM(C10:G10)</f>
        <v>1281.7</v>
      </c>
      <c r="J10" s="16">
        <f>J6*(18-J7)</f>
        <v>0</v>
      </c>
      <c r="K10" s="16">
        <v>270</v>
      </c>
      <c r="L10" s="16">
        <v>451</v>
      </c>
      <c r="M10" s="16">
        <v>560</v>
      </c>
      <c r="N10" s="155">
        <f>SUM(J10:M10)</f>
        <v>1281</v>
      </c>
      <c r="O10" s="157">
        <f>O6*(18-O7)</f>
        <v>2563.1999999999998</v>
      </c>
      <c r="P10" s="163">
        <f>P6*(18-P7)</f>
        <v>2563.1999999999998</v>
      </c>
    </row>
    <row r="11" spans="2:16" ht="20.25" thickBot="1">
      <c r="B11" s="347" t="s">
        <v>215</v>
      </c>
      <c r="C11" s="21">
        <f t="shared" ref="C11:H11" si="3">C6*(19-C7)</f>
        <v>458.8</v>
      </c>
      <c r="D11" s="20">
        <f t="shared" si="3"/>
        <v>406</v>
      </c>
      <c r="E11" s="20">
        <f t="shared" si="3"/>
        <v>368.90000000000003</v>
      </c>
      <c r="F11" s="20">
        <f t="shared" si="3"/>
        <v>124.50000000000001</v>
      </c>
      <c r="G11" s="20">
        <f t="shared" si="3"/>
        <v>33.5</v>
      </c>
      <c r="H11" s="20">
        <f t="shared" si="3"/>
        <v>0</v>
      </c>
      <c r="I11" s="164">
        <f>SUM(C11:G11)</f>
        <v>1391.7</v>
      </c>
      <c r="J11" s="20">
        <f>J6*(19-J7)</f>
        <v>0</v>
      </c>
      <c r="K11" s="20">
        <v>296</v>
      </c>
      <c r="L11" s="20">
        <v>481</v>
      </c>
      <c r="M11" s="20">
        <v>591</v>
      </c>
      <c r="N11" s="164">
        <f>SUM(J11:M11)</f>
        <v>1368</v>
      </c>
      <c r="O11" s="165">
        <f>O6*(19-O7)</f>
        <v>2760.2</v>
      </c>
      <c r="P11" s="166">
        <f>P6*(19-P7)</f>
        <v>2760.2</v>
      </c>
    </row>
    <row r="12" spans="2:16" ht="15.75" thickBot="1">
      <c r="B12" s="4"/>
      <c r="C12" s="4"/>
      <c r="D12" s="4"/>
      <c r="E12" s="4"/>
      <c r="F12" s="4"/>
      <c r="G12" s="4"/>
      <c r="H12" s="4"/>
      <c r="I12" s="4"/>
      <c r="J12" s="4"/>
      <c r="K12" s="4"/>
      <c r="L12" s="4"/>
      <c r="M12" s="4"/>
      <c r="N12" s="4"/>
      <c r="O12" s="4"/>
      <c r="P12" s="4"/>
    </row>
    <row r="13" spans="2:16" ht="24" thickBot="1">
      <c r="B13" s="473" t="s">
        <v>179</v>
      </c>
      <c r="C13" s="474"/>
      <c r="D13" s="474"/>
      <c r="E13" s="474"/>
      <c r="F13" s="474"/>
      <c r="G13" s="474"/>
      <c r="H13" s="474"/>
      <c r="I13" s="474"/>
      <c r="J13" s="474"/>
      <c r="K13" s="474"/>
      <c r="L13" s="470" t="s">
        <v>225</v>
      </c>
      <c r="M13" s="471"/>
      <c r="N13" s="471"/>
      <c r="O13" s="471"/>
      <c r="P13" s="472"/>
    </row>
    <row r="14" spans="2:16" ht="15.75">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6" ht="16.5" thickBot="1">
      <c r="B15" s="466"/>
      <c r="C15" s="462"/>
      <c r="D15" s="462"/>
      <c r="E15" s="462"/>
      <c r="F15" s="462"/>
      <c r="G15" s="462"/>
      <c r="H15" s="462"/>
      <c r="I15" s="462"/>
      <c r="J15" s="462"/>
      <c r="K15" s="462"/>
      <c r="L15" s="462"/>
      <c r="M15" s="462"/>
      <c r="N15" s="462"/>
      <c r="O15" s="145" t="s">
        <v>209</v>
      </c>
      <c r="P15" s="30" t="s">
        <v>210</v>
      </c>
    </row>
    <row r="16" spans="2:16" ht="15">
      <c r="B16" s="148" t="s">
        <v>211</v>
      </c>
      <c r="C16" s="146">
        <v>31</v>
      </c>
      <c r="D16" s="8">
        <v>28</v>
      </c>
      <c r="E16" s="8">
        <v>31</v>
      </c>
      <c r="F16" s="8">
        <v>25</v>
      </c>
      <c r="G16" s="8">
        <v>20</v>
      </c>
      <c r="H16" s="8">
        <v>0</v>
      </c>
      <c r="I16" s="168">
        <f>SUM(C16:G16)</f>
        <v>135</v>
      </c>
      <c r="J16" s="8">
        <v>15</v>
      </c>
      <c r="K16" s="8">
        <v>31</v>
      </c>
      <c r="L16" s="8">
        <v>25</v>
      </c>
      <c r="M16" s="8">
        <v>31</v>
      </c>
      <c r="N16" s="168">
        <f>SUM(J16:M16)</f>
        <v>102</v>
      </c>
      <c r="O16" s="167">
        <f>SUM(C16:H16,J16:M16)</f>
        <v>237</v>
      </c>
      <c r="P16" s="169">
        <f>I16+N16</f>
        <v>237</v>
      </c>
    </row>
    <row r="17" spans="2:16" ht="19.5">
      <c r="B17" s="149" t="s">
        <v>485</v>
      </c>
      <c r="C17" s="147">
        <v>2.1</v>
      </c>
      <c r="D17" s="10">
        <v>3.3</v>
      </c>
      <c r="E17" s="10">
        <v>5.0999999999999996</v>
      </c>
      <c r="F17" s="10">
        <v>9.9</v>
      </c>
      <c r="G17" s="10">
        <v>11.9</v>
      </c>
      <c r="H17" s="10">
        <v>0</v>
      </c>
      <c r="I17" s="153">
        <f>(C16*C17+D16*D17+E16*E17+F16*F17+G16*G17)/I16</f>
        <v>5.9340740740740738</v>
      </c>
      <c r="J17" s="10">
        <v>10.5</v>
      </c>
      <c r="K17" s="95">
        <v>10.4</v>
      </c>
      <c r="L17" s="95">
        <v>5.7</v>
      </c>
      <c r="M17" s="95">
        <v>2.5</v>
      </c>
      <c r="N17" s="153">
        <f>(J16*J17+K16*K17+L16*L17+M16*M17)/N16</f>
        <v>6.8617647058823534</v>
      </c>
      <c r="O17" s="154">
        <f>(C17*C16+D17*D16+E17*E16+F17*F16+G17*G16+H17*H16+J17*J16+K17*K16+L17*L16+M17*M16)/O16</f>
        <v>6.333333333333333</v>
      </c>
      <c r="P17" s="161">
        <f>(I17*I16+N17*N16)/P16</f>
        <v>6.333333333333333</v>
      </c>
    </row>
    <row r="18" spans="2:16" ht="19.5">
      <c r="B18" s="149" t="s">
        <v>212</v>
      </c>
      <c r="C18" s="13">
        <v>338</v>
      </c>
      <c r="D18" s="12">
        <v>271</v>
      </c>
      <c r="E18" s="12">
        <v>245</v>
      </c>
      <c r="F18" s="12">
        <v>79</v>
      </c>
      <c r="G18" s="12">
        <v>23</v>
      </c>
      <c r="H18" s="12">
        <f>H16*(13-H17)</f>
        <v>0</v>
      </c>
      <c r="I18" s="155">
        <f>SUM(C18:G18)</f>
        <v>956</v>
      </c>
      <c r="J18" s="12">
        <v>37</v>
      </c>
      <c r="K18" s="12">
        <v>82</v>
      </c>
      <c r="L18" s="12">
        <v>182</v>
      </c>
      <c r="M18" s="12">
        <v>326</v>
      </c>
      <c r="N18" s="155">
        <f>SUM(J18:M18)</f>
        <v>627</v>
      </c>
      <c r="O18" s="156">
        <f>O16*(13-O17)</f>
        <v>1580</v>
      </c>
      <c r="P18" s="162">
        <f>P16*(13-P17)</f>
        <v>1580</v>
      </c>
    </row>
    <row r="19" spans="2:16" ht="19.5">
      <c r="B19" s="149" t="s">
        <v>213</v>
      </c>
      <c r="C19" s="13">
        <v>462</v>
      </c>
      <c r="D19" s="12">
        <v>383</v>
      </c>
      <c r="E19" s="12">
        <v>369</v>
      </c>
      <c r="F19" s="12">
        <v>179</v>
      </c>
      <c r="G19" s="12">
        <v>103</v>
      </c>
      <c r="H19" s="12">
        <f>H16*(17-H17)</f>
        <v>0</v>
      </c>
      <c r="I19" s="155">
        <f>SUM(C19:G19)</f>
        <v>1496</v>
      </c>
      <c r="J19" s="12">
        <v>97</v>
      </c>
      <c r="K19" s="12">
        <v>206</v>
      </c>
      <c r="L19" s="12">
        <v>282</v>
      </c>
      <c r="M19" s="12">
        <f>M16*(17-M17)</f>
        <v>449.5</v>
      </c>
      <c r="N19" s="155">
        <f>SUM(J19:M19)</f>
        <v>1034.5</v>
      </c>
      <c r="O19" s="156">
        <f>O16*(17-O17)</f>
        <v>2528.0000000000005</v>
      </c>
      <c r="P19" s="162">
        <f>P16*(17-P17)</f>
        <v>2528.0000000000005</v>
      </c>
    </row>
    <row r="20" spans="2:16" ht="19.5">
      <c r="B20" s="149" t="s">
        <v>214</v>
      </c>
      <c r="C20" s="17">
        <v>493</v>
      </c>
      <c r="D20" s="16">
        <v>411</v>
      </c>
      <c r="E20" s="16">
        <v>400</v>
      </c>
      <c r="F20" s="16">
        <v>204</v>
      </c>
      <c r="G20" s="16">
        <v>123</v>
      </c>
      <c r="H20" s="16">
        <v>0</v>
      </c>
      <c r="I20" s="155">
        <f>SUM(C20:G20)</f>
        <v>1631</v>
      </c>
      <c r="J20" s="16">
        <v>112</v>
      </c>
      <c r="K20" s="16">
        <v>237</v>
      </c>
      <c r="L20" s="16">
        <v>307</v>
      </c>
      <c r="M20" s="16">
        <v>481</v>
      </c>
      <c r="N20" s="155">
        <f>SUM(J20:M20)</f>
        <v>1137</v>
      </c>
      <c r="O20" s="157">
        <f>O16*(18-O17)</f>
        <v>2765.0000000000005</v>
      </c>
      <c r="P20" s="163">
        <f>P16*(18-P17)</f>
        <v>2765.0000000000005</v>
      </c>
    </row>
    <row r="21" spans="2:16" ht="20.25" thickBot="1">
      <c r="B21" s="347" t="s">
        <v>215</v>
      </c>
      <c r="C21" s="21">
        <v>524</v>
      </c>
      <c r="D21" s="20">
        <v>439</v>
      </c>
      <c r="E21" s="20">
        <v>431</v>
      </c>
      <c r="F21" s="20">
        <v>229</v>
      </c>
      <c r="G21" s="20">
        <v>143</v>
      </c>
      <c r="H21" s="20">
        <f>H16*(19-H17)</f>
        <v>0</v>
      </c>
      <c r="I21" s="164">
        <f>SUM(C21:G21)</f>
        <v>1766</v>
      </c>
      <c r="J21" s="20">
        <v>127</v>
      </c>
      <c r="K21" s="20">
        <v>268</v>
      </c>
      <c r="L21" s="20">
        <v>332</v>
      </c>
      <c r="M21" s="20">
        <f>M16*(19-M17)</f>
        <v>511.5</v>
      </c>
      <c r="N21" s="164">
        <f>SUM(J21:M21)</f>
        <v>1238.5</v>
      </c>
      <c r="O21" s="165">
        <f>O16*(19-O17)</f>
        <v>3002.0000000000005</v>
      </c>
      <c r="P21" s="166">
        <f>P16*(19-P17)</f>
        <v>3002.0000000000005</v>
      </c>
    </row>
    <row r="22" spans="2:16" ht="15.75" thickBot="1">
      <c r="B22" s="4"/>
      <c r="C22" s="4"/>
      <c r="D22" s="4"/>
      <c r="E22" s="4"/>
      <c r="F22" s="4"/>
      <c r="G22" s="4"/>
      <c r="H22" s="4"/>
      <c r="I22" s="4"/>
      <c r="J22" s="4"/>
      <c r="K22" s="4"/>
      <c r="L22" s="4"/>
      <c r="M22" s="4"/>
      <c r="N22" s="4"/>
      <c r="O22" s="4"/>
      <c r="P22" s="4"/>
    </row>
    <row r="23" spans="2:16" ht="24" thickBot="1">
      <c r="B23" s="473" t="s">
        <v>180</v>
      </c>
      <c r="C23" s="474"/>
      <c r="D23" s="474"/>
      <c r="E23" s="474"/>
      <c r="F23" s="474"/>
      <c r="G23" s="474"/>
      <c r="H23" s="474"/>
      <c r="I23" s="474"/>
      <c r="J23" s="474"/>
      <c r="K23" s="474"/>
      <c r="L23" s="470" t="s">
        <v>226</v>
      </c>
      <c r="M23" s="471"/>
      <c r="N23" s="471"/>
      <c r="O23" s="471"/>
      <c r="P23" s="472"/>
    </row>
    <row r="24" spans="2:16" ht="15.75">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6" ht="16.5" thickBot="1">
      <c r="B25" s="466"/>
      <c r="C25" s="462"/>
      <c r="D25" s="462"/>
      <c r="E25" s="462"/>
      <c r="F25" s="462"/>
      <c r="G25" s="462"/>
      <c r="H25" s="462"/>
      <c r="I25" s="462"/>
      <c r="J25" s="462"/>
      <c r="K25" s="462"/>
      <c r="L25" s="462"/>
      <c r="M25" s="462"/>
      <c r="N25" s="462"/>
      <c r="O25" s="145" t="s">
        <v>209</v>
      </c>
      <c r="P25" s="30" t="s">
        <v>210</v>
      </c>
    </row>
    <row r="26" spans="2:16" ht="15">
      <c r="B26" s="148" t="s">
        <v>211</v>
      </c>
      <c r="C26" s="146">
        <v>31</v>
      </c>
      <c r="D26" s="8">
        <v>28</v>
      </c>
      <c r="E26" s="8">
        <v>31</v>
      </c>
      <c r="F26" s="8">
        <v>10</v>
      </c>
      <c r="G26" s="8">
        <v>0</v>
      </c>
      <c r="H26" s="8">
        <v>0</v>
      </c>
      <c r="I26" s="168">
        <f>SUM(C26:G26)</f>
        <v>100</v>
      </c>
      <c r="J26" s="8">
        <v>0</v>
      </c>
      <c r="K26" s="8">
        <v>26</v>
      </c>
      <c r="L26" s="8">
        <v>30</v>
      </c>
      <c r="M26" s="8">
        <v>31</v>
      </c>
      <c r="N26" s="168">
        <f>SUM(J26:M26)</f>
        <v>87</v>
      </c>
      <c r="O26" s="167">
        <f>SUM(C26:H26,J26:M26)</f>
        <v>187</v>
      </c>
      <c r="P26" s="169">
        <f>I26+N26</f>
        <v>187</v>
      </c>
    </row>
    <row r="27" spans="2:16" ht="19.5">
      <c r="B27" s="149" t="s">
        <v>485</v>
      </c>
      <c r="C27" s="147">
        <v>-3.5</v>
      </c>
      <c r="D27" s="10">
        <v>1.2</v>
      </c>
      <c r="E27" s="10">
        <v>5.3</v>
      </c>
      <c r="F27" s="10">
        <v>12.4</v>
      </c>
      <c r="G27" s="10"/>
      <c r="H27" s="10">
        <v>0</v>
      </c>
      <c r="I27" s="153">
        <f>(C26*C27+D26*D27+E26*E27+F26*F27+G26*G27)/I26</f>
        <v>2.1339999999999999</v>
      </c>
      <c r="J27" s="10"/>
      <c r="K27" s="95">
        <v>7.8</v>
      </c>
      <c r="L27" s="95">
        <v>6.1</v>
      </c>
      <c r="M27" s="95">
        <v>0.5</v>
      </c>
      <c r="N27" s="153">
        <f>(J26*J27+K26*K27+L26*L27+M26*M27)/N26</f>
        <v>4.6126436781609188</v>
      </c>
      <c r="O27" s="154">
        <f>(C27*C26+D27*D26+E27*E26+F27*F26+G27*G26+H27*H26+J27*J26+K27*K26+L27*L26+M27*M26)/O26</f>
        <v>3.287165775401069</v>
      </c>
      <c r="P27" s="161">
        <f>(I27*I26+N27*N26)/P26</f>
        <v>3.287165775401069</v>
      </c>
    </row>
    <row r="28" spans="2:16" ht="19.5">
      <c r="B28" s="149" t="s">
        <v>212</v>
      </c>
      <c r="C28" s="13">
        <v>512</v>
      </c>
      <c r="D28" s="12">
        <v>331</v>
      </c>
      <c r="E28" s="12">
        <v>239</v>
      </c>
      <c r="F28" s="12">
        <v>7</v>
      </c>
      <c r="G28" s="12">
        <v>0</v>
      </c>
      <c r="H28" s="12">
        <f>H26*(13-H27)</f>
        <v>0</v>
      </c>
      <c r="I28" s="155">
        <f>SUM(C28:G28)</f>
        <v>1089</v>
      </c>
      <c r="J28" s="12">
        <v>0</v>
      </c>
      <c r="K28" s="12">
        <v>136</v>
      </c>
      <c r="L28" s="12">
        <v>207</v>
      </c>
      <c r="M28" s="12">
        <v>389</v>
      </c>
      <c r="N28" s="155">
        <f>SUM(J28:M28)</f>
        <v>732</v>
      </c>
      <c r="O28" s="156">
        <f>O26*(13-O27)</f>
        <v>1816.3</v>
      </c>
      <c r="P28" s="162">
        <f>P26*(13-P27)</f>
        <v>1816.3</v>
      </c>
    </row>
    <row r="29" spans="2:16" ht="19.5">
      <c r="B29" s="149" t="s">
        <v>213</v>
      </c>
      <c r="C29" s="13">
        <v>636</v>
      </c>
      <c r="D29" s="12">
        <v>443</v>
      </c>
      <c r="E29" s="12">
        <v>363</v>
      </c>
      <c r="F29" s="12">
        <v>47</v>
      </c>
      <c r="G29" s="12">
        <v>0</v>
      </c>
      <c r="H29" s="12">
        <f>H26*(17-H27)</f>
        <v>0</v>
      </c>
      <c r="I29" s="155">
        <f>SUM(C29:G29)</f>
        <v>1489</v>
      </c>
      <c r="J29" s="12">
        <v>0</v>
      </c>
      <c r="K29" s="12">
        <v>240</v>
      </c>
      <c r="L29" s="12">
        <v>327</v>
      </c>
      <c r="M29" s="12">
        <v>513</v>
      </c>
      <c r="N29" s="155">
        <f>SUM(J29:M29)</f>
        <v>1080</v>
      </c>
      <c r="O29" s="156">
        <f>O26*(17-O27)</f>
        <v>2564.3000000000002</v>
      </c>
      <c r="P29" s="162">
        <f>P26*(17-P27)</f>
        <v>2564.3000000000002</v>
      </c>
    </row>
    <row r="30" spans="2:16" ht="20.25" thickBot="1">
      <c r="B30" s="347" t="s">
        <v>214</v>
      </c>
      <c r="C30" s="17">
        <v>667</v>
      </c>
      <c r="D30" s="16">
        <v>471</v>
      </c>
      <c r="E30" s="16">
        <v>394</v>
      </c>
      <c r="F30" s="16">
        <v>57</v>
      </c>
      <c r="G30" s="16">
        <f>G26*(18-G27)</f>
        <v>0</v>
      </c>
      <c r="H30" s="16">
        <f>H26*(18-H27)</f>
        <v>0</v>
      </c>
      <c r="I30" s="155">
        <f>SUM(C30:G30)</f>
        <v>1589</v>
      </c>
      <c r="J30" s="16">
        <v>0</v>
      </c>
      <c r="K30" s="16">
        <v>266</v>
      </c>
      <c r="L30" s="16">
        <v>357</v>
      </c>
      <c r="M30" s="16">
        <v>544</v>
      </c>
      <c r="N30" s="155">
        <f>SUM(J30:M30)</f>
        <v>1167</v>
      </c>
      <c r="O30" s="157">
        <f>O26*(18-O27)</f>
        <v>2751.3</v>
      </c>
      <c r="P30" s="163">
        <f>P26*(18-P27)</f>
        <v>2751.3</v>
      </c>
    </row>
    <row r="31" spans="2:16" ht="20.25" thickBot="1">
      <c r="B31" s="346" t="s">
        <v>215</v>
      </c>
      <c r="C31" s="20">
        <v>698</v>
      </c>
      <c r="D31" s="20">
        <v>499</v>
      </c>
      <c r="E31" s="20">
        <v>425</v>
      </c>
      <c r="F31" s="20">
        <v>67</v>
      </c>
      <c r="G31" s="20">
        <f>G26*(19-G27)</f>
        <v>0</v>
      </c>
      <c r="H31" s="20">
        <f>H26*(19-H27)</f>
        <v>0</v>
      </c>
      <c r="I31" s="164">
        <f>SUM(C31:G31)</f>
        <v>1689</v>
      </c>
      <c r="J31" s="20">
        <v>0</v>
      </c>
      <c r="K31" s="20">
        <v>292</v>
      </c>
      <c r="L31" s="20">
        <v>387</v>
      </c>
      <c r="M31" s="20">
        <v>575</v>
      </c>
      <c r="N31" s="164">
        <f>SUM(J31:M31)</f>
        <v>1254</v>
      </c>
      <c r="O31" s="165">
        <f>O26*(19-O27)</f>
        <v>2938.3</v>
      </c>
      <c r="P31" s="166">
        <f>P26*(19-P27)</f>
        <v>2938.3</v>
      </c>
    </row>
    <row r="32" spans="2:16" ht="15.75" thickBot="1">
      <c r="B32" s="4"/>
      <c r="C32" s="4"/>
      <c r="D32" s="4"/>
      <c r="E32" s="4"/>
      <c r="F32" s="4"/>
      <c r="G32" s="4"/>
      <c r="H32" s="4"/>
      <c r="I32" s="4"/>
      <c r="J32" s="4"/>
      <c r="K32" s="4"/>
      <c r="L32" s="4"/>
      <c r="M32" s="4"/>
      <c r="N32" s="4"/>
      <c r="O32" s="4"/>
      <c r="P32" s="4"/>
    </row>
    <row r="33" spans="2:16" ht="24" thickBot="1">
      <c r="B33" s="473" t="s">
        <v>179</v>
      </c>
      <c r="C33" s="474"/>
      <c r="D33" s="474"/>
      <c r="E33" s="474"/>
      <c r="F33" s="474"/>
      <c r="G33" s="474"/>
      <c r="H33" s="474"/>
      <c r="I33" s="474"/>
      <c r="J33" s="474"/>
      <c r="K33" s="474"/>
      <c r="L33" s="470" t="s">
        <v>227</v>
      </c>
      <c r="M33" s="471"/>
      <c r="N33" s="471"/>
      <c r="O33" s="471"/>
      <c r="P33" s="472"/>
    </row>
    <row r="34" spans="2:16" ht="15.75">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6" ht="16.5" thickBot="1">
      <c r="B35" s="466"/>
      <c r="C35" s="462"/>
      <c r="D35" s="462"/>
      <c r="E35" s="462"/>
      <c r="F35" s="462"/>
      <c r="G35" s="462"/>
      <c r="H35" s="462"/>
      <c r="I35" s="462"/>
      <c r="J35" s="462"/>
      <c r="K35" s="462"/>
      <c r="L35" s="462"/>
      <c r="M35" s="462"/>
      <c r="N35" s="462"/>
      <c r="O35" s="145" t="s">
        <v>209</v>
      </c>
      <c r="P35" s="30" t="s">
        <v>210</v>
      </c>
    </row>
    <row r="36" spans="2:16" ht="15">
      <c r="B36" s="148" t="s">
        <v>211</v>
      </c>
      <c r="C36" s="146">
        <v>31</v>
      </c>
      <c r="D36" s="8">
        <v>28</v>
      </c>
      <c r="E36" s="8">
        <v>31</v>
      </c>
      <c r="F36" s="8">
        <v>25</v>
      </c>
      <c r="G36" s="8">
        <v>5</v>
      </c>
      <c r="H36" s="8">
        <v>0</v>
      </c>
      <c r="I36" s="168">
        <f>SUM(C36:G36)</f>
        <v>120</v>
      </c>
      <c r="J36" s="8">
        <v>5</v>
      </c>
      <c r="K36" s="8">
        <v>31</v>
      </c>
      <c r="L36" s="8">
        <v>30</v>
      </c>
      <c r="M36" s="8">
        <v>31</v>
      </c>
      <c r="N36" s="168">
        <f>SUM(J36:M36)</f>
        <v>97</v>
      </c>
      <c r="O36" s="167">
        <f>SUM(C36:H36,J36:M36)</f>
        <v>217</v>
      </c>
      <c r="P36" s="169">
        <f>I36+N36</f>
        <v>217</v>
      </c>
    </row>
    <row r="37" spans="2:16" ht="19.5">
      <c r="B37" s="149" t="s">
        <v>485</v>
      </c>
      <c r="C37" s="147">
        <v>-4</v>
      </c>
      <c r="D37" s="10">
        <v>0</v>
      </c>
      <c r="E37" s="10">
        <v>4.8</v>
      </c>
      <c r="F37" s="10">
        <v>9.1</v>
      </c>
      <c r="G37" s="10">
        <v>10.1</v>
      </c>
      <c r="H37" s="10">
        <v>0</v>
      </c>
      <c r="I37" s="153">
        <f>(C36*C37+D36*D37+E36*E37+F36*F37+G36*G37)/I36</f>
        <v>2.523333333333333</v>
      </c>
      <c r="J37" s="10">
        <v>10.3</v>
      </c>
      <c r="K37" s="95">
        <v>6.9</v>
      </c>
      <c r="L37" s="95">
        <v>6.8</v>
      </c>
      <c r="M37" s="95">
        <v>-3.6</v>
      </c>
      <c r="N37" s="153">
        <f>(J36*J37+K36*K37+L36*L37+M36*M37)/N36</f>
        <v>3.6886597938144323</v>
      </c>
      <c r="O37" s="154">
        <f>(C37*C36+D37*D36+E37*E36+F37*F36+G37*G36+H37*H36+J37*J36+K37*K36+L37*L36+M37*M36)/O36</f>
        <v>3.0442396313364051</v>
      </c>
      <c r="P37" s="161">
        <f>(I37*I36+N37*N36)/P36</f>
        <v>3.0442396313364051</v>
      </c>
    </row>
    <row r="38" spans="2:16" ht="19.5">
      <c r="B38" s="149" t="s">
        <v>212</v>
      </c>
      <c r="C38" s="13">
        <v>526</v>
      </c>
      <c r="D38" s="12">
        <v>365</v>
      </c>
      <c r="E38" s="12">
        <v>255</v>
      </c>
      <c r="F38" s="12">
        <v>98</v>
      </c>
      <c r="G38" s="12">
        <v>15</v>
      </c>
      <c r="H38" s="12">
        <v>0</v>
      </c>
      <c r="I38" s="155">
        <f>SUM(C38:G38)</f>
        <v>1259</v>
      </c>
      <c r="J38" s="12">
        <v>14</v>
      </c>
      <c r="K38" s="12">
        <v>188</v>
      </c>
      <c r="L38" s="12">
        <v>186</v>
      </c>
      <c r="M38" s="12">
        <v>516</v>
      </c>
      <c r="N38" s="155">
        <f>SUM(J38:M38)</f>
        <v>904</v>
      </c>
      <c r="O38" s="156">
        <f>O36*(13-O37)</f>
        <v>2160.4</v>
      </c>
      <c r="P38" s="162">
        <f>P36*(13-P37)</f>
        <v>2160.4</v>
      </c>
    </row>
    <row r="39" spans="2:16" ht="19.5">
      <c r="B39" s="149" t="s">
        <v>213</v>
      </c>
      <c r="C39" s="13">
        <v>650</v>
      </c>
      <c r="D39" s="12">
        <v>477</v>
      </c>
      <c r="E39" s="12">
        <v>379</v>
      </c>
      <c r="F39" s="12">
        <v>198</v>
      </c>
      <c r="G39" s="12">
        <v>35</v>
      </c>
      <c r="H39" s="12">
        <f>H36*(17-H37)</f>
        <v>0</v>
      </c>
      <c r="I39" s="155">
        <f>SUM(C39:G39)</f>
        <v>1739</v>
      </c>
      <c r="J39" s="12">
        <v>34</v>
      </c>
      <c r="K39" s="12">
        <v>312</v>
      </c>
      <c r="L39" s="12">
        <v>306</v>
      </c>
      <c r="M39" s="12">
        <v>640</v>
      </c>
      <c r="N39" s="155">
        <f>SUM(J39:M39)</f>
        <v>1292</v>
      </c>
      <c r="O39" s="156">
        <f>O36*(17-O37)</f>
        <v>3028.4</v>
      </c>
      <c r="P39" s="162">
        <f>P36*(17-P37)</f>
        <v>3028.4</v>
      </c>
    </row>
    <row r="40" spans="2:16" ht="19.5">
      <c r="B40" s="149" t="s">
        <v>214</v>
      </c>
      <c r="C40" s="17">
        <v>681</v>
      </c>
      <c r="D40" s="16">
        <v>505</v>
      </c>
      <c r="E40" s="16">
        <v>410</v>
      </c>
      <c r="F40" s="16">
        <v>223</v>
      </c>
      <c r="G40" s="16">
        <v>40</v>
      </c>
      <c r="H40" s="16">
        <f>H36*(18-H37)</f>
        <v>0</v>
      </c>
      <c r="I40" s="155">
        <f>SUM(C40:G40)</f>
        <v>1859</v>
      </c>
      <c r="J40" s="16">
        <v>39</v>
      </c>
      <c r="K40" s="16">
        <v>343</v>
      </c>
      <c r="L40" s="16">
        <v>336</v>
      </c>
      <c r="M40" s="16">
        <v>671</v>
      </c>
      <c r="N40" s="155">
        <f>SUM(J40:M40)</f>
        <v>1389</v>
      </c>
      <c r="O40" s="157">
        <f>O36*(18-O37)</f>
        <v>3245.4</v>
      </c>
      <c r="P40" s="163">
        <f>P36*(18-P37)</f>
        <v>3245.4</v>
      </c>
    </row>
    <row r="41" spans="2:16" ht="20.25" thickBot="1">
      <c r="B41" s="347" t="s">
        <v>215</v>
      </c>
      <c r="C41" s="21">
        <v>712</v>
      </c>
      <c r="D41" s="20">
        <v>533</v>
      </c>
      <c r="E41" s="20">
        <v>441</v>
      </c>
      <c r="F41" s="20">
        <v>248</v>
      </c>
      <c r="G41" s="20">
        <v>45</v>
      </c>
      <c r="H41" s="20">
        <f>H36*(19-H37)</f>
        <v>0</v>
      </c>
      <c r="I41" s="164">
        <f>SUM(C41:G41)</f>
        <v>1979</v>
      </c>
      <c r="J41" s="20">
        <v>44</v>
      </c>
      <c r="K41" s="20">
        <v>374</v>
      </c>
      <c r="L41" s="20">
        <v>366</v>
      </c>
      <c r="M41" s="20">
        <v>702</v>
      </c>
      <c r="N41" s="164">
        <f>SUM(J41:M41)</f>
        <v>1486</v>
      </c>
      <c r="O41" s="165">
        <f>O36*(19-O37)</f>
        <v>3462.4</v>
      </c>
      <c r="P41" s="166">
        <f>P36*(19-P37)</f>
        <v>3462.4</v>
      </c>
    </row>
    <row r="42" spans="2:16" ht="15.75" thickBot="1">
      <c r="B42" s="4"/>
      <c r="C42" s="4"/>
      <c r="D42" s="4"/>
      <c r="E42" s="4"/>
      <c r="F42" s="4"/>
      <c r="G42" s="4"/>
      <c r="H42" s="4"/>
      <c r="I42" s="4"/>
      <c r="J42" s="4"/>
      <c r="K42" s="4"/>
      <c r="L42" s="4"/>
      <c r="M42" s="4"/>
      <c r="N42" s="4"/>
      <c r="O42" s="4"/>
      <c r="P42" s="4"/>
    </row>
    <row r="43" spans="2:16" ht="24" thickBot="1">
      <c r="B43" s="473" t="s">
        <v>181</v>
      </c>
      <c r="C43" s="474"/>
      <c r="D43" s="474"/>
      <c r="E43" s="474"/>
      <c r="F43" s="474"/>
      <c r="G43" s="474"/>
      <c r="H43" s="474"/>
      <c r="I43" s="474"/>
      <c r="J43" s="474"/>
      <c r="K43" s="474"/>
      <c r="L43" s="470" t="s">
        <v>228</v>
      </c>
      <c r="M43" s="471"/>
      <c r="N43" s="471"/>
      <c r="O43" s="471"/>
      <c r="P43" s="472"/>
    </row>
    <row r="44" spans="2:16" ht="15.75">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6" ht="16.5" thickBot="1">
      <c r="B45" s="466"/>
      <c r="C45" s="462"/>
      <c r="D45" s="462"/>
      <c r="E45" s="462"/>
      <c r="F45" s="462"/>
      <c r="G45" s="462"/>
      <c r="H45" s="462"/>
      <c r="I45" s="462"/>
      <c r="J45" s="462"/>
      <c r="K45" s="462"/>
      <c r="L45" s="462"/>
      <c r="M45" s="462"/>
      <c r="N45" s="462"/>
      <c r="O45" s="145" t="s">
        <v>209</v>
      </c>
      <c r="P45" s="30" t="s">
        <v>210</v>
      </c>
    </row>
    <row r="46" spans="2:16" ht="15">
      <c r="B46" s="148" t="s">
        <v>211</v>
      </c>
      <c r="C46" s="146">
        <v>31</v>
      </c>
      <c r="D46" s="8">
        <v>28</v>
      </c>
      <c r="E46" s="8">
        <v>31</v>
      </c>
      <c r="F46" s="8">
        <v>25</v>
      </c>
      <c r="G46" s="8">
        <v>10</v>
      </c>
      <c r="H46" s="8">
        <v>0</v>
      </c>
      <c r="I46" s="168">
        <f>SUM(C46:G46)</f>
        <v>125</v>
      </c>
      <c r="J46" s="8">
        <v>0</v>
      </c>
      <c r="K46" s="8">
        <v>26</v>
      </c>
      <c r="L46" s="8">
        <v>30</v>
      </c>
      <c r="M46" s="8">
        <v>31</v>
      </c>
      <c r="N46" s="168">
        <f>SUM(J46:M46)</f>
        <v>87</v>
      </c>
      <c r="O46" s="167">
        <f>SUM(C46:H46,J46:M46)</f>
        <v>212</v>
      </c>
      <c r="P46" s="169">
        <f>I46+N46</f>
        <v>212</v>
      </c>
    </row>
    <row r="47" spans="2:16" ht="19.5">
      <c r="B47" s="149" t="s">
        <v>485</v>
      </c>
      <c r="C47" s="147">
        <v>-0.3</v>
      </c>
      <c r="D47" s="10">
        <v>-1</v>
      </c>
      <c r="E47" s="10">
        <v>4.8</v>
      </c>
      <c r="F47" s="10">
        <v>10.8</v>
      </c>
      <c r="G47" s="10">
        <v>10.3</v>
      </c>
      <c r="H47" s="10">
        <v>0</v>
      </c>
      <c r="I47" s="153">
        <f>(C46*C47+D46*D47+E46*E47+F46*F47+G46*G47)/I46</f>
        <v>3.8759999999999999</v>
      </c>
      <c r="J47" s="10">
        <v>0</v>
      </c>
      <c r="K47" s="95">
        <v>7.8</v>
      </c>
      <c r="L47" s="95">
        <v>2.6</v>
      </c>
      <c r="M47" s="95">
        <v>1.6</v>
      </c>
      <c r="N47" s="153">
        <f>(J46*J47+K46*K47+L46*L47+M46*M47)/N46</f>
        <v>3.7977011494252872</v>
      </c>
      <c r="O47" s="154">
        <f>(C47*C46+D47*D46+E47*E46+F47*F46+G47*G46+H47*H46+J47*J46+K47*K46+L47*L46+M47*M46)/O46</f>
        <v>3.8438679245283018</v>
      </c>
      <c r="P47" s="161">
        <f>(I47*I46+N47*N46)/P46</f>
        <v>3.8438679245283018</v>
      </c>
    </row>
    <row r="48" spans="2:16" ht="19.5">
      <c r="B48" s="149" t="s">
        <v>212</v>
      </c>
      <c r="C48" s="13">
        <v>411</v>
      </c>
      <c r="D48" s="12">
        <v>393</v>
      </c>
      <c r="E48" s="12">
        <v>255</v>
      </c>
      <c r="F48" s="12">
        <f>F46*(13-F47)</f>
        <v>54.999999999999986</v>
      </c>
      <c r="G48" s="12">
        <f>G46*(13-G47)</f>
        <v>26.999999999999993</v>
      </c>
      <c r="H48" s="12">
        <f>H46*(13-H47)</f>
        <v>0</v>
      </c>
      <c r="I48" s="155">
        <f>SUM(C48:G48)</f>
        <v>1141</v>
      </c>
      <c r="J48" s="12">
        <v>0</v>
      </c>
      <c r="K48" s="12">
        <v>135</v>
      </c>
      <c r="L48" s="12">
        <v>313</v>
      </c>
      <c r="M48" s="12">
        <v>354</v>
      </c>
      <c r="N48" s="155">
        <f>SUM(J48:M48)</f>
        <v>802</v>
      </c>
      <c r="O48" s="156">
        <f>O46*(13-O47)</f>
        <v>1941.1</v>
      </c>
      <c r="P48" s="162">
        <f>P46*(13-P47)</f>
        <v>1941.1</v>
      </c>
    </row>
    <row r="49" spans="2:16" ht="19.5">
      <c r="B49" s="149" t="s">
        <v>213</v>
      </c>
      <c r="C49" s="13">
        <v>535</v>
      </c>
      <c r="D49" s="12">
        <v>505</v>
      </c>
      <c r="E49" s="12">
        <v>379</v>
      </c>
      <c r="F49" s="12">
        <f>F46*(17-F47)</f>
        <v>154.99999999999997</v>
      </c>
      <c r="G49" s="12">
        <f>G46*(17-G47)</f>
        <v>67</v>
      </c>
      <c r="H49" s="12">
        <f>H46*(17-H47)</f>
        <v>0</v>
      </c>
      <c r="I49" s="155">
        <f>SUM(C49:G49)</f>
        <v>1641</v>
      </c>
      <c r="J49" s="12">
        <v>0</v>
      </c>
      <c r="K49" s="12">
        <v>239</v>
      </c>
      <c r="L49" s="12">
        <v>433</v>
      </c>
      <c r="M49" s="12">
        <v>478</v>
      </c>
      <c r="N49" s="155">
        <f>SUM(J49:M49)</f>
        <v>1150</v>
      </c>
      <c r="O49" s="156">
        <f>O46*(17-O47)</f>
        <v>2789.1</v>
      </c>
      <c r="P49" s="162">
        <f>P46*(17-P47)</f>
        <v>2789.1</v>
      </c>
    </row>
    <row r="50" spans="2:16" ht="19.5">
      <c r="B50" s="149" t="s">
        <v>214</v>
      </c>
      <c r="C50" s="17">
        <v>566</v>
      </c>
      <c r="D50" s="16">
        <v>533</v>
      </c>
      <c r="E50" s="16">
        <v>410</v>
      </c>
      <c r="F50" s="16">
        <v>180</v>
      </c>
      <c r="G50" s="16">
        <f>G46*(18-G47)</f>
        <v>77</v>
      </c>
      <c r="H50" s="16">
        <f>H46*(18-H47)</f>
        <v>0</v>
      </c>
      <c r="I50" s="155">
        <f>SUM(C50:G50)</f>
        <v>1766</v>
      </c>
      <c r="J50" s="16">
        <v>0</v>
      </c>
      <c r="K50" s="16">
        <v>265</v>
      </c>
      <c r="L50" s="16">
        <v>463</v>
      </c>
      <c r="M50" s="16">
        <v>509</v>
      </c>
      <c r="N50" s="155">
        <f>SUM(J50:M50)</f>
        <v>1237</v>
      </c>
      <c r="O50" s="157">
        <f>O46*(18-O47)</f>
        <v>3001.1</v>
      </c>
      <c r="P50" s="163">
        <f>P46*(18-P47)</f>
        <v>3001.1</v>
      </c>
    </row>
    <row r="51" spans="2:16" ht="20.25" thickBot="1">
      <c r="B51" s="347" t="s">
        <v>215</v>
      </c>
      <c r="C51" s="21">
        <v>597</v>
      </c>
      <c r="D51" s="20">
        <v>561</v>
      </c>
      <c r="E51" s="20">
        <v>441</v>
      </c>
      <c r="F51" s="20">
        <v>205</v>
      </c>
      <c r="G51" s="20">
        <v>87</v>
      </c>
      <c r="H51" s="20">
        <f>H46*(19-H47)</f>
        <v>0</v>
      </c>
      <c r="I51" s="164">
        <f>SUM(C51:G51)</f>
        <v>1891</v>
      </c>
      <c r="J51" s="20">
        <v>0</v>
      </c>
      <c r="K51" s="20">
        <v>291</v>
      </c>
      <c r="L51" s="20">
        <v>493</v>
      </c>
      <c r="M51" s="20">
        <v>540</v>
      </c>
      <c r="N51" s="164">
        <f>SUM(J51:M51)</f>
        <v>1324</v>
      </c>
      <c r="O51" s="165">
        <f>O46*(19-O47)</f>
        <v>3213.1</v>
      </c>
      <c r="P51" s="166">
        <f>P46*(19-P47)</f>
        <v>3213.1</v>
      </c>
    </row>
    <row r="52" spans="2:16" ht="15.75" thickBot="1">
      <c r="B52" s="4"/>
      <c r="C52" s="4"/>
      <c r="D52" s="4"/>
      <c r="E52" s="4"/>
      <c r="F52" s="4"/>
      <c r="G52" s="4"/>
      <c r="H52" s="4"/>
      <c r="I52" s="4"/>
      <c r="J52" s="4"/>
      <c r="K52" s="4"/>
      <c r="L52" s="4"/>
      <c r="M52" s="4"/>
      <c r="N52" s="4"/>
      <c r="O52" s="4"/>
      <c r="P52" s="4"/>
    </row>
    <row r="53" spans="2:16" ht="24" thickBot="1">
      <c r="B53" s="473" t="s">
        <v>182</v>
      </c>
      <c r="C53" s="474"/>
      <c r="D53" s="474"/>
      <c r="E53" s="474"/>
      <c r="F53" s="474"/>
      <c r="G53" s="474"/>
      <c r="H53" s="474"/>
      <c r="I53" s="474"/>
      <c r="J53" s="474"/>
      <c r="K53" s="474"/>
      <c r="L53" s="470" t="s">
        <v>229</v>
      </c>
      <c r="M53" s="471"/>
      <c r="N53" s="471"/>
      <c r="O53" s="471"/>
      <c r="P53" s="472"/>
    </row>
    <row r="54" spans="2:16"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6" ht="16.5" thickBot="1">
      <c r="B55" s="466"/>
      <c r="C55" s="462"/>
      <c r="D55" s="462"/>
      <c r="E55" s="462"/>
      <c r="F55" s="462"/>
      <c r="G55" s="462"/>
      <c r="H55" s="462"/>
      <c r="I55" s="462"/>
      <c r="J55" s="462"/>
      <c r="K55" s="462"/>
      <c r="L55" s="462"/>
      <c r="M55" s="462"/>
      <c r="N55" s="462"/>
      <c r="O55" s="145" t="s">
        <v>209</v>
      </c>
      <c r="P55" s="30" t="s">
        <v>210</v>
      </c>
    </row>
    <row r="56" spans="2:16" ht="15">
      <c r="B56" s="148" t="s">
        <v>211</v>
      </c>
      <c r="C56" s="146">
        <v>31</v>
      </c>
      <c r="D56" s="8">
        <v>28</v>
      </c>
      <c r="E56" s="8">
        <v>31</v>
      </c>
      <c r="F56" s="8">
        <v>25</v>
      </c>
      <c r="G56" s="8">
        <v>0</v>
      </c>
      <c r="H56" s="8">
        <v>0</v>
      </c>
      <c r="I56" s="168">
        <f>SUM(C56:G56)</f>
        <v>115</v>
      </c>
      <c r="J56" s="8">
        <v>5</v>
      </c>
      <c r="K56" s="8">
        <v>26</v>
      </c>
      <c r="L56" s="8">
        <v>30</v>
      </c>
      <c r="M56" s="8">
        <v>31</v>
      </c>
      <c r="N56" s="168">
        <f>SUM(J56:M56)</f>
        <v>92</v>
      </c>
      <c r="O56" s="167">
        <f>SUM(C56:H56,J56:M56)</f>
        <v>207</v>
      </c>
      <c r="P56" s="169">
        <f>I56+N56</f>
        <v>207</v>
      </c>
    </row>
    <row r="57" spans="2:16" ht="19.5">
      <c r="B57" s="149" t="s">
        <v>485</v>
      </c>
      <c r="C57" s="147">
        <v>1.3</v>
      </c>
      <c r="D57" s="10">
        <v>3.1</v>
      </c>
      <c r="E57" s="10">
        <v>6.5</v>
      </c>
      <c r="F57" s="10">
        <v>9.1</v>
      </c>
      <c r="G57" s="10">
        <v>0</v>
      </c>
      <c r="H57" s="10">
        <v>0</v>
      </c>
      <c r="I57" s="153">
        <f>(C56*C57+D56*D57+E56*E57+F56*F57+G56*G57)/I56</f>
        <v>4.8356521739130436</v>
      </c>
      <c r="J57" s="10">
        <v>12.8</v>
      </c>
      <c r="K57" s="95">
        <v>9.1</v>
      </c>
      <c r="L57" s="95">
        <v>6.6</v>
      </c>
      <c r="M57" s="95">
        <v>1.2</v>
      </c>
      <c r="N57" s="153">
        <f>(J56*J57+K56*K57+L56*L57+M56*M57)/N56</f>
        <v>5.823913043478262</v>
      </c>
      <c r="O57" s="154">
        <f>(C57*C56+D57*D56+E57*E56+F57*F56+G57*G56+H57*H56+J57*J56+K57*K56+L57*L56+M57*M56)/O56</f>
        <v>5.2748792270531402</v>
      </c>
      <c r="P57" s="161">
        <f>(I57*I56+N57*N56)/P56</f>
        <v>5.2748792270531402</v>
      </c>
    </row>
    <row r="58" spans="2:16" ht="19.5">
      <c r="B58" s="149" t="s">
        <v>212</v>
      </c>
      <c r="C58" s="13">
        <v>363</v>
      </c>
      <c r="D58" s="12">
        <v>277</v>
      </c>
      <c r="E58" s="12">
        <v>202</v>
      </c>
      <c r="F58" s="12">
        <v>99</v>
      </c>
      <c r="G58" s="12">
        <v>0</v>
      </c>
      <c r="H58" s="12">
        <v>0</v>
      </c>
      <c r="I58" s="155">
        <f>SUM(C58:G58)</f>
        <v>941</v>
      </c>
      <c r="J58" s="12">
        <v>1</v>
      </c>
      <c r="K58" s="12">
        <v>100</v>
      </c>
      <c r="L58" s="12">
        <v>192</v>
      </c>
      <c r="M58" s="12">
        <v>366</v>
      </c>
      <c r="N58" s="155">
        <f>SUM(J58:M58)</f>
        <v>659</v>
      </c>
      <c r="O58" s="156">
        <f>O56*(13-O57)</f>
        <v>1599.1</v>
      </c>
      <c r="P58" s="162">
        <f>P56*(13-P57)</f>
        <v>1599.1</v>
      </c>
    </row>
    <row r="59" spans="2:16" ht="19.5">
      <c r="B59" s="149" t="s">
        <v>213</v>
      </c>
      <c r="C59" s="13">
        <v>487</v>
      </c>
      <c r="D59" s="12">
        <v>389</v>
      </c>
      <c r="E59" s="12">
        <v>326</v>
      </c>
      <c r="F59" s="12">
        <v>199</v>
      </c>
      <c r="G59" s="12">
        <v>0</v>
      </c>
      <c r="H59" s="12">
        <v>0</v>
      </c>
      <c r="I59" s="155">
        <f>SUM(C59:G59)</f>
        <v>1401</v>
      </c>
      <c r="J59" s="12">
        <v>21</v>
      </c>
      <c r="K59" s="12">
        <v>204</v>
      </c>
      <c r="L59" s="12">
        <v>312</v>
      </c>
      <c r="M59" s="12">
        <v>490</v>
      </c>
      <c r="N59" s="155">
        <f>SUM(J59:M59)</f>
        <v>1027</v>
      </c>
      <c r="O59" s="156">
        <f>O56*(17-O57)</f>
        <v>2427.1</v>
      </c>
      <c r="P59" s="162">
        <f>P56*(17-P57)</f>
        <v>2427.1</v>
      </c>
    </row>
    <row r="60" spans="2:16" ht="19.5">
      <c r="B60" s="149" t="s">
        <v>214</v>
      </c>
      <c r="C60" s="17">
        <v>518</v>
      </c>
      <c r="D60" s="16">
        <v>417</v>
      </c>
      <c r="E60" s="16">
        <v>357</v>
      </c>
      <c r="F60" s="16">
        <v>224</v>
      </c>
      <c r="G60" s="16">
        <v>0</v>
      </c>
      <c r="H60" s="16">
        <v>0</v>
      </c>
      <c r="I60" s="155">
        <f>SUM(C60:G60)</f>
        <v>1516</v>
      </c>
      <c r="J60" s="16">
        <v>26</v>
      </c>
      <c r="K60" s="16">
        <v>230</v>
      </c>
      <c r="L60" s="16">
        <v>342</v>
      </c>
      <c r="M60" s="16">
        <v>521</v>
      </c>
      <c r="N60" s="155">
        <f>SUM(J60:M60)</f>
        <v>1119</v>
      </c>
      <c r="O60" s="157">
        <f>O56*(18-O57)</f>
        <v>2634.1</v>
      </c>
      <c r="P60" s="163">
        <f>P56*(18-P57)</f>
        <v>2634.1</v>
      </c>
    </row>
    <row r="61" spans="2:16" ht="20.25" thickBot="1">
      <c r="B61" s="347" t="s">
        <v>215</v>
      </c>
      <c r="C61" s="21">
        <f>C56*(19-C57)</f>
        <v>548.69999999999993</v>
      </c>
      <c r="D61" s="20">
        <v>445</v>
      </c>
      <c r="E61" s="20">
        <v>388</v>
      </c>
      <c r="F61" s="20">
        <v>249</v>
      </c>
      <c r="G61" s="20">
        <f>G56*(19-G57)</f>
        <v>0</v>
      </c>
      <c r="H61" s="20">
        <v>0</v>
      </c>
      <c r="I61" s="164">
        <f>SUM(C61:G61)</f>
        <v>1630.6999999999998</v>
      </c>
      <c r="J61" s="20">
        <v>31</v>
      </c>
      <c r="K61" s="20">
        <v>256</v>
      </c>
      <c r="L61" s="20">
        <v>372</v>
      </c>
      <c r="M61" s="20">
        <v>552</v>
      </c>
      <c r="N61" s="164">
        <f>SUM(J61:M61)</f>
        <v>1211</v>
      </c>
      <c r="O61" s="165">
        <f>O56*(19-O57)</f>
        <v>2841.1</v>
      </c>
      <c r="P61" s="166">
        <f>P56*(19-P57)</f>
        <v>2841.1</v>
      </c>
    </row>
    <row r="62" spans="2:16" ht="15.75" thickBot="1">
      <c r="B62" s="4"/>
      <c r="C62" s="4"/>
      <c r="D62" s="4"/>
      <c r="E62" s="4"/>
      <c r="F62" s="4"/>
      <c r="G62" s="4"/>
      <c r="H62" s="4"/>
      <c r="I62" s="4"/>
      <c r="J62" s="4"/>
      <c r="K62" s="4"/>
      <c r="L62" s="4"/>
      <c r="M62" s="4"/>
      <c r="N62" s="4"/>
      <c r="O62" s="4"/>
      <c r="P62" s="4"/>
    </row>
    <row r="63" spans="2:16" ht="24" thickBot="1">
      <c r="B63" s="473" t="s">
        <v>182</v>
      </c>
      <c r="C63" s="474"/>
      <c r="D63" s="474"/>
      <c r="E63" s="474"/>
      <c r="F63" s="474"/>
      <c r="G63" s="474"/>
      <c r="H63" s="474"/>
      <c r="I63" s="474"/>
      <c r="J63" s="474"/>
      <c r="K63" s="474"/>
      <c r="L63" s="470" t="s">
        <v>230</v>
      </c>
      <c r="M63" s="471"/>
      <c r="N63" s="471"/>
      <c r="O63" s="471"/>
      <c r="P63" s="472"/>
    </row>
    <row r="64" spans="2:16"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ht="15">
      <c r="B66" s="148" t="s">
        <v>211</v>
      </c>
      <c r="C66" s="146">
        <v>31</v>
      </c>
      <c r="D66" s="8">
        <v>28</v>
      </c>
      <c r="E66" s="8">
        <v>31</v>
      </c>
      <c r="F66" s="8">
        <v>15</v>
      </c>
      <c r="G66" s="8">
        <v>11</v>
      </c>
      <c r="H66" s="8">
        <v>5</v>
      </c>
      <c r="I66" s="168">
        <f>SUM(C66:G66)</f>
        <v>116</v>
      </c>
      <c r="J66" s="8">
        <v>10</v>
      </c>
      <c r="K66" s="8">
        <v>26</v>
      </c>
      <c r="L66" s="8">
        <v>30</v>
      </c>
      <c r="M66" s="8">
        <v>31</v>
      </c>
      <c r="N66" s="168">
        <f>SUM(J66:M66)</f>
        <v>97</v>
      </c>
      <c r="O66" s="167">
        <f>SUM(C66:H66,J66:M66)</f>
        <v>218</v>
      </c>
      <c r="P66" s="169">
        <f>I66+N66</f>
        <v>213</v>
      </c>
    </row>
    <row r="67" spans="2:16" ht="19.5">
      <c r="B67" s="149" t="s">
        <v>485</v>
      </c>
      <c r="C67" s="147">
        <v>1.2</v>
      </c>
      <c r="D67" s="10">
        <v>0.8</v>
      </c>
      <c r="E67" s="10">
        <v>1.8</v>
      </c>
      <c r="F67" s="10">
        <v>5.5</v>
      </c>
      <c r="G67" s="10">
        <v>12.1</v>
      </c>
      <c r="H67" s="10">
        <v>13</v>
      </c>
      <c r="I67" s="153">
        <f>(C66*C67+D66*D67+E66*E67+F66*F67+G66*G67)/I66</f>
        <v>2.853448275862069</v>
      </c>
      <c r="J67" s="10">
        <v>10.199999999999999</v>
      </c>
      <c r="K67" s="95">
        <v>9.1</v>
      </c>
      <c r="L67" s="95">
        <v>5.9</v>
      </c>
      <c r="M67" s="95">
        <v>2.4</v>
      </c>
      <c r="N67" s="153">
        <f>(J66*J67+K66*K67+L66*L67+M66*M67)/N66</f>
        <v>6.0824742268041234</v>
      </c>
      <c r="O67" s="154">
        <f>(C67*C66+D67*D66+E67*E66+F67*F66+G67*G66+H67*H66+J67*J66+K67*K66+L67*L66+M67*M66)/O66</f>
        <v>4.522935779816514</v>
      </c>
      <c r="P67" s="161">
        <f>(I67*I66+N67*N66)/P66</f>
        <v>4.323943661971831</v>
      </c>
    </row>
    <row r="68" spans="2:16" ht="19.5">
      <c r="B68" s="149" t="s">
        <v>212</v>
      </c>
      <c r="C68" s="13">
        <v>366</v>
      </c>
      <c r="D68" s="12">
        <f>D66*(13-D67)</f>
        <v>341.59999999999997</v>
      </c>
      <c r="E68" s="12">
        <f>E66*(13-E67)</f>
        <v>347.2</v>
      </c>
      <c r="F68" s="12">
        <v>113</v>
      </c>
      <c r="G68" s="12">
        <v>10</v>
      </c>
      <c r="H68" s="12">
        <v>1</v>
      </c>
      <c r="I68" s="155">
        <f>SUM(C68:G68)</f>
        <v>1177.8</v>
      </c>
      <c r="J68" s="12">
        <v>28</v>
      </c>
      <c r="K68" s="12">
        <v>100</v>
      </c>
      <c r="L68" s="12">
        <v>213</v>
      </c>
      <c r="M68" s="12">
        <v>329</v>
      </c>
      <c r="N68" s="155">
        <f>SUM(J68:M68)</f>
        <v>670</v>
      </c>
      <c r="O68" s="156">
        <f>O66*(13-O67)</f>
        <v>1848</v>
      </c>
      <c r="P68" s="162">
        <f>P66*(13-P67)</f>
        <v>1847.9999999999998</v>
      </c>
    </row>
    <row r="69" spans="2:16" ht="19.5">
      <c r="B69" s="149" t="s">
        <v>213</v>
      </c>
      <c r="C69" s="13">
        <v>490</v>
      </c>
      <c r="D69" s="12">
        <f>D66*(17-D67)</f>
        <v>453.59999999999997</v>
      </c>
      <c r="E69" s="12">
        <f>E66*(17-E67)</f>
        <v>471.2</v>
      </c>
      <c r="F69" s="12">
        <v>173</v>
      </c>
      <c r="G69" s="12">
        <f>G66*(17-G67)</f>
        <v>53.900000000000006</v>
      </c>
      <c r="H69" s="12">
        <v>21</v>
      </c>
      <c r="I69" s="155">
        <f>SUM(C69:G69)</f>
        <v>1641.7</v>
      </c>
      <c r="J69" s="12">
        <v>68</v>
      </c>
      <c r="K69" s="12">
        <v>204</v>
      </c>
      <c r="L69" s="12">
        <v>333</v>
      </c>
      <c r="M69" s="12">
        <v>453</v>
      </c>
      <c r="N69" s="155">
        <f>SUM(J69:M69)</f>
        <v>1058</v>
      </c>
      <c r="O69" s="156">
        <f>O66*(17-O67)</f>
        <v>2720</v>
      </c>
      <c r="P69" s="162">
        <f>P66*(17-P67)</f>
        <v>2700</v>
      </c>
    </row>
    <row r="70" spans="2:16" ht="19.5">
      <c r="B70" s="149" t="s">
        <v>214</v>
      </c>
      <c r="C70" s="17">
        <f>C66*(18-C67)</f>
        <v>520.80000000000007</v>
      </c>
      <c r="D70" s="16">
        <f>D66*(18-D67)</f>
        <v>481.59999999999997</v>
      </c>
      <c r="E70" s="16">
        <f>E66*(18-E67)</f>
        <v>502.2</v>
      </c>
      <c r="F70" s="16">
        <v>188</v>
      </c>
      <c r="G70" s="16">
        <f>G66*(18-G67)</f>
        <v>64.900000000000006</v>
      </c>
      <c r="H70" s="16">
        <v>26</v>
      </c>
      <c r="I70" s="155">
        <f>SUM(C70:G70)</f>
        <v>1757.5000000000002</v>
      </c>
      <c r="J70" s="16">
        <v>78</v>
      </c>
      <c r="K70" s="16">
        <v>230</v>
      </c>
      <c r="L70" s="16">
        <v>363</v>
      </c>
      <c r="M70" s="16">
        <v>484</v>
      </c>
      <c r="N70" s="155">
        <f>SUM(J70:M70)</f>
        <v>1155</v>
      </c>
      <c r="O70" s="157">
        <f>O66*(18-O67)</f>
        <v>2938</v>
      </c>
      <c r="P70" s="163">
        <f>P66*(18-P67)</f>
        <v>2913</v>
      </c>
    </row>
    <row r="71" spans="2:16" ht="20.25" thickBot="1">
      <c r="B71" s="347" t="s">
        <v>215</v>
      </c>
      <c r="C71" s="21">
        <f>C66*(19-C67)</f>
        <v>551.80000000000007</v>
      </c>
      <c r="D71" s="20">
        <f>D66*(19-D67)</f>
        <v>509.59999999999997</v>
      </c>
      <c r="E71" s="20">
        <f>E66*(19-E67)</f>
        <v>533.19999999999993</v>
      </c>
      <c r="F71" s="20">
        <v>203</v>
      </c>
      <c r="G71" s="20">
        <f>G66*(19-G67)</f>
        <v>75.900000000000006</v>
      </c>
      <c r="H71" s="20">
        <v>31</v>
      </c>
      <c r="I71" s="164">
        <f>SUM(C71:G71)</f>
        <v>1873.5</v>
      </c>
      <c r="J71" s="20">
        <v>88</v>
      </c>
      <c r="K71" s="20">
        <v>256</v>
      </c>
      <c r="L71" s="20">
        <v>393</v>
      </c>
      <c r="M71" s="20">
        <v>515</v>
      </c>
      <c r="N71" s="164">
        <f>SUM(J71:M71)</f>
        <v>1252</v>
      </c>
      <c r="O71" s="165">
        <f>O66*(19-O67)</f>
        <v>3156</v>
      </c>
      <c r="P71" s="166">
        <f>P66*(19-P67)</f>
        <v>3126</v>
      </c>
    </row>
    <row r="72" spans="2:16" ht="15.75" thickBot="1">
      <c r="B72" s="4"/>
      <c r="C72" s="4"/>
      <c r="D72" s="4"/>
      <c r="E72" s="4"/>
      <c r="F72" s="4"/>
      <c r="G72" s="4"/>
      <c r="H72" s="4"/>
      <c r="I72" s="4"/>
      <c r="J72" s="4"/>
      <c r="K72" s="4"/>
      <c r="L72" s="4"/>
      <c r="M72" s="4"/>
      <c r="N72" s="4"/>
      <c r="O72" s="4"/>
      <c r="P72" s="4"/>
    </row>
    <row r="73" spans="2:16" ht="24" thickBot="1">
      <c r="B73" s="473" t="s">
        <v>183</v>
      </c>
      <c r="C73" s="474"/>
      <c r="D73" s="474"/>
      <c r="E73" s="474"/>
      <c r="F73" s="474"/>
      <c r="G73" s="474"/>
      <c r="H73" s="474"/>
      <c r="I73" s="474"/>
      <c r="J73" s="474"/>
      <c r="K73" s="474"/>
      <c r="L73" s="470" t="s">
        <v>231</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ht="15">
      <c r="B76" s="148" t="s">
        <v>211</v>
      </c>
      <c r="C76" s="146">
        <v>31</v>
      </c>
      <c r="D76" s="8">
        <v>28</v>
      </c>
      <c r="E76" s="8">
        <v>31</v>
      </c>
      <c r="F76" s="8">
        <v>20</v>
      </c>
      <c r="G76" s="8">
        <v>10</v>
      </c>
      <c r="H76" s="8">
        <v>0</v>
      </c>
      <c r="I76" s="168">
        <f>SUM(C76:G76)</f>
        <v>120</v>
      </c>
      <c r="J76" s="8">
        <v>8</v>
      </c>
      <c r="K76" s="8">
        <v>19</v>
      </c>
      <c r="L76" s="8">
        <v>30</v>
      </c>
      <c r="M76" s="8">
        <v>31</v>
      </c>
      <c r="N76" s="168">
        <f>SUM(J76:M76)</f>
        <v>88</v>
      </c>
      <c r="O76" s="167">
        <f>SUM(C76:H76,J76:M76)</f>
        <v>208</v>
      </c>
      <c r="P76" s="169">
        <f>I76+N76</f>
        <v>208</v>
      </c>
    </row>
    <row r="77" spans="2:16" ht="19.5">
      <c r="B77" s="149" t="s">
        <v>485</v>
      </c>
      <c r="C77" s="147">
        <v>1.7</v>
      </c>
      <c r="D77" s="10">
        <v>3.3</v>
      </c>
      <c r="E77" s="10">
        <v>7.9</v>
      </c>
      <c r="F77" s="10">
        <v>9.6999999999999993</v>
      </c>
      <c r="G77" s="10">
        <v>11.5</v>
      </c>
      <c r="H77" s="10">
        <v>0</v>
      </c>
      <c r="I77" s="153">
        <f>(C76*C77+D76*D77+E76*E77+F76*F77+G76*G77)/I76</f>
        <v>5.8250000000000002</v>
      </c>
      <c r="J77" s="10">
        <v>15.023333333333332</v>
      </c>
      <c r="K77" s="95">
        <v>11.074193548387097</v>
      </c>
      <c r="L77" s="95">
        <v>6.8133333333333326</v>
      </c>
      <c r="M77" s="95">
        <v>2.2451612903225815</v>
      </c>
      <c r="N77" s="153">
        <f>(J76*J77+K76*K77+L76*L77+M76*M77)/N76</f>
        <v>6.8704130009775177</v>
      </c>
      <c r="O77" s="154">
        <f>(C77*C76+D77*D76+E77*E76+F77*F76+G77*G76+H77*H76+J77*J76+K77*K76+L77*L76+M77*M76)/O76</f>
        <v>6.26729011579818</v>
      </c>
      <c r="P77" s="161">
        <f>(I77*I76+N77*N76)/P76</f>
        <v>6.26729011579818</v>
      </c>
    </row>
    <row r="78" spans="2:16" ht="19.5">
      <c r="B78" s="149" t="s">
        <v>212</v>
      </c>
      <c r="C78" s="13">
        <v>350</v>
      </c>
      <c r="D78" s="12">
        <v>272</v>
      </c>
      <c r="E78" s="12">
        <v>158</v>
      </c>
      <c r="F78" s="12">
        <v>67</v>
      </c>
      <c r="G78" s="12">
        <v>16</v>
      </c>
      <c r="H78" s="12">
        <v>0</v>
      </c>
      <c r="I78" s="155">
        <f>SUM(C78:G78)</f>
        <v>863</v>
      </c>
      <c r="J78" s="12">
        <f>J76*(13-J77)</f>
        <v>-16.186666666666653</v>
      </c>
      <c r="K78" s="12">
        <f>K76*(13-K77)</f>
        <v>36.590322580645164</v>
      </c>
      <c r="L78" s="12">
        <f>L76*(13-L77)</f>
        <v>185.60000000000002</v>
      </c>
      <c r="M78" s="12">
        <f>M76*(13-M77)</f>
        <v>333.4</v>
      </c>
      <c r="N78" s="155">
        <f>SUM(J78:M78)</f>
        <v>539.40365591397858</v>
      </c>
      <c r="O78" s="156">
        <f>O76*(13-O77)</f>
        <v>1400.4036559139786</v>
      </c>
      <c r="P78" s="162">
        <f>P76*(13-P77)</f>
        <v>1400.4036559139786</v>
      </c>
    </row>
    <row r="79" spans="2:16" ht="19.5">
      <c r="B79" s="149" t="s">
        <v>213</v>
      </c>
      <c r="C79" s="13">
        <v>474</v>
      </c>
      <c r="D79" s="12">
        <v>384</v>
      </c>
      <c r="E79" s="12">
        <v>282</v>
      </c>
      <c r="F79" s="12">
        <v>147</v>
      </c>
      <c r="G79" s="12">
        <v>56</v>
      </c>
      <c r="H79" s="12">
        <f>H76*(17-H77)</f>
        <v>0</v>
      </c>
      <c r="I79" s="155">
        <f>SUM(C79:G79)</f>
        <v>1343</v>
      </c>
      <c r="J79" s="12">
        <f>J76*(17-J77)</f>
        <v>15.813333333333347</v>
      </c>
      <c r="K79" s="12">
        <f>K76*(17-K77)</f>
        <v>112.59032258064516</v>
      </c>
      <c r="L79" s="12">
        <f>L76*(17-L77)</f>
        <v>305.60000000000002</v>
      </c>
      <c r="M79" s="12">
        <f>M76*(17-M77)</f>
        <v>457.4</v>
      </c>
      <c r="N79" s="155">
        <f>SUM(J79:M79)</f>
        <v>891.40365591397858</v>
      </c>
      <c r="O79" s="156">
        <f>O76*(17-O77)</f>
        <v>2232.4036559139786</v>
      </c>
      <c r="P79" s="162">
        <f>P76*(17-P77)</f>
        <v>2232.4036559139786</v>
      </c>
    </row>
    <row r="80" spans="2:16" ht="19.5">
      <c r="B80" s="149" t="s">
        <v>214</v>
      </c>
      <c r="C80" s="17">
        <v>505</v>
      </c>
      <c r="D80" s="16">
        <v>412</v>
      </c>
      <c r="E80" s="16">
        <v>313</v>
      </c>
      <c r="F80" s="16">
        <v>167</v>
      </c>
      <c r="G80" s="16">
        <v>66</v>
      </c>
      <c r="H80" s="16">
        <f>H76*(18-H77)</f>
        <v>0</v>
      </c>
      <c r="I80" s="155">
        <f>SUM(C80:G80)</f>
        <v>1463</v>
      </c>
      <c r="J80" s="16">
        <f>J76*(18-J77)</f>
        <v>23.813333333333347</v>
      </c>
      <c r="K80" s="16">
        <f>K76*(18-K77)</f>
        <v>131.59032258064516</v>
      </c>
      <c r="L80" s="16">
        <f>L76*(18-L77)</f>
        <v>335.6</v>
      </c>
      <c r="M80" s="16">
        <f>M76*(18-M77)</f>
        <v>488.4</v>
      </c>
      <c r="N80" s="155">
        <f>SUM(J80:M80)</f>
        <v>979.40365591397858</v>
      </c>
      <c r="O80" s="157">
        <f>O76*(18-O77)</f>
        <v>2440.4036559139786</v>
      </c>
      <c r="P80" s="163">
        <f>P76*(18-P77)</f>
        <v>2440.4036559139786</v>
      </c>
    </row>
    <row r="81" spans="2:16" ht="20.25" thickBot="1">
      <c r="B81" s="347" t="s">
        <v>215</v>
      </c>
      <c r="C81" s="21">
        <v>536</v>
      </c>
      <c r="D81" s="20">
        <v>440</v>
      </c>
      <c r="E81" s="20">
        <v>344</v>
      </c>
      <c r="F81" s="20">
        <v>187</v>
      </c>
      <c r="G81" s="20">
        <f>G76*(19-G77)</f>
        <v>75</v>
      </c>
      <c r="H81" s="20">
        <f>H76*(19-H77)</f>
        <v>0</v>
      </c>
      <c r="I81" s="164">
        <f>SUM(C81:G81)</f>
        <v>1582</v>
      </c>
      <c r="J81" s="20">
        <f>J76*(19-J77)</f>
        <v>31.813333333333347</v>
      </c>
      <c r="K81" s="20">
        <f>K76*(19-K77)</f>
        <v>150.59032258064516</v>
      </c>
      <c r="L81" s="20">
        <f>L76*(19-L77)</f>
        <v>365.6</v>
      </c>
      <c r="M81" s="20">
        <f>M76*(19-M77)</f>
        <v>519.4</v>
      </c>
      <c r="N81" s="164">
        <f>SUM(J81:M81)</f>
        <v>1067.4036559139786</v>
      </c>
      <c r="O81" s="165">
        <f>O76*(19-O77)</f>
        <v>2648.4036559139786</v>
      </c>
      <c r="P81" s="166">
        <f>P76*(19-P77)</f>
        <v>2648.4036559139786</v>
      </c>
    </row>
    <row r="82" spans="2:16" ht="15.75" thickBot="1">
      <c r="B82" s="24"/>
      <c r="C82" s="25"/>
      <c r="D82" s="25"/>
      <c r="E82" s="25"/>
      <c r="F82" s="25"/>
      <c r="G82" s="25"/>
      <c r="H82" s="25"/>
      <c r="I82" s="26"/>
      <c r="J82" s="25"/>
      <c r="K82" s="25"/>
      <c r="L82" s="25"/>
      <c r="M82" s="25"/>
      <c r="N82" s="26"/>
      <c r="O82" s="27"/>
      <c r="P82" s="27"/>
    </row>
    <row r="83" spans="2:16" ht="24" thickBot="1">
      <c r="B83" s="473" t="s">
        <v>184</v>
      </c>
      <c r="C83" s="474"/>
      <c r="D83" s="474"/>
      <c r="E83" s="474"/>
      <c r="F83" s="474"/>
      <c r="G83" s="474"/>
      <c r="H83" s="474"/>
      <c r="I83" s="474"/>
      <c r="J83" s="474"/>
      <c r="K83" s="474"/>
      <c r="L83" s="470" t="s">
        <v>145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ht="15">
      <c r="B86" s="148" t="s">
        <v>211</v>
      </c>
      <c r="C86" s="146">
        <v>31</v>
      </c>
      <c r="D86" s="8">
        <v>31</v>
      </c>
      <c r="E86" s="8">
        <v>31</v>
      </c>
      <c r="F86" s="8">
        <v>22</v>
      </c>
      <c r="G86" s="8">
        <v>11</v>
      </c>
      <c r="H86" s="8">
        <v>2</v>
      </c>
      <c r="I86" s="168">
        <f>SUM(C86:G86)</f>
        <v>126</v>
      </c>
      <c r="J86" s="8"/>
      <c r="K86" s="8"/>
      <c r="L86" s="8"/>
      <c r="M86" s="8"/>
      <c r="N86" s="168">
        <f>SUM(J86:M86)</f>
        <v>0</v>
      </c>
      <c r="O86" s="167">
        <f>SUM(C86:H86,J86:M86)</f>
        <v>128</v>
      </c>
      <c r="P86" s="169">
        <f>I86+N86</f>
        <v>126</v>
      </c>
    </row>
    <row r="87" spans="2:16" ht="19.5">
      <c r="B87" s="149" t="s">
        <v>485</v>
      </c>
      <c r="C87" s="147">
        <v>1.9741935483870972</v>
      </c>
      <c r="D87" s="10">
        <v>1.4750000000000001</v>
      </c>
      <c r="E87" s="10">
        <v>5.5741935483870959</v>
      </c>
      <c r="F87" s="10">
        <v>9.8433333333333319</v>
      </c>
      <c r="G87" s="10">
        <v>14.125806451612906</v>
      </c>
      <c r="H87" s="10">
        <v>18.68333333333333</v>
      </c>
      <c r="I87" s="153">
        <f>(C86*C87+D86*D87+E86*E87+F86*F87+G86*G87)/I86</f>
        <v>5.1719222563577398</v>
      </c>
      <c r="J87" s="10"/>
      <c r="K87" s="95"/>
      <c r="L87" s="95"/>
      <c r="M87" s="95"/>
      <c r="N87" s="153"/>
      <c r="O87" s="154">
        <f>(C87*C86+D87*D86+E87*E86+F87*F86+G87*G86+H87*H86+J87*J86+K87*K86+L87*L86+M87*M86)/O86</f>
        <v>5.3830380544354837</v>
      </c>
      <c r="P87" s="161">
        <f>(I87*I86+N87*N86)/P86</f>
        <v>5.1719222563577398</v>
      </c>
    </row>
    <row r="88" spans="2:16" ht="19.5">
      <c r="B88" s="149" t="s">
        <v>212</v>
      </c>
      <c r="C88" s="13">
        <f t="shared" ref="C88:H88" si="4">C86*(13-C87)</f>
        <v>341.8</v>
      </c>
      <c r="D88" s="12">
        <f t="shared" si="4"/>
        <v>357.27500000000003</v>
      </c>
      <c r="E88" s="12">
        <f t="shared" si="4"/>
        <v>230.20000000000002</v>
      </c>
      <c r="F88" s="12">
        <f t="shared" si="4"/>
        <v>69.446666666666701</v>
      </c>
      <c r="G88" s="12">
        <f t="shared" si="4"/>
        <v>-12.383870967741966</v>
      </c>
      <c r="H88" s="12">
        <f t="shared" si="4"/>
        <v>-11.36666666666666</v>
      </c>
      <c r="I88" s="155">
        <f>SUM(C88:G88)</f>
        <v>986.33779569892488</v>
      </c>
      <c r="J88" s="12">
        <f>J86*(13-J87)</f>
        <v>0</v>
      </c>
      <c r="K88" s="12">
        <f>K86*(13-K87)</f>
        <v>0</v>
      </c>
      <c r="L88" s="12">
        <f>L86*(13-L87)</f>
        <v>0</v>
      </c>
      <c r="M88" s="12">
        <f>M86*(13-M87)</f>
        <v>0</v>
      </c>
      <c r="N88" s="155">
        <f>SUM(J88:M88)</f>
        <v>0</v>
      </c>
      <c r="O88" s="156">
        <f>O86*(13-O87)</f>
        <v>974.97112903225809</v>
      </c>
      <c r="P88" s="162">
        <f>P86*(13-P87)</f>
        <v>986.33779569892477</v>
      </c>
    </row>
    <row r="89" spans="2:16" ht="19.5">
      <c r="B89" s="149" t="s">
        <v>213</v>
      </c>
      <c r="C89" s="13">
        <f t="shared" ref="C89:H89" si="5">C86*(17-C87)</f>
        <v>465.8</v>
      </c>
      <c r="D89" s="12">
        <f t="shared" si="5"/>
        <v>481.27500000000003</v>
      </c>
      <c r="E89" s="12">
        <f t="shared" si="5"/>
        <v>354.2</v>
      </c>
      <c r="F89" s="12">
        <f t="shared" si="5"/>
        <v>157.44666666666669</v>
      </c>
      <c r="G89" s="12">
        <f t="shared" si="5"/>
        <v>31.616129032258034</v>
      </c>
      <c r="H89" s="12">
        <f t="shared" si="5"/>
        <v>-3.36666666666666</v>
      </c>
      <c r="I89" s="155">
        <f>SUM(C89:G89)</f>
        <v>1490.3377956989248</v>
      </c>
      <c r="J89" s="12">
        <f>J86*(17-J87)</f>
        <v>0</v>
      </c>
      <c r="K89" s="12">
        <f>K86*(17-K87)</f>
        <v>0</v>
      </c>
      <c r="L89" s="12">
        <f>L86*(17-L87)</f>
        <v>0</v>
      </c>
      <c r="M89" s="12">
        <f>M86*(17-M87)</f>
        <v>0</v>
      </c>
      <c r="N89" s="155">
        <f>SUM(J89:M89)</f>
        <v>0</v>
      </c>
      <c r="O89" s="156">
        <f>O86*(17-O87)</f>
        <v>1486.971129032258</v>
      </c>
      <c r="P89" s="162">
        <f>P86*(17-P87)</f>
        <v>1490.337795698925</v>
      </c>
    </row>
    <row r="90" spans="2:16" ht="19.5">
      <c r="B90" s="149" t="s">
        <v>214</v>
      </c>
      <c r="C90" s="17">
        <f t="shared" ref="C90:H90" si="6">C86*(18-C87)</f>
        <v>496.79999999999995</v>
      </c>
      <c r="D90" s="16">
        <f t="shared" si="6"/>
        <v>512.27499999999998</v>
      </c>
      <c r="E90" s="16">
        <f t="shared" si="6"/>
        <v>385.2</v>
      </c>
      <c r="F90" s="16">
        <f t="shared" si="6"/>
        <v>179.44666666666669</v>
      </c>
      <c r="G90" s="16">
        <f t="shared" si="6"/>
        <v>42.61612903225803</v>
      </c>
      <c r="H90" s="16">
        <f t="shared" si="6"/>
        <v>-1.36666666666666</v>
      </c>
      <c r="I90" s="155">
        <f>SUM(C90:G90)</f>
        <v>1616.3377956989245</v>
      </c>
      <c r="J90" s="16">
        <f>J86*(18-J87)</f>
        <v>0</v>
      </c>
      <c r="K90" s="16">
        <f>K86*(18-K87)</f>
        <v>0</v>
      </c>
      <c r="L90" s="16">
        <f>L86*(18-L87)</f>
        <v>0</v>
      </c>
      <c r="M90" s="16">
        <f>M86*(18-M87)</f>
        <v>0</v>
      </c>
      <c r="N90" s="155">
        <f>SUM(J90:M90)</f>
        <v>0</v>
      </c>
      <c r="O90" s="157">
        <f>O86*(18-O87)</f>
        <v>1614.971129032258</v>
      </c>
      <c r="P90" s="163">
        <f>P86*(18-P87)</f>
        <v>1616.337795698925</v>
      </c>
    </row>
    <row r="91" spans="2:16" ht="20.25" thickBot="1">
      <c r="B91" s="347" t="s">
        <v>215</v>
      </c>
      <c r="C91" s="21">
        <f t="shared" ref="C91:H91" si="7">C86*(19-C87)</f>
        <v>527.79999999999995</v>
      </c>
      <c r="D91" s="20">
        <f t="shared" si="7"/>
        <v>543.27499999999998</v>
      </c>
      <c r="E91" s="20">
        <f t="shared" si="7"/>
        <v>416.2</v>
      </c>
      <c r="F91" s="20">
        <f t="shared" si="7"/>
        <v>201.44666666666669</v>
      </c>
      <c r="G91" s="20">
        <f t="shared" si="7"/>
        <v>53.61612903225803</v>
      </c>
      <c r="H91" s="20">
        <f t="shared" si="7"/>
        <v>0.63333333333333997</v>
      </c>
      <c r="I91" s="164">
        <f>SUM(C91:G91)</f>
        <v>1742.3377956989245</v>
      </c>
      <c r="J91" s="20">
        <f>J86*(19-J87)</f>
        <v>0</v>
      </c>
      <c r="K91" s="20">
        <f>K86*(19-K87)</f>
        <v>0</v>
      </c>
      <c r="L91" s="20">
        <f>L86*(19-L87)</f>
        <v>0</v>
      </c>
      <c r="M91" s="20">
        <f>M86*(19-M87)</f>
        <v>0</v>
      </c>
      <c r="N91" s="164">
        <f>SUM(J91:M91)</f>
        <v>0</v>
      </c>
      <c r="O91" s="165">
        <f>O86*(19-O87)</f>
        <v>1742.971129032258</v>
      </c>
      <c r="P91" s="166">
        <f>P86*(19-P87)</f>
        <v>1742.337795698925</v>
      </c>
    </row>
    <row r="92" spans="2:16" ht="15.75" thickBot="1">
      <c r="B92" s="4"/>
      <c r="C92" s="4"/>
      <c r="D92" s="4"/>
      <c r="E92" s="4"/>
      <c r="F92" s="4"/>
      <c r="G92" s="4"/>
      <c r="H92" s="4"/>
      <c r="I92" s="4"/>
      <c r="J92" s="4"/>
      <c r="K92" s="4"/>
      <c r="L92" s="4"/>
      <c r="M92" s="4"/>
      <c r="N92" s="4"/>
      <c r="O92" s="4"/>
      <c r="P92" s="4"/>
    </row>
    <row r="93" spans="2:16" ht="24" thickBot="1">
      <c r="B93" s="473" t="s">
        <v>185</v>
      </c>
      <c r="C93" s="474"/>
      <c r="D93" s="474"/>
      <c r="E93" s="474"/>
      <c r="F93" s="474"/>
      <c r="G93" s="474"/>
      <c r="H93" s="474"/>
      <c r="I93" s="474"/>
      <c r="J93" s="474"/>
      <c r="K93" s="474"/>
      <c r="L93" s="468" t="s">
        <v>233</v>
      </c>
      <c r="M93" s="468"/>
      <c r="N93" s="468"/>
      <c r="O93" s="468"/>
      <c r="P93" s="469"/>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30.75" thickBot="1">
      <c r="B95" s="466"/>
      <c r="C95" s="462"/>
      <c r="D95" s="462"/>
      <c r="E95" s="462"/>
      <c r="F95" s="462"/>
      <c r="G95" s="462"/>
      <c r="H95" s="462"/>
      <c r="I95" s="462"/>
      <c r="J95" s="462"/>
      <c r="K95" s="462"/>
      <c r="L95" s="462"/>
      <c r="M95" s="462"/>
      <c r="N95" s="462"/>
      <c r="O95" s="145" t="s">
        <v>234</v>
      </c>
      <c r="P95" s="30" t="s">
        <v>235</v>
      </c>
    </row>
    <row r="96" spans="2:16" ht="15">
      <c r="B96" s="148" t="s">
        <v>211</v>
      </c>
      <c r="C96" s="146">
        <v>31</v>
      </c>
      <c r="D96" s="8">
        <v>28</v>
      </c>
      <c r="E96" s="8">
        <v>31</v>
      </c>
      <c r="F96" s="8">
        <v>30</v>
      </c>
      <c r="G96" s="8">
        <v>5</v>
      </c>
      <c r="H96" s="8">
        <v>0</v>
      </c>
      <c r="I96" s="168">
        <f>SUM(C96:H96)</f>
        <v>125</v>
      </c>
      <c r="J96" s="8">
        <v>5</v>
      </c>
      <c r="K96" s="8">
        <v>26</v>
      </c>
      <c r="L96" s="8">
        <v>30</v>
      </c>
      <c r="M96" s="8">
        <v>31</v>
      </c>
      <c r="N96" s="168">
        <f>SUM(J96:M96)</f>
        <v>92</v>
      </c>
      <c r="O96" s="167">
        <f>SUM(C96:H96,J96:M96)</f>
        <v>217</v>
      </c>
      <c r="P96" s="169">
        <f>I96+N96</f>
        <v>217</v>
      </c>
    </row>
    <row r="97" spans="2:16" ht="19.5">
      <c r="B97" s="149" t="s">
        <v>485</v>
      </c>
      <c r="C97" s="147">
        <v>-1.9</v>
      </c>
      <c r="D97" s="10">
        <v>-0.5</v>
      </c>
      <c r="E97" s="10">
        <v>3.8</v>
      </c>
      <c r="F97" s="10">
        <v>9.5</v>
      </c>
      <c r="G97" s="10">
        <v>12.6</v>
      </c>
      <c r="H97" s="10">
        <v>0</v>
      </c>
      <c r="I97" s="153">
        <f>(C96*C97+D96*D97+E96*E97+F96*F97+G96*G97)/I96</f>
        <v>3.1431999999999998</v>
      </c>
      <c r="J97" s="10">
        <v>12.9</v>
      </c>
      <c r="K97" s="95">
        <v>9.4</v>
      </c>
      <c r="L97" s="95">
        <v>4.3</v>
      </c>
      <c r="M97" s="95">
        <v>0.4</v>
      </c>
      <c r="N97" s="153">
        <f>(J96*J97+K96*K97+L96*L97+M96*M97)/N96</f>
        <v>4.8945652173913041</v>
      </c>
      <c r="O97" s="154">
        <f>(C97*C96+D97*D96+E97*E96+F97*F96+G97*G96+H97*H96+J97*J96+K97*K96+L97*L96+M97*M96)/O96</f>
        <v>3.8857142857142852</v>
      </c>
      <c r="P97" s="161">
        <f>(I97*I96+N97*N96)/P96</f>
        <v>3.8857142857142852</v>
      </c>
    </row>
    <row r="98" spans="2:16" ht="19.5">
      <c r="B98" s="149" t="s">
        <v>212</v>
      </c>
      <c r="C98" s="13">
        <f t="shared" ref="C98:H98" si="8">C96*(13-C97)</f>
        <v>461.90000000000003</v>
      </c>
      <c r="D98" s="12">
        <f t="shared" si="8"/>
        <v>378</v>
      </c>
      <c r="E98" s="12">
        <f t="shared" si="8"/>
        <v>285.2</v>
      </c>
      <c r="F98" s="12">
        <f t="shared" si="8"/>
        <v>105</v>
      </c>
      <c r="G98" s="12">
        <f t="shared" si="8"/>
        <v>2.0000000000000018</v>
      </c>
      <c r="H98" s="12">
        <f t="shared" si="8"/>
        <v>0</v>
      </c>
      <c r="I98" s="155">
        <f>SUM(C98:G98)</f>
        <v>1232.1000000000001</v>
      </c>
      <c r="J98" s="12">
        <f>J96*(13-J97)</f>
        <v>0.49999999999999822</v>
      </c>
      <c r="K98" s="12">
        <f>K96*(13-K97)</f>
        <v>93.6</v>
      </c>
      <c r="L98" s="12">
        <f>L96*(13-L97)</f>
        <v>261</v>
      </c>
      <c r="M98" s="12">
        <f>M96*(13-M97)</f>
        <v>390.59999999999997</v>
      </c>
      <c r="N98" s="155">
        <f>SUM(J98:M98)</f>
        <v>745.7</v>
      </c>
      <c r="O98" s="156">
        <f>O96*(13-O97)</f>
        <v>1977.8</v>
      </c>
      <c r="P98" s="162">
        <f>P96*(13-P97)</f>
        <v>1977.8</v>
      </c>
    </row>
    <row r="99" spans="2:16" ht="19.5">
      <c r="B99" s="149" t="s">
        <v>213</v>
      </c>
      <c r="C99" s="13">
        <f t="shared" ref="C99:H99" si="9">C96*(17-C97)</f>
        <v>585.9</v>
      </c>
      <c r="D99" s="12">
        <f t="shared" si="9"/>
        <v>490</v>
      </c>
      <c r="E99" s="12">
        <f t="shared" si="9"/>
        <v>409.2</v>
      </c>
      <c r="F99" s="12">
        <f t="shared" si="9"/>
        <v>225</v>
      </c>
      <c r="G99" s="12">
        <f t="shared" si="9"/>
        <v>22</v>
      </c>
      <c r="H99" s="12">
        <f t="shared" si="9"/>
        <v>0</v>
      </c>
      <c r="I99" s="155">
        <f>SUM(C99:G99)</f>
        <v>1732.1000000000001</v>
      </c>
      <c r="J99" s="12">
        <f>J96*(17-J97)</f>
        <v>20.5</v>
      </c>
      <c r="K99" s="12">
        <f>K96*(17-K97)</f>
        <v>197.6</v>
      </c>
      <c r="L99" s="12">
        <f>L96*(17-L97)</f>
        <v>381</v>
      </c>
      <c r="M99" s="12">
        <f>M96*(17-M97)</f>
        <v>514.6</v>
      </c>
      <c r="N99" s="155">
        <f>SUM(J99:M99)</f>
        <v>1113.7</v>
      </c>
      <c r="O99" s="156">
        <f>O96*(17-O97)</f>
        <v>2845.7999999999997</v>
      </c>
      <c r="P99" s="162">
        <f>P96*(17-P97)</f>
        <v>2845.7999999999997</v>
      </c>
    </row>
    <row r="100" spans="2:16" ht="19.5">
      <c r="B100" s="149" t="s">
        <v>214</v>
      </c>
      <c r="C100" s="17">
        <f t="shared" ref="C100:H100" si="10">C96*(18-C97)</f>
        <v>616.9</v>
      </c>
      <c r="D100" s="16">
        <f t="shared" si="10"/>
        <v>518</v>
      </c>
      <c r="E100" s="16">
        <f t="shared" si="10"/>
        <v>440.2</v>
      </c>
      <c r="F100" s="16">
        <f t="shared" si="10"/>
        <v>255</v>
      </c>
      <c r="G100" s="16">
        <f t="shared" si="10"/>
        <v>27</v>
      </c>
      <c r="H100" s="16">
        <f t="shared" si="10"/>
        <v>0</v>
      </c>
      <c r="I100" s="155">
        <f>SUM(C100:G100)</f>
        <v>1857.1000000000001</v>
      </c>
      <c r="J100" s="16">
        <f>J96*(18-J97)</f>
        <v>25.5</v>
      </c>
      <c r="K100" s="16">
        <f>K96*(18-K97)</f>
        <v>223.6</v>
      </c>
      <c r="L100" s="16">
        <f>L96*(18-L97)</f>
        <v>411</v>
      </c>
      <c r="M100" s="16">
        <f>M96*(18-M97)</f>
        <v>545.6</v>
      </c>
      <c r="N100" s="155">
        <f>SUM(J100:M100)</f>
        <v>1205.7</v>
      </c>
      <c r="O100" s="157">
        <f>O96*(18-O97)</f>
        <v>3062.7999999999997</v>
      </c>
      <c r="P100" s="163">
        <f>P96*(18-P97)</f>
        <v>3062.7999999999997</v>
      </c>
    </row>
    <row r="101" spans="2:16" ht="20.25" thickBot="1">
      <c r="B101" s="347" t="s">
        <v>215</v>
      </c>
      <c r="C101" s="21">
        <f t="shared" ref="C101:H101" si="11">C96*(19-C97)</f>
        <v>647.9</v>
      </c>
      <c r="D101" s="20">
        <f t="shared" si="11"/>
        <v>546</v>
      </c>
      <c r="E101" s="20">
        <f t="shared" si="11"/>
        <v>471.2</v>
      </c>
      <c r="F101" s="20">
        <f t="shared" si="11"/>
        <v>285</v>
      </c>
      <c r="G101" s="20">
        <f t="shared" si="11"/>
        <v>32</v>
      </c>
      <c r="H101" s="20">
        <f t="shared" si="11"/>
        <v>0</v>
      </c>
      <c r="I101" s="164">
        <f>SUM(C101:G101)</f>
        <v>1982.1000000000001</v>
      </c>
      <c r="J101" s="20">
        <f>J96*(19-J97)</f>
        <v>30.5</v>
      </c>
      <c r="K101" s="20">
        <f>K96*(19-K97)</f>
        <v>249.6</v>
      </c>
      <c r="L101" s="20">
        <f>L96*(19-L97)</f>
        <v>441</v>
      </c>
      <c r="M101" s="20">
        <f>M96*(19-M97)</f>
        <v>576.6</v>
      </c>
      <c r="N101" s="164">
        <f>SUM(J101:M101)</f>
        <v>1297.7</v>
      </c>
      <c r="O101" s="165">
        <f>O96*(19-O97)</f>
        <v>3279.7999999999997</v>
      </c>
      <c r="P101" s="166">
        <f>P96*(19-P97)</f>
        <v>3279.7999999999997</v>
      </c>
    </row>
    <row r="102" spans="2:16" ht="15.75" thickBot="1">
      <c r="B102" s="4"/>
      <c r="C102" s="4"/>
      <c r="D102" s="4"/>
      <c r="E102" s="4"/>
      <c r="F102" s="4"/>
      <c r="G102" s="4"/>
      <c r="H102" s="4"/>
      <c r="I102" s="4"/>
      <c r="J102" s="28"/>
      <c r="K102" s="4"/>
      <c r="L102" s="4"/>
      <c r="M102" s="4"/>
      <c r="N102" s="4"/>
      <c r="O102" s="4"/>
      <c r="P102" s="4"/>
    </row>
    <row r="103" spans="2:16" ht="24" thickBot="1">
      <c r="B103" s="170" t="s">
        <v>236</v>
      </c>
      <c r="C103" s="458" t="s">
        <v>237</v>
      </c>
      <c r="D103" s="458"/>
      <c r="E103" s="458"/>
      <c r="F103" s="458"/>
      <c r="G103" s="458"/>
      <c r="H103" s="458"/>
      <c r="I103" s="458"/>
      <c r="J103" s="458"/>
      <c r="K103" s="458"/>
      <c r="L103" s="458"/>
      <c r="M103" s="459"/>
      <c r="N103" s="459"/>
      <c r="O103" s="459"/>
      <c r="P103" s="460"/>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30.75" thickBot="1">
      <c r="B105" s="466"/>
      <c r="C105" s="462"/>
      <c r="D105" s="462"/>
      <c r="E105" s="462"/>
      <c r="F105" s="462"/>
      <c r="G105" s="462"/>
      <c r="H105" s="462"/>
      <c r="I105" s="462"/>
      <c r="J105" s="462"/>
      <c r="K105" s="462"/>
      <c r="L105" s="462"/>
      <c r="M105" s="462"/>
      <c r="N105" s="462"/>
      <c r="O105" s="145" t="s">
        <v>234</v>
      </c>
      <c r="P105" s="30" t="s">
        <v>235</v>
      </c>
    </row>
    <row r="106" spans="2:16" ht="15">
      <c r="B106" s="174">
        <v>2007</v>
      </c>
      <c r="C106" s="173">
        <f>C11/C$101</f>
        <v>0.70813397129186606</v>
      </c>
      <c r="D106" s="172">
        <f t="shared" ref="D106:P106" si="12">D11/D$101</f>
        <v>0.74358974358974361</v>
      </c>
      <c r="E106" s="172">
        <f t="shared" si="12"/>
        <v>0.78289473684210531</v>
      </c>
      <c r="F106" s="172">
        <f t="shared" si="12"/>
        <v>0.43684210526315792</v>
      </c>
      <c r="G106" s="172">
        <f t="shared" si="12"/>
        <v>1.046875</v>
      </c>
      <c r="H106" s="172"/>
      <c r="I106" s="172">
        <f t="shared" si="12"/>
        <v>0.70213410019676104</v>
      </c>
      <c r="J106" s="172">
        <f t="shared" si="12"/>
        <v>0</v>
      </c>
      <c r="K106" s="172">
        <f t="shared" si="12"/>
        <v>1.1858974358974359</v>
      </c>
      <c r="L106" s="172">
        <f t="shared" si="12"/>
        <v>1.090702947845805</v>
      </c>
      <c r="M106" s="172">
        <f t="shared" si="12"/>
        <v>1.0249739854318418</v>
      </c>
      <c r="N106" s="172">
        <f t="shared" si="12"/>
        <v>1.0541727672035139</v>
      </c>
      <c r="O106" s="172">
        <f t="shared" si="12"/>
        <v>0.84157570583572172</v>
      </c>
      <c r="P106" s="358">
        <f t="shared" si="12"/>
        <v>0.84157570583572172</v>
      </c>
    </row>
    <row r="107" spans="2:16" ht="15">
      <c r="B107" s="175">
        <f t="shared" ref="B107:B112" si="13">B106+1</f>
        <v>2008</v>
      </c>
      <c r="C107" s="34">
        <f>C21/C$101</f>
        <v>0.80876678499768484</v>
      </c>
      <c r="D107" s="33">
        <f t="shared" ref="D107:P107" si="14">D21/D$101</f>
        <v>0.80402930402930406</v>
      </c>
      <c r="E107" s="33">
        <f t="shared" si="14"/>
        <v>0.91468590831918506</v>
      </c>
      <c r="F107" s="33">
        <f t="shared" si="14"/>
        <v>0.80350877192982462</v>
      </c>
      <c r="G107" s="33">
        <f t="shared" si="14"/>
        <v>4.46875</v>
      </c>
      <c r="H107" s="33"/>
      <c r="I107" s="33">
        <f t="shared" si="14"/>
        <v>0.89097421926239839</v>
      </c>
      <c r="J107" s="33">
        <f t="shared" si="14"/>
        <v>4.1639344262295079</v>
      </c>
      <c r="K107" s="33">
        <f t="shared" si="14"/>
        <v>1.0737179487179487</v>
      </c>
      <c r="L107" s="33">
        <f t="shared" si="14"/>
        <v>0.75283446712018143</v>
      </c>
      <c r="M107" s="33">
        <f t="shared" si="14"/>
        <v>0.88709677419354838</v>
      </c>
      <c r="N107" s="33">
        <f t="shared" si="14"/>
        <v>0.95438082761809351</v>
      </c>
      <c r="O107" s="33">
        <f t="shared" si="14"/>
        <v>0.91529971339715854</v>
      </c>
      <c r="P107" s="35">
        <f t="shared" si="14"/>
        <v>0.91529971339715854</v>
      </c>
    </row>
    <row r="108" spans="2:16" ht="15">
      <c r="B108" s="175">
        <f t="shared" si="13"/>
        <v>2009</v>
      </c>
      <c r="C108" s="34">
        <f>C31/C$101</f>
        <v>1.0773267479549313</v>
      </c>
      <c r="D108" s="33">
        <f t="shared" ref="D108:P108" si="15">D31/D$101</f>
        <v>0.91391941391941389</v>
      </c>
      <c r="E108" s="33">
        <f t="shared" si="15"/>
        <v>0.90195246179966049</v>
      </c>
      <c r="F108" s="33">
        <f t="shared" si="15"/>
        <v>0.23508771929824562</v>
      </c>
      <c r="G108" s="33">
        <f t="shared" si="15"/>
        <v>0</v>
      </c>
      <c r="H108" s="33"/>
      <c r="I108" s="33">
        <f t="shared" si="15"/>
        <v>0.8521265324655668</v>
      </c>
      <c r="J108" s="33">
        <f t="shared" si="15"/>
        <v>0</v>
      </c>
      <c r="K108" s="33">
        <f t="shared" si="15"/>
        <v>1.1698717948717949</v>
      </c>
      <c r="L108" s="33">
        <f t="shared" si="15"/>
        <v>0.87755102040816324</v>
      </c>
      <c r="M108" s="33">
        <f t="shared" si="15"/>
        <v>0.9972251127297953</v>
      </c>
      <c r="N108" s="33">
        <f t="shared" si="15"/>
        <v>0.966325036603221</v>
      </c>
      <c r="O108" s="33">
        <f t="shared" si="15"/>
        <v>0.89587779742667251</v>
      </c>
      <c r="P108" s="35">
        <f t="shared" si="15"/>
        <v>0.89587779742667251</v>
      </c>
    </row>
    <row r="109" spans="2:16" ht="15">
      <c r="B109" s="175">
        <f t="shared" si="13"/>
        <v>2010</v>
      </c>
      <c r="C109" s="34">
        <f>C41/C$101</f>
        <v>1.0989350208365489</v>
      </c>
      <c r="D109" s="33">
        <f t="shared" ref="D109:O109" si="16">D41/D$101</f>
        <v>0.97619047619047616</v>
      </c>
      <c r="E109" s="33">
        <f t="shared" si="16"/>
        <v>0.93590831918505946</v>
      </c>
      <c r="F109" s="33">
        <f t="shared" si="16"/>
        <v>0.87017543859649127</v>
      </c>
      <c r="G109" s="33">
        <f t="shared" si="16"/>
        <v>1.40625</v>
      </c>
      <c r="H109" s="33"/>
      <c r="I109" s="33">
        <f t="shared" si="16"/>
        <v>0.99843600221986772</v>
      </c>
      <c r="J109" s="33">
        <f t="shared" si="16"/>
        <v>1.4426229508196722</v>
      </c>
      <c r="K109" s="33">
        <f t="shared" si="16"/>
        <v>1.4983974358974359</v>
      </c>
      <c r="L109" s="33">
        <f t="shared" si="16"/>
        <v>0.82993197278911568</v>
      </c>
      <c r="M109" s="33">
        <f t="shared" si="16"/>
        <v>1.2174817898022892</v>
      </c>
      <c r="N109" s="33">
        <f t="shared" si="16"/>
        <v>1.1451028743160976</v>
      </c>
      <c r="O109" s="33">
        <f t="shared" si="16"/>
        <v>1.0556741264711265</v>
      </c>
      <c r="P109" s="35">
        <f>P41/P$101</f>
        <v>1.0556741264711265</v>
      </c>
    </row>
    <row r="110" spans="2:16" ht="15">
      <c r="B110" s="175">
        <f t="shared" si="13"/>
        <v>2011</v>
      </c>
      <c r="C110" s="34">
        <f>C51/C$101</f>
        <v>0.92143849359469054</v>
      </c>
      <c r="D110" s="33">
        <f t="shared" ref="D110:P110" si="17">D51/D$101</f>
        <v>1.0274725274725274</v>
      </c>
      <c r="E110" s="33">
        <f t="shared" si="17"/>
        <v>0.93590831918505946</v>
      </c>
      <c r="F110" s="33">
        <f t="shared" si="17"/>
        <v>0.7192982456140351</v>
      </c>
      <c r="G110" s="33">
        <f t="shared" si="17"/>
        <v>2.71875</v>
      </c>
      <c r="H110" s="33"/>
      <c r="I110" s="33">
        <f t="shared" si="17"/>
        <v>0.95403864588063159</v>
      </c>
      <c r="J110" s="33">
        <f t="shared" si="17"/>
        <v>0</v>
      </c>
      <c r="K110" s="33">
        <f t="shared" si="17"/>
        <v>1.1658653846153846</v>
      </c>
      <c r="L110" s="33">
        <f t="shared" si="17"/>
        <v>1.1179138321995465</v>
      </c>
      <c r="M110" s="33">
        <f t="shared" si="17"/>
        <v>0.93652445369406867</v>
      </c>
      <c r="N110" s="33">
        <f t="shared" si="17"/>
        <v>1.020266625568313</v>
      </c>
      <c r="O110" s="33">
        <f t="shared" si="17"/>
        <v>0.97966339410939696</v>
      </c>
      <c r="P110" s="35">
        <f t="shared" si="17"/>
        <v>0.97966339410939696</v>
      </c>
    </row>
    <row r="111" spans="2:16" ht="15">
      <c r="B111" s="175">
        <f t="shared" si="13"/>
        <v>2012</v>
      </c>
      <c r="C111" s="34">
        <f>C61/C$101</f>
        <v>0.84688995215311003</v>
      </c>
      <c r="D111" s="33">
        <f t="shared" ref="D111:P111" si="18">D61/D$101</f>
        <v>0.81501831501831501</v>
      </c>
      <c r="E111" s="33">
        <f t="shared" si="18"/>
        <v>0.8234295415959253</v>
      </c>
      <c r="F111" s="33">
        <f t="shared" si="18"/>
        <v>0.87368421052631584</v>
      </c>
      <c r="G111" s="33">
        <f t="shared" si="18"/>
        <v>0</v>
      </c>
      <c r="H111" s="33"/>
      <c r="I111" s="33">
        <f t="shared" si="18"/>
        <v>0.82271328389082277</v>
      </c>
      <c r="J111" s="33">
        <f t="shared" si="18"/>
        <v>1.0163934426229508</v>
      </c>
      <c r="K111" s="33">
        <f t="shared" si="18"/>
        <v>1.0256410256410258</v>
      </c>
      <c r="L111" s="33">
        <f t="shared" si="18"/>
        <v>0.84353741496598644</v>
      </c>
      <c r="M111" s="33">
        <f t="shared" si="18"/>
        <v>0.95733610822060355</v>
      </c>
      <c r="N111" s="33">
        <f t="shared" si="18"/>
        <v>0.93318948909609301</v>
      </c>
      <c r="O111" s="33">
        <f t="shared" si="18"/>
        <v>0.86624184401487903</v>
      </c>
      <c r="P111" s="35">
        <f t="shared" si="18"/>
        <v>0.86624184401487903</v>
      </c>
    </row>
    <row r="112" spans="2:16" ht="15">
      <c r="B112" s="175">
        <f t="shared" si="13"/>
        <v>2013</v>
      </c>
      <c r="C112" s="34">
        <f>C71/C$101</f>
        <v>0.85167464114832547</v>
      </c>
      <c r="D112" s="33">
        <f t="shared" ref="D112:P112" si="19">D71/D$101</f>
        <v>0.93333333333333324</v>
      </c>
      <c r="E112" s="33">
        <f t="shared" si="19"/>
        <v>1.131578947368421</v>
      </c>
      <c r="F112" s="33">
        <f t="shared" si="19"/>
        <v>0.71228070175438596</v>
      </c>
      <c r="G112" s="33">
        <f t="shared" si="19"/>
        <v>2.3718750000000002</v>
      </c>
      <c r="H112" s="33"/>
      <c r="I112" s="33">
        <f t="shared" si="19"/>
        <v>0.945209626154079</v>
      </c>
      <c r="J112" s="33">
        <f t="shared" si="19"/>
        <v>2.8852459016393444</v>
      </c>
      <c r="K112" s="33">
        <f t="shared" si="19"/>
        <v>1.0256410256410258</v>
      </c>
      <c r="L112" s="33">
        <f t="shared" si="19"/>
        <v>0.891156462585034</v>
      </c>
      <c r="M112" s="33">
        <f t="shared" si="19"/>
        <v>0.893166840097121</v>
      </c>
      <c r="N112" s="33">
        <f t="shared" si="19"/>
        <v>0.96478384834707553</v>
      </c>
      <c r="O112" s="33">
        <f t="shared" si="19"/>
        <v>0.96225379596316851</v>
      </c>
      <c r="P112" s="35">
        <f t="shared" si="19"/>
        <v>0.95310689676199778</v>
      </c>
    </row>
    <row r="113" spans="2:16" ht="15">
      <c r="B113" s="175">
        <f>B112+1</f>
        <v>2014</v>
      </c>
      <c r="C113" s="34">
        <f>C81/C$101</f>
        <v>0.82728816175335707</v>
      </c>
      <c r="D113" s="33">
        <f t="shared" ref="D113:P113" si="20">D81/D$101</f>
        <v>0.80586080586080588</v>
      </c>
      <c r="E113" s="33">
        <f t="shared" si="20"/>
        <v>0.7300509337860781</v>
      </c>
      <c r="F113" s="33">
        <f t="shared" si="20"/>
        <v>0.65614035087719302</v>
      </c>
      <c r="G113" s="33">
        <f t="shared" si="20"/>
        <v>2.34375</v>
      </c>
      <c r="H113" s="33"/>
      <c r="I113" s="33">
        <f t="shared" si="20"/>
        <v>0.79814338328035916</v>
      </c>
      <c r="J113" s="33">
        <f t="shared" si="20"/>
        <v>1.0430601092896179</v>
      </c>
      <c r="K113" s="33">
        <f t="shared" si="20"/>
        <v>0.60332661290322587</v>
      </c>
      <c r="L113" s="33">
        <f t="shared" si="20"/>
        <v>0.82902494331065768</v>
      </c>
      <c r="M113" s="33">
        <f t="shared" si="20"/>
        <v>0.90079778009018374</v>
      </c>
      <c r="N113" s="33">
        <f t="shared" si="20"/>
        <v>0.8225349895306916</v>
      </c>
      <c r="O113" s="33">
        <f t="shared" si="20"/>
        <v>0.80748937615524685</v>
      </c>
      <c r="P113" s="35">
        <f t="shared" si="20"/>
        <v>0.80748937615524685</v>
      </c>
    </row>
    <row r="114" spans="2:16" ht="15.75" thickBot="1">
      <c r="B114" s="176">
        <f>B113+1</f>
        <v>2015</v>
      </c>
      <c r="C114" s="37">
        <f>C91/C$101</f>
        <v>0.81463188763698102</v>
      </c>
      <c r="D114" s="36">
        <f t="shared" ref="D114:P114" si="21">D91/D$101</f>
        <v>0.99500915750915742</v>
      </c>
      <c r="E114" s="36">
        <f t="shared" si="21"/>
        <v>0.88327674023769098</v>
      </c>
      <c r="F114" s="36">
        <f t="shared" si="21"/>
        <v>0.70683040935672525</v>
      </c>
      <c r="G114" s="36">
        <f t="shared" si="21"/>
        <v>1.6755040322580634</v>
      </c>
      <c r="H114" s="36"/>
      <c r="I114" s="36">
        <f t="shared" si="21"/>
        <v>0.87903627248823191</v>
      </c>
      <c r="J114" s="36">
        <f t="shared" si="21"/>
        <v>0</v>
      </c>
      <c r="K114" s="36">
        <f t="shared" si="21"/>
        <v>0</v>
      </c>
      <c r="L114" s="36">
        <f t="shared" si="21"/>
        <v>0</v>
      </c>
      <c r="M114" s="36">
        <f t="shared" si="21"/>
        <v>0</v>
      </c>
      <c r="N114" s="36">
        <f t="shared" si="21"/>
        <v>0</v>
      </c>
      <c r="O114" s="36">
        <f t="shared" si="21"/>
        <v>0.53142604092696444</v>
      </c>
      <c r="P114" s="38">
        <f t="shared" si="21"/>
        <v>0.53123293972160657</v>
      </c>
    </row>
    <row r="115" spans="2:16" ht="13.5" thickBot="1"/>
    <row r="116" spans="2:16" ht="18.75" thickBot="1">
      <c r="B116" s="181" t="s">
        <v>236</v>
      </c>
      <c r="C116" s="478" t="s">
        <v>75</v>
      </c>
      <c r="D116" s="479"/>
      <c r="E116" s="479"/>
      <c r="F116" s="479"/>
      <c r="G116" s="479"/>
      <c r="H116" s="479"/>
      <c r="I116" s="479"/>
      <c r="J116" s="479"/>
      <c r="K116" s="479"/>
      <c r="L116" s="479"/>
      <c r="M116" s="480"/>
      <c r="N116" s="480"/>
      <c r="O116" s="480"/>
      <c r="P116" s="481"/>
    </row>
    <row r="117" spans="2:16" ht="15.75">
      <c r="B117" s="475" t="s">
        <v>195</v>
      </c>
      <c r="C117" s="456" t="s">
        <v>196</v>
      </c>
      <c r="D117" s="456" t="s">
        <v>197</v>
      </c>
      <c r="E117" s="456" t="s">
        <v>198</v>
      </c>
      <c r="F117" s="456" t="s">
        <v>199</v>
      </c>
      <c r="G117" s="456" t="s">
        <v>200</v>
      </c>
      <c r="H117" s="456" t="s">
        <v>201</v>
      </c>
      <c r="I117" s="467" t="s">
        <v>202</v>
      </c>
      <c r="J117" s="456" t="s">
        <v>203</v>
      </c>
      <c r="K117" s="456" t="s">
        <v>204</v>
      </c>
      <c r="L117" s="456" t="s">
        <v>205</v>
      </c>
      <c r="M117" s="456" t="s">
        <v>206</v>
      </c>
      <c r="N117" s="467" t="s">
        <v>207</v>
      </c>
      <c r="O117" s="456" t="s">
        <v>208</v>
      </c>
      <c r="P117" s="457"/>
    </row>
    <row r="118" spans="2:16" ht="32.25" thickBot="1">
      <c r="B118" s="476"/>
      <c r="C118" s="477"/>
      <c r="D118" s="477"/>
      <c r="E118" s="477"/>
      <c r="F118" s="477"/>
      <c r="G118" s="477"/>
      <c r="H118" s="477"/>
      <c r="I118" s="477"/>
      <c r="J118" s="477"/>
      <c r="K118" s="477"/>
      <c r="L118" s="477"/>
      <c r="M118" s="477"/>
      <c r="N118" s="477"/>
      <c r="O118" s="183" t="s">
        <v>234</v>
      </c>
      <c r="P118" s="30" t="s">
        <v>235</v>
      </c>
    </row>
    <row r="119" spans="2:16" ht="15">
      <c r="B119" s="174">
        <v>2007</v>
      </c>
      <c r="C119" s="184">
        <f>C7/C$97</f>
        <v>-2.2105263157894739</v>
      </c>
      <c r="D119" s="182">
        <f t="shared" ref="D119:P119" si="22">D7/D$97</f>
        <v>-9</v>
      </c>
      <c r="E119" s="182">
        <f t="shared" si="22"/>
        <v>1.868421052631579</v>
      </c>
      <c r="F119" s="182">
        <f t="shared" si="22"/>
        <v>1.1263157894736842</v>
      </c>
      <c r="G119" s="182">
        <f t="shared" si="22"/>
        <v>0.97619047619047628</v>
      </c>
      <c r="H119" s="182"/>
      <c r="I119" s="182">
        <f t="shared" si="22"/>
        <v>2.0196557069807262</v>
      </c>
      <c r="J119" s="182">
        <f t="shared" si="22"/>
        <v>0</v>
      </c>
      <c r="K119" s="182">
        <f t="shared" si="22"/>
        <v>0.80851063829787229</v>
      </c>
      <c r="L119" s="182">
        <f t="shared" si="22"/>
        <v>0.69767441860465118</v>
      </c>
      <c r="M119" s="182">
        <f t="shared" si="22"/>
        <v>-0.25</v>
      </c>
      <c r="N119" s="182">
        <f t="shared" si="22"/>
        <v>0.668111425078045</v>
      </c>
      <c r="O119" s="182">
        <f t="shared" si="22"/>
        <v>1.2838907136458648</v>
      </c>
      <c r="P119" s="357">
        <f t="shared" si="22"/>
        <v>1.2838907136458648</v>
      </c>
    </row>
    <row r="120" spans="2:16" ht="15">
      <c r="B120" s="175">
        <v>2008</v>
      </c>
      <c r="C120" s="87">
        <f>C17/C$97</f>
        <v>-1.1052631578947369</v>
      </c>
      <c r="D120" s="85">
        <f t="shared" ref="D120:P120" si="23">D17/D$97</f>
        <v>-6.6</v>
      </c>
      <c r="E120" s="85">
        <f t="shared" si="23"/>
        <v>1.3421052631578947</v>
      </c>
      <c r="F120" s="85">
        <f t="shared" si="23"/>
        <v>1.0421052631578949</v>
      </c>
      <c r="G120" s="85">
        <f t="shared" si="23"/>
        <v>0.94444444444444453</v>
      </c>
      <c r="H120" s="85"/>
      <c r="I120" s="85">
        <f t="shared" si="23"/>
        <v>1.8879085244572646</v>
      </c>
      <c r="J120" s="85">
        <f t="shared" si="23"/>
        <v>0.81395348837209303</v>
      </c>
      <c r="K120" s="85">
        <f t="shared" si="23"/>
        <v>1.1063829787234043</v>
      </c>
      <c r="L120" s="85">
        <f t="shared" si="23"/>
        <v>1.3255813953488373</v>
      </c>
      <c r="M120" s="85">
        <f t="shared" si="23"/>
        <v>6.25</v>
      </c>
      <c r="N120" s="85">
        <f t="shared" si="23"/>
        <v>1.4019150631605075</v>
      </c>
      <c r="O120" s="85">
        <f t="shared" si="23"/>
        <v>1.6299019607843139</v>
      </c>
      <c r="P120" s="88">
        <f t="shared" si="23"/>
        <v>1.6299019607843139</v>
      </c>
    </row>
    <row r="121" spans="2:16" ht="15">
      <c r="B121" s="175">
        <v>2009</v>
      </c>
      <c r="C121" s="87">
        <f>C27/C$97</f>
        <v>1.8421052631578949</v>
      </c>
      <c r="D121" s="85">
        <f t="shared" ref="D121:P121" si="24">D27/D$97</f>
        <v>-2.4</v>
      </c>
      <c r="E121" s="85">
        <f t="shared" si="24"/>
        <v>1.3947368421052633</v>
      </c>
      <c r="F121" s="85">
        <f t="shared" si="24"/>
        <v>1.3052631578947369</v>
      </c>
      <c r="G121" s="85">
        <f t="shared" si="24"/>
        <v>0</v>
      </c>
      <c r="H121" s="85"/>
      <c r="I121" s="85">
        <f t="shared" si="24"/>
        <v>0.678925935352507</v>
      </c>
      <c r="J121" s="85">
        <f t="shared" si="24"/>
        <v>0</v>
      </c>
      <c r="K121" s="85">
        <f t="shared" si="24"/>
        <v>0.82978723404255317</v>
      </c>
      <c r="L121" s="85">
        <f t="shared" si="24"/>
        <v>1.4186046511627908</v>
      </c>
      <c r="M121" s="85">
        <f t="shared" si="24"/>
        <v>1.25</v>
      </c>
      <c r="N121" s="85">
        <f t="shared" si="24"/>
        <v>0.94240110679725642</v>
      </c>
      <c r="O121" s="85">
        <f t="shared" si="24"/>
        <v>0.84596178043409875</v>
      </c>
      <c r="P121" s="88">
        <f t="shared" si="24"/>
        <v>0.84596178043409875</v>
      </c>
    </row>
    <row r="122" spans="2:16" ht="15">
      <c r="B122" s="175">
        <v>2010</v>
      </c>
      <c r="C122" s="87">
        <f>C37/C$97</f>
        <v>2.1052631578947367</v>
      </c>
      <c r="D122" s="85">
        <f t="shared" ref="D122:P122" si="25">D37/D$97</f>
        <v>0</v>
      </c>
      <c r="E122" s="85">
        <f t="shared" si="25"/>
        <v>1.263157894736842</v>
      </c>
      <c r="F122" s="85">
        <f t="shared" si="25"/>
        <v>0.95789473684210524</v>
      </c>
      <c r="G122" s="85">
        <f t="shared" si="25"/>
        <v>0.80158730158730163</v>
      </c>
      <c r="H122" s="85"/>
      <c r="I122" s="85">
        <f t="shared" si="25"/>
        <v>0.80279121065580716</v>
      </c>
      <c r="J122" s="85">
        <f t="shared" si="25"/>
        <v>0.79844961240310086</v>
      </c>
      <c r="K122" s="85">
        <f t="shared" si="25"/>
        <v>0.73404255319148937</v>
      </c>
      <c r="L122" s="85">
        <f t="shared" si="25"/>
        <v>1.5813953488372092</v>
      </c>
      <c r="M122" s="85">
        <f t="shared" si="25"/>
        <v>-9</v>
      </c>
      <c r="N122" s="85">
        <f t="shared" si="25"/>
        <v>0.75362358656657291</v>
      </c>
      <c r="O122" s="85">
        <f t="shared" si="25"/>
        <v>0.78344402277039848</v>
      </c>
      <c r="P122" s="88">
        <f t="shared" si="25"/>
        <v>0.78344402277039848</v>
      </c>
    </row>
    <row r="123" spans="2:16" ht="15">
      <c r="B123" s="175">
        <v>2011</v>
      </c>
      <c r="C123" s="87">
        <f>C47/C$97</f>
        <v>0.15789473684210525</v>
      </c>
      <c r="D123" s="85">
        <f t="shared" ref="D123:O123" si="26">D47/D$97</f>
        <v>2</v>
      </c>
      <c r="E123" s="85">
        <f t="shared" si="26"/>
        <v>1.263157894736842</v>
      </c>
      <c r="F123" s="85">
        <f t="shared" si="26"/>
        <v>1.1368421052631579</v>
      </c>
      <c r="G123" s="85">
        <f t="shared" si="26"/>
        <v>0.81746031746031755</v>
      </c>
      <c r="H123" s="85"/>
      <c r="I123" s="85">
        <f t="shared" si="26"/>
        <v>1.2331382031051159</v>
      </c>
      <c r="J123" s="85">
        <f t="shared" si="26"/>
        <v>0</v>
      </c>
      <c r="K123" s="85">
        <f t="shared" si="26"/>
        <v>0.82978723404255317</v>
      </c>
      <c r="L123" s="85">
        <f t="shared" si="26"/>
        <v>0.60465116279069775</v>
      </c>
      <c r="M123" s="85">
        <f t="shared" si="26"/>
        <v>4</v>
      </c>
      <c r="N123" s="85">
        <f t="shared" si="26"/>
        <v>0.77590163390434475</v>
      </c>
      <c r="O123" s="85">
        <f t="shared" si="26"/>
        <v>0.98923071587125422</v>
      </c>
      <c r="P123" s="88">
        <f>P47/P$97</f>
        <v>0.98923071587125422</v>
      </c>
    </row>
    <row r="124" spans="2:16" ht="15">
      <c r="B124" s="175">
        <v>2012</v>
      </c>
      <c r="C124" s="87">
        <f>C57/C$97</f>
        <v>-0.68421052631578949</v>
      </c>
      <c r="D124" s="85">
        <f t="shared" ref="D124:P124" si="27">D57/D$97</f>
        <v>-6.2</v>
      </c>
      <c r="E124" s="85">
        <f t="shared" si="27"/>
        <v>1.7105263157894737</v>
      </c>
      <c r="F124" s="85">
        <f t="shared" si="27"/>
        <v>0.95789473684210524</v>
      </c>
      <c r="G124" s="85">
        <f t="shared" si="27"/>
        <v>0</v>
      </c>
      <c r="H124" s="85"/>
      <c r="I124" s="85">
        <f t="shared" si="27"/>
        <v>1.5384487700156031</v>
      </c>
      <c r="J124" s="85">
        <f t="shared" si="27"/>
        <v>0.99224806201550386</v>
      </c>
      <c r="K124" s="85">
        <f t="shared" si="27"/>
        <v>0.96808510638297862</v>
      </c>
      <c r="L124" s="85">
        <f t="shared" si="27"/>
        <v>1.5348837209302326</v>
      </c>
      <c r="M124" s="85">
        <f t="shared" si="27"/>
        <v>2.9999999999999996</v>
      </c>
      <c r="N124" s="85">
        <f t="shared" si="27"/>
        <v>1.1898734177215193</v>
      </c>
      <c r="O124" s="85">
        <f t="shared" si="27"/>
        <v>1.3575056834327937</v>
      </c>
      <c r="P124" s="88">
        <f t="shared" si="27"/>
        <v>1.3575056834327937</v>
      </c>
    </row>
    <row r="125" spans="2:16" ht="15">
      <c r="B125" s="175">
        <v>2013</v>
      </c>
      <c r="C125" s="87">
        <f>C67/C$97</f>
        <v>-0.63157894736842102</v>
      </c>
      <c r="D125" s="85">
        <f t="shared" ref="D125:P125" si="28">D67/D$97</f>
        <v>-1.6</v>
      </c>
      <c r="E125" s="85">
        <f t="shared" si="28"/>
        <v>0.47368421052631582</v>
      </c>
      <c r="F125" s="85">
        <f t="shared" si="28"/>
        <v>0.57894736842105265</v>
      </c>
      <c r="G125" s="85">
        <f t="shared" si="28"/>
        <v>0.96031746031746035</v>
      </c>
      <c r="H125" s="85"/>
      <c r="I125" s="85">
        <f t="shared" si="28"/>
        <v>0.90781632599327733</v>
      </c>
      <c r="J125" s="85">
        <f t="shared" si="28"/>
        <v>0.79069767441860461</v>
      </c>
      <c r="K125" s="85">
        <f t="shared" si="28"/>
        <v>0.96808510638297862</v>
      </c>
      <c r="L125" s="85">
        <f t="shared" si="28"/>
        <v>1.3720930232558142</v>
      </c>
      <c r="M125" s="85">
        <f t="shared" si="28"/>
        <v>5.9999999999999991</v>
      </c>
      <c r="N125" s="85">
        <f t="shared" si="28"/>
        <v>1.2426995977481221</v>
      </c>
      <c r="O125" s="85">
        <f t="shared" si="28"/>
        <v>1.1639908256880735</v>
      </c>
      <c r="P125" s="88">
        <f t="shared" si="28"/>
        <v>1.1127796188898096</v>
      </c>
    </row>
    <row r="126" spans="2:16" ht="15">
      <c r="B126" s="175">
        <f>B125+1</f>
        <v>2014</v>
      </c>
      <c r="C126" s="87">
        <f>C77/C$97</f>
        <v>-0.89473684210526316</v>
      </c>
      <c r="D126" s="85">
        <f t="shared" ref="D126:P126" si="29">D77/D$97</f>
        <v>-6.6</v>
      </c>
      <c r="E126" s="85">
        <f t="shared" si="29"/>
        <v>2.0789473684210527</v>
      </c>
      <c r="F126" s="85">
        <f t="shared" si="29"/>
        <v>1.0210526315789472</v>
      </c>
      <c r="G126" s="85">
        <f t="shared" si="29"/>
        <v>0.91269841269841268</v>
      </c>
      <c r="H126" s="85"/>
      <c r="I126" s="85">
        <f t="shared" si="29"/>
        <v>1.8532069228811405</v>
      </c>
      <c r="J126" s="85">
        <f t="shared" si="29"/>
        <v>1.1645994832041342</v>
      </c>
      <c r="K126" s="85">
        <f t="shared" si="29"/>
        <v>1.1781056966369252</v>
      </c>
      <c r="L126" s="85">
        <f t="shared" si="29"/>
        <v>1.5844961240310076</v>
      </c>
      <c r="M126" s="85">
        <f t="shared" si="29"/>
        <v>5.6129032258064537</v>
      </c>
      <c r="N126" s="85">
        <f t="shared" si="29"/>
        <v>1.4036819811013361</v>
      </c>
      <c r="O126" s="85">
        <f t="shared" si="29"/>
        <v>1.6129055445068847</v>
      </c>
      <c r="P126" s="88">
        <f t="shared" si="29"/>
        <v>1.6129055445068847</v>
      </c>
    </row>
    <row r="127" spans="2:16" ht="15.75" thickBot="1">
      <c r="B127" s="176">
        <f>B126+1</f>
        <v>2015</v>
      </c>
      <c r="C127" s="93">
        <f>C87/C$97</f>
        <v>-1.0390492359932091</v>
      </c>
      <c r="D127" s="91">
        <f t="shared" ref="D127:P127" si="30">D87/D$97</f>
        <v>-2.95</v>
      </c>
      <c r="E127" s="91">
        <f t="shared" si="30"/>
        <v>1.4668930390492358</v>
      </c>
      <c r="F127" s="91">
        <f t="shared" si="30"/>
        <v>1.0361403508771929</v>
      </c>
      <c r="G127" s="91">
        <f t="shared" si="30"/>
        <v>1.1210957501280086</v>
      </c>
      <c r="H127" s="91"/>
      <c r="I127" s="91">
        <f t="shared" si="30"/>
        <v>1.6454321253365169</v>
      </c>
      <c r="J127" s="91">
        <f t="shared" si="30"/>
        <v>0</v>
      </c>
      <c r="K127" s="91">
        <f t="shared" si="30"/>
        <v>0</v>
      </c>
      <c r="L127" s="91">
        <f t="shared" si="30"/>
        <v>0</v>
      </c>
      <c r="M127" s="91">
        <f t="shared" si="30"/>
        <v>0</v>
      </c>
      <c r="N127" s="91">
        <f t="shared" si="30"/>
        <v>0</v>
      </c>
      <c r="O127" s="91">
        <f t="shared" si="30"/>
        <v>1.3853406757738378</v>
      </c>
      <c r="P127" s="94">
        <f t="shared" si="30"/>
        <v>1.3310094042097127</v>
      </c>
    </row>
  </sheetData>
  <customSheetViews>
    <customSheetView guid="{6DA84043-8308-458F-9378-22AB3DF247A3}" scale="93" showPageBreaks="1" view="pageBreakPreview" topLeftCell="A106">
      <selection activeCell="H10" sqref="H10"/>
      <rowBreaks count="1" manualBreakCount="1">
        <brk id="62" max="16383" man="1"/>
      </rowBreaks>
      <pageMargins left="0.7" right="0.7" top="0.78740157499999996" bottom="0.78740157499999996" header="0.3" footer="0.3"/>
      <pageSetup paperSize="9" scale="60" orientation="portrait" r:id="rId1"/>
    </customSheetView>
  </customSheetViews>
  <mergeCells count="191">
    <mergeCell ref="B3:K3"/>
    <mergeCell ref="L3:P3"/>
    <mergeCell ref="B4:B5"/>
    <mergeCell ref="C4:C5"/>
    <mergeCell ref="D4:D5"/>
    <mergeCell ref="E4:E5"/>
    <mergeCell ref="F4:F5"/>
    <mergeCell ref="I4:I5"/>
    <mergeCell ref="J4:J5"/>
    <mergeCell ref="G4:G5"/>
    <mergeCell ref="O4:P4"/>
    <mergeCell ref="L4:L5"/>
    <mergeCell ref="M4:M5"/>
    <mergeCell ref="L13:P13"/>
    <mergeCell ref="N24:N25"/>
    <mergeCell ref="O24:P24"/>
    <mergeCell ref="M14:M15"/>
    <mergeCell ref="N14:N15"/>
    <mergeCell ref="H4:H5"/>
    <mergeCell ref="J14:J15"/>
    <mergeCell ref="K14:K15"/>
    <mergeCell ref="B13:K13"/>
    <mergeCell ref="K4:K5"/>
    <mergeCell ref="N4:N5"/>
    <mergeCell ref="B14:B15"/>
    <mergeCell ref="B24:B25"/>
    <mergeCell ref="C24:C25"/>
    <mergeCell ref="D24:D25"/>
    <mergeCell ref="E24:E25"/>
    <mergeCell ref="I14:I15"/>
    <mergeCell ref="L14:L15"/>
    <mergeCell ref="B23:K23"/>
    <mergeCell ref="L23:P23"/>
    <mergeCell ref="G14:G15"/>
    <mergeCell ref="H14:H15"/>
    <mergeCell ref="O14:P14"/>
    <mergeCell ref="C14:C15"/>
    <mergeCell ref="D14:D15"/>
    <mergeCell ref="F14:F15"/>
    <mergeCell ref="J24:J25"/>
    <mergeCell ref="E14:E15"/>
    <mergeCell ref="K24:K25"/>
    <mergeCell ref="L24:L25"/>
    <mergeCell ref="M24:M25"/>
    <mergeCell ref="H24:H25"/>
    <mergeCell ref="I24:I25"/>
    <mergeCell ref="F24:F25"/>
    <mergeCell ref="G24:G25"/>
    <mergeCell ref="J34:J35"/>
    <mergeCell ref="K34:K35"/>
    <mergeCell ref="B33:K33"/>
    <mergeCell ref="B43:K43"/>
    <mergeCell ref="N64:N65"/>
    <mergeCell ref="L53:P53"/>
    <mergeCell ref="M34:M35"/>
    <mergeCell ref="N34:N35"/>
    <mergeCell ref="O34:P34"/>
    <mergeCell ref="N44:N45"/>
    <mergeCell ref="L43:P43"/>
    <mergeCell ref="O44:P44"/>
    <mergeCell ref="L44:L45"/>
    <mergeCell ref="M44:M45"/>
    <mergeCell ref="L33:P33"/>
    <mergeCell ref="B34:B35"/>
    <mergeCell ref="C34:C35"/>
    <mergeCell ref="D34:D35"/>
    <mergeCell ref="E34:E35"/>
    <mergeCell ref="F34:F35"/>
    <mergeCell ref="G34:G35"/>
    <mergeCell ref="H34:H35"/>
    <mergeCell ref="I34:I35"/>
    <mergeCell ref="L34:L35"/>
    <mergeCell ref="K44:K45"/>
    <mergeCell ref="H44:H45"/>
    <mergeCell ref="I44:I45"/>
    <mergeCell ref="B44:B45"/>
    <mergeCell ref="C44:C45"/>
    <mergeCell ref="D44:D45"/>
    <mergeCell ref="E44:E45"/>
    <mergeCell ref="F44:F45"/>
    <mergeCell ref="G44:G45"/>
    <mergeCell ref="J44:J45"/>
    <mergeCell ref="L63:P63"/>
    <mergeCell ref="O54:P54"/>
    <mergeCell ref="L54:L55"/>
    <mergeCell ref="M54:M55"/>
    <mergeCell ref="N54:N55"/>
    <mergeCell ref="H84:H85"/>
    <mergeCell ref="N84:N85"/>
    <mergeCell ref="B84:B85"/>
    <mergeCell ref="B64:B65"/>
    <mergeCell ref="C64:C65"/>
    <mergeCell ref="B53:K53"/>
    <mergeCell ref="G54:G55"/>
    <mergeCell ref="H54:H55"/>
    <mergeCell ref="I54:I55"/>
    <mergeCell ref="B54:B55"/>
    <mergeCell ref="C54:C55"/>
    <mergeCell ref="K54:K55"/>
    <mergeCell ref="D64:D65"/>
    <mergeCell ref="E64:E65"/>
    <mergeCell ref="F64:F65"/>
    <mergeCell ref="G64:G65"/>
    <mergeCell ref="D54:D55"/>
    <mergeCell ref="E54:E55"/>
    <mergeCell ref="F54:F55"/>
    <mergeCell ref="J54:J55"/>
    <mergeCell ref="J64:J65"/>
    <mergeCell ref="K64:K65"/>
    <mergeCell ref="B63:K63"/>
    <mergeCell ref="F94:F95"/>
    <mergeCell ref="G94:G95"/>
    <mergeCell ref="H94:H95"/>
    <mergeCell ref="O64:P64"/>
    <mergeCell ref="E84:E85"/>
    <mergeCell ref="L64:L65"/>
    <mergeCell ref="M64:M65"/>
    <mergeCell ref="L73:P73"/>
    <mergeCell ref="L74:L75"/>
    <mergeCell ref="B83:K83"/>
    <mergeCell ref="L83:P83"/>
    <mergeCell ref="O74:P74"/>
    <mergeCell ref="M74:M75"/>
    <mergeCell ref="O84:P84"/>
    <mergeCell ref="C74:C75"/>
    <mergeCell ref="D74:D75"/>
    <mergeCell ref="I74:I75"/>
    <mergeCell ref="G74:G75"/>
    <mergeCell ref="H74:H75"/>
    <mergeCell ref="E74:E75"/>
    <mergeCell ref="F74:F75"/>
    <mergeCell ref="K84:K85"/>
    <mergeCell ref="F84:F85"/>
    <mergeCell ref="G84:G85"/>
    <mergeCell ref="J94:J95"/>
    <mergeCell ref="K94:K95"/>
    <mergeCell ref="N94:N95"/>
    <mergeCell ref="M103:P103"/>
    <mergeCell ref="F104:F105"/>
    <mergeCell ref="G104:G105"/>
    <mergeCell ref="N74:N75"/>
    <mergeCell ref="H64:H65"/>
    <mergeCell ref="I64:I65"/>
    <mergeCell ref="J74:J75"/>
    <mergeCell ref="K74:K75"/>
    <mergeCell ref="B73:K73"/>
    <mergeCell ref="B74:B75"/>
    <mergeCell ref="O94:P94"/>
    <mergeCell ref="H104:H105"/>
    <mergeCell ref="I104:I105"/>
    <mergeCell ref="J104:J105"/>
    <mergeCell ref="K104:K105"/>
    <mergeCell ref="M104:M105"/>
    <mergeCell ref="M94:M95"/>
    <mergeCell ref="L104:L105"/>
    <mergeCell ref="O104:P104"/>
    <mergeCell ref="C103:L103"/>
    <mergeCell ref="E94:E95"/>
    <mergeCell ref="B117:B118"/>
    <mergeCell ref="C117:C118"/>
    <mergeCell ref="D117:D118"/>
    <mergeCell ref="E117:E118"/>
    <mergeCell ref="N117:N118"/>
    <mergeCell ref="C84:C85"/>
    <mergeCell ref="D84:D85"/>
    <mergeCell ref="C116:P116"/>
    <mergeCell ref="B94:B95"/>
    <mergeCell ref="I84:I85"/>
    <mergeCell ref="L84:L85"/>
    <mergeCell ref="M84:M85"/>
    <mergeCell ref="B93:K93"/>
    <mergeCell ref="J84:J85"/>
    <mergeCell ref="I94:I95"/>
    <mergeCell ref="L94:L95"/>
    <mergeCell ref="N104:N105"/>
    <mergeCell ref="L93:P93"/>
    <mergeCell ref="B104:B105"/>
    <mergeCell ref="C104:C105"/>
    <mergeCell ref="D104:D105"/>
    <mergeCell ref="E104:E105"/>
    <mergeCell ref="C94:C95"/>
    <mergeCell ref="D94:D95"/>
    <mergeCell ref="O117:P117"/>
    <mergeCell ref="J117:J118"/>
    <mergeCell ref="K117:K118"/>
    <mergeCell ref="L117:L118"/>
    <mergeCell ref="M117:M118"/>
    <mergeCell ref="F117:F118"/>
    <mergeCell ref="G117:G118"/>
    <mergeCell ref="H117:H118"/>
    <mergeCell ref="I117:I118"/>
  </mergeCells>
  <phoneticPr fontId="26" type="noConversion"/>
  <pageMargins left="0.7" right="0.7" top="0.78740157499999996" bottom="0.78740157499999996" header="0.3" footer="0.3"/>
  <pageSetup paperSize="9" scale="60" orientation="portrait" r:id="rId2"/>
  <rowBreaks count="1" manualBreakCount="1">
    <brk id="62"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127"/>
  <sheetViews>
    <sheetView zoomScale="70" zoomScaleNormal="70" zoomScaleSheetLayoutView="89" workbookViewId="0">
      <selection activeCell="A11" sqref="A11:B11"/>
    </sheetView>
  </sheetViews>
  <sheetFormatPr defaultRowHeight="12.75"/>
  <sheetData>
    <row r="2" spans="1:15" ht="13.5" thickBot="1"/>
    <row r="3" spans="1:15" ht="24" thickBot="1">
      <c r="A3" s="473" t="s">
        <v>186</v>
      </c>
      <c r="B3" s="474"/>
      <c r="C3" s="474"/>
      <c r="D3" s="474"/>
      <c r="E3" s="474"/>
      <c r="F3" s="474"/>
      <c r="G3" s="474"/>
      <c r="H3" s="474"/>
      <c r="I3" s="474"/>
      <c r="J3" s="474"/>
      <c r="K3" s="470" t="s">
        <v>224</v>
      </c>
      <c r="L3" s="471"/>
      <c r="M3" s="471"/>
      <c r="N3" s="471"/>
      <c r="O3" s="472"/>
    </row>
    <row r="4" spans="1:15" ht="15.75">
      <c r="A4" s="465" t="s">
        <v>195</v>
      </c>
      <c r="B4" s="461" t="s">
        <v>196</v>
      </c>
      <c r="C4" s="461" t="s">
        <v>197</v>
      </c>
      <c r="D4" s="461" t="s">
        <v>198</v>
      </c>
      <c r="E4" s="461" t="s">
        <v>199</v>
      </c>
      <c r="F4" s="461" t="s">
        <v>200</v>
      </c>
      <c r="G4" s="461" t="s">
        <v>201</v>
      </c>
      <c r="H4" s="467" t="s">
        <v>202</v>
      </c>
      <c r="I4" s="461" t="s">
        <v>203</v>
      </c>
      <c r="J4" s="461" t="s">
        <v>204</v>
      </c>
      <c r="K4" s="461" t="s">
        <v>205</v>
      </c>
      <c r="L4" s="461" t="s">
        <v>206</v>
      </c>
      <c r="M4" s="467" t="s">
        <v>207</v>
      </c>
      <c r="N4" s="456" t="s">
        <v>208</v>
      </c>
      <c r="O4" s="457"/>
    </row>
    <row r="5" spans="1:15" ht="16.5" thickBot="1">
      <c r="A5" s="466"/>
      <c r="B5" s="462"/>
      <c r="C5" s="462"/>
      <c r="D5" s="462"/>
      <c r="E5" s="462"/>
      <c r="F5" s="462"/>
      <c r="G5" s="462"/>
      <c r="H5" s="462"/>
      <c r="I5" s="462"/>
      <c r="J5" s="462"/>
      <c r="K5" s="462"/>
      <c r="L5" s="462"/>
      <c r="M5" s="462"/>
      <c r="N5" s="145" t="s">
        <v>209</v>
      </c>
      <c r="O5" s="30" t="s">
        <v>210</v>
      </c>
    </row>
    <row r="6" spans="1:15" ht="15">
      <c r="A6" s="148" t="s">
        <v>211</v>
      </c>
      <c r="B6" s="146">
        <v>31</v>
      </c>
      <c r="C6" s="8">
        <v>28</v>
      </c>
      <c r="D6" s="8">
        <v>31</v>
      </c>
      <c r="E6" s="8">
        <v>30</v>
      </c>
      <c r="F6" s="8">
        <v>15</v>
      </c>
      <c r="G6" s="8">
        <v>0</v>
      </c>
      <c r="H6" s="168">
        <f>SUM(B6:F6)</f>
        <v>135</v>
      </c>
      <c r="I6" s="8">
        <v>0</v>
      </c>
      <c r="J6" s="8">
        <v>31</v>
      </c>
      <c r="K6" s="8">
        <v>30</v>
      </c>
      <c r="L6" s="8">
        <v>31</v>
      </c>
      <c r="M6" s="168">
        <f>SUM(I6:L6)</f>
        <v>92</v>
      </c>
      <c r="N6" s="167">
        <f>SUM(B6:G6,I6:L6)</f>
        <v>227</v>
      </c>
      <c r="O6" s="169">
        <f>H6+M6</f>
        <v>227</v>
      </c>
    </row>
    <row r="7" spans="1:15" ht="19.5">
      <c r="A7" s="149" t="s">
        <v>485</v>
      </c>
      <c r="B7" s="147">
        <v>3.5</v>
      </c>
      <c r="C7" s="10">
        <v>3.6</v>
      </c>
      <c r="D7" s="10">
        <v>5.5</v>
      </c>
      <c r="E7" s="10">
        <v>9.6999999999999993</v>
      </c>
      <c r="F7" s="10">
        <v>11.9</v>
      </c>
      <c r="G7" s="10"/>
      <c r="H7" s="153">
        <f>(B6*B7+C6*C7+D6*D7+E6*E7+F6*F7)/H6</f>
        <v>6.2911111111111104</v>
      </c>
      <c r="I7" s="10"/>
      <c r="J7" s="95">
        <v>7.3</v>
      </c>
      <c r="K7" s="95">
        <v>2.2999999999999998</v>
      </c>
      <c r="L7" s="95">
        <v>-0.9</v>
      </c>
      <c r="M7" s="153">
        <f>(I6*I7+J6*J7+K6*K7+L6*L7)/M6</f>
        <v>2.9065217391304343</v>
      </c>
      <c r="N7" s="154">
        <f>(B7*B6+C7*C6+D7*D6+E7*E6+F7*F6+G7*G6+I7*I6+J7*J6+K7*K6+L7*L6)/N6</f>
        <v>4.9193832599118936</v>
      </c>
      <c r="O7" s="161">
        <f>(H7*H6+M7*M6)/O6</f>
        <v>4.9193832599118936</v>
      </c>
    </row>
    <row r="8" spans="1:15" ht="19.5">
      <c r="A8" s="149" t="s">
        <v>212</v>
      </c>
      <c r="B8" s="13">
        <f t="shared" ref="B8:G8" si="0">B6*(13-B7)</f>
        <v>294.5</v>
      </c>
      <c r="C8" s="12">
        <f t="shared" si="0"/>
        <v>263.2</v>
      </c>
      <c r="D8" s="12">
        <f t="shared" si="0"/>
        <v>232.5</v>
      </c>
      <c r="E8" s="12">
        <f t="shared" si="0"/>
        <v>99.000000000000028</v>
      </c>
      <c r="F8" s="12">
        <f t="shared" si="0"/>
        <v>16.499999999999993</v>
      </c>
      <c r="G8" s="12">
        <f t="shared" si="0"/>
        <v>0</v>
      </c>
      <c r="H8" s="155">
        <f>SUM(B8:F8)</f>
        <v>905.7</v>
      </c>
      <c r="I8" s="12">
        <f>I6*(13-I7)</f>
        <v>0</v>
      </c>
      <c r="J8" s="12">
        <v>178</v>
      </c>
      <c r="K8" s="12">
        <v>321</v>
      </c>
      <c r="L8" s="12">
        <v>432</v>
      </c>
      <c r="M8" s="155">
        <f>SUM(I8:L8)</f>
        <v>931</v>
      </c>
      <c r="N8" s="156">
        <f>N6*(13-N7)</f>
        <v>1834.3000000000004</v>
      </c>
      <c r="O8" s="162">
        <f>O6*(13-O7)</f>
        <v>1834.3000000000004</v>
      </c>
    </row>
    <row r="9" spans="1:15" ht="19.5">
      <c r="A9" s="149" t="s">
        <v>213</v>
      </c>
      <c r="B9" s="13">
        <f t="shared" ref="B9:G9" si="1">B6*(17-B7)</f>
        <v>418.5</v>
      </c>
      <c r="C9" s="12">
        <f t="shared" si="1"/>
        <v>375.2</v>
      </c>
      <c r="D9" s="12">
        <f t="shared" si="1"/>
        <v>356.5</v>
      </c>
      <c r="E9" s="12">
        <f t="shared" si="1"/>
        <v>219.00000000000003</v>
      </c>
      <c r="F9" s="12">
        <f t="shared" si="1"/>
        <v>76.5</v>
      </c>
      <c r="G9" s="12">
        <f t="shared" si="1"/>
        <v>0</v>
      </c>
      <c r="H9" s="155">
        <f>SUM(B9:F9)</f>
        <v>1445.7</v>
      </c>
      <c r="I9" s="12">
        <f>I6*(17-I7)</f>
        <v>0</v>
      </c>
      <c r="J9" s="12">
        <v>302</v>
      </c>
      <c r="K9" s="12">
        <v>441</v>
      </c>
      <c r="L9" s="12">
        <v>556</v>
      </c>
      <c r="M9" s="155">
        <f>SUM(I9:L9)</f>
        <v>1299</v>
      </c>
      <c r="N9" s="156">
        <f>N6*(17-N7)</f>
        <v>2742.3</v>
      </c>
      <c r="O9" s="162">
        <f>O6*(17-O7)</f>
        <v>2742.3</v>
      </c>
    </row>
    <row r="10" spans="1:15" ht="19.5">
      <c r="A10" s="149" t="s">
        <v>214</v>
      </c>
      <c r="B10" s="17">
        <f t="shared" ref="B10:G10" si="2">B6*(18-B7)</f>
        <v>449.5</v>
      </c>
      <c r="C10" s="16">
        <f t="shared" si="2"/>
        <v>403.2</v>
      </c>
      <c r="D10" s="16">
        <f t="shared" si="2"/>
        <v>387.5</v>
      </c>
      <c r="E10" s="16">
        <f t="shared" si="2"/>
        <v>249.00000000000003</v>
      </c>
      <c r="F10" s="16">
        <f t="shared" si="2"/>
        <v>91.5</v>
      </c>
      <c r="G10" s="16">
        <f t="shared" si="2"/>
        <v>0</v>
      </c>
      <c r="H10" s="155">
        <f>SUM(B10:F10)</f>
        <v>1580.7</v>
      </c>
      <c r="I10" s="16">
        <f>I6*(18-I7)</f>
        <v>0</v>
      </c>
      <c r="J10" s="16">
        <v>333</v>
      </c>
      <c r="K10" s="16">
        <v>471</v>
      </c>
      <c r="L10" s="16">
        <v>587</v>
      </c>
      <c r="M10" s="155">
        <f>SUM(I10:L10)</f>
        <v>1391</v>
      </c>
      <c r="N10" s="157">
        <f>N6*(18-N7)</f>
        <v>2969.3</v>
      </c>
      <c r="O10" s="163">
        <f>O6*(18-O7)</f>
        <v>2969.3</v>
      </c>
    </row>
    <row r="11" spans="1:15" ht="20.25" thickBot="1">
      <c r="A11" s="347" t="s">
        <v>215</v>
      </c>
      <c r="B11" s="21">
        <f t="shared" ref="B11:G11" si="3">B6*(19-B7)</f>
        <v>480.5</v>
      </c>
      <c r="C11" s="20">
        <f t="shared" si="3"/>
        <v>431.2</v>
      </c>
      <c r="D11" s="20">
        <f t="shared" si="3"/>
        <v>418.5</v>
      </c>
      <c r="E11" s="20">
        <f t="shared" si="3"/>
        <v>279</v>
      </c>
      <c r="F11" s="20">
        <f t="shared" si="3"/>
        <v>106.5</v>
      </c>
      <c r="G11" s="20">
        <f t="shared" si="3"/>
        <v>0</v>
      </c>
      <c r="H11" s="164">
        <f>SUM(B11:F11)</f>
        <v>1715.7</v>
      </c>
      <c r="I11" s="20">
        <f>I6*(19-I7)</f>
        <v>0</v>
      </c>
      <c r="J11" s="20">
        <v>364</v>
      </c>
      <c r="K11" s="20">
        <v>501</v>
      </c>
      <c r="L11" s="20">
        <v>618</v>
      </c>
      <c r="M11" s="164">
        <f>SUM(I11:L11)</f>
        <v>1483</v>
      </c>
      <c r="N11" s="165">
        <f>N6*(19-N7)</f>
        <v>3196.3</v>
      </c>
      <c r="O11" s="166">
        <f>O6*(19-O7)</f>
        <v>3196.3</v>
      </c>
    </row>
    <row r="12" spans="1:15" ht="15.75" thickBot="1">
      <c r="A12" s="4"/>
      <c r="B12" s="4"/>
      <c r="C12" s="4"/>
      <c r="D12" s="4"/>
      <c r="E12" s="4"/>
      <c r="F12" s="4"/>
      <c r="G12" s="4"/>
      <c r="H12" s="4"/>
      <c r="I12" s="4"/>
      <c r="J12" s="4"/>
      <c r="K12" s="4"/>
      <c r="L12" s="4"/>
      <c r="M12" s="4"/>
      <c r="N12" s="4"/>
      <c r="O12" s="4"/>
    </row>
    <row r="13" spans="1:15" ht="24" thickBot="1">
      <c r="A13" s="473" t="s">
        <v>187</v>
      </c>
      <c r="B13" s="474"/>
      <c r="C13" s="474"/>
      <c r="D13" s="474"/>
      <c r="E13" s="474"/>
      <c r="F13" s="474"/>
      <c r="G13" s="474"/>
      <c r="H13" s="474"/>
      <c r="I13" s="474"/>
      <c r="J13" s="474"/>
      <c r="K13" s="470" t="s">
        <v>225</v>
      </c>
      <c r="L13" s="471"/>
      <c r="M13" s="471"/>
      <c r="N13" s="471"/>
      <c r="O13" s="472"/>
    </row>
    <row r="14" spans="1:15" ht="15.75">
      <c r="A14" s="465" t="s">
        <v>195</v>
      </c>
      <c r="B14" s="461" t="s">
        <v>196</v>
      </c>
      <c r="C14" s="461" t="s">
        <v>197</v>
      </c>
      <c r="D14" s="461" t="s">
        <v>198</v>
      </c>
      <c r="E14" s="461" t="s">
        <v>199</v>
      </c>
      <c r="F14" s="461" t="s">
        <v>200</v>
      </c>
      <c r="G14" s="461" t="s">
        <v>201</v>
      </c>
      <c r="H14" s="467" t="s">
        <v>202</v>
      </c>
      <c r="I14" s="461" t="s">
        <v>203</v>
      </c>
      <c r="J14" s="461" t="s">
        <v>204</v>
      </c>
      <c r="K14" s="461" t="s">
        <v>205</v>
      </c>
      <c r="L14" s="461" t="s">
        <v>206</v>
      </c>
      <c r="M14" s="467" t="s">
        <v>207</v>
      </c>
      <c r="N14" s="456" t="s">
        <v>208</v>
      </c>
      <c r="O14" s="457"/>
    </row>
    <row r="15" spans="1:15" ht="16.5" thickBot="1">
      <c r="A15" s="466"/>
      <c r="B15" s="462"/>
      <c r="C15" s="462"/>
      <c r="D15" s="462"/>
      <c r="E15" s="462"/>
      <c r="F15" s="462"/>
      <c r="G15" s="462"/>
      <c r="H15" s="462"/>
      <c r="I15" s="462"/>
      <c r="J15" s="462"/>
      <c r="K15" s="462"/>
      <c r="L15" s="462"/>
      <c r="M15" s="462"/>
      <c r="N15" s="145" t="s">
        <v>209</v>
      </c>
      <c r="O15" s="30" t="s">
        <v>210</v>
      </c>
    </row>
    <row r="16" spans="1:15" ht="15">
      <c r="A16" s="148" t="s">
        <v>211</v>
      </c>
      <c r="B16" s="146">
        <v>31</v>
      </c>
      <c r="C16" s="8">
        <v>28</v>
      </c>
      <c r="D16" s="8">
        <v>31</v>
      </c>
      <c r="E16" s="8">
        <v>30</v>
      </c>
      <c r="F16" s="8">
        <v>20</v>
      </c>
      <c r="G16" s="8">
        <v>0</v>
      </c>
      <c r="H16" s="168">
        <f>SUM(B16:F16)</f>
        <v>140</v>
      </c>
      <c r="I16" s="8">
        <v>20</v>
      </c>
      <c r="J16" s="8">
        <v>31</v>
      </c>
      <c r="K16" s="8">
        <v>25</v>
      </c>
      <c r="L16" s="8">
        <v>31</v>
      </c>
      <c r="M16" s="168">
        <f>SUM(I16:L16)</f>
        <v>107</v>
      </c>
      <c r="N16" s="167">
        <f>SUM(B16:G16,I16:L16)</f>
        <v>247</v>
      </c>
      <c r="O16" s="169">
        <f>H16+M16</f>
        <v>247</v>
      </c>
    </row>
    <row r="17" spans="1:15" ht="19.5">
      <c r="A17" s="149" t="s">
        <v>485</v>
      </c>
      <c r="B17" s="147">
        <v>2.2000000000000002</v>
      </c>
      <c r="C17" s="10">
        <v>2.1</v>
      </c>
      <c r="D17" s="10">
        <v>3.3</v>
      </c>
      <c r="E17" s="10">
        <v>8.9</v>
      </c>
      <c r="F17" s="10">
        <v>11</v>
      </c>
      <c r="G17" s="10">
        <v>0</v>
      </c>
      <c r="H17" s="153">
        <f>(B16*B17+C16*C17+D16*D17+E16*E17+F16*F17)/H16</f>
        <v>5.1164285714285711</v>
      </c>
      <c r="I17" s="10">
        <v>9.8000000000000007</v>
      </c>
      <c r="J17" s="95">
        <v>9.4</v>
      </c>
      <c r="K17" s="95">
        <v>4.8</v>
      </c>
      <c r="L17" s="95">
        <v>2.1</v>
      </c>
      <c r="M17" s="153">
        <f>(I16*I17+J16*J17+K16*K17+L16*L17)/M16</f>
        <v>6.285046728971964</v>
      </c>
      <c r="N17" s="154">
        <f>(B17*B16+C17*C16+D17*D16+E17*E16+F17*F16+G17*G16+I17*I16+J17*J16+K17*K16+L17*L16)/N16</f>
        <v>5.6226720647773281</v>
      </c>
      <c r="O17" s="161">
        <f>(H17*H16+M17*M16)/O16</f>
        <v>5.6226720647773289</v>
      </c>
    </row>
    <row r="18" spans="1:15" ht="19.5">
      <c r="A18" s="149" t="s">
        <v>212</v>
      </c>
      <c r="B18" s="13">
        <v>334</v>
      </c>
      <c r="C18" s="12">
        <v>304</v>
      </c>
      <c r="D18" s="12">
        <v>300</v>
      </c>
      <c r="E18" s="12">
        <v>123</v>
      </c>
      <c r="F18" s="12">
        <v>40</v>
      </c>
      <c r="G18" s="12">
        <f>G16*(13-G17)</f>
        <v>0</v>
      </c>
      <c r="H18" s="155">
        <f>SUM(B18:F18)</f>
        <v>1101</v>
      </c>
      <c r="I18" s="12">
        <v>65</v>
      </c>
      <c r="J18" s="12">
        <v>112</v>
      </c>
      <c r="K18" s="12">
        <v>205</v>
      </c>
      <c r="L18" s="12">
        <v>338</v>
      </c>
      <c r="M18" s="155">
        <f>SUM(I18:L18)</f>
        <v>720</v>
      </c>
      <c r="N18" s="156">
        <f>N16*(13-N17)</f>
        <v>1822.2</v>
      </c>
      <c r="O18" s="162">
        <f>O16*(13-O17)</f>
        <v>1822.1999999999998</v>
      </c>
    </row>
    <row r="19" spans="1:15" ht="19.5">
      <c r="A19" s="149" t="s">
        <v>213</v>
      </c>
      <c r="B19" s="13">
        <v>458</v>
      </c>
      <c r="C19" s="12">
        <v>416</v>
      </c>
      <c r="D19" s="12">
        <v>424</v>
      </c>
      <c r="E19" s="12">
        <v>243</v>
      </c>
      <c r="F19" s="12">
        <v>120</v>
      </c>
      <c r="G19" s="12">
        <f>G16*(17-G17)</f>
        <v>0</v>
      </c>
      <c r="H19" s="155">
        <f>SUM(B19:F19)</f>
        <v>1661</v>
      </c>
      <c r="I19" s="12">
        <v>145</v>
      </c>
      <c r="J19" s="12">
        <v>236</v>
      </c>
      <c r="K19" s="12">
        <v>305</v>
      </c>
      <c r="L19" s="12">
        <v>462</v>
      </c>
      <c r="M19" s="155">
        <f>SUM(I19:L19)</f>
        <v>1148</v>
      </c>
      <c r="N19" s="156">
        <f>N16*(17-N17)</f>
        <v>2810.2</v>
      </c>
      <c r="O19" s="162">
        <f>O16*(17-O17)</f>
        <v>2810.1999999999994</v>
      </c>
    </row>
    <row r="20" spans="1:15" ht="19.5">
      <c r="A20" s="149" t="s">
        <v>214</v>
      </c>
      <c r="B20" s="17">
        <v>489</v>
      </c>
      <c r="C20" s="16">
        <v>444</v>
      </c>
      <c r="D20" s="16">
        <v>455</v>
      </c>
      <c r="E20" s="16">
        <v>273</v>
      </c>
      <c r="F20" s="16">
        <v>140</v>
      </c>
      <c r="G20" s="16">
        <v>0</v>
      </c>
      <c r="H20" s="155">
        <f>SUM(B20:F20)</f>
        <v>1801</v>
      </c>
      <c r="I20" s="16">
        <v>165</v>
      </c>
      <c r="J20" s="16">
        <v>267</v>
      </c>
      <c r="K20" s="16">
        <v>330</v>
      </c>
      <c r="L20" s="16">
        <v>493</v>
      </c>
      <c r="M20" s="155">
        <f>SUM(I20:L20)</f>
        <v>1255</v>
      </c>
      <c r="N20" s="157">
        <f>N16*(18-N17)</f>
        <v>3057.2</v>
      </c>
      <c r="O20" s="163">
        <f>O16*(18-O17)</f>
        <v>3057.1999999999994</v>
      </c>
    </row>
    <row r="21" spans="1:15" ht="20.25" thickBot="1">
      <c r="A21" s="347" t="s">
        <v>215</v>
      </c>
      <c r="B21" s="21">
        <v>520</v>
      </c>
      <c r="C21" s="20">
        <v>472</v>
      </c>
      <c r="D21" s="20">
        <v>486</v>
      </c>
      <c r="E21" s="20">
        <v>303</v>
      </c>
      <c r="F21" s="20">
        <v>160</v>
      </c>
      <c r="G21" s="20">
        <f>G16*(19-G17)</f>
        <v>0</v>
      </c>
      <c r="H21" s="164">
        <f>SUM(B21:F21)</f>
        <v>1941</v>
      </c>
      <c r="I21" s="20">
        <v>185</v>
      </c>
      <c r="J21" s="20">
        <v>298</v>
      </c>
      <c r="K21" s="20">
        <v>355</v>
      </c>
      <c r="L21" s="20">
        <v>524</v>
      </c>
      <c r="M21" s="164">
        <f>SUM(I21:L21)</f>
        <v>1362</v>
      </c>
      <c r="N21" s="165">
        <f>N16*(19-N17)</f>
        <v>3304.2</v>
      </c>
      <c r="O21" s="166">
        <f>O16*(19-O17)</f>
        <v>3304.1999999999994</v>
      </c>
    </row>
    <row r="22" spans="1:15" ht="15.75" thickBot="1">
      <c r="A22" s="4"/>
      <c r="B22" s="4"/>
      <c r="C22" s="4"/>
      <c r="D22" s="4"/>
      <c r="E22" s="4"/>
      <c r="F22" s="4"/>
      <c r="G22" s="4"/>
      <c r="H22" s="4"/>
      <c r="I22" s="4"/>
      <c r="J22" s="4"/>
      <c r="K22" s="4"/>
      <c r="L22" s="4"/>
      <c r="M22" s="4"/>
      <c r="N22" s="4"/>
      <c r="O22" s="4"/>
    </row>
    <row r="23" spans="1:15" ht="24" thickBot="1">
      <c r="A23" s="473" t="s">
        <v>188</v>
      </c>
      <c r="B23" s="474"/>
      <c r="C23" s="474"/>
      <c r="D23" s="474"/>
      <c r="E23" s="474"/>
      <c r="F23" s="474"/>
      <c r="G23" s="474"/>
      <c r="H23" s="474"/>
      <c r="I23" s="474"/>
      <c r="J23" s="474"/>
      <c r="K23" s="470" t="s">
        <v>226</v>
      </c>
      <c r="L23" s="471"/>
      <c r="M23" s="471"/>
      <c r="N23" s="471"/>
      <c r="O23" s="472"/>
    </row>
    <row r="24" spans="1:15" ht="15.75">
      <c r="A24" s="465" t="s">
        <v>195</v>
      </c>
      <c r="B24" s="461" t="s">
        <v>196</v>
      </c>
      <c r="C24" s="461" t="s">
        <v>197</v>
      </c>
      <c r="D24" s="461" t="s">
        <v>198</v>
      </c>
      <c r="E24" s="461" t="s">
        <v>199</v>
      </c>
      <c r="F24" s="461" t="s">
        <v>200</v>
      </c>
      <c r="G24" s="461" t="s">
        <v>201</v>
      </c>
      <c r="H24" s="467" t="s">
        <v>202</v>
      </c>
      <c r="I24" s="461" t="s">
        <v>203</v>
      </c>
      <c r="J24" s="461" t="s">
        <v>204</v>
      </c>
      <c r="K24" s="461" t="s">
        <v>205</v>
      </c>
      <c r="L24" s="461" t="s">
        <v>206</v>
      </c>
      <c r="M24" s="467" t="s">
        <v>207</v>
      </c>
      <c r="N24" s="456" t="s">
        <v>208</v>
      </c>
      <c r="O24" s="457"/>
    </row>
    <row r="25" spans="1:15" ht="16.5" thickBot="1">
      <c r="A25" s="466"/>
      <c r="B25" s="462"/>
      <c r="C25" s="462"/>
      <c r="D25" s="462"/>
      <c r="E25" s="462"/>
      <c r="F25" s="462"/>
      <c r="G25" s="462"/>
      <c r="H25" s="462"/>
      <c r="I25" s="462"/>
      <c r="J25" s="462"/>
      <c r="K25" s="462"/>
      <c r="L25" s="462"/>
      <c r="M25" s="462"/>
      <c r="N25" s="145" t="s">
        <v>209</v>
      </c>
      <c r="O25" s="30" t="s">
        <v>210</v>
      </c>
    </row>
    <row r="26" spans="1:15" ht="15">
      <c r="A26" s="148" t="s">
        <v>211</v>
      </c>
      <c r="B26" s="146">
        <v>31</v>
      </c>
      <c r="C26" s="8">
        <v>28</v>
      </c>
      <c r="D26" s="8">
        <v>31</v>
      </c>
      <c r="E26" s="8">
        <v>20</v>
      </c>
      <c r="F26" s="8">
        <v>16</v>
      </c>
      <c r="G26" s="8">
        <v>5</v>
      </c>
      <c r="H26" s="168">
        <f>SUM(B26:F26)</f>
        <v>126</v>
      </c>
      <c r="I26" s="8">
        <v>5</v>
      </c>
      <c r="J26" s="8">
        <v>26</v>
      </c>
      <c r="K26" s="8">
        <v>30</v>
      </c>
      <c r="L26" s="8">
        <v>31</v>
      </c>
      <c r="M26" s="168">
        <f>SUM(I26:L26)</f>
        <v>92</v>
      </c>
      <c r="N26" s="167">
        <f>SUM(B26:G26,I26:L26)</f>
        <v>223</v>
      </c>
      <c r="O26" s="169">
        <f>H26+M26</f>
        <v>218</v>
      </c>
    </row>
    <row r="27" spans="1:15" ht="19.5">
      <c r="A27" s="149" t="s">
        <v>485</v>
      </c>
      <c r="B27" s="147">
        <v>-3.3</v>
      </c>
      <c r="C27" s="10">
        <v>-0.1</v>
      </c>
      <c r="D27" s="10">
        <v>3.5</v>
      </c>
      <c r="E27" s="10">
        <v>11.7</v>
      </c>
      <c r="F27" s="10">
        <v>12.3</v>
      </c>
      <c r="G27" s="10">
        <v>12</v>
      </c>
      <c r="H27" s="153">
        <f>(B26*B27+C26*C27+D26*D27+E26*E27+F26*F27)/H26</f>
        <v>3.4460317460317462</v>
      </c>
      <c r="I27" s="10">
        <v>12.1</v>
      </c>
      <c r="J27" s="95">
        <v>6.3</v>
      </c>
      <c r="K27" s="95">
        <v>5.8</v>
      </c>
      <c r="L27" s="95">
        <v>0.1</v>
      </c>
      <c r="M27" s="153">
        <f>(I26*I27+J26*J27+K26*K27+L26*L27)/M26</f>
        <v>4.3630434782608694</v>
      </c>
      <c r="N27" s="154">
        <f>(B27*B26+C27*C26+D27*D26+E27*E26+F27*F26+G27*G26+I27*I26+J27*J26+K27*K26+L27*L26)/N26</f>
        <v>4.0161434977578478</v>
      </c>
      <c r="O27" s="161">
        <f>(H27*H26+M27*M26)/O26</f>
        <v>3.83302752293578</v>
      </c>
    </row>
    <row r="28" spans="1:15" ht="19.5">
      <c r="A28" s="149" t="s">
        <v>212</v>
      </c>
      <c r="B28" s="13">
        <v>506</v>
      </c>
      <c r="C28" s="12">
        <v>366</v>
      </c>
      <c r="D28" s="12">
        <v>295</v>
      </c>
      <c r="E28" s="12">
        <v>25</v>
      </c>
      <c r="F28" s="12">
        <v>12</v>
      </c>
      <c r="G28" s="12">
        <v>5</v>
      </c>
      <c r="H28" s="155">
        <f>SUM(B28:F28)</f>
        <v>1204</v>
      </c>
      <c r="I28" s="12">
        <v>5</v>
      </c>
      <c r="J28" s="12">
        <v>174</v>
      </c>
      <c r="K28" s="12">
        <v>217</v>
      </c>
      <c r="L28" s="12">
        <v>399</v>
      </c>
      <c r="M28" s="155">
        <f>SUM(I28:L28)</f>
        <v>795</v>
      </c>
      <c r="N28" s="156">
        <f>N26*(13-N27)</f>
        <v>2003.3999999999996</v>
      </c>
      <c r="O28" s="162">
        <f>O26*(13-O27)</f>
        <v>1998.4</v>
      </c>
    </row>
    <row r="29" spans="1:15" ht="19.5">
      <c r="A29" s="149" t="s">
        <v>213</v>
      </c>
      <c r="B29" s="13">
        <v>630</v>
      </c>
      <c r="C29" s="12">
        <v>478</v>
      </c>
      <c r="D29" s="12">
        <v>419</v>
      </c>
      <c r="E29" s="12">
        <v>105</v>
      </c>
      <c r="F29" s="12">
        <v>76</v>
      </c>
      <c r="G29" s="12">
        <v>25</v>
      </c>
      <c r="H29" s="155">
        <f>SUM(B29:F29)</f>
        <v>1708</v>
      </c>
      <c r="I29" s="12">
        <v>25</v>
      </c>
      <c r="J29" s="12">
        <v>278</v>
      </c>
      <c r="K29" s="12">
        <v>337</v>
      </c>
      <c r="L29" s="12">
        <v>523</v>
      </c>
      <c r="M29" s="155">
        <f>SUM(I29:L29)</f>
        <v>1163</v>
      </c>
      <c r="N29" s="156">
        <f>N26*(17-N27)</f>
        <v>2895.3999999999996</v>
      </c>
      <c r="O29" s="162">
        <f>O26*(17-O27)</f>
        <v>2870.4</v>
      </c>
    </row>
    <row r="30" spans="1:15" ht="19.5">
      <c r="A30" s="149" t="s">
        <v>214</v>
      </c>
      <c r="B30" s="17">
        <v>661</v>
      </c>
      <c r="C30" s="16">
        <v>506</v>
      </c>
      <c r="D30" s="16">
        <v>450</v>
      </c>
      <c r="E30" s="16">
        <v>125</v>
      </c>
      <c r="F30" s="16">
        <v>92</v>
      </c>
      <c r="G30" s="16">
        <v>30</v>
      </c>
      <c r="H30" s="155">
        <f>SUM(B30:F30)</f>
        <v>1834</v>
      </c>
      <c r="I30" s="16">
        <v>30</v>
      </c>
      <c r="J30" s="16">
        <v>304</v>
      </c>
      <c r="K30" s="16">
        <v>367</v>
      </c>
      <c r="L30" s="16">
        <v>554</v>
      </c>
      <c r="M30" s="155">
        <f>SUM(I30:L30)</f>
        <v>1255</v>
      </c>
      <c r="N30" s="157">
        <f>N26*(18-N27)</f>
        <v>3118.3999999999996</v>
      </c>
      <c r="O30" s="163">
        <f>O26*(18-O27)</f>
        <v>3088.4</v>
      </c>
    </row>
    <row r="31" spans="1:15" ht="20.25" thickBot="1">
      <c r="A31" s="347" t="s">
        <v>215</v>
      </c>
      <c r="B31" s="21">
        <v>692</v>
      </c>
      <c r="C31" s="20">
        <v>534</v>
      </c>
      <c r="D31" s="20">
        <v>481</v>
      </c>
      <c r="E31" s="20">
        <v>145</v>
      </c>
      <c r="F31" s="20">
        <v>108</v>
      </c>
      <c r="G31" s="20">
        <v>35</v>
      </c>
      <c r="H31" s="164">
        <f>SUM(B31:F31)</f>
        <v>1960</v>
      </c>
      <c r="I31" s="20">
        <v>35</v>
      </c>
      <c r="J31" s="20">
        <v>330</v>
      </c>
      <c r="K31" s="20">
        <v>397</v>
      </c>
      <c r="L31" s="20">
        <v>585</v>
      </c>
      <c r="M31" s="164">
        <f>SUM(I31:L31)</f>
        <v>1347</v>
      </c>
      <c r="N31" s="165">
        <f>N26*(19-N27)</f>
        <v>3341.3999999999996</v>
      </c>
      <c r="O31" s="166">
        <f>O26*(19-O27)</f>
        <v>3306.4</v>
      </c>
    </row>
    <row r="32" spans="1:15" ht="15.75" thickBot="1">
      <c r="A32" s="4"/>
      <c r="B32" s="4"/>
      <c r="C32" s="4"/>
      <c r="D32" s="4"/>
      <c r="E32" s="4"/>
      <c r="F32" s="4"/>
      <c r="G32" s="4"/>
      <c r="H32" s="4"/>
      <c r="I32" s="4"/>
      <c r="J32" s="4"/>
      <c r="K32" s="4"/>
      <c r="L32" s="4"/>
      <c r="M32" s="4"/>
      <c r="N32" s="4"/>
      <c r="O32" s="4"/>
    </row>
    <row r="33" spans="1:15" ht="24" thickBot="1">
      <c r="A33" s="473" t="s">
        <v>189</v>
      </c>
      <c r="B33" s="474"/>
      <c r="C33" s="474"/>
      <c r="D33" s="474"/>
      <c r="E33" s="474"/>
      <c r="F33" s="474"/>
      <c r="G33" s="474"/>
      <c r="H33" s="474"/>
      <c r="I33" s="474"/>
      <c r="J33" s="474"/>
      <c r="K33" s="470" t="s">
        <v>227</v>
      </c>
      <c r="L33" s="471"/>
      <c r="M33" s="471"/>
      <c r="N33" s="471"/>
      <c r="O33" s="472"/>
    </row>
    <row r="34" spans="1:15" ht="15.75">
      <c r="A34" s="547" t="s">
        <v>195</v>
      </c>
      <c r="B34" s="545" t="s">
        <v>196</v>
      </c>
      <c r="C34" s="461" t="s">
        <v>197</v>
      </c>
      <c r="D34" s="461" t="s">
        <v>198</v>
      </c>
      <c r="E34" s="461" t="s">
        <v>199</v>
      </c>
      <c r="F34" s="461" t="s">
        <v>200</v>
      </c>
      <c r="G34" s="461" t="s">
        <v>201</v>
      </c>
      <c r="H34" s="467" t="s">
        <v>202</v>
      </c>
      <c r="I34" s="461" t="s">
        <v>203</v>
      </c>
      <c r="J34" s="461" t="s">
        <v>204</v>
      </c>
      <c r="K34" s="461" t="s">
        <v>205</v>
      </c>
      <c r="L34" s="461" t="s">
        <v>206</v>
      </c>
      <c r="M34" s="467" t="s">
        <v>207</v>
      </c>
      <c r="N34" s="456" t="s">
        <v>208</v>
      </c>
      <c r="O34" s="457"/>
    </row>
    <row r="35" spans="1:15" ht="16.5" thickBot="1">
      <c r="A35" s="544"/>
      <c r="B35" s="546"/>
      <c r="C35" s="462"/>
      <c r="D35" s="462"/>
      <c r="E35" s="462"/>
      <c r="F35" s="462"/>
      <c r="G35" s="462"/>
      <c r="H35" s="462"/>
      <c r="I35" s="462"/>
      <c r="J35" s="462"/>
      <c r="K35" s="462"/>
      <c r="L35" s="462"/>
      <c r="M35" s="462"/>
      <c r="N35" s="145" t="s">
        <v>209</v>
      </c>
      <c r="O35" s="30" t="s">
        <v>210</v>
      </c>
    </row>
    <row r="36" spans="1:15" ht="15">
      <c r="A36" s="148" t="s">
        <v>211</v>
      </c>
      <c r="B36" s="146">
        <v>31</v>
      </c>
      <c r="C36" s="8">
        <v>28</v>
      </c>
      <c r="D36" s="8">
        <v>31</v>
      </c>
      <c r="E36" s="8">
        <v>25</v>
      </c>
      <c r="F36" s="8">
        <v>20</v>
      </c>
      <c r="G36" s="8">
        <v>0</v>
      </c>
      <c r="H36" s="168">
        <f>SUM(B36:F36)</f>
        <v>135</v>
      </c>
      <c r="I36" s="8">
        <v>20</v>
      </c>
      <c r="J36" s="8">
        <v>31</v>
      </c>
      <c r="K36" s="8">
        <v>30</v>
      </c>
      <c r="L36" s="8">
        <v>31</v>
      </c>
      <c r="M36" s="168">
        <f>SUM(I36:L36)</f>
        <v>112</v>
      </c>
      <c r="N36" s="167">
        <f>SUM(B36:G36,I36:L36)</f>
        <v>247</v>
      </c>
      <c r="O36" s="169">
        <f>H36+M36</f>
        <v>247</v>
      </c>
    </row>
    <row r="37" spans="1:15" ht="19.5">
      <c r="A37" s="149" t="s">
        <v>485</v>
      </c>
      <c r="B37" s="147">
        <v>-4.5</v>
      </c>
      <c r="C37" s="10">
        <v>-0.2</v>
      </c>
      <c r="D37" s="10">
        <v>3.5</v>
      </c>
      <c r="E37" s="10">
        <v>7.5</v>
      </c>
      <c r="F37" s="10">
        <v>11.7</v>
      </c>
      <c r="G37" s="10">
        <v>0</v>
      </c>
      <c r="H37" s="153">
        <f>(B36*B37+C36*C37+D36*D37+E36*E37+F36*F37)/H36</f>
        <v>2.8511111111111109</v>
      </c>
      <c r="I37" s="10">
        <v>10.7</v>
      </c>
      <c r="J37" s="95">
        <v>6.3</v>
      </c>
      <c r="K37" s="95">
        <v>7.3</v>
      </c>
      <c r="L37" s="95">
        <v>-3.2</v>
      </c>
      <c r="M37" s="153">
        <f>(I36*I37+J36*J37+K36*K37+L36*L37)/M36</f>
        <v>4.7241071428571422</v>
      </c>
      <c r="N37" s="154">
        <f>(B37*B36+C37*C36+D37*D36+E37*E36+F37*F36+G37*G36+I37*I36+J37*J36+K37*K36+L37*L36)/N36</f>
        <v>3.7004048582995948</v>
      </c>
      <c r="O37" s="161">
        <f>(H37*H36+M37*M36)/O36</f>
        <v>3.7004048582995948</v>
      </c>
    </row>
    <row r="38" spans="1:15" ht="19.5">
      <c r="A38" s="149" t="s">
        <v>212</v>
      </c>
      <c r="B38" s="13">
        <v>543</v>
      </c>
      <c r="C38" s="12">
        <v>371</v>
      </c>
      <c r="D38" s="12">
        <v>294</v>
      </c>
      <c r="E38" s="12">
        <v>137</v>
      </c>
      <c r="F38" s="12">
        <v>26</v>
      </c>
      <c r="G38" s="12">
        <v>0</v>
      </c>
      <c r="H38" s="155">
        <f>SUM(B38:F38)</f>
        <v>1371</v>
      </c>
      <c r="I38" s="12">
        <v>46</v>
      </c>
      <c r="J38" s="12">
        <v>207</v>
      </c>
      <c r="K38" s="12">
        <v>171</v>
      </c>
      <c r="L38" s="12">
        <v>503</v>
      </c>
      <c r="M38" s="155">
        <f>SUM(I38:L38)</f>
        <v>927</v>
      </c>
      <c r="N38" s="156">
        <f>N36*(13-N37)</f>
        <v>2297</v>
      </c>
      <c r="O38" s="162">
        <f>O36*(13-O37)</f>
        <v>2297</v>
      </c>
    </row>
    <row r="39" spans="1:15" ht="19.5">
      <c r="A39" s="149" t="s">
        <v>213</v>
      </c>
      <c r="B39" s="13">
        <v>667</v>
      </c>
      <c r="C39" s="12">
        <v>483</v>
      </c>
      <c r="D39" s="12">
        <v>418</v>
      </c>
      <c r="E39" s="12">
        <v>237</v>
      </c>
      <c r="F39" s="12">
        <v>106</v>
      </c>
      <c r="G39" s="12">
        <f>G36*(17-G37)</f>
        <v>0</v>
      </c>
      <c r="H39" s="155">
        <f>SUM(B39:F39)</f>
        <v>1911</v>
      </c>
      <c r="I39" s="12">
        <v>126</v>
      </c>
      <c r="J39" s="12">
        <v>331</v>
      </c>
      <c r="K39" s="12">
        <f>K36*(17-K37)</f>
        <v>291</v>
      </c>
      <c r="L39" s="12">
        <v>627</v>
      </c>
      <c r="M39" s="155">
        <f>SUM(I39:L39)</f>
        <v>1375</v>
      </c>
      <c r="N39" s="156">
        <f>N36*(17-N37)</f>
        <v>3285</v>
      </c>
      <c r="O39" s="162">
        <f>O36*(17-O37)</f>
        <v>3285</v>
      </c>
    </row>
    <row r="40" spans="1:15" ht="19.5">
      <c r="A40" s="149" t="s">
        <v>214</v>
      </c>
      <c r="B40" s="17">
        <v>698</v>
      </c>
      <c r="C40" s="16">
        <v>511</v>
      </c>
      <c r="D40" s="16">
        <v>449</v>
      </c>
      <c r="E40" s="16">
        <v>262</v>
      </c>
      <c r="F40" s="16">
        <v>126</v>
      </c>
      <c r="G40" s="16">
        <f>G36*(18-G37)</f>
        <v>0</v>
      </c>
      <c r="H40" s="155">
        <f>SUM(B40:F40)</f>
        <v>2046</v>
      </c>
      <c r="I40" s="16">
        <v>146</v>
      </c>
      <c r="J40" s="16">
        <v>362</v>
      </c>
      <c r="K40" s="16">
        <v>321</v>
      </c>
      <c r="L40" s="16">
        <v>658</v>
      </c>
      <c r="M40" s="155">
        <f>SUM(I40:L40)</f>
        <v>1487</v>
      </c>
      <c r="N40" s="157">
        <f>N36*(18-N37)</f>
        <v>3532</v>
      </c>
      <c r="O40" s="163">
        <f>O36*(18-O37)</f>
        <v>3532</v>
      </c>
    </row>
    <row r="41" spans="1:15" ht="20.25" thickBot="1">
      <c r="A41" s="347" t="s">
        <v>215</v>
      </c>
      <c r="B41" s="21">
        <v>729</v>
      </c>
      <c r="C41" s="20">
        <v>539</v>
      </c>
      <c r="D41" s="20">
        <v>480</v>
      </c>
      <c r="E41" s="20">
        <v>287</v>
      </c>
      <c r="F41" s="20">
        <v>146</v>
      </c>
      <c r="G41" s="20">
        <f>G36*(19-G37)</f>
        <v>0</v>
      </c>
      <c r="H41" s="164">
        <f>SUM(B41:F41)</f>
        <v>2181</v>
      </c>
      <c r="I41" s="20">
        <v>166</v>
      </c>
      <c r="J41" s="20">
        <v>393</v>
      </c>
      <c r="K41" s="20">
        <v>351</v>
      </c>
      <c r="L41" s="20">
        <v>689</v>
      </c>
      <c r="M41" s="164">
        <f>SUM(I41:L41)</f>
        <v>1599</v>
      </c>
      <c r="N41" s="165">
        <f>N36*(19-N37)</f>
        <v>3779</v>
      </c>
      <c r="O41" s="166">
        <f>O36*(19-O37)</f>
        <v>3779</v>
      </c>
    </row>
    <row r="42" spans="1:15" ht="15.75" thickBot="1">
      <c r="A42" s="4"/>
      <c r="B42" s="4"/>
      <c r="C42" s="4"/>
      <c r="D42" s="4"/>
      <c r="E42" s="4"/>
      <c r="F42" s="4"/>
      <c r="G42" s="4"/>
      <c r="H42" s="4"/>
      <c r="I42" s="4"/>
      <c r="J42" s="4"/>
      <c r="K42" s="4"/>
      <c r="L42" s="4"/>
      <c r="M42" s="4"/>
      <c r="N42" s="4"/>
      <c r="O42" s="4"/>
    </row>
    <row r="43" spans="1:15" ht="24" thickBot="1">
      <c r="A43" s="473" t="s">
        <v>190</v>
      </c>
      <c r="B43" s="474"/>
      <c r="C43" s="474"/>
      <c r="D43" s="474"/>
      <c r="E43" s="474"/>
      <c r="F43" s="474"/>
      <c r="G43" s="474"/>
      <c r="H43" s="474"/>
      <c r="I43" s="474"/>
      <c r="J43" s="474"/>
      <c r="K43" s="470" t="s">
        <v>228</v>
      </c>
      <c r="L43" s="471"/>
      <c r="M43" s="471"/>
      <c r="N43" s="471"/>
      <c r="O43" s="472"/>
    </row>
    <row r="44" spans="1:15" ht="15.75">
      <c r="A44" s="465" t="s">
        <v>195</v>
      </c>
      <c r="B44" s="461" t="s">
        <v>196</v>
      </c>
      <c r="C44" s="461" t="s">
        <v>197</v>
      </c>
      <c r="D44" s="461" t="s">
        <v>198</v>
      </c>
      <c r="E44" s="461" t="s">
        <v>199</v>
      </c>
      <c r="F44" s="461" t="s">
        <v>200</v>
      </c>
      <c r="G44" s="461" t="s">
        <v>201</v>
      </c>
      <c r="H44" s="467" t="s">
        <v>202</v>
      </c>
      <c r="I44" s="461" t="s">
        <v>203</v>
      </c>
      <c r="J44" s="461" t="s">
        <v>204</v>
      </c>
      <c r="K44" s="461" t="s">
        <v>205</v>
      </c>
      <c r="L44" s="461" t="s">
        <v>206</v>
      </c>
      <c r="M44" s="467" t="s">
        <v>207</v>
      </c>
      <c r="N44" s="456" t="s">
        <v>208</v>
      </c>
      <c r="O44" s="457"/>
    </row>
    <row r="45" spans="1:15" ht="16.5" thickBot="1">
      <c r="A45" s="466"/>
      <c r="B45" s="462"/>
      <c r="C45" s="462"/>
      <c r="D45" s="462"/>
      <c r="E45" s="462"/>
      <c r="F45" s="462"/>
      <c r="G45" s="462"/>
      <c r="H45" s="462"/>
      <c r="I45" s="462"/>
      <c r="J45" s="462"/>
      <c r="K45" s="462"/>
      <c r="L45" s="462"/>
      <c r="M45" s="462"/>
      <c r="N45" s="145" t="s">
        <v>209</v>
      </c>
      <c r="O45" s="30" t="s">
        <v>210</v>
      </c>
    </row>
    <row r="46" spans="1:15" ht="15">
      <c r="A46" s="148" t="s">
        <v>211</v>
      </c>
      <c r="B46" s="146">
        <v>31</v>
      </c>
      <c r="C46" s="8">
        <v>28</v>
      </c>
      <c r="D46" s="8">
        <v>31</v>
      </c>
      <c r="E46" s="8">
        <v>30</v>
      </c>
      <c r="F46" s="8">
        <v>10</v>
      </c>
      <c r="G46" s="8">
        <v>0</v>
      </c>
      <c r="H46" s="168">
        <f>SUM(B46:F46)</f>
        <v>130</v>
      </c>
      <c r="I46" s="8">
        <v>10</v>
      </c>
      <c r="J46" s="8">
        <v>31</v>
      </c>
      <c r="K46" s="8">
        <v>30</v>
      </c>
      <c r="L46" s="8">
        <v>31</v>
      </c>
      <c r="M46" s="168">
        <f>SUM(I46:L46)</f>
        <v>102</v>
      </c>
      <c r="N46" s="167">
        <f>SUM(B46:G46,I46:L46)</f>
        <v>232</v>
      </c>
      <c r="O46" s="169">
        <f>H46+M46</f>
        <v>232</v>
      </c>
    </row>
    <row r="47" spans="1:15" ht="19.5">
      <c r="A47" s="149" t="s">
        <v>485</v>
      </c>
      <c r="B47" s="147">
        <v>-0.9</v>
      </c>
      <c r="C47" s="10">
        <v>-1.7</v>
      </c>
      <c r="D47" s="10">
        <v>4</v>
      </c>
      <c r="E47" s="10">
        <v>10.3</v>
      </c>
      <c r="F47" s="10">
        <v>9</v>
      </c>
      <c r="G47" s="10">
        <v>0</v>
      </c>
      <c r="H47" s="153">
        <f>(B46*B47+C46*C47+D46*D47+E46*E47+F46*F47)/H46</f>
        <v>3.4423076923076925</v>
      </c>
      <c r="I47" s="10">
        <v>12.5</v>
      </c>
      <c r="J47" s="95">
        <v>7.9</v>
      </c>
      <c r="K47" s="95">
        <v>2.8</v>
      </c>
      <c r="L47" s="95">
        <v>2</v>
      </c>
      <c r="M47" s="153">
        <f>(I46*I47+J46*J47+K46*K47+L46*L47)/M46</f>
        <v>5.0578431372549018</v>
      </c>
      <c r="N47" s="154">
        <f>(B47*B46+C47*C46+D47*D46+E47*E46+F47*F46+G47*G46+I47*I46+J47*J46+K47*K46+L47*L46)/N46</f>
        <v>4.1525862068965518</v>
      </c>
      <c r="O47" s="161">
        <f>(H47*H46+M47*M46)/O46</f>
        <v>4.1525862068965518</v>
      </c>
    </row>
    <row r="48" spans="1:15" ht="19.5">
      <c r="A48" s="149" t="s">
        <v>212</v>
      </c>
      <c r="B48" s="13">
        <v>431</v>
      </c>
      <c r="C48" s="12">
        <v>411</v>
      </c>
      <c r="D48" s="12">
        <v>278</v>
      </c>
      <c r="E48" s="12">
        <v>83</v>
      </c>
      <c r="F48" s="12">
        <v>41</v>
      </c>
      <c r="G48" s="12">
        <f>G46*(13-G47)</f>
        <v>0</v>
      </c>
      <c r="H48" s="155">
        <f>SUM(B48:F48)</f>
        <v>1244</v>
      </c>
      <c r="I48" s="12">
        <v>5</v>
      </c>
      <c r="J48" s="12">
        <v>158</v>
      </c>
      <c r="K48" s="12">
        <v>306</v>
      </c>
      <c r="L48" s="12">
        <v>342</v>
      </c>
      <c r="M48" s="155">
        <f>SUM(I48:L48)</f>
        <v>811</v>
      </c>
      <c r="N48" s="156">
        <f>N46*(13-N47)</f>
        <v>2052.6000000000004</v>
      </c>
      <c r="O48" s="162">
        <f>O46*(13-O47)</f>
        <v>2052.6000000000004</v>
      </c>
    </row>
    <row r="49" spans="1:15" ht="19.5">
      <c r="A49" s="149" t="s">
        <v>213</v>
      </c>
      <c r="B49" s="13">
        <v>555</v>
      </c>
      <c r="C49" s="12">
        <v>523</v>
      </c>
      <c r="D49" s="12">
        <v>402</v>
      </c>
      <c r="E49" s="12">
        <v>203</v>
      </c>
      <c r="F49" s="12">
        <v>81</v>
      </c>
      <c r="G49" s="12">
        <f>G46*(17-G47)</f>
        <v>0</v>
      </c>
      <c r="H49" s="155">
        <f>SUM(B49:F49)</f>
        <v>1764</v>
      </c>
      <c r="I49" s="12">
        <v>45</v>
      </c>
      <c r="J49" s="12">
        <v>282</v>
      </c>
      <c r="K49" s="12">
        <v>426</v>
      </c>
      <c r="L49" s="12">
        <v>466</v>
      </c>
      <c r="M49" s="155">
        <f>SUM(I49:L49)</f>
        <v>1219</v>
      </c>
      <c r="N49" s="156">
        <f>N46*(17-N47)</f>
        <v>2980.6000000000004</v>
      </c>
      <c r="O49" s="162">
        <f>O46*(17-O47)</f>
        <v>2980.6000000000004</v>
      </c>
    </row>
    <row r="50" spans="1:15" ht="19.5">
      <c r="A50" s="149" t="s">
        <v>214</v>
      </c>
      <c r="B50" s="17">
        <v>586</v>
      </c>
      <c r="C50" s="16">
        <v>551</v>
      </c>
      <c r="D50" s="16">
        <v>433</v>
      </c>
      <c r="E50" s="16">
        <v>233</v>
      </c>
      <c r="F50" s="16">
        <v>91</v>
      </c>
      <c r="G50" s="16">
        <f>G46*(18-G47)</f>
        <v>0</v>
      </c>
      <c r="H50" s="155">
        <f>SUM(B50:F50)</f>
        <v>1894</v>
      </c>
      <c r="I50" s="16">
        <v>55</v>
      </c>
      <c r="J50" s="16">
        <v>313</v>
      </c>
      <c r="K50" s="16">
        <v>456</v>
      </c>
      <c r="L50" s="16">
        <v>497</v>
      </c>
      <c r="M50" s="155">
        <f>SUM(I50:L50)</f>
        <v>1321</v>
      </c>
      <c r="N50" s="157">
        <f>N46*(18-N47)</f>
        <v>3212.6000000000004</v>
      </c>
      <c r="O50" s="163">
        <f>O46*(18-O47)</f>
        <v>3212.6000000000004</v>
      </c>
    </row>
    <row r="51" spans="1:15" ht="20.25" thickBot="1">
      <c r="A51" s="347" t="s">
        <v>215</v>
      </c>
      <c r="B51" s="21">
        <v>617</v>
      </c>
      <c r="C51" s="20">
        <v>579</v>
      </c>
      <c r="D51" s="20">
        <v>464</v>
      </c>
      <c r="E51" s="20">
        <v>263</v>
      </c>
      <c r="F51" s="20">
        <v>101</v>
      </c>
      <c r="G51" s="20">
        <f>G46*(19-G47)</f>
        <v>0</v>
      </c>
      <c r="H51" s="164">
        <f>SUM(B51:F51)</f>
        <v>2024</v>
      </c>
      <c r="I51" s="20">
        <v>65</v>
      </c>
      <c r="J51" s="20">
        <v>344</v>
      </c>
      <c r="K51" s="20">
        <v>486</v>
      </c>
      <c r="L51" s="20">
        <v>528</v>
      </c>
      <c r="M51" s="164">
        <f>SUM(I51:L51)</f>
        <v>1423</v>
      </c>
      <c r="N51" s="165">
        <f>N46*(19-N47)</f>
        <v>3444.6000000000004</v>
      </c>
      <c r="O51" s="166">
        <f>O46*(19-O47)</f>
        <v>3444.6000000000004</v>
      </c>
    </row>
    <row r="52" spans="1:15" ht="15.75" thickBot="1">
      <c r="A52" s="4"/>
      <c r="B52" s="4"/>
      <c r="C52" s="4"/>
      <c r="D52" s="4"/>
      <c r="E52" s="4"/>
      <c r="F52" s="4"/>
      <c r="G52" s="4"/>
      <c r="H52" s="4"/>
      <c r="I52" s="4"/>
      <c r="J52" s="4"/>
      <c r="K52" s="4"/>
      <c r="L52" s="4"/>
      <c r="M52" s="4"/>
      <c r="N52" s="4"/>
      <c r="O52" s="4"/>
    </row>
    <row r="53" spans="1:15" ht="24" thickBot="1">
      <c r="A53" s="473" t="s">
        <v>190</v>
      </c>
      <c r="B53" s="474"/>
      <c r="C53" s="474"/>
      <c r="D53" s="474"/>
      <c r="E53" s="474"/>
      <c r="F53" s="474"/>
      <c r="G53" s="474"/>
      <c r="H53" s="474"/>
      <c r="I53" s="474"/>
      <c r="J53" s="474"/>
      <c r="K53" s="470" t="s">
        <v>229</v>
      </c>
      <c r="L53" s="471"/>
      <c r="M53" s="471"/>
      <c r="N53" s="471"/>
      <c r="O53" s="472"/>
    </row>
    <row r="54" spans="1:15" ht="15.75">
      <c r="A54" s="465" t="s">
        <v>195</v>
      </c>
      <c r="B54" s="461" t="s">
        <v>196</v>
      </c>
      <c r="C54" s="461" t="s">
        <v>197</v>
      </c>
      <c r="D54" s="461" t="s">
        <v>198</v>
      </c>
      <c r="E54" s="461" t="s">
        <v>199</v>
      </c>
      <c r="F54" s="461" t="s">
        <v>200</v>
      </c>
      <c r="G54" s="461" t="s">
        <v>201</v>
      </c>
      <c r="H54" s="467" t="s">
        <v>202</v>
      </c>
      <c r="I54" s="461" t="s">
        <v>203</v>
      </c>
      <c r="J54" s="461" t="s">
        <v>204</v>
      </c>
      <c r="K54" s="461" t="s">
        <v>205</v>
      </c>
      <c r="L54" s="461" t="s">
        <v>206</v>
      </c>
      <c r="M54" s="467" t="s">
        <v>207</v>
      </c>
      <c r="N54" s="456" t="s">
        <v>208</v>
      </c>
      <c r="O54" s="457"/>
    </row>
    <row r="55" spans="1:15" ht="16.5" thickBot="1">
      <c r="A55" s="466"/>
      <c r="B55" s="462"/>
      <c r="C55" s="462"/>
      <c r="D55" s="462"/>
      <c r="E55" s="462"/>
      <c r="F55" s="462"/>
      <c r="G55" s="462"/>
      <c r="H55" s="462"/>
      <c r="I55" s="462"/>
      <c r="J55" s="462"/>
      <c r="K55" s="462"/>
      <c r="L55" s="462"/>
      <c r="M55" s="462"/>
      <c r="N55" s="145" t="s">
        <v>209</v>
      </c>
      <c r="O55" s="30" t="s">
        <v>210</v>
      </c>
    </row>
    <row r="56" spans="1:15" ht="15">
      <c r="A56" s="148" t="s">
        <v>211</v>
      </c>
      <c r="B56" s="146">
        <v>31</v>
      </c>
      <c r="C56" s="8">
        <v>28</v>
      </c>
      <c r="D56" s="8">
        <v>31</v>
      </c>
      <c r="E56" s="8">
        <v>25</v>
      </c>
      <c r="F56" s="8">
        <v>10</v>
      </c>
      <c r="G56" s="8">
        <v>0</v>
      </c>
      <c r="H56" s="168">
        <f>SUM(B56:F56)</f>
        <v>125</v>
      </c>
      <c r="I56" s="8">
        <v>5</v>
      </c>
      <c r="J56" s="8">
        <v>26</v>
      </c>
      <c r="K56" s="8">
        <v>30</v>
      </c>
      <c r="L56" s="8">
        <v>31</v>
      </c>
      <c r="M56" s="168">
        <f>SUM(I56:L56)</f>
        <v>92</v>
      </c>
      <c r="N56" s="167">
        <f>SUM(B56:G56,I56:L56)</f>
        <v>217</v>
      </c>
      <c r="O56" s="169">
        <f>H56+M56</f>
        <v>217</v>
      </c>
    </row>
    <row r="57" spans="1:15" ht="19.5">
      <c r="A57" s="149" t="s">
        <v>485</v>
      </c>
      <c r="B57" s="147">
        <v>0.4</v>
      </c>
      <c r="C57" s="10">
        <v>5.4</v>
      </c>
      <c r="D57" s="10">
        <v>4.5</v>
      </c>
      <c r="E57" s="10">
        <v>7.6</v>
      </c>
      <c r="F57" s="10">
        <v>11.8</v>
      </c>
      <c r="G57" s="10">
        <v>0</v>
      </c>
      <c r="H57" s="153">
        <f>(B56*B57+C56*C57+D56*D57+E56*E57+F56*F57)/H56</f>
        <v>4.8887999999999998</v>
      </c>
      <c r="I57" s="10">
        <v>12.7</v>
      </c>
      <c r="J57" s="95">
        <v>9.4</v>
      </c>
      <c r="K57" s="95">
        <v>6.8</v>
      </c>
      <c r="L57" s="95">
        <v>1.5</v>
      </c>
      <c r="M57" s="153">
        <f>(I56*I57+J56*J57+K56*K57+L56*L57)/M56</f>
        <v>6.0695652173913039</v>
      </c>
      <c r="N57" s="154">
        <f>(B57*B56+C57*C56+D57*D56+E57*E56+F57*F56+G57*G56+I57*I56+J57*J56+K57*K56+L57*L56)/N56</f>
        <v>5.3894009216589858</v>
      </c>
      <c r="O57" s="161">
        <f>(H57*H56+M57*M56)/O56</f>
        <v>5.3894009216589858</v>
      </c>
    </row>
    <row r="58" spans="1:15" ht="19.5">
      <c r="A58" s="149" t="s">
        <v>212</v>
      </c>
      <c r="B58" s="13">
        <v>391</v>
      </c>
      <c r="C58" s="12">
        <v>213</v>
      </c>
      <c r="D58" s="12">
        <v>264</v>
      </c>
      <c r="E58" s="12">
        <v>134</v>
      </c>
      <c r="F58" s="12">
        <v>12</v>
      </c>
      <c r="G58" s="12">
        <v>0</v>
      </c>
      <c r="H58" s="155">
        <f>SUM(B58:F58)</f>
        <v>1014</v>
      </c>
      <c r="I58" s="12">
        <v>2</v>
      </c>
      <c r="J58" s="12">
        <v>93</v>
      </c>
      <c r="K58" s="12">
        <v>186</v>
      </c>
      <c r="L58" s="12">
        <v>357</v>
      </c>
      <c r="M58" s="155">
        <f>SUM(I58:L58)</f>
        <v>638</v>
      </c>
      <c r="N58" s="156">
        <f>N56*(13-N57)</f>
        <v>1651.5</v>
      </c>
      <c r="O58" s="162">
        <f>O56*(13-O57)</f>
        <v>1651.5</v>
      </c>
    </row>
    <row r="59" spans="1:15" ht="19.5">
      <c r="A59" s="149" t="s">
        <v>213</v>
      </c>
      <c r="B59" s="13">
        <v>515</v>
      </c>
      <c r="C59" s="12">
        <v>325</v>
      </c>
      <c r="D59" s="12">
        <v>388</v>
      </c>
      <c r="E59" s="12">
        <v>234</v>
      </c>
      <c r="F59" s="12">
        <v>52</v>
      </c>
      <c r="G59" s="12">
        <v>0</v>
      </c>
      <c r="H59" s="155">
        <f>SUM(B59:F59)</f>
        <v>1514</v>
      </c>
      <c r="I59" s="12">
        <v>22</v>
      </c>
      <c r="J59" s="12">
        <v>197</v>
      </c>
      <c r="K59" s="12">
        <v>306</v>
      </c>
      <c r="L59" s="12">
        <v>481</v>
      </c>
      <c r="M59" s="155">
        <f>SUM(I59:L59)</f>
        <v>1006</v>
      </c>
      <c r="N59" s="156">
        <f>N56*(17-N57)</f>
        <v>2519.5</v>
      </c>
      <c r="O59" s="162">
        <f>O56*(17-O57)</f>
        <v>2519.5</v>
      </c>
    </row>
    <row r="60" spans="1:15" ht="19.5">
      <c r="A60" s="149" t="s">
        <v>214</v>
      </c>
      <c r="B60" s="17">
        <v>546</v>
      </c>
      <c r="C60" s="16">
        <v>353</v>
      </c>
      <c r="D60" s="16">
        <v>419</v>
      </c>
      <c r="E60" s="16">
        <v>259</v>
      </c>
      <c r="F60" s="16">
        <v>62</v>
      </c>
      <c r="G60" s="16">
        <v>0</v>
      </c>
      <c r="H60" s="155">
        <f>SUM(B60:F60)</f>
        <v>1639</v>
      </c>
      <c r="I60" s="16">
        <v>27</v>
      </c>
      <c r="J60" s="16">
        <v>223</v>
      </c>
      <c r="K60" s="16">
        <v>336</v>
      </c>
      <c r="L60" s="16">
        <v>512</v>
      </c>
      <c r="M60" s="155">
        <f>SUM(I60:L60)</f>
        <v>1098</v>
      </c>
      <c r="N60" s="157">
        <f>N56*(18-N57)</f>
        <v>2736.5</v>
      </c>
      <c r="O60" s="163">
        <f>O56*(18-O57)</f>
        <v>2736.5</v>
      </c>
    </row>
    <row r="61" spans="1:15" ht="20.25" thickBot="1">
      <c r="A61" s="347" t="s">
        <v>215</v>
      </c>
      <c r="B61" s="21">
        <v>577</v>
      </c>
      <c r="C61" s="20">
        <v>381</v>
      </c>
      <c r="D61" s="20">
        <f>D56*(19-D57)</f>
        <v>449.5</v>
      </c>
      <c r="E61" s="20">
        <v>284</v>
      </c>
      <c r="F61" s="20">
        <v>72</v>
      </c>
      <c r="G61" s="20">
        <v>0</v>
      </c>
      <c r="H61" s="164">
        <f>SUM(B61:F61)</f>
        <v>1763.5</v>
      </c>
      <c r="I61" s="20">
        <v>32</v>
      </c>
      <c r="J61" s="20">
        <v>249</v>
      </c>
      <c r="K61" s="20">
        <v>366</v>
      </c>
      <c r="L61" s="20">
        <v>543</v>
      </c>
      <c r="M61" s="164">
        <f>SUM(I61:L61)</f>
        <v>1190</v>
      </c>
      <c r="N61" s="165">
        <f>N56*(19-N57)</f>
        <v>2953.5</v>
      </c>
      <c r="O61" s="166">
        <f>O56*(19-O57)</f>
        <v>2953.5</v>
      </c>
    </row>
    <row r="62" spans="1:15" ht="15.75" thickBot="1">
      <c r="A62" s="4"/>
      <c r="B62" s="4"/>
      <c r="C62" s="4"/>
      <c r="D62" s="4"/>
      <c r="E62" s="4"/>
      <c r="F62" s="4"/>
      <c r="G62" s="4"/>
      <c r="H62" s="4"/>
      <c r="I62" s="4"/>
      <c r="J62" s="4"/>
      <c r="K62" s="4"/>
      <c r="L62" s="4"/>
      <c r="M62" s="4"/>
      <c r="N62" s="4"/>
      <c r="O62" s="4"/>
    </row>
    <row r="63" spans="1:15" ht="24" thickBot="1">
      <c r="A63" s="473" t="s">
        <v>191</v>
      </c>
      <c r="B63" s="474"/>
      <c r="C63" s="474"/>
      <c r="D63" s="474"/>
      <c r="E63" s="474"/>
      <c r="F63" s="474"/>
      <c r="G63" s="474"/>
      <c r="H63" s="474"/>
      <c r="I63" s="474"/>
      <c r="J63" s="474"/>
      <c r="K63" s="470" t="s">
        <v>230</v>
      </c>
      <c r="L63" s="471"/>
      <c r="M63" s="471"/>
      <c r="N63" s="471"/>
      <c r="O63" s="472"/>
    </row>
    <row r="64" spans="1:15" ht="15.75">
      <c r="A64" s="465" t="s">
        <v>195</v>
      </c>
      <c r="B64" s="461" t="s">
        <v>196</v>
      </c>
      <c r="C64" s="461" t="s">
        <v>197</v>
      </c>
      <c r="D64" s="461" t="s">
        <v>198</v>
      </c>
      <c r="E64" s="461" t="s">
        <v>199</v>
      </c>
      <c r="F64" s="461" t="s">
        <v>200</v>
      </c>
      <c r="G64" s="461" t="s">
        <v>201</v>
      </c>
      <c r="H64" s="467" t="s">
        <v>202</v>
      </c>
      <c r="I64" s="461" t="s">
        <v>203</v>
      </c>
      <c r="J64" s="461" t="s">
        <v>204</v>
      </c>
      <c r="K64" s="461" t="s">
        <v>205</v>
      </c>
      <c r="L64" s="461" t="s">
        <v>206</v>
      </c>
      <c r="M64" s="467" t="s">
        <v>207</v>
      </c>
      <c r="N64" s="456" t="s">
        <v>208</v>
      </c>
      <c r="O64" s="457"/>
    </row>
    <row r="65" spans="1:15" ht="16.5" thickBot="1">
      <c r="A65" s="466"/>
      <c r="B65" s="462"/>
      <c r="C65" s="462"/>
      <c r="D65" s="462"/>
      <c r="E65" s="462"/>
      <c r="F65" s="462"/>
      <c r="G65" s="462"/>
      <c r="H65" s="462"/>
      <c r="I65" s="462"/>
      <c r="J65" s="462"/>
      <c r="K65" s="462"/>
      <c r="L65" s="462"/>
      <c r="M65" s="462"/>
      <c r="N65" s="145" t="s">
        <v>209</v>
      </c>
      <c r="O65" s="30" t="s">
        <v>210</v>
      </c>
    </row>
    <row r="66" spans="1:15" ht="15">
      <c r="A66" s="148" t="s">
        <v>211</v>
      </c>
      <c r="B66" s="146">
        <v>31</v>
      </c>
      <c r="C66" s="8">
        <v>28</v>
      </c>
      <c r="D66" s="8">
        <v>31</v>
      </c>
      <c r="E66" s="8">
        <v>20</v>
      </c>
      <c r="F66" s="8">
        <v>16</v>
      </c>
      <c r="G66" s="8">
        <v>10</v>
      </c>
      <c r="H66" s="168">
        <f>SUM(B66:F66)</f>
        <v>126</v>
      </c>
      <c r="I66" s="8">
        <v>20</v>
      </c>
      <c r="J66" s="8">
        <v>26</v>
      </c>
      <c r="K66" s="8">
        <v>30</v>
      </c>
      <c r="L66" s="8">
        <v>31</v>
      </c>
      <c r="M66" s="168">
        <f>SUM(I66:L66)</f>
        <v>107</v>
      </c>
      <c r="N66" s="167">
        <f>SUM(B66:G66,I66:L66)</f>
        <v>243</v>
      </c>
      <c r="O66" s="169">
        <f>H66+M66</f>
        <v>233</v>
      </c>
    </row>
    <row r="67" spans="1:15" ht="19.5">
      <c r="A67" s="149" t="s">
        <v>485</v>
      </c>
      <c r="B67" s="147">
        <v>2.2000000000000002</v>
      </c>
      <c r="C67" s="10">
        <v>0.3</v>
      </c>
      <c r="D67" s="10">
        <v>0.9</v>
      </c>
      <c r="E67" s="10">
        <v>6.1</v>
      </c>
      <c r="F67" s="10">
        <v>11.3</v>
      </c>
      <c r="G67" s="10">
        <v>12</v>
      </c>
      <c r="H67" s="153">
        <f>(B66*B67+C66*C67+D66*D67+E66*E67+F66*F67)/H66</f>
        <v>3.2325396825396826</v>
      </c>
      <c r="I67" s="10">
        <v>10.4</v>
      </c>
      <c r="J67" s="95">
        <v>9.4</v>
      </c>
      <c r="K67" s="95">
        <v>5.3</v>
      </c>
      <c r="L67" s="95">
        <v>1.9</v>
      </c>
      <c r="M67" s="153">
        <f>(I66*I67+J66*J67+K66*K67+L66*L67)/M66</f>
        <v>6.2644859813084111</v>
      </c>
      <c r="N67" s="154">
        <f>(B67*B66+C67*C66+D67*D66+E67*E66+F67*F66+G67*G66+I67*I66+J67*J66+K67*K66+L67*L66)/N66</f>
        <v>4.9283950617283949</v>
      </c>
      <c r="O67" s="161">
        <f>(H67*H66+M67*M66)/O66</f>
        <v>4.6248927038626606</v>
      </c>
    </row>
    <row r="68" spans="1:15" ht="19.5">
      <c r="A68" s="149" t="s">
        <v>212</v>
      </c>
      <c r="B68" s="13">
        <v>335</v>
      </c>
      <c r="C68" s="12">
        <v>356</v>
      </c>
      <c r="D68" s="12">
        <v>375</v>
      </c>
      <c r="E68" s="12">
        <v>139</v>
      </c>
      <c r="F68" s="12">
        <v>27</v>
      </c>
      <c r="G68" s="12">
        <v>10</v>
      </c>
      <c r="H68" s="155">
        <f>SUM(B68:F68)</f>
        <v>1232</v>
      </c>
      <c r="I68" s="12">
        <v>52</v>
      </c>
      <c r="J68" s="12">
        <v>93</v>
      </c>
      <c r="K68" s="12">
        <v>231</v>
      </c>
      <c r="L68" s="12">
        <v>344</v>
      </c>
      <c r="M68" s="155">
        <f>SUM(I68:L68)</f>
        <v>720</v>
      </c>
      <c r="N68" s="156">
        <f>N66*(13-N67)</f>
        <v>1961.4</v>
      </c>
      <c r="O68" s="162">
        <f>O66*(13-O67)</f>
        <v>1951.4000000000003</v>
      </c>
    </row>
    <row r="69" spans="1:15" ht="19.5">
      <c r="A69" s="149" t="s">
        <v>213</v>
      </c>
      <c r="B69" s="13">
        <v>459</v>
      </c>
      <c r="C69" s="12">
        <v>468</v>
      </c>
      <c r="D69" s="12">
        <v>499</v>
      </c>
      <c r="E69" s="12">
        <v>219</v>
      </c>
      <c r="F69" s="12">
        <v>91</v>
      </c>
      <c r="G69" s="12">
        <v>50</v>
      </c>
      <c r="H69" s="155">
        <f>SUM(B69:F69)</f>
        <v>1736</v>
      </c>
      <c r="I69" s="12">
        <v>132</v>
      </c>
      <c r="J69" s="12">
        <v>197</v>
      </c>
      <c r="K69" s="12">
        <v>351</v>
      </c>
      <c r="L69" s="12">
        <v>468</v>
      </c>
      <c r="M69" s="155">
        <f>SUM(I69:L69)</f>
        <v>1148</v>
      </c>
      <c r="N69" s="156">
        <f>N66*(17-N67)</f>
        <v>2933.4</v>
      </c>
      <c r="O69" s="162">
        <f>O66*(17-O67)</f>
        <v>2883.4</v>
      </c>
    </row>
    <row r="70" spans="1:15" ht="19.5">
      <c r="A70" s="149" t="s">
        <v>214</v>
      </c>
      <c r="B70" s="17">
        <v>490</v>
      </c>
      <c r="C70" s="16">
        <v>496</v>
      </c>
      <c r="D70" s="16">
        <v>530</v>
      </c>
      <c r="E70" s="16">
        <v>239</v>
      </c>
      <c r="F70" s="16">
        <v>107</v>
      </c>
      <c r="G70" s="16">
        <v>60</v>
      </c>
      <c r="H70" s="155">
        <f>SUM(B70:F70)</f>
        <v>1862</v>
      </c>
      <c r="I70" s="16">
        <v>152</v>
      </c>
      <c r="J70" s="16">
        <v>223</v>
      </c>
      <c r="K70" s="16">
        <v>381</v>
      </c>
      <c r="L70" s="16">
        <v>499</v>
      </c>
      <c r="M70" s="155">
        <f>SUM(I70:L70)</f>
        <v>1255</v>
      </c>
      <c r="N70" s="157">
        <f>N66*(18-N67)</f>
        <v>3176.4</v>
      </c>
      <c r="O70" s="163">
        <f>O66*(18-O67)</f>
        <v>3116.4</v>
      </c>
    </row>
    <row r="71" spans="1:15" ht="20.25" thickBot="1">
      <c r="A71" s="347" t="s">
        <v>215</v>
      </c>
      <c r="B71" s="21">
        <v>521</v>
      </c>
      <c r="C71" s="20">
        <v>524</v>
      </c>
      <c r="D71" s="20">
        <v>561</v>
      </c>
      <c r="E71" s="20">
        <v>259</v>
      </c>
      <c r="F71" s="20">
        <v>123</v>
      </c>
      <c r="G71" s="20">
        <v>70</v>
      </c>
      <c r="H71" s="164">
        <f>SUM(B71:F71)</f>
        <v>1988</v>
      </c>
      <c r="I71" s="20">
        <v>172</v>
      </c>
      <c r="J71" s="20">
        <v>249</v>
      </c>
      <c r="K71" s="20">
        <v>411</v>
      </c>
      <c r="L71" s="20">
        <v>530</v>
      </c>
      <c r="M71" s="164">
        <f>SUM(I71:L71)</f>
        <v>1362</v>
      </c>
      <c r="N71" s="165">
        <f>N66*(19-N67)</f>
        <v>3419.4</v>
      </c>
      <c r="O71" s="166">
        <f>O66*(19-O67)</f>
        <v>3349.4</v>
      </c>
    </row>
    <row r="72" spans="1:15" ht="15.75" thickBot="1">
      <c r="A72" s="4"/>
      <c r="B72" s="4"/>
      <c r="C72" s="4"/>
      <c r="D72" s="4"/>
      <c r="E72" s="4"/>
      <c r="F72" s="4"/>
      <c r="G72" s="4"/>
      <c r="H72" s="4"/>
      <c r="I72" s="4"/>
      <c r="J72" s="4"/>
      <c r="K72" s="4"/>
      <c r="L72" s="4"/>
      <c r="M72" s="4"/>
      <c r="N72" s="4"/>
      <c r="O72" s="4"/>
    </row>
    <row r="73" spans="1:15" ht="24" thickBot="1">
      <c r="A73" s="473" t="s">
        <v>192</v>
      </c>
      <c r="B73" s="474"/>
      <c r="C73" s="474"/>
      <c r="D73" s="474"/>
      <c r="E73" s="474"/>
      <c r="F73" s="474"/>
      <c r="G73" s="474"/>
      <c r="H73" s="474"/>
      <c r="I73" s="474"/>
      <c r="J73" s="474"/>
      <c r="K73" s="470" t="s">
        <v>231</v>
      </c>
      <c r="L73" s="471"/>
      <c r="M73" s="471"/>
      <c r="N73" s="471"/>
      <c r="O73" s="472"/>
    </row>
    <row r="74" spans="1:15" ht="15.75">
      <c r="A74" s="465" t="s">
        <v>195</v>
      </c>
      <c r="B74" s="461" t="s">
        <v>196</v>
      </c>
      <c r="C74" s="461" t="s">
        <v>197</v>
      </c>
      <c r="D74" s="461" t="s">
        <v>198</v>
      </c>
      <c r="E74" s="461" t="s">
        <v>199</v>
      </c>
      <c r="F74" s="461" t="s">
        <v>200</v>
      </c>
      <c r="G74" s="461" t="s">
        <v>201</v>
      </c>
      <c r="H74" s="467" t="s">
        <v>202</v>
      </c>
      <c r="I74" s="461" t="s">
        <v>203</v>
      </c>
      <c r="J74" s="461" t="s">
        <v>204</v>
      </c>
      <c r="K74" s="461" t="s">
        <v>205</v>
      </c>
      <c r="L74" s="461" t="s">
        <v>206</v>
      </c>
      <c r="M74" s="467" t="s">
        <v>207</v>
      </c>
      <c r="N74" s="456" t="s">
        <v>208</v>
      </c>
      <c r="O74" s="457"/>
    </row>
    <row r="75" spans="1:15" ht="16.5" thickBot="1">
      <c r="A75" s="466"/>
      <c r="B75" s="462"/>
      <c r="C75" s="462"/>
      <c r="D75" s="462"/>
      <c r="E75" s="462"/>
      <c r="F75" s="462"/>
      <c r="G75" s="462"/>
      <c r="H75" s="462"/>
      <c r="I75" s="462"/>
      <c r="J75" s="462"/>
      <c r="K75" s="462"/>
      <c r="L75" s="462"/>
      <c r="M75" s="462"/>
      <c r="N75" s="145" t="s">
        <v>209</v>
      </c>
      <c r="O75" s="30" t="s">
        <v>210</v>
      </c>
    </row>
    <row r="76" spans="1:15" ht="15">
      <c r="A76" s="148" t="s">
        <v>211</v>
      </c>
      <c r="B76" s="146">
        <v>31</v>
      </c>
      <c r="C76" s="8">
        <v>28</v>
      </c>
      <c r="D76" s="8">
        <v>31</v>
      </c>
      <c r="E76" s="8">
        <v>25</v>
      </c>
      <c r="F76" s="8">
        <v>20</v>
      </c>
      <c r="G76" s="8">
        <v>0</v>
      </c>
      <c r="H76" s="168">
        <f>SUM(B76:F76)</f>
        <v>135</v>
      </c>
      <c r="I76" s="8">
        <v>9</v>
      </c>
      <c r="J76" s="8">
        <v>22</v>
      </c>
      <c r="K76" s="8">
        <v>25</v>
      </c>
      <c r="L76" s="8">
        <v>31</v>
      </c>
      <c r="M76" s="168">
        <f>SUM(I76:L76)</f>
        <v>87</v>
      </c>
      <c r="N76" s="167">
        <f>SUM(B76:G76,I76:L76)</f>
        <v>222</v>
      </c>
      <c r="O76" s="169">
        <f>H76+M76</f>
        <v>222</v>
      </c>
    </row>
    <row r="77" spans="1:15" ht="19.5">
      <c r="A77" s="149" t="s">
        <v>485</v>
      </c>
      <c r="B77" s="147">
        <v>1.6</v>
      </c>
      <c r="C77" s="10">
        <v>3.7</v>
      </c>
      <c r="D77" s="10">
        <v>6.7</v>
      </c>
      <c r="E77" s="10">
        <v>9.1999999999999993</v>
      </c>
      <c r="F77" s="10">
        <v>11</v>
      </c>
      <c r="G77" s="10">
        <v>0</v>
      </c>
      <c r="H77" s="153">
        <f>(B76*B77+C76*C77+D76*D77+E76*E77+F76*F77)/H76</f>
        <v>6.0066666666666668</v>
      </c>
      <c r="I77" s="10">
        <v>14.503333333333337</v>
      </c>
      <c r="J77" s="95">
        <v>10.190322580645159</v>
      </c>
      <c r="K77" s="95">
        <v>7.87</v>
      </c>
      <c r="L77" s="95">
        <v>2.0290322580645164</v>
      </c>
      <c r="M77" s="153">
        <f>(I76*I77+J76*J77+K76*K77+L76*L77)/M76</f>
        <v>7.0616907675194662</v>
      </c>
      <c r="N77" s="154">
        <f>(B77*B76+C77*C76+D77*D76+E77*E76+F77*F76+G77*G76+I77*I76+J77*J76+K77*K76+L77*L76)/N76</f>
        <v>6.4201220575414135</v>
      </c>
      <c r="O77" s="161">
        <f>(H77*H76+M77*M76)/O76</f>
        <v>6.4201220575414126</v>
      </c>
    </row>
    <row r="78" spans="1:15" ht="19.5">
      <c r="A78" s="149" t="s">
        <v>212</v>
      </c>
      <c r="B78" s="13">
        <v>353</v>
      </c>
      <c r="C78" s="12">
        <v>260</v>
      </c>
      <c r="D78" s="12">
        <v>195</v>
      </c>
      <c r="E78" s="12">
        <f>E76*(13-E77)</f>
        <v>95.000000000000014</v>
      </c>
      <c r="F78" s="12">
        <v>40</v>
      </c>
      <c r="G78" s="12">
        <v>0</v>
      </c>
      <c r="H78" s="155">
        <f>SUM(B78:F78)</f>
        <v>943</v>
      </c>
      <c r="I78" s="12">
        <f>I76*(13-I77)</f>
        <v>-13.530000000000037</v>
      </c>
      <c r="J78" s="12">
        <f>J76*(13-J77)</f>
        <v>61.812903225806508</v>
      </c>
      <c r="K78" s="12">
        <f>K76*(13-K77)</f>
        <v>128.25</v>
      </c>
      <c r="L78" s="12">
        <f>L76*(13-L77)</f>
        <v>340.09999999999997</v>
      </c>
      <c r="M78" s="155">
        <f>SUM(I78:L78)</f>
        <v>516.63290322580644</v>
      </c>
      <c r="N78" s="156">
        <f>N76*(13-N77)</f>
        <v>1460.7329032258062</v>
      </c>
      <c r="O78" s="162">
        <f>O76*(13-O77)</f>
        <v>1460.7329032258065</v>
      </c>
    </row>
    <row r="79" spans="1:15" ht="19.5">
      <c r="A79" s="149" t="s">
        <v>213</v>
      </c>
      <c r="B79" s="13">
        <v>477</v>
      </c>
      <c r="C79" s="12">
        <v>372</v>
      </c>
      <c r="D79" s="12">
        <v>319</v>
      </c>
      <c r="E79" s="12">
        <v>195</v>
      </c>
      <c r="F79" s="12">
        <v>120</v>
      </c>
      <c r="G79" s="12">
        <f>G76*(17-G77)</f>
        <v>0</v>
      </c>
      <c r="H79" s="155">
        <f>SUM(B79:F79)</f>
        <v>1483</v>
      </c>
      <c r="I79" s="12">
        <f>I76*(17-I77)</f>
        <v>22.469999999999963</v>
      </c>
      <c r="J79" s="12">
        <f>J76*(17-J77)</f>
        <v>149.81290322580651</v>
      </c>
      <c r="K79" s="12">
        <f>K76*(17-K77)</f>
        <v>228.24999999999997</v>
      </c>
      <c r="L79" s="12">
        <f>L76*(17-L77)</f>
        <v>464.09999999999997</v>
      </c>
      <c r="M79" s="155">
        <f>SUM(I79:L79)</f>
        <v>864.63290322580633</v>
      </c>
      <c r="N79" s="156">
        <f>N76*(17-N77)</f>
        <v>2348.7329032258062</v>
      </c>
      <c r="O79" s="162">
        <f>O76*(17-O77)</f>
        <v>2348.7329032258062</v>
      </c>
    </row>
    <row r="80" spans="1:15" ht="19.5">
      <c r="A80" s="149" t="s">
        <v>214</v>
      </c>
      <c r="B80" s="17">
        <v>508</v>
      </c>
      <c r="C80" s="16">
        <v>400</v>
      </c>
      <c r="D80" s="16">
        <v>350</v>
      </c>
      <c r="E80" s="16">
        <f>E76*(18-E77)</f>
        <v>220.00000000000003</v>
      </c>
      <c r="F80" s="16">
        <v>140</v>
      </c>
      <c r="G80" s="16">
        <f>G76*(18-G77)</f>
        <v>0</v>
      </c>
      <c r="H80" s="155">
        <f>SUM(B80:F80)</f>
        <v>1618</v>
      </c>
      <c r="I80" s="16">
        <f>I76*(18-I77)</f>
        <v>31.469999999999963</v>
      </c>
      <c r="J80" s="16">
        <f>J76*(18-J77)</f>
        <v>171.81290322580651</v>
      </c>
      <c r="K80" s="16">
        <f>K76*(18-K77)</f>
        <v>253.24999999999997</v>
      </c>
      <c r="L80" s="16">
        <f>L76*(18-L77)</f>
        <v>495.09999999999997</v>
      </c>
      <c r="M80" s="155">
        <f>SUM(I80:L80)</f>
        <v>951.63290322580633</v>
      </c>
      <c r="N80" s="157">
        <f>N76*(18-N77)</f>
        <v>2570.7329032258062</v>
      </c>
      <c r="O80" s="163">
        <f>O76*(18-O77)</f>
        <v>2570.7329032258062</v>
      </c>
    </row>
    <row r="81" spans="1:15" ht="20.25" thickBot="1">
      <c r="A81" s="347" t="s">
        <v>215</v>
      </c>
      <c r="B81" s="21">
        <v>539</v>
      </c>
      <c r="C81" s="20">
        <v>428</v>
      </c>
      <c r="D81" s="20">
        <v>381</v>
      </c>
      <c r="E81" s="20">
        <f>E76*(19-E77)</f>
        <v>245.00000000000003</v>
      </c>
      <c r="F81" s="20">
        <v>160</v>
      </c>
      <c r="G81" s="20">
        <f>G76*(19-G77)</f>
        <v>0</v>
      </c>
      <c r="H81" s="164">
        <f>SUM(B81:F81)</f>
        <v>1753</v>
      </c>
      <c r="I81" s="20">
        <f>I76*(19-I77)</f>
        <v>40.469999999999963</v>
      </c>
      <c r="J81" s="20">
        <f>J76*(19-J77)</f>
        <v>193.81290322580651</v>
      </c>
      <c r="K81" s="20">
        <f>K76*(19-K77)</f>
        <v>278.25</v>
      </c>
      <c r="L81" s="20">
        <f>L76*(19-L77)</f>
        <v>526.09999999999991</v>
      </c>
      <c r="M81" s="164">
        <f>SUM(I81:L81)</f>
        <v>1038.6329032258063</v>
      </c>
      <c r="N81" s="165">
        <f>N76*(19-N77)</f>
        <v>2792.7329032258062</v>
      </c>
      <c r="O81" s="166">
        <f>O76*(19-O77)</f>
        <v>2792.7329032258062</v>
      </c>
    </row>
    <row r="82" spans="1:15" ht="15.75" thickBot="1">
      <c r="A82" s="24"/>
      <c r="B82" s="25"/>
      <c r="C82" s="25"/>
      <c r="D82" s="25"/>
      <c r="E82" s="25"/>
      <c r="F82" s="25"/>
      <c r="G82" s="25"/>
      <c r="H82" s="26"/>
      <c r="I82" s="25"/>
      <c r="J82" s="25"/>
      <c r="K82" s="25"/>
      <c r="L82" s="25"/>
      <c r="M82" s="26"/>
      <c r="N82" s="27"/>
      <c r="O82" s="27"/>
    </row>
    <row r="83" spans="1:15" ht="24" thickBot="1">
      <c r="A83" s="473" t="s">
        <v>191</v>
      </c>
      <c r="B83" s="474"/>
      <c r="C83" s="474"/>
      <c r="D83" s="474"/>
      <c r="E83" s="474"/>
      <c r="F83" s="474"/>
      <c r="G83" s="474"/>
      <c r="H83" s="474"/>
      <c r="I83" s="474"/>
      <c r="J83" s="474"/>
      <c r="K83" s="470" t="s">
        <v>145</v>
      </c>
      <c r="L83" s="471"/>
      <c r="M83" s="471"/>
      <c r="N83" s="471"/>
      <c r="O83" s="472"/>
    </row>
    <row r="84" spans="1:15" ht="15.75">
      <c r="A84" s="465" t="s">
        <v>195</v>
      </c>
      <c r="B84" s="461" t="s">
        <v>196</v>
      </c>
      <c r="C84" s="461" t="s">
        <v>197</v>
      </c>
      <c r="D84" s="461" t="s">
        <v>198</v>
      </c>
      <c r="E84" s="461" t="s">
        <v>199</v>
      </c>
      <c r="F84" s="461" t="s">
        <v>200</v>
      </c>
      <c r="G84" s="461" t="s">
        <v>201</v>
      </c>
      <c r="H84" s="467" t="s">
        <v>202</v>
      </c>
      <c r="I84" s="461" t="s">
        <v>203</v>
      </c>
      <c r="J84" s="461" t="s">
        <v>204</v>
      </c>
      <c r="K84" s="461" t="s">
        <v>205</v>
      </c>
      <c r="L84" s="461" t="s">
        <v>206</v>
      </c>
      <c r="M84" s="467" t="s">
        <v>207</v>
      </c>
      <c r="N84" s="456" t="s">
        <v>208</v>
      </c>
      <c r="O84" s="457"/>
    </row>
    <row r="85" spans="1:15" ht="16.5" thickBot="1">
      <c r="A85" s="466"/>
      <c r="B85" s="462"/>
      <c r="C85" s="462"/>
      <c r="D85" s="462"/>
      <c r="E85" s="462"/>
      <c r="F85" s="462"/>
      <c r="G85" s="462"/>
      <c r="H85" s="462"/>
      <c r="I85" s="462"/>
      <c r="J85" s="462"/>
      <c r="K85" s="462"/>
      <c r="L85" s="462"/>
      <c r="M85" s="462"/>
      <c r="N85" s="145" t="s">
        <v>209</v>
      </c>
      <c r="O85" s="30" t="s">
        <v>210</v>
      </c>
    </row>
    <row r="86" spans="1:15" ht="15">
      <c r="A86" s="148" t="s">
        <v>211</v>
      </c>
      <c r="B86" s="146">
        <v>31</v>
      </c>
      <c r="C86" s="8">
        <v>31</v>
      </c>
      <c r="D86" s="8">
        <v>31</v>
      </c>
      <c r="E86" s="8">
        <v>27</v>
      </c>
      <c r="F86" s="8">
        <v>15</v>
      </c>
      <c r="G86" s="8">
        <v>5</v>
      </c>
      <c r="H86" s="168">
        <f>SUM(B86:F86)</f>
        <v>135</v>
      </c>
      <c r="I86" s="8"/>
      <c r="J86" s="8"/>
      <c r="K86" s="8"/>
      <c r="L86" s="8"/>
      <c r="M86" s="168">
        <f>SUM(I86:L86)</f>
        <v>0</v>
      </c>
      <c r="N86" s="167">
        <f>SUM(B86:G86,I86:L86)</f>
        <v>140</v>
      </c>
      <c r="O86" s="169">
        <f>H86+M86</f>
        <v>135</v>
      </c>
    </row>
    <row r="87" spans="1:15" ht="19.5">
      <c r="A87" s="149" t="s">
        <v>485</v>
      </c>
      <c r="B87" s="147">
        <v>0.99677419354838703</v>
      </c>
      <c r="C87" s="10">
        <v>0.61428571428571443</v>
      </c>
      <c r="D87" s="10">
        <v>4.1258064516129034</v>
      </c>
      <c r="E87" s="10">
        <v>8.16</v>
      </c>
      <c r="F87" s="10">
        <v>13.151612903225807</v>
      </c>
      <c r="G87" s="10">
        <v>17.356666666666662</v>
      </c>
      <c r="H87" s="153">
        <f>(B86*B87+C86*C87+D86*D87+E86*E87+F86*F87)/H86</f>
        <v>4.4106448199351425</v>
      </c>
      <c r="I87" s="10"/>
      <c r="J87" s="95"/>
      <c r="K87" s="95"/>
      <c r="L87" s="95"/>
      <c r="M87" s="153"/>
      <c r="N87" s="154">
        <f>(B87*B86+C87*C86+D87*D86+E87*E86+F87*F86+G87*G86+I87*I86+J87*J86+K87*K86+L87*L86)/N86</f>
        <v>4.8730027430326972</v>
      </c>
      <c r="O87" s="161">
        <f>(H87*H86+M87*M86)/O86</f>
        <v>4.4106448199351425</v>
      </c>
    </row>
    <row r="88" spans="1:15" ht="19.5">
      <c r="A88" s="149" t="s">
        <v>212</v>
      </c>
      <c r="B88" s="13">
        <f t="shared" ref="B88:G88" si="4">B86*(13-B87)</f>
        <v>372.1</v>
      </c>
      <c r="C88" s="12">
        <f t="shared" si="4"/>
        <v>383.95714285714286</v>
      </c>
      <c r="D88" s="12">
        <f t="shared" si="4"/>
        <v>275.10000000000002</v>
      </c>
      <c r="E88" s="12">
        <f t="shared" si="4"/>
        <v>130.68</v>
      </c>
      <c r="F88" s="12">
        <f t="shared" si="4"/>
        <v>-2.2741935483871067</v>
      </c>
      <c r="G88" s="12">
        <f t="shared" si="4"/>
        <v>-21.78333333333331</v>
      </c>
      <c r="H88" s="155">
        <f>SUM(B88:F88)</f>
        <v>1159.5629493087558</v>
      </c>
      <c r="I88" s="12">
        <f>I86*(13-I87)</f>
        <v>0</v>
      </c>
      <c r="J88" s="12">
        <f>J86*(13-J87)</f>
        <v>0</v>
      </c>
      <c r="K88" s="12">
        <f>K86*(13-K87)</f>
        <v>0</v>
      </c>
      <c r="L88" s="12">
        <f>L86*(13-L87)</f>
        <v>0</v>
      </c>
      <c r="M88" s="155">
        <f>SUM(I88:L88)</f>
        <v>0</v>
      </c>
      <c r="N88" s="156">
        <f>N86*(13-N87)</f>
        <v>1137.7796159754225</v>
      </c>
      <c r="O88" s="162">
        <f>O86*(13-O87)</f>
        <v>1159.5629493087556</v>
      </c>
    </row>
    <row r="89" spans="1:15" ht="19.5">
      <c r="A89" s="149" t="s">
        <v>213</v>
      </c>
      <c r="B89" s="13">
        <f t="shared" ref="B89:G89" si="5">B86*(17-B87)</f>
        <v>496.1</v>
      </c>
      <c r="C89" s="12">
        <f t="shared" si="5"/>
        <v>507.95714285714286</v>
      </c>
      <c r="D89" s="12">
        <f t="shared" si="5"/>
        <v>399.1</v>
      </c>
      <c r="E89" s="12">
        <f t="shared" si="5"/>
        <v>238.68</v>
      </c>
      <c r="F89" s="12">
        <f t="shared" si="5"/>
        <v>57.725806451612897</v>
      </c>
      <c r="G89" s="12">
        <f t="shared" si="5"/>
        <v>-1.7833333333333101</v>
      </c>
      <c r="H89" s="155">
        <f>SUM(B89:F89)</f>
        <v>1699.5629493087558</v>
      </c>
      <c r="I89" s="12">
        <f>I86*(17-I87)</f>
        <v>0</v>
      </c>
      <c r="J89" s="12">
        <f>J86*(17-J87)</f>
        <v>0</v>
      </c>
      <c r="K89" s="12">
        <f>K86*(17-K87)</f>
        <v>0</v>
      </c>
      <c r="L89" s="12">
        <f>L86*(17-L87)</f>
        <v>0</v>
      </c>
      <c r="M89" s="155">
        <f>SUM(I89:L89)</f>
        <v>0</v>
      </c>
      <c r="N89" s="156">
        <f>N86*(17-N87)</f>
        <v>1697.7796159754225</v>
      </c>
      <c r="O89" s="162">
        <f>O86*(17-O87)</f>
        <v>1699.5629493087556</v>
      </c>
    </row>
    <row r="90" spans="1:15" ht="19.5">
      <c r="A90" s="149" t="s">
        <v>214</v>
      </c>
      <c r="B90" s="17">
        <f t="shared" ref="B90:G90" si="6">B86*(18-B87)</f>
        <v>527.1</v>
      </c>
      <c r="C90" s="16">
        <f t="shared" si="6"/>
        <v>538.95714285714291</v>
      </c>
      <c r="D90" s="16">
        <f t="shared" si="6"/>
        <v>430.1</v>
      </c>
      <c r="E90" s="16">
        <f t="shared" si="6"/>
        <v>265.68</v>
      </c>
      <c r="F90" s="16">
        <f t="shared" si="6"/>
        <v>72.725806451612897</v>
      </c>
      <c r="G90" s="16">
        <f t="shared" si="6"/>
        <v>3.2166666666666899</v>
      </c>
      <c r="H90" s="155">
        <f>SUM(B90:F90)</f>
        <v>1834.5629493087558</v>
      </c>
      <c r="I90" s="16">
        <f>I86*(18-I87)</f>
        <v>0</v>
      </c>
      <c r="J90" s="16">
        <f>J86*(18-J87)</f>
        <v>0</v>
      </c>
      <c r="K90" s="16">
        <f>K86*(18-K87)</f>
        <v>0</v>
      </c>
      <c r="L90" s="16">
        <f>L86*(18-L87)</f>
        <v>0</v>
      </c>
      <c r="M90" s="155">
        <f>SUM(I90:L90)</f>
        <v>0</v>
      </c>
      <c r="N90" s="157">
        <f>N86*(18-N87)</f>
        <v>1837.7796159754225</v>
      </c>
      <c r="O90" s="163">
        <f>O86*(18-O87)</f>
        <v>1834.5629493087556</v>
      </c>
    </row>
    <row r="91" spans="1:15" ht="20.25" thickBot="1">
      <c r="A91" s="347" t="s">
        <v>215</v>
      </c>
      <c r="B91" s="21">
        <f t="shared" ref="B91:G91" si="7">B86*(19-B87)</f>
        <v>558.1</v>
      </c>
      <c r="C91" s="20">
        <f t="shared" si="7"/>
        <v>569.95714285714291</v>
      </c>
      <c r="D91" s="20">
        <f t="shared" si="7"/>
        <v>461.1</v>
      </c>
      <c r="E91" s="20">
        <f t="shared" si="7"/>
        <v>292.68</v>
      </c>
      <c r="F91" s="20">
        <f t="shared" si="7"/>
        <v>87.725806451612897</v>
      </c>
      <c r="G91" s="20">
        <f t="shared" si="7"/>
        <v>8.2166666666666899</v>
      </c>
      <c r="H91" s="164">
        <f>SUM(B91:F91)</f>
        <v>1969.5629493087558</v>
      </c>
      <c r="I91" s="20">
        <f>I86*(19-I87)</f>
        <v>0</v>
      </c>
      <c r="J91" s="20">
        <f>J86*(19-J87)</f>
        <v>0</v>
      </c>
      <c r="K91" s="20">
        <f>K86*(19-K87)</f>
        <v>0</v>
      </c>
      <c r="L91" s="20">
        <f>L86*(19-L87)</f>
        <v>0</v>
      </c>
      <c r="M91" s="164">
        <f>SUM(I91:L91)</f>
        <v>0</v>
      </c>
      <c r="N91" s="165">
        <f>N86*(19-N87)</f>
        <v>1977.7796159754225</v>
      </c>
      <c r="O91" s="166">
        <f>O86*(19-O87)</f>
        <v>1969.5629493087556</v>
      </c>
    </row>
    <row r="92" spans="1:15" ht="15.75" thickBot="1">
      <c r="A92" s="4"/>
      <c r="B92" s="4"/>
      <c r="C92" s="4"/>
      <c r="D92" s="4"/>
      <c r="E92" s="4"/>
      <c r="F92" s="4"/>
      <c r="G92" s="4"/>
      <c r="H92" s="4"/>
      <c r="I92" s="4"/>
      <c r="J92" s="4"/>
      <c r="K92" s="4"/>
      <c r="L92" s="4"/>
      <c r="M92" s="4"/>
      <c r="N92" s="4"/>
      <c r="O92" s="4"/>
    </row>
    <row r="93" spans="1:15" ht="24" thickBot="1">
      <c r="A93" s="473" t="s">
        <v>448</v>
      </c>
      <c r="B93" s="474"/>
      <c r="C93" s="474"/>
      <c r="D93" s="474"/>
      <c r="E93" s="474"/>
      <c r="F93" s="474"/>
      <c r="G93" s="474"/>
      <c r="H93" s="474"/>
      <c r="I93" s="474"/>
      <c r="J93" s="474"/>
      <c r="K93" s="468" t="s">
        <v>233</v>
      </c>
      <c r="L93" s="468"/>
      <c r="M93" s="468"/>
      <c r="N93" s="468"/>
      <c r="O93" s="469"/>
    </row>
    <row r="94" spans="1:15" ht="15.75">
      <c r="A94" s="547" t="s">
        <v>195</v>
      </c>
      <c r="B94" s="545" t="s">
        <v>196</v>
      </c>
      <c r="C94" s="461" t="s">
        <v>197</v>
      </c>
      <c r="D94" s="461" t="s">
        <v>198</v>
      </c>
      <c r="E94" s="461" t="s">
        <v>199</v>
      </c>
      <c r="F94" s="461" t="s">
        <v>200</v>
      </c>
      <c r="G94" s="461" t="s">
        <v>201</v>
      </c>
      <c r="H94" s="467" t="s">
        <v>202</v>
      </c>
      <c r="I94" s="461" t="s">
        <v>203</v>
      </c>
      <c r="J94" s="461" t="s">
        <v>204</v>
      </c>
      <c r="K94" s="461" t="s">
        <v>205</v>
      </c>
      <c r="L94" s="461" t="s">
        <v>206</v>
      </c>
      <c r="M94" s="467" t="s">
        <v>207</v>
      </c>
      <c r="N94" s="456" t="s">
        <v>208</v>
      </c>
      <c r="O94" s="457"/>
    </row>
    <row r="95" spans="1:15" ht="30.75" thickBot="1">
      <c r="A95" s="544"/>
      <c r="B95" s="546"/>
      <c r="C95" s="462"/>
      <c r="D95" s="462"/>
      <c r="E95" s="462"/>
      <c r="F95" s="462"/>
      <c r="G95" s="462"/>
      <c r="H95" s="462"/>
      <c r="I95" s="462"/>
      <c r="J95" s="462"/>
      <c r="K95" s="462"/>
      <c r="L95" s="462"/>
      <c r="M95" s="462"/>
      <c r="N95" s="145" t="s">
        <v>234</v>
      </c>
      <c r="O95" s="30" t="s">
        <v>235</v>
      </c>
    </row>
    <row r="96" spans="1:15" ht="15">
      <c r="A96" s="148" t="s">
        <v>211</v>
      </c>
      <c r="B96" s="146">
        <v>31</v>
      </c>
      <c r="C96" s="8">
        <v>28</v>
      </c>
      <c r="D96" s="8">
        <v>31</v>
      </c>
      <c r="E96" s="8">
        <v>30</v>
      </c>
      <c r="F96" s="8">
        <v>5</v>
      </c>
      <c r="G96" s="8">
        <v>0</v>
      </c>
      <c r="H96" s="168">
        <f>SUM(B96:G96)</f>
        <v>125</v>
      </c>
      <c r="I96" s="8">
        <v>5</v>
      </c>
      <c r="J96" s="8">
        <v>26</v>
      </c>
      <c r="K96" s="8">
        <v>30</v>
      </c>
      <c r="L96" s="8">
        <v>31</v>
      </c>
      <c r="M96" s="168">
        <f>SUM(I96:L96)</f>
        <v>92</v>
      </c>
      <c r="N96" s="167">
        <f>SUM(B96:G96,I96:L96)</f>
        <v>217</v>
      </c>
      <c r="O96" s="169">
        <f>H96+M96</f>
        <v>217</v>
      </c>
    </row>
    <row r="97" spans="1:15" ht="19.5">
      <c r="A97" s="149" t="s">
        <v>485</v>
      </c>
      <c r="B97" s="147">
        <v>-1.9</v>
      </c>
      <c r="C97" s="10">
        <v>-0.5</v>
      </c>
      <c r="D97" s="10">
        <v>3.8</v>
      </c>
      <c r="E97" s="10">
        <v>9.5</v>
      </c>
      <c r="F97" s="10">
        <v>12.6</v>
      </c>
      <c r="G97" s="10">
        <v>0</v>
      </c>
      <c r="H97" s="153">
        <f>(B96*B97+C96*C97+D96*D97+E96*E97+F96*F97)/H96</f>
        <v>3.1431999999999998</v>
      </c>
      <c r="I97" s="10">
        <v>12.9</v>
      </c>
      <c r="J97" s="95">
        <v>9.4</v>
      </c>
      <c r="K97" s="95">
        <v>4.3</v>
      </c>
      <c r="L97" s="95">
        <v>0.4</v>
      </c>
      <c r="M97" s="153">
        <f>(I96*I97+J96*J97+K96*K97+L96*L97)/M96</f>
        <v>4.8945652173913041</v>
      </c>
      <c r="N97" s="154">
        <f>(B97*B96+C97*C96+D97*D96+E97*E96+F97*F96+G97*G96+I97*I96+J97*J96+K97*K96+L97*L96)/N96</f>
        <v>3.8857142857142852</v>
      </c>
      <c r="O97" s="161">
        <f>(H97*H96+M97*M96)/O96</f>
        <v>3.8857142857142852</v>
      </c>
    </row>
    <row r="98" spans="1:15" ht="19.5">
      <c r="A98" s="149" t="s">
        <v>212</v>
      </c>
      <c r="B98" s="13">
        <f t="shared" ref="B98:G98" si="8">B96*(13-B97)</f>
        <v>461.90000000000003</v>
      </c>
      <c r="C98" s="12">
        <f t="shared" si="8"/>
        <v>378</v>
      </c>
      <c r="D98" s="12">
        <f t="shared" si="8"/>
        <v>285.2</v>
      </c>
      <c r="E98" s="12">
        <f t="shared" si="8"/>
        <v>105</v>
      </c>
      <c r="F98" s="12">
        <f t="shared" si="8"/>
        <v>2.0000000000000018</v>
      </c>
      <c r="G98" s="12">
        <f t="shared" si="8"/>
        <v>0</v>
      </c>
      <c r="H98" s="155">
        <f>SUM(B98:F98)</f>
        <v>1232.1000000000001</v>
      </c>
      <c r="I98" s="12">
        <f>I96*(13-I97)</f>
        <v>0.49999999999999822</v>
      </c>
      <c r="J98" s="12">
        <f>J96*(13-J97)</f>
        <v>93.6</v>
      </c>
      <c r="K98" s="12">
        <f>K96*(13-K97)</f>
        <v>261</v>
      </c>
      <c r="L98" s="12">
        <f>L96*(13-L97)</f>
        <v>390.59999999999997</v>
      </c>
      <c r="M98" s="155">
        <f>SUM(I98:L98)</f>
        <v>745.7</v>
      </c>
      <c r="N98" s="156">
        <f>N96*(13-N97)</f>
        <v>1977.8</v>
      </c>
      <c r="O98" s="162">
        <f>O96*(13-O97)</f>
        <v>1977.8</v>
      </c>
    </row>
    <row r="99" spans="1:15" ht="19.5">
      <c r="A99" s="149" t="s">
        <v>213</v>
      </c>
      <c r="B99" s="13">
        <f t="shared" ref="B99:G99" si="9">B96*(17-B97)</f>
        <v>585.9</v>
      </c>
      <c r="C99" s="12">
        <f t="shared" si="9"/>
        <v>490</v>
      </c>
      <c r="D99" s="12">
        <f t="shared" si="9"/>
        <v>409.2</v>
      </c>
      <c r="E99" s="12">
        <f t="shared" si="9"/>
        <v>225</v>
      </c>
      <c r="F99" s="12">
        <f t="shared" si="9"/>
        <v>22</v>
      </c>
      <c r="G99" s="12">
        <f t="shared" si="9"/>
        <v>0</v>
      </c>
      <c r="H99" s="155">
        <f>SUM(B99:F99)</f>
        <v>1732.1000000000001</v>
      </c>
      <c r="I99" s="12">
        <f>I96*(17-I97)</f>
        <v>20.5</v>
      </c>
      <c r="J99" s="12">
        <f>J96*(17-J97)</f>
        <v>197.6</v>
      </c>
      <c r="K99" s="12">
        <f>K96*(17-K97)</f>
        <v>381</v>
      </c>
      <c r="L99" s="12">
        <f>L96*(17-L97)</f>
        <v>514.6</v>
      </c>
      <c r="M99" s="155">
        <f>SUM(I99:L99)</f>
        <v>1113.7</v>
      </c>
      <c r="N99" s="156">
        <f>N96*(17-N97)</f>
        <v>2845.7999999999997</v>
      </c>
      <c r="O99" s="162">
        <f>O96*(17-O97)</f>
        <v>2845.7999999999997</v>
      </c>
    </row>
    <row r="100" spans="1:15" ht="19.5">
      <c r="A100" s="149" t="s">
        <v>214</v>
      </c>
      <c r="B100" s="17">
        <f t="shared" ref="B100:G100" si="10">B96*(18-B97)</f>
        <v>616.9</v>
      </c>
      <c r="C100" s="16">
        <f t="shared" si="10"/>
        <v>518</v>
      </c>
      <c r="D100" s="16">
        <f t="shared" si="10"/>
        <v>440.2</v>
      </c>
      <c r="E100" s="16">
        <f t="shared" si="10"/>
        <v>255</v>
      </c>
      <c r="F100" s="16">
        <f t="shared" si="10"/>
        <v>27</v>
      </c>
      <c r="G100" s="16">
        <f t="shared" si="10"/>
        <v>0</v>
      </c>
      <c r="H100" s="155">
        <f>SUM(B100:F100)</f>
        <v>1857.1000000000001</v>
      </c>
      <c r="I100" s="16">
        <f>I96*(18-I97)</f>
        <v>25.5</v>
      </c>
      <c r="J100" s="16">
        <f>J96*(18-J97)</f>
        <v>223.6</v>
      </c>
      <c r="K100" s="16">
        <f>K96*(18-K97)</f>
        <v>411</v>
      </c>
      <c r="L100" s="16">
        <f>L96*(18-L97)</f>
        <v>545.6</v>
      </c>
      <c r="M100" s="155">
        <f>SUM(I100:L100)</f>
        <v>1205.7</v>
      </c>
      <c r="N100" s="157">
        <f>N96*(18-N97)</f>
        <v>3062.7999999999997</v>
      </c>
      <c r="O100" s="163">
        <f>O96*(18-O97)</f>
        <v>3062.7999999999997</v>
      </c>
    </row>
    <row r="101" spans="1:15" ht="20.25" thickBot="1">
      <c r="A101" s="347" t="s">
        <v>215</v>
      </c>
      <c r="B101" s="21">
        <f t="shared" ref="B101:G101" si="11">B96*(19-B97)</f>
        <v>647.9</v>
      </c>
      <c r="C101" s="20">
        <f t="shared" si="11"/>
        <v>546</v>
      </c>
      <c r="D101" s="20">
        <f t="shared" si="11"/>
        <v>471.2</v>
      </c>
      <c r="E101" s="20">
        <f t="shared" si="11"/>
        <v>285</v>
      </c>
      <c r="F101" s="20">
        <f t="shared" si="11"/>
        <v>32</v>
      </c>
      <c r="G101" s="20">
        <f t="shared" si="11"/>
        <v>0</v>
      </c>
      <c r="H101" s="164">
        <f>SUM(B101:F101)</f>
        <v>1982.1000000000001</v>
      </c>
      <c r="I101" s="20">
        <f>I96*(19-I97)</f>
        <v>30.5</v>
      </c>
      <c r="J101" s="20">
        <f>J96*(19-J97)</f>
        <v>249.6</v>
      </c>
      <c r="K101" s="20">
        <f>K96*(19-K97)</f>
        <v>441</v>
      </c>
      <c r="L101" s="20">
        <f>L96*(19-L97)</f>
        <v>576.6</v>
      </c>
      <c r="M101" s="164">
        <f>SUM(I101:L101)</f>
        <v>1297.7</v>
      </c>
      <c r="N101" s="165">
        <f>N96*(19-N97)</f>
        <v>3279.7999999999997</v>
      </c>
      <c r="O101" s="166">
        <f>O96*(19-O97)</f>
        <v>3279.7999999999997</v>
      </c>
    </row>
    <row r="102" spans="1:15" ht="15.75" thickBot="1">
      <c r="A102" s="4"/>
      <c r="B102" s="4"/>
      <c r="C102" s="4"/>
      <c r="D102" s="4"/>
      <c r="E102" s="4"/>
      <c r="F102" s="4"/>
      <c r="G102" s="4"/>
      <c r="H102" s="4"/>
      <c r="I102" s="28"/>
      <c r="J102" s="4"/>
      <c r="K102" s="4"/>
      <c r="L102" s="4"/>
      <c r="M102" s="4"/>
      <c r="N102" s="4"/>
      <c r="O102" s="4"/>
    </row>
    <row r="103" spans="1:15" ht="24" thickBot="1">
      <c r="A103" s="170" t="s">
        <v>236</v>
      </c>
      <c r="B103" s="458" t="s">
        <v>237</v>
      </c>
      <c r="C103" s="458"/>
      <c r="D103" s="458"/>
      <c r="E103" s="458"/>
      <c r="F103" s="458"/>
      <c r="G103" s="458"/>
      <c r="H103" s="458"/>
      <c r="I103" s="458"/>
      <c r="J103" s="458"/>
      <c r="K103" s="458"/>
      <c r="L103" s="459"/>
      <c r="M103" s="459"/>
      <c r="N103" s="459"/>
      <c r="O103" s="460"/>
    </row>
    <row r="104" spans="1:15" ht="15.75">
      <c r="A104" s="465" t="s">
        <v>195</v>
      </c>
      <c r="B104" s="461" t="s">
        <v>196</v>
      </c>
      <c r="C104" s="461" t="s">
        <v>197</v>
      </c>
      <c r="D104" s="461" t="s">
        <v>198</v>
      </c>
      <c r="E104" s="461" t="s">
        <v>199</v>
      </c>
      <c r="F104" s="461" t="s">
        <v>200</v>
      </c>
      <c r="G104" s="461" t="s">
        <v>201</v>
      </c>
      <c r="H104" s="467" t="s">
        <v>202</v>
      </c>
      <c r="I104" s="461" t="s">
        <v>203</v>
      </c>
      <c r="J104" s="461" t="s">
        <v>204</v>
      </c>
      <c r="K104" s="461" t="s">
        <v>205</v>
      </c>
      <c r="L104" s="461" t="s">
        <v>206</v>
      </c>
      <c r="M104" s="467" t="s">
        <v>207</v>
      </c>
      <c r="N104" s="456" t="s">
        <v>208</v>
      </c>
      <c r="O104" s="457"/>
    </row>
    <row r="105" spans="1:15" ht="30.75" thickBot="1">
      <c r="A105" s="466"/>
      <c r="B105" s="462"/>
      <c r="C105" s="462"/>
      <c r="D105" s="462"/>
      <c r="E105" s="462"/>
      <c r="F105" s="462"/>
      <c r="G105" s="462"/>
      <c r="H105" s="462"/>
      <c r="I105" s="462"/>
      <c r="J105" s="462"/>
      <c r="K105" s="462"/>
      <c r="L105" s="462"/>
      <c r="M105" s="462"/>
      <c r="N105" s="145" t="s">
        <v>234</v>
      </c>
      <c r="O105" s="30" t="s">
        <v>235</v>
      </c>
    </row>
    <row r="106" spans="1:15" ht="15">
      <c r="A106" s="174">
        <v>2007</v>
      </c>
      <c r="B106" s="173">
        <f>B11/B$101</f>
        <v>0.74162679425837319</v>
      </c>
      <c r="C106" s="172">
        <f t="shared" ref="C106:O106" si="12">C11/C$101</f>
        <v>0.78974358974358971</v>
      </c>
      <c r="D106" s="172">
        <f t="shared" si="12"/>
        <v>0.88815789473684215</v>
      </c>
      <c r="E106" s="172">
        <f t="shared" si="12"/>
        <v>0.97894736842105268</v>
      </c>
      <c r="F106" s="172">
        <f t="shared" si="12"/>
        <v>3.328125</v>
      </c>
      <c r="G106" s="172"/>
      <c r="H106" s="172">
        <f t="shared" si="12"/>
        <v>0.86559709399122142</v>
      </c>
      <c r="I106" s="172">
        <f t="shared" si="12"/>
        <v>0</v>
      </c>
      <c r="J106" s="172">
        <f t="shared" si="12"/>
        <v>1.4583333333333333</v>
      </c>
      <c r="K106" s="172">
        <f t="shared" si="12"/>
        <v>1.1360544217687074</v>
      </c>
      <c r="L106" s="172">
        <f t="shared" si="12"/>
        <v>1.0718002081165452</v>
      </c>
      <c r="M106" s="172">
        <f t="shared" si="12"/>
        <v>1.1427910919318793</v>
      </c>
      <c r="N106" s="172">
        <f t="shared" si="12"/>
        <v>0.97454113055674141</v>
      </c>
      <c r="O106" s="358">
        <f t="shared" si="12"/>
        <v>0.97454113055674141</v>
      </c>
    </row>
    <row r="107" spans="1:15" ht="15">
      <c r="A107" s="175">
        <f t="shared" ref="A107:A112" si="13">A106+1</f>
        <v>2008</v>
      </c>
      <c r="B107" s="34">
        <f>B21/B$101</f>
        <v>0.8025929927457941</v>
      </c>
      <c r="C107" s="33">
        <f t="shared" ref="C107:O107" si="14">C21/C$101</f>
        <v>0.86446886446886451</v>
      </c>
      <c r="D107" s="33">
        <f t="shared" si="14"/>
        <v>1.0314091680814941</v>
      </c>
      <c r="E107" s="33">
        <f t="shared" si="14"/>
        <v>1.0631578947368421</v>
      </c>
      <c r="F107" s="33">
        <f t="shared" si="14"/>
        <v>5</v>
      </c>
      <c r="G107" s="33"/>
      <c r="H107" s="33">
        <f t="shared" si="14"/>
        <v>0.97926441652792484</v>
      </c>
      <c r="I107" s="33">
        <f t="shared" si="14"/>
        <v>6.0655737704918034</v>
      </c>
      <c r="J107" s="33">
        <f t="shared" si="14"/>
        <v>1.1939102564102564</v>
      </c>
      <c r="K107" s="33">
        <f t="shared" si="14"/>
        <v>0.80498866213151932</v>
      </c>
      <c r="L107" s="33">
        <f t="shared" si="14"/>
        <v>0.90877558099202216</v>
      </c>
      <c r="M107" s="33">
        <f t="shared" si="14"/>
        <v>1.0495492024350774</v>
      </c>
      <c r="N107" s="33">
        <f t="shared" si="14"/>
        <v>1.0074394780169522</v>
      </c>
      <c r="O107" s="35">
        <f t="shared" si="14"/>
        <v>1.0074394780169522</v>
      </c>
    </row>
    <row r="108" spans="1:15" ht="15">
      <c r="A108" s="175">
        <f t="shared" si="13"/>
        <v>2009</v>
      </c>
      <c r="B108" s="34">
        <f>B31/B$101</f>
        <v>1.0680660595770952</v>
      </c>
      <c r="C108" s="33">
        <f t="shared" ref="C108:O108" si="15">C31/C$101</f>
        <v>0.97802197802197799</v>
      </c>
      <c r="D108" s="33">
        <f t="shared" si="15"/>
        <v>1.0207979626485568</v>
      </c>
      <c r="E108" s="33">
        <f t="shared" si="15"/>
        <v>0.50877192982456143</v>
      </c>
      <c r="F108" s="33">
        <f t="shared" si="15"/>
        <v>3.375</v>
      </c>
      <c r="G108" s="33"/>
      <c r="H108" s="33">
        <f t="shared" si="15"/>
        <v>0.98885020937389634</v>
      </c>
      <c r="I108" s="33">
        <f t="shared" si="15"/>
        <v>1.1475409836065573</v>
      </c>
      <c r="J108" s="33">
        <f t="shared" si="15"/>
        <v>1.3221153846153846</v>
      </c>
      <c r="K108" s="33">
        <f t="shared" si="15"/>
        <v>0.90022675736961455</v>
      </c>
      <c r="L108" s="33">
        <f t="shared" si="15"/>
        <v>1.0145681581685744</v>
      </c>
      <c r="M108" s="33">
        <f t="shared" si="15"/>
        <v>1.0379902905139862</v>
      </c>
      <c r="N108" s="33">
        <f t="shared" si="15"/>
        <v>1.0187816330264041</v>
      </c>
      <c r="O108" s="35">
        <f t="shared" si="15"/>
        <v>1.0081102506250381</v>
      </c>
    </row>
    <row r="109" spans="1:15" ht="15">
      <c r="A109" s="175">
        <f t="shared" si="13"/>
        <v>2010</v>
      </c>
      <c r="B109" s="34">
        <f>B41/B$101</f>
        <v>1.1251736379070845</v>
      </c>
      <c r="C109" s="33">
        <f t="shared" ref="C109:N109" si="16">C41/C$101</f>
        <v>0.98717948717948723</v>
      </c>
      <c r="D109" s="33">
        <f t="shared" si="16"/>
        <v>1.0186757215619695</v>
      </c>
      <c r="E109" s="33">
        <f t="shared" si="16"/>
        <v>1.0070175438596491</v>
      </c>
      <c r="F109" s="33">
        <f t="shared" si="16"/>
        <v>4.5625</v>
      </c>
      <c r="G109" s="33"/>
      <c r="H109" s="33">
        <f t="shared" si="16"/>
        <v>1.1003481156349326</v>
      </c>
      <c r="I109" s="33">
        <f t="shared" si="16"/>
        <v>5.442622950819672</v>
      </c>
      <c r="J109" s="33">
        <f t="shared" si="16"/>
        <v>1.5745192307692308</v>
      </c>
      <c r="K109" s="33">
        <f t="shared" si="16"/>
        <v>0.79591836734693877</v>
      </c>
      <c r="L109" s="33">
        <f t="shared" si="16"/>
        <v>1.1949358307318765</v>
      </c>
      <c r="M109" s="33">
        <f t="shared" si="16"/>
        <v>1.2321800107883178</v>
      </c>
      <c r="N109" s="33">
        <f t="shared" si="16"/>
        <v>1.1522044027074823</v>
      </c>
      <c r="O109" s="35">
        <f>O41/O$101</f>
        <v>1.1522044027074823</v>
      </c>
    </row>
    <row r="110" spans="1:15" ht="15">
      <c r="A110" s="175">
        <f t="shared" si="13"/>
        <v>2011</v>
      </c>
      <c r="B110" s="34">
        <f>B51/B$101</f>
        <v>0.95230745485414414</v>
      </c>
      <c r="C110" s="33">
        <f t="shared" ref="C110:O110" si="17">C51/C$101</f>
        <v>1.0604395604395604</v>
      </c>
      <c r="D110" s="33">
        <f t="shared" si="17"/>
        <v>0.98471986417657054</v>
      </c>
      <c r="E110" s="33">
        <f t="shared" si="17"/>
        <v>0.92280701754385963</v>
      </c>
      <c r="F110" s="33">
        <f t="shared" si="17"/>
        <v>3.15625</v>
      </c>
      <c r="G110" s="33"/>
      <c r="H110" s="33">
        <f t="shared" si="17"/>
        <v>1.0211391958024316</v>
      </c>
      <c r="I110" s="33">
        <f t="shared" si="17"/>
        <v>2.1311475409836067</v>
      </c>
      <c r="J110" s="33">
        <f t="shared" si="17"/>
        <v>1.3782051282051282</v>
      </c>
      <c r="K110" s="33">
        <f t="shared" si="17"/>
        <v>1.1020408163265305</v>
      </c>
      <c r="L110" s="33">
        <f t="shared" si="17"/>
        <v>0.91571279916753379</v>
      </c>
      <c r="M110" s="33">
        <f t="shared" si="17"/>
        <v>1.0965554442475147</v>
      </c>
      <c r="N110" s="33">
        <f t="shared" si="17"/>
        <v>1.0502469662784317</v>
      </c>
      <c r="O110" s="35">
        <f t="shared" si="17"/>
        <v>1.0502469662784317</v>
      </c>
    </row>
    <row r="111" spans="1:15" ht="15">
      <c r="A111" s="175">
        <f t="shared" si="13"/>
        <v>2012</v>
      </c>
      <c r="B111" s="34">
        <f>B61/B$101</f>
        <v>0.89056953233523695</v>
      </c>
      <c r="C111" s="33">
        <f t="shared" ref="C111:O111" si="18">C61/C$101</f>
        <v>0.69780219780219777</v>
      </c>
      <c r="D111" s="33">
        <f t="shared" si="18"/>
        <v>0.95394736842105265</v>
      </c>
      <c r="E111" s="33">
        <f t="shared" si="18"/>
        <v>0.99649122807017543</v>
      </c>
      <c r="F111" s="33">
        <f t="shared" si="18"/>
        <v>2.25</v>
      </c>
      <c r="G111" s="33"/>
      <c r="H111" s="33">
        <f t="shared" si="18"/>
        <v>0.88971293073003377</v>
      </c>
      <c r="I111" s="33">
        <f t="shared" si="18"/>
        <v>1.0491803278688525</v>
      </c>
      <c r="J111" s="33">
        <f t="shared" si="18"/>
        <v>0.99759615384615385</v>
      </c>
      <c r="K111" s="33">
        <f t="shared" si="18"/>
        <v>0.82993197278911568</v>
      </c>
      <c r="L111" s="33">
        <f t="shared" si="18"/>
        <v>0.94172736732570239</v>
      </c>
      <c r="M111" s="33">
        <f t="shared" si="18"/>
        <v>0.91700701240656546</v>
      </c>
      <c r="N111" s="33">
        <f t="shared" si="18"/>
        <v>0.90051222635526562</v>
      </c>
      <c r="O111" s="35">
        <f t="shared" si="18"/>
        <v>0.90051222635526562</v>
      </c>
    </row>
    <row r="112" spans="1:15" ht="15">
      <c r="A112" s="175">
        <f t="shared" si="13"/>
        <v>2013</v>
      </c>
      <c r="B112" s="34">
        <f>B71/B$101</f>
        <v>0.80413644080876678</v>
      </c>
      <c r="C112" s="33">
        <f t="shared" ref="C112:O112" si="19">C71/C$101</f>
        <v>0.95970695970695974</v>
      </c>
      <c r="D112" s="33">
        <f t="shared" si="19"/>
        <v>1.1905772495755518</v>
      </c>
      <c r="E112" s="33">
        <f t="shared" si="19"/>
        <v>0.90877192982456145</v>
      </c>
      <c r="F112" s="33">
        <f t="shared" si="19"/>
        <v>3.84375</v>
      </c>
      <c r="G112" s="33"/>
      <c r="H112" s="33">
        <f t="shared" si="19"/>
        <v>1.0029766409363805</v>
      </c>
      <c r="I112" s="33">
        <f t="shared" si="19"/>
        <v>5.639344262295082</v>
      </c>
      <c r="J112" s="33">
        <f t="shared" si="19"/>
        <v>0.99759615384615385</v>
      </c>
      <c r="K112" s="33">
        <f t="shared" si="19"/>
        <v>0.93197278911564629</v>
      </c>
      <c r="L112" s="33">
        <f t="shared" si="19"/>
        <v>0.9191814082552896</v>
      </c>
      <c r="M112" s="33">
        <f t="shared" si="19"/>
        <v>1.0495492024350774</v>
      </c>
      <c r="N112" s="33">
        <f t="shared" si="19"/>
        <v>1.0425635709494483</v>
      </c>
      <c r="O112" s="35">
        <f t="shared" si="19"/>
        <v>1.0212208061467163</v>
      </c>
    </row>
    <row r="113" spans="1:15" ht="15">
      <c r="A113" s="175">
        <f>A112+1</f>
        <v>2014</v>
      </c>
      <c r="B113" s="34">
        <f>B81/B$101</f>
        <v>0.83191850594227512</v>
      </c>
      <c r="C113" s="33">
        <f t="shared" ref="C113:O113" si="20">C81/C$101</f>
        <v>0.78388278388278387</v>
      </c>
      <c r="D113" s="33">
        <f t="shared" si="20"/>
        <v>0.8085738539898133</v>
      </c>
      <c r="E113" s="33">
        <f t="shared" si="20"/>
        <v>0.85964912280701766</v>
      </c>
      <c r="F113" s="33">
        <f t="shared" si="20"/>
        <v>5</v>
      </c>
      <c r="G113" s="33"/>
      <c r="H113" s="33">
        <f t="shared" si="20"/>
        <v>0.88441551889410219</v>
      </c>
      <c r="I113" s="33">
        <f t="shared" si="20"/>
        <v>1.326885245901638</v>
      </c>
      <c r="J113" s="33">
        <f t="shared" si="20"/>
        <v>0.7764940033085197</v>
      </c>
      <c r="K113" s="33">
        <f t="shared" si="20"/>
        <v>0.63095238095238093</v>
      </c>
      <c r="L113" s="33">
        <f t="shared" si="20"/>
        <v>0.91241762053416564</v>
      </c>
      <c r="M113" s="33">
        <f t="shared" si="20"/>
        <v>0.80036441644895295</v>
      </c>
      <c r="N113" s="33">
        <f t="shared" si="20"/>
        <v>0.85149487871998486</v>
      </c>
      <c r="O113" s="35">
        <f t="shared" si="20"/>
        <v>0.85149487871998486</v>
      </c>
    </row>
    <row r="114" spans="1:15" ht="15.75" thickBot="1">
      <c r="A114" s="176">
        <f>A113+1</f>
        <v>2015</v>
      </c>
      <c r="B114" s="37">
        <f>B91/B$101</f>
        <v>0.86139836394505331</v>
      </c>
      <c r="C114" s="36">
        <f t="shared" ref="C114:O114" si="21">C91/C$101</f>
        <v>1.0438775510204084</v>
      </c>
      <c r="D114" s="36">
        <f t="shared" si="21"/>
        <v>0.97856536502546698</v>
      </c>
      <c r="E114" s="36">
        <f t="shared" si="21"/>
        <v>1.0269473684210526</v>
      </c>
      <c r="F114" s="36">
        <f t="shared" si="21"/>
        <v>2.741431451612903</v>
      </c>
      <c r="G114" s="36"/>
      <c r="H114" s="36">
        <f t="shared" si="21"/>
        <v>0.99367486469338362</v>
      </c>
      <c r="I114" s="36">
        <f t="shared" si="21"/>
        <v>0</v>
      </c>
      <c r="J114" s="36">
        <f t="shared" si="21"/>
        <v>0</v>
      </c>
      <c r="K114" s="36">
        <f t="shared" si="21"/>
        <v>0</v>
      </c>
      <c r="L114" s="36">
        <f t="shared" si="21"/>
        <v>0</v>
      </c>
      <c r="M114" s="36">
        <f t="shared" si="21"/>
        <v>0</v>
      </c>
      <c r="N114" s="36">
        <f t="shared" si="21"/>
        <v>0.60301835964858308</v>
      </c>
      <c r="O114" s="38">
        <f t="shared" si="21"/>
        <v>0.60051312558959569</v>
      </c>
    </row>
    <row r="115" spans="1:15" ht="13.5" thickBot="1"/>
    <row r="116" spans="1:15" ht="18.75" thickBot="1">
      <c r="A116" s="181" t="s">
        <v>236</v>
      </c>
      <c r="B116" s="478" t="s">
        <v>76</v>
      </c>
      <c r="C116" s="479"/>
      <c r="D116" s="479"/>
      <c r="E116" s="479"/>
      <c r="F116" s="479"/>
      <c r="G116" s="479"/>
      <c r="H116" s="479"/>
      <c r="I116" s="479"/>
      <c r="J116" s="479"/>
      <c r="K116" s="479"/>
      <c r="L116" s="480"/>
      <c r="M116" s="480"/>
      <c r="N116" s="480"/>
      <c r="O116" s="481"/>
    </row>
    <row r="117" spans="1:15" ht="15.75">
      <c r="A117" s="475" t="s">
        <v>195</v>
      </c>
      <c r="B117" s="456" t="s">
        <v>196</v>
      </c>
      <c r="C117" s="456" t="s">
        <v>197</v>
      </c>
      <c r="D117" s="456" t="s">
        <v>198</v>
      </c>
      <c r="E117" s="456" t="s">
        <v>199</v>
      </c>
      <c r="F117" s="456" t="s">
        <v>200</v>
      </c>
      <c r="G117" s="456" t="s">
        <v>201</v>
      </c>
      <c r="H117" s="467" t="s">
        <v>202</v>
      </c>
      <c r="I117" s="456" t="s">
        <v>203</v>
      </c>
      <c r="J117" s="456" t="s">
        <v>204</v>
      </c>
      <c r="K117" s="456" t="s">
        <v>205</v>
      </c>
      <c r="L117" s="456" t="s">
        <v>206</v>
      </c>
      <c r="M117" s="467" t="s">
        <v>207</v>
      </c>
      <c r="N117" s="456" t="s">
        <v>208</v>
      </c>
      <c r="O117" s="457"/>
    </row>
    <row r="118" spans="1:15" ht="32.25" thickBot="1">
      <c r="A118" s="476"/>
      <c r="B118" s="477"/>
      <c r="C118" s="477"/>
      <c r="D118" s="477"/>
      <c r="E118" s="477"/>
      <c r="F118" s="477"/>
      <c r="G118" s="477"/>
      <c r="H118" s="477"/>
      <c r="I118" s="477"/>
      <c r="J118" s="477"/>
      <c r="K118" s="477"/>
      <c r="L118" s="477"/>
      <c r="M118" s="477"/>
      <c r="N118" s="183" t="s">
        <v>234</v>
      </c>
      <c r="O118" s="30" t="s">
        <v>235</v>
      </c>
    </row>
    <row r="119" spans="1:15" ht="15">
      <c r="A119" s="174">
        <v>2007</v>
      </c>
      <c r="B119" s="184">
        <f>B7/B$97</f>
        <v>-1.8421052631578949</v>
      </c>
      <c r="C119" s="182">
        <f t="shared" ref="C119:O119" si="22">C7/C$97</f>
        <v>-7.2</v>
      </c>
      <c r="D119" s="182">
        <f t="shared" si="22"/>
        <v>1.4473684210526316</v>
      </c>
      <c r="E119" s="182">
        <f t="shared" si="22"/>
        <v>1.0210526315789472</v>
      </c>
      <c r="F119" s="182">
        <f t="shared" si="22"/>
        <v>0.94444444444444453</v>
      </c>
      <c r="G119" s="182"/>
      <c r="H119" s="182">
        <f t="shared" si="22"/>
        <v>2.0014988263906561</v>
      </c>
      <c r="I119" s="182">
        <f t="shared" si="22"/>
        <v>0</v>
      </c>
      <c r="J119" s="182">
        <f t="shared" si="22"/>
        <v>0.77659574468085102</v>
      </c>
      <c r="K119" s="182">
        <f t="shared" si="22"/>
        <v>0.53488372093023251</v>
      </c>
      <c r="L119" s="182">
        <f t="shared" si="22"/>
        <v>-2.25</v>
      </c>
      <c r="M119" s="182">
        <f t="shared" si="22"/>
        <v>0.59382633799689089</v>
      </c>
      <c r="N119" s="182">
        <f t="shared" si="22"/>
        <v>1.2660177507126198</v>
      </c>
      <c r="O119" s="357">
        <f t="shared" si="22"/>
        <v>1.2660177507126198</v>
      </c>
    </row>
    <row r="120" spans="1:15" ht="15">
      <c r="A120" s="175">
        <v>2008</v>
      </c>
      <c r="B120" s="87">
        <f>B17/B$97</f>
        <v>-1.1578947368421053</v>
      </c>
      <c r="C120" s="85">
        <f t="shared" ref="C120:O120" si="23">C17/C$97</f>
        <v>-4.2</v>
      </c>
      <c r="D120" s="85">
        <f t="shared" si="23"/>
        <v>0.86842105263157898</v>
      </c>
      <c r="E120" s="85">
        <f t="shared" si="23"/>
        <v>0.93684210526315792</v>
      </c>
      <c r="F120" s="85">
        <f t="shared" si="23"/>
        <v>0.87301587301587302</v>
      </c>
      <c r="G120" s="85"/>
      <c r="H120" s="85">
        <f t="shared" si="23"/>
        <v>1.6277769697851143</v>
      </c>
      <c r="I120" s="85">
        <f t="shared" si="23"/>
        <v>0.75968992248062017</v>
      </c>
      <c r="J120" s="85">
        <f t="shared" si="23"/>
        <v>1</v>
      </c>
      <c r="K120" s="85">
        <f t="shared" si="23"/>
        <v>1.1162790697674418</v>
      </c>
      <c r="L120" s="85">
        <f t="shared" si="23"/>
        <v>5.25</v>
      </c>
      <c r="M120" s="85">
        <f t="shared" si="23"/>
        <v>1.2840868289260954</v>
      </c>
      <c r="N120" s="85">
        <f t="shared" si="23"/>
        <v>1.4470111931412244</v>
      </c>
      <c r="O120" s="88">
        <f t="shared" si="23"/>
        <v>1.4470111931412246</v>
      </c>
    </row>
    <row r="121" spans="1:15" ht="15">
      <c r="A121" s="175">
        <v>2009</v>
      </c>
      <c r="B121" s="87">
        <f>B27/B$97</f>
        <v>1.736842105263158</v>
      </c>
      <c r="C121" s="85">
        <f t="shared" ref="C121:O121" si="24">C27/C$97</f>
        <v>0.2</v>
      </c>
      <c r="D121" s="85">
        <f t="shared" si="24"/>
        <v>0.92105263157894746</v>
      </c>
      <c r="E121" s="85">
        <f t="shared" si="24"/>
        <v>1.2315789473684209</v>
      </c>
      <c r="F121" s="85">
        <f t="shared" si="24"/>
        <v>0.97619047619047628</v>
      </c>
      <c r="G121" s="85"/>
      <c r="H121" s="85">
        <f t="shared" si="24"/>
        <v>1.0963450451869898</v>
      </c>
      <c r="I121" s="85">
        <f t="shared" si="24"/>
        <v>0.93798449612403101</v>
      </c>
      <c r="J121" s="85">
        <f t="shared" si="24"/>
        <v>0.67021276595744672</v>
      </c>
      <c r="K121" s="85">
        <f t="shared" si="24"/>
        <v>1.3488372093023255</v>
      </c>
      <c r="L121" s="85">
        <f t="shared" si="24"/>
        <v>0.25</v>
      </c>
      <c r="M121" s="85">
        <f t="shared" si="24"/>
        <v>0.8914057295136576</v>
      </c>
      <c r="N121" s="85">
        <f t="shared" si="24"/>
        <v>1.0335663413347405</v>
      </c>
      <c r="O121" s="88">
        <f t="shared" si="24"/>
        <v>0.98644090663788464</v>
      </c>
    </row>
    <row r="122" spans="1:15" ht="15">
      <c r="A122" s="175">
        <v>2010</v>
      </c>
      <c r="B122" s="87">
        <f>B37/B$97</f>
        <v>2.3684210526315792</v>
      </c>
      <c r="C122" s="85">
        <f t="shared" ref="C122:O122" si="25">C37/C$97</f>
        <v>0.4</v>
      </c>
      <c r="D122" s="85">
        <f t="shared" si="25"/>
        <v>0.92105263157894746</v>
      </c>
      <c r="E122" s="85">
        <f t="shared" si="25"/>
        <v>0.78947368421052633</v>
      </c>
      <c r="F122" s="85">
        <f t="shared" si="25"/>
        <v>0.92857142857142849</v>
      </c>
      <c r="G122" s="85"/>
      <c r="H122" s="85">
        <f t="shared" si="25"/>
        <v>0.9070727637793049</v>
      </c>
      <c r="I122" s="85">
        <f t="shared" si="25"/>
        <v>0.82945736434108519</v>
      </c>
      <c r="J122" s="85">
        <f t="shared" si="25"/>
        <v>0.67021276595744672</v>
      </c>
      <c r="K122" s="85">
        <f t="shared" si="25"/>
        <v>1.6976744186046513</v>
      </c>
      <c r="L122" s="85">
        <f t="shared" si="25"/>
        <v>-8</v>
      </c>
      <c r="M122" s="85">
        <f t="shared" si="25"/>
        <v>0.96517401097680899</v>
      </c>
      <c r="N122" s="85">
        <f t="shared" si="25"/>
        <v>0.95231007382710176</v>
      </c>
      <c r="O122" s="88">
        <f t="shared" si="25"/>
        <v>0.95231007382710176</v>
      </c>
    </row>
    <row r="123" spans="1:15" ht="15">
      <c r="A123" s="175">
        <v>2011</v>
      </c>
      <c r="B123" s="87">
        <f>B47/B$97</f>
        <v>0.47368421052631582</v>
      </c>
      <c r="C123" s="85">
        <f t="shared" ref="C123:N123" si="26">C47/C$97</f>
        <v>3.4</v>
      </c>
      <c r="D123" s="85">
        <f t="shared" si="26"/>
        <v>1.0526315789473684</v>
      </c>
      <c r="E123" s="85">
        <f t="shared" si="26"/>
        <v>1.0842105263157895</v>
      </c>
      <c r="F123" s="85">
        <f t="shared" si="26"/>
        <v>0.7142857142857143</v>
      </c>
      <c r="G123" s="85"/>
      <c r="H123" s="85">
        <f t="shared" si="26"/>
        <v>1.0951602482526384</v>
      </c>
      <c r="I123" s="85">
        <f t="shared" si="26"/>
        <v>0.96899224806201545</v>
      </c>
      <c r="J123" s="85">
        <f t="shared" si="26"/>
        <v>0.84042553191489366</v>
      </c>
      <c r="K123" s="85">
        <f t="shared" si="26"/>
        <v>0.65116279069767435</v>
      </c>
      <c r="L123" s="85">
        <f t="shared" si="26"/>
        <v>5</v>
      </c>
      <c r="M123" s="85">
        <f t="shared" si="26"/>
        <v>1.0333590242670463</v>
      </c>
      <c r="N123" s="85">
        <f t="shared" si="26"/>
        <v>1.0686802738336716</v>
      </c>
      <c r="O123" s="88">
        <f>O47/O$97</f>
        <v>1.0686802738336716</v>
      </c>
    </row>
    <row r="124" spans="1:15" ht="15">
      <c r="A124" s="175">
        <v>2012</v>
      </c>
      <c r="B124" s="87">
        <f>B57/B$97</f>
        <v>-0.2105263157894737</v>
      </c>
      <c r="C124" s="85">
        <f t="shared" ref="C124:O124" si="27">C57/C$97</f>
        <v>-10.8</v>
      </c>
      <c r="D124" s="85">
        <f t="shared" si="27"/>
        <v>1.1842105263157896</v>
      </c>
      <c r="E124" s="85">
        <f t="shared" si="27"/>
        <v>0.79999999999999993</v>
      </c>
      <c r="F124" s="85">
        <f t="shared" si="27"/>
        <v>0.93650793650793662</v>
      </c>
      <c r="G124" s="85"/>
      <c r="H124" s="85">
        <f t="shared" si="27"/>
        <v>1.555357597353016</v>
      </c>
      <c r="I124" s="85">
        <f t="shared" si="27"/>
        <v>0.98449612403100772</v>
      </c>
      <c r="J124" s="85">
        <f t="shared" si="27"/>
        <v>1</v>
      </c>
      <c r="K124" s="85">
        <f t="shared" si="27"/>
        <v>1.5813953488372092</v>
      </c>
      <c r="L124" s="85">
        <f t="shared" si="27"/>
        <v>3.75</v>
      </c>
      <c r="M124" s="85">
        <f t="shared" si="27"/>
        <v>1.2400621807683767</v>
      </c>
      <c r="N124" s="85">
        <f t="shared" si="27"/>
        <v>1.3869781783681214</v>
      </c>
      <c r="O124" s="88">
        <f t="shared" si="27"/>
        <v>1.3869781783681214</v>
      </c>
    </row>
    <row r="125" spans="1:15" ht="15">
      <c r="A125" s="175">
        <v>2013</v>
      </c>
      <c r="B125" s="87">
        <f>B67/B$97</f>
        <v>-1.1578947368421053</v>
      </c>
      <c r="C125" s="85">
        <f t="shared" ref="C125:O125" si="28">C67/C$97</f>
        <v>-0.6</v>
      </c>
      <c r="D125" s="85">
        <f t="shared" si="28"/>
        <v>0.23684210526315791</v>
      </c>
      <c r="E125" s="85">
        <f t="shared" si="28"/>
        <v>0.64210526315789473</v>
      </c>
      <c r="F125" s="85">
        <f t="shared" si="28"/>
        <v>0.89682539682539686</v>
      </c>
      <c r="G125" s="85"/>
      <c r="H125" s="85">
        <f t="shared" si="28"/>
        <v>1.0284231619176898</v>
      </c>
      <c r="I125" s="85">
        <f t="shared" si="28"/>
        <v>0.80620155038759689</v>
      </c>
      <c r="J125" s="85">
        <f t="shared" si="28"/>
        <v>1</v>
      </c>
      <c r="K125" s="85">
        <f t="shared" si="28"/>
        <v>1.2325581395348837</v>
      </c>
      <c r="L125" s="85">
        <f t="shared" si="28"/>
        <v>4.7499999999999991</v>
      </c>
      <c r="M125" s="85">
        <f t="shared" si="28"/>
        <v>1.2798860987794223</v>
      </c>
      <c r="N125" s="85">
        <f t="shared" si="28"/>
        <v>1.2683369644153959</v>
      </c>
      <c r="O125" s="88">
        <f t="shared" si="28"/>
        <v>1.1902297399646555</v>
      </c>
    </row>
    <row r="126" spans="1:15" ht="15">
      <c r="A126" s="175">
        <f>A125+1</f>
        <v>2014</v>
      </c>
      <c r="B126" s="87">
        <f>B77/B$97</f>
        <v>-0.8421052631578948</v>
      </c>
      <c r="C126" s="85">
        <f t="shared" ref="C126:O126" si="29">C77/C$97</f>
        <v>-7.4</v>
      </c>
      <c r="D126" s="85">
        <f t="shared" si="29"/>
        <v>1.7631578947368423</v>
      </c>
      <c r="E126" s="85">
        <f t="shared" si="29"/>
        <v>0.96842105263157885</v>
      </c>
      <c r="F126" s="85">
        <f t="shared" si="29"/>
        <v>0.87301587301587302</v>
      </c>
      <c r="G126" s="85"/>
      <c r="H126" s="85">
        <f t="shared" si="29"/>
        <v>1.9110036480868755</v>
      </c>
      <c r="I126" s="85">
        <f t="shared" si="29"/>
        <v>1.1242894056847548</v>
      </c>
      <c r="J126" s="85">
        <f t="shared" si="29"/>
        <v>1.0840768702813999</v>
      </c>
      <c r="K126" s="85">
        <f t="shared" si="29"/>
        <v>1.8302325581395349</v>
      </c>
      <c r="L126" s="85">
        <f t="shared" si="29"/>
        <v>5.0725806451612909</v>
      </c>
      <c r="M126" s="85">
        <f t="shared" si="29"/>
        <v>1.4427616047341572</v>
      </c>
      <c r="N126" s="85">
        <f t="shared" si="29"/>
        <v>1.6522372942202168</v>
      </c>
      <c r="O126" s="88">
        <f t="shared" si="29"/>
        <v>1.6522372942202166</v>
      </c>
    </row>
    <row r="127" spans="1:15" ht="15.75" thickBot="1">
      <c r="A127" s="176">
        <f>A126+1</f>
        <v>2015</v>
      </c>
      <c r="B127" s="93">
        <f>B87/B$97</f>
        <v>-0.52461799660441422</v>
      </c>
      <c r="C127" s="91">
        <f t="shared" ref="C127:O127" si="30">C87/C$97</f>
        <v>-1.2285714285714289</v>
      </c>
      <c r="D127" s="91">
        <f t="shared" si="30"/>
        <v>1.0857385398981325</v>
      </c>
      <c r="E127" s="91">
        <f t="shared" si="30"/>
        <v>0.85894736842105268</v>
      </c>
      <c r="F127" s="91">
        <f t="shared" si="30"/>
        <v>1.0437788018433181</v>
      </c>
      <c r="G127" s="91"/>
      <c r="H127" s="91">
        <f t="shared" si="30"/>
        <v>1.4032339080984801</v>
      </c>
      <c r="I127" s="91">
        <f t="shared" si="30"/>
        <v>0</v>
      </c>
      <c r="J127" s="91">
        <f t="shared" si="30"/>
        <v>0</v>
      </c>
      <c r="K127" s="91">
        <f t="shared" si="30"/>
        <v>0</v>
      </c>
      <c r="L127" s="91">
        <f t="shared" si="30"/>
        <v>0</v>
      </c>
      <c r="M127" s="91">
        <f t="shared" si="30"/>
        <v>0</v>
      </c>
      <c r="N127" s="91">
        <f t="shared" si="30"/>
        <v>1.2540815882804737</v>
      </c>
      <c r="O127" s="94">
        <f t="shared" si="30"/>
        <v>1.1350924168950736</v>
      </c>
    </row>
  </sheetData>
  <customSheetViews>
    <customSheetView guid="{6DA84043-8308-458F-9378-22AB3DF247A3}" scale="89" showPageBreaks="1" view="pageBreakPreview" topLeftCell="A106">
      <selection activeCell="I123" sqref="I123"/>
      <rowBreaks count="3" manualBreakCount="3">
        <brk id="32" max="16383" man="1"/>
        <brk id="62" max="16383" man="1"/>
        <brk id="92" max="16383" man="1"/>
      </rowBreaks>
      <pageMargins left="0.7" right="0.7" top="0.78740157499999996" bottom="0.78740157499999996" header="0.3" footer="0.3"/>
      <pageSetup paperSize="9" scale="77" orientation="landscape" horizontalDpi="1200" r:id="rId1"/>
    </customSheetView>
  </customSheetViews>
  <mergeCells count="191">
    <mergeCell ref="N94:O94"/>
    <mergeCell ref="C94:C95"/>
    <mergeCell ref="D94:D95"/>
    <mergeCell ref="E94:E95"/>
    <mergeCell ref="F94:F95"/>
    <mergeCell ref="K104:K105"/>
    <mergeCell ref="L104:L105"/>
    <mergeCell ref="B94:B95"/>
    <mergeCell ref="M104:M105"/>
    <mergeCell ref="I104:I105"/>
    <mergeCell ref="J104:J105"/>
    <mergeCell ref="I94:I95"/>
    <mergeCell ref="J94:J95"/>
    <mergeCell ref="G94:G95"/>
    <mergeCell ref="H94:H95"/>
    <mergeCell ref="K94:K95"/>
    <mergeCell ref="E104:E105"/>
    <mergeCell ref="F104:F105"/>
    <mergeCell ref="G104:G105"/>
    <mergeCell ref="H104:H105"/>
    <mergeCell ref="M94:M95"/>
    <mergeCell ref="A104:A105"/>
    <mergeCell ref="B104:B105"/>
    <mergeCell ref="C104:C105"/>
    <mergeCell ref="D104:D105"/>
    <mergeCell ref="N104:O104"/>
    <mergeCell ref="B103:K103"/>
    <mergeCell ref="A83:J83"/>
    <mergeCell ref="D84:D85"/>
    <mergeCell ref="E84:E85"/>
    <mergeCell ref="K93:O93"/>
    <mergeCell ref="N84:O84"/>
    <mergeCell ref="L94:L95"/>
    <mergeCell ref="A93:J93"/>
    <mergeCell ref="A94:A95"/>
    <mergeCell ref="M84:M85"/>
    <mergeCell ref="A84:A85"/>
    <mergeCell ref="B84:B85"/>
    <mergeCell ref="C84:C85"/>
    <mergeCell ref="F84:F85"/>
    <mergeCell ref="I84:I85"/>
    <mergeCell ref="G84:G85"/>
    <mergeCell ref="H84:H85"/>
    <mergeCell ref="J84:J85"/>
    <mergeCell ref="L103:O103"/>
    <mergeCell ref="K83:O83"/>
    <mergeCell ref="K84:K85"/>
    <mergeCell ref="L84:L85"/>
    <mergeCell ref="N74:O74"/>
    <mergeCell ref="A73:J73"/>
    <mergeCell ref="K74:K75"/>
    <mergeCell ref="L74:L75"/>
    <mergeCell ref="M74:M75"/>
    <mergeCell ref="I74:I75"/>
    <mergeCell ref="J74:J75"/>
    <mergeCell ref="G74:G75"/>
    <mergeCell ref="H74:H75"/>
    <mergeCell ref="C64:C65"/>
    <mergeCell ref="K73:O73"/>
    <mergeCell ref="A74:A75"/>
    <mergeCell ref="B74:B75"/>
    <mergeCell ref="C74:C75"/>
    <mergeCell ref="H64:H65"/>
    <mergeCell ref="K64:K65"/>
    <mergeCell ref="L64:L65"/>
    <mergeCell ref="I64:I65"/>
    <mergeCell ref="J64:J65"/>
    <mergeCell ref="N64:O64"/>
    <mergeCell ref="D64:D65"/>
    <mergeCell ref="E64:E65"/>
    <mergeCell ref="F64:F65"/>
    <mergeCell ref="A64:A65"/>
    <mergeCell ref="B64:B65"/>
    <mergeCell ref="G64:G65"/>
    <mergeCell ref="M64:M65"/>
    <mergeCell ref="D74:D75"/>
    <mergeCell ref="E74:E75"/>
    <mergeCell ref="F74:F75"/>
    <mergeCell ref="K63:O63"/>
    <mergeCell ref="A54:A55"/>
    <mergeCell ref="B54:B55"/>
    <mergeCell ref="C54:C55"/>
    <mergeCell ref="D54:D55"/>
    <mergeCell ref="F54:F55"/>
    <mergeCell ref="A43:J43"/>
    <mergeCell ref="K43:O43"/>
    <mergeCell ref="A44:A45"/>
    <mergeCell ref="B44:B45"/>
    <mergeCell ref="C44:C45"/>
    <mergeCell ref="D44:D45"/>
    <mergeCell ref="E44:E45"/>
    <mergeCell ref="F44:F45"/>
    <mergeCell ref="I54:I55"/>
    <mergeCell ref="J54:J55"/>
    <mergeCell ref="G54:G55"/>
    <mergeCell ref="H54:H55"/>
    <mergeCell ref="E54:E55"/>
    <mergeCell ref="M44:M45"/>
    <mergeCell ref="K54:K55"/>
    <mergeCell ref="L54:L55"/>
    <mergeCell ref="L44:L45"/>
    <mergeCell ref="A63:J63"/>
    <mergeCell ref="M54:M55"/>
    <mergeCell ref="J44:J45"/>
    <mergeCell ref="G44:G45"/>
    <mergeCell ref="H44:H45"/>
    <mergeCell ref="K44:K45"/>
    <mergeCell ref="A53:J53"/>
    <mergeCell ref="K53:O53"/>
    <mergeCell ref="N44:O44"/>
    <mergeCell ref="I44:I45"/>
    <mergeCell ref="N54:O54"/>
    <mergeCell ref="M24:M25"/>
    <mergeCell ref="N24:O24"/>
    <mergeCell ref="A33:J33"/>
    <mergeCell ref="K33:O33"/>
    <mergeCell ref="K24:K25"/>
    <mergeCell ref="L24:L25"/>
    <mergeCell ref="A24:A25"/>
    <mergeCell ref="B24:B25"/>
    <mergeCell ref="C24:C25"/>
    <mergeCell ref="D24:D25"/>
    <mergeCell ref="A34:A35"/>
    <mergeCell ref="B34:B35"/>
    <mergeCell ref="K34:K35"/>
    <mergeCell ref="L34:L35"/>
    <mergeCell ref="C34:C35"/>
    <mergeCell ref="D34:D35"/>
    <mergeCell ref="I34:I35"/>
    <mergeCell ref="J34:J35"/>
    <mergeCell ref="G34:G35"/>
    <mergeCell ref="H34:H35"/>
    <mergeCell ref="E34:E35"/>
    <mergeCell ref="F34:F35"/>
    <mergeCell ref="M34:M35"/>
    <mergeCell ref="N34:O34"/>
    <mergeCell ref="A13:J13"/>
    <mergeCell ref="K13:O13"/>
    <mergeCell ref="C14:C15"/>
    <mergeCell ref="D14:D15"/>
    <mergeCell ref="E14:E15"/>
    <mergeCell ref="F14:F15"/>
    <mergeCell ref="I24:I25"/>
    <mergeCell ref="J24:J25"/>
    <mergeCell ref="K14:K15"/>
    <mergeCell ref="L14:L15"/>
    <mergeCell ref="A23:J23"/>
    <mergeCell ref="K23:O23"/>
    <mergeCell ref="M14:M15"/>
    <mergeCell ref="N14:O14"/>
    <mergeCell ref="I14:I15"/>
    <mergeCell ref="J14:J15"/>
    <mergeCell ref="G24:G25"/>
    <mergeCell ref="H24:H25"/>
    <mergeCell ref="A14:A15"/>
    <mergeCell ref="B14:B15"/>
    <mergeCell ref="E24:E25"/>
    <mergeCell ref="F24:F25"/>
    <mergeCell ref="M4:M5"/>
    <mergeCell ref="N4:O4"/>
    <mergeCell ref="G14:G15"/>
    <mergeCell ref="H14:H15"/>
    <mergeCell ref="G4:G5"/>
    <mergeCell ref="H4:H5"/>
    <mergeCell ref="K4:K5"/>
    <mergeCell ref="L4:L5"/>
    <mergeCell ref="A3:J3"/>
    <mergeCell ref="K3:O3"/>
    <mergeCell ref="A4:A5"/>
    <mergeCell ref="B4:B5"/>
    <mergeCell ref="C4:C5"/>
    <mergeCell ref="D4:D5"/>
    <mergeCell ref="E4:E5"/>
    <mergeCell ref="F4:F5"/>
    <mergeCell ref="I4:I5"/>
    <mergeCell ref="J4:J5"/>
    <mergeCell ref="B116:O116"/>
    <mergeCell ref="G117:G118"/>
    <mergeCell ref="H117:H118"/>
    <mergeCell ref="I117:I118"/>
    <mergeCell ref="A117:A118"/>
    <mergeCell ref="B117:B118"/>
    <mergeCell ref="C117:C118"/>
    <mergeCell ref="D117:D118"/>
    <mergeCell ref="E117:E118"/>
    <mergeCell ref="F117:F118"/>
    <mergeCell ref="N117:O117"/>
    <mergeCell ref="J117:J118"/>
    <mergeCell ref="K117:K118"/>
    <mergeCell ref="L117:L118"/>
    <mergeCell ref="M117:M118"/>
  </mergeCells>
  <phoneticPr fontId="26" type="noConversion"/>
  <pageMargins left="0.7" right="0.7" top="0.78740157499999996" bottom="0.78740157499999996" header="0.3" footer="0.3"/>
  <pageSetup paperSize="9" scale="77" orientation="landscape" horizontalDpi="1200" r:id="rId2"/>
  <rowBreaks count="3" manualBreakCount="3">
    <brk id="32" max="16383" man="1"/>
    <brk id="62" max="16383" man="1"/>
    <brk id="92"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127"/>
  <sheetViews>
    <sheetView zoomScale="70" zoomScaleNormal="70" zoomScaleSheetLayoutView="100" workbookViewId="0">
      <selection activeCell="A11" sqref="A11:B11"/>
    </sheetView>
  </sheetViews>
  <sheetFormatPr defaultRowHeight="12.75"/>
  <sheetData>
    <row r="2" spans="1:15" ht="13.5" thickBot="1"/>
    <row r="3" spans="1:15" ht="24" thickBot="1">
      <c r="A3" s="473" t="s">
        <v>449</v>
      </c>
      <c r="B3" s="474"/>
      <c r="C3" s="474"/>
      <c r="D3" s="474"/>
      <c r="E3" s="474"/>
      <c r="F3" s="474"/>
      <c r="G3" s="474"/>
      <c r="H3" s="474"/>
      <c r="I3" s="474"/>
      <c r="J3" s="474"/>
      <c r="K3" s="470" t="s">
        <v>224</v>
      </c>
      <c r="L3" s="471"/>
      <c r="M3" s="471"/>
      <c r="N3" s="471"/>
      <c r="O3" s="472"/>
    </row>
    <row r="4" spans="1:15" ht="15.75">
      <c r="A4" s="465" t="s">
        <v>195</v>
      </c>
      <c r="B4" s="461" t="s">
        <v>196</v>
      </c>
      <c r="C4" s="461" t="s">
        <v>197</v>
      </c>
      <c r="D4" s="461" t="s">
        <v>198</v>
      </c>
      <c r="E4" s="461" t="s">
        <v>199</v>
      </c>
      <c r="F4" s="461" t="s">
        <v>200</v>
      </c>
      <c r="G4" s="461" t="s">
        <v>201</v>
      </c>
      <c r="H4" s="467" t="s">
        <v>202</v>
      </c>
      <c r="I4" s="461" t="s">
        <v>203</v>
      </c>
      <c r="J4" s="461" t="s">
        <v>204</v>
      </c>
      <c r="K4" s="461" t="s">
        <v>205</v>
      </c>
      <c r="L4" s="461" t="s">
        <v>206</v>
      </c>
      <c r="M4" s="467" t="s">
        <v>207</v>
      </c>
      <c r="N4" s="456" t="s">
        <v>208</v>
      </c>
      <c r="O4" s="457"/>
    </row>
    <row r="5" spans="1:15" ht="16.5" thickBot="1">
      <c r="A5" s="466"/>
      <c r="B5" s="462"/>
      <c r="C5" s="462"/>
      <c r="D5" s="462"/>
      <c r="E5" s="462"/>
      <c r="F5" s="462"/>
      <c r="G5" s="462"/>
      <c r="H5" s="462"/>
      <c r="I5" s="462"/>
      <c r="J5" s="462"/>
      <c r="K5" s="462"/>
      <c r="L5" s="462"/>
      <c r="M5" s="462"/>
      <c r="N5" s="145" t="s">
        <v>209</v>
      </c>
      <c r="O5" s="30" t="s">
        <v>210</v>
      </c>
    </row>
    <row r="6" spans="1:15" ht="15">
      <c r="A6" s="148" t="s">
        <v>211</v>
      </c>
      <c r="B6" s="146">
        <v>31</v>
      </c>
      <c r="C6" s="8">
        <v>28</v>
      </c>
      <c r="D6" s="8">
        <v>31</v>
      </c>
      <c r="E6" s="8">
        <v>30</v>
      </c>
      <c r="F6" s="8">
        <v>15</v>
      </c>
      <c r="G6" s="8">
        <v>0</v>
      </c>
      <c r="H6" s="168">
        <f>SUM(B6:F6)</f>
        <v>135</v>
      </c>
      <c r="I6" s="8">
        <v>0</v>
      </c>
      <c r="J6" s="8">
        <v>31</v>
      </c>
      <c r="K6" s="8">
        <v>30</v>
      </c>
      <c r="L6" s="8">
        <v>31</v>
      </c>
      <c r="M6" s="168">
        <f>SUM(I6:L6)</f>
        <v>92</v>
      </c>
      <c r="N6" s="167">
        <f>SUM(B6:G6,I6:L6)</f>
        <v>227</v>
      </c>
      <c r="O6" s="167">
        <f>H6+M6</f>
        <v>227</v>
      </c>
    </row>
    <row r="7" spans="1:15" ht="19.5">
      <c r="A7" s="149" t="s">
        <v>485</v>
      </c>
      <c r="B7" s="147">
        <v>3</v>
      </c>
      <c r="C7" s="10">
        <v>2.9</v>
      </c>
      <c r="D7" s="10">
        <v>4.8</v>
      </c>
      <c r="E7" s="10">
        <v>8.9</v>
      </c>
      <c r="F7" s="10">
        <v>11.1</v>
      </c>
      <c r="G7" s="10"/>
      <c r="H7" s="153">
        <f>(B6*B7+C6*C7+D6*D7+E6*E7+F6*F7)/H6</f>
        <v>5.6037037037037036</v>
      </c>
      <c r="I7" s="10"/>
      <c r="J7" s="95">
        <v>7.1</v>
      </c>
      <c r="K7" s="95">
        <v>2.2999999999999998</v>
      </c>
      <c r="L7" s="95">
        <v>-1.4</v>
      </c>
      <c r="M7" s="153">
        <f>(I6*I7+J6*J7+K6*K7+L6*L7)/M6</f>
        <v>2.6706521739130435</v>
      </c>
      <c r="N7" s="154">
        <f>(B7*B6+C7*C6+D7*D6+E7*E6+F7*F6+G7*G6+I7*I6+J7*J6+K7*K6+L7*L6)/N6</f>
        <v>4.4149779735682815</v>
      </c>
      <c r="O7" s="154">
        <f>(H7*H6+M7*M6)/O6</f>
        <v>4.4149779735682824</v>
      </c>
    </row>
    <row r="8" spans="1:15" ht="19.5">
      <c r="A8" s="149" t="s">
        <v>212</v>
      </c>
      <c r="B8" s="13">
        <f t="shared" ref="B8:G8" si="0">B6*(13-B7)</f>
        <v>310</v>
      </c>
      <c r="C8" s="12">
        <f t="shared" si="0"/>
        <v>282.8</v>
      </c>
      <c r="D8" s="12">
        <f t="shared" si="0"/>
        <v>254.2</v>
      </c>
      <c r="E8" s="12">
        <f t="shared" si="0"/>
        <v>122.99999999999999</v>
      </c>
      <c r="F8" s="12">
        <f t="shared" si="0"/>
        <v>28.500000000000007</v>
      </c>
      <c r="G8" s="12">
        <f t="shared" si="0"/>
        <v>0</v>
      </c>
      <c r="H8" s="155">
        <f>SUM(B8:F8)</f>
        <v>998.5</v>
      </c>
      <c r="I8" s="12">
        <f>I6*(13-I7)</f>
        <v>0</v>
      </c>
      <c r="J8" s="12">
        <v>184</v>
      </c>
      <c r="K8" s="12">
        <v>321</v>
      </c>
      <c r="L8" s="12">
        <v>447</v>
      </c>
      <c r="M8" s="155">
        <f>SUM(I8:L8)</f>
        <v>952</v>
      </c>
      <c r="N8" s="156">
        <f>N6*(13-N7)</f>
        <v>1948.8000000000004</v>
      </c>
      <c r="O8" s="156">
        <f>O6*(13-O7)</f>
        <v>1948.8</v>
      </c>
    </row>
    <row r="9" spans="1:15" ht="19.5">
      <c r="A9" s="149" t="s">
        <v>213</v>
      </c>
      <c r="B9" s="13">
        <f t="shared" ref="B9:G9" si="1">B6*(17-B7)</f>
        <v>434</v>
      </c>
      <c r="C9" s="12">
        <f t="shared" si="1"/>
        <v>394.8</v>
      </c>
      <c r="D9" s="12">
        <f t="shared" si="1"/>
        <v>378.2</v>
      </c>
      <c r="E9" s="12">
        <f t="shared" si="1"/>
        <v>243</v>
      </c>
      <c r="F9" s="12">
        <f t="shared" si="1"/>
        <v>88.5</v>
      </c>
      <c r="G9" s="12">
        <f t="shared" si="1"/>
        <v>0</v>
      </c>
      <c r="H9" s="155">
        <f>SUM(B9:F9)</f>
        <v>1538.5</v>
      </c>
      <c r="I9" s="12">
        <f>I6*(17-I7)</f>
        <v>0</v>
      </c>
      <c r="J9" s="12">
        <v>308</v>
      </c>
      <c r="K9" s="12">
        <v>441</v>
      </c>
      <c r="L9" s="12">
        <v>571</v>
      </c>
      <c r="M9" s="155">
        <f>SUM(I9:L9)</f>
        <v>1320</v>
      </c>
      <c r="N9" s="156">
        <f>N6*(17-N7)</f>
        <v>2856.8</v>
      </c>
      <c r="O9" s="156">
        <f>O6*(17-O7)</f>
        <v>2856.7999999999997</v>
      </c>
    </row>
    <row r="10" spans="1:15" ht="19.5">
      <c r="A10" s="149" t="s">
        <v>214</v>
      </c>
      <c r="B10" s="17">
        <f t="shared" ref="B10:G10" si="2">B6*(18-B7)</f>
        <v>465</v>
      </c>
      <c r="C10" s="16">
        <f t="shared" si="2"/>
        <v>422.8</v>
      </c>
      <c r="D10" s="16">
        <f t="shared" si="2"/>
        <v>409.2</v>
      </c>
      <c r="E10" s="16">
        <f t="shared" si="2"/>
        <v>273</v>
      </c>
      <c r="F10" s="16">
        <f t="shared" si="2"/>
        <v>103.5</v>
      </c>
      <c r="G10" s="16">
        <f t="shared" si="2"/>
        <v>0</v>
      </c>
      <c r="H10" s="155">
        <f>SUM(B10:F10)</f>
        <v>1673.5</v>
      </c>
      <c r="I10" s="16">
        <f>I6*(18-I7)</f>
        <v>0</v>
      </c>
      <c r="J10" s="16">
        <v>339</v>
      </c>
      <c r="K10" s="16">
        <v>471</v>
      </c>
      <c r="L10" s="16">
        <v>602</v>
      </c>
      <c r="M10" s="155">
        <f>SUM(I10:L10)</f>
        <v>1412</v>
      </c>
      <c r="N10" s="157">
        <f>N6*(18-N7)</f>
        <v>3083.8</v>
      </c>
      <c r="O10" s="157">
        <f>O6*(18-O7)</f>
        <v>3083.7999999999997</v>
      </c>
    </row>
    <row r="11" spans="1:15" ht="20.25" thickBot="1">
      <c r="A11" s="347" t="s">
        <v>215</v>
      </c>
      <c r="B11" s="13">
        <f t="shared" ref="B11:G11" si="3">B6*(19-B7)</f>
        <v>496</v>
      </c>
      <c r="C11" s="12">
        <f t="shared" si="3"/>
        <v>450.80000000000007</v>
      </c>
      <c r="D11" s="12">
        <f t="shared" si="3"/>
        <v>440.2</v>
      </c>
      <c r="E11" s="12">
        <f t="shared" si="3"/>
        <v>303</v>
      </c>
      <c r="F11" s="12">
        <f t="shared" si="3"/>
        <v>118.5</v>
      </c>
      <c r="G11" s="12">
        <f t="shared" si="3"/>
        <v>0</v>
      </c>
      <c r="H11" s="155">
        <f>SUM(B11:F11)</f>
        <v>1808.5</v>
      </c>
      <c r="I11" s="12">
        <f>I6*(19-I7)</f>
        <v>0</v>
      </c>
      <c r="J11" s="12">
        <v>370</v>
      </c>
      <c r="K11" s="12">
        <f>K6*(19-K7)</f>
        <v>501</v>
      </c>
      <c r="L11" s="12">
        <v>633</v>
      </c>
      <c r="M11" s="155">
        <f>SUM(I11:L11)</f>
        <v>1504</v>
      </c>
      <c r="N11" s="156">
        <f>N6*(19-N7)</f>
        <v>3310.8</v>
      </c>
      <c r="O11" s="156">
        <f>O6*(19-O7)</f>
        <v>3310.7999999999997</v>
      </c>
    </row>
    <row r="12" spans="1:15" ht="15.75" thickBot="1">
      <c r="A12" s="4"/>
      <c r="B12" s="4"/>
      <c r="C12" s="4"/>
      <c r="D12" s="4"/>
      <c r="E12" s="4"/>
      <c r="F12" s="4"/>
      <c r="G12" s="4"/>
      <c r="H12" s="4"/>
      <c r="I12" s="4"/>
      <c r="J12" s="4"/>
      <c r="K12" s="4"/>
      <c r="L12" s="4"/>
      <c r="M12" s="4"/>
      <c r="N12" s="4"/>
      <c r="O12" s="4"/>
    </row>
    <row r="13" spans="1:15" ht="24" thickBot="1">
      <c r="A13" s="473" t="s">
        <v>450</v>
      </c>
      <c r="B13" s="474"/>
      <c r="C13" s="474"/>
      <c r="D13" s="474"/>
      <c r="E13" s="474"/>
      <c r="F13" s="474"/>
      <c r="G13" s="474"/>
      <c r="H13" s="474"/>
      <c r="I13" s="474"/>
      <c r="J13" s="474"/>
      <c r="K13" s="470" t="s">
        <v>225</v>
      </c>
      <c r="L13" s="471"/>
      <c r="M13" s="471"/>
      <c r="N13" s="471"/>
      <c r="O13" s="472"/>
    </row>
    <row r="14" spans="1:15" ht="15.75">
      <c r="A14" s="465" t="s">
        <v>195</v>
      </c>
      <c r="B14" s="461" t="s">
        <v>196</v>
      </c>
      <c r="C14" s="461" t="s">
        <v>197</v>
      </c>
      <c r="D14" s="461" t="s">
        <v>198</v>
      </c>
      <c r="E14" s="461" t="s">
        <v>199</v>
      </c>
      <c r="F14" s="461" t="s">
        <v>200</v>
      </c>
      <c r="G14" s="461" t="s">
        <v>201</v>
      </c>
      <c r="H14" s="467" t="s">
        <v>202</v>
      </c>
      <c r="I14" s="461" t="s">
        <v>203</v>
      </c>
      <c r="J14" s="461" t="s">
        <v>204</v>
      </c>
      <c r="K14" s="461" t="s">
        <v>205</v>
      </c>
      <c r="L14" s="461" t="s">
        <v>206</v>
      </c>
      <c r="M14" s="467" t="s">
        <v>207</v>
      </c>
      <c r="N14" s="456" t="s">
        <v>208</v>
      </c>
      <c r="O14" s="457"/>
    </row>
    <row r="15" spans="1:15" ht="16.5" thickBot="1">
      <c r="A15" s="466"/>
      <c r="B15" s="462"/>
      <c r="C15" s="462"/>
      <c r="D15" s="462"/>
      <c r="E15" s="462"/>
      <c r="F15" s="462"/>
      <c r="G15" s="462"/>
      <c r="H15" s="462"/>
      <c r="I15" s="462"/>
      <c r="J15" s="462"/>
      <c r="K15" s="462"/>
      <c r="L15" s="462"/>
      <c r="M15" s="462"/>
      <c r="N15" s="145" t="s">
        <v>209</v>
      </c>
      <c r="O15" s="30" t="s">
        <v>210</v>
      </c>
    </row>
    <row r="16" spans="1:15" ht="15">
      <c r="A16" s="148" t="s">
        <v>211</v>
      </c>
      <c r="B16" s="146">
        <v>31</v>
      </c>
      <c r="C16" s="8">
        <v>28</v>
      </c>
      <c r="D16" s="8">
        <v>31</v>
      </c>
      <c r="E16" s="8">
        <v>30</v>
      </c>
      <c r="F16" s="8">
        <v>25</v>
      </c>
      <c r="G16" s="8">
        <v>0</v>
      </c>
      <c r="H16" s="168">
        <f>SUM(B16:F16)</f>
        <v>145</v>
      </c>
      <c r="I16" s="8">
        <v>20</v>
      </c>
      <c r="J16" s="8">
        <v>31</v>
      </c>
      <c r="K16" s="8">
        <v>25</v>
      </c>
      <c r="L16" s="8">
        <v>31</v>
      </c>
      <c r="M16" s="168">
        <f>SUM(I16:L16)</f>
        <v>107</v>
      </c>
      <c r="N16" s="167">
        <f>SUM(B16:G16,I16:L16)</f>
        <v>252</v>
      </c>
      <c r="O16" s="169">
        <f>H16+M16</f>
        <v>252</v>
      </c>
    </row>
    <row r="17" spans="1:15" ht="19.5">
      <c r="A17" s="149" t="s">
        <v>485</v>
      </c>
      <c r="B17" s="147">
        <v>1.9</v>
      </c>
      <c r="C17" s="10">
        <v>1.6</v>
      </c>
      <c r="D17" s="10">
        <v>2.9</v>
      </c>
      <c r="E17" s="10">
        <v>8.1999999999999993</v>
      </c>
      <c r="F17" s="10">
        <v>10.6</v>
      </c>
      <c r="G17" s="10">
        <v>0</v>
      </c>
      <c r="H17" s="153">
        <f>(B16*B17+C16*C17+D16*D17+E16*E17+F16*F17)/H16</f>
        <v>4.8593103448275858</v>
      </c>
      <c r="I17" s="10">
        <v>9.1999999999999993</v>
      </c>
      <c r="J17" s="95">
        <v>9.3000000000000007</v>
      </c>
      <c r="K17" s="95">
        <v>4.3</v>
      </c>
      <c r="L17" s="95">
        <v>1.5</v>
      </c>
      <c r="M17" s="153">
        <f>(I16*I17+J16*J17+K16*K17+L16*L17)/M16</f>
        <v>5.8532710280373825</v>
      </c>
      <c r="N17" s="154">
        <f>(B17*B16+C17*C16+D17*D16+E17*E16+F17*F16+G17*G16+I17*I16+J17*J16+K17*K16+L17*L16)/N16</f>
        <v>5.2813492063492058</v>
      </c>
      <c r="O17" s="161">
        <f>(H17*H16+M17*M16)/O16</f>
        <v>5.2813492063492058</v>
      </c>
    </row>
    <row r="18" spans="1:15" ht="19.5">
      <c r="A18" s="149" t="s">
        <v>212</v>
      </c>
      <c r="B18" s="13">
        <v>346</v>
      </c>
      <c r="C18" s="12">
        <v>318</v>
      </c>
      <c r="D18" s="12">
        <v>313</v>
      </c>
      <c r="E18" s="12">
        <v>144</v>
      </c>
      <c r="F18" s="12">
        <v>59</v>
      </c>
      <c r="G18" s="12">
        <f>G16*(13-G17)</f>
        <v>0</v>
      </c>
      <c r="H18" s="155">
        <f>SUM(B18:F18)</f>
        <v>1180</v>
      </c>
      <c r="I18" s="12">
        <v>76</v>
      </c>
      <c r="J18" s="12">
        <v>116</v>
      </c>
      <c r="K18" s="12">
        <v>217</v>
      </c>
      <c r="L18" s="12">
        <v>355</v>
      </c>
      <c r="M18" s="155">
        <f>SUM(I18:L18)</f>
        <v>764</v>
      </c>
      <c r="N18" s="156">
        <f>N16*(13-N17)</f>
        <v>1945.1000000000001</v>
      </c>
      <c r="O18" s="162">
        <f>O16*(13-O17)</f>
        <v>1945.1000000000001</v>
      </c>
    </row>
    <row r="19" spans="1:15" ht="19.5">
      <c r="A19" s="149" t="s">
        <v>213</v>
      </c>
      <c r="B19" s="13">
        <v>470</v>
      </c>
      <c r="C19" s="12">
        <v>430</v>
      </c>
      <c r="D19" s="12">
        <v>437</v>
      </c>
      <c r="E19" s="12">
        <v>264</v>
      </c>
      <c r="F19" s="12">
        <v>159</v>
      </c>
      <c r="G19" s="12">
        <f>G16*(17-G17)</f>
        <v>0</v>
      </c>
      <c r="H19" s="155">
        <f>SUM(B19:F19)</f>
        <v>1760</v>
      </c>
      <c r="I19" s="12">
        <v>156</v>
      </c>
      <c r="J19" s="12">
        <v>240</v>
      </c>
      <c r="K19" s="12">
        <v>317</v>
      </c>
      <c r="L19" s="12">
        <v>479</v>
      </c>
      <c r="M19" s="155">
        <f>SUM(I19:L19)</f>
        <v>1192</v>
      </c>
      <c r="N19" s="156">
        <f>N16*(17-N17)</f>
        <v>2953.1000000000004</v>
      </c>
      <c r="O19" s="162">
        <f>O16*(17-O17)</f>
        <v>2953.1000000000004</v>
      </c>
    </row>
    <row r="20" spans="1:15" ht="19.5">
      <c r="A20" s="149" t="s">
        <v>214</v>
      </c>
      <c r="B20" s="17">
        <v>501</v>
      </c>
      <c r="C20" s="16">
        <v>458</v>
      </c>
      <c r="D20" s="16">
        <v>468</v>
      </c>
      <c r="E20" s="16">
        <v>294</v>
      </c>
      <c r="F20" s="16">
        <v>184</v>
      </c>
      <c r="G20" s="16">
        <v>0</v>
      </c>
      <c r="H20" s="155">
        <f>SUM(B20:F20)</f>
        <v>1905</v>
      </c>
      <c r="I20" s="16">
        <v>176</v>
      </c>
      <c r="J20" s="16">
        <v>271</v>
      </c>
      <c r="K20" s="16">
        <v>342</v>
      </c>
      <c r="L20" s="16">
        <v>510</v>
      </c>
      <c r="M20" s="155">
        <f>SUM(I20:L20)</f>
        <v>1299</v>
      </c>
      <c r="N20" s="157">
        <f>N16*(18-N17)</f>
        <v>3205.1000000000004</v>
      </c>
      <c r="O20" s="163">
        <f>O16*(18-O17)</f>
        <v>3205.1000000000004</v>
      </c>
    </row>
    <row r="21" spans="1:15" ht="20.25" thickBot="1">
      <c r="A21" s="347" t="s">
        <v>215</v>
      </c>
      <c r="B21" s="21">
        <v>532</v>
      </c>
      <c r="C21" s="20">
        <v>486</v>
      </c>
      <c r="D21" s="20">
        <v>499</v>
      </c>
      <c r="E21" s="20">
        <v>324</v>
      </c>
      <c r="F21" s="20">
        <v>209</v>
      </c>
      <c r="G21" s="20">
        <f>G16*(19-G17)</f>
        <v>0</v>
      </c>
      <c r="H21" s="164">
        <f>SUM(B21:F21)</f>
        <v>2050</v>
      </c>
      <c r="I21" s="20">
        <v>196</v>
      </c>
      <c r="J21" s="20">
        <v>302</v>
      </c>
      <c r="K21" s="20">
        <v>367</v>
      </c>
      <c r="L21" s="20">
        <v>541</v>
      </c>
      <c r="M21" s="164">
        <f>SUM(I21:L21)</f>
        <v>1406</v>
      </c>
      <c r="N21" s="165">
        <f>N16*(19-N17)</f>
        <v>3457.1000000000004</v>
      </c>
      <c r="O21" s="166">
        <f>O16*(19-O17)</f>
        <v>3457.1000000000004</v>
      </c>
    </row>
    <row r="22" spans="1:15" ht="15.75" thickBot="1">
      <c r="A22" s="4"/>
      <c r="B22" s="4"/>
      <c r="C22" s="4"/>
      <c r="D22" s="4"/>
      <c r="E22" s="4"/>
      <c r="F22" s="4"/>
      <c r="G22" s="4"/>
      <c r="H22" s="4"/>
      <c r="I22" s="4"/>
      <c r="J22" s="4"/>
      <c r="K22" s="4"/>
      <c r="L22" s="4"/>
      <c r="M22" s="4"/>
      <c r="N22" s="4"/>
      <c r="O22" s="4"/>
    </row>
    <row r="23" spans="1:15" ht="24" thickBot="1">
      <c r="A23" s="473" t="s">
        <v>451</v>
      </c>
      <c r="B23" s="474"/>
      <c r="C23" s="474"/>
      <c r="D23" s="474"/>
      <c r="E23" s="474"/>
      <c r="F23" s="474"/>
      <c r="G23" s="474"/>
      <c r="H23" s="474"/>
      <c r="I23" s="474"/>
      <c r="J23" s="474"/>
      <c r="K23" s="470" t="s">
        <v>226</v>
      </c>
      <c r="L23" s="471"/>
      <c r="M23" s="471"/>
      <c r="N23" s="471"/>
      <c r="O23" s="472"/>
    </row>
    <row r="24" spans="1:15" ht="15.75">
      <c r="A24" s="465" t="s">
        <v>195</v>
      </c>
      <c r="B24" s="461" t="s">
        <v>196</v>
      </c>
      <c r="C24" s="461" t="s">
        <v>197</v>
      </c>
      <c r="D24" s="461" t="s">
        <v>198</v>
      </c>
      <c r="E24" s="461" t="s">
        <v>199</v>
      </c>
      <c r="F24" s="461" t="s">
        <v>200</v>
      </c>
      <c r="G24" s="461" t="s">
        <v>201</v>
      </c>
      <c r="H24" s="467" t="s">
        <v>202</v>
      </c>
      <c r="I24" s="461" t="s">
        <v>203</v>
      </c>
      <c r="J24" s="461" t="s">
        <v>204</v>
      </c>
      <c r="K24" s="461" t="s">
        <v>205</v>
      </c>
      <c r="L24" s="461" t="s">
        <v>206</v>
      </c>
      <c r="M24" s="467" t="s">
        <v>207</v>
      </c>
      <c r="N24" s="456" t="s">
        <v>208</v>
      </c>
      <c r="O24" s="457"/>
    </row>
    <row r="25" spans="1:15" ht="16.5" thickBot="1">
      <c r="A25" s="531"/>
      <c r="B25" s="462"/>
      <c r="C25" s="462"/>
      <c r="D25" s="462"/>
      <c r="E25" s="462"/>
      <c r="F25" s="462"/>
      <c r="G25" s="462"/>
      <c r="H25" s="462"/>
      <c r="I25" s="462"/>
      <c r="J25" s="462"/>
      <c r="K25" s="462"/>
      <c r="L25" s="462"/>
      <c r="M25" s="462"/>
      <c r="N25" s="145" t="s">
        <v>209</v>
      </c>
      <c r="O25" s="30" t="s">
        <v>210</v>
      </c>
    </row>
    <row r="26" spans="1:15" ht="15">
      <c r="A26" s="148" t="s">
        <v>211</v>
      </c>
      <c r="B26" s="146">
        <v>31</v>
      </c>
      <c r="C26" s="8">
        <v>28</v>
      </c>
      <c r="D26" s="8">
        <v>31</v>
      </c>
      <c r="E26" s="8">
        <v>25</v>
      </c>
      <c r="F26" s="8">
        <v>16</v>
      </c>
      <c r="G26" s="8">
        <v>5</v>
      </c>
      <c r="H26" s="168">
        <f>SUM(B26:F26)</f>
        <v>131</v>
      </c>
      <c r="I26" s="8">
        <v>5</v>
      </c>
      <c r="J26" s="8">
        <v>26</v>
      </c>
      <c r="K26" s="8">
        <v>30</v>
      </c>
      <c r="L26" s="8">
        <v>31</v>
      </c>
      <c r="M26" s="168">
        <f>SUM(I26:L26)</f>
        <v>92</v>
      </c>
      <c r="N26" s="167">
        <f>SUM(B26:G26,I26:L26)</f>
        <v>228</v>
      </c>
      <c r="O26" s="169">
        <f>H26+M26</f>
        <v>223</v>
      </c>
    </row>
    <row r="27" spans="1:15" ht="18.75" customHeight="1">
      <c r="A27" s="149" t="s">
        <v>485</v>
      </c>
      <c r="B27" s="147">
        <v>-3.2</v>
      </c>
      <c r="C27" s="10">
        <v>-0.7</v>
      </c>
      <c r="D27" s="10">
        <v>2.7</v>
      </c>
      <c r="E27" s="10">
        <v>10.6</v>
      </c>
      <c r="F27" s="10">
        <v>11.4</v>
      </c>
      <c r="G27" s="10">
        <v>11.5</v>
      </c>
      <c r="H27" s="153">
        <f>(B26*B27+C26*C27+D26*D27+E26*E27+F26*F27)/H26</f>
        <v>3.1473282442748092</v>
      </c>
      <c r="I27" s="10">
        <v>11.8</v>
      </c>
      <c r="J27" s="95">
        <v>5.9</v>
      </c>
      <c r="K27" s="95">
        <v>5.5</v>
      </c>
      <c r="L27" s="95">
        <v>-0.2</v>
      </c>
      <c r="M27" s="153">
        <f>(I26*I27+J26*J27+K26*K27+L26*L27)/M26</f>
        <v>4.034782608695652</v>
      </c>
      <c r="N27" s="154">
        <f>(B27*B26+C27*C26+D27*D26+E27*E26+F27*F26+G27*G26+I27*I26+J27*J26+K27*K26+L27*L26)/N26</f>
        <v>3.6885964912280698</v>
      </c>
      <c r="O27" s="161">
        <f>(H27*H26+M27*M26)/O26</f>
        <v>3.5134529147982061</v>
      </c>
    </row>
    <row r="28" spans="1:15" ht="19.5">
      <c r="A28" s="149" t="s">
        <v>212</v>
      </c>
      <c r="B28" s="13">
        <v>504</v>
      </c>
      <c r="C28" s="12">
        <v>383</v>
      </c>
      <c r="D28" s="12">
        <v>321</v>
      </c>
      <c r="E28" s="12">
        <v>60</v>
      </c>
      <c r="F28" s="12">
        <v>26</v>
      </c>
      <c r="G28" s="12">
        <v>8</v>
      </c>
      <c r="H28" s="155">
        <f>SUM(B28:F28)</f>
        <v>1294</v>
      </c>
      <c r="I28" s="12">
        <v>6</v>
      </c>
      <c r="J28" s="12">
        <v>184</v>
      </c>
      <c r="K28" s="12">
        <v>226</v>
      </c>
      <c r="L28" s="12">
        <v>410</v>
      </c>
      <c r="M28" s="155">
        <f>SUM(I28:L28)</f>
        <v>826</v>
      </c>
      <c r="N28" s="156">
        <f>N26*(13-N27)</f>
        <v>2123</v>
      </c>
      <c r="O28" s="162">
        <f>O26*(13-O27)</f>
        <v>2115.5</v>
      </c>
    </row>
    <row r="29" spans="1:15" ht="19.5">
      <c r="A29" s="149" t="s">
        <v>213</v>
      </c>
      <c r="B29" s="13">
        <v>626</v>
      </c>
      <c r="C29" s="12">
        <v>495</v>
      </c>
      <c r="D29" s="12">
        <v>445</v>
      </c>
      <c r="E29" s="12">
        <v>160</v>
      </c>
      <c r="F29" s="12">
        <v>90</v>
      </c>
      <c r="G29" s="12">
        <v>28</v>
      </c>
      <c r="H29" s="155">
        <f>SUM(B29:F29)</f>
        <v>1816</v>
      </c>
      <c r="I29" s="12">
        <v>26</v>
      </c>
      <c r="J29" s="12">
        <v>288</v>
      </c>
      <c r="K29" s="12">
        <v>346</v>
      </c>
      <c r="L29" s="12">
        <v>534</v>
      </c>
      <c r="M29" s="155">
        <f>SUM(I29:L29)</f>
        <v>1194</v>
      </c>
      <c r="N29" s="156">
        <f>N26*(17-N27)</f>
        <v>3035</v>
      </c>
      <c r="O29" s="162">
        <f>O26*(17-O27)</f>
        <v>3007.5</v>
      </c>
    </row>
    <row r="30" spans="1:15" ht="19.5">
      <c r="A30" s="149" t="s">
        <v>214</v>
      </c>
      <c r="B30" s="17">
        <v>659</v>
      </c>
      <c r="C30" s="16">
        <v>523</v>
      </c>
      <c r="D30" s="16">
        <v>476</v>
      </c>
      <c r="E30" s="16">
        <v>185</v>
      </c>
      <c r="F30" s="16">
        <v>106</v>
      </c>
      <c r="G30" s="16">
        <v>33</v>
      </c>
      <c r="H30" s="155">
        <f>SUM(B30:F30)</f>
        <v>1949</v>
      </c>
      <c r="I30" s="16">
        <v>31</v>
      </c>
      <c r="J30" s="16">
        <v>314</v>
      </c>
      <c r="K30" s="16">
        <v>376</v>
      </c>
      <c r="L30" s="16">
        <v>565</v>
      </c>
      <c r="M30" s="155">
        <f>SUM(I30:L30)</f>
        <v>1286</v>
      </c>
      <c r="N30" s="157">
        <f>N26*(18-N27)</f>
        <v>3263</v>
      </c>
      <c r="O30" s="163">
        <f>O26*(18-O27)</f>
        <v>3230.5</v>
      </c>
    </row>
    <row r="31" spans="1:15" ht="20.25" thickBot="1">
      <c r="A31" s="347" t="s">
        <v>215</v>
      </c>
      <c r="B31" s="21">
        <v>690</v>
      </c>
      <c r="C31" s="20">
        <v>551</v>
      </c>
      <c r="D31" s="20">
        <v>507</v>
      </c>
      <c r="E31" s="20">
        <v>210</v>
      </c>
      <c r="F31" s="20">
        <v>122</v>
      </c>
      <c r="G31" s="20">
        <v>38</v>
      </c>
      <c r="H31" s="164">
        <f>SUM(B31:F31)</f>
        <v>2080</v>
      </c>
      <c r="I31" s="20">
        <v>36</v>
      </c>
      <c r="J31" s="20">
        <v>340</v>
      </c>
      <c r="K31" s="20">
        <v>406</v>
      </c>
      <c r="L31" s="20">
        <v>596</v>
      </c>
      <c r="M31" s="164">
        <f>SUM(I31:L31)</f>
        <v>1378</v>
      </c>
      <c r="N31" s="165">
        <f>N26*(19-N27)</f>
        <v>3491</v>
      </c>
      <c r="O31" s="166">
        <f>O26*(19-O27)</f>
        <v>3453.5</v>
      </c>
    </row>
    <row r="32" spans="1:15" ht="15.75" thickBot="1">
      <c r="A32" s="4"/>
      <c r="B32" s="4"/>
      <c r="C32" s="4"/>
      <c r="D32" s="4"/>
      <c r="E32" s="4"/>
      <c r="F32" s="4"/>
      <c r="G32" s="4"/>
      <c r="H32" s="4"/>
      <c r="I32" s="4"/>
      <c r="J32" s="4"/>
      <c r="K32" s="4"/>
      <c r="L32" s="4"/>
      <c r="M32" s="4"/>
      <c r="N32" s="4"/>
      <c r="O32" s="4"/>
    </row>
    <row r="33" spans="1:15" ht="24" thickBot="1">
      <c r="A33" s="473" t="s">
        <v>452</v>
      </c>
      <c r="B33" s="474"/>
      <c r="C33" s="474"/>
      <c r="D33" s="474"/>
      <c r="E33" s="474"/>
      <c r="F33" s="474"/>
      <c r="G33" s="474"/>
      <c r="H33" s="474"/>
      <c r="I33" s="474"/>
      <c r="J33" s="474"/>
      <c r="K33" s="470" t="s">
        <v>227</v>
      </c>
      <c r="L33" s="471"/>
      <c r="M33" s="471"/>
      <c r="N33" s="471"/>
      <c r="O33" s="472"/>
    </row>
    <row r="34" spans="1:15" ht="15.75">
      <c r="A34" s="465" t="s">
        <v>195</v>
      </c>
      <c r="B34" s="461" t="s">
        <v>196</v>
      </c>
      <c r="C34" s="461" t="s">
        <v>197</v>
      </c>
      <c r="D34" s="461" t="s">
        <v>198</v>
      </c>
      <c r="E34" s="461" t="s">
        <v>199</v>
      </c>
      <c r="F34" s="461" t="s">
        <v>200</v>
      </c>
      <c r="G34" s="461" t="s">
        <v>201</v>
      </c>
      <c r="H34" s="467" t="s">
        <v>202</v>
      </c>
      <c r="I34" s="461" t="s">
        <v>203</v>
      </c>
      <c r="J34" s="461" t="s">
        <v>204</v>
      </c>
      <c r="K34" s="461" t="s">
        <v>205</v>
      </c>
      <c r="L34" s="461" t="s">
        <v>206</v>
      </c>
      <c r="M34" s="467" t="s">
        <v>207</v>
      </c>
      <c r="N34" s="456" t="s">
        <v>208</v>
      </c>
      <c r="O34" s="457"/>
    </row>
    <row r="35" spans="1:15" ht="16.5" thickBot="1">
      <c r="A35" s="466"/>
      <c r="B35" s="462"/>
      <c r="C35" s="462"/>
      <c r="D35" s="462"/>
      <c r="E35" s="462"/>
      <c r="F35" s="462"/>
      <c r="G35" s="462"/>
      <c r="H35" s="462"/>
      <c r="I35" s="462"/>
      <c r="J35" s="462"/>
      <c r="K35" s="462"/>
      <c r="L35" s="462"/>
      <c r="M35" s="462"/>
      <c r="N35" s="145" t="s">
        <v>209</v>
      </c>
      <c r="O35" s="30" t="s">
        <v>210</v>
      </c>
    </row>
    <row r="36" spans="1:15" ht="15">
      <c r="A36" s="148" t="s">
        <v>211</v>
      </c>
      <c r="B36" s="146">
        <v>31</v>
      </c>
      <c r="C36" s="8">
        <v>28</v>
      </c>
      <c r="D36" s="8">
        <v>31</v>
      </c>
      <c r="E36" s="8">
        <v>25</v>
      </c>
      <c r="F36" s="8">
        <v>20</v>
      </c>
      <c r="G36" s="8">
        <v>0</v>
      </c>
      <c r="H36" s="168">
        <f>SUM(B36:F36)</f>
        <v>135</v>
      </c>
      <c r="I36" s="8">
        <v>20</v>
      </c>
      <c r="J36" s="8">
        <v>31</v>
      </c>
      <c r="K36" s="8">
        <v>30</v>
      </c>
      <c r="L36" s="8">
        <v>31</v>
      </c>
      <c r="M36" s="168">
        <f>SUM(I36:L36)</f>
        <v>112</v>
      </c>
      <c r="N36" s="167">
        <f>SUM(B36:G36,I36:L36)</f>
        <v>247</v>
      </c>
      <c r="O36" s="169">
        <f>H36+M36</f>
        <v>247</v>
      </c>
    </row>
    <row r="37" spans="1:15" ht="19.5">
      <c r="A37" s="149" t="s">
        <v>485</v>
      </c>
      <c r="B37" s="147">
        <v>-5.3</v>
      </c>
      <c r="C37" s="10">
        <v>-1</v>
      </c>
      <c r="D37" s="10">
        <v>2.6</v>
      </c>
      <c r="E37" s="10">
        <v>6.9</v>
      </c>
      <c r="F37" s="10">
        <v>11</v>
      </c>
      <c r="G37" s="10">
        <v>0</v>
      </c>
      <c r="H37" s="153">
        <f>(B36*B37+C36*C37+D36*D37+E36*E37+F36*F37)/H36</f>
        <v>2.08</v>
      </c>
      <c r="I37" s="10">
        <v>10.210000000000001</v>
      </c>
      <c r="J37" s="95">
        <v>6.2</v>
      </c>
      <c r="K37" s="95">
        <v>6.5</v>
      </c>
      <c r="L37" s="95">
        <v>-3.9</v>
      </c>
      <c r="M37" s="153">
        <f>(I36*I37+J36*J37+K36*K37+L36*L37)/M36</f>
        <v>4.2008928571428585</v>
      </c>
      <c r="N37" s="154">
        <f>(B37*B36+C37*C36+D37*D36+E37*E36+F37*F36+G37*G36+I37*I36+J37*J36+K37*K36+L37*L36)/N36</f>
        <v>3.0417004048582998</v>
      </c>
      <c r="O37" s="161">
        <f>(H37*H36+M37*M36)/O36</f>
        <v>3.0417004048583003</v>
      </c>
    </row>
    <row r="38" spans="1:15" ht="19.5">
      <c r="A38" s="149" t="s">
        <v>212</v>
      </c>
      <c r="B38" s="13">
        <v>567</v>
      </c>
      <c r="C38" s="12">
        <v>393</v>
      </c>
      <c r="D38" s="12">
        <v>324</v>
      </c>
      <c r="E38" s="12">
        <v>154</v>
      </c>
      <c r="F38" s="12">
        <v>40</v>
      </c>
      <c r="G38" s="12">
        <v>0</v>
      </c>
      <c r="H38" s="155">
        <f>SUM(B38:F38)</f>
        <v>1478</v>
      </c>
      <c r="I38" s="12">
        <f>I36*(13-I37)</f>
        <v>55.799999999999983</v>
      </c>
      <c r="J38" s="12">
        <v>212</v>
      </c>
      <c r="K38" s="12">
        <v>194</v>
      </c>
      <c r="L38" s="12">
        <v>523</v>
      </c>
      <c r="M38" s="155">
        <f>SUM(I38:L38)</f>
        <v>984.8</v>
      </c>
      <c r="N38" s="156">
        <f>N36*(13-N37)</f>
        <v>2459.6999999999998</v>
      </c>
      <c r="O38" s="162">
        <f>O36*(13-O37)</f>
        <v>2459.6999999999998</v>
      </c>
    </row>
    <row r="39" spans="1:15" ht="19.5">
      <c r="A39" s="149" t="s">
        <v>213</v>
      </c>
      <c r="B39" s="13">
        <v>691</v>
      </c>
      <c r="C39" s="12">
        <v>505</v>
      </c>
      <c r="D39" s="12">
        <v>448</v>
      </c>
      <c r="E39" s="12">
        <v>254</v>
      </c>
      <c r="F39" s="12">
        <v>120</v>
      </c>
      <c r="G39" s="12">
        <f>G36*(17-G37)</f>
        <v>0</v>
      </c>
      <c r="H39" s="155">
        <f>SUM(B39:F39)</f>
        <v>2018</v>
      </c>
      <c r="I39" s="12">
        <f>I36*(17-I37)</f>
        <v>135.79999999999998</v>
      </c>
      <c r="J39" s="12">
        <v>336</v>
      </c>
      <c r="K39" s="12">
        <v>314</v>
      </c>
      <c r="L39" s="12">
        <v>647</v>
      </c>
      <c r="M39" s="155">
        <f>SUM(I39:L39)</f>
        <v>1432.8</v>
      </c>
      <c r="N39" s="156">
        <f>N36*(17-N37)</f>
        <v>3447.7</v>
      </c>
      <c r="O39" s="162">
        <f>O36*(17-O37)</f>
        <v>3447.7</v>
      </c>
    </row>
    <row r="40" spans="1:15" ht="19.5">
      <c r="A40" s="149" t="s">
        <v>214</v>
      </c>
      <c r="B40" s="17">
        <v>722</v>
      </c>
      <c r="C40" s="16">
        <v>533</v>
      </c>
      <c r="D40" s="16">
        <v>479</v>
      </c>
      <c r="E40" s="16">
        <v>279</v>
      </c>
      <c r="F40" s="16">
        <v>140</v>
      </c>
      <c r="G40" s="16">
        <f>G36*(18-G37)</f>
        <v>0</v>
      </c>
      <c r="H40" s="155">
        <f>SUM(B40:F40)</f>
        <v>2153</v>
      </c>
      <c r="I40" s="16">
        <f>I36*(18-I37)</f>
        <v>155.79999999999998</v>
      </c>
      <c r="J40" s="16">
        <v>367</v>
      </c>
      <c r="K40" s="16">
        <v>344</v>
      </c>
      <c r="L40" s="16">
        <v>678</v>
      </c>
      <c r="M40" s="155">
        <f>SUM(I40:L40)</f>
        <v>1544.8</v>
      </c>
      <c r="N40" s="157">
        <f>N36*(18-N37)</f>
        <v>3694.7</v>
      </c>
      <c r="O40" s="163">
        <f>O36*(18-O37)</f>
        <v>3694.7</v>
      </c>
    </row>
    <row r="41" spans="1:15" ht="20.25" thickBot="1">
      <c r="A41" s="347" t="s">
        <v>215</v>
      </c>
      <c r="B41" s="21">
        <v>753</v>
      </c>
      <c r="C41" s="20">
        <v>561</v>
      </c>
      <c r="D41" s="20">
        <v>510</v>
      </c>
      <c r="E41" s="20">
        <v>304</v>
      </c>
      <c r="F41" s="20">
        <v>160</v>
      </c>
      <c r="G41" s="20">
        <f>G36*(19-G37)</f>
        <v>0</v>
      </c>
      <c r="H41" s="164">
        <f>SUM(B41:F41)</f>
        <v>2288</v>
      </c>
      <c r="I41" s="20">
        <f>I36*(19-I37)</f>
        <v>175.79999999999998</v>
      </c>
      <c r="J41" s="20">
        <v>398</v>
      </c>
      <c r="K41" s="20">
        <v>374</v>
      </c>
      <c r="L41" s="20">
        <v>709</v>
      </c>
      <c r="M41" s="164">
        <f>SUM(I41:L41)</f>
        <v>1656.8</v>
      </c>
      <c r="N41" s="165">
        <f>N36*(19-N37)</f>
        <v>3941.7</v>
      </c>
      <c r="O41" s="166">
        <f>O36*(19-O37)</f>
        <v>3941.7</v>
      </c>
    </row>
    <row r="42" spans="1:15" ht="15.75" thickBot="1">
      <c r="A42" s="4"/>
      <c r="B42" s="4"/>
      <c r="C42" s="4"/>
      <c r="D42" s="4"/>
      <c r="E42" s="4"/>
      <c r="F42" s="4"/>
      <c r="G42" s="4"/>
      <c r="H42" s="4"/>
      <c r="I42" s="4"/>
      <c r="J42" s="4"/>
      <c r="K42" s="4"/>
      <c r="L42" s="4"/>
      <c r="M42" s="4"/>
      <c r="N42" s="4"/>
      <c r="O42" s="4"/>
    </row>
    <row r="43" spans="1:15" ht="24" thickBot="1">
      <c r="A43" s="473" t="s">
        <v>450</v>
      </c>
      <c r="B43" s="474"/>
      <c r="C43" s="474"/>
      <c r="D43" s="474"/>
      <c r="E43" s="474"/>
      <c r="F43" s="474"/>
      <c r="G43" s="474"/>
      <c r="H43" s="474"/>
      <c r="I43" s="474"/>
      <c r="J43" s="474"/>
      <c r="K43" s="470" t="s">
        <v>228</v>
      </c>
      <c r="L43" s="471"/>
      <c r="M43" s="471"/>
      <c r="N43" s="471"/>
      <c r="O43" s="472"/>
    </row>
    <row r="44" spans="1:15" ht="15.75">
      <c r="A44" s="465" t="s">
        <v>195</v>
      </c>
      <c r="B44" s="461" t="s">
        <v>196</v>
      </c>
      <c r="C44" s="461" t="s">
        <v>197</v>
      </c>
      <c r="D44" s="461" t="s">
        <v>198</v>
      </c>
      <c r="E44" s="461" t="s">
        <v>199</v>
      </c>
      <c r="F44" s="461" t="s">
        <v>200</v>
      </c>
      <c r="G44" s="461" t="s">
        <v>201</v>
      </c>
      <c r="H44" s="467" t="s">
        <v>202</v>
      </c>
      <c r="I44" s="461" t="s">
        <v>203</v>
      </c>
      <c r="J44" s="461" t="s">
        <v>204</v>
      </c>
      <c r="K44" s="461" t="s">
        <v>205</v>
      </c>
      <c r="L44" s="461" t="s">
        <v>206</v>
      </c>
      <c r="M44" s="467" t="s">
        <v>207</v>
      </c>
      <c r="N44" s="456" t="s">
        <v>208</v>
      </c>
      <c r="O44" s="457"/>
    </row>
    <row r="45" spans="1:15" ht="16.5" thickBot="1">
      <c r="A45" s="466"/>
      <c r="B45" s="462"/>
      <c r="C45" s="462"/>
      <c r="D45" s="462"/>
      <c r="E45" s="462"/>
      <c r="F45" s="462"/>
      <c r="G45" s="462"/>
      <c r="H45" s="462"/>
      <c r="I45" s="462"/>
      <c r="J45" s="462"/>
      <c r="K45" s="462"/>
      <c r="L45" s="462"/>
      <c r="M45" s="462"/>
      <c r="N45" s="145" t="s">
        <v>209</v>
      </c>
      <c r="O45" s="30" t="s">
        <v>210</v>
      </c>
    </row>
    <row r="46" spans="1:15" ht="15">
      <c r="A46" s="148" t="s">
        <v>211</v>
      </c>
      <c r="B46" s="146">
        <v>31</v>
      </c>
      <c r="C46" s="8">
        <v>28</v>
      </c>
      <c r="D46" s="8">
        <v>31</v>
      </c>
      <c r="E46" s="8">
        <v>25</v>
      </c>
      <c r="F46" s="8">
        <v>15</v>
      </c>
      <c r="G46" s="8">
        <v>0</v>
      </c>
      <c r="H46" s="168">
        <f>SUM(B46:F46)</f>
        <v>130</v>
      </c>
      <c r="I46" s="8">
        <v>10</v>
      </c>
      <c r="J46" s="8">
        <v>31</v>
      </c>
      <c r="K46" s="8">
        <v>30</v>
      </c>
      <c r="L46" s="8">
        <v>31</v>
      </c>
      <c r="M46" s="168">
        <f>SUM(I46:L46)</f>
        <v>102</v>
      </c>
      <c r="N46" s="167">
        <f>SUM(B46:G46,I46:L46)</f>
        <v>232</v>
      </c>
      <c r="O46" s="169">
        <f>H46+M46</f>
        <v>232</v>
      </c>
    </row>
    <row r="47" spans="1:15" ht="19.5">
      <c r="A47" s="149" t="s">
        <v>485</v>
      </c>
      <c r="B47" s="147">
        <v>-1.1000000000000001</v>
      </c>
      <c r="C47" s="10">
        <v>-2.2000000000000002</v>
      </c>
      <c r="D47" s="10">
        <v>3.4</v>
      </c>
      <c r="E47" s="10">
        <v>9.6</v>
      </c>
      <c r="F47" s="10">
        <v>9.8000000000000007</v>
      </c>
      <c r="G47" s="10">
        <v>0</v>
      </c>
      <c r="H47" s="153">
        <f>(B46*B47+C46*C47+D46*D47+E46*E47+F46*F47)/H46</f>
        <v>3.0515384615384615</v>
      </c>
      <c r="I47" s="10">
        <v>12.5</v>
      </c>
      <c r="J47" s="95">
        <v>7.6</v>
      </c>
      <c r="K47" s="95">
        <v>2.7</v>
      </c>
      <c r="L47" s="95">
        <v>1.6</v>
      </c>
      <c r="M47" s="153">
        <f>(I46*I47+J46*J47+K46*K47+L46*L47)/M46</f>
        <v>4.8156862745098046</v>
      </c>
      <c r="N47" s="154">
        <f>(B47*B46+C47*C46+D47*D46+E47*E46+F47*F46+G47*G46+I47*I46+J47*J46+K47*K46+L47*L46)/N46</f>
        <v>3.8271551724137933</v>
      </c>
      <c r="O47" s="161">
        <f>(H47*H46+M47*M46)/O46</f>
        <v>3.8271551724137933</v>
      </c>
    </row>
    <row r="48" spans="1:15" ht="19.5">
      <c r="A48" s="149" t="s">
        <v>212</v>
      </c>
      <c r="B48" s="13">
        <v>436</v>
      </c>
      <c r="C48" s="12">
        <v>425</v>
      </c>
      <c r="D48" s="12">
        <v>296</v>
      </c>
      <c r="E48" s="12">
        <v>85</v>
      </c>
      <c r="F48" s="12">
        <v>49</v>
      </c>
      <c r="G48" s="12">
        <f>G46*(13-G47)</f>
        <v>0</v>
      </c>
      <c r="H48" s="155">
        <f>SUM(B48:F48)</f>
        <v>1291</v>
      </c>
      <c r="I48" s="12">
        <v>5</v>
      </c>
      <c r="J48" s="12">
        <v>166</v>
      </c>
      <c r="K48" s="12">
        <v>311</v>
      </c>
      <c r="L48" s="12">
        <v>355</v>
      </c>
      <c r="M48" s="155">
        <f>SUM(I48:L48)</f>
        <v>837</v>
      </c>
      <c r="N48" s="156">
        <f>N46*(13-N47)</f>
        <v>2128.1</v>
      </c>
      <c r="O48" s="162">
        <f>O46*(13-O47)</f>
        <v>2128.1</v>
      </c>
    </row>
    <row r="49" spans="1:15" ht="19.5">
      <c r="A49" s="149" t="s">
        <v>213</v>
      </c>
      <c r="B49" s="13">
        <v>560</v>
      </c>
      <c r="C49" s="12">
        <v>537</v>
      </c>
      <c r="D49" s="12">
        <v>420</v>
      </c>
      <c r="E49" s="12">
        <v>185</v>
      </c>
      <c r="F49" s="12">
        <v>109</v>
      </c>
      <c r="G49" s="12">
        <f>G46*(17-G47)</f>
        <v>0</v>
      </c>
      <c r="H49" s="155">
        <f>SUM(B49:F49)</f>
        <v>1811</v>
      </c>
      <c r="I49" s="12">
        <v>45</v>
      </c>
      <c r="J49" s="12">
        <v>290</v>
      </c>
      <c r="K49" s="12">
        <v>431</v>
      </c>
      <c r="L49" s="12">
        <v>479</v>
      </c>
      <c r="M49" s="155">
        <f>SUM(I49:L49)</f>
        <v>1245</v>
      </c>
      <c r="N49" s="156">
        <f>N46*(17-N47)</f>
        <v>3056.1</v>
      </c>
      <c r="O49" s="162">
        <f>O46*(17-O47)</f>
        <v>3056.1</v>
      </c>
    </row>
    <row r="50" spans="1:15" ht="19.5">
      <c r="A50" s="149" t="s">
        <v>214</v>
      </c>
      <c r="B50" s="17">
        <v>591</v>
      </c>
      <c r="C50" s="16">
        <v>565</v>
      </c>
      <c r="D50" s="16">
        <v>451</v>
      </c>
      <c r="E50" s="16">
        <v>210</v>
      </c>
      <c r="F50" s="16">
        <v>124</v>
      </c>
      <c r="G50" s="16">
        <f>G46*(18-G47)</f>
        <v>0</v>
      </c>
      <c r="H50" s="155">
        <f>SUM(B50:F50)</f>
        <v>1941</v>
      </c>
      <c r="I50" s="16">
        <v>55</v>
      </c>
      <c r="J50" s="16">
        <v>321</v>
      </c>
      <c r="K50" s="16">
        <v>461</v>
      </c>
      <c r="L50" s="16">
        <v>510</v>
      </c>
      <c r="M50" s="155">
        <f>SUM(I50:L50)</f>
        <v>1347</v>
      </c>
      <c r="N50" s="157">
        <f>N46*(18-N47)</f>
        <v>3288.1</v>
      </c>
      <c r="O50" s="163">
        <f>O46*(18-O47)</f>
        <v>3288.1</v>
      </c>
    </row>
    <row r="51" spans="1:15" ht="20.25" thickBot="1">
      <c r="A51" s="347" t="s">
        <v>215</v>
      </c>
      <c r="B51" s="21">
        <v>622</v>
      </c>
      <c r="C51" s="20">
        <v>593</v>
      </c>
      <c r="D51" s="20">
        <v>482</v>
      </c>
      <c r="E51" s="20">
        <v>235</v>
      </c>
      <c r="F51" s="20">
        <v>139</v>
      </c>
      <c r="G51" s="20">
        <f>G46*(19-G47)</f>
        <v>0</v>
      </c>
      <c r="H51" s="164">
        <f>SUM(B51:F51)</f>
        <v>2071</v>
      </c>
      <c r="I51" s="20">
        <v>65</v>
      </c>
      <c r="J51" s="20">
        <v>352</v>
      </c>
      <c r="K51" s="20">
        <v>491</v>
      </c>
      <c r="L51" s="20">
        <v>541</v>
      </c>
      <c r="M51" s="164">
        <f>SUM(I51:L51)</f>
        <v>1449</v>
      </c>
      <c r="N51" s="165">
        <f>N46*(19-N47)</f>
        <v>3520.1</v>
      </c>
      <c r="O51" s="166">
        <f>O46*(19-O47)</f>
        <v>3520.1</v>
      </c>
    </row>
    <row r="52" spans="1:15" ht="15.75" thickBot="1">
      <c r="A52" s="4"/>
      <c r="B52" s="4"/>
      <c r="C52" s="4"/>
      <c r="D52" s="4"/>
      <c r="E52" s="4"/>
      <c r="F52" s="4"/>
      <c r="G52" s="4"/>
      <c r="H52" s="4"/>
      <c r="I52" s="4"/>
      <c r="J52" s="4"/>
      <c r="K52" s="4"/>
      <c r="L52" s="4"/>
      <c r="M52" s="4"/>
      <c r="N52" s="4"/>
      <c r="O52" s="4"/>
    </row>
    <row r="53" spans="1:15" ht="24" thickBot="1">
      <c r="A53" s="473" t="s">
        <v>451</v>
      </c>
      <c r="B53" s="474"/>
      <c r="C53" s="474"/>
      <c r="D53" s="474"/>
      <c r="E53" s="474"/>
      <c r="F53" s="474"/>
      <c r="G53" s="474"/>
      <c r="H53" s="474"/>
      <c r="I53" s="474"/>
      <c r="J53" s="474"/>
      <c r="K53" s="470" t="s">
        <v>229</v>
      </c>
      <c r="L53" s="471"/>
      <c r="M53" s="471"/>
      <c r="N53" s="471"/>
      <c r="O53" s="472"/>
    </row>
    <row r="54" spans="1:15" ht="15.75">
      <c r="A54" s="465" t="s">
        <v>195</v>
      </c>
      <c r="B54" s="461" t="s">
        <v>196</v>
      </c>
      <c r="C54" s="461" t="s">
        <v>197</v>
      </c>
      <c r="D54" s="461" t="s">
        <v>198</v>
      </c>
      <c r="E54" s="461" t="s">
        <v>199</v>
      </c>
      <c r="F54" s="461" t="s">
        <v>200</v>
      </c>
      <c r="G54" s="461" t="s">
        <v>201</v>
      </c>
      <c r="H54" s="467" t="s">
        <v>202</v>
      </c>
      <c r="I54" s="461" t="s">
        <v>203</v>
      </c>
      <c r="J54" s="461" t="s">
        <v>204</v>
      </c>
      <c r="K54" s="461" t="s">
        <v>205</v>
      </c>
      <c r="L54" s="461" t="s">
        <v>206</v>
      </c>
      <c r="M54" s="467" t="s">
        <v>207</v>
      </c>
      <c r="N54" s="456" t="s">
        <v>208</v>
      </c>
      <c r="O54" s="457"/>
    </row>
    <row r="55" spans="1:15" ht="16.5" thickBot="1">
      <c r="A55" s="466"/>
      <c r="B55" s="462"/>
      <c r="C55" s="462"/>
      <c r="D55" s="462"/>
      <c r="E55" s="462"/>
      <c r="F55" s="462"/>
      <c r="G55" s="462"/>
      <c r="H55" s="462"/>
      <c r="I55" s="462"/>
      <c r="J55" s="462"/>
      <c r="K55" s="462"/>
      <c r="L55" s="462"/>
      <c r="M55" s="462"/>
      <c r="N55" s="145" t="s">
        <v>209</v>
      </c>
      <c r="O55" s="30" t="s">
        <v>210</v>
      </c>
    </row>
    <row r="56" spans="1:15" ht="15">
      <c r="A56" s="148" t="s">
        <v>211</v>
      </c>
      <c r="B56" s="146">
        <v>31</v>
      </c>
      <c r="C56" s="8">
        <v>28</v>
      </c>
      <c r="D56" s="8">
        <v>31</v>
      </c>
      <c r="E56" s="8">
        <v>25</v>
      </c>
      <c r="F56" s="8">
        <v>10</v>
      </c>
      <c r="G56" s="8">
        <v>0</v>
      </c>
      <c r="H56" s="168">
        <f>SUM(B56:F56)</f>
        <v>125</v>
      </c>
      <c r="I56" s="8">
        <v>10</v>
      </c>
      <c r="J56" s="8">
        <v>31</v>
      </c>
      <c r="K56" s="8">
        <v>30</v>
      </c>
      <c r="L56" s="8">
        <v>31</v>
      </c>
      <c r="M56" s="168">
        <f>SUM(I56:L56)</f>
        <v>102</v>
      </c>
      <c r="N56" s="167">
        <f>SUM(B56:G56,I56:L56)</f>
        <v>227</v>
      </c>
      <c r="O56" s="169">
        <f>H56+M56</f>
        <v>227</v>
      </c>
    </row>
    <row r="57" spans="1:15" ht="19.5">
      <c r="A57" s="149" t="s">
        <v>485</v>
      </c>
      <c r="B57" s="147">
        <v>1.3</v>
      </c>
      <c r="C57" s="10">
        <v>6.2</v>
      </c>
      <c r="D57" s="10">
        <v>3.9</v>
      </c>
      <c r="E57" s="10">
        <v>7.1</v>
      </c>
      <c r="F57" s="10">
        <v>10.8</v>
      </c>
      <c r="G57" s="10">
        <v>0</v>
      </c>
      <c r="H57" s="153">
        <f>(B56*B57+C56*C57+D56*D57+E56*E57+F56*F57)/H56</f>
        <v>4.9623999999999997</v>
      </c>
      <c r="I57" s="10">
        <v>11.8</v>
      </c>
      <c r="J57" s="95">
        <v>9.6999999999999993</v>
      </c>
      <c r="K57" s="95">
        <v>6.8</v>
      </c>
      <c r="L57" s="95">
        <v>1.8</v>
      </c>
      <c r="M57" s="153">
        <f>(I56*I57+J56*J57+K56*K57+L56*L57)/M56</f>
        <v>6.6519607843137258</v>
      </c>
      <c r="N57" s="154">
        <f>(B57*B56+C57*C56+D57*D56+E57*E56+F57*F56+G57*G56+I57*I56+J57*J56+K57*K56+L57*L56)/N56</f>
        <v>5.7215859030837004</v>
      </c>
      <c r="O57" s="161">
        <f>(H57*H56+M57*M56)/O56</f>
        <v>5.7215859030837004</v>
      </c>
    </row>
    <row r="58" spans="1:15" ht="19.5">
      <c r="A58" s="149" t="s">
        <v>212</v>
      </c>
      <c r="B58" s="13">
        <v>363</v>
      </c>
      <c r="C58" s="12">
        <v>19</v>
      </c>
      <c r="D58" s="12">
        <v>282</v>
      </c>
      <c r="E58" s="12">
        <v>149</v>
      </c>
      <c r="F58" s="12">
        <v>22</v>
      </c>
      <c r="G58" s="12">
        <v>0</v>
      </c>
      <c r="H58" s="155">
        <f>SUM(B58:F58)</f>
        <v>835</v>
      </c>
      <c r="I58" s="12">
        <v>12</v>
      </c>
      <c r="J58" s="12">
        <v>101</v>
      </c>
      <c r="K58" s="12">
        <v>186</v>
      </c>
      <c r="L58" s="12">
        <v>347</v>
      </c>
      <c r="M58" s="155">
        <f>SUM(I58:L58)</f>
        <v>646</v>
      </c>
      <c r="N58" s="156">
        <f>N56*(13-N57)</f>
        <v>1652.2</v>
      </c>
      <c r="O58" s="162">
        <f>O56*(13-O57)</f>
        <v>1652.2</v>
      </c>
    </row>
    <row r="59" spans="1:15" ht="19.5">
      <c r="A59" s="149" t="s">
        <v>213</v>
      </c>
      <c r="B59" s="13">
        <v>487</v>
      </c>
      <c r="C59" s="12">
        <v>302</v>
      </c>
      <c r="D59" s="12">
        <v>406</v>
      </c>
      <c r="E59" s="12">
        <v>249</v>
      </c>
      <c r="F59" s="12">
        <v>62</v>
      </c>
      <c r="G59" s="12">
        <v>0</v>
      </c>
      <c r="H59" s="155">
        <f>SUM(B59:F59)</f>
        <v>1506</v>
      </c>
      <c r="I59" s="12">
        <v>52</v>
      </c>
      <c r="J59" s="12">
        <v>225</v>
      </c>
      <c r="K59" s="12">
        <v>306</v>
      </c>
      <c r="L59" s="12">
        <v>471</v>
      </c>
      <c r="M59" s="155">
        <f>SUM(I59:L59)</f>
        <v>1054</v>
      </c>
      <c r="N59" s="156">
        <f>N56*(17-N57)</f>
        <v>2560.2000000000003</v>
      </c>
      <c r="O59" s="162">
        <f>O56*(17-O57)</f>
        <v>2560.2000000000003</v>
      </c>
    </row>
    <row r="60" spans="1:15" ht="19.5">
      <c r="A60" s="149" t="s">
        <v>214</v>
      </c>
      <c r="B60" s="17">
        <v>518</v>
      </c>
      <c r="C60" s="16">
        <v>330</v>
      </c>
      <c r="D60" s="16">
        <v>437</v>
      </c>
      <c r="E60" s="16">
        <v>274</v>
      </c>
      <c r="F60" s="16">
        <v>72</v>
      </c>
      <c r="G60" s="16">
        <v>0</v>
      </c>
      <c r="H60" s="155">
        <f>SUM(B60:F60)</f>
        <v>1631</v>
      </c>
      <c r="I60" s="16">
        <v>62</v>
      </c>
      <c r="J60" s="16">
        <v>256</v>
      </c>
      <c r="K60" s="16">
        <f>K56*(18-K57)</f>
        <v>336</v>
      </c>
      <c r="L60" s="16">
        <v>502</v>
      </c>
      <c r="M60" s="155">
        <f>SUM(I60:L60)</f>
        <v>1156</v>
      </c>
      <c r="N60" s="157">
        <f>N56*(18-N57)</f>
        <v>2787.2000000000003</v>
      </c>
      <c r="O60" s="163">
        <f>O56*(18-O57)</f>
        <v>2787.2000000000003</v>
      </c>
    </row>
    <row r="61" spans="1:15" ht="20.25" thickBot="1">
      <c r="A61" s="347" t="s">
        <v>215</v>
      </c>
      <c r="B61" s="21">
        <v>549</v>
      </c>
      <c r="C61" s="20">
        <v>358</v>
      </c>
      <c r="D61" s="20">
        <v>468</v>
      </c>
      <c r="E61" s="20">
        <v>299</v>
      </c>
      <c r="F61" s="20">
        <f>F56*(19-F57)</f>
        <v>82</v>
      </c>
      <c r="G61" s="20">
        <v>0</v>
      </c>
      <c r="H61" s="164">
        <f>SUM(B61:F61)</f>
        <v>1756</v>
      </c>
      <c r="I61" s="20">
        <v>72</v>
      </c>
      <c r="J61" s="20">
        <v>287</v>
      </c>
      <c r="K61" s="20">
        <v>366</v>
      </c>
      <c r="L61" s="20">
        <v>533</v>
      </c>
      <c r="M61" s="164">
        <f>SUM(I61:L61)</f>
        <v>1258</v>
      </c>
      <c r="N61" s="165">
        <f>N56*(19-N57)</f>
        <v>3014.2000000000003</v>
      </c>
      <c r="O61" s="166">
        <f>O56*(19-O57)</f>
        <v>3014.2000000000003</v>
      </c>
    </row>
    <row r="62" spans="1:15" ht="15.75" thickBot="1">
      <c r="A62" s="4"/>
      <c r="B62" s="4"/>
      <c r="C62" s="4"/>
      <c r="D62" s="4"/>
      <c r="E62" s="4"/>
      <c r="F62" s="4"/>
      <c r="G62" s="4"/>
      <c r="H62" s="4"/>
      <c r="I62" s="4"/>
      <c r="J62" s="4"/>
      <c r="K62" s="4"/>
      <c r="L62" s="4"/>
      <c r="M62" s="4"/>
      <c r="N62" s="4"/>
      <c r="O62" s="4"/>
    </row>
    <row r="63" spans="1:15" ht="24" thickBot="1">
      <c r="A63" s="473" t="s">
        <v>453</v>
      </c>
      <c r="B63" s="474"/>
      <c r="C63" s="474"/>
      <c r="D63" s="474"/>
      <c r="E63" s="474"/>
      <c r="F63" s="474"/>
      <c r="G63" s="474"/>
      <c r="H63" s="474"/>
      <c r="I63" s="474"/>
      <c r="J63" s="474"/>
      <c r="K63" s="470" t="s">
        <v>230</v>
      </c>
      <c r="L63" s="471"/>
      <c r="M63" s="471"/>
      <c r="N63" s="471"/>
      <c r="O63" s="472"/>
    </row>
    <row r="64" spans="1:15" ht="15.75">
      <c r="A64" s="465" t="s">
        <v>195</v>
      </c>
      <c r="B64" s="461" t="s">
        <v>196</v>
      </c>
      <c r="C64" s="461" t="s">
        <v>197</v>
      </c>
      <c r="D64" s="461" t="s">
        <v>198</v>
      </c>
      <c r="E64" s="461" t="s">
        <v>199</v>
      </c>
      <c r="F64" s="461" t="s">
        <v>200</v>
      </c>
      <c r="G64" s="461" t="s">
        <v>201</v>
      </c>
      <c r="H64" s="467" t="s">
        <v>202</v>
      </c>
      <c r="I64" s="461" t="s">
        <v>203</v>
      </c>
      <c r="J64" s="461" t="s">
        <v>204</v>
      </c>
      <c r="K64" s="461" t="s">
        <v>205</v>
      </c>
      <c r="L64" s="461" t="s">
        <v>206</v>
      </c>
      <c r="M64" s="467" t="s">
        <v>207</v>
      </c>
      <c r="N64" s="456" t="s">
        <v>208</v>
      </c>
      <c r="O64" s="457"/>
    </row>
    <row r="65" spans="1:15" ht="16.5" thickBot="1">
      <c r="A65" s="466"/>
      <c r="B65" s="462"/>
      <c r="C65" s="462"/>
      <c r="D65" s="462"/>
      <c r="E65" s="462"/>
      <c r="F65" s="462"/>
      <c r="G65" s="462"/>
      <c r="H65" s="462"/>
      <c r="I65" s="462"/>
      <c r="J65" s="462"/>
      <c r="K65" s="462"/>
      <c r="L65" s="462"/>
      <c r="M65" s="462"/>
      <c r="N65" s="145" t="s">
        <v>209</v>
      </c>
      <c r="O65" s="30" t="s">
        <v>210</v>
      </c>
    </row>
    <row r="66" spans="1:15" ht="15">
      <c r="A66" s="148" t="s">
        <v>211</v>
      </c>
      <c r="B66" s="146">
        <v>31</v>
      </c>
      <c r="C66" s="8">
        <v>28</v>
      </c>
      <c r="D66" s="8">
        <v>31</v>
      </c>
      <c r="E66" s="8">
        <v>25</v>
      </c>
      <c r="F66" s="8">
        <v>21</v>
      </c>
      <c r="G66" s="8">
        <v>10</v>
      </c>
      <c r="H66" s="168">
        <f>SUM(B66:F66)</f>
        <v>136</v>
      </c>
      <c r="I66" s="8">
        <v>20</v>
      </c>
      <c r="J66" s="8">
        <v>31</v>
      </c>
      <c r="K66" s="8">
        <v>30</v>
      </c>
      <c r="L66" s="8">
        <v>31</v>
      </c>
      <c r="M66" s="168">
        <f>SUM(I66:L66)</f>
        <v>112</v>
      </c>
      <c r="N66" s="167">
        <f>SUM(B66:G66,I66:L66)</f>
        <v>258</v>
      </c>
      <c r="O66" s="169">
        <f>H66+M66</f>
        <v>248</v>
      </c>
    </row>
    <row r="67" spans="1:15" ht="19.5">
      <c r="A67" s="149" t="s">
        <v>485</v>
      </c>
      <c r="B67" s="147">
        <v>2.8</v>
      </c>
      <c r="C67" s="10">
        <v>1.1000000000000001</v>
      </c>
      <c r="D67" s="10">
        <v>0.1</v>
      </c>
      <c r="E67" s="10">
        <v>6.5</v>
      </c>
      <c r="F67" s="10">
        <v>11.3</v>
      </c>
      <c r="G67" s="10">
        <v>12</v>
      </c>
      <c r="H67" s="153">
        <f>(B66*B67+C66*C67+D66*D67+E66*E67+F66*F67)/H66</f>
        <v>3.8272058823529411</v>
      </c>
      <c r="I67" s="10">
        <v>10.4</v>
      </c>
      <c r="J67" s="95">
        <v>9.6999999999999993</v>
      </c>
      <c r="K67" s="95">
        <v>4.8</v>
      </c>
      <c r="L67" s="95">
        <v>1.6</v>
      </c>
      <c r="M67" s="153">
        <f>(I66*I67+J66*J67+K66*K67+L66*L67)/M66</f>
        <v>6.2705357142857148</v>
      </c>
      <c r="N67" s="154">
        <f>(B67*B66+C67*C66+D67*D66+E67*E66+F67*F66+G67*G66+I67*I66+J67*J66+K67*K66+L67*L66)/N66</f>
        <v>5.2046511627906975</v>
      </c>
      <c r="O67" s="161">
        <f>(H67*H66+M67*M66)/O66</f>
        <v>4.9306451612903235</v>
      </c>
    </row>
    <row r="68" spans="1:15" ht="19.5">
      <c r="A68" s="149" t="s">
        <v>212</v>
      </c>
      <c r="B68" s="13">
        <v>316</v>
      </c>
      <c r="C68" s="12">
        <v>333</v>
      </c>
      <c r="D68" s="12">
        <f>D66*(13-D67)</f>
        <v>399.90000000000003</v>
      </c>
      <c r="E68" s="12">
        <v>161</v>
      </c>
      <c r="F68" s="12">
        <v>36</v>
      </c>
      <c r="G68" s="12">
        <v>10</v>
      </c>
      <c r="H68" s="155">
        <f>SUM(B68:F68)</f>
        <v>1245.9000000000001</v>
      </c>
      <c r="I68" s="12">
        <v>53</v>
      </c>
      <c r="J68" s="12">
        <v>101</v>
      </c>
      <c r="K68" s="12">
        <v>246</v>
      </c>
      <c r="L68" s="12">
        <v>353</v>
      </c>
      <c r="M68" s="155">
        <f>SUM(I68:L68)</f>
        <v>753</v>
      </c>
      <c r="N68" s="156">
        <f>N66*(13-N67)</f>
        <v>2011.2</v>
      </c>
      <c r="O68" s="162">
        <f>O66*(13-O67)</f>
        <v>2001.1999999999998</v>
      </c>
    </row>
    <row r="69" spans="1:15" ht="19.5">
      <c r="A69" s="149" t="s">
        <v>213</v>
      </c>
      <c r="B69" s="13">
        <v>440</v>
      </c>
      <c r="C69" s="12">
        <v>445</v>
      </c>
      <c r="D69" s="12">
        <f>D66*(17-D67)</f>
        <v>523.9</v>
      </c>
      <c r="E69" s="12">
        <v>261</v>
      </c>
      <c r="F69" s="12">
        <v>120</v>
      </c>
      <c r="G69" s="12">
        <v>50</v>
      </c>
      <c r="H69" s="155">
        <f>SUM(B69:F69)</f>
        <v>1789.9</v>
      </c>
      <c r="I69" s="12">
        <v>133</v>
      </c>
      <c r="J69" s="12">
        <v>225</v>
      </c>
      <c r="K69" s="12">
        <v>366</v>
      </c>
      <c r="L69" s="12">
        <v>477</v>
      </c>
      <c r="M69" s="155">
        <f>SUM(I69:L69)</f>
        <v>1201</v>
      </c>
      <c r="N69" s="156">
        <f>N66*(17-N67)</f>
        <v>3043.2000000000003</v>
      </c>
      <c r="O69" s="162">
        <f>O66*(17-O67)</f>
        <v>2993.2</v>
      </c>
    </row>
    <row r="70" spans="1:15" ht="19.5">
      <c r="A70" s="149" t="s">
        <v>214</v>
      </c>
      <c r="B70" s="17">
        <v>471</v>
      </c>
      <c r="C70" s="16">
        <v>473</v>
      </c>
      <c r="D70" s="16">
        <f>D66*(18-D67)</f>
        <v>554.9</v>
      </c>
      <c r="E70" s="16">
        <v>286</v>
      </c>
      <c r="F70" s="16">
        <v>141</v>
      </c>
      <c r="G70" s="16">
        <v>60</v>
      </c>
      <c r="H70" s="155">
        <f>SUM(B70:F70)</f>
        <v>1925.9</v>
      </c>
      <c r="I70" s="16">
        <v>153</v>
      </c>
      <c r="J70" s="16">
        <v>256</v>
      </c>
      <c r="K70" s="16">
        <v>396</v>
      </c>
      <c r="L70" s="16">
        <v>508</v>
      </c>
      <c r="M70" s="155">
        <f>SUM(I70:L70)</f>
        <v>1313</v>
      </c>
      <c r="N70" s="157">
        <f>N66*(18-N67)</f>
        <v>3301.2000000000003</v>
      </c>
      <c r="O70" s="163">
        <f>O66*(18-O67)</f>
        <v>3241.2</v>
      </c>
    </row>
    <row r="71" spans="1:15" ht="20.25" thickBot="1">
      <c r="A71" s="347" t="s">
        <v>215</v>
      </c>
      <c r="B71" s="21">
        <v>502</v>
      </c>
      <c r="C71" s="20">
        <f>C66*(19-C67)</f>
        <v>501.19999999999993</v>
      </c>
      <c r="D71" s="20">
        <f>D66*(19-D67)</f>
        <v>585.9</v>
      </c>
      <c r="E71" s="20">
        <v>311</v>
      </c>
      <c r="F71" s="20">
        <v>162</v>
      </c>
      <c r="G71" s="20">
        <v>70</v>
      </c>
      <c r="H71" s="164">
        <f>SUM(B71:F71)</f>
        <v>2062.1</v>
      </c>
      <c r="I71" s="20">
        <v>173</v>
      </c>
      <c r="J71" s="20">
        <v>287</v>
      </c>
      <c r="K71" s="20">
        <f>K66*(19-K67)</f>
        <v>426</v>
      </c>
      <c r="L71" s="20">
        <v>539</v>
      </c>
      <c r="M71" s="164">
        <f>SUM(I71:L71)</f>
        <v>1425</v>
      </c>
      <c r="N71" s="165">
        <f>N66*(19-N67)</f>
        <v>3559.2000000000003</v>
      </c>
      <c r="O71" s="166">
        <f>O66*(19-O67)</f>
        <v>3489.2</v>
      </c>
    </row>
    <row r="72" spans="1:15" ht="15.75" thickBot="1">
      <c r="A72" s="4"/>
      <c r="B72" s="4"/>
      <c r="C72" s="4"/>
      <c r="D72" s="4"/>
      <c r="E72" s="4"/>
      <c r="F72" s="4"/>
      <c r="G72" s="4"/>
      <c r="H72" s="4"/>
      <c r="I72" s="4"/>
      <c r="J72" s="4"/>
      <c r="K72" s="4"/>
      <c r="L72" s="4"/>
      <c r="M72" s="4"/>
      <c r="N72" s="4"/>
      <c r="O72" s="4"/>
    </row>
    <row r="73" spans="1:15" ht="24" thickBot="1">
      <c r="A73" s="473" t="s">
        <v>454</v>
      </c>
      <c r="B73" s="474"/>
      <c r="C73" s="474"/>
      <c r="D73" s="474"/>
      <c r="E73" s="474"/>
      <c r="F73" s="474"/>
      <c r="G73" s="474"/>
      <c r="H73" s="474"/>
      <c r="I73" s="474"/>
      <c r="J73" s="474"/>
      <c r="K73" s="470" t="s">
        <v>231</v>
      </c>
      <c r="L73" s="471"/>
      <c r="M73" s="471"/>
      <c r="N73" s="471"/>
      <c r="O73" s="472"/>
    </row>
    <row r="74" spans="1:15" ht="15.75">
      <c r="A74" s="465" t="s">
        <v>195</v>
      </c>
      <c r="B74" s="461" t="s">
        <v>196</v>
      </c>
      <c r="C74" s="461" t="s">
        <v>197</v>
      </c>
      <c r="D74" s="461" t="s">
        <v>198</v>
      </c>
      <c r="E74" s="461" t="s">
        <v>199</v>
      </c>
      <c r="F74" s="461" t="s">
        <v>200</v>
      </c>
      <c r="G74" s="461" t="s">
        <v>201</v>
      </c>
      <c r="H74" s="467" t="s">
        <v>202</v>
      </c>
      <c r="I74" s="461" t="s">
        <v>203</v>
      </c>
      <c r="J74" s="461" t="s">
        <v>204</v>
      </c>
      <c r="K74" s="461" t="s">
        <v>205</v>
      </c>
      <c r="L74" s="461" t="s">
        <v>206</v>
      </c>
      <c r="M74" s="467" t="s">
        <v>207</v>
      </c>
      <c r="N74" s="456" t="s">
        <v>208</v>
      </c>
      <c r="O74" s="457"/>
    </row>
    <row r="75" spans="1:15" ht="16.5" thickBot="1">
      <c r="A75" s="466"/>
      <c r="B75" s="462"/>
      <c r="C75" s="462"/>
      <c r="D75" s="462"/>
      <c r="E75" s="462"/>
      <c r="F75" s="462"/>
      <c r="G75" s="462"/>
      <c r="H75" s="462"/>
      <c r="I75" s="462"/>
      <c r="J75" s="462"/>
      <c r="K75" s="462"/>
      <c r="L75" s="462"/>
      <c r="M75" s="462"/>
      <c r="N75" s="145" t="s">
        <v>209</v>
      </c>
      <c r="O75" s="30" t="s">
        <v>210</v>
      </c>
    </row>
    <row r="76" spans="1:15" ht="15">
      <c r="A76" s="148" t="s">
        <v>211</v>
      </c>
      <c r="B76" s="146">
        <v>31</v>
      </c>
      <c r="C76" s="8">
        <v>28</v>
      </c>
      <c r="D76" s="8">
        <v>31</v>
      </c>
      <c r="E76" s="8">
        <v>30</v>
      </c>
      <c r="F76" s="8">
        <v>26</v>
      </c>
      <c r="G76" s="8">
        <v>0</v>
      </c>
      <c r="H76" s="168">
        <f>SUM(B76:F76)</f>
        <v>146</v>
      </c>
      <c r="I76" s="8">
        <v>9</v>
      </c>
      <c r="J76" s="8">
        <v>22</v>
      </c>
      <c r="K76" s="8">
        <v>25</v>
      </c>
      <c r="L76" s="8">
        <v>31</v>
      </c>
      <c r="M76" s="168">
        <f>SUM(I76:L76)</f>
        <v>87</v>
      </c>
      <c r="N76" s="167">
        <f>SUM(B76:G76,I76:L76)</f>
        <v>233</v>
      </c>
      <c r="O76" s="169">
        <f>H76+M76</f>
        <v>233</v>
      </c>
    </row>
    <row r="77" spans="1:15" ht="19.5">
      <c r="A77" s="149" t="s">
        <v>485</v>
      </c>
      <c r="B77" s="147">
        <v>1.2</v>
      </c>
      <c r="C77" s="10">
        <v>3.8</v>
      </c>
      <c r="D77" s="10">
        <v>6.3</v>
      </c>
      <c r="E77" s="10">
        <v>9.3000000000000007</v>
      </c>
      <c r="F77" s="10">
        <v>11</v>
      </c>
      <c r="G77" s="10">
        <v>0</v>
      </c>
      <c r="H77" s="153">
        <f>(B76*B77+C76*C77+D76*D77+E76*E77+F76*F77)/H76</f>
        <v>6.191095890410959</v>
      </c>
      <c r="I77" s="10">
        <v>14.14</v>
      </c>
      <c r="J77" s="95">
        <v>10.006451612903223</v>
      </c>
      <c r="K77" s="95">
        <v>7.3033333333333337</v>
      </c>
      <c r="L77" s="95">
        <v>1.2774193548387092</v>
      </c>
      <c r="M77" s="153">
        <f>(I76*I77+J76*J77+K76*K77+L76*L77)/M76</f>
        <v>6.5469571128414294</v>
      </c>
      <c r="N77" s="154">
        <f>(B77*B76+C77*C76+D77*D76+E77*E76+F77*F76+G77*G76+I77*I76+J77*J76+K77*K76+L77*L76)/N76</f>
        <v>6.3239711108034511</v>
      </c>
      <c r="O77" s="161">
        <f>(H77*H76+M77*M76)/O76</f>
        <v>6.323971110803452</v>
      </c>
    </row>
    <row r="78" spans="1:15" ht="19.5">
      <c r="A78" s="149" t="s">
        <v>212</v>
      </c>
      <c r="B78" s="13">
        <v>366</v>
      </c>
      <c r="C78" s="12">
        <f>C76*(13-C77)</f>
        <v>257.59999999999997</v>
      </c>
      <c r="D78" s="12">
        <f>D76*(13-D77)</f>
        <v>207.70000000000002</v>
      </c>
      <c r="E78" s="12">
        <f>E76*(13-E77)</f>
        <v>110.99999999999997</v>
      </c>
      <c r="F78" s="12">
        <f>F76*(13-F77)</f>
        <v>52</v>
      </c>
      <c r="G78" s="12">
        <f>G76*(13-G77)</f>
        <v>0</v>
      </c>
      <c r="H78" s="155">
        <f>SUM(B78:F78)</f>
        <v>994.3</v>
      </c>
      <c r="I78" s="12">
        <f>I76*(13-I77)</f>
        <v>-10.260000000000005</v>
      </c>
      <c r="J78" s="12">
        <f>J76*(13-J77)</f>
        <v>65.858064516129076</v>
      </c>
      <c r="K78" s="12">
        <f>K76*(13-K77)</f>
        <v>142.41666666666666</v>
      </c>
      <c r="L78" s="12">
        <f>L76*(13-L77)</f>
        <v>363.4</v>
      </c>
      <c r="M78" s="155">
        <f>SUM(I78:L78)</f>
        <v>561.41473118279578</v>
      </c>
      <c r="N78" s="156">
        <f>N76*(13-N77)</f>
        <v>1555.5147311827959</v>
      </c>
      <c r="O78" s="162">
        <f>O76*(13-O77)</f>
        <v>1555.5147311827957</v>
      </c>
    </row>
    <row r="79" spans="1:15" ht="19.5">
      <c r="A79" s="149" t="s">
        <v>213</v>
      </c>
      <c r="B79" s="13">
        <v>490</v>
      </c>
      <c r="C79" s="12">
        <f>C76*(17-C77)</f>
        <v>369.59999999999997</v>
      </c>
      <c r="D79" s="12">
        <f>D76*(17-D77)</f>
        <v>331.7</v>
      </c>
      <c r="E79" s="12">
        <f>E76*(17-E77)</f>
        <v>230.99999999999997</v>
      </c>
      <c r="F79" s="12">
        <f>F76*(17-F77)</f>
        <v>156</v>
      </c>
      <c r="G79" s="12">
        <f>G76*(17-G77)</f>
        <v>0</v>
      </c>
      <c r="H79" s="155">
        <f>SUM(B79:F79)</f>
        <v>1578.3</v>
      </c>
      <c r="I79" s="12">
        <f>I76*(17-I77)</f>
        <v>25.739999999999995</v>
      </c>
      <c r="J79" s="12">
        <f>J76*(17-J77)</f>
        <v>153.85806451612908</v>
      </c>
      <c r="K79" s="12">
        <f>K76*(17-K77)</f>
        <v>242.41666666666663</v>
      </c>
      <c r="L79" s="12">
        <f>L76*(17-L77)</f>
        <v>487.4</v>
      </c>
      <c r="M79" s="155">
        <f>SUM(I79:L79)</f>
        <v>909.41473118279566</v>
      </c>
      <c r="N79" s="156">
        <f>N76*(17-N77)</f>
        <v>2487.5147311827959</v>
      </c>
      <c r="O79" s="162">
        <f>O76*(17-O77)</f>
        <v>2487.5147311827959</v>
      </c>
    </row>
    <row r="80" spans="1:15" ht="19.5">
      <c r="A80" s="149" t="s">
        <v>214</v>
      </c>
      <c r="B80" s="17">
        <v>521</v>
      </c>
      <c r="C80" s="16">
        <f>C76*(18-C77)</f>
        <v>397.59999999999997</v>
      </c>
      <c r="D80" s="16">
        <f>D76*(18-D77)</f>
        <v>362.7</v>
      </c>
      <c r="E80" s="16">
        <f>E76*(18-E77)</f>
        <v>261</v>
      </c>
      <c r="F80" s="16">
        <f>F76*(18-F77)</f>
        <v>182</v>
      </c>
      <c r="G80" s="16">
        <f>G76*(18-G77)</f>
        <v>0</v>
      </c>
      <c r="H80" s="155">
        <f>SUM(B80:F80)</f>
        <v>1724.3</v>
      </c>
      <c r="I80" s="16">
        <f>I76*(18-I77)</f>
        <v>34.739999999999995</v>
      </c>
      <c r="J80" s="16">
        <f>J76*(18-J77)</f>
        <v>175.85806451612908</v>
      </c>
      <c r="K80" s="16">
        <f>K76*(18-K77)</f>
        <v>267.41666666666663</v>
      </c>
      <c r="L80" s="16">
        <f>L76*(18-L77)</f>
        <v>518.4</v>
      </c>
      <c r="M80" s="155">
        <f>SUM(I80:L80)</f>
        <v>996.41473118279566</v>
      </c>
      <c r="N80" s="157">
        <f>N76*(18-N77)</f>
        <v>2720.5147311827959</v>
      </c>
      <c r="O80" s="163">
        <f>O76*(18-O77)</f>
        <v>2720.5147311827959</v>
      </c>
    </row>
    <row r="81" spans="1:15" ht="20.25" thickBot="1">
      <c r="A81" s="347" t="s">
        <v>215</v>
      </c>
      <c r="B81" s="21">
        <v>552</v>
      </c>
      <c r="C81" s="20">
        <f>C76*(19-C77)</f>
        <v>425.59999999999997</v>
      </c>
      <c r="D81" s="20">
        <f>D76*(19-D77)</f>
        <v>393.7</v>
      </c>
      <c r="E81" s="20">
        <f>E76*(19-E77)</f>
        <v>291</v>
      </c>
      <c r="F81" s="20">
        <f>F76*(19-F77)</f>
        <v>208</v>
      </c>
      <c r="G81" s="20">
        <f>G76*(19-G77)</f>
        <v>0</v>
      </c>
      <c r="H81" s="164">
        <f>SUM(B81:F81)</f>
        <v>1870.3</v>
      </c>
      <c r="I81" s="20">
        <f>I76*(19-I77)</f>
        <v>43.739999999999995</v>
      </c>
      <c r="J81" s="20">
        <f>J76*(19-J77)</f>
        <v>197.85806451612908</v>
      </c>
      <c r="K81" s="20">
        <f>K76*(19-K77)</f>
        <v>292.41666666666663</v>
      </c>
      <c r="L81" s="20">
        <f>L76*(19-L77)</f>
        <v>549.4</v>
      </c>
      <c r="M81" s="164">
        <f>SUM(I81:L81)</f>
        <v>1083.4147311827955</v>
      </c>
      <c r="N81" s="165">
        <f>N76*(19-N77)</f>
        <v>2953.5147311827959</v>
      </c>
      <c r="O81" s="166">
        <f>O76*(19-O77)</f>
        <v>2953.5147311827959</v>
      </c>
    </row>
    <row r="82" spans="1:15" ht="15.75" thickBot="1">
      <c r="A82" s="24"/>
      <c r="B82" s="25"/>
      <c r="C82" s="25"/>
      <c r="D82" s="25"/>
      <c r="E82" s="25"/>
      <c r="F82" s="25"/>
      <c r="G82" s="25"/>
      <c r="H82" s="26"/>
      <c r="I82" s="25"/>
      <c r="J82" s="25"/>
      <c r="K82" s="25"/>
      <c r="L82" s="25"/>
      <c r="M82" s="26"/>
      <c r="N82" s="27"/>
      <c r="O82" s="27"/>
    </row>
    <row r="83" spans="1:15" ht="24" thickBot="1">
      <c r="A83" s="473" t="s">
        <v>453</v>
      </c>
      <c r="B83" s="474"/>
      <c r="C83" s="474"/>
      <c r="D83" s="474"/>
      <c r="E83" s="474"/>
      <c r="F83" s="474"/>
      <c r="G83" s="474"/>
      <c r="H83" s="474"/>
      <c r="I83" s="474"/>
      <c r="J83" s="474"/>
      <c r="K83" s="470" t="s">
        <v>145</v>
      </c>
      <c r="L83" s="471"/>
      <c r="M83" s="471"/>
      <c r="N83" s="471"/>
      <c r="O83" s="472"/>
    </row>
    <row r="84" spans="1:15" ht="15.75">
      <c r="A84" s="465" t="s">
        <v>195</v>
      </c>
      <c r="B84" s="461" t="s">
        <v>196</v>
      </c>
      <c r="C84" s="461" t="s">
        <v>197</v>
      </c>
      <c r="D84" s="461" t="s">
        <v>198</v>
      </c>
      <c r="E84" s="461" t="s">
        <v>199</v>
      </c>
      <c r="F84" s="461" t="s">
        <v>200</v>
      </c>
      <c r="G84" s="461" t="s">
        <v>201</v>
      </c>
      <c r="H84" s="467" t="s">
        <v>202</v>
      </c>
      <c r="I84" s="461" t="s">
        <v>203</v>
      </c>
      <c r="J84" s="461" t="s">
        <v>204</v>
      </c>
      <c r="K84" s="461" t="s">
        <v>205</v>
      </c>
      <c r="L84" s="461" t="s">
        <v>206</v>
      </c>
      <c r="M84" s="467" t="s">
        <v>207</v>
      </c>
      <c r="N84" s="456" t="s">
        <v>208</v>
      </c>
      <c r="O84" s="457"/>
    </row>
    <row r="85" spans="1:15" ht="16.5" thickBot="1">
      <c r="A85" s="466"/>
      <c r="B85" s="462"/>
      <c r="C85" s="462"/>
      <c r="D85" s="462"/>
      <c r="E85" s="462"/>
      <c r="F85" s="462"/>
      <c r="G85" s="462"/>
      <c r="H85" s="462"/>
      <c r="I85" s="462"/>
      <c r="J85" s="462"/>
      <c r="K85" s="462"/>
      <c r="L85" s="462"/>
      <c r="M85" s="462"/>
      <c r="N85" s="145" t="s">
        <v>209</v>
      </c>
      <c r="O85" s="30" t="s">
        <v>210</v>
      </c>
    </row>
    <row r="86" spans="1:15" ht="15">
      <c r="A86" s="148" t="s">
        <v>211</v>
      </c>
      <c r="B86" s="146">
        <v>31</v>
      </c>
      <c r="C86" s="8">
        <v>31</v>
      </c>
      <c r="D86" s="8">
        <v>31</v>
      </c>
      <c r="E86" s="8">
        <v>28</v>
      </c>
      <c r="F86" s="8">
        <v>16</v>
      </c>
      <c r="G86" s="8">
        <v>6</v>
      </c>
      <c r="H86" s="168">
        <f>SUM(B86:F86)</f>
        <v>137</v>
      </c>
      <c r="I86" s="8"/>
      <c r="J86" s="8"/>
      <c r="K86" s="8"/>
      <c r="L86" s="8"/>
      <c r="M86" s="168">
        <f>SUM(I86:L86)</f>
        <v>0</v>
      </c>
      <c r="N86" s="167">
        <f>SUM(B86:G86,I86:L86)</f>
        <v>143</v>
      </c>
      <c r="O86" s="169">
        <f>H86+M86</f>
        <v>137</v>
      </c>
    </row>
    <row r="87" spans="1:15" ht="19.5">
      <c r="A87" s="149" t="s">
        <v>485</v>
      </c>
      <c r="B87" s="147">
        <v>0.66129032258064502</v>
      </c>
      <c r="C87" s="10">
        <v>4.2857142857142816E-2</v>
      </c>
      <c r="D87" s="10">
        <v>3.7516129032258068</v>
      </c>
      <c r="E87" s="10">
        <v>7.5833333333333321</v>
      </c>
      <c r="F87" s="10">
        <v>12.406451612903222</v>
      </c>
      <c r="G87" s="10">
        <v>16.606666666666669</v>
      </c>
      <c r="H87" s="153">
        <f>(B86*B87+C86*C87+D86*D87+E86*E87+F86*F87)/H86</f>
        <v>4.007044748674133</v>
      </c>
      <c r="I87" s="10"/>
      <c r="J87" s="95"/>
      <c r="K87" s="95"/>
      <c r="L87" s="95"/>
      <c r="M87" s="153" t="e">
        <f>(I86*I87+J86*J87+K86*K87+L86*L87)/M86</f>
        <v>#DIV/0!</v>
      </c>
      <c r="N87" s="154">
        <f>(B87*B86+C87*C86+D87*D86+E87*E86+F87*F86+G87*G86+I87*I86+J87*J86+K87*K86+L87*L86)/N86</f>
        <v>4.5357002137647289</v>
      </c>
      <c r="O87" s="161" t="e">
        <f>(H87*H86+M87*M86)/O86</f>
        <v>#DIV/0!</v>
      </c>
    </row>
    <row r="88" spans="1:15" ht="19.5">
      <c r="A88" s="149" t="s">
        <v>212</v>
      </c>
      <c r="B88" s="13">
        <f t="shared" ref="B88:G88" si="4">B86*(13-B87)</f>
        <v>382.50000000000006</v>
      </c>
      <c r="C88" s="12">
        <f t="shared" si="4"/>
        <v>401.67142857142858</v>
      </c>
      <c r="D88" s="12">
        <f t="shared" si="4"/>
        <v>286.7</v>
      </c>
      <c r="E88" s="12">
        <f t="shared" si="4"/>
        <v>151.66666666666669</v>
      </c>
      <c r="F88" s="12">
        <f t="shared" si="4"/>
        <v>9.4967741935484469</v>
      </c>
      <c r="G88" s="12">
        <f t="shared" si="4"/>
        <v>-21.640000000000015</v>
      </c>
      <c r="H88" s="155">
        <f>SUM(B88:F88)</f>
        <v>1232.0348694316438</v>
      </c>
      <c r="I88" s="12">
        <f>I86*(13-I87)</f>
        <v>0</v>
      </c>
      <c r="J88" s="12">
        <f>J86*(13-J87)</f>
        <v>0</v>
      </c>
      <c r="K88" s="12">
        <f>K86*(13-K87)</f>
        <v>0</v>
      </c>
      <c r="L88" s="12">
        <f>L86*(13-L87)</f>
        <v>0</v>
      </c>
      <c r="M88" s="155">
        <f>SUM(I88:L88)</f>
        <v>0</v>
      </c>
      <c r="N88" s="156">
        <f>N86*(13-N87)</f>
        <v>1210.3948694316439</v>
      </c>
      <c r="O88" s="162" t="e">
        <f>O86*(13-O87)</f>
        <v>#DIV/0!</v>
      </c>
    </row>
    <row r="89" spans="1:15" ht="19.5">
      <c r="A89" s="149" t="s">
        <v>213</v>
      </c>
      <c r="B89" s="13">
        <f t="shared" ref="B89:G89" si="5">B86*(17-B87)</f>
        <v>506.50000000000006</v>
      </c>
      <c r="C89" s="12">
        <f t="shared" si="5"/>
        <v>525.67142857142858</v>
      </c>
      <c r="D89" s="12">
        <f t="shared" si="5"/>
        <v>410.7</v>
      </c>
      <c r="E89" s="12">
        <f t="shared" si="5"/>
        <v>263.66666666666669</v>
      </c>
      <c r="F89" s="12">
        <f t="shared" si="5"/>
        <v>73.496774193548447</v>
      </c>
      <c r="G89" s="12">
        <f t="shared" si="5"/>
        <v>2.3599999999999852</v>
      </c>
      <c r="H89" s="155">
        <f>SUM(B89:F89)</f>
        <v>1780.0348694316438</v>
      </c>
      <c r="I89" s="12">
        <f>I86*(17-I87)</f>
        <v>0</v>
      </c>
      <c r="J89" s="12">
        <f>J86*(17-J87)</f>
        <v>0</v>
      </c>
      <c r="K89" s="12">
        <f>K86*(17-K87)</f>
        <v>0</v>
      </c>
      <c r="L89" s="12">
        <f>L86*(17-L87)</f>
        <v>0</v>
      </c>
      <c r="M89" s="155">
        <f>SUM(I89:L89)</f>
        <v>0</v>
      </c>
      <c r="N89" s="156">
        <f>N86*(17-N87)</f>
        <v>1782.3948694316439</v>
      </c>
      <c r="O89" s="162" t="e">
        <f>O86*(17-O87)</f>
        <v>#DIV/0!</v>
      </c>
    </row>
    <row r="90" spans="1:15" ht="19.5">
      <c r="A90" s="149" t="s">
        <v>214</v>
      </c>
      <c r="B90" s="17">
        <f t="shared" ref="B90:G90" si="6">B86*(18-B87)</f>
        <v>537.5</v>
      </c>
      <c r="C90" s="16">
        <f t="shared" si="6"/>
        <v>556.67142857142858</v>
      </c>
      <c r="D90" s="16">
        <f t="shared" si="6"/>
        <v>441.7</v>
      </c>
      <c r="E90" s="16">
        <f t="shared" si="6"/>
        <v>291.66666666666669</v>
      </c>
      <c r="F90" s="16">
        <f t="shared" si="6"/>
        <v>89.496774193548447</v>
      </c>
      <c r="G90" s="16">
        <f t="shared" si="6"/>
        <v>8.3599999999999852</v>
      </c>
      <c r="H90" s="155">
        <f>SUM(B90:F90)</f>
        <v>1917.0348694316438</v>
      </c>
      <c r="I90" s="16">
        <f>I86*(18-I87)</f>
        <v>0</v>
      </c>
      <c r="J90" s="16">
        <f>J86*(18-J87)</f>
        <v>0</v>
      </c>
      <c r="K90" s="16">
        <f>K86*(18-K87)</f>
        <v>0</v>
      </c>
      <c r="L90" s="16">
        <f>L86*(18-L87)</f>
        <v>0</v>
      </c>
      <c r="M90" s="155">
        <f>SUM(I90:L90)</f>
        <v>0</v>
      </c>
      <c r="N90" s="157">
        <f>N86*(18-N87)</f>
        <v>1925.3948694316439</v>
      </c>
      <c r="O90" s="163" t="e">
        <f>O86*(18-O87)</f>
        <v>#DIV/0!</v>
      </c>
    </row>
    <row r="91" spans="1:15" ht="20.25" thickBot="1">
      <c r="A91" s="347" t="s">
        <v>215</v>
      </c>
      <c r="B91" s="21">
        <f t="shared" ref="B91:G91" si="7">B86*(19-B87)</f>
        <v>568.5</v>
      </c>
      <c r="C91" s="20">
        <f t="shared" si="7"/>
        <v>587.67142857142858</v>
      </c>
      <c r="D91" s="20">
        <f t="shared" si="7"/>
        <v>472.7</v>
      </c>
      <c r="E91" s="20">
        <f t="shared" si="7"/>
        <v>319.66666666666669</v>
      </c>
      <c r="F91" s="20">
        <f t="shared" si="7"/>
        <v>105.49677419354845</v>
      </c>
      <c r="G91" s="20">
        <f t="shared" si="7"/>
        <v>14.359999999999985</v>
      </c>
      <c r="H91" s="164">
        <f>SUM(B91:F91)</f>
        <v>2054.034869431644</v>
      </c>
      <c r="I91" s="20">
        <f>I86*(19-I87)</f>
        <v>0</v>
      </c>
      <c r="J91" s="20">
        <f>J86*(19-J87)</f>
        <v>0</v>
      </c>
      <c r="K91" s="20">
        <f>K86*(19-K87)</f>
        <v>0</v>
      </c>
      <c r="L91" s="20">
        <f>L86*(19-L87)</f>
        <v>0</v>
      </c>
      <c r="M91" s="164">
        <f>SUM(I91:L91)</f>
        <v>0</v>
      </c>
      <c r="N91" s="165">
        <f>N86*(19-N87)</f>
        <v>2068.3948694316437</v>
      </c>
      <c r="O91" s="166" t="e">
        <f>O86*(19-O87)</f>
        <v>#DIV/0!</v>
      </c>
    </row>
    <row r="92" spans="1:15" ht="15.75" thickBot="1">
      <c r="A92" s="4"/>
      <c r="B92" s="4"/>
      <c r="C92" s="4"/>
      <c r="D92" s="4"/>
      <c r="E92" s="4"/>
      <c r="F92" s="4"/>
      <c r="G92" s="4"/>
      <c r="H92" s="4"/>
      <c r="I92" s="4"/>
      <c r="J92" s="4"/>
      <c r="K92" s="4"/>
      <c r="L92" s="4"/>
      <c r="M92" s="4"/>
      <c r="N92" s="4"/>
      <c r="O92" s="4"/>
    </row>
    <row r="93" spans="1:15" ht="24" thickBot="1">
      <c r="A93" s="473" t="s">
        <v>451</v>
      </c>
      <c r="B93" s="474"/>
      <c r="C93" s="474"/>
      <c r="D93" s="474"/>
      <c r="E93" s="474"/>
      <c r="F93" s="474"/>
      <c r="G93" s="474"/>
      <c r="H93" s="474"/>
      <c r="I93" s="474"/>
      <c r="J93" s="474"/>
      <c r="K93" s="468" t="s">
        <v>233</v>
      </c>
      <c r="L93" s="468"/>
      <c r="M93" s="468"/>
      <c r="N93" s="468"/>
      <c r="O93" s="469"/>
    </row>
    <row r="94" spans="1:15" ht="15.75">
      <c r="A94" s="465" t="s">
        <v>195</v>
      </c>
      <c r="B94" s="461" t="s">
        <v>196</v>
      </c>
      <c r="C94" s="461" t="s">
        <v>197</v>
      </c>
      <c r="D94" s="461" t="s">
        <v>198</v>
      </c>
      <c r="E94" s="461" t="s">
        <v>199</v>
      </c>
      <c r="F94" s="461" t="s">
        <v>200</v>
      </c>
      <c r="G94" s="461" t="s">
        <v>201</v>
      </c>
      <c r="H94" s="467" t="s">
        <v>202</v>
      </c>
      <c r="I94" s="461" t="s">
        <v>203</v>
      </c>
      <c r="J94" s="461" t="s">
        <v>204</v>
      </c>
      <c r="K94" s="461" t="s">
        <v>205</v>
      </c>
      <c r="L94" s="461" t="s">
        <v>206</v>
      </c>
      <c r="M94" s="467" t="s">
        <v>207</v>
      </c>
      <c r="N94" s="456" t="s">
        <v>208</v>
      </c>
      <c r="O94" s="457"/>
    </row>
    <row r="95" spans="1:15" ht="30.75" thickBot="1">
      <c r="A95" s="466"/>
      <c r="B95" s="462"/>
      <c r="C95" s="462"/>
      <c r="D95" s="462"/>
      <c r="E95" s="462"/>
      <c r="F95" s="462"/>
      <c r="G95" s="462"/>
      <c r="H95" s="462"/>
      <c r="I95" s="462"/>
      <c r="J95" s="462"/>
      <c r="K95" s="462"/>
      <c r="L95" s="462"/>
      <c r="M95" s="462"/>
      <c r="N95" s="145" t="s">
        <v>234</v>
      </c>
      <c r="O95" s="30" t="s">
        <v>235</v>
      </c>
    </row>
    <row r="96" spans="1:15" ht="15">
      <c r="A96" s="148" t="s">
        <v>211</v>
      </c>
      <c r="B96" s="146">
        <v>31</v>
      </c>
      <c r="C96" s="8">
        <v>28</v>
      </c>
      <c r="D96" s="8">
        <v>31</v>
      </c>
      <c r="E96" s="8">
        <v>30</v>
      </c>
      <c r="F96" s="8">
        <v>15</v>
      </c>
      <c r="G96" s="8">
        <v>0</v>
      </c>
      <c r="H96" s="168">
        <f>SUM(B96:G96)</f>
        <v>135</v>
      </c>
      <c r="I96" s="8">
        <v>10</v>
      </c>
      <c r="J96" s="8">
        <v>31</v>
      </c>
      <c r="K96" s="8">
        <v>30</v>
      </c>
      <c r="L96" s="8">
        <v>31</v>
      </c>
      <c r="M96" s="168">
        <f>SUM(I96:L96)</f>
        <v>102</v>
      </c>
      <c r="N96" s="167">
        <f>SUM(B96:G96,I96:L96)</f>
        <v>237</v>
      </c>
      <c r="O96" s="169">
        <f>H96+M96</f>
        <v>237</v>
      </c>
    </row>
    <row r="97" spans="1:15" ht="19.5">
      <c r="A97" s="149" t="s">
        <v>485</v>
      </c>
      <c r="B97" s="147">
        <v>-2.9</v>
      </c>
      <c r="C97" s="10">
        <v>-1.9</v>
      </c>
      <c r="D97" s="10">
        <v>2.1</v>
      </c>
      <c r="E97" s="10">
        <v>7.7</v>
      </c>
      <c r="F97" s="10">
        <v>11.8</v>
      </c>
      <c r="G97" s="10">
        <v>0</v>
      </c>
      <c r="H97" s="153">
        <f>(B96*B97+C96*C97+D96*D97+E96*E97+F96*F97)/H96</f>
        <v>2.4444444444444446</v>
      </c>
      <c r="I97" s="10">
        <v>11.8</v>
      </c>
      <c r="J97" s="95">
        <v>8.3000000000000007</v>
      </c>
      <c r="K97" s="95">
        <v>3.8</v>
      </c>
      <c r="L97" s="95">
        <v>-0.3</v>
      </c>
      <c r="M97" s="153">
        <f>(I96*I97+J96*J97+K96*K97+L96*L97)/M96</f>
        <v>4.7058823529411766</v>
      </c>
      <c r="N97" s="154">
        <f>(B97*B96+C97*C96+D97*D96+E97*E96+F97*F96+G97*G96+I97*I96+J97*J96+K97*K96+L97*L96)/N96</f>
        <v>3.4177215189873418</v>
      </c>
      <c r="O97" s="161">
        <f>(H97*H96+M97*M96)/O96</f>
        <v>3.4177215189873418</v>
      </c>
    </row>
    <row r="98" spans="1:15" ht="19.5">
      <c r="A98" s="149" t="s">
        <v>212</v>
      </c>
      <c r="B98" s="13">
        <f t="shared" ref="B98:G98" si="8">B96*(13-B97)</f>
        <v>492.90000000000003</v>
      </c>
      <c r="C98" s="12">
        <f t="shared" si="8"/>
        <v>417.2</v>
      </c>
      <c r="D98" s="12">
        <f t="shared" si="8"/>
        <v>337.90000000000003</v>
      </c>
      <c r="E98" s="12">
        <f t="shared" si="8"/>
        <v>159</v>
      </c>
      <c r="F98" s="12">
        <f t="shared" si="8"/>
        <v>17.999999999999989</v>
      </c>
      <c r="G98" s="12">
        <f t="shared" si="8"/>
        <v>0</v>
      </c>
      <c r="H98" s="155">
        <f>SUM(B98:F98)</f>
        <v>1425</v>
      </c>
      <c r="I98" s="12">
        <f>I96*(13-I97)</f>
        <v>11.999999999999993</v>
      </c>
      <c r="J98" s="12">
        <f>J96*(13-J97)</f>
        <v>145.69999999999999</v>
      </c>
      <c r="K98" s="12">
        <f>K96*(13-K97)</f>
        <v>276</v>
      </c>
      <c r="L98" s="12">
        <f>L96*(13-L97)</f>
        <v>412.3</v>
      </c>
      <c r="M98" s="155">
        <f>SUM(I98:L98)</f>
        <v>846</v>
      </c>
      <c r="N98" s="156">
        <f>N96*(13-N97)</f>
        <v>2271</v>
      </c>
      <c r="O98" s="162">
        <f>O96*(13-O97)</f>
        <v>2271</v>
      </c>
    </row>
    <row r="99" spans="1:15" ht="19.5">
      <c r="A99" s="149" t="s">
        <v>213</v>
      </c>
      <c r="B99" s="13">
        <f t="shared" ref="B99:G99" si="9">B96*(17-B97)</f>
        <v>616.9</v>
      </c>
      <c r="C99" s="12">
        <f t="shared" si="9"/>
        <v>529.19999999999993</v>
      </c>
      <c r="D99" s="12">
        <f t="shared" si="9"/>
        <v>461.90000000000003</v>
      </c>
      <c r="E99" s="12">
        <f t="shared" si="9"/>
        <v>279</v>
      </c>
      <c r="F99" s="12">
        <f t="shared" si="9"/>
        <v>77.999999999999986</v>
      </c>
      <c r="G99" s="12">
        <f t="shared" si="9"/>
        <v>0</v>
      </c>
      <c r="H99" s="155">
        <f>SUM(B99:F99)</f>
        <v>1965</v>
      </c>
      <c r="I99" s="12">
        <f>I96*(17-I97)</f>
        <v>51.999999999999993</v>
      </c>
      <c r="J99" s="12">
        <f>J96*(17-J97)</f>
        <v>269.7</v>
      </c>
      <c r="K99" s="12">
        <f>K96*(17-K97)</f>
        <v>396</v>
      </c>
      <c r="L99" s="12">
        <f>L96*(17-L97)</f>
        <v>536.30000000000007</v>
      </c>
      <c r="M99" s="155">
        <f>SUM(I99:L99)</f>
        <v>1254</v>
      </c>
      <c r="N99" s="156">
        <f>N96*(17-N97)</f>
        <v>3219</v>
      </c>
      <c r="O99" s="162">
        <f>O96*(17-O97)</f>
        <v>3219</v>
      </c>
    </row>
    <row r="100" spans="1:15" ht="19.5">
      <c r="A100" s="149" t="s">
        <v>214</v>
      </c>
      <c r="B100" s="17">
        <f t="shared" ref="B100:G100" si="10">B96*(18-B97)</f>
        <v>647.9</v>
      </c>
      <c r="C100" s="16">
        <f t="shared" si="10"/>
        <v>557.19999999999993</v>
      </c>
      <c r="D100" s="16">
        <f t="shared" si="10"/>
        <v>492.90000000000003</v>
      </c>
      <c r="E100" s="16">
        <f t="shared" si="10"/>
        <v>309</v>
      </c>
      <c r="F100" s="16">
        <f t="shared" si="10"/>
        <v>92.999999999999986</v>
      </c>
      <c r="G100" s="16">
        <f t="shared" si="10"/>
        <v>0</v>
      </c>
      <c r="H100" s="155">
        <f>SUM(B100:F100)</f>
        <v>2100</v>
      </c>
      <c r="I100" s="16">
        <f>I96*(18-I97)</f>
        <v>61.999999999999993</v>
      </c>
      <c r="J100" s="16">
        <f>J96*(18-J97)</f>
        <v>300.7</v>
      </c>
      <c r="K100" s="16">
        <f>K96*(18-K97)</f>
        <v>426</v>
      </c>
      <c r="L100" s="16">
        <f>L96*(18-L97)</f>
        <v>567.30000000000007</v>
      </c>
      <c r="M100" s="155">
        <f>SUM(I100:L100)</f>
        <v>1356</v>
      </c>
      <c r="N100" s="157">
        <f>N96*(18-N97)</f>
        <v>3456</v>
      </c>
      <c r="O100" s="163">
        <f>O96*(18-O97)</f>
        <v>3456</v>
      </c>
    </row>
    <row r="101" spans="1:15" ht="20.25" thickBot="1">
      <c r="A101" s="347" t="s">
        <v>215</v>
      </c>
      <c r="B101" s="21">
        <f t="shared" ref="B101:G101" si="11">B96*(19-B97)</f>
        <v>678.9</v>
      </c>
      <c r="C101" s="20">
        <f t="shared" si="11"/>
        <v>585.19999999999993</v>
      </c>
      <c r="D101" s="20">
        <f t="shared" si="11"/>
        <v>523.9</v>
      </c>
      <c r="E101" s="20">
        <f t="shared" si="11"/>
        <v>339</v>
      </c>
      <c r="F101" s="20">
        <f t="shared" si="11"/>
        <v>107.99999999999999</v>
      </c>
      <c r="G101" s="20">
        <f t="shared" si="11"/>
        <v>0</v>
      </c>
      <c r="H101" s="164">
        <f>SUM(B101:F101)</f>
        <v>2235</v>
      </c>
      <c r="I101" s="20">
        <f>I96*(19-I97)</f>
        <v>72</v>
      </c>
      <c r="J101" s="20">
        <f>J96*(19-J97)</f>
        <v>331.7</v>
      </c>
      <c r="K101" s="20">
        <f>K96*(19-K97)</f>
        <v>456</v>
      </c>
      <c r="L101" s="20">
        <f>L96*(19-L97)</f>
        <v>598.30000000000007</v>
      </c>
      <c r="M101" s="164">
        <f>SUM(I101:L101)</f>
        <v>1458</v>
      </c>
      <c r="N101" s="165">
        <f>N96*(19-N97)</f>
        <v>3693</v>
      </c>
      <c r="O101" s="166">
        <f>O96*(19-O97)</f>
        <v>3693</v>
      </c>
    </row>
    <row r="102" spans="1:15" ht="15.75" thickBot="1">
      <c r="A102" s="4"/>
      <c r="B102" s="4"/>
      <c r="C102" s="4"/>
      <c r="D102" s="4"/>
      <c r="E102" s="4"/>
      <c r="F102" s="4"/>
      <c r="G102" s="4"/>
      <c r="H102" s="4"/>
      <c r="I102" s="28"/>
      <c r="J102" s="4"/>
      <c r="K102" s="4"/>
      <c r="L102" s="4"/>
      <c r="M102" s="4"/>
      <c r="N102" s="4"/>
      <c r="O102" s="4"/>
    </row>
    <row r="103" spans="1:15" ht="24" thickBot="1">
      <c r="A103" s="170" t="s">
        <v>236</v>
      </c>
      <c r="B103" s="458" t="s">
        <v>237</v>
      </c>
      <c r="C103" s="458"/>
      <c r="D103" s="458"/>
      <c r="E103" s="458"/>
      <c r="F103" s="458"/>
      <c r="G103" s="458"/>
      <c r="H103" s="458"/>
      <c r="I103" s="458"/>
      <c r="J103" s="458"/>
      <c r="K103" s="458"/>
      <c r="L103" s="459"/>
      <c r="M103" s="459"/>
      <c r="N103" s="459"/>
      <c r="O103" s="460"/>
    </row>
    <row r="104" spans="1:15" ht="15.75">
      <c r="A104" s="465" t="s">
        <v>195</v>
      </c>
      <c r="B104" s="461" t="s">
        <v>196</v>
      </c>
      <c r="C104" s="461" t="s">
        <v>197</v>
      </c>
      <c r="D104" s="461" t="s">
        <v>198</v>
      </c>
      <c r="E104" s="461" t="s">
        <v>199</v>
      </c>
      <c r="F104" s="461" t="s">
        <v>200</v>
      </c>
      <c r="G104" s="461" t="s">
        <v>201</v>
      </c>
      <c r="H104" s="467" t="s">
        <v>202</v>
      </c>
      <c r="I104" s="461" t="s">
        <v>203</v>
      </c>
      <c r="J104" s="461" t="s">
        <v>204</v>
      </c>
      <c r="K104" s="461" t="s">
        <v>205</v>
      </c>
      <c r="L104" s="461" t="s">
        <v>206</v>
      </c>
      <c r="M104" s="467" t="s">
        <v>207</v>
      </c>
      <c r="N104" s="456" t="s">
        <v>208</v>
      </c>
      <c r="O104" s="457"/>
    </row>
    <row r="105" spans="1:15" ht="30.75" thickBot="1">
      <c r="A105" s="466"/>
      <c r="B105" s="462"/>
      <c r="C105" s="462"/>
      <c r="D105" s="462"/>
      <c r="E105" s="462"/>
      <c r="F105" s="462"/>
      <c r="G105" s="462"/>
      <c r="H105" s="462"/>
      <c r="I105" s="462"/>
      <c r="J105" s="462"/>
      <c r="K105" s="462"/>
      <c r="L105" s="462"/>
      <c r="M105" s="462"/>
      <c r="N105" s="145" t="s">
        <v>234</v>
      </c>
      <c r="O105" s="30" t="s">
        <v>235</v>
      </c>
    </row>
    <row r="106" spans="1:15" ht="15">
      <c r="A106" s="174">
        <v>2007</v>
      </c>
      <c r="B106" s="173">
        <f>B11/B$101</f>
        <v>0.73059360730593614</v>
      </c>
      <c r="C106" s="172">
        <f t="shared" ref="C106:O106" si="12">C11/C$101</f>
        <v>0.77033492822966532</v>
      </c>
      <c r="D106" s="172">
        <f t="shared" si="12"/>
        <v>0.84023668639053251</v>
      </c>
      <c r="E106" s="172">
        <f t="shared" si="12"/>
        <v>0.89380530973451322</v>
      </c>
      <c r="F106" s="172">
        <f t="shared" si="12"/>
        <v>1.0972222222222223</v>
      </c>
      <c r="G106" s="172" t="e">
        <f t="shared" si="12"/>
        <v>#DIV/0!</v>
      </c>
      <c r="H106" s="172">
        <f t="shared" si="12"/>
        <v>0.80917225950783001</v>
      </c>
      <c r="I106" s="172">
        <f t="shared" si="12"/>
        <v>0</v>
      </c>
      <c r="J106" s="172">
        <f t="shared" si="12"/>
        <v>1.115465782333434</v>
      </c>
      <c r="K106" s="172">
        <f t="shared" si="12"/>
        <v>1.0986842105263157</v>
      </c>
      <c r="L106" s="172">
        <f t="shared" si="12"/>
        <v>1.0579976600367706</v>
      </c>
      <c r="M106" s="172">
        <f t="shared" si="12"/>
        <v>1.0315500685871055</v>
      </c>
      <c r="N106" s="172">
        <f t="shared" si="12"/>
        <v>0.89650690495532093</v>
      </c>
      <c r="O106" s="358">
        <f t="shared" si="12"/>
        <v>0.89650690495532082</v>
      </c>
    </row>
    <row r="107" spans="1:15" ht="15">
      <c r="A107" s="175">
        <f t="shared" ref="A107:A112" si="13">A106+1</f>
        <v>2008</v>
      </c>
      <c r="B107" s="34">
        <f>B21/B$101</f>
        <v>0.78362056267491531</v>
      </c>
      <c r="C107" s="33">
        <f t="shared" ref="C107:O107" si="14">C21/C$101</f>
        <v>0.83048530416951483</v>
      </c>
      <c r="D107" s="33">
        <f t="shared" si="14"/>
        <v>0.95247184577209398</v>
      </c>
      <c r="E107" s="33">
        <f t="shared" si="14"/>
        <v>0.95575221238938057</v>
      </c>
      <c r="F107" s="33">
        <f t="shared" si="14"/>
        <v>1.9351851851851853</v>
      </c>
      <c r="G107" s="33" t="e">
        <f t="shared" si="14"/>
        <v>#DIV/0!</v>
      </c>
      <c r="H107" s="33">
        <f t="shared" si="14"/>
        <v>0.91722595078299773</v>
      </c>
      <c r="I107" s="33">
        <f t="shared" si="14"/>
        <v>2.7222222222222223</v>
      </c>
      <c r="J107" s="33">
        <f t="shared" si="14"/>
        <v>0.91046126017485685</v>
      </c>
      <c r="K107" s="33">
        <f t="shared" si="14"/>
        <v>0.80482456140350878</v>
      </c>
      <c r="L107" s="33">
        <f t="shared" si="14"/>
        <v>0.90422864783553392</v>
      </c>
      <c r="M107" s="33">
        <f t="shared" si="14"/>
        <v>0.96433470507544583</v>
      </c>
      <c r="N107" s="33">
        <f t="shared" si="14"/>
        <v>0.93612239371784467</v>
      </c>
      <c r="O107" s="35">
        <f t="shared" si="14"/>
        <v>0.93612239371784467</v>
      </c>
    </row>
    <row r="108" spans="1:15" ht="15">
      <c r="A108" s="175">
        <f t="shared" si="13"/>
        <v>2009</v>
      </c>
      <c r="B108" s="34">
        <f>B31/B$101</f>
        <v>1.0163499779054352</v>
      </c>
      <c r="C108" s="33">
        <f t="shared" ref="C108:O108" si="15">C31/C$101</f>
        <v>0.94155844155844171</v>
      </c>
      <c r="D108" s="33">
        <f t="shared" si="15"/>
        <v>0.967741935483871</v>
      </c>
      <c r="E108" s="33">
        <f t="shared" si="15"/>
        <v>0.61946902654867253</v>
      </c>
      <c r="F108" s="33">
        <f t="shared" si="15"/>
        <v>1.1296296296296298</v>
      </c>
      <c r="G108" s="33" t="e">
        <f t="shared" si="15"/>
        <v>#DIV/0!</v>
      </c>
      <c r="H108" s="33">
        <f t="shared" si="15"/>
        <v>0.93064876957494402</v>
      </c>
      <c r="I108" s="33">
        <f t="shared" si="15"/>
        <v>0.5</v>
      </c>
      <c r="J108" s="33">
        <f t="shared" si="15"/>
        <v>1.0250226107928853</v>
      </c>
      <c r="K108" s="33">
        <f t="shared" si="15"/>
        <v>0.89035087719298245</v>
      </c>
      <c r="L108" s="33">
        <f t="shared" si="15"/>
        <v>0.99615577469496897</v>
      </c>
      <c r="M108" s="33">
        <f t="shared" si="15"/>
        <v>0.94513031550068582</v>
      </c>
      <c r="N108" s="33">
        <f t="shared" si="15"/>
        <v>0.94530192255618739</v>
      </c>
      <c r="O108" s="35">
        <f t="shared" si="15"/>
        <v>0.93514757649607361</v>
      </c>
    </row>
    <row r="109" spans="1:15" ht="15">
      <c r="A109" s="175">
        <f t="shared" si="13"/>
        <v>2010</v>
      </c>
      <c r="B109" s="34">
        <f>B41/B$101</f>
        <v>1.1091471498011489</v>
      </c>
      <c r="C109" s="33">
        <f t="shared" ref="C109:N109" si="16">C41/C$101</f>
        <v>0.95864661654135352</v>
      </c>
      <c r="D109" s="33">
        <f t="shared" si="16"/>
        <v>0.9734682191257874</v>
      </c>
      <c r="E109" s="33">
        <f t="shared" si="16"/>
        <v>0.89675516224188789</v>
      </c>
      <c r="F109" s="33">
        <f t="shared" si="16"/>
        <v>1.4814814814814816</v>
      </c>
      <c r="G109" s="33" t="e">
        <f t="shared" si="16"/>
        <v>#DIV/0!</v>
      </c>
      <c r="H109" s="33">
        <f t="shared" si="16"/>
        <v>1.0237136465324386</v>
      </c>
      <c r="I109" s="33">
        <f t="shared" si="16"/>
        <v>2.4416666666666664</v>
      </c>
      <c r="J109" s="33">
        <f t="shared" si="16"/>
        <v>1.1998794091046125</v>
      </c>
      <c r="K109" s="33">
        <f t="shared" si="16"/>
        <v>0.82017543859649122</v>
      </c>
      <c r="L109" s="33">
        <f t="shared" si="16"/>
        <v>1.1850242353334446</v>
      </c>
      <c r="M109" s="33">
        <f t="shared" si="16"/>
        <v>1.1363511659807957</v>
      </c>
      <c r="N109" s="33">
        <f t="shared" si="16"/>
        <v>1.0673436230706741</v>
      </c>
      <c r="O109" s="35">
        <f>O41/O$101</f>
        <v>1.0673436230706741</v>
      </c>
    </row>
    <row r="110" spans="1:15" ht="15">
      <c r="A110" s="175">
        <f t="shared" si="13"/>
        <v>2011</v>
      </c>
      <c r="B110" s="34">
        <f>B51/B$101</f>
        <v>0.9161879510973634</v>
      </c>
      <c r="C110" s="33">
        <f t="shared" ref="C110:O110" si="17">C51/C$101</f>
        <v>1.0133287764866714</v>
      </c>
      <c r="D110" s="33">
        <f t="shared" si="17"/>
        <v>0.92002290513456775</v>
      </c>
      <c r="E110" s="33">
        <f t="shared" si="17"/>
        <v>0.69321533923303835</v>
      </c>
      <c r="F110" s="33">
        <f t="shared" si="17"/>
        <v>1.2870370370370372</v>
      </c>
      <c r="G110" s="33" t="e">
        <f t="shared" si="17"/>
        <v>#DIV/0!</v>
      </c>
      <c r="H110" s="33">
        <f t="shared" si="17"/>
        <v>0.9266219239373602</v>
      </c>
      <c r="I110" s="33">
        <f t="shared" si="17"/>
        <v>0.90277777777777779</v>
      </c>
      <c r="J110" s="33">
        <f t="shared" si="17"/>
        <v>1.0611998794091047</v>
      </c>
      <c r="K110" s="33">
        <f t="shared" si="17"/>
        <v>1.0767543859649122</v>
      </c>
      <c r="L110" s="33">
        <f t="shared" si="17"/>
        <v>0.90422864783553392</v>
      </c>
      <c r="M110" s="33">
        <f t="shared" si="17"/>
        <v>0.99382716049382713</v>
      </c>
      <c r="N110" s="33">
        <f t="shared" si="17"/>
        <v>0.95318169509883566</v>
      </c>
      <c r="O110" s="35">
        <f t="shared" si="17"/>
        <v>0.95318169509883566</v>
      </c>
    </row>
    <row r="111" spans="1:15" ht="15">
      <c r="A111" s="175">
        <f t="shared" si="13"/>
        <v>2012</v>
      </c>
      <c r="B111" s="34">
        <f>B61/B$101</f>
        <v>0.80866106937693327</v>
      </c>
      <c r="C111" s="33">
        <f t="shared" ref="C111:O111" si="18">C61/C$101</f>
        <v>0.61175666438824339</v>
      </c>
      <c r="D111" s="33">
        <f t="shared" si="18"/>
        <v>0.89330024813895781</v>
      </c>
      <c r="E111" s="33">
        <f t="shared" si="18"/>
        <v>0.88200589970501475</v>
      </c>
      <c r="F111" s="33">
        <f t="shared" si="18"/>
        <v>0.75925925925925941</v>
      </c>
      <c r="G111" s="33" t="e">
        <f t="shared" si="18"/>
        <v>#DIV/0!</v>
      </c>
      <c r="H111" s="33">
        <f t="shared" si="18"/>
        <v>0.78568232662192394</v>
      </c>
      <c r="I111" s="33">
        <f t="shared" si="18"/>
        <v>1</v>
      </c>
      <c r="J111" s="33">
        <f t="shared" si="18"/>
        <v>0.86523967440458249</v>
      </c>
      <c r="K111" s="33">
        <f t="shared" si="18"/>
        <v>0.80263157894736847</v>
      </c>
      <c r="L111" s="33">
        <f t="shared" si="18"/>
        <v>0.89085742938325241</v>
      </c>
      <c r="M111" s="33">
        <f t="shared" si="18"/>
        <v>0.86282578875171467</v>
      </c>
      <c r="N111" s="33">
        <f t="shared" si="18"/>
        <v>0.8161927971838614</v>
      </c>
      <c r="O111" s="35">
        <f t="shared" si="18"/>
        <v>0.8161927971838614</v>
      </c>
    </row>
    <row r="112" spans="1:15" ht="15">
      <c r="A112" s="175">
        <f t="shared" si="13"/>
        <v>2013</v>
      </c>
      <c r="B112" s="34">
        <f>B71/B$101</f>
        <v>0.73943143320076599</v>
      </c>
      <c r="C112" s="33">
        <f t="shared" ref="C112:O112" si="19">C71/C$101</f>
        <v>0.8564593301435407</v>
      </c>
      <c r="D112" s="33">
        <f t="shared" si="19"/>
        <v>1.1183431952662721</v>
      </c>
      <c r="E112" s="33">
        <f t="shared" si="19"/>
        <v>0.91740412979351027</v>
      </c>
      <c r="F112" s="33">
        <f t="shared" si="19"/>
        <v>1.5000000000000002</v>
      </c>
      <c r="G112" s="33" t="e">
        <f t="shared" si="19"/>
        <v>#DIV/0!</v>
      </c>
      <c r="H112" s="33">
        <f t="shared" si="19"/>
        <v>0.92263982102908271</v>
      </c>
      <c r="I112" s="33">
        <f t="shared" si="19"/>
        <v>2.4027777777777777</v>
      </c>
      <c r="J112" s="33">
        <f t="shared" si="19"/>
        <v>0.86523967440458249</v>
      </c>
      <c r="K112" s="33">
        <f t="shared" si="19"/>
        <v>0.93421052631578949</v>
      </c>
      <c r="L112" s="33">
        <f t="shared" si="19"/>
        <v>0.90088584322246357</v>
      </c>
      <c r="M112" s="33">
        <f t="shared" si="19"/>
        <v>0.97736625514403297</v>
      </c>
      <c r="N112" s="33">
        <f t="shared" si="19"/>
        <v>0.96376929325751426</v>
      </c>
      <c r="O112" s="35">
        <f t="shared" si="19"/>
        <v>0.94481451394530191</v>
      </c>
    </row>
    <row r="113" spans="1:15" ht="15">
      <c r="A113" s="175">
        <f>A112+1</f>
        <v>2014</v>
      </c>
      <c r="B113" s="34">
        <f>B81/B$101</f>
        <v>0.81307998232434819</v>
      </c>
      <c r="C113" s="33">
        <f t="shared" ref="C113:O113" si="20">C81/C$101</f>
        <v>0.72727272727272729</v>
      </c>
      <c r="D113" s="33">
        <f t="shared" si="20"/>
        <v>0.75147928994082847</v>
      </c>
      <c r="E113" s="33">
        <f t="shared" si="20"/>
        <v>0.8584070796460177</v>
      </c>
      <c r="F113" s="33">
        <f t="shared" si="20"/>
        <v>1.9259259259259263</v>
      </c>
      <c r="G113" s="33" t="e">
        <f t="shared" si="20"/>
        <v>#DIV/0!</v>
      </c>
      <c r="H113" s="33">
        <f t="shared" si="20"/>
        <v>0.8368232662192393</v>
      </c>
      <c r="I113" s="33">
        <f t="shared" si="20"/>
        <v>0.60749999999999993</v>
      </c>
      <c r="J113" s="33">
        <f t="shared" si="20"/>
        <v>0.59649702899044044</v>
      </c>
      <c r="K113" s="33">
        <f t="shared" si="20"/>
        <v>0.64126461988304084</v>
      </c>
      <c r="L113" s="33">
        <f t="shared" si="20"/>
        <v>0.91826842721042945</v>
      </c>
      <c r="M113" s="33">
        <f t="shared" si="20"/>
        <v>0.74308280602386523</v>
      </c>
      <c r="N113" s="33">
        <f t="shared" si="20"/>
        <v>0.79976028464197024</v>
      </c>
      <c r="O113" s="35">
        <f t="shared" si="20"/>
        <v>0.79976028464197024</v>
      </c>
    </row>
    <row r="114" spans="1:15" ht="15.75" thickBot="1">
      <c r="A114" s="176">
        <f>A113+1</f>
        <v>2015</v>
      </c>
      <c r="B114" s="37">
        <f>B91/B$101</f>
        <v>0.83738400353513043</v>
      </c>
      <c r="C114" s="36">
        <f t="shared" ref="C114:O114" si="21">C91/C$101</f>
        <v>1.0042232203886341</v>
      </c>
      <c r="D114" s="36">
        <f t="shared" si="21"/>
        <v>0.90227142584462683</v>
      </c>
      <c r="E114" s="36">
        <f t="shared" si="21"/>
        <v>0.94296951819075714</v>
      </c>
      <c r="F114" s="36">
        <f t="shared" si="21"/>
        <v>0.97682198327359682</v>
      </c>
      <c r="G114" s="36" t="e">
        <f t="shared" si="21"/>
        <v>#DIV/0!</v>
      </c>
      <c r="H114" s="36">
        <f t="shared" si="21"/>
        <v>0.91903126149066849</v>
      </c>
      <c r="I114" s="36">
        <f t="shared" si="21"/>
        <v>0</v>
      </c>
      <c r="J114" s="36">
        <f t="shared" si="21"/>
        <v>0</v>
      </c>
      <c r="K114" s="36">
        <f t="shared" si="21"/>
        <v>0</v>
      </c>
      <c r="L114" s="36">
        <f t="shared" si="21"/>
        <v>0</v>
      </c>
      <c r="M114" s="36">
        <f t="shared" si="21"/>
        <v>0</v>
      </c>
      <c r="N114" s="36">
        <f t="shared" si="21"/>
        <v>0.560085261151271</v>
      </c>
      <c r="O114" s="38" t="e">
        <f t="shared" si="21"/>
        <v>#DIV/0!</v>
      </c>
    </row>
    <row r="115" spans="1:15" ht="13.5" thickBot="1"/>
    <row r="116" spans="1:15" ht="18.75" thickBot="1">
      <c r="A116" s="181" t="s">
        <v>236</v>
      </c>
      <c r="B116" s="478" t="s">
        <v>77</v>
      </c>
      <c r="C116" s="479"/>
      <c r="D116" s="479"/>
      <c r="E116" s="479"/>
      <c r="F116" s="479"/>
      <c r="G116" s="479"/>
      <c r="H116" s="479"/>
      <c r="I116" s="479"/>
      <c r="J116" s="479"/>
      <c r="K116" s="479"/>
      <c r="L116" s="480"/>
      <c r="M116" s="480"/>
      <c r="N116" s="480"/>
      <c r="O116" s="481"/>
    </row>
    <row r="117" spans="1:15" ht="15.75">
      <c r="A117" s="475" t="s">
        <v>195</v>
      </c>
      <c r="B117" s="456" t="s">
        <v>196</v>
      </c>
      <c r="C117" s="456" t="s">
        <v>197</v>
      </c>
      <c r="D117" s="456" t="s">
        <v>198</v>
      </c>
      <c r="E117" s="456" t="s">
        <v>199</v>
      </c>
      <c r="F117" s="456" t="s">
        <v>200</v>
      </c>
      <c r="G117" s="456" t="s">
        <v>201</v>
      </c>
      <c r="H117" s="467" t="s">
        <v>202</v>
      </c>
      <c r="I117" s="456" t="s">
        <v>203</v>
      </c>
      <c r="J117" s="456" t="s">
        <v>204</v>
      </c>
      <c r="K117" s="456" t="s">
        <v>205</v>
      </c>
      <c r="L117" s="456" t="s">
        <v>206</v>
      </c>
      <c r="M117" s="467" t="s">
        <v>207</v>
      </c>
      <c r="N117" s="456" t="s">
        <v>208</v>
      </c>
      <c r="O117" s="457"/>
    </row>
    <row r="118" spans="1:15" ht="32.25" thickBot="1">
      <c r="A118" s="476"/>
      <c r="B118" s="477"/>
      <c r="C118" s="477"/>
      <c r="D118" s="477"/>
      <c r="E118" s="477"/>
      <c r="F118" s="477"/>
      <c r="G118" s="477"/>
      <c r="H118" s="477"/>
      <c r="I118" s="477"/>
      <c r="J118" s="477"/>
      <c r="K118" s="477"/>
      <c r="L118" s="477"/>
      <c r="M118" s="477"/>
      <c r="N118" s="183" t="s">
        <v>234</v>
      </c>
      <c r="O118" s="30" t="s">
        <v>235</v>
      </c>
    </row>
    <row r="119" spans="1:15" ht="15">
      <c r="A119" s="174">
        <v>2007</v>
      </c>
      <c r="B119" s="184">
        <f>B7/B$97</f>
        <v>-1.0344827586206897</v>
      </c>
      <c r="C119" s="182">
        <f t="shared" ref="C119:O119" si="22">C7/C$97</f>
        <v>-1.5263157894736843</v>
      </c>
      <c r="D119" s="182">
        <f t="shared" si="22"/>
        <v>2.2857142857142856</v>
      </c>
      <c r="E119" s="182">
        <f t="shared" si="22"/>
        <v>1.1558441558441559</v>
      </c>
      <c r="F119" s="182">
        <f t="shared" si="22"/>
        <v>0.94067796610169485</v>
      </c>
      <c r="G119" s="182" t="e">
        <f t="shared" si="22"/>
        <v>#DIV/0!</v>
      </c>
      <c r="H119" s="182">
        <f t="shared" si="22"/>
        <v>2.292424242424242</v>
      </c>
      <c r="I119" s="182">
        <f t="shared" si="22"/>
        <v>0</v>
      </c>
      <c r="J119" s="182">
        <f t="shared" si="22"/>
        <v>0.85542168674698782</v>
      </c>
      <c r="K119" s="182">
        <f t="shared" si="22"/>
        <v>0.60526315789473684</v>
      </c>
      <c r="L119" s="182">
        <f t="shared" si="22"/>
        <v>4.666666666666667</v>
      </c>
      <c r="M119" s="182">
        <f t="shared" si="22"/>
        <v>0.56751358695652177</v>
      </c>
      <c r="N119" s="182">
        <f t="shared" si="22"/>
        <v>1.2917898515255342</v>
      </c>
      <c r="O119" s="357">
        <f t="shared" si="22"/>
        <v>1.2917898515255344</v>
      </c>
    </row>
    <row r="120" spans="1:15" ht="15">
      <c r="A120" s="175">
        <v>2008</v>
      </c>
      <c r="B120" s="87">
        <f>B17/B$97</f>
        <v>-0.65517241379310343</v>
      </c>
      <c r="C120" s="85">
        <f t="shared" ref="C120:O120" si="23">C17/C$97</f>
        <v>-0.8421052631578948</v>
      </c>
      <c r="D120" s="85">
        <f t="shared" si="23"/>
        <v>1.3809523809523809</v>
      </c>
      <c r="E120" s="85">
        <f t="shared" si="23"/>
        <v>1.0649350649350648</v>
      </c>
      <c r="F120" s="85">
        <f t="shared" si="23"/>
        <v>0.89830508474576265</v>
      </c>
      <c r="G120" s="85" t="e">
        <f t="shared" si="23"/>
        <v>#DIV/0!</v>
      </c>
      <c r="H120" s="85">
        <f t="shared" si="23"/>
        <v>1.987899686520376</v>
      </c>
      <c r="I120" s="85">
        <f t="shared" si="23"/>
        <v>0.77966101694915246</v>
      </c>
      <c r="J120" s="85">
        <f t="shared" si="23"/>
        <v>1.1204819277108433</v>
      </c>
      <c r="K120" s="85">
        <f t="shared" si="23"/>
        <v>1.131578947368421</v>
      </c>
      <c r="L120" s="85">
        <f t="shared" si="23"/>
        <v>-5</v>
      </c>
      <c r="M120" s="85">
        <f t="shared" si="23"/>
        <v>1.2438200934579438</v>
      </c>
      <c r="N120" s="85">
        <f t="shared" si="23"/>
        <v>1.5452836566725454</v>
      </c>
      <c r="O120" s="88">
        <f t="shared" si="23"/>
        <v>1.5452836566725454</v>
      </c>
    </row>
    <row r="121" spans="1:15" ht="15">
      <c r="A121" s="175">
        <v>2009</v>
      </c>
      <c r="B121" s="87">
        <f>B27/B$97</f>
        <v>1.103448275862069</v>
      </c>
      <c r="C121" s="85">
        <f t="shared" ref="C121:O121" si="24">C27/C$97</f>
        <v>0.36842105263157893</v>
      </c>
      <c r="D121" s="85">
        <f t="shared" si="24"/>
        <v>1.2857142857142858</v>
      </c>
      <c r="E121" s="85">
        <f t="shared" si="24"/>
        <v>1.3766233766233766</v>
      </c>
      <c r="F121" s="85">
        <f t="shared" si="24"/>
        <v>0.96610169491525422</v>
      </c>
      <c r="G121" s="85" t="e">
        <f t="shared" si="24"/>
        <v>#DIV/0!</v>
      </c>
      <c r="H121" s="85">
        <f t="shared" si="24"/>
        <v>1.2875433726578764</v>
      </c>
      <c r="I121" s="85">
        <f t="shared" si="24"/>
        <v>1</v>
      </c>
      <c r="J121" s="85">
        <f t="shared" si="24"/>
        <v>0.71084337349397586</v>
      </c>
      <c r="K121" s="85">
        <f t="shared" si="24"/>
        <v>1.4473684210526316</v>
      </c>
      <c r="L121" s="85">
        <f t="shared" si="24"/>
        <v>0.66666666666666674</v>
      </c>
      <c r="M121" s="85">
        <f t="shared" si="24"/>
        <v>0.85739130434782607</v>
      </c>
      <c r="N121" s="85">
        <f t="shared" si="24"/>
        <v>1.0792560103963611</v>
      </c>
      <c r="O121" s="88">
        <f t="shared" si="24"/>
        <v>1.0280102972928085</v>
      </c>
    </row>
    <row r="122" spans="1:15" ht="15">
      <c r="A122" s="175">
        <v>2010</v>
      </c>
      <c r="B122" s="87">
        <f>B37/B$97</f>
        <v>1.8275862068965518</v>
      </c>
      <c r="C122" s="85">
        <f t="shared" ref="C122:O122" si="25">C37/C$97</f>
        <v>0.52631578947368418</v>
      </c>
      <c r="D122" s="85">
        <f t="shared" si="25"/>
        <v>1.2380952380952381</v>
      </c>
      <c r="E122" s="85">
        <f t="shared" si="25"/>
        <v>0.89610389610389618</v>
      </c>
      <c r="F122" s="85">
        <f t="shared" si="25"/>
        <v>0.93220338983050843</v>
      </c>
      <c r="G122" s="85" t="e">
        <f t="shared" si="25"/>
        <v>#DIV/0!</v>
      </c>
      <c r="H122" s="85">
        <f t="shared" si="25"/>
        <v>0.85090909090909084</v>
      </c>
      <c r="I122" s="85">
        <f t="shared" si="25"/>
        <v>0.86525423728813566</v>
      </c>
      <c r="J122" s="85">
        <f t="shared" si="25"/>
        <v>0.74698795180722888</v>
      </c>
      <c r="K122" s="85">
        <f t="shared" si="25"/>
        <v>1.7105263157894737</v>
      </c>
      <c r="L122" s="85">
        <f t="shared" si="25"/>
        <v>13</v>
      </c>
      <c r="M122" s="85">
        <f t="shared" si="25"/>
        <v>0.89268973214285741</v>
      </c>
      <c r="N122" s="85">
        <f t="shared" si="25"/>
        <v>0.88997900734742852</v>
      </c>
      <c r="O122" s="88">
        <f t="shared" si="25"/>
        <v>0.88997900734742863</v>
      </c>
    </row>
    <row r="123" spans="1:15" ht="15">
      <c r="A123" s="175">
        <v>2011</v>
      </c>
      <c r="B123" s="87">
        <f>B47/B$97</f>
        <v>0.37931034482758624</v>
      </c>
      <c r="C123" s="85">
        <f t="shared" ref="C123:N123" si="26">C47/C$97</f>
        <v>1.1578947368421053</v>
      </c>
      <c r="D123" s="85">
        <f t="shared" si="26"/>
        <v>1.6190476190476188</v>
      </c>
      <c r="E123" s="85">
        <f t="shared" si="26"/>
        <v>1.2467532467532467</v>
      </c>
      <c r="F123" s="85">
        <f t="shared" si="26"/>
        <v>0.83050847457627119</v>
      </c>
      <c r="G123" s="85" t="e">
        <f t="shared" si="26"/>
        <v>#DIV/0!</v>
      </c>
      <c r="H123" s="85">
        <f t="shared" si="26"/>
        <v>1.2483566433566433</v>
      </c>
      <c r="I123" s="85">
        <f t="shared" si="26"/>
        <v>1.0593220338983049</v>
      </c>
      <c r="J123" s="85">
        <f t="shared" si="26"/>
        <v>0.91566265060240948</v>
      </c>
      <c r="K123" s="85">
        <f t="shared" si="26"/>
        <v>0.71052631578947378</v>
      </c>
      <c r="L123" s="85">
        <f t="shared" si="26"/>
        <v>-5.3333333333333339</v>
      </c>
      <c r="M123" s="85">
        <f t="shared" si="26"/>
        <v>1.0233333333333334</v>
      </c>
      <c r="N123" s="85">
        <f t="shared" si="26"/>
        <v>1.1197972541507024</v>
      </c>
      <c r="O123" s="88">
        <f>O47/O$97</f>
        <v>1.1197972541507024</v>
      </c>
    </row>
    <row r="124" spans="1:15" ht="15">
      <c r="A124" s="175">
        <v>2012</v>
      </c>
      <c r="B124" s="87">
        <f>B57/B$97</f>
        <v>-0.44827586206896552</v>
      </c>
      <c r="C124" s="85">
        <f t="shared" ref="C124:O124" si="27">C57/C$97</f>
        <v>-3.2631578947368425</v>
      </c>
      <c r="D124" s="85">
        <f t="shared" si="27"/>
        <v>1.857142857142857</v>
      </c>
      <c r="E124" s="85">
        <f t="shared" si="27"/>
        <v>0.92207792207792205</v>
      </c>
      <c r="F124" s="85">
        <f t="shared" si="27"/>
        <v>0.9152542372881356</v>
      </c>
      <c r="G124" s="85" t="e">
        <f t="shared" si="27"/>
        <v>#DIV/0!</v>
      </c>
      <c r="H124" s="85">
        <f t="shared" si="27"/>
        <v>2.030072727272727</v>
      </c>
      <c r="I124" s="85">
        <f t="shared" si="27"/>
        <v>1</v>
      </c>
      <c r="J124" s="85">
        <f t="shared" si="27"/>
        <v>1.1686746987951806</v>
      </c>
      <c r="K124" s="85">
        <f t="shared" si="27"/>
        <v>1.7894736842105263</v>
      </c>
      <c r="L124" s="85">
        <f t="shared" si="27"/>
        <v>-6</v>
      </c>
      <c r="M124" s="85">
        <f t="shared" si="27"/>
        <v>1.4135416666666667</v>
      </c>
      <c r="N124" s="85">
        <f t="shared" si="27"/>
        <v>1.6740936531244901</v>
      </c>
      <c r="O124" s="88">
        <f t="shared" si="27"/>
        <v>1.6740936531244901</v>
      </c>
    </row>
    <row r="125" spans="1:15" ht="15">
      <c r="A125" s="175">
        <v>2013</v>
      </c>
      <c r="B125" s="87">
        <f>B67/B$97</f>
        <v>-0.96551724137931028</v>
      </c>
      <c r="C125" s="85">
        <f t="shared" ref="C125:O125" si="28">C67/C$97</f>
        <v>-0.57894736842105265</v>
      </c>
      <c r="D125" s="85">
        <f t="shared" si="28"/>
        <v>4.7619047619047616E-2</v>
      </c>
      <c r="E125" s="85">
        <f t="shared" si="28"/>
        <v>0.8441558441558441</v>
      </c>
      <c r="F125" s="85">
        <f t="shared" si="28"/>
        <v>0.9576271186440678</v>
      </c>
      <c r="G125" s="85" t="e">
        <f t="shared" si="28"/>
        <v>#DIV/0!</v>
      </c>
      <c r="H125" s="85">
        <f t="shared" si="28"/>
        <v>1.5656751336898393</v>
      </c>
      <c r="I125" s="85">
        <f t="shared" si="28"/>
        <v>0.88135593220338981</v>
      </c>
      <c r="J125" s="85">
        <f t="shared" si="28"/>
        <v>1.1686746987951806</v>
      </c>
      <c r="K125" s="85">
        <f t="shared" si="28"/>
        <v>1.263157894736842</v>
      </c>
      <c r="L125" s="85">
        <f t="shared" si="28"/>
        <v>-5.3333333333333339</v>
      </c>
      <c r="M125" s="85">
        <f t="shared" si="28"/>
        <v>1.3324888392857144</v>
      </c>
      <c r="N125" s="85">
        <f t="shared" si="28"/>
        <v>1.5228423772609818</v>
      </c>
      <c r="O125" s="88">
        <f t="shared" si="28"/>
        <v>1.4426702508960576</v>
      </c>
    </row>
    <row r="126" spans="1:15" ht="15">
      <c r="A126" s="175">
        <f>A125+1</f>
        <v>2014</v>
      </c>
      <c r="B126" s="87">
        <f>B77/B$97</f>
        <v>-0.41379310344827586</v>
      </c>
      <c r="C126" s="85">
        <f t="shared" ref="C126:O126" si="29">C77/C$97</f>
        <v>-2</v>
      </c>
      <c r="D126" s="85">
        <f t="shared" si="29"/>
        <v>3</v>
      </c>
      <c r="E126" s="85">
        <f t="shared" si="29"/>
        <v>1.2077922077922079</v>
      </c>
      <c r="F126" s="85">
        <f t="shared" si="29"/>
        <v>0.93220338983050843</v>
      </c>
      <c r="G126" s="85" t="e">
        <f t="shared" si="29"/>
        <v>#DIV/0!</v>
      </c>
      <c r="H126" s="85">
        <f t="shared" si="29"/>
        <v>2.5327210460772105</v>
      </c>
      <c r="I126" s="85">
        <f t="shared" si="29"/>
        <v>1.1983050847457626</v>
      </c>
      <c r="J126" s="85">
        <f t="shared" si="29"/>
        <v>1.2055965798678581</v>
      </c>
      <c r="K126" s="85">
        <f t="shared" si="29"/>
        <v>1.9219298245614036</v>
      </c>
      <c r="L126" s="85">
        <f t="shared" si="29"/>
        <v>-4.2580645161290311</v>
      </c>
      <c r="M126" s="85">
        <f t="shared" si="29"/>
        <v>1.3912283864788038</v>
      </c>
      <c r="N126" s="85">
        <f t="shared" si="29"/>
        <v>1.8503471027906393</v>
      </c>
      <c r="O126" s="88">
        <f t="shared" si="29"/>
        <v>1.8503471027906397</v>
      </c>
    </row>
    <row r="127" spans="1:15" ht="15.75" thickBot="1">
      <c r="A127" s="176">
        <f>A126+1</f>
        <v>2015</v>
      </c>
      <c r="B127" s="93">
        <f>B87/B$97</f>
        <v>-0.2280311457174638</v>
      </c>
      <c r="C127" s="91">
        <f t="shared" ref="C127:O127" si="30">C87/C$97</f>
        <v>-2.2556390977443587E-2</v>
      </c>
      <c r="D127" s="91">
        <f t="shared" si="30"/>
        <v>1.7864823348694316</v>
      </c>
      <c r="E127" s="91">
        <f t="shared" si="30"/>
        <v>0.98484848484848464</v>
      </c>
      <c r="F127" s="91">
        <f t="shared" si="30"/>
        <v>1.0513942044833238</v>
      </c>
      <c r="G127" s="91" t="e">
        <f t="shared" si="30"/>
        <v>#DIV/0!</v>
      </c>
      <c r="H127" s="91">
        <f t="shared" si="30"/>
        <v>1.6392455790030542</v>
      </c>
      <c r="I127" s="91">
        <f t="shared" si="30"/>
        <v>0</v>
      </c>
      <c r="J127" s="91">
        <f t="shared" si="30"/>
        <v>0</v>
      </c>
      <c r="K127" s="91">
        <f t="shared" si="30"/>
        <v>0</v>
      </c>
      <c r="L127" s="91">
        <f t="shared" si="30"/>
        <v>0</v>
      </c>
      <c r="M127" s="91" t="e">
        <f t="shared" si="30"/>
        <v>#DIV/0!</v>
      </c>
      <c r="N127" s="91">
        <f t="shared" si="30"/>
        <v>1.3271122847681984</v>
      </c>
      <c r="O127" s="94" t="e">
        <f t="shared" si="30"/>
        <v>#DIV/0!</v>
      </c>
    </row>
  </sheetData>
  <customSheetViews>
    <customSheetView guid="{6DA84043-8308-458F-9378-22AB3DF247A3}" showPageBreaks="1" view="pageBreakPreview">
      <selection activeCell="E4" sqref="E4:E5"/>
      <rowBreaks count="3" manualBreakCount="3">
        <brk id="32" max="16383" man="1"/>
        <brk id="62" max="16383" man="1"/>
        <brk id="92" max="16383" man="1"/>
      </rowBreaks>
      <pageMargins left="0.7" right="0.7" top="0.78740157499999996" bottom="0.78740157499999996" header="0.3" footer="0.3"/>
      <pageSetup paperSize="9" scale="77" orientation="landscape" horizontalDpi="1200" r:id="rId1"/>
    </customSheetView>
  </customSheetViews>
  <mergeCells count="191">
    <mergeCell ref="N94:O94"/>
    <mergeCell ref="C94:C95"/>
    <mergeCell ref="D94:D95"/>
    <mergeCell ref="E94:E95"/>
    <mergeCell ref="F94:F95"/>
    <mergeCell ref="K104:K105"/>
    <mergeCell ref="L104:L105"/>
    <mergeCell ref="B94:B95"/>
    <mergeCell ref="M104:M105"/>
    <mergeCell ref="I104:I105"/>
    <mergeCell ref="J104:J105"/>
    <mergeCell ref="I94:I95"/>
    <mergeCell ref="J94:J95"/>
    <mergeCell ref="G94:G95"/>
    <mergeCell ref="H94:H95"/>
    <mergeCell ref="K94:K95"/>
    <mergeCell ref="E104:E105"/>
    <mergeCell ref="F104:F105"/>
    <mergeCell ref="G104:G105"/>
    <mergeCell ref="H104:H105"/>
    <mergeCell ref="M94:M95"/>
    <mergeCell ref="A104:A105"/>
    <mergeCell ref="B104:B105"/>
    <mergeCell ref="C104:C105"/>
    <mergeCell ref="D104:D105"/>
    <mergeCell ref="N104:O104"/>
    <mergeCell ref="B103:K103"/>
    <mergeCell ref="A83:J83"/>
    <mergeCell ref="D84:D85"/>
    <mergeCell ref="E84:E85"/>
    <mergeCell ref="K93:O93"/>
    <mergeCell ref="N84:O84"/>
    <mergeCell ref="L94:L95"/>
    <mergeCell ref="A93:J93"/>
    <mergeCell ref="A94:A95"/>
    <mergeCell ref="M84:M85"/>
    <mergeCell ref="A84:A85"/>
    <mergeCell ref="B84:B85"/>
    <mergeCell ref="C84:C85"/>
    <mergeCell ref="F84:F85"/>
    <mergeCell ref="I84:I85"/>
    <mergeCell ref="G84:G85"/>
    <mergeCell ref="H84:H85"/>
    <mergeCell ref="J84:J85"/>
    <mergeCell ref="L103:O103"/>
    <mergeCell ref="K83:O83"/>
    <mergeCell ref="K84:K85"/>
    <mergeCell ref="L84:L85"/>
    <mergeCell ref="N74:O74"/>
    <mergeCell ref="A73:J73"/>
    <mergeCell ref="K74:K75"/>
    <mergeCell ref="L74:L75"/>
    <mergeCell ref="M74:M75"/>
    <mergeCell ref="I74:I75"/>
    <mergeCell ref="J74:J75"/>
    <mergeCell ref="G74:G75"/>
    <mergeCell ref="H74:H75"/>
    <mergeCell ref="C64:C65"/>
    <mergeCell ref="K73:O73"/>
    <mergeCell ref="A74:A75"/>
    <mergeCell ref="B74:B75"/>
    <mergeCell ref="C74:C75"/>
    <mergeCell ref="H64:H65"/>
    <mergeCell ref="K64:K65"/>
    <mergeCell ref="L64:L65"/>
    <mergeCell ref="I64:I65"/>
    <mergeCell ref="J64:J65"/>
    <mergeCell ref="N64:O64"/>
    <mergeCell ref="D64:D65"/>
    <mergeCell ref="E64:E65"/>
    <mergeCell ref="F64:F65"/>
    <mergeCell ref="A64:A65"/>
    <mergeCell ref="B64:B65"/>
    <mergeCell ref="G64:G65"/>
    <mergeCell ref="M64:M65"/>
    <mergeCell ref="D74:D75"/>
    <mergeCell ref="E74:E75"/>
    <mergeCell ref="F74:F75"/>
    <mergeCell ref="K63:O63"/>
    <mergeCell ref="A54:A55"/>
    <mergeCell ref="B54:B55"/>
    <mergeCell ref="C54:C55"/>
    <mergeCell ref="D54:D55"/>
    <mergeCell ref="F54:F55"/>
    <mergeCell ref="A43:J43"/>
    <mergeCell ref="K43:O43"/>
    <mergeCell ref="A44:A45"/>
    <mergeCell ref="B44:B45"/>
    <mergeCell ref="C44:C45"/>
    <mergeCell ref="D44:D45"/>
    <mergeCell ref="E44:E45"/>
    <mergeCell ref="F44:F45"/>
    <mergeCell ref="I54:I55"/>
    <mergeCell ref="J54:J55"/>
    <mergeCell ref="G54:G55"/>
    <mergeCell ref="H54:H55"/>
    <mergeCell ref="E54:E55"/>
    <mergeCell ref="M44:M45"/>
    <mergeCell ref="K54:K55"/>
    <mergeCell ref="L54:L55"/>
    <mergeCell ref="L44:L45"/>
    <mergeCell ref="A63:J63"/>
    <mergeCell ref="M54:M55"/>
    <mergeCell ref="J44:J45"/>
    <mergeCell ref="G44:G45"/>
    <mergeCell ref="H44:H45"/>
    <mergeCell ref="K44:K45"/>
    <mergeCell ref="A53:J53"/>
    <mergeCell ref="K53:O53"/>
    <mergeCell ref="N44:O44"/>
    <mergeCell ref="I44:I45"/>
    <mergeCell ref="N54:O54"/>
    <mergeCell ref="M24:M25"/>
    <mergeCell ref="N24:O24"/>
    <mergeCell ref="A33:J33"/>
    <mergeCell ref="K33:O33"/>
    <mergeCell ref="K24:K25"/>
    <mergeCell ref="L24:L25"/>
    <mergeCell ref="A24:A25"/>
    <mergeCell ref="B24:B25"/>
    <mergeCell ref="C24:C25"/>
    <mergeCell ref="D24:D25"/>
    <mergeCell ref="A34:A35"/>
    <mergeCell ref="B34:B35"/>
    <mergeCell ref="K34:K35"/>
    <mergeCell ref="L34:L35"/>
    <mergeCell ref="C34:C35"/>
    <mergeCell ref="D34:D35"/>
    <mergeCell ref="I34:I35"/>
    <mergeCell ref="J34:J35"/>
    <mergeCell ref="G34:G35"/>
    <mergeCell ref="H34:H35"/>
    <mergeCell ref="E34:E35"/>
    <mergeCell ref="F34:F35"/>
    <mergeCell ref="M34:M35"/>
    <mergeCell ref="N34:O34"/>
    <mergeCell ref="A13:J13"/>
    <mergeCell ref="K13:O13"/>
    <mergeCell ref="C14:C15"/>
    <mergeCell ref="D14:D15"/>
    <mergeCell ref="E14:E15"/>
    <mergeCell ref="F14:F15"/>
    <mergeCell ref="I24:I25"/>
    <mergeCell ref="J24:J25"/>
    <mergeCell ref="K14:K15"/>
    <mergeCell ref="L14:L15"/>
    <mergeCell ref="A23:J23"/>
    <mergeCell ref="K23:O23"/>
    <mergeCell ref="M14:M15"/>
    <mergeCell ref="N14:O14"/>
    <mergeCell ref="I14:I15"/>
    <mergeCell ref="J14:J15"/>
    <mergeCell ref="G24:G25"/>
    <mergeCell ref="H24:H25"/>
    <mergeCell ref="A14:A15"/>
    <mergeCell ref="B14:B15"/>
    <mergeCell ref="E24:E25"/>
    <mergeCell ref="F24:F25"/>
    <mergeCell ref="M4:M5"/>
    <mergeCell ref="N4:O4"/>
    <mergeCell ref="G14:G15"/>
    <mergeCell ref="H14:H15"/>
    <mergeCell ref="G4:G5"/>
    <mergeCell ref="H4:H5"/>
    <mergeCell ref="K4:K5"/>
    <mergeCell ref="L4:L5"/>
    <mergeCell ref="A3:J3"/>
    <mergeCell ref="K3:O3"/>
    <mergeCell ref="A4:A5"/>
    <mergeCell ref="B4:B5"/>
    <mergeCell ref="C4:C5"/>
    <mergeCell ref="D4:D5"/>
    <mergeCell ref="E4:E5"/>
    <mergeCell ref="F4:F5"/>
    <mergeCell ref="I4:I5"/>
    <mergeCell ref="J4:J5"/>
    <mergeCell ref="B116:O116"/>
    <mergeCell ref="G117:G118"/>
    <mergeCell ref="H117:H118"/>
    <mergeCell ref="I117:I118"/>
    <mergeCell ref="A117:A118"/>
    <mergeCell ref="B117:B118"/>
    <mergeCell ref="C117:C118"/>
    <mergeCell ref="D117:D118"/>
    <mergeCell ref="E117:E118"/>
    <mergeCell ref="F117:F118"/>
    <mergeCell ref="N117:O117"/>
    <mergeCell ref="J117:J118"/>
    <mergeCell ref="K117:K118"/>
    <mergeCell ref="L117:L118"/>
    <mergeCell ref="M117:M118"/>
  </mergeCells>
  <phoneticPr fontId="26" type="noConversion"/>
  <pageMargins left="0.7" right="0.7" top="0.78740157499999996" bottom="0.78740157499999996" header="0.3" footer="0.3"/>
  <pageSetup paperSize="9" scale="77" orientation="landscape" horizontalDpi="1200" r:id="rId2"/>
  <rowBreaks count="3" manualBreakCount="3">
    <brk id="32" max="16383" man="1"/>
    <brk id="62" max="16383" man="1"/>
    <brk id="92"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127"/>
  <sheetViews>
    <sheetView zoomScale="70" zoomScaleNormal="70" zoomScaleSheetLayoutView="73" workbookViewId="0">
      <selection activeCell="A11" sqref="A11:B11"/>
    </sheetView>
  </sheetViews>
  <sheetFormatPr defaultRowHeight="12.75"/>
  <sheetData>
    <row r="2" spans="1:15" ht="13.5" thickBot="1"/>
    <row r="3" spans="1:15" ht="24" thickBot="1">
      <c r="A3" s="473" t="s">
        <v>455</v>
      </c>
      <c r="B3" s="474"/>
      <c r="C3" s="474"/>
      <c r="D3" s="474"/>
      <c r="E3" s="474"/>
      <c r="F3" s="474"/>
      <c r="G3" s="474"/>
      <c r="H3" s="474"/>
      <c r="I3" s="474"/>
      <c r="J3" s="474"/>
      <c r="K3" s="470" t="s">
        <v>224</v>
      </c>
      <c r="L3" s="471"/>
      <c r="M3" s="471"/>
      <c r="N3" s="471"/>
      <c r="O3" s="472"/>
    </row>
    <row r="4" spans="1:15" ht="15.75">
      <c r="A4" s="465" t="s">
        <v>195</v>
      </c>
      <c r="B4" s="461" t="s">
        <v>196</v>
      </c>
      <c r="C4" s="461" t="s">
        <v>197</v>
      </c>
      <c r="D4" s="461" t="s">
        <v>198</v>
      </c>
      <c r="E4" s="461" t="s">
        <v>199</v>
      </c>
      <c r="F4" s="461" t="s">
        <v>200</v>
      </c>
      <c r="G4" s="461" t="s">
        <v>201</v>
      </c>
      <c r="H4" s="467" t="s">
        <v>202</v>
      </c>
      <c r="I4" s="461" t="s">
        <v>203</v>
      </c>
      <c r="J4" s="461" t="s">
        <v>204</v>
      </c>
      <c r="K4" s="461" t="s">
        <v>205</v>
      </c>
      <c r="L4" s="461" t="s">
        <v>206</v>
      </c>
      <c r="M4" s="467" t="s">
        <v>207</v>
      </c>
      <c r="N4" s="456" t="s">
        <v>208</v>
      </c>
      <c r="O4" s="457"/>
    </row>
    <row r="5" spans="1:15" ht="16.5" thickBot="1">
      <c r="A5" s="466"/>
      <c r="B5" s="462"/>
      <c r="C5" s="462"/>
      <c r="D5" s="462"/>
      <c r="E5" s="462"/>
      <c r="F5" s="462"/>
      <c r="G5" s="462"/>
      <c r="H5" s="462"/>
      <c r="I5" s="462"/>
      <c r="J5" s="462"/>
      <c r="K5" s="462"/>
      <c r="L5" s="462"/>
      <c r="M5" s="462"/>
      <c r="N5" s="145" t="s">
        <v>209</v>
      </c>
      <c r="O5" s="30" t="s">
        <v>210</v>
      </c>
    </row>
    <row r="6" spans="1:15" ht="15">
      <c r="A6" s="148" t="s">
        <v>211</v>
      </c>
      <c r="B6" s="146">
        <v>31</v>
      </c>
      <c r="C6" s="8">
        <v>28</v>
      </c>
      <c r="D6" s="8">
        <v>31</v>
      </c>
      <c r="E6" s="8">
        <v>30</v>
      </c>
      <c r="F6" s="8">
        <v>15</v>
      </c>
      <c r="G6" s="8">
        <v>0</v>
      </c>
      <c r="H6" s="168">
        <f>SUM(B6:F6)</f>
        <v>135</v>
      </c>
      <c r="I6" s="8">
        <v>5</v>
      </c>
      <c r="J6" s="8">
        <v>31</v>
      </c>
      <c r="K6" s="8">
        <v>30</v>
      </c>
      <c r="L6" s="8">
        <v>31</v>
      </c>
      <c r="M6" s="168">
        <f>SUM(I6:L6)</f>
        <v>97</v>
      </c>
      <c r="N6" s="167">
        <f>SUM(B6:G6,I6:L6)</f>
        <v>232</v>
      </c>
      <c r="O6" s="169">
        <f>H6+M6</f>
        <v>232</v>
      </c>
    </row>
    <row r="7" spans="1:15" ht="19.5">
      <c r="A7" s="149" t="s">
        <v>485</v>
      </c>
      <c r="B7" s="147">
        <v>2.7</v>
      </c>
      <c r="C7" s="10">
        <v>2.4</v>
      </c>
      <c r="D7" s="10">
        <v>3.5</v>
      </c>
      <c r="E7" s="10">
        <v>8.1</v>
      </c>
      <c r="F7" s="10">
        <v>10.5</v>
      </c>
      <c r="G7" s="10"/>
      <c r="H7" s="153">
        <f>(B6*B7+C6*C7+D6*D7+E6*E7+F6*F7)/H6</f>
        <v>4.8881481481481481</v>
      </c>
      <c r="I7" s="10">
        <v>12.4</v>
      </c>
      <c r="J7" s="95">
        <v>6.1</v>
      </c>
      <c r="K7" s="95">
        <v>0.6</v>
      </c>
      <c r="L7" s="95">
        <v>-1.7</v>
      </c>
      <c r="M7" s="153">
        <f>(I6*I7+J6*J7+K6*K7+L6*L7)/M6</f>
        <v>2.2309278350515469</v>
      </c>
      <c r="N7" s="154">
        <f>(B7*B6+C7*C6+D7*D6+E7*E6+F7*F6+G7*G6+I7*I6+J7*J6+K7*K6+L7*L6)/N6</f>
        <v>3.7771551724137931</v>
      </c>
      <c r="O7" s="161">
        <f>(H7*H6+M7*M6)/O6</f>
        <v>3.7771551724137935</v>
      </c>
    </row>
    <row r="8" spans="1:15" ht="19.5">
      <c r="A8" s="149" t="s">
        <v>212</v>
      </c>
      <c r="B8" s="13">
        <f t="shared" ref="B8:G8" si="0">B6*(13-B7)</f>
        <v>319.3</v>
      </c>
      <c r="C8" s="12">
        <f t="shared" si="0"/>
        <v>296.8</v>
      </c>
      <c r="D8" s="12">
        <f t="shared" si="0"/>
        <v>294.5</v>
      </c>
      <c r="E8" s="12">
        <f t="shared" si="0"/>
        <v>147</v>
      </c>
      <c r="F8" s="12">
        <f t="shared" si="0"/>
        <v>37.5</v>
      </c>
      <c r="G8" s="12">
        <f t="shared" si="0"/>
        <v>0</v>
      </c>
      <c r="H8" s="155">
        <f>SUM(B8:F8)</f>
        <v>1095.0999999999999</v>
      </c>
      <c r="I8" s="12">
        <v>3</v>
      </c>
      <c r="J8" s="12">
        <v>213</v>
      </c>
      <c r="K8" s="12">
        <v>373</v>
      </c>
      <c r="L8" s="12">
        <v>457</v>
      </c>
      <c r="M8" s="155">
        <f>SUM(I8:L8)</f>
        <v>1046</v>
      </c>
      <c r="N8" s="156">
        <f>N6*(13-N7)</f>
        <v>2139.7000000000003</v>
      </c>
      <c r="O8" s="162">
        <f>O6*(13-O7)</f>
        <v>2139.6999999999998</v>
      </c>
    </row>
    <row r="9" spans="1:15" ht="19.5">
      <c r="A9" s="149" t="s">
        <v>213</v>
      </c>
      <c r="B9" s="13">
        <f t="shared" ref="B9:G9" si="1">B6*(17-B7)</f>
        <v>443.3</v>
      </c>
      <c r="C9" s="12">
        <f t="shared" si="1"/>
        <v>408.8</v>
      </c>
      <c r="D9" s="12">
        <f t="shared" si="1"/>
        <v>418.5</v>
      </c>
      <c r="E9" s="12">
        <f t="shared" si="1"/>
        <v>267</v>
      </c>
      <c r="F9" s="12">
        <f t="shared" si="1"/>
        <v>97.5</v>
      </c>
      <c r="G9" s="12">
        <f t="shared" si="1"/>
        <v>0</v>
      </c>
      <c r="H9" s="155">
        <f>SUM(B9:F9)</f>
        <v>1635.1</v>
      </c>
      <c r="I9" s="12">
        <v>23</v>
      </c>
      <c r="J9" s="12">
        <v>337</v>
      </c>
      <c r="K9" s="12">
        <v>493</v>
      </c>
      <c r="L9" s="12">
        <v>581</v>
      </c>
      <c r="M9" s="155">
        <f>SUM(I9:L9)</f>
        <v>1434</v>
      </c>
      <c r="N9" s="156">
        <f>N6*(17-N7)</f>
        <v>3067.7000000000003</v>
      </c>
      <c r="O9" s="162">
        <f>O6*(17-O7)</f>
        <v>3067.7</v>
      </c>
    </row>
    <row r="10" spans="1:15" ht="19.5">
      <c r="A10" s="149" t="s">
        <v>214</v>
      </c>
      <c r="B10" s="17">
        <f t="shared" ref="B10:G10" si="2">B6*(18-B7)</f>
        <v>474.3</v>
      </c>
      <c r="C10" s="16">
        <f t="shared" si="2"/>
        <v>436.8</v>
      </c>
      <c r="D10" s="16">
        <f t="shared" si="2"/>
        <v>449.5</v>
      </c>
      <c r="E10" s="16">
        <f t="shared" si="2"/>
        <v>297</v>
      </c>
      <c r="F10" s="16">
        <f t="shared" si="2"/>
        <v>112.5</v>
      </c>
      <c r="G10" s="16">
        <f t="shared" si="2"/>
        <v>0</v>
      </c>
      <c r="H10" s="155">
        <f>SUM(B10:F10)</f>
        <v>1770.1</v>
      </c>
      <c r="I10" s="16">
        <v>28</v>
      </c>
      <c r="J10" s="16">
        <v>368</v>
      </c>
      <c r="K10" s="16">
        <v>523</v>
      </c>
      <c r="L10" s="16">
        <v>612</v>
      </c>
      <c r="M10" s="155">
        <f>SUM(I10:L10)</f>
        <v>1531</v>
      </c>
      <c r="N10" s="157">
        <f>N6*(18-N7)</f>
        <v>3299.7000000000003</v>
      </c>
      <c r="O10" s="163">
        <f>O6*(18-O7)</f>
        <v>3299.7</v>
      </c>
    </row>
    <row r="11" spans="1:15" ht="20.25" thickBot="1">
      <c r="A11" s="347" t="s">
        <v>215</v>
      </c>
      <c r="B11" s="21">
        <f t="shared" ref="B11:G11" si="3">B6*(19-B7)</f>
        <v>505.3</v>
      </c>
      <c r="C11" s="20">
        <f t="shared" si="3"/>
        <v>464.80000000000007</v>
      </c>
      <c r="D11" s="20">
        <f t="shared" si="3"/>
        <v>480.5</v>
      </c>
      <c r="E11" s="20">
        <f t="shared" si="3"/>
        <v>327</v>
      </c>
      <c r="F11" s="20">
        <f t="shared" si="3"/>
        <v>127.5</v>
      </c>
      <c r="G11" s="20">
        <f t="shared" si="3"/>
        <v>0</v>
      </c>
      <c r="H11" s="164">
        <f>SUM(B11:F11)</f>
        <v>1905.1000000000001</v>
      </c>
      <c r="I11" s="20">
        <v>33</v>
      </c>
      <c r="J11" s="20">
        <v>399</v>
      </c>
      <c r="K11" s="20">
        <v>553</v>
      </c>
      <c r="L11" s="20">
        <v>643</v>
      </c>
      <c r="M11" s="164">
        <f>SUM(I11:L11)</f>
        <v>1628</v>
      </c>
      <c r="N11" s="165">
        <f>N6*(19-N7)</f>
        <v>3531.7000000000003</v>
      </c>
      <c r="O11" s="166">
        <f>O6*(19-O7)</f>
        <v>3531.7</v>
      </c>
    </row>
    <row r="12" spans="1:15" ht="15.75" thickBot="1">
      <c r="A12" s="4"/>
      <c r="B12" s="4"/>
      <c r="C12" s="4"/>
      <c r="D12" s="4"/>
      <c r="E12" s="4"/>
      <c r="F12" s="4"/>
      <c r="G12" s="4"/>
      <c r="H12" s="4"/>
      <c r="I12" s="4"/>
      <c r="J12" s="4"/>
      <c r="K12" s="4"/>
      <c r="L12" s="4"/>
      <c r="M12" s="4"/>
      <c r="N12" s="4"/>
      <c r="O12" s="4"/>
    </row>
    <row r="13" spans="1:15" ht="24" thickBot="1">
      <c r="A13" s="473" t="s">
        <v>456</v>
      </c>
      <c r="B13" s="474"/>
      <c r="C13" s="474"/>
      <c r="D13" s="474"/>
      <c r="E13" s="474"/>
      <c r="F13" s="474"/>
      <c r="G13" s="474"/>
      <c r="H13" s="474"/>
      <c r="I13" s="474"/>
      <c r="J13" s="474"/>
      <c r="K13" s="470" t="s">
        <v>225</v>
      </c>
      <c r="L13" s="471"/>
      <c r="M13" s="471"/>
      <c r="N13" s="471"/>
      <c r="O13" s="472"/>
    </row>
    <row r="14" spans="1:15" ht="15.75">
      <c r="A14" s="465" t="s">
        <v>195</v>
      </c>
      <c r="B14" s="461" t="s">
        <v>196</v>
      </c>
      <c r="C14" s="461" t="s">
        <v>197</v>
      </c>
      <c r="D14" s="461" t="s">
        <v>198</v>
      </c>
      <c r="E14" s="461" t="s">
        <v>199</v>
      </c>
      <c r="F14" s="461" t="s">
        <v>200</v>
      </c>
      <c r="G14" s="461" t="s">
        <v>201</v>
      </c>
      <c r="H14" s="467" t="s">
        <v>202</v>
      </c>
      <c r="I14" s="461" t="s">
        <v>203</v>
      </c>
      <c r="J14" s="461" t="s">
        <v>204</v>
      </c>
      <c r="K14" s="461" t="s">
        <v>205</v>
      </c>
      <c r="L14" s="461" t="s">
        <v>206</v>
      </c>
      <c r="M14" s="467" t="s">
        <v>207</v>
      </c>
      <c r="N14" s="456" t="s">
        <v>208</v>
      </c>
      <c r="O14" s="457"/>
    </row>
    <row r="15" spans="1:15" ht="16.5" thickBot="1">
      <c r="A15" s="466"/>
      <c r="B15" s="462"/>
      <c r="C15" s="462"/>
      <c r="D15" s="462"/>
      <c r="E15" s="462"/>
      <c r="F15" s="462"/>
      <c r="G15" s="462"/>
      <c r="H15" s="462"/>
      <c r="I15" s="462"/>
      <c r="J15" s="462"/>
      <c r="K15" s="462"/>
      <c r="L15" s="462"/>
      <c r="M15" s="462"/>
      <c r="N15" s="145" t="s">
        <v>209</v>
      </c>
      <c r="O15" s="30" t="s">
        <v>210</v>
      </c>
    </row>
    <row r="16" spans="1:15" ht="15">
      <c r="A16" s="148" t="s">
        <v>211</v>
      </c>
      <c r="B16" s="146">
        <v>31</v>
      </c>
      <c r="C16" s="8">
        <v>28</v>
      </c>
      <c r="D16" s="8">
        <v>31</v>
      </c>
      <c r="E16" s="8">
        <v>30</v>
      </c>
      <c r="F16" s="8">
        <v>15</v>
      </c>
      <c r="G16" s="8">
        <v>5</v>
      </c>
      <c r="H16" s="168">
        <f>SUM(B16:F16)</f>
        <v>135</v>
      </c>
      <c r="I16" s="8">
        <v>20</v>
      </c>
      <c r="J16" s="8">
        <v>31</v>
      </c>
      <c r="K16" s="8">
        <v>30</v>
      </c>
      <c r="L16" s="8">
        <v>31</v>
      </c>
      <c r="M16" s="168">
        <f>SUM(I16:L16)</f>
        <v>112</v>
      </c>
      <c r="N16" s="167">
        <f>SUM(B16:G16,I16:L16)</f>
        <v>252</v>
      </c>
      <c r="O16" s="169">
        <f>H16+M16</f>
        <v>247</v>
      </c>
    </row>
    <row r="17" spans="1:15" ht="19.5">
      <c r="A17" s="149" t="s">
        <v>485</v>
      </c>
      <c r="B17" s="147">
        <v>-0.3</v>
      </c>
      <c r="C17" s="10">
        <v>0.7</v>
      </c>
      <c r="D17" s="10">
        <v>2</v>
      </c>
      <c r="E17" s="10">
        <v>6.4</v>
      </c>
      <c r="F17" s="10">
        <v>10.5</v>
      </c>
      <c r="G17" s="10">
        <v>12.4</v>
      </c>
      <c r="H17" s="153">
        <f>(B16*B17+C16*C17+D16*D17+E16*E17+F16*F17)/H16</f>
        <v>3.1244444444444444</v>
      </c>
      <c r="I17" s="10">
        <v>8.1</v>
      </c>
      <c r="J17" s="95">
        <v>6.7</v>
      </c>
      <c r="K17" s="95">
        <v>3.1</v>
      </c>
      <c r="L17" s="95">
        <v>-0.8</v>
      </c>
      <c r="M17" s="153">
        <f>(I16*I17+J16*J17+K16*K17+L16*L17)/M16</f>
        <v>3.909821428571429</v>
      </c>
      <c r="N17" s="154">
        <f>(B17*B16+C17*C16+D17*D16+E17*E16+F17*F16+G17*G16+I17*I16+J17*J16+K17*K16+L17*L16)/N16</f>
        <v>3.6575396825396829</v>
      </c>
      <c r="O17" s="161">
        <f>(H17*H16+M17*M16)/O16</f>
        <v>3.4805668016194335</v>
      </c>
    </row>
    <row r="18" spans="1:15" ht="19.5">
      <c r="A18" s="149" t="s">
        <v>212</v>
      </c>
      <c r="B18" s="13">
        <v>411</v>
      </c>
      <c r="C18" s="12">
        <v>345</v>
      </c>
      <c r="D18" s="12">
        <v>342</v>
      </c>
      <c r="E18" s="12">
        <v>198</v>
      </c>
      <c r="F18" s="12">
        <v>38</v>
      </c>
      <c r="G18" s="12">
        <v>3</v>
      </c>
      <c r="H18" s="155">
        <f>SUM(B18:F18)</f>
        <v>1334</v>
      </c>
      <c r="I18" s="12">
        <v>99</v>
      </c>
      <c r="J18" s="12">
        <v>195</v>
      </c>
      <c r="K18" s="12">
        <v>298</v>
      </c>
      <c r="L18" s="12">
        <v>426</v>
      </c>
      <c r="M18" s="155">
        <f>SUM(I18:L18)</f>
        <v>1018</v>
      </c>
      <c r="N18" s="156">
        <f>N16*(13-N17)</f>
        <v>2354.2999999999997</v>
      </c>
      <c r="O18" s="162">
        <f>O16*(13-O17)</f>
        <v>2351.2999999999997</v>
      </c>
    </row>
    <row r="19" spans="1:15" ht="19.5">
      <c r="A19" s="149" t="s">
        <v>213</v>
      </c>
      <c r="B19" s="13">
        <v>535</v>
      </c>
      <c r="C19" s="12">
        <v>457</v>
      </c>
      <c r="D19" s="12">
        <v>466</v>
      </c>
      <c r="E19" s="12">
        <v>318</v>
      </c>
      <c r="F19" s="12">
        <v>98</v>
      </c>
      <c r="G19" s="12">
        <v>23</v>
      </c>
      <c r="H19" s="155">
        <f>SUM(B19:F19)</f>
        <v>1874</v>
      </c>
      <c r="I19" s="12">
        <v>179</v>
      </c>
      <c r="J19" s="12">
        <v>319</v>
      </c>
      <c r="K19" s="12">
        <v>418</v>
      </c>
      <c r="L19" s="12">
        <v>550</v>
      </c>
      <c r="M19" s="155">
        <f>SUM(I19:L19)</f>
        <v>1466</v>
      </c>
      <c r="N19" s="156">
        <f>N16*(17-N17)</f>
        <v>3362.2999999999997</v>
      </c>
      <c r="O19" s="162">
        <f>O16*(17-O17)</f>
        <v>3339.2999999999997</v>
      </c>
    </row>
    <row r="20" spans="1:15" ht="19.5">
      <c r="A20" s="149" t="s">
        <v>214</v>
      </c>
      <c r="B20" s="17">
        <v>566</v>
      </c>
      <c r="C20" s="16">
        <v>485</v>
      </c>
      <c r="D20" s="16">
        <v>497</v>
      </c>
      <c r="E20" s="16">
        <v>348</v>
      </c>
      <c r="F20" s="16">
        <v>113</v>
      </c>
      <c r="G20" s="16">
        <v>28</v>
      </c>
      <c r="H20" s="155">
        <f>SUM(B20:F20)</f>
        <v>2009</v>
      </c>
      <c r="I20" s="16">
        <v>199</v>
      </c>
      <c r="J20" s="16">
        <v>350</v>
      </c>
      <c r="K20" s="16">
        <v>448</v>
      </c>
      <c r="L20" s="16">
        <v>581</v>
      </c>
      <c r="M20" s="155">
        <f>SUM(I20:L20)</f>
        <v>1578</v>
      </c>
      <c r="N20" s="157">
        <f>N16*(18-N17)</f>
        <v>3614.2999999999997</v>
      </c>
      <c r="O20" s="163">
        <f>O16*(18-O17)</f>
        <v>3586.2999999999997</v>
      </c>
    </row>
    <row r="21" spans="1:15" ht="20.25" thickBot="1">
      <c r="A21" s="347" t="s">
        <v>215</v>
      </c>
      <c r="B21" s="21">
        <v>597</v>
      </c>
      <c r="C21" s="20">
        <v>513</v>
      </c>
      <c r="D21" s="20">
        <v>528</v>
      </c>
      <c r="E21" s="20">
        <v>378</v>
      </c>
      <c r="F21" s="20">
        <v>128</v>
      </c>
      <c r="G21" s="20">
        <v>33</v>
      </c>
      <c r="H21" s="164">
        <f>SUM(B21:F21)</f>
        <v>2144</v>
      </c>
      <c r="I21" s="20">
        <v>219</v>
      </c>
      <c r="J21" s="20">
        <v>381</v>
      </c>
      <c r="K21" s="20">
        <v>478</v>
      </c>
      <c r="L21" s="20">
        <v>612</v>
      </c>
      <c r="M21" s="164">
        <f>SUM(I21:L21)</f>
        <v>1690</v>
      </c>
      <c r="N21" s="165">
        <f>N16*(19-N17)</f>
        <v>3866.2999999999997</v>
      </c>
      <c r="O21" s="166">
        <f>O16*(19-O17)</f>
        <v>3833.2999999999997</v>
      </c>
    </row>
    <row r="22" spans="1:15" ht="15.75" thickBot="1">
      <c r="A22" s="4"/>
      <c r="B22" s="4"/>
      <c r="C22" s="4"/>
      <c r="D22" s="4"/>
      <c r="E22" s="4"/>
      <c r="F22" s="4"/>
      <c r="G22" s="4"/>
      <c r="H22" s="4"/>
      <c r="I22" s="4"/>
      <c r="J22" s="4"/>
      <c r="K22" s="4"/>
      <c r="L22" s="4"/>
      <c r="M22" s="4"/>
      <c r="N22" s="4"/>
      <c r="O22" s="4"/>
    </row>
    <row r="23" spans="1:15" ht="24" thickBot="1">
      <c r="A23" s="473" t="s">
        <v>457</v>
      </c>
      <c r="B23" s="474"/>
      <c r="C23" s="474"/>
      <c r="D23" s="474"/>
      <c r="E23" s="474"/>
      <c r="F23" s="474"/>
      <c r="G23" s="474"/>
      <c r="H23" s="474"/>
      <c r="I23" s="474"/>
      <c r="J23" s="474"/>
      <c r="K23" s="470" t="s">
        <v>226</v>
      </c>
      <c r="L23" s="471"/>
      <c r="M23" s="471"/>
      <c r="N23" s="471"/>
      <c r="O23" s="472"/>
    </row>
    <row r="24" spans="1:15" ht="15.75">
      <c r="A24" s="465" t="s">
        <v>195</v>
      </c>
      <c r="B24" s="461" t="s">
        <v>196</v>
      </c>
      <c r="C24" s="461" t="s">
        <v>197</v>
      </c>
      <c r="D24" s="461" t="s">
        <v>198</v>
      </c>
      <c r="E24" s="461" t="s">
        <v>199</v>
      </c>
      <c r="F24" s="461" t="s">
        <v>200</v>
      </c>
      <c r="G24" s="461" t="s">
        <v>201</v>
      </c>
      <c r="H24" s="467" t="s">
        <v>202</v>
      </c>
      <c r="I24" s="461" t="s">
        <v>203</v>
      </c>
      <c r="J24" s="461" t="s">
        <v>204</v>
      </c>
      <c r="K24" s="461" t="s">
        <v>205</v>
      </c>
      <c r="L24" s="461" t="s">
        <v>206</v>
      </c>
      <c r="M24" s="467" t="s">
        <v>207</v>
      </c>
      <c r="N24" s="456" t="s">
        <v>208</v>
      </c>
      <c r="O24" s="457"/>
    </row>
    <row r="25" spans="1:15" ht="16.5" thickBot="1">
      <c r="A25" s="466"/>
      <c r="B25" s="462"/>
      <c r="C25" s="462"/>
      <c r="D25" s="462"/>
      <c r="E25" s="462"/>
      <c r="F25" s="462"/>
      <c r="G25" s="462"/>
      <c r="H25" s="462"/>
      <c r="I25" s="462"/>
      <c r="J25" s="462"/>
      <c r="K25" s="462"/>
      <c r="L25" s="462"/>
      <c r="M25" s="462"/>
      <c r="N25" s="145" t="s">
        <v>209</v>
      </c>
      <c r="O25" s="30" t="s">
        <v>210</v>
      </c>
    </row>
    <row r="26" spans="1:15" ht="15">
      <c r="A26" s="148" t="s">
        <v>211</v>
      </c>
      <c r="B26" s="146">
        <v>31</v>
      </c>
      <c r="C26" s="8">
        <v>28</v>
      </c>
      <c r="D26" s="8">
        <v>31</v>
      </c>
      <c r="E26" s="8">
        <v>30</v>
      </c>
      <c r="F26" s="8">
        <v>16</v>
      </c>
      <c r="G26" s="8">
        <v>10</v>
      </c>
      <c r="H26" s="168">
        <f>SUM(B26:F26)</f>
        <v>136</v>
      </c>
      <c r="I26" s="8">
        <v>15</v>
      </c>
      <c r="J26" s="8">
        <v>31</v>
      </c>
      <c r="K26" s="8">
        <v>30</v>
      </c>
      <c r="L26" s="8">
        <v>31</v>
      </c>
      <c r="M26" s="168">
        <f>SUM(I26:L26)</f>
        <v>107</v>
      </c>
      <c r="N26" s="167">
        <f>SUM(B26:G26,I26:L26)</f>
        <v>253</v>
      </c>
      <c r="O26" s="169">
        <f>H26+M26</f>
        <v>243</v>
      </c>
    </row>
    <row r="27" spans="1:15" ht="19.5">
      <c r="A27" s="149" t="s">
        <v>485</v>
      </c>
      <c r="B27" s="147">
        <v>-4.5999999999999996</v>
      </c>
      <c r="C27" s="10">
        <v>-1.7</v>
      </c>
      <c r="D27" s="10">
        <v>2.6</v>
      </c>
      <c r="E27" s="10">
        <v>9.1999999999999993</v>
      </c>
      <c r="F27" s="10">
        <v>10.199999999999999</v>
      </c>
      <c r="G27" s="10">
        <v>12.3</v>
      </c>
      <c r="H27" s="153">
        <f>(B26*B27+C26*C27+D26*D27+E26*E27+F26*F27)/H26</f>
        <v>2.4235294117647062</v>
      </c>
      <c r="I27" s="10">
        <v>11.4</v>
      </c>
      <c r="J27" s="95">
        <v>6.4</v>
      </c>
      <c r="K27" s="95">
        <v>3.8</v>
      </c>
      <c r="L27" s="95">
        <v>-1.6</v>
      </c>
      <c r="M27" s="153">
        <f>(I26*I27+J26*J27+K26*K27+L26*L27)/M26</f>
        <v>4.0542056074766348</v>
      </c>
      <c r="N27" s="154">
        <f>(B27*B26+C27*C26+D27*D26+E27*E26+F27*F26+G27*G26+I27*I26+J27*J26+K27*K26+L27*L26)/N26</f>
        <v>3.5035573122529642</v>
      </c>
      <c r="O27" s="161">
        <f>(H27*H26+M27*M26)/O26</f>
        <v>3.1415637860082302</v>
      </c>
    </row>
    <row r="28" spans="1:15" ht="19.5">
      <c r="A28" s="149" t="s">
        <v>212</v>
      </c>
      <c r="B28" s="13">
        <v>544</v>
      </c>
      <c r="C28" s="12">
        <v>412</v>
      </c>
      <c r="D28" s="12">
        <v>332</v>
      </c>
      <c r="E28" s="12">
        <v>114</v>
      </c>
      <c r="F28" s="12">
        <v>45</v>
      </c>
      <c r="G28" s="12">
        <v>8</v>
      </c>
      <c r="H28" s="155">
        <f>SUM(B28:F28)</f>
        <v>1447</v>
      </c>
      <c r="I28" s="12">
        <v>24</v>
      </c>
      <c r="J28" s="12">
        <v>203</v>
      </c>
      <c r="K28" s="12">
        <v>276</v>
      </c>
      <c r="L28" s="12">
        <v>453</v>
      </c>
      <c r="M28" s="155">
        <f>SUM(I28:L28)</f>
        <v>956</v>
      </c>
      <c r="N28" s="156">
        <f>N26*(13-N27)</f>
        <v>2402.6000000000004</v>
      </c>
      <c r="O28" s="162">
        <f>O26*(13-O27)</f>
        <v>2395.6</v>
      </c>
    </row>
    <row r="29" spans="1:15" ht="19.5">
      <c r="A29" s="149" t="s">
        <v>213</v>
      </c>
      <c r="B29" s="13">
        <v>668</v>
      </c>
      <c r="C29" s="12">
        <v>524</v>
      </c>
      <c r="D29" s="12">
        <v>446</v>
      </c>
      <c r="E29" s="12">
        <v>234</v>
      </c>
      <c r="F29" s="12">
        <v>109</v>
      </c>
      <c r="G29" s="12">
        <v>48</v>
      </c>
      <c r="H29" s="155">
        <f>SUM(B29:F29)</f>
        <v>1981</v>
      </c>
      <c r="I29" s="12">
        <v>84</v>
      </c>
      <c r="J29" s="12">
        <v>327</v>
      </c>
      <c r="K29" s="12">
        <v>396</v>
      </c>
      <c r="L29" s="12">
        <v>577</v>
      </c>
      <c r="M29" s="155">
        <f>SUM(I29:L29)</f>
        <v>1384</v>
      </c>
      <c r="N29" s="156">
        <f>N26*(17-N27)</f>
        <v>3414.6000000000004</v>
      </c>
      <c r="O29" s="162">
        <f>O26*(17-O27)</f>
        <v>3367.6</v>
      </c>
    </row>
    <row r="30" spans="1:15" ht="19.5">
      <c r="A30" s="149" t="s">
        <v>214</v>
      </c>
      <c r="B30" s="17">
        <v>699</v>
      </c>
      <c r="C30" s="16">
        <v>552</v>
      </c>
      <c r="D30" s="16">
        <v>477</v>
      </c>
      <c r="E30" s="16">
        <v>264</v>
      </c>
      <c r="F30" s="16">
        <v>125</v>
      </c>
      <c r="G30" s="16">
        <v>58</v>
      </c>
      <c r="H30" s="155">
        <f>SUM(B30:F30)</f>
        <v>2117</v>
      </c>
      <c r="I30" s="16">
        <v>99</v>
      </c>
      <c r="J30" s="16">
        <v>358</v>
      </c>
      <c r="K30" s="16">
        <v>426</v>
      </c>
      <c r="L30" s="16">
        <v>608</v>
      </c>
      <c r="M30" s="155">
        <f>SUM(I30:L30)</f>
        <v>1491</v>
      </c>
      <c r="N30" s="157">
        <f>N26*(18-N27)</f>
        <v>3667.6000000000004</v>
      </c>
      <c r="O30" s="163">
        <f>O26*(18-O27)</f>
        <v>3610.6</v>
      </c>
    </row>
    <row r="31" spans="1:15" ht="20.25" thickBot="1">
      <c r="A31" s="347" t="s">
        <v>215</v>
      </c>
      <c r="B31" s="21">
        <v>730</v>
      </c>
      <c r="C31" s="20">
        <v>580</v>
      </c>
      <c r="D31" s="20">
        <v>508</v>
      </c>
      <c r="E31" s="20">
        <v>294</v>
      </c>
      <c r="F31" s="20">
        <v>141</v>
      </c>
      <c r="G31" s="20">
        <v>68</v>
      </c>
      <c r="H31" s="164">
        <f>SUM(B31:F31)</f>
        <v>2253</v>
      </c>
      <c r="I31" s="20">
        <v>114</v>
      </c>
      <c r="J31" s="20">
        <v>389</v>
      </c>
      <c r="K31" s="20">
        <v>456</v>
      </c>
      <c r="L31" s="20">
        <v>639</v>
      </c>
      <c r="M31" s="164">
        <f>SUM(I31:L31)</f>
        <v>1598</v>
      </c>
      <c r="N31" s="165">
        <f>N26*(19-N27)</f>
        <v>3920.6000000000004</v>
      </c>
      <c r="O31" s="166">
        <f>O26*(19-O27)</f>
        <v>3853.6</v>
      </c>
    </row>
    <row r="32" spans="1:15" ht="15.75" thickBot="1">
      <c r="A32" s="4"/>
      <c r="B32" s="4"/>
      <c r="C32" s="4"/>
      <c r="D32" s="4"/>
      <c r="E32" s="4"/>
      <c r="F32" s="4"/>
      <c r="G32" s="4"/>
      <c r="H32" s="4"/>
      <c r="I32" s="4"/>
      <c r="J32" s="4"/>
      <c r="K32" s="4"/>
      <c r="L32" s="4"/>
      <c r="M32" s="4"/>
      <c r="N32" s="4"/>
      <c r="O32" s="4"/>
    </row>
    <row r="33" spans="1:15" ht="24" thickBot="1">
      <c r="A33" s="473" t="s">
        <v>458</v>
      </c>
      <c r="B33" s="474"/>
      <c r="C33" s="474"/>
      <c r="D33" s="474"/>
      <c r="E33" s="474"/>
      <c r="F33" s="474"/>
      <c r="G33" s="474"/>
      <c r="H33" s="474"/>
      <c r="I33" s="474"/>
      <c r="J33" s="474"/>
      <c r="K33" s="470" t="s">
        <v>227</v>
      </c>
      <c r="L33" s="471"/>
      <c r="M33" s="471"/>
      <c r="N33" s="471"/>
      <c r="O33" s="472"/>
    </row>
    <row r="34" spans="1:15" ht="15.75">
      <c r="A34" s="465" t="s">
        <v>195</v>
      </c>
      <c r="B34" s="461" t="s">
        <v>196</v>
      </c>
      <c r="C34" s="461" t="s">
        <v>197</v>
      </c>
      <c r="D34" s="461" t="s">
        <v>198</v>
      </c>
      <c r="E34" s="461" t="s">
        <v>199</v>
      </c>
      <c r="F34" s="461" t="s">
        <v>200</v>
      </c>
      <c r="G34" s="461" t="s">
        <v>201</v>
      </c>
      <c r="H34" s="467" t="s">
        <v>202</v>
      </c>
      <c r="I34" s="461" t="s">
        <v>203</v>
      </c>
      <c r="J34" s="461" t="s">
        <v>204</v>
      </c>
      <c r="K34" s="461" t="s">
        <v>205</v>
      </c>
      <c r="L34" s="461" t="s">
        <v>206</v>
      </c>
      <c r="M34" s="467" t="s">
        <v>207</v>
      </c>
      <c r="N34" s="456" t="s">
        <v>208</v>
      </c>
      <c r="O34" s="457"/>
    </row>
    <row r="35" spans="1:15" ht="16.5" thickBot="1">
      <c r="A35" s="466"/>
      <c r="B35" s="462"/>
      <c r="C35" s="462"/>
      <c r="D35" s="462"/>
      <c r="E35" s="462"/>
      <c r="F35" s="462"/>
      <c r="G35" s="462"/>
      <c r="H35" s="462"/>
      <c r="I35" s="462"/>
      <c r="J35" s="462"/>
      <c r="K35" s="462"/>
      <c r="L35" s="462"/>
      <c r="M35" s="462"/>
      <c r="N35" s="145" t="s">
        <v>209</v>
      </c>
      <c r="O35" s="30" t="s">
        <v>210</v>
      </c>
    </row>
    <row r="36" spans="1:15" ht="15">
      <c r="A36" s="148" t="s">
        <v>211</v>
      </c>
      <c r="B36" s="146">
        <v>31</v>
      </c>
      <c r="C36" s="8">
        <v>28</v>
      </c>
      <c r="D36" s="8">
        <v>31</v>
      </c>
      <c r="E36" s="8">
        <v>30</v>
      </c>
      <c r="F36" s="8">
        <v>20</v>
      </c>
      <c r="G36" s="8">
        <v>10</v>
      </c>
      <c r="H36" s="168">
        <f>SUM(B36:F36)</f>
        <v>140</v>
      </c>
      <c r="I36" s="8">
        <v>30</v>
      </c>
      <c r="J36" s="8">
        <v>31</v>
      </c>
      <c r="K36" s="8">
        <v>30</v>
      </c>
      <c r="L36" s="8">
        <v>31</v>
      </c>
      <c r="M36" s="168">
        <f>SUM(I36:L36)</f>
        <v>122</v>
      </c>
      <c r="N36" s="167">
        <f>SUM(B36:G36,I36:L36)</f>
        <v>272</v>
      </c>
      <c r="O36" s="169">
        <f>H36+M36</f>
        <v>262</v>
      </c>
    </row>
    <row r="37" spans="1:15" ht="19.5">
      <c r="A37" s="149" t="s">
        <v>485</v>
      </c>
      <c r="B37" s="147">
        <v>-4.3</v>
      </c>
      <c r="C37" s="10">
        <v>-2.1</v>
      </c>
      <c r="D37" s="10">
        <v>1.1000000000000001</v>
      </c>
      <c r="E37" s="10">
        <v>6.7</v>
      </c>
      <c r="F37" s="10">
        <v>10.1</v>
      </c>
      <c r="G37" s="10">
        <v>12.5</v>
      </c>
      <c r="H37" s="153">
        <f>(B36*B37+C36*C37+D36*D37+E36*E37+F36*F37)/H36</f>
        <v>1.75</v>
      </c>
      <c r="I37" s="10">
        <v>9.6999999999999993</v>
      </c>
      <c r="J37" s="95">
        <v>4.9000000000000004</v>
      </c>
      <c r="K37" s="95">
        <v>4</v>
      </c>
      <c r="L37" s="95">
        <v>-4.8</v>
      </c>
      <c r="M37" s="153">
        <f>(I36*I37+J36*J37+K36*K37+L36*L37)/M36</f>
        <v>3.3942622950819672</v>
      </c>
      <c r="N37" s="154">
        <f>(B37*B36+C37*C36+D37*D36+E37*E36+F37*F36+G37*G36+I37*I36+J37*J36+K37*K36+L37*L36)/N36</f>
        <v>2.8827205882352942</v>
      </c>
      <c r="O37" s="161">
        <f>(H37*H36+M37*M36)/O36</f>
        <v>2.5156488549618321</v>
      </c>
    </row>
    <row r="38" spans="1:15" ht="19.5">
      <c r="A38" s="149" t="s">
        <v>212</v>
      </c>
      <c r="B38" s="13">
        <v>535</v>
      </c>
      <c r="C38" s="12">
        <v>424</v>
      </c>
      <c r="D38" s="12">
        <v>369</v>
      </c>
      <c r="E38" s="12">
        <v>188</v>
      </c>
      <c r="F38" s="12">
        <v>58</v>
      </c>
      <c r="G38" s="12">
        <v>5</v>
      </c>
      <c r="H38" s="155">
        <f>SUM(B38:F38)</f>
        <v>1574</v>
      </c>
      <c r="I38" s="12">
        <v>99</v>
      </c>
      <c r="J38" s="12">
        <v>251</v>
      </c>
      <c r="K38" s="12">
        <v>272</v>
      </c>
      <c r="L38" s="12">
        <v>552</v>
      </c>
      <c r="M38" s="155">
        <f>SUM(I38:L38)</f>
        <v>1174</v>
      </c>
      <c r="N38" s="156">
        <f>N36*(13-N37)</f>
        <v>2751.9</v>
      </c>
      <c r="O38" s="162">
        <f>O36*(13-O37)</f>
        <v>2746.9</v>
      </c>
    </row>
    <row r="39" spans="1:15" ht="19.5">
      <c r="A39" s="149" t="s">
        <v>213</v>
      </c>
      <c r="B39" s="13">
        <v>659</v>
      </c>
      <c r="C39" s="12">
        <v>536</v>
      </c>
      <c r="D39" s="12">
        <v>493</v>
      </c>
      <c r="E39" s="12">
        <v>308</v>
      </c>
      <c r="F39" s="12">
        <v>138</v>
      </c>
      <c r="G39" s="12">
        <v>45</v>
      </c>
      <c r="H39" s="155">
        <f>SUM(B39:F39)</f>
        <v>2134</v>
      </c>
      <c r="I39" s="12">
        <v>219</v>
      </c>
      <c r="J39" s="12">
        <v>375</v>
      </c>
      <c r="K39" s="12">
        <v>392</v>
      </c>
      <c r="L39" s="12">
        <v>676</v>
      </c>
      <c r="M39" s="155">
        <f>SUM(I39:L39)</f>
        <v>1662</v>
      </c>
      <c r="N39" s="156">
        <f>N36*(17-N37)</f>
        <v>3839.9</v>
      </c>
      <c r="O39" s="162">
        <f>O36*(17-O37)</f>
        <v>3794.9</v>
      </c>
    </row>
    <row r="40" spans="1:15" ht="19.5">
      <c r="A40" s="149" t="s">
        <v>214</v>
      </c>
      <c r="B40" s="17">
        <v>690</v>
      </c>
      <c r="C40" s="16">
        <v>564</v>
      </c>
      <c r="D40" s="16">
        <v>524</v>
      </c>
      <c r="E40" s="16">
        <v>338</v>
      </c>
      <c r="F40" s="16">
        <v>158</v>
      </c>
      <c r="G40" s="16">
        <v>55</v>
      </c>
      <c r="H40" s="155">
        <f>SUM(B40:F40)</f>
        <v>2274</v>
      </c>
      <c r="I40" s="16">
        <v>249</v>
      </c>
      <c r="J40" s="16">
        <v>406</v>
      </c>
      <c r="K40" s="16">
        <v>422</v>
      </c>
      <c r="L40" s="16">
        <v>707</v>
      </c>
      <c r="M40" s="155">
        <f>SUM(I40:L40)</f>
        <v>1784</v>
      </c>
      <c r="N40" s="157">
        <f>N36*(18-N37)</f>
        <v>4111.8999999999996</v>
      </c>
      <c r="O40" s="163">
        <f>O36*(18-O37)</f>
        <v>4056.9</v>
      </c>
    </row>
    <row r="41" spans="1:15" ht="20.25" thickBot="1">
      <c r="A41" s="347" t="s">
        <v>215</v>
      </c>
      <c r="B41" s="21">
        <v>721</v>
      </c>
      <c r="C41" s="20">
        <v>592</v>
      </c>
      <c r="D41" s="20">
        <v>555</v>
      </c>
      <c r="E41" s="20">
        <v>368</v>
      </c>
      <c r="F41" s="20">
        <v>178</v>
      </c>
      <c r="G41" s="20">
        <v>65</v>
      </c>
      <c r="H41" s="164">
        <f>SUM(B41:F41)</f>
        <v>2414</v>
      </c>
      <c r="I41" s="20">
        <v>279</v>
      </c>
      <c r="J41" s="20">
        <v>437</v>
      </c>
      <c r="K41" s="20">
        <v>452</v>
      </c>
      <c r="L41" s="20">
        <v>738</v>
      </c>
      <c r="M41" s="164">
        <f>SUM(I41:L41)</f>
        <v>1906</v>
      </c>
      <c r="N41" s="165">
        <f>N36*(19-N37)</f>
        <v>4383.8999999999996</v>
      </c>
      <c r="O41" s="166">
        <f>O36*(19-O37)</f>
        <v>4318.9000000000005</v>
      </c>
    </row>
    <row r="42" spans="1:15" ht="15.75" thickBot="1">
      <c r="A42" s="4"/>
      <c r="B42" s="4"/>
      <c r="C42" s="4"/>
      <c r="D42" s="4"/>
      <c r="E42" s="4"/>
      <c r="F42" s="4"/>
      <c r="G42" s="4"/>
      <c r="H42" s="4"/>
      <c r="I42" s="4"/>
      <c r="J42" s="4"/>
      <c r="K42" s="4"/>
      <c r="L42" s="4"/>
      <c r="M42" s="4"/>
      <c r="N42" s="4"/>
      <c r="O42" s="4"/>
    </row>
    <row r="43" spans="1:15" ht="24" thickBot="1">
      <c r="A43" s="473" t="s">
        <v>459</v>
      </c>
      <c r="B43" s="474"/>
      <c r="C43" s="474"/>
      <c r="D43" s="474"/>
      <c r="E43" s="474"/>
      <c r="F43" s="474"/>
      <c r="G43" s="474"/>
      <c r="H43" s="474"/>
      <c r="I43" s="474"/>
      <c r="J43" s="474"/>
      <c r="K43" s="470" t="s">
        <v>228</v>
      </c>
      <c r="L43" s="471"/>
      <c r="M43" s="471"/>
      <c r="N43" s="471"/>
      <c r="O43" s="472"/>
    </row>
    <row r="44" spans="1:15" ht="15.75">
      <c r="A44" s="465" t="s">
        <v>195</v>
      </c>
      <c r="B44" s="461" t="s">
        <v>196</v>
      </c>
      <c r="C44" s="461" t="s">
        <v>197</v>
      </c>
      <c r="D44" s="461" t="s">
        <v>198</v>
      </c>
      <c r="E44" s="461" t="s">
        <v>199</v>
      </c>
      <c r="F44" s="461" t="s">
        <v>200</v>
      </c>
      <c r="G44" s="461" t="s">
        <v>201</v>
      </c>
      <c r="H44" s="467" t="s">
        <v>202</v>
      </c>
      <c r="I44" s="461" t="s">
        <v>203</v>
      </c>
      <c r="J44" s="461" t="s">
        <v>204</v>
      </c>
      <c r="K44" s="461" t="s">
        <v>205</v>
      </c>
      <c r="L44" s="461" t="s">
        <v>206</v>
      </c>
      <c r="M44" s="467" t="s">
        <v>207</v>
      </c>
      <c r="N44" s="456" t="s">
        <v>208</v>
      </c>
      <c r="O44" s="457"/>
    </row>
    <row r="45" spans="1:15" ht="16.5" thickBot="1">
      <c r="A45" s="466"/>
      <c r="B45" s="462"/>
      <c r="C45" s="462"/>
      <c r="D45" s="462"/>
      <c r="E45" s="462"/>
      <c r="F45" s="462"/>
      <c r="G45" s="462"/>
      <c r="H45" s="462"/>
      <c r="I45" s="462"/>
      <c r="J45" s="462"/>
      <c r="K45" s="462"/>
      <c r="L45" s="462"/>
      <c r="M45" s="462"/>
      <c r="N45" s="145" t="s">
        <v>209</v>
      </c>
      <c r="O45" s="30" t="s">
        <v>210</v>
      </c>
    </row>
    <row r="46" spans="1:15" ht="15">
      <c r="A46" s="148" t="s">
        <v>211</v>
      </c>
      <c r="B46" s="146">
        <v>31</v>
      </c>
      <c r="C46" s="8">
        <v>28</v>
      </c>
      <c r="D46" s="8">
        <v>31</v>
      </c>
      <c r="E46" s="8">
        <v>25</v>
      </c>
      <c r="F46" s="8">
        <v>15</v>
      </c>
      <c r="G46" s="8">
        <v>0</v>
      </c>
      <c r="H46" s="168">
        <f>SUM(B46:F46)</f>
        <v>130</v>
      </c>
      <c r="I46" s="8">
        <v>15</v>
      </c>
      <c r="J46" s="8">
        <v>3</v>
      </c>
      <c r="K46" s="8">
        <v>30</v>
      </c>
      <c r="L46" s="8">
        <v>31</v>
      </c>
      <c r="M46" s="168">
        <f>SUM(I46:L46)</f>
        <v>79</v>
      </c>
      <c r="N46" s="167">
        <f>SUM(B46:G46,I46:L46)</f>
        <v>209</v>
      </c>
      <c r="O46" s="169">
        <f>H46+M46</f>
        <v>209</v>
      </c>
    </row>
    <row r="47" spans="1:15" ht="19.5">
      <c r="A47" s="149" t="s">
        <v>485</v>
      </c>
      <c r="B47" s="147">
        <v>-2.1</v>
      </c>
      <c r="C47" s="10">
        <v>-2.1</v>
      </c>
      <c r="D47" s="10">
        <v>1.9</v>
      </c>
      <c r="E47" s="10">
        <v>8.6999999999999993</v>
      </c>
      <c r="F47" s="10">
        <v>9.3000000000000007</v>
      </c>
      <c r="G47" s="10">
        <v>0</v>
      </c>
      <c r="H47" s="153">
        <f>(B46*B47+C46*C47+D46*D47+E46*E47+F46*F47)/H46</f>
        <v>2.2461538461538462</v>
      </c>
      <c r="I47" s="10">
        <v>11.4</v>
      </c>
      <c r="J47" s="95">
        <v>6.2</v>
      </c>
      <c r="K47" s="95">
        <v>1.6</v>
      </c>
      <c r="L47" s="95">
        <v>1.6</v>
      </c>
      <c r="M47" s="153">
        <f>(I46*I47+J46*J47+K46*K47+L46*L47)/M46</f>
        <v>3.6354430379746834</v>
      </c>
      <c r="N47" s="154">
        <f>(B47*B46+C47*C46+D47*D46+E47*E46+F47*F46+G47*G46+I47*I46+J47*J46+K47*K46+L47*L46)/N46</f>
        <v>2.7712918660287085</v>
      </c>
      <c r="O47" s="161">
        <f>(H47*H46+M47*M46)/O46</f>
        <v>2.7712918660287085</v>
      </c>
    </row>
    <row r="48" spans="1:15" ht="19.5">
      <c r="A48" s="149" t="s">
        <v>212</v>
      </c>
      <c r="B48" s="13">
        <v>467</v>
      </c>
      <c r="C48" s="12">
        <v>423</v>
      </c>
      <c r="D48" s="12">
        <v>346</v>
      </c>
      <c r="E48" s="12">
        <v>107</v>
      </c>
      <c r="F48" s="12">
        <v>56</v>
      </c>
      <c r="G48" s="12">
        <f>G46*(13-G47)</f>
        <v>0</v>
      </c>
      <c r="H48" s="155">
        <f>SUM(B48:F48)</f>
        <v>1399</v>
      </c>
      <c r="I48" s="12">
        <v>24</v>
      </c>
      <c r="J48" s="12">
        <v>211</v>
      </c>
      <c r="K48" s="12">
        <v>343</v>
      </c>
      <c r="L48" s="12">
        <v>353</v>
      </c>
      <c r="M48" s="155">
        <f>SUM(I48:L48)</f>
        <v>931</v>
      </c>
      <c r="N48" s="156">
        <f>N46*(13-N47)</f>
        <v>2137.8000000000002</v>
      </c>
      <c r="O48" s="162">
        <f>O46*(13-O47)</f>
        <v>2137.8000000000002</v>
      </c>
    </row>
    <row r="49" spans="1:15" ht="19.5">
      <c r="A49" s="149" t="s">
        <v>213</v>
      </c>
      <c r="B49" s="13">
        <v>591</v>
      </c>
      <c r="C49" s="12">
        <v>535</v>
      </c>
      <c r="D49" s="12">
        <v>470</v>
      </c>
      <c r="E49" s="12">
        <v>207</v>
      </c>
      <c r="F49" s="12">
        <v>116</v>
      </c>
      <c r="G49" s="12">
        <f>G46*(17-G47)</f>
        <v>0</v>
      </c>
      <c r="H49" s="155">
        <f>SUM(B49:F49)</f>
        <v>1919</v>
      </c>
      <c r="I49" s="12">
        <v>84</v>
      </c>
      <c r="J49" s="12">
        <v>335</v>
      </c>
      <c r="K49" s="12">
        <v>463</v>
      </c>
      <c r="L49" s="12">
        <v>477</v>
      </c>
      <c r="M49" s="155">
        <f>SUM(I49:L49)</f>
        <v>1359</v>
      </c>
      <c r="N49" s="156">
        <f>N46*(17-N47)</f>
        <v>2973.8</v>
      </c>
      <c r="O49" s="162">
        <f>O46*(17-O47)</f>
        <v>2973.8</v>
      </c>
    </row>
    <row r="50" spans="1:15" ht="19.5">
      <c r="A50" s="149" t="s">
        <v>214</v>
      </c>
      <c r="B50" s="17">
        <v>622</v>
      </c>
      <c r="C50" s="16">
        <v>563</v>
      </c>
      <c r="D50" s="16">
        <v>501</v>
      </c>
      <c r="E50" s="16">
        <v>232</v>
      </c>
      <c r="F50" s="16">
        <v>131</v>
      </c>
      <c r="G50" s="16">
        <f>G46*(18-G47)</f>
        <v>0</v>
      </c>
      <c r="H50" s="155">
        <f>SUM(B50:F50)</f>
        <v>2049</v>
      </c>
      <c r="I50" s="16">
        <v>99</v>
      </c>
      <c r="J50" s="16">
        <v>366</v>
      </c>
      <c r="K50" s="16">
        <v>493</v>
      </c>
      <c r="L50" s="16">
        <v>508</v>
      </c>
      <c r="M50" s="155">
        <f>SUM(I50:L50)</f>
        <v>1466</v>
      </c>
      <c r="N50" s="157">
        <f>N46*(18-N47)</f>
        <v>3182.8</v>
      </c>
      <c r="O50" s="163">
        <f>O46*(18-O47)</f>
        <v>3182.8</v>
      </c>
    </row>
    <row r="51" spans="1:15" ht="20.25" thickBot="1">
      <c r="A51" s="347" t="s">
        <v>215</v>
      </c>
      <c r="B51" s="21">
        <v>653</v>
      </c>
      <c r="C51" s="20">
        <v>591</v>
      </c>
      <c r="D51" s="20">
        <v>532</v>
      </c>
      <c r="E51" s="20">
        <v>257</v>
      </c>
      <c r="F51" s="20">
        <v>146</v>
      </c>
      <c r="G51" s="20">
        <f>G46*(19-G47)</f>
        <v>0</v>
      </c>
      <c r="H51" s="164">
        <f>SUM(B51:F51)</f>
        <v>2179</v>
      </c>
      <c r="I51" s="20">
        <v>114</v>
      </c>
      <c r="J51" s="20">
        <v>397</v>
      </c>
      <c r="K51" s="20">
        <v>523</v>
      </c>
      <c r="L51" s="20">
        <v>539</v>
      </c>
      <c r="M51" s="164">
        <f>SUM(I51:L51)</f>
        <v>1573</v>
      </c>
      <c r="N51" s="165">
        <f>N46*(19-N47)</f>
        <v>3391.8</v>
      </c>
      <c r="O51" s="166">
        <f>O46*(19-O47)</f>
        <v>3391.8</v>
      </c>
    </row>
    <row r="52" spans="1:15" ht="15.75" thickBot="1">
      <c r="A52" s="4"/>
      <c r="B52" s="4"/>
      <c r="C52" s="4"/>
      <c r="D52" s="4"/>
      <c r="E52" s="4"/>
      <c r="F52" s="4"/>
      <c r="G52" s="4"/>
      <c r="H52" s="4"/>
      <c r="I52" s="4"/>
      <c r="J52" s="4"/>
      <c r="K52" s="4"/>
      <c r="L52" s="4"/>
      <c r="M52" s="4"/>
      <c r="N52" s="4"/>
      <c r="O52" s="4"/>
    </row>
    <row r="53" spans="1:15" ht="24" thickBot="1">
      <c r="A53" s="473" t="s">
        <v>460</v>
      </c>
      <c r="B53" s="474"/>
      <c r="C53" s="474"/>
      <c r="D53" s="474"/>
      <c r="E53" s="474"/>
      <c r="F53" s="474"/>
      <c r="G53" s="474"/>
      <c r="H53" s="474"/>
      <c r="I53" s="474"/>
      <c r="J53" s="474"/>
      <c r="K53" s="470" t="s">
        <v>229</v>
      </c>
      <c r="L53" s="471"/>
      <c r="M53" s="471"/>
      <c r="N53" s="471"/>
      <c r="O53" s="472"/>
    </row>
    <row r="54" spans="1:15" ht="15.75">
      <c r="A54" s="465" t="s">
        <v>195</v>
      </c>
      <c r="B54" s="461" t="s">
        <v>196</v>
      </c>
      <c r="C54" s="461" t="s">
        <v>197</v>
      </c>
      <c r="D54" s="461" t="s">
        <v>198</v>
      </c>
      <c r="E54" s="461" t="s">
        <v>199</v>
      </c>
      <c r="F54" s="461" t="s">
        <v>200</v>
      </c>
      <c r="G54" s="461" t="s">
        <v>201</v>
      </c>
      <c r="H54" s="467" t="s">
        <v>202</v>
      </c>
      <c r="I54" s="461" t="s">
        <v>203</v>
      </c>
      <c r="J54" s="461" t="s">
        <v>204</v>
      </c>
      <c r="K54" s="461" t="s">
        <v>205</v>
      </c>
      <c r="L54" s="461" t="s">
        <v>206</v>
      </c>
      <c r="M54" s="467" t="s">
        <v>207</v>
      </c>
      <c r="N54" s="456" t="s">
        <v>208</v>
      </c>
      <c r="O54" s="457"/>
    </row>
    <row r="55" spans="1:15" ht="16.5" thickBot="1">
      <c r="A55" s="466"/>
      <c r="B55" s="462"/>
      <c r="C55" s="462"/>
      <c r="D55" s="462"/>
      <c r="E55" s="462"/>
      <c r="F55" s="462"/>
      <c r="G55" s="462"/>
      <c r="H55" s="462"/>
      <c r="I55" s="462"/>
      <c r="J55" s="462"/>
      <c r="K55" s="462"/>
      <c r="L55" s="462"/>
      <c r="M55" s="462"/>
      <c r="N55" s="145" t="s">
        <v>209</v>
      </c>
      <c r="O55" s="30" t="s">
        <v>210</v>
      </c>
    </row>
    <row r="56" spans="1:15" ht="15">
      <c r="A56" s="148" t="s">
        <v>211</v>
      </c>
      <c r="B56" s="146">
        <v>31</v>
      </c>
      <c r="C56" s="8">
        <v>28</v>
      </c>
      <c r="D56" s="8">
        <v>31</v>
      </c>
      <c r="E56" s="8">
        <v>25</v>
      </c>
      <c r="F56" s="8">
        <v>15</v>
      </c>
      <c r="G56" s="8">
        <v>5</v>
      </c>
      <c r="H56" s="168">
        <f>SUM(B56:F56)</f>
        <v>130</v>
      </c>
      <c r="I56" s="8">
        <v>20</v>
      </c>
      <c r="J56" s="8">
        <v>31</v>
      </c>
      <c r="K56" s="8">
        <v>30</v>
      </c>
      <c r="L56" s="8">
        <v>31</v>
      </c>
      <c r="M56" s="168">
        <f>SUM(I56:L56)</f>
        <v>112</v>
      </c>
      <c r="N56" s="167">
        <f>SUM(B56:G56,I56:L56)</f>
        <v>247</v>
      </c>
      <c r="O56" s="169">
        <f>H56+M56</f>
        <v>242</v>
      </c>
    </row>
    <row r="57" spans="1:15" ht="19.5">
      <c r="A57" s="149" t="s">
        <v>485</v>
      </c>
      <c r="B57" s="147">
        <v>0.3</v>
      </c>
      <c r="C57" s="10">
        <v>5.4</v>
      </c>
      <c r="D57" s="10">
        <v>3.9</v>
      </c>
      <c r="E57" s="10">
        <v>4.8</v>
      </c>
      <c r="F57" s="10">
        <v>10.8</v>
      </c>
      <c r="G57" s="10">
        <v>13</v>
      </c>
      <c r="H57" s="153">
        <f>(B56*B57+C56*C57+D56*D57+E56*E57+F56*F57)/H56</f>
        <v>4.3338461538461548</v>
      </c>
      <c r="I57" s="10">
        <v>10.6</v>
      </c>
      <c r="J57" s="95">
        <v>7.3</v>
      </c>
      <c r="K57" s="95">
        <v>3.4</v>
      </c>
      <c r="L57" s="95">
        <v>0.9</v>
      </c>
      <c r="M57" s="153">
        <f>(I56*I57+J56*J57+K56*K57+L56*L57)/M56</f>
        <v>5.0732142857142852</v>
      </c>
      <c r="N57" s="154">
        <f>(B57*B56+C57*C56+D57*D56+E57*E56+F57*F56+G57*G56+I57*I56+J57*J56+K57*K56+L57*L56)/N56</f>
        <v>4.8445344129554657</v>
      </c>
      <c r="O57" s="161">
        <f>(H57*H56+M57*M56)/O56</f>
        <v>4.6760330578512397</v>
      </c>
    </row>
    <row r="58" spans="1:15" ht="19.5">
      <c r="A58" s="149" t="s">
        <v>212</v>
      </c>
      <c r="B58" s="13">
        <v>394</v>
      </c>
      <c r="C58" s="12">
        <v>213</v>
      </c>
      <c r="D58" s="12">
        <v>282</v>
      </c>
      <c r="E58" s="12">
        <v>204</v>
      </c>
      <c r="F58" s="12">
        <v>33</v>
      </c>
      <c r="G58" s="12">
        <v>2</v>
      </c>
      <c r="H58" s="155">
        <f>SUM(B58:F58)</f>
        <v>1126</v>
      </c>
      <c r="I58" s="12">
        <v>49</v>
      </c>
      <c r="J58" s="12">
        <v>299</v>
      </c>
      <c r="K58" s="12">
        <v>288</v>
      </c>
      <c r="L58" s="12">
        <v>375</v>
      </c>
      <c r="M58" s="155">
        <f>SUM(I58:L58)</f>
        <v>1011</v>
      </c>
      <c r="N58" s="156">
        <f>N56*(13-N57)</f>
        <v>2014.4</v>
      </c>
      <c r="O58" s="162">
        <f>O56*(13-O57)</f>
        <v>2014.4000000000003</v>
      </c>
    </row>
    <row r="59" spans="1:15" ht="19.5">
      <c r="A59" s="149" t="s">
        <v>213</v>
      </c>
      <c r="B59" s="13">
        <v>518</v>
      </c>
      <c r="C59" s="12">
        <v>325</v>
      </c>
      <c r="D59" s="12">
        <v>406</v>
      </c>
      <c r="E59" s="12">
        <v>304</v>
      </c>
      <c r="F59" s="12">
        <v>93</v>
      </c>
      <c r="G59" s="12">
        <v>22</v>
      </c>
      <c r="H59" s="155">
        <f>SUM(B59:F59)</f>
        <v>1646</v>
      </c>
      <c r="I59" s="12">
        <v>129</v>
      </c>
      <c r="J59" s="12">
        <v>299</v>
      </c>
      <c r="K59" s="12">
        <f>K56*(17-K57)</f>
        <v>408</v>
      </c>
      <c r="L59" s="12">
        <f>L56*(17-L57)</f>
        <v>499.1</v>
      </c>
      <c r="M59" s="155">
        <f>SUM(I59:L59)</f>
        <v>1335.1</v>
      </c>
      <c r="N59" s="156">
        <f>N56*(17-N57)</f>
        <v>3002.4</v>
      </c>
      <c r="O59" s="162">
        <f>O56*(17-O57)</f>
        <v>2982.4</v>
      </c>
    </row>
    <row r="60" spans="1:15" ht="19.5">
      <c r="A60" s="149" t="s">
        <v>214</v>
      </c>
      <c r="B60" s="17">
        <v>549</v>
      </c>
      <c r="C60" s="16">
        <v>353</v>
      </c>
      <c r="D60" s="16">
        <v>437</v>
      </c>
      <c r="E60" s="16">
        <v>329</v>
      </c>
      <c r="F60" s="16">
        <v>108</v>
      </c>
      <c r="G60" s="16">
        <v>27</v>
      </c>
      <c r="H60" s="155">
        <f>SUM(B60:F60)</f>
        <v>1776</v>
      </c>
      <c r="I60" s="16">
        <v>149</v>
      </c>
      <c r="J60" s="16">
        <v>330</v>
      </c>
      <c r="K60" s="16">
        <f>K56*(18-K57)</f>
        <v>438</v>
      </c>
      <c r="L60" s="16">
        <f>L56*(18-L57)</f>
        <v>530.1</v>
      </c>
      <c r="M60" s="155">
        <f>SUM(I60:L60)</f>
        <v>1447.1</v>
      </c>
      <c r="N60" s="157">
        <f>N56*(18-N57)</f>
        <v>3249.4</v>
      </c>
      <c r="O60" s="163">
        <f>O56*(18-O57)</f>
        <v>3224.4</v>
      </c>
    </row>
    <row r="61" spans="1:15" ht="20.25" thickBot="1">
      <c r="A61" s="347" t="s">
        <v>215</v>
      </c>
      <c r="B61" s="21">
        <v>580</v>
      </c>
      <c r="C61" s="20">
        <v>381</v>
      </c>
      <c r="D61" s="20">
        <v>468</v>
      </c>
      <c r="E61" s="20">
        <v>354</v>
      </c>
      <c r="F61" s="20">
        <f>F56*(19-F57)</f>
        <v>122.99999999999999</v>
      </c>
      <c r="G61" s="20">
        <v>32</v>
      </c>
      <c r="H61" s="164">
        <f>SUM(B61:F61)</f>
        <v>1906</v>
      </c>
      <c r="I61" s="20">
        <v>169</v>
      </c>
      <c r="J61" s="20">
        <v>361</v>
      </c>
      <c r="K61" s="20">
        <f>K56*(19-K57)</f>
        <v>468</v>
      </c>
      <c r="L61" s="20">
        <f>L56*(19-L57)</f>
        <v>561.1</v>
      </c>
      <c r="M61" s="164">
        <f>SUM(I61:L61)</f>
        <v>1559.1</v>
      </c>
      <c r="N61" s="165">
        <f>N56*(19-N57)</f>
        <v>3496.4</v>
      </c>
      <c r="O61" s="166">
        <f>O56*(19-O57)</f>
        <v>3466.4</v>
      </c>
    </row>
    <row r="62" spans="1:15" ht="15.75" thickBot="1">
      <c r="A62" s="4"/>
      <c r="B62" s="4"/>
      <c r="C62" s="4"/>
      <c r="D62" s="4"/>
      <c r="E62" s="4"/>
      <c r="F62" s="4"/>
      <c r="G62" s="4"/>
      <c r="H62" s="4"/>
      <c r="I62" s="4"/>
      <c r="J62" s="4"/>
      <c r="K62" s="4"/>
      <c r="L62" s="4"/>
      <c r="M62" s="4"/>
      <c r="N62" s="4"/>
      <c r="O62" s="4"/>
    </row>
    <row r="63" spans="1:15" ht="24" thickBot="1">
      <c r="A63" s="473" t="s">
        <v>461</v>
      </c>
      <c r="B63" s="474"/>
      <c r="C63" s="474"/>
      <c r="D63" s="474"/>
      <c r="E63" s="474"/>
      <c r="F63" s="474"/>
      <c r="G63" s="474"/>
      <c r="H63" s="474"/>
      <c r="I63" s="474"/>
      <c r="J63" s="474"/>
      <c r="K63" s="470" t="s">
        <v>230</v>
      </c>
      <c r="L63" s="471"/>
      <c r="M63" s="471"/>
      <c r="N63" s="471"/>
      <c r="O63" s="472"/>
    </row>
    <row r="64" spans="1:15" ht="15.75">
      <c r="A64" s="465" t="s">
        <v>195</v>
      </c>
      <c r="B64" s="461" t="s">
        <v>196</v>
      </c>
      <c r="C64" s="461" t="s">
        <v>197</v>
      </c>
      <c r="D64" s="461" t="s">
        <v>198</v>
      </c>
      <c r="E64" s="461" t="s">
        <v>199</v>
      </c>
      <c r="F64" s="461" t="s">
        <v>200</v>
      </c>
      <c r="G64" s="461" t="s">
        <v>201</v>
      </c>
      <c r="H64" s="467" t="s">
        <v>202</v>
      </c>
      <c r="I64" s="461" t="s">
        <v>203</v>
      </c>
      <c r="J64" s="461" t="s">
        <v>204</v>
      </c>
      <c r="K64" s="461" t="s">
        <v>205</v>
      </c>
      <c r="L64" s="461" t="s">
        <v>206</v>
      </c>
      <c r="M64" s="467" t="s">
        <v>207</v>
      </c>
      <c r="N64" s="456" t="s">
        <v>208</v>
      </c>
      <c r="O64" s="457"/>
    </row>
    <row r="65" spans="1:15" ht="16.5" thickBot="1">
      <c r="A65" s="466"/>
      <c r="B65" s="462"/>
      <c r="C65" s="462"/>
      <c r="D65" s="462"/>
      <c r="E65" s="462"/>
      <c r="F65" s="462"/>
      <c r="G65" s="462"/>
      <c r="H65" s="462"/>
      <c r="I65" s="462"/>
      <c r="J65" s="462"/>
      <c r="K65" s="462"/>
      <c r="L65" s="462"/>
      <c r="M65" s="462"/>
      <c r="N65" s="145" t="s">
        <v>209</v>
      </c>
      <c r="O65" s="30" t="s">
        <v>210</v>
      </c>
    </row>
    <row r="66" spans="1:15" ht="15">
      <c r="A66" s="148" t="s">
        <v>211</v>
      </c>
      <c r="B66" s="146">
        <v>31</v>
      </c>
      <c r="C66" s="8">
        <v>28</v>
      </c>
      <c r="D66" s="8">
        <v>31</v>
      </c>
      <c r="E66" s="8">
        <v>30</v>
      </c>
      <c r="F66" s="8">
        <v>21</v>
      </c>
      <c r="G66" s="8">
        <v>10</v>
      </c>
      <c r="H66" s="168">
        <f>SUM(B66:F66)</f>
        <v>141</v>
      </c>
      <c r="I66" s="8">
        <v>25</v>
      </c>
      <c r="J66" s="8">
        <v>31</v>
      </c>
      <c r="K66" s="8">
        <v>30</v>
      </c>
      <c r="L66" s="8">
        <v>31</v>
      </c>
      <c r="M66" s="168">
        <f>SUM(I66:L66)</f>
        <v>117</v>
      </c>
      <c r="N66" s="167">
        <f>SUM(B66:G66,I66:L66)</f>
        <v>268</v>
      </c>
      <c r="O66" s="169">
        <f>H66+M66</f>
        <v>258</v>
      </c>
    </row>
    <row r="67" spans="1:15" ht="19.5">
      <c r="A67" s="149" t="s">
        <v>485</v>
      </c>
      <c r="B67" s="147">
        <v>1.2</v>
      </c>
      <c r="C67" s="10">
        <v>1.9</v>
      </c>
      <c r="D67" s="10">
        <v>0.5</v>
      </c>
      <c r="E67" s="10">
        <v>7</v>
      </c>
      <c r="F67" s="10">
        <v>10</v>
      </c>
      <c r="G67" s="10">
        <v>10</v>
      </c>
      <c r="H67" s="153">
        <f>(B66*B67+C66*C67+D66*D67+E66*E67+F66*F67)/H66</f>
        <v>3.7297872340425529</v>
      </c>
      <c r="I67" s="10">
        <v>10.4</v>
      </c>
      <c r="J67" s="95">
        <v>7.3</v>
      </c>
      <c r="K67" s="95">
        <v>3.3</v>
      </c>
      <c r="L67" s="95">
        <v>-0.8</v>
      </c>
      <c r="M67" s="153">
        <f>(I66*I67+J66*J67+K66*K67+L66*L67)/M66</f>
        <v>4.7905982905982905</v>
      </c>
      <c r="N67" s="154">
        <f>(B67*B66+C67*C66+D67*D66+E67*E66+F67*F66+G67*G66+I67*I66+J67*J66+K67*K66+L67*L66)/N66</f>
        <v>4.4268656716417913</v>
      </c>
      <c r="O67" s="161">
        <f>(H67*H66+M67*M66)/O66</f>
        <v>4.2108527131782951</v>
      </c>
    </row>
    <row r="68" spans="1:15" ht="19.5">
      <c r="A68" s="149" t="s">
        <v>212</v>
      </c>
      <c r="B68" s="13">
        <f>B66*(13-B67)</f>
        <v>365.8</v>
      </c>
      <c r="C68" s="12">
        <f>C66*(13-C67)</f>
        <v>310.8</v>
      </c>
      <c r="D68" s="12">
        <f>D66*(13-D67)</f>
        <v>387.5</v>
      </c>
      <c r="E68" s="12">
        <v>180</v>
      </c>
      <c r="F68" s="12">
        <f>F66*(13-F67)</f>
        <v>63</v>
      </c>
      <c r="G68" s="12">
        <v>16</v>
      </c>
      <c r="H68" s="155">
        <f>SUM(B68:F68)</f>
        <v>1307.0999999999999</v>
      </c>
      <c r="I68" s="12">
        <v>53</v>
      </c>
      <c r="J68" s="12">
        <v>175</v>
      </c>
      <c r="K68" s="12">
        <v>291</v>
      </c>
      <c r="L68" s="12">
        <v>428</v>
      </c>
      <c r="M68" s="155">
        <f>SUM(I68:L68)</f>
        <v>947</v>
      </c>
      <c r="N68" s="156">
        <f>N66*(13-N67)</f>
        <v>2297.5999999999995</v>
      </c>
      <c r="O68" s="162">
        <f>O66*(13-O67)</f>
        <v>2267.6</v>
      </c>
    </row>
    <row r="69" spans="1:15" ht="19.5">
      <c r="A69" s="149" t="s">
        <v>213</v>
      </c>
      <c r="B69" s="13">
        <f>B66*(17-B67)</f>
        <v>489.8</v>
      </c>
      <c r="C69" s="12">
        <f>C66*(17-C67)</f>
        <v>422.8</v>
      </c>
      <c r="D69" s="12">
        <f>D66*(17-D67)</f>
        <v>511.5</v>
      </c>
      <c r="E69" s="12">
        <v>300</v>
      </c>
      <c r="F69" s="12">
        <f>F66*(17-F67)</f>
        <v>147</v>
      </c>
      <c r="G69" s="12">
        <v>56</v>
      </c>
      <c r="H69" s="155">
        <f>SUM(B69:F69)</f>
        <v>1871.1</v>
      </c>
      <c r="I69" s="12">
        <v>133</v>
      </c>
      <c r="J69" s="12">
        <v>299</v>
      </c>
      <c r="K69" s="12">
        <v>411</v>
      </c>
      <c r="L69" s="12">
        <v>552</v>
      </c>
      <c r="M69" s="155">
        <f>SUM(I69:L69)</f>
        <v>1395</v>
      </c>
      <c r="N69" s="156">
        <f>N66*(17-N67)</f>
        <v>3369.5999999999995</v>
      </c>
      <c r="O69" s="162">
        <f>O66*(17-O67)</f>
        <v>3299.6</v>
      </c>
    </row>
    <row r="70" spans="1:15" ht="19.5">
      <c r="A70" s="149" t="s">
        <v>214</v>
      </c>
      <c r="B70" s="17">
        <f>B66*(18-B67)</f>
        <v>520.80000000000007</v>
      </c>
      <c r="C70" s="16">
        <f>C66*(18-C67)</f>
        <v>450.80000000000007</v>
      </c>
      <c r="D70" s="16">
        <f>D66*(18-D67)</f>
        <v>542.5</v>
      </c>
      <c r="E70" s="16">
        <v>330</v>
      </c>
      <c r="F70" s="16">
        <f>F66*(18-F67)</f>
        <v>168</v>
      </c>
      <c r="G70" s="16">
        <v>66</v>
      </c>
      <c r="H70" s="155">
        <f>SUM(B70:F70)</f>
        <v>2012.1000000000001</v>
      </c>
      <c r="I70" s="16">
        <v>153</v>
      </c>
      <c r="J70" s="16">
        <v>330</v>
      </c>
      <c r="K70" s="16">
        <v>441</v>
      </c>
      <c r="L70" s="16">
        <v>583</v>
      </c>
      <c r="M70" s="155">
        <f>SUM(I70:L70)</f>
        <v>1507</v>
      </c>
      <c r="N70" s="157">
        <f>N66*(18-N67)</f>
        <v>3637.5999999999995</v>
      </c>
      <c r="O70" s="163">
        <f>O66*(18-O67)</f>
        <v>3557.6</v>
      </c>
    </row>
    <row r="71" spans="1:15" ht="20.25" thickBot="1">
      <c r="A71" s="347" t="s">
        <v>215</v>
      </c>
      <c r="B71" s="21">
        <f>B66*(19-B67)</f>
        <v>551.80000000000007</v>
      </c>
      <c r="C71" s="20">
        <f>C66*(19-C67)</f>
        <v>478.80000000000007</v>
      </c>
      <c r="D71" s="20">
        <f>D66*(19-D67)</f>
        <v>573.5</v>
      </c>
      <c r="E71" s="20">
        <v>360</v>
      </c>
      <c r="F71" s="20">
        <f>F66*(19-F67)</f>
        <v>189</v>
      </c>
      <c r="G71" s="20">
        <v>76</v>
      </c>
      <c r="H71" s="164">
        <f>SUM(B71:F71)</f>
        <v>2153.1000000000004</v>
      </c>
      <c r="I71" s="20">
        <v>173</v>
      </c>
      <c r="J71" s="20">
        <v>361</v>
      </c>
      <c r="K71" s="20">
        <f>K66*(19-K67)</f>
        <v>471</v>
      </c>
      <c r="L71" s="20">
        <v>614</v>
      </c>
      <c r="M71" s="164">
        <f>SUM(I71:L71)</f>
        <v>1619</v>
      </c>
      <c r="N71" s="165">
        <f>N66*(19-N67)</f>
        <v>3905.5999999999995</v>
      </c>
      <c r="O71" s="166">
        <f>O66*(19-O67)</f>
        <v>3815.6</v>
      </c>
    </row>
    <row r="72" spans="1:15" ht="15.75" thickBot="1">
      <c r="A72" s="4"/>
      <c r="B72" s="4"/>
      <c r="C72" s="4"/>
      <c r="D72" s="4"/>
      <c r="E72" s="4"/>
      <c r="F72" s="4"/>
      <c r="G72" s="4"/>
      <c r="H72" s="4"/>
      <c r="I72" s="4"/>
      <c r="J72" s="4"/>
      <c r="K72" s="4"/>
      <c r="L72" s="4"/>
      <c r="M72" s="4"/>
      <c r="N72" s="4"/>
      <c r="O72" s="4"/>
    </row>
    <row r="73" spans="1:15" ht="24" thickBot="1">
      <c r="A73" s="473" t="s">
        <v>458</v>
      </c>
      <c r="B73" s="474"/>
      <c r="C73" s="474"/>
      <c r="D73" s="474"/>
      <c r="E73" s="474"/>
      <c r="F73" s="474"/>
      <c r="G73" s="474"/>
      <c r="H73" s="474"/>
      <c r="I73" s="474"/>
      <c r="J73" s="474"/>
      <c r="K73" s="470" t="s">
        <v>231</v>
      </c>
      <c r="L73" s="471"/>
      <c r="M73" s="471"/>
      <c r="N73" s="471"/>
      <c r="O73" s="472"/>
    </row>
    <row r="74" spans="1:15" ht="15.75">
      <c r="A74" s="465" t="s">
        <v>195</v>
      </c>
      <c r="B74" s="461" t="s">
        <v>196</v>
      </c>
      <c r="C74" s="461" t="s">
        <v>197</v>
      </c>
      <c r="D74" s="461" t="s">
        <v>198</v>
      </c>
      <c r="E74" s="461" t="s">
        <v>199</v>
      </c>
      <c r="F74" s="461" t="s">
        <v>200</v>
      </c>
      <c r="G74" s="461" t="s">
        <v>201</v>
      </c>
      <c r="H74" s="467" t="s">
        <v>202</v>
      </c>
      <c r="I74" s="461" t="s">
        <v>203</v>
      </c>
      <c r="J74" s="461" t="s">
        <v>204</v>
      </c>
      <c r="K74" s="461" t="s">
        <v>205</v>
      </c>
      <c r="L74" s="461" t="s">
        <v>206</v>
      </c>
      <c r="M74" s="467" t="s">
        <v>207</v>
      </c>
      <c r="N74" s="456" t="s">
        <v>208</v>
      </c>
      <c r="O74" s="457"/>
    </row>
    <row r="75" spans="1:15" ht="16.5" thickBot="1">
      <c r="A75" s="466"/>
      <c r="B75" s="462"/>
      <c r="C75" s="462"/>
      <c r="D75" s="462"/>
      <c r="E75" s="462"/>
      <c r="F75" s="462"/>
      <c r="G75" s="462"/>
      <c r="H75" s="462"/>
      <c r="I75" s="462"/>
      <c r="J75" s="462"/>
      <c r="K75" s="462"/>
      <c r="L75" s="462"/>
      <c r="M75" s="462"/>
      <c r="N75" s="145" t="s">
        <v>209</v>
      </c>
      <c r="O75" s="30" t="s">
        <v>210</v>
      </c>
    </row>
    <row r="76" spans="1:15" ht="15">
      <c r="A76" s="148" t="s">
        <v>211</v>
      </c>
      <c r="B76" s="146">
        <v>31</v>
      </c>
      <c r="C76" s="8">
        <v>28</v>
      </c>
      <c r="D76" s="8">
        <v>31</v>
      </c>
      <c r="E76" s="8">
        <v>30</v>
      </c>
      <c r="F76" s="8">
        <v>26</v>
      </c>
      <c r="G76" s="8">
        <v>5</v>
      </c>
      <c r="H76" s="168">
        <f>SUM(B76:F76)</f>
        <v>146</v>
      </c>
      <c r="I76" s="8">
        <v>15</v>
      </c>
      <c r="J76" s="8">
        <v>27</v>
      </c>
      <c r="K76" s="8">
        <v>31</v>
      </c>
      <c r="L76" s="8">
        <v>31</v>
      </c>
      <c r="M76" s="168">
        <f>SUM(I76:L76)</f>
        <v>104</v>
      </c>
      <c r="N76" s="167">
        <f>SUM(B76:G76,I76:L76)</f>
        <v>255</v>
      </c>
      <c r="O76" s="169">
        <f>H76+M76</f>
        <v>250</v>
      </c>
    </row>
    <row r="77" spans="1:15" ht="19.5">
      <c r="A77" s="149" t="s">
        <v>485</v>
      </c>
      <c r="B77" s="147">
        <v>-0.4</v>
      </c>
      <c r="C77" s="10">
        <v>1.1000000000000001</v>
      </c>
      <c r="D77" s="10">
        <v>4.2</v>
      </c>
      <c r="E77" s="10">
        <v>8.1999999999999993</v>
      </c>
      <c r="F77" s="10">
        <v>10</v>
      </c>
      <c r="G77" s="10">
        <v>13</v>
      </c>
      <c r="H77" s="153">
        <f>(B76*B77+C76*C77+D76*D77+E76*E77+F76*F77)/H76</f>
        <v>4.4835616438356167</v>
      </c>
      <c r="I77" s="10">
        <v>12.763333333333334</v>
      </c>
      <c r="J77" s="95">
        <v>9.5741935483870968</v>
      </c>
      <c r="K77" s="95">
        <v>5.1100000000000003</v>
      </c>
      <c r="L77" s="95">
        <v>1.4903225806451614</v>
      </c>
      <c r="M77" s="153">
        <f>(I76*I77+J76*J77+K76*K77+L76*L77)/M76</f>
        <v>6.2938771712158816</v>
      </c>
      <c r="N77" s="154">
        <f>(B77*B76+C77*C76+D77*D76+E77*E76+F77*F76+G77*G76+I77*I76+J77*J76+K77*K76+L77*L76)/N76</f>
        <v>5.3888753953194195</v>
      </c>
      <c r="O77" s="161">
        <f>(H77*H76+M77*M76)/O76</f>
        <v>5.2366529032258065</v>
      </c>
    </row>
    <row r="78" spans="1:15" ht="19.5">
      <c r="A78" s="149" t="s">
        <v>212</v>
      </c>
      <c r="B78" s="13">
        <v>415</v>
      </c>
      <c r="C78" s="12">
        <v>333</v>
      </c>
      <c r="D78" s="12">
        <v>273</v>
      </c>
      <c r="E78" s="12">
        <v>144</v>
      </c>
      <c r="F78" s="12">
        <v>79</v>
      </c>
      <c r="G78" s="12">
        <v>2</v>
      </c>
      <c r="H78" s="155">
        <f>SUM(B78:F78)</f>
        <v>1244</v>
      </c>
      <c r="I78" s="12">
        <f>I76*(13-I77)</f>
        <v>3.5499999999999954</v>
      </c>
      <c r="J78" s="12">
        <f>J76*(13-J77)</f>
        <v>92.49677419354839</v>
      </c>
      <c r="K78" s="12">
        <f>K76*(13-K77)</f>
        <v>244.59</v>
      </c>
      <c r="L78" s="12">
        <f>L76*(13-L77)</f>
        <v>356.8</v>
      </c>
      <c r="M78" s="155">
        <f>SUM(I78:L78)</f>
        <v>697.43677419354844</v>
      </c>
      <c r="N78" s="156">
        <f>N76*(13-N77)</f>
        <v>1940.8367741935481</v>
      </c>
      <c r="O78" s="162">
        <f>O76*(13-O77)</f>
        <v>1940.8367741935483</v>
      </c>
    </row>
    <row r="79" spans="1:15" ht="19.5">
      <c r="A79" s="149" t="s">
        <v>213</v>
      </c>
      <c r="B79" s="13">
        <v>539</v>
      </c>
      <c r="C79" s="12">
        <v>445</v>
      </c>
      <c r="D79" s="12">
        <v>397</v>
      </c>
      <c r="E79" s="12">
        <v>264</v>
      </c>
      <c r="F79" s="12">
        <v>183</v>
      </c>
      <c r="G79" s="12">
        <v>22</v>
      </c>
      <c r="H79" s="155">
        <f>SUM(B79:F79)</f>
        <v>1828</v>
      </c>
      <c r="I79" s="12">
        <f>I76*(17-I77)</f>
        <v>63.55</v>
      </c>
      <c r="J79" s="12">
        <f>J76*(17-J77)</f>
        <v>200.49677419354839</v>
      </c>
      <c r="K79" s="12">
        <f>K76*(17-K77)</f>
        <v>368.59000000000003</v>
      </c>
      <c r="L79" s="12">
        <f>L76*(17-L77)</f>
        <v>480.8</v>
      </c>
      <c r="M79" s="155">
        <f>SUM(I79:L79)</f>
        <v>1113.4367741935484</v>
      </c>
      <c r="N79" s="156">
        <f>N76*(17-N77)</f>
        <v>2960.8367741935476</v>
      </c>
      <c r="O79" s="162">
        <f>O76*(17-O77)</f>
        <v>2940.8367741935485</v>
      </c>
    </row>
    <row r="80" spans="1:15" ht="19.5">
      <c r="A80" s="149" t="s">
        <v>214</v>
      </c>
      <c r="B80" s="17">
        <v>570</v>
      </c>
      <c r="C80" s="16">
        <v>473</v>
      </c>
      <c r="D80" s="16">
        <v>428</v>
      </c>
      <c r="E80" s="16">
        <v>294</v>
      </c>
      <c r="F80" s="16">
        <v>209</v>
      </c>
      <c r="G80" s="16">
        <v>27</v>
      </c>
      <c r="H80" s="155">
        <f>SUM(B80:F80)</f>
        <v>1974</v>
      </c>
      <c r="I80" s="16">
        <f>I76*(18-I77)</f>
        <v>78.55</v>
      </c>
      <c r="J80" s="16">
        <f>J76*(18-J77)</f>
        <v>227.49677419354839</v>
      </c>
      <c r="K80" s="16">
        <f>K76*(18-K77)</f>
        <v>399.59000000000003</v>
      </c>
      <c r="L80" s="16">
        <f>L76*(18-L77)</f>
        <v>511.79999999999995</v>
      </c>
      <c r="M80" s="155">
        <f>SUM(I80:L80)</f>
        <v>1217.4367741935484</v>
      </c>
      <c r="N80" s="157">
        <f>N76*(18-N77)</f>
        <v>3215.8367741935476</v>
      </c>
      <c r="O80" s="163">
        <f>O76*(18-O77)</f>
        <v>3190.8367741935485</v>
      </c>
    </row>
    <row r="81" spans="1:15" ht="20.25" thickBot="1">
      <c r="A81" s="347" t="s">
        <v>215</v>
      </c>
      <c r="B81" s="21">
        <v>601</v>
      </c>
      <c r="C81" s="20">
        <v>501</v>
      </c>
      <c r="D81" s="20">
        <v>459</v>
      </c>
      <c r="E81" s="20">
        <v>324</v>
      </c>
      <c r="F81" s="20">
        <v>235</v>
      </c>
      <c r="G81" s="20">
        <v>32</v>
      </c>
      <c r="H81" s="164">
        <f>SUM(B81:F81)</f>
        <v>2120</v>
      </c>
      <c r="I81" s="20">
        <f>I76*(19-I77)</f>
        <v>93.55</v>
      </c>
      <c r="J81" s="20">
        <f>J76*(19-J77)</f>
        <v>254.49677419354839</v>
      </c>
      <c r="K81" s="20">
        <f>K76*(19-K77)</f>
        <v>430.59000000000003</v>
      </c>
      <c r="L81" s="20"/>
      <c r="M81" s="164">
        <f>SUM(I81:L81)</f>
        <v>778.63677419354849</v>
      </c>
      <c r="N81" s="165">
        <f>N76*(19-N77)</f>
        <v>3470.8367741935476</v>
      </c>
      <c r="O81" s="166">
        <f>O76*(19-O77)</f>
        <v>3440.8367741935485</v>
      </c>
    </row>
    <row r="82" spans="1:15" ht="15.75" thickBot="1">
      <c r="A82" s="24"/>
      <c r="B82" s="25"/>
      <c r="C82" s="25"/>
      <c r="D82" s="25"/>
      <c r="E82" s="25"/>
      <c r="F82" s="25"/>
      <c r="G82" s="25"/>
      <c r="H82" s="26"/>
      <c r="I82" s="25"/>
      <c r="J82" s="25"/>
      <c r="K82" s="25"/>
      <c r="L82" s="25"/>
      <c r="M82" s="26"/>
      <c r="N82" s="27"/>
      <c r="O82" s="27"/>
    </row>
    <row r="83" spans="1:15" ht="24" thickBot="1">
      <c r="A83" s="473" t="s">
        <v>462</v>
      </c>
      <c r="B83" s="474"/>
      <c r="C83" s="474"/>
      <c r="D83" s="474"/>
      <c r="E83" s="474"/>
      <c r="F83" s="474"/>
      <c r="G83" s="474"/>
      <c r="H83" s="474"/>
      <c r="I83" s="474"/>
      <c r="J83" s="474"/>
      <c r="K83" s="470" t="s">
        <v>145</v>
      </c>
      <c r="L83" s="471"/>
      <c r="M83" s="471"/>
      <c r="N83" s="471"/>
      <c r="O83" s="472"/>
    </row>
    <row r="84" spans="1:15" ht="15.75">
      <c r="A84" s="547" t="s">
        <v>195</v>
      </c>
      <c r="B84" s="545" t="s">
        <v>196</v>
      </c>
      <c r="C84" s="461" t="s">
        <v>197</v>
      </c>
      <c r="D84" s="461" t="s">
        <v>198</v>
      </c>
      <c r="E84" s="461" t="s">
        <v>199</v>
      </c>
      <c r="F84" s="461" t="s">
        <v>200</v>
      </c>
      <c r="G84" s="461" t="s">
        <v>201</v>
      </c>
      <c r="H84" s="467" t="s">
        <v>202</v>
      </c>
      <c r="I84" s="461" t="s">
        <v>203</v>
      </c>
      <c r="J84" s="461" t="s">
        <v>204</v>
      </c>
      <c r="K84" s="461" t="s">
        <v>205</v>
      </c>
      <c r="L84" s="461" t="s">
        <v>206</v>
      </c>
      <c r="M84" s="467" t="s">
        <v>207</v>
      </c>
      <c r="N84" s="456" t="s">
        <v>208</v>
      </c>
      <c r="O84" s="457"/>
    </row>
    <row r="85" spans="1:15" ht="16.5" thickBot="1">
      <c r="A85" s="544"/>
      <c r="B85" s="546"/>
      <c r="C85" s="462"/>
      <c r="D85" s="462"/>
      <c r="E85" s="462"/>
      <c r="F85" s="462"/>
      <c r="G85" s="462"/>
      <c r="H85" s="462"/>
      <c r="I85" s="462"/>
      <c r="J85" s="462"/>
      <c r="K85" s="462"/>
      <c r="L85" s="462"/>
      <c r="M85" s="462"/>
      <c r="N85" s="145" t="s">
        <v>209</v>
      </c>
      <c r="O85" s="30" t="s">
        <v>210</v>
      </c>
    </row>
    <row r="86" spans="1:15" ht="15">
      <c r="A86" s="148" t="s">
        <v>211</v>
      </c>
      <c r="B86" s="146">
        <v>31</v>
      </c>
      <c r="C86" s="8">
        <v>31</v>
      </c>
      <c r="D86" s="8">
        <v>31</v>
      </c>
      <c r="E86" s="8">
        <v>31</v>
      </c>
      <c r="F86" s="8">
        <v>20</v>
      </c>
      <c r="G86" s="8">
        <v>9</v>
      </c>
      <c r="H86" s="168">
        <f>SUM(B86:F86)</f>
        <v>144</v>
      </c>
      <c r="I86" s="8"/>
      <c r="J86" s="8"/>
      <c r="K86" s="8"/>
      <c r="L86" s="8"/>
      <c r="M86" s="168">
        <f>SUM(I86:L86)</f>
        <v>0</v>
      </c>
      <c r="N86" s="167">
        <f>SUM(B86:G86,I86:L86)</f>
        <v>153</v>
      </c>
      <c r="O86" s="169">
        <f>H86+M86</f>
        <v>144</v>
      </c>
    </row>
    <row r="87" spans="1:15" ht="19.5">
      <c r="A87" s="149" t="s">
        <v>485</v>
      </c>
      <c r="B87" s="147">
        <v>0.52258064516129021</v>
      </c>
      <c r="C87" s="10">
        <v>-1.1892857142857145</v>
      </c>
      <c r="D87" s="10">
        <v>2.6451612903225805</v>
      </c>
      <c r="E87" s="10">
        <v>6.64</v>
      </c>
      <c r="F87" s="10">
        <v>11.69032258064516</v>
      </c>
      <c r="G87" s="10">
        <v>15.703333333333337</v>
      </c>
      <c r="H87" s="153">
        <f>(B86*B87+C86*C87+D86*D87+E86*E87+F86*F87)/H86</f>
        <v>3.4790180171530971</v>
      </c>
      <c r="I87" s="10"/>
      <c r="J87" s="95"/>
      <c r="K87" s="95"/>
      <c r="L87" s="95"/>
      <c r="M87" s="153"/>
      <c r="N87" s="154">
        <f>(B87*B86+C87*C86+D87*D86+E87*E86+F87*F86+G87*G86+I87*I86+J87*J86+K87*K86+L87*L86)/N86</f>
        <v>4.1980953886931118</v>
      </c>
      <c r="O87" s="161">
        <f>(H87*H86+M87*M86)/O86</f>
        <v>3.4790180171530971</v>
      </c>
    </row>
    <row r="88" spans="1:15" ht="19.5">
      <c r="A88" s="149" t="s">
        <v>212</v>
      </c>
      <c r="B88" s="13">
        <f t="shared" ref="B88:G88" si="4">B86*(13-B87)</f>
        <v>386.79999999999995</v>
      </c>
      <c r="C88" s="12">
        <f t="shared" si="4"/>
        <v>439.86785714285719</v>
      </c>
      <c r="D88" s="12">
        <f t="shared" si="4"/>
        <v>321</v>
      </c>
      <c r="E88" s="12">
        <f t="shared" si="4"/>
        <v>197.16</v>
      </c>
      <c r="F88" s="12">
        <f t="shared" si="4"/>
        <v>26.19354838709679</v>
      </c>
      <c r="G88" s="12">
        <f t="shared" si="4"/>
        <v>-24.33000000000003</v>
      </c>
      <c r="H88" s="155">
        <f>SUM(B88:F88)</f>
        <v>1371.0214055299541</v>
      </c>
      <c r="I88" s="12">
        <f>I86*(13-I87)</f>
        <v>0</v>
      </c>
      <c r="J88" s="12">
        <f>J86*(13-J87)</f>
        <v>0</v>
      </c>
      <c r="K88" s="12">
        <f>K86*(13-K87)</f>
        <v>0</v>
      </c>
      <c r="L88" s="12">
        <f>L86*(13-L87)</f>
        <v>0</v>
      </c>
      <c r="M88" s="155">
        <f>SUM(I88:L88)</f>
        <v>0</v>
      </c>
      <c r="N88" s="156">
        <f>N86*(13-N87)</f>
        <v>1346.691405529954</v>
      </c>
      <c r="O88" s="162">
        <f>O86*(13-O87)</f>
        <v>1371.0214055299541</v>
      </c>
    </row>
    <row r="89" spans="1:15" ht="19.5">
      <c r="A89" s="149" t="s">
        <v>213</v>
      </c>
      <c r="B89" s="13">
        <f t="shared" ref="B89:G89" si="5">B86*(17-B87)</f>
        <v>510.79999999999995</v>
      </c>
      <c r="C89" s="12">
        <f t="shared" si="5"/>
        <v>563.86785714285713</v>
      </c>
      <c r="D89" s="12">
        <f t="shared" si="5"/>
        <v>445</v>
      </c>
      <c r="E89" s="12">
        <f t="shared" si="5"/>
        <v>321.15999999999997</v>
      </c>
      <c r="F89" s="12">
        <f t="shared" si="5"/>
        <v>106.1935483870968</v>
      </c>
      <c r="G89" s="12">
        <f t="shared" si="5"/>
        <v>11.66999999999997</v>
      </c>
      <c r="H89" s="155">
        <f>SUM(B89:F89)</f>
        <v>1947.0214055299537</v>
      </c>
      <c r="I89" s="12">
        <f>I86*(17-I87)</f>
        <v>0</v>
      </c>
      <c r="J89" s="12">
        <f>J86*(17-J87)</f>
        <v>0</v>
      </c>
      <c r="K89" s="12">
        <f>K86*(17-K87)</f>
        <v>0</v>
      </c>
      <c r="L89" s="12">
        <f>L86*(17-L87)</f>
        <v>0</v>
      </c>
      <c r="M89" s="155">
        <f>SUM(I89:L89)</f>
        <v>0</v>
      </c>
      <c r="N89" s="156">
        <f>N86*(17-N87)</f>
        <v>1958.691405529954</v>
      </c>
      <c r="O89" s="162">
        <f>O86*(17-O87)</f>
        <v>1947.0214055299541</v>
      </c>
    </row>
    <row r="90" spans="1:15" ht="19.5">
      <c r="A90" s="149" t="s">
        <v>214</v>
      </c>
      <c r="B90" s="17">
        <f t="shared" ref="B90:G90" si="6">B86*(18-B87)</f>
        <v>541.79999999999995</v>
      </c>
      <c r="C90" s="16">
        <f t="shared" si="6"/>
        <v>594.86785714285713</v>
      </c>
      <c r="D90" s="16">
        <f t="shared" si="6"/>
        <v>476</v>
      </c>
      <c r="E90" s="16">
        <f t="shared" si="6"/>
        <v>352.15999999999997</v>
      </c>
      <c r="F90" s="16">
        <f t="shared" si="6"/>
        <v>126.1935483870968</v>
      </c>
      <c r="G90" s="16">
        <f t="shared" si="6"/>
        <v>20.66999999999997</v>
      </c>
      <c r="H90" s="155">
        <f>SUM(B90:F90)</f>
        <v>2091.0214055299534</v>
      </c>
      <c r="I90" s="16">
        <f>I86*(18-I87)</f>
        <v>0</v>
      </c>
      <c r="J90" s="16">
        <f>J86*(18-J87)</f>
        <v>0</v>
      </c>
      <c r="K90" s="16">
        <f>K86*(18-K87)</f>
        <v>0</v>
      </c>
      <c r="L90" s="16">
        <f>L86*(18-L87)</f>
        <v>0</v>
      </c>
      <c r="M90" s="155">
        <f>SUM(I90:L90)</f>
        <v>0</v>
      </c>
      <c r="N90" s="157">
        <f>N86*(18-N87)</f>
        <v>2111.691405529954</v>
      </c>
      <c r="O90" s="163">
        <f>O86*(18-O87)</f>
        <v>2091.0214055299539</v>
      </c>
    </row>
    <row r="91" spans="1:15" ht="20.25" thickBot="1">
      <c r="A91" s="347" t="s">
        <v>215</v>
      </c>
      <c r="B91" s="21">
        <f t="shared" ref="B91:G91" si="7">B86*(19-B87)</f>
        <v>572.79999999999995</v>
      </c>
      <c r="C91" s="20">
        <f t="shared" si="7"/>
        <v>625.86785714285713</v>
      </c>
      <c r="D91" s="20">
        <f t="shared" si="7"/>
        <v>507</v>
      </c>
      <c r="E91" s="20">
        <f t="shared" si="7"/>
        <v>383.15999999999997</v>
      </c>
      <c r="F91" s="20">
        <f t="shared" si="7"/>
        <v>146.1935483870968</v>
      </c>
      <c r="G91" s="20">
        <f t="shared" si="7"/>
        <v>29.66999999999997</v>
      </c>
      <c r="H91" s="164">
        <f>SUM(B91:F91)</f>
        <v>2235.0214055299534</v>
      </c>
      <c r="I91" s="20">
        <f>I86*(19-I87)</f>
        <v>0</v>
      </c>
      <c r="J91" s="20">
        <f>J86*(19-J87)</f>
        <v>0</v>
      </c>
      <c r="K91" s="20">
        <f>K86*(19-K87)</f>
        <v>0</v>
      </c>
      <c r="L91" s="20">
        <f>L86*(19-L87)</f>
        <v>0</v>
      </c>
      <c r="M91" s="164">
        <f>SUM(I91:L91)</f>
        <v>0</v>
      </c>
      <c r="N91" s="165">
        <f>N86*(19-N87)</f>
        <v>2264.691405529954</v>
      </c>
      <c r="O91" s="166">
        <f>O86*(19-O87)</f>
        <v>2235.0214055299539</v>
      </c>
    </row>
    <row r="92" spans="1:15" ht="15.75" thickBot="1">
      <c r="A92" s="4"/>
      <c r="B92" s="4"/>
      <c r="C92" s="4"/>
      <c r="D92" s="4"/>
      <c r="E92" s="4"/>
      <c r="F92" s="4"/>
      <c r="G92" s="4"/>
      <c r="H92" s="4"/>
      <c r="I92" s="4"/>
      <c r="J92" s="4"/>
      <c r="K92" s="4"/>
      <c r="L92" s="4"/>
      <c r="M92" s="4"/>
      <c r="N92" s="4"/>
      <c r="O92" s="4"/>
    </row>
    <row r="93" spans="1:15" ht="24" thickBot="1">
      <c r="A93" s="473" t="s">
        <v>458</v>
      </c>
      <c r="B93" s="474"/>
      <c r="C93" s="474"/>
      <c r="D93" s="474"/>
      <c r="E93" s="474"/>
      <c r="F93" s="474"/>
      <c r="G93" s="474"/>
      <c r="H93" s="474"/>
      <c r="I93" s="474"/>
      <c r="J93" s="474"/>
      <c r="K93" s="468" t="s">
        <v>233</v>
      </c>
      <c r="L93" s="468"/>
      <c r="M93" s="468"/>
      <c r="N93" s="468"/>
      <c r="O93" s="469"/>
    </row>
    <row r="94" spans="1:15" ht="15.75">
      <c r="A94" s="465" t="s">
        <v>195</v>
      </c>
      <c r="B94" s="461" t="s">
        <v>196</v>
      </c>
      <c r="C94" s="461" t="s">
        <v>197</v>
      </c>
      <c r="D94" s="461" t="s">
        <v>198</v>
      </c>
      <c r="E94" s="461" t="s">
        <v>199</v>
      </c>
      <c r="F94" s="461" t="s">
        <v>200</v>
      </c>
      <c r="G94" s="461" t="s">
        <v>201</v>
      </c>
      <c r="H94" s="467" t="s">
        <v>202</v>
      </c>
      <c r="I94" s="461" t="s">
        <v>203</v>
      </c>
      <c r="J94" s="461" t="s">
        <v>204</v>
      </c>
      <c r="K94" s="461" t="s">
        <v>205</v>
      </c>
      <c r="L94" s="461" t="s">
        <v>206</v>
      </c>
      <c r="M94" s="467" t="s">
        <v>207</v>
      </c>
      <c r="N94" s="456" t="s">
        <v>208</v>
      </c>
      <c r="O94" s="457"/>
    </row>
    <row r="95" spans="1:15" ht="30.75" thickBot="1">
      <c r="A95" s="466"/>
      <c r="B95" s="462"/>
      <c r="C95" s="462"/>
      <c r="D95" s="462"/>
      <c r="E95" s="462"/>
      <c r="F95" s="462"/>
      <c r="G95" s="462"/>
      <c r="H95" s="462"/>
      <c r="I95" s="462"/>
      <c r="J95" s="462"/>
      <c r="K95" s="462"/>
      <c r="L95" s="462"/>
      <c r="M95" s="462"/>
      <c r="N95" s="145" t="s">
        <v>234</v>
      </c>
      <c r="O95" s="30" t="s">
        <v>235</v>
      </c>
    </row>
    <row r="96" spans="1:15" ht="15">
      <c r="A96" s="148" t="s">
        <v>211</v>
      </c>
      <c r="B96" s="146">
        <v>31</v>
      </c>
      <c r="C96" s="8">
        <v>28</v>
      </c>
      <c r="D96" s="8">
        <v>31</v>
      </c>
      <c r="E96" s="8">
        <v>30</v>
      </c>
      <c r="F96" s="8">
        <v>31</v>
      </c>
      <c r="G96" s="8">
        <v>5</v>
      </c>
      <c r="H96" s="168">
        <f>SUM(B96:G96)</f>
        <v>156</v>
      </c>
      <c r="I96" s="8">
        <v>10</v>
      </c>
      <c r="J96" s="8">
        <v>31</v>
      </c>
      <c r="K96" s="8">
        <v>30</v>
      </c>
      <c r="L96" s="8">
        <v>31</v>
      </c>
      <c r="M96" s="168">
        <f>SUM(I96:L96)</f>
        <v>102</v>
      </c>
      <c r="N96" s="167">
        <f>SUM(B96:G96,I96:L96)</f>
        <v>258</v>
      </c>
      <c r="O96" s="169">
        <f>H96+M96</f>
        <v>258</v>
      </c>
    </row>
    <row r="97" spans="1:15" ht="19.5">
      <c r="A97" s="149" t="s">
        <v>485</v>
      </c>
      <c r="B97" s="147">
        <v>-3.8</v>
      </c>
      <c r="C97" s="10">
        <v>-2.5</v>
      </c>
      <c r="D97" s="10">
        <v>1.1000000000000001</v>
      </c>
      <c r="E97" s="10">
        <v>5.7</v>
      </c>
      <c r="F97" s="10">
        <v>10.4</v>
      </c>
      <c r="G97" s="10">
        <v>12.6</v>
      </c>
      <c r="H97" s="153">
        <f>(B96*B97+C96*C97+D96*D97+E96*E97+F96*F97)/H96</f>
        <v>2.1775641025641028</v>
      </c>
      <c r="I97" s="10">
        <v>11.8</v>
      </c>
      <c r="J97" s="95">
        <v>8.3000000000000007</v>
      </c>
      <c r="K97" s="95">
        <v>3.8</v>
      </c>
      <c r="L97" s="95">
        <v>-0.3</v>
      </c>
      <c r="M97" s="153">
        <f>(I96*I97+J96*J97+K96*K97+L96*L97)/M96</f>
        <v>4.7058823529411766</v>
      </c>
      <c r="N97" s="154">
        <f>(B97*B96+C97*C96+D97*D96+E97*E96+F97*F96+G97*G96+I97*I96+J97*J96+K97*K96+L97*L96)/N96</f>
        <v>3.4213178294573647</v>
      </c>
      <c r="O97" s="161">
        <f>(H97*H96+M97*M96)/O96</f>
        <v>3.1771317829457364</v>
      </c>
    </row>
    <row r="98" spans="1:15" ht="19.5">
      <c r="A98" s="149" t="s">
        <v>212</v>
      </c>
      <c r="B98" s="13">
        <f t="shared" ref="B98:G98" si="8">B96*(13-B97)</f>
        <v>520.80000000000007</v>
      </c>
      <c r="C98" s="12">
        <f t="shared" si="8"/>
        <v>434</v>
      </c>
      <c r="D98" s="12">
        <f t="shared" si="8"/>
        <v>368.90000000000003</v>
      </c>
      <c r="E98" s="12">
        <f t="shared" si="8"/>
        <v>219</v>
      </c>
      <c r="F98" s="12">
        <f t="shared" si="8"/>
        <v>80.599999999999994</v>
      </c>
      <c r="G98" s="12">
        <f t="shared" si="8"/>
        <v>2.0000000000000018</v>
      </c>
      <c r="H98" s="155">
        <f>SUM(B98:F98)</f>
        <v>1623.3</v>
      </c>
      <c r="I98" s="12">
        <f>I96*(13-I97)</f>
        <v>11.999999999999993</v>
      </c>
      <c r="J98" s="12">
        <f>J96*(13-J97)</f>
        <v>145.69999999999999</v>
      </c>
      <c r="K98" s="12">
        <f>K96*(13-K97)</f>
        <v>276</v>
      </c>
      <c r="L98" s="12">
        <f>L96*(13-L97)</f>
        <v>412.3</v>
      </c>
      <c r="M98" s="155">
        <f>SUM(I98:L98)</f>
        <v>846</v>
      </c>
      <c r="N98" s="156">
        <f>N96*(13-N97)</f>
        <v>2471.2999999999997</v>
      </c>
      <c r="O98" s="162">
        <f>O96*(13-O97)</f>
        <v>2534.3000000000002</v>
      </c>
    </row>
    <row r="99" spans="1:15" ht="19.5">
      <c r="A99" s="149" t="s">
        <v>213</v>
      </c>
      <c r="B99" s="13">
        <f t="shared" ref="B99:G99" si="9">B96*(17-B97)</f>
        <v>644.80000000000007</v>
      </c>
      <c r="C99" s="12">
        <f t="shared" si="9"/>
        <v>546</v>
      </c>
      <c r="D99" s="12">
        <f t="shared" si="9"/>
        <v>492.90000000000003</v>
      </c>
      <c r="E99" s="12">
        <f t="shared" si="9"/>
        <v>339</v>
      </c>
      <c r="F99" s="12">
        <f t="shared" si="9"/>
        <v>204.6</v>
      </c>
      <c r="G99" s="12">
        <f t="shared" si="9"/>
        <v>22</v>
      </c>
      <c r="H99" s="155">
        <f>SUM(B99:F99)</f>
        <v>2227.3000000000002</v>
      </c>
      <c r="I99" s="12">
        <f>I96*(17-I97)</f>
        <v>51.999999999999993</v>
      </c>
      <c r="J99" s="12">
        <f>J96*(17-J97)</f>
        <v>269.7</v>
      </c>
      <c r="K99" s="12">
        <f>K96*(17-K97)</f>
        <v>396</v>
      </c>
      <c r="L99" s="12">
        <f>L96*(17-L97)</f>
        <v>536.30000000000007</v>
      </c>
      <c r="M99" s="155">
        <f>SUM(I99:L99)</f>
        <v>1254</v>
      </c>
      <c r="N99" s="156">
        <f>N96*(17-N97)</f>
        <v>3503.2999999999997</v>
      </c>
      <c r="O99" s="162">
        <f>O96*(17-O97)</f>
        <v>3566.3</v>
      </c>
    </row>
    <row r="100" spans="1:15" ht="19.5">
      <c r="A100" s="149" t="s">
        <v>214</v>
      </c>
      <c r="B100" s="17">
        <f t="shared" ref="B100:G100" si="10">B96*(18-B97)</f>
        <v>675.80000000000007</v>
      </c>
      <c r="C100" s="16">
        <f t="shared" si="10"/>
        <v>574</v>
      </c>
      <c r="D100" s="16">
        <f t="shared" si="10"/>
        <v>523.9</v>
      </c>
      <c r="E100" s="16">
        <f t="shared" si="10"/>
        <v>369</v>
      </c>
      <c r="F100" s="16">
        <f t="shared" si="10"/>
        <v>235.6</v>
      </c>
      <c r="G100" s="16">
        <f t="shared" si="10"/>
        <v>27</v>
      </c>
      <c r="H100" s="155">
        <f>SUM(B100:F100)</f>
        <v>2378.3000000000002</v>
      </c>
      <c r="I100" s="16">
        <f>I96*(18-I97)</f>
        <v>61.999999999999993</v>
      </c>
      <c r="J100" s="16">
        <f>J96*(18-J97)</f>
        <v>300.7</v>
      </c>
      <c r="K100" s="16">
        <f>K96*(18-K97)</f>
        <v>426</v>
      </c>
      <c r="L100" s="16">
        <f>L96*(18-L97)</f>
        <v>567.30000000000007</v>
      </c>
      <c r="M100" s="155">
        <f>SUM(I100:L100)</f>
        <v>1356</v>
      </c>
      <c r="N100" s="157">
        <f>N96*(18-N97)</f>
        <v>3761.2999999999997</v>
      </c>
      <c r="O100" s="163">
        <f>O96*(18-O97)</f>
        <v>3824.3</v>
      </c>
    </row>
    <row r="101" spans="1:15" ht="20.25" thickBot="1">
      <c r="A101" s="347" t="s">
        <v>215</v>
      </c>
      <c r="B101" s="21">
        <f t="shared" ref="B101:G101" si="11">B96*(19-B97)</f>
        <v>706.80000000000007</v>
      </c>
      <c r="C101" s="20">
        <f t="shared" si="11"/>
        <v>602</v>
      </c>
      <c r="D101" s="20">
        <f t="shared" si="11"/>
        <v>554.9</v>
      </c>
      <c r="E101" s="20">
        <f t="shared" si="11"/>
        <v>399</v>
      </c>
      <c r="F101" s="20">
        <f t="shared" si="11"/>
        <v>266.59999999999997</v>
      </c>
      <c r="G101" s="20">
        <f t="shared" si="11"/>
        <v>32</v>
      </c>
      <c r="H101" s="164">
        <f>SUM(B101:F101)</f>
        <v>2529.3000000000002</v>
      </c>
      <c r="I101" s="20">
        <f>I96*(19-I97)</f>
        <v>72</v>
      </c>
      <c r="J101" s="20">
        <f>J96*(19-J97)</f>
        <v>331.7</v>
      </c>
      <c r="K101" s="20">
        <f>K96*(19-K97)</f>
        <v>456</v>
      </c>
      <c r="L101" s="20">
        <f>L96*(19-L97)</f>
        <v>598.30000000000007</v>
      </c>
      <c r="M101" s="164">
        <f>SUM(I101:L101)</f>
        <v>1458</v>
      </c>
      <c r="N101" s="165">
        <f>N96*(19-N97)</f>
        <v>4019.2999999999997</v>
      </c>
      <c r="O101" s="166">
        <f>O96*(19-O97)</f>
        <v>4082.3</v>
      </c>
    </row>
    <row r="102" spans="1:15" ht="15.75" thickBot="1">
      <c r="A102" s="4"/>
      <c r="B102" s="4"/>
      <c r="C102" s="4"/>
      <c r="D102" s="4"/>
      <c r="E102" s="4"/>
      <c r="F102" s="4"/>
      <c r="G102" s="4"/>
      <c r="H102" s="4"/>
      <c r="I102" s="28"/>
      <c r="J102" s="4"/>
      <c r="K102" s="4"/>
      <c r="L102" s="4"/>
      <c r="M102" s="4"/>
      <c r="N102" s="4"/>
      <c r="O102" s="4"/>
    </row>
    <row r="103" spans="1:15" ht="24" thickBot="1">
      <c r="A103" s="170" t="s">
        <v>236</v>
      </c>
      <c r="B103" s="458" t="s">
        <v>237</v>
      </c>
      <c r="C103" s="458"/>
      <c r="D103" s="458"/>
      <c r="E103" s="458"/>
      <c r="F103" s="458"/>
      <c r="G103" s="458"/>
      <c r="H103" s="458"/>
      <c r="I103" s="458"/>
      <c r="J103" s="458"/>
      <c r="K103" s="458"/>
      <c r="L103" s="459"/>
      <c r="M103" s="459"/>
      <c r="N103" s="459"/>
      <c r="O103" s="460"/>
    </row>
    <row r="104" spans="1:15" ht="15.75">
      <c r="A104" s="465" t="s">
        <v>195</v>
      </c>
      <c r="B104" s="461" t="s">
        <v>196</v>
      </c>
      <c r="C104" s="461" t="s">
        <v>197</v>
      </c>
      <c r="D104" s="461" t="s">
        <v>198</v>
      </c>
      <c r="E104" s="461" t="s">
        <v>199</v>
      </c>
      <c r="F104" s="461" t="s">
        <v>200</v>
      </c>
      <c r="G104" s="461" t="s">
        <v>201</v>
      </c>
      <c r="H104" s="467" t="s">
        <v>202</v>
      </c>
      <c r="I104" s="461" t="s">
        <v>203</v>
      </c>
      <c r="J104" s="461" t="s">
        <v>204</v>
      </c>
      <c r="K104" s="461" t="s">
        <v>205</v>
      </c>
      <c r="L104" s="461" t="s">
        <v>206</v>
      </c>
      <c r="M104" s="467" t="s">
        <v>207</v>
      </c>
      <c r="N104" s="456" t="s">
        <v>208</v>
      </c>
      <c r="O104" s="457"/>
    </row>
    <row r="105" spans="1:15" ht="30.75" thickBot="1">
      <c r="A105" s="466"/>
      <c r="B105" s="462"/>
      <c r="C105" s="462"/>
      <c r="D105" s="462"/>
      <c r="E105" s="462"/>
      <c r="F105" s="462"/>
      <c r="G105" s="462"/>
      <c r="H105" s="462"/>
      <c r="I105" s="462"/>
      <c r="J105" s="462"/>
      <c r="K105" s="462"/>
      <c r="L105" s="462"/>
      <c r="M105" s="462"/>
      <c r="N105" s="145" t="s">
        <v>234</v>
      </c>
      <c r="O105" s="30" t="s">
        <v>235</v>
      </c>
    </row>
    <row r="106" spans="1:15" ht="15">
      <c r="A106" s="174">
        <v>2007</v>
      </c>
      <c r="B106" s="173">
        <f>B11/B$101</f>
        <v>0.71491228070175439</v>
      </c>
      <c r="C106" s="172">
        <f t="shared" ref="C106:O106" si="12">C11/C$101</f>
        <v>0.77209302325581408</v>
      </c>
      <c r="D106" s="172">
        <f t="shared" si="12"/>
        <v>0.86592178770949724</v>
      </c>
      <c r="E106" s="172">
        <f t="shared" si="12"/>
        <v>0.81954887218045114</v>
      </c>
      <c r="F106" s="172">
        <f t="shared" si="12"/>
        <v>0.47824456114028513</v>
      </c>
      <c r="G106" s="172">
        <f t="shared" si="12"/>
        <v>0</v>
      </c>
      <c r="H106" s="172">
        <f t="shared" si="12"/>
        <v>0.753212351243427</v>
      </c>
      <c r="I106" s="172">
        <f t="shared" si="12"/>
        <v>0.45833333333333331</v>
      </c>
      <c r="J106" s="172">
        <f t="shared" si="12"/>
        <v>1.2028941814892975</v>
      </c>
      <c r="K106" s="172">
        <f t="shared" si="12"/>
        <v>1.2127192982456141</v>
      </c>
      <c r="L106" s="172">
        <f t="shared" si="12"/>
        <v>1.0747116831021226</v>
      </c>
      <c r="M106" s="172">
        <f t="shared" si="12"/>
        <v>1.1165980795610426</v>
      </c>
      <c r="N106" s="172">
        <f t="shared" si="12"/>
        <v>0.87868534321896863</v>
      </c>
      <c r="O106" s="358">
        <f t="shared" si="12"/>
        <v>0.86512505205398904</v>
      </c>
    </row>
    <row r="107" spans="1:15" ht="15">
      <c r="A107" s="175">
        <f t="shared" ref="A107:A112" si="13">A106+1</f>
        <v>2008</v>
      </c>
      <c r="B107" s="34">
        <f>B21/B$101</f>
        <v>0.84465195246179958</v>
      </c>
      <c r="C107" s="33">
        <f t="shared" ref="C107:O107" si="14">C21/C$101</f>
        <v>0.85215946843853818</v>
      </c>
      <c r="D107" s="33">
        <f t="shared" si="14"/>
        <v>0.95152279690034247</v>
      </c>
      <c r="E107" s="33">
        <f t="shared" si="14"/>
        <v>0.94736842105263153</v>
      </c>
      <c r="F107" s="33">
        <f t="shared" si="14"/>
        <v>0.48012003000750192</v>
      </c>
      <c r="G107" s="33">
        <f t="shared" si="14"/>
        <v>1.03125</v>
      </c>
      <c r="H107" s="33">
        <f t="shared" si="14"/>
        <v>0.84766536195785391</v>
      </c>
      <c r="I107" s="33">
        <f t="shared" si="14"/>
        <v>3.0416666666666665</v>
      </c>
      <c r="J107" s="33">
        <f t="shared" si="14"/>
        <v>1.1486282785649684</v>
      </c>
      <c r="K107" s="33">
        <f t="shared" si="14"/>
        <v>1.0482456140350878</v>
      </c>
      <c r="L107" s="33">
        <f t="shared" si="14"/>
        <v>1.022898211599532</v>
      </c>
      <c r="M107" s="33">
        <f t="shared" si="14"/>
        <v>1.1591220850480111</v>
      </c>
      <c r="N107" s="33">
        <f t="shared" si="14"/>
        <v>0.96193367004204711</v>
      </c>
      <c r="O107" s="35">
        <f t="shared" si="14"/>
        <v>0.93900497268696559</v>
      </c>
    </row>
    <row r="108" spans="1:15" ht="15">
      <c r="A108" s="175">
        <f t="shared" si="13"/>
        <v>2009</v>
      </c>
      <c r="B108" s="34">
        <f>B31/B$101</f>
        <v>1.0328239954725522</v>
      </c>
      <c r="C108" s="33">
        <f t="shared" ref="C108:O108" si="15">C31/C$101</f>
        <v>0.96345514950166111</v>
      </c>
      <c r="D108" s="33">
        <f t="shared" si="15"/>
        <v>0.91548026671472338</v>
      </c>
      <c r="E108" s="33">
        <f t="shared" si="15"/>
        <v>0.73684210526315785</v>
      </c>
      <c r="F108" s="33">
        <f t="shared" si="15"/>
        <v>0.52888222055513889</v>
      </c>
      <c r="G108" s="33">
        <f t="shared" si="15"/>
        <v>2.125</v>
      </c>
      <c r="H108" s="33">
        <f t="shared" si="15"/>
        <v>0.89076028940813656</v>
      </c>
      <c r="I108" s="33">
        <f t="shared" si="15"/>
        <v>1.5833333333333333</v>
      </c>
      <c r="J108" s="33">
        <f t="shared" si="15"/>
        <v>1.172746457642448</v>
      </c>
      <c r="K108" s="33">
        <f t="shared" si="15"/>
        <v>1</v>
      </c>
      <c r="L108" s="33">
        <f t="shared" si="15"/>
        <v>1.0680260738759819</v>
      </c>
      <c r="M108" s="33">
        <f t="shared" si="15"/>
        <v>1.0960219478737998</v>
      </c>
      <c r="N108" s="33">
        <f t="shared" si="15"/>
        <v>0.97544348518398738</v>
      </c>
      <c r="O108" s="35">
        <f t="shared" si="15"/>
        <v>0.94397765965264668</v>
      </c>
    </row>
    <row r="109" spans="1:15" ht="15">
      <c r="A109" s="175">
        <f t="shared" si="13"/>
        <v>2010</v>
      </c>
      <c r="B109" s="34">
        <f>B41/B$101</f>
        <v>1.0200905489530276</v>
      </c>
      <c r="C109" s="33">
        <f t="shared" ref="C109:N109" si="16">C41/C$101</f>
        <v>0.98338870431893688</v>
      </c>
      <c r="D109" s="33">
        <f t="shared" si="16"/>
        <v>1.000180212650928</v>
      </c>
      <c r="E109" s="33">
        <f t="shared" si="16"/>
        <v>0.92230576441102752</v>
      </c>
      <c r="F109" s="33">
        <f t="shared" si="16"/>
        <v>0.66766691672918244</v>
      </c>
      <c r="G109" s="33">
        <f t="shared" si="16"/>
        <v>2.03125</v>
      </c>
      <c r="H109" s="33">
        <f t="shared" si="16"/>
        <v>0.95441426481635228</v>
      </c>
      <c r="I109" s="33">
        <f t="shared" si="16"/>
        <v>3.875</v>
      </c>
      <c r="J109" s="33">
        <f t="shared" si="16"/>
        <v>1.317455532107326</v>
      </c>
      <c r="K109" s="33">
        <f t="shared" si="16"/>
        <v>0.99122807017543857</v>
      </c>
      <c r="L109" s="33">
        <f t="shared" si="16"/>
        <v>1.2334949022229649</v>
      </c>
      <c r="M109" s="33">
        <f t="shared" si="16"/>
        <v>1.3072702331961592</v>
      </c>
      <c r="N109" s="33">
        <f t="shared" si="16"/>
        <v>1.0907123130893439</v>
      </c>
      <c r="O109" s="35">
        <f>O41/O$101</f>
        <v>1.0579575239448351</v>
      </c>
    </row>
    <row r="110" spans="1:15" ht="15">
      <c r="A110" s="175">
        <f t="shared" si="13"/>
        <v>2011</v>
      </c>
      <c r="B110" s="34">
        <f>B51/B$101</f>
        <v>0.92388228636106384</v>
      </c>
      <c r="C110" s="33">
        <f t="shared" ref="C110:O110" si="17">C51/C$101</f>
        <v>0.98172757475083061</v>
      </c>
      <c r="D110" s="33">
        <f t="shared" si="17"/>
        <v>0.95873130293746622</v>
      </c>
      <c r="E110" s="33">
        <f t="shared" si="17"/>
        <v>0.64411027568922308</v>
      </c>
      <c r="F110" s="33">
        <f t="shared" si="17"/>
        <v>0.5476369092273069</v>
      </c>
      <c r="G110" s="33">
        <f t="shared" si="17"/>
        <v>0</v>
      </c>
      <c r="H110" s="33">
        <f t="shared" si="17"/>
        <v>0.86150318269877035</v>
      </c>
      <c r="I110" s="33">
        <f t="shared" si="17"/>
        <v>1.5833333333333333</v>
      </c>
      <c r="J110" s="33">
        <f t="shared" si="17"/>
        <v>1.1968646367199276</v>
      </c>
      <c r="K110" s="33">
        <f t="shared" si="17"/>
        <v>1.1469298245614035</v>
      </c>
      <c r="L110" s="33">
        <f t="shared" si="17"/>
        <v>0.90088584322246357</v>
      </c>
      <c r="M110" s="33">
        <f t="shared" si="17"/>
        <v>1.078875171467764</v>
      </c>
      <c r="N110" s="33">
        <f t="shared" si="17"/>
        <v>0.84387828726395153</v>
      </c>
      <c r="O110" s="35">
        <f t="shared" si="17"/>
        <v>0.83085515518212771</v>
      </c>
    </row>
    <row r="111" spans="1:15" ht="15">
      <c r="A111" s="175">
        <f t="shared" si="13"/>
        <v>2012</v>
      </c>
      <c r="B111" s="34">
        <f>B61/B$101</f>
        <v>0.82059988681380869</v>
      </c>
      <c r="C111" s="33">
        <f t="shared" ref="C111:O111" si="18">C61/C$101</f>
        <v>0.63289036544850497</v>
      </c>
      <c r="D111" s="33">
        <f t="shared" si="18"/>
        <v>0.8433952063434853</v>
      </c>
      <c r="E111" s="33">
        <f t="shared" si="18"/>
        <v>0.88721804511278191</v>
      </c>
      <c r="F111" s="33">
        <f t="shared" si="18"/>
        <v>0.46136534133533386</v>
      </c>
      <c r="G111" s="33">
        <f t="shared" si="18"/>
        <v>1</v>
      </c>
      <c r="H111" s="33">
        <f t="shared" si="18"/>
        <v>0.75356818091962197</v>
      </c>
      <c r="I111" s="33">
        <f t="shared" si="18"/>
        <v>2.3472222222222223</v>
      </c>
      <c r="J111" s="33">
        <f t="shared" si="18"/>
        <v>1.0883328308712692</v>
      </c>
      <c r="K111" s="33">
        <f t="shared" si="18"/>
        <v>1.0263157894736843</v>
      </c>
      <c r="L111" s="33">
        <f t="shared" si="18"/>
        <v>0.93782383419689108</v>
      </c>
      <c r="M111" s="33">
        <f t="shared" si="18"/>
        <v>1.0693415637860082</v>
      </c>
      <c r="N111" s="33">
        <f t="shared" si="18"/>
        <v>0.86990271937899644</v>
      </c>
      <c r="O111" s="35">
        <f t="shared" si="18"/>
        <v>0.8491291673811332</v>
      </c>
    </row>
    <row r="112" spans="1:15" ht="15">
      <c r="A112" s="175">
        <f t="shared" si="13"/>
        <v>2013</v>
      </c>
      <c r="B112" s="34">
        <f>B71/B$101</f>
        <v>0.7807017543859649</v>
      </c>
      <c r="C112" s="33">
        <f t="shared" ref="C112:O112" si="19">C71/C$101</f>
        <v>0.79534883720930238</v>
      </c>
      <c r="D112" s="33">
        <f t="shared" si="19"/>
        <v>1.0335195530726258</v>
      </c>
      <c r="E112" s="33">
        <f t="shared" si="19"/>
        <v>0.90225563909774431</v>
      </c>
      <c r="F112" s="33">
        <f t="shared" si="19"/>
        <v>0.70892723180795203</v>
      </c>
      <c r="G112" s="33">
        <f t="shared" si="19"/>
        <v>2.375</v>
      </c>
      <c r="H112" s="33">
        <f t="shared" si="19"/>
        <v>0.85126319535049233</v>
      </c>
      <c r="I112" s="33">
        <f t="shared" si="19"/>
        <v>2.4027777777777777</v>
      </c>
      <c r="J112" s="33">
        <f t="shared" si="19"/>
        <v>1.0883328308712692</v>
      </c>
      <c r="K112" s="33">
        <f t="shared" si="19"/>
        <v>1.0328947368421053</v>
      </c>
      <c r="L112" s="33">
        <f t="shared" si="19"/>
        <v>1.0262410162126023</v>
      </c>
      <c r="M112" s="33">
        <f t="shared" si="19"/>
        <v>1.1104252400548698</v>
      </c>
      <c r="N112" s="33">
        <f t="shared" si="19"/>
        <v>0.97171149205085461</v>
      </c>
      <c r="O112" s="35">
        <f t="shared" si="19"/>
        <v>0.93466918158881018</v>
      </c>
    </row>
    <row r="113" spans="1:15" ht="15">
      <c r="A113" s="175">
        <f>A112+1</f>
        <v>2014</v>
      </c>
      <c r="B113" s="34">
        <f>B81/B$101</f>
        <v>0.85031126202603269</v>
      </c>
      <c r="C113" s="33">
        <f t="shared" ref="C113:O113" si="20">C81/C$101</f>
        <v>0.83222591362126241</v>
      </c>
      <c r="D113" s="33">
        <f t="shared" si="20"/>
        <v>0.82717606775995678</v>
      </c>
      <c r="E113" s="33">
        <f t="shared" si="20"/>
        <v>0.81203007518796988</v>
      </c>
      <c r="F113" s="33">
        <f t="shared" si="20"/>
        <v>0.88147036759189812</v>
      </c>
      <c r="G113" s="33">
        <f t="shared" si="20"/>
        <v>1</v>
      </c>
      <c r="H113" s="33">
        <f t="shared" si="20"/>
        <v>0.83817657059265405</v>
      </c>
      <c r="I113" s="33">
        <f t="shared" si="20"/>
        <v>1.2993055555555555</v>
      </c>
      <c r="J113" s="33">
        <f t="shared" si="20"/>
        <v>0.76724984683011277</v>
      </c>
      <c r="K113" s="33">
        <f t="shared" si="20"/>
        <v>0.9442763157894738</v>
      </c>
      <c r="L113" s="33">
        <f t="shared" si="20"/>
        <v>0</v>
      </c>
      <c r="M113" s="33">
        <f t="shared" si="20"/>
        <v>0.53404442674454633</v>
      </c>
      <c r="N113" s="33">
        <f t="shared" si="20"/>
        <v>0.86354260050096976</v>
      </c>
      <c r="O113" s="35">
        <f t="shared" si="20"/>
        <v>0.84286720089007383</v>
      </c>
    </row>
    <row r="114" spans="1:15" ht="15.75" thickBot="1">
      <c r="A114" s="176">
        <f>A113+1</f>
        <v>2015</v>
      </c>
      <c r="B114" s="37">
        <f>B91/B$101</f>
        <v>0.8104131295981889</v>
      </c>
      <c r="C114" s="36">
        <f t="shared" ref="C114:O114" si="21">C91/C$101</f>
        <v>1.0396476032273374</v>
      </c>
      <c r="D114" s="36">
        <f t="shared" si="21"/>
        <v>0.91367814020544247</v>
      </c>
      <c r="E114" s="36">
        <f t="shared" si="21"/>
        <v>0.96030075187969921</v>
      </c>
      <c r="F114" s="36">
        <f t="shared" si="21"/>
        <v>0.54836289717590703</v>
      </c>
      <c r="G114" s="36">
        <f t="shared" si="21"/>
        <v>0.92718749999999905</v>
      </c>
      <c r="H114" s="36">
        <f t="shared" si="21"/>
        <v>0.88365215890956128</v>
      </c>
      <c r="I114" s="36">
        <f t="shared" si="21"/>
        <v>0</v>
      </c>
      <c r="J114" s="36">
        <f t="shared" si="21"/>
        <v>0</v>
      </c>
      <c r="K114" s="36">
        <f t="shared" si="21"/>
        <v>0</v>
      </c>
      <c r="L114" s="36">
        <f t="shared" si="21"/>
        <v>0</v>
      </c>
      <c r="M114" s="36">
        <f t="shared" si="21"/>
        <v>0</v>
      </c>
      <c r="N114" s="36">
        <f t="shared" si="21"/>
        <v>0.56345418494015231</v>
      </c>
      <c r="O114" s="38">
        <f t="shared" si="21"/>
        <v>0.54749072962054568</v>
      </c>
    </row>
    <row r="115" spans="1:15" ht="13.5" thickBot="1"/>
    <row r="116" spans="1:15" ht="18.75" thickBot="1">
      <c r="A116" s="181" t="s">
        <v>236</v>
      </c>
      <c r="B116" s="478" t="s">
        <v>78</v>
      </c>
      <c r="C116" s="479"/>
      <c r="D116" s="479"/>
      <c r="E116" s="479"/>
      <c r="F116" s="479"/>
      <c r="G116" s="479"/>
      <c r="H116" s="479"/>
      <c r="I116" s="479"/>
      <c r="J116" s="479"/>
      <c r="K116" s="479"/>
      <c r="L116" s="480"/>
      <c r="M116" s="480"/>
      <c r="N116" s="480"/>
      <c r="O116" s="481"/>
    </row>
    <row r="117" spans="1:15" ht="15.75">
      <c r="A117" s="475" t="s">
        <v>195</v>
      </c>
      <c r="B117" s="456" t="s">
        <v>196</v>
      </c>
      <c r="C117" s="456" t="s">
        <v>197</v>
      </c>
      <c r="D117" s="456" t="s">
        <v>198</v>
      </c>
      <c r="E117" s="456" t="s">
        <v>199</v>
      </c>
      <c r="F117" s="456" t="s">
        <v>200</v>
      </c>
      <c r="G117" s="456" t="s">
        <v>201</v>
      </c>
      <c r="H117" s="467" t="s">
        <v>202</v>
      </c>
      <c r="I117" s="456" t="s">
        <v>203</v>
      </c>
      <c r="J117" s="456" t="s">
        <v>204</v>
      </c>
      <c r="K117" s="456" t="s">
        <v>205</v>
      </c>
      <c r="L117" s="456" t="s">
        <v>206</v>
      </c>
      <c r="M117" s="467" t="s">
        <v>207</v>
      </c>
      <c r="N117" s="456" t="s">
        <v>208</v>
      </c>
      <c r="O117" s="457"/>
    </row>
    <row r="118" spans="1:15" ht="32.25" thickBot="1">
      <c r="A118" s="476"/>
      <c r="B118" s="477"/>
      <c r="C118" s="477"/>
      <c r="D118" s="477"/>
      <c r="E118" s="477"/>
      <c r="F118" s="477"/>
      <c r="G118" s="477"/>
      <c r="H118" s="477"/>
      <c r="I118" s="477"/>
      <c r="J118" s="477"/>
      <c r="K118" s="477"/>
      <c r="L118" s="477"/>
      <c r="M118" s="477"/>
      <c r="N118" s="183" t="s">
        <v>234</v>
      </c>
      <c r="O118" s="30" t="s">
        <v>235</v>
      </c>
    </row>
    <row r="119" spans="1:15" ht="15">
      <c r="A119" s="174">
        <v>2007</v>
      </c>
      <c r="B119" s="184">
        <f>B7/B$97</f>
        <v>-0.71052631578947378</v>
      </c>
      <c r="C119" s="182">
        <f t="shared" ref="C119:O119" si="22">C7/C$97</f>
        <v>-0.96</v>
      </c>
      <c r="D119" s="182">
        <f t="shared" si="22"/>
        <v>3.1818181818181817</v>
      </c>
      <c r="E119" s="182">
        <f t="shared" si="22"/>
        <v>1.4210526315789473</v>
      </c>
      <c r="F119" s="182">
        <f t="shared" si="22"/>
        <v>1.0096153846153846</v>
      </c>
      <c r="G119" s="182">
        <f t="shared" si="22"/>
        <v>0</v>
      </c>
      <c r="H119" s="182">
        <f t="shared" si="22"/>
        <v>2.2447780721551691</v>
      </c>
      <c r="I119" s="182">
        <f t="shared" si="22"/>
        <v>1.0508474576271185</v>
      </c>
      <c r="J119" s="182">
        <f t="shared" si="22"/>
        <v>0.7349397590361445</v>
      </c>
      <c r="K119" s="182">
        <f t="shared" si="22"/>
        <v>0.15789473684210525</v>
      </c>
      <c r="L119" s="182">
        <f t="shared" si="22"/>
        <v>5.666666666666667</v>
      </c>
      <c r="M119" s="182">
        <f t="shared" si="22"/>
        <v>0.47407216494845372</v>
      </c>
      <c r="N119" s="182">
        <f t="shared" si="22"/>
        <v>1.1040059300812943</v>
      </c>
      <c r="O119" s="357">
        <f t="shared" si="22"/>
        <v>1.1888569409329739</v>
      </c>
    </row>
    <row r="120" spans="1:15" ht="15">
      <c r="A120" s="175">
        <v>2008</v>
      </c>
      <c r="B120" s="87">
        <f>B17/B$97</f>
        <v>7.8947368421052627E-2</v>
      </c>
      <c r="C120" s="85">
        <f t="shared" ref="C120:O120" si="23">C17/C$97</f>
        <v>-0.27999999999999997</v>
      </c>
      <c r="D120" s="85">
        <f t="shared" si="23"/>
        <v>1.8181818181818181</v>
      </c>
      <c r="E120" s="85">
        <f t="shared" si="23"/>
        <v>1.1228070175438596</v>
      </c>
      <c r="F120" s="85">
        <f t="shared" si="23"/>
        <v>1.0096153846153846</v>
      </c>
      <c r="G120" s="85">
        <f t="shared" si="23"/>
        <v>0.98412698412698418</v>
      </c>
      <c r="H120" s="85">
        <f t="shared" si="23"/>
        <v>1.4348346580315963</v>
      </c>
      <c r="I120" s="85">
        <f t="shared" si="23"/>
        <v>0.68644067796610164</v>
      </c>
      <c r="J120" s="85">
        <f t="shared" si="23"/>
        <v>0.80722891566265054</v>
      </c>
      <c r="K120" s="85">
        <f t="shared" si="23"/>
        <v>0.81578947368421062</v>
      </c>
      <c r="L120" s="85">
        <f t="shared" si="23"/>
        <v>2.666666666666667</v>
      </c>
      <c r="M120" s="85">
        <f t="shared" si="23"/>
        <v>0.83083705357142867</v>
      </c>
      <c r="N120" s="85">
        <f t="shared" si="23"/>
        <v>1.0690441124903569</v>
      </c>
      <c r="O120" s="88">
        <f t="shared" si="23"/>
        <v>1.0955059592751175</v>
      </c>
    </row>
    <row r="121" spans="1:15" ht="15">
      <c r="A121" s="175">
        <v>2009</v>
      </c>
      <c r="B121" s="87">
        <f>B27/B$97</f>
        <v>1.2105263157894737</v>
      </c>
      <c r="C121" s="85">
        <f t="shared" ref="C121:O121" si="24">C27/C$97</f>
        <v>0.67999999999999994</v>
      </c>
      <c r="D121" s="85">
        <f t="shared" si="24"/>
        <v>2.3636363636363633</v>
      </c>
      <c r="E121" s="85">
        <f t="shared" si="24"/>
        <v>1.6140350877192982</v>
      </c>
      <c r="F121" s="85">
        <f t="shared" si="24"/>
        <v>0.98076923076923062</v>
      </c>
      <c r="G121" s="85">
        <f t="shared" si="24"/>
        <v>0.97619047619047628</v>
      </c>
      <c r="H121" s="85">
        <f t="shared" si="24"/>
        <v>1.1129543368716341</v>
      </c>
      <c r="I121" s="85">
        <f t="shared" si="24"/>
        <v>0.96610169491525422</v>
      </c>
      <c r="J121" s="85">
        <f t="shared" si="24"/>
        <v>0.77108433734939752</v>
      </c>
      <c r="K121" s="85">
        <f t="shared" si="24"/>
        <v>1</v>
      </c>
      <c r="L121" s="85">
        <f t="shared" si="24"/>
        <v>5.3333333333333339</v>
      </c>
      <c r="M121" s="85">
        <f t="shared" si="24"/>
        <v>0.86151869158878491</v>
      </c>
      <c r="N121" s="85">
        <f t="shared" si="24"/>
        <v>1.024037370070539</v>
      </c>
      <c r="O121" s="88">
        <f t="shared" si="24"/>
        <v>0.98880499791402143</v>
      </c>
    </row>
    <row r="122" spans="1:15" ht="15">
      <c r="A122" s="175">
        <v>2010</v>
      </c>
      <c r="B122" s="87">
        <f>B37/B$97</f>
        <v>1.131578947368421</v>
      </c>
      <c r="C122" s="85">
        <f t="shared" ref="C122:O122" si="25">C37/C$97</f>
        <v>0.84000000000000008</v>
      </c>
      <c r="D122" s="85">
        <f t="shared" si="25"/>
        <v>1</v>
      </c>
      <c r="E122" s="85">
        <f t="shared" si="25"/>
        <v>1.1754385964912282</v>
      </c>
      <c r="F122" s="85">
        <f t="shared" si="25"/>
        <v>0.97115384615384603</v>
      </c>
      <c r="G122" s="85">
        <f t="shared" si="25"/>
        <v>0.99206349206349209</v>
      </c>
      <c r="H122" s="85">
        <f t="shared" si="25"/>
        <v>0.80365027965852209</v>
      </c>
      <c r="I122" s="85">
        <f t="shared" si="25"/>
        <v>0.82203389830508466</v>
      </c>
      <c r="J122" s="85">
        <f t="shared" si="25"/>
        <v>0.59036144578313254</v>
      </c>
      <c r="K122" s="85">
        <f t="shared" si="25"/>
        <v>1.0526315789473684</v>
      </c>
      <c r="L122" s="85">
        <f t="shared" si="25"/>
        <v>16</v>
      </c>
      <c r="M122" s="85">
        <f t="shared" si="25"/>
        <v>0.72128073770491796</v>
      </c>
      <c r="N122" s="85">
        <f t="shared" si="25"/>
        <v>0.8425760867392158</v>
      </c>
      <c r="O122" s="88">
        <f t="shared" si="25"/>
        <v>0.79179871243156363</v>
      </c>
    </row>
    <row r="123" spans="1:15" ht="15">
      <c r="A123" s="175">
        <v>2011</v>
      </c>
      <c r="B123" s="87">
        <f>B47/B$97</f>
        <v>0.55263157894736847</v>
      </c>
      <c r="C123" s="85">
        <f t="shared" ref="C123:N123" si="26">C47/C$97</f>
        <v>0.84000000000000008</v>
      </c>
      <c r="D123" s="85">
        <f t="shared" si="26"/>
        <v>1.7272727272727271</v>
      </c>
      <c r="E123" s="85">
        <f t="shared" si="26"/>
        <v>1.5263157894736841</v>
      </c>
      <c r="F123" s="85">
        <f t="shared" si="26"/>
        <v>0.89423076923076927</v>
      </c>
      <c r="G123" s="85">
        <f t="shared" si="26"/>
        <v>0</v>
      </c>
      <c r="H123" s="85">
        <f t="shared" si="26"/>
        <v>1.031498380924345</v>
      </c>
      <c r="I123" s="85">
        <f t="shared" si="26"/>
        <v>0.96610169491525422</v>
      </c>
      <c r="J123" s="85">
        <f t="shared" si="26"/>
        <v>0.74698795180722888</v>
      </c>
      <c r="K123" s="85">
        <f t="shared" si="26"/>
        <v>0.4210526315789474</v>
      </c>
      <c r="L123" s="85">
        <f t="shared" si="26"/>
        <v>-5.3333333333333339</v>
      </c>
      <c r="M123" s="85">
        <f t="shared" si="26"/>
        <v>0.77253164556962017</v>
      </c>
      <c r="N123" s="85">
        <f t="shared" si="26"/>
        <v>0.81000713881885889</v>
      </c>
      <c r="O123" s="88">
        <f>O47/O$97</f>
        <v>0.87226217083738777</v>
      </c>
    </row>
    <row r="124" spans="1:15" ht="15">
      <c r="A124" s="175">
        <v>2012</v>
      </c>
      <c r="B124" s="87">
        <f>B57/B$97</f>
        <v>-7.8947368421052627E-2</v>
      </c>
      <c r="C124" s="85">
        <f t="shared" ref="C124:O124" si="27">C57/C$97</f>
        <v>-2.16</v>
      </c>
      <c r="D124" s="85">
        <f t="shared" si="27"/>
        <v>3.545454545454545</v>
      </c>
      <c r="E124" s="85">
        <f t="shared" si="27"/>
        <v>0.84210526315789469</v>
      </c>
      <c r="F124" s="85">
        <f t="shared" si="27"/>
        <v>1.0384615384615385</v>
      </c>
      <c r="G124" s="85">
        <f t="shared" si="27"/>
        <v>1.0317460317460319</v>
      </c>
      <c r="H124" s="85">
        <f t="shared" si="27"/>
        <v>1.9902266705916987</v>
      </c>
      <c r="I124" s="85">
        <f t="shared" si="27"/>
        <v>0.89830508474576265</v>
      </c>
      <c r="J124" s="85">
        <f t="shared" si="27"/>
        <v>0.87951807228915657</v>
      </c>
      <c r="K124" s="85">
        <f t="shared" si="27"/>
        <v>0.89473684210526316</v>
      </c>
      <c r="L124" s="85">
        <f t="shared" si="27"/>
        <v>-3</v>
      </c>
      <c r="M124" s="85">
        <f t="shared" si="27"/>
        <v>1.0780580357142855</v>
      </c>
      <c r="N124" s="85">
        <f t="shared" si="27"/>
        <v>1.4159849082842528</v>
      </c>
      <c r="O124" s="88">
        <f t="shared" si="27"/>
        <v>1.471778124833012</v>
      </c>
    </row>
    <row r="125" spans="1:15" ht="15">
      <c r="A125" s="175">
        <v>2013</v>
      </c>
      <c r="B125" s="87">
        <f>B67/B$97</f>
        <v>-0.31578947368421051</v>
      </c>
      <c r="C125" s="85">
        <f t="shared" ref="C125:O125" si="28">C67/C$97</f>
        <v>-0.76</v>
      </c>
      <c r="D125" s="85">
        <f t="shared" si="28"/>
        <v>0.45454545454545453</v>
      </c>
      <c r="E125" s="85">
        <f t="shared" si="28"/>
        <v>1.2280701754385965</v>
      </c>
      <c r="F125" s="85">
        <f t="shared" si="28"/>
        <v>0.96153846153846145</v>
      </c>
      <c r="G125" s="85">
        <f t="shared" si="28"/>
        <v>0.79365079365079372</v>
      </c>
      <c r="H125" s="85">
        <f t="shared" si="28"/>
        <v>1.7128254592600476</v>
      </c>
      <c r="I125" s="85">
        <f t="shared" si="28"/>
        <v>0.88135593220338981</v>
      </c>
      <c r="J125" s="85">
        <f t="shared" si="28"/>
        <v>0.87951807228915657</v>
      </c>
      <c r="K125" s="85">
        <f t="shared" si="28"/>
        <v>0.86842105263157898</v>
      </c>
      <c r="L125" s="85">
        <f t="shared" si="28"/>
        <v>2.666666666666667</v>
      </c>
      <c r="M125" s="85">
        <f t="shared" si="28"/>
        <v>1.0180021367521366</v>
      </c>
      <c r="N125" s="85">
        <f t="shared" si="28"/>
        <v>1.2939065857976459</v>
      </c>
      <c r="O125" s="88">
        <f t="shared" si="28"/>
        <v>1.3253629376601197</v>
      </c>
    </row>
    <row r="126" spans="1:15" ht="15">
      <c r="A126" s="175">
        <f>A125+1</f>
        <v>2014</v>
      </c>
      <c r="B126" s="87">
        <f>B77/B$97</f>
        <v>0.10526315789473685</v>
      </c>
      <c r="C126" s="85">
        <f t="shared" ref="C126:O126" si="29">C77/C$97</f>
        <v>-0.44000000000000006</v>
      </c>
      <c r="D126" s="85">
        <f t="shared" si="29"/>
        <v>3.8181818181818179</v>
      </c>
      <c r="E126" s="85">
        <f t="shared" si="29"/>
        <v>1.43859649122807</v>
      </c>
      <c r="F126" s="85">
        <f t="shared" si="29"/>
        <v>0.96153846153846145</v>
      </c>
      <c r="G126" s="85">
        <f t="shared" si="29"/>
        <v>1.0317460317460319</v>
      </c>
      <c r="H126" s="85">
        <f t="shared" si="29"/>
        <v>2.0589803251055523</v>
      </c>
      <c r="I126" s="85">
        <f t="shared" si="29"/>
        <v>1.0816384180790961</v>
      </c>
      <c r="J126" s="85">
        <f t="shared" si="29"/>
        <v>1.1535172949863972</v>
      </c>
      <c r="K126" s="85">
        <f t="shared" si="29"/>
        <v>1.3447368421052632</v>
      </c>
      <c r="L126" s="85">
        <f t="shared" si="29"/>
        <v>-4.9677419354838719</v>
      </c>
      <c r="M126" s="85">
        <f t="shared" si="29"/>
        <v>1.3374488988833748</v>
      </c>
      <c r="N126" s="85">
        <f t="shared" si="29"/>
        <v>1.5750876311231563</v>
      </c>
      <c r="O126" s="88">
        <f t="shared" si="29"/>
        <v>1.6482328279032061</v>
      </c>
    </row>
    <row r="127" spans="1:15" ht="15.75" thickBot="1">
      <c r="A127" s="176">
        <f>A126+1</f>
        <v>2015</v>
      </c>
      <c r="B127" s="93">
        <f>B87/B$97</f>
        <v>-0.13752122241086584</v>
      </c>
      <c r="C127" s="91">
        <f t="shared" ref="C127:O127" si="30">C87/C$97</f>
        <v>0.47571428571428581</v>
      </c>
      <c r="D127" s="91">
        <f t="shared" si="30"/>
        <v>2.4046920821114366</v>
      </c>
      <c r="E127" s="91">
        <f t="shared" si="30"/>
        <v>1.1649122807017542</v>
      </c>
      <c r="F127" s="91">
        <f t="shared" si="30"/>
        <v>1.1240694789081884</v>
      </c>
      <c r="G127" s="91">
        <f t="shared" si="30"/>
        <v>1.2462962962962967</v>
      </c>
      <c r="H127" s="91">
        <f t="shared" si="30"/>
        <v>1.5976650299554993</v>
      </c>
      <c r="I127" s="91">
        <f t="shared" si="30"/>
        <v>0</v>
      </c>
      <c r="J127" s="91">
        <f t="shared" si="30"/>
        <v>0</v>
      </c>
      <c r="K127" s="91">
        <f t="shared" si="30"/>
        <v>0</v>
      </c>
      <c r="L127" s="91">
        <f t="shared" si="30"/>
        <v>0</v>
      </c>
      <c r="M127" s="91">
        <f t="shared" si="30"/>
        <v>0</v>
      </c>
      <c r="N127" s="91">
        <f t="shared" si="30"/>
        <v>1.2270404557412742</v>
      </c>
      <c r="O127" s="94">
        <f t="shared" si="30"/>
        <v>1.0950184804507734</v>
      </c>
    </row>
  </sheetData>
  <customSheetViews>
    <customSheetView guid="{6DA84043-8308-458F-9378-22AB3DF247A3}" scale="73" showPageBreaks="1" view="pageBreakPreview" topLeftCell="A97">
      <selection activeCell="O87" sqref="O87"/>
      <rowBreaks count="1" manualBreakCount="1">
        <brk id="62" max="14" man="1"/>
      </rowBreaks>
      <pageMargins left="0.7" right="0.7" top="0.78740157499999996" bottom="0.78740157499999996" header="0.3" footer="0.3"/>
      <pageSetup paperSize="9" scale="61" orientation="portrait" horizontalDpi="1200" r:id="rId1"/>
    </customSheetView>
  </customSheetViews>
  <mergeCells count="191">
    <mergeCell ref="N94:O94"/>
    <mergeCell ref="C94:C95"/>
    <mergeCell ref="D94:D95"/>
    <mergeCell ref="E94:E95"/>
    <mergeCell ref="F94:F95"/>
    <mergeCell ref="K104:K105"/>
    <mergeCell ref="L104:L105"/>
    <mergeCell ref="B94:B95"/>
    <mergeCell ref="M104:M105"/>
    <mergeCell ref="I104:I105"/>
    <mergeCell ref="J104:J105"/>
    <mergeCell ref="I94:I95"/>
    <mergeCell ref="J94:J95"/>
    <mergeCell ref="G94:G95"/>
    <mergeCell ref="H94:H95"/>
    <mergeCell ref="K94:K95"/>
    <mergeCell ref="E104:E105"/>
    <mergeCell ref="F104:F105"/>
    <mergeCell ref="G104:G105"/>
    <mergeCell ref="H104:H105"/>
    <mergeCell ref="M94:M95"/>
    <mergeCell ref="A104:A105"/>
    <mergeCell ref="B104:B105"/>
    <mergeCell ref="C104:C105"/>
    <mergeCell ref="D104:D105"/>
    <mergeCell ref="N104:O104"/>
    <mergeCell ref="B103:K103"/>
    <mergeCell ref="A83:J83"/>
    <mergeCell ref="D84:D85"/>
    <mergeCell ref="E84:E85"/>
    <mergeCell ref="K93:O93"/>
    <mergeCell ref="N84:O84"/>
    <mergeCell ref="L94:L95"/>
    <mergeCell ref="A93:J93"/>
    <mergeCell ref="A94:A95"/>
    <mergeCell ref="M84:M85"/>
    <mergeCell ref="A84:A85"/>
    <mergeCell ref="B84:B85"/>
    <mergeCell ref="C84:C85"/>
    <mergeCell ref="F84:F85"/>
    <mergeCell ref="I84:I85"/>
    <mergeCell ref="G84:G85"/>
    <mergeCell ref="H84:H85"/>
    <mergeCell ref="J84:J85"/>
    <mergeCell ref="L103:O103"/>
    <mergeCell ref="K83:O83"/>
    <mergeCell ref="K84:K85"/>
    <mergeCell ref="L84:L85"/>
    <mergeCell ref="N74:O74"/>
    <mergeCell ref="A73:J73"/>
    <mergeCell ref="K74:K75"/>
    <mergeCell ref="L74:L75"/>
    <mergeCell ref="M74:M75"/>
    <mergeCell ref="I74:I75"/>
    <mergeCell ref="J74:J75"/>
    <mergeCell ref="G74:G75"/>
    <mergeCell ref="H74:H75"/>
    <mergeCell ref="C64:C65"/>
    <mergeCell ref="K73:O73"/>
    <mergeCell ref="A74:A75"/>
    <mergeCell ref="B74:B75"/>
    <mergeCell ref="C74:C75"/>
    <mergeCell ref="H64:H65"/>
    <mergeCell ref="K64:K65"/>
    <mergeCell ref="L64:L65"/>
    <mergeCell ref="I64:I65"/>
    <mergeCell ref="J64:J65"/>
    <mergeCell ref="N64:O64"/>
    <mergeCell ref="D64:D65"/>
    <mergeCell ref="E64:E65"/>
    <mergeCell ref="F64:F65"/>
    <mergeCell ref="A64:A65"/>
    <mergeCell ref="B64:B65"/>
    <mergeCell ref="G64:G65"/>
    <mergeCell ref="M64:M65"/>
    <mergeCell ref="D74:D75"/>
    <mergeCell ref="E74:E75"/>
    <mergeCell ref="F74:F75"/>
    <mergeCell ref="K63:O63"/>
    <mergeCell ref="A54:A55"/>
    <mergeCell ref="B54:B55"/>
    <mergeCell ref="C54:C55"/>
    <mergeCell ref="D54:D55"/>
    <mergeCell ref="F54:F55"/>
    <mergeCell ref="A43:J43"/>
    <mergeCell ref="K43:O43"/>
    <mergeCell ref="A44:A45"/>
    <mergeCell ref="B44:B45"/>
    <mergeCell ref="C44:C45"/>
    <mergeCell ref="D44:D45"/>
    <mergeCell ref="E44:E45"/>
    <mergeCell ref="F44:F45"/>
    <mergeCell ref="I54:I55"/>
    <mergeCell ref="J54:J55"/>
    <mergeCell ref="G54:G55"/>
    <mergeCell ref="H54:H55"/>
    <mergeCell ref="E54:E55"/>
    <mergeCell ref="M44:M45"/>
    <mergeCell ref="K54:K55"/>
    <mergeCell ref="L54:L55"/>
    <mergeCell ref="L44:L45"/>
    <mergeCell ref="A63:J63"/>
    <mergeCell ref="M54:M55"/>
    <mergeCell ref="J44:J45"/>
    <mergeCell ref="G44:G45"/>
    <mergeCell ref="H44:H45"/>
    <mergeCell ref="K44:K45"/>
    <mergeCell ref="A53:J53"/>
    <mergeCell ref="K53:O53"/>
    <mergeCell ref="N44:O44"/>
    <mergeCell ref="I44:I45"/>
    <mergeCell ref="N54:O54"/>
    <mergeCell ref="M24:M25"/>
    <mergeCell ref="N24:O24"/>
    <mergeCell ref="A33:J33"/>
    <mergeCell ref="K33:O33"/>
    <mergeCell ref="K24:K25"/>
    <mergeCell ref="L24:L25"/>
    <mergeCell ref="A24:A25"/>
    <mergeCell ref="B24:B25"/>
    <mergeCell ref="C24:C25"/>
    <mergeCell ref="D24:D25"/>
    <mergeCell ref="A34:A35"/>
    <mergeCell ref="B34:B35"/>
    <mergeCell ref="K34:K35"/>
    <mergeCell ref="L34:L35"/>
    <mergeCell ref="C34:C35"/>
    <mergeCell ref="D34:D35"/>
    <mergeCell ref="I34:I35"/>
    <mergeCell ref="J34:J35"/>
    <mergeCell ref="G34:G35"/>
    <mergeCell ref="H34:H35"/>
    <mergeCell ref="E34:E35"/>
    <mergeCell ref="F34:F35"/>
    <mergeCell ref="M34:M35"/>
    <mergeCell ref="N34:O34"/>
    <mergeCell ref="A13:J13"/>
    <mergeCell ref="K13:O13"/>
    <mergeCell ref="C14:C15"/>
    <mergeCell ref="D14:D15"/>
    <mergeCell ref="E14:E15"/>
    <mergeCell ref="F14:F15"/>
    <mergeCell ref="I24:I25"/>
    <mergeCell ref="J24:J25"/>
    <mergeCell ref="K14:K15"/>
    <mergeCell ref="L14:L15"/>
    <mergeCell ref="A23:J23"/>
    <mergeCell ref="K23:O23"/>
    <mergeCell ref="M14:M15"/>
    <mergeCell ref="N14:O14"/>
    <mergeCell ref="I14:I15"/>
    <mergeCell ref="J14:J15"/>
    <mergeCell ref="G24:G25"/>
    <mergeCell ref="H24:H25"/>
    <mergeCell ref="A14:A15"/>
    <mergeCell ref="B14:B15"/>
    <mergeCell ref="E24:E25"/>
    <mergeCell ref="F24:F25"/>
    <mergeCell ref="M4:M5"/>
    <mergeCell ref="N4:O4"/>
    <mergeCell ref="G14:G15"/>
    <mergeCell ref="H14:H15"/>
    <mergeCell ref="G4:G5"/>
    <mergeCell ref="H4:H5"/>
    <mergeCell ref="K4:K5"/>
    <mergeCell ref="L4:L5"/>
    <mergeCell ref="A3:J3"/>
    <mergeCell ref="K3:O3"/>
    <mergeCell ref="A4:A5"/>
    <mergeCell ref="B4:B5"/>
    <mergeCell ref="C4:C5"/>
    <mergeCell ref="D4:D5"/>
    <mergeCell ref="E4:E5"/>
    <mergeCell ref="F4:F5"/>
    <mergeCell ref="I4:I5"/>
    <mergeCell ref="J4:J5"/>
    <mergeCell ref="B116:O116"/>
    <mergeCell ref="G117:G118"/>
    <mergeCell ref="H117:H118"/>
    <mergeCell ref="I117:I118"/>
    <mergeCell ref="A117:A118"/>
    <mergeCell ref="B117:B118"/>
    <mergeCell ref="C117:C118"/>
    <mergeCell ref="D117:D118"/>
    <mergeCell ref="E117:E118"/>
    <mergeCell ref="F117:F118"/>
    <mergeCell ref="N117:O117"/>
    <mergeCell ref="J117:J118"/>
    <mergeCell ref="K117:K118"/>
    <mergeCell ref="L117:L118"/>
    <mergeCell ref="M117:M118"/>
  </mergeCells>
  <phoneticPr fontId="26" type="noConversion"/>
  <pageMargins left="0.7" right="0.7" top="0.78740157499999996" bottom="0.78740157499999996" header="0.3" footer="0.3"/>
  <pageSetup paperSize="9" scale="61" orientation="portrait" horizontalDpi="1200" r:id="rId2"/>
  <rowBreaks count="1" manualBreakCount="1">
    <brk id="62" max="14"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211"/>
  <sheetViews>
    <sheetView zoomScale="70" zoomScaleNormal="70" workbookViewId="0">
      <selection activeCell="A11" sqref="A11:B11"/>
    </sheetView>
  </sheetViews>
  <sheetFormatPr defaultColWidth="9.140625" defaultRowHeight="15"/>
  <cols>
    <col min="1" max="1" width="9.140625" style="29"/>
    <col min="2" max="2" width="10.7109375" style="29" customWidth="1"/>
    <col min="3" max="3" width="11.140625" style="29" customWidth="1"/>
    <col min="4" max="7" width="9" style="29" customWidth="1"/>
    <col min="8" max="8" width="10.7109375" style="29" customWidth="1"/>
    <col min="9" max="9" width="9.7109375" style="29" customWidth="1"/>
    <col min="10" max="13" width="9" style="29" customWidth="1"/>
    <col min="14" max="14" width="9.7109375" style="29" customWidth="1"/>
    <col min="15" max="15" width="10.7109375" style="29" customWidth="1"/>
    <col min="16" max="16" width="13.28515625" style="29" customWidth="1"/>
    <col min="17" max="16384" width="9.140625" style="29"/>
  </cols>
  <sheetData>
    <row r="1" spans="2:17" ht="15.95" customHeight="1">
      <c r="B1" s="24"/>
      <c r="C1" s="24"/>
      <c r="D1" s="53"/>
      <c r="E1" s="53"/>
      <c r="F1" s="53"/>
      <c r="G1" s="53"/>
      <c r="H1" s="3"/>
      <c r="I1" s="3"/>
      <c r="J1" s="53"/>
      <c r="K1" s="53"/>
      <c r="L1" s="53"/>
      <c r="M1" s="53"/>
      <c r="N1" s="24"/>
      <c r="O1" s="24"/>
    </row>
    <row r="2" spans="2:17" ht="15.95" customHeight="1" thickBot="1"/>
    <row r="3" spans="2:17" ht="39.950000000000003" customHeight="1" thickBot="1">
      <c r="B3" s="473" t="s">
        <v>407</v>
      </c>
      <c r="C3" s="474"/>
      <c r="D3" s="474"/>
      <c r="E3" s="474"/>
      <c r="F3" s="474"/>
      <c r="G3" s="474"/>
      <c r="H3" s="474"/>
      <c r="I3" s="474"/>
      <c r="J3" s="474"/>
      <c r="K3" s="474"/>
      <c r="L3" s="470" t="s">
        <v>239</v>
      </c>
      <c r="M3" s="471"/>
      <c r="N3" s="471"/>
      <c r="O3" s="471"/>
      <c r="P3" s="472"/>
    </row>
    <row r="4" spans="2:17" ht="20.100000000000001" customHeight="1">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7" ht="20.100000000000001" customHeight="1" thickBot="1">
      <c r="B5" s="466"/>
      <c r="C5" s="462"/>
      <c r="D5" s="462"/>
      <c r="E5" s="462"/>
      <c r="F5" s="462"/>
      <c r="G5" s="462"/>
      <c r="H5" s="462"/>
      <c r="I5" s="462"/>
      <c r="J5" s="462"/>
      <c r="K5" s="462"/>
      <c r="L5" s="462"/>
      <c r="M5" s="462"/>
      <c r="N5" s="462"/>
      <c r="O5" s="145" t="s">
        <v>209</v>
      </c>
      <c r="P5" s="30" t="s">
        <v>210</v>
      </c>
    </row>
    <row r="6" spans="2:17" ht="20.100000000000001" customHeight="1">
      <c r="B6" s="148" t="s">
        <v>211</v>
      </c>
      <c r="C6" s="146">
        <v>31</v>
      </c>
      <c r="D6" s="8">
        <v>29</v>
      </c>
      <c r="E6" s="8">
        <v>31</v>
      </c>
      <c r="F6" s="8">
        <v>18</v>
      </c>
      <c r="G6" s="8">
        <v>6</v>
      </c>
      <c r="H6" s="8">
        <v>3</v>
      </c>
      <c r="I6" s="168">
        <f>SUM(C6:G6)</f>
        <v>115</v>
      </c>
      <c r="J6" s="8">
        <v>16</v>
      </c>
      <c r="K6" s="8">
        <v>17</v>
      </c>
      <c r="L6" s="8">
        <v>30</v>
      </c>
      <c r="M6" s="8">
        <v>31</v>
      </c>
      <c r="N6" s="168">
        <f>SUM(J6:M6)</f>
        <v>94</v>
      </c>
      <c r="O6" s="167">
        <f>SUM(C6:H6,J6:M6)</f>
        <v>212</v>
      </c>
      <c r="P6" s="169">
        <f>I6+N6</f>
        <v>209</v>
      </c>
    </row>
    <row r="7" spans="2:17" ht="20.100000000000001" customHeight="1">
      <c r="B7" s="149" t="s">
        <v>485</v>
      </c>
      <c r="C7" s="147">
        <v>-2.3774193548387101</v>
      </c>
      <c r="D7" s="10">
        <v>2.9103448275862061</v>
      </c>
      <c r="E7" s="10">
        <v>4.403225806451613</v>
      </c>
      <c r="F7" s="10">
        <v>9.7277777777777779</v>
      </c>
      <c r="G7" s="10">
        <v>12.916666666666666</v>
      </c>
      <c r="H7" s="10">
        <v>15.966666666666667</v>
      </c>
      <c r="I7" s="153">
        <f>(C6*C7+D6*D7+E6*E7+F6*F7+G6*G7)/I6</f>
        <v>3.4765217391304346</v>
      </c>
      <c r="J7" s="10">
        <v>11.768750000000001</v>
      </c>
      <c r="K7" s="95">
        <v>10.594117647058823</v>
      </c>
      <c r="L7" s="95">
        <v>7.9666666666666677</v>
      </c>
      <c r="M7" s="95">
        <v>1.2193548387096778</v>
      </c>
      <c r="N7" s="153">
        <f>(J6*J7+K6*K7+L6*L7+M6*M7)/N6</f>
        <v>6.8638297872340432</v>
      </c>
      <c r="O7" s="154">
        <f>(C7*C6+D7*D6+E7*E6+F7*F6+G7*G6+H7*H6+J7*J6+K7*K6+L7*L6+M7*M6)/O6</f>
        <v>5.155188679245283</v>
      </c>
      <c r="P7" s="161">
        <f>(I7*I6+N7*N6)/P6</f>
        <v>5</v>
      </c>
    </row>
    <row r="8" spans="2:17" ht="20.100000000000001" customHeight="1">
      <c r="B8" s="149" t="s">
        <v>212</v>
      </c>
      <c r="C8" s="13">
        <f t="shared" ref="C8:H8" si="0">C6*(13-C7)</f>
        <v>476.70000000000005</v>
      </c>
      <c r="D8" s="12">
        <f t="shared" si="0"/>
        <v>292.60000000000002</v>
      </c>
      <c r="E8" s="12">
        <f t="shared" si="0"/>
        <v>266.5</v>
      </c>
      <c r="F8" s="12">
        <f t="shared" si="0"/>
        <v>58.9</v>
      </c>
      <c r="G8" s="12">
        <f t="shared" si="0"/>
        <v>0.50000000000000355</v>
      </c>
      <c r="H8" s="12">
        <f t="shared" si="0"/>
        <v>-8.9</v>
      </c>
      <c r="I8" s="155">
        <f>SUM(C8:G8)</f>
        <v>1095.2000000000003</v>
      </c>
      <c r="J8" s="12">
        <f>J6*(13-J7)</f>
        <v>19.699999999999989</v>
      </c>
      <c r="K8" s="12">
        <f>K6*(13-K7)</f>
        <v>40.900000000000006</v>
      </c>
      <c r="L8" s="12">
        <f>L6*(13-L7)</f>
        <v>150.99999999999997</v>
      </c>
      <c r="M8" s="12">
        <f>M6*(13-M7)</f>
        <v>365.20000000000005</v>
      </c>
      <c r="N8" s="155">
        <f>SUM(J8:M8)</f>
        <v>576.79999999999995</v>
      </c>
      <c r="O8" s="156">
        <f>O6*(13-O7)</f>
        <v>1663.1</v>
      </c>
      <c r="P8" s="162">
        <f>P6*(13-P7)</f>
        <v>1672</v>
      </c>
    </row>
    <row r="9" spans="2:17" ht="20.100000000000001" customHeight="1">
      <c r="B9" s="149" t="s">
        <v>213</v>
      </c>
      <c r="C9" s="13">
        <f t="shared" ref="C9:H9" si="1">C6*(17-C7)</f>
        <v>600.70000000000005</v>
      </c>
      <c r="D9" s="12">
        <f t="shared" si="1"/>
        <v>408.6</v>
      </c>
      <c r="E9" s="12">
        <f t="shared" si="1"/>
        <v>390.5</v>
      </c>
      <c r="F9" s="12">
        <f t="shared" si="1"/>
        <v>130.9</v>
      </c>
      <c r="G9" s="12">
        <f t="shared" si="1"/>
        <v>24.500000000000004</v>
      </c>
      <c r="H9" s="12">
        <f t="shared" si="1"/>
        <v>3.0999999999999996</v>
      </c>
      <c r="I9" s="155">
        <f>SUM(C9:G9)</f>
        <v>1555.2000000000003</v>
      </c>
      <c r="J9" s="12">
        <f>J6*(17-J7)</f>
        <v>83.699999999999989</v>
      </c>
      <c r="K9" s="12">
        <f>K6*(17-K7)</f>
        <v>108.9</v>
      </c>
      <c r="L9" s="12">
        <f>L6*(17-L7)</f>
        <v>270.99999999999994</v>
      </c>
      <c r="M9" s="12">
        <f>M6*(17-M7)</f>
        <v>489.20000000000005</v>
      </c>
      <c r="N9" s="155">
        <f>SUM(J9:M9)</f>
        <v>952.8</v>
      </c>
      <c r="O9" s="156">
        <f>O6*(17-O7)</f>
        <v>2511.1</v>
      </c>
      <c r="P9" s="162">
        <f>P6*(17-P7)</f>
        <v>2508</v>
      </c>
    </row>
    <row r="10" spans="2:17" ht="20.100000000000001" customHeight="1">
      <c r="B10" s="149" t="s">
        <v>249</v>
      </c>
      <c r="C10" s="17">
        <f t="shared" ref="C10:H10" si="2">C6*(18-C7)</f>
        <v>631.70000000000005</v>
      </c>
      <c r="D10" s="16">
        <f t="shared" si="2"/>
        <v>437.6</v>
      </c>
      <c r="E10" s="16">
        <f t="shared" si="2"/>
        <v>421.5</v>
      </c>
      <c r="F10" s="16">
        <f t="shared" si="2"/>
        <v>148.9</v>
      </c>
      <c r="G10" s="16">
        <f t="shared" si="2"/>
        <v>30.500000000000004</v>
      </c>
      <c r="H10" s="16">
        <f t="shared" si="2"/>
        <v>6.1</v>
      </c>
      <c r="I10" s="155">
        <f>SUM(C10:G10)</f>
        <v>1670.2000000000003</v>
      </c>
      <c r="J10" s="16">
        <f>J6*(18-J7)</f>
        <v>99.699999999999989</v>
      </c>
      <c r="K10" s="16">
        <f>K6*(18-K7)</f>
        <v>125.9</v>
      </c>
      <c r="L10" s="16">
        <f>L6*(18-L7)</f>
        <v>300.99999999999994</v>
      </c>
      <c r="M10" s="16">
        <f>M6*(18-M7)</f>
        <v>520.20000000000005</v>
      </c>
      <c r="N10" s="155">
        <f>SUM(J10:M10)</f>
        <v>1046.8</v>
      </c>
      <c r="O10" s="157">
        <f>O6*(18-O7)</f>
        <v>2723.1</v>
      </c>
      <c r="P10" s="163">
        <f>P6*(18-P7)</f>
        <v>2717</v>
      </c>
    </row>
    <row r="11" spans="2:17" ht="20.100000000000001" customHeight="1" thickBot="1">
      <c r="B11" s="347" t="s">
        <v>215</v>
      </c>
      <c r="C11" s="21">
        <f t="shared" ref="C11:H11" si="3">C6*(19-C7)</f>
        <v>662.7</v>
      </c>
      <c r="D11" s="20">
        <f t="shared" si="3"/>
        <v>466.59999999999997</v>
      </c>
      <c r="E11" s="20">
        <f t="shared" si="3"/>
        <v>452.5</v>
      </c>
      <c r="F11" s="20">
        <f t="shared" si="3"/>
        <v>166.9</v>
      </c>
      <c r="G11" s="20">
        <f t="shared" si="3"/>
        <v>36.5</v>
      </c>
      <c r="H11" s="20">
        <f t="shared" si="3"/>
        <v>9.1</v>
      </c>
      <c r="I11" s="164">
        <f>SUM(C11:G11)</f>
        <v>1785.2</v>
      </c>
      <c r="J11" s="20">
        <f>J6*(19-J7)</f>
        <v>115.69999999999999</v>
      </c>
      <c r="K11" s="20">
        <f>K6*(19-K7)</f>
        <v>142.9</v>
      </c>
      <c r="L11" s="20">
        <f>L6*(19-L7)</f>
        <v>330.99999999999994</v>
      </c>
      <c r="M11" s="20">
        <f>M6*(19-M7)</f>
        <v>551.20000000000005</v>
      </c>
      <c r="N11" s="164">
        <f>SUM(J11:M11)</f>
        <v>1140.8</v>
      </c>
      <c r="O11" s="165">
        <f>O6*(19-O7)</f>
        <v>2935.1</v>
      </c>
      <c r="P11" s="166">
        <f>P6*(19-P7)</f>
        <v>2926</v>
      </c>
    </row>
    <row r="12" spans="2:17" ht="15.95" customHeight="1" thickBot="1">
      <c r="B12" s="24"/>
      <c r="C12" s="24"/>
      <c r="D12" s="53"/>
      <c r="E12" s="53"/>
      <c r="F12" s="53"/>
      <c r="G12" s="24"/>
      <c r="H12" s="53"/>
      <c r="I12" s="24"/>
      <c r="J12" s="53"/>
      <c r="K12" s="24"/>
      <c r="L12" s="53"/>
      <c r="M12" s="24"/>
      <c r="N12" s="53"/>
      <c r="O12" s="24"/>
      <c r="P12" s="24"/>
    </row>
    <row r="13" spans="2:17" ht="39.950000000000003" customHeight="1" thickBot="1">
      <c r="B13" s="473" t="s">
        <v>407</v>
      </c>
      <c r="C13" s="474"/>
      <c r="D13" s="474"/>
      <c r="E13" s="474"/>
      <c r="F13" s="474"/>
      <c r="G13" s="474"/>
      <c r="H13" s="474"/>
      <c r="I13" s="474"/>
      <c r="J13" s="474"/>
      <c r="K13" s="474"/>
      <c r="L13" s="470" t="s">
        <v>240</v>
      </c>
      <c r="M13" s="471"/>
      <c r="N13" s="471"/>
      <c r="O13" s="471"/>
      <c r="P13" s="472"/>
    </row>
    <row r="14" spans="2:17" ht="20.100000000000001" customHeight="1">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7" ht="20.100000000000001" customHeight="1" thickBot="1">
      <c r="B15" s="466"/>
      <c r="C15" s="462"/>
      <c r="D15" s="462"/>
      <c r="E15" s="462"/>
      <c r="F15" s="462"/>
      <c r="G15" s="462"/>
      <c r="H15" s="462"/>
      <c r="I15" s="462"/>
      <c r="J15" s="462"/>
      <c r="K15" s="462"/>
      <c r="L15" s="462"/>
      <c r="M15" s="462"/>
      <c r="N15" s="462"/>
      <c r="O15" s="145" t="s">
        <v>209</v>
      </c>
      <c r="P15" s="30" t="s">
        <v>210</v>
      </c>
      <c r="Q15" s="24"/>
    </row>
    <row r="16" spans="2:17" ht="19.5" customHeight="1">
      <c r="B16" s="148" t="s">
        <v>211</v>
      </c>
      <c r="C16" s="146">
        <v>31</v>
      </c>
      <c r="D16" s="8">
        <v>28</v>
      </c>
      <c r="E16" s="8">
        <v>31</v>
      </c>
      <c r="F16" s="8">
        <v>29</v>
      </c>
      <c r="G16" s="8">
        <v>3</v>
      </c>
      <c r="H16" s="8">
        <v>0</v>
      </c>
      <c r="I16" s="168">
        <f>SUM(C16:G16)</f>
        <v>122</v>
      </c>
      <c r="J16" s="8">
        <v>17</v>
      </c>
      <c r="K16" s="8">
        <v>17</v>
      </c>
      <c r="L16" s="8">
        <v>30</v>
      </c>
      <c r="M16" s="8">
        <v>31</v>
      </c>
      <c r="N16" s="168">
        <f>SUM(J16:M16)</f>
        <v>95</v>
      </c>
      <c r="O16" s="167">
        <f>SUM(C16:H16,J16:M16)</f>
        <v>217</v>
      </c>
      <c r="P16" s="169">
        <f>I16+N16</f>
        <v>217</v>
      </c>
      <c r="Q16" s="24"/>
    </row>
    <row r="17" spans="2:17" ht="20.100000000000001" customHeight="1">
      <c r="B17" s="149" t="s">
        <v>485</v>
      </c>
      <c r="C17" s="147">
        <v>-0.32580645161290311</v>
      </c>
      <c r="D17" s="10">
        <v>1.4607142857142859</v>
      </c>
      <c r="E17" s="10">
        <v>4.854838709677419</v>
      </c>
      <c r="F17" s="10">
        <v>7.1310344827586212</v>
      </c>
      <c r="G17" s="10">
        <v>14.1</v>
      </c>
      <c r="H17" s="10">
        <v>14.9</v>
      </c>
      <c r="I17" s="153">
        <f>(C16*C17+D16*D17+E16*E17+F16*F17+G16*G17)/I16</f>
        <v>3.5278688524590165</v>
      </c>
      <c r="J17" s="10">
        <v>13.013333333333334</v>
      </c>
      <c r="K17" s="95">
        <v>12.938709677419356</v>
      </c>
      <c r="L17" s="95">
        <v>3.8633333333333337</v>
      </c>
      <c r="M17" s="95">
        <v>-0.66774193548387084</v>
      </c>
      <c r="N17" s="153">
        <f>(J16*J17+K16*K17+L16*L17+M16*M17)/N16</f>
        <v>5.64615506508206</v>
      </c>
      <c r="O17" s="154">
        <f>(C17*C16+D17*D16+E17*E16+F17*F16+G17*G16+H17*H16+J17*J16+K17*K16+L17*L16+M17*M16)/O16</f>
        <v>4.4552291759575837</v>
      </c>
      <c r="P17" s="161">
        <f>(I17*I16+N17*N16)/P16</f>
        <v>4.4552291759575837</v>
      </c>
      <c r="Q17" s="24"/>
    </row>
    <row r="18" spans="2:17" ht="20.100000000000001" customHeight="1">
      <c r="B18" s="149" t="s">
        <v>212</v>
      </c>
      <c r="C18" s="13">
        <f t="shared" ref="C18:H18" si="4">C16*(13-C17)</f>
        <v>413.1</v>
      </c>
      <c r="D18" s="12">
        <f t="shared" si="4"/>
        <v>323.10000000000002</v>
      </c>
      <c r="E18" s="12">
        <f t="shared" si="4"/>
        <v>252.49999999999997</v>
      </c>
      <c r="F18" s="12">
        <f t="shared" si="4"/>
        <v>170.2</v>
      </c>
      <c r="G18" s="12">
        <f t="shared" si="4"/>
        <v>-3.2999999999999989</v>
      </c>
      <c r="H18" s="12">
        <f t="shared" si="4"/>
        <v>0</v>
      </c>
      <c r="I18" s="155">
        <f>SUM(C18:G18)</f>
        <v>1155.6000000000001</v>
      </c>
      <c r="J18" s="12">
        <f>J16*(13-J17)</f>
        <v>-0.2266666666666719</v>
      </c>
      <c r="K18" s="12">
        <f>K16*(13-K17)</f>
        <v>1.0419354838709562</v>
      </c>
      <c r="L18" s="12">
        <f>L16*(13-L17)</f>
        <v>274.10000000000002</v>
      </c>
      <c r="M18" s="12">
        <f>M16*(13-M17)</f>
        <v>423.7</v>
      </c>
      <c r="N18" s="155">
        <f>SUM(J18:M18)</f>
        <v>698.61526881720431</v>
      </c>
      <c r="O18" s="156">
        <f>O16*(13-O17)</f>
        <v>1854.2152688172043</v>
      </c>
      <c r="P18" s="162">
        <f>P16*(13-P17)</f>
        <v>1854.2152688172043</v>
      </c>
      <c r="Q18" s="24"/>
    </row>
    <row r="19" spans="2:17" ht="20.100000000000001" customHeight="1">
      <c r="B19" s="149" t="s">
        <v>213</v>
      </c>
      <c r="C19" s="13">
        <f t="shared" ref="C19:H19" si="5">C16*(17-C17)</f>
        <v>537.09999999999991</v>
      </c>
      <c r="D19" s="12">
        <f t="shared" si="5"/>
        <v>435.1</v>
      </c>
      <c r="E19" s="12">
        <f t="shared" si="5"/>
        <v>376.5</v>
      </c>
      <c r="F19" s="12">
        <f t="shared" si="5"/>
        <v>286.19999999999993</v>
      </c>
      <c r="G19" s="12">
        <f t="shared" si="5"/>
        <v>8.7000000000000011</v>
      </c>
      <c r="H19" s="12">
        <f t="shared" si="5"/>
        <v>0</v>
      </c>
      <c r="I19" s="155">
        <f>SUM(C19:G19)</f>
        <v>1643.5999999999997</v>
      </c>
      <c r="J19" s="12">
        <f>J16*(17-J17)</f>
        <v>67.773333333333326</v>
      </c>
      <c r="K19" s="12">
        <f>K16*(17-K17)</f>
        <v>69.041935483870958</v>
      </c>
      <c r="L19" s="12">
        <f>L16*(17-L17)</f>
        <v>394.1</v>
      </c>
      <c r="M19" s="12">
        <f>M16*(17-M17)</f>
        <v>547.70000000000005</v>
      </c>
      <c r="N19" s="155">
        <f>SUM(J19:M19)</f>
        <v>1078.6152688172044</v>
      </c>
      <c r="O19" s="156">
        <f>O16*(17-O17)</f>
        <v>2722.2152688172046</v>
      </c>
      <c r="P19" s="162">
        <f>P16*(17-P17)</f>
        <v>2722.2152688172046</v>
      </c>
      <c r="Q19" s="24"/>
    </row>
    <row r="20" spans="2:17" ht="20.100000000000001" customHeight="1">
      <c r="B20" s="149" t="s">
        <v>249</v>
      </c>
      <c r="C20" s="17">
        <f t="shared" ref="C20:H20" si="6">C16*(18-C17)</f>
        <v>568.09999999999991</v>
      </c>
      <c r="D20" s="16">
        <f t="shared" si="6"/>
        <v>463.1</v>
      </c>
      <c r="E20" s="16">
        <f t="shared" si="6"/>
        <v>407.5</v>
      </c>
      <c r="F20" s="16">
        <f t="shared" si="6"/>
        <v>315.19999999999993</v>
      </c>
      <c r="G20" s="16">
        <f t="shared" si="6"/>
        <v>11.700000000000001</v>
      </c>
      <c r="H20" s="16">
        <f t="shared" si="6"/>
        <v>0</v>
      </c>
      <c r="I20" s="155">
        <f>SUM(C20:G20)</f>
        <v>1765.5999999999997</v>
      </c>
      <c r="J20" s="16">
        <f>J16*(18-J17)</f>
        <v>84.773333333333326</v>
      </c>
      <c r="K20" s="16">
        <f>K16*(18-K17)</f>
        <v>86.041935483870958</v>
      </c>
      <c r="L20" s="16">
        <f>L16*(18-L17)</f>
        <v>424.1</v>
      </c>
      <c r="M20" s="16">
        <f>M16*(18-M17)</f>
        <v>578.70000000000005</v>
      </c>
      <c r="N20" s="155">
        <f>SUM(J20:M20)</f>
        <v>1173.6152688172044</v>
      </c>
      <c r="O20" s="157">
        <f>O16*(18-O17)</f>
        <v>2939.2152688172046</v>
      </c>
      <c r="P20" s="163">
        <f>P16*(18-P17)</f>
        <v>2939.2152688172046</v>
      </c>
      <c r="Q20" s="24"/>
    </row>
    <row r="21" spans="2:17" ht="20.100000000000001" customHeight="1" thickBot="1">
      <c r="B21" s="347" t="s">
        <v>215</v>
      </c>
      <c r="C21" s="21">
        <f t="shared" ref="C21:H21" si="7">C16*(19-C17)</f>
        <v>599.09999999999991</v>
      </c>
      <c r="D21" s="20">
        <f t="shared" si="7"/>
        <v>491.1</v>
      </c>
      <c r="E21" s="20">
        <f t="shared" si="7"/>
        <v>438.5</v>
      </c>
      <c r="F21" s="20">
        <f t="shared" si="7"/>
        <v>344.19999999999993</v>
      </c>
      <c r="G21" s="20">
        <f t="shared" si="7"/>
        <v>14.700000000000001</v>
      </c>
      <c r="H21" s="20">
        <f t="shared" si="7"/>
        <v>0</v>
      </c>
      <c r="I21" s="164">
        <f>SUM(C21:G21)</f>
        <v>1887.5999999999997</v>
      </c>
      <c r="J21" s="20">
        <f>J16*(19-J17)</f>
        <v>101.77333333333333</v>
      </c>
      <c r="K21" s="20">
        <f>K16*(19-K17)</f>
        <v>103.04193548387096</v>
      </c>
      <c r="L21" s="20">
        <f>L16*(19-L17)</f>
        <v>454.1</v>
      </c>
      <c r="M21" s="20">
        <f>M16*(19-M17)</f>
        <v>609.70000000000005</v>
      </c>
      <c r="N21" s="164">
        <f>SUM(J21:M21)</f>
        <v>1268.6152688172044</v>
      </c>
      <c r="O21" s="165">
        <f>O16*(19-O17)</f>
        <v>3156.2152688172046</v>
      </c>
      <c r="P21" s="166">
        <f>P16*(19-P17)</f>
        <v>3156.2152688172046</v>
      </c>
      <c r="Q21" s="24"/>
    </row>
    <row r="22" spans="2:17" ht="15.95" customHeight="1" thickBot="1">
      <c r="B22" s="24"/>
      <c r="C22" s="24"/>
      <c r="D22" s="53"/>
      <c r="E22" s="53"/>
      <c r="F22" s="53"/>
      <c r="G22" s="24"/>
      <c r="H22" s="54"/>
      <c r="I22" s="24"/>
      <c r="J22" s="54"/>
      <c r="K22" s="24"/>
      <c r="L22" s="2"/>
      <c r="M22" s="24"/>
      <c r="N22" s="53"/>
      <c r="O22" s="24"/>
      <c r="P22" s="24"/>
    </row>
    <row r="23" spans="2:17" ht="39.6" customHeight="1" thickBot="1">
      <c r="B23" s="473" t="s">
        <v>407</v>
      </c>
      <c r="C23" s="474"/>
      <c r="D23" s="474"/>
      <c r="E23" s="474"/>
      <c r="F23" s="474"/>
      <c r="G23" s="474"/>
      <c r="H23" s="474"/>
      <c r="I23" s="474"/>
      <c r="J23" s="474"/>
      <c r="K23" s="474"/>
      <c r="L23" s="470" t="s">
        <v>218</v>
      </c>
      <c r="M23" s="471"/>
      <c r="N23" s="471"/>
      <c r="O23" s="471"/>
      <c r="P23" s="472"/>
    </row>
    <row r="24" spans="2:17" ht="15.95" customHeight="1">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7" ht="15.95" customHeight="1" thickBot="1">
      <c r="B25" s="466"/>
      <c r="C25" s="462"/>
      <c r="D25" s="462"/>
      <c r="E25" s="462"/>
      <c r="F25" s="462"/>
      <c r="G25" s="462"/>
      <c r="H25" s="462"/>
      <c r="I25" s="462"/>
      <c r="J25" s="462"/>
      <c r="K25" s="462"/>
      <c r="L25" s="462"/>
      <c r="M25" s="462"/>
      <c r="N25" s="462"/>
      <c r="O25" s="145" t="s">
        <v>209</v>
      </c>
      <c r="P25" s="30" t="s">
        <v>210</v>
      </c>
    </row>
    <row r="26" spans="2:17" ht="20.25" customHeight="1">
      <c r="B26" s="148" t="s">
        <v>211</v>
      </c>
      <c r="C26" s="146">
        <v>31</v>
      </c>
      <c r="D26" s="8">
        <v>28</v>
      </c>
      <c r="E26" s="8">
        <v>31</v>
      </c>
      <c r="F26" s="8">
        <v>30</v>
      </c>
      <c r="G26" s="8">
        <v>0</v>
      </c>
      <c r="H26" s="8">
        <v>0</v>
      </c>
      <c r="I26" s="168">
        <f>SUM(C26:G26)</f>
        <v>120</v>
      </c>
      <c r="J26" s="8">
        <v>15</v>
      </c>
      <c r="K26" s="8">
        <v>31</v>
      </c>
      <c r="L26" s="8">
        <v>30</v>
      </c>
      <c r="M26" s="8">
        <v>31</v>
      </c>
      <c r="N26" s="168">
        <f>SUM(J26:M26)</f>
        <v>107</v>
      </c>
      <c r="O26" s="167">
        <f>SUM(C26:H26,J26:M26)</f>
        <v>227</v>
      </c>
      <c r="P26" s="169">
        <f>I26+N26</f>
        <v>227</v>
      </c>
    </row>
    <row r="27" spans="2:17" ht="20.25" customHeight="1">
      <c r="B27" s="149" t="s">
        <v>485</v>
      </c>
      <c r="C27" s="147">
        <v>-1.2</v>
      </c>
      <c r="D27" s="10">
        <v>4</v>
      </c>
      <c r="E27" s="10">
        <v>5.4</v>
      </c>
      <c r="F27" s="10">
        <v>9.3333333333333339</v>
      </c>
      <c r="G27" s="10">
        <v>0</v>
      </c>
      <c r="H27" s="10">
        <v>0</v>
      </c>
      <c r="I27" s="153">
        <f>(C26*C27+D26*D27+E26*E27+F26*F27+G26*G27)/I26</f>
        <v>4.3516666666666675</v>
      </c>
      <c r="J27" s="10">
        <v>10.033333333333333</v>
      </c>
      <c r="K27" s="95">
        <v>7.741935483870968</v>
      </c>
      <c r="L27" s="95">
        <v>6.8</v>
      </c>
      <c r="M27" s="95">
        <v>-3.5</v>
      </c>
      <c r="N27" s="153">
        <f>(J26*J27+K26*K27+L26*L27+M26*M27)/N26</f>
        <v>4.5420560747663554</v>
      </c>
      <c r="O27" s="154">
        <f>(C27*C26+D27*D26+E27*E26+F27*F26+G27*G26+H27*H26+J27*J26+K27*K26+L27*L26+M27*M26)/O26</f>
        <v>4.4414096916299561</v>
      </c>
      <c r="P27" s="161">
        <f>(I27*I26+N27*N26)/P26</f>
        <v>4.4414096916299561</v>
      </c>
    </row>
    <row r="28" spans="2:17" ht="20.25" customHeight="1">
      <c r="B28" s="149" t="s">
        <v>212</v>
      </c>
      <c r="C28" s="13">
        <f t="shared" ref="C28:H28" si="8">C26*(13-C27)</f>
        <v>440.2</v>
      </c>
      <c r="D28" s="12">
        <f t="shared" si="8"/>
        <v>252</v>
      </c>
      <c r="E28" s="12">
        <f t="shared" si="8"/>
        <v>235.6</v>
      </c>
      <c r="F28" s="12">
        <f t="shared" si="8"/>
        <v>109.99999999999999</v>
      </c>
      <c r="G28" s="12">
        <f t="shared" si="8"/>
        <v>0</v>
      </c>
      <c r="H28" s="12">
        <f t="shared" si="8"/>
        <v>0</v>
      </c>
      <c r="I28" s="155">
        <f>SUM(C28:G28)</f>
        <v>1037.8</v>
      </c>
      <c r="J28" s="12">
        <f>J26*(13-J27)</f>
        <v>44.5</v>
      </c>
      <c r="K28" s="12">
        <f>K26*(13-K27)</f>
        <v>163</v>
      </c>
      <c r="L28" s="12">
        <f>L26*(13-L27)</f>
        <v>186</v>
      </c>
      <c r="M28" s="12">
        <f>M26*(13-M27)</f>
        <v>511.5</v>
      </c>
      <c r="N28" s="155">
        <f>SUM(J28:M28)</f>
        <v>905</v>
      </c>
      <c r="O28" s="156">
        <f>O26*(13-O27)</f>
        <v>1942.7999999999997</v>
      </c>
      <c r="P28" s="162">
        <f>P26*(13-P27)</f>
        <v>1942.7999999999997</v>
      </c>
    </row>
    <row r="29" spans="2:17" ht="20.25" customHeight="1">
      <c r="B29" s="149" t="s">
        <v>213</v>
      </c>
      <c r="C29" s="13">
        <f t="shared" ref="C29:H29" si="9">C26*(17-C27)</f>
        <v>564.19999999999993</v>
      </c>
      <c r="D29" s="12">
        <f t="shared" si="9"/>
        <v>364</v>
      </c>
      <c r="E29" s="12">
        <f t="shared" si="9"/>
        <v>359.59999999999997</v>
      </c>
      <c r="F29" s="12">
        <f t="shared" si="9"/>
        <v>229.99999999999997</v>
      </c>
      <c r="G29" s="12">
        <f t="shared" si="9"/>
        <v>0</v>
      </c>
      <c r="H29" s="12">
        <f t="shared" si="9"/>
        <v>0</v>
      </c>
      <c r="I29" s="155">
        <f>SUM(C29:G29)</f>
        <v>1517.8</v>
      </c>
      <c r="J29" s="12">
        <f>J26*(17-J27)</f>
        <v>104.5</v>
      </c>
      <c r="K29" s="12">
        <f>K26*(17-K27)</f>
        <v>287</v>
      </c>
      <c r="L29" s="12">
        <f>L26*(17-L27)</f>
        <v>306</v>
      </c>
      <c r="M29" s="12">
        <f>M26*(17-M27)</f>
        <v>635.5</v>
      </c>
      <c r="N29" s="155">
        <f>SUM(J29:M29)</f>
        <v>1333</v>
      </c>
      <c r="O29" s="156">
        <f>O26*(17-O27)</f>
        <v>2850.7999999999997</v>
      </c>
      <c r="P29" s="162">
        <f>P26*(17-P27)</f>
        <v>2850.7999999999997</v>
      </c>
    </row>
    <row r="30" spans="2:17" ht="20.25" customHeight="1">
      <c r="B30" s="149" t="s">
        <v>249</v>
      </c>
      <c r="C30" s="17">
        <f t="shared" ref="C30:H30" si="10">C26*(18-C27)</f>
        <v>595.19999999999993</v>
      </c>
      <c r="D30" s="16">
        <f t="shared" si="10"/>
        <v>392</v>
      </c>
      <c r="E30" s="16">
        <f t="shared" si="10"/>
        <v>390.59999999999997</v>
      </c>
      <c r="F30" s="16">
        <f t="shared" si="10"/>
        <v>260</v>
      </c>
      <c r="G30" s="16">
        <f t="shared" si="10"/>
        <v>0</v>
      </c>
      <c r="H30" s="16">
        <f t="shared" si="10"/>
        <v>0</v>
      </c>
      <c r="I30" s="155">
        <f>SUM(C30:G30)</f>
        <v>1637.8</v>
      </c>
      <c r="J30" s="16">
        <f>J26*(18-J27)</f>
        <v>119.5</v>
      </c>
      <c r="K30" s="16">
        <f>K26*(18-K27)</f>
        <v>318</v>
      </c>
      <c r="L30" s="16">
        <f>L26*(18-L27)</f>
        <v>336</v>
      </c>
      <c r="M30" s="16">
        <f>M26*(18-M27)</f>
        <v>666.5</v>
      </c>
      <c r="N30" s="155">
        <f>SUM(J30:M30)</f>
        <v>1440</v>
      </c>
      <c r="O30" s="157">
        <f>O26*(18-O27)</f>
        <v>3077.7999999999997</v>
      </c>
      <c r="P30" s="163">
        <f>P26*(18-P27)</f>
        <v>3077.7999999999997</v>
      </c>
    </row>
    <row r="31" spans="2:17" ht="20.25" customHeight="1" thickBot="1">
      <c r="B31" s="347" t="s">
        <v>215</v>
      </c>
      <c r="C31" s="21">
        <f t="shared" ref="C31:H31" si="11">C26*(19-C27)</f>
        <v>626.19999999999993</v>
      </c>
      <c r="D31" s="20">
        <f t="shared" si="11"/>
        <v>420</v>
      </c>
      <c r="E31" s="20">
        <f t="shared" si="11"/>
        <v>421.59999999999997</v>
      </c>
      <c r="F31" s="20">
        <f t="shared" si="11"/>
        <v>290</v>
      </c>
      <c r="G31" s="20">
        <f t="shared" si="11"/>
        <v>0</v>
      </c>
      <c r="H31" s="20">
        <f t="shared" si="11"/>
        <v>0</v>
      </c>
      <c r="I31" s="164">
        <f>SUM(C31:G31)</f>
        <v>1757.7999999999997</v>
      </c>
      <c r="J31" s="20">
        <f>J26*(19-J27)</f>
        <v>134.5</v>
      </c>
      <c r="K31" s="20">
        <f>K26*(19-K27)</f>
        <v>349</v>
      </c>
      <c r="L31" s="20">
        <f>L26*(19-L27)</f>
        <v>366</v>
      </c>
      <c r="M31" s="20">
        <f>M26*(19-M27)</f>
        <v>697.5</v>
      </c>
      <c r="N31" s="164">
        <f>SUM(J31:M31)</f>
        <v>1547</v>
      </c>
      <c r="O31" s="165">
        <f>O26*(19-O27)</f>
        <v>3304.7999999999997</v>
      </c>
      <c r="P31" s="166">
        <f>P26*(19-P27)</f>
        <v>3304.7999999999997</v>
      </c>
    </row>
    <row r="32" spans="2:17" ht="19.149999999999999" customHeight="1" thickBot="1">
      <c r="B32" s="43"/>
      <c r="C32" s="25"/>
      <c r="D32" s="25"/>
      <c r="E32" s="25"/>
      <c r="F32" s="25"/>
      <c r="G32" s="25"/>
      <c r="H32" s="25"/>
      <c r="I32" s="26"/>
      <c r="J32" s="25"/>
      <c r="K32" s="25"/>
      <c r="L32" s="25"/>
      <c r="M32" s="25"/>
      <c r="N32" s="26"/>
      <c r="O32" s="27"/>
      <c r="P32" s="27"/>
    </row>
    <row r="33" spans="2:17" ht="39.6" customHeight="1" thickBot="1">
      <c r="B33" s="473" t="s">
        <v>407</v>
      </c>
      <c r="C33" s="474"/>
      <c r="D33" s="474"/>
      <c r="E33" s="474"/>
      <c r="F33" s="474"/>
      <c r="G33" s="474"/>
      <c r="H33" s="474"/>
      <c r="I33" s="474"/>
      <c r="J33" s="474"/>
      <c r="K33" s="474"/>
      <c r="L33" s="470" t="s">
        <v>220</v>
      </c>
      <c r="M33" s="471"/>
      <c r="N33" s="471"/>
      <c r="O33" s="471"/>
      <c r="P33" s="472"/>
    </row>
    <row r="34" spans="2:17" ht="15.95" customHeight="1">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7" ht="15.95" customHeight="1" thickBot="1">
      <c r="B35" s="466"/>
      <c r="C35" s="462"/>
      <c r="D35" s="462"/>
      <c r="E35" s="462"/>
      <c r="F35" s="462"/>
      <c r="G35" s="462"/>
      <c r="H35" s="462"/>
      <c r="I35" s="462"/>
      <c r="J35" s="462"/>
      <c r="K35" s="462"/>
      <c r="L35" s="462"/>
      <c r="M35" s="462"/>
      <c r="N35" s="462"/>
      <c r="O35" s="145" t="s">
        <v>209</v>
      </c>
      <c r="P35" s="30" t="s">
        <v>210</v>
      </c>
    </row>
    <row r="36" spans="2:17" ht="20.25" customHeight="1">
      <c r="B36" s="148" t="s">
        <v>211</v>
      </c>
      <c r="C36" s="146">
        <v>31</v>
      </c>
      <c r="D36" s="8">
        <v>28</v>
      </c>
      <c r="E36" s="8">
        <v>31</v>
      </c>
      <c r="F36" s="8">
        <v>25</v>
      </c>
      <c r="G36" s="8">
        <v>0</v>
      </c>
      <c r="H36" s="8">
        <v>0</v>
      </c>
      <c r="I36" s="168">
        <f>SUM(C36:G36)</f>
        <v>115</v>
      </c>
      <c r="J36" s="8">
        <v>15</v>
      </c>
      <c r="K36" s="8">
        <v>26</v>
      </c>
      <c r="L36" s="8">
        <v>30</v>
      </c>
      <c r="M36" s="8">
        <v>31</v>
      </c>
      <c r="N36" s="168">
        <f>SUM(J36:M36)</f>
        <v>102</v>
      </c>
      <c r="O36" s="167">
        <f>SUM(C36:H36,J36:M36)</f>
        <v>217</v>
      </c>
      <c r="P36" s="169">
        <f>I36+N36</f>
        <v>217</v>
      </c>
    </row>
    <row r="37" spans="2:17" ht="20.25" customHeight="1">
      <c r="B37" s="149" t="s">
        <v>485</v>
      </c>
      <c r="C37" s="147">
        <v>-2.2000000000000002</v>
      </c>
      <c r="D37" s="10">
        <v>-3</v>
      </c>
      <c r="E37" s="10">
        <v>3.9</v>
      </c>
      <c r="F37" s="10">
        <v>6.8</v>
      </c>
      <c r="G37" s="10">
        <v>0</v>
      </c>
      <c r="H37" s="10">
        <v>0</v>
      </c>
      <c r="I37" s="153">
        <f>(C36*C37+D36*D37+E36*E37+F36*F37+G36*G37)/I36</f>
        <v>1.2060869565217391</v>
      </c>
      <c r="J37" s="10">
        <v>12.6</v>
      </c>
      <c r="K37" s="95">
        <v>5.5</v>
      </c>
      <c r="L37" s="95">
        <v>6</v>
      </c>
      <c r="M37" s="95">
        <v>0.6</v>
      </c>
      <c r="N37" s="153">
        <f>(J36*J37+K36*K37+L36*L37+M36*M37)/N36</f>
        <v>5.2019607843137257</v>
      </c>
      <c r="O37" s="154">
        <f>(C37*C36+D37*D36+E37*E36+F37*F36+G37*G36+H37*H36+J37*J36+K37*K36+L37*L36+M37*M36)/O36</f>
        <v>3.0843317972350235</v>
      </c>
      <c r="P37" s="161">
        <f>(I37*I36+N37*N36)/P36</f>
        <v>3.084331797235023</v>
      </c>
    </row>
    <row r="38" spans="2:17" ht="20.25" customHeight="1">
      <c r="B38" s="149" t="s">
        <v>212</v>
      </c>
      <c r="C38" s="13">
        <f t="shared" ref="C38:H38" si="12">C36*(13-C37)</f>
        <v>471.2</v>
      </c>
      <c r="D38" s="12">
        <f t="shared" si="12"/>
        <v>448</v>
      </c>
      <c r="E38" s="12">
        <f t="shared" si="12"/>
        <v>282.09999999999997</v>
      </c>
      <c r="F38" s="12">
        <f t="shared" si="12"/>
        <v>155</v>
      </c>
      <c r="G38" s="12">
        <f t="shared" si="12"/>
        <v>0</v>
      </c>
      <c r="H38" s="12">
        <f t="shared" si="12"/>
        <v>0</v>
      </c>
      <c r="I38" s="155">
        <f>SUM(C38:G38)</f>
        <v>1356.3</v>
      </c>
      <c r="J38" s="12">
        <f>J36*(13-J37)</f>
        <v>6.0000000000000053</v>
      </c>
      <c r="K38" s="12">
        <f>K36*(13-K37)</f>
        <v>195</v>
      </c>
      <c r="L38" s="12">
        <f>L36*(13-L37)</f>
        <v>210</v>
      </c>
      <c r="M38" s="12">
        <f>M36*(13-M37)</f>
        <v>384.40000000000003</v>
      </c>
      <c r="N38" s="155">
        <f>SUM(J38:M38)</f>
        <v>795.40000000000009</v>
      </c>
      <c r="O38" s="156">
        <f>O36*(13-O37)</f>
        <v>2151.6999999999998</v>
      </c>
      <c r="P38" s="162">
        <f>P36*(13-P37)</f>
        <v>2151.6999999999998</v>
      </c>
    </row>
    <row r="39" spans="2:17" ht="20.25" customHeight="1">
      <c r="B39" s="149" t="s">
        <v>213</v>
      </c>
      <c r="C39" s="13">
        <f t="shared" ref="C39:H39" si="13">C36*(17-C37)</f>
        <v>595.19999999999993</v>
      </c>
      <c r="D39" s="12">
        <f t="shared" si="13"/>
        <v>560</v>
      </c>
      <c r="E39" s="12">
        <f t="shared" si="13"/>
        <v>406.09999999999997</v>
      </c>
      <c r="F39" s="12">
        <f t="shared" si="13"/>
        <v>254.99999999999997</v>
      </c>
      <c r="G39" s="12">
        <f t="shared" si="13"/>
        <v>0</v>
      </c>
      <c r="H39" s="12">
        <f t="shared" si="13"/>
        <v>0</v>
      </c>
      <c r="I39" s="155">
        <f>SUM(C39:G39)</f>
        <v>1816.2999999999997</v>
      </c>
      <c r="J39" s="12">
        <f>J36*(17-J37)</f>
        <v>66</v>
      </c>
      <c r="K39" s="12">
        <f>K36*(17-K37)</f>
        <v>299</v>
      </c>
      <c r="L39" s="12">
        <f>L36*(17-L37)</f>
        <v>330</v>
      </c>
      <c r="M39" s="12">
        <f>M36*(17-M37)</f>
        <v>508.4</v>
      </c>
      <c r="N39" s="155">
        <f>SUM(J39:M39)</f>
        <v>1203.4000000000001</v>
      </c>
      <c r="O39" s="156">
        <f>O36*(17-O37)</f>
        <v>3019.7</v>
      </c>
      <c r="P39" s="162">
        <f>P36*(17-P37)</f>
        <v>3019.7</v>
      </c>
    </row>
    <row r="40" spans="2:17" ht="20.25" customHeight="1">
      <c r="B40" s="149" t="s">
        <v>249</v>
      </c>
      <c r="C40" s="17">
        <f t="shared" ref="C40:H40" si="14">C36*(18-C37)</f>
        <v>626.19999999999993</v>
      </c>
      <c r="D40" s="16">
        <f t="shared" si="14"/>
        <v>588</v>
      </c>
      <c r="E40" s="16">
        <f t="shared" si="14"/>
        <v>437.09999999999997</v>
      </c>
      <c r="F40" s="16">
        <f t="shared" si="14"/>
        <v>280</v>
      </c>
      <c r="G40" s="16">
        <f t="shared" si="14"/>
        <v>0</v>
      </c>
      <c r="H40" s="16">
        <f t="shared" si="14"/>
        <v>0</v>
      </c>
      <c r="I40" s="155">
        <f>SUM(C40:G40)</f>
        <v>1931.2999999999997</v>
      </c>
      <c r="J40" s="16">
        <f>J36*(18-J37)</f>
        <v>81</v>
      </c>
      <c r="K40" s="16">
        <f>K36*(18-K37)</f>
        <v>325</v>
      </c>
      <c r="L40" s="16">
        <f>L36*(18-L37)</f>
        <v>360</v>
      </c>
      <c r="M40" s="16">
        <f>M36*(18-M37)</f>
        <v>539.4</v>
      </c>
      <c r="N40" s="155">
        <f>SUM(J40:M40)</f>
        <v>1305.4000000000001</v>
      </c>
      <c r="O40" s="157">
        <f>O36*(18-O37)</f>
        <v>3236.7</v>
      </c>
      <c r="P40" s="163">
        <f>P36*(18-P37)</f>
        <v>3236.7</v>
      </c>
    </row>
    <row r="41" spans="2:17" ht="20.25" customHeight="1" thickBot="1">
      <c r="B41" s="347" t="s">
        <v>215</v>
      </c>
      <c r="C41" s="21">
        <f t="shared" ref="C41:H41" si="15">C36*(19-C37)</f>
        <v>657.19999999999993</v>
      </c>
      <c r="D41" s="20">
        <f t="shared" si="15"/>
        <v>616</v>
      </c>
      <c r="E41" s="20">
        <f t="shared" si="15"/>
        <v>468.09999999999997</v>
      </c>
      <c r="F41" s="20">
        <f t="shared" si="15"/>
        <v>305</v>
      </c>
      <c r="G41" s="20">
        <f t="shared" si="15"/>
        <v>0</v>
      </c>
      <c r="H41" s="20">
        <f t="shared" si="15"/>
        <v>0</v>
      </c>
      <c r="I41" s="164">
        <f>SUM(C41:G41)</f>
        <v>2046.2999999999997</v>
      </c>
      <c r="J41" s="20">
        <f>J36*(19-J37)</f>
        <v>96</v>
      </c>
      <c r="K41" s="20">
        <f>K36*(19-K37)</f>
        <v>351</v>
      </c>
      <c r="L41" s="20">
        <f>L36*(19-L37)</f>
        <v>390</v>
      </c>
      <c r="M41" s="20">
        <f>M36*(19-M37)</f>
        <v>570.4</v>
      </c>
      <c r="N41" s="164">
        <f>SUM(J41:M41)</f>
        <v>1407.4</v>
      </c>
      <c r="O41" s="165">
        <f>O36*(19-O37)</f>
        <v>3453.7</v>
      </c>
      <c r="P41" s="166">
        <f>P36*(19-P37)</f>
        <v>3453.7</v>
      </c>
    </row>
    <row r="42" spans="2:17" ht="15.95" customHeight="1" thickBot="1">
      <c r="B42" s="1"/>
      <c r="C42" s="1"/>
      <c r="D42" s="2"/>
      <c r="E42" s="2"/>
      <c r="F42" s="2"/>
      <c r="G42" s="1"/>
      <c r="H42" s="3"/>
      <c r="I42" s="2"/>
      <c r="J42" s="3"/>
      <c r="K42" s="2"/>
      <c r="L42" s="2"/>
      <c r="M42" s="1"/>
      <c r="N42" s="2"/>
      <c r="O42" s="1"/>
      <c r="P42" s="4"/>
    </row>
    <row r="43" spans="2:17" ht="52.5" customHeight="1" thickBot="1">
      <c r="B43" s="473" t="s">
        <v>408</v>
      </c>
      <c r="C43" s="474"/>
      <c r="D43" s="474"/>
      <c r="E43" s="474"/>
      <c r="F43" s="474"/>
      <c r="G43" s="474"/>
      <c r="H43" s="474"/>
      <c r="I43" s="474"/>
      <c r="J43" s="474"/>
      <c r="K43" s="474"/>
      <c r="L43" s="470" t="s">
        <v>221</v>
      </c>
      <c r="M43" s="471"/>
      <c r="N43" s="471"/>
      <c r="O43" s="471"/>
      <c r="P43" s="472"/>
    </row>
    <row r="44" spans="2:17" ht="20.100000000000001" customHeight="1">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7" ht="20.100000000000001" customHeight="1" thickBot="1">
      <c r="B45" s="466"/>
      <c r="C45" s="462"/>
      <c r="D45" s="462"/>
      <c r="E45" s="462"/>
      <c r="F45" s="462"/>
      <c r="G45" s="462"/>
      <c r="H45" s="462"/>
      <c r="I45" s="462"/>
      <c r="J45" s="462"/>
      <c r="K45" s="462"/>
      <c r="L45" s="462"/>
      <c r="M45" s="462"/>
      <c r="N45" s="462"/>
      <c r="O45" s="145" t="s">
        <v>209</v>
      </c>
      <c r="P45" s="30" t="s">
        <v>210</v>
      </c>
    </row>
    <row r="46" spans="2:17" ht="20.100000000000001" customHeight="1">
      <c r="B46" s="148" t="s">
        <v>211</v>
      </c>
      <c r="C46" s="146">
        <v>31</v>
      </c>
      <c r="D46" s="8">
        <v>29</v>
      </c>
      <c r="E46" s="8">
        <v>31</v>
      </c>
      <c r="F46" s="8">
        <v>25</v>
      </c>
      <c r="G46" s="8">
        <v>15</v>
      </c>
      <c r="H46" s="8">
        <v>0</v>
      </c>
      <c r="I46" s="168">
        <f>SUM(C46:G46)</f>
        <v>131</v>
      </c>
      <c r="J46" s="8">
        <v>10</v>
      </c>
      <c r="K46" s="8">
        <v>25</v>
      </c>
      <c r="L46" s="8">
        <v>30</v>
      </c>
      <c r="M46" s="8">
        <v>31</v>
      </c>
      <c r="N46" s="168">
        <f>SUM(J46:M46)</f>
        <v>96</v>
      </c>
      <c r="O46" s="167">
        <f>SUM(C46:H46,J46:M46)</f>
        <v>227</v>
      </c>
      <c r="P46" s="169">
        <f>I46+N46</f>
        <v>227</v>
      </c>
    </row>
    <row r="47" spans="2:17" ht="20.100000000000001" customHeight="1">
      <c r="B47" s="149" t="s">
        <v>485</v>
      </c>
      <c r="C47" s="147">
        <v>-3.1</v>
      </c>
      <c r="D47" s="10">
        <v>0.7</v>
      </c>
      <c r="E47" s="10">
        <v>3.7</v>
      </c>
      <c r="F47" s="10">
        <v>9.8000000000000007</v>
      </c>
      <c r="G47" s="10">
        <v>11.2</v>
      </c>
      <c r="H47" s="10">
        <v>0</v>
      </c>
      <c r="I47" s="153">
        <f>(C46*C47+D46*D47+E46*E47+F46*F47+G46*G47)/I46</f>
        <v>3.4496183206106874</v>
      </c>
      <c r="J47" s="10">
        <v>11.4</v>
      </c>
      <c r="K47" s="95">
        <v>10.6</v>
      </c>
      <c r="L47" s="95">
        <v>4.5</v>
      </c>
      <c r="M47" s="95">
        <v>0.5</v>
      </c>
      <c r="N47" s="153">
        <f>(J46*J47+K46*K47+L46*L47+M46*M47)/N46</f>
        <v>5.515625</v>
      </c>
      <c r="O47" s="154">
        <f>(C47*C46+D47*D46+E47*E46+F47*F46+G47*G46+H47*H46+J47*J46+K47*K46+L47*L46+M47*M46)/O46</f>
        <v>4.3233480176211456</v>
      </c>
      <c r="P47" s="161">
        <f>(I47*I46+N47*N46)/P46</f>
        <v>4.3233480176211456</v>
      </c>
    </row>
    <row r="48" spans="2:17" ht="20.100000000000001" customHeight="1">
      <c r="B48" s="149" t="s">
        <v>212</v>
      </c>
      <c r="C48" s="13">
        <f t="shared" ref="C48:H48" si="16">C46*(13-C47)</f>
        <v>499.1</v>
      </c>
      <c r="D48" s="12">
        <f t="shared" si="16"/>
        <v>356.70000000000005</v>
      </c>
      <c r="E48" s="12">
        <f t="shared" si="16"/>
        <v>288.3</v>
      </c>
      <c r="F48" s="12">
        <f t="shared" si="16"/>
        <v>79.999999999999986</v>
      </c>
      <c r="G48" s="12">
        <f t="shared" si="16"/>
        <v>27.000000000000011</v>
      </c>
      <c r="H48" s="12">
        <f t="shared" si="16"/>
        <v>0</v>
      </c>
      <c r="I48" s="155">
        <f>SUM(C48:G48)</f>
        <v>1251.1000000000001</v>
      </c>
      <c r="J48" s="12">
        <f>J46*(13-J47)</f>
        <v>15.999999999999996</v>
      </c>
      <c r="K48" s="12">
        <f>K46*(13-K47)</f>
        <v>60.000000000000007</v>
      </c>
      <c r="L48" s="12">
        <f>L46*(13-L47)</f>
        <v>255</v>
      </c>
      <c r="M48" s="12">
        <f>M46*(13-M47)</f>
        <v>387.5</v>
      </c>
      <c r="N48" s="155">
        <f>SUM(J48:M48)</f>
        <v>718.5</v>
      </c>
      <c r="O48" s="156">
        <f>O46*(13-O47)</f>
        <v>1969.5999999999997</v>
      </c>
      <c r="P48" s="162">
        <f>P46*(13-P47)</f>
        <v>1969.5999999999997</v>
      </c>
      <c r="Q48" s="56"/>
    </row>
    <row r="49" spans="2:17" ht="20.100000000000001" customHeight="1">
      <c r="B49" s="149" t="s">
        <v>213</v>
      </c>
      <c r="C49" s="13">
        <f t="shared" ref="C49:H49" si="17">C46*(17-C47)</f>
        <v>623.1</v>
      </c>
      <c r="D49" s="12">
        <f t="shared" si="17"/>
        <v>472.70000000000005</v>
      </c>
      <c r="E49" s="12">
        <f t="shared" si="17"/>
        <v>412.3</v>
      </c>
      <c r="F49" s="12">
        <f t="shared" si="17"/>
        <v>179.99999999999997</v>
      </c>
      <c r="G49" s="12">
        <f t="shared" si="17"/>
        <v>87.000000000000014</v>
      </c>
      <c r="H49" s="12">
        <f t="shared" si="17"/>
        <v>0</v>
      </c>
      <c r="I49" s="155">
        <f>SUM(C49:G49)</f>
        <v>1775.1000000000001</v>
      </c>
      <c r="J49" s="12">
        <f>J46*(17-J47)</f>
        <v>56</v>
      </c>
      <c r="K49" s="12">
        <f>K46*(17-K47)</f>
        <v>160</v>
      </c>
      <c r="L49" s="12">
        <f>L46*(17-L47)</f>
        <v>375</v>
      </c>
      <c r="M49" s="12">
        <f>M46*(17-M47)</f>
        <v>511.5</v>
      </c>
      <c r="N49" s="155">
        <f>SUM(J49:M49)</f>
        <v>1102.5</v>
      </c>
      <c r="O49" s="156">
        <f>O46*(17-O47)</f>
        <v>2877.6</v>
      </c>
      <c r="P49" s="162">
        <f>P46*(17-P47)</f>
        <v>2877.6</v>
      </c>
      <c r="Q49" s="56"/>
    </row>
    <row r="50" spans="2:17" ht="20.100000000000001" customHeight="1">
      <c r="B50" s="149" t="s">
        <v>214</v>
      </c>
      <c r="C50" s="17">
        <f t="shared" ref="C50:H50" si="18">C46*(18-C47)</f>
        <v>654.1</v>
      </c>
      <c r="D50" s="16">
        <f t="shared" si="18"/>
        <v>501.70000000000005</v>
      </c>
      <c r="E50" s="16">
        <f t="shared" si="18"/>
        <v>443.3</v>
      </c>
      <c r="F50" s="16">
        <f t="shared" si="18"/>
        <v>204.99999999999997</v>
      </c>
      <c r="G50" s="16">
        <f t="shared" si="18"/>
        <v>102.00000000000001</v>
      </c>
      <c r="H50" s="16">
        <f t="shared" si="18"/>
        <v>0</v>
      </c>
      <c r="I50" s="155">
        <f>SUM(C50:G50)</f>
        <v>1906.1000000000001</v>
      </c>
      <c r="J50" s="16">
        <f>J46*(18-J47)</f>
        <v>66</v>
      </c>
      <c r="K50" s="16">
        <f>K46*(18-K47)</f>
        <v>185</v>
      </c>
      <c r="L50" s="16">
        <f>L46*(18-L47)</f>
        <v>405</v>
      </c>
      <c r="M50" s="16">
        <f>M46*(18-M47)</f>
        <v>542.5</v>
      </c>
      <c r="N50" s="155">
        <f>SUM(J50:M50)</f>
        <v>1198.5</v>
      </c>
      <c r="O50" s="157">
        <f>O46*(18-O47)</f>
        <v>3104.6</v>
      </c>
      <c r="P50" s="163">
        <f>P46*(18-P47)</f>
        <v>3104.6</v>
      </c>
      <c r="Q50" s="56"/>
    </row>
    <row r="51" spans="2:17" ht="20.100000000000001" customHeight="1" thickBot="1">
      <c r="B51" s="347" t="s">
        <v>215</v>
      </c>
      <c r="C51" s="21">
        <f t="shared" ref="C51:H51" si="19">C46*(19-C47)</f>
        <v>685.1</v>
      </c>
      <c r="D51" s="20">
        <f t="shared" si="19"/>
        <v>530.70000000000005</v>
      </c>
      <c r="E51" s="20">
        <f t="shared" si="19"/>
        <v>474.3</v>
      </c>
      <c r="F51" s="20">
        <f t="shared" si="19"/>
        <v>229.99999999999997</v>
      </c>
      <c r="G51" s="20">
        <f t="shared" si="19"/>
        <v>117.00000000000001</v>
      </c>
      <c r="H51" s="20">
        <f t="shared" si="19"/>
        <v>0</v>
      </c>
      <c r="I51" s="164">
        <f>SUM(C51:G51)</f>
        <v>2037.1000000000001</v>
      </c>
      <c r="J51" s="20">
        <f>J46*(19-J47)</f>
        <v>76</v>
      </c>
      <c r="K51" s="20">
        <f>K46*(19-K47)</f>
        <v>210</v>
      </c>
      <c r="L51" s="20">
        <f>L46*(19-L47)</f>
        <v>435</v>
      </c>
      <c r="M51" s="20">
        <f>M46*(19-M47)</f>
        <v>573.5</v>
      </c>
      <c r="N51" s="164">
        <f>SUM(J51:M51)</f>
        <v>1294.5</v>
      </c>
      <c r="O51" s="165">
        <f>O46*(19-O47)</f>
        <v>3331.6</v>
      </c>
      <c r="P51" s="166">
        <f>P46*(19-P47)</f>
        <v>3331.6</v>
      </c>
      <c r="Q51" s="56"/>
    </row>
    <row r="52" spans="2:17" ht="15.75" thickBot="1">
      <c r="B52" s="1"/>
      <c r="C52" s="1"/>
      <c r="D52" s="2"/>
      <c r="E52" s="2"/>
      <c r="F52" s="2"/>
      <c r="G52" s="1"/>
      <c r="H52" s="3"/>
      <c r="I52" s="2"/>
      <c r="J52" s="3"/>
      <c r="K52" s="2"/>
      <c r="L52" s="2"/>
      <c r="M52" s="1"/>
      <c r="N52" s="2"/>
      <c r="O52" s="1"/>
      <c r="P52" s="4"/>
    </row>
    <row r="53" spans="2:17" ht="24" thickBot="1">
      <c r="B53" s="473" t="s">
        <v>408</v>
      </c>
      <c r="C53" s="474"/>
      <c r="D53" s="474"/>
      <c r="E53" s="474"/>
      <c r="F53" s="474"/>
      <c r="G53" s="474"/>
      <c r="H53" s="474"/>
      <c r="I53" s="474"/>
      <c r="J53" s="474"/>
      <c r="K53" s="474"/>
      <c r="L53" s="470" t="s">
        <v>222</v>
      </c>
      <c r="M53" s="471"/>
      <c r="N53" s="471"/>
      <c r="O53" s="471"/>
      <c r="P53" s="472"/>
    </row>
    <row r="54" spans="2:17" s="4" customFormat="1" ht="15.75">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7" s="4" customFormat="1" ht="16.5" thickBot="1">
      <c r="B55" s="466"/>
      <c r="C55" s="462"/>
      <c r="D55" s="462"/>
      <c r="E55" s="462"/>
      <c r="F55" s="462"/>
      <c r="G55" s="462"/>
      <c r="H55" s="462"/>
      <c r="I55" s="462"/>
      <c r="J55" s="462"/>
      <c r="K55" s="462"/>
      <c r="L55" s="462"/>
      <c r="M55" s="462"/>
      <c r="N55" s="462"/>
      <c r="O55" s="145" t="s">
        <v>209</v>
      </c>
      <c r="P55" s="30" t="s">
        <v>210</v>
      </c>
    </row>
    <row r="56" spans="2:17" ht="24.75" customHeight="1">
      <c r="B56" s="148" t="s">
        <v>211</v>
      </c>
      <c r="C56" s="146">
        <v>31</v>
      </c>
      <c r="D56" s="8">
        <v>28</v>
      </c>
      <c r="E56" s="8">
        <v>31</v>
      </c>
      <c r="F56" s="8">
        <v>30</v>
      </c>
      <c r="G56" s="8">
        <v>15</v>
      </c>
      <c r="H56" s="8">
        <v>5</v>
      </c>
      <c r="I56" s="168">
        <f>SUM(C56:G56)</f>
        <v>135</v>
      </c>
      <c r="J56" s="8">
        <v>5</v>
      </c>
      <c r="K56" s="8">
        <v>31</v>
      </c>
      <c r="L56" s="8">
        <v>30</v>
      </c>
      <c r="M56" s="8">
        <v>31</v>
      </c>
      <c r="N56" s="168">
        <f>SUM(J56:M56)</f>
        <v>97</v>
      </c>
      <c r="O56" s="167">
        <f>SUM(C56:H56,J56:M56)</f>
        <v>237</v>
      </c>
      <c r="P56" s="169">
        <f>I56+N56</f>
        <v>232</v>
      </c>
    </row>
    <row r="57" spans="2:17" ht="21" customHeight="1">
      <c r="B57" s="149" t="s">
        <v>485</v>
      </c>
      <c r="C57" s="147">
        <v>0</v>
      </c>
      <c r="D57" s="10">
        <v>-3.2</v>
      </c>
      <c r="E57" s="10">
        <v>1.6</v>
      </c>
      <c r="F57" s="10">
        <v>10.1</v>
      </c>
      <c r="G57" s="10">
        <v>10.7</v>
      </c>
      <c r="H57" s="10">
        <v>12</v>
      </c>
      <c r="I57" s="153">
        <f>(C56*C57+D56*D57+E56*E57+F56*F57+G56*G57)/I56</f>
        <v>3.1370370370370368</v>
      </c>
      <c r="J57" s="10">
        <v>12.8</v>
      </c>
      <c r="K57" s="95">
        <v>9.9</v>
      </c>
      <c r="L57" s="95">
        <v>3.2</v>
      </c>
      <c r="M57" s="95">
        <v>-0.7</v>
      </c>
      <c r="N57" s="153">
        <f>(J56*J57+K56*K57+L56*L57+M56*M57)/N56</f>
        <v>4.5896907216494851</v>
      </c>
      <c r="O57" s="154">
        <f>(C57*C56+D57*D56+E57*E56+F57*F56+G57*G56+H57*H56+J57*J56+K57*K56+L57*L56+M57*M56)/O56</f>
        <v>3.9185654008438822</v>
      </c>
      <c r="P57" s="161">
        <f>(I57*I56+N57*N56)/P56</f>
        <v>3.744396551724138</v>
      </c>
    </row>
    <row r="58" spans="2:17" ht="21" customHeight="1">
      <c r="B58" s="149" t="s">
        <v>212</v>
      </c>
      <c r="C58" s="13">
        <f t="shared" ref="C58:H58" si="20">C56*(13-C57)</f>
        <v>403</v>
      </c>
      <c r="D58" s="12">
        <f t="shared" si="20"/>
        <v>453.59999999999997</v>
      </c>
      <c r="E58" s="12">
        <f t="shared" si="20"/>
        <v>353.40000000000003</v>
      </c>
      <c r="F58" s="12">
        <f t="shared" si="20"/>
        <v>87.000000000000014</v>
      </c>
      <c r="G58" s="12">
        <f t="shared" si="20"/>
        <v>34.500000000000014</v>
      </c>
      <c r="H58" s="12">
        <f t="shared" si="20"/>
        <v>5</v>
      </c>
      <c r="I58" s="155">
        <f>SUM(C58:G58)</f>
        <v>1331.5</v>
      </c>
      <c r="J58" s="12">
        <f>J56*(13-J57)</f>
        <v>0.99999999999999645</v>
      </c>
      <c r="K58" s="12">
        <f>K56*(13-K57)</f>
        <v>96.1</v>
      </c>
      <c r="L58" s="12">
        <f>L56*(13-L57)</f>
        <v>294</v>
      </c>
      <c r="M58" s="12">
        <f>M56*(13-M57)</f>
        <v>424.7</v>
      </c>
      <c r="N58" s="155">
        <f>SUM(J58:M58)</f>
        <v>815.8</v>
      </c>
      <c r="O58" s="156">
        <f>O56*(13-O57)</f>
        <v>2152.3000000000002</v>
      </c>
      <c r="P58" s="162">
        <f>P56*(13-P57)</f>
        <v>2147.2999999999997</v>
      </c>
    </row>
    <row r="59" spans="2:17" ht="21" customHeight="1">
      <c r="B59" s="149" t="s">
        <v>213</v>
      </c>
      <c r="C59" s="13">
        <f t="shared" ref="C59:H59" si="21">C56*(17-C57)</f>
        <v>527</v>
      </c>
      <c r="D59" s="12">
        <f t="shared" si="21"/>
        <v>565.6</v>
      </c>
      <c r="E59" s="12">
        <f t="shared" si="21"/>
        <v>477.40000000000003</v>
      </c>
      <c r="F59" s="12">
        <f t="shared" si="21"/>
        <v>207</v>
      </c>
      <c r="G59" s="12">
        <f t="shared" si="21"/>
        <v>94.500000000000014</v>
      </c>
      <c r="H59" s="12">
        <f t="shared" si="21"/>
        <v>25</v>
      </c>
      <c r="I59" s="155">
        <f>SUM(C59:G59)</f>
        <v>1871.5</v>
      </c>
      <c r="J59" s="12">
        <f>J56*(17-J57)</f>
        <v>20.999999999999996</v>
      </c>
      <c r="K59" s="12">
        <f>K56*(17-K57)</f>
        <v>220.1</v>
      </c>
      <c r="L59" s="12">
        <f>L56*(17-L57)</f>
        <v>414</v>
      </c>
      <c r="M59" s="12">
        <f>M56*(17-M57)</f>
        <v>548.69999999999993</v>
      </c>
      <c r="N59" s="155">
        <f>SUM(J59:M59)</f>
        <v>1203.8</v>
      </c>
      <c r="O59" s="156">
        <f>O56*(17-O57)</f>
        <v>3100.3</v>
      </c>
      <c r="P59" s="162">
        <f>P56*(17-P57)</f>
        <v>3075.2999999999997</v>
      </c>
    </row>
    <row r="60" spans="2:17" ht="19.5">
      <c r="B60" s="149" t="s">
        <v>214</v>
      </c>
      <c r="C60" s="17">
        <f t="shared" ref="C60:H60" si="22">C56*(18-C57)</f>
        <v>558</v>
      </c>
      <c r="D60" s="16">
        <f t="shared" si="22"/>
        <v>593.6</v>
      </c>
      <c r="E60" s="16">
        <f t="shared" si="22"/>
        <v>508.4</v>
      </c>
      <c r="F60" s="16">
        <f t="shared" si="22"/>
        <v>237</v>
      </c>
      <c r="G60" s="16">
        <f t="shared" si="22"/>
        <v>109.50000000000001</v>
      </c>
      <c r="H60" s="16">
        <f t="shared" si="22"/>
        <v>30</v>
      </c>
      <c r="I60" s="155">
        <f>SUM(C60:G60)</f>
        <v>2006.5</v>
      </c>
      <c r="J60" s="16">
        <f>J56*(18-J57)</f>
        <v>25.999999999999996</v>
      </c>
      <c r="K60" s="16">
        <f>K56*(18-K57)</f>
        <v>251.1</v>
      </c>
      <c r="L60" s="16">
        <f>L56*(18-L57)</f>
        <v>444</v>
      </c>
      <c r="M60" s="16">
        <f>M56*(18-M57)</f>
        <v>579.69999999999993</v>
      </c>
      <c r="N60" s="155">
        <f>SUM(J60:M60)</f>
        <v>1300.7999999999997</v>
      </c>
      <c r="O60" s="157">
        <f>O56*(18-O57)</f>
        <v>3337.3</v>
      </c>
      <c r="P60" s="163">
        <f>P56*(18-P57)</f>
        <v>3307.2999999999997</v>
      </c>
    </row>
    <row r="61" spans="2:17" ht="20.25" thickBot="1">
      <c r="B61" s="347" t="s">
        <v>215</v>
      </c>
      <c r="C61" s="21">
        <f t="shared" ref="C61:H61" si="23">C56*(19-C57)</f>
        <v>589</v>
      </c>
      <c r="D61" s="20">
        <f t="shared" si="23"/>
        <v>621.6</v>
      </c>
      <c r="E61" s="20">
        <f t="shared" si="23"/>
        <v>539.4</v>
      </c>
      <c r="F61" s="20">
        <f t="shared" si="23"/>
        <v>267</v>
      </c>
      <c r="G61" s="20">
        <f t="shared" si="23"/>
        <v>124.50000000000001</v>
      </c>
      <c r="H61" s="20">
        <f t="shared" si="23"/>
        <v>35</v>
      </c>
      <c r="I61" s="164">
        <f>SUM(C61:G61)</f>
        <v>2141.5</v>
      </c>
      <c r="J61" s="20">
        <f>J56*(19-J57)</f>
        <v>30.999999999999996</v>
      </c>
      <c r="K61" s="20">
        <f>K56*(19-K57)</f>
        <v>282.09999999999997</v>
      </c>
      <c r="L61" s="20">
        <f>L56*(19-L57)</f>
        <v>474</v>
      </c>
      <c r="M61" s="20">
        <f>M56*(19-M57)</f>
        <v>610.69999999999993</v>
      </c>
      <c r="N61" s="164">
        <f>SUM(J61:M61)</f>
        <v>1397.7999999999997</v>
      </c>
      <c r="O61" s="165">
        <f>O56*(19-O57)</f>
        <v>3574.3</v>
      </c>
      <c r="P61" s="166">
        <f>P56*(19-P57)</f>
        <v>3539.2999999999997</v>
      </c>
    </row>
    <row r="62" spans="2:17" ht="15.75" thickBot="1">
      <c r="B62" s="1"/>
      <c r="C62" s="1"/>
      <c r="D62" s="2"/>
      <c r="E62" s="2"/>
      <c r="F62" s="2"/>
      <c r="G62" s="1"/>
      <c r="H62" s="3"/>
      <c r="I62" s="2"/>
      <c r="J62" s="3"/>
      <c r="K62" s="2"/>
      <c r="L62" s="2"/>
      <c r="M62" s="1"/>
      <c r="N62" s="2"/>
      <c r="O62" s="1"/>
      <c r="P62" s="4"/>
    </row>
    <row r="63" spans="2:17" ht="24" thickBot="1">
      <c r="B63" s="473" t="s">
        <v>408</v>
      </c>
      <c r="C63" s="474"/>
      <c r="D63" s="474"/>
      <c r="E63" s="474"/>
      <c r="F63" s="474"/>
      <c r="G63" s="474"/>
      <c r="H63" s="474"/>
      <c r="I63" s="474"/>
      <c r="J63" s="474"/>
      <c r="K63" s="474"/>
      <c r="L63" s="470" t="s">
        <v>223</v>
      </c>
      <c r="M63" s="471"/>
      <c r="N63" s="471"/>
      <c r="O63" s="471"/>
      <c r="P63" s="472"/>
    </row>
    <row r="64" spans="2:17"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c r="B66" s="148" t="s">
        <v>211</v>
      </c>
      <c r="C66" s="146">
        <v>31</v>
      </c>
      <c r="D66" s="8">
        <v>28</v>
      </c>
      <c r="E66" s="8">
        <v>31</v>
      </c>
      <c r="F66" s="8">
        <v>25</v>
      </c>
      <c r="G66" s="8">
        <v>11</v>
      </c>
      <c r="H66" s="8">
        <v>5</v>
      </c>
      <c r="I66" s="168">
        <f>SUM(C66:G66)</f>
        <v>126</v>
      </c>
      <c r="J66" s="8">
        <v>0</v>
      </c>
      <c r="K66" s="8">
        <v>26</v>
      </c>
      <c r="L66" s="8">
        <v>30</v>
      </c>
      <c r="M66" s="8">
        <v>31</v>
      </c>
      <c r="N66" s="168">
        <f>SUM(J66:M66)</f>
        <v>87</v>
      </c>
      <c r="O66" s="167">
        <f>SUM(C66:H66,J66:M66)</f>
        <v>218</v>
      </c>
      <c r="P66" s="169">
        <f>I66+N66</f>
        <v>213</v>
      </c>
    </row>
    <row r="67" spans="2:16" ht="19.5">
      <c r="B67" s="149" t="s">
        <v>485</v>
      </c>
      <c r="C67" s="147">
        <v>-7.3</v>
      </c>
      <c r="D67" s="10">
        <v>-2.4</v>
      </c>
      <c r="E67" s="10">
        <v>1.3</v>
      </c>
      <c r="F67" s="10">
        <v>9.3000000000000007</v>
      </c>
      <c r="G67" s="10">
        <v>12.3</v>
      </c>
      <c r="H67" s="10">
        <v>11.3</v>
      </c>
      <c r="I67" s="153">
        <f>(C66*C67+D66*D67+E66*E67+F66*F67+G66*G67)/I66</f>
        <v>0.90952380952380996</v>
      </c>
      <c r="J67" s="10"/>
      <c r="K67" s="95">
        <v>10.9</v>
      </c>
      <c r="L67" s="95">
        <v>6.5</v>
      </c>
      <c r="M67" s="95">
        <v>3</v>
      </c>
      <c r="N67" s="153">
        <f>(J66*J67+K66*K67+L66*L67+M66*M67)/N66</f>
        <v>6.5678160919540236</v>
      </c>
      <c r="O67" s="154">
        <f>(C67*C66+D67*D66+E67*E66+F67*F66+G67*G66+H67*H66+J67*J66+K67*K66+L67*L66+M67*M66)/O66</f>
        <v>3.4059633027522942</v>
      </c>
      <c r="P67" s="161">
        <f>(I67*I66+N67*N66)/P66</f>
        <v>3.2206572769953059</v>
      </c>
    </row>
    <row r="68" spans="2:16" ht="19.5">
      <c r="B68" s="149" t="s">
        <v>212</v>
      </c>
      <c r="C68" s="13">
        <f t="shared" ref="C68:H68" si="24">C66*(13-C67)</f>
        <v>629.30000000000007</v>
      </c>
      <c r="D68" s="12">
        <f t="shared" si="24"/>
        <v>431.2</v>
      </c>
      <c r="E68" s="12">
        <f t="shared" si="24"/>
        <v>362.7</v>
      </c>
      <c r="F68" s="12">
        <f t="shared" si="24"/>
        <v>92.499999999999986</v>
      </c>
      <c r="G68" s="12">
        <f t="shared" si="24"/>
        <v>7.6999999999999922</v>
      </c>
      <c r="H68" s="12">
        <f t="shared" si="24"/>
        <v>8.4999999999999964</v>
      </c>
      <c r="I68" s="155">
        <f>SUM(C68:G68)</f>
        <v>1523.4</v>
      </c>
      <c r="J68" s="12">
        <f>J66*(13-J67)</f>
        <v>0</v>
      </c>
      <c r="K68" s="12">
        <f>K66*(13-K67)</f>
        <v>54.599999999999994</v>
      </c>
      <c r="L68" s="12">
        <f>L66*(13-L67)</f>
        <v>195</v>
      </c>
      <c r="M68" s="12">
        <f>M66*(13-M67)</f>
        <v>310</v>
      </c>
      <c r="N68" s="155">
        <f>SUM(J68:M68)</f>
        <v>559.6</v>
      </c>
      <c r="O68" s="156">
        <f>O66*(13-O67)</f>
        <v>2091.5</v>
      </c>
      <c r="P68" s="162">
        <f>P66*(13-P67)</f>
        <v>2083</v>
      </c>
    </row>
    <row r="69" spans="2:16" ht="19.5">
      <c r="B69" s="149" t="s">
        <v>213</v>
      </c>
      <c r="C69" s="13">
        <f t="shared" ref="C69:H69" si="25">C66*(17-C67)</f>
        <v>753.30000000000007</v>
      </c>
      <c r="D69" s="12">
        <f t="shared" si="25"/>
        <v>543.19999999999993</v>
      </c>
      <c r="E69" s="12">
        <f t="shared" si="25"/>
        <v>486.7</v>
      </c>
      <c r="F69" s="12">
        <f t="shared" si="25"/>
        <v>192.49999999999997</v>
      </c>
      <c r="G69" s="12">
        <f t="shared" si="25"/>
        <v>51.699999999999989</v>
      </c>
      <c r="H69" s="12">
        <f t="shared" si="25"/>
        <v>28.499999999999996</v>
      </c>
      <c r="I69" s="155">
        <f>SUM(C69:G69)</f>
        <v>2027.4</v>
      </c>
      <c r="J69" s="12">
        <f>J66*(17-J67)</f>
        <v>0</v>
      </c>
      <c r="K69" s="12">
        <f>K66*(17-K67)</f>
        <v>158.6</v>
      </c>
      <c r="L69" s="12">
        <f>L66*(17-L67)</f>
        <v>315</v>
      </c>
      <c r="M69" s="12">
        <f>M66*(17-M67)</f>
        <v>434</v>
      </c>
      <c r="N69" s="155">
        <f>SUM(J69:M69)</f>
        <v>907.6</v>
      </c>
      <c r="O69" s="156">
        <f>O66*(17-O67)</f>
        <v>2963.5</v>
      </c>
      <c r="P69" s="162">
        <f>P66*(17-P67)</f>
        <v>2935</v>
      </c>
    </row>
    <row r="70" spans="2:16" ht="19.5">
      <c r="B70" s="149" t="s">
        <v>214</v>
      </c>
      <c r="C70" s="17">
        <f t="shared" ref="C70:H70" si="26">C66*(18-C67)</f>
        <v>784.30000000000007</v>
      </c>
      <c r="D70" s="16">
        <f t="shared" si="26"/>
        <v>571.19999999999993</v>
      </c>
      <c r="E70" s="16">
        <f t="shared" si="26"/>
        <v>517.69999999999993</v>
      </c>
      <c r="F70" s="16">
        <f t="shared" si="26"/>
        <v>217.49999999999997</v>
      </c>
      <c r="G70" s="16">
        <f t="shared" si="26"/>
        <v>62.699999999999989</v>
      </c>
      <c r="H70" s="16">
        <f t="shared" si="26"/>
        <v>33.5</v>
      </c>
      <c r="I70" s="155">
        <f>SUM(C70:G70)</f>
        <v>2153.3999999999996</v>
      </c>
      <c r="J70" s="16">
        <f>J66*(18-J67)</f>
        <v>0</v>
      </c>
      <c r="K70" s="16">
        <f>K66*(18-K67)</f>
        <v>184.6</v>
      </c>
      <c r="L70" s="16">
        <f>L66*(18-L67)</f>
        <v>345</v>
      </c>
      <c r="M70" s="16">
        <f>M66*(18-M67)</f>
        <v>465</v>
      </c>
      <c r="N70" s="155">
        <f>SUM(J70:M70)</f>
        <v>994.6</v>
      </c>
      <c r="O70" s="157">
        <f>O66*(18-O67)</f>
        <v>3181.5</v>
      </c>
      <c r="P70" s="163">
        <f>P66*(18-P67)</f>
        <v>3148</v>
      </c>
    </row>
    <row r="71" spans="2:16" ht="20.25" thickBot="1">
      <c r="B71" s="347" t="s">
        <v>215</v>
      </c>
      <c r="C71" s="21">
        <f t="shared" ref="C71:H71" si="27">C66*(19-C67)</f>
        <v>815.30000000000007</v>
      </c>
      <c r="D71" s="20">
        <f t="shared" si="27"/>
        <v>599.19999999999993</v>
      </c>
      <c r="E71" s="20">
        <f t="shared" si="27"/>
        <v>548.69999999999993</v>
      </c>
      <c r="F71" s="20">
        <f t="shared" si="27"/>
        <v>242.49999999999997</v>
      </c>
      <c r="G71" s="20">
        <f t="shared" si="27"/>
        <v>73.699999999999989</v>
      </c>
      <c r="H71" s="20">
        <f t="shared" si="27"/>
        <v>38.5</v>
      </c>
      <c r="I71" s="164">
        <f>SUM(C71:G71)</f>
        <v>2279.3999999999996</v>
      </c>
      <c r="J71" s="20">
        <f>J66*(19-J67)</f>
        <v>0</v>
      </c>
      <c r="K71" s="20">
        <f>K66*(19-K67)</f>
        <v>210.6</v>
      </c>
      <c r="L71" s="20">
        <f>L66*(19-L67)</f>
        <v>375</v>
      </c>
      <c r="M71" s="20">
        <f>M66*(19-M67)</f>
        <v>496</v>
      </c>
      <c r="N71" s="164">
        <f>SUM(J71:M71)</f>
        <v>1081.5999999999999</v>
      </c>
      <c r="O71" s="165">
        <f>O66*(19-O67)</f>
        <v>3399.5</v>
      </c>
      <c r="P71" s="166">
        <f>P66*(19-P67)</f>
        <v>3361</v>
      </c>
    </row>
    <row r="72" spans="2:16" ht="15.75" thickBot="1">
      <c r="B72" s="1"/>
      <c r="C72" s="1"/>
      <c r="D72" s="2"/>
      <c r="E72" s="2"/>
      <c r="F72" s="2"/>
      <c r="G72" s="1"/>
      <c r="H72" s="3"/>
      <c r="I72" s="2"/>
      <c r="J72" s="3"/>
      <c r="K72" s="2"/>
      <c r="L72" s="2"/>
      <c r="M72" s="1"/>
      <c r="N72" s="2"/>
      <c r="O72" s="1"/>
      <c r="P72" s="4"/>
    </row>
    <row r="73" spans="2:16" ht="24" thickBot="1">
      <c r="B73" s="473" t="s">
        <v>408</v>
      </c>
      <c r="C73" s="474"/>
      <c r="D73" s="474"/>
      <c r="E73" s="474"/>
      <c r="F73" s="474"/>
      <c r="G73" s="474"/>
      <c r="H73" s="474"/>
      <c r="I73" s="474"/>
      <c r="J73" s="474"/>
      <c r="K73" s="474"/>
      <c r="L73" s="470" t="s">
        <v>224</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c r="B76" s="148" t="s">
        <v>211</v>
      </c>
      <c r="C76" s="146">
        <v>31</v>
      </c>
      <c r="D76" s="8">
        <v>28</v>
      </c>
      <c r="E76" s="8">
        <v>31</v>
      </c>
      <c r="F76" s="8">
        <v>25</v>
      </c>
      <c r="G76" s="8">
        <v>5</v>
      </c>
      <c r="H76" s="8">
        <v>0</v>
      </c>
      <c r="I76" s="168">
        <f>SUM(C76:G76)</f>
        <v>120</v>
      </c>
      <c r="J76" s="8">
        <v>0</v>
      </c>
      <c r="K76" s="8">
        <v>31</v>
      </c>
      <c r="L76" s="8">
        <v>30</v>
      </c>
      <c r="M76" s="8">
        <v>31</v>
      </c>
      <c r="N76" s="168">
        <f>SUM(J76:M76)</f>
        <v>92</v>
      </c>
      <c r="O76" s="167">
        <f>SUM(C76:H76,J76:M76)</f>
        <v>212</v>
      </c>
      <c r="P76" s="169">
        <f>I76+N76</f>
        <v>212</v>
      </c>
    </row>
    <row r="77" spans="2:16" ht="19.5">
      <c r="B77" s="149" t="s">
        <v>485</v>
      </c>
      <c r="C77" s="147">
        <v>3.5</v>
      </c>
      <c r="D77" s="10">
        <v>3.9</v>
      </c>
      <c r="E77" s="10">
        <v>6.1</v>
      </c>
      <c r="F77" s="10">
        <v>10.199999999999999</v>
      </c>
      <c r="G77" s="10">
        <v>10.4</v>
      </c>
      <c r="H77" s="10"/>
      <c r="I77" s="153">
        <f>(C76*C77+D76*D77+E76*E77+F76*F77+G76*G77)/I76</f>
        <v>5.9483333333333333</v>
      </c>
      <c r="J77" s="10"/>
      <c r="K77" s="95">
        <v>7.9</v>
      </c>
      <c r="L77" s="95">
        <v>2.6</v>
      </c>
      <c r="M77" s="95">
        <v>-0.3</v>
      </c>
      <c r="N77" s="153">
        <f>(J76*J77+K76*K77+L76*L77+M76*M77)/N76</f>
        <v>3.4086956521739125</v>
      </c>
      <c r="O77" s="154">
        <f>(C77*C76+D77*D76+E77*E76+F77*F76+G77*G76+H77*H76+J77*J76+K77*K76+L77*L76+M77*M76)/O76</f>
        <v>4.846226415094339</v>
      </c>
      <c r="P77" s="161">
        <f>(I77*I76+N77*N76)/P76</f>
        <v>4.846226415094339</v>
      </c>
    </row>
    <row r="78" spans="2:16" ht="19.5">
      <c r="B78" s="149" t="s">
        <v>212</v>
      </c>
      <c r="C78" s="13">
        <f t="shared" ref="C78:H78" si="28">C76*(13-C77)</f>
        <v>294.5</v>
      </c>
      <c r="D78" s="12">
        <f t="shared" si="28"/>
        <v>254.79999999999998</v>
      </c>
      <c r="E78" s="12">
        <f t="shared" si="28"/>
        <v>213.9</v>
      </c>
      <c r="F78" s="12">
        <f t="shared" si="28"/>
        <v>70.000000000000014</v>
      </c>
      <c r="G78" s="12">
        <f t="shared" si="28"/>
        <v>12.999999999999998</v>
      </c>
      <c r="H78" s="12">
        <f t="shared" si="28"/>
        <v>0</v>
      </c>
      <c r="I78" s="155">
        <f>SUM(C78:G78)</f>
        <v>846.19999999999993</v>
      </c>
      <c r="J78" s="12">
        <f>J76*(13-J77)</f>
        <v>0</v>
      </c>
      <c r="K78" s="12">
        <f>K76*(13-K77)</f>
        <v>158.1</v>
      </c>
      <c r="L78" s="12">
        <f>L76*(13-L77)</f>
        <v>312</v>
      </c>
      <c r="M78" s="12">
        <f>M76*(13-M77)</f>
        <v>412.3</v>
      </c>
      <c r="N78" s="155">
        <f>SUM(J78:M78)</f>
        <v>882.40000000000009</v>
      </c>
      <c r="O78" s="156">
        <f>O76*(13-O77)</f>
        <v>1728.6000000000001</v>
      </c>
      <c r="P78" s="162">
        <f>P76*(13-P77)</f>
        <v>1728.6000000000001</v>
      </c>
    </row>
    <row r="79" spans="2:16" ht="19.5">
      <c r="B79" s="149" t="s">
        <v>213</v>
      </c>
      <c r="C79" s="13">
        <f t="shared" ref="C79:H79" si="29">C76*(17-C77)</f>
        <v>418.5</v>
      </c>
      <c r="D79" s="12">
        <f t="shared" si="29"/>
        <v>366.8</v>
      </c>
      <c r="E79" s="12">
        <f t="shared" si="29"/>
        <v>337.90000000000003</v>
      </c>
      <c r="F79" s="12">
        <f t="shared" si="29"/>
        <v>170.00000000000003</v>
      </c>
      <c r="G79" s="12">
        <f t="shared" si="29"/>
        <v>33</v>
      </c>
      <c r="H79" s="12">
        <f t="shared" si="29"/>
        <v>0</v>
      </c>
      <c r="I79" s="155">
        <f>SUM(C79:G79)</f>
        <v>1326.2</v>
      </c>
      <c r="J79" s="12">
        <f>J76*(17-J77)</f>
        <v>0</v>
      </c>
      <c r="K79" s="12">
        <f>K76*(17-K77)</f>
        <v>282.09999999999997</v>
      </c>
      <c r="L79" s="12">
        <f>L76*(17-L77)</f>
        <v>432</v>
      </c>
      <c r="M79" s="12">
        <f>M76*(17-M77)</f>
        <v>536.30000000000007</v>
      </c>
      <c r="N79" s="155">
        <f>SUM(J79:M79)</f>
        <v>1250.4000000000001</v>
      </c>
      <c r="O79" s="156">
        <f>O76*(17-O77)</f>
        <v>2576.6</v>
      </c>
      <c r="P79" s="162">
        <f>P76*(17-P77)</f>
        <v>2576.6</v>
      </c>
    </row>
    <row r="80" spans="2:16" ht="19.5">
      <c r="B80" s="149" t="s">
        <v>214</v>
      </c>
      <c r="C80" s="17">
        <f t="shared" ref="C80:H80" si="30">C76*(18-C77)</f>
        <v>449.5</v>
      </c>
      <c r="D80" s="16">
        <f t="shared" si="30"/>
        <v>394.8</v>
      </c>
      <c r="E80" s="16">
        <f t="shared" si="30"/>
        <v>368.90000000000003</v>
      </c>
      <c r="F80" s="16">
        <f t="shared" si="30"/>
        <v>195.00000000000003</v>
      </c>
      <c r="G80" s="16">
        <f t="shared" si="30"/>
        <v>38</v>
      </c>
      <c r="H80" s="16">
        <f t="shared" si="30"/>
        <v>0</v>
      </c>
      <c r="I80" s="155">
        <f>SUM(C80:G80)</f>
        <v>1446.2</v>
      </c>
      <c r="J80" s="16">
        <f>J76*(18-J77)</f>
        <v>0</v>
      </c>
      <c r="K80" s="16">
        <f>K76*(18-K77)</f>
        <v>313.09999999999997</v>
      </c>
      <c r="L80" s="16">
        <f>L76*(18-L77)</f>
        <v>462</v>
      </c>
      <c r="M80" s="16">
        <f>M76*(18-M77)</f>
        <v>567.30000000000007</v>
      </c>
      <c r="N80" s="155">
        <f>SUM(J80:M80)</f>
        <v>1342.4</v>
      </c>
      <c r="O80" s="157">
        <f>O76*(18-O77)</f>
        <v>2788.6</v>
      </c>
      <c r="P80" s="163">
        <f>P76*(18-P77)</f>
        <v>2788.6</v>
      </c>
    </row>
    <row r="81" spans="2:16" ht="20.25" thickBot="1">
      <c r="B81" s="347" t="s">
        <v>215</v>
      </c>
      <c r="C81" s="21">
        <f t="shared" ref="C81:H81" si="31">C76*(19-C77)</f>
        <v>480.5</v>
      </c>
      <c r="D81" s="20">
        <f t="shared" si="31"/>
        <v>422.8</v>
      </c>
      <c r="E81" s="20">
        <f t="shared" si="31"/>
        <v>399.90000000000003</v>
      </c>
      <c r="F81" s="20">
        <f t="shared" si="31"/>
        <v>220.00000000000003</v>
      </c>
      <c r="G81" s="20">
        <f t="shared" si="31"/>
        <v>43</v>
      </c>
      <c r="H81" s="20">
        <f t="shared" si="31"/>
        <v>0</v>
      </c>
      <c r="I81" s="164">
        <f>SUM(C81:G81)</f>
        <v>1566.2</v>
      </c>
      <c r="J81" s="20">
        <f>J76*(19-J77)</f>
        <v>0</v>
      </c>
      <c r="K81" s="20">
        <f>K76*(19-K77)</f>
        <v>344.09999999999997</v>
      </c>
      <c r="L81" s="20">
        <f>L76*(19-L77)</f>
        <v>491.99999999999994</v>
      </c>
      <c r="M81" s="20">
        <f>M76*(19-M77)</f>
        <v>598.30000000000007</v>
      </c>
      <c r="N81" s="164">
        <f>SUM(J81:M81)</f>
        <v>1434.4</v>
      </c>
      <c r="O81" s="165">
        <f>O76*(19-O77)</f>
        <v>3000.6</v>
      </c>
      <c r="P81" s="166">
        <f>P76*(19-P77)</f>
        <v>3000.6</v>
      </c>
    </row>
    <row r="82" spans="2:16" ht="15.75" thickBot="1">
      <c r="B82" s="1"/>
      <c r="C82" s="1"/>
      <c r="D82" s="2"/>
      <c r="E82" s="2"/>
      <c r="F82" s="2"/>
      <c r="G82" s="1"/>
      <c r="H82" s="3"/>
      <c r="I82" s="2"/>
      <c r="J82" s="3"/>
      <c r="K82" s="2"/>
      <c r="L82" s="2"/>
      <c r="M82" s="1"/>
      <c r="N82" s="2"/>
      <c r="O82" s="1"/>
      <c r="P82" s="4"/>
    </row>
    <row r="83" spans="2:16" ht="24" thickBot="1">
      <c r="B83" s="473" t="s">
        <v>408</v>
      </c>
      <c r="C83" s="474"/>
      <c r="D83" s="474"/>
      <c r="E83" s="474"/>
      <c r="F83" s="474"/>
      <c r="G83" s="474"/>
      <c r="H83" s="474"/>
      <c r="I83" s="474"/>
      <c r="J83" s="474"/>
      <c r="K83" s="474"/>
      <c r="L83" s="470" t="s">
        <v>225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c r="B86" s="148" t="s">
        <v>211</v>
      </c>
      <c r="C86" s="146">
        <v>31</v>
      </c>
      <c r="D86" s="8">
        <v>28</v>
      </c>
      <c r="E86" s="8">
        <v>31</v>
      </c>
      <c r="F86" s="8">
        <v>30</v>
      </c>
      <c r="G86" s="8">
        <v>20</v>
      </c>
      <c r="H86" s="8">
        <v>0</v>
      </c>
      <c r="I86" s="168">
        <f>SUM(C86:G86)</f>
        <v>140</v>
      </c>
      <c r="J86" s="8">
        <v>15</v>
      </c>
      <c r="K86" s="8">
        <v>31</v>
      </c>
      <c r="L86" s="8">
        <v>25</v>
      </c>
      <c r="M86" s="8">
        <v>31</v>
      </c>
      <c r="N86" s="168">
        <f>SUM(J86:M86)</f>
        <v>102</v>
      </c>
      <c r="O86" s="167">
        <f>SUM(C86:H86,J86:M86)</f>
        <v>242</v>
      </c>
      <c r="P86" s="169">
        <f>I86+N86</f>
        <v>242</v>
      </c>
    </row>
    <row r="87" spans="2:16" ht="19.5">
      <c r="B87" s="149" t="s">
        <v>485</v>
      </c>
      <c r="C87" s="147">
        <v>2.4</v>
      </c>
      <c r="D87" s="10">
        <v>2.9</v>
      </c>
      <c r="E87" s="10">
        <v>4.2</v>
      </c>
      <c r="F87" s="10">
        <v>9.6</v>
      </c>
      <c r="G87" s="10">
        <v>11.9</v>
      </c>
      <c r="H87" s="10"/>
      <c r="I87" s="153">
        <f>(C86*C87+D86*D87+E86*E87+F86*F87+G86*G87)/I86</f>
        <v>5.798571428571428</v>
      </c>
      <c r="J87" s="10">
        <v>10.199999999999999</v>
      </c>
      <c r="K87" s="95">
        <v>9.9</v>
      </c>
      <c r="L87" s="95">
        <v>5.2</v>
      </c>
      <c r="M87" s="95">
        <v>2.2000000000000002</v>
      </c>
      <c r="N87" s="153">
        <f>(J86*J87+K86*K87+L86*L87+M86*M87)/N86</f>
        <v>6.4519607843137265</v>
      </c>
      <c r="O87" s="154">
        <f>(C87*C86+D87*D86+E87*E86+F87*F86+G87*G86+H87*H86+J87*J86+K87*K86+L87*L86+M87*M86)/O86</f>
        <v>6.0739669421487603</v>
      </c>
      <c r="P87" s="161">
        <f>(I87*I86+N87*N86)/P86</f>
        <v>6.0739669421487603</v>
      </c>
    </row>
    <row r="88" spans="2:16" ht="19.5">
      <c r="B88" s="149" t="s">
        <v>212</v>
      </c>
      <c r="C88" s="13">
        <f t="shared" ref="C88:H88" si="32">C86*(13-C87)</f>
        <v>328.59999999999997</v>
      </c>
      <c r="D88" s="12">
        <f t="shared" si="32"/>
        <v>282.8</v>
      </c>
      <c r="E88" s="12">
        <f t="shared" si="32"/>
        <v>272.8</v>
      </c>
      <c r="F88" s="12">
        <f t="shared" si="32"/>
        <v>102.00000000000001</v>
      </c>
      <c r="G88" s="12">
        <f t="shared" si="32"/>
        <v>21.999999999999993</v>
      </c>
      <c r="H88" s="12">
        <f t="shared" si="32"/>
        <v>0</v>
      </c>
      <c r="I88" s="155">
        <f>SUM(C88:G88)</f>
        <v>1008.2</v>
      </c>
      <c r="J88" s="12">
        <f>J86*(13-J87)</f>
        <v>42.000000000000014</v>
      </c>
      <c r="K88" s="12">
        <f>K86*(13-K87)</f>
        <v>96.1</v>
      </c>
      <c r="L88" s="12">
        <f>L86*(13-L87)</f>
        <v>195</v>
      </c>
      <c r="M88" s="12">
        <f>M86*(13-M87)</f>
        <v>334.8</v>
      </c>
      <c r="N88" s="155">
        <f>SUM(J88:M88)</f>
        <v>667.90000000000009</v>
      </c>
      <c r="O88" s="156">
        <f>O86*(13-O87)</f>
        <v>1676.1</v>
      </c>
      <c r="P88" s="162">
        <f>P86*(13-P87)</f>
        <v>1676.1</v>
      </c>
    </row>
    <row r="89" spans="2:16" ht="19.5">
      <c r="B89" s="149" t="s">
        <v>213</v>
      </c>
      <c r="C89" s="13">
        <f t="shared" ref="C89:H89" si="33">C86*(17-C87)</f>
        <v>452.59999999999997</v>
      </c>
      <c r="D89" s="12">
        <f t="shared" si="33"/>
        <v>394.8</v>
      </c>
      <c r="E89" s="12">
        <f t="shared" si="33"/>
        <v>396.8</v>
      </c>
      <c r="F89" s="12">
        <f t="shared" si="33"/>
        <v>222</v>
      </c>
      <c r="G89" s="12">
        <f t="shared" si="33"/>
        <v>102</v>
      </c>
      <c r="H89" s="12">
        <f t="shared" si="33"/>
        <v>0</v>
      </c>
      <c r="I89" s="155">
        <f>SUM(C89:G89)</f>
        <v>1568.2</v>
      </c>
      <c r="J89" s="12">
        <f>J86*(17-J87)</f>
        <v>102.00000000000001</v>
      </c>
      <c r="K89" s="12">
        <f>K86*(17-K87)</f>
        <v>220.1</v>
      </c>
      <c r="L89" s="12">
        <f>L86*(17-L87)</f>
        <v>295</v>
      </c>
      <c r="M89" s="12">
        <f>M86*(17-M87)</f>
        <v>458.8</v>
      </c>
      <c r="N89" s="155">
        <f>SUM(J89:M89)</f>
        <v>1075.9000000000001</v>
      </c>
      <c r="O89" s="156">
        <f>O86*(17-O87)</f>
        <v>2644.1</v>
      </c>
      <c r="P89" s="162">
        <f>P86*(17-P87)</f>
        <v>2644.1</v>
      </c>
    </row>
    <row r="90" spans="2:16" ht="19.5">
      <c r="B90" s="149" t="s">
        <v>214</v>
      </c>
      <c r="C90" s="17">
        <f t="shared" ref="C90:H90" si="34">C86*(18-C87)</f>
        <v>483.59999999999997</v>
      </c>
      <c r="D90" s="16">
        <f t="shared" si="34"/>
        <v>422.8</v>
      </c>
      <c r="E90" s="16">
        <f t="shared" si="34"/>
        <v>427.8</v>
      </c>
      <c r="F90" s="16">
        <f t="shared" si="34"/>
        <v>252</v>
      </c>
      <c r="G90" s="16">
        <f t="shared" si="34"/>
        <v>122</v>
      </c>
      <c r="H90" s="16">
        <f t="shared" si="34"/>
        <v>0</v>
      </c>
      <c r="I90" s="155">
        <f>SUM(C90:G90)</f>
        <v>1708.2</v>
      </c>
      <c r="J90" s="16">
        <f>J86*(18-J87)</f>
        <v>117.00000000000001</v>
      </c>
      <c r="K90" s="16">
        <f>K86*(18-K87)</f>
        <v>251.1</v>
      </c>
      <c r="L90" s="16">
        <f>L86*(18-L87)</f>
        <v>320</v>
      </c>
      <c r="M90" s="16">
        <f>M86*(18-M87)</f>
        <v>489.8</v>
      </c>
      <c r="N90" s="155">
        <f>SUM(J90:M90)</f>
        <v>1177.9000000000001</v>
      </c>
      <c r="O90" s="157">
        <f>O86*(18-O87)</f>
        <v>2886.1</v>
      </c>
      <c r="P90" s="163">
        <f>P86*(18-P87)</f>
        <v>2886.1</v>
      </c>
    </row>
    <row r="91" spans="2:16" ht="20.25" thickBot="1">
      <c r="B91" s="347" t="s">
        <v>215</v>
      </c>
      <c r="C91" s="21">
        <f t="shared" ref="C91:H91" si="35">C86*(19-C87)</f>
        <v>514.6</v>
      </c>
      <c r="D91" s="20">
        <f t="shared" si="35"/>
        <v>450.80000000000007</v>
      </c>
      <c r="E91" s="20">
        <f t="shared" si="35"/>
        <v>458.8</v>
      </c>
      <c r="F91" s="20">
        <f t="shared" si="35"/>
        <v>282</v>
      </c>
      <c r="G91" s="20">
        <f t="shared" si="35"/>
        <v>142</v>
      </c>
      <c r="H91" s="20">
        <f t="shared" si="35"/>
        <v>0</v>
      </c>
      <c r="I91" s="164">
        <f>SUM(C91:G91)</f>
        <v>1848.2</v>
      </c>
      <c r="J91" s="20">
        <f>J86*(19-J87)</f>
        <v>132</v>
      </c>
      <c r="K91" s="20">
        <f>K86*(19-K87)</f>
        <v>282.09999999999997</v>
      </c>
      <c r="L91" s="20">
        <f>L86*(19-L87)</f>
        <v>345</v>
      </c>
      <c r="M91" s="20">
        <f>M86*(19-M87)</f>
        <v>520.80000000000007</v>
      </c>
      <c r="N91" s="164">
        <f>SUM(J91:M91)</f>
        <v>1279.9000000000001</v>
      </c>
      <c r="O91" s="165">
        <f>O86*(19-O87)</f>
        <v>3128.1</v>
      </c>
      <c r="P91" s="166">
        <f>P86*(19-P87)</f>
        <v>3128.1</v>
      </c>
    </row>
    <row r="92" spans="2:16" ht="15.75" thickBot="1">
      <c r="B92" s="1"/>
      <c r="C92" s="1"/>
      <c r="D92" s="2"/>
      <c r="E92" s="2"/>
      <c r="F92" s="2"/>
      <c r="G92" s="1"/>
      <c r="H92" s="3"/>
      <c r="I92" s="2"/>
      <c r="J92" s="3"/>
      <c r="K92" s="2"/>
      <c r="L92" s="2"/>
      <c r="M92" s="1"/>
      <c r="N92" s="2"/>
      <c r="O92" s="1"/>
      <c r="P92" s="4"/>
    </row>
    <row r="93" spans="2:16" ht="24" thickBot="1">
      <c r="B93" s="473" t="s">
        <v>408</v>
      </c>
      <c r="C93" s="474"/>
      <c r="D93" s="474"/>
      <c r="E93" s="474"/>
      <c r="F93" s="474"/>
      <c r="G93" s="474"/>
      <c r="H93" s="474"/>
      <c r="I93" s="474"/>
      <c r="J93" s="474"/>
      <c r="K93" s="474"/>
      <c r="L93" s="470" t="s">
        <v>226</v>
      </c>
      <c r="M93" s="471"/>
      <c r="N93" s="471"/>
      <c r="O93" s="471"/>
      <c r="P93" s="472"/>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16.5" thickBot="1">
      <c r="B95" s="466"/>
      <c r="C95" s="462"/>
      <c r="D95" s="462"/>
      <c r="E95" s="462"/>
      <c r="F95" s="462"/>
      <c r="G95" s="462"/>
      <c r="H95" s="462"/>
      <c r="I95" s="462"/>
      <c r="J95" s="462"/>
      <c r="K95" s="462"/>
      <c r="L95" s="462"/>
      <c r="M95" s="462"/>
      <c r="N95" s="462"/>
      <c r="O95" s="145" t="s">
        <v>209</v>
      </c>
      <c r="P95" s="30" t="s">
        <v>210</v>
      </c>
    </row>
    <row r="96" spans="2:16">
      <c r="B96" s="148" t="s">
        <v>211</v>
      </c>
      <c r="C96" s="146">
        <v>31</v>
      </c>
      <c r="D96" s="8">
        <v>28</v>
      </c>
      <c r="E96" s="8">
        <v>31</v>
      </c>
      <c r="F96" s="8">
        <v>10</v>
      </c>
      <c r="G96" s="8">
        <v>0</v>
      </c>
      <c r="H96" s="8">
        <v>5</v>
      </c>
      <c r="I96" s="168">
        <f>SUM(C96:G96)</f>
        <v>100</v>
      </c>
      <c r="J96" s="8">
        <v>0</v>
      </c>
      <c r="K96" s="8">
        <v>26</v>
      </c>
      <c r="L96" s="8">
        <v>30</v>
      </c>
      <c r="M96" s="8">
        <v>31</v>
      </c>
      <c r="N96" s="168">
        <f>SUM(J96:M96)</f>
        <v>87</v>
      </c>
      <c r="O96" s="167">
        <f>SUM(C96:H96,J96:M96)</f>
        <v>192</v>
      </c>
      <c r="P96" s="169">
        <f>I96+N96</f>
        <v>187</v>
      </c>
    </row>
    <row r="97" spans="2:16" ht="19.5">
      <c r="B97" s="149" t="s">
        <v>485</v>
      </c>
      <c r="C97" s="147">
        <v>-3.7</v>
      </c>
      <c r="D97" s="10">
        <v>0</v>
      </c>
      <c r="E97" s="10">
        <v>4.3</v>
      </c>
      <c r="F97" s="10">
        <v>12.2</v>
      </c>
      <c r="G97" s="10"/>
      <c r="H97" s="10">
        <v>12.5</v>
      </c>
      <c r="I97" s="153">
        <f>(C96*C97+D96*D97+E96*E97+F96*F97+G96*G97)/I96</f>
        <v>1.4059999999999997</v>
      </c>
      <c r="J97" s="10"/>
      <c r="K97" s="95">
        <v>7.4</v>
      </c>
      <c r="L97" s="95">
        <v>6.3</v>
      </c>
      <c r="M97" s="95">
        <v>0.4</v>
      </c>
      <c r="N97" s="153">
        <f>(J96*J97+K96*K97+L96*L97+M96*M97)/N96</f>
        <v>4.5264367816091946</v>
      </c>
      <c r="O97" s="154">
        <f>(C97*C96+D97*D96+E97*E96+F97*F96+G97*G96+H97*H96+J97*J96+K97*K96+L97*L96+M97*M96)/O96</f>
        <v>3.1088541666666667</v>
      </c>
      <c r="P97" s="161">
        <f>(I97*I96+N97*N96)/P96</f>
        <v>2.8577540106951864</v>
      </c>
    </row>
    <row r="98" spans="2:16" ht="19.5">
      <c r="B98" s="149" t="s">
        <v>212</v>
      </c>
      <c r="C98" s="13">
        <f t="shared" ref="C98:H98" si="36">C96*(13-C97)</f>
        <v>517.69999999999993</v>
      </c>
      <c r="D98" s="12">
        <f t="shared" si="36"/>
        <v>364</v>
      </c>
      <c r="E98" s="12">
        <f t="shared" si="36"/>
        <v>269.7</v>
      </c>
      <c r="F98" s="12">
        <f t="shared" si="36"/>
        <v>8.0000000000000071</v>
      </c>
      <c r="G98" s="12">
        <f t="shared" si="36"/>
        <v>0</v>
      </c>
      <c r="H98" s="12">
        <f t="shared" si="36"/>
        <v>2.5</v>
      </c>
      <c r="I98" s="155">
        <f>SUM(C98:G98)</f>
        <v>1159.3999999999999</v>
      </c>
      <c r="J98" s="12">
        <f>J96*(13-J97)</f>
        <v>0</v>
      </c>
      <c r="K98" s="12">
        <f>K96*(13-K97)</f>
        <v>145.6</v>
      </c>
      <c r="L98" s="12">
        <f>L96*(13-L97)</f>
        <v>201</v>
      </c>
      <c r="M98" s="12">
        <f>M96*(13-M97)</f>
        <v>390.59999999999997</v>
      </c>
      <c r="N98" s="155">
        <f>SUM(J98:M98)</f>
        <v>737.2</v>
      </c>
      <c r="O98" s="156">
        <f>O96*(13-O97)</f>
        <v>1899.1</v>
      </c>
      <c r="P98" s="162">
        <f>P96*(13-P97)</f>
        <v>1896.6000000000001</v>
      </c>
    </row>
    <row r="99" spans="2:16" ht="19.5">
      <c r="B99" s="149" t="s">
        <v>213</v>
      </c>
      <c r="C99" s="13">
        <f t="shared" ref="C99:H99" si="37">C96*(17-C97)</f>
        <v>641.69999999999993</v>
      </c>
      <c r="D99" s="12">
        <f t="shared" si="37"/>
        <v>476</v>
      </c>
      <c r="E99" s="12">
        <f t="shared" si="37"/>
        <v>393.7</v>
      </c>
      <c r="F99" s="12">
        <f t="shared" si="37"/>
        <v>48.000000000000007</v>
      </c>
      <c r="G99" s="12">
        <f t="shared" si="37"/>
        <v>0</v>
      </c>
      <c r="H99" s="12">
        <f t="shared" si="37"/>
        <v>22.5</v>
      </c>
      <c r="I99" s="155">
        <f>SUM(C99:G99)</f>
        <v>1559.3999999999999</v>
      </c>
      <c r="J99" s="12">
        <f>J96*(17-J97)</f>
        <v>0</v>
      </c>
      <c r="K99" s="12">
        <f>K96*(17-K97)</f>
        <v>249.6</v>
      </c>
      <c r="L99" s="12">
        <f>L96*(17-L97)</f>
        <v>321</v>
      </c>
      <c r="M99" s="12">
        <f>M96*(17-M97)</f>
        <v>514.6</v>
      </c>
      <c r="N99" s="155">
        <f>SUM(J99:M99)</f>
        <v>1085.2</v>
      </c>
      <c r="O99" s="156">
        <f>O96*(17-O97)</f>
        <v>2667.1</v>
      </c>
      <c r="P99" s="162">
        <f>P96*(17-P97)</f>
        <v>2644.6</v>
      </c>
    </row>
    <row r="100" spans="2:16" ht="19.5">
      <c r="B100" s="149" t="s">
        <v>214</v>
      </c>
      <c r="C100" s="17">
        <f t="shared" ref="C100:H100" si="38">C96*(18-C97)</f>
        <v>672.69999999999993</v>
      </c>
      <c r="D100" s="16">
        <f t="shared" si="38"/>
        <v>504</v>
      </c>
      <c r="E100" s="16">
        <f t="shared" si="38"/>
        <v>424.7</v>
      </c>
      <c r="F100" s="16">
        <f t="shared" si="38"/>
        <v>58.000000000000007</v>
      </c>
      <c r="G100" s="16">
        <f t="shared" si="38"/>
        <v>0</v>
      </c>
      <c r="H100" s="16">
        <f t="shared" si="38"/>
        <v>27.5</v>
      </c>
      <c r="I100" s="155">
        <f>SUM(C100:G100)</f>
        <v>1659.3999999999999</v>
      </c>
      <c r="J100" s="16">
        <f>J96*(18-J97)</f>
        <v>0</v>
      </c>
      <c r="K100" s="16">
        <f>K96*(18-K97)</f>
        <v>275.59999999999997</v>
      </c>
      <c r="L100" s="16">
        <f>L96*(18-L97)</f>
        <v>351</v>
      </c>
      <c r="M100" s="16">
        <f>M96*(18-M97)</f>
        <v>545.6</v>
      </c>
      <c r="N100" s="155">
        <f>SUM(J100:M100)</f>
        <v>1172.1999999999998</v>
      </c>
      <c r="O100" s="157">
        <f>O96*(18-O97)</f>
        <v>2859.1</v>
      </c>
      <c r="P100" s="163">
        <f>P96*(18-P97)</f>
        <v>2831.6</v>
      </c>
    </row>
    <row r="101" spans="2:16" ht="20.25" thickBot="1">
      <c r="B101" s="347" t="s">
        <v>215</v>
      </c>
      <c r="C101" s="21">
        <f t="shared" ref="C101:H101" si="39">C96*(19-C97)</f>
        <v>703.69999999999993</v>
      </c>
      <c r="D101" s="20">
        <f t="shared" si="39"/>
        <v>532</v>
      </c>
      <c r="E101" s="20">
        <f t="shared" si="39"/>
        <v>455.7</v>
      </c>
      <c r="F101" s="20">
        <f t="shared" si="39"/>
        <v>68</v>
      </c>
      <c r="G101" s="20">
        <f t="shared" si="39"/>
        <v>0</v>
      </c>
      <c r="H101" s="20">
        <f t="shared" si="39"/>
        <v>32.5</v>
      </c>
      <c r="I101" s="164">
        <f>SUM(C101:G101)</f>
        <v>1759.3999999999999</v>
      </c>
      <c r="J101" s="20">
        <f>J96*(19-J97)</f>
        <v>0</v>
      </c>
      <c r="K101" s="20">
        <f>K96*(19-K97)</f>
        <v>301.59999999999997</v>
      </c>
      <c r="L101" s="20">
        <f>L96*(19-L97)</f>
        <v>381</v>
      </c>
      <c r="M101" s="20">
        <f>M96*(19-M97)</f>
        <v>576.6</v>
      </c>
      <c r="N101" s="164">
        <f>SUM(J101:M101)</f>
        <v>1259.1999999999998</v>
      </c>
      <c r="O101" s="165">
        <f>O96*(19-O97)</f>
        <v>3051.1</v>
      </c>
      <c r="P101" s="166">
        <f>P96*(19-P97)</f>
        <v>3018.6000000000004</v>
      </c>
    </row>
    <row r="102" spans="2:16" ht="15.75" thickBot="1">
      <c r="B102" s="1"/>
      <c r="C102" s="1"/>
      <c r="D102" s="2"/>
      <c r="E102" s="2"/>
      <c r="F102" s="2"/>
      <c r="G102" s="1"/>
      <c r="H102" s="3"/>
      <c r="I102" s="2"/>
      <c r="J102" s="3"/>
      <c r="K102" s="2"/>
      <c r="L102" s="2"/>
      <c r="M102" s="1"/>
      <c r="N102" s="2"/>
      <c r="O102" s="1"/>
      <c r="P102" s="4"/>
    </row>
    <row r="103" spans="2:16" ht="24" thickBot="1">
      <c r="B103" s="473" t="s">
        <v>408</v>
      </c>
      <c r="C103" s="474"/>
      <c r="D103" s="474"/>
      <c r="E103" s="474"/>
      <c r="F103" s="474"/>
      <c r="G103" s="474"/>
      <c r="H103" s="474"/>
      <c r="I103" s="474"/>
      <c r="J103" s="474"/>
      <c r="K103" s="474"/>
      <c r="L103" s="470" t="s">
        <v>227</v>
      </c>
      <c r="M103" s="471"/>
      <c r="N103" s="471"/>
      <c r="O103" s="471"/>
      <c r="P103" s="472"/>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16.5" thickBot="1">
      <c r="B105" s="466"/>
      <c r="C105" s="462"/>
      <c r="D105" s="462"/>
      <c r="E105" s="462"/>
      <c r="F105" s="462"/>
      <c r="G105" s="462"/>
      <c r="H105" s="462"/>
      <c r="I105" s="462"/>
      <c r="J105" s="462"/>
      <c r="K105" s="462"/>
      <c r="L105" s="462"/>
      <c r="M105" s="462"/>
      <c r="N105" s="462"/>
      <c r="O105" s="145" t="s">
        <v>209</v>
      </c>
      <c r="P105" s="30" t="s">
        <v>210</v>
      </c>
    </row>
    <row r="106" spans="2:16">
      <c r="B106" s="148" t="s">
        <v>211</v>
      </c>
      <c r="C106" s="146">
        <v>31</v>
      </c>
      <c r="D106" s="8">
        <v>28</v>
      </c>
      <c r="E106" s="8">
        <v>31</v>
      </c>
      <c r="F106" s="8">
        <v>25</v>
      </c>
      <c r="G106" s="8">
        <v>10</v>
      </c>
      <c r="H106" s="8">
        <v>0</v>
      </c>
      <c r="I106" s="168">
        <f>SUM(C106:G106)</f>
        <v>125</v>
      </c>
      <c r="J106" s="8">
        <v>15</v>
      </c>
      <c r="K106" s="8">
        <v>31</v>
      </c>
      <c r="L106" s="8">
        <v>30</v>
      </c>
      <c r="M106" s="8">
        <v>31</v>
      </c>
      <c r="N106" s="168">
        <f>SUM(J106:M106)</f>
        <v>107</v>
      </c>
      <c r="O106" s="167">
        <f>SUM(C106:H106,J106:M106)</f>
        <v>232</v>
      </c>
      <c r="P106" s="169">
        <f>I106+N106</f>
        <v>232</v>
      </c>
    </row>
    <row r="107" spans="2:16" ht="19.5">
      <c r="B107" s="149" t="s">
        <v>485</v>
      </c>
      <c r="C107" s="147">
        <v>-4.5999999999999996</v>
      </c>
      <c r="D107" s="10">
        <v>-0.6</v>
      </c>
      <c r="E107" s="10">
        <v>4.3</v>
      </c>
      <c r="F107" s="10">
        <v>8.4</v>
      </c>
      <c r="G107" s="10">
        <v>11</v>
      </c>
      <c r="H107" s="10">
        <v>0</v>
      </c>
      <c r="I107" s="153">
        <f>(C106*C107+D106*D107+E106*E107+F106*F107+G106*G107)/I106</f>
        <v>2.3512</v>
      </c>
      <c r="J107" s="10">
        <v>11.3</v>
      </c>
      <c r="K107" s="95">
        <v>7.1</v>
      </c>
      <c r="L107" s="95">
        <v>7.3</v>
      </c>
      <c r="M107" s="95">
        <v>-3.6</v>
      </c>
      <c r="N107" s="153">
        <f>(J106*J107+K106*K107+L106*L107+M106*M107)/N106</f>
        <v>4.6448598130841123</v>
      </c>
      <c r="O107" s="154">
        <f>(C107*C106+D107*D106+E107*E106+F107*F106+G107*G106+H107*H106+J107*J106+K107*K106+L107*L106+M107*M106)/O106</f>
        <v>3.4090517241379308</v>
      </c>
      <c r="P107" s="161">
        <f>(I107*I106+N107*N106)/P106</f>
        <v>3.4090517241379308</v>
      </c>
    </row>
    <row r="108" spans="2:16" ht="19.5">
      <c r="B108" s="149" t="s">
        <v>212</v>
      </c>
      <c r="C108" s="13">
        <f t="shared" ref="C108:H108" si="40">C106*(13-C107)</f>
        <v>545.6</v>
      </c>
      <c r="D108" s="12">
        <f t="shared" si="40"/>
        <v>380.8</v>
      </c>
      <c r="E108" s="12">
        <f t="shared" si="40"/>
        <v>269.7</v>
      </c>
      <c r="F108" s="12">
        <f t="shared" si="40"/>
        <v>114.99999999999999</v>
      </c>
      <c r="G108" s="12">
        <f t="shared" si="40"/>
        <v>20</v>
      </c>
      <c r="H108" s="12">
        <f t="shared" si="40"/>
        <v>0</v>
      </c>
      <c r="I108" s="155">
        <f>SUM(C108:G108)</f>
        <v>1331.1000000000001</v>
      </c>
      <c r="J108" s="12">
        <f>J106*(13-J107)</f>
        <v>25.499999999999989</v>
      </c>
      <c r="K108" s="12">
        <f>K106*(13-K107)</f>
        <v>182.9</v>
      </c>
      <c r="L108" s="12">
        <f>L106*(13-L107)</f>
        <v>171</v>
      </c>
      <c r="M108" s="12">
        <f>M106*(13-M107)</f>
        <v>514.6</v>
      </c>
      <c r="N108" s="155">
        <f>SUM(J108:M108)</f>
        <v>894</v>
      </c>
      <c r="O108" s="156">
        <f>O106*(13-O107)</f>
        <v>2225.1</v>
      </c>
      <c r="P108" s="162">
        <f>P106*(13-P107)</f>
        <v>2225.1</v>
      </c>
    </row>
    <row r="109" spans="2:16" ht="19.5">
      <c r="B109" s="149" t="s">
        <v>213</v>
      </c>
      <c r="C109" s="13">
        <f t="shared" ref="C109:H109" si="41">C106*(17-C107)</f>
        <v>669.6</v>
      </c>
      <c r="D109" s="12">
        <f t="shared" si="41"/>
        <v>492.80000000000007</v>
      </c>
      <c r="E109" s="12">
        <f t="shared" si="41"/>
        <v>393.7</v>
      </c>
      <c r="F109" s="12">
        <f t="shared" si="41"/>
        <v>215</v>
      </c>
      <c r="G109" s="12">
        <f t="shared" si="41"/>
        <v>60</v>
      </c>
      <c r="H109" s="12">
        <f t="shared" si="41"/>
        <v>0</v>
      </c>
      <c r="I109" s="155">
        <f>SUM(C109:G109)</f>
        <v>1831.1000000000001</v>
      </c>
      <c r="J109" s="12">
        <f>J106*(17-J107)</f>
        <v>85.499999999999986</v>
      </c>
      <c r="K109" s="12">
        <f>K106*(17-K107)</f>
        <v>306.90000000000003</v>
      </c>
      <c r="L109" s="12">
        <f>L106*(17-L107)</f>
        <v>291</v>
      </c>
      <c r="M109" s="12">
        <f>M106*(17-M107)</f>
        <v>638.6</v>
      </c>
      <c r="N109" s="155">
        <f>SUM(J109:M109)</f>
        <v>1322</v>
      </c>
      <c r="O109" s="156">
        <f>O106*(17-O107)</f>
        <v>3153.1</v>
      </c>
      <c r="P109" s="162">
        <f>P106*(17-P107)</f>
        <v>3153.1</v>
      </c>
    </row>
    <row r="110" spans="2:16" ht="19.5">
      <c r="B110" s="149" t="s">
        <v>214</v>
      </c>
      <c r="C110" s="17">
        <f t="shared" ref="C110:H110" si="42">C106*(18-C107)</f>
        <v>700.6</v>
      </c>
      <c r="D110" s="16">
        <f t="shared" si="42"/>
        <v>520.80000000000007</v>
      </c>
      <c r="E110" s="16">
        <f t="shared" si="42"/>
        <v>424.7</v>
      </c>
      <c r="F110" s="16">
        <f t="shared" si="42"/>
        <v>240</v>
      </c>
      <c r="G110" s="16">
        <f t="shared" si="42"/>
        <v>70</v>
      </c>
      <c r="H110" s="16">
        <f t="shared" si="42"/>
        <v>0</v>
      </c>
      <c r="I110" s="155">
        <f>SUM(C110:G110)</f>
        <v>1956.1000000000001</v>
      </c>
      <c r="J110" s="16">
        <f>J106*(18-J107)</f>
        <v>100.49999999999999</v>
      </c>
      <c r="K110" s="16">
        <f>K106*(18-K107)</f>
        <v>337.90000000000003</v>
      </c>
      <c r="L110" s="16">
        <f>L106*(18-L107)</f>
        <v>321</v>
      </c>
      <c r="M110" s="16">
        <f>M106*(18-M107)</f>
        <v>669.6</v>
      </c>
      <c r="N110" s="155">
        <f>SUM(J110:M110)</f>
        <v>1429</v>
      </c>
      <c r="O110" s="157">
        <f>O106*(18-O107)</f>
        <v>3385.1</v>
      </c>
      <c r="P110" s="163">
        <f>P106*(18-P107)</f>
        <v>3385.1</v>
      </c>
    </row>
    <row r="111" spans="2:16" ht="20.25" thickBot="1">
      <c r="B111" s="347" t="s">
        <v>215</v>
      </c>
      <c r="C111" s="21">
        <f t="shared" ref="C111:H111" si="43">C106*(19-C107)</f>
        <v>731.6</v>
      </c>
      <c r="D111" s="20">
        <f t="shared" si="43"/>
        <v>548.80000000000007</v>
      </c>
      <c r="E111" s="20">
        <f t="shared" si="43"/>
        <v>455.7</v>
      </c>
      <c r="F111" s="20">
        <f t="shared" si="43"/>
        <v>265</v>
      </c>
      <c r="G111" s="20">
        <f t="shared" si="43"/>
        <v>80</v>
      </c>
      <c r="H111" s="20">
        <f t="shared" si="43"/>
        <v>0</v>
      </c>
      <c r="I111" s="164">
        <f>SUM(C111:G111)</f>
        <v>2081.1000000000004</v>
      </c>
      <c r="J111" s="20">
        <f>J106*(19-J107)</f>
        <v>115.49999999999999</v>
      </c>
      <c r="K111" s="20">
        <f>K106*(19-K107)</f>
        <v>368.90000000000003</v>
      </c>
      <c r="L111" s="20">
        <f>L106*(19-L107)</f>
        <v>351</v>
      </c>
      <c r="M111" s="20">
        <f>M106*(19-M107)</f>
        <v>700.6</v>
      </c>
      <c r="N111" s="164">
        <f>SUM(J111:M111)</f>
        <v>1536</v>
      </c>
      <c r="O111" s="165">
        <f>O106*(19-O107)</f>
        <v>3617.1</v>
      </c>
      <c r="P111" s="166">
        <f>P106*(19-P107)</f>
        <v>3617.1</v>
      </c>
    </row>
    <row r="112" spans="2:16" ht="15.75" thickBot="1">
      <c r="B112" s="1"/>
      <c r="C112" s="1"/>
      <c r="D112" s="2"/>
      <c r="E112" s="2"/>
      <c r="F112" s="2"/>
      <c r="G112" s="1"/>
      <c r="H112" s="3"/>
      <c r="I112" s="2"/>
      <c r="J112" s="3"/>
      <c r="K112" s="2"/>
      <c r="L112" s="2"/>
      <c r="M112" s="1"/>
      <c r="N112" s="2"/>
      <c r="O112" s="1"/>
      <c r="P112" s="4"/>
    </row>
    <row r="113" spans="2:16" ht="24" thickBot="1">
      <c r="B113" s="473" t="s">
        <v>408</v>
      </c>
      <c r="C113" s="474"/>
      <c r="D113" s="474"/>
      <c r="E113" s="474"/>
      <c r="F113" s="474"/>
      <c r="G113" s="474"/>
      <c r="H113" s="474"/>
      <c r="I113" s="474"/>
      <c r="J113" s="474"/>
      <c r="K113" s="474"/>
      <c r="L113" s="470" t="s">
        <v>228</v>
      </c>
      <c r="M113" s="471"/>
      <c r="N113" s="471"/>
      <c r="O113" s="471"/>
      <c r="P113" s="472"/>
    </row>
    <row r="114" spans="2:16" ht="15.75">
      <c r="B114" s="465" t="s">
        <v>195</v>
      </c>
      <c r="C114" s="461" t="s">
        <v>196</v>
      </c>
      <c r="D114" s="461" t="s">
        <v>197</v>
      </c>
      <c r="E114" s="461" t="s">
        <v>198</v>
      </c>
      <c r="F114" s="461" t="s">
        <v>199</v>
      </c>
      <c r="G114" s="461" t="s">
        <v>200</v>
      </c>
      <c r="H114" s="461" t="s">
        <v>201</v>
      </c>
      <c r="I114" s="467" t="s">
        <v>202</v>
      </c>
      <c r="J114" s="461" t="s">
        <v>203</v>
      </c>
      <c r="K114" s="461" t="s">
        <v>204</v>
      </c>
      <c r="L114" s="461" t="s">
        <v>205</v>
      </c>
      <c r="M114" s="461" t="s">
        <v>206</v>
      </c>
      <c r="N114" s="467" t="s">
        <v>207</v>
      </c>
      <c r="O114" s="456" t="s">
        <v>208</v>
      </c>
      <c r="P114" s="457"/>
    </row>
    <row r="115" spans="2:16" ht="16.5" thickBot="1">
      <c r="B115" s="466"/>
      <c r="C115" s="462"/>
      <c r="D115" s="462"/>
      <c r="E115" s="462"/>
      <c r="F115" s="462"/>
      <c r="G115" s="462"/>
      <c r="H115" s="462"/>
      <c r="I115" s="462"/>
      <c r="J115" s="462"/>
      <c r="K115" s="462"/>
      <c r="L115" s="462"/>
      <c r="M115" s="462"/>
      <c r="N115" s="462"/>
      <c r="O115" s="145" t="s">
        <v>209</v>
      </c>
      <c r="P115" s="30" t="s">
        <v>210</v>
      </c>
    </row>
    <row r="116" spans="2:16">
      <c r="B116" s="148" t="s">
        <v>211</v>
      </c>
      <c r="C116" s="146">
        <v>31</v>
      </c>
      <c r="D116" s="8">
        <v>28</v>
      </c>
      <c r="E116" s="8">
        <v>31</v>
      </c>
      <c r="F116" s="8">
        <v>25</v>
      </c>
      <c r="G116" s="8">
        <v>10</v>
      </c>
      <c r="H116" s="8">
        <v>0</v>
      </c>
      <c r="I116" s="168">
        <f>SUM(C116:G116)</f>
        <v>125</v>
      </c>
      <c r="J116" s="8">
        <v>0</v>
      </c>
      <c r="K116" s="8">
        <v>26</v>
      </c>
      <c r="L116" s="8">
        <v>30</v>
      </c>
      <c r="M116" s="8">
        <v>31</v>
      </c>
      <c r="N116" s="168">
        <f>SUM(J116:M116)</f>
        <v>87</v>
      </c>
      <c r="O116" s="167">
        <f>SUM(C116:H116,J116:M116)</f>
        <v>212</v>
      </c>
      <c r="P116" s="169">
        <f>I116+N116</f>
        <v>212</v>
      </c>
    </row>
    <row r="117" spans="2:16" ht="19.5">
      <c r="B117" s="149" t="s">
        <v>485</v>
      </c>
      <c r="C117" s="147">
        <v>-0.7</v>
      </c>
      <c r="D117" s="10">
        <v>-1.1000000000000001</v>
      </c>
      <c r="E117" s="10">
        <v>4.8</v>
      </c>
      <c r="F117" s="10">
        <v>10.7</v>
      </c>
      <c r="G117" s="10">
        <v>9.9</v>
      </c>
      <c r="H117" s="10">
        <v>0</v>
      </c>
      <c r="I117" s="153">
        <f>(C116*C117+D116*D117+E116*E117+F116*F117+G116*G117)/I116</f>
        <v>3.7023999999999995</v>
      </c>
      <c r="J117" s="10">
        <v>0</v>
      </c>
      <c r="K117" s="95">
        <v>7.9</v>
      </c>
      <c r="L117" s="95">
        <v>2.9</v>
      </c>
      <c r="M117" s="95">
        <v>2.4</v>
      </c>
      <c r="N117" s="153">
        <f>(J116*J117+K116*K117+L116*L117+M116*M117)/N116</f>
        <v>4.2160919540229882</v>
      </c>
      <c r="O117" s="154">
        <f>(C117*C116+D117*D116+E117*E116+F117*F116+G117*G116+H117*H116+J117*J116+K117*K116+L117*L116+M117*M116)/O116</f>
        <v>3.9132075471698107</v>
      </c>
      <c r="P117" s="161">
        <f>(I117*I116+N117*N116)/P116</f>
        <v>3.9132075471698107</v>
      </c>
    </row>
    <row r="118" spans="2:16" ht="19.5">
      <c r="B118" s="149" t="s">
        <v>212</v>
      </c>
      <c r="C118" s="13">
        <f t="shared" ref="C118:H118" si="44">C116*(13-C117)</f>
        <v>424.7</v>
      </c>
      <c r="D118" s="12">
        <f t="shared" si="44"/>
        <v>394.8</v>
      </c>
      <c r="E118" s="12">
        <f t="shared" si="44"/>
        <v>254.2</v>
      </c>
      <c r="F118" s="12">
        <f t="shared" si="44"/>
        <v>57.500000000000014</v>
      </c>
      <c r="G118" s="12">
        <f t="shared" si="44"/>
        <v>30.999999999999996</v>
      </c>
      <c r="H118" s="12">
        <f t="shared" si="44"/>
        <v>0</v>
      </c>
      <c r="I118" s="155">
        <f>SUM(C118:G118)</f>
        <v>1162.2</v>
      </c>
      <c r="J118" s="12">
        <f>J116*(13-J117)</f>
        <v>0</v>
      </c>
      <c r="K118" s="12">
        <f>K116*(13-K117)</f>
        <v>132.6</v>
      </c>
      <c r="L118" s="12">
        <f>L116*(13-L117)</f>
        <v>303</v>
      </c>
      <c r="M118" s="12">
        <f>M116*(13-M117)</f>
        <v>328.59999999999997</v>
      </c>
      <c r="N118" s="155">
        <f>SUM(J118:M118)</f>
        <v>764.2</v>
      </c>
      <c r="O118" s="156">
        <f>O116*(13-O117)</f>
        <v>1926.3999999999999</v>
      </c>
      <c r="P118" s="162">
        <f>P116*(13-P117)</f>
        <v>1926.3999999999999</v>
      </c>
    </row>
    <row r="119" spans="2:16" ht="19.5">
      <c r="B119" s="149" t="s">
        <v>213</v>
      </c>
      <c r="C119" s="13">
        <f t="shared" ref="C119:H119" si="45">C116*(17-C117)</f>
        <v>548.69999999999993</v>
      </c>
      <c r="D119" s="12">
        <f t="shared" si="45"/>
        <v>506.80000000000007</v>
      </c>
      <c r="E119" s="12">
        <f t="shared" si="45"/>
        <v>378.2</v>
      </c>
      <c r="F119" s="12">
        <f t="shared" si="45"/>
        <v>157.50000000000003</v>
      </c>
      <c r="G119" s="12">
        <f t="shared" si="45"/>
        <v>71</v>
      </c>
      <c r="H119" s="12">
        <f t="shared" si="45"/>
        <v>0</v>
      </c>
      <c r="I119" s="155">
        <f>SUM(C119:G119)</f>
        <v>1662.2</v>
      </c>
      <c r="J119" s="12">
        <f>J116*(17-J117)</f>
        <v>0</v>
      </c>
      <c r="K119" s="12">
        <f>K116*(17-K117)</f>
        <v>236.6</v>
      </c>
      <c r="L119" s="12">
        <f>L116*(17-L117)</f>
        <v>423</v>
      </c>
      <c r="M119" s="12">
        <f>M116*(17-M117)</f>
        <v>452.59999999999997</v>
      </c>
      <c r="N119" s="155">
        <f>SUM(J119:M119)</f>
        <v>1112.2</v>
      </c>
      <c r="O119" s="156">
        <f>O116*(17-O117)</f>
        <v>2774.4</v>
      </c>
      <c r="P119" s="162">
        <f>P116*(17-P117)</f>
        <v>2774.4</v>
      </c>
    </row>
    <row r="120" spans="2:16" ht="19.5">
      <c r="B120" s="149" t="s">
        <v>214</v>
      </c>
      <c r="C120" s="17">
        <f t="shared" ref="C120:H120" si="46">C116*(18-C117)</f>
        <v>579.69999999999993</v>
      </c>
      <c r="D120" s="16">
        <f t="shared" si="46"/>
        <v>534.80000000000007</v>
      </c>
      <c r="E120" s="16">
        <f t="shared" si="46"/>
        <v>409.2</v>
      </c>
      <c r="F120" s="16">
        <f t="shared" si="46"/>
        <v>182.50000000000003</v>
      </c>
      <c r="G120" s="16">
        <f t="shared" si="46"/>
        <v>81</v>
      </c>
      <c r="H120" s="16">
        <f t="shared" si="46"/>
        <v>0</v>
      </c>
      <c r="I120" s="155">
        <f>SUM(C120:G120)</f>
        <v>1787.2</v>
      </c>
      <c r="J120" s="16">
        <f>J116*(18-J117)</f>
        <v>0</v>
      </c>
      <c r="K120" s="16">
        <f>K116*(18-K117)</f>
        <v>262.59999999999997</v>
      </c>
      <c r="L120" s="16">
        <f>L116*(18-L117)</f>
        <v>453</v>
      </c>
      <c r="M120" s="16">
        <f>M116*(18-M117)</f>
        <v>483.59999999999997</v>
      </c>
      <c r="N120" s="155">
        <f>SUM(J120:M120)</f>
        <v>1199.1999999999998</v>
      </c>
      <c r="O120" s="157">
        <f>O116*(18-O117)</f>
        <v>2986.4</v>
      </c>
      <c r="P120" s="163">
        <f>P116*(18-P117)</f>
        <v>2986.4</v>
      </c>
    </row>
    <row r="121" spans="2:16" ht="20.25" thickBot="1">
      <c r="B121" s="347" t="s">
        <v>215</v>
      </c>
      <c r="C121" s="21">
        <f t="shared" ref="C121:H121" si="47">C116*(19-C117)</f>
        <v>610.69999999999993</v>
      </c>
      <c r="D121" s="20">
        <f t="shared" si="47"/>
        <v>562.80000000000007</v>
      </c>
      <c r="E121" s="20">
        <f t="shared" si="47"/>
        <v>440.2</v>
      </c>
      <c r="F121" s="20">
        <f t="shared" si="47"/>
        <v>207.50000000000003</v>
      </c>
      <c r="G121" s="20">
        <f t="shared" si="47"/>
        <v>91</v>
      </c>
      <c r="H121" s="20">
        <f t="shared" si="47"/>
        <v>0</v>
      </c>
      <c r="I121" s="164">
        <f>SUM(C121:G121)</f>
        <v>1912.2</v>
      </c>
      <c r="J121" s="20">
        <f>J116*(19-J117)</f>
        <v>0</v>
      </c>
      <c r="K121" s="20">
        <f>K116*(19-K117)</f>
        <v>288.59999999999997</v>
      </c>
      <c r="L121" s="20">
        <f>L116*(19-L117)</f>
        <v>483.00000000000006</v>
      </c>
      <c r="M121" s="20">
        <f>M116*(19-M117)</f>
        <v>514.6</v>
      </c>
      <c r="N121" s="164">
        <f>SUM(J121:M121)</f>
        <v>1286.2</v>
      </c>
      <c r="O121" s="165">
        <f>O116*(19-O117)</f>
        <v>3198.4</v>
      </c>
      <c r="P121" s="166">
        <f>P116*(19-P117)</f>
        <v>3198.4</v>
      </c>
    </row>
    <row r="122" spans="2:16" ht="15.75" thickBot="1">
      <c r="B122" s="1"/>
      <c r="C122" s="1"/>
      <c r="D122" s="2"/>
      <c r="E122" s="2"/>
      <c r="F122" s="2"/>
      <c r="G122" s="1"/>
      <c r="H122" s="3"/>
      <c r="I122" s="2"/>
      <c r="J122" s="3"/>
      <c r="K122" s="2"/>
      <c r="L122" s="2"/>
      <c r="M122" s="1"/>
      <c r="N122" s="2"/>
      <c r="O122" s="1"/>
      <c r="P122" s="4"/>
    </row>
    <row r="123" spans="2:16" ht="24" thickBot="1">
      <c r="B123" s="473" t="s">
        <v>408</v>
      </c>
      <c r="C123" s="474"/>
      <c r="D123" s="474"/>
      <c r="E123" s="474"/>
      <c r="F123" s="474"/>
      <c r="G123" s="474"/>
      <c r="H123" s="474"/>
      <c r="I123" s="474"/>
      <c r="J123" s="474"/>
      <c r="K123" s="474"/>
      <c r="L123" s="470" t="s">
        <v>229</v>
      </c>
      <c r="M123" s="471"/>
      <c r="N123" s="471"/>
      <c r="O123" s="471"/>
      <c r="P123" s="472"/>
    </row>
    <row r="124" spans="2:16" ht="15.75">
      <c r="B124" s="465" t="s">
        <v>195</v>
      </c>
      <c r="C124" s="461" t="s">
        <v>196</v>
      </c>
      <c r="D124" s="461" t="s">
        <v>197</v>
      </c>
      <c r="E124" s="461" t="s">
        <v>198</v>
      </c>
      <c r="F124" s="461" t="s">
        <v>199</v>
      </c>
      <c r="G124" s="461" t="s">
        <v>200</v>
      </c>
      <c r="H124" s="461" t="s">
        <v>201</v>
      </c>
      <c r="I124" s="467" t="s">
        <v>202</v>
      </c>
      <c r="J124" s="461" t="s">
        <v>203</v>
      </c>
      <c r="K124" s="461" t="s">
        <v>204</v>
      </c>
      <c r="L124" s="461" t="s">
        <v>205</v>
      </c>
      <c r="M124" s="461" t="s">
        <v>206</v>
      </c>
      <c r="N124" s="467" t="s">
        <v>207</v>
      </c>
      <c r="O124" s="456" t="s">
        <v>208</v>
      </c>
      <c r="P124" s="457"/>
    </row>
    <row r="125" spans="2:16" ht="16.5" thickBot="1">
      <c r="B125" s="466"/>
      <c r="C125" s="462"/>
      <c r="D125" s="462"/>
      <c r="E125" s="462"/>
      <c r="F125" s="462"/>
      <c r="G125" s="462"/>
      <c r="H125" s="462"/>
      <c r="I125" s="462"/>
      <c r="J125" s="462"/>
      <c r="K125" s="462"/>
      <c r="L125" s="462"/>
      <c r="M125" s="462"/>
      <c r="N125" s="462"/>
      <c r="O125" s="145" t="s">
        <v>209</v>
      </c>
      <c r="P125" s="30" t="s">
        <v>210</v>
      </c>
    </row>
    <row r="126" spans="2:16">
      <c r="B126" s="148" t="s">
        <v>211</v>
      </c>
      <c r="C126" s="146">
        <v>31</v>
      </c>
      <c r="D126" s="8">
        <v>28</v>
      </c>
      <c r="E126" s="8">
        <v>31</v>
      </c>
      <c r="F126" s="8">
        <v>25</v>
      </c>
      <c r="G126" s="8">
        <v>10</v>
      </c>
      <c r="H126" s="8">
        <v>0</v>
      </c>
      <c r="I126" s="168">
        <f>SUM(C126:G126)</f>
        <v>125</v>
      </c>
      <c r="J126" s="8">
        <v>5</v>
      </c>
      <c r="K126" s="8">
        <v>26</v>
      </c>
      <c r="L126" s="8">
        <v>30</v>
      </c>
      <c r="M126" s="8">
        <v>31</v>
      </c>
      <c r="N126" s="168">
        <f>SUM(J126:M126)</f>
        <v>92</v>
      </c>
      <c r="O126" s="167">
        <f>SUM(C126:H126,J126:M126)</f>
        <v>217</v>
      </c>
      <c r="P126" s="169">
        <f>I126+N126</f>
        <v>217</v>
      </c>
    </row>
    <row r="127" spans="2:16" ht="19.5">
      <c r="B127" s="149" t="s">
        <v>485</v>
      </c>
      <c r="C127" s="147">
        <v>0.4</v>
      </c>
      <c r="D127" s="10">
        <v>4.7</v>
      </c>
      <c r="E127" s="10">
        <v>6.4</v>
      </c>
      <c r="F127" s="10">
        <v>8.6</v>
      </c>
      <c r="G127" s="10">
        <v>12.7</v>
      </c>
      <c r="H127" s="10">
        <v>0</v>
      </c>
      <c r="I127" s="153">
        <f>(C126*C127+D126*D127+E126*E127+F126*F127+G126*G127)/I126</f>
        <v>5.4752000000000001</v>
      </c>
      <c r="J127" s="10">
        <v>13</v>
      </c>
      <c r="K127" s="95">
        <v>10.3</v>
      </c>
      <c r="L127" s="95">
        <v>7</v>
      </c>
      <c r="M127" s="95">
        <v>1.3</v>
      </c>
      <c r="N127" s="153">
        <f>(J126*J127+K126*K127+L126*L127+M126*M127)/N126</f>
        <v>6.338043478260869</v>
      </c>
      <c r="O127" s="154">
        <f>(C127*C126+D127*D126+E127*E126+F127*F126+G127*G126+H127*H126+J127*J126+K127*K126+L127*L126+M127*M126)/O126</f>
        <v>5.8410138248847927</v>
      </c>
      <c r="P127" s="161">
        <f>(I127*I126+N127*N126)/P126</f>
        <v>5.8410138248847927</v>
      </c>
    </row>
    <row r="128" spans="2:16" ht="19.5">
      <c r="B128" s="149" t="s">
        <v>212</v>
      </c>
      <c r="C128" s="13">
        <f t="shared" ref="C128:H128" si="48">C126*(13-C127)</f>
        <v>390.59999999999997</v>
      </c>
      <c r="D128" s="12">
        <f t="shared" si="48"/>
        <v>232.40000000000003</v>
      </c>
      <c r="E128" s="12">
        <f t="shared" si="48"/>
        <v>204.6</v>
      </c>
      <c r="F128" s="12">
        <f t="shared" si="48"/>
        <v>110.00000000000001</v>
      </c>
      <c r="G128" s="12">
        <f t="shared" si="48"/>
        <v>3.0000000000000071</v>
      </c>
      <c r="H128" s="12">
        <f t="shared" si="48"/>
        <v>0</v>
      </c>
      <c r="I128" s="155">
        <f>SUM(C128:G128)</f>
        <v>940.6</v>
      </c>
      <c r="J128" s="12">
        <f>J126*(13-J127)</f>
        <v>0</v>
      </c>
      <c r="K128" s="12">
        <f>K126*(13-K127)</f>
        <v>70.199999999999989</v>
      </c>
      <c r="L128" s="12">
        <f>L126*(13-L127)</f>
        <v>180</v>
      </c>
      <c r="M128" s="12">
        <f>M126*(13-M127)</f>
        <v>362.7</v>
      </c>
      <c r="N128" s="155">
        <f>SUM(J128:M128)</f>
        <v>612.9</v>
      </c>
      <c r="O128" s="156">
        <f>O126*(13-O127)</f>
        <v>1553.5</v>
      </c>
      <c r="P128" s="162">
        <f>P126*(13-P127)</f>
        <v>1553.5</v>
      </c>
    </row>
    <row r="129" spans="2:16" ht="19.5">
      <c r="B129" s="149" t="s">
        <v>213</v>
      </c>
      <c r="C129" s="13">
        <f t="shared" ref="C129:H129" si="49">C126*(17-C127)</f>
        <v>514.6</v>
      </c>
      <c r="D129" s="12">
        <f t="shared" si="49"/>
        <v>344.40000000000003</v>
      </c>
      <c r="E129" s="12">
        <f t="shared" si="49"/>
        <v>328.59999999999997</v>
      </c>
      <c r="F129" s="12">
        <f t="shared" si="49"/>
        <v>210</v>
      </c>
      <c r="G129" s="12">
        <f t="shared" si="49"/>
        <v>43.000000000000007</v>
      </c>
      <c r="H129" s="12">
        <f t="shared" si="49"/>
        <v>0</v>
      </c>
      <c r="I129" s="155">
        <f>SUM(C129:G129)</f>
        <v>1440.6</v>
      </c>
      <c r="J129" s="12">
        <f>J126*(17-J127)</f>
        <v>20</v>
      </c>
      <c r="K129" s="12">
        <f>K126*(17-K127)</f>
        <v>174.2</v>
      </c>
      <c r="L129" s="12">
        <f>L126*(17-L127)</f>
        <v>300</v>
      </c>
      <c r="M129" s="12">
        <f>M126*(17-M127)</f>
        <v>486.7</v>
      </c>
      <c r="N129" s="155">
        <f>SUM(J129:M129)</f>
        <v>980.9</v>
      </c>
      <c r="O129" s="156">
        <f>O126*(17-O127)</f>
        <v>2421.5</v>
      </c>
      <c r="P129" s="162">
        <f>P126*(17-P127)</f>
        <v>2421.5</v>
      </c>
    </row>
    <row r="130" spans="2:16" ht="19.5">
      <c r="B130" s="149" t="s">
        <v>214</v>
      </c>
      <c r="C130" s="17">
        <f t="shared" ref="C130:H130" si="50">C126*(18-C127)</f>
        <v>545.6</v>
      </c>
      <c r="D130" s="16">
        <f t="shared" si="50"/>
        <v>372.40000000000003</v>
      </c>
      <c r="E130" s="16">
        <f t="shared" si="50"/>
        <v>359.59999999999997</v>
      </c>
      <c r="F130" s="16">
        <f t="shared" si="50"/>
        <v>235</v>
      </c>
      <c r="G130" s="16">
        <f t="shared" si="50"/>
        <v>53.000000000000007</v>
      </c>
      <c r="H130" s="16">
        <f t="shared" si="50"/>
        <v>0</v>
      </c>
      <c r="I130" s="155">
        <f>SUM(C130:G130)</f>
        <v>1565.6</v>
      </c>
      <c r="J130" s="16">
        <f>J126*(18-J127)</f>
        <v>25</v>
      </c>
      <c r="K130" s="16">
        <f>K126*(18-K127)</f>
        <v>200.2</v>
      </c>
      <c r="L130" s="16">
        <f>L126*(18-L127)</f>
        <v>330</v>
      </c>
      <c r="M130" s="16">
        <f>M126*(18-M127)</f>
        <v>517.69999999999993</v>
      </c>
      <c r="N130" s="155">
        <f>SUM(J130:M130)</f>
        <v>1072.9000000000001</v>
      </c>
      <c r="O130" s="157">
        <f>O126*(18-O127)</f>
        <v>2638.5</v>
      </c>
      <c r="P130" s="163">
        <f>P126*(18-P127)</f>
        <v>2638.5</v>
      </c>
    </row>
    <row r="131" spans="2:16" ht="20.25" thickBot="1">
      <c r="B131" s="347" t="s">
        <v>215</v>
      </c>
      <c r="C131" s="21">
        <f t="shared" ref="C131:H131" si="51">C126*(19-C127)</f>
        <v>576.6</v>
      </c>
      <c r="D131" s="20">
        <f t="shared" si="51"/>
        <v>400.40000000000003</v>
      </c>
      <c r="E131" s="20">
        <f t="shared" si="51"/>
        <v>390.59999999999997</v>
      </c>
      <c r="F131" s="20">
        <f t="shared" si="51"/>
        <v>260</v>
      </c>
      <c r="G131" s="20">
        <f t="shared" si="51"/>
        <v>63.000000000000007</v>
      </c>
      <c r="H131" s="20">
        <f t="shared" si="51"/>
        <v>0</v>
      </c>
      <c r="I131" s="164">
        <f>SUM(C131:G131)</f>
        <v>1690.6</v>
      </c>
      <c r="J131" s="20">
        <f>J126*(19-J127)</f>
        <v>30</v>
      </c>
      <c r="K131" s="20">
        <f>K126*(19-K127)</f>
        <v>226.2</v>
      </c>
      <c r="L131" s="20">
        <f>L126*(19-L127)</f>
        <v>360</v>
      </c>
      <c r="M131" s="20">
        <f>M126*(19-M127)</f>
        <v>548.69999999999993</v>
      </c>
      <c r="N131" s="164">
        <f>SUM(J131:M131)</f>
        <v>1164.9000000000001</v>
      </c>
      <c r="O131" s="165">
        <f>O126*(19-O127)</f>
        <v>2855.5</v>
      </c>
      <c r="P131" s="166">
        <f>P126*(19-P127)</f>
        <v>2855.5</v>
      </c>
    </row>
    <row r="132" spans="2:16" ht="15.75" thickBot="1">
      <c r="B132" s="4"/>
      <c r="C132" s="4"/>
      <c r="D132" s="4"/>
      <c r="E132" s="4"/>
      <c r="F132" s="4"/>
      <c r="G132" s="4"/>
      <c r="H132" s="4"/>
      <c r="I132" s="4"/>
      <c r="J132" s="4"/>
      <c r="K132" s="4"/>
      <c r="L132" s="4"/>
      <c r="M132" s="4"/>
      <c r="N132" s="4"/>
      <c r="O132" s="4"/>
      <c r="P132" s="4"/>
    </row>
    <row r="133" spans="2:16" ht="24" thickBot="1">
      <c r="B133" s="473" t="s">
        <v>408</v>
      </c>
      <c r="C133" s="474"/>
      <c r="D133" s="474"/>
      <c r="E133" s="474"/>
      <c r="F133" s="474"/>
      <c r="G133" s="474"/>
      <c r="H133" s="474"/>
      <c r="I133" s="474"/>
      <c r="J133" s="474"/>
      <c r="K133" s="474"/>
      <c r="L133" s="470" t="s">
        <v>230</v>
      </c>
      <c r="M133" s="471"/>
      <c r="N133" s="471"/>
      <c r="O133" s="471"/>
      <c r="P133" s="472"/>
    </row>
    <row r="134" spans="2:16" ht="15.75">
      <c r="B134" s="465" t="s">
        <v>195</v>
      </c>
      <c r="C134" s="461" t="s">
        <v>196</v>
      </c>
      <c r="D134" s="461" t="s">
        <v>197</v>
      </c>
      <c r="E134" s="461" t="s">
        <v>198</v>
      </c>
      <c r="F134" s="461" t="s">
        <v>199</v>
      </c>
      <c r="G134" s="461" t="s">
        <v>200</v>
      </c>
      <c r="H134" s="461" t="s">
        <v>201</v>
      </c>
      <c r="I134" s="467" t="s">
        <v>202</v>
      </c>
      <c r="J134" s="461" t="s">
        <v>203</v>
      </c>
      <c r="K134" s="461" t="s">
        <v>204</v>
      </c>
      <c r="L134" s="461" t="s">
        <v>205</v>
      </c>
      <c r="M134" s="461" t="s">
        <v>206</v>
      </c>
      <c r="N134" s="467" t="s">
        <v>207</v>
      </c>
      <c r="O134" s="456" t="s">
        <v>208</v>
      </c>
      <c r="P134" s="457"/>
    </row>
    <row r="135" spans="2:16" ht="16.5" thickBot="1">
      <c r="B135" s="466"/>
      <c r="C135" s="462"/>
      <c r="D135" s="462"/>
      <c r="E135" s="462"/>
      <c r="F135" s="462"/>
      <c r="G135" s="462"/>
      <c r="H135" s="462"/>
      <c r="I135" s="462"/>
      <c r="J135" s="462"/>
      <c r="K135" s="462"/>
      <c r="L135" s="462"/>
      <c r="M135" s="462"/>
      <c r="N135" s="462"/>
      <c r="O135" s="145" t="s">
        <v>209</v>
      </c>
      <c r="P135" s="30" t="s">
        <v>210</v>
      </c>
    </row>
    <row r="136" spans="2:16">
      <c r="B136" s="148" t="s">
        <v>211</v>
      </c>
      <c r="C136" s="146">
        <v>31</v>
      </c>
      <c r="D136" s="8">
        <v>28</v>
      </c>
      <c r="E136" s="8">
        <v>31</v>
      </c>
      <c r="F136" s="8">
        <v>15</v>
      </c>
      <c r="G136" s="8">
        <v>16</v>
      </c>
      <c r="H136" s="8">
        <v>5</v>
      </c>
      <c r="I136" s="168">
        <f>SUM(C136:G136)</f>
        <v>121</v>
      </c>
      <c r="J136" s="8">
        <v>15</v>
      </c>
      <c r="K136" s="8">
        <v>26</v>
      </c>
      <c r="L136" s="8">
        <v>30</v>
      </c>
      <c r="M136" s="8">
        <v>31</v>
      </c>
      <c r="N136" s="168">
        <f>SUM(J136:M136)</f>
        <v>102</v>
      </c>
      <c r="O136" s="167">
        <f>SUM(C136:H136,J136:M136)</f>
        <v>228</v>
      </c>
      <c r="P136" s="169">
        <f>I136+N136</f>
        <v>223</v>
      </c>
    </row>
    <row r="137" spans="2:16" ht="19.5">
      <c r="B137" s="149" t="s">
        <v>485</v>
      </c>
      <c r="C137" s="147">
        <v>2</v>
      </c>
      <c r="D137" s="10">
        <v>0</v>
      </c>
      <c r="E137" s="10">
        <v>1.2</v>
      </c>
      <c r="F137" s="10">
        <v>5</v>
      </c>
      <c r="G137" s="10">
        <v>11.9</v>
      </c>
      <c r="H137" s="10">
        <v>12</v>
      </c>
      <c r="I137" s="153">
        <f>(C136*C137+D136*D137+E136*E137+F136*F137+G136*G137)/I136</f>
        <v>3.0132231404958678</v>
      </c>
      <c r="J137" s="10">
        <v>11.3</v>
      </c>
      <c r="K137" s="95">
        <v>10.3</v>
      </c>
      <c r="L137" s="95">
        <v>5.9</v>
      </c>
      <c r="M137" s="95">
        <v>2.4</v>
      </c>
      <c r="N137" s="153">
        <f>(J136*J137+K136*K137+L136*L137+M136*M137)/N136</f>
        <v>6.7519607843137246</v>
      </c>
      <c r="O137" s="154">
        <f>(C137*C136+D137*D136+E137*E136+F137*F136+G137*G136+H137*H136+J137*J136+K137*K136+L137*L136+M137*M136)/O136</f>
        <v>4.8828947368421058</v>
      </c>
      <c r="P137" s="161">
        <f>(I137*I136+N137*N136)/P136</f>
        <v>4.7233183856502237</v>
      </c>
    </row>
    <row r="138" spans="2:16" ht="19.5">
      <c r="B138" s="149" t="s">
        <v>212</v>
      </c>
      <c r="C138" s="13">
        <f t="shared" ref="C138:H138" si="52">C136*(13-C137)</f>
        <v>341</v>
      </c>
      <c r="D138" s="12">
        <f t="shared" si="52"/>
        <v>364</v>
      </c>
      <c r="E138" s="12">
        <f t="shared" si="52"/>
        <v>365.8</v>
      </c>
      <c r="F138" s="12">
        <f t="shared" si="52"/>
        <v>120</v>
      </c>
      <c r="G138" s="12">
        <f t="shared" si="52"/>
        <v>17.599999999999994</v>
      </c>
      <c r="H138" s="12">
        <f t="shared" si="52"/>
        <v>5</v>
      </c>
      <c r="I138" s="155">
        <f>SUM(C138:G138)</f>
        <v>1208.3999999999999</v>
      </c>
      <c r="J138" s="12">
        <f>J136*(13-J137)</f>
        <v>25.499999999999989</v>
      </c>
      <c r="K138" s="12">
        <f>K136*(13-K137)</f>
        <v>70.199999999999989</v>
      </c>
      <c r="L138" s="12">
        <f>L136*(13-L137)</f>
        <v>213</v>
      </c>
      <c r="M138" s="12">
        <f>M136*(13-M137)</f>
        <v>328.59999999999997</v>
      </c>
      <c r="N138" s="155">
        <f>SUM(J138:M138)</f>
        <v>637.29999999999995</v>
      </c>
      <c r="O138" s="156">
        <f>O136*(13-O137)</f>
        <v>1850.6999999999998</v>
      </c>
      <c r="P138" s="162">
        <f>P136*(13-P137)</f>
        <v>1845.7</v>
      </c>
    </row>
    <row r="139" spans="2:16" ht="19.5">
      <c r="B139" s="149" t="s">
        <v>213</v>
      </c>
      <c r="C139" s="13">
        <f t="shared" ref="C139:H139" si="53">C136*(17-C137)</f>
        <v>465</v>
      </c>
      <c r="D139" s="12">
        <f t="shared" si="53"/>
        <v>476</v>
      </c>
      <c r="E139" s="12">
        <f t="shared" si="53"/>
        <v>489.8</v>
      </c>
      <c r="F139" s="12">
        <f t="shared" si="53"/>
        <v>180</v>
      </c>
      <c r="G139" s="12">
        <f t="shared" si="53"/>
        <v>81.599999999999994</v>
      </c>
      <c r="H139" s="12">
        <f t="shared" si="53"/>
        <v>25</v>
      </c>
      <c r="I139" s="155">
        <f>SUM(C139:G139)</f>
        <v>1692.3999999999999</v>
      </c>
      <c r="J139" s="12">
        <f>J136*(17-J137)</f>
        <v>85.499999999999986</v>
      </c>
      <c r="K139" s="12">
        <f>K136*(17-K137)</f>
        <v>174.2</v>
      </c>
      <c r="L139" s="12">
        <f>L136*(17-L137)</f>
        <v>333</v>
      </c>
      <c r="M139" s="12">
        <f>M136*(17-M137)</f>
        <v>452.59999999999997</v>
      </c>
      <c r="N139" s="155">
        <f>SUM(J139:M139)</f>
        <v>1045.3</v>
      </c>
      <c r="O139" s="156">
        <f>O136*(17-O137)</f>
        <v>2762.7</v>
      </c>
      <c r="P139" s="162">
        <f>P136*(17-P137)</f>
        <v>2737.7000000000003</v>
      </c>
    </row>
    <row r="140" spans="2:16" ht="19.5">
      <c r="B140" s="149" t="s">
        <v>214</v>
      </c>
      <c r="C140" s="17">
        <f t="shared" ref="C140:H140" si="54">C136*(18-C137)</f>
        <v>496</v>
      </c>
      <c r="D140" s="16">
        <f t="shared" si="54"/>
        <v>504</v>
      </c>
      <c r="E140" s="16">
        <f t="shared" si="54"/>
        <v>520.80000000000007</v>
      </c>
      <c r="F140" s="16">
        <f t="shared" si="54"/>
        <v>195</v>
      </c>
      <c r="G140" s="16">
        <f t="shared" si="54"/>
        <v>97.6</v>
      </c>
      <c r="H140" s="16">
        <f t="shared" si="54"/>
        <v>30</v>
      </c>
      <c r="I140" s="155">
        <f>SUM(C140:G140)</f>
        <v>1813.4</v>
      </c>
      <c r="J140" s="16">
        <f>J136*(18-J137)</f>
        <v>100.49999999999999</v>
      </c>
      <c r="K140" s="16">
        <f>K136*(18-K137)</f>
        <v>200.2</v>
      </c>
      <c r="L140" s="16">
        <f>L136*(18-L137)</f>
        <v>363</v>
      </c>
      <c r="M140" s="16">
        <f>M136*(18-M137)</f>
        <v>483.59999999999997</v>
      </c>
      <c r="N140" s="155">
        <f>SUM(J140:M140)</f>
        <v>1147.3</v>
      </c>
      <c r="O140" s="157">
        <f>O136*(18-O137)</f>
        <v>2990.7</v>
      </c>
      <c r="P140" s="163">
        <f>P136*(18-P137)</f>
        <v>2960.7000000000003</v>
      </c>
    </row>
    <row r="141" spans="2:16" ht="20.25" thickBot="1">
      <c r="B141" s="347" t="s">
        <v>215</v>
      </c>
      <c r="C141" s="21">
        <f t="shared" ref="C141:H141" si="55">C136*(19-C137)</f>
        <v>527</v>
      </c>
      <c r="D141" s="20">
        <f t="shared" si="55"/>
        <v>532</v>
      </c>
      <c r="E141" s="20">
        <f t="shared" si="55"/>
        <v>551.80000000000007</v>
      </c>
      <c r="F141" s="20">
        <f t="shared" si="55"/>
        <v>210</v>
      </c>
      <c r="G141" s="20">
        <f t="shared" si="55"/>
        <v>113.6</v>
      </c>
      <c r="H141" s="20">
        <f t="shared" si="55"/>
        <v>35</v>
      </c>
      <c r="I141" s="164">
        <f>SUM(C141:G141)</f>
        <v>1934.4</v>
      </c>
      <c r="J141" s="20">
        <f>J136*(19-J137)</f>
        <v>115.49999999999999</v>
      </c>
      <c r="K141" s="20">
        <f>K136*(19-K137)</f>
        <v>226.2</v>
      </c>
      <c r="L141" s="20">
        <f>L136*(19-L137)</f>
        <v>393</v>
      </c>
      <c r="M141" s="20">
        <f>M136*(19-M137)</f>
        <v>514.6</v>
      </c>
      <c r="N141" s="164">
        <f>SUM(J141:M141)</f>
        <v>1249.3000000000002</v>
      </c>
      <c r="O141" s="165">
        <f>O136*(19-O137)</f>
        <v>3218.7</v>
      </c>
      <c r="P141" s="166">
        <f>P136*(19-P137)</f>
        <v>3183.7000000000003</v>
      </c>
    </row>
    <row r="142" spans="2:16" ht="15.75" thickBot="1">
      <c r="B142" s="1"/>
      <c r="C142" s="1"/>
      <c r="D142" s="2"/>
      <c r="E142" s="2"/>
      <c r="F142" s="2"/>
      <c r="G142" s="1"/>
      <c r="H142" s="3"/>
      <c r="I142" s="2"/>
      <c r="J142" s="3"/>
      <c r="K142" s="2"/>
      <c r="L142" s="2"/>
      <c r="M142" s="1"/>
      <c r="N142" s="2"/>
      <c r="O142" s="1"/>
      <c r="P142" s="4"/>
    </row>
    <row r="143" spans="2:16" ht="24" thickBot="1">
      <c r="B143" s="473" t="s">
        <v>408</v>
      </c>
      <c r="C143" s="474"/>
      <c r="D143" s="474"/>
      <c r="E143" s="474"/>
      <c r="F143" s="474"/>
      <c r="G143" s="474"/>
      <c r="H143" s="474"/>
      <c r="I143" s="474"/>
      <c r="J143" s="474"/>
      <c r="K143" s="474"/>
      <c r="L143" s="470" t="s">
        <v>231</v>
      </c>
      <c r="M143" s="471"/>
      <c r="N143" s="471"/>
      <c r="O143" s="471"/>
      <c r="P143" s="472"/>
    </row>
    <row r="144" spans="2:16" ht="15.75">
      <c r="B144" s="465" t="s">
        <v>195</v>
      </c>
      <c r="C144" s="461" t="s">
        <v>196</v>
      </c>
      <c r="D144" s="461" t="s">
        <v>197</v>
      </c>
      <c r="E144" s="461" t="s">
        <v>198</v>
      </c>
      <c r="F144" s="461" t="s">
        <v>199</v>
      </c>
      <c r="G144" s="461" t="s">
        <v>200</v>
      </c>
      <c r="H144" s="461" t="s">
        <v>201</v>
      </c>
      <c r="I144" s="467" t="s">
        <v>202</v>
      </c>
      <c r="J144" s="461" t="s">
        <v>203</v>
      </c>
      <c r="K144" s="461" t="s">
        <v>204</v>
      </c>
      <c r="L144" s="461" t="s">
        <v>205</v>
      </c>
      <c r="M144" s="461" t="s">
        <v>206</v>
      </c>
      <c r="N144" s="467" t="s">
        <v>207</v>
      </c>
      <c r="O144" s="456" t="s">
        <v>208</v>
      </c>
      <c r="P144" s="457"/>
    </row>
    <row r="145" spans="2:16" ht="16.5" thickBot="1">
      <c r="B145" s="466"/>
      <c r="C145" s="462"/>
      <c r="D145" s="462"/>
      <c r="E145" s="462"/>
      <c r="F145" s="462"/>
      <c r="G145" s="462"/>
      <c r="H145" s="462"/>
      <c r="I145" s="462"/>
      <c r="J145" s="462"/>
      <c r="K145" s="462"/>
      <c r="L145" s="462"/>
      <c r="M145" s="462"/>
      <c r="N145" s="462"/>
      <c r="O145" s="145" t="s">
        <v>209</v>
      </c>
      <c r="P145" s="30" t="s">
        <v>210</v>
      </c>
    </row>
    <row r="146" spans="2:16">
      <c r="B146" s="148" t="s">
        <v>211</v>
      </c>
      <c r="C146" s="146">
        <v>31</v>
      </c>
      <c r="D146" s="8">
        <v>28</v>
      </c>
      <c r="E146" s="8">
        <v>31</v>
      </c>
      <c r="F146" s="8">
        <v>20</v>
      </c>
      <c r="G146" s="8">
        <v>10</v>
      </c>
      <c r="H146" s="8">
        <v>0</v>
      </c>
      <c r="I146" s="168">
        <f>SUM(C146:G146)</f>
        <v>120</v>
      </c>
      <c r="J146" s="8">
        <v>8</v>
      </c>
      <c r="K146" s="8">
        <v>17</v>
      </c>
      <c r="L146" s="8">
        <v>26</v>
      </c>
      <c r="M146" s="8">
        <v>31</v>
      </c>
      <c r="N146" s="168">
        <f>SUM(J146:M146)</f>
        <v>82</v>
      </c>
      <c r="O146" s="167">
        <f>SUM(C146:H146,J146:M146)</f>
        <v>202</v>
      </c>
      <c r="P146" s="169">
        <f>I146+N146</f>
        <v>202</v>
      </c>
    </row>
    <row r="147" spans="2:16" ht="19.5">
      <c r="B147" s="149" t="s">
        <v>485</v>
      </c>
      <c r="C147" s="147">
        <v>1.7</v>
      </c>
      <c r="D147" s="10">
        <v>4.2</v>
      </c>
      <c r="E147" s="10">
        <v>7.7</v>
      </c>
      <c r="F147" s="10">
        <v>9.4</v>
      </c>
      <c r="G147" s="10">
        <v>10.5</v>
      </c>
      <c r="H147" s="10">
        <v>0</v>
      </c>
      <c r="I147" s="153">
        <f>(C146*C147+D146*D147+E146*E147+F146*F147+G146*G147)/I146</f>
        <v>5.85</v>
      </c>
      <c r="J147" s="10">
        <v>15.603333333333333</v>
      </c>
      <c r="K147" s="95">
        <v>10.95483870967742</v>
      </c>
      <c r="L147" s="95">
        <v>7.793333333333333</v>
      </c>
      <c r="M147" s="95">
        <v>2.2193548387096773</v>
      </c>
      <c r="N147" s="153">
        <f>(J146*J147+K146*K147+L146*L147+M146*M147)/N146</f>
        <v>7.1034828219249935</v>
      </c>
      <c r="O147" s="154">
        <f>(C147*C146+D147*D146+E147*E146+F147*F146+G147*G146+H147*H146+J147*J146+K147*K146+L147*L146+M147*M146)/O146</f>
        <v>6.3588395613754924</v>
      </c>
      <c r="P147" s="161">
        <f>(I147*I146+N147*N146)/P146</f>
        <v>6.3588395613754924</v>
      </c>
    </row>
    <row r="148" spans="2:16" ht="19.5">
      <c r="B148" s="149" t="s">
        <v>212</v>
      </c>
      <c r="C148" s="13">
        <f t="shared" ref="C148:H148" si="56">C146*(13-C147)</f>
        <v>350.3</v>
      </c>
      <c r="D148" s="12">
        <f t="shared" si="56"/>
        <v>246.40000000000003</v>
      </c>
      <c r="E148" s="12">
        <f t="shared" si="56"/>
        <v>164.29999999999998</v>
      </c>
      <c r="F148" s="12">
        <f t="shared" si="56"/>
        <v>72</v>
      </c>
      <c r="G148" s="12">
        <f t="shared" si="56"/>
        <v>25</v>
      </c>
      <c r="H148" s="12">
        <f t="shared" si="56"/>
        <v>0</v>
      </c>
      <c r="I148" s="155">
        <f>SUM(C148:G148)</f>
        <v>858</v>
      </c>
      <c r="J148" s="12">
        <f>J146*(13-J147)</f>
        <v>-20.826666666666668</v>
      </c>
      <c r="K148" s="12">
        <f>K146*(13-K147)</f>
        <v>34.767741935483869</v>
      </c>
      <c r="L148" s="12">
        <f>L146*(13-L147)</f>
        <v>135.37333333333333</v>
      </c>
      <c r="M148" s="12">
        <f>M146*(13-M147)</f>
        <v>334.20000000000005</v>
      </c>
      <c r="N148" s="155">
        <f>SUM(J148:M148)</f>
        <v>483.51440860215058</v>
      </c>
      <c r="O148" s="156">
        <f>O146*(13-O147)</f>
        <v>1341.5144086021505</v>
      </c>
      <c r="P148" s="162">
        <f>P146*(13-P147)</f>
        <v>1341.5144086021505</v>
      </c>
    </row>
    <row r="149" spans="2:16" ht="19.5">
      <c r="B149" s="149" t="s">
        <v>213</v>
      </c>
      <c r="C149" s="13">
        <f t="shared" ref="C149:H149" si="57">C146*(17-C147)</f>
        <v>474.3</v>
      </c>
      <c r="D149" s="12">
        <f t="shared" si="57"/>
        <v>358.40000000000003</v>
      </c>
      <c r="E149" s="12">
        <f t="shared" si="57"/>
        <v>288.3</v>
      </c>
      <c r="F149" s="12">
        <f t="shared" si="57"/>
        <v>152</v>
      </c>
      <c r="G149" s="12">
        <f t="shared" si="57"/>
        <v>65</v>
      </c>
      <c r="H149" s="12">
        <f t="shared" si="57"/>
        <v>0</v>
      </c>
      <c r="I149" s="155">
        <f>SUM(C149:G149)</f>
        <v>1338</v>
      </c>
      <c r="J149" s="12">
        <f>J146*(17-J147)</f>
        <v>11.173333333333332</v>
      </c>
      <c r="K149" s="12">
        <f>K146*(17-K147)</f>
        <v>102.76774193548387</v>
      </c>
      <c r="L149" s="12">
        <f>L146*(17-L147)</f>
        <v>239.37333333333333</v>
      </c>
      <c r="M149" s="12">
        <f>M146*(17-M147)</f>
        <v>458.20000000000005</v>
      </c>
      <c r="N149" s="155">
        <f>SUM(J149:M149)</f>
        <v>811.51440860215052</v>
      </c>
      <c r="O149" s="156">
        <f>O146*(17-O147)</f>
        <v>2149.5144086021505</v>
      </c>
      <c r="P149" s="162">
        <f>P146*(17-P147)</f>
        <v>2149.5144086021505</v>
      </c>
    </row>
    <row r="150" spans="2:16" ht="19.5">
      <c r="B150" s="149" t="s">
        <v>214</v>
      </c>
      <c r="C150" s="17">
        <f t="shared" ref="C150:H150" si="58">C146*(18-C147)</f>
        <v>505.3</v>
      </c>
      <c r="D150" s="16">
        <f t="shared" si="58"/>
        <v>386.40000000000003</v>
      </c>
      <c r="E150" s="16">
        <f t="shared" si="58"/>
        <v>319.3</v>
      </c>
      <c r="F150" s="16">
        <f t="shared" si="58"/>
        <v>172</v>
      </c>
      <c r="G150" s="16">
        <f t="shared" si="58"/>
        <v>75</v>
      </c>
      <c r="H150" s="16">
        <f t="shared" si="58"/>
        <v>0</v>
      </c>
      <c r="I150" s="155">
        <f>SUM(C150:G150)</f>
        <v>1458</v>
      </c>
      <c r="J150" s="16">
        <f>J146*(18-J147)</f>
        <v>19.173333333333332</v>
      </c>
      <c r="K150" s="16">
        <f>K146*(18-K147)</f>
        <v>119.76774193548387</v>
      </c>
      <c r="L150" s="16">
        <f>L146*(18-L147)</f>
        <v>265.37333333333333</v>
      </c>
      <c r="M150" s="16">
        <f>M146*(18-M147)</f>
        <v>489.20000000000005</v>
      </c>
      <c r="N150" s="155">
        <f>SUM(J150:M150)</f>
        <v>893.51440860215052</v>
      </c>
      <c r="O150" s="157">
        <f>O146*(18-O147)</f>
        <v>2351.5144086021505</v>
      </c>
      <c r="P150" s="163">
        <f>P146*(18-P147)</f>
        <v>2351.5144086021505</v>
      </c>
    </row>
    <row r="151" spans="2:16" ht="20.25" thickBot="1">
      <c r="B151" s="347" t="s">
        <v>215</v>
      </c>
      <c r="C151" s="21">
        <f t="shared" ref="C151:H151" si="59">C146*(19-C147)</f>
        <v>536.30000000000007</v>
      </c>
      <c r="D151" s="20">
        <f t="shared" si="59"/>
        <v>414.40000000000003</v>
      </c>
      <c r="E151" s="20">
        <f t="shared" si="59"/>
        <v>350.3</v>
      </c>
      <c r="F151" s="20">
        <f t="shared" si="59"/>
        <v>192</v>
      </c>
      <c r="G151" s="20">
        <f t="shared" si="59"/>
        <v>85</v>
      </c>
      <c r="H151" s="20">
        <f t="shared" si="59"/>
        <v>0</v>
      </c>
      <c r="I151" s="164">
        <f>SUM(C151:G151)</f>
        <v>1578</v>
      </c>
      <c r="J151" s="20">
        <f>J146*(19-J147)</f>
        <v>27.173333333333332</v>
      </c>
      <c r="K151" s="20">
        <f>K146*(19-K147)</f>
        <v>136.76774193548385</v>
      </c>
      <c r="L151" s="20">
        <f>L146*(19-L147)</f>
        <v>291.37333333333333</v>
      </c>
      <c r="M151" s="20">
        <f>M146*(19-M147)</f>
        <v>520.20000000000005</v>
      </c>
      <c r="N151" s="164">
        <f>SUM(J151:M151)</f>
        <v>975.51440860215052</v>
      </c>
      <c r="O151" s="165">
        <f>O146*(19-O147)</f>
        <v>2553.5144086021505</v>
      </c>
      <c r="P151" s="166">
        <f>P146*(19-P147)</f>
        <v>2553.5144086021505</v>
      </c>
    </row>
    <row r="152" spans="2:16" ht="15.75" thickBot="1">
      <c r="B152" s="24"/>
      <c r="C152" s="25"/>
      <c r="D152" s="25"/>
      <c r="E152" s="25"/>
      <c r="F152" s="25"/>
      <c r="G152" s="25"/>
      <c r="H152" s="25"/>
      <c r="I152" s="26"/>
      <c r="J152" s="25"/>
      <c r="K152" s="25"/>
      <c r="L152" s="25"/>
      <c r="M152" s="25"/>
      <c r="N152" s="26"/>
      <c r="O152" s="27"/>
      <c r="P152" s="27"/>
    </row>
    <row r="153" spans="2:16" ht="24" thickBot="1">
      <c r="B153" s="473" t="s">
        <v>408</v>
      </c>
      <c r="C153" s="474"/>
      <c r="D153" s="474"/>
      <c r="E153" s="474"/>
      <c r="F153" s="474"/>
      <c r="G153" s="474"/>
      <c r="H153" s="474"/>
      <c r="I153" s="474"/>
      <c r="J153" s="474"/>
      <c r="K153" s="474"/>
      <c r="L153" s="470" t="s">
        <v>145</v>
      </c>
      <c r="M153" s="471"/>
      <c r="N153" s="471"/>
      <c r="O153" s="471"/>
      <c r="P153" s="472"/>
    </row>
    <row r="154" spans="2:16" ht="15.75">
      <c r="B154" s="465" t="s">
        <v>195</v>
      </c>
      <c r="C154" s="461" t="s">
        <v>196</v>
      </c>
      <c r="D154" s="461" t="s">
        <v>197</v>
      </c>
      <c r="E154" s="461" t="s">
        <v>198</v>
      </c>
      <c r="F154" s="461" t="s">
        <v>199</v>
      </c>
      <c r="G154" s="461" t="s">
        <v>200</v>
      </c>
      <c r="H154" s="461" t="s">
        <v>201</v>
      </c>
      <c r="I154" s="467" t="s">
        <v>202</v>
      </c>
      <c r="J154" s="461" t="s">
        <v>203</v>
      </c>
      <c r="K154" s="461" t="s">
        <v>204</v>
      </c>
      <c r="L154" s="461" t="s">
        <v>205</v>
      </c>
      <c r="M154" s="461" t="s">
        <v>206</v>
      </c>
      <c r="N154" s="467" t="s">
        <v>207</v>
      </c>
      <c r="O154" s="456" t="s">
        <v>208</v>
      </c>
      <c r="P154" s="457"/>
    </row>
    <row r="155" spans="2:16" ht="16.5" thickBot="1">
      <c r="B155" s="466"/>
      <c r="C155" s="462"/>
      <c r="D155" s="462"/>
      <c r="E155" s="462"/>
      <c r="F155" s="462"/>
      <c r="G155" s="462"/>
      <c r="H155" s="462"/>
      <c r="I155" s="462"/>
      <c r="J155" s="462"/>
      <c r="K155" s="462"/>
      <c r="L155" s="462"/>
      <c r="M155" s="462"/>
      <c r="N155" s="462"/>
      <c r="O155" s="145" t="s">
        <v>209</v>
      </c>
      <c r="P155" s="30" t="s">
        <v>210</v>
      </c>
    </row>
    <row r="156" spans="2:16">
      <c r="B156" s="148" t="s">
        <v>211</v>
      </c>
      <c r="C156" s="146">
        <v>31</v>
      </c>
      <c r="D156" s="8">
        <v>31</v>
      </c>
      <c r="E156" s="8">
        <v>30</v>
      </c>
      <c r="F156" s="8">
        <v>25</v>
      </c>
      <c r="G156" s="8">
        <v>12</v>
      </c>
      <c r="H156" s="8">
        <v>3</v>
      </c>
      <c r="I156" s="168">
        <f>SUM(C156:G156)</f>
        <v>129</v>
      </c>
      <c r="J156" s="8"/>
      <c r="K156" s="8"/>
      <c r="L156" s="8"/>
      <c r="M156" s="8"/>
      <c r="N156" s="168">
        <f>SUM(J156:M156)</f>
        <v>0</v>
      </c>
      <c r="O156" s="167">
        <f>SUM(C156:H156,J156:M156)</f>
        <v>132</v>
      </c>
      <c r="P156" s="169">
        <f>I156+N156</f>
        <v>129</v>
      </c>
    </row>
    <row r="157" spans="2:16" ht="19.5">
      <c r="B157" s="149" t="s">
        <v>485</v>
      </c>
      <c r="C157" s="147">
        <v>1.4290322580645163</v>
      </c>
      <c r="D157" s="10">
        <v>1.25</v>
      </c>
      <c r="E157" s="10">
        <v>5.354838709677419</v>
      </c>
      <c r="F157" s="10">
        <v>9.3533333333333317</v>
      </c>
      <c r="G157" s="10">
        <v>13.909677419354839</v>
      </c>
      <c r="H157" s="10">
        <v>18.016666666666666</v>
      </c>
      <c r="I157" s="153">
        <f>(C156*C157+D156*D157+E156*E157+F156*F157+G156*G157)/I156</f>
        <v>4.9956947570225898</v>
      </c>
      <c r="J157" s="10"/>
      <c r="K157" s="95"/>
      <c r="L157" s="95"/>
      <c r="M157" s="95"/>
      <c r="N157" s="153"/>
      <c r="O157" s="154">
        <f>(C157*C156+D157*D156+E157*E156+F157*F156+G157*G156+H157*H156+J157*J156+K157*K156+L157*L156+M157*M156)/O156</f>
        <v>5.2916259367872271</v>
      </c>
      <c r="P157" s="161">
        <f>(I157*I156+N157*N156)/P156</f>
        <v>4.9956947570225898</v>
      </c>
    </row>
    <row r="158" spans="2:16" ht="19.5">
      <c r="B158" s="149" t="s">
        <v>212</v>
      </c>
      <c r="C158" s="13">
        <f t="shared" ref="C158:H158" si="60">C156*(13-C157)</f>
        <v>358.7</v>
      </c>
      <c r="D158" s="12">
        <f t="shared" si="60"/>
        <v>364.25</v>
      </c>
      <c r="E158" s="12">
        <f t="shared" si="60"/>
        <v>229.35483870967744</v>
      </c>
      <c r="F158" s="12">
        <f t="shared" si="60"/>
        <v>91.166666666666714</v>
      </c>
      <c r="G158" s="12">
        <f t="shared" si="60"/>
        <v>-10.91612903225807</v>
      </c>
      <c r="H158" s="12">
        <f t="shared" si="60"/>
        <v>-15.049999999999997</v>
      </c>
      <c r="I158" s="155">
        <f>SUM(C158:G158)</f>
        <v>1032.555376344086</v>
      </c>
      <c r="J158" s="12">
        <f>J156*(13-J157)</f>
        <v>0</v>
      </c>
      <c r="K158" s="12">
        <f>K156*(13-K157)</f>
        <v>0</v>
      </c>
      <c r="L158" s="12">
        <f>L156*(13-L157)</f>
        <v>0</v>
      </c>
      <c r="M158" s="12">
        <f>M156*(13-M157)</f>
        <v>0</v>
      </c>
      <c r="N158" s="155">
        <f>SUM(J158:M158)</f>
        <v>0</v>
      </c>
      <c r="O158" s="156">
        <f>O156*(13-O157)</f>
        <v>1017.505376344086</v>
      </c>
      <c r="P158" s="162">
        <f>P156*(13-P157)</f>
        <v>1032.5553763440857</v>
      </c>
    </row>
    <row r="159" spans="2:16" ht="19.5">
      <c r="B159" s="149" t="s">
        <v>213</v>
      </c>
      <c r="C159" s="13">
        <f t="shared" ref="C159:H159" si="61">C156*(17-C157)</f>
        <v>482.7</v>
      </c>
      <c r="D159" s="12">
        <f t="shared" si="61"/>
        <v>488.25</v>
      </c>
      <c r="E159" s="12">
        <f t="shared" si="61"/>
        <v>349.35483870967738</v>
      </c>
      <c r="F159" s="12">
        <f t="shared" si="61"/>
        <v>191.16666666666671</v>
      </c>
      <c r="G159" s="12">
        <f t="shared" si="61"/>
        <v>37.08387096774193</v>
      </c>
      <c r="H159" s="12">
        <f t="shared" si="61"/>
        <v>-3.0499999999999972</v>
      </c>
      <c r="I159" s="155">
        <f>SUM(C159:G159)</f>
        <v>1548.555376344086</v>
      </c>
      <c r="J159" s="12">
        <f>J156*(17-J157)</f>
        <v>0</v>
      </c>
      <c r="K159" s="12">
        <f>K156*(17-K157)</f>
        <v>0</v>
      </c>
      <c r="L159" s="12">
        <f>L156*(17-L157)</f>
        <v>0</v>
      </c>
      <c r="M159" s="12">
        <f>M156*(17-M157)</f>
        <v>0</v>
      </c>
      <c r="N159" s="155">
        <f>SUM(J159:M159)</f>
        <v>0</v>
      </c>
      <c r="O159" s="156">
        <f>O156*(17-O157)</f>
        <v>1545.505376344086</v>
      </c>
      <c r="P159" s="162">
        <f>P156*(17-P157)</f>
        <v>1548.5553763440857</v>
      </c>
    </row>
    <row r="160" spans="2:16" ht="19.5">
      <c r="B160" s="149" t="s">
        <v>214</v>
      </c>
      <c r="C160" s="17">
        <f t="shared" ref="C160:H160" si="62">C156*(18-C157)</f>
        <v>513.69999999999993</v>
      </c>
      <c r="D160" s="16">
        <f t="shared" si="62"/>
        <v>519.25</v>
      </c>
      <c r="E160" s="16">
        <f t="shared" si="62"/>
        <v>379.35483870967738</v>
      </c>
      <c r="F160" s="16">
        <f t="shared" si="62"/>
        <v>216.16666666666671</v>
      </c>
      <c r="G160" s="16">
        <f t="shared" si="62"/>
        <v>49.08387096774193</v>
      </c>
      <c r="H160" s="16">
        <f t="shared" si="62"/>
        <v>-4.9999999999997158E-2</v>
      </c>
      <c r="I160" s="155">
        <f>SUM(C160:G160)</f>
        <v>1677.5553763440857</v>
      </c>
      <c r="J160" s="16">
        <f>J156*(18-J157)</f>
        <v>0</v>
      </c>
      <c r="K160" s="16">
        <f>K156*(18-K157)</f>
        <v>0</v>
      </c>
      <c r="L160" s="16">
        <f>L156*(18-L157)</f>
        <v>0</v>
      </c>
      <c r="M160" s="16">
        <f>M156*(18-M157)</f>
        <v>0</v>
      </c>
      <c r="N160" s="155">
        <f>SUM(J160:M160)</f>
        <v>0</v>
      </c>
      <c r="O160" s="157">
        <f>O156*(18-O157)</f>
        <v>1677.505376344086</v>
      </c>
      <c r="P160" s="163">
        <f>P156*(18-P157)</f>
        <v>1677.5553763440857</v>
      </c>
    </row>
    <row r="161" spans="2:16" ht="20.25" thickBot="1">
      <c r="B161" s="347" t="s">
        <v>215</v>
      </c>
      <c r="C161" s="21">
        <f t="shared" ref="C161:H161" si="63">C156*(19-C157)</f>
        <v>544.69999999999993</v>
      </c>
      <c r="D161" s="20">
        <f t="shared" si="63"/>
        <v>550.25</v>
      </c>
      <c r="E161" s="20">
        <f t="shared" si="63"/>
        <v>409.35483870967738</v>
      </c>
      <c r="F161" s="20">
        <f t="shared" si="63"/>
        <v>241.16666666666671</v>
      </c>
      <c r="G161" s="20">
        <f t="shared" si="63"/>
        <v>61.08387096774193</v>
      </c>
      <c r="H161" s="20">
        <f t="shared" si="63"/>
        <v>2.9500000000000028</v>
      </c>
      <c r="I161" s="164">
        <f>SUM(C161:G161)</f>
        <v>1806.5553763440857</v>
      </c>
      <c r="J161" s="20">
        <f>J156*(19-J157)</f>
        <v>0</v>
      </c>
      <c r="K161" s="20">
        <f>K156*(19-K157)</f>
        <v>0</v>
      </c>
      <c r="L161" s="20">
        <f>L156*(19-L157)</f>
        <v>0</v>
      </c>
      <c r="M161" s="20">
        <f>M156*(19-M157)</f>
        <v>0</v>
      </c>
      <c r="N161" s="164">
        <f>SUM(J161:M161)</f>
        <v>0</v>
      </c>
      <c r="O161" s="165">
        <f>O156*(19-O157)</f>
        <v>1809.505376344086</v>
      </c>
      <c r="P161" s="166">
        <f>P156*(19-P157)</f>
        <v>1806.5553763440857</v>
      </c>
    </row>
    <row r="162" spans="2:16" ht="15.75" thickBot="1"/>
    <row r="163" spans="2:16" ht="24" thickBot="1">
      <c r="B163" s="463" t="s">
        <v>409</v>
      </c>
      <c r="C163" s="482"/>
      <c r="D163" s="482"/>
      <c r="E163" s="482"/>
      <c r="F163" s="482"/>
      <c r="G163" s="482"/>
      <c r="H163" s="482"/>
      <c r="I163" s="482"/>
      <c r="J163" s="482"/>
      <c r="K163" s="482"/>
      <c r="L163" s="483" t="s">
        <v>253</v>
      </c>
      <c r="M163" s="485"/>
      <c r="N163" s="485"/>
      <c r="O163" s="485" t="s">
        <v>253</v>
      </c>
      <c r="P163" s="486"/>
    </row>
    <row r="164" spans="2:16" ht="15.75">
      <c r="B164" s="465" t="s">
        <v>195</v>
      </c>
      <c r="C164" s="461" t="s">
        <v>196</v>
      </c>
      <c r="D164" s="461" t="s">
        <v>197</v>
      </c>
      <c r="E164" s="461" t="s">
        <v>198</v>
      </c>
      <c r="F164" s="461" t="s">
        <v>199</v>
      </c>
      <c r="G164" s="461" t="s">
        <v>200</v>
      </c>
      <c r="H164" s="461" t="s">
        <v>201</v>
      </c>
      <c r="I164" s="467" t="s">
        <v>202</v>
      </c>
      <c r="J164" s="461" t="s">
        <v>203</v>
      </c>
      <c r="K164" s="461" t="s">
        <v>204</v>
      </c>
      <c r="L164" s="461" t="s">
        <v>205</v>
      </c>
      <c r="M164" s="461" t="s">
        <v>206</v>
      </c>
      <c r="N164" s="467" t="s">
        <v>207</v>
      </c>
      <c r="O164" s="456" t="s">
        <v>208</v>
      </c>
      <c r="P164" s="457"/>
    </row>
    <row r="165" spans="2:16" ht="16.5" thickBot="1">
      <c r="B165" s="466"/>
      <c r="C165" s="462"/>
      <c r="D165" s="462"/>
      <c r="E165" s="462"/>
      <c r="F165" s="462"/>
      <c r="G165" s="462"/>
      <c r="H165" s="462"/>
      <c r="I165" s="462"/>
      <c r="J165" s="462"/>
      <c r="K165" s="462"/>
      <c r="L165" s="462"/>
      <c r="M165" s="462"/>
      <c r="N165" s="462"/>
      <c r="O165" s="145" t="s">
        <v>234</v>
      </c>
      <c r="P165" s="30" t="s">
        <v>235</v>
      </c>
    </row>
    <row r="166" spans="2:16">
      <c r="B166" s="148" t="s">
        <v>211</v>
      </c>
      <c r="C166" s="146">
        <v>31</v>
      </c>
      <c r="D166" s="8">
        <v>28</v>
      </c>
      <c r="E166" s="8">
        <v>31</v>
      </c>
      <c r="F166" s="8">
        <v>30</v>
      </c>
      <c r="G166" s="8">
        <v>7</v>
      </c>
      <c r="H166" s="8">
        <v>0</v>
      </c>
      <c r="I166" s="168">
        <f>SUM(C166:H166)</f>
        <v>127</v>
      </c>
      <c r="J166" s="8">
        <v>7</v>
      </c>
      <c r="K166" s="8">
        <v>31</v>
      </c>
      <c r="L166" s="8">
        <v>30</v>
      </c>
      <c r="M166" s="8">
        <v>31</v>
      </c>
      <c r="N166" s="168">
        <f>SUM(J166:M166)</f>
        <v>99</v>
      </c>
      <c r="O166" s="167">
        <f>SUM(C166:H166,J166:M166)</f>
        <v>226</v>
      </c>
      <c r="P166" s="169">
        <f>I166+N166</f>
        <v>226</v>
      </c>
    </row>
    <row r="167" spans="2:16" ht="19.5">
      <c r="B167" s="149" t="s">
        <v>485</v>
      </c>
      <c r="C167" s="147">
        <v>-2.2000000000000002</v>
      </c>
      <c r="D167" s="10">
        <v>-0.7</v>
      </c>
      <c r="E167" s="10">
        <v>3.8</v>
      </c>
      <c r="F167" s="10">
        <v>8.8000000000000007</v>
      </c>
      <c r="G167" s="10">
        <v>14.1</v>
      </c>
      <c r="H167" s="10">
        <v>0</v>
      </c>
      <c r="I167" s="153">
        <f>(C166*C167+D166*D167+E166*E167+F166*F167+G166*G167)/I166</f>
        <v>3.0921259842519686</v>
      </c>
      <c r="J167" s="10">
        <v>14.3</v>
      </c>
      <c r="K167" s="95">
        <v>9.1</v>
      </c>
      <c r="L167" s="95">
        <v>4</v>
      </c>
      <c r="M167" s="95">
        <v>-0.1</v>
      </c>
      <c r="N167" s="153">
        <f>(J166*J167+K166*K167+L166*L167+M166*M167)/N166</f>
        <v>5.0414141414141413</v>
      </c>
      <c r="O167" s="154">
        <f>(C167*C166+D167*D166+E167*E166+F167*F166+G167*G166+H167*H166+J167*J166+K167*K166+L167*L166+M167*M166)/O166</f>
        <v>3.946017699115044</v>
      </c>
      <c r="P167" s="161">
        <f>(I167*I166+N167*N166)/P166</f>
        <v>3.946017699115044</v>
      </c>
    </row>
    <row r="168" spans="2:16" ht="19.5">
      <c r="B168" s="149" t="s">
        <v>212</v>
      </c>
      <c r="C168" s="13">
        <f t="shared" ref="C168:H168" si="64">C166*(13-C167)</f>
        <v>471.2</v>
      </c>
      <c r="D168" s="12">
        <f t="shared" si="64"/>
        <v>383.59999999999997</v>
      </c>
      <c r="E168" s="12">
        <f t="shared" si="64"/>
        <v>285.2</v>
      </c>
      <c r="F168" s="12">
        <f t="shared" si="64"/>
        <v>125.99999999999997</v>
      </c>
      <c r="G168" s="12">
        <f t="shared" si="64"/>
        <v>-7.6999999999999975</v>
      </c>
      <c r="H168" s="12">
        <f t="shared" si="64"/>
        <v>0</v>
      </c>
      <c r="I168" s="155">
        <f>SUM(C168:G168)</f>
        <v>1258.3</v>
      </c>
      <c r="J168" s="12">
        <f>J166*(13-J167)</f>
        <v>-9.100000000000005</v>
      </c>
      <c r="K168" s="12">
        <f>K166*(13-K167)</f>
        <v>120.9</v>
      </c>
      <c r="L168" s="12">
        <f>L166*(13-L167)</f>
        <v>270</v>
      </c>
      <c r="M168" s="12">
        <f>M166*(13-M167)</f>
        <v>406.09999999999997</v>
      </c>
      <c r="N168" s="155">
        <f>SUM(J168:M168)</f>
        <v>787.9</v>
      </c>
      <c r="O168" s="156">
        <f>O166*(13-O167)</f>
        <v>2046.2</v>
      </c>
      <c r="P168" s="162">
        <f>P166*(13-P167)</f>
        <v>2046.2</v>
      </c>
    </row>
    <row r="169" spans="2:16" ht="19.5">
      <c r="B169" s="149" t="s">
        <v>213</v>
      </c>
      <c r="C169" s="13">
        <f t="shared" ref="C169:H169" si="65">C166*(17-C167)</f>
        <v>595.19999999999993</v>
      </c>
      <c r="D169" s="12">
        <f t="shared" si="65"/>
        <v>495.59999999999997</v>
      </c>
      <c r="E169" s="12">
        <f t="shared" si="65"/>
        <v>409.2</v>
      </c>
      <c r="F169" s="12">
        <f t="shared" si="65"/>
        <v>245.99999999999997</v>
      </c>
      <c r="G169" s="12">
        <f t="shared" si="65"/>
        <v>20.300000000000004</v>
      </c>
      <c r="H169" s="12">
        <f t="shared" si="65"/>
        <v>0</v>
      </c>
      <c r="I169" s="155">
        <f>SUM(C169:G169)</f>
        <v>1766.3</v>
      </c>
      <c r="J169" s="12">
        <f>J166*(17-J167)</f>
        <v>18.899999999999995</v>
      </c>
      <c r="K169" s="12">
        <f>K166*(17-K167)</f>
        <v>244.9</v>
      </c>
      <c r="L169" s="12">
        <f>L166*(17-L167)</f>
        <v>390</v>
      </c>
      <c r="M169" s="12">
        <f>M166*(17-M167)</f>
        <v>530.1</v>
      </c>
      <c r="N169" s="155">
        <f>SUM(J169:M169)</f>
        <v>1183.9000000000001</v>
      </c>
      <c r="O169" s="156">
        <f>O166*(17-O167)</f>
        <v>2950.2</v>
      </c>
      <c r="P169" s="162">
        <f>P166*(17-P167)</f>
        <v>2950.2</v>
      </c>
    </row>
    <row r="170" spans="2:16" ht="19.5">
      <c r="B170" s="149" t="s">
        <v>249</v>
      </c>
      <c r="C170" s="17">
        <f t="shared" ref="C170:H170" si="66">C166*(18-C167)</f>
        <v>626.19999999999993</v>
      </c>
      <c r="D170" s="16">
        <f t="shared" si="66"/>
        <v>523.6</v>
      </c>
      <c r="E170" s="16">
        <f t="shared" si="66"/>
        <v>440.2</v>
      </c>
      <c r="F170" s="16">
        <f t="shared" si="66"/>
        <v>276</v>
      </c>
      <c r="G170" s="16">
        <f t="shared" si="66"/>
        <v>27.300000000000004</v>
      </c>
      <c r="H170" s="16">
        <f t="shared" si="66"/>
        <v>0</v>
      </c>
      <c r="I170" s="155">
        <f>SUM(C170:G170)</f>
        <v>1893.3</v>
      </c>
      <c r="J170" s="16">
        <f>J166*(18-J167)</f>
        <v>25.899999999999995</v>
      </c>
      <c r="K170" s="16">
        <f>K166*(18-K167)</f>
        <v>275.90000000000003</v>
      </c>
      <c r="L170" s="16">
        <f>L166*(18-L167)</f>
        <v>420</v>
      </c>
      <c r="M170" s="16">
        <f>M166*(18-M167)</f>
        <v>561.1</v>
      </c>
      <c r="N170" s="155">
        <f>SUM(J170:M170)</f>
        <v>1282.9000000000001</v>
      </c>
      <c r="O170" s="157">
        <f>O166*(18-O167)</f>
        <v>3176.2</v>
      </c>
      <c r="P170" s="163">
        <f>P166*(18-P167)</f>
        <v>3176.2</v>
      </c>
    </row>
    <row r="171" spans="2:16" ht="20.25" thickBot="1">
      <c r="B171" s="347" t="s">
        <v>215</v>
      </c>
      <c r="C171" s="21">
        <f t="shared" ref="C171:H171" si="67">C166*(19-C167)</f>
        <v>657.19999999999993</v>
      </c>
      <c r="D171" s="20">
        <f t="shared" si="67"/>
        <v>551.6</v>
      </c>
      <c r="E171" s="20">
        <f t="shared" si="67"/>
        <v>471.2</v>
      </c>
      <c r="F171" s="20">
        <f t="shared" si="67"/>
        <v>306</v>
      </c>
      <c r="G171" s="20">
        <f t="shared" si="67"/>
        <v>34.300000000000004</v>
      </c>
      <c r="H171" s="20">
        <f t="shared" si="67"/>
        <v>0</v>
      </c>
      <c r="I171" s="164">
        <f>SUM(C171:G171)</f>
        <v>2020.3</v>
      </c>
      <c r="J171" s="20">
        <f>J166*(19-J167)</f>
        <v>32.899999999999991</v>
      </c>
      <c r="K171" s="20">
        <f>K166*(19-K167)</f>
        <v>306.90000000000003</v>
      </c>
      <c r="L171" s="20">
        <f>L166*(19-L167)</f>
        <v>450</v>
      </c>
      <c r="M171" s="20">
        <f>M166*(19-M167)</f>
        <v>592.1</v>
      </c>
      <c r="N171" s="164">
        <f>SUM(J171:M171)</f>
        <v>1381.9</v>
      </c>
      <c r="O171" s="165">
        <f>O166*(19-O167)</f>
        <v>3402.2</v>
      </c>
      <c r="P171" s="166">
        <f>P166*(19-P167)</f>
        <v>3402.2</v>
      </c>
    </row>
    <row r="172" spans="2:16" ht="15.75" thickBot="1">
      <c r="J172" s="56"/>
    </row>
    <row r="173" spans="2:16" ht="24" thickBot="1">
      <c r="B173" s="170" t="s">
        <v>236</v>
      </c>
      <c r="C173" s="458" t="s">
        <v>237</v>
      </c>
      <c r="D173" s="458"/>
      <c r="E173" s="458"/>
      <c r="F173" s="458"/>
      <c r="G173" s="458"/>
      <c r="H173" s="458"/>
      <c r="I173" s="458"/>
      <c r="J173" s="458"/>
      <c r="K173" s="458"/>
      <c r="L173" s="458"/>
      <c r="M173" s="459"/>
      <c r="N173" s="459"/>
      <c r="O173" s="459"/>
      <c r="P173" s="460"/>
    </row>
    <row r="174" spans="2:16" ht="15.75">
      <c r="B174" s="465" t="s">
        <v>195</v>
      </c>
      <c r="C174" s="461" t="s">
        <v>196</v>
      </c>
      <c r="D174" s="461" t="s">
        <v>197</v>
      </c>
      <c r="E174" s="461" t="s">
        <v>198</v>
      </c>
      <c r="F174" s="461" t="s">
        <v>199</v>
      </c>
      <c r="G174" s="461" t="s">
        <v>200</v>
      </c>
      <c r="H174" s="461" t="s">
        <v>201</v>
      </c>
      <c r="I174" s="467" t="s">
        <v>202</v>
      </c>
      <c r="J174" s="461" t="s">
        <v>203</v>
      </c>
      <c r="K174" s="461" t="s">
        <v>204</v>
      </c>
      <c r="L174" s="461" t="s">
        <v>205</v>
      </c>
      <c r="M174" s="461" t="s">
        <v>206</v>
      </c>
      <c r="N174" s="467" t="s">
        <v>207</v>
      </c>
      <c r="O174" s="456" t="s">
        <v>208</v>
      </c>
      <c r="P174" s="457"/>
    </row>
    <row r="175" spans="2:16" ht="16.5" thickBot="1">
      <c r="B175" s="466"/>
      <c r="C175" s="462"/>
      <c r="D175" s="462"/>
      <c r="E175" s="462"/>
      <c r="F175" s="462"/>
      <c r="G175" s="462"/>
      <c r="H175" s="462"/>
      <c r="I175" s="462"/>
      <c r="J175" s="462"/>
      <c r="K175" s="462"/>
      <c r="L175" s="462"/>
      <c r="M175" s="462"/>
      <c r="N175" s="462"/>
      <c r="O175" s="145" t="s">
        <v>234</v>
      </c>
      <c r="P175" s="30" t="s">
        <v>235</v>
      </c>
    </row>
    <row r="176" spans="2:16" ht="15.75">
      <c r="B176" s="174">
        <v>2000</v>
      </c>
      <c r="C176" s="173">
        <f t="shared" ref="C176:P176" si="68">C11/C$171</f>
        <v>1.008368837492392</v>
      </c>
      <c r="D176" s="172">
        <f t="shared" si="68"/>
        <v>0.84590282813633055</v>
      </c>
      <c r="E176" s="172">
        <f t="shared" si="68"/>
        <v>0.96031409168081494</v>
      </c>
      <c r="F176" s="172">
        <f t="shared" si="68"/>
        <v>0.54542483660130725</v>
      </c>
      <c r="G176" s="172">
        <f t="shared" si="68"/>
        <v>1.064139941690962</v>
      </c>
      <c r="H176" s="172"/>
      <c r="I176" s="172">
        <f t="shared" si="68"/>
        <v>0.88363114388952135</v>
      </c>
      <c r="J176" s="172">
        <f t="shared" si="68"/>
        <v>3.516717325227964</v>
      </c>
      <c r="K176" s="172">
        <f t="shared" si="68"/>
        <v>0.465623981753014</v>
      </c>
      <c r="L176" s="172">
        <f t="shared" si="68"/>
        <v>0.73555555555555541</v>
      </c>
      <c r="M176" s="172">
        <f t="shared" si="68"/>
        <v>0.93092383043404836</v>
      </c>
      <c r="N176" s="172">
        <f t="shared" si="68"/>
        <v>0.82553006729864675</v>
      </c>
      <c r="O176" s="360">
        <f t="shared" si="68"/>
        <v>0.86270648403973904</v>
      </c>
      <c r="P176" s="358">
        <f t="shared" si="68"/>
        <v>0.86003174416553996</v>
      </c>
    </row>
    <row r="177" spans="2:16" ht="15.75">
      <c r="B177" s="175">
        <v>2001</v>
      </c>
      <c r="C177" s="34">
        <f t="shared" ref="C177:P177" si="69">C21/C$171</f>
        <v>0.9115946439440048</v>
      </c>
      <c r="D177" s="33">
        <f t="shared" si="69"/>
        <v>0.89031907179115299</v>
      </c>
      <c r="E177" s="33">
        <f t="shared" si="69"/>
        <v>0.93060271646859083</v>
      </c>
      <c r="F177" s="33">
        <f t="shared" si="69"/>
        <v>1.1248366013071893</v>
      </c>
      <c r="G177" s="33">
        <f t="shared" si="69"/>
        <v>0.42857142857142855</v>
      </c>
      <c r="H177" s="33"/>
      <c r="I177" s="33">
        <f t="shared" si="69"/>
        <v>0.93431668564074632</v>
      </c>
      <c r="J177" s="33">
        <f t="shared" si="69"/>
        <v>3.0934143870314088</v>
      </c>
      <c r="K177" s="33">
        <f t="shared" si="69"/>
        <v>0.33575084875813277</v>
      </c>
      <c r="L177" s="33">
        <f t="shared" si="69"/>
        <v>1.0091111111111111</v>
      </c>
      <c r="M177" s="33">
        <f t="shared" si="69"/>
        <v>1.0297247086640771</v>
      </c>
      <c r="N177" s="33">
        <f t="shared" si="69"/>
        <v>0.91802248268123909</v>
      </c>
      <c r="O177" s="171">
        <f t="shared" si="69"/>
        <v>0.92769833308365313</v>
      </c>
      <c r="P177" s="35">
        <f t="shared" si="69"/>
        <v>0.92769833308365313</v>
      </c>
    </row>
    <row r="178" spans="2:16" ht="15.75">
      <c r="B178" s="175">
        <v>2002</v>
      </c>
      <c r="C178" s="34">
        <f t="shared" ref="C178:P178" si="70">C31/C$171</f>
        <v>0.95283018867924529</v>
      </c>
      <c r="D178" s="33">
        <f t="shared" si="70"/>
        <v>0.76142131979695427</v>
      </c>
      <c r="E178" s="33">
        <f t="shared" si="70"/>
        <v>0.89473684210526305</v>
      </c>
      <c r="F178" s="33">
        <f t="shared" si="70"/>
        <v>0.94771241830065356</v>
      </c>
      <c r="G178" s="33">
        <f t="shared" si="70"/>
        <v>0</v>
      </c>
      <c r="H178" s="33"/>
      <c r="I178" s="33">
        <f t="shared" si="70"/>
        <v>0.87006880166311917</v>
      </c>
      <c r="J178" s="33">
        <f t="shared" si="70"/>
        <v>4.0881458966565356</v>
      </c>
      <c r="K178" s="33">
        <f t="shared" si="70"/>
        <v>1.1371782339524275</v>
      </c>
      <c r="L178" s="33">
        <f t="shared" si="70"/>
        <v>0.81333333333333335</v>
      </c>
      <c r="M178" s="33">
        <f t="shared" si="70"/>
        <v>1.1780104712041883</v>
      </c>
      <c r="N178" s="33">
        <f t="shared" si="70"/>
        <v>1.1194731890874883</v>
      </c>
      <c r="O178" s="171">
        <f t="shared" si="70"/>
        <v>0.97137146552230902</v>
      </c>
      <c r="P178" s="35">
        <f t="shared" si="70"/>
        <v>0.97137146552230902</v>
      </c>
    </row>
    <row r="179" spans="2:16">
      <c r="B179" s="175">
        <v>2003</v>
      </c>
      <c r="C179" s="34">
        <f t="shared" ref="C179:P179" si="71">C41/C$171</f>
        <v>1</v>
      </c>
      <c r="D179" s="33">
        <f t="shared" si="71"/>
        <v>1.116751269035533</v>
      </c>
      <c r="E179" s="33">
        <f t="shared" si="71"/>
        <v>0.99342105263157887</v>
      </c>
      <c r="F179" s="33">
        <f t="shared" si="71"/>
        <v>0.99673202614379086</v>
      </c>
      <c r="G179" s="33">
        <f t="shared" si="71"/>
        <v>0</v>
      </c>
      <c r="H179" s="33"/>
      <c r="I179" s="33">
        <f t="shared" si="71"/>
        <v>1.0128693758352718</v>
      </c>
      <c r="J179" s="33">
        <f t="shared" si="71"/>
        <v>2.917933130699089</v>
      </c>
      <c r="K179" s="33">
        <f t="shared" si="71"/>
        <v>1.1436950146627565</v>
      </c>
      <c r="L179" s="33">
        <f t="shared" si="71"/>
        <v>0.8666666666666667</v>
      </c>
      <c r="M179" s="33">
        <f t="shared" si="71"/>
        <v>0.96335078534031404</v>
      </c>
      <c r="N179" s="33">
        <f t="shared" si="71"/>
        <v>1.0184528547651783</v>
      </c>
      <c r="O179" s="33">
        <f t="shared" si="71"/>
        <v>1.0151372641232144</v>
      </c>
      <c r="P179" s="35">
        <f t="shared" si="71"/>
        <v>1.0151372641232144</v>
      </c>
    </row>
    <row r="180" spans="2:16">
      <c r="B180" s="175">
        <v>2004</v>
      </c>
      <c r="C180" s="34">
        <f>C51/C$171</f>
        <v>1.0424528301886793</v>
      </c>
      <c r="D180" s="33">
        <f t="shared" ref="D180:P180" si="72">D51/D$171</f>
        <v>0.96211022480058017</v>
      </c>
      <c r="E180" s="33">
        <f t="shared" si="72"/>
        <v>1.006578947368421</v>
      </c>
      <c r="F180" s="33">
        <f t="shared" si="72"/>
        <v>0.75163398692810446</v>
      </c>
      <c r="G180" s="33">
        <f t="shared" si="72"/>
        <v>3.4110787172011663</v>
      </c>
      <c r="H180" s="33"/>
      <c r="I180" s="33">
        <f t="shared" si="72"/>
        <v>1.0083155966935604</v>
      </c>
      <c r="J180" s="33">
        <f t="shared" si="72"/>
        <v>2.3100303951367787</v>
      </c>
      <c r="K180" s="33">
        <f t="shared" si="72"/>
        <v>0.68426197458455518</v>
      </c>
      <c r="L180" s="33">
        <f t="shared" si="72"/>
        <v>0.96666666666666667</v>
      </c>
      <c r="M180" s="33">
        <f t="shared" si="72"/>
        <v>0.96858638743455494</v>
      </c>
      <c r="N180" s="33">
        <f t="shared" si="72"/>
        <v>0.93675374484405527</v>
      </c>
      <c r="O180" s="33">
        <f t="shared" si="72"/>
        <v>0.97924872141555463</v>
      </c>
      <c r="P180" s="35">
        <f t="shared" si="72"/>
        <v>0.97924872141555463</v>
      </c>
    </row>
    <row r="181" spans="2:16">
      <c r="B181" s="175">
        <f>B180+1</f>
        <v>2005</v>
      </c>
      <c r="C181" s="34">
        <f>C61/C$171</f>
        <v>0.89622641509433976</v>
      </c>
      <c r="D181" s="33">
        <f t="shared" ref="D181:P181" si="73">D61/D$171</f>
        <v>1.1269035532994924</v>
      </c>
      <c r="E181" s="33">
        <f t="shared" si="73"/>
        <v>1.1447368421052631</v>
      </c>
      <c r="F181" s="33">
        <f t="shared" si="73"/>
        <v>0.87254901960784315</v>
      </c>
      <c r="G181" s="33">
        <f t="shared" si="73"/>
        <v>3.629737609329446</v>
      </c>
      <c r="H181" s="33"/>
      <c r="I181" s="33">
        <f t="shared" si="73"/>
        <v>1.0599910904321141</v>
      </c>
      <c r="J181" s="33">
        <f t="shared" si="73"/>
        <v>0.94224924012158073</v>
      </c>
      <c r="K181" s="33">
        <f t="shared" si="73"/>
        <v>0.919191919191919</v>
      </c>
      <c r="L181" s="33">
        <f t="shared" si="73"/>
        <v>1.0533333333333332</v>
      </c>
      <c r="M181" s="33">
        <f t="shared" si="73"/>
        <v>1.0314136125654449</v>
      </c>
      <c r="N181" s="33">
        <f t="shared" si="73"/>
        <v>1.011505897677111</v>
      </c>
      <c r="O181" s="33">
        <f t="shared" si="73"/>
        <v>1.0505849156428195</v>
      </c>
      <c r="P181" s="35">
        <f t="shared" si="73"/>
        <v>1.0402974545882075</v>
      </c>
    </row>
    <row r="182" spans="2:16">
      <c r="B182" s="175">
        <f t="shared" ref="B182:B189" si="74">B181+1</f>
        <v>2006</v>
      </c>
      <c r="C182" s="34">
        <f>C71/C$171</f>
        <v>1.2405660377358494</v>
      </c>
      <c r="D182" s="33">
        <f t="shared" ref="D182:P182" si="75">D71/D$171</f>
        <v>1.0862944162436547</v>
      </c>
      <c r="E182" s="33">
        <f t="shared" si="75"/>
        <v>1.1644736842105261</v>
      </c>
      <c r="F182" s="33">
        <f t="shared" si="75"/>
        <v>0.79248366013071891</v>
      </c>
      <c r="G182" s="33">
        <f t="shared" si="75"/>
        <v>2.1486880466472296</v>
      </c>
      <c r="H182" s="33"/>
      <c r="I182" s="33">
        <f t="shared" si="75"/>
        <v>1.1282482799584219</v>
      </c>
      <c r="J182" s="33">
        <f t="shared" si="75"/>
        <v>0</v>
      </c>
      <c r="K182" s="33">
        <f t="shared" si="75"/>
        <v>0.6862170087976539</v>
      </c>
      <c r="L182" s="33">
        <f t="shared" si="75"/>
        <v>0.83333333333333337</v>
      </c>
      <c r="M182" s="33">
        <f t="shared" si="75"/>
        <v>0.83769633507853403</v>
      </c>
      <c r="N182" s="33">
        <f t="shared" si="75"/>
        <v>0.78269049858889927</v>
      </c>
      <c r="O182" s="33">
        <f t="shared" si="75"/>
        <v>0.9992063958615014</v>
      </c>
      <c r="P182" s="35">
        <f t="shared" si="75"/>
        <v>0.98789018870142853</v>
      </c>
    </row>
    <row r="183" spans="2:16">
      <c r="B183" s="175">
        <f t="shared" si="74"/>
        <v>2007</v>
      </c>
      <c r="C183" s="34">
        <f>C81/C$171</f>
        <v>0.73113207547169823</v>
      </c>
      <c r="D183" s="33">
        <f t="shared" ref="D183:P183" si="76">D81/D$171</f>
        <v>0.76649746192893398</v>
      </c>
      <c r="E183" s="33">
        <f t="shared" si="76"/>
        <v>0.84868421052631593</v>
      </c>
      <c r="F183" s="33">
        <f t="shared" si="76"/>
        <v>0.71895424836601318</v>
      </c>
      <c r="G183" s="33">
        <f t="shared" si="76"/>
        <v>1.2536443148688046</v>
      </c>
      <c r="H183" s="33"/>
      <c r="I183" s="33">
        <f t="shared" si="76"/>
        <v>0.77523140127703816</v>
      </c>
      <c r="J183" s="33">
        <f t="shared" si="76"/>
        <v>0</v>
      </c>
      <c r="K183" s="33">
        <f t="shared" si="76"/>
        <v>1.1212121212121209</v>
      </c>
      <c r="L183" s="33">
        <f t="shared" si="76"/>
        <v>1.0933333333333333</v>
      </c>
      <c r="M183" s="33">
        <f t="shared" si="76"/>
        <v>1.0104712041884818</v>
      </c>
      <c r="N183" s="33">
        <f t="shared" si="76"/>
        <v>1.0379911715753674</v>
      </c>
      <c r="O183" s="33">
        <f t="shared" si="76"/>
        <v>0.88195873258479807</v>
      </c>
      <c r="P183" s="35">
        <f t="shared" si="76"/>
        <v>0.88195873258479807</v>
      </c>
    </row>
    <row r="184" spans="2:16">
      <c r="B184" s="175">
        <f t="shared" si="74"/>
        <v>2008</v>
      </c>
      <c r="C184" s="34">
        <f>C91/C$171</f>
        <v>0.78301886792452846</v>
      </c>
      <c r="D184" s="33">
        <f t="shared" ref="D184:P184" si="77">D91/D$171</f>
        <v>0.81725888324873108</v>
      </c>
      <c r="E184" s="33">
        <f t="shared" si="77"/>
        <v>0.97368421052631582</v>
      </c>
      <c r="F184" s="33">
        <f t="shared" si="77"/>
        <v>0.92156862745098034</v>
      </c>
      <c r="G184" s="33">
        <f t="shared" si="77"/>
        <v>4.1399416909620985</v>
      </c>
      <c r="H184" s="33"/>
      <c r="I184" s="33">
        <f t="shared" si="77"/>
        <v>0.91481463149037279</v>
      </c>
      <c r="J184" s="33">
        <f t="shared" si="77"/>
        <v>4.0121580547112474</v>
      </c>
      <c r="K184" s="33">
        <f t="shared" si="77"/>
        <v>0.919191919191919</v>
      </c>
      <c r="L184" s="33">
        <f t="shared" si="77"/>
        <v>0.76666666666666672</v>
      </c>
      <c r="M184" s="33">
        <f t="shared" si="77"/>
        <v>0.87958115183246077</v>
      </c>
      <c r="N184" s="33">
        <f t="shared" si="77"/>
        <v>0.92618858093928647</v>
      </c>
      <c r="O184" s="33">
        <f t="shared" si="77"/>
        <v>0.91943448356945512</v>
      </c>
      <c r="P184" s="35">
        <f t="shared" si="77"/>
        <v>0.91943448356945512</v>
      </c>
    </row>
    <row r="185" spans="2:16">
      <c r="B185" s="175">
        <f t="shared" si="74"/>
        <v>2009</v>
      </c>
      <c r="C185" s="34">
        <f>C101/C$171</f>
        <v>1.070754716981132</v>
      </c>
      <c r="D185" s="33">
        <f t="shared" ref="D185:P185" si="78">D101/D$171</f>
        <v>0.96446700507614214</v>
      </c>
      <c r="E185" s="33">
        <f t="shared" si="78"/>
        <v>0.96710526315789469</v>
      </c>
      <c r="F185" s="33">
        <f t="shared" si="78"/>
        <v>0.22222222222222221</v>
      </c>
      <c r="G185" s="33">
        <f t="shared" si="78"/>
        <v>0</v>
      </c>
      <c r="H185" s="33"/>
      <c r="I185" s="33">
        <f t="shared" si="78"/>
        <v>0.87086076325298223</v>
      </c>
      <c r="J185" s="33">
        <f t="shared" si="78"/>
        <v>0</v>
      </c>
      <c r="K185" s="33">
        <f t="shared" si="78"/>
        <v>0.98273053111762765</v>
      </c>
      <c r="L185" s="33">
        <f t="shared" si="78"/>
        <v>0.84666666666666668</v>
      </c>
      <c r="M185" s="33">
        <f t="shared" si="78"/>
        <v>0.97382198952879584</v>
      </c>
      <c r="N185" s="33">
        <f t="shared" si="78"/>
        <v>0.91120920471814149</v>
      </c>
      <c r="O185" s="33">
        <f t="shared" si="78"/>
        <v>0.89680206924930927</v>
      </c>
      <c r="P185" s="35">
        <f t="shared" si="78"/>
        <v>0.88724942684145569</v>
      </c>
    </row>
    <row r="186" spans="2:16">
      <c r="B186" s="175">
        <f t="shared" si="74"/>
        <v>2010</v>
      </c>
      <c r="C186" s="34">
        <f>C111/C$171</f>
        <v>1.1132075471698115</v>
      </c>
      <c r="D186" s="33">
        <f t="shared" ref="D186:P186" si="79">D111/D$171</f>
        <v>0.9949238578680204</v>
      </c>
      <c r="E186" s="33">
        <f t="shared" si="79"/>
        <v>0.96710526315789469</v>
      </c>
      <c r="F186" s="33">
        <f t="shared" si="79"/>
        <v>0.86601307189542487</v>
      </c>
      <c r="G186" s="33">
        <f t="shared" si="79"/>
        <v>2.3323615160349851</v>
      </c>
      <c r="H186" s="33"/>
      <c r="I186" s="33">
        <f t="shared" si="79"/>
        <v>1.0300945404147901</v>
      </c>
      <c r="J186" s="33">
        <f t="shared" si="79"/>
        <v>3.5106382978723407</v>
      </c>
      <c r="K186" s="33">
        <f t="shared" si="79"/>
        <v>1.202020202020202</v>
      </c>
      <c r="L186" s="33">
        <f t="shared" si="79"/>
        <v>0.78</v>
      </c>
      <c r="M186" s="33">
        <f t="shared" si="79"/>
        <v>1.1832460732984293</v>
      </c>
      <c r="N186" s="33">
        <f t="shared" si="79"/>
        <v>1.1115131340907445</v>
      </c>
      <c r="O186" s="33">
        <f t="shared" si="79"/>
        <v>1.0631650108753159</v>
      </c>
      <c r="P186" s="35">
        <f t="shared" si="79"/>
        <v>1.0631650108753159</v>
      </c>
    </row>
    <row r="187" spans="2:16">
      <c r="B187" s="175">
        <f t="shared" si="74"/>
        <v>2011</v>
      </c>
      <c r="C187" s="34">
        <f>C121/C$171</f>
        <v>0.92924528301886788</v>
      </c>
      <c r="D187" s="33">
        <f t="shared" ref="D187:P187" si="80">D121/D$171</f>
        <v>1.0203045685279188</v>
      </c>
      <c r="E187" s="33">
        <f t="shared" si="80"/>
        <v>0.93421052631578949</v>
      </c>
      <c r="F187" s="33">
        <f t="shared" si="80"/>
        <v>0.67810457516339884</v>
      </c>
      <c r="G187" s="33">
        <f t="shared" si="80"/>
        <v>2.6530612244897958</v>
      </c>
      <c r="H187" s="33"/>
      <c r="I187" s="33">
        <f t="shared" si="80"/>
        <v>0.94649309508488844</v>
      </c>
      <c r="J187" s="33">
        <f t="shared" si="80"/>
        <v>0</v>
      </c>
      <c r="K187" s="33">
        <f t="shared" si="80"/>
        <v>0.94037145650048859</v>
      </c>
      <c r="L187" s="33">
        <f t="shared" si="80"/>
        <v>1.0733333333333335</v>
      </c>
      <c r="M187" s="33">
        <f t="shared" si="80"/>
        <v>0.86910994764397909</v>
      </c>
      <c r="N187" s="33">
        <f t="shared" si="80"/>
        <v>0.93074752152833051</v>
      </c>
      <c r="O187" s="33">
        <f t="shared" si="80"/>
        <v>0.9400975839162895</v>
      </c>
      <c r="P187" s="35">
        <f t="shared" si="80"/>
        <v>0.9400975839162895</v>
      </c>
    </row>
    <row r="188" spans="2:16">
      <c r="B188" s="175">
        <f t="shared" si="74"/>
        <v>2012</v>
      </c>
      <c r="C188" s="34">
        <f>C131/C$171</f>
        <v>0.87735849056603787</v>
      </c>
      <c r="D188" s="33">
        <f t="shared" ref="D188:P188" si="81">D131/D$171</f>
        <v>0.72588832487309651</v>
      </c>
      <c r="E188" s="33">
        <f t="shared" si="81"/>
        <v>0.82894736842105254</v>
      </c>
      <c r="F188" s="33">
        <f t="shared" si="81"/>
        <v>0.84967320261437906</v>
      </c>
      <c r="G188" s="33">
        <f t="shared" si="81"/>
        <v>1.8367346938775511</v>
      </c>
      <c r="H188" s="33"/>
      <c r="I188" s="33">
        <f t="shared" si="81"/>
        <v>0.83680641488887786</v>
      </c>
      <c r="J188" s="33">
        <f t="shared" si="81"/>
        <v>0.91185410334346528</v>
      </c>
      <c r="K188" s="33">
        <f t="shared" si="81"/>
        <v>0.73704789833822082</v>
      </c>
      <c r="L188" s="33">
        <f t="shared" si="81"/>
        <v>0.8</v>
      </c>
      <c r="M188" s="33">
        <f t="shared" si="81"/>
        <v>0.92670157068062808</v>
      </c>
      <c r="N188" s="33">
        <f t="shared" si="81"/>
        <v>0.84296982415514876</v>
      </c>
      <c r="O188" s="33">
        <f t="shared" si="81"/>
        <v>0.83930985832696492</v>
      </c>
      <c r="P188" s="35">
        <f t="shared" si="81"/>
        <v>0.83930985832696492</v>
      </c>
    </row>
    <row r="189" spans="2:16">
      <c r="B189" s="175">
        <f t="shared" si="74"/>
        <v>2013</v>
      </c>
      <c r="C189" s="34">
        <f>C141/C$171</f>
        <v>0.80188679245283023</v>
      </c>
      <c r="D189" s="33">
        <f t="shared" ref="D189:P189" si="82">D141/D$171</f>
        <v>0.96446700507614214</v>
      </c>
      <c r="E189" s="33">
        <f t="shared" si="82"/>
        <v>1.1710526315789476</v>
      </c>
      <c r="F189" s="33">
        <f t="shared" si="82"/>
        <v>0.68627450980392157</v>
      </c>
      <c r="G189" s="33">
        <f t="shared" si="82"/>
        <v>3.3119533527696787</v>
      </c>
      <c r="H189" s="33"/>
      <c r="I189" s="33">
        <f t="shared" si="82"/>
        <v>0.95748156214423608</v>
      </c>
      <c r="J189" s="33">
        <f t="shared" si="82"/>
        <v>3.5106382978723407</v>
      </c>
      <c r="K189" s="33">
        <f t="shared" si="82"/>
        <v>0.73704789833822082</v>
      </c>
      <c r="L189" s="33">
        <f t="shared" si="82"/>
        <v>0.87333333333333329</v>
      </c>
      <c r="M189" s="33">
        <f t="shared" si="82"/>
        <v>0.86910994764397909</v>
      </c>
      <c r="N189" s="33">
        <f t="shared" si="82"/>
        <v>0.90404515522107254</v>
      </c>
      <c r="O189" s="33">
        <f t="shared" si="82"/>
        <v>0.9460643113279642</v>
      </c>
      <c r="P189" s="35">
        <f t="shared" si="82"/>
        <v>0.93577685027335267</v>
      </c>
    </row>
    <row r="190" spans="2:16">
      <c r="B190" s="175">
        <f>B189+1</f>
        <v>2014</v>
      </c>
      <c r="C190" s="34">
        <f>C151/C$171</f>
        <v>0.81603773584905681</v>
      </c>
      <c r="D190" s="33">
        <f t="shared" ref="D190:P190" si="83">D151/D$171</f>
        <v>0.75126903553299496</v>
      </c>
      <c r="E190" s="33">
        <f t="shared" si="83"/>
        <v>0.74342105263157898</v>
      </c>
      <c r="F190" s="33">
        <f t="shared" si="83"/>
        <v>0.62745098039215685</v>
      </c>
      <c r="G190" s="33">
        <f t="shared" si="83"/>
        <v>2.4781341107871717</v>
      </c>
      <c r="H190" s="33"/>
      <c r="I190" s="33">
        <f t="shared" si="83"/>
        <v>0.78107211800227694</v>
      </c>
      <c r="J190" s="33">
        <f t="shared" si="83"/>
        <v>0.82593718338399202</v>
      </c>
      <c r="K190" s="33">
        <f t="shared" si="83"/>
        <v>0.44564269122021455</v>
      </c>
      <c r="L190" s="33">
        <f t="shared" si="83"/>
        <v>0.64749629629629635</v>
      </c>
      <c r="M190" s="33">
        <f t="shared" si="83"/>
        <v>0.87856780949163993</v>
      </c>
      <c r="N190" s="33">
        <f t="shared" si="83"/>
        <v>0.70592257659899449</v>
      </c>
      <c r="O190" s="33">
        <f t="shared" si="83"/>
        <v>0.75054800088241447</v>
      </c>
      <c r="P190" s="35">
        <f t="shared" si="83"/>
        <v>0.75054800088241447</v>
      </c>
    </row>
    <row r="191" spans="2:16" ht="15.75" thickBot="1">
      <c r="B191" s="176">
        <f>B190+1</f>
        <v>2015</v>
      </c>
      <c r="C191" s="37">
        <f>C161/C$171</f>
        <v>0.82881923311016437</v>
      </c>
      <c r="D191" s="36">
        <f t="shared" ref="D191:P191" si="84">D161/D$171</f>
        <v>0.99755257432922406</v>
      </c>
      <c r="E191" s="36">
        <f t="shared" si="84"/>
        <v>0.86874965770305046</v>
      </c>
      <c r="F191" s="36">
        <f t="shared" si="84"/>
        <v>0.78812636165577354</v>
      </c>
      <c r="G191" s="36">
        <f t="shared" si="84"/>
        <v>1.7808708736950998</v>
      </c>
      <c r="H191" s="36"/>
      <c r="I191" s="36">
        <f t="shared" si="84"/>
        <v>0.89420154251551043</v>
      </c>
      <c r="J191" s="36">
        <f t="shared" si="84"/>
        <v>0</v>
      </c>
      <c r="K191" s="36">
        <f t="shared" si="84"/>
        <v>0</v>
      </c>
      <c r="L191" s="36">
        <f t="shared" si="84"/>
        <v>0</v>
      </c>
      <c r="M191" s="36">
        <f t="shared" si="84"/>
        <v>0</v>
      </c>
      <c r="N191" s="36">
        <f t="shared" si="84"/>
        <v>0</v>
      </c>
      <c r="O191" s="36">
        <f t="shared" si="84"/>
        <v>0.53186331677858034</v>
      </c>
      <c r="P191" s="38">
        <f t="shared" si="84"/>
        <v>0.53099623077540592</v>
      </c>
    </row>
    <row r="192" spans="2:16" ht="15.75" thickBot="1"/>
    <row r="193" spans="2:16" ht="18.75" thickBot="1">
      <c r="B193" s="181" t="s">
        <v>236</v>
      </c>
      <c r="C193" s="478" t="s">
        <v>41</v>
      </c>
      <c r="D193" s="479"/>
      <c r="E193" s="479"/>
      <c r="F193" s="479"/>
      <c r="G193" s="479"/>
      <c r="H193" s="479"/>
      <c r="I193" s="479"/>
      <c r="J193" s="479"/>
      <c r="K193" s="479"/>
      <c r="L193" s="479"/>
      <c r="M193" s="480"/>
      <c r="N193" s="480"/>
      <c r="O193" s="480"/>
      <c r="P193" s="481"/>
    </row>
    <row r="194" spans="2:16" ht="15.75">
      <c r="B194" s="475" t="s">
        <v>195</v>
      </c>
      <c r="C194" s="456" t="s">
        <v>196</v>
      </c>
      <c r="D194" s="456" t="s">
        <v>197</v>
      </c>
      <c r="E194" s="456" t="s">
        <v>198</v>
      </c>
      <c r="F194" s="456" t="s">
        <v>199</v>
      </c>
      <c r="G194" s="456" t="s">
        <v>200</v>
      </c>
      <c r="H194" s="456" t="s">
        <v>201</v>
      </c>
      <c r="I194" s="467" t="s">
        <v>202</v>
      </c>
      <c r="J194" s="456" t="s">
        <v>203</v>
      </c>
      <c r="K194" s="456" t="s">
        <v>204</v>
      </c>
      <c r="L194" s="456" t="s">
        <v>205</v>
      </c>
      <c r="M194" s="456" t="s">
        <v>206</v>
      </c>
      <c r="N194" s="467" t="s">
        <v>207</v>
      </c>
      <c r="O194" s="456" t="s">
        <v>208</v>
      </c>
      <c r="P194" s="457"/>
    </row>
    <row r="195" spans="2:16" ht="16.5" thickBot="1">
      <c r="B195" s="476"/>
      <c r="C195" s="477"/>
      <c r="D195" s="477"/>
      <c r="E195" s="477"/>
      <c r="F195" s="477"/>
      <c r="G195" s="477"/>
      <c r="H195" s="477"/>
      <c r="I195" s="477"/>
      <c r="J195" s="477"/>
      <c r="K195" s="477"/>
      <c r="L195" s="477"/>
      <c r="M195" s="477"/>
      <c r="N195" s="477"/>
      <c r="O195" s="183" t="s">
        <v>234</v>
      </c>
      <c r="P195" s="30" t="s">
        <v>235</v>
      </c>
    </row>
    <row r="196" spans="2:16">
      <c r="B196" s="174">
        <v>2000</v>
      </c>
      <c r="C196" s="184">
        <f t="shared" ref="C196:P196" si="85">C7/C$167</f>
        <v>1.0806451612903227</v>
      </c>
      <c r="D196" s="182">
        <f t="shared" si="85"/>
        <v>-4.1576354679802945</v>
      </c>
      <c r="E196" s="182">
        <f t="shared" si="85"/>
        <v>1.1587436332767402</v>
      </c>
      <c r="F196" s="182">
        <f t="shared" si="85"/>
        <v>1.1054292929292928</v>
      </c>
      <c r="G196" s="182">
        <f t="shared" si="85"/>
        <v>0.91607565011820324</v>
      </c>
      <c r="H196" s="182"/>
      <c r="I196" s="182">
        <f t="shared" si="85"/>
        <v>1.1243143897875354</v>
      </c>
      <c r="J196" s="182">
        <f t="shared" si="85"/>
        <v>0.82298951048951052</v>
      </c>
      <c r="K196" s="182">
        <f t="shared" si="85"/>
        <v>1.1641887524240466</v>
      </c>
      <c r="L196" s="182">
        <f t="shared" si="85"/>
        <v>1.9916666666666669</v>
      </c>
      <c r="M196" s="182"/>
      <c r="N196" s="182">
        <f t="shared" si="85"/>
        <v>1.3614889780327997</v>
      </c>
      <c r="O196" s="182">
        <f t="shared" si="85"/>
        <v>1.306428169443187</v>
      </c>
      <c r="P196" s="357">
        <f t="shared" si="85"/>
        <v>1.2671002466920835</v>
      </c>
    </row>
    <row r="197" spans="2:16">
      <c r="B197" s="175">
        <v>2001</v>
      </c>
      <c r="C197" s="87">
        <f t="shared" ref="C197:P197" si="86">C17/C$167</f>
        <v>0.14809384164222866</v>
      </c>
      <c r="D197" s="85">
        <f t="shared" si="86"/>
        <v>-2.0867346938775513</v>
      </c>
      <c r="E197" s="85">
        <f t="shared" si="86"/>
        <v>1.2775891341256367</v>
      </c>
      <c r="F197" s="85">
        <f t="shared" si="86"/>
        <v>0.81034482758620685</v>
      </c>
      <c r="G197" s="85">
        <f t="shared" si="86"/>
        <v>1</v>
      </c>
      <c r="H197" s="85"/>
      <c r="I197" s="85">
        <f t="shared" si="86"/>
        <v>1.1409201534563154</v>
      </c>
      <c r="J197" s="85">
        <f t="shared" si="86"/>
        <v>0.91002331002331005</v>
      </c>
      <c r="K197" s="85">
        <f t="shared" si="86"/>
        <v>1.4218362282878414</v>
      </c>
      <c r="L197" s="85">
        <f t="shared" si="86"/>
        <v>0.96583333333333343</v>
      </c>
      <c r="M197" s="85">
        <f t="shared" si="86"/>
        <v>6.6774193548387082</v>
      </c>
      <c r="N197" s="85">
        <f t="shared" si="86"/>
        <v>1.1199546212044158</v>
      </c>
      <c r="O197" s="85">
        <f t="shared" si="86"/>
        <v>1.1290443975851245</v>
      </c>
      <c r="P197" s="88">
        <f t="shared" si="86"/>
        <v>1.1290443975851245</v>
      </c>
    </row>
    <row r="198" spans="2:16">
      <c r="B198" s="175">
        <v>2002</v>
      </c>
      <c r="C198" s="87">
        <f t="shared" ref="C198:P198" si="87">C27/C$167</f>
        <v>0.54545454545454541</v>
      </c>
      <c r="D198" s="85">
        <f t="shared" si="87"/>
        <v>-5.7142857142857144</v>
      </c>
      <c r="E198" s="85">
        <f t="shared" si="87"/>
        <v>1.4210526315789476</v>
      </c>
      <c r="F198" s="85">
        <f t="shared" si="87"/>
        <v>1.0606060606060606</v>
      </c>
      <c r="G198" s="85">
        <f t="shared" si="87"/>
        <v>0</v>
      </c>
      <c r="H198" s="85"/>
      <c r="I198" s="85">
        <f t="shared" si="87"/>
        <v>1.4073380867498517</v>
      </c>
      <c r="J198" s="85">
        <f t="shared" si="87"/>
        <v>0.70163170163170163</v>
      </c>
      <c r="K198" s="85">
        <f t="shared" si="87"/>
        <v>0.85076214108472181</v>
      </c>
      <c r="L198" s="85">
        <f t="shared" si="87"/>
        <v>1.7</v>
      </c>
      <c r="M198" s="85">
        <f t="shared" si="87"/>
        <v>35</v>
      </c>
      <c r="N198" s="85">
        <f t="shared" si="87"/>
        <v>0.90094881066293164</v>
      </c>
      <c r="O198" s="85">
        <f t="shared" si="87"/>
        <v>1.1255422631849856</v>
      </c>
      <c r="P198" s="88">
        <f t="shared" si="87"/>
        <v>1.1255422631849856</v>
      </c>
    </row>
    <row r="199" spans="2:16">
      <c r="B199" s="175">
        <v>2003</v>
      </c>
      <c r="C199" s="87">
        <f t="shared" ref="C199:P199" si="88">C37/C$167</f>
        <v>1</v>
      </c>
      <c r="D199" s="85">
        <f t="shared" si="88"/>
        <v>4.2857142857142856</v>
      </c>
      <c r="E199" s="85">
        <f t="shared" si="88"/>
        <v>1.0263157894736843</v>
      </c>
      <c r="F199" s="85">
        <f t="shared" si="88"/>
        <v>0.7727272727272726</v>
      </c>
      <c r="G199" s="85">
        <f t="shared" si="88"/>
        <v>0</v>
      </c>
      <c r="H199" s="85"/>
      <c r="I199" s="85">
        <f t="shared" si="88"/>
        <v>0.3900510401789174</v>
      </c>
      <c r="J199" s="85">
        <f t="shared" si="88"/>
        <v>0.88111888111888104</v>
      </c>
      <c r="K199" s="85">
        <f t="shared" si="88"/>
        <v>0.60439560439560447</v>
      </c>
      <c r="L199" s="85">
        <f t="shared" si="88"/>
        <v>1.5</v>
      </c>
      <c r="M199" s="85">
        <f t="shared" si="88"/>
        <v>-5.9999999999999991</v>
      </c>
      <c r="N199" s="85">
        <f t="shared" si="88"/>
        <v>1.0318455572972527</v>
      </c>
      <c r="O199" s="85">
        <f t="shared" si="88"/>
        <v>0.78163151623134708</v>
      </c>
      <c r="P199" s="88">
        <f t="shared" si="88"/>
        <v>0.78163151623134697</v>
      </c>
    </row>
    <row r="200" spans="2:16">
      <c r="B200" s="175">
        <v>2004</v>
      </c>
      <c r="C200" s="87">
        <f t="shared" ref="C200:P200" si="89">C47/C$167</f>
        <v>1.4090909090909089</v>
      </c>
      <c r="D200" s="85">
        <f t="shared" si="89"/>
        <v>-1</v>
      </c>
      <c r="E200" s="85">
        <f t="shared" si="89"/>
        <v>0.97368421052631593</v>
      </c>
      <c r="F200" s="85">
        <f t="shared" si="89"/>
        <v>1.1136363636363635</v>
      </c>
      <c r="G200" s="85">
        <f t="shared" si="89"/>
        <v>0.7943262411347517</v>
      </c>
      <c r="H200" s="85"/>
      <c r="I200" s="85">
        <f t="shared" si="89"/>
        <v>1.1156137680610065</v>
      </c>
      <c r="J200" s="85">
        <f t="shared" si="89"/>
        <v>0.79720279720279719</v>
      </c>
      <c r="K200" s="85">
        <f t="shared" si="89"/>
        <v>1.1648351648351649</v>
      </c>
      <c r="L200" s="85">
        <f t="shared" si="89"/>
        <v>1.125</v>
      </c>
      <c r="M200" s="85">
        <f t="shared" si="89"/>
        <v>-5</v>
      </c>
      <c r="N200" s="85">
        <f t="shared" si="89"/>
        <v>1.0940630635143258</v>
      </c>
      <c r="O200" s="85">
        <f t="shared" si="89"/>
        <v>1.0956230679326968</v>
      </c>
      <c r="P200" s="88">
        <f t="shared" si="89"/>
        <v>1.0956230679326968</v>
      </c>
    </row>
    <row r="201" spans="2:16">
      <c r="B201" s="175">
        <f>B200+1</f>
        <v>2005</v>
      </c>
      <c r="C201" s="87">
        <f t="shared" ref="C201:P201" si="90">C57/C$167</f>
        <v>0</v>
      </c>
      <c r="D201" s="85">
        <f t="shared" si="90"/>
        <v>4.5714285714285721</v>
      </c>
      <c r="E201" s="85">
        <f t="shared" si="90"/>
        <v>0.4210526315789474</v>
      </c>
      <c r="F201" s="85">
        <f t="shared" si="90"/>
        <v>1.1477272727272725</v>
      </c>
      <c r="G201" s="85">
        <f t="shared" si="90"/>
        <v>0.75886524822695034</v>
      </c>
      <c r="H201" s="85"/>
      <c r="I201" s="85">
        <f t="shared" si="90"/>
        <v>1.0145243282498184</v>
      </c>
      <c r="J201" s="85">
        <f t="shared" si="90"/>
        <v>0.8951048951048951</v>
      </c>
      <c r="K201" s="85">
        <f t="shared" si="90"/>
        <v>1.087912087912088</v>
      </c>
      <c r="L201" s="85">
        <f t="shared" si="90"/>
        <v>0.8</v>
      </c>
      <c r="M201" s="85">
        <f t="shared" si="90"/>
        <v>6.9999999999999991</v>
      </c>
      <c r="N201" s="85">
        <f t="shared" si="90"/>
        <v>0.91039747834762375</v>
      </c>
      <c r="O201" s="85">
        <f t="shared" si="90"/>
        <v>0.99304303721766929</v>
      </c>
      <c r="P201" s="88">
        <f t="shared" si="90"/>
        <v>0.9489051588805284</v>
      </c>
    </row>
    <row r="202" spans="2:16">
      <c r="B202" s="175">
        <f t="shared" ref="B202:B210" si="91">B201+1</f>
        <v>2006</v>
      </c>
      <c r="C202" s="87">
        <f t="shared" ref="C202:P202" si="92">C67/C$167</f>
        <v>3.3181818181818179</v>
      </c>
      <c r="D202" s="85">
        <f t="shared" si="92"/>
        <v>3.4285714285714288</v>
      </c>
      <c r="E202" s="85">
        <f t="shared" si="92"/>
        <v>0.34210526315789475</v>
      </c>
      <c r="F202" s="85">
        <f t="shared" si="92"/>
        <v>1.0568181818181819</v>
      </c>
      <c r="G202" s="85">
        <f t="shared" si="92"/>
        <v>0.87234042553191493</v>
      </c>
      <c r="H202" s="85"/>
      <c r="I202" s="85">
        <f t="shared" si="92"/>
        <v>0.29414189918391614</v>
      </c>
      <c r="J202" s="85">
        <f t="shared" si="92"/>
        <v>0</v>
      </c>
      <c r="K202" s="85">
        <f t="shared" si="92"/>
        <v>1.197802197802198</v>
      </c>
      <c r="L202" s="85">
        <f t="shared" si="92"/>
        <v>1.625</v>
      </c>
      <c r="M202" s="85"/>
      <c r="N202" s="85">
        <f t="shared" si="92"/>
        <v>1.3027725768452181</v>
      </c>
      <c r="O202" s="85">
        <f t="shared" si="92"/>
        <v>0.86313938822832315</v>
      </c>
      <c r="P202" s="88">
        <f t="shared" si="92"/>
        <v>0.81617912603828124</v>
      </c>
    </row>
    <row r="203" spans="2:16">
      <c r="B203" s="175">
        <f t="shared" si="91"/>
        <v>2007</v>
      </c>
      <c r="C203" s="87">
        <f t="shared" ref="C203:P203" si="93">C77/C$167</f>
        <v>-1.5909090909090908</v>
      </c>
      <c r="D203" s="85">
        <f t="shared" si="93"/>
        <v>-5.5714285714285721</v>
      </c>
      <c r="E203" s="85">
        <f t="shared" si="93"/>
        <v>1.6052631578947367</v>
      </c>
      <c r="F203" s="85">
        <f t="shared" si="93"/>
        <v>1.1590909090909089</v>
      </c>
      <c r="G203" s="85">
        <f t="shared" si="93"/>
        <v>0.73758865248226957</v>
      </c>
      <c r="H203" s="85"/>
      <c r="I203" s="85">
        <f t="shared" si="93"/>
        <v>1.9237034207622441</v>
      </c>
      <c r="J203" s="85">
        <f t="shared" si="93"/>
        <v>0</v>
      </c>
      <c r="K203" s="85">
        <f t="shared" si="93"/>
        <v>0.86813186813186816</v>
      </c>
      <c r="L203" s="85">
        <f t="shared" si="93"/>
        <v>0.65</v>
      </c>
      <c r="M203" s="85">
        <f t="shared" si="93"/>
        <v>2.9999999999999996</v>
      </c>
      <c r="N203" s="85">
        <f t="shared" si="93"/>
        <v>0.67613878895054569</v>
      </c>
      <c r="O203" s="85">
        <f t="shared" si="93"/>
        <v>1.2281309372183458</v>
      </c>
      <c r="P203" s="88">
        <f t="shared" si="93"/>
        <v>1.2281309372183458</v>
      </c>
    </row>
    <row r="204" spans="2:16">
      <c r="B204" s="175">
        <f t="shared" si="91"/>
        <v>2008</v>
      </c>
      <c r="C204" s="87">
        <f t="shared" ref="C204:P204" si="94">C87/C$167</f>
        <v>-1.0909090909090908</v>
      </c>
      <c r="D204" s="85">
        <f t="shared" si="94"/>
        <v>-4.1428571428571432</v>
      </c>
      <c r="E204" s="85">
        <f t="shared" si="94"/>
        <v>1.1052631578947369</v>
      </c>
      <c r="F204" s="85">
        <f t="shared" si="94"/>
        <v>1.0909090909090908</v>
      </c>
      <c r="G204" s="85">
        <f t="shared" si="94"/>
        <v>0.84397163120567376</v>
      </c>
      <c r="H204" s="85"/>
      <c r="I204" s="85">
        <f t="shared" si="94"/>
        <v>1.875270108043217</v>
      </c>
      <c r="J204" s="85">
        <f t="shared" si="94"/>
        <v>0.71328671328671323</v>
      </c>
      <c r="K204" s="85">
        <f t="shared" si="94"/>
        <v>1.087912087912088</v>
      </c>
      <c r="L204" s="85">
        <f t="shared" si="94"/>
        <v>1.3</v>
      </c>
      <c r="M204" s="85"/>
      <c r="N204" s="85">
        <f t="shared" si="94"/>
        <v>1.2797918606432759</v>
      </c>
      <c r="O204" s="85">
        <f t="shared" si="94"/>
        <v>1.5392650021592509</v>
      </c>
      <c r="P204" s="88">
        <f t="shared" si="94"/>
        <v>1.5392650021592509</v>
      </c>
    </row>
    <row r="205" spans="2:16">
      <c r="B205" s="175">
        <f t="shared" si="91"/>
        <v>2009</v>
      </c>
      <c r="C205" s="87">
        <f t="shared" ref="C205:P205" si="95">C97/C$167</f>
        <v>1.6818181818181817</v>
      </c>
      <c r="D205" s="85">
        <f t="shared" si="95"/>
        <v>0</v>
      </c>
      <c r="E205" s="85">
        <f t="shared" si="95"/>
        <v>1.131578947368421</v>
      </c>
      <c r="F205" s="85">
        <f t="shared" si="95"/>
        <v>1.3863636363636362</v>
      </c>
      <c r="G205" s="85">
        <f t="shared" si="95"/>
        <v>0</v>
      </c>
      <c r="H205" s="85"/>
      <c r="I205" s="85">
        <f t="shared" si="95"/>
        <v>0.45470333587980638</v>
      </c>
      <c r="J205" s="85">
        <f t="shared" si="95"/>
        <v>0</v>
      </c>
      <c r="K205" s="85">
        <f t="shared" si="95"/>
        <v>0.8131868131868133</v>
      </c>
      <c r="L205" s="85">
        <f t="shared" si="95"/>
        <v>1.575</v>
      </c>
      <c r="M205" s="85">
        <f t="shared" si="95"/>
        <v>-4</v>
      </c>
      <c r="N205" s="85">
        <f t="shared" si="95"/>
        <v>0.89785061386357501</v>
      </c>
      <c r="O205" s="85">
        <f t="shared" si="95"/>
        <v>0.787845976302609</v>
      </c>
      <c r="P205" s="88">
        <f t="shared" si="95"/>
        <v>0.72421216238743236</v>
      </c>
    </row>
    <row r="206" spans="2:16">
      <c r="B206" s="175">
        <f t="shared" si="91"/>
        <v>2010</v>
      </c>
      <c r="C206" s="87">
        <f t="shared" ref="C206:P206" si="96">C107/C$167</f>
        <v>2.0909090909090904</v>
      </c>
      <c r="D206" s="85">
        <f t="shared" si="96"/>
        <v>0.85714285714285721</v>
      </c>
      <c r="E206" s="85">
        <f t="shared" si="96"/>
        <v>1.131578947368421</v>
      </c>
      <c r="F206" s="85">
        <f t="shared" si="96"/>
        <v>0.95454545454545447</v>
      </c>
      <c r="G206" s="85">
        <f t="shared" si="96"/>
        <v>0.78014184397163122</v>
      </c>
      <c r="H206" s="85"/>
      <c r="I206" s="85">
        <f t="shared" si="96"/>
        <v>0.76038298955946015</v>
      </c>
      <c r="J206" s="85">
        <f t="shared" si="96"/>
        <v>0.79020979020979021</v>
      </c>
      <c r="K206" s="85">
        <f t="shared" si="96"/>
        <v>0.78021978021978022</v>
      </c>
      <c r="L206" s="85">
        <f t="shared" si="96"/>
        <v>1.825</v>
      </c>
      <c r="M206" s="85">
        <f t="shared" si="96"/>
        <v>36</v>
      </c>
      <c r="N206" s="85">
        <f t="shared" si="96"/>
        <v>0.92134065617176342</v>
      </c>
      <c r="O206" s="85">
        <f t="shared" si="96"/>
        <v>0.86392205612824891</v>
      </c>
      <c r="P206" s="88">
        <f t="shared" si="96"/>
        <v>0.86392205612824891</v>
      </c>
    </row>
    <row r="207" spans="2:16">
      <c r="B207" s="175">
        <f t="shared" si="91"/>
        <v>2011</v>
      </c>
      <c r="C207" s="87">
        <f t="shared" ref="C207:P207" si="97">C117/C$167</f>
        <v>0.31818181818181812</v>
      </c>
      <c r="D207" s="85">
        <f t="shared" si="97"/>
        <v>1.5714285714285716</v>
      </c>
      <c r="E207" s="85">
        <f t="shared" si="97"/>
        <v>1.263157894736842</v>
      </c>
      <c r="F207" s="85">
        <f t="shared" si="97"/>
        <v>1.2159090909090908</v>
      </c>
      <c r="G207" s="85">
        <f t="shared" si="97"/>
        <v>0.7021276595744681</v>
      </c>
      <c r="H207" s="85"/>
      <c r="I207" s="85">
        <f t="shared" si="97"/>
        <v>1.1973638910109496</v>
      </c>
      <c r="J207" s="85">
        <f t="shared" si="97"/>
        <v>0</v>
      </c>
      <c r="K207" s="85">
        <f t="shared" si="97"/>
        <v>0.86813186813186816</v>
      </c>
      <c r="L207" s="85">
        <f t="shared" si="97"/>
        <v>0.72499999999999998</v>
      </c>
      <c r="M207" s="85"/>
      <c r="N207" s="85">
        <f t="shared" si="97"/>
        <v>0.83629153165352799</v>
      </c>
      <c r="O207" s="85">
        <f t="shared" si="97"/>
        <v>0.99168524967523808</v>
      </c>
      <c r="P207" s="88">
        <f t="shared" si="97"/>
        <v>0.99168524967523808</v>
      </c>
    </row>
    <row r="208" spans="2:16">
      <c r="B208" s="175">
        <f t="shared" si="91"/>
        <v>2012</v>
      </c>
      <c r="C208" s="87">
        <f t="shared" ref="C208:P208" si="98">C127/C$167</f>
        <v>-0.18181818181818182</v>
      </c>
      <c r="D208" s="85">
        <f t="shared" si="98"/>
        <v>-6.7142857142857153</v>
      </c>
      <c r="E208" s="85">
        <f t="shared" si="98"/>
        <v>1.6842105263157896</v>
      </c>
      <c r="F208" s="85">
        <f t="shared" si="98"/>
        <v>0.97727272727272718</v>
      </c>
      <c r="G208" s="85">
        <f t="shared" si="98"/>
        <v>0.900709219858156</v>
      </c>
      <c r="H208" s="85"/>
      <c r="I208" s="85">
        <f t="shared" si="98"/>
        <v>1.7706911128087599</v>
      </c>
      <c r="J208" s="85">
        <f t="shared" si="98"/>
        <v>0.90909090909090906</v>
      </c>
      <c r="K208" s="85">
        <f t="shared" si="98"/>
        <v>1.1318681318681321</v>
      </c>
      <c r="L208" s="85">
        <f t="shared" si="98"/>
        <v>1.75</v>
      </c>
      <c r="M208" s="85"/>
      <c r="N208" s="85">
        <f t="shared" si="98"/>
        <v>1.257195560704921</v>
      </c>
      <c r="O208" s="85">
        <f t="shared" si="98"/>
        <v>1.4802300116886782</v>
      </c>
      <c r="P208" s="88">
        <f t="shared" si="98"/>
        <v>1.4802300116886782</v>
      </c>
    </row>
    <row r="209" spans="2:16">
      <c r="B209" s="175">
        <f t="shared" si="91"/>
        <v>2013</v>
      </c>
      <c r="C209" s="87">
        <f t="shared" ref="C209:P209" si="99">C137/C$167</f>
        <v>-0.90909090909090906</v>
      </c>
      <c r="D209" s="85">
        <f t="shared" si="99"/>
        <v>0</v>
      </c>
      <c r="E209" s="85">
        <f t="shared" si="99"/>
        <v>0.31578947368421051</v>
      </c>
      <c r="F209" s="85">
        <f t="shared" si="99"/>
        <v>0.56818181818181812</v>
      </c>
      <c r="G209" s="85">
        <f t="shared" si="99"/>
        <v>0.84397163120567376</v>
      </c>
      <c r="H209" s="85"/>
      <c r="I209" s="85">
        <f t="shared" si="99"/>
        <v>0.97448265557162006</v>
      </c>
      <c r="J209" s="85">
        <f t="shared" si="99"/>
        <v>0.79020979020979021</v>
      </c>
      <c r="K209" s="85">
        <f t="shared" si="99"/>
        <v>1.1318681318681321</v>
      </c>
      <c r="L209" s="85">
        <f t="shared" si="99"/>
        <v>1.4750000000000001</v>
      </c>
      <c r="M209" s="85"/>
      <c r="N209" s="89">
        <f t="shared" si="99"/>
        <v>1.3392989734463208</v>
      </c>
      <c r="O209" s="85">
        <f t="shared" si="99"/>
        <v>1.2374234251248217</v>
      </c>
      <c r="P209" s="88">
        <f t="shared" si="99"/>
        <v>1.1969835783325304</v>
      </c>
    </row>
    <row r="210" spans="2:16">
      <c r="B210" s="175">
        <f t="shared" si="91"/>
        <v>2014</v>
      </c>
      <c r="C210" s="87">
        <f t="shared" ref="C210:P210" si="100">C147/C$167</f>
        <v>-0.7727272727272726</v>
      </c>
      <c r="D210" s="85">
        <f t="shared" si="100"/>
        <v>-6.0000000000000009</v>
      </c>
      <c r="E210" s="85">
        <f t="shared" si="100"/>
        <v>2.0263157894736845</v>
      </c>
      <c r="F210" s="85">
        <f t="shared" si="100"/>
        <v>1.0681818181818181</v>
      </c>
      <c r="G210" s="85">
        <f t="shared" si="100"/>
        <v>0.74468085106382975</v>
      </c>
      <c r="H210" s="85"/>
      <c r="I210" s="85">
        <f t="shared" si="100"/>
        <v>1.891902215431627</v>
      </c>
      <c r="J210" s="85">
        <f t="shared" si="100"/>
        <v>1.091142191142191</v>
      </c>
      <c r="K210" s="85">
        <f t="shared" si="100"/>
        <v>1.2038284296348813</v>
      </c>
      <c r="L210" s="85">
        <f t="shared" si="100"/>
        <v>1.9483333333333333</v>
      </c>
      <c r="M210" s="85"/>
      <c r="N210" s="85">
        <f t="shared" si="100"/>
        <v>1.4090258452626214</v>
      </c>
      <c r="O210" s="85">
        <f t="shared" si="100"/>
        <v>1.6114574353788533</v>
      </c>
      <c r="P210" s="88">
        <f t="shared" si="100"/>
        <v>1.6114574353788533</v>
      </c>
    </row>
    <row r="211" spans="2:16" ht="15.75" thickBot="1">
      <c r="B211" s="176">
        <f>B210+1</f>
        <v>2015</v>
      </c>
      <c r="C211" s="93">
        <f>C157/C$167</f>
        <v>-0.64956011730205276</v>
      </c>
      <c r="D211" s="91">
        <f>D157/D$167</f>
        <v>-1.7857142857142858</v>
      </c>
      <c r="E211" s="91">
        <f t="shared" ref="E211:P211" si="101">E157/E$167</f>
        <v>1.4091680814940577</v>
      </c>
      <c r="F211" s="91">
        <f t="shared" si="101"/>
        <v>1.0628787878787875</v>
      </c>
      <c r="G211" s="91">
        <f t="shared" si="101"/>
        <v>0.986501944635095</v>
      </c>
      <c r="H211" s="91"/>
      <c r="I211" s="91">
        <f t="shared" si="101"/>
        <v>1.6156181159711456</v>
      </c>
      <c r="J211" s="91">
        <f t="shared" si="101"/>
        <v>0</v>
      </c>
      <c r="K211" s="91">
        <f t="shared" si="101"/>
        <v>0</v>
      </c>
      <c r="L211" s="91">
        <f t="shared" si="101"/>
        <v>0</v>
      </c>
      <c r="M211" s="91">
        <f t="shared" si="101"/>
        <v>0</v>
      </c>
      <c r="N211" s="91">
        <f t="shared" si="101"/>
        <v>0</v>
      </c>
      <c r="O211" s="91">
        <f t="shared" si="101"/>
        <v>1.3410041059810647</v>
      </c>
      <c r="P211" s="94">
        <f t="shared" si="101"/>
        <v>1.2660092118043345</v>
      </c>
    </row>
  </sheetData>
  <customSheetViews>
    <customSheetView guid="{6DA84043-8308-458F-9378-22AB3DF247A3}" scale="60" showPageBreaks="1" fitToPage="1" printArea="1" view="pageBreakPreview" topLeftCell="A163">
      <selection activeCell="F208" sqref="F208"/>
      <pageMargins left="0.98425196850393704" right="0.98425196850393704" top="0.98425196850393704" bottom="0.98425196850393704" header="0.51181102362204722" footer="0.51181102362204722"/>
      <printOptions horizontalCentered="1" verticalCentered="1"/>
      <pageSetup paperSize="9" scale="18" orientation="portrait" r:id="rId1"/>
      <headerFooter alignWithMargins="0"/>
    </customSheetView>
  </customSheetViews>
  <mergeCells count="303">
    <mergeCell ref="F4:F5"/>
    <mergeCell ref="G4:G5"/>
    <mergeCell ref="N4:N5"/>
    <mergeCell ref="O4:P4"/>
    <mergeCell ref="L14:L15"/>
    <mergeCell ref="M14:M15"/>
    <mergeCell ref="B3:K3"/>
    <mergeCell ref="L3:P3"/>
    <mergeCell ref="B4:B5"/>
    <mergeCell ref="C4:C5"/>
    <mergeCell ref="D4:D5"/>
    <mergeCell ref="E4:E5"/>
    <mergeCell ref="H4:H5"/>
    <mergeCell ref="I4:I5"/>
    <mergeCell ref="L4:L5"/>
    <mergeCell ref="M4:M5"/>
    <mergeCell ref="J4:J5"/>
    <mergeCell ref="K4:K5"/>
    <mergeCell ref="L13:P13"/>
    <mergeCell ref="N14:N15"/>
    <mergeCell ref="O14:P14"/>
    <mergeCell ref="J14:J15"/>
    <mergeCell ref="K14:K15"/>
    <mergeCell ref="B13:K13"/>
    <mergeCell ref="I14:I15"/>
    <mergeCell ref="H14:H15"/>
    <mergeCell ref="L23:P23"/>
    <mergeCell ref="B24:B25"/>
    <mergeCell ref="C24:C25"/>
    <mergeCell ref="D24:D25"/>
    <mergeCell ref="E24:E25"/>
    <mergeCell ref="F24:F25"/>
    <mergeCell ref="G24:G25"/>
    <mergeCell ref="H24:H25"/>
    <mergeCell ref="I24:I25"/>
    <mergeCell ref="B14:B15"/>
    <mergeCell ref="C14:C15"/>
    <mergeCell ref="D14:D15"/>
    <mergeCell ref="E14:E15"/>
    <mergeCell ref="F14:F15"/>
    <mergeCell ref="G14:G15"/>
    <mergeCell ref="B33:K33"/>
    <mergeCell ref="B23:K23"/>
    <mergeCell ref="J24:J25"/>
    <mergeCell ref="K24:K25"/>
    <mergeCell ref="O24:P24"/>
    <mergeCell ref="L24:L25"/>
    <mergeCell ref="M24:M25"/>
    <mergeCell ref="N24:N25"/>
    <mergeCell ref="L33:P33"/>
    <mergeCell ref="B34:B35"/>
    <mergeCell ref="C34:C35"/>
    <mergeCell ref="D34:D35"/>
    <mergeCell ref="E34:E35"/>
    <mergeCell ref="F34:F35"/>
    <mergeCell ref="O34:P34"/>
    <mergeCell ref="L34:L35"/>
    <mergeCell ref="H34:H35"/>
    <mergeCell ref="I34:I35"/>
    <mergeCell ref="G34:G35"/>
    <mergeCell ref="M34:M35"/>
    <mergeCell ref="N34:N35"/>
    <mergeCell ref="J34:J35"/>
    <mergeCell ref="K34:K35"/>
    <mergeCell ref="B43:K43"/>
    <mergeCell ref="L43:P43"/>
    <mergeCell ref="B44:B45"/>
    <mergeCell ref="C44:C45"/>
    <mergeCell ref="D44:D45"/>
    <mergeCell ref="E44:E45"/>
    <mergeCell ref="F44:F45"/>
    <mergeCell ref="G44:G45"/>
    <mergeCell ref="J44:J45"/>
    <mergeCell ref="K44:K45"/>
    <mergeCell ref="H44:H45"/>
    <mergeCell ref="I44:I45"/>
    <mergeCell ref="L44:L45"/>
    <mergeCell ref="M44:M45"/>
    <mergeCell ref="N44:N45"/>
    <mergeCell ref="L53:P53"/>
    <mergeCell ref="N54:N55"/>
    <mergeCell ref="N64:N65"/>
    <mergeCell ref="O64:P64"/>
    <mergeCell ref="O44:P44"/>
    <mergeCell ref="B53:K53"/>
    <mergeCell ref="B54:B55"/>
    <mergeCell ref="C54:C55"/>
    <mergeCell ref="D54:D55"/>
    <mergeCell ref="E54:E55"/>
    <mergeCell ref="F54:F55"/>
    <mergeCell ref="K54:K55"/>
    <mergeCell ref="I54:I55"/>
    <mergeCell ref="L54:L55"/>
    <mergeCell ref="M54:M55"/>
    <mergeCell ref="B63:K63"/>
    <mergeCell ref="L63:P63"/>
    <mergeCell ref="G54:G55"/>
    <mergeCell ref="H54:H55"/>
    <mergeCell ref="O54:P54"/>
    <mergeCell ref="J54:J55"/>
    <mergeCell ref="E64:E65"/>
    <mergeCell ref="G74:G75"/>
    <mergeCell ref="O84:P84"/>
    <mergeCell ref="B83:K83"/>
    <mergeCell ref="B84:B85"/>
    <mergeCell ref="B64:B65"/>
    <mergeCell ref="C64:C65"/>
    <mergeCell ref="C74:C75"/>
    <mergeCell ref="D74:D75"/>
    <mergeCell ref="E74:E75"/>
    <mergeCell ref="J74:J75"/>
    <mergeCell ref="K74:K75"/>
    <mergeCell ref="C84:C85"/>
    <mergeCell ref="D84:D85"/>
    <mergeCell ref="E84:E85"/>
    <mergeCell ref="F84:F85"/>
    <mergeCell ref="F74:F75"/>
    <mergeCell ref="I74:I75"/>
    <mergeCell ref="J64:J65"/>
    <mergeCell ref="K64:K65"/>
    <mergeCell ref="D64:D65"/>
    <mergeCell ref="B74:B75"/>
    <mergeCell ref="B73:K73"/>
    <mergeCell ref="G84:G85"/>
    <mergeCell ref="N84:N85"/>
    <mergeCell ref="K84:K85"/>
    <mergeCell ref="J84:J85"/>
    <mergeCell ref="H84:H85"/>
    <mergeCell ref="I84:I85"/>
    <mergeCell ref="L84:L85"/>
    <mergeCell ref="M84:M85"/>
    <mergeCell ref="J94:J95"/>
    <mergeCell ref="H94:H95"/>
    <mergeCell ref="I94:I95"/>
    <mergeCell ref="B104:B105"/>
    <mergeCell ref="K94:K95"/>
    <mergeCell ref="F94:F95"/>
    <mergeCell ref="G94:G95"/>
    <mergeCell ref="F104:F105"/>
    <mergeCell ref="G104:G105"/>
    <mergeCell ref="C104:C105"/>
    <mergeCell ref="D104:D105"/>
    <mergeCell ref="B94:B95"/>
    <mergeCell ref="C94:C95"/>
    <mergeCell ref="D94:D95"/>
    <mergeCell ref="E94:E95"/>
    <mergeCell ref="H114:H115"/>
    <mergeCell ref="K104:K105"/>
    <mergeCell ref="L104:L105"/>
    <mergeCell ref="M104:M105"/>
    <mergeCell ref="F64:F65"/>
    <mergeCell ref="G64:G65"/>
    <mergeCell ref="H64:H65"/>
    <mergeCell ref="I64:I65"/>
    <mergeCell ref="L103:P103"/>
    <mergeCell ref="N74:N75"/>
    <mergeCell ref="L83:P83"/>
    <mergeCell ref="M74:M75"/>
    <mergeCell ref="O74:P74"/>
    <mergeCell ref="L74:L75"/>
    <mergeCell ref="L64:L65"/>
    <mergeCell ref="M64:M65"/>
    <mergeCell ref="L73:P73"/>
    <mergeCell ref="H74:H75"/>
    <mergeCell ref="B93:K93"/>
    <mergeCell ref="L94:L95"/>
    <mergeCell ref="L93:P93"/>
    <mergeCell ref="M94:M95"/>
    <mergeCell ref="N94:N95"/>
    <mergeCell ref="O94:P94"/>
    <mergeCell ref="N124:N125"/>
    <mergeCell ref="O124:P124"/>
    <mergeCell ref="L124:L125"/>
    <mergeCell ref="I124:I125"/>
    <mergeCell ref="O104:P104"/>
    <mergeCell ref="B103:K103"/>
    <mergeCell ref="O114:P114"/>
    <mergeCell ref="H104:H105"/>
    <mergeCell ref="I104:I105"/>
    <mergeCell ref="J114:J115"/>
    <mergeCell ref="K114:K115"/>
    <mergeCell ref="B113:K113"/>
    <mergeCell ref="I114:I115"/>
    <mergeCell ref="L114:L115"/>
    <mergeCell ref="N104:N105"/>
    <mergeCell ref="B114:B115"/>
    <mergeCell ref="E104:E105"/>
    <mergeCell ref="M114:M115"/>
    <mergeCell ref="N114:N115"/>
    <mergeCell ref="G114:G115"/>
    <mergeCell ref="F114:F115"/>
    <mergeCell ref="C114:C115"/>
    <mergeCell ref="D114:D115"/>
    <mergeCell ref="E114:E115"/>
    <mergeCell ref="C124:C125"/>
    <mergeCell ref="D124:D125"/>
    <mergeCell ref="E124:E125"/>
    <mergeCell ref="J124:J125"/>
    <mergeCell ref="K124:K125"/>
    <mergeCell ref="F124:F125"/>
    <mergeCell ref="G124:G125"/>
    <mergeCell ref="M124:M125"/>
    <mergeCell ref="H124:H125"/>
    <mergeCell ref="K154:K155"/>
    <mergeCell ref="F154:F155"/>
    <mergeCell ref="G154:G155"/>
    <mergeCell ref="L113:P113"/>
    <mergeCell ref="J104:J105"/>
    <mergeCell ref="F144:F145"/>
    <mergeCell ref="L133:P133"/>
    <mergeCell ref="H134:H135"/>
    <mergeCell ref="I134:I135"/>
    <mergeCell ref="F134:F135"/>
    <mergeCell ref="J134:J135"/>
    <mergeCell ref="K134:K135"/>
    <mergeCell ref="B133:K133"/>
    <mergeCell ref="N144:N145"/>
    <mergeCell ref="O144:P144"/>
    <mergeCell ref="G134:G135"/>
    <mergeCell ref="H144:H145"/>
    <mergeCell ref="I144:I145"/>
    <mergeCell ref="G144:G145"/>
    <mergeCell ref="L134:L135"/>
    <mergeCell ref="M134:M135"/>
    <mergeCell ref="B123:K123"/>
    <mergeCell ref="L123:P123"/>
    <mergeCell ref="B124:B125"/>
    <mergeCell ref="B143:K143"/>
    <mergeCell ref="L143:P143"/>
    <mergeCell ref="N134:N135"/>
    <mergeCell ref="O134:P134"/>
    <mergeCell ref="B134:B135"/>
    <mergeCell ref="C134:C135"/>
    <mergeCell ref="D134:D135"/>
    <mergeCell ref="J144:J145"/>
    <mergeCell ref="K144:K145"/>
    <mergeCell ref="L144:L145"/>
    <mergeCell ref="M144:M145"/>
    <mergeCell ref="B144:B145"/>
    <mergeCell ref="C144:C145"/>
    <mergeCell ref="D144:D145"/>
    <mergeCell ref="E144:E145"/>
    <mergeCell ref="E134:E135"/>
    <mergeCell ref="L163:P163"/>
    <mergeCell ref="J154:J155"/>
    <mergeCell ref="B153:K153"/>
    <mergeCell ref="G164:G165"/>
    <mergeCell ref="L164:L165"/>
    <mergeCell ref="I164:I165"/>
    <mergeCell ref="D164:D165"/>
    <mergeCell ref="O154:P154"/>
    <mergeCell ref="J164:J165"/>
    <mergeCell ref="L154:L155"/>
    <mergeCell ref="M154:M155"/>
    <mergeCell ref="H154:H155"/>
    <mergeCell ref="I154:I155"/>
    <mergeCell ref="K164:K165"/>
    <mergeCell ref="B163:K163"/>
    <mergeCell ref="H164:H165"/>
    <mergeCell ref="B164:B165"/>
    <mergeCell ref="C164:C165"/>
    <mergeCell ref="N154:N155"/>
    <mergeCell ref="L153:P153"/>
    <mergeCell ref="B154:B155"/>
    <mergeCell ref="C154:C155"/>
    <mergeCell ref="D154:D155"/>
    <mergeCell ref="E154:E155"/>
    <mergeCell ref="B174:B175"/>
    <mergeCell ref="C174:C175"/>
    <mergeCell ref="D174:D175"/>
    <mergeCell ref="E174:E175"/>
    <mergeCell ref="E164:E165"/>
    <mergeCell ref="F164:F165"/>
    <mergeCell ref="N174:N175"/>
    <mergeCell ref="O174:P174"/>
    <mergeCell ref="F174:F175"/>
    <mergeCell ref="G174:G175"/>
    <mergeCell ref="H174:H175"/>
    <mergeCell ref="I174:I175"/>
    <mergeCell ref="J174:J175"/>
    <mergeCell ref="K174:K175"/>
    <mergeCell ref="M173:P173"/>
    <mergeCell ref="M174:M175"/>
    <mergeCell ref="C173:L173"/>
    <mergeCell ref="L174:L175"/>
    <mergeCell ref="M164:M165"/>
    <mergeCell ref="N164:N165"/>
    <mergeCell ref="O164:P164"/>
    <mergeCell ref="C193:P193"/>
    <mergeCell ref="B194:B195"/>
    <mergeCell ref="C194:C195"/>
    <mergeCell ref="D194:D195"/>
    <mergeCell ref="E194:E195"/>
    <mergeCell ref="F194:F195"/>
    <mergeCell ref="G194:G195"/>
    <mergeCell ref="H194:H195"/>
    <mergeCell ref="I194:I195"/>
    <mergeCell ref="N194:N195"/>
    <mergeCell ref="O194:P194"/>
    <mergeCell ref="J194:J195"/>
    <mergeCell ref="K194:K195"/>
    <mergeCell ref="L194:L195"/>
    <mergeCell ref="M194:M195"/>
  </mergeCells>
  <phoneticPr fontId="26" type="noConversion"/>
  <printOptions horizontalCentered="1" verticalCentered="1"/>
  <pageMargins left="0.98425196850393704" right="0.98425196850393704" top="0.98425196850393704" bottom="0.98425196850393704" header="0.51181102362204722" footer="0.51181102362204722"/>
  <pageSetup paperSize="9" scale="18" orientation="portrait" r:id="rId2"/>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127"/>
  <sheetViews>
    <sheetView zoomScale="70" zoomScaleNormal="70" workbookViewId="0">
      <selection activeCell="S15" sqref="S15"/>
    </sheetView>
  </sheetViews>
  <sheetFormatPr defaultRowHeight="12.75"/>
  <cols>
    <col min="2" max="2" width="10.42578125" customWidth="1"/>
    <col min="3" max="3" width="12.140625" customWidth="1"/>
    <col min="4" max="11" width="9.28515625" bestFit="1" customWidth="1"/>
    <col min="12" max="12" width="11.85546875" customWidth="1"/>
    <col min="13" max="13" width="23" bestFit="1" customWidth="1"/>
    <col min="14" max="14" width="9.28515625" bestFit="1" customWidth="1"/>
    <col min="15" max="15" width="23" bestFit="1" customWidth="1"/>
  </cols>
  <sheetData>
    <row r="2" spans="1:15" ht="13.5" thickBot="1"/>
    <row r="3" spans="1:15" ht="24" thickBot="1">
      <c r="A3" s="473" t="s">
        <v>463</v>
      </c>
      <c r="B3" s="474"/>
      <c r="C3" s="474"/>
      <c r="D3" s="474"/>
      <c r="E3" s="474"/>
      <c r="F3" s="474"/>
      <c r="G3" s="474"/>
      <c r="H3" s="474"/>
      <c r="I3" s="474"/>
      <c r="J3" s="474"/>
      <c r="K3" s="470" t="s">
        <v>224</v>
      </c>
      <c r="L3" s="471"/>
      <c r="M3" s="471"/>
      <c r="N3" s="471"/>
      <c r="O3" s="472"/>
    </row>
    <row r="4" spans="1:15" ht="15.75">
      <c r="A4" s="465" t="s">
        <v>195</v>
      </c>
      <c r="B4" s="461" t="s">
        <v>196</v>
      </c>
      <c r="C4" s="461" t="s">
        <v>197</v>
      </c>
      <c r="D4" s="461" t="s">
        <v>198</v>
      </c>
      <c r="E4" s="461" t="s">
        <v>199</v>
      </c>
      <c r="F4" s="461" t="s">
        <v>200</v>
      </c>
      <c r="G4" s="461" t="s">
        <v>201</v>
      </c>
      <c r="H4" s="467" t="s">
        <v>202</v>
      </c>
      <c r="I4" s="461" t="s">
        <v>203</v>
      </c>
      <c r="J4" s="461" t="s">
        <v>204</v>
      </c>
      <c r="K4" s="461" t="s">
        <v>205</v>
      </c>
      <c r="L4" s="461" t="s">
        <v>206</v>
      </c>
      <c r="M4" s="467" t="s">
        <v>207</v>
      </c>
      <c r="N4" s="456" t="s">
        <v>208</v>
      </c>
      <c r="O4" s="457"/>
    </row>
    <row r="5" spans="1:15" ht="16.5" thickBot="1">
      <c r="A5" s="466"/>
      <c r="B5" s="462"/>
      <c r="C5" s="462"/>
      <c r="D5" s="462"/>
      <c r="E5" s="462"/>
      <c r="F5" s="462"/>
      <c r="G5" s="462"/>
      <c r="H5" s="462"/>
      <c r="I5" s="462"/>
      <c r="J5" s="462"/>
      <c r="K5" s="462"/>
      <c r="L5" s="462"/>
      <c r="M5" s="462"/>
      <c r="N5" s="145" t="s">
        <v>209</v>
      </c>
      <c r="O5" s="30" t="s">
        <v>210</v>
      </c>
    </row>
    <row r="6" spans="1:15" ht="15">
      <c r="A6" s="148" t="s">
        <v>211</v>
      </c>
      <c r="B6" s="146">
        <v>31</v>
      </c>
      <c r="C6" s="8">
        <v>28</v>
      </c>
      <c r="D6" s="8">
        <v>31</v>
      </c>
      <c r="E6" s="8">
        <v>15</v>
      </c>
      <c r="F6" s="8">
        <v>5</v>
      </c>
      <c r="G6" s="8">
        <v>0</v>
      </c>
      <c r="H6" s="168">
        <f>SUM(B6:F6)</f>
        <v>110</v>
      </c>
      <c r="I6" s="8">
        <v>0</v>
      </c>
      <c r="J6" s="8">
        <v>26</v>
      </c>
      <c r="K6" s="8">
        <v>30</v>
      </c>
      <c r="L6" s="8">
        <v>31</v>
      </c>
      <c r="M6" s="168">
        <f>SUM(I6:L6)</f>
        <v>87</v>
      </c>
      <c r="N6" s="167">
        <f>SUM(B6:G6,I6:L6)</f>
        <v>197</v>
      </c>
      <c r="O6" s="169">
        <f>H6+M6</f>
        <v>197</v>
      </c>
    </row>
    <row r="7" spans="1:15" ht="19.5">
      <c r="A7" s="149" t="s">
        <v>485</v>
      </c>
      <c r="B7" s="147">
        <v>4.5999999999999996</v>
      </c>
      <c r="C7" s="10">
        <v>4.5</v>
      </c>
      <c r="D7" s="10">
        <v>7.1</v>
      </c>
      <c r="E7" s="10">
        <v>11</v>
      </c>
      <c r="F7" s="10">
        <v>12</v>
      </c>
      <c r="G7" s="10"/>
      <c r="H7" s="153">
        <f>(B6*B7+C6*C7+D6*D7+E6*E7+F6*F7)/H6</f>
        <v>6.4881818181818183</v>
      </c>
      <c r="I7" s="10"/>
      <c r="J7" s="95">
        <v>7.5</v>
      </c>
      <c r="K7" s="95">
        <v>3</v>
      </c>
      <c r="L7" s="95">
        <v>0.4</v>
      </c>
      <c r="M7" s="153">
        <f>(I6*I7+J6*J7+K6*K7+L6*L7)/M6</f>
        <v>3.4183908045977009</v>
      </c>
      <c r="N7" s="154">
        <f>(B7*B6+C7*C6+D7*D6+E7*E6+F7*F6+G7*G6+I7*I6+J7*J6+K7*K6+L7*L6)/N6</f>
        <v>5.1324873096446701</v>
      </c>
      <c r="O7" s="161">
        <f>(H7*H6+M7*M6)/O6</f>
        <v>5.1324873096446701</v>
      </c>
    </row>
    <row r="8" spans="1:15" ht="19.5">
      <c r="A8" s="149" t="s">
        <v>212</v>
      </c>
      <c r="B8" s="13">
        <f t="shared" ref="B8:G8" si="0">B6*(13-B7)</f>
        <v>260.40000000000003</v>
      </c>
      <c r="C8" s="12">
        <f t="shared" si="0"/>
        <v>238</v>
      </c>
      <c r="D8" s="12">
        <f t="shared" si="0"/>
        <v>182.9</v>
      </c>
      <c r="E8" s="12">
        <f t="shared" si="0"/>
        <v>30</v>
      </c>
      <c r="F8" s="12">
        <f t="shared" si="0"/>
        <v>5</v>
      </c>
      <c r="G8" s="12">
        <f t="shared" si="0"/>
        <v>0</v>
      </c>
      <c r="H8" s="155">
        <f>SUM(B8:F8)</f>
        <v>716.30000000000007</v>
      </c>
      <c r="I8" s="12">
        <f>I6*(13-I7)</f>
        <v>0</v>
      </c>
      <c r="J8" s="12">
        <v>142</v>
      </c>
      <c r="K8" s="12">
        <v>301</v>
      </c>
      <c r="L8" s="12">
        <v>390</v>
      </c>
      <c r="M8" s="155">
        <f>SUM(I8:L8)</f>
        <v>833</v>
      </c>
      <c r="N8" s="156">
        <f>N6*(13-N7)</f>
        <v>1549.9</v>
      </c>
      <c r="O8" s="162">
        <f>O6*(13-O7)</f>
        <v>1549.9</v>
      </c>
    </row>
    <row r="9" spans="1:15" ht="19.5">
      <c r="A9" s="149" t="s">
        <v>213</v>
      </c>
      <c r="B9" s="13">
        <f t="shared" ref="B9:G9" si="1">B6*(17-B7)</f>
        <v>384.40000000000003</v>
      </c>
      <c r="C9" s="12">
        <f t="shared" si="1"/>
        <v>350</v>
      </c>
      <c r="D9" s="12">
        <f t="shared" si="1"/>
        <v>306.90000000000003</v>
      </c>
      <c r="E9" s="12">
        <f t="shared" si="1"/>
        <v>90</v>
      </c>
      <c r="F9" s="12">
        <f t="shared" si="1"/>
        <v>25</v>
      </c>
      <c r="G9" s="12">
        <f t="shared" si="1"/>
        <v>0</v>
      </c>
      <c r="H9" s="155">
        <f>SUM(B9:F9)</f>
        <v>1156.3000000000002</v>
      </c>
      <c r="I9" s="12">
        <f>I6*(17-I7)</f>
        <v>0</v>
      </c>
      <c r="J9" s="12">
        <v>246</v>
      </c>
      <c r="K9" s="12">
        <v>421</v>
      </c>
      <c r="L9" s="12">
        <v>514</v>
      </c>
      <c r="M9" s="155">
        <f>SUM(I9:L9)</f>
        <v>1181</v>
      </c>
      <c r="N9" s="156">
        <f>N6*(17-N7)</f>
        <v>2337.9</v>
      </c>
      <c r="O9" s="162">
        <f>O6*(17-O7)</f>
        <v>2337.9</v>
      </c>
    </row>
    <row r="10" spans="1:15" ht="19.5">
      <c r="A10" s="149" t="s">
        <v>214</v>
      </c>
      <c r="B10" s="17">
        <f t="shared" ref="B10:G10" si="2">B6*(18-B7)</f>
        <v>415.40000000000003</v>
      </c>
      <c r="C10" s="16">
        <f t="shared" si="2"/>
        <v>378</v>
      </c>
      <c r="D10" s="16">
        <f t="shared" si="2"/>
        <v>337.90000000000003</v>
      </c>
      <c r="E10" s="16">
        <f t="shared" si="2"/>
        <v>105</v>
      </c>
      <c r="F10" s="16">
        <f t="shared" si="2"/>
        <v>30</v>
      </c>
      <c r="G10" s="16">
        <f t="shared" si="2"/>
        <v>0</v>
      </c>
      <c r="H10" s="155">
        <f>SUM(B10:F10)</f>
        <v>1266.3000000000002</v>
      </c>
      <c r="I10" s="16">
        <f>I6*(18-I7)</f>
        <v>0</v>
      </c>
      <c r="J10" s="16">
        <v>272</v>
      </c>
      <c r="K10" s="16">
        <v>451</v>
      </c>
      <c r="L10" s="16">
        <v>545</v>
      </c>
      <c r="M10" s="155">
        <f>SUM(I10:L10)</f>
        <v>1268</v>
      </c>
      <c r="N10" s="157">
        <f>N6*(18-N7)</f>
        <v>2534.9</v>
      </c>
      <c r="O10" s="163">
        <f>O6*(18-O7)</f>
        <v>2534.9</v>
      </c>
    </row>
    <row r="11" spans="1:15" ht="20.25" thickBot="1">
      <c r="A11" s="347" t="s">
        <v>215</v>
      </c>
      <c r="B11" s="21">
        <f t="shared" ref="B11:G11" si="3">B6*(19-B7)</f>
        <v>446.40000000000003</v>
      </c>
      <c r="C11" s="20">
        <f t="shared" si="3"/>
        <v>406</v>
      </c>
      <c r="D11" s="20">
        <f t="shared" si="3"/>
        <v>368.90000000000003</v>
      </c>
      <c r="E11" s="20">
        <f t="shared" si="3"/>
        <v>120</v>
      </c>
      <c r="F11" s="20">
        <f t="shared" si="3"/>
        <v>35</v>
      </c>
      <c r="G11" s="20">
        <f t="shared" si="3"/>
        <v>0</v>
      </c>
      <c r="H11" s="164">
        <f>SUM(B11:F11)</f>
        <v>1376.3000000000002</v>
      </c>
      <c r="I11" s="20">
        <f>I6*(19-I7)</f>
        <v>0</v>
      </c>
      <c r="J11" s="20">
        <v>298</v>
      </c>
      <c r="K11" s="20">
        <v>481</v>
      </c>
      <c r="L11" s="20">
        <v>576</v>
      </c>
      <c r="M11" s="164">
        <f>SUM(I11:L11)</f>
        <v>1355</v>
      </c>
      <c r="N11" s="165">
        <f>N6*(19-N7)</f>
        <v>2731.9</v>
      </c>
      <c r="O11" s="166">
        <f>O6*(19-O7)</f>
        <v>2731.9</v>
      </c>
    </row>
    <row r="12" spans="1:15" ht="15.75" thickBot="1">
      <c r="A12" s="4"/>
      <c r="B12" s="4"/>
      <c r="C12" s="4"/>
      <c r="D12" s="4"/>
      <c r="E12" s="4"/>
      <c r="F12" s="4"/>
      <c r="G12" s="4"/>
      <c r="H12" s="4"/>
      <c r="I12" s="4"/>
      <c r="J12" s="4"/>
      <c r="K12" s="4"/>
      <c r="L12" s="4"/>
      <c r="M12" s="4"/>
      <c r="N12" s="4"/>
      <c r="O12" s="4"/>
    </row>
    <row r="13" spans="1:15" ht="24" thickBot="1">
      <c r="A13" s="473" t="s">
        <v>464</v>
      </c>
      <c r="B13" s="474"/>
      <c r="C13" s="474"/>
      <c r="D13" s="474"/>
      <c r="E13" s="474"/>
      <c r="F13" s="474"/>
      <c r="G13" s="474"/>
      <c r="H13" s="474"/>
      <c r="I13" s="474"/>
      <c r="J13" s="474"/>
      <c r="K13" s="470" t="s">
        <v>225</v>
      </c>
      <c r="L13" s="471"/>
      <c r="M13" s="471"/>
      <c r="N13" s="471"/>
      <c r="O13" s="472"/>
    </row>
    <row r="14" spans="1:15" ht="15.75">
      <c r="A14" s="465" t="s">
        <v>195</v>
      </c>
      <c r="B14" s="461" t="s">
        <v>196</v>
      </c>
      <c r="C14" s="461" t="s">
        <v>197</v>
      </c>
      <c r="D14" s="461" t="s">
        <v>198</v>
      </c>
      <c r="E14" s="461" t="s">
        <v>199</v>
      </c>
      <c r="F14" s="461" t="s">
        <v>200</v>
      </c>
      <c r="G14" s="461" t="s">
        <v>201</v>
      </c>
      <c r="H14" s="467" t="s">
        <v>202</v>
      </c>
      <c r="I14" s="461" t="s">
        <v>203</v>
      </c>
      <c r="J14" s="461" t="s">
        <v>204</v>
      </c>
      <c r="K14" s="461" t="s">
        <v>205</v>
      </c>
      <c r="L14" s="461" t="s">
        <v>206</v>
      </c>
      <c r="M14" s="467" t="s">
        <v>207</v>
      </c>
      <c r="N14" s="456" t="s">
        <v>208</v>
      </c>
      <c r="O14" s="457"/>
    </row>
    <row r="15" spans="1:15" ht="16.5" thickBot="1">
      <c r="A15" s="466"/>
      <c r="B15" s="462"/>
      <c r="C15" s="462"/>
      <c r="D15" s="462"/>
      <c r="E15" s="462"/>
      <c r="F15" s="462"/>
      <c r="G15" s="462"/>
      <c r="H15" s="462"/>
      <c r="I15" s="462"/>
      <c r="J15" s="462"/>
      <c r="K15" s="462"/>
      <c r="L15" s="462"/>
      <c r="M15" s="462"/>
      <c r="N15" s="145" t="s">
        <v>209</v>
      </c>
      <c r="O15" s="30" t="s">
        <v>210</v>
      </c>
    </row>
    <row r="16" spans="1:15" ht="15">
      <c r="A16" s="148" t="s">
        <v>211</v>
      </c>
      <c r="B16" s="146">
        <v>31</v>
      </c>
      <c r="C16" s="8">
        <v>28</v>
      </c>
      <c r="D16" s="8">
        <v>31</v>
      </c>
      <c r="E16" s="8">
        <v>30</v>
      </c>
      <c r="F16" s="8">
        <v>15</v>
      </c>
      <c r="G16" s="8">
        <v>0</v>
      </c>
      <c r="H16" s="168">
        <f>SUM(B16:F16)</f>
        <v>135</v>
      </c>
      <c r="I16" s="8">
        <v>15</v>
      </c>
      <c r="J16" s="8">
        <v>31</v>
      </c>
      <c r="K16" s="8">
        <v>25</v>
      </c>
      <c r="L16" s="8">
        <v>31</v>
      </c>
      <c r="M16" s="168">
        <f>SUM(I16:L16)</f>
        <v>102</v>
      </c>
      <c r="N16" s="167">
        <f>SUM(B16:G16,I16:L16)</f>
        <v>237</v>
      </c>
      <c r="O16" s="169">
        <f>H16+M16</f>
        <v>237</v>
      </c>
    </row>
    <row r="17" spans="1:15" ht="19.5">
      <c r="A17" s="149" t="s">
        <v>485</v>
      </c>
      <c r="B17" s="147">
        <v>2.4</v>
      </c>
      <c r="C17" s="10">
        <v>3.4</v>
      </c>
      <c r="D17" s="10">
        <v>5.2</v>
      </c>
      <c r="E17" s="10">
        <v>10.199999999999999</v>
      </c>
      <c r="F17" s="10">
        <v>11.2</v>
      </c>
      <c r="G17" s="10">
        <v>0</v>
      </c>
      <c r="H17" s="153">
        <f>(B16*B17+C16*C17+D16*D17+E16*E17+F16*F17)/H16</f>
        <v>5.9614814814814814</v>
      </c>
      <c r="I17" s="10">
        <v>10.1</v>
      </c>
      <c r="J17" s="95">
        <v>9.6</v>
      </c>
      <c r="K17" s="95">
        <v>5.2</v>
      </c>
      <c r="L17" s="95">
        <v>1.9</v>
      </c>
      <c r="M17" s="153">
        <f>(I16*I17+J16*J17+K16*K17+L16*L17)/M16</f>
        <v>6.2549019607843128</v>
      </c>
      <c r="N17" s="154">
        <f>(B17*B16+C17*C16+D17*D16+E17*E16+F17*F16+G17*G16+I17*I16+J17*J16+K17*K16+L17*L16)/N16</f>
        <v>6.0877637130801689</v>
      </c>
      <c r="O17" s="161">
        <f>(H17*H16+M17*M16)/O16</f>
        <v>6.0877637130801681</v>
      </c>
    </row>
    <row r="18" spans="1:15" ht="19.5">
      <c r="A18" s="149" t="s">
        <v>212</v>
      </c>
      <c r="B18" s="13">
        <v>330</v>
      </c>
      <c r="C18" s="12">
        <v>269</v>
      </c>
      <c r="D18" s="12">
        <v>243</v>
      </c>
      <c r="E18" s="12">
        <v>84</v>
      </c>
      <c r="F18" s="12">
        <v>27</v>
      </c>
      <c r="G18" s="12">
        <f>G16*(13-G17)</f>
        <v>0</v>
      </c>
      <c r="H18" s="155">
        <f>SUM(B18:F18)</f>
        <v>953</v>
      </c>
      <c r="I18" s="12">
        <v>44</v>
      </c>
      <c r="J18" s="12">
        <v>105</v>
      </c>
      <c r="K18" s="12">
        <v>194</v>
      </c>
      <c r="L18" s="12">
        <v>345</v>
      </c>
      <c r="M18" s="155">
        <f>SUM(I18:L18)</f>
        <v>688</v>
      </c>
      <c r="N18" s="156">
        <f>N16*(13-N17)</f>
        <v>1638.2</v>
      </c>
      <c r="O18" s="162">
        <f>O16*(13-O17)</f>
        <v>1638.2000000000003</v>
      </c>
    </row>
    <row r="19" spans="1:15" ht="19.5">
      <c r="A19" s="149" t="s">
        <v>213</v>
      </c>
      <c r="B19" s="13">
        <v>454</v>
      </c>
      <c r="C19" s="12">
        <v>381</v>
      </c>
      <c r="D19" s="12">
        <v>367</v>
      </c>
      <c r="E19" s="12">
        <v>204</v>
      </c>
      <c r="F19" s="12">
        <v>87</v>
      </c>
      <c r="G19" s="12">
        <f>G16*(17-G17)</f>
        <v>0</v>
      </c>
      <c r="H19" s="155">
        <f>SUM(B19:F19)</f>
        <v>1493</v>
      </c>
      <c r="I19" s="12">
        <v>104</v>
      </c>
      <c r="J19" s="12">
        <v>229</v>
      </c>
      <c r="K19" s="12">
        <v>294</v>
      </c>
      <c r="L19" s="12">
        <v>469</v>
      </c>
      <c r="M19" s="155">
        <f>SUM(I19:L19)</f>
        <v>1096</v>
      </c>
      <c r="N19" s="156">
        <f>N16*(17-N17)</f>
        <v>2586.2000000000003</v>
      </c>
      <c r="O19" s="162">
        <f>O16*(17-O17)</f>
        <v>2586.2000000000003</v>
      </c>
    </row>
    <row r="20" spans="1:15" ht="19.5">
      <c r="A20" s="149" t="s">
        <v>214</v>
      </c>
      <c r="B20" s="17">
        <v>485</v>
      </c>
      <c r="C20" s="16">
        <v>409</v>
      </c>
      <c r="D20" s="16">
        <v>398</v>
      </c>
      <c r="E20" s="16">
        <v>234</v>
      </c>
      <c r="F20" s="16">
        <v>102</v>
      </c>
      <c r="G20" s="16">
        <v>0</v>
      </c>
      <c r="H20" s="155">
        <f>SUM(B20:F20)</f>
        <v>1628</v>
      </c>
      <c r="I20" s="16">
        <v>119</v>
      </c>
      <c r="J20" s="16">
        <v>260</v>
      </c>
      <c r="K20" s="16">
        <v>319</v>
      </c>
      <c r="L20" s="16">
        <v>500</v>
      </c>
      <c r="M20" s="155">
        <f>SUM(I20:L20)</f>
        <v>1198</v>
      </c>
      <c r="N20" s="157">
        <f>N16*(18-N17)</f>
        <v>2823.2000000000003</v>
      </c>
      <c r="O20" s="163">
        <f>O16*(18-O17)</f>
        <v>2823.2000000000003</v>
      </c>
    </row>
    <row r="21" spans="1:15" ht="20.25" thickBot="1">
      <c r="A21" s="347" t="s">
        <v>215</v>
      </c>
      <c r="B21" s="21">
        <v>516</v>
      </c>
      <c r="C21" s="20">
        <v>437</v>
      </c>
      <c r="D21" s="20">
        <v>429</v>
      </c>
      <c r="E21" s="20">
        <v>264</v>
      </c>
      <c r="F21" s="20">
        <v>117</v>
      </c>
      <c r="G21" s="20">
        <f>G16*(19-G17)</f>
        <v>0</v>
      </c>
      <c r="H21" s="164">
        <f>SUM(B21:F21)</f>
        <v>1763</v>
      </c>
      <c r="I21" s="20">
        <v>134</v>
      </c>
      <c r="J21" s="20">
        <v>291</v>
      </c>
      <c r="K21" s="20">
        <v>344</v>
      </c>
      <c r="L21" s="20">
        <v>531</v>
      </c>
      <c r="M21" s="164">
        <f>SUM(I21:L21)</f>
        <v>1300</v>
      </c>
      <c r="N21" s="165">
        <f>N16*(19-N17)</f>
        <v>3060.2000000000003</v>
      </c>
      <c r="O21" s="166">
        <f>O16*(19-O17)</f>
        <v>3060.2000000000003</v>
      </c>
    </row>
    <row r="22" spans="1:15" ht="15.75" thickBot="1">
      <c r="A22" s="4"/>
      <c r="B22" s="4"/>
      <c r="C22" s="4"/>
      <c r="D22" s="4"/>
      <c r="E22" s="4"/>
      <c r="F22" s="4"/>
      <c r="G22" s="4"/>
      <c r="H22" s="4"/>
      <c r="I22" s="4"/>
      <c r="J22" s="4"/>
      <c r="K22" s="4"/>
      <c r="L22" s="4"/>
      <c r="M22" s="4"/>
      <c r="N22" s="4"/>
      <c r="O22" s="4"/>
    </row>
    <row r="23" spans="1:15" ht="24" thickBot="1">
      <c r="A23" s="473" t="s">
        <v>465</v>
      </c>
      <c r="B23" s="474"/>
      <c r="C23" s="474"/>
      <c r="D23" s="474"/>
      <c r="E23" s="474"/>
      <c r="F23" s="474"/>
      <c r="G23" s="474"/>
      <c r="H23" s="474"/>
      <c r="I23" s="474"/>
      <c r="J23" s="474"/>
      <c r="K23" s="470" t="s">
        <v>226</v>
      </c>
      <c r="L23" s="471"/>
      <c r="M23" s="471"/>
      <c r="N23" s="471"/>
      <c r="O23" s="472"/>
    </row>
    <row r="24" spans="1:15" ht="15.75">
      <c r="A24" s="465" t="s">
        <v>195</v>
      </c>
      <c r="B24" s="461" t="s">
        <v>196</v>
      </c>
      <c r="C24" s="461" t="s">
        <v>197</v>
      </c>
      <c r="D24" s="461" t="s">
        <v>198</v>
      </c>
      <c r="E24" s="461" t="s">
        <v>199</v>
      </c>
      <c r="F24" s="461" t="s">
        <v>200</v>
      </c>
      <c r="G24" s="461" t="s">
        <v>201</v>
      </c>
      <c r="H24" s="467" t="s">
        <v>202</v>
      </c>
      <c r="I24" s="461" t="s">
        <v>203</v>
      </c>
      <c r="J24" s="461" t="s">
        <v>204</v>
      </c>
      <c r="K24" s="461" t="s">
        <v>205</v>
      </c>
      <c r="L24" s="461" t="s">
        <v>206</v>
      </c>
      <c r="M24" s="467" t="s">
        <v>207</v>
      </c>
      <c r="N24" s="456" t="s">
        <v>208</v>
      </c>
      <c r="O24" s="457"/>
    </row>
    <row r="25" spans="1:15" ht="16.5" thickBot="1">
      <c r="A25" s="466"/>
      <c r="B25" s="462"/>
      <c r="C25" s="462"/>
      <c r="D25" s="462"/>
      <c r="E25" s="462"/>
      <c r="F25" s="462"/>
      <c r="G25" s="462"/>
      <c r="H25" s="462"/>
      <c r="I25" s="462"/>
      <c r="J25" s="462"/>
      <c r="K25" s="462"/>
      <c r="L25" s="462"/>
      <c r="M25" s="462"/>
      <c r="N25" s="145" t="s">
        <v>209</v>
      </c>
      <c r="O25" s="30" t="s">
        <v>210</v>
      </c>
    </row>
    <row r="26" spans="1:15" ht="15">
      <c r="A26" s="148" t="s">
        <v>211</v>
      </c>
      <c r="B26" s="146">
        <v>31</v>
      </c>
      <c r="C26" s="8">
        <v>28</v>
      </c>
      <c r="D26" s="8">
        <v>31</v>
      </c>
      <c r="E26" s="8">
        <v>5</v>
      </c>
      <c r="F26" s="8">
        <v>0</v>
      </c>
      <c r="G26" s="8">
        <v>0</v>
      </c>
      <c r="H26" s="168">
        <f>SUM(B26:F26)</f>
        <v>95</v>
      </c>
      <c r="I26" s="8">
        <v>0</v>
      </c>
      <c r="J26" s="8">
        <v>26</v>
      </c>
      <c r="K26" s="8">
        <v>30</v>
      </c>
      <c r="L26" s="8">
        <v>31</v>
      </c>
      <c r="M26" s="168">
        <f>SUM(I26:L26)</f>
        <v>87</v>
      </c>
      <c r="N26" s="167">
        <f>SUM(B26:G26,I26:L26)</f>
        <v>182</v>
      </c>
      <c r="O26" s="169">
        <f>H26+M26</f>
        <v>182</v>
      </c>
    </row>
    <row r="27" spans="1:15" ht="19.5">
      <c r="A27" s="149" t="s">
        <v>485</v>
      </c>
      <c r="B27" s="147">
        <v>-2.9</v>
      </c>
      <c r="C27" s="10">
        <v>0.9</v>
      </c>
      <c r="D27" s="10">
        <v>5.2</v>
      </c>
      <c r="E27" s="10">
        <v>12.9</v>
      </c>
      <c r="F27" s="10"/>
      <c r="G27" s="10">
        <v>0</v>
      </c>
      <c r="H27" s="153">
        <f>(B26*B27+C26*C27+D26*D27+E26*E27+F26*F27)/H26</f>
        <v>1.6947368421052635</v>
      </c>
      <c r="I27" s="10"/>
      <c r="J27" s="95">
        <v>7.6</v>
      </c>
      <c r="K27" s="95">
        <v>6</v>
      </c>
      <c r="L27" s="95">
        <v>0.1</v>
      </c>
      <c r="M27" s="153">
        <f>(I26*I27+J26*J27+K26*K27+L26*L27)/M26</f>
        <v>4.3758620689655174</v>
      </c>
      <c r="N27" s="154">
        <f>(B27*B26+C27*C26+D27*D26+E27*E26+F27*F26+G27*G26+I27*I26+J27*J26+K27*K26+L27*L26)/N26</f>
        <v>2.9763736263736265</v>
      </c>
      <c r="O27" s="161">
        <f>(H27*H26+M27*M26)/O26</f>
        <v>2.9763736263736265</v>
      </c>
    </row>
    <row r="28" spans="1:15" ht="19.5">
      <c r="A28" s="149" t="s">
        <v>212</v>
      </c>
      <c r="B28" s="13">
        <v>494</v>
      </c>
      <c r="C28" s="12">
        <v>340</v>
      </c>
      <c r="D28" s="12">
        <v>242</v>
      </c>
      <c r="E28" s="12">
        <v>0</v>
      </c>
      <c r="F28" s="12">
        <v>0</v>
      </c>
      <c r="G28" s="12">
        <f>G26*(13-G27)</f>
        <v>0</v>
      </c>
      <c r="H28" s="155">
        <f>SUM(B28:F28)</f>
        <v>1076</v>
      </c>
      <c r="I28" s="12">
        <v>0</v>
      </c>
      <c r="J28" s="12">
        <v>141</v>
      </c>
      <c r="K28" s="12">
        <v>211</v>
      </c>
      <c r="L28" s="12">
        <v>399</v>
      </c>
      <c r="M28" s="155">
        <f>SUM(I28:L28)</f>
        <v>751</v>
      </c>
      <c r="N28" s="156">
        <f>N26*(13-N27)</f>
        <v>1824.3000000000002</v>
      </c>
      <c r="O28" s="162">
        <f>O26*(13-O27)</f>
        <v>1824.3000000000002</v>
      </c>
    </row>
    <row r="29" spans="1:15" ht="19.5">
      <c r="A29" s="149" t="s">
        <v>213</v>
      </c>
      <c r="B29" s="13">
        <v>618</v>
      </c>
      <c r="C29" s="12">
        <v>452</v>
      </c>
      <c r="D29" s="12">
        <v>366</v>
      </c>
      <c r="E29" s="12">
        <v>21</v>
      </c>
      <c r="F29" s="12">
        <v>0</v>
      </c>
      <c r="G29" s="12">
        <f>G26*(17-G27)</f>
        <v>0</v>
      </c>
      <c r="H29" s="155">
        <f>SUM(B29:F29)</f>
        <v>1457</v>
      </c>
      <c r="I29" s="12">
        <v>0</v>
      </c>
      <c r="J29" s="12">
        <v>245</v>
      </c>
      <c r="K29" s="12">
        <v>331</v>
      </c>
      <c r="L29" s="12">
        <v>523</v>
      </c>
      <c r="M29" s="155">
        <f>SUM(I29:L29)</f>
        <v>1099</v>
      </c>
      <c r="N29" s="156">
        <f>N26*(17-N27)</f>
        <v>2552.3000000000002</v>
      </c>
      <c r="O29" s="162">
        <f>O26*(17-O27)</f>
        <v>2552.3000000000002</v>
      </c>
    </row>
    <row r="30" spans="1:15" ht="19.5">
      <c r="A30" s="149" t="s">
        <v>214</v>
      </c>
      <c r="B30" s="17">
        <v>649</v>
      </c>
      <c r="C30" s="16">
        <v>480</v>
      </c>
      <c r="D30" s="16">
        <v>397</v>
      </c>
      <c r="E30" s="16">
        <v>26</v>
      </c>
      <c r="F30" s="16">
        <f>F26*(18-F27)</f>
        <v>0</v>
      </c>
      <c r="G30" s="16">
        <f>G26*(18-G27)</f>
        <v>0</v>
      </c>
      <c r="H30" s="155">
        <f>SUM(B30:F30)</f>
        <v>1552</v>
      </c>
      <c r="I30" s="16">
        <v>0</v>
      </c>
      <c r="J30" s="16">
        <v>271</v>
      </c>
      <c r="K30" s="16">
        <v>361</v>
      </c>
      <c r="L30" s="16">
        <v>554</v>
      </c>
      <c r="M30" s="155">
        <f>SUM(I30:L30)</f>
        <v>1186</v>
      </c>
      <c r="N30" s="157">
        <f>N26*(18-N27)</f>
        <v>2734.3</v>
      </c>
      <c r="O30" s="163">
        <f>O26*(18-O27)</f>
        <v>2734.3</v>
      </c>
    </row>
    <row r="31" spans="1:15" ht="20.25" thickBot="1">
      <c r="A31" s="347" t="s">
        <v>215</v>
      </c>
      <c r="B31" s="21">
        <v>680</v>
      </c>
      <c r="C31" s="20">
        <v>508</v>
      </c>
      <c r="D31" s="20">
        <v>428</v>
      </c>
      <c r="E31" s="20">
        <v>31</v>
      </c>
      <c r="F31" s="20">
        <f>F26*(19-F27)</f>
        <v>0</v>
      </c>
      <c r="G31" s="20">
        <f>G26*(19-G27)</f>
        <v>0</v>
      </c>
      <c r="H31" s="164">
        <f>SUM(B31:F31)</f>
        <v>1647</v>
      </c>
      <c r="I31" s="20">
        <v>0</v>
      </c>
      <c r="J31" s="20">
        <v>297</v>
      </c>
      <c r="K31" s="20">
        <v>391</v>
      </c>
      <c r="L31" s="20">
        <v>585</v>
      </c>
      <c r="M31" s="164">
        <f>SUM(I31:L31)</f>
        <v>1273</v>
      </c>
      <c r="N31" s="165">
        <f>N26*(19-N27)</f>
        <v>2916.3</v>
      </c>
      <c r="O31" s="166">
        <f>O26*(19-O27)</f>
        <v>2916.3</v>
      </c>
    </row>
    <row r="32" spans="1:15" ht="15.75" thickBot="1">
      <c r="A32" s="4"/>
      <c r="B32" s="4"/>
      <c r="C32" s="4"/>
      <c r="D32" s="4"/>
      <c r="E32" s="4"/>
      <c r="F32" s="4"/>
      <c r="G32" s="4"/>
      <c r="H32" s="4"/>
      <c r="I32" s="4"/>
      <c r="J32" s="4"/>
      <c r="K32" s="4"/>
      <c r="L32" s="4"/>
      <c r="M32" s="4"/>
      <c r="N32" s="4"/>
      <c r="O32" s="4"/>
    </row>
    <row r="33" spans="1:15" ht="24" thickBot="1">
      <c r="A33" s="473" t="s">
        <v>466</v>
      </c>
      <c r="B33" s="474"/>
      <c r="C33" s="474"/>
      <c r="D33" s="474"/>
      <c r="E33" s="474"/>
      <c r="F33" s="474"/>
      <c r="G33" s="474"/>
      <c r="H33" s="474"/>
      <c r="I33" s="474"/>
      <c r="J33" s="474"/>
      <c r="K33" s="470" t="s">
        <v>227</v>
      </c>
      <c r="L33" s="471"/>
      <c r="M33" s="471"/>
      <c r="N33" s="471"/>
      <c r="O33" s="472"/>
    </row>
    <row r="34" spans="1:15" ht="15.75">
      <c r="A34" s="465" t="s">
        <v>195</v>
      </c>
      <c r="B34" s="461" t="s">
        <v>196</v>
      </c>
      <c r="C34" s="461" t="s">
        <v>197</v>
      </c>
      <c r="D34" s="461" t="s">
        <v>198</v>
      </c>
      <c r="E34" s="461" t="s">
        <v>199</v>
      </c>
      <c r="F34" s="461" t="s">
        <v>200</v>
      </c>
      <c r="G34" s="461" t="s">
        <v>201</v>
      </c>
      <c r="H34" s="467" t="s">
        <v>202</v>
      </c>
      <c r="I34" s="461" t="s">
        <v>203</v>
      </c>
      <c r="J34" s="461" t="s">
        <v>204</v>
      </c>
      <c r="K34" s="461" t="s">
        <v>205</v>
      </c>
      <c r="L34" s="461" t="s">
        <v>206</v>
      </c>
      <c r="M34" s="467" t="s">
        <v>207</v>
      </c>
      <c r="N34" s="456" t="s">
        <v>208</v>
      </c>
      <c r="O34" s="457"/>
    </row>
    <row r="35" spans="1:15" ht="16.5" thickBot="1">
      <c r="A35" s="466"/>
      <c r="B35" s="462"/>
      <c r="C35" s="462"/>
      <c r="D35" s="462"/>
      <c r="E35" s="462"/>
      <c r="F35" s="462"/>
      <c r="G35" s="462"/>
      <c r="H35" s="462"/>
      <c r="I35" s="462"/>
      <c r="J35" s="462"/>
      <c r="K35" s="462"/>
      <c r="L35" s="462"/>
      <c r="M35" s="462"/>
      <c r="N35" s="145" t="s">
        <v>209</v>
      </c>
      <c r="O35" s="30" t="s">
        <v>210</v>
      </c>
    </row>
    <row r="36" spans="1:15" ht="15">
      <c r="A36" s="148" t="s">
        <v>211</v>
      </c>
      <c r="B36" s="146">
        <v>31</v>
      </c>
      <c r="C36" s="8">
        <v>28</v>
      </c>
      <c r="D36" s="8">
        <v>31</v>
      </c>
      <c r="E36" s="8">
        <v>25</v>
      </c>
      <c r="F36" s="8">
        <v>5</v>
      </c>
      <c r="G36" s="8">
        <v>0</v>
      </c>
      <c r="H36" s="168">
        <f>SUM(B36:F36)</f>
        <v>120</v>
      </c>
      <c r="I36" s="8">
        <v>20</v>
      </c>
      <c r="J36" s="8">
        <v>31</v>
      </c>
      <c r="K36" s="8">
        <v>30</v>
      </c>
      <c r="L36" s="8">
        <v>31</v>
      </c>
      <c r="M36" s="168">
        <f>SUM(I36:L36)</f>
        <v>112</v>
      </c>
      <c r="N36" s="167">
        <f>SUM(B36:G36,I36:L36)</f>
        <v>232</v>
      </c>
      <c r="O36" s="169">
        <f>H36+M36</f>
        <v>232</v>
      </c>
    </row>
    <row r="37" spans="1:15" ht="19.5">
      <c r="A37" s="149" t="s">
        <v>485</v>
      </c>
      <c r="B37" s="147">
        <v>-3.9</v>
      </c>
      <c r="C37" s="10">
        <v>-0.4</v>
      </c>
      <c r="D37" s="10">
        <v>4.9000000000000004</v>
      </c>
      <c r="E37" s="10">
        <v>9.1</v>
      </c>
      <c r="F37" s="10">
        <v>10.6</v>
      </c>
      <c r="G37" s="10">
        <v>0</v>
      </c>
      <c r="H37" s="153">
        <f>(B36*B37+C36*C37+D36*D37+E36*E37+F36*F37)/H36</f>
        <v>2.5024999999999999</v>
      </c>
      <c r="I37" s="10">
        <v>12.1</v>
      </c>
      <c r="J37" s="95">
        <v>7</v>
      </c>
      <c r="K37" s="95">
        <v>6.4</v>
      </c>
      <c r="L37" s="95">
        <v>-3.8</v>
      </c>
      <c r="M37" s="153">
        <f>(I36*I37+J36*J37+K36*K37+L36*L37)/M36</f>
        <v>4.7607142857142861</v>
      </c>
      <c r="N37" s="154">
        <f>(B37*B36+C37*C36+D37*D36+E37*E36+F37*F36+G37*G36+I37*I36+J37*J36+K37*K36+L37*L36)/N36</f>
        <v>3.5926724137931036</v>
      </c>
      <c r="O37" s="161">
        <f>(H37*H36+M37*M36)/O36</f>
        <v>3.5926724137931036</v>
      </c>
    </row>
    <row r="38" spans="1:15" ht="19.5">
      <c r="A38" s="149" t="s">
        <v>212</v>
      </c>
      <c r="B38" s="13">
        <v>524</v>
      </c>
      <c r="C38" s="12">
        <v>375</v>
      </c>
      <c r="D38" s="12">
        <v>250</v>
      </c>
      <c r="E38" s="12">
        <v>97</v>
      </c>
      <c r="F38" s="12">
        <v>12</v>
      </c>
      <c r="G38" s="12">
        <v>0</v>
      </c>
      <c r="H38" s="155">
        <f>SUM(B38:F38)</f>
        <v>1258</v>
      </c>
      <c r="I38" s="12">
        <v>18</v>
      </c>
      <c r="J38" s="12">
        <v>185</v>
      </c>
      <c r="K38" s="12">
        <v>199</v>
      </c>
      <c r="L38" s="12">
        <v>520</v>
      </c>
      <c r="M38" s="155">
        <f>SUM(I38:L38)</f>
        <v>922</v>
      </c>
      <c r="N38" s="156">
        <f>N36*(13-N37)</f>
        <v>2182.5</v>
      </c>
      <c r="O38" s="162">
        <f>O36*(13-O37)</f>
        <v>2182.5</v>
      </c>
    </row>
    <row r="39" spans="1:15" ht="19.5">
      <c r="A39" s="149" t="s">
        <v>213</v>
      </c>
      <c r="B39" s="13">
        <v>648</v>
      </c>
      <c r="C39" s="12">
        <v>487</v>
      </c>
      <c r="D39" s="12">
        <v>374</v>
      </c>
      <c r="E39" s="12">
        <v>197</v>
      </c>
      <c r="F39" s="12">
        <v>32</v>
      </c>
      <c r="G39" s="12">
        <f>G36*(17-G37)</f>
        <v>0</v>
      </c>
      <c r="H39" s="155">
        <f>SUM(B39:F39)</f>
        <v>1738</v>
      </c>
      <c r="I39" s="12">
        <v>98</v>
      </c>
      <c r="J39" s="12">
        <v>309</v>
      </c>
      <c r="K39" s="12">
        <v>319</v>
      </c>
      <c r="L39" s="12">
        <v>644</v>
      </c>
      <c r="M39" s="155">
        <f>SUM(I39:L39)</f>
        <v>1370</v>
      </c>
      <c r="N39" s="156">
        <f>N36*(17-N37)</f>
        <v>3110.5</v>
      </c>
      <c r="O39" s="162">
        <f>O36*(17-O37)</f>
        <v>3110.5</v>
      </c>
    </row>
    <row r="40" spans="1:15" ht="19.5">
      <c r="A40" s="149" t="s">
        <v>214</v>
      </c>
      <c r="B40" s="17">
        <v>679</v>
      </c>
      <c r="C40" s="16">
        <v>515</v>
      </c>
      <c r="D40" s="16">
        <v>405</v>
      </c>
      <c r="E40" s="16">
        <v>222</v>
      </c>
      <c r="F40" s="16">
        <v>37</v>
      </c>
      <c r="G40" s="16">
        <f>G36*(18-G37)</f>
        <v>0</v>
      </c>
      <c r="H40" s="155">
        <f>SUM(B40:F40)</f>
        <v>1858</v>
      </c>
      <c r="I40" s="16">
        <v>118</v>
      </c>
      <c r="J40" s="16">
        <v>340</v>
      </c>
      <c r="K40" s="16">
        <v>349</v>
      </c>
      <c r="L40" s="16">
        <v>675</v>
      </c>
      <c r="M40" s="155">
        <f>SUM(I40:L40)</f>
        <v>1482</v>
      </c>
      <c r="N40" s="157">
        <f>N36*(18-N37)</f>
        <v>3342.5</v>
      </c>
      <c r="O40" s="163">
        <f>O36*(18-O37)</f>
        <v>3342.5</v>
      </c>
    </row>
    <row r="41" spans="1:15" ht="20.25" thickBot="1">
      <c r="A41" s="347" t="s">
        <v>215</v>
      </c>
      <c r="B41" s="21">
        <v>710</v>
      </c>
      <c r="C41" s="20">
        <v>543</v>
      </c>
      <c r="D41" s="20">
        <v>436</v>
      </c>
      <c r="E41" s="20">
        <v>247</v>
      </c>
      <c r="F41" s="20">
        <v>42</v>
      </c>
      <c r="G41" s="20">
        <f>G36*(19-G37)</f>
        <v>0</v>
      </c>
      <c r="H41" s="164">
        <f>SUM(B41:F41)</f>
        <v>1978</v>
      </c>
      <c r="I41" s="20">
        <f>I36*(19-I37)</f>
        <v>138</v>
      </c>
      <c r="J41" s="20">
        <v>371</v>
      </c>
      <c r="K41" s="20">
        <v>379</v>
      </c>
      <c r="L41" s="20">
        <v>706</v>
      </c>
      <c r="M41" s="164">
        <f>SUM(I41:L41)</f>
        <v>1594</v>
      </c>
      <c r="N41" s="165">
        <f>N36*(19-N37)</f>
        <v>3574.5</v>
      </c>
      <c r="O41" s="166">
        <f>O36*(19-O37)</f>
        <v>3574.5</v>
      </c>
    </row>
    <row r="42" spans="1:15" ht="15.75" thickBot="1">
      <c r="A42" s="4"/>
      <c r="B42" s="4"/>
      <c r="C42" s="4"/>
      <c r="D42" s="4"/>
      <c r="E42" s="4"/>
      <c r="F42" s="4"/>
      <c r="G42" s="4"/>
      <c r="H42" s="4"/>
      <c r="I42" s="4"/>
      <c r="J42" s="4"/>
      <c r="K42" s="4"/>
      <c r="L42" s="4"/>
      <c r="M42" s="4"/>
      <c r="N42" s="4"/>
      <c r="O42" s="4"/>
    </row>
    <row r="43" spans="1:15" ht="24" thickBot="1">
      <c r="A43" s="473" t="s">
        <v>467</v>
      </c>
      <c r="B43" s="474"/>
      <c r="C43" s="474"/>
      <c r="D43" s="474"/>
      <c r="E43" s="474"/>
      <c r="F43" s="474"/>
      <c r="G43" s="474"/>
      <c r="H43" s="474"/>
      <c r="I43" s="474"/>
      <c r="J43" s="474"/>
      <c r="K43" s="470" t="s">
        <v>228</v>
      </c>
      <c r="L43" s="471"/>
      <c r="M43" s="471"/>
      <c r="N43" s="471"/>
      <c r="O43" s="472"/>
    </row>
    <row r="44" spans="1:15" ht="15.75">
      <c r="A44" s="465" t="s">
        <v>195</v>
      </c>
      <c r="B44" s="461" t="s">
        <v>196</v>
      </c>
      <c r="C44" s="461" t="s">
        <v>197</v>
      </c>
      <c r="D44" s="461" t="s">
        <v>198</v>
      </c>
      <c r="E44" s="461" t="s">
        <v>199</v>
      </c>
      <c r="F44" s="461" t="s">
        <v>200</v>
      </c>
      <c r="G44" s="461" t="s">
        <v>201</v>
      </c>
      <c r="H44" s="467" t="s">
        <v>202</v>
      </c>
      <c r="I44" s="461" t="s">
        <v>203</v>
      </c>
      <c r="J44" s="461" t="s">
        <v>204</v>
      </c>
      <c r="K44" s="461" t="s">
        <v>205</v>
      </c>
      <c r="L44" s="461" t="s">
        <v>206</v>
      </c>
      <c r="M44" s="467" t="s">
        <v>207</v>
      </c>
      <c r="N44" s="456" t="s">
        <v>208</v>
      </c>
      <c r="O44" s="457"/>
    </row>
    <row r="45" spans="1:15" ht="16.5" thickBot="1">
      <c r="A45" s="466"/>
      <c r="B45" s="462"/>
      <c r="C45" s="462"/>
      <c r="D45" s="462"/>
      <c r="E45" s="462"/>
      <c r="F45" s="462"/>
      <c r="G45" s="462"/>
      <c r="H45" s="462"/>
      <c r="I45" s="462"/>
      <c r="J45" s="462"/>
      <c r="K45" s="462"/>
      <c r="L45" s="462"/>
      <c r="M45" s="462"/>
      <c r="N45" s="145" t="s">
        <v>209</v>
      </c>
      <c r="O45" s="30" t="s">
        <v>210</v>
      </c>
    </row>
    <row r="46" spans="1:15" ht="15">
      <c r="A46" s="148" t="s">
        <v>211</v>
      </c>
      <c r="B46" s="146">
        <v>31</v>
      </c>
      <c r="C46" s="8">
        <v>28</v>
      </c>
      <c r="D46" s="8">
        <v>31</v>
      </c>
      <c r="E46" s="8">
        <v>30</v>
      </c>
      <c r="F46" s="8">
        <v>5</v>
      </c>
      <c r="G46" s="8">
        <v>0</v>
      </c>
      <c r="H46" s="168">
        <f>SUM(B46:F46)</f>
        <v>125</v>
      </c>
      <c r="I46" s="8">
        <v>0</v>
      </c>
      <c r="J46" s="8">
        <v>26</v>
      </c>
      <c r="K46" s="8">
        <v>30</v>
      </c>
      <c r="L46" s="8">
        <v>31</v>
      </c>
      <c r="M46" s="168">
        <f>SUM(I46:L46)</f>
        <v>87</v>
      </c>
      <c r="N46" s="167">
        <f>SUM(B46:G46,I46:L46)</f>
        <v>212</v>
      </c>
      <c r="O46" s="169">
        <f>H46+M46</f>
        <v>212</v>
      </c>
    </row>
    <row r="47" spans="1:15" ht="19.5">
      <c r="A47" s="149" t="s">
        <v>485</v>
      </c>
      <c r="B47" s="147">
        <v>-0.3</v>
      </c>
      <c r="C47" s="10">
        <v>-0.9</v>
      </c>
      <c r="D47" s="10">
        <v>5.5</v>
      </c>
      <c r="E47" s="10">
        <v>11.3</v>
      </c>
      <c r="F47" s="10">
        <v>8.5</v>
      </c>
      <c r="G47" s="10">
        <v>0</v>
      </c>
      <c r="H47" s="153">
        <f>(B46*B47+C46*C47+D46*D47+E46*E47+F46*F47)/H46</f>
        <v>4.1399999999999997</v>
      </c>
      <c r="I47" s="10">
        <v>0</v>
      </c>
      <c r="J47" s="95">
        <v>7.7</v>
      </c>
      <c r="K47" s="95">
        <v>2.6</v>
      </c>
      <c r="L47" s="95">
        <v>2.8</v>
      </c>
      <c r="M47" s="153">
        <f>(I46*I47+J46*J47+K46*K47+L46*L47)/M46</f>
        <v>4.195402298850575</v>
      </c>
      <c r="N47" s="154">
        <f>(B47*B46+C47*C46+D47*D46+E47*E46+F47*F46+G47*G46+I47*I46+J47*J46+K47*K46+L47*L46)/N46</f>
        <v>4.1627358490566042</v>
      </c>
      <c r="O47" s="161">
        <f>(H47*H46+M47*M46)/O46</f>
        <v>4.1627358490566042</v>
      </c>
    </row>
    <row r="48" spans="1:15" ht="19.5">
      <c r="A48" s="149" t="s">
        <v>212</v>
      </c>
      <c r="B48" s="13">
        <v>413</v>
      </c>
      <c r="C48" s="12">
        <v>388</v>
      </c>
      <c r="D48" s="12">
        <v>233</v>
      </c>
      <c r="E48" s="12">
        <f>E46*(13-E47)</f>
        <v>50.999999999999979</v>
      </c>
      <c r="F48" s="12">
        <f>F46*(13-F47)</f>
        <v>22.5</v>
      </c>
      <c r="G48" s="12">
        <f>G46*(13-G47)</f>
        <v>0</v>
      </c>
      <c r="H48" s="155">
        <f>SUM(B48:F48)</f>
        <v>1107.5</v>
      </c>
      <c r="I48" s="12">
        <v>0</v>
      </c>
      <c r="J48" s="12">
        <v>138</v>
      </c>
      <c r="K48" s="12">
        <v>313</v>
      </c>
      <c r="L48" s="12">
        <v>316</v>
      </c>
      <c r="M48" s="155">
        <f>SUM(I48:L48)</f>
        <v>767</v>
      </c>
      <c r="N48" s="156">
        <f>N46*(13-N47)</f>
        <v>1873.5</v>
      </c>
      <c r="O48" s="162">
        <f>O46*(13-O47)</f>
        <v>1873.5</v>
      </c>
    </row>
    <row r="49" spans="1:15" ht="19.5">
      <c r="A49" s="149" t="s">
        <v>213</v>
      </c>
      <c r="B49" s="13">
        <v>537</v>
      </c>
      <c r="C49" s="12">
        <v>500</v>
      </c>
      <c r="D49" s="12">
        <v>357</v>
      </c>
      <c r="E49" s="12">
        <f>E46*(17-E47)</f>
        <v>170.99999999999997</v>
      </c>
      <c r="F49" s="12">
        <f>F46*(17-F47)</f>
        <v>42.5</v>
      </c>
      <c r="G49" s="12">
        <f>G46*(17-G47)</f>
        <v>0</v>
      </c>
      <c r="H49" s="155">
        <f>SUM(B49:F49)</f>
        <v>1607.5</v>
      </c>
      <c r="I49" s="12">
        <v>0</v>
      </c>
      <c r="J49" s="12">
        <v>242</v>
      </c>
      <c r="K49" s="12">
        <v>433</v>
      </c>
      <c r="L49" s="12">
        <v>440</v>
      </c>
      <c r="M49" s="155">
        <f>SUM(I49:L49)</f>
        <v>1115</v>
      </c>
      <c r="N49" s="156">
        <f>N46*(17-N47)</f>
        <v>2721.5</v>
      </c>
      <c r="O49" s="162">
        <f>O46*(17-O47)</f>
        <v>2721.5</v>
      </c>
    </row>
    <row r="50" spans="1:15" ht="19.5">
      <c r="A50" s="149" t="s">
        <v>214</v>
      </c>
      <c r="B50" s="17">
        <v>568</v>
      </c>
      <c r="C50" s="16">
        <v>528</v>
      </c>
      <c r="D50" s="16">
        <v>388</v>
      </c>
      <c r="E50" s="16">
        <v>201</v>
      </c>
      <c r="F50" s="16">
        <f>F46*(18-F47)</f>
        <v>47.5</v>
      </c>
      <c r="G50" s="16">
        <f>G46*(18-G47)</f>
        <v>0</v>
      </c>
      <c r="H50" s="155">
        <f>SUM(B50:F50)</f>
        <v>1732.5</v>
      </c>
      <c r="I50" s="16">
        <v>0</v>
      </c>
      <c r="J50" s="16">
        <v>268</v>
      </c>
      <c r="K50" s="16">
        <v>463</v>
      </c>
      <c r="L50" s="16">
        <f>L46*(18-L47)</f>
        <v>471.2</v>
      </c>
      <c r="M50" s="155">
        <f>SUM(I50:L50)</f>
        <v>1202.2</v>
      </c>
      <c r="N50" s="157">
        <f>N46*(18-N47)</f>
        <v>2933.5</v>
      </c>
      <c r="O50" s="163">
        <f>O46*(18-O47)</f>
        <v>2933.5</v>
      </c>
    </row>
    <row r="51" spans="1:15" ht="20.25" thickBot="1">
      <c r="A51" s="347" t="s">
        <v>215</v>
      </c>
      <c r="B51" s="21">
        <v>599</v>
      </c>
      <c r="C51" s="20">
        <v>556</v>
      </c>
      <c r="D51" s="20">
        <v>419</v>
      </c>
      <c r="E51" s="20">
        <v>231</v>
      </c>
      <c r="F51" s="20">
        <v>53</v>
      </c>
      <c r="G51" s="20">
        <f>G46*(19-G47)</f>
        <v>0</v>
      </c>
      <c r="H51" s="164">
        <f>SUM(B51:F51)</f>
        <v>1858</v>
      </c>
      <c r="I51" s="20">
        <v>0</v>
      </c>
      <c r="J51" s="20">
        <v>294</v>
      </c>
      <c r="K51" s="20">
        <v>493</v>
      </c>
      <c r="L51" s="20">
        <f>L46*(19-L47)</f>
        <v>502.2</v>
      </c>
      <c r="M51" s="164">
        <f>SUM(I51:L51)</f>
        <v>1289.2</v>
      </c>
      <c r="N51" s="165">
        <f>N46*(19-N47)</f>
        <v>3145.5</v>
      </c>
      <c r="O51" s="166">
        <f>O46*(19-O47)</f>
        <v>3145.5</v>
      </c>
    </row>
    <row r="52" spans="1:15" ht="15.75" thickBot="1">
      <c r="A52" s="4"/>
      <c r="B52" s="4"/>
      <c r="C52" s="4"/>
      <c r="D52" s="4"/>
      <c r="E52" s="4"/>
      <c r="F52" s="4"/>
      <c r="G52" s="4"/>
      <c r="H52" s="4"/>
      <c r="I52" s="4"/>
      <c r="J52" s="4"/>
      <c r="K52" s="4"/>
      <c r="L52" s="4"/>
      <c r="M52" s="4"/>
      <c r="N52" s="4"/>
      <c r="O52" s="4"/>
    </row>
    <row r="53" spans="1:15" ht="24" thickBot="1">
      <c r="A53" s="473" t="s">
        <v>468</v>
      </c>
      <c r="B53" s="474"/>
      <c r="C53" s="474"/>
      <c r="D53" s="474"/>
      <c r="E53" s="474"/>
      <c r="F53" s="474"/>
      <c r="G53" s="474"/>
      <c r="H53" s="474"/>
      <c r="I53" s="474"/>
      <c r="J53" s="474"/>
      <c r="K53" s="470" t="s">
        <v>229</v>
      </c>
      <c r="L53" s="471"/>
      <c r="M53" s="471"/>
      <c r="N53" s="471"/>
      <c r="O53" s="472"/>
    </row>
    <row r="54" spans="1:15" ht="15.75">
      <c r="A54" s="465" t="s">
        <v>195</v>
      </c>
      <c r="B54" s="461" t="s">
        <v>196</v>
      </c>
      <c r="C54" s="461" t="s">
        <v>197</v>
      </c>
      <c r="D54" s="461" t="s">
        <v>198</v>
      </c>
      <c r="E54" s="461" t="s">
        <v>199</v>
      </c>
      <c r="F54" s="461" t="s">
        <v>200</v>
      </c>
      <c r="G54" s="461" t="s">
        <v>201</v>
      </c>
      <c r="H54" s="467" t="s">
        <v>202</v>
      </c>
      <c r="I54" s="461" t="s">
        <v>203</v>
      </c>
      <c r="J54" s="461" t="s">
        <v>204</v>
      </c>
      <c r="K54" s="461" t="s">
        <v>205</v>
      </c>
      <c r="L54" s="461" t="s">
        <v>206</v>
      </c>
      <c r="M54" s="467" t="s">
        <v>207</v>
      </c>
      <c r="N54" s="456" t="s">
        <v>208</v>
      </c>
      <c r="O54" s="457"/>
    </row>
    <row r="55" spans="1:15" ht="16.5" thickBot="1">
      <c r="A55" s="466"/>
      <c r="B55" s="462"/>
      <c r="C55" s="462"/>
      <c r="D55" s="462"/>
      <c r="E55" s="462"/>
      <c r="F55" s="462"/>
      <c r="G55" s="462"/>
      <c r="H55" s="462"/>
      <c r="I55" s="462"/>
      <c r="J55" s="462"/>
      <c r="K55" s="462"/>
      <c r="L55" s="462"/>
      <c r="M55" s="462"/>
      <c r="N55" s="145" t="s">
        <v>209</v>
      </c>
      <c r="O55" s="30" t="s">
        <v>210</v>
      </c>
    </row>
    <row r="56" spans="1:15" ht="15">
      <c r="A56" s="148" t="s">
        <v>211</v>
      </c>
      <c r="B56" s="146">
        <v>31</v>
      </c>
      <c r="C56" s="8">
        <v>28</v>
      </c>
      <c r="D56" s="8">
        <v>31</v>
      </c>
      <c r="E56" s="8">
        <v>25</v>
      </c>
      <c r="F56" s="8">
        <v>0</v>
      </c>
      <c r="G56" s="8">
        <v>0</v>
      </c>
      <c r="H56" s="168">
        <f>SUM(B56:F56)</f>
        <v>115</v>
      </c>
      <c r="I56" s="8">
        <v>0</v>
      </c>
      <c r="J56" s="8">
        <v>26</v>
      </c>
      <c r="K56" s="8">
        <v>30</v>
      </c>
      <c r="L56" s="8">
        <v>31</v>
      </c>
      <c r="M56" s="168">
        <f>SUM(I56:L56)</f>
        <v>87</v>
      </c>
      <c r="N56" s="167">
        <f>SUM(B56:G56,I56:L56)</f>
        <v>202</v>
      </c>
      <c r="O56" s="169">
        <f>H56+M56</f>
        <v>202</v>
      </c>
    </row>
    <row r="57" spans="1:15" ht="19.5">
      <c r="A57" s="149" t="s">
        <v>485</v>
      </c>
      <c r="B57" s="147">
        <v>1.4</v>
      </c>
      <c r="C57" s="10">
        <v>3.6</v>
      </c>
      <c r="D57" s="10">
        <v>6.8</v>
      </c>
      <c r="E57" s="10">
        <v>8.8000000000000007</v>
      </c>
      <c r="F57" s="10">
        <v>0</v>
      </c>
      <c r="G57" s="10">
        <v>0</v>
      </c>
      <c r="H57" s="153">
        <f>(B56*B57+C56*C57+D56*D57+E56*E57+F56*F57)/H56</f>
        <v>5</v>
      </c>
      <c r="I57" s="10">
        <v>0</v>
      </c>
      <c r="J57" s="95">
        <v>9.6</v>
      </c>
      <c r="K57" s="95">
        <v>6.2</v>
      </c>
      <c r="L57" s="95">
        <v>0.7</v>
      </c>
      <c r="M57" s="153">
        <f>(I56*I57+J56*J57+K56*K57+L56*L57)/M56</f>
        <v>5.25632183908046</v>
      </c>
      <c r="N57" s="154">
        <f>(B57*B56+C57*C56+D57*D56+E57*E56+F57*F56+G57*G56+I57*I56+J57*J56+K57*K56+L57*L56)/N56</f>
        <v>5.1103960396039598</v>
      </c>
      <c r="O57" s="161">
        <f>(H57*H56+M57*M56)/O56</f>
        <v>5.1103960396039598</v>
      </c>
    </row>
    <row r="58" spans="1:15" ht="19.5">
      <c r="A58" s="149" t="s">
        <v>212</v>
      </c>
      <c r="B58" s="13">
        <v>360</v>
      </c>
      <c r="C58" s="12">
        <v>263</v>
      </c>
      <c r="D58" s="12">
        <v>192</v>
      </c>
      <c r="E58" s="12">
        <v>105</v>
      </c>
      <c r="F58" s="12">
        <f>F56*(13-F57)</f>
        <v>0</v>
      </c>
      <c r="G58" s="12">
        <v>0</v>
      </c>
      <c r="H58" s="155">
        <f>SUM(B58:F58)</f>
        <v>920</v>
      </c>
      <c r="I58" s="12">
        <v>0</v>
      </c>
      <c r="J58" s="12">
        <v>89</v>
      </c>
      <c r="K58" s="12">
        <v>204</v>
      </c>
      <c r="L58" s="12">
        <v>381</v>
      </c>
      <c r="M58" s="155">
        <f>SUM(I58:L58)</f>
        <v>674</v>
      </c>
      <c r="N58" s="156">
        <f>N56*(13-N57)</f>
        <v>1593.7</v>
      </c>
      <c r="O58" s="162">
        <f>O56*(13-O57)</f>
        <v>1593.7</v>
      </c>
    </row>
    <row r="59" spans="1:15" ht="19.5">
      <c r="A59" s="149" t="s">
        <v>213</v>
      </c>
      <c r="B59" s="13">
        <v>484</v>
      </c>
      <c r="C59" s="12">
        <v>375</v>
      </c>
      <c r="D59" s="12">
        <v>316</v>
      </c>
      <c r="E59" s="12">
        <v>205</v>
      </c>
      <c r="F59" s="12">
        <f>F56*(17-F57)</f>
        <v>0</v>
      </c>
      <c r="G59" s="12">
        <v>0</v>
      </c>
      <c r="H59" s="155">
        <f>SUM(B59:F59)</f>
        <v>1380</v>
      </c>
      <c r="I59" s="12">
        <v>0</v>
      </c>
      <c r="J59" s="12">
        <v>193</v>
      </c>
      <c r="K59" s="12">
        <v>324</v>
      </c>
      <c r="L59" s="12">
        <v>505</v>
      </c>
      <c r="M59" s="155">
        <f>SUM(I59:L59)</f>
        <v>1022</v>
      </c>
      <c r="N59" s="156">
        <f>N56*(17-N57)</f>
        <v>2401.7000000000003</v>
      </c>
      <c r="O59" s="162">
        <f>O56*(17-O57)</f>
        <v>2401.7000000000003</v>
      </c>
    </row>
    <row r="60" spans="1:15" ht="19.5">
      <c r="A60" s="149" t="s">
        <v>214</v>
      </c>
      <c r="B60" s="17">
        <v>515</v>
      </c>
      <c r="C60" s="16">
        <v>403</v>
      </c>
      <c r="D60" s="16">
        <v>347</v>
      </c>
      <c r="E60" s="16">
        <v>230</v>
      </c>
      <c r="F60" s="16">
        <v>0</v>
      </c>
      <c r="G60" s="16">
        <v>0</v>
      </c>
      <c r="H60" s="155">
        <f>SUM(B60:F60)</f>
        <v>1495</v>
      </c>
      <c r="I60" s="16">
        <v>0</v>
      </c>
      <c r="J60" s="16">
        <v>219</v>
      </c>
      <c r="K60" s="16">
        <f>K56*(18-K57)</f>
        <v>354</v>
      </c>
      <c r="L60" s="16">
        <v>536</v>
      </c>
      <c r="M60" s="155">
        <f>SUM(I60:L60)</f>
        <v>1109</v>
      </c>
      <c r="N60" s="157">
        <f>N56*(18-N57)</f>
        <v>2603.7000000000003</v>
      </c>
      <c r="O60" s="163">
        <f>O56*(18-O57)</f>
        <v>2603.7000000000003</v>
      </c>
    </row>
    <row r="61" spans="1:15" ht="20.25" thickBot="1">
      <c r="A61" s="347" t="s">
        <v>215</v>
      </c>
      <c r="B61" s="21">
        <v>546</v>
      </c>
      <c r="C61" s="20">
        <f>C56*(19-C57)</f>
        <v>431.2</v>
      </c>
      <c r="D61" s="20">
        <v>378</v>
      </c>
      <c r="E61" s="20">
        <v>255</v>
      </c>
      <c r="F61" s="20">
        <f>F56*(19-F57)</f>
        <v>0</v>
      </c>
      <c r="G61" s="20">
        <v>0</v>
      </c>
      <c r="H61" s="164">
        <f>SUM(B61:F61)</f>
        <v>1610.2</v>
      </c>
      <c r="I61" s="20">
        <v>0</v>
      </c>
      <c r="J61" s="20">
        <v>245</v>
      </c>
      <c r="K61" s="20">
        <f>K56*(19-K57)</f>
        <v>384</v>
      </c>
      <c r="L61" s="20">
        <f>L56*(19-L57)</f>
        <v>567.30000000000007</v>
      </c>
      <c r="M61" s="164">
        <f>SUM(I61:L61)</f>
        <v>1196.3000000000002</v>
      </c>
      <c r="N61" s="165">
        <f>N56*(19-N57)</f>
        <v>2805.7000000000003</v>
      </c>
      <c r="O61" s="166">
        <f>O56*(19-O57)</f>
        <v>2805.7000000000003</v>
      </c>
    </row>
    <row r="62" spans="1:15" ht="15.75" thickBot="1">
      <c r="A62" s="4"/>
      <c r="B62" s="4"/>
      <c r="C62" s="4"/>
      <c r="D62" s="4"/>
      <c r="E62" s="4"/>
      <c r="F62" s="4"/>
      <c r="G62" s="4"/>
      <c r="H62" s="4"/>
      <c r="I62" s="4"/>
      <c r="J62" s="4"/>
      <c r="K62" s="4"/>
      <c r="L62" s="4"/>
      <c r="M62" s="4"/>
      <c r="N62" s="4"/>
      <c r="O62" s="4"/>
    </row>
    <row r="63" spans="1:15" ht="24" thickBot="1">
      <c r="A63" s="473" t="s">
        <v>465</v>
      </c>
      <c r="B63" s="474"/>
      <c r="C63" s="474"/>
      <c r="D63" s="474"/>
      <c r="E63" s="474"/>
      <c r="F63" s="474"/>
      <c r="G63" s="474"/>
      <c r="H63" s="474"/>
      <c r="I63" s="474"/>
      <c r="J63" s="474"/>
      <c r="K63" s="470" t="s">
        <v>230</v>
      </c>
      <c r="L63" s="471"/>
      <c r="M63" s="471"/>
      <c r="N63" s="471"/>
      <c r="O63" s="472"/>
    </row>
    <row r="64" spans="1:15" ht="15.75">
      <c r="A64" s="465" t="s">
        <v>195</v>
      </c>
      <c r="B64" s="461" t="s">
        <v>196</v>
      </c>
      <c r="C64" s="461" t="s">
        <v>197</v>
      </c>
      <c r="D64" s="461" t="s">
        <v>198</v>
      </c>
      <c r="E64" s="461" t="s">
        <v>199</v>
      </c>
      <c r="F64" s="461" t="s">
        <v>200</v>
      </c>
      <c r="G64" s="461" t="s">
        <v>201</v>
      </c>
      <c r="H64" s="467" t="s">
        <v>202</v>
      </c>
      <c r="I64" s="461" t="s">
        <v>203</v>
      </c>
      <c r="J64" s="461" t="s">
        <v>204</v>
      </c>
      <c r="K64" s="461" t="s">
        <v>205</v>
      </c>
      <c r="L64" s="461" t="s">
        <v>206</v>
      </c>
      <c r="M64" s="467" t="s">
        <v>207</v>
      </c>
      <c r="N64" s="456" t="s">
        <v>208</v>
      </c>
      <c r="O64" s="457"/>
    </row>
    <row r="65" spans="1:15" ht="16.5" thickBot="1">
      <c r="A65" s="466"/>
      <c r="B65" s="462"/>
      <c r="C65" s="462"/>
      <c r="D65" s="462"/>
      <c r="E65" s="462"/>
      <c r="F65" s="462"/>
      <c r="G65" s="462"/>
      <c r="H65" s="462"/>
      <c r="I65" s="462"/>
      <c r="J65" s="462"/>
      <c r="K65" s="462"/>
      <c r="L65" s="462"/>
      <c r="M65" s="462"/>
      <c r="N65" s="145" t="s">
        <v>209</v>
      </c>
      <c r="O65" s="30" t="s">
        <v>210</v>
      </c>
    </row>
    <row r="66" spans="1:15" ht="15">
      <c r="A66" s="148" t="s">
        <v>211</v>
      </c>
      <c r="B66" s="146">
        <v>31</v>
      </c>
      <c r="C66" s="8">
        <v>28</v>
      </c>
      <c r="D66" s="8">
        <v>31</v>
      </c>
      <c r="E66" s="8">
        <v>15</v>
      </c>
      <c r="F66" s="8">
        <v>11</v>
      </c>
      <c r="G66" s="8">
        <v>5</v>
      </c>
      <c r="H66" s="168">
        <f>SUM(B66:F66)</f>
        <v>116</v>
      </c>
      <c r="I66" s="8">
        <v>10</v>
      </c>
      <c r="J66" s="8">
        <v>26</v>
      </c>
      <c r="K66" s="8">
        <v>30</v>
      </c>
      <c r="L66" s="8">
        <v>31</v>
      </c>
      <c r="M66" s="168">
        <f>SUM(I66:L66)</f>
        <v>97</v>
      </c>
      <c r="N66" s="167">
        <f>SUM(B66:G66,I66:L66)</f>
        <v>218</v>
      </c>
      <c r="O66" s="169">
        <f>H66+M66</f>
        <v>213</v>
      </c>
    </row>
    <row r="67" spans="1:15" ht="19.5">
      <c r="A67" s="149" t="s">
        <v>485</v>
      </c>
      <c r="B67" s="147">
        <v>0.7</v>
      </c>
      <c r="C67" s="10">
        <v>0.4</v>
      </c>
      <c r="D67" s="10">
        <v>1.9</v>
      </c>
      <c r="E67" s="10">
        <v>6.2</v>
      </c>
      <c r="F67" s="10">
        <v>1.7</v>
      </c>
      <c r="G67" s="10">
        <v>12</v>
      </c>
      <c r="H67" s="153">
        <f>(B66*B67+C66*C67+D66*D67+E66*E67+F66*F67)/H66</f>
        <v>1.7543103448275863</v>
      </c>
      <c r="I67" s="10">
        <v>10.9</v>
      </c>
      <c r="J67" s="95">
        <v>9.6</v>
      </c>
      <c r="K67" s="95">
        <v>5.6</v>
      </c>
      <c r="L67" s="95">
        <v>2.4</v>
      </c>
      <c r="M67" s="153">
        <f>(I66*I67+J66*J67+K66*K67+L66*L67)/M66</f>
        <v>6.195876288659794</v>
      </c>
      <c r="N67" s="154">
        <f>(B67*B66+C67*C66+D67*D66+E67*E66+F67*F66+G67*G66+I67*I66+J67*J66+K67*K66+L67*L66)/N66</f>
        <v>3.9655963302752295</v>
      </c>
      <c r="O67" s="161">
        <f>(H67*H66+M67*M66)/O66</f>
        <v>3.776995305164319</v>
      </c>
    </row>
    <row r="68" spans="1:15" ht="19.5">
      <c r="A68" s="149" t="s">
        <v>212</v>
      </c>
      <c r="B68" s="13">
        <v>381</v>
      </c>
      <c r="C68" s="12">
        <v>353</v>
      </c>
      <c r="D68" s="12">
        <v>344</v>
      </c>
      <c r="E68" s="12">
        <v>102</v>
      </c>
      <c r="F68" s="12">
        <v>14</v>
      </c>
      <c r="G68" s="12">
        <v>3</v>
      </c>
      <c r="H68" s="155">
        <f>SUM(B68:F68)</f>
        <v>1194</v>
      </c>
      <c r="I68" s="12">
        <v>21</v>
      </c>
      <c r="J68" s="12">
        <v>89</v>
      </c>
      <c r="K68" s="12">
        <f>K66*(13-K67)</f>
        <v>222</v>
      </c>
      <c r="L68" s="12">
        <f>L66*(13-L67)</f>
        <v>328.59999999999997</v>
      </c>
      <c r="M68" s="155">
        <f>SUM(I68:L68)</f>
        <v>660.59999999999991</v>
      </c>
      <c r="N68" s="156">
        <f>N66*(13-N67)</f>
        <v>1969.5</v>
      </c>
      <c r="O68" s="162">
        <f>O66*(13-O67)</f>
        <v>1964.4999999999998</v>
      </c>
    </row>
    <row r="69" spans="1:15" ht="19.5">
      <c r="A69" s="149" t="s">
        <v>213</v>
      </c>
      <c r="B69" s="13">
        <f>B66*(17-B67)</f>
        <v>505.3</v>
      </c>
      <c r="C69" s="12">
        <v>465</v>
      </c>
      <c r="D69" s="12">
        <v>468</v>
      </c>
      <c r="E69" s="12">
        <v>162</v>
      </c>
      <c r="F69" s="12">
        <v>58</v>
      </c>
      <c r="G69" s="12">
        <v>23</v>
      </c>
      <c r="H69" s="155">
        <f>SUM(B69:F69)</f>
        <v>1658.3</v>
      </c>
      <c r="I69" s="12">
        <v>61</v>
      </c>
      <c r="J69" s="12">
        <v>193</v>
      </c>
      <c r="K69" s="12">
        <v>342</v>
      </c>
      <c r="L69" s="12">
        <f>L66*(17-L67)</f>
        <v>452.59999999999997</v>
      </c>
      <c r="M69" s="155">
        <f>SUM(I69:L69)</f>
        <v>1048.5999999999999</v>
      </c>
      <c r="N69" s="156">
        <f>N66*(17-N67)</f>
        <v>2841.5</v>
      </c>
      <c r="O69" s="162">
        <f>O66*(17-O67)</f>
        <v>2816.5</v>
      </c>
    </row>
    <row r="70" spans="1:15" ht="19.5">
      <c r="A70" s="149" t="s">
        <v>214</v>
      </c>
      <c r="B70" s="17">
        <f>B66*(18-B67)</f>
        <v>536.30000000000007</v>
      </c>
      <c r="C70" s="16">
        <v>493</v>
      </c>
      <c r="D70" s="16">
        <v>499</v>
      </c>
      <c r="E70" s="16">
        <v>177</v>
      </c>
      <c r="F70" s="16">
        <v>69</v>
      </c>
      <c r="G70" s="16">
        <v>28</v>
      </c>
      <c r="H70" s="155">
        <f>SUM(B70:F70)</f>
        <v>1774.3000000000002</v>
      </c>
      <c r="I70" s="16">
        <v>71</v>
      </c>
      <c r="J70" s="16">
        <v>219</v>
      </c>
      <c r="K70" s="16">
        <f>K66*(18-K67)</f>
        <v>372</v>
      </c>
      <c r="L70" s="16">
        <f>L66*(18-L67)</f>
        <v>483.59999999999997</v>
      </c>
      <c r="M70" s="155">
        <f>SUM(I70:L70)</f>
        <v>1145.5999999999999</v>
      </c>
      <c r="N70" s="157">
        <f>N66*(18-N67)</f>
        <v>3059.5</v>
      </c>
      <c r="O70" s="163">
        <f>O66*(18-O67)</f>
        <v>3029.5</v>
      </c>
    </row>
    <row r="71" spans="1:15" ht="20.25" thickBot="1">
      <c r="A71" s="347" t="s">
        <v>215</v>
      </c>
      <c r="B71" s="21">
        <f>B66*(19-B67)</f>
        <v>567.30000000000007</v>
      </c>
      <c r="C71" s="20">
        <f>C66*(19-C67)</f>
        <v>520.80000000000007</v>
      </c>
      <c r="D71" s="20">
        <f>D66*(19-D67)</f>
        <v>530.1</v>
      </c>
      <c r="E71" s="20">
        <v>192</v>
      </c>
      <c r="F71" s="20">
        <v>80</v>
      </c>
      <c r="G71" s="20">
        <v>33</v>
      </c>
      <c r="H71" s="164">
        <f>SUM(B71:F71)</f>
        <v>1890.2000000000003</v>
      </c>
      <c r="I71" s="20">
        <v>81</v>
      </c>
      <c r="J71" s="20">
        <v>245</v>
      </c>
      <c r="K71" s="20">
        <f>K66*(19-K67)</f>
        <v>402</v>
      </c>
      <c r="L71" s="20">
        <f>L66*(19-L67)</f>
        <v>514.6</v>
      </c>
      <c r="M71" s="164">
        <f>SUM(I71:L71)</f>
        <v>1242.5999999999999</v>
      </c>
      <c r="N71" s="165">
        <f>N66*(19-N67)</f>
        <v>3277.5</v>
      </c>
      <c r="O71" s="166">
        <f>O66*(19-O67)</f>
        <v>3242.5</v>
      </c>
    </row>
    <row r="72" spans="1:15" ht="15.75" thickBot="1">
      <c r="A72" s="4"/>
      <c r="B72" s="4"/>
      <c r="C72" s="4"/>
      <c r="D72" s="4"/>
      <c r="E72" s="4"/>
      <c r="F72" s="4"/>
      <c r="G72" s="4"/>
      <c r="H72" s="4"/>
      <c r="I72" s="4"/>
      <c r="J72" s="4"/>
      <c r="K72" s="4"/>
      <c r="L72" s="4"/>
      <c r="M72" s="4"/>
      <c r="N72" s="4"/>
      <c r="O72" s="4"/>
    </row>
    <row r="73" spans="1:15" ht="24" thickBot="1">
      <c r="A73" s="473" t="s">
        <v>468</v>
      </c>
      <c r="B73" s="474"/>
      <c r="C73" s="474"/>
      <c r="D73" s="474"/>
      <c r="E73" s="474"/>
      <c r="F73" s="474"/>
      <c r="G73" s="474"/>
      <c r="H73" s="474"/>
      <c r="I73" s="474"/>
      <c r="J73" s="474"/>
      <c r="K73" s="470" t="s">
        <v>231</v>
      </c>
      <c r="L73" s="471"/>
      <c r="M73" s="471"/>
      <c r="N73" s="471"/>
      <c r="O73" s="472"/>
    </row>
    <row r="74" spans="1:15" ht="15.75">
      <c r="A74" s="465" t="s">
        <v>195</v>
      </c>
      <c r="B74" s="461" t="s">
        <v>196</v>
      </c>
      <c r="C74" s="461" t="s">
        <v>197</v>
      </c>
      <c r="D74" s="461" t="s">
        <v>198</v>
      </c>
      <c r="E74" s="461" t="s">
        <v>199</v>
      </c>
      <c r="F74" s="461" t="s">
        <v>200</v>
      </c>
      <c r="G74" s="461" t="s">
        <v>201</v>
      </c>
      <c r="H74" s="467" t="s">
        <v>202</v>
      </c>
      <c r="I74" s="461" t="s">
        <v>203</v>
      </c>
      <c r="J74" s="461" t="s">
        <v>204</v>
      </c>
      <c r="K74" s="461" t="s">
        <v>205</v>
      </c>
      <c r="L74" s="461" t="s">
        <v>206</v>
      </c>
      <c r="M74" s="467" t="s">
        <v>207</v>
      </c>
      <c r="N74" s="456" t="s">
        <v>208</v>
      </c>
      <c r="O74" s="457"/>
    </row>
    <row r="75" spans="1:15" ht="16.5" thickBot="1">
      <c r="A75" s="466"/>
      <c r="B75" s="462"/>
      <c r="C75" s="462"/>
      <c r="D75" s="462"/>
      <c r="E75" s="462"/>
      <c r="F75" s="462"/>
      <c r="G75" s="462"/>
      <c r="H75" s="462"/>
      <c r="I75" s="462"/>
      <c r="J75" s="462"/>
      <c r="K75" s="462"/>
      <c r="L75" s="462"/>
      <c r="M75" s="462"/>
      <c r="N75" s="145" t="s">
        <v>209</v>
      </c>
      <c r="O75" s="30" t="s">
        <v>210</v>
      </c>
    </row>
    <row r="76" spans="1:15" ht="15">
      <c r="A76" s="148" t="s">
        <v>211</v>
      </c>
      <c r="B76" s="146">
        <v>31</v>
      </c>
      <c r="C76" s="8">
        <v>28</v>
      </c>
      <c r="D76" s="8">
        <v>31</v>
      </c>
      <c r="E76" s="8">
        <v>20</v>
      </c>
      <c r="F76" s="8">
        <v>10</v>
      </c>
      <c r="G76" s="8">
        <v>0</v>
      </c>
      <c r="H76" s="168">
        <f>SUM(B76:F76)</f>
        <v>120</v>
      </c>
      <c r="I76" s="8">
        <v>7</v>
      </c>
      <c r="J76" s="8">
        <v>17</v>
      </c>
      <c r="K76" s="8">
        <v>29</v>
      </c>
      <c r="L76" s="8">
        <v>31</v>
      </c>
      <c r="M76" s="168">
        <f>SUM(I76:L76)</f>
        <v>84</v>
      </c>
      <c r="N76" s="167">
        <f>SUM(B76:G76,I76:L76)</f>
        <v>204</v>
      </c>
      <c r="O76" s="169">
        <f>H76+M76</f>
        <v>204</v>
      </c>
    </row>
    <row r="77" spans="1:15" ht="19.5">
      <c r="A77" s="149" t="s">
        <v>485</v>
      </c>
      <c r="B77" s="147">
        <v>1.4</v>
      </c>
      <c r="C77" s="10">
        <v>3.3</v>
      </c>
      <c r="D77" s="10">
        <v>8.4</v>
      </c>
      <c r="E77" s="10">
        <v>10.1</v>
      </c>
      <c r="F77" s="10">
        <v>11.1</v>
      </c>
      <c r="G77" s="10">
        <v>0</v>
      </c>
      <c r="H77" s="153">
        <f>(B76*B77+C76*C77+D76*D77+E76*E77+F76*F77)/H76</f>
        <v>5.91</v>
      </c>
      <c r="I77" s="10">
        <v>15.273333333333332</v>
      </c>
      <c r="J77" s="95">
        <v>11.280645161290321</v>
      </c>
      <c r="K77" s="95">
        <v>7.5033333333333321</v>
      </c>
      <c r="L77" s="95">
        <v>2.7322580645161287</v>
      </c>
      <c r="M77" s="153">
        <f>(I76*I77+J76*J77+K76*K77+L76*L77)/M76</f>
        <v>7.1545353302611367</v>
      </c>
      <c r="N77" s="154">
        <f>(B77*B76+C77*C76+D77*D76+E77*E76+F77*F76+G77*G76+I77*I76+J77*J76+K77*K76+L77*L76)/N76</f>
        <v>6.4224557242251743</v>
      </c>
      <c r="O77" s="161">
        <f>(H77*H76+M77*M76)/O76</f>
        <v>6.4224557242251743</v>
      </c>
    </row>
    <row r="78" spans="1:15" ht="19.5">
      <c r="A78" s="149" t="s">
        <v>212</v>
      </c>
      <c r="B78" s="13">
        <f t="shared" ref="B78:G78" si="4">B76*(13-B77)</f>
        <v>359.59999999999997</v>
      </c>
      <c r="C78" s="12">
        <f t="shared" si="4"/>
        <v>271.59999999999997</v>
      </c>
      <c r="D78" s="12">
        <f t="shared" si="4"/>
        <v>142.6</v>
      </c>
      <c r="E78" s="12">
        <f t="shared" si="4"/>
        <v>58.000000000000007</v>
      </c>
      <c r="F78" s="12">
        <f t="shared" si="4"/>
        <v>19.000000000000004</v>
      </c>
      <c r="G78" s="12">
        <f t="shared" si="4"/>
        <v>0</v>
      </c>
      <c r="H78" s="155">
        <f>SUM(B78:F78)</f>
        <v>850.8</v>
      </c>
      <c r="I78" s="12">
        <f>I76*(13-I77)</f>
        <v>-15.913333333333322</v>
      </c>
      <c r="J78" s="12">
        <f>J76*(13-J77)</f>
        <v>29.229032258064535</v>
      </c>
      <c r="K78" s="12">
        <f>K76*(13-K77)</f>
        <v>159.40333333333336</v>
      </c>
      <c r="L78" s="12">
        <f>L76*(13-L77)</f>
        <v>318.3</v>
      </c>
      <c r="M78" s="155">
        <f>SUM(I78:L78)</f>
        <v>491.01903225806461</v>
      </c>
      <c r="N78" s="156">
        <f>N76*(13-N77)</f>
        <v>1341.8190322580645</v>
      </c>
      <c r="O78" s="162">
        <f>O76*(13-O77)</f>
        <v>1341.8190322580645</v>
      </c>
    </row>
    <row r="79" spans="1:15" ht="19.5">
      <c r="A79" s="149" t="s">
        <v>213</v>
      </c>
      <c r="B79" s="13">
        <f t="shared" ref="B79:G79" si="5">B76*(17-B77)</f>
        <v>483.59999999999997</v>
      </c>
      <c r="C79" s="12">
        <f t="shared" si="5"/>
        <v>383.59999999999997</v>
      </c>
      <c r="D79" s="12">
        <f t="shared" si="5"/>
        <v>266.59999999999997</v>
      </c>
      <c r="E79" s="12">
        <f t="shared" si="5"/>
        <v>138</v>
      </c>
      <c r="F79" s="12">
        <f t="shared" si="5"/>
        <v>59</v>
      </c>
      <c r="G79" s="12">
        <f t="shared" si="5"/>
        <v>0</v>
      </c>
      <c r="H79" s="155">
        <f>SUM(B79:F79)</f>
        <v>1330.8</v>
      </c>
      <c r="I79" s="12">
        <f>I76*(17-I77)</f>
        <v>12.086666666666678</v>
      </c>
      <c r="J79" s="12">
        <f>J76*(17-J77)</f>
        <v>97.229032258064535</v>
      </c>
      <c r="K79" s="12">
        <f>K76*(17-K77)</f>
        <v>275.40333333333336</v>
      </c>
      <c r="L79" s="12">
        <f>L76*(17-L77)</f>
        <v>442.3</v>
      </c>
      <c r="M79" s="155">
        <f>SUM(I79:L79)</f>
        <v>827.0190322580645</v>
      </c>
      <c r="N79" s="156">
        <f>N76*(17-N77)</f>
        <v>2157.8190322580645</v>
      </c>
      <c r="O79" s="162">
        <f>O76*(17-O77)</f>
        <v>2157.8190322580645</v>
      </c>
    </row>
    <row r="80" spans="1:15" ht="19.5">
      <c r="A80" s="149" t="s">
        <v>214</v>
      </c>
      <c r="B80" s="17">
        <f t="shared" ref="B80:G80" si="6">B76*(18-B77)</f>
        <v>514.6</v>
      </c>
      <c r="C80" s="16">
        <f t="shared" si="6"/>
        <v>411.59999999999997</v>
      </c>
      <c r="D80" s="16">
        <f t="shared" si="6"/>
        <v>297.59999999999997</v>
      </c>
      <c r="E80" s="16">
        <f t="shared" si="6"/>
        <v>158</v>
      </c>
      <c r="F80" s="16">
        <f t="shared" si="6"/>
        <v>69</v>
      </c>
      <c r="G80" s="16">
        <f t="shared" si="6"/>
        <v>0</v>
      </c>
      <c r="H80" s="155">
        <f>SUM(B80:F80)</f>
        <v>1450.8</v>
      </c>
      <c r="I80" s="16">
        <f>I76*(18-I77)</f>
        <v>19.08666666666668</v>
      </c>
      <c r="J80" s="16">
        <f>J76*(18-J77)</f>
        <v>114.22903225806454</v>
      </c>
      <c r="K80" s="16">
        <f>K76*(18-K77)</f>
        <v>304.40333333333336</v>
      </c>
      <c r="L80" s="16">
        <f>L76*(18-L77)</f>
        <v>473.3</v>
      </c>
      <c r="M80" s="155">
        <f>SUM(I80:L80)</f>
        <v>911.0190322580645</v>
      </c>
      <c r="N80" s="157">
        <f>N76*(18-N77)</f>
        <v>2361.8190322580645</v>
      </c>
      <c r="O80" s="163">
        <f>O76*(18-O77)</f>
        <v>2361.8190322580645</v>
      </c>
    </row>
    <row r="81" spans="1:15" ht="20.25" thickBot="1">
      <c r="A81" s="347" t="s">
        <v>215</v>
      </c>
      <c r="B81" s="21">
        <f t="shared" ref="B81:G81" si="7">B76*(19-B77)</f>
        <v>545.6</v>
      </c>
      <c r="C81" s="20">
        <f t="shared" si="7"/>
        <v>439.59999999999997</v>
      </c>
      <c r="D81" s="20">
        <f t="shared" si="7"/>
        <v>328.59999999999997</v>
      </c>
      <c r="E81" s="20">
        <f t="shared" si="7"/>
        <v>178</v>
      </c>
      <c r="F81" s="20">
        <f t="shared" si="7"/>
        <v>79</v>
      </c>
      <c r="G81" s="20">
        <f t="shared" si="7"/>
        <v>0</v>
      </c>
      <c r="H81" s="164">
        <f>SUM(B81:F81)</f>
        <v>1570.8</v>
      </c>
      <c r="I81" s="20">
        <f>I76*(19-I77)</f>
        <v>26.08666666666668</v>
      </c>
      <c r="J81" s="20">
        <f>J76*(19-J77)</f>
        <v>131.22903225806454</v>
      </c>
      <c r="K81" s="20">
        <f>K76*(19-K77)</f>
        <v>333.40333333333336</v>
      </c>
      <c r="L81" s="20">
        <f>L76*(19-L77)</f>
        <v>504.30000000000007</v>
      </c>
      <c r="M81" s="164">
        <f>SUM(I81:L81)</f>
        <v>995.01903225806461</v>
      </c>
      <c r="N81" s="165">
        <f>N76*(19-N77)</f>
        <v>2565.8190322580645</v>
      </c>
      <c r="O81" s="166">
        <f>O76*(19-O77)</f>
        <v>2565.8190322580645</v>
      </c>
    </row>
    <row r="82" spans="1:15" ht="15.75" thickBot="1">
      <c r="A82" s="24"/>
      <c r="B82" s="25"/>
      <c r="C82" s="25"/>
      <c r="D82" s="25"/>
      <c r="E82" s="25"/>
      <c r="F82" s="25"/>
      <c r="G82" s="25"/>
      <c r="H82" s="26"/>
      <c r="I82" s="25"/>
      <c r="J82" s="25"/>
      <c r="K82" s="25"/>
      <c r="L82" s="25"/>
      <c r="M82" s="26"/>
      <c r="N82" s="27"/>
      <c r="O82" s="27"/>
    </row>
    <row r="83" spans="1:15" ht="24" thickBot="1">
      <c r="A83" s="473" t="s">
        <v>467</v>
      </c>
      <c r="B83" s="474"/>
      <c r="C83" s="474"/>
      <c r="D83" s="474"/>
      <c r="E83" s="474"/>
      <c r="F83" s="474"/>
      <c r="G83" s="474"/>
      <c r="H83" s="474"/>
      <c r="I83" s="474"/>
      <c r="J83" s="474"/>
      <c r="K83" s="470" t="s">
        <v>145</v>
      </c>
      <c r="L83" s="471"/>
      <c r="M83" s="471"/>
      <c r="N83" s="471"/>
      <c r="O83" s="472"/>
    </row>
    <row r="84" spans="1:15" ht="15.75">
      <c r="A84" s="465" t="s">
        <v>195</v>
      </c>
      <c r="B84" s="461" t="s">
        <v>196</v>
      </c>
      <c r="C84" s="461" t="s">
        <v>197</v>
      </c>
      <c r="D84" s="461" t="s">
        <v>198</v>
      </c>
      <c r="E84" s="461" t="s">
        <v>199</v>
      </c>
      <c r="F84" s="461" t="s">
        <v>200</v>
      </c>
      <c r="G84" s="461" t="s">
        <v>201</v>
      </c>
      <c r="H84" s="467" t="s">
        <v>202</v>
      </c>
      <c r="I84" s="461" t="s">
        <v>203</v>
      </c>
      <c r="J84" s="461" t="s">
        <v>204</v>
      </c>
      <c r="K84" s="461" t="s">
        <v>205</v>
      </c>
      <c r="L84" s="461" t="s">
        <v>206</v>
      </c>
      <c r="M84" s="467" t="s">
        <v>207</v>
      </c>
      <c r="N84" s="456" t="s">
        <v>208</v>
      </c>
      <c r="O84" s="457"/>
    </row>
    <row r="85" spans="1:15" ht="16.5" thickBot="1">
      <c r="A85" s="466"/>
      <c r="B85" s="462"/>
      <c r="C85" s="462"/>
      <c r="D85" s="462"/>
      <c r="E85" s="462"/>
      <c r="F85" s="462"/>
      <c r="G85" s="462"/>
      <c r="H85" s="462"/>
      <c r="I85" s="462"/>
      <c r="J85" s="462"/>
      <c r="K85" s="462"/>
      <c r="L85" s="462"/>
      <c r="M85" s="462"/>
      <c r="N85" s="145" t="s">
        <v>209</v>
      </c>
      <c r="O85" s="30" t="s">
        <v>210</v>
      </c>
    </row>
    <row r="86" spans="1:15" ht="15">
      <c r="A86" s="148" t="s">
        <v>211</v>
      </c>
      <c r="B86" s="146">
        <v>30</v>
      </c>
      <c r="C86" s="8">
        <v>31</v>
      </c>
      <c r="D86" s="8">
        <v>31</v>
      </c>
      <c r="E86" s="8">
        <v>21</v>
      </c>
      <c r="F86" s="8">
        <v>10</v>
      </c>
      <c r="G86" s="8">
        <v>2</v>
      </c>
      <c r="H86" s="168">
        <f>SUM(B86:F86)</f>
        <v>123</v>
      </c>
      <c r="I86" s="8"/>
      <c r="J86" s="8"/>
      <c r="K86" s="8"/>
      <c r="L86" s="8"/>
      <c r="M86" s="168">
        <f>SUM(I86:L86)</f>
        <v>0</v>
      </c>
      <c r="N86" s="167">
        <f>SUM(B86:G86,I86:L86)</f>
        <v>125</v>
      </c>
      <c r="O86" s="169">
        <f>H86+M86</f>
        <v>123</v>
      </c>
    </row>
    <row r="87" spans="1:15" ht="19.5">
      <c r="A87" s="149" t="s">
        <v>485</v>
      </c>
      <c r="B87" s="147">
        <v>2.2709677419354835</v>
      </c>
      <c r="C87" s="10">
        <v>1.9178571428571429</v>
      </c>
      <c r="D87" s="10">
        <v>5.8870967741935463</v>
      </c>
      <c r="E87" s="10">
        <v>10.663333333333332</v>
      </c>
      <c r="F87" s="10">
        <v>15.058064516129029</v>
      </c>
      <c r="G87" s="10">
        <v>19.53</v>
      </c>
      <c r="H87" s="153">
        <f>(B86*B87+C86*C87+D86*D87+E86*E87+F86*F87)/H86</f>
        <v>5.5657987711213508</v>
      </c>
      <c r="I87" s="10"/>
      <c r="J87" s="95"/>
      <c r="K87" s="95"/>
      <c r="L87" s="95"/>
      <c r="M87" s="153"/>
      <c r="N87" s="154">
        <f>(B87*B86+C87*C86+D87*D86+E87*E86+F87*F86+G87*G86+I87*I86+J87*J86+K87*K86+L87*L86)/N86</f>
        <v>5.7892259907834083</v>
      </c>
      <c r="O87" s="161">
        <f>(H87*H86+M87*M86)/O86</f>
        <v>5.5657987711213508</v>
      </c>
    </row>
    <row r="88" spans="1:15" ht="19.5">
      <c r="A88" s="149" t="s">
        <v>212</v>
      </c>
      <c r="B88" s="13">
        <f t="shared" ref="B88:G88" si="8">B86*(13-B87)</f>
        <v>321.87096774193554</v>
      </c>
      <c r="C88" s="12">
        <f t="shared" si="8"/>
        <v>343.54642857142858</v>
      </c>
      <c r="D88" s="12">
        <f t="shared" si="8"/>
        <v>220.50000000000006</v>
      </c>
      <c r="E88" s="12">
        <f t="shared" si="8"/>
        <v>49.070000000000022</v>
      </c>
      <c r="F88" s="12">
        <f t="shared" si="8"/>
        <v>-20.580645161290292</v>
      </c>
      <c r="G88" s="12">
        <f t="shared" si="8"/>
        <v>-13.060000000000002</v>
      </c>
      <c r="H88" s="155">
        <f>SUM(B88:F88)</f>
        <v>914.40675115207398</v>
      </c>
      <c r="I88" s="12">
        <f>I86*(13-I87)</f>
        <v>0</v>
      </c>
      <c r="J88" s="12">
        <f>J86*(13-J87)</f>
        <v>0</v>
      </c>
      <c r="K88" s="12">
        <f>K86*(13-K87)</f>
        <v>0</v>
      </c>
      <c r="L88" s="12">
        <f>L86*(13-L87)</f>
        <v>0</v>
      </c>
      <c r="M88" s="155">
        <f>SUM(I88:L88)</f>
        <v>0</v>
      </c>
      <c r="N88" s="156">
        <f>N86*(13-N87)</f>
        <v>901.34675115207392</v>
      </c>
      <c r="O88" s="162">
        <f>O86*(13-O87)</f>
        <v>914.40675115207387</v>
      </c>
    </row>
    <row r="89" spans="1:15" ht="19.5">
      <c r="A89" s="149" t="s">
        <v>213</v>
      </c>
      <c r="B89" s="13">
        <f t="shared" ref="B89:G89" si="9">B86*(17-B87)</f>
        <v>441.87096774193554</v>
      </c>
      <c r="C89" s="12">
        <f t="shared" si="9"/>
        <v>467.54642857142858</v>
      </c>
      <c r="D89" s="12">
        <f t="shared" si="9"/>
        <v>344.50000000000006</v>
      </c>
      <c r="E89" s="12">
        <f t="shared" si="9"/>
        <v>133.07000000000002</v>
      </c>
      <c r="F89" s="12">
        <f t="shared" si="9"/>
        <v>19.419354838709708</v>
      </c>
      <c r="G89" s="12">
        <f t="shared" si="9"/>
        <v>-5.0600000000000023</v>
      </c>
      <c r="H89" s="155">
        <f>SUM(B89:F89)</f>
        <v>1406.4067511520739</v>
      </c>
      <c r="I89" s="12">
        <f>I86*(17-I87)</f>
        <v>0</v>
      </c>
      <c r="J89" s="12">
        <f>J86*(17-J87)</f>
        <v>0</v>
      </c>
      <c r="K89" s="12">
        <f>K86*(17-K87)</f>
        <v>0</v>
      </c>
      <c r="L89" s="12">
        <f>L86*(17-L87)</f>
        <v>0</v>
      </c>
      <c r="M89" s="155">
        <f>SUM(I89:L89)</f>
        <v>0</v>
      </c>
      <c r="N89" s="156">
        <f>N86*(17-N87)</f>
        <v>1401.3467511520741</v>
      </c>
      <c r="O89" s="162">
        <f>O86*(17-O87)</f>
        <v>1406.4067511520739</v>
      </c>
    </row>
    <row r="90" spans="1:15" ht="19.5">
      <c r="A90" s="149" t="s">
        <v>214</v>
      </c>
      <c r="B90" s="17">
        <f t="shared" ref="B90:G90" si="10">B86*(18-B87)</f>
        <v>471.87096774193554</v>
      </c>
      <c r="C90" s="16">
        <f t="shared" si="10"/>
        <v>498.54642857142852</v>
      </c>
      <c r="D90" s="16">
        <f t="shared" si="10"/>
        <v>375.50000000000006</v>
      </c>
      <c r="E90" s="16">
        <f t="shared" si="10"/>
        <v>154.07000000000002</v>
      </c>
      <c r="F90" s="16">
        <f t="shared" si="10"/>
        <v>29.419354838709708</v>
      </c>
      <c r="G90" s="16">
        <f t="shared" si="10"/>
        <v>-3.0600000000000023</v>
      </c>
      <c r="H90" s="155">
        <f>SUM(B90:F90)</f>
        <v>1529.4067511520739</v>
      </c>
      <c r="I90" s="16">
        <f>I86*(18-I87)</f>
        <v>0</v>
      </c>
      <c r="J90" s="16">
        <f>J86*(18-J87)</f>
        <v>0</v>
      </c>
      <c r="K90" s="16">
        <f>K86*(18-K87)</f>
        <v>0</v>
      </c>
      <c r="L90" s="16">
        <f>L86*(18-L87)</f>
        <v>0</v>
      </c>
      <c r="M90" s="155">
        <f>SUM(I90:L90)</f>
        <v>0</v>
      </c>
      <c r="N90" s="157">
        <f>N86*(18-N87)</f>
        <v>1526.3467511520741</v>
      </c>
      <c r="O90" s="163">
        <f>O86*(18-O87)</f>
        <v>1529.4067511520739</v>
      </c>
    </row>
    <row r="91" spans="1:15" ht="20.25" thickBot="1">
      <c r="A91" s="347" t="s">
        <v>215</v>
      </c>
      <c r="B91" s="21">
        <f t="shared" ref="B91:G91" si="11">B86*(19-B87)</f>
        <v>501.87096774193554</v>
      </c>
      <c r="C91" s="20">
        <f t="shared" si="11"/>
        <v>529.54642857142858</v>
      </c>
      <c r="D91" s="20">
        <f t="shared" si="11"/>
        <v>406.50000000000006</v>
      </c>
      <c r="E91" s="20">
        <f t="shared" si="11"/>
        <v>175.07000000000002</v>
      </c>
      <c r="F91" s="20">
        <f t="shared" si="11"/>
        <v>39.419354838709708</v>
      </c>
      <c r="G91" s="20">
        <f t="shared" si="11"/>
        <v>-1.0600000000000023</v>
      </c>
      <c r="H91" s="164">
        <f>SUM(B91:F91)</f>
        <v>1652.4067511520739</v>
      </c>
      <c r="I91" s="20">
        <f>I86*(19-I87)</f>
        <v>0</v>
      </c>
      <c r="J91" s="20">
        <f>J86*(19-J87)</f>
        <v>0</v>
      </c>
      <c r="K91" s="20">
        <f>K86*(19-K87)</f>
        <v>0</v>
      </c>
      <c r="L91" s="20">
        <f>L86*(19-L87)</f>
        <v>0</v>
      </c>
      <c r="M91" s="164">
        <f>SUM(I91:L91)</f>
        <v>0</v>
      </c>
      <c r="N91" s="165">
        <f>N86*(19-N87)</f>
        <v>1651.3467511520741</v>
      </c>
      <c r="O91" s="166">
        <f>O86*(19-O87)</f>
        <v>1652.4067511520739</v>
      </c>
    </row>
    <row r="92" spans="1:15" ht="15.75" thickBot="1">
      <c r="A92" s="4"/>
      <c r="B92" s="4"/>
      <c r="C92" s="4"/>
      <c r="D92" s="4"/>
      <c r="E92" s="4"/>
      <c r="F92" s="4"/>
      <c r="G92" s="4"/>
      <c r="H92" s="4"/>
      <c r="I92" s="4"/>
      <c r="J92" s="4"/>
      <c r="K92" s="4"/>
      <c r="L92" s="4"/>
      <c r="M92" s="4"/>
      <c r="N92" s="4"/>
      <c r="O92" s="4"/>
    </row>
    <row r="93" spans="1:15" ht="24" thickBot="1">
      <c r="A93" s="473" t="s">
        <v>469</v>
      </c>
      <c r="B93" s="474"/>
      <c r="C93" s="474"/>
      <c r="D93" s="474"/>
      <c r="E93" s="474"/>
      <c r="F93" s="474"/>
      <c r="G93" s="474"/>
      <c r="H93" s="474"/>
      <c r="I93" s="474"/>
      <c r="J93" s="474"/>
      <c r="K93" s="468" t="s">
        <v>233</v>
      </c>
      <c r="L93" s="468"/>
      <c r="M93" s="468"/>
      <c r="N93" s="468"/>
      <c r="O93" s="469"/>
    </row>
    <row r="94" spans="1:15" ht="15.75">
      <c r="A94" s="465" t="s">
        <v>195</v>
      </c>
      <c r="B94" s="461" t="s">
        <v>196</v>
      </c>
      <c r="C94" s="461" t="s">
        <v>197</v>
      </c>
      <c r="D94" s="461" t="s">
        <v>198</v>
      </c>
      <c r="E94" s="461" t="s">
        <v>199</v>
      </c>
      <c r="F94" s="461" t="s">
        <v>200</v>
      </c>
      <c r="G94" s="461" t="s">
        <v>201</v>
      </c>
      <c r="H94" s="467" t="s">
        <v>202</v>
      </c>
      <c r="I94" s="461" t="s">
        <v>203</v>
      </c>
      <c r="J94" s="461" t="s">
        <v>204</v>
      </c>
      <c r="K94" s="461" t="s">
        <v>205</v>
      </c>
      <c r="L94" s="461" t="s">
        <v>206</v>
      </c>
      <c r="M94" s="467" t="s">
        <v>207</v>
      </c>
      <c r="N94" s="456" t="s">
        <v>208</v>
      </c>
      <c r="O94" s="457"/>
    </row>
    <row r="95" spans="1:15" ht="30.75" thickBot="1">
      <c r="A95" s="466"/>
      <c r="B95" s="462"/>
      <c r="C95" s="462"/>
      <c r="D95" s="462"/>
      <c r="E95" s="462"/>
      <c r="F95" s="462"/>
      <c r="G95" s="462"/>
      <c r="H95" s="462"/>
      <c r="I95" s="462"/>
      <c r="J95" s="462"/>
      <c r="K95" s="462"/>
      <c r="L95" s="462"/>
      <c r="M95" s="462"/>
      <c r="N95" s="145" t="s">
        <v>234</v>
      </c>
      <c r="O95" s="30" t="s">
        <v>235</v>
      </c>
    </row>
    <row r="96" spans="1:15" ht="15">
      <c r="A96" s="148" t="s">
        <v>211</v>
      </c>
      <c r="B96" s="146">
        <v>31</v>
      </c>
      <c r="C96" s="8">
        <v>28</v>
      </c>
      <c r="D96" s="8">
        <v>31</v>
      </c>
      <c r="E96" s="8">
        <v>30</v>
      </c>
      <c r="F96" s="8">
        <v>5</v>
      </c>
      <c r="G96" s="8">
        <v>0</v>
      </c>
      <c r="H96" s="168">
        <f>SUM(B96:G96)</f>
        <v>125</v>
      </c>
      <c r="I96" s="8">
        <v>5</v>
      </c>
      <c r="J96" s="8">
        <v>31</v>
      </c>
      <c r="K96" s="8">
        <v>30</v>
      </c>
      <c r="L96" s="8">
        <v>31</v>
      </c>
      <c r="M96" s="168">
        <f>SUM(I96:L96)</f>
        <v>97</v>
      </c>
      <c r="N96" s="167">
        <f>SUM(B96:G96,I96:L96)</f>
        <v>222</v>
      </c>
      <c r="O96" s="169">
        <f>H96+M96</f>
        <v>222</v>
      </c>
    </row>
    <row r="97" spans="1:15" ht="19.5">
      <c r="A97" s="149" t="s">
        <v>485</v>
      </c>
      <c r="B97" s="147">
        <v>-1.8</v>
      </c>
      <c r="C97" s="10">
        <v>-0.4</v>
      </c>
      <c r="D97" s="10">
        <v>3.9</v>
      </c>
      <c r="E97" s="10">
        <v>9.4</v>
      </c>
      <c r="F97" s="10">
        <v>12.5</v>
      </c>
      <c r="G97" s="10">
        <v>0</v>
      </c>
      <c r="H97" s="153">
        <f>(B96*B97+C96*C97+D96*D97+E96*E97+F96*F97)/H96</f>
        <v>3.1871999999999998</v>
      </c>
      <c r="I97" s="10">
        <v>12.9</v>
      </c>
      <c r="J97" s="95">
        <v>9.5</v>
      </c>
      <c r="K97" s="95">
        <v>4.5</v>
      </c>
      <c r="L97" s="95">
        <v>0.4</v>
      </c>
      <c r="M97" s="153">
        <f>(I96*I97+J96*J97+K96*K97+L96*L97)/M96</f>
        <v>5.220618556701031</v>
      </c>
      <c r="N97" s="154">
        <f>(B97*B96+C97*C96+D97*D96+E97*E96+F97*F96+G97*G96+I97*I96+J97*J96+K97*K96+L97*L96)/N96</f>
        <v>4.0756756756756758</v>
      </c>
      <c r="O97" s="161">
        <f>(H97*H96+M97*M96)/O96</f>
        <v>4.0756756756756758</v>
      </c>
    </row>
    <row r="98" spans="1:15" ht="19.5">
      <c r="A98" s="149" t="s">
        <v>212</v>
      </c>
      <c r="B98" s="13">
        <f t="shared" ref="B98:G98" si="12">B96*(13-B97)</f>
        <v>458.8</v>
      </c>
      <c r="C98" s="12">
        <f t="shared" si="12"/>
        <v>375.2</v>
      </c>
      <c r="D98" s="12">
        <f t="shared" si="12"/>
        <v>282.09999999999997</v>
      </c>
      <c r="E98" s="12">
        <f t="shared" si="12"/>
        <v>107.99999999999999</v>
      </c>
      <c r="F98" s="12">
        <f t="shared" si="12"/>
        <v>2.5</v>
      </c>
      <c r="G98" s="12">
        <f t="shared" si="12"/>
        <v>0</v>
      </c>
      <c r="H98" s="155">
        <f>SUM(B98:F98)</f>
        <v>1226.5999999999999</v>
      </c>
      <c r="I98" s="12">
        <f>I96*(13-I97)</f>
        <v>0.49999999999999822</v>
      </c>
      <c r="J98" s="12">
        <f>J96*(13-J97)</f>
        <v>108.5</v>
      </c>
      <c r="K98" s="12">
        <f>K96*(13-K97)</f>
        <v>255</v>
      </c>
      <c r="L98" s="12">
        <f>L96*(13-L97)</f>
        <v>390.59999999999997</v>
      </c>
      <c r="M98" s="155">
        <f>SUM(I98:L98)</f>
        <v>754.59999999999991</v>
      </c>
      <c r="N98" s="156">
        <f>N96*(13-N97)</f>
        <v>1981.2</v>
      </c>
      <c r="O98" s="162">
        <f>O96*(13-O97)</f>
        <v>1981.2</v>
      </c>
    </row>
    <row r="99" spans="1:15" ht="19.5">
      <c r="A99" s="149" t="s">
        <v>213</v>
      </c>
      <c r="B99" s="13">
        <f t="shared" ref="B99:G99" si="13">B96*(17-B97)</f>
        <v>582.80000000000007</v>
      </c>
      <c r="C99" s="12">
        <f t="shared" si="13"/>
        <v>487.19999999999993</v>
      </c>
      <c r="D99" s="12">
        <f t="shared" si="13"/>
        <v>406.09999999999997</v>
      </c>
      <c r="E99" s="12">
        <f t="shared" si="13"/>
        <v>228</v>
      </c>
      <c r="F99" s="12">
        <f t="shared" si="13"/>
        <v>22.5</v>
      </c>
      <c r="G99" s="12">
        <f t="shared" si="13"/>
        <v>0</v>
      </c>
      <c r="H99" s="155">
        <f>SUM(B99:F99)</f>
        <v>1726.6</v>
      </c>
      <c r="I99" s="12">
        <f>I96*(17-I97)</f>
        <v>20.5</v>
      </c>
      <c r="J99" s="12">
        <f>J96*(17-J97)</f>
        <v>232.5</v>
      </c>
      <c r="K99" s="12">
        <f>K96*(17-K97)</f>
        <v>375</v>
      </c>
      <c r="L99" s="12">
        <f>L96*(17-L97)</f>
        <v>514.6</v>
      </c>
      <c r="M99" s="155">
        <f>SUM(I99:L99)</f>
        <v>1142.5999999999999</v>
      </c>
      <c r="N99" s="156">
        <f>N96*(17-N97)</f>
        <v>2869.2</v>
      </c>
      <c r="O99" s="162">
        <f>O96*(17-O97)</f>
        <v>2869.2</v>
      </c>
    </row>
    <row r="100" spans="1:15" ht="19.5">
      <c r="A100" s="149" t="s">
        <v>214</v>
      </c>
      <c r="B100" s="17">
        <f t="shared" ref="B100:G100" si="14">B96*(18-B97)</f>
        <v>613.80000000000007</v>
      </c>
      <c r="C100" s="16">
        <f t="shared" si="14"/>
        <v>515.19999999999993</v>
      </c>
      <c r="D100" s="16">
        <f t="shared" si="14"/>
        <v>437.09999999999997</v>
      </c>
      <c r="E100" s="16">
        <f t="shared" si="14"/>
        <v>258</v>
      </c>
      <c r="F100" s="16">
        <f t="shared" si="14"/>
        <v>27.5</v>
      </c>
      <c r="G100" s="16">
        <f t="shared" si="14"/>
        <v>0</v>
      </c>
      <c r="H100" s="155">
        <f>SUM(B100:F100)</f>
        <v>1851.6</v>
      </c>
      <c r="I100" s="16">
        <f>I96*(18-I97)</f>
        <v>25.5</v>
      </c>
      <c r="J100" s="16">
        <f>J96*(18-J97)</f>
        <v>263.5</v>
      </c>
      <c r="K100" s="16">
        <f>K96*(18-K97)</f>
        <v>405</v>
      </c>
      <c r="L100" s="16">
        <f>L96*(18-L97)</f>
        <v>545.6</v>
      </c>
      <c r="M100" s="155">
        <f>SUM(I100:L100)</f>
        <v>1239.5999999999999</v>
      </c>
      <c r="N100" s="157">
        <f>N96*(18-N97)</f>
        <v>3091.2</v>
      </c>
      <c r="O100" s="163">
        <f>O96*(18-O97)</f>
        <v>3091.2</v>
      </c>
    </row>
    <row r="101" spans="1:15" ht="20.25" thickBot="1">
      <c r="A101" s="347" t="s">
        <v>215</v>
      </c>
      <c r="B101" s="21">
        <f t="shared" ref="B101:G101" si="15">B96*(19-B97)</f>
        <v>644.80000000000007</v>
      </c>
      <c r="C101" s="20">
        <f t="shared" si="15"/>
        <v>543.19999999999993</v>
      </c>
      <c r="D101" s="20">
        <f t="shared" si="15"/>
        <v>468.09999999999997</v>
      </c>
      <c r="E101" s="20">
        <f t="shared" si="15"/>
        <v>288</v>
      </c>
      <c r="F101" s="20">
        <f t="shared" si="15"/>
        <v>32.5</v>
      </c>
      <c r="G101" s="20">
        <f t="shared" si="15"/>
        <v>0</v>
      </c>
      <c r="H101" s="164">
        <f>SUM(B101:F101)</f>
        <v>1976.6</v>
      </c>
      <c r="I101" s="20">
        <f>I96*(19-I97)</f>
        <v>30.5</v>
      </c>
      <c r="J101" s="20">
        <f>J96*(19-J97)</f>
        <v>294.5</v>
      </c>
      <c r="K101" s="20">
        <f>K96*(19-K97)</f>
        <v>435</v>
      </c>
      <c r="L101" s="20">
        <f>L96*(19-L97)</f>
        <v>576.6</v>
      </c>
      <c r="M101" s="164">
        <f>SUM(I101:L101)</f>
        <v>1336.6</v>
      </c>
      <c r="N101" s="165">
        <f>N96*(19-N97)</f>
        <v>3313.2</v>
      </c>
      <c r="O101" s="166">
        <f>O96*(19-O97)</f>
        <v>3313.2</v>
      </c>
    </row>
    <row r="102" spans="1:15" ht="15.75" thickBot="1">
      <c r="A102" s="4"/>
      <c r="B102" s="4"/>
      <c r="C102" s="4"/>
      <c r="D102" s="4"/>
      <c r="E102" s="4"/>
      <c r="F102" s="4"/>
      <c r="G102" s="4"/>
      <c r="H102" s="4"/>
      <c r="I102" s="28"/>
      <c r="J102" s="4"/>
      <c r="K102" s="4"/>
      <c r="L102" s="4"/>
      <c r="M102" s="4"/>
      <c r="N102" s="4"/>
      <c r="O102" s="4"/>
    </row>
    <row r="103" spans="1:15" ht="24" thickBot="1">
      <c r="A103" s="170" t="s">
        <v>236</v>
      </c>
      <c r="B103" s="458" t="s">
        <v>237</v>
      </c>
      <c r="C103" s="458"/>
      <c r="D103" s="458"/>
      <c r="E103" s="458"/>
      <c r="F103" s="458"/>
      <c r="G103" s="458"/>
      <c r="H103" s="458"/>
      <c r="I103" s="458"/>
      <c r="J103" s="458"/>
      <c r="K103" s="458"/>
      <c r="L103" s="459"/>
      <c r="M103" s="459"/>
      <c r="N103" s="459"/>
      <c r="O103" s="460"/>
    </row>
    <row r="104" spans="1:15" ht="15.75">
      <c r="A104" s="465" t="s">
        <v>195</v>
      </c>
      <c r="B104" s="461" t="s">
        <v>196</v>
      </c>
      <c r="C104" s="461" t="s">
        <v>197</v>
      </c>
      <c r="D104" s="461" t="s">
        <v>198</v>
      </c>
      <c r="E104" s="461" t="s">
        <v>199</v>
      </c>
      <c r="F104" s="461" t="s">
        <v>200</v>
      </c>
      <c r="G104" s="461" t="s">
        <v>201</v>
      </c>
      <c r="H104" s="467" t="s">
        <v>202</v>
      </c>
      <c r="I104" s="461" t="s">
        <v>203</v>
      </c>
      <c r="J104" s="461" t="s">
        <v>204</v>
      </c>
      <c r="K104" s="461" t="s">
        <v>205</v>
      </c>
      <c r="L104" s="461" t="s">
        <v>206</v>
      </c>
      <c r="M104" s="467" t="s">
        <v>207</v>
      </c>
      <c r="N104" s="456" t="s">
        <v>208</v>
      </c>
      <c r="O104" s="457"/>
    </row>
    <row r="105" spans="1:15" ht="30.75" thickBot="1">
      <c r="A105" s="466"/>
      <c r="B105" s="462"/>
      <c r="C105" s="462"/>
      <c r="D105" s="462"/>
      <c r="E105" s="462"/>
      <c r="F105" s="462"/>
      <c r="G105" s="462"/>
      <c r="H105" s="462"/>
      <c r="I105" s="462"/>
      <c r="J105" s="462"/>
      <c r="K105" s="462"/>
      <c r="L105" s="462"/>
      <c r="M105" s="462"/>
      <c r="N105" s="145" t="s">
        <v>234</v>
      </c>
      <c r="O105" s="30" t="s">
        <v>235</v>
      </c>
    </row>
    <row r="106" spans="1:15" ht="15">
      <c r="A106" s="174">
        <v>2007</v>
      </c>
      <c r="B106" s="173">
        <f>B11/B$101</f>
        <v>0.69230769230769229</v>
      </c>
      <c r="C106" s="172">
        <f t="shared" ref="C106:O106" si="16">C11/C$101</f>
        <v>0.74742268041237125</v>
      </c>
      <c r="D106" s="172">
        <f t="shared" si="16"/>
        <v>0.78807947019867564</v>
      </c>
      <c r="E106" s="172">
        <f t="shared" si="16"/>
        <v>0.41666666666666669</v>
      </c>
      <c r="F106" s="172">
        <f t="shared" si="16"/>
        <v>1.0769230769230769</v>
      </c>
      <c r="G106" s="172"/>
      <c r="H106" s="172">
        <f t="shared" si="16"/>
        <v>0.69629667105130033</v>
      </c>
      <c r="I106" s="172">
        <f t="shared" si="16"/>
        <v>0</v>
      </c>
      <c r="J106" s="172">
        <f t="shared" si="16"/>
        <v>1.0118845500848896</v>
      </c>
      <c r="K106" s="172">
        <f t="shared" si="16"/>
        <v>1.1057471264367815</v>
      </c>
      <c r="L106" s="172">
        <f t="shared" si="16"/>
        <v>0.99895941727367321</v>
      </c>
      <c r="M106" s="172">
        <f t="shared" si="16"/>
        <v>1.0137662726320515</v>
      </c>
      <c r="N106" s="172">
        <f t="shared" si="16"/>
        <v>0.82455028371363037</v>
      </c>
      <c r="O106" s="358">
        <f t="shared" si="16"/>
        <v>0.82455028371363037</v>
      </c>
    </row>
    <row r="107" spans="1:15" ht="15">
      <c r="A107" s="175">
        <f t="shared" ref="A107:A112" si="17">A106+1</f>
        <v>2008</v>
      </c>
      <c r="B107" s="34">
        <f>B21/B$101</f>
        <v>0.80024813895781632</v>
      </c>
      <c r="C107" s="33">
        <f t="shared" ref="C107:O107" si="18">C21/C$101</f>
        <v>0.80449189985272473</v>
      </c>
      <c r="D107" s="33">
        <f t="shared" si="18"/>
        <v>0.91647083956419573</v>
      </c>
      <c r="E107" s="33">
        <f t="shared" si="18"/>
        <v>0.91666666666666663</v>
      </c>
      <c r="F107" s="33">
        <f t="shared" si="18"/>
        <v>3.6</v>
      </c>
      <c r="G107" s="33"/>
      <c r="H107" s="33">
        <f t="shared" si="18"/>
        <v>0.89193564707072759</v>
      </c>
      <c r="I107" s="33">
        <f t="shared" si="18"/>
        <v>4.3934426229508201</v>
      </c>
      <c r="J107" s="33">
        <f t="shared" si="18"/>
        <v>0.98811544991511036</v>
      </c>
      <c r="K107" s="33">
        <f t="shared" si="18"/>
        <v>0.79080459770114941</v>
      </c>
      <c r="L107" s="33">
        <f t="shared" si="18"/>
        <v>0.92091571279916751</v>
      </c>
      <c r="M107" s="33">
        <f t="shared" si="18"/>
        <v>0.97261708813407155</v>
      </c>
      <c r="N107" s="33">
        <f t="shared" si="18"/>
        <v>0.92363877822045171</v>
      </c>
      <c r="O107" s="35">
        <f t="shared" si="18"/>
        <v>0.92363877822045171</v>
      </c>
    </row>
    <row r="108" spans="1:15" ht="15">
      <c r="A108" s="175">
        <f t="shared" si="17"/>
        <v>2009</v>
      </c>
      <c r="B108" s="34">
        <f>B31/B$101</f>
        <v>1.0545905707196028</v>
      </c>
      <c r="C108" s="33">
        <f t="shared" ref="C108:O108" si="19">C31/C$101</f>
        <v>0.93519882179676006</v>
      </c>
      <c r="D108" s="33">
        <f t="shared" si="19"/>
        <v>0.91433454390087598</v>
      </c>
      <c r="E108" s="33">
        <f t="shared" si="19"/>
        <v>0.1076388888888889</v>
      </c>
      <c r="F108" s="33">
        <f t="shared" si="19"/>
        <v>0</v>
      </c>
      <c r="G108" s="33"/>
      <c r="H108" s="33">
        <f t="shared" si="19"/>
        <v>0.83324901345745228</v>
      </c>
      <c r="I108" s="33">
        <f t="shared" si="19"/>
        <v>0</v>
      </c>
      <c r="J108" s="33">
        <f t="shared" si="19"/>
        <v>1.0084889643463497</v>
      </c>
      <c r="K108" s="33">
        <f t="shared" si="19"/>
        <v>0.89885057471264362</v>
      </c>
      <c r="L108" s="33">
        <f t="shared" si="19"/>
        <v>1.0145681581685744</v>
      </c>
      <c r="M108" s="33">
        <f t="shared" si="19"/>
        <v>0.95241657938051782</v>
      </c>
      <c r="N108" s="33">
        <f t="shared" si="19"/>
        <v>0.88020644693951477</v>
      </c>
      <c r="O108" s="35">
        <f t="shared" si="19"/>
        <v>0.88020644693951477</v>
      </c>
    </row>
    <row r="109" spans="1:15" ht="15">
      <c r="A109" s="175">
        <f t="shared" si="17"/>
        <v>2010</v>
      </c>
      <c r="B109" s="34">
        <f>B41/B$101</f>
        <v>1.1011166253101736</v>
      </c>
      <c r="C109" s="33">
        <f t="shared" ref="C109:O109" si="20">C41/C$101</f>
        <v>0.9996318114874817</v>
      </c>
      <c r="D109" s="33">
        <f t="shared" si="20"/>
        <v>0.93142490920743437</v>
      </c>
      <c r="E109" s="33">
        <f t="shared" si="20"/>
        <v>0.85763888888888884</v>
      </c>
      <c r="F109" s="33">
        <f t="shared" si="20"/>
        <v>1.2923076923076924</v>
      </c>
      <c r="G109" s="33"/>
      <c r="H109" s="33">
        <f t="shared" si="20"/>
        <v>1.0007082869574015</v>
      </c>
      <c r="I109" s="33">
        <f t="shared" si="20"/>
        <v>4.5245901639344259</v>
      </c>
      <c r="J109" s="33">
        <f t="shared" si="20"/>
        <v>1.2597623089983021</v>
      </c>
      <c r="K109" s="33">
        <f t="shared" si="20"/>
        <v>0.87126436781609196</v>
      </c>
      <c r="L109" s="33">
        <f t="shared" si="20"/>
        <v>1.2244190079778008</v>
      </c>
      <c r="M109" s="33">
        <f t="shared" si="20"/>
        <v>1.1925781834505462</v>
      </c>
      <c r="N109" s="33">
        <f t="shared" si="20"/>
        <v>1.0788663527707354</v>
      </c>
      <c r="O109" s="35">
        <f t="shared" si="20"/>
        <v>1.0788663527707354</v>
      </c>
    </row>
    <row r="110" spans="1:15" ht="15">
      <c r="A110" s="175">
        <f t="shared" si="17"/>
        <v>2011</v>
      </c>
      <c r="B110" s="34">
        <f>B51/B$101</f>
        <v>0.92897022332506196</v>
      </c>
      <c r="C110" s="33">
        <f t="shared" ref="C110:O110" si="21">C51/C$101</f>
        <v>1.0235640648011783</v>
      </c>
      <c r="D110" s="33">
        <f t="shared" si="21"/>
        <v>0.89510788293099774</v>
      </c>
      <c r="E110" s="33">
        <f t="shared" si="21"/>
        <v>0.80208333333333337</v>
      </c>
      <c r="F110" s="33">
        <f t="shared" si="21"/>
        <v>1.6307692307692307</v>
      </c>
      <c r="G110" s="33"/>
      <c r="H110" s="33">
        <f t="shared" si="21"/>
        <v>0.93999797632297888</v>
      </c>
      <c r="I110" s="33">
        <f t="shared" si="21"/>
        <v>0</v>
      </c>
      <c r="J110" s="33">
        <f t="shared" si="21"/>
        <v>0.99830220713073003</v>
      </c>
      <c r="K110" s="33">
        <f t="shared" si="21"/>
        <v>1.1333333333333333</v>
      </c>
      <c r="L110" s="33">
        <f t="shared" si="21"/>
        <v>0.87096774193548376</v>
      </c>
      <c r="M110" s="33">
        <f t="shared" si="21"/>
        <v>0.96453688463265008</v>
      </c>
      <c r="N110" s="33">
        <f t="shared" si="21"/>
        <v>0.94938428105758788</v>
      </c>
      <c r="O110" s="35">
        <f t="shared" si="21"/>
        <v>0.94938428105758788</v>
      </c>
    </row>
    <row r="111" spans="1:15" ht="15">
      <c r="A111" s="175">
        <f t="shared" si="17"/>
        <v>2012</v>
      </c>
      <c r="B111" s="34">
        <f>B61/B$101</f>
        <v>0.84677419354838701</v>
      </c>
      <c r="C111" s="33">
        <f t="shared" ref="C111:O111" si="22">C61/C$101</f>
        <v>0.79381443298969079</v>
      </c>
      <c r="D111" s="33">
        <f t="shared" si="22"/>
        <v>0.80751976073488574</v>
      </c>
      <c r="E111" s="33">
        <f t="shared" si="22"/>
        <v>0.88541666666666663</v>
      </c>
      <c r="F111" s="33">
        <f t="shared" si="22"/>
        <v>0</v>
      </c>
      <c r="G111" s="33"/>
      <c r="H111" s="33">
        <f t="shared" si="22"/>
        <v>0.81463118486289599</v>
      </c>
      <c r="I111" s="33">
        <f t="shared" si="22"/>
        <v>0</v>
      </c>
      <c r="J111" s="33">
        <f t="shared" si="22"/>
        <v>0.83191850594227501</v>
      </c>
      <c r="K111" s="33">
        <f t="shared" si="22"/>
        <v>0.88275862068965516</v>
      </c>
      <c r="L111" s="33">
        <f t="shared" si="22"/>
        <v>0.98387096774193561</v>
      </c>
      <c r="M111" s="33">
        <f t="shared" si="22"/>
        <v>0.89503217118060774</v>
      </c>
      <c r="N111" s="33">
        <f t="shared" si="22"/>
        <v>0.84682482192442365</v>
      </c>
      <c r="O111" s="35">
        <f t="shared" si="22"/>
        <v>0.84682482192442365</v>
      </c>
    </row>
    <row r="112" spans="1:15" ht="15">
      <c r="A112" s="175">
        <f t="shared" si="17"/>
        <v>2013</v>
      </c>
      <c r="B112" s="34">
        <f>B71/B$101</f>
        <v>0.87980769230769229</v>
      </c>
      <c r="C112" s="33">
        <f t="shared" ref="C112:O112" si="23">C71/C$101</f>
        <v>0.9587628865979384</v>
      </c>
      <c r="D112" s="33">
        <f t="shared" si="23"/>
        <v>1.132450331125828</v>
      </c>
      <c r="E112" s="33">
        <f t="shared" si="23"/>
        <v>0.66666666666666663</v>
      </c>
      <c r="F112" s="33">
        <f t="shared" si="23"/>
        <v>2.4615384615384617</v>
      </c>
      <c r="G112" s="33"/>
      <c r="H112" s="33">
        <f t="shared" si="23"/>
        <v>0.95628857634321585</v>
      </c>
      <c r="I112" s="33">
        <f t="shared" si="23"/>
        <v>2.6557377049180326</v>
      </c>
      <c r="J112" s="33">
        <f t="shared" si="23"/>
        <v>0.83191850594227501</v>
      </c>
      <c r="K112" s="33">
        <f t="shared" si="23"/>
        <v>0.92413793103448272</v>
      </c>
      <c r="L112" s="33">
        <f t="shared" si="23"/>
        <v>0.89247311827956988</v>
      </c>
      <c r="M112" s="33">
        <f t="shared" si="23"/>
        <v>0.92967230285799785</v>
      </c>
      <c r="N112" s="33">
        <f t="shared" si="23"/>
        <v>0.98922491850778704</v>
      </c>
      <c r="O112" s="35">
        <f t="shared" si="23"/>
        <v>0.97866111312326454</v>
      </c>
    </row>
    <row r="113" spans="1:15" ht="15">
      <c r="A113" s="175">
        <f>A112+1</f>
        <v>2014</v>
      </c>
      <c r="B113" s="34">
        <f>B81/B$101</f>
        <v>0.84615384615384615</v>
      </c>
      <c r="C113" s="33">
        <f t="shared" ref="C113:O113" si="24">C81/C$101</f>
        <v>0.80927835051546393</v>
      </c>
      <c r="D113" s="33">
        <f t="shared" si="24"/>
        <v>0.70198675496688745</v>
      </c>
      <c r="E113" s="33">
        <f t="shared" si="24"/>
        <v>0.61805555555555558</v>
      </c>
      <c r="F113" s="33">
        <f t="shared" si="24"/>
        <v>2.4307692307692306</v>
      </c>
      <c r="G113" s="33"/>
      <c r="H113" s="33">
        <f t="shared" si="24"/>
        <v>0.79469796620459376</v>
      </c>
      <c r="I113" s="33">
        <f t="shared" si="24"/>
        <v>0.85530054644808784</v>
      </c>
      <c r="J113" s="33">
        <f t="shared" si="24"/>
        <v>0.4455994304178762</v>
      </c>
      <c r="K113" s="33">
        <f t="shared" si="24"/>
        <v>0.76644444444444448</v>
      </c>
      <c r="L113" s="33">
        <f t="shared" si="24"/>
        <v>0.87460978147762758</v>
      </c>
      <c r="M113" s="33">
        <f t="shared" si="24"/>
        <v>0.74444039522524663</v>
      </c>
      <c r="N113" s="33">
        <f t="shared" si="24"/>
        <v>0.77442322596223123</v>
      </c>
      <c r="O113" s="35">
        <f t="shared" si="24"/>
        <v>0.77442322596223123</v>
      </c>
    </row>
    <row r="114" spans="1:15" ht="15.75" thickBot="1">
      <c r="A114" s="176">
        <f>A113+1</f>
        <v>2015</v>
      </c>
      <c r="B114" s="37">
        <f>B91/B$101</f>
        <v>0.7783358680861282</v>
      </c>
      <c r="C114" s="36">
        <f t="shared" ref="C114:O114" si="25">C91/C$101</f>
        <v>0.97486455922575233</v>
      </c>
      <c r="D114" s="36">
        <f t="shared" si="25"/>
        <v>0.86840418713950029</v>
      </c>
      <c r="E114" s="36">
        <f t="shared" si="25"/>
        <v>0.60788194444444454</v>
      </c>
      <c r="F114" s="36">
        <f t="shared" si="25"/>
        <v>1.2129032258064525</v>
      </c>
      <c r="G114" s="36"/>
      <c r="H114" s="36">
        <f t="shared" si="25"/>
        <v>0.83598439297383076</v>
      </c>
      <c r="I114" s="36">
        <f t="shared" si="25"/>
        <v>0</v>
      </c>
      <c r="J114" s="36">
        <f t="shared" si="25"/>
        <v>0</v>
      </c>
      <c r="K114" s="36">
        <f t="shared" si="25"/>
        <v>0</v>
      </c>
      <c r="L114" s="36">
        <f t="shared" si="25"/>
        <v>0</v>
      </c>
      <c r="M114" s="36">
        <f t="shared" si="25"/>
        <v>0</v>
      </c>
      <c r="N114" s="36">
        <f t="shared" si="25"/>
        <v>0.49841444861525841</v>
      </c>
      <c r="O114" s="38">
        <f t="shared" si="25"/>
        <v>0.49873438100690387</v>
      </c>
    </row>
    <row r="115" spans="1:15" ht="13.5" thickBot="1"/>
    <row r="116" spans="1:15" ht="18.75" thickBot="1">
      <c r="A116" s="181" t="s">
        <v>236</v>
      </c>
      <c r="B116" s="478" t="s">
        <v>79</v>
      </c>
      <c r="C116" s="479"/>
      <c r="D116" s="479"/>
      <c r="E116" s="479"/>
      <c r="F116" s="479"/>
      <c r="G116" s="479"/>
      <c r="H116" s="479"/>
      <c r="I116" s="479"/>
      <c r="J116" s="479"/>
      <c r="K116" s="479"/>
      <c r="L116" s="480"/>
      <c r="M116" s="480"/>
      <c r="N116" s="480"/>
      <c r="O116" s="481"/>
    </row>
    <row r="117" spans="1:15" ht="15.75">
      <c r="A117" s="475" t="s">
        <v>195</v>
      </c>
      <c r="B117" s="456" t="s">
        <v>196</v>
      </c>
      <c r="C117" s="456" t="s">
        <v>197</v>
      </c>
      <c r="D117" s="456" t="s">
        <v>198</v>
      </c>
      <c r="E117" s="456" t="s">
        <v>199</v>
      </c>
      <c r="F117" s="456" t="s">
        <v>200</v>
      </c>
      <c r="G117" s="456" t="s">
        <v>201</v>
      </c>
      <c r="H117" s="467" t="s">
        <v>202</v>
      </c>
      <c r="I117" s="456" t="s">
        <v>203</v>
      </c>
      <c r="J117" s="456" t="s">
        <v>204</v>
      </c>
      <c r="K117" s="456" t="s">
        <v>205</v>
      </c>
      <c r="L117" s="456" t="s">
        <v>206</v>
      </c>
      <c r="M117" s="467" t="s">
        <v>207</v>
      </c>
      <c r="N117" s="456" t="s">
        <v>208</v>
      </c>
      <c r="O117" s="457"/>
    </row>
    <row r="118" spans="1:15" ht="32.25" thickBot="1">
      <c r="A118" s="476"/>
      <c r="B118" s="477"/>
      <c r="C118" s="477"/>
      <c r="D118" s="477"/>
      <c r="E118" s="477"/>
      <c r="F118" s="477"/>
      <c r="G118" s="477"/>
      <c r="H118" s="477"/>
      <c r="I118" s="477"/>
      <c r="J118" s="477"/>
      <c r="K118" s="477"/>
      <c r="L118" s="477"/>
      <c r="M118" s="477"/>
      <c r="N118" s="183" t="s">
        <v>234</v>
      </c>
      <c r="O118" s="30" t="s">
        <v>235</v>
      </c>
    </row>
    <row r="119" spans="1:15" ht="15">
      <c r="A119" s="174">
        <v>2007</v>
      </c>
      <c r="B119" s="184">
        <f>B7/B$97</f>
        <v>-2.5555555555555554</v>
      </c>
      <c r="C119" s="182">
        <f t="shared" ref="C119:O119" si="26">C7/C$97</f>
        <v>-11.25</v>
      </c>
      <c r="D119" s="182">
        <f t="shared" si="26"/>
        <v>1.8205128205128205</v>
      </c>
      <c r="E119" s="182">
        <f t="shared" si="26"/>
        <v>1.1702127659574468</v>
      </c>
      <c r="F119" s="182">
        <f t="shared" si="26"/>
        <v>0.96</v>
      </c>
      <c r="G119" s="182"/>
      <c r="H119" s="182">
        <f t="shared" si="26"/>
        <v>2.035699616648412</v>
      </c>
      <c r="I119" s="182">
        <f t="shared" si="26"/>
        <v>0</v>
      </c>
      <c r="J119" s="182">
        <f t="shared" si="26"/>
        <v>0.78947368421052633</v>
      </c>
      <c r="K119" s="182">
        <f t="shared" si="26"/>
        <v>0.66666666666666663</v>
      </c>
      <c r="L119" s="182">
        <f t="shared" si="26"/>
        <v>1</v>
      </c>
      <c r="M119" s="182">
        <f t="shared" si="26"/>
        <v>0.65478654827404614</v>
      </c>
      <c r="N119" s="182">
        <f t="shared" si="26"/>
        <v>1.2592972841966366</v>
      </c>
      <c r="O119" s="357">
        <f t="shared" si="26"/>
        <v>1.2592972841966366</v>
      </c>
    </row>
    <row r="120" spans="1:15" ht="15">
      <c r="A120" s="175">
        <v>2008</v>
      </c>
      <c r="B120" s="87">
        <f>B17/B$97</f>
        <v>-1.3333333333333333</v>
      </c>
      <c r="C120" s="85">
        <f t="shared" ref="C120:O120" si="27">C17/C$97</f>
        <v>-8.5</v>
      </c>
      <c r="D120" s="85">
        <f t="shared" si="27"/>
        <v>1.3333333333333335</v>
      </c>
      <c r="E120" s="85">
        <f t="shared" si="27"/>
        <v>1.0851063829787233</v>
      </c>
      <c r="F120" s="85">
        <f t="shared" si="27"/>
        <v>0.89599999999999991</v>
      </c>
      <c r="G120" s="85"/>
      <c r="H120" s="85">
        <f t="shared" si="27"/>
        <v>1.8704447419306858</v>
      </c>
      <c r="I120" s="85">
        <f t="shared" si="27"/>
        <v>0.78294573643410847</v>
      </c>
      <c r="J120" s="85">
        <f t="shared" si="27"/>
        <v>1.0105263157894737</v>
      </c>
      <c r="K120" s="85">
        <f t="shared" si="27"/>
        <v>1.1555555555555557</v>
      </c>
      <c r="L120" s="85">
        <f t="shared" si="27"/>
        <v>4.7499999999999991</v>
      </c>
      <c r="M120" s="85">
        <f t="shared" si="27"/>
        <v>1.1981151070222715</v>
      </c>
      <c r="N120" s="85">
        <f t="shared" si="27"/>
        <v>1.4936820781430122</v>
      </c>
      <c r="O120" s="88">
        <f t="shared" si="27"/>
        <v>1.493682078143012</v>
      </c>
    </row>
    <row r="121" spans="1:15" ht="15">
      <c r="A121" s="175">
        <v>2009</v>
      </c>
      <c r="B121" s="87">
        <f>B2/B$97</f>
        <v>0</v>
      </c>
      <c r="C121" s="85">
        <f t="shared" ref="C121:O121" si="28">C2/C$97</f>
        <v>0</v>
      </c>
      <c r="D121" s="85">
        <f t="shared" si="28"/>
        <v>0</v>
      </c>
      <c r="E121" s="85">
        <f t="shared" si="28"/>
        <v>0</v>
      </c>
      <c r="F121" s="85">
        <f t="shared" si="28"/>
        <v>0</v>
      </c>
      <c r="G121" s="85"/>
      <c r="H121" s="85">
        <f t="shared" si="28"/>
        <v>0</v>
      </c>
      <c r="I121" s="85">
        <f t="shared" si="28"/>
        <v>0</v>
      </c>
      <c r="J121" s="85">
        <f t="shared" si="28"/>
        <v>0</v>
      </c>
      <c r="K121" s="85">
        <f t="shared" si="28"/>
        <v>0</v>
      </c>
      <c r="L121" s="85">
        <f t="shared" si="28"/>
        <v>0</v>
      </c>
      <c r="M121" s="85">
        <f t="shared" si="28"/>
        <v>0</v>
      </c>
      <c r="N121" s="85">
        <f t="shared" si="28"/>
        <v>0</v>
      </c>
      <c r="O121" s="88">
        <f t="shared" si="28"/>
        <v>0</v>
      </c>
    </row>
    <row r="122" spans="1:15" ht="15">
      <c r="A122" s="175">
        <v>2010</v>
      </c>
      <c r="B122" s="87">
        <f>B37/B$97</f>
        <v>2.1666666666666665</v>
      </c>
      <c r="C122" s="85">
        <f t="shared" ref="C122:O122" si="29">C37/C$97</f>
        <v>1</v>
      </c>
      <c r="D122" s="85">
        <f t="shared" si="29"/>
        <v>1.2564102564102566</v>
      </c>
      <c r="E122" s="85">
        <f t="shared" si="29"/>
        <v>0.96808510638297862</v>
      </c>
      <c r="F122" s="85">
        <f t="shared" si="29"/>
        <v>0.84799999999999998</v>
      </c>
      <c r="G122" s="85"/>
      <c r="H122" s="85">
        <f t="shared" si="29"/>
        <v>0.78517193775100402</v>
      </c>
      <c r="I122" s="85">
        <f t="shared" si="29"/>
        <v>0.93798449612403101</v>
      </c>
      <c r="J122" s="85">
        <f t="shared" si="29"/>
        <v>0.73684210526315785</v>
      </c>
      <c r="K122" s="85">
        <f t="shared" si="29"/>
        <v>1.4222222222222223</v>
      </c>
      <c r="L122" s="85">
        <f t="shared" si="29"/>
        <v>-9.4999999999999982</v>
      </c>
      <c r="M122" s="85">
        <f t="shared" si="29"/>
        <v>0.91190617242157535</v>
      </c>
      <c r="N122" s="85">
        <f t="shared" si="29"/>
        <v>0.88149124211104002</v>
      </c>
      <c r="O122" s="88">
        <f t="shared" si="29"/>
        <v>0.88149124211104002</v>
      </c>
    </row>
    <row r="123" spans="1:15" ht="15">
      <c r="A123" s="175">
        <v>2011</v>
      </c>
      <c r="B123" s="87">
        <f>B47/B$97</f>
        <v>0.16666666666666666</v>
      </c>
      <c r="C123" s="85">
        <f t="shared" ref="C123:O123" si="30">C47/C$97</f>
        <v>2.25</v>
      </c>
      <c r="D123" s="85">
        <f t="shared" si="30"/>
        <v>1.4102564102564104</v>
      </c>
      <c r="E123" s="85">
        <f t="shared" si="30"/>
        <v>1.2021276595744681</v>
      </c>
      <c r="F123" s="85">
        <f t="shared" si="30"/>
        <v>0.68</v>
      </c>
      <c r="G123" s="85"/>
      <c r="H123" s="85">
        <f t="shared" si="30"/>
        <v>1.2989457831325302</v>
      </c>
      <c r="I123" s="85">
        <f t="shared" si="30"/>
        <v>0</v>
      </c>
      <c r="J123" s="85">
        <f t="shared" si="30"/>
        <v>0.81052631578947365</v>
      </c>
      <c r="K123" s="85">
        <f t="shared" si="30"/>
        <v>0.57777777777777783</v>
      </c>
      <c r="L123" s="85">
        <f t="shared" si="30"/>
        <v>6.9999999999999991</v>
      </c>
      <c r="M123" s="85">
        <f t="shared" si="30"/>
        <v>0.80362168836592762</v>
      </c>
      <c r="N123" s="85">
        <f t="shared" si="30"/>
        <v>1.0213609178719785</v>
      </c>
      <c r="O123" s="88">
        <f t="shared" si="30"/>
        <v>1.0213609178719785</v>
      </c>
    </row>
    <row r="124" spans="1:15" ht="15">
      <c r="A124" s="175">
        <v>2012</v>
      </c>
      <c r="B124" s="87">
        <f>B57/B$97</f>
        <v>-0.77777777777777768</v>
      </c>
      <c r="C124" s="85">
        <f t="shared" ref="C124:O124" si="31">C57/C$97</f>
        <v>-9</v>
      </c>
      <c r="D124" s="85">
        <f t="shared" si="31"/>
        <v>1.7435897435897436</v>
      </c>
      <c r="E124" s="85">
        <f t="shared" si="31"/>
        <v>0.93617021276595747</v>
      </c>
      <c r="F124" s="85">
        <f t="shared" si="31"/>
        <v>0</v>
      </c>
      <c r="G124" s="85"/>
      <c r="H124" s="85">
        <f t="shared" si="31"/>
        <v>1.5687751004016066</v>
      </c>
      <c r="I124" s="85">
        <f t="shared" si="31"/>
        <v>0</v>
      </c>
      <c r="J124" s="85">
        <f t="shared" si="31"/>
        <v>1.0105263157894737</v>
      </c>
      <c r="K124" s="85">
        <f t="shared" si="31"/>
        <v>1.3777777777777778</v>
      </c>
      <c r="L124" s="85">
        <f t="shared" si="31"/>
        <v>1.7499999999999998</v>
      </c>
      <c r="M124" s="85">
        <f t="shared" si="31"/>
        <v>1.0068388988759964</v>
      </c>
      <c r="N124" s="85">
        <f t="shared" si="31"/>
        <v>1.2538770123696719</v>
      </c>
      <c r="O124" s="88">
        <f t="shared" si="31"/>
        <v>1.2538770123696719</v>
      </c>
    </row>
    <row r="125" spans="1:15" ht="15">
      <c r="A125" s="175">
        <v>2013</v>
      </c>
      <c r="B125" s="87">
        <f>B67/B$97</f>
        <v>-0.38888888888888884</v>
      </c>
      <c r="C125" s="85">
        <f t="shared" ref="C125:O125" si="32">C67/C$97</f>
        <v>-1</v>
      </c>
      <c r="D125" s="85">
        <f t="shared" si="32"/>
        <v>0.48717948717948717</v>
      </c>
      <c r="E125" s="85">
        <f t="shared" si="32"/>
        <v>0.65957446808510634</v>
      </c>
      <c r="F125" s="85">
        <f t="shared" si="32"/>
        <v>0.13600000000000001</v>
      </c>
      <c r="G125" s="85"/>
      <c r="H125" s="85">
        <f t="shared" si="32"/>
        <v>0.55042367746849474</v>
      </c>
      <c r="I125" s="85">
        <f t="shared" si="32"/>
        <v>0.84496124031007758</v>
      </c>
      <c r="J125" s="85">
        <f t="shared" si="32"/>
        <v>1.0105263157894737</v>
      </c>
      <c r="K125" s="85">
        <f t="shared" si="32"/>
        <v>1.2444444444444445</v>
      </c>
      <c r="L125" s="85">
        <f t="shared" si="32"/>
        <v>5.9999999999999991</v>
      </c>
      <c r="M125" s="85">
        <f t="shared" si="32"/>
        <v>1.1868088467614535</v>
      </c>
      <c r="N125" s="85">
        <f t="shared" si="32"/>
        <v>0.97299114204365711</v>
      </c>
      <c r="O125" s="88">
        <f t="shared" si="32"/>
        <v>0.92671635471538327</v>
      </c>
    </row>
    <row r="126" spans="1:15" ht="15">
      <c r="A126" s="175">
        <f>A125+1</f>
        <v>2014</v>
      </c>
      <c r="B126" s="87">
        <f>B77/B$97</f>
        <v>-0.77777777777777768</v>
      </c>
      <c r="C126" s="85">
        <f t="shared" ref="C126:O126" si="33">C77/C$97</f>
        <v>-8.2499999999999982</v>
      </c>
      <c r="D126" s="85">
        <f t="shared" si="33"/>
        <v>2.1538461538461542</v>
      </c>
      <c r="E126" s="85">
        <f t="shared" si="33"/>
        <v>1.0744680851063828</v>
      </c>
      <c r="F126" s="85">
        <f t="shared" si="33"/>
        <v>0.88800000000000001</v>
      </c>
      <c r="G126" s="85"/>
      <c r="H126" s="85">
        <f t="shared" si="33"/>
        <v>1.8542921686746989</v>
      </c>
      <c r="I126" s="85">
        <f t="shared" si="33"/>
        <v>1.1839793281653745</v>
      </c>
      <c r="J126" s="85">
        <f t="shared" si="33"/>
        <v>1.1874363327674022</v>
      </c>
      <c r="K126" s="85">
        <f t="shared" si="33"/>
        <v>1.6674074074074072</v>
      </c>
      <c r="L126" s="85">
        <f t="shared" si="33"/>
        <v>6.8306451612903212</v>
      </c>
      <c r="M126" s="85">
        <f t="shared" si="33"/>
        <v>1.3704382445405416</v>
      </c>
      <c r="N126" s="85">
        <f t="shared" si="33"/>
        <v>1.575801470797954</v>
      </c>
      <c r="O126" s="88">
        <f t="shared" si="33"/>
        <v>1.575801470797954</v>
      </c>
    </row>
    <row r="127" spans="1:15" ht="15.75" thickBot="1">
      <c r="A127" s="176">
        <f>A126+1</f>
        <v>2015</v>
      </c>
      <c r="B127" s="93">
        <f>B87/B$97</f>
        <v>-1.261648745519713</v>
      </c>
      <c r="C127" s="91">
        <f t="shared" ref="C127:O127" si="34">C87/C$97</f>
        <v>-4.7946428571428568</v>
      </c>
      <c r="D127" s="91">
        <f t="shared" si="34"/>
        <v>1.5095119933829606</v>
      </c>
      <c r="E127" s="91">
        <f t="shared" si="34"/>
        <v>1.1343971631205672</v>
      </c>
      <c r="F127" s="91">
        <f t="shared" si="34"/>
        <v>1.2046451612903224</v>
      </c>
      <c r="G127" s="91"/>
      <c r="H127" s="91">
        <f t="shared" si="34"/>
        <v>1.746297305196207</v>
      </c>
      <c r="I127" s="91">
        <f t="shared" si="34"/>
        <v>0</v>
      </c>
      <c r="J127" s="91">
        <f t="shared" si="34"/>
        <v>0</v>
      </c>
      <c r="K127" s="91">
        <f t="shared" si="34"/>
        <v>0</v>
      </c>
      <c r="L127" s="91">
        <f t="shared" si="34"/>
        <v>0</v>
      </c>
      <c r="M127" s="91">
        <f t="shared" si="34"/>
        <v>0</v>
      </c>
      <c r="N127" s="91">
        <f t="shared" si="34"/>
        <v>1.4204334327518973</v>
      </c>
      <c r="O127" s="94">
        <f t="shared" si="34"/>
        <v>1.3656137568401192</v>
      </c>
    </row>
  </sheetData>
  <customSheetViews>
    <customSheetView guid="{6DA84043-8308-458F-9378-22AB3DF247A3}" scale="60" showPageBreaks="1" view="pageBreakPreview">
      <selection activeCell="S99" sqref="S99"/>
      <rowBreaks count="1" manualBreakCount="1">
        <brk id="82" max="16383" man="1"/>
      </rowBreaks>
      <pageMargins left="0.7" right="0.7" top="0.78740157499999996" bottom="0.78740157499999996" header="0.3" footer="0.3"/>
      <pageSetup paperSize="9" scale="48" orientation="portrait" r:id="rId1"/>
    </customSheetView>
  </customSheetViews>
  <mergeCells count="191">
    <mergeCell ref="A104:A105"/>
    <mergeCell ref="B104:B105"/>
    <mergeCell ref="C104:C105"/>
    <mergeCell ref="D104:D105"/>
    <mergeCell ref="G104:G105"/>
    <mergeCell ref="H104:H105"/>
    <mergeCell ref="M104:M105"/>
    <mergeCell ref="E104:E105"/>
    <mergeCell ref="F104:F105"/>
    <mergeCell ref="N104:O104"/>
    <mergeCell ref="I104:I105"/>
    <mergeCell ref="J104:J105"/>
    <mergeCell ref="K104:K105"/>
    <mergeCell ref="L104:L105"/>
    <mergeCell ref="H94:H95"/>
    <mergeCell ref="I84:I85"/>
    <mergeCell ref="J84:J85"/>
    <mergeCell ref="I94:I95"/>
    <mergeCell ref="J94:J95"/>
    <mergeCell ref="L103:O103"/>
    <mergeCell ref="B103:K103"/>
    <mergeCell ref="E84:E85"/>
    <mergeCell ref="F84:F85"/>
    <mergeCell ref="G84:G85"/>
    <mergeCell ref="E94:E95"/>
    <mergeCell ref="F94:F95"/>
    <mergeCell ref="G94:G95"/>
    <mergeCell ref="H84:H85"/>
    <mergeCell ref="A93:J93"/>
    <mergeCell ref="A94:A95"/>
    <mergeCell ref="B94:B95"/>
    <mergeCell ref="C94:C95"/>
    <mergeCell ref="D94:D95"/>
    <mergeCell ref="A84:A85"/>
    <mergeCell ref="B84:B85"/>
    <mergeCell ref="C84:C85"/>
    <mergeCell ref="D84:D85"/>
    <mergeCell ref="A73:J73"/>
    <mergeCell ref="K73:O73"/>
    <mergeCell ref="A74:A75"/>
    <mergeCell ref="B74:B75"/>
    <mergeCell ref="C74:C75"/>
    <mergeCell ref="D74:D75"/>
    <mergeCell ref="E74:E75"/>
    <mergeCell ref="I74:I75"/>
    <mergeCell ref="F74:F75"/>
    <mergeCell ref="G74:G75"/>
    <mergeCell ref="H74:H75"/>
    <mergeCell ref="N74:O74"/>
    <mergeCell ref="A83:J83"/>
    <mergeCell ref="K74:K75"/>
    <mergeCell ref="L74:L75"/>
    <mergeCell ref="K94:K95"/>
    <mergeCell ref="L94:L95"/>
    <mergeCell ref="K83:O83"/>
    <mergeCell ref="J74:J75"/>
    <mergeCell ref="M84:M85"/>
    <mergeCell ref="N84:O84"/>
    <mergeCell ref="K64:K65"/>
    <mergeCell ref="L64:L65"/>
    <mergeCell ref="M94:M95"/>
    <mergeCell ref="N94:O94"/>
    <mergeCell ref="K84:K85"/>
    <mergeCell ref="L84:L85"/>
    <mergeCell ref="K93:O93"/>
    <mergeCell ref="M74:M75"/>
    <mergeCell ref="N64:O64"/>
    <mergeCell ref="J34:J35"/>
    <mergeCell ref="G34:G35"/>
    <mergeCell ref="H34:H35"/>
    <mergeCell ref="F54:F55"/>
    <mergeCell ref="J44:J45"/>
    <mergeCell ref="J54:J55"/>
    <mergeCell ref="I64:I65"/>
    <mergeCell ref="J64:J65"/>
    <mergeCell ref="E64:E65"/>
    <mergeCell ref="F64:F65"/>
    <mergeCell ref="G64:G65"/>
    <mergeCell ref="H64:H65"/>
    <mergeCell ref="B64:B65"/>
    <mergeCell ref="C64:C65"/>
    <mergeCell ref="D64:D65"/>
    <mergeCell ref="M64:M65"/>
    <mergeCell ref="F44:F45"/>
    <mergeCell ref="G44:G45"/>
    <mergeCell ref="G54:G55"/>
    <mergeCell ref="M54:M55"/>
    <mergeCell ref="K63:O63"/>
    <mergeCell ref="K54:K55"/>
    <mergeCell ref="L54:L55"/>
    <mergeCell ref="I54:I55"/>
    <mergeCell ref="A64:A65"/>
    <mergeCell ref="I44:I45"/>
    <mergeCell ref="N44:O44"/>
    <mergeCell ref="A43:J43"/>
    <mergeCell ref="N54:O54"/>
    <mergeCell ref="A63:J63"/>
    <mergeCell ref="K43:O43"/>
    <mergeCell ref="A44:A45"/>
    <mergeCell ref="B44:B45"/>
    <mergeCell ref="C44:C45"/>
    <mergeCell ref="A53:J53"/>
    <mergeCell ref="K53:O53"/>
    <mergeCell ref="A54:A55"/>
    <mergeCell ref="B54:B55"/>
    <mergeCell ref="C54:C55"/>
    <mergeCell ref="D54:D55"/>
    <mergeCell ref="E54:E55"/>
    <mergeCell ref="H54:H55"/>
    <mergeCell ref="K44:K45"/>
    <mergeCell ref="L44:L45"/>
    <mergeCell ref="H44:H45"/>
    <mergeCell ref="M44:M45"/>
    <mergeCell ref="D44:D45"/>
    <mergeCell ref="E44:E45"/>
    <mergeCell ref="M24:M25"/>
    <mergeCell ref="K33:O33"/>
    <mergeCell ref="A24:A25"/>
    <mergeCell ref="B24:B25"/>
    <mergeCell ref="C24:C25"/>
    <mergeCell ref="E34:E35"/>
    <mergeCell ref="F34:F35"/>
    <mergeCell ref="K24:K25"/>
    <mergeCell ref="L24:L25"/>
    <mergeCell ref="A33:J33"/>
    <mergeCell ref="A34:A35"/>
    <mergeCell ref="B34:B35"/>
    <mergeCell ref="C34:C35"/>
    <mergeCell ref="D34:D35"/>
    <mergeCell ref="I34:I35"/>
    <mergeCell ref="N24:O24"/>
    <mergeCell ref="J24:J25"/>
    <mergeCell ref="G24:G25"/>
    <mergeCell ref="H24:H25"/>
    <mergeCell ref="I24:I25"/>
    <mergeCell ref="K34:K35"/>
    <mergeCell ref="L34:L35"/>
    <mergeCell ref="M34:M35"/>
    <mergeCell ref="N34:O34"/>
    <mergeCell ref="K23:O23"/>
    <mergeCell ref="M14:M15"/>
    <mergeCell ref="N14:O14"/>
    <mergeCell ref="D24:D25"/>
    <mergeCell ref="K3:O3"/>
    <mergeCell ref="A4:A5"/>
    <mergeCell ref="B4:B5"/>
    <mergeCell ref="C4:C5"/>
    <mergeCell ref="D4:D5"/>
    <mergeCell ref="N4:O4"/>
    <mergeCell ref="L4:L5"/>
    <mergeCell ref="M4:M5"/>
    <mergeCell ref="A3:J3"/>
    <mergeCell ref="K13:O13"/>
    <mergeCell ref="K4:K5"/>
    <mergeCell ref="E4:E5"/>
    <mergeCell ref="F4:F5"/>
    <mergeCell ref="G4:G5"/>
    <mergeCell ref="H4:H5"/>
    <mergeCell ref="I4:I5"/>
    <mergeCell ref="J4:J5"/>
    <mergeCell ref="A13:J13"/>
    <mergeCell ref="K14:K15"/>
    <mergeCell ref="L14:L15"/>
    <mergeCell ref="A23:J23"/>
    <mergeCell ref="F14:F15"/>
    <mergeCell ref="G14:G15"/>
    <mergeCell ref="H14:H15"/>
    <mergeCell ref="I14:I15"/>
    <mergeCell ref="A14:A15"/>
    <mergeCell ref="B14:B15"/>
    <mergeCell ref="C14:C15"/>
    <mergeCell ref="F24:F25"/>
    <mergeCell ref="J14:J15"/>
    <mergeCell ref="D14:D15"/>
    <mergeCell ref="E14:E15"/>
    <mergeCell ref="E24:E25"/>
    <mergeCell ref="B116:O116"/>
    <mergeCell ref="A117:A118"/>
    <mergeCell ref="B117:B118"/>
    <mergeCell ref="C117:C118"/>
    <mergeCell ref="D117:D118"/>
    <mergeCell ref="E117:E118"/>
    <mergeCell ref="F117:F118"/>
    <mergeCell ref="G117:G118"/>
    <mergeCell ref="L117:L118"/>
    <mergeCell ref="M117:M118"/>
    <mergeCell ref="N117:O117"/>
    <mergeCell ref="H117:H118"/>
    <mergeCell ref="I117:I118"/>
    <mergeCell ref="J117:J118"/>
    <mergeCell ref="K117:K118"/>
  </mergeCells>
  <phoneticPr fontId="26" type="noConversion"/>
  <pageMargins left="0.7" right="0.7" top="0.78740157499999996" bottom="0.78740157499999996" header="0.3" footer="0.3"/>
  <pageSetup paperSize="9" scale="48" orientation="portrait" r:id="rId2"/>
  <rowBreaks count="1" manualBreakCount="1">
    <brk id="82"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127"/>
  <sheetViews>
    <sheetView zoomScale="70" zoomScaleNormal="70" workbookViewId="0">
      <selection activeCell="A11" sqref="A11:B11"/>
    </sheetView>
  </sheetViews>
  <sheetFormatPr defaultRowHeight="12.75"/>
  <sheetData>
    <row r="2" spans="1:15" ht="13.5" thickBot="1"/>
    <row r="3" spans="1:15" ht="24" thickBot="1">
      <c r="A3" s="473" t="s">
        <v>470</v>
      </c>
      <c r="B3" s="474"/>
      <c r="C3" s="474"/>
      <c r="D3" s="474"/>
      <c r="E3" s="474"/>
      <c r="F3" s="474"/>
      <c r="G3" s="474"/>
      <c r="H3" s="474"/>
      <c r="I3" s="474"/>
      <c r="J3" s="474"/>
      <c r="K3" s="470" t="s">
        <v>224</v>
      </c>
      <c r="L3" s="471"/>
      <c r="M3" s="471"/>
      <c r="N3" s="471"/>
      <c r="O3" s="472"/>
    </row>
    <row r="4" spans="1:15" ht="15.75">
      <c r="A4" s="465" t="s">
        <v>195</v>
      </c>
      <c r="B4" s="461" t="s">
        <v>196</v>
      </c>
      <c r="C4" s="461" t="s">
        <v>197</v>
      </c>
      <c r="D4" s="461" t="s">
        <v>198</v>
      </c>
      <c r="E4" s="461" t="s">
        <v>199</v>
      </c>
      <c r="F4" s="461" t="s">
        <v>200</v>
      </c>
      <c r="G4" s="461" t="s">
        <v>201</v>
      </c>
      <c r="H4" s="467" t="s">
        <v>202</v>
      </c>
      <c r="I4" s="461" t="s">
        <v>203</v>
      </c>
      <c r="J4" s="461" t="s">
        <v>204</v>
      </c>
      <c r="K4" s="461" t="s">
        <v>205</v>
      </c>
      <c r="L4" s="461" t="s">
        <v>206</v>
      </c>
      <c r="M4" s="467" t="s">
        <v>207</v>
      </c>
      <c r="N4" s="456" t="s">
        <v>208</v>
      </c>
      <c r="O4" s="457"/>
    </row>
    <row r="5" spans="1:15" ht="16.5" thickBot="1">
      <c r="A5" s="466"/>
      <c r="B5" s="462"/>
      <c r="C5" s="462"/>
      <c r="D5" s="462"/>
      <c r="E5" s="462"/>
      <c r="F5" s="462"/>
      <c r="G5" s="462"/>
      <c r="H5" s="462"/>
      <c r="I5" s="462"/>
      <c r="J5" s="462"/>
      <c r="K5" s="462"/>
      <c r="L5" s="462"/>
      <c r="M5" s="462"/>
      <c r="N5" s="145" t="s">
        <v>209</v>
      </c>
      <c r="O5" s="30" t="s">
        <v>210</v>
      </c>
    </row>
    <row r="6" spans="1:15" ht="15">
      <c r="A6" s="148" t="s">
        <v>211</v>
      </c>
      <c r="B6" s="146">
        <v>31</v>
      </c>
      <c r="C6" s="8">
        <v>28</v>
      </c>
      <c r="D6" s="8">
        <v>31</v>
      </c>
      <c r="E6" s="8">
        <v>20</v>
      </c>
      <c r="F6" s="8">
        <v>5</v>
      </c>
      <c r="G6" s="8">
        <v>0</v>
      </c>
      <c r="H6" s="168">
        <f>SUM(B6:F6)</f>
        <v>115</v>
      </c>
      <c r="I6" s="8">
        <v>0</v>
      </c>
      <c r="J6" s="8">
        <v>26</v>
      </c>
      <c r="K6" s="8">
        <v>30</v>
      </c>
      <c r="L6" s="8">
        <v>31</v>
      </c>
      <c r="M6" s="168">
        <f>SUM(I6:L6)</f>
        <v>87</v>
      </c>
      <c r="N6" s="167">
        <f>SUM(B6:G6,I6:L6)</f>
        <v>202</v>
      </c>
      <c r="O6" s="169">
        <f>H6+M6</f>
        <v>202</v>
      </c>
    </row>
    <row r="7" spans="1:15" ht="19.5">
      <c r="A7" s="149" t="s">
        <v>485</v>
      </c>
      <c r="B7" s="147">
        <v>4.2</v>
      </c>
      <c r="C7" s="10">
        <v>3.6</v>
      </c>
      <c r="D7" s="10">
        <v>6.4</v>
      </c>
      <c r="E7" s="10">
        <v>11</v>
      </c>
      <c r="F7" s="10">
        <v>11.5</v>
      </c>
      <c r="G7" s="10"/>
      <c r="H7" s="153">
        <f>(B6*B7+C6*C7+D6*D7+E6*E7+F6*F7)/H6</f>
        <v>6.1469565217391304</v>
      </c>
      <c r="I7" s="10"/>
      <c r="J7" s="95">
        <v>7.2</v>
      </c>
      <c r="K7" s="95">
        <v>2.1</v>
      </c>
      <c r="L7" s="95">
        <v>-0.5</v>
      </c>
      <c r="M7" s="153">
        <f>(I6*I7+J6*J7+K6*K7+L6*L7)/M6</f>
        <v>2.6977011494252876</v>
      </c>
      <c r="N7" s="154">
        <f>(B7*B6+C7*C6+D7*D6+E7*E6+F7*F6+G7*G6+I7*I6+J7*J6+K7*K6+L7*L6)/N6</f>
        <v>4.6613861386138611</v>
      </c>
      <c r="O7" s="161">
        <f>(H7*H6+M7*M6)/O6</f>
        <v>4.6613861386138611</v>
      </c>
    </row>
    <row r="8" spans="1:15" ht="19.5">
      <c r="A8" s="149" t="s">
        <v>212</v>
      </c>
      <c r="B8" s="13">
        <f t="shared" ref="B8:G8" si="0">B6*(13-B7)</f>
        <v>272.8</v>
      </c>
      <c r="C8" s="12">
        <f t="shared" si="0"/>
        <v>263.2</v>
      </c>
      <c r="D8" s="12">
        <f t="shared" si="0"/>
        <v>204.6</v>
      </c>
      <c r="E8" s="12">
        <f t="shared" si="0"/>
        <v>40</v>
      </c>
      <c r="F8" s="12">
        <f t="shared" si="0"/>
        <v>7.5</v>
      </c>
      <c r="G8" s="12">
        <f t="shared" si="0"/>
        <v>0</v>
      </c>
      <c r="H8" s="155">
        <f>SUM(B8:F8)</f>
        <v>788.1</v>
      </c>
      <c r="I8" s="12">
        <f>I6*(13-I7)</f>
        <v>0</v>
      </c>
      <c r="J8" s="12">
        <v>150</v>
      </c>
      <c r="K8" s="12">
        <v>326</v>
      </c>
      <c r="L8" s="12">
        <v>419</v>
      </c>
      <c r="M8" s="155">
        <f>SUM(I8:L8)</f>
        <v>895</v>
      </c>
      <c r="N8" s="156">
        <f>N6*(13-N7)</f>
        <v>1684.4000000000003</v>
      </c>
      <c r="O8" s="162">
        <f>O6*(13-O7)</f>
        <v>1684.4000000000003</v>
      </c>
    </row>
    <row r="9" spans="1:15" ht="19.5">
      <c r="A9" s="149" t="s">
        <v>213</v>
      </c>
      <c r="B9" s="13">
        <f t="shared" ref="B9:G9" si="1">B6*(17-B7)</f>
        <v>396.8</v>
      </c>
      <c r="C9" s="12">
        <f t="shared" si="1"/>
        <v>375.2</v>
      </c>
      <c r="D9" s="12">
        <f t="shared" si="1"/>
        <v>328.59999999999997</v>
      </c>
      <c r="E9" s="12">
        <f t="shared" si="1"/>
        <v>120</v>
      </c>
      <c r="F9" s="12">
        <f t="shared" si="1"/>
        <v>27.5</v>
      </c>
      <c r="G9" s="12">
        <f t="shared" si="1"/>
        <v>0</v>
      </c>
      <c r="H9" s="155">
        <f>SUM(B9:F9)</f>
        <v>1248.0999999999999</v>
      </c>
      <c r="I9" s="12">
        <f>I6*(17-I7)</f>
        <v>0</v>
      </c>
      <c r="J9" s="12">
        <v>254</v>
      </c>
      <c r="K9" s="12">
        <v>446</v>
      </c>
      <c r="L9" s="12">
        <v>543</v>
      </c>
      <c r="M9" s="155">
        <f>SUM(I9:L9)</f>
        <v>1243</v>
      </c>
      <c r="N9" s="156">
        <f>N6*(17-N7)</f>
        <v>2492.4</v>
      </c>
      <c r="O9" s="162">
        <f>O6*(17-O7)</f>
        <v>2492.4</v>
      </c>
    </row>
    <row r="10" spans="1:15" ht="19.5">
      <c r="A10" s="149" t="s">
        <v>214</v>
      </c>
      <c r="B10" s="17">
        <f t="shared" ref="B10:G10" si="2">B6*(18-B7)</f>
        <v>427.8</v>
      </c>
      <c r="C10" s="16">
        <f t="shared" si="2"/>
        <v>403.2</v>
      </c>
      <c r="D10" s="16">
        <f t="shared" si="2"/>
        <v>359.59999999999997</v>
      </c>
      <c r="E10" s="16">
        <f t="shared" si="2"/>
        <v>140</v>
      </c>
      <c r="F10" s="16">
        <f t="shared" si="2"/>
        <v>32.5</v>
      </c>
      <c r="G10" s="16">
        <f t="shared" si="2"/>
        <v>0</v>
      </c>
      <c r="H10" s="155">
        <f>SUM(B10:F10)</f>
        <v>1363.1</v>
      </c>
      <c r="I10" s="16">
        <f>I6*(18-I7)</f>
        <v>0</v>
      </c>
      <c r="J10" s="16">
        <v>280</v>
      </c>
      <c r="K10" s="16">
        <v>476</v>
      </c>
      <c r="L10" s="16">
        <v>574</v>
      </c>
      <c r="M10" s="155">
        <f>SUM(I10:L10)</f>
        <v>1330</v>
      </c>
      <c r="N10" s="157">
        <f>N6*(18-N7)</f>
        <v>2694.4</v>
      </c>
      <c r="O10" s="163">
        <f>O6*(18-O7)</f>
        <v>2694.4</v>
      </c>
    </row>
    <row r="11" spans="1:15" ht="20.25" thickBot="1">
      <c r="A11" s="144" t="s">
        <v>215</v>
      </c>
      <c r="B11" s="21">
        <f t="shared" ref="B11:G11" si="3">B6*(19-B7)</f>
        <v>458.8</v>
      </c>
      <c r="C11" s="20">
        <f t="shared" si="3"/>
        <v>431.2</v>
      </c>
      <c r="D11" s="20">
        <f t="shared" si="3"/>
        <v>390.59999999999997</v>
      </c>
      <c r="E11" s="20">
        <f t="shared" si="3"/>
        <v>160</v>
      </c>
      <c r="F11" s="20">
        <f t="shared" si="3"/>
        <v>37.5</v>
      </c>
      <c r="G11" s="20">
        <f t="shared" si="3"/>
        <v>0</v>
      </c>
      <c r="H11" s="164">
        <f>SUM(B11:F11)</f>
        <v>1478.1</v>
      </c>
      <c r="I11" s="20">
        <f>I6*(19-I7)</f>
        <v>0</v>
      </c>
      <c r="J11" s="20">
        <v>306</v>
      </c>
      <c r="K11" s="20">
        <v>506</v>
      </c>
      <c r="L11" s="20">
        <v>605</v>
      </c>
      <c r="M11" s="164">
        <f>SUM(I11:L11)</f>
        <v>1417</v>
      </c>
      <c r="N11" s="165">
        <f>N6*(19-N7)</f>
        <v>2896.4</v>
      </c>
      <c r="O11" s="166">
        <f>O6*(19-O7)</f>
        <v>2896.4</v>
      </c>
    </row>
    <row r="12" spans="1:15" ht="15.75" thickBot="1">
      <c r="A12" s="4"/>
      <c r="B12" s="4"/>
      <c r="C12" s="4"/>
      <c r="D12" s="4"/>
      <c r="E12" s="4"/>
      <c r="F12" s="4"/>
      <c r="G12" s="4"/>
      <c r="H12" s="4"/>
      <c r="I12" s="4"/>
      <c r="J12" s="4"/>
      <c r="K12" s="4"/>
      <c r="L12" s="4"/>
      <c r="M12" s="4"/>
      <c r="N12" s="4"/>
      <c r="O12" s="4"/>
    </row>
    <row r="13" spans="1:15" ht="24" thickBot="1">
      <c r="A13" s="473" t="s">
        <v>471</v>
      </c>
      <c r="B13" s="474"/>
      <c r="C13" s="474"/>
      <c r="D13" s="474"/>
      <c r="E13" s="474"/>
      <c r="F13" s="474"/>
      <c r="G13" s="474"/>
      <c r="H13" s="474"/>
      <c r="I13" s="474"/>
      <c r="J13" s="474"/>
      <c r="K13" s="470" t="s">
        <v>225</v>
      </c>
      <c r="L13" s="471"/>
      <c r="M13" s="471"/>
      <c r="N13" s="471"/>
      <c r="O13" s="472"/>
    </row>
    <row r="14" spans="1:15" ht="15.75">
      <c r="A14" s="465" t="s">
        <v>195</v>
      </c>
      <c r="B14" s="461" t="s">
        <v>196</v>
      </c>
      <c r="C14" s="461" t="s">
        <v>197</v>
      </c>
      <c r="D14" s="461" t="s">
        <v>198</v>
      </c>
      <c r="E14" s="461" t="s">
        <v>199</v>
      </c>
      <c r="F14" s="461" t="s">
        <v>200</v>
      </c>
      <c r="G14" s="461" t="s">
        <v>201</v>
      </c>
      <c r="H14" s="467" t="s">
        <v>202</v>
      </c>
      <c r="I14" s="461" t="s">
        <v>203</v>
      </c>
      <c r="J14" s="461" t="s">
        <v>204</v>
      </c>
      <c r="K14" s="461" t="s">
        <v>205</v>
      </c>
      <c r="L14" s="461" t="s">
        <v>206</v>
      </c>
      <c r="M14" s="467" t="s">
        <v>207</v>
      </c>
      <c r="N14" s="456" t="s">
        <v>208</v>
      </c>
      <c r="O14" s="457"/>
    </row>
    <row r="15" spans="1:15" ht="16.5" thickBot="1">
      <c r="A15" s="466"/>
      <c r="B15" s="462"/>
      <c r="C15" s="462"/>
      <c r="D15" s="462"/>
      <c r="E15" s="462"/>
      <c r="F15" s="462"/>
      <c r="G15" s="462"/>
      <c r="H15" s="462"/>
      <c r="I15" s="462"/>
      <c r="J15" s="462"/>
      <c r="K15" s="462"/>
      <c r="L15" s="462"/>
      <c r="M15" s="462"/>
      <c r="N15" s="145" t="s">
        <v>209</v>
      </c>
      <c r="O15" s="30" t="s">
        <v>210</v>
      </c>
    </row>
    <row r="16" spans="1:15" ht="15">
      <c r="A16" s="148" t="s">
        <v>211</v>
      </c>
      <c r="B16" s="146">
        <v>31</v>
      </c>
      <c r="C16" s="8">
        <v>28</v>
      </c>
      <c r="D16" s="8">
        <v>31</v>
      </c>
      <c r="E16" s="8">
        <v>30</v>
      </c>
      <c r="F16" s="8">
        <v>25</v>
      </c>
      <c r="G16" s="8">
        <v>0</v>
      </c>
      <c r="H16" s="168">
        <f>SUM(B16:F16)</f>
        <v>145</v>
      </c>
      <c r="I16" s="8">
        <v>15</v>
      </c>
      <c r="J16" s="8">
        <v>31</v>
      </c>
      <c r="K16" s="8">
        <v>30</v>
      </c>
      <c r="L16" s="8">
        <v>31</v>
      </c>
      <c r="M16" s="168">
        <f>SUM(I16:L16)</f>
        <v>107</v>
      </c>
      <c r="N16" s="167">
        <f>SUM(B16:G16,I16:L16)</f>
        <v>252</v>
      </c>
      <c r="O16" s="167">
        <f>H16+M16</f>
        <v>252</v>
      </c>
    </row>
    <row r="17" spans="1:15" ht="19.5">
      <c r="A17" s="149" t="s">
        <v>485</v>
      </c>
      <c r="B17" s="147">
        <v>1.5</v>
      </c>
      <c r="C17" s="10">
        <v>3.4</v>
      </c>
      <c r="D17" s="10">
        <v>4.8</v>
      </c>
      <c r="E17" s="10">
        <v>10</v>
      </c>
      <c r="F17" s="10">
        <v>10.199999999999999</v>
      </c>
      <c r="G17" s="10">
        <v>0</v>
      </c>
      <c r="H17" s="153">
        <f>(B16*B17+C16*C17+D16*D17+E16*E17+F16*F17)/H16</f>
        <v>5.8310344827586205</v>
      </c>
      <c r="I17" s="10">
        <v>9.6999999999999993</v>
      </c>
      <c r="J17" s="95">
        <v>9.1999999999999993</v>
      </c>
      <c r="K17" s="95">
        <v>5.5</v>
      </c>
      <c r="L17" s="95">
        <v>1.5</v>
      </c>
      <c r="M17" s="153">
        <f>(I16*I17+J16*J17+K16*K17+L16*L17)/M16</f>
        <v>6.0018691588785051</v>
      </c>
      <c r="N17" s="154">
        <f>(B17*B16+C17*C16+D17*D16+E17*E16+F17*F16+G17*G16+I17*I16+J17*J16+K17*K16+L17*L16)/N16</f>
        <v>5.9035714285714285</v>
      </c>
      <c r="O17" s="154">
        <f>(H17*H16+M17*M16)/O16</f>
        <v>5.9035714285714285</v>
      </c>
    </row>
    <row r="18" spans="1:15" ht="19.5">
      <c r="A18" s="149" t="s">
        <v>212</v>
      </c>
      <c r="B18" s="13">
        <v>356</v>
      </c>
      <c r="C18" s="12">
        <v>270</v>
      </c>
      <c r="D18" s="12">
        <v>255</v>
      </c>
      <c r="E18" s="12">
        <v>91</v>
      </c>
      <c r="F18" s="12">
        <v>69</v>
      </c>
      <c r="G18" s="12">
        <v>0</v>
      </c>
      <c r="H18" s="155">
        <f>SUM(B18:F18)</f>
        <v>1041</v>
      </c>
      <c r="I18" s="12">
        <v>49</v>
      </c>
      <c r="J18" s="12">
        <v>116</v>
      </c>
      <c r="K18" s="12">
        <v>226</v>
      </c>
      <c r="L18" s="12">
        <v>358</v>
      </c>
      <c r="M18" s="155">
        <f>SUM(I18:L18)</f>
        <v>749</v>
      </c>
      <c r="N18" s="156">
        <f>N16*(13-N17)</f>
        <v>1788.3</v>
      </c>
      <c r="O18" s="156">
        <f>O16*(13-O17)</f>
        <v>1788.3</v>
      </c>
    </row>
    <row r="19" spans="1:15" ht="19.5">
      <c r="A19" s="149" t="s">
        <v>213</v>
      </c>
      <c r="B19" s="13">
        <v>480</v>
      </c>
      <c r="C19" s="12">
        <v>382</v>
      </c>
      <c r="D19" s="12">
        <v>379</v>
      </c>
      <c r="E19" s="12">
        <v>211</v>
      </c>
      <c r="F19" s="12">
        <v>169</v>
      </c>
      <c r="G19" s="12">
        <v>0</v>
      </c>
      <c r="H19" s="155">
        <f>SUM(B19:F19)</f>
        <v>1621</v>
      </c>
      <c r="I19" s="12">
        <v>109</v>
      </c>
      <c r="J19" s="12">
        <v>240</v>
      </c>
      <c r="K19" s="12">
        <v>346</v>
      </c>
      <c r="L19" s="12">
        <v>482</v>
      </c>
      <c r="M19" s="155">
        <f>SUM(I19:L19)</f>
        <v>1177</v>
      </c>
      <c r="N19" s="156">
        <f>N16*(17-N17)</f>
        <v>2796.3</v>
      </c>
      <c r="O19" s="156">
        <f>O16*(17-O17)</f>
        <v>2796.3</v>
      </c>
    </row>
    <row r="20" spans="1:15" ht="19.5">
      <c r="A20" s="149" t="s">
        <v>214</v>
      </c>
      <c r="B20" s="17">
        <v>511</v>
      </c>
      <c r="C20" s="16">
        <v>410</v>
      </c>
      <c r="D20" s="16">
        <v>410</v>
      </c>
      <c r="E20" s="16">
        <v>241</v>
      </c>
      <c r="F20" s="16">
        <v>194</v>
      </c>
      <c r="G20" s="16">
        <v>0</v>
      </c>
      <c r="H20" s="155">
        <f>SUM(B20:F20)</f>
        <v>1766</v>
      </c>
      <c r="I20" s="16">
        <v>124</v>
      </c>
      <c r="J20" s="16">
        <v>271</v>
      </c>
      <c r="K20" s="16">
        <v>376</v>
      </c>
      <c r="L20" s="16">
        <v>513</v>
      </c>
      <c r="M20" s="155">
        <f>SUM(I20:L20)</f>
        <v>1284</v>
      </c>
      <c r="N20" s="157">
        <f>N16*(18-N17)</f>
        <v>3048.3</v>
      </c>
      <c r="O20" s="157">
        <f>O16*(18-O17)</f>
        <v>3048.3</v>
      </c>
    </row>
    <row r="21" spans="1:15" ht="20.25" thickBot="1">
      <c r="A21" s="144" t="s">
        <v>215</v>
      </c>
      <c r="B21" s="13">
        <v>542</v>
      </c>
      <c r="C21" s="12">
        <v>438</v>
      </c>
      <c r="D21" s="12">
        <v>441</v>
      </c>
      <c r="E21" s="12">
        <v>271</v>
      </c>
      <c r="F21" s="12">
        <v>219</v>
      </c>
      <c r="G21" s="12">
        <f>G16*(19-G17)</f>
        <v>0</v>
      </c>
      <c r="H21" s="155">
        <f>SUM(B21:F21)</f>
        <v>1911</v>
      </c>
      <c r="I21" s="12">
        <v>139</v>
      </c>
      <c r="J21" s="12">
        <v>302</v>
      </c>
      <c r="K21" s="12">
        <v>406</v>
      </c>
      <c r="L21" s="12">
        <v>544</v>
      </c>
      <c r="M21" s="155">
        <f>SUM(I21:L21)</f>
        <v>1391</v>
      </c>
      <c r="N21" s="156">
        <f>N16*(19-N17)</f>
        <v>3300.3</v>
      </c>
      <c r="O21" s="156">
        <f>O16*(19-O17)</f>
        <v>3300.3</v>
      </c>
    </row>
    <row r="22" spans="1:15" ht="15.75" thickBot="1">
      <c r="A22" s="4"/>
      <c r="B22" s="4"/>
      <c r="C22" s="4"/>
      <c r="D22" s="4"/>
      <c r="E22" s="4"/>
      <c r="F22" s="4"/>
      <c r="G22" s="4"/>
      <c r="H22" s="4"/>
      <c r="I22" s="4"/>
      <c r="J22" s="4"/>
      <c r="K22" s="4"/>
      <c r="L22" s="4"/>
      <c r="M22" s="4"/>
      <c r="N22" s="4"/>
      <c r="O22" s="4"/>
    </row>
    <row r="23" spans="1:15" ht="24" thickBot="1">
      <c r="A23" s="473" t="s">
        <v>472</v>
      </c>
      <c r="B23" s="474"/>
      <c r="C23" s="474"/>
      <c r="D23" s="474"/>
      <c r="E23" s="474"/>
      <c r="F23" s="474"/>
      <c r="G23" s="474"/>
      <c r="H23" s="474"/>
      <c r="I23" s="474"/>
      <c r="J23" s="474"/>
      <c r="K23" s="470" t="s">
        <v>226</v>
      </c>
      <c r="L23" s="471"/>
      <c r="M23" s="471"/>
      <c r="N23" s="471"/>
      <c r="O23" s="472"/>
    </row>
    <row r="24" spans="1:15" ht="15.75">
      <c r="A24" s="465" t="s">
        <v>195</v>
      </c>
      <c r="B24" s="461" t="s">
        <v>196</v>
      </c>
      <c r="C24" s="461" t="s">
        <v>197</v>
      </c>
      <c r="D24" s="461" t="s">
        <v>198</v>
      </c>
      <c r="E24" s="461" t="s">
        <v>199</v>
      </c>
      <c r="F24" s="461" t="s">
        <v>200</v>
      </c>
      <c r="G24" s="461" t="s">
        <v>201</v>
      </c>
      <c r="H24" s="467" t="s">
        <v>202</v>
      </c>
      <c r="I24" s="461" t="s">
        <v>203</v>
      </c>
      <c r="J24" s="461" t="s">
        <v>204</v>
      </c>
      <c r="K24" s="461" t="s">
        <v>205</v>
      </c>
      <c r="L24" s="461" t="s">
        <v>206</v>
      </c>
      <c r="M24" s="467" t="s">
        <v>207</v>
      </c>
      <c r="N24" s="456" t="s">
        <v>208</v>
      </c>
      <c r="O24" s="457"/>
    </row>
    <row r="25" spans="1:15" ht="16.5" thickBot="1">
      <c r="A25" s="466"/>
      <c r="B25" s="462"/>
      <c r="C25" s="462"/>
      <c r="D25" s="462"/>
      <c r="E25" s="462"/>
      <c r="F25" s="462"/>
      <c r="G25" s="462"/>
      <c r="H25" s="462"/>
      <c r="I25" s="462"/>
      <c r="J25" s="462"/>
      <c r="K25" s="462"/>
      <c r="L25" s="462"/>
      <c r="M25" s="462"/>
      <c r="N25" s="145" t="s">
        <v>209</v>
      </c>
      <c r="O25" s="30" t="s">
        <v>210</v>
      </c>
    </row>
    <row r="26" spans="1:15" ht="15">
      <c r="A26" s="148" t="s">
        <v>211</v>
      </c>
      <c r="B26" s="146">
        <v>31</v>
      </c>
      <c r="C26" s="8">
        <v>28</v>
      </c>
      <c r="D26" s="8">
        <v>31</v>
      </c>
      <c r="E26" s="8">
        <v>15</v>
      </c>
      <c r="F26" s="8">
        <v>11</v>
      </c>
      <c r="G26" s="8">
        <v>5</v>
      </c>
      <c r="H26" s="168">
        <f>SUM(B26:F26)</f>
        <v>116</v>
      </c>
      <c r="I26" s="8">
        <v>0</v>
      </c>
      <c r="J26" s="8">
        <v>21</v>
      </c>
      <c r="K26" s="8">
        <v>30</v>
      </c>
      <c r="L26" s="8">
        <v>31</v>
      </c>
      <c r="M26" s="168">
        <f>SUM(I26:L26)</f>
        <v>82</v>
      </c>
      <c r="N26" s="167">
        <f>SUM(B26:G26,I26:L26)</f>
        <v>203</v>
      </c>
      <c r="O26" s="167">
        <f>H26+M26</f>
        <v>198</v>
      </c>
    </row>
    <row r="27" spans="1:15" ht="19.5">
      <c r="A27" s="149" t="s">
        <v>485</v>
      </c>
      <c r="B27" s="147">
        <v>-2.7</v>
      </c>
      <c r="C27" s="10">
        <v>-0.1</v>
      </c>
      <c r="D27" s="10">
        <v>4.4000000000000004</v>
      </c>
      <c r="E27" s="10">
        <v>12.6</v>
      </c>
      <c r="F27" s="10">
        <v>12.7</v>
      </c>
      <c r="G27" s="10">
        <v>13</v>
      </c>
      <c r="H27" s="153">
        <f>(B26*B27+C26*C27+D26*D27+E26*E27+F26*F27)/H26</f>
        <v>3.2637931034482759</v>
      </c>
      <c r="I27" s="10"/>
      <c r="J27" s="95">
        <v>6.9</v>
      </c>
      <c r="K27" s="95">
        <v>6.4</v>
      </c>
      <c r="L27" s="95">
        <v>0.3</v>
      </c>
      <c r="M27" s="153">
        <f>(I26*I27+J26*J27+K26*K27+L26*L27)/M26</f>
        <v>4.2219512195121949</v>
      </c>
      <c r="N27" s="154">
        <f>(B27*B26+C27*C26+D27*D26+E27*E26+F27*F26+G27*G26+I27*I26+J27*J26+K27*K26+L27*L26)/N26</f>
        <v>3.8906403940886696</v>
      </c>
      <c r="O27" s="154">
        <f>(H27*H26+M27*M26)/O26</f>
        <v>3.6606060606060602</v>
      </c>
    </row>
    <row r="28" spans="1:15" ht="19.5">
      <c r="A28" s="149" t="s">
        <v>212</v>
      </c>
      <c r="B28" s="13">
        <v>485</v>
      </c>
      <c r="C28" s="12">
        <v>368</v>
      </c>
      <c r="D28" s="12">
        <v>268</v>
      </c>
      <c r="E28" s="12">
        <v>7</v>
      </c>
      <c r="F28" s="12">
        <v>3</v>
      </c>
      <c r="G28" s="12">
        <v>0</v>
      </c>
      <c r="H28" s="155">
        <f>SUM(B28:F28)</f>
        <v>1131</v>
      </c>
      <c r="I28" s="12">
        <v>0</v>
      </c>
      <c r="J28" s="12">
        <v>129</v>
      </c>
      <c r="K28" s="12">
        <v>199</v>
      </c>
      <c r="L28" s="12">
        <v>395</v>
      </c>
      <c r="M28" s="155">
        <f>SUM(I28:L28)</f>
        <v>723</v>
      </c>
      <c r="N28" s="156">
        <f>N26*(13-N27)</f>
        <v>1849.1999999999998</v>
      </c>
      <c r="O28" s="156">
        <f>O26*(13-O27)</f>
        <v>1849.2</v>
      </c>
    </row>
    <row r="29" spans="1:15" ht="19.5">
      <c r="A29" s="149" t="s">
        <v>213</v>
      </c>
      <c r="B29" s="13">
        <v>609</v>
      </c>
      <c r="C29" s="12">
        <v>480</v>
      </c>
      <c r="D29" s="12">
        <v>392</v>
      </c>
      <c r="E29" s="12">
        <v>67</v>
      </c>
      <c r="F29" s="12">
        <v>47</v>
      </c>
      <c r="G29" s="12">
        <v>20</v>
      </c>
      <c r="H29" s="155">
        <f>SUM(B29:F29)</f>
        <v>1595</v>
      </c>
      <c r="I29" s="12">
        <v>0</v>
      </c>
      <c r="J29" s="12">
        <v>213</v>
      </c>
      <c r="K29" s="12">
        <v>319</v>
      </c>
      <c r="L29" s="12">
        <v>519</v>
      </c>
      <c r="M29" s="155">
        <f>SUM(I29:L29)</f>
        <v>1051</v>
      </c>
      <c r="N29" s="156">
        <f>N26*(17-N27)</f>
        <v>2661.2</v>
      </c>
      <c r="O29" s="156">
        <f>O26*(17-O27)</f>
        <v>2641.2000000000003</v>
      </c>
    </row>
    <row r="30" spans="1:15" ht="19.5">
      <c r="A30" s="149" t="s">
        <v>214</v>
      </c>
      <c r="B30" s="17">
        <v>640</v>
      </c>
      <c r="C30" s="16">
        <v>508</v>
      </c>
      <c r="D30" s="16">
        <v>423</v>
      </c>
      <c r="E30" s="16">
        <v>82</v>
      </c>
      <c r="F30" s="16">
        <v>58</v>
      </c>
      <c r="G30" s="16">
        <v>25</v>
      </c>
      <c r="H30" s="155">
        <f>SUM(B30:F30)</f>
        <v>1711</v>
      </c>
      <c r="I30" s="16">
        <v>0</v>
      </c>
      <c r="J30" s="16">
        <v>234</v>
      </c>
      <c r="K30" s="16">
        <v>349</v>
      </c>
      <c r="L30" s="16">
        <v>550</v>
      </c>
      <c r="M30" s="155">
        <f>SUM(I30:L30)</f>
        <v>1133</v>
      </c>
      <c r="N30" s="157">
        <f>N26*(18-N27)</f>
        <v>2864.2</v>
      </c>
      <c r="O30" s="157">
        <f>O26*(18-O27)</f>
        <v>2839.2000000000003</v>
      </c>
    </row>
    <row r="31" spans="1:15" ht="20.25" thickBot="1">
      <c r="A31" s="144" t="s">
        <v>215</v>
      </c>
      <c r="B31" s="13">
        <v>671</v>
      </c>
      <c r="C31" s="12">
        <v>536</v>
      </c>
      <c r="D31" s="12">
        <v>454</v>
      </c>
      <c r="E31" s="12">
        <v>97</v>
      </c>
      <c r="F31" s="12">
        <v>69</v>
      </c>
      <c r="G31" s="12">
        <v>30</v>
      </c>
      <c r="H31" s="155">
        <f>SUM(B31:F31)</f>
        <v>1827</v>
      </c>
      <c r="I31" s="12">
        <v>0</v>
      </c>
      <c r="J31" s="12">
        <v>255</v>
      </c>
      <c r="K31" s="12">
        <v>379</v>
      </c>
      <c r="L31" s="12">
        <v>581</v>
      </c>
      <c r="M31" s="155">
        <f>SUM(I31:L31)</f>
        <v>1215</v>
      </c>
      <c r="N31" s="156">
        <f>N26*(19-N27)</f>
        <v>3067.2</v>
      </c>
      <c r="O31" s="156">
        <f>O26*(19-O27)</f>
        <v>3037.2000000000003</v>
      </c>
    </row>
    <row r="32" spans="1:15" ht="15.75" thickBot="1">
      <c r="A32" s="4"/>
      <c r="B32" s="4"/>
      <c r="C32" s="4"/>
      <c r="D32" s="4"/>
      <c r="E32" s="4"/>
      <c r="F32" s="4"/>
      <c r="G32" s="4"/>
      <c r="H32" s="4"/>
      <c r="I32" s="4"/>
      <c r="J32" s="4"/>
      <c r="K32" s="4"/>
      <c r="L32" s="4"/>
      <c r="M32" s="4"/>
      <c r="N32" s="4"/>
      <c r="O32" s="4"/>
    </row>
    <row r="33" spans="1:15" ht="24" thickBot="1">
      <c r="A33" s="473" t="s">
        <v>473</v>
      </c>
      <c r="B33" s="474"/>
      <c r="C33" s="474"/>
      <c r="D33" s="474"/>
      <c r="E33" s="474"/>
      <c r="F33" s="474"/>
      <c r="G33" s="474"/>
      <c r="H33" s="474"/>
      <c r="I33" s="474"/>
      <c r="J33" s="474"/>
      <c r="K33" s="470" t="s">
        <v>227</v>
      </c>
      <c r="L33" s="471"/>
      <c r="M33" s="471"/>
      <c r="N33" s="471"/>
      <c r="O33" s="472"/>
    </row>
    <row r="34" spans="1:15" ht="15.75">
      <c r="A34" s="465" t="s">
        <v>195</v>
      </c>
      <c r="B34" s="461" t="s">
        <v>196</v>
      </c>
      <c r="C34" s="461" t="s">
        <v>197</v>
      </c>
      <c r="D34" s="461" t="s">
        <v>198</v>
      </c>
      <c r="E34" s="461" t="s">
        <v>199</v>
      </c>
      <c r="F34" s="461" t="s">
        <v>200</v>
      </c>
      <c r="G34" s="461" t="s">
        <v>201</v>
      </c>
      <c r="H34" s="467" t="s">
        <v>202</v>
      </c>
      <c r="I34" s="461" t="s">
        <v>203</v>
      </c>
      <c r="J34" s="461" t="s">
        <v>204</v>
      </c>
      <c r="K34" s="461" t="s">
        <v>205</v>
      </c>
      <c r="L34" s="461" t="s">
        <v>206</v>
      </c>
      <c r="M34" s="467" t="s">
        <v>207</v>
      </c>
      <c r="N34" s="456" t="s">
        <v>208</v>
      </c>
      <c r="O34" s="457"/>
    </row>
    <row r="35" spans="1:15" ht="16.5" thickBot="1">
      <c r="A35" s="466"/>
      <c r="B35" s="462"/>
      <c r="C35" s="462"/>
      <c r="D35" s="462"/>
      <c r="E35" s="462"/>
      <c r="F35" s="462"/>
      <c r="G35" s="462"/>
      <c r="H35" s="462"/>
      <c r="I35" s="462"/>
      <c r="J35" s="462"/>
      <c r="K35" s="462"/>
      <c r="L35" s="462"/>
      <c r="M35" s="462"/>
      <c r="N35" s="145" t="s">
        <v>209</v>
      </c>
      <c r="O35" s="30" t="s">
        <v>210</v>
      </c>
    </row>
    <row r="36" spans="1:15" ht="15">
      <c r="A36" s="148" t="s">
        <v>211</v>
      </c>
      <c r="B36" s="146">
        <v>31</v>
      </c>
      <c r="C36" s="8">
        <v>28</v>
      </c>
      <c r="D36" s="8">
        <v>31</v>
      </c>
      <c r="E36" s="8">
        <v>25</v>
      </c>
      <c r="F36" s="8">
        <v>15</v>
      </c>
      <c r="G36" s="8">
        <v>0</v>
      </c>
      <c r="H36" s="168">
        <f>SUM(B36:F36)</f>
        <v>130</v>
      </c>
      <c r="I36" s="8">
        <v>20</v>
      </c>
      <c r="J36" s="8">
        <v>31</v>
      </c>
      <c r="K36" s="8">
        <v>30</v>
      </c>
      <c r="L36" s="8">
        <v>31</v>
      </c>
      <c r="M36" s="168">
        <f>SUM(I36:L36)</f>
        <v>112</v>
      </c>
      <c r="N36" s="167">
        <f>SUM(B36:G36,I36:L36)</f>
        <v>242</v>
      </c>
      <c r="O36" s="167">
        <f>H36+M36</f>
        <v>242</v>
      </c>
    </row>
    <row r="37" spans="1:15" ht="19.5">
      <c r="A37" s="149" t="s">
        <v>485</v>
      </c>
      <c r="B37" s="147">
        <v>-3.3</v>
      </c>
      <c r="C37" s="10">
        <v>-0.1</v>
      </c>
      <c r="D37" s="10">
        <v>4.9000000000000004</v>
      </c>
      <c r="E37" s="10">
        <v>8.8000000000000007</v>
      </c>
      <c r="F37" s="10">
        <v>11.5</v>
      </c>
      <c r="G37" s="10">
        <v>0</v>
      </c>
      <c r="H37" s="153">
        <f>(B36*B37+C36*C37+D36*D37+E36*E37+F36*F37)/H36</f>
        <v>3.3792307692307699</v>
      </c>
      <c r="I37" s="10">
        <v>11.9</v>
      </c>
      <c r="J37" s="95">
        <v>7.1</v>
      </c>
      <c r="K37" s="95">
        <v>6.1</v>
      </c>
      <c r="L37" s="95">
        <v>-3.5</v>
      </c>
      <c r="M37" s="153">
        <f>(I36*I37+J36*J37+K36*K37+L36*L37)/M36</f>
        <v>4.7553571428571431</v>
      </c>
      <c r="N37" s="154">
        <f>(B37*B36+C37*C36+D37*D36+E37*E36+F37*F36+G37*G36+I37*I36+J37*J36+K37*K36+L37*L36)/N36</f>
        <v>4.0161157024793388</v>
      </c>
      <c r="O37" s="154">
        <f>(H37*H36+M37*M36)/O36</f>
        <v>4.0161157024793388</v>
      </c>
    </row>
    <row r="38" spans="1:15" ht="19.5">
      <c r="A38" s="149" t="s">
        <v>212</v>
      </c>
      <c r="B38" s="13">
        <v>504</v>
      </c>
      <c r="C38" s="12">
        <v>367</v>
      </c>
      <c r="D38" s="12">
        <v>252</v>
      </c>
      <c r="E38" s="12">
        <v>106</v>
      </c>
      <c r="F38" s="12">
        <v>22</v>
      </c>
      <c r="G38" s="12">
        <v>0</v>
      </c>
      <c r="H38" s="155">
        <f>SUM(B38:F38)</f>
        <v>1251</v>
      </c>
      <c r="I38" s="12">
        <v>23</v>
      </c>
      <c r="J38" s="12">
        <v>183</v>
      </c>
      <c r="K38" s="12">
        <v>208</v>
      </c>
      <c r="L38" s="12">
        <v>511</v>
      </c>
      <c r="M38" s="155">
        <f>SUM(I38:L38)</f>
        <v>925</v>
      </c>
      <c r="N38" s="156">
        <f>N36*(13-N37)</f>
        <v>2174.1</v>
      </c>
      <c r="O38" s="156">
        <f>O36*(13-O37)</f>
        <v>2174.1</v>
      </c>
    </row>
    <row r="39" spans="1:15" ht="19.5">
      <c r="A39" s="149" t="s">
        <v>213</v>
      </c>
      <c r="B39" s="13">
        <v>628</v>
      </c>
      <c r="C39" s="12">
        <v>479</v>
      </c>
      <c r="D39" s="12">
        <v>376</v>
      </c>
      <c r="E39" s="12">
        <v>206</v>
      </c>
      <c r="F39" s="12">
        <v>82</v>
      </c>
      <c r="G39" s="12">
        <f>G36*(17-G37)</f>
        <v>0</v>
      </c>
      <c r="H39" s="155">
        <f>SUM(B39:F39)</f>
        <v>1771</v>
      </c>
      <c r="I39" s="12">
        <v>103</v>
      </c>
      <c r="J39" s="12">
        <v>307</v>
      </c>
      <c r="K39" s="12">
        <v>328</v>
      </c>
      <c r="L39" s="12">
        <v>635</v>
      </c>
      <c r="M39" s="155">
        <f>SUM(I39:L39)</f>
        <v>1373</v>
      </c>
      <c r="N39" s="156">
        <f>N36*(17-N37)</f>
        <v>3142.1</v>
      </c>
      <c r="O39" s="156">
        <f>O36*(17-O37)</f>
        <v>3142.1</v>
      </c>
    </row>
    <row r="40" spans="1:15" ht="19.5">
      <c r="A40" s="149" t="s">
        <v>214</v>
      </c>
      <c r="B40" s="17">
        <v>659</v>
      </c>
      <c r="C40" s="16">
        <v>507</v>
      </c>
      <c r="D40" s="16">
        <v>407</v>
      </c>
      <c r="E40" s="16">
        <v>231</v>
      </c>
      <c r="F40" s="16">
        <v>97</v>
      </c>
      <c r="G40" s="16">
        <f>G36*(18-G37)</f>
        <v>0</v>
      </c>
      <c r="H40" s="155">
        <f>SUM(B40:F40)</f>
        <v>1901</v>
      </c>
      <c r="I40" s="16">
        <v>123</v>
      </c>
      <c r="J40" s="16">
        <v>338</v>
      </c>
      <c r="K40" s="16">
        <v>358</v>
      </c>
      <c r="L40" s="16">
        <v>666</v>
      </c>
      <c r="M40" s="155">
        <f>SUM(I40:L40)</f>
        <v>1485</v>
      </c>
      <c r="N40" s="157">
        <f>N36*(18-N37)</f>
        <v>3384.1</v>
      </c>
      <c r="O40" s="157">
        <f>O36*(18-O37)</f>
        <v>3384.1</v>
      </c>
    </row>
    <row r="41" spans="1:15" ht="20.25" thickBot="1">
      <c r="A41" s="144" t="s">
        <v>215</v>
      </c>
      <c r="B41" s="13">
        <v>690</v>
      </c>
      <c r="C41" s="12">
        <v>535</v>
      </c>
      <c r="D41" s="12">
        <v>438</v>
      </c>
      <c r="E41" s="12">
        <v>256</v>
      </c>
      <c r="F41" s="12">
        <v>112</v>
      </c>
      <c r="G41" s="12">
        <f>G36*(19-G37)</f>
        <v>0</v>
      </c>
      <c r="H41" s="155">
        <f>SUM(B41:F41)</f>
        <v>2031</v>
      </c>
      <c r="I41" s="12">
        <v>143</v>
      </c>
      <c r="J41" s="12">
        <v>369</v>
      </c>
      <c r="K41" s="12">
        <v>388</v>
      </c>
      <c r="L41" s="12">
        <v>697</v>
      </c>
      <c r="M41" s="155">
        <f>SUM(I41:L41)</f>
        <v>1597</v>
      </c>
      <c r="N41" s="156">
        <f>N36*(19-N37)</f>
        <v>3626.1</v>
      </c>
      <c r="O41" s="156">
        <f>O36*(19-O37)</f>
        <v>3626.1</v>
      </c>
    </row>
    <row r="42" spans="1:15" ht="15.75" thickBot="1">
      <c r="A42" s="4"/>
      <c r="B42" s="4"/>
      <c r="C42" s="4"/>
      <c r="D42" s="4"/>
      <c r="E42" s="4"/>
      <c r="F42" s="4"/>
      <c r="G42" s="4"/>
      <c r="H42" s="4"/>
      <c r="I42" s="4"/>
      <c r="J42" s="4"/>
      <c r="K42" s="4"/>
      <c r="L42" s="4"/>
      <c r="M42" s="4"/>
      <c r="N42" s="4"/>
      <c r="O42" s="4"/>
    </row>
    <row r="43" spans="1:15" ht="24" thickBot="1">
      <c r="A43" s="473" t="s">
        <v>474</v>
      </c>
      <c r="B43" s="474"/>
      <c r="C43" s="474"/>
      <c r="D43" s="474"/>
      <c r="E43" s="474"/>
      <c r="F43" s="474"/>
      <c r="G43" s="474"/>
      <c r="H43" s="474"/>
      <c r="I43" s="474"/>
      <c r="J43" s="474"/>
      <c r="K43" s="470" t="s">
        <v>228</v>
      </c>
      <c r="L43" s="471"/>
      <c r="M43" s="471"/>
      <c r="N43" s="471"/>
      <c r="O43" s="472"/>
    </row>
    <row r="44" spans="1:15" ht="15.75">
      <c r="A44" s="465" t="s">
        <v>195</v>
      </c>
      <c r="B44" s="461" t="s">
        <v>196</v>
      </c>
      <c r="C44" s="461" t="s">
        <v>197</v>
      </c>
      <c r="D44" s="461" t="s">
        <v>198</v>
      </c>
      <c r="E44" s="461" t="s">
        <v>199</v>
      </c>
      <c r="F44" s="461" t="s">
        <v>200</v>
      </c>
      <c r="G44" s="461" t="s">
        <v>201</v>
      </c>
      <c r="H44" s="467" t="s">
        <v>202</v>
      </c>
      <c r="I44" s="461" t="s">
        <v>203</v>
      </c>
      <c r="J44" s="461" t="s">
        <v>204</v>
      </c>
      <c r="K44" s="461" t="s">
        <v>205</v>
      </c>
      <c r="L44" s="461" t="s">
        <v>206</v>
      </c>
      <c r="M44" s="467" t="s">
        <v>207</v>
      </c>
      <c r="N44" s="456" t="s">
        <v>208</v>
      </c>
      <c r="O44" s="457"/>
    </row>
    <row r="45" spans="1:15" ht="16.5" thickBot="1">
      <c r="A45" s="466"/>
      <c r="B45" s="462"/>
      <c r="C45" s="462"/>
      <c r="D45" s="462"/>
      <c r="E45" s="462"/>
      <c r="F45" s="462"/>
      <c r="G45" s="462"/>
      <c r="H45" s="462"/>
      <c r="I45" s="462"/>
      <c r="J45" s="462"/>
      <c r="K45" s="462"/>
      <c r="L45" s="462"/>
      <c r="M45" s="462"/>
      <c r="N45" s="145" t="s">
        <v>209</v>
      </c>
      <c r="O45" s="30" t="s">
        <v>210</v>
      </c>
    </row>
    <row r="46" spans="1:15" ht="15">
      <c r="A46" s="148" t="s">
        <v>211</v>
      </c>
      <c r="B46" s="146">
        <v>31</v>
      </c>
      <c r="C46" s="8">
        <v>28</v>
      </c>
      <c r="D46" s="8">
        <v>31</v>
      </c>
      <c r="E46" s="8">
        <v>25</v>
      </c>
      <c r="F46" s="8">
        <v>5</v>
      </c>
      <c r="G46" s="8">
        <v>0</v>
      </c>
      <c r="H46" s="168">
        <f>SUM(B46:F46)</f>
        <v>120</v>
      </c>
      <c r="I46" s="8">
        <v>0</v>
      </c>
      <c r="J46" s="8">
        <v>26</v>
      </c>
      <c r="K46" s="8">
        <v>30</v>
      </c>
      <c r="L46" s="8">
        <v>31</v>
      </c>
      <c r="M46" s="168">
        <f>SUM(I46:L46)</f>
        <v>87</v>
      </c>
      <c r="N46" s="167">
        <f>SUM(B46:G46,I46:L46)</f>
        <v>207</v>
      </c>
      <c r="O46" s="167">
        <f>H46+M46</f>
        <v>207</v>
      </c>
    </row>
    <row r="47" spans="1:15" ht="19.5">
      <c r="A47" s="149" t="s">
        <v>485</v>
      </c>
      <c r="B47" s="147">
        <v>-0.4</v>
      </c>
      <c r="C47" s="10">
        <v>-0.7</v>
      </c>
      <c r="D47" s="10">
        <v>5.5</v>
      </c>
      <c r="E47" s="10">
        <v>11.1</v>
      </c>
      <c r="F47" s="10">
        <v>8.4</v>
      </c>
      <c r="G47" s="10">
        <v>0</v>
      </c>
      <c r="H47" s="153">
        <f>(B46*B47+C46*C47+D46*D47+E46*E47+F46*F47)/H46</f>
        <v>3.8166666666666669</v>
      </c>
      <c r="I47" s="10">
        <v>0</v>
      </c>
      <c r="J47" s="95">
        <v>7.8</v>
      </c>
      <c r="K47" s="95">
        <v>2.8</v>
      </c>
      <c r="L47" s="95">
        <v>2.7</v>
      </c>
      <c r="M47" s="153">
        <f>(I46*I47+J46*J47+K46*K47+L46*L47)/M46</f>
        <v>4.2586206896551717</v>
      </c>
      <c r="N47" s="154">
        <f>(B47*B46+C47*C46+D47*D46+E47*E46+F47*F46+G47*G46+I47*I46+J47*J46+K47*K46+L47*L46)/N46</f>
        <v>4.0024154589371976</v>
      </c>
      <c r="O47" s="154">
        <f>(H47*H46+M47*M46)/O46</f>
        <v>4.0024154589371976</v>
      </c>
    </row>
    <row r="48" spans="1:15" ht="19.5">
      <c r="A48" s="149" t="s">
        <v>212</v>
      </c>
      <c r="B48" s="13">
        <v>414</v>
      </c>
      <c r="C48" s="12">
        <v>385</v>
      </c>
      <c r="D48" s="12">
        <v>231</v>
      </c>
      <c r="E48" s="12">
        <v>48</v>
      </c>
      <c r="F48" s="12">
        <v>23</v>
      </c>
      <c r="G48" s="12">
        <f>G46*(13-G47)</f>
        <v>0</v>
      </c>
      <c r="H48" s="155">
        <f>SUM(B48:F48)</f>
        <v>1101</v>
      </c>
      <c r="I48" s="12">
        <v>0</v>
      </c>
      <c r="J48" s="12">
        <v>136</v>
      </c>
      <c r="K48" s="12">
        <v>307</v>
      </c>
      <c r="L48" s="12">
        <v>320</v>
      </c>
      <c r="M48" s="155">
        <f>SUM(I48:L48)</f>
        <v>763</v>
      </c>
      <c r="N48" s="156">
        <f>N46*(13-N47)</f>
        <v>1862.5000000000002</v>
      </c>
      <c r="O48" s="156">
        <f>O46*(13-O47)</f>
        <v>1862.5000000000002</v>
      </c>
    </row>
    <row r="49" spans="1:15" ht="19.5">
      <c r="A49" s="149" t="s">
        <v>213</v>
      </c>
      <c r="B49" s="13">
        <v>538</v>
      </c>
      <c r="C49" s="12">
        <v>497</v>
      </c>
      <c r="D49" s="12">
        <v>355</v>
      </c>
      <c r="E49" s="12">
        <v>148</v>
      </c>
      <c r="F49" s="12">
        <v>43</v>
      </c>
      <c r="G49" s="12">
        <f>G46*(17-G47)</f>
        <v>0</v>
      </c>
      <c r="H49" s="155">
        <f>SUM(B49:F49)</f>
        <v>1581</v>
      </c>
      <c r="I49" s="12">
        <v>0</v>
      </c>
      <c r="J49" s="12">
        <v>240</v>
      </c>
      <c r="K49" s="12">
        <v>427</v>
      </c>
      <c r="L49" s="12">
        <v>444</v>
      </c>
      <c r="M49" s="155">
        <f>SUM(I49:L49)</f>
        <v>1111</v>
      </c>
      <c r="N49" s="156">
        <f>N46*(17-N47)</f>
        <v>2690.5000000000005</v>
      </c>
      <c r="O49" s="156">
        <f>O46*(17-O47)</f>
        <v>2690.5000000000005</v>
      </c>
    </row>
    <row r="50" spans="1:15" ht="19.5">
      <c r="A50" s="149" t="s">
        <v>214</v>
      </c>
      <c r="B50" s="17">
        <v>569</v>
      </c>
      <c r="C50" s="16">
        <v>525</v>
      </c>
      <c r="D50" s="16">
        <v>386</v>
      </c>
      <c r="E50" s="16">
        <v>173</v>
      </c>
      <c r="F50" s="16">
        <v>48</v>
      </c>
      <c r="G50" s="16">
        <f>G46*(18-G47)</f>
        <v>0</v>
      </c>
      <c r="H50" s="155">
        <f>SUM(B50:F50)</f>
        <v>1701</v>
      </c>
      <c r="I50" s="16">
        <v>0</v>
      </c>
      <c r="J50" s="16">
        <v>266</v>
      </c>
      <c r="K50" s="16">
        <v>457</v>
      </c>
      <c r="L50" s="16">
        <v>475</v>
      </c>
      <c r="M50" s="155">
        <f>SUM(I50:L50)</f>
        <v>1198</v>
      </c>
      <c r="N50" s="157">
        <f>N46*(18-N47)</f>
        <v>2897.5000000000005</v>
      </c>
      <c r="O50" s="157">
        <f>O46*(18-O47)</f>
        <v>2897.5000000000005</v>
      </c>
    </row>
    <row r="51" spans="1:15" ht="20.25" thickBot="1">
      <c r="A51" s="144" t="s">
        <v>215</v>
      </c>
      <c r="B51" s="13">
        <v>600</v>
      </c>
      <c r="C51" s="12">
        <v>553</v>
      </c>
      <c r="D51" s="12">
        <v>417</v>
      </c>
      <c r="E51" s="12">
        <v>198</v>
      </c>
      <c r="F51" s="12">
        <v>53</v>
      </c>
      <c r="G51" s="12">
        <f>G46*(19-G47)</f>
        <v>0</v>
      </c>
      <c r="H51" s="155">
        <f>SUM(B51:F51)</f>
        <v>1821</v>
      </c>
      <c r="I51" s="12">
        <v>0</v>
      </c>
      <c r="J51" s="12">
        <v>292</v>
      </c>
      <c r="K51" s="12">
        <v>487</v>
      </c>
      <c r="L51" s="12">
        <v>506</v>
      </c>
      <c r="M51" s="155">
        <f>SUM(I51:L51)</f>
        <v>1285</v>
      </c>
      <c r="N51" s="156">
        <f>N46*(19-N47)</f>
        <v>3104.5000000000005</v>
      </c>
      <c r="O51" s="156">
        <f>O46*(19-O47)</f>
        <v>3104.5000000000005</v>
      </c>
    </row>
    <row r="52" spans="1:15" ht="15.75" thickBot="1">
      <c r="A52" s="4"/>
      <c r="B52" s="4"/>
      <c r="C52" s="4"/>
      <c r="D52" s="4"/>
      <c r="E52" s="4"/>
      <c r="F52" s="4"/>
      <c r="G52" s="4"/>
      <c r="H52" s="4"/>
      <c r="I52" s="4"/>
      <c r="J52" s="4"/>
      <c r="K52" s="4"/>
      <c r="L52" s="4"/>
      <c r="M52" s="4"/>
      <c r="N52" s="4"/>
      <c r="O52" s="4"/>
    </row>
    <row r="53" spans="1:15" ht="24" thickBot="1">
      <c r="A53" s="473" t="s">
        <v>475</v>
      </c>
      <c r="B53" s="474"/>
      <c r="C53" s="474"/>
      <c r="D53" s="474"/>
      <c r="E53" s="474"/>
      <c r="F53" s="474"/>
      <c r="G53" s="474"/>
      <c r="H53" s="474"/>
      <c r="I53" s="474"/>
      <c r="J53" s="474"/>
      <c r="K53" s="470" t="s">
        <v>229</v>
      </c>
      <c r="L53" s="471"/>
      <c r="M53" s="471"/>
      <c r="N53" s="471"/>
      <c r="O53" s="472"/>
    </row>
    <row r="54" spans="1:15" ht="15.75">
      <c r="A54" s="465" t="s">
        <v>195</v>
      </c>
      <c r="B54" s="461" t="s">
        <v>196</v>
      </c>
      <c r="C54" s="461" t="s">
        <v>197</v>
      </c>
      <c r="D54" s="461" t="s">
        <v>198</v>
      </c>
      <c r="E54" s="461" t="s">
        <v>199</v>
      </c>
      <c r="F54" s="461" t="s">
        <v>200</v>
      </c>
      <c r="G54" s="461" t="s">
        <v>201</v>
      </c>
      <c r="H54" s="467" t="s">
        <v>202</v>
      </c>
      <c r="I54" s="461" t="s">
        <v>203</v>
      </c>
      <c r="J54" s="461" t="s">
        <v>204</v>
      </c>
      <c r="K54" s="461" t="s">
        <v>205</v>
      </c>
      <c r="L54" s="461" t="s">
        <v>206</v>
      </c>
      <c r="M54" s="467" t="s">
        <v>207</v>
      </c>
      <c r="N54" s="456" t="s">
        <v>208</v>
      </c>
      <c r="O54" s="457"/>
    </row>
    <row r="55" spans="1:15" ht="16.5" thickBot="1">
      <c r="A55" s="466"/>
      <c r="B55" s="462"/>
      <c r="C55" s="462"/>
      <c r="D55" s="462"/>
      <c r="E55" s="462"/>
      <c r="F55" s="462"/>
      <c r="G55" s="462"/>
      <c r="H55" s="462"/>
      <c r="I55" s="462"/>
      <c r="J55" s="462"/>
      <c r="K55" s="462"/>
      <c r="L55" s="462"/>
      <c r="M55" s="462"/>
      <c r="N55" s="145" t="s">
        <v>209</v>
      </c>
      <c r="O55" s="30" t="s">
        <v>210</v>
      </c>
    </row>
    <row r="56" spans="1:15" ht="15">
      <c r="A56" s="148" t="s">
        <v>211</v>
      </c>
      <c r="B56" s="146">
        <v>31</v>
      </c>
      <c r="C56" s="8">
        <v>28</v>
      </c>
      <c r="D56" s="8">
        <v>31</v>
      </c>
      <c r="E56" s="8">
        <v>25</v>
      </c>
      <c r="F56" s="8">
        <v>10</v>
      </c>
      <c r="G56" s="8">
        <v>0</v>
      </c>
      <c r="H56" s="168">
        <f>SUM(B56:F56)</f>
        <v>125</v>
      </c>
      <c r="I56" s="8">
        <v>5</v>
      </c>
      <c r="J56" s="8">
        <v>26</v>
      </c>
      <c r="K56" s="8">
        <v>30</v>
      </c>
      <c r="L56" s="8">
        <v>31</v>
      </c>
      <c r="M56" s="168">
        <f>SUM(I56:L56)</f>
        <v>92</v>
      </c>
      <c r="N56" s="167">
        <f>SUM(B56:G56,I56:L56)</f>
        <v>217</v>
      </c>
      <c r="O56" s="167">
        <f>H56+M56</f>
        <v>217</v>
      </c>
    </row>
    <row r="57" spans="1:15" ht="19.5">
      <c r="A57" s="149" t="s">
        <v>485</v>
      </c>
      <c r="B57" s="147">
        <v>1</v>
      </c>
      <c r="C57" s="10">
        <v>3.5</v>
      </c>
      <c r="D57" s="10">
        <v>7</v>
      </c>
      <c r="E57" s="10">
        <v>8.1</v>
      </c>
      <c r="F57" s="10">
        <v>12.7</v>
      </c>
      <c r="G57" s="10">
        <v>0</v>
      </c>
      <c r="H57" s="153">
        <f>(B56*B57+C56*C57+D56*D57+E56*E57+F56*F57)/H56</f>
        <v>5.4039999999999999</v>
      </c>
      <c r="I57" s="10">
        <v>12.7</v>
      </c>
      <c r="J57" s="95">
        <v>9.4</v>
      </c>
      <c r="K57" s="95">
        <v>5.4</v>
      </c>
      <c r="L57" s="95">
        <v>1.6</v>
      </c>
      <c r="M57" s="153">
        <f>(I56*I57+J56*J57+K56*K57+L56*L57)/M56</f>
        <v>5.6467391304347823</v>
      </c>
      <c r="N57" s="154">
        <f>(B57*B56+C57*C56+D57*D56+E57*E56+F57*F56+G57*G56+I57*I56+J57*J56+K57*K56+L57*L56)/N56</f>
        <v>5.5069124423963132</v>
      </c>
      <c r="O57" s="154">
        <f>(H57*H56+M57*M56)/O56</f>
        <v>5.5069124423963132</v>
      </c>
    </row>
    <row r="58" spans="1:15" ht="19.5">
      <c r="A58" s="149" t="s">
        <v>212</v>
      </c>
      <c r="B58" s="13">
        <v>372</v>
      </c>
      <c r="C58" s="12">
        <v>266</v>
      </c>
      <c r="D58" s="12">
        <v>186</v>
      </c>
      <c r="E58" s="12">
        <v>122</v>
      </c>
      <c r="F58" s="12">
        <v>3</v>
      </c>
      <c r="G58" s="12">
        <v>0</v>
      </c>
      <c r="H58" s="155">
        <f>SUM(B58:F58)</f>
        <v>949</v>
      </c>
      <c r="I58" s="12">
        <v>2</v>
      </c>
      <c r="J58" s="12">
        <v>94</v>
      </c>
      <c r="K58" s="12">
        <v>228</v>
      </c>
      <c r="L58" s="12">
        <v>353</v>
      </c>
      <c r="M58" s="155">
        <f>SUM(I58:L58)</f>
        <v>677</v>
      </c>
      <c r="N58" s="156">
        <f>N56*(13-N57)</f>
        <v>1626</v>
      </c>
      <c r="O58" s="156">
        <f>O56*(13-O57)</f>
        <v>1626</v>
      </c>
    </row>
    <row r="59" spans="1:15" ht="19.5">
      <c r="A59" s="149" t="s">
        <v>213</v>
      </c>
      <c r="B59" s="13">
        <v>496</v>
      </c>
      <c r="C59" s="12">
        <v>378</v>
      </c>
      <c r="D59" s="12">
        <v>310</v>
      </c>
      <c r="E59" s="12">
        <v>222</v>
      </c>
      <c r="F59" s="12">
        <v>43</v>
      </c>
      <c r="G59" s="12">
        <v>0</v>
      </c>
      <c r="H59" s="155">
        <f>SUM(B59:F59)</f>
        <v>1449</v>
      </c>
      <c r="I59" s="12">
        <v>22</v>
      </c>
      <c r="J59" s="12">
        <v>198</v>
      </c>
      <c r="K59" s="12">
        <v>348</v>
      </c>
      <c r="L59" s="12">
        <f>L56*(17-L57)</f>
        <v>477.40000000000003</v>
      </c>
      <c r="M59" s="155">
        <f>SUM(I59:L59)</f>
        <v>1045.4000000000001</v>
      </c>
      <c r="N59" s="156">
        <f>N56*(17-N57)</f>
        <v>2494</v>
      </c>
      <c r="O59" s="156">
        <f>O56*(17-O57)</f>
        <v>2494</v>
      </c>
    </row>
    <row r="60" spans="1:15" ht="19.5">
      <c r="A60" s="149" t="s">
        <v>214</v>
      </c>
      <c r="B60" s="17">
        <v>527</v>
      </c>
      <c r="C60" s="16">
        <v>406</v>
      </c>
      <c r="D60" s="16">
        <v>341</v>
      </c>
      <c r="E60" s="16">
        <v>247</v>
      </c>
      <c r="F60" s="16">
        <v>53</v>
      </c>
      <c r="G60" s="16">
        <v>0</v>
      </c>
      <c r="H60" s="155">
        <f>SUM(B60:F60)</f>
        <v>1574</v>
      </c>
      <c r="I60" s="16">
        <v>27</v>
      </c>
      <c r="J60" s="16">
        <v>224</v>
      </c>
      <c r="K60" s="16">
        <v>378</v>
      </c>
      <c r="L60" s="16">
        <f>L56*(18-L57)</f>
        <v>508.4</v>
      </c>
      <c r="M60" s="155">
        <f>SUM(I60:L60)</f>
        <v>1137.4000000000001</v>
      </c>
      <c r="N60" s="157">
        <f>N56*(18-N57)</f>
        <v>2711</v>
      </c>
      <c r="O60" s="157">
        <f>O56*(18-O57)</f>
        <v>2711</v>
      </c>
    </row>
    <row r="61" spans="1:15" ht="20.25" thickBot="1">
      <c r="A61" s="144" t="s">
        <v>215</v>
      </c>
      <c r="B61" s="13">
        <v>558</v>
      </c>
      <c r="C61" s="12">
        <v>434</v>
      </c>
      <c r="D61" s="12">
        <v>372</v>
      </c>
      <c r="E61" s="12">
        <v>272</v>
      </c>
      <c r="F61" s="12">
        <f>F56*(19-F57)</f>
        <v>63.000000000000007</v>
      </c>
      <c r="G61" s="12">
        <v>0</v>
      </c>
      <c r="H61" s="155">
        <f>SUM(B61:F61)</f>
        <v>1699</v>
      </c>
      <c r="I61" s="12">
        <v>32</v>
      </c>
      <c r="J61" s="12">
        <v>250</v>
      </c>
      <c r="K61" s="12">
        <f>K56*(19-K57)</f>
        <v>408</v>
      </c>
      <c r="L61" s="12">
        <f>L56*(19-L57)</f>
        <v>539.4</v>
      </c>
      <c r="M61" s="155">
        <f>SUM(I61:L61)</f>
        <v>1229.4000000000001</v>
      </c>
      <c r="N61" s="156">
        <f>N56*(19-N57)</f>
        <v>2928</v>
      </c>
      <c r="O61" s="156">
        <f>O56*(19-O57)</f>
        <v>2928</v>
      </c>
    </row>
    <row r="62" spans="1:15" ht="15.75" thickBot="1">
      <c r="A62" s="4"/>
      <c r="B62" s="4"/>
      <c r="C62" s="4"/>
      <c r="D62" s="4"/>
      <c r="E62" s="4"/>
      <c r="F62" s="4"/>
      <c r="G62" s="4"/>
      <c r="H62" s="4"/>
      <c r="I62" s="4"/>
      <c r="J62" s="4"/>
      <c r="K62" s="4"/>
      <c r="L62" s="4"/>
      <c r="M62" s="4"/>
      <c r="N62" s="4"/>
      <c r="O62" s="4"/>
    </row>
    <row r="63" spans="1:15" ht="24" thickBot="1">
      <c r="A63" s="473" t="s">
        <v>476</v>
      </c>
      <c r="B63" s="474"/>
      <c r="C63" s="474"/>
      <c r="D63" s="474"/>
      <c r="E63" s="474"/>
      <c r="F63" s="474"/>
      <c r="G63" s="474"/>
      <c r="H63" s="474"/>
      <c r="I63" s="474"/>
      <c r="J63" s="474"/>
      <c r="K63" s="470" t="s">
        <v>230</v>
      </c>
      <c r="L63" s="471"/>
      <c r="M63" s="471"/>
      <c r="N63" s="471"/>
      <c r="O63" s="472"/>
    </row>
    <row r="64" spans="1:15" ht="15.75">
      <c r="A64" s="465" t="s">
        <v>195</v>
      </c>
      <c r="B64" s="461" t="s">
        <v>196</v>
      </c>
      <c r="C64" s="461" t="s">
        <v>197</v>
      </c>
      <c r="D64" s="461" t="s">
        <v>198</v>
      </c>
      <c r="E64" s="461" t="s">
        <v>199</v>
      </c>
      <c r="F64" s="461" t="s">
        <v>200</v>
      </c>
      <c r="G64" s="461" t="s">
        <v>201</v>
      </c>
      <c r="H64" s="467" t="s">
        <v>202</v>
      </c>
      <c r="I64" s="461" t="s">
        <v>203</v>
      </c>
      <c r="J64" s="461" t="s">
        <v>204</v>
      </c>
      <c r="K64" s="461" t="s">
        <v>205</v>
      </c>
      <c r="L64" s="461" t="s">
        <v>206</v>
      </c>
      <c r="M64" s="467" t="s">
        <v>207</v>
      </c>
      <c r="N64" s="456" t="s">
        <v>208</v>
      </c>
      <c r="O64" s="457"/>
    </row>
    <row r="65" spans="1:15" ht="16.5" thickBot="1">
      <c r="A65" s="466"/>
      <c r="B65" s="462"/>
      <c r="C65" s="462"/>
      <c r="D65" s="462"/>
      <c r="E65" s="462"/>
      <c r="F65" s="462"/>
      <c r="G65" s="462"/>
      <c r="H65" s="462"/>
      <c r="I65" s="462"/>
      <c r="J65" s="462"/>
      <c r="K65" s="462"/>
      <c r="L65" s="462"/>
      <c r="M65" s="462"/>
      <c r="N65" s="145" t="s">
        <v>209</v>
      </c>
      <c r="O65" s="30" t="s">
        <v>210</v>
      </c>
    </row>
    <row r="66" spans="1:15" ht="15">
      <c r="A66" s="148" t="s">
        <v>211</v>
      </c>
      <c r="B66" s="146">
        <v>31</v>
      </c>
      <c r="C66" s="8">
        <v>28</v>
      </c>
      <c r="D66" s="8">
        <v>31</v>
      </c>
      <c r="E66" s="8">
        <v>15</v>
      </c>
      <c r="F66" s="8">
        <v>16</v>
      </c>
      <c r="G66" s="8">
        <v>5</v>
      </c>
      <c r="H66" s="168">
        <f>SUM(B66:F66)</f>
        <v>121</v>
      </c>
      <c r="I66" s="8">
        <v>10</v>
      </c>
      <c r="J66" s="8">
        <v>26</v>
      </c>
      <c r="K66" s="8">
        <v>30</v>
      </c>
      <c r="L66" s="8">
        <v>31</v>
      </c>
      <c r="M66" s="168">
        <f>SUM(I66:L66)</f>
        <v>97</v>
      </c>
      <c r="N66" s="167">
        <f>SUM(B66:G66,I66:L66)</f>
        <v>223</v>
      </c>
      <c r="O66" s="167">
        <f>H66+M66</f>
        <v>218</v>
      </c>
    </row>
    <row r="67" spans="1:15" ht="19.5">
      <c r="A67" s="149" t="s">
        <v>485</v>
      </c>
      <c r="B67" s="147">
        <v>1.3</v>
      </c>
      <c r="C67" s="10">
        <v>0.4</v>
      </c>
      <c r="D67" s="10">
        <v>0.6</v>
      </c>
      <c r="E67" s="10">
        <v>5.0999999999999996</v>
      </c>
      <c r="F67" s="10">
        <v>11.3</v>
      </c>
      <c r="G67" s="10">
        <v>12</v>
      </c>
      <c r="H67" s="153">
        <f>(B66*B67+C66*C67+D66*D67+E66*E67+F66*F67)/H66</f>
        <v>2.7057851239669426</v>
      </c>
      <c r="I67" s="10">
        <v>10.4</v>
      </c>
      <c r="J67" s="95">
        <v>9.4</v>
      </c>
      <c r="K67" s="95">
        <v>5.0999999999999996</v>
      </c>
      <c r="L67" s="95">
        <v>1.6</v>
      </c>
      <c r="M67" s="153">
        <f>(I66*I67+J66*J67+K66*K67+L66*L67)/M66</f>
        <v>5.6804123711340209</v>
      </c>
      <c r="N67" s="154">
        <f>(B67*B66+C67*C66+D67*D66+E67*E66+F67*F66+G67*G66+I67*I66+J67*J66+K67*K66+L67*L66)/N66</f>
        <v>4.2080717488789245</v>
      </c>
      <c r="O67" s="154">
        <f>(H67*H66+M67*M66)/O66</f>
        <v>4.0293577981651376</v>
      </c>
    </row>
    <row r="68" spans="1:15" ht="19.5">
      <c r="A68" s="149" t="s">
        <v>212</v>
      </c>
      <c r="B68" s="13">
        <v>363</v>
      </c>
      <c r="C68" s="12">
        <v>353</v>
      </c>
      <c r="D68" s="12">
        <v>384</v>
      </c>
      <c r="E68" s="12">
        <v>119</v>
      </c>
      <c r="F68" s="12">
        <v>27</v>
      </c>
      <c r="G68" s="12">
        <v>7</v>
      </c>
      <c r="H68" s="155">
        <f>SUM(B68:F68)</f>
        <v>1246</v>
      </c>
      <c r="I68" s="12">
        <v>26</v>
      </c>
      <c r="J68" s="12">
        <v>94</v>
      </c>
      <c r="K68" s="12">
        <v>237</v>
      </c>
      <c r="L68" s="12">
        <v>353</v>
      </c>
      <c r="M68" s="155">
        <f>SUM(I68:L68)</f>
        <v>710</v>
      </c>
      <c r="N68" s="156">
        <f>N66*(13-N67)</f>
        <v>1960.5999999999997</v>
      </c>
      <c r="O68" s="156">
        <f>O66*(13-O67)</f>
        <v>1955.6000000000001</v>
      </c>
    </row>
    <row r="69" spans="1:15" ht="19.5">
      <c r="A69" s="149" t="s">
        <v>213</v>
      </c>
      <c r="B69" s="13">
        <v>487</v>
      </c>
      <c r="C69" s="12">
        <v>465</v>
      </c>
      <c r="D69" s="12">
        <v>508</v>
      </c>
      <c r="E69" s="12">
        <v>179</v>
      </c>
      <c r="F69" s="12">
        <v>91</v>
      </c>
      <c r="G69" s="12">
        <v>27</v>
      </c>
      <c r="H69" s="155">
        <f>SUM(B69:F69)</f>
        <v>1730</v>
      </c>
      <c r="I69" s="12">
        <v>66</v>
      </c>
      <c r="J69" s="12">
        <v>198</v>
      </c>
      <c r="K69" s="12">
        <v>357</v>
      </c>
      <c r="L69" s="12">
        <v>477</v>
      </c>
      <c r="M69" s="155">
        <f>SUM(I69:L69)</f>
        <v>1098</v>
      </c>
      <c r="N69" s="156">
        <f>N66*(17-N67)</f>
        <v>2852.5999999999995</v>
      </c>
      <c r="O69" s="156">
        <f>O66*(17-O67)</f>
        <v>2827.6000000000004</v>
      </c>
    </row>
    <row r="70" spans="1:15" ht="19.5">
      <c r="A70" s="149" t="s">
        <v>214</v>
      </c>
      <c r="B70" s="17">
        <v>518</v>
      </c>
      <c r="C70" s="16">
        <v>493</v>
      </c>
      <c r="D70" s="16">
        <v>539</v>
      </c>
      <c r="E70" s="16">
        <v>194</v>
      </c>
      <c r="F70" s="16">
        <v>107</v>
      </c>
      <c r="G70" s="16">
        <v>32</v>
      </c>
      <c r="H70" s="155">
        <f>SUM(B70:F70)</f>
        <v>1851</v>
      </c>
      <c r="I70" s="16">
        <v>76</v>
      </c>
      <c r="J70" s="16">
        <v>224</v>
      </c>
      <c r="K70" s="16">
        <v>387</v>
      </c>
      <c r="L70" s="16">
        <v>508</v>
      </c>
      <c r="M70" s="155">
        <f>SUM(I70:L70)</f>
        <v>1195</v>
      </c>
      <c r="N70" s="157">
        <f>N66*(18-N67)</f>
        <v>3075.5999999999995</v>
      </c>
      <c r="O70" s="157">
        <f>O66*(18-O67)</f>
        <v>3045.6000000000004</v>
      </c>
    </row>
    <row r="71" spans="1:15" ht="20.25" thickBot="1">
      <c r="A71" s="144" t="s">
        <v>215</v>
      </c>
      <c r="B71" s="13">
        <v>549</v>
      </c>
      <c r="C71" s="12">
        <f>C66*(19-C67)</f>
        <v>520.80000000000007</v>
      </c>
      <c r="D71" s="12">
        <v>570</v>
      </c>
      <c r="E71" s="12">
        <v>209</v>
      </c>
      <c r="F71" s="12">
        <v>123</v>
      </c>
      <c r="G71" s="12">
        <v>37</v>
      </c>
      <c r="H71" s="155">
        <f>SUM(B71:F71)</f>
        <v>1971.8000000000002</v>
      </c>
      <c r="I71" s="12">
        <v>86</v>
      </c>
      <c r="J71" s="12">
        <v>250</v>
      </c>
      <c r="K71" s="12">
        <f>K66*(19-K67)</f>
        <v>417</v>
      </c>
      <c r="L71" s="12">
        <v>539</v>
      </c>
      <c r="M71" s="155">
        <f>SUM(I71:L71)</f>
        <v>1292</v>
      </c>
      <c r="N71" s="156">
        <f>N66*(19-N67)</f>
        <v>3298.5999999999995</v>
      </c>
      <c r="O71" s="156">
        <f>O66*(19-O67)</f>
        <v>3263.6000000000004</v>
      </c>
    </row>
    <row r="72" spans="1:15" ht="15.75" thickBot="1">
      <c r="A72" s="4"/>
      <c r="B72" s="4"/>
      <c r="C72" s="4"/>
      <c r="D72" s="4"/>
      <c r="E72" s="4"/>
      <c r="F72" s="4"/>
      <c r="G72" s="4"/>
      <c r="H72" s="4"/>
      <c r="I72" s="4"/>
      <c r="J72" s="4"/>
      <c r="K72" s="4"/>
      <c r="L72" s="4"/>
      <c r="M72" s="4"/>
      <c r="N72" s="4"/>
      <c r="O72" s="4"/>
    </row>
    <row r="73" spans="1:15" ht="24" thickBot="1">
      <c r="A73" s="473" t="s">
        <v>477</v>
      </c>
      <c r="B73" s="474"/>
      <c r="C73" s="474"/>
      <c r="D73" s="474"/>
      <c r="E73" s="474"/>
      <c r="F73" s="474"/>
      <c r="G73" s="474"/>
      <c r="H73" s="474"/>
      <c r="I73" s="474"/>
      <c r="J73" s="474"/>
      <c r="K73" s="470" t="s">
        <v>231</v>
      </c>
      <c r="L73" s="471"/>
      <c r="M73" s="471"/>
      <c r="N73" s="471"/>
      <c r="O73" s="472"/>
    </row>
    <row r="74" spans="1:15" ht="15.75">
      <c r="A74" s="465" t="s">
        <v>195</v>
      </c>
      <c r="B74" s="461" t="s">
        <v>196</v>
      </c>
      <c r="C74" s="461" t="s">
        <v>197</v>
      </c>
      <c r="D74" s="461" t="s">
        <v>198</v>
      </c>
      <c r="E74" s="461" t="s">
        <v>199</v>
      </c>
      <c r="F74" s="461" t="s">
        <v>200</v>
      </c>
      <c r="G74" s="461" t="s">
        <v>201</v>
      </c>
      <c r="H74" s="467" t="s">
        <v>202</v>
      </c>
      <c r="I74" s="461" t="s">
        <v>203</v>
      </c>
      <c r="J74" s="461" t="s">
        <v>204</v>
      </c>
      <c r="K74" s="461" t="s">
        <v>205</v>
      </c>
      <c r="L74" s="461" t="s">
        <v>206</v>
      </c>
      <c r="M74" s="467" t="s">
        <v>207</v>
      </c>
      <c r="N74" s="456" t="s">
        <v>208</v>
      </c>
      <c r="O74" s="457"/>
    </row>
    <row r="75" spans="1:15" ht="16.5" thickBot="1">
      <c r="A75" s="466"/>
      <c r="B75" s="462"/>
      <c r="C75" s="462"/>
      <c r="D75" s="462"/>
      <c r="E75" s="462"/>
      <c r="F75" s="462"/>
      <c r="G75" s="462"/>
      <c r="H75" s="462"/>
      <c r="I75" s="462"/>
      <c r="J75" s="462"/>
      <c r="K75" s="462"/>
      <c r="L75" s="462"/>
      <c r="M75" s="462"/>
      <c r="N75" s="145" t="s">
        <v>209</v>
      </c>
      <c r="O75" s="30" t="s">
        <v>210</v>
      </c>
    </row>
    <row r="76" spans="1:15" ht="15">
      <c r="A76" s="148" t="s">
        <v>211</v>
      </c>
      <c r="B76" s="146">
        <v>31</v>
      </c>
      <c r="C76" s="8">
        <v>28</v>
      </c>
      <c r="D76" s="8">
        <v>31</v>
      </c>
      <c r="E76" s="8">
        <v>20</v>
      </c>
      <c r="F76" s="8">
        <v>15</v>
      </c>
      <c r="G76" s="8">
        <v>10</v>
      </c>
      <c r="H76" s="168">
        <f>SUM(B76:F76)</f>
        <v>125</v>
      </c>
      <c r="I76" s="8">
        <v>8</v>
      </c>
      <c r="J76" s="8">
        <v>19</v>
      </c>
      <c r="K76" s="8">
        <v>30</v>
      </c>
      <c r="L76" s="8">
        <v>31</v>
      </c>
      <c r="M76" s="168">
        <f>SUM(I76:L76)</f>
        <v>88</v>
      </c>
      <c r="N76" s="167">
        <f>SUM(B76:G76,I76:L76)</f>
        <v>223</v>
      </c>
      <c r="O76" s="167">
        <f>H76+M76</f>
        <v>213</v>
      </c>
    </row>
    <row r="77" spans="1:15" ht="19.5">
      <c r="A77" s="149" t="s">
        <v>485</v>
      </c>
      <c r="B77" s="147">
        <v>0.7</v>
      </c>
      <c r="C77" s="10">
        <v>2.7</v>
      </c>
      <c r="D77" s="10">
        <v>8</v>
      </c>
      <c r="E77" s="10">
        <v>10.1</v>
      </c>
      <c r="F77" s="10">
        <v>11.2</v>
      </c>
      <c r="G77" s="10">
        <v>13</v>
      </c>
      <c r="H77" s="153">
        <f>(B76*B77+C76*C77+D76*D77+E76*E77+F76*F77)/H76</f>
        <v>5.7223999999999995</v>
      </c>
      <c r="I77" s="10">
        <v>15.023333333333332</v>
      </c>
      <c r="J77" s="95">
        <v>11.074193548387097</v>
      </c>
      <c r="K77" s="95">
        <v>6.8133333333333326</v>
      </c>
      <c r="L77" s="95">
        <v>2.2451612903225815</v>
      </c>
      <c r="M77" s="153">
        <f>(I76*I77+J76*J77+K76*K77+L76*L77)/M76</f>
        <v>6.8704130009775177</v>
      </c>
      <c r="N77" s="154">
        <f>(B77*B76+C77*C76+D77*D76+E77*E76+F77*F76+G77*G76+I77*I76+J77*J76+K77*K76+L77*L76)/N76</f>
        <v>6.5017773277400055</v>
      </c>
      <c r="O77" s="154">
        <f>(H77*H76+M77*M76)/O76</f>
        <v>6.1966964511080826</v>
      </c>
    </row>
    <row r="78" spans="1:15" ht="19.5">
      <c r="A78" s="149" t="s">
        <v>212</v>
      </c>
      <c r="B78" s="13">
        <v>381</v>
      </c>
      <c r="C78" s="12">
        <f>C76*(13-C77)</f>
        <v>288.40000000000003</v>
      </c>
      <c r="D78" s="12">
        <f>D76*(13-D77)</f>
        <v>155</v>
      </c>
      <c r="E78" s="12">
        <f>E76*(13-E77)</f>
        <v>58.000000000000007</v>
      </c>
      <c r="F78" s="12">
        <f>F76*(13-F77)</f>
        <v>27.000000000000011</v>
      </c>
      <c r="G78" s="12">
        <f>G76*(13-G77)</f>
        <v>0</v>
      </c>
      <c r="H78" s="155">
        <f>SUM(B78:F78)</f>
        <v>909.40000000000009</v>
      </c>
      <c r="I78" s="12">
        <f>I76*(13-I77)</f>
        <v>-16.186666666666653</v>
      </c>
      <c r="J78" s="12">
        <f>J76*(13-J77)</f>
        <v>36.590322580645164</v>
      </c>
      <c r="K78" s="12">
        <f>K76*(13-K77)</f>
        <v>185.60000000000002</v>
      </c>
      <c r="L78" s="12">
        <f>L76*(13-L77)</f>
        <v>333.4</v>
      </c>
      <c r="M78" s="155">
        <f>SUM(I78:L78)</f>
        <v>539.40365591397858</v>
      </c>
      <c r="N78" s="156">
        <f>N76*(13-N77)</f>
        <v>1449.1036559139789</v>
      </c>
      <c r="O78" s="156">
        <f>O76*(13-O77)</f>
        <v>1449.1036559139784</v>
      </c>
    </row>
    <row r="79" spans="1:15" ht="19.5">
      <c r="A79" s="149" t="s">
        <v>213</v>
      </c>
      <c r="B79" s="13">
        <v>505</v>
      </c>
      <c r="C79" s="12">
        <f>C76*(17-C77)</f>
        <v>400.40000000000003</v>
      </c>
      <c r="D79" s="12">
        <f>D76*(17-D77)</f>
        <v>279</v>
      </c>
      <c r="E79" s="12">
        <f>E76*(17-E77)</f>
        <v>138</v>
      </c>
      <c r="F79" s="12">
        <f>F76*(17-F77)</f>
        <v>87.000000000000014</v>
      </c>
      <c r="G79" s="12">
        <f>G76*(17-G77)</f>
        <v>40</v>
      </c>
      <c r="H79" s="155">
        <f>SUM(B79:F79)</f>
        <v>1409.4</v>
      </c>
      <c r="I79" s="12">
        <f>I76*(17-I77)</f>
        <v>15.813333333333347</v>
      </c>
      <c r="J79" s="12">
        <f>J76*(17-J77)</f>
        <v>112.59032258064516</v>
      </c>
      <c r="K79" s="12">
        <f>K76*(17-K77)</f>
        <v>305.60000000000002</v>
      </c>
      <c r="L79" s="12">
        <f>L76*(17-L77)</f>
        <v>457.4</v>
      </c>
      <c r="M79" s="155">
        <f>SUM(I79:L79)</f>
        <v>891.40365591397858</v>
      </c>
      <c r="N79" s="156">
        <f>N76*(17-N77)</f>
        <v>2341.1036559139789</v>
      </c>
      <c r="O79" s="156">
        <f>O76*(17-O77)</f>
        <v>2301.1036559139784</v>
      </c>
    </row>
    <row r="80" spans="1:15" ht="19.5">
      <c r="A80" s="149" t="s">
        <v>214</v>
      </c>
      <c r="B80" s="17">
        <v>536</v>
      </c>
      <c r="C80" s="16">
        <f>C76*(18-C77)</f>
        <v>428.40000000000003</v>
      </c>
      <c r="D80" s="16">
        <f>D76*(18-D77)</f>
        <v>310</v>
      </c>
      <c r="E80" s="16">
        <f>E76*(18-E77)</f>
        <v>158</v>
      </c>
      <c r="F80" s="16">
        <f>F76*(18-F77)</f>
        <v>102.00000000000001</v>
      </c>
      <c r="G80" s="16">
        <f>G76*(18-G77)</f>
        <v>50</v>
      </c>
      <c r="H80" s="155">
        <f>SUM(B80:F80)</f>
        <v>1534.4</v>
      </c>
      <c r="I80" s="16">
        <f>I76*(18-I77)</f>
        <v>23.813333333333347</v>
      </c>
      <c r="J80" s="16">
        <f>J76*(18-J77)</f>
        <v>131.59032258064516</v>
      </c>
      <c r="K80" s="16">
        <f>K76*(18-K77)</f>
        <v>335.6</v>
      </c>
      <c r="L80" s="16">
        <f>L76*(18-L77)</f>
        <v>488.4</v>
      </c>
      <c r="M80" s="155">
        <f>SUM(I80:L80)</f>
        <v>979.40365591397858</v>
      </c>
      <c r="N80" s="157">
        <f>N76*(18-N77)</f>
        <v>2564.1036559139789</v>
      </c>
      <c r="O80" s="157">
        <f>O76*(18-O77)</f>
        <v>2514.1036559139784</v>
      </c>
    </row>
    <row r="81" spans="1:15" ht="20.25" thickBot="1">
      <c r="A81" s="144" t="s">
        <v>215</v>
      </c>
      <c r="B81" s="13">
        <f t="shared" ref="B81:G81" si="4">B76*(19-B77)</f>
        <v>567.30000000000007</v>
      </c>
      <c r="C81" s="12">
        <f t="shared" si="4"/>
        <v>456.40000000000003</v>
      </c>
      <c r="D81" s="12">
        <f t="shared" si="4"/>
        <v>341</v>
      </c>
      <c r="E81" s="12">
        <f t="shared" si="4"/>
        <v>178</v>
      </c>
      <c r="F81" s="12">
        <f t="shared" si="4"/>
        <v>117.00000000000001</v>
      </c>
      <c r="G81" s="12">
        <f t="shared" si="4"/>
        <v>60</v>
      </c>
      <c r="H81" s="155">
        <f>SUM(B81:F81)</f>
        <v>1659.7</v>
      </c>
      <c r="I81" s="12">
        <f>I76*(19-I77)</f>
        <v>31.813333333333347</v>
      </c>
      <c r="J81" s="12">
        <f>J76*(19-J77)</f>
        <v>150.59032258064516</v>
      </c>
      <c r="K81" s="12">
        <f>K76*(19-K77)</f>
        <v>365.6</v>
      </c>
      <c r="L81" s="12">
        <f>L76*(19-L77)</f>
        <v>519.4</v>
      </c>
      <c r="M81" s="155">
        <f>SUM(I81:L81)</f>
        <v>1067.4036559139786</v>
      </c>
      <c r="N81" s="156">
        <f>N76*(19-N77)</f>
        <v>2787.1036559139789</v>
      </c>
      <c r="O81" s="156">
        <f>O76*(19-O77)</f>
        <v>2727.1036559139784</v>
      </c>
    </row>
    <row r="82" spans="1:15" ht="15.75" thickBot="1">
      <c r="A82" s="24"/>
      <c r="B82" s="25"/>
      <c r="C82" s="25"/>
      <c r="D82" s="25"/>
      <c r="E82" s="25"/>
      <c r="F82" s="25"/>
      <c r="G82" s="25"/>
      <c r="H82" s="26"/>
      <c r="I82" s="25"/>
      <c r="J82" s="25"/>
      <c r="K82" s="25"/>
      <c r="L82" s="25"/>
      <c r="M82" s="26"/>
      <c r="N82" s="27"/>
      <c r="O82" s="27"/>
    </row>
    <row r="83" spans="1:15" ht="24" thickBot="1">
      <c r="A83" s="473" t="s">
        <v>477</v>
      </c>
      <c r="B83" s="474"/>
      <c r="C83" s="474"/>
      <c r="D83" s="474"/>
      <c r="E83" s="474"/>
      <c r="F83" s="474"/>
      <c r="G83" s="474"/>
      <c r="H83" s="474"/>
      <c r="I83" s="474"/>
      <c r="J83" s="474"/>
      <c r="K83" s="470" t="s">
        <v>145</v>
      </c>
      <c r="L83" s="471"/>
      <c r="M83" s="471"/>
      <c r="N83" s="471"/>
      <c r="O83" s="472"/>
    </row>
    <row r="84" spans="1:15" ht="15.75">
      <c r="A84" s="465" t="s">
        <v>195</v>
      </c>
      <c r="B84" s="461" t="s">
        <v>196</v>
      </c>
      <c r="C84" s="461" t="s">
        <v>197</v>
      </c>
      <c r="D84" s="461" t="s">
        <v>198</v>
      </c>
      <c r="E84" s="461" t="s">
        <v>199</v>
      </c>
      <c r="F84" s="461" t="s">
        <v>200</v>
      </c>
      <c r="G84" s="461" t="s">
        <v>201</v>
      </c>
      <c r="H84" s="467" t="s">
        <v>202</v>
      </c>
      <c r="I84" s="461" t="s">
        <v>203</v>
      </c>
      <c r="J84" s="461" t="s">
        <v>204</v>
      </c>
      <c r="K84" s="461" t="s">
        <v>205</v>
      </c>
      <c r="L84" s="461" t="s">
        <v>206</v>
      </c>
      <c r="M84" s="467" t="s">
        <v>207</v>
      </c>
      <c r="N84" s="456" t="s">
        <v>208</v>
      </c>
      <c r="O84" s="457"/>
    </row>
    <row r="85" spans="1:15" ht="16.5" thickBot="1">
      <c r="A85" s="466"/>
      <c r="B85" s="462"/>
      <c r="C85" s="462"/>
      <c r="D85" s="462"/>
      <c r="E85" s="462"/>
      <c r="F85" s="462"/>
      <c r="G85" s="462"/>
      <c r="H85" s="462"/>
      <c r="I85" s="462"/>
      <c r="J85" s="462"/>
      <c r="K85" s="462"/>
      <c r="L85" s="462"/>
      <c r="M85" s="462"/>
      <c r="N85" s="145" t="s">
        <v>209</v>
      </c>
      <c r="O85" s="30" t="s">
        <v>210</v>
      </c>
    </row>
    <row r="86" spans="1:15" ht="15">
      <c r="A86" s="148" t="s">
        <v>211</v>
      </c>
      <c r="B86" s="146">
        <v>31</v>
      </c>
      <c r="C86" s="8">
        <v>31</v>
      </c>
      <c r="D86" s="8">
        <v>31</v>
      </c>
      <c r="E86" s="8">
        <v>22</v>
      </c>
      <c r="F86" s="8">
        <v>11</v>
      </c>
      <c r="G86" s="8">
        <v>2</v>
      </c>
      <c r="H86" s="168">
        <f>SUM(B86:F86)</f>
        <v>126</v>
      </c>
      <c r="I86" s="8"/>
      <c r="J86" s="8"/>
      <c r="K86" s="8"/>
      <c r="L86" s="8"/>
      <c r="M86" s="168">
        <f>SUM(I86:L86)</f>
        <v>0</v>
      </c>
      <c r="N86" s="167">
        <f>SUM(B86:G86,I86:L86)</f>
        <v>128</v>
      </c>
      <c r="O86" s="167">
        <f>H86+M86</f>
        <v>126</v>
      </c>
    </row>
    <row r="87" spans="1:15" ht="19.5">
      <c r="A87" s="149" t="s">
        <v>485</v>
      </c>
      <c r="B87" s="147">
        <v>1.9741935483870972</v>
      </c>
      <c r="C87" s="10">
        <v>1.4750000000000001</v>
      </c>
      <c r="D87" s="10">
        <v>5.5741935483870959</v>
      </c>
      <c r="E87" s="10">
        <v>9.8433333333333319</v>
      </c>
      <c r="F87" s="10">
        <v>14.125806451612906</v>
      </c>
      <c r="G87" s="10">
        <v>18.68333333333333</v>
      </c>
      <c r="H87" s="153">
        <f>(B86*B87+C86*C87+D86*D87+E86*E87+F86*F87)/H86</f>
        <v>5.1719222563577398</v>
      </c>
      <c r="I87" s="10"/>
      <c r="J87" s="95"/>
      <c r="K87" s="95"/>
      <c r="L87" s="95"/>
      <c r="M87" s="153"/>
      <c r="N87" s="154">
        <f>(B87*B86+C87*C86+D87*D86+E87*E86+F87*F86+G87*G86+I87*I86+J87*J86+K87*K86+L87*L86)/N86</f>
        <v>5.3830380544354837</v>
      </c>
      <c r="O87" s="154"/>
    </row>
    <row r="88" spans="1:15" ht="19.5">
      <c r="A88" s="149" t="s">
        <v>212</v>
      </c>
      <c r="B88" s="13">
        <f t="shared" ref="B88:G88" si="5">B86*(13-B87)</f>
        <v>341.8</v>
      </c>
      <c r="C88" s="12">
        <f t="shared" si="5"/>
        <v>357.27500000000003</v>
      </c>
      <c r="D88" s="12">
        <f t="shared" si="5"/>
        <v>230.20000000000002</v>
      </c>
      <c r="E88" s="12">
        <f t="shared" si="5"/>
        <v>69.446666666666701</v>
      </c>
      <c r="F88" s="12">
        <f t="shared" si="5"/>
        <v>-12.383870967741966</v>
      </c>
      <c r="G88" s="12">
        <f t="shared" si="5"/>
        <v>-11.36666666666666</v>
      </c>
      <c r="H88" s="155">
        <f>SUM(B88:F88)</f>
        <v>986.33779569892488</v>
      </c>
      <c r="I88" s="12">
        <f>I86*(13-I87)</f>
        <v>0</v>
      </c>
      <c r="J88" s="12">
        <f>J86*(13-J87)</f>
        <v>0</v>
      </c>
      <c r="K88" s="12">
        <f>K86*(13-K87)</f>
        <v>0</v>
      </c>
      <c r="L88" s="12">
        <f>L86*(13-L87)</f>
        <v>0</v>
      </c>
      <c r="M88" s="155">
        <f>SUM(I88:L88)</f>
        <v>0</v>
      </c>
      <c r="N88" s="156">
        <f>N86*(13-N87)</f>
        <v>974.97112903225809</v>
      </c>
      <c r="O88" s="156">
        <f>O86*(13-O87)</f>
        <v>1638</v>
      </c>
    </row>
    <row r="89" spans="1:15" ht="19.5">
      <c r="A89" s="149" t="s">
        <v>213</v>
      </c>
      <c r="B89" s="13">
        <f t="shared" ref="B89:G89" si="6">B86*(17-B87)</f>
        <v>465.8</v>
      </c>
      <c r="C89" s="12">
        <f t="shared" si="6"/>
        <v>481.27500000000003</v>
      </c>
      <c r="D89" s="12">
        <f t="shared" si="6"/>
        <v>354.2</v>
      </c>
      <c r="E89" s="12">
        <f t="shared" si="6"/>
        <v>157.44666666666669</v>
      </c>
      <c r="F89" s="12">
        <f t="shared" si="6"/>
        <v>31.616129032258034</v>
      </c>
      <c r="G89" s="12">
        <f t="shared" si="6"/>
        <v>-3.36666666666666</v>
      </c>
      <c r="H89" s="155">
        <f>SUM(B89:F89)</f>
        <v>1490.3377956989248</v>
      </c>
      <c r="I89" s="12">
        <f>I86*(17-I87)</f>
        <v>0</v>
      </c>
      <c r="J89" s="12">
        <f>J86*(17-J87)</f>
        <v>0</v>
      </c>
      <c r="K89" s="12">
        <f>K86*(17-K87)</f>
        <v>0</v>
      </c>
      <c r="L89" s="12">
        <f>L86*(17-L87)</f>
        <v>0</v>
      </c>
      <c r="M89" s="155">
        <f>SUM(I89:L89)</f>
        <v>0</v>
      </c>
      <c r="N89" s="156">
        <f>N86*(17-N87)</f>
        <v>1486.971129032258</v>
      </c>
      <c r="O89" s="156">
        <f>O86*(17-O87)</f>
        <v>2142</v>
      </c>
    </row>
    <row r="90" spans="1:15" ht="19.5">
      <c r="A90" s="149" t="s">
        <v>214</v>
      </c>
      <c r="B90" s="17">
        <f t="shared" ref="B90:G90" si="7">B86*(18-B87)</f>
        <v>496.79999999999995</v>
      </c>
      <c r="C90" s="16">
        <f t="shared" si="7"/>
        <v>512.27499999999998</v>
      </c>
      <c r="D90" s="16">
        <f t="shared" si="7"/>
        <v>385.2</v>
      </c>
      <c r="E90" s="16">
        <f t="shared" si="7"/>
        <v>179.44666666666669</v>
      </c>
      <c r="F90" s="16">
        <f t="shared" si="7"/>
        <v>42.61612903225803</v>
      </c>
      <c r="G90" s="16">
        <f t="shared" si="7"/>
        <v>-1.36666666666666</v>
      </c>
      <c r="H90" s="155">
        <f>SUM(B90:F90)</f>
        <v>1616.3377956989245</v>
      </c>
      <c r="I90" s="16">
        <f>I86*(18-I87)</f>
        <v>0</v>
      </c>
      <c r="J90" s="16">
        <f>J86*(18-J87)</f>
        <v>0</v>
      </c>
      <c r="K90" s="16">
        <f>K86*(18-K87)</f>
        <v>0</v>
      </c>
      <c r="L90" s="16">
        <f>L86*(18-L87)</f>
        <v>0</v>
      </c>
      <c r="M90" s="155">
        <f>SUM(I90:L90)</f>
        <v>0</v>
      </c>
      <c r="N90" s="157">
        <f>N86*(18-N87)</f>
        <v>1614.971129032258</v>
      </c>
      <c r="O90" s="157">
        <f>O86*(18-O87)</f>
        <v>2268</v>
      </c>
    </row>
    <row r="91" spans="1:15" ht="20.25" thickBot="1">
      <c r="A91" s="144" t="s">
        <v>215</v>
      </c>
      <c r="B91" s="13">
        <f t="shared" ref="B91:G91" si="8">B86*(19-B87)</f>
        <v>527.79999999999995</v>
      </c>
      <c r="C91" s="12">
        <f t="shared" si="8"/>
        <v>543.27499999999998</v>
      </c>
      <c r="D91" s="12">
        <f t="shared" si="8"/>
        <v>416.2</v>
      </c>
      <c r="E91" s="12">
        <f t="shared" si="8"/>
        <v>201.44666666666669</v>
      </c>
      <c r="F91" s="12">
        <f t="shared" si="8"/>
        <v>53.61612903225803</v>
      </c>
      <c r="G91" s="12">
        <f t="shared" si="8"/>
        <v>0.63333333333333997</v>
      </c>
      <c r="H91" s="155">
        <f>SUM(B91:F91)</f>
        <v>1742.3377956989245</v>
      </c>
      <c r="I91" s="12">
        <f>I86*(19-I87)</f>
        <v>0</v>
      </c>
      <c r="J91" s="12">
        <f>J86*(19-J87)</f>
        <v>0</v>
      </c>
      <c r="K91" s="12">
        <f>K86*(19-K87)</f>
        <v>0</v>
      </c>
      <c r="L91" s="12">
        <f>L86*(19-L87)</f>
        <v>0</v>
      </c>
      <c r="M91" s="155">
        <f>SUM(I91:L91)</f>
        <v>0</v>
      </c>
      <c r="N91" s="156">
        <f>N86*(19-N87)</f>
        <v>1742.971129032258</v>
      </c>
      <c r="O91" s="156">
        <f>O86*(19-O87)</f>
        <v>2394</v>
      </c>
    </row>
    <row r="92" spans="1:15" ht="15.75" thickBot="1">
      <c r="A92" s="4"/>
      <c r="B92" s="4"/>
      <c r="C92" s="4"/>
      <c r="D92" s="4"/>
      <c r="E92" s="4"/>
      <c r="F92" s="4"/>
      <c r="G92" s="4"/>
      <c r="H92" s="4"/>
      <c r="I92" s="4"/>
      <c r="J92" s="4"/>
      <c r="K92" s="4"/>
      <c r="L92" s="4"/>
      <c r="M92" s="4"/>
      <c r="N92" s="4"/>
      <c r="O92" s="4"/>
    </row>
    <row r="93" spans="1:15" ht="24" thickBot="1">
      <c r="A93" s="473" t="s">
        <v>478</v>
      </c>
      <c r="B93" s="474"/>
      <c r="C93" s="474"/>
      <c r="D93" s="474"/>
      <c r="E93" s="474"/>
      <c r="F93" s="474"/>
      <c r="G93" s="474"/>
      <c r="H93" s="474"/>
      <c r="I93" s="474"/>
      <c r="J93" s="474"/>
      <c r="K93" s="468" t="s">
        <v>233</v>
      </c>
      <c r="L93" s="468"/>
      <c r="M93" s="468"/>
      <c r="N93" s="468"/>
      <c r="O93" s="469"/>
    </row>
    <row r="94" spans="1:15" ht="15.75">
      <c r="A94" s="465" t="s">
        <v>195</v>
      </c>
      <c r="B94" s="461" t="s">
        <v>196</v>
      </c>
      <c r="C94" s="461" t="s">
        <v>197</v>
      </c>
      <c r="D94" s="461" t="s">
        <v>198</v>
      </c>
      <c r="E94" s="461" t="s">
        <v>199</v>
      </c>
      <c r="F94" s="461" t="s">
        <v>200</v>
      </c>
      <c r="G94" s="461" t="s">
        <v>201</v>
      </c>
      <c r="H94" s="467" t="s">
        <v>202</v>
      </c>
      <c r="I94" s="461" t="s">
        <v>203</v>
      </c>
      <c r="J94" s="461" t="s">
        <v>204</v>
      </c>
      <c r="K94" s="461" t="s">
        <v>205</v>
      </c>
      <c r="L94" s="461" t="s">
        <v>206</v>
      </c>
      <c r="M94" s="467" t="s">
        <v>207</v>
      </c>
      <c r="N94" s="456" t="s">
        <v>208</v>
      </c>
      <c r="O94" s="457"/>
    </row>
    <row r="95" spans="1:15" ht="30.75" thickBot="1">
      <c r="A95" s="466"/>
      <c r="B95" s="462"/>
      <c r="C95" s="462"/>
      <c r="D95" s="462"/>
      <c r="E95" s="462"/>
      <c r="F95" s="462"/>
      <c r="G95" s="462"/>
      <c r="H95" s="462"/>
      <c r="I95" s="462"/>
      <c r="J95" s="462"/>
      <c r="K95" s="462"/>
      <c r="L95" s="462"/>
      <c r="M95" s="462"/>
      <c r="N95" s="145" t="s">
        <v>234</v>
      </c>
      <c r="O95" s="30" t="s">
        <v>235</v>
      </c>
    </row>
    <row r="96" spans="1:15" ht="15">
      <c r="A96" s="148" t="s">
        <v>211</v>
      </c>
      <c r="B96" s="146">
        <v>31</v>
      </c>
      <c r="C96" s="8">
        <v>28</v>
      </c>
      <c r="D96" s="8">
        <v>31</v>
      </c>
      <c r="E96" s="8">
        <v>30</v>
      </c>
      <c r="F96" s="8">
        <v>10</v>
      </c>
      <c r="G96" s="8">
        <v>0</v>
      </c>
      <c r="H96" s="168">
        <f>SUM(B96:G96)</f>
        <v>130</v>
      </c>
      <c r="I96" s="8">
        <v>5</v>
      </c>
      <c r="J96" s="8">
        <v>31</v>
      </c>
      <c r="K96" s="8">
        <v>30</v>
      </c>
      <c r="L96" s="8">
        <v>31</v>
      </c>
      <c r="M96" s="168">
        <f>SUM(I96:L96)</f>
        <v>97</v>
      </c>
      <c r="N96" s="167">
        <f>SUM(B96:G96,I96:L96)</f>
        <v>227</v>
      </c>
      <c r="O96" s="167">
        <f>H96+M96</f>
        <v>227</v>
      </c>
    </row>
    <row r="97" spans="1:20" ht="19.5">
      <c r="A97" s="149" t="s">
        <v>485</v>
      </c>
      <c r="B97" s="147">
        <v>-2.5</v>
      </c>
      <c r="C97" s="10">
        <v>-0.9</v>
      </c>
      <c r="D97" s="10">
        <v>3.1</v>
      </c>
      <c r="E97" s="10">
        <v>8.6</v>
      </c>
      <c r="F97" s="10">
        <v>12.1</v>
      </c>
      <c r="G97" s="10">
        <v>0</v>
      </c>
      <c r="H97" s="153">
        <f>(B96*B97+C96*C97+D96*D97+E96*E97+F96*F97)/H96</f>
        <v>2.8646153846153846</v>
      </c>
      <c r="I97" s="10">
        <v>12.1</v>
      </c>
      <c r="J97" s="95">
        <v>8.6999999999999993</v>
      </c>
      <c r="K97" s="95">
        <v>3.4</v>
      </c>
      <c r="L97" s="95">
        <v>-0.5</v>
      </c>
      <c r="M97" s="153">
        <f>(I96*I97+J96*J97+K96*K97+L96*L97)/M96</f>
        <v>4.2958762886597937</v>
      </c>
      <c r="N97" s="154">
        <f>(B97*B96+C97*C96+D97*D96+E97*E96+F97*F96+G97*G96+I97*I96+J97*J96+K97*K96+L97*L96)/N96</f>
        <v>3.4762114537444928</v>
      </c>
      <c r="O97" s="154">
        <f>(H97*H96+M97*M96)/O96</f>
        <v>3.4762114537444928</v>
      </c>
    </row>
    <row r="98" spans="1:20" ht="19.5">
      <c r="A98" s="149" t="s">
        <v>212</v>
      </c>
      <c r="B98" s="13">
        <f t="shared" ref="B98:G98" si="9">B96*(13-B97)</f>
        <v>480.5</v>
      </c>
      <c r="C98" s="12">
        <f t="shared" si="9"/>
        <v>389.2</v>
      </c>
      <c r="D98" s="12">
        <f t="shared" si="9"/>
        <v>306.90000000000003</v>
      </c>
      <c r="E98" s="12">
        <f t="shared" si="9"/>
        <v>132</v>
      </c>
      <c r="F98" s="12">
        <f t="shared" si="9"/>
        <v>9.0000000000000036</v>
      </c>
      <c r="G98" s="12">
        <f t="shared" si="9"/>
        <v>0</v>
      </c>
      <c r="H98" s="155">
        <f>SUM(B98:F98)</f>
        <v>1317.6000000000001</v>
      </c>
      <c r="I98" s="12">
        <f>I96*(13-I97)</f>
        <v>4.5000000000000018</v>
      </c>
      <c r="J98" s="12">
        <f>J96*(13-J97)</f>
        <v>133.30000000000001</v>
      </c>
      <c r="K98" s="12">
        <f>K96*(13-K97)</f>
        <v>288</v>
      </c>
      <c r="L98" s="12">
        <f>L96*(13-L97)</f>
        <v>418.5</v>
      </c>
      <c r="M98" s="155">
        <f>SUM(I98:L98)</f>
        <v>844.3</v>
      </c>
      <c r="N98" s="156">
        <f>N96*(13-N97)</f>
        <v>2161.9</v>
      </c>
      <c r="O98" s="156">
        <f>O96*(13-O97)</f>
        <v>2161.9</v>
      </c>
    </row>
    <row r="99" spans="1:20" ht="19.5">
      <c r="A99" s="149" t="s">
        <v>213</v>
      </c>
      <c r="B99" s="13">
        <f t="shared" ref="B99:G99" si="10">B96*(17-B97)</f>
        <v>604.5</v>
      </c>
      <c r="C99" s="12">
        <f t="shared" si="10"/>
        <v>501.19999999999993</v>
      </c>
      <c r="D99" s="12">
        <f t="shared" si="10"/>
        <v>430.90000000000003</v>
      </c>
      <c r="E99" s="12">
        <f t="shared" si="10"/>
        <v>252</v>
      </c>
      <c r="F99" s="12">
        <f t="shared" si="10"/>
        <v>49</v>
      </c>
      <c r="G99" s="12">
        <f t="shared" si="10"/>
        <v>0</v>
      </c>
      <c r="H99" s="155">
        <f>SUM(B99:F99)</f>
        <v>1837.6</v>
      </c>
      <c r="I99" s="12">
        <f>I96*(17-I97)</f>
        <v>24.5</v>
      </c>
      <c r="J99" s="12">
        <f>J96*(17-J97)</f>
        <v>257.3</v>
      </c>
      <c r="K99" s="12">
        <f>K96*(17-K97)</f>
        <v>408</v>
      </c>
      <c r="L99" s="12">
        <f>L96*(17-L97)</f>
        <v>542.5</v>
      </c>
      <c r="M99" s="155">
        <f>SUM(I99:L99)</f>
        <v>1232.3</v>
      </c>
      <c r="N99" s="156">
        <f>N96*(17-N97)</f>
        <v>3069.9</v>
      </c>
      <c r="O99" s="156">
        <f>O96*(17-O97)</f>
        <v>3069.9</v>
      </c>
    </row>
    <row r="100" spans="1:20" ht="19.5">
      <c r="A100" s="149" t="s">
        <v>214</v>
      </c>
      <c r="B100" s="17">
        <f t="shared" ref="B100:G100" si="11">B96*(18-B97)</f>
        <v>635.5</v>
      </c>
      <c r="C100" s="16">
        <f t="shared" si="11"/>
        <v>529.19999999999993</v>
      </c>
      <c r="D100" s="16">
        <f t="shared" si="11"/>
        <v>461.90000000000003</v>
      </c>
      <c r="E100" s="16">
        <f t="shared" si="11"/>
        <v>282</v>
      </c>
      <c r="F100" s="16">
        <f t="shared" si="11"/>
        <v>59</v>
      </c>
      <c r="G100" s="16">
        <f t="shared" si="11"/>
        <v>0</v>
      </c>
      <c r="H100" s="155">
        <f>SUM(B100:F100)</f>
        <v>1967.6</v>
      </c>
      <c r="I100" s="16">
        <f>I96*(18-I97)</f>
        <v>29.5</v>
      </c>
      <c r="J100" s="16">
        <f>J96*(18-J97)</f>
        <v>288.3</v>
      </c>
      <c r="K100" s="16">
        <f>K96*(18-K97)</f>
        <v>438</v>
      </c>
      <c r="L100" s="16">
        <f>L96*(18-L97)</f>
        <v>573.5</v>
      </c>
      <c r="M100" s="155">
        <f>SUM(I100:L100)</f>
        <v>1329.3</v>
      </c>
      <c r="N100" s="157">
        <f>N96*(18-N97)</f>
        <v>3296.9</v>
      </c>
      <c r="O100" s="157">
        <f>O96*(18-O97)</f>
        <v>3296.9</v>
      </c>
    </row>
    <row r="101" spans="1:20" ht="20.25" thickBot="1">
      <c r="A101" s="144" t="s">
        <v>215</v>
      </c>
      <c r="B101" s="13">
        <f t="shared" ref="B101:G101" si="12">B96*(19-B97)</f>
        <v>666.5</v>
      </c>
      <c r="C101" s="12">
        <f t="shared" si="12"/>
        <v>557.19999999999993</v>
      </c>
      <c r="D101" s="12">
        <f t="shared" si="12"/>
        <v>492.90000000000003</v>
      </c>
      <c r="E101" s="12">
        <f t="shared" si="12"/>
        <v>312</v>
      </c>
      <c r="F101" s="12">
        <f t="shared" si="12"/>
        <v>69</v>
      </c>
      <c r="G101" s="12">
        <f t="shared" si="12"/>
        <v>0</v>
      </c>
      <c r="H101" s="155">
        <f>SUM(B101:F101)</f>
        <v>2097.6</v>
      </c>
      <c r="I101" s="12">
        <f>I96*(19-I97)</f>
        <v>34.5</v>
      </c>
      <c r="J101" s="12">
        <f>J96*(19-J97)</f>
        <v>319.3</v>
      </c>
      <c r="K101" s="12">
        <f>K96*(19-K97)</f>
        <v>468</v>
      </c>
      <c r="L101" s="12">
        <f>L96*(19-L97)</f>
        <v>604.5</v>
      </c>
      <c r="M101" s="155">
        <f>SUM(I101:L101)</f>
        <v>1426.3</v>
      </c>
      <c r="N101" s="156">
        <f>N96*(19-N97)</f>
        <v>3523.9</v>
      </c>
      <c r="O101" s="156">
        <f>O96*(19-O97)</f>
        <v>3523.9</v>
      </c>
    </row>
    <row r="102" spans="1:20" ht="15.75" thickBot="1">
      <c r="A102" s="4"/>
      <c r="B102" s="4"/>
      <c r="C102" s="4"/>
      <c r="D102" s="4"/>
      <c r="E102" s="4"/>
      <c r="F102" s="4"/>
      <c r="G102" s="4"/>
      <c r="H102" s="4"/>
      <c r="I102" s="28"/>
      <c r="J102" s="4"/>
      <c r="K102" s="4"/>
      <c r="L102" s="4"/>
      <c r="M102" s="4"/>
      <c r="N102" s="4"/>
      <c r="O102" s="4"/>
    </row>
    <row r="103" spans="1:20" ht="24" thickBot="1">
      <c r="A103" s="170" t="s">
        <v>236</v>
      </c>
      <c r="B103" s="458" t="s">
        <v>237</v>
      </c>
      <c r="C103" s="458"/>
      <c r="D103" s="458"/>
      <c r="E103" s="458"/>
      <c r="F103" s="458"/>
      <c r="G103" s="458"/>
      <c r="H103" s="458"/>
      <c r="I103" s="458"/>
      <c r="J103" s="458"/>
      <c r="K103" s="458"/>
      <c r="L103" s="459"/>
      <c r="M103" s="459"/>
      <c r="N103" s="459"/>
      <c r="O103" s="460"/>
    </row>
    <row r="104" spans="1:20" ht="15.75">
      <c r="A104" s="465" t="s">
        <v>195</v>
      </c>
      <c r="B104" s="461" t="s">
        <v>196</v>
      </c>
      <c r="C104" s="461" t="s">
        <v>197</v>
      </c>
      <c r="D104" s="461" t="s">
        <v>198</v>
      </c>
      <c r="E104" s="461" t="s">
        <v>199</v>
      </c>
      <c r="F104" s="461" t="s">
        <v>200</v>
      </c>
      <c r="G104" s="461" t="s">
        <v>201</v>
      </c>
      <c r="H104" s="467" t="s">
        <v>202</v>
      </c>
      <c r="I104" s="461" t="s">
        <v>203</v>
      </c>
      <c r="J104" s="461" t="s">
        <v>204</v>
      </c>
      <c r="K104" s="461" t="s">
        <v>205</v>
      </c>
      <c r="L104" s="461" t="s">
        <v>206</v>
      </c>
      <c r="M104" s="467" t="s">
        <v>207</v>
      </c>
      <c r="N104" s="456" t="s">
        <v>208</v>
      </c>
      <c r="O104" s="457"/>
    </row>
    <row r="105" spans="1:20" ht="30.75" thickBot="1">
      <c r="A105" s="466"/>
      <c r="B105" s="462"/>
      <c r="C105" s="462"/>
      <c r="D105" s="462"/>
      <c r="E105" s="462"/>
      <c r="F105" s="462"/>
      <c r="G105" s="462"/>
      <c r="H105" s="462"/>
      <c r="I105" s="462"/>
      <c r="J105" s="462"/>
      <c r="K105" s="462"/>
      <c r="L105" s="462"/>
      <c r="M105" s="462"/>
      <c r="N105" s="145" t="s">
        <v>234</v>
      </c>
      <c r="O105" s="30" t="s">
        <v>235</v>
      </c>
    </row>
    <row r="106" spans="1:20" ht="15">
      <c r="A106" s="174">
        <v>2007</v>
      </c>
      <c r="B106" s="173">
        <f>B11/B$101</f>
        <v>0.68837209302325586</v>
      </c>
      <c r="C106" s="172">
        <f t="shared" ref="C106:O106" si="13">C11/C$101</f>
        <v>0.77386934673366836</v>
      </c>
      <c r="D106" s="172">
        <f t="shared" si="13"/>
        <v>0.79245283018867907</v>
      </c>
      <c r="E106" s="172">
        <f t="shared" si="13"/>
        <v>0.51282051282051277</v>
      </c>
      <c r="F106" s="172">
        <f t="shared" si="13"/>
        <v>0.54347826086956519</v>
      </c>
      <c r="G106" s="172"/>
      <c r="H106" s="172">
        <f t="shared" si="13"/>
        <v>0.70466247139588101</v>
      </c>
      <c r="I106" s="172">
        <f t="shared" si="13"/>
        <v>0</v>
      </c>
      <c r="J106" s="172">
        <f t="shared" si="13"/>
        <v>0.95834638271218286</v>
      </c>
      <c r="K106" s="172">
        <f t="shared" si="13"/>
        <v>1.0811965811965811</v>
      </c>
      <c r="L106" s="172">
        <f t="shared" si="13"/>
        <v>1.0008271298593878</v>
      </c>
      <c r="M106" s="172">
        <f t="shared" si="13"/>
        <v>0.99347963261585925</v>
      </c>
      <c r="N106" s="172">
        <f t="shared" si="13"/>
        <v>0.82193024773688239</v>
      </c>
      <c r="O106" s="172">
        <f t="shared" si="13"/>
        <v>0.82193024773688239</v>
      </c>
    </row>
    <row r="107" spans="1:20" ht="15">
      <c r="A107" s="175">
        <f t="shared" ref="A107:A112" si="14">A106+1</f>
        <v>2008</v>
      </c>
      <c r="B107" s="34">
        <f>B21/B$101</f>
        <v>0.81320330082520631</v>
      </c>
      <c r="C107" s="33">
        <f t="shared" ref="C107:O107" si="15">C21/C$101</f>
        <v>0.78607322325915296</v>
      </c>
      <c r="D107" s="33">
        <f t="shared" si="15"/>
        <v>0.89470480827754106</v>
      </c>
      <c r="E107" s="33">
        <f t="shared" si="15"/>
        <v>0.86858974358974361</v>
      </c>
      <c r="F107" s="33">
        <f t="shared" si="15"/>
        <v>3.1739130434782608</v>
      </c>
      <c r="G107" s="33"/>
      <c r="H107" s="33">
        <f t="shared" si="15"/>
        <v>0.91104118993135019</v>
      </c>
      <c r="I107" s="33">
        <f t="shared" si="15"/>
        <v>4.0289855072463769</v>
      </c>
      <c r="J107" s="33">
        <f t="shared" si="15"/>
        <v>0.94581897901659873</v>
      </c>
      <c r="K107" s="33">
        <f t="shared" si="15"/>
        <v>0.86752136752136755</v>
      </c>
      <c r="L107" s="33">
        <f t="shared" si="15"/>
        <v>0.89991728701406126</v>
      </c>
      <c r="M107" s="33">
        <f t="shared" si="15"/>
        <v>0.97525064853116461</v>
      </c>
      <c r="N107" s="33">
        <f t="shared" si="15"/>
        <v>0.93654757512982778</v>
      </c>
      <c r="O107" s="33">
        <f t="shared" si="15"/>
        <v>0.93654757512982778</v>
      </c>
    </row>
    <row r="108" spans="1:20" ht="15">
      <c r="A108" s="175">
        <f t="shared" si="14"/>
        <v>2009</v>
      </c>
      <c r="B108" s="34">
        <f>B31/B$101</f>
        <v>1.0067516879219804</v>
      </c>
      <c r="C108" s="33">
        <f t="shared" ref="C108:O108" si="16">C31/C$101</f>
        <v>0.96195262024407768</v>
      </c>
      <c r="D108" s="33">
        <f t="shared" si="16"/>
        <v>0.92107932643538237</v>
      </c>
      <c r="E108" s="33">
        <f t="shared" si="16"/>
        <v>0.3108974358974359</v>
      </c>
      <c r="F108" s="33">
        <f t="shared" si="16"/>
        <v>1</v>
      </c>
      <c r="G108" s="33"/>
      <c r="H108" s="33">
        <f t="shared" si="16"/>
        <v>0.87099542334096114</v>
      </c>
      <c r="I108" s="33">
        <f t="shared" si="16"/>
        <v>0</v>
      </c>
      <c r="J108" s="33">
        <f t="shared" si="16"/>
        <v>0.79862198559348574</v>
      </c>
      <c r="K108" s="33">
        <f t="shared" si="16"/>
        <v>0.80982905982905984</v>
      </c>
      <c r="L108" s="33">
        <f t="shared" si="16"/>
        <v>0.96112489660876754</v>
      </c>
      <c r="M108" s="33">
        <f t="shared" si="16"/>
        <v>0.85185444857323145</v>
      </c>
      <c r="N108" s="33">
        <f t="shared" si="16"/>
        <v>0.87039927353216595</v>
      </c>
      <c r="O108" s="33">
        <f t="shared" si="16"/>
        <v>0.86188597860325211</v>
      </c>
    </row>
    <row r="109" spans="1:20" ht="15">
      <c r="A109" s="175">
        <f t="shared" si="14"/>
        <v>2010</v>
      </c>
      <c r="B109" s="34">
        <f>B41/B$101</f>
        <v>1.0352588147036759</v>
      </c>
      <c r="C109" s="33">
        <f t="shared" ref="C109:N109" si="17">C41/C$101</f>
        <v>0.96015793251974169</v>
      </c>
      <c r="D109" s="33">
        <f t="shared" si="17"/>
        <v>0.88861838101034685</v>
      </c>
      <c r="E109" s="33">
        <f t="shared" si="17"/>
        <v>0.82051282051282048</v>
      </c>
      <c r="F109" s="33">
        <f t="shared" si="17"/>
        <v>1.6231884057971016</v>
      </c>
      <c r="G109" s="33"/>
      <c r="H109" s="33">
        <f t="shared" si="17"/>
        <v>0.96824942791762014</v>
      </c>
      <c r="I109" s="33">
        <f t="shared" si="17"/>
        <v>4.1449275362318838</v>
      </c>
      <c r="J109" s="33">
        <f t="shared" si="17"/>
        <v>1.1556529909176323</v>
      </c>
      <c r="K109" s="33">
        <f t="shared" si="17"/>
        <v>0.82905982905982911</v>
      </c>
      <c r="L109" s="33">
        <f t="shared" si="17"/>
        <v>1.1530190239867659</v>
      </c>
      <c r="M109" s="33">
        <f t="shared" si="17"/>
        <v>1.1196802916637454</v>
      </c>
      <c r="N109" s="33">
        <f t="shared" si="17"/>
        <v>1.0290019580578336</v>
      </c>
      <c r="O109" s="33">
        <f>O41/O$101</f>
        <v>1.0290019580578336</v>
      </c>
    </row>
    <row r="110" spans="1:20" ht="15.75" thickBot="1">
      <c r="A110" s="175">
        <f t="shared" si="14"/>
        <v>2011</v>
      </c>
      <c r="B110" s="34">
        <f>B51/B$101</f>
        <v>0.90022505626406601</v>
      </c>
      <c r="C110" s="33">
        <f t="shared" ref="C110:O110" si="18">C51/C$101</f>
        <v>0.99246231155778908</v>
      </c>
      <c r="D110" s="33">
        <f t="shared" si="18"/>
        <v>0.84601339013998778</v>
      </c>
      <c r="E110" s="33">
        <f t="shared" si="18"/>
        <v>0.63461538461538458</v>
      </c>
      <c r="F110" s="33">
        <f t="shared" si="18"/>
        <v>0.76811594202898548</v>
      </c>
      <c r="G110" s="33"/>
      <c r="H110" s="33">
        <f t="shared" si="18"/>
        <v>0.86813501144164762</v>
      </c>
      <c r="I110" s="33">
        <f t="shared" si="18"/>
        <v>0</v>
      </c>
      <c r="J110" s="33">
        <f t="shared" si="18"/>
        <v>0.91450046977763855</v>
      </c>
      <c r="K110" s="33">
        <f t="shared" si="18"/>
        <v>1.0405982905982907</v>
      </c>
      <c r="L110" s="33">
        <f t="shared" si="18"/>
        <v>0.83705541770057901</v>
      </c>
      <c r="M110" s="33">
        <f t="shared" si="18"/>
        <v>0.90093248264740944</v>
      </c>
      <c r="N110" s="33">
        <f t="shared" si="18"/>
        <v>0.88098413689378252</v>
      </c>
      <c r="O110" s="33">
        <f t="shared" si="18"/>
        <v>0.88098413689378252</v>
      </c>
    </row>
    <row r="111" spans="1:20" ht="15.75" thickBot="1">
      <c r="A111" s="175">
        <f t="shared" si="14"/>
        <v>2012</v>
      </c>
      <c r="B111" s="34">
        <f>B61/B$101</f>
        <v>0.83720930232558144</v>
      </c>
      <c r="C111" s="33">
        <f t="shared" ref="C111:O111" si="19">C61/C$101</f>
        <v>0.77889447236180909</v>
      </c>
      <c r="D111" s="33">
        <f t="shared" si="19"/>
        <v>0.75471698113207542</v>
      </c>
      <c r="E111" s="33">
        <f t="shared" si="19"/>
        <v>0.87179487179487181</v>
      </c>
      <c r="F111" s="33">
        <f t="shared" si="19"/>
        <v>0.91304347826086962</v>
      </c>
      <c r="G111" s="33"/>
      <c r="H111" s="33">
        <f t="shared" si="19"/>
        <v>0.80997330282227309</v>
      </c>
      <c r="I111" s="33">
        <f t="shared" si="19"/>
        <v>0.92753623188405798</v>
      </c>
      <c r="J111" s="33">
        <f t="shared" si="19"/>
        <v>0.78296273097400559</v>
      </c>
      <c r="K111" s="33">
        <f t="shared" si="19"/>
        <v>0.87179487179487181</v>
      </c>
      <c r="L111" s="33">
        <f t="shared" si="19"/>
        <v>0.89230769230769225</v>
      </c>
      <c r="M111" s="33">
        <f t="shared" si="19"/>
        <v>0.86195050129706241</v>
      </c>
      <c r="N111" s="33">
        <f t="shared" si="19"/>
        <v>0.83089758506200517</v>
      </c>
      <c r="O111" s="33">
        <f t="shared" si="19"/>
        <v>0.83089758506200517</v>
      </c>
      <c r="T111" s="345"/>
    </row>
    <row r="112" spans="1:20" ht="15">
      <c r="A112" s="175">
        <f t="shared" si="14"/>
        <v>2013</v>
      </c>
      <c r="B112" s="34">
        <f>B71/B$101</f>
        <v>0.82370592648162044</v>
      </c>
      <c r="C112" s="33">
        <f t="shared" ref="C112:O112" si="20">C71/C$101</f>
        <v>0.93467336683417113</v>
      </c>
      <c r="D112" s="33">
        <f t="shared" si="20"/>
        <v>1.1564211807668898</v>
      </c>
      <c r="E112" s="33">
        <f t="shared" si="20"/>
        <v>0.66987179487179482</v>
      </c>
      <c r="F112" s="33">
        <f t="shared" si="20"/>
        <v>1.7826086956521738</v>
      </c>
      <c r="G112" s="33"/>
      <c r="H112" s="33">
        <f t="shared" si="20"/>
        <v>0.94002669717772702</v>
      </c>
      <c r="I112" s="33">
        <f t="shared" si="20"/>
        <v>2.4927536231884058</v>
      </c>
      <c r="J112" s="33">
        <f t="shared" si="20"/>
        <v>0.78296273097400559</v>
      </c>
      <c r="K112" s="33">
        <f t="shared" si="20"/>
        <v>0.89102564102564108</v>
      </c>
      <c r="L112" s="33">
        <f t="shared" si="20"/>
        <v>0.89164598842018195</v>
      </c>
      <c r="M112" s="33">
        <f t="shared" si="20"/>
        <v>0.90584028605482725</v>
      </c>
      <c r="N112" s="33">
        <f t="shared" si="20"/>
        <v>0.93606515508385579</v>
      </c>
      <c r="O112" s="33">
        <f t="shared" si="20"/>
        <v>0.9261329776667897</v>
      </c>
    </row>
    <row r="113" spans="1:15" ht="15">
      <c r="A113" s="175">
        <f>A112+1</f>
        <v>2014</v>
      </c>
      <c r="B113" s="34">
        <f>B81/B$101</f>
        <v>0.85116279069767453</v>
      </c>
      <c r="C113" s="33">
        <f t="shared" ref="C113:O113" si="21">C81/C$101</f>
        <v>0.81909547738693489</v>
      </c>
      <c r="D113" s="33">
        <f t="shared" si="21"/>
        <v>0.69182389937106914</v>
      </c>
      <c r="E113" s="33">
        <f t="shared" si="21"/>
        <v>0.57051282051282048</v>
      </c>
      <c r="F113" s="33">
        <f t="shared" si="21"/>
        <v>1.6956521739130437</v>
      </c>
      <c r="G113" s="33"/>
      <c r="H113" s="33">
        <f t="shared" si="21"/>
        <v>0.79123760488176975</v>
      </c>
      <c r="I113" s="33">
        <f t="shared" si="21"/>
        <v>0.92212560386473474</v>
      </c>
      <c r="J113" s="33">
        <f t="shared" si="21"/>
        <v>0.47162644090399358</v>
      </c>
      <c r="K113" s="33">
        <f t="shared" si="21"/>
        <v>0.7811965811965812</v>
      </c>
      <c r="L113" s="33">
        <f t="shared" si="21"/>
        <v>0.85922249793217531</v>
      </c>
      <c r="M113" s="33">
        <f t="shared" si="21"/>
        <v>0.7483724713692621</v>
      </c>
      <c r="N113" s="33">
        <f t="shared" si="21"/>
        <v>0.79091451400833701</v>
      </c>
      <c r="O113" s="33">
        <f t="shared" si="21"/>
        <v>0.77388792415050889</v>
      </c>
    </row>
    <row r="114" spans="1:15" ht="15.75" thickBot="1">
      <c r="A114" s="176">
        <f>A113+1</f>
        <v>2015</v>
      </c>
      <c r="B114" s="34">
        <f>B91/B$101</f>
        <v>0.79189797449362331</v>
      </c>
      <c r="C114" s="33">
        <f t="shared" ref="C114:O114" si="22">C91/C$101</f>
        <v>0.97500897343862181</v>
      </c>
      <c r="D114" s="33">
        <f t="shared" si="22"/>
        <v>0.84439034286873593</v>
      </c>
      <c r="E114" s="33">
        <f t="shared" si="22"/>
        <v>0.64566239316239327</v>
      </c>
      <c r="F114" s="33">
        <f t="shared" si="22"/>
        <v>0.77704534829359462</v>
      </c>
      <c r="G114" s="33"/>
      <c r="H114" s="33">
        <f t="shared" si="22"/>
        <v>0.8306339605734766</v>
      </c>
      <c r="I114" s="33">
        <f t="shared" si="22"/>
        <v>0</v>
      </c>
      <c r="J114" s="33">
        <f t="shared" si="22"/>
        <v>0</v>
      </c>
      <c r="K114" s="33">
        <f t="shared" si="22"/>
        <v>0</v>
      </c>
      <c r="L114" s="33">
        <f t="shared" si="22"/>
        <v>0</v>
      </c>
      <c r="M114" s="33">
        <f t="shared" si="22"/>
        <v>0</v>
      </c>
      <c r="N114" s="33">
        <f t="shared" si="22"/>
        <v>0.49461424246779362</v>
      </c>
      <c r="O114" s="33">
        <f t="shared" si="22"/>
        <v>0.67936093532733621</v>
      </c>
    </row>
    <row r="115" spans="1:15" ht="13.5" thickBot="1"/>
    <row r="116" spans="1:15" ht="18.75" thickBot="1">
      <c r="A116" s="181" t="s">
        <v>236</v>
      </c>
      <c r="B116" s="478" t="s">
        <v>79</v>
      </c>
      <c r="C116" s="479"/>
      <c r="D116" s="479"/>
      <c r="E116" s="479"/>
      <c r="F116" s="479"/>
      <c r="G116" s="479"/>
      <c r="H116" s="479"/>
      <c r="I116" s="479"/>
      <c r="J116" s="479"/>
      <c r="K116" s="479"/>
      <c r="L116" s="480"/>
      <c r="M116" s="480"/>
      <c r="N116" s="480"/>
      <c r="O116" s="481"/>
    </row>
    <row r="117" spans="1:15" ht="15.75">
      <c r="A117" s="475" t="s">
        <v>195</v>
      </c>
      <c r="B117" s="456" t="s">
        <v>196</v>
      </c>
      <c r="C117" s="456" t="s">
        <v>197</v>
      </c>
      <c r="D117" s="456" t="s">
        <v>198</v>
      </c>
      <c r="E117" s="456" t="s">
        <v>199</v>
      </c>
      <c r="F117" s="456" t="s">
        <v>200</v>
      </c>
      <c r="G117" s="456" t="s">
        <v>201</v>
      </c>
      <c r="H117" s="467" t="s">
        <v>202</v>
      </c>
      <c r="I117" s="456" t="s">
        <v>203</v>
      </c>
      <c r="J117" s="456" t="s">
        <v>204</v>
      </c>
      <c r="K117" s="456" t="s">
        <v>205</v>
      </c>
      <c r="L117" s="456" t="s">
        <v>206</v>
      </c>
      <c r="M117" s="467" t="s">
        <v>207</v>
      </c>
      <c r="N117" s="456" t="s">
        <v>208</v>
      </c>
      <c r="O117" s="457"/>
    </row>
    <row r="118" spans="1:15" ht="32.25" thickBot="1">
      <c r="A118" s="476"/>
      <c r="B118" s="477"/>
      <c r="C118" s="477"/>
      <c r="D118" s="477"/>
      <c r="E118" s="477"/>
      <c r="F118" s="477"/>
      <c r="G118" s="477"/>
      <c r="H118" s="477"/>
      <c r="I118" s="477"/>
      <c r="J118" s="477"/>
      <c r="K118" s="477"/>
      <c r="L118" s="477"/>
      <c r="M118" s="477"/>
      <c r="N118" s="183" t="s">
        <v>234</v>
      </c>
      <c r="O118" s="30" t="s">
        <v>235</v>
      </c>
    </row>
    <row r="119" spans="1:15" ht="15">
      <c r="A119" s="174">
        <v>2007</v>
      </c>
      <c r="B119" s="184">
        <f>B7/B$97</f>
        <v>-1.6800000000000002</v>
      </c>
      <c r="C119" s="182">
        <f t="shared" ref="C119:O119" si="23">C7/C$97</f>
        <v>-4</v>
      </c>
      <c r="D119" s="182">
        <f t="shared" si="23"/>
        <v>2.064516129032258</v>
      </c>
      <c r="E119" s="182">
        <f t="shared" si="23"/>
        <v>1.2790697674418605</v>
      </c>
      <c r="F119" s="182">
        <f t="shared" si="23"/>
        <v>0.95041322314049592</v>
      </c>
      <c r="G119" s="182"/>
      <c r="H119" s="182">
        <f t="shared" si="23"/>
        <v>2.1458226311119413</v>
      </c>
      <c r="I119" s="182">
        <f t="shared" si="23"/>
        <v>0</v>
      </c>
      <c r="J119" s="182">
        <f t="shared" si="23"/>
        <v>0.82758620689655182</v>
      </c>
      <c r="K119" s="182">
        <f t="shared" si="23"/>
        <v>0.61764705882352944</v>
      </c>
      <c r="L119" s="182">
        <f t="shared" si="23"/>
        <v>1</v>
      </c>
      <c r="M119" s="182">
        <f t="shared" si="23"/>
        <v>0.6279745896190374</v>
      </c>
      <c r="N119" s="182">
        <f t="shared" si="23"/>
        <v>1.3409386053292949</v>
      </c>
      <c r="O119" s="182">
        <f t="shared" si="23"/>
        <v>1.3409386053292949</v>
      </c>
    </row>
    <row r="120" spans="1:15" ht="15">
      <c r="A120" s="175">
        <v>2008</v>
      </c>
      <c r="B120" s="87">
        <f>B17/B$97</f>
        <v>-0.6</v>
      </c>
      <c r="C120" s="85">
        <f t="shared" ref="C120:O120" si="24">C17/C$97</f>
        <v>-3.7777777777777777</v>
      </c>
      <c r="D120" s="85">
        <f t="shared" si="24"/>
        <v>1.5483870967741935</v>
      </c>
      <c r="E120" s="85">
        <f t="shared" si="24"/>
        <v>1.1627906976744187</v>
      </c>
      <c r="F120" s="85">
        <f t="shared" si="24"/>
        <v>0.84297520661157022</v>
      </c>
      <c r="G120" s="85"/>
      <c r="H120" s="85">
        <f t="shared" si="24"/>
        <v>2.0355383532723432</v>
      </c>
      <c r="I120" s="85">
        <f t="shared" si="24"/>
        <v>0.80165289256198347</v>
      </c>
      <c r="J120" s="85">
        <f t="shared" si="24"/>
        <v>1.0574712643678161</v>
      </c>
      <c r="K120" s="85">
        <f t="shared" si="24"/>
        <v>1.6176470588235294</v>
      </c>
      <c r="L120" s="85">
        <f t="shared" si="24"/>
        <v>-3</v>
      </c>
      <c r="M120" s="85">
        <f t="shared" si="24"/>
        <v>1.3971233703172907</v>
      </c>
      <c r="N120" s="85">
        <f t="shared" si="24"/>
        <v>1.698277422742003</v>
      </c>
      <c r="O120" s="85">
        <f t="shared" si="24"/>
        <v>1.698277422742003</v>
      </c>
    </row>
    <row r="121" spans="1:15" ht="15">
      <c r="A121" s="175">
        <v>2009</v>
      </c>
      <c r="B121" s="87">
        <f>B27/B$97</f>
        <v>1.08</v>
      </c>
      <c r="C121" s="85">
        <f t="shared" ref="C121:O121" si="25">C27/C$97</f>
        <v>0.11111111111111112</v>
      </c>
      <c r="D121" s="85">
        <f t="shared" si="25"/>
        <v>1.4193548387096775</v>
      </c>
      <c r="E121" s="85">
        <f t="shared" si="25"/>
        <v>1.4651162790697674</v>
      </c>
      <c r="F121" s="85">
        <f t="shared" si="25"/>
        <v>1.0495867768595042</v>
      </c>
      <c r="G121" s="85"/>
      <c r="H121" s="85">
        <f t="shared" si="25"/>
        <v>1.1393477536205046</v>
      </c>
      <c r="I121" s="85">
        <f t="shared" si="25"/>
        <v>0</v>
      </c>
      <c r="J121" s="85">
        <f t="shared" si="25"/>
        <v>0.79310344827586221</v>
      </c>
      <c r="K121" s="85">
        <f t="shared" si="25"/>
        <v>1.8823529411764708</v>
      </c>
      <c r="L121" s="85">
        <f t="shared" si="25"/>
        <v>-0.6</v>
      </c>
      <c r="M121" s="85">
        <f t="shared" si="25"/>
        <v>0.98279162057279323</v>
      </c>
      <c r="N121" s="85">
        <f t="shared" si="25"/>
        <v>1.1192185647676189</v>
      </c>
      <c r="O121" s="85">
        <f t="shared" si="25"/>
        <v>1.0530447037860549</v>
      </c>
    </row>
    <row r="122" spans="1:15" ht="15">
      <c r="A122" s="175">
        <v>2010</v>
      </c>
      <c r="B122" s="87">
        <f>B37/B$97</f>
        <v>1.3199999999999998</v>
      </c>
      <c r="C122" s="85">
        <f t="shared" ref="C122:O122" si="26">C37/C$97</f>
        <v>0.11111111111111112</v>
      </c>
      <c r="D122" s="85">
        <f t="shared" si="26"/>
        <v>1.5806451612903227</v>
      </c>
      <c r="E122" s="85">
        <f t="shared" si="26"/>
        <v>1.0232558139534884</v>
      </c>
      <c r="F122" s="85">
        <f t="shared" si="26"/>
        <v>0.95041322314049592</v>
      </c>
      <c r="G122" s="85"/>
      <c r="H122" s="85">
        <f t="shared" si="26"/>
        <v>1.1796455424274976</v>
      </c>
      <c r="I122" s="85">
        <f t="shared" si="26"/>
        <v>0.98347107438016534</v>
      </c>
      <c r="J122" s="85">
        <f t="shared" si="26"/>
        <v>0.81609195402298851</v>
      </c>
      <c r="K122" s="85">
        <f t="shared" si="26"/>
        <v>1.7941176470588234</v>
      </c>
      <c r="L122" s="85">
        <f t="shared" si="26"/>
        <v>7</v>
      </c>
      <c r="M122" s="85">
        <f t="shared" si="26"/>
        <v>1.1069585861702493</v>
      </c>
      <c r="N122" s="85">
        <f t="shared" si="26"/>
        <v>1.1553139836051325</v>
      </c>
      <c r="O122" s="85">
        <f t="shared" si="26"/>
        <v>1.1553139836051325</v>
      </c>
    </row>
    <row r="123" spans="1:15" ht="15">
      <c r="A123" s="175">
        <v>2011</v>
      </c>
      <c r="B123" s="87">
        <f>B47/B$97</f>
        <v>0.16</v>
      </c>
      <c r="C123" s="85">
        <f t="shared" ref="C123:N123" si="27">C47/C$97</f>
        <v>0.77777777777777768</v>
      </c>
      <c r="D123" s="85">
        <f t="shared" si="27"/>
        <v>1.7741935483870968</v>
      </c>
      <c r="E123" s="85">
        <f t="shared" si="27"/>
        <v>1.2906976744186047</v>
      </c>
      <c r="F123" s="85">
        <f t="shared" si="27"/>
        <v>0.69421487603305787</v>
      </c>
      <c r="G123" s="85"/>
      <c r="H123" s="85">
        <f t="shared" si="27"/>
        <v>1.3323487289652705</v>
      </c>
      <c r="I123" s="85">
        <f t="shared" si="27"/>
        <v>0</v>
      </c>
      <c r="J123" s="85">
        <f t="shared" si="27"/>
        <v>0.89655172413793105</v>
      </c>
      <c r="K123" s="85">
        <f t="shared" si="27"/>
        <v>0.82352941176470584</v>
      </c>
      <c r="L123" s="85">
        <f t="shared" si="27"/>
        <v>-5.4</v>
      </c>
      <c r="M123" s="85">
        <f t="shared" si="27"/>
        <v>0.99132759034449647</v>
      </c>
      <c r="N123" s="85">
        <f t="shared" si="27"/>
        <v>1.1513728414380231</v>
      </c>
      <c r="O123" s="85">
        <f>O47/O$97</f>
        <v>1.1513728414380231</v>
      </c>
    </row>
    <row r="124" spans="1:15" ht="15">
      <c r="A124" s="175">
        <v>2012</v>
      </c>
      <c r="B124" s="87">
        <f>B57/B$97</f>
        <v>-0.4</v>
      </c>
      <c r="C124" s="85">
        <f t="shared" ref="C124:O124" si="28">C57/C$97</f>
        <v>-3.8888888888888888</v>
      </c>
      <c r="D124" s="85">
        <f t="shared" si="28"/>
        <v>2.258064516129032</v>
      </c>
      <c r="E124" s="85">
        <f t="shared" si="28"/>
        <v>0.94186046511627908</v>
      </c>
      <c r="F124" s="85">
        <f t="shared" si="28"/>
        <v>1.0495867768595042</v>
      </c>
      <c r="G124" s="85"/>
      <c r="H124" s="85">
        <f t="shared" si="28"/>
        <v>1.8864661654135337</v>
      </c>
      <c r="I124" s="85">
        <f t="shared" si="28"/>
        <v>1.0495867768595042</v>
      </c>
      <c r="J124" s="85">
        <f t="shared" si="28"/>
        <v>1.0804597701149428</v>
      </c>
      <c r="K124" s="85">
        <f t="shared" si="28"/>
        <v>1.5882352941176472</v>
      </c>
      <c r="L124" s="85">
        <f t="shared" si="28"/>
        <v>-3.2</v>
      </c>
      <c r="M124" s="85">
        <f t="shared" si="28"/>
        <v>1.3144557131081687</v>
      </c>
      <c r="N124" s="85">
        <f t="shared" si="28"/>
        <v>1.5841707317500486</v>
      </c>
      <c r="O124" s="85">
        <f t="shared" si="28"/>
        <v>1.5841707317500486</v>
      </c>
    </row>
    <row r="125" spans="1:15" ht="15">
      <c r="A125" s="175">
        <v>2013</v>
      </c>
      <c r="B125" s="87">
        <f>B67/B$97</f>
        <v>-0.52</v>
      </c>
      <c r="C125" s="85">
        <f t="shared" ref="C125:O125" si="29">C67/C$97</f>
        <v>-0.44444444444444448</v>
      </c>
      <c r="D125" s="85">
        <f t="shared" si="29"/>
        <v>0.19354838709677419</v>
      </c>
      <c r="E125" s="85">
        <f t="shared" si="29"/>
        <v>0.59302325581395343</v>
      </c>
      <c r="F125" s="85">
        <f t="shared" si="29"/>
        <v>0.93388429752066127</v>
      </c>
      <c r="G125" s="85"/>
      <c r="H125" s="85">
        <f t="shared" si="29"/>
        <v>0.94455442028921199</v>
      </c>
      <c r="I125" s="85">
        <f t="shared" si="29"/>
        <v>0.85950413223140498</v>
      </c>
      <c r="J125" s="85">
        <f t="shared" si="29"/>
        <v>1.0804597701149428</v>
      </c>
      <c r="K125" s="85">
        <f t="shared" si="29"/>
        <v>1.5</v>
      </c>
      <c r="L125" s="85">
        <f t="shared" si="29"/>
        <v>-3.2</v>
      </c>
      <c r="M125" s="85">
        <f t="shared" si="29"/>
        <v>1.3222942164626832</v>
      </c>
      <c r="N125" s="85">
        <f t="shared" si="29"/>
        <v>1.2105338828988925</v>
      </c>
      <c r="O125" s="85">
        <f t="shared" si="29"/>
        <v>1.1591233306089044</v>
      </c>
    </row>
    <row r="126" spans="1:15" ht="15">
      <c r="A126" s="175">
        <f>A125+1</f>
        <v>2014</v>
      </c>
      <c r="B126" s="87">
        <f>B77/B$97</f>
        <v>-0.27999999999999997</v>
      </c>
      <c r="C126" s="85">
        <f t="shared" ref="C126:O126" si="30">C77/C$97</f>
        <v>-3</v>
      </c>
      <c r="D126" s="85">
        <f t="shared" si="30"/>
        <v>2.5806451612903225</v>
      </c>
      <c r="E126" s="85">
        <f t="shared" si="30"/>
        <v>1.1744186046511629</v>
      </c>
      <c r="F126" s="85">
        <f t="shared" si="30"/>
        <v>0.92561983471074372</v>
      </c>
      <c r="G126" s="85"/>
      <c r="H126" s="85">
        <f t="shared" si="30"/>
        <v>1.9976154672395272</v>
      </c>
      <c r="I126" s="85">
        <f t="shared" si="30"/>
        <v>1.2415977961432505</v>
      </c>
      <c r="J126" s="85">
        <f t="shared" si="30"/>
        <v>1.2728958101594365</v>
      </c>
      <c r="K126" s="85">
        <f t="shared" si="30"/>
        <v>2.003921568627451</v>
      </c>
      <c r="L126" s="85">
        <f t="shared" si="30"/>
        <v>-4.490322580645163</v>
      </c>
      <c r="M126" s="85">
        <f t="shared" si="30"/>
        <v>1.5993042022913828</v>
      </c>
      <c r="N126" s="85">
        <f t="shared" si="30"/>
        <v>1.8703630127955664</v>
      </c>
      <c r="O126" s="85">
        <f t="shared" si="30"/>
        <v>1.7826005505025155</v>
      </c>
    </row>
    <row r="127" spans="1:15" ht="15.75" thickBot="1">
      <c r="A127" s="176">
        <f>A126+1</f>
        <v>2015</v>
      </c>
      <c r="B127" s="87">
        <f>B87/B$97</f>
        <v>-0.78967741935483882</v>
      </c>
      <c r="C127" s="85">
        <f t="shared" ref="C127:O127" si="31">C87/C$97</f>
        <v>-1.6388888888888888</v>
      </c>
      <c r="D127" s="85">
        <f t="shared" si="31"/>
        <v>1.7981269510926114</v>
      </c>
      <c r="E127" s="85">
        <f t="shared" si="31"/>
        <v>1.1445736434108527</v>
      </c>
      <c r="F127" s="85">
        <f t="shared" si="31"/>
        <v>1.167422020794455</v>
      </c>
      <c r="G127" s="85"/>
      <c r="H127" s="85">
        <f t="shared" si="31"/>
        <v>1.8054508413708545</v>
      </c>
      <c r="I127" s="85">
        <f t="shared" si="31"/>
        <v>0</v>
      </c>
      <c r="J127" s="85">
        <f t="shared" si="31"/>
        <v>0</v>
      </c>
      <c r="K127" s="85">
        <f t="shared" si="31"/>
        <v>0</v>
      </c>
      <c r="L127" s="85">
        <f t="shared" si="31"/>
        <v>0</v>
      </c>
      <c r="M127" s="85">
        <f t="shared" si="31"/>
        <v>0</v>
      </c>
      <c r="N127" s="85">
        <f t="shared" si="31"/>
        <v>1.5485358488871563</v>
      </c>
      <c r="O127" s="85">
        <f t="shared" si="31"/>
        <v>0</v>
      </c>
    </row>
  </sheetData>
  <customSheetViews>
    <customSheetView guid="{6DA84043-8308-458F-9378-22AB3DF247A3}" scale="60" showPageBreaks="1" printArea="1" view="pageBreakPreview" topLeftCell="A97">
      <selection activeCell="K138" sqref="K138"/>
      <rowBreaks count="2" manualBreakCount="2">
        <brk id="28" max="14" man="1"/>
        <brk id="61" max="14" man="1"/>
      </rowBreaks>
      <pageMargins left="0.7" right="0.7" top="0.78740157499999996" bottom="0.78740157499999996" header="0.3" footer="0.3"/>
      <pageSetup paperSize="9" scale="78" orientation="landscape" horizontalDpi="1200" r:id="rId1"/>
    </customSheetView>
  </customSheetViews>
  <mergeCells count="191">
    <mergeCell ref="N94:O94"/>
    <mergeCell ref="C94:C95"/>
    <mergeCell ref="D94:D95"/>
    <mergeCell ref="E94:E95"/>
    <mergeCell ref="F94:F95"/>
    <mergeCell ref="K104:K105"/>
    <mergeCell ref="L104:L105"/>
    <mergeCell ref="B94:B95"/>
    <mergeCell ref="M104:M105"/>
    <mergeCell ref="I104:I105"/>
    <mergeCell ref="J104:J105"/>
    <mergeCell ref="I94:I95"/>
    <mergeCell ref="J94:J95"/>
    <mergeCell ref="G94:G95"/>
    <mergeCell ref="H94:H95"/>
    <mergeCell ref="K94:K95"/>
    <mergeCell ref="E104:E105"/>
    <mergeCell ref="F104:F105"/>
    <mergeCell ref="G104:G105"/>
    <mergeCell ref="H104:H105"/>
    <mergeCell ref="M94:M95"/>
    <mergeCell ref="A104:A105"/>
    <mergeCell ref="B104:B105"/>
    <mergeCell ref="C104:C105"/>
    <mergeCell ref="D104:D105"/>
    <mergeCell ref="N104:O104"/>
    <mergeCell ref="B103:K103"/>
    <mergeCell ref="A83:J83"/>
    <mergeCell ref="D84:D85"/>
    <mergeCell ref="E84:E85"/>
    <mergeCell ref="K93:O93"/>
    <mergeCell ref="N84:O84"/>
    <mergeCell ref="L94:L95"/>
    <mergeCell ref="A93:J93"/>
    <mergeCell ref="A94:A95"/>
    <mergeCell ref="M84:M85"/>
    <mergeCell ref="A84:A85"/>
    <mergeCell ref="B84:B85"/>
    <mergeCell ref="C84:C85"/>
    <mergeCell ref="F84:F85"/>
    <mergeCell ref="I84:I85"/>
    <mergeCell ref="G84:G85"/>
    <mergeCell ref="H84:H85"/>
    <mergeCell ref="J84:J85"/>
    <mergeCell ref="L103:O103"/>
    <mergeCell ref="K83:O83"/>
    <mergeCell ref="K84:K85"/>
    <mergeCell ref="L84:L85"/>
    <mergeCell ref="N74:O74"/>
    <mergeCell ref="A73:J73"/>
    <mergeCell ref="K74:K75"/>
    <mergeCell ref="L74:L75"/>
    <mergeCell ref="M74:M75"/>
    <mergeCell ref="I74:I75"/>
    <mergeCell ref="J74:J75"/>
    <mergeCell ref="G74:G75"/>
    <mergeCell ref="H74:H75"/>
    <mergeCell ref="C64:C65"/>
    <mergeCell ref="K73:O73"/>
    <mergeCell ref="A74:A75"/>
    <mergeCell ref="B74:B75"/>
    <mergeCell ref="C74:C75"/>
    <mergeCell ref="H64:H65"/>
    <mergeCell ref="K64:K65"/>
    <mergeCell ref="L64:L65"/>
    <mergeCell ref="I64:I65"/>
    <mergeCell ref="J64:J65"/>
    <mergeCell ref="N64:O64"/>
    <mergeCell ref="D64:D65"/>
    <mergeCell ref="E64:E65"/>
    <mergeCell ref="F64:F65"/>
    <mergeCell ref="A64:A65"/>
    <mergeCell ref="B64:B65"/>
    <mergeCell ref="G64:G65"/>
    <mergeCell ref="M64:M65"/>
    <mergeCell ref="D74:D75"/>
    <mergeCell ref="E74:E75"/>
    <mergeCell ref="F74:F75"/>
    <mergeCell ref="K63:O63"/>
    <mergeCell ref="A54:A55"/>
    <mergeCell ref="B54:B55"/>
    <mergeCell ref="C54:C55"/>
    <mergeCell ref="D54:D55"/>
    <mergeCell ref="F54:F55"/>
    <mergeCell ref="A43:J43"/>
    <mergeCell ref="K43:O43"/>
    <mergeCell ref="A44:A45"/>
    <mergeCell ref="B44:B45"/>
    <mergeCell ref="C44:C45"/>
    <mergeCell ref="D44:D45"/>
    <mergeCell ref="E44:E45"/>
    <mergeCell ref="F44:F45"/>
    <mergeCell ref="I54:I55"/>
    <mergeCell ref="J54:J55"/>
    <mergeCell ref="G54:G55"/>
    <mergeCell ref="H54:H55"/>
    <mergeCell ref="E54:E55"/>
    <mergeCell ref="M44:M45"/>
    <mergeCell ref="K54:K55"/>
    <mergeCell ref="L54:L55"/>
    <mergeCell ref="L44:L45"/>
    <mergeCell ref="A63:J63"/>
    <mergeCell ref="M54:M55"/>
    <mergeCell ref="J44:J45"/>
    <mergeCell ref="G44:G45"/>
    <mergeCell ref="H44:H45"/>
    <mergeCell ref="K44:K45"/>
    <mergeCell ref="A53:J53"/>
    <mergeCell ref="K53:O53"/>
    <mergeCell ref="N44:O44"/>
    <mergeCell ref="I44:I45"/>
    <mergeCell ref="N54:O54"/>
    <mergeCell ref="M24:M25"/>
    <mergeCell ref="N24:O24"/>
    <mergeCell ref="A33:J33"/>
    <mergeCell ref="K33:O33"/>
    <mergeCell ref="K24:K25"/>
    <mergeCell ref="L24:L25"/>
    <mergeCell ref="A24:A25"/>
    <mergeCell ref="B24:B25"/>
    <mergeCell ref="C24:C25"/>
    <mergeCell ref="D24:D25"/>
    <mergeCell ref="A34:A35"/>
    <mergeCell ref="B34:B35"/>
    <mergeCell ref="K34:K35"/>
    <mergeCell ref="L34:L35"/>
    <mergeCell ref="C34:C35"/>
    <mergeCell ref="D34:D35"/>
    <mergeCell ref="I34:I35"/>
    <mergeCell ref="J34:J35"/>
    <mergeCell ref="G34:G35"/>
    <mergeCell ref="H34:H35"/>
    <mergeCell ref="E34:E35"/>
    <mergeCell ref="F34:F35"/>
    <mergeCell ref="M34:M35"/>
    <mergeCell ref="N34:O34"/>
    <mergeCell ref="A13:J13"/>
    <mergeCell ref="K13:O13"/>
    <mergeCell ref="C14:C15"/>
    <mergeCell ref="D14:D15"/>
    <mergeCell ref="E14:E15"/>
    <mergeCell ref="F14:F15"/>
    <mergeCell ref="I24:I25"/>
    <mergeCell ref="J24:J25"/>
    <mergeCell ref="K14:K15"/>
    <mergeCell ref="L14:L15"/>
    <mergeCell ref="A23:J23"/>
    <mergeCell ref="K23:O23"/>
    <mergeCell ref="M14:M15"/>
    <mergeCell ref="N14:O14"/>
    <mergeCell ref="I14:I15"/>
    <mergeCell ref="J14:J15"/>
    <mergeCell ref="G24:G25"/>
    <mergeCell ref="H24:H25"/>
    <mergeCell ref="A14:A15"/>
    <mergeCell ref="B14:B15"/>
    <mergeCell ref="E24:E25"/>
    <mergeCell ref="F24:F25"/>
    <mergeCell ref="M4:M5"/>
    <mergeCell ref="N4:O4"/>
    <mergeCell ref="G14:G15"/>
    <mergeCell ref="H14:H15"/>
    <mergeCell ref="G4:G5"/>
    <mergeCell ref="H4:H5"/>
    <mergeCell ref="K4:K5"/>
    <mergeCell ref="L4:L5"/>
    <mergeCell ref="A3:J3"/>
    <mergeCell ref="K3:O3"/>
    <mergeCell ref="A4:A5"/>
    <mergeCell ref="B4:B5"/>
    <mergeCell ref="C4:C5"/>
    <mergeCell ref="D4:D5"/>
    <mergeCell ref="E4:E5"/>
    <mergeCell ref="F4:F5"/>
    <mergeCell ref="I4:I5"/>
    <mergeCell ref="J4:J5"/>
    <mergeCell ref="B116:O116"/>
    <mergeCell ref="G117:G118"/>
    <mergeCell ref="H117:H118"/>
    <mergeCell ref="I117:I118"/>
    <mergeCell ref="A117:A118"/>
    <mergeCell ref="B117:B118"/>
    <mergeCell ref="C117:C118"/>
    <mergeCell ref="D117:D118"/>
    <mergeCell ref="E117:E118"/>
    <mergeCell ref="F117:F118"/>
    <mergeCell ref="N117:O117"/>
    <mergeCell ref="J117:J118"/>
    <mergeCell ref="K117:K118"/>
    <mergeCell ref="L117:L118"/>
    <mergeCell ref="M117:M118"/>
  </mergeCells>
  <phoneticPr fontId="26" type="noConversion"/>
  <pageMargins left="0.7" right="0.7" top="0.78740157499999996" bottom="0.78740157499999996" header="0.3" footer="0.3"/>
  <pageSetup paperSize="9" scale="78" orientation="landscape" horizontalDpi="1200" r:id="rId2"/>
  <rowBreaks count="2" manualBreakCount="2">
    <brk id="28" max="14" man="1"/>
    <brk id="61" max="14"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127"/>
  <sheetViews>
    <sheetView zoomScale="70" zoomScaleNormal="70" zoomScaleSheetLayoutView="71" workbookViewId="0">
      <selection activeCell="A11" sqref="A11:B11"/>
    </sheetView>
  </sheetViews>
  <sheetFormatPr defaultRowHeight="12.75"/>
  <cols>
    <col min="13" max="13" width="9.140625" customWidth="1"/>
  </cols>
  <sheetData>
    <row r="2" spans="1:15" ht="13.5" thickBot="1"/>
    <row r="3" spans="1:15" ht="24" thickBot="1">
      <c r="A3" s="473" t="s">
        <v>479</v>
      </c>
      <c r="B3" s="474"/>
      <c r="C3" s="474"/>
      <c r="D3" s="474"/>
      <c r="E3" s="474"/>
      <c r="F3" s="474"/>
      <c r="G3" s="474"/>
      <c r="H3" s="474"/>
      <c r="I3" s="474"/>
      <c r="J3" s="474"/>
      <c r="K3" s="470" t="s">
        <v>224</v>
      </c>
      <c r="L3" s="471"/>
      <c r="M3" s="471"/>
      <c r="N3" s="471"/>
      <c r="O3" s="472"/>
    </row>
    <row r="4" spans="1:15" ht="15.75">
      <c r="A4" s="465" t="s">
        <v>195</v>
      </c>
      <c r="B4" s="461" t="s">
        <v>196</v>
      </c>
      <c r="C4" s="461" t="s">
        <v>197</v>
      </c>
      <c r="D4" s="461" t="s">
        <v>198</v>
      </c>
      <c r="E4" s="461" t="s">
        <v>199</v>
      </c>
      <c r="F4" s="461" t="s">
        <v>200</v>
      </c>
      <c r="G4" s="461" t="s">
        <v>201</v>
      </c>
      <c r="H4" s="467" t="s">
        <v>202</v>
      </c>
      <c r="I4" s="461" t="s">
        <v>203</v>
      </c>
      <c r="J4" s="461" t="s">
        <v>204</v>
      </c>
      <c r="K4" s="461" t="s">
        <v>205</v>
      </c>
      <c r="L4" s="461" t="s">
        <v>206</v>
      </c>
      <c r="M4" s="467" t="s">
        <v>207</v>
      </c>
      <c r="N4" s="456" t="s">
        <v>208</v>
      </c>
      <c r="O4" s="457"/>
    </row>
    <row r="5" spans="1:15" ht="16.5" thickBot="1">
      <c r="A5" s="466"/>
      <c r="B5" s="462"/>
      <c r="C5" s="462"/>
      <c r="D5" s="462"/>
      <c r="E5" s="462"/>
      <c r="F5" s="462"/>
      <c r="G5" s="462"/>
      <c r="H5" s="462"/>
      <c r="I5" s="462"/>
      <c r="J5" s="462"/>
      <c r="K5" s="462"/>
      <c r="L5" s="462"/>
      <c r="M5" s="462"/>
      <c r="N5" s="145" t="s">
        <v>209</v>
      </c>
      <c r="O5" s="30" t="s">
        <v>210</v>
      </c>
    </row>
    <row r="6" spans="1:15" ht="15">
      <c r="A6" s="148" t="s">
        <v>211</v>
      </c>
      <c r="B6" s="158">
        <v>31</v>
      </c>
      <c r="C6" s="151">
        <v>28</v>
      </c>
      <c r="D6" s="151">
        <v>31</v>
      </c>
      <c r="E6" s="151">
        <v>25</v>
      </c>
      <c r="F6" s="151">
        <v>5</v>
      </c>
      <c r="G6" s="151">
        <v>0</v>
      </c>
      <c r="H6" s="159">
        <f>SUM(B6:F6)</f>
        <v>120</v>
      </c>
      <c r="I6" s="151">
        <v>0</v>
      </c>
      <c r="J6" s="151">
        <v>26</v>
      </c>
      <c r="K6" s="151">
        <v>30</v>
      </c>
      <c r="L6" s="151">
        <v>31</v>
      </c>
      <c r="M6" s="159">
        <f>SUM(I6:L6)</f>
        <v>87</v>
      </c>
      <c r="N6" s="136">
        <f>SUM(B6:G6,I6:L6)</f>
        <v>207</v>
      </c>
      <c r="O6" s="137">
        <f>H6+M6</f>
        <v>207</v>
      </c>
    </row>
    <row r="7" spans="1:15" ht="19.5">
      <c r="A7" s="149" t="s">
        <v>485</v>
      </c>
      <c r="B7" s="160">
        <v>5.3</v>
      </c>
      <c r="C7" s="10">
        <v>4.4000000000000004</v>
      </c>
      <c r="D7" s="10">
        <v>5.7</v>
      </c>
      <c r="E7" s="10">
        <v>10.4</v>
      </c>
      <c r="F7" s="10">
        <v>11.8</v>
      </c>
      <c r="G7" s="186">
        <v>0</v>
      </c>
      <c r="H7" s="153">
        <f>(B6*B7+C6*C7+D6*D7+E6*E7+F6*F7)/H6</f>
        <v>6.5266666666666673</v>
      </c>
      <c r="I7" s="186">
        <v>0</v>
      </c>
      <c r="J7" s="95">
        <v>6.4</v>
      </c>
      <c r="K7" s="95">
        <v>3</v>
      </c>
      <c r="L7" s="95">
        <v>0.7</v>
      </c>
      <c r="M7" s="153">
        <f>(I6*I7+J6*J7+K6*K7+L6*L7)/M6</f>
        <v>3.1965517241379304</v>
      </c>
      <c r="N7" s="154">
        <f>(B7*B6+C7*C6+D7*D6+E7*E6+F7*F6+G7*G6+I7*I6+J7*J6+K7*K6+L7*L6)/N6</f>
        <v>5.1270531400966179</v>
      </c>
      <c r="O7" s="161">
        <f>(H7*H6+M7*M6)/O6</f>
        <v>5.1270531400966179</v>
      </c>
    </row>
    <row r="8" spans="1:15" ht="19.5">
      <c r="A8" s="149" t="s">
        <v>212</v>
      </c>
      <c r="B8" s="138">
        <f t="shared" ref="B8:G8" si="0">B6*(13-B7)</f>
        <v>238.70000000000002</v>
      </c>
      <c r="C8" s="12">
        <f t="shared" si="0"/>
        <v>240.79999999999998</v>
      </c>
      <c r="D8" s="12">
        <f t="shared" si="0"/>
        <v>226.29999999999998</v>
      </c>
      <c r="E8" s="12">
        <f t="shared" si="0"/>
        <v>64.999999999999986</v>
      </c>
      <c r="F8" s="12">
        <f t="shared" si="0"/>
        <v>5.9999999999999964</v>
      </c>
      <c r="G8" s="12">
        <f t="shared" si="0"/>
        <v>0</v>
      </c>
      <c r="H8" s="155">
        <f>SUM(B8:F8)</f>
        <v>776.8</v>
      </c>
      <c r="I8" s="12">
        <f>I6*(13-I7)</f>
        <v>0</v>
      </c>
      <c r="J8" s="12">
        <v>173</v>
      </c>
      <c r="K8" s="12">
        <v>301</v>
      </c>
      <c r="L8" s="12">
        <v>382</v>
      </c>
      <c r="M8" s="155">
        <f>SUM(I8:L8)</f>
        <v>856</v>
      </c>
      <c r="N8" s="156">
        <f>N6*(13-N7)</f>
        <v>1629.7</v>
      </c>
      <c r="O8" s="162">
        <f>O6*(13-O7)</f>
        <v>1629.7</v>
      </c>
    </row>
    <row r="9" spans="1:15" ht="19.5">
      <c r="A9" s="149" t="s">
        <v>213</v>
      </c>
      <c r="B9" s="138">
        <f t="shared" ref="B9:G9" si="1">B6*(17-B7)</f>
        <v>362.7</v>
      </c>
      <c r="C9" s="12">
        <f t="shared" si="1"/>
        <v>352.8</v>
      </c>
      <c r="D9" s="12">
        <f t="shared" si="1"/>
        <v>350.3</v>
      </c>
      <c r="E9" s="12">
        <f t="shared" si="1"/>
        <v>165</v>
      </c>
      <c r="F9" s="12">
        <f t="shared" si="1"/>
        <v>25.999999999999996</v>
      </c>
      <c r="G9" s="12">
        <f t="shared" si="1"/>
        <v>0</v>
      </c>
      <c r="H9" s="155">
        <f>SUM(B9:F9)</f>
        <v>1256.8</v>
      </c>
      <c r="I9" s="12">
        <f>I6*(17-I7)</f>
        <v>0</v>
      </c>
      <c r="J9" s="12">
        <v>277</v>
      </c>
      <c r="K9" s="12">
        <v>421</v>
      </c>
      <c r="L9" s="12">
        <v>506</v>
      </c>
      <c r="M9" s="155">
        <f>SUM(I9:L9)</f>
        <v>1204</v>
      </c>
      <c r="N9" s="156">
        <f>N6*(17-N7)</f>
        <v>2457.7000000000003</v>
      </c>
      <c r="O9" s="162">
        <f>O6*(17-O7)</f>
        <v>2457.7000000000003</v>
      </c>
    </row>
    <row r="10" spans="1:15" ht="19.5">
      <c r="A10" s="149" t="s">
        <v>214</v>
      </c>
      <c r="B10" s="139">
        <f t="shared" ref="B10:G10" si="2">B6*(18-B7)</f>
        <v>393.7</v>
      </c>
      <c r="C10" s="16">
        <f t="shared" si="2"/>
        <v>380.8</v>
      </c>
      <c r="D10" s="16">
        <f t="shared" si="2"/>
        <v>381.3</v>
      </c>
      <c r="E10" s="16">
        <f t="shared" si="2"/>
        <v>190</v>
      </c>
      <c r="F10" s="16">
        <f t="shared" si="2"/>
        <v>30.999999999999996</v>
      </c>
      <c r="G10" s="16">
        <f t="shared" si="2"/>
        <v>0</v>
      </c>
      <c r="H10" s="155">
        <f>SUM(B10:F10)</f>
        <v>1376.8</v>
      </c>
      <c r="I10" s="16">
        <f>I6*(18-I7)</f>
        <v>0</v>
      </c>
      <c r="J10" s="16">
        <v>303</v>
      </c>
      <c r="K10" s="16">
        <v>451</v>
      </c>
      <c r="L10" s="16">
        <v>537</v>
      </c>
      <c r="M10" s="155">
        <f>SUM(I10:L10)</f>
        <v>1291</v>
      </c>
      <c r="N10" s="157">
        <f>N6*(18-N7)</f>
        <v>2664.7000000000003</v>
      </c>
      <c r="O10" s="163">
        <f>O6*(18-O7)</f>
        <v>2664.7000000000003</v>
      </c>
    </row>
    <row r="11" spans="1:15" ht="20.25" thickBot="1">
      <c r="A11" s="144" t="s">
        <v>215</v>
      </c>
      <c r="B11" s="140">
        <f t="shared" ref="B11:G11" si="3">B6*(19-B7)</f>
        <v>424.7</v>
      </c>
      <c r="C11" s="20">
        <f t="shared" si="3"/>
        <v>408.8</v>
      </c>
      <c r="D11" s="20">
        <f t="shared" si="3"/>
        <v>412.3</v>
      </c>
      <c r="E11" s="20">
        <f t="shared" si="3"/>
        <v>215</v>
      </c>
      <c r="F11" s="20">
        <f t="shared" si="3"/>
        <v>36</v>
      </c>
      <c r="G11" s="20">
        <f t="shared" si="3"/>
        <v>0</v>
      </c>
      <c r="H11" s="164">
        <f>SUM(B11:F11)</f>
        <v>1496.8</v>
      </c>
      <c r="I11" s="20">
        <f>I6*(19-I7)</f>
        <v>0</v>
      </c>
      <c r="J11" s="20">
        <v>329</v>
      </c>
      <c r="K11" s="20">
        <v>481</v>
      </c>
      <c r="L11" s="20">
        <v>568</v>
      </c>
      <c r="M11" s="164">
        <f>SUM(I11:L11)</f>
        <v>1378</v>
      </c>
      <c r="N11" s="165">
        <f>N6*(19-N7)</f>
        <v>2871.7000000000003</v>
      </c>
      <c r="O11" s="166">
        <f>O6*(19-O7)</f>
        <v>2871.7000000000003</v>
      </c>
    </row>
    <row r="12" spans="1:15" ht="15.75" thickBot="1">
      <c r="A12" s="4"/>
      <c r="B12" s="4"/>
      <c r="C12" s="4"/>
      <c r="D12" s="4"/>
      <c r="E12" s="4"/>
      <c r="F12" s="4"/>
      <c r="G12" s="4"/>
      <c r="H12" s="4"/>
      <c r="I12" s="4"/>
      <c r="J12" s="4"/>
      <c r="K12" s="4"/>
      <c r="L12" s="4"/>
      <c r="M12" s="4"/>
      <c r="N12" s="4"/>
      <c r="O12" s="4"/>
    </row>
    <row r="13" spans="1:15" ht="24" thickBot="1">
      <c r="A13" s="473" t="s">
        <v>480</v>
      </c>
      <c r="B13" s="474"/>
      <c r="C13" s="474"/>
      <c r="D13" s="474"/>
      <c r="E13" s="474"/>
      <c r="F13" s="474"/>
      <c r="G13" s="474"/>
      <c r="H13" s="474"/>
      <c r="I13" s="474"/>
      <c r="J13" s="474"/>
      <c r="K13" s="470" t="s">
        <v>225</v>
      </c>
      <c r="L13" s="471"/>
      <c r="M13" s="471"/>
      <c r="N13" s="471"/>
      <c r="O13" s="472"/>
    </row>
    <row r="14" spans="1:15" ht="15.75">
      <c r="A14" s="465" t="s">
        <v>195</v>
      </c>
      <c r="B14" s="461" t="s">
        <v>196</v>
      </c>
      <c r="C14" s="461" t="s">
        <v>197</v>
      </c>
      <c r="D14" s="461" t="s">
        <v>198</v>
      </c>
      <c r="E14" s="461" t="s">
        <v>199</v>
      </c>
      <c r="F14" s="461" t="s">
        <v>200</v>
      </c>
      <c r="G14" s="461" t="s">
        <v>201</v>
      </c>
      <c r="H14" s="467" t="s">
        <v>202</v>
      </c>
      <c r="I14" s="461" t="s">
        <v>203</v>
      </c>
      <c r="J14" s="461" t="s">
        <v>204</v>
      </c>
      <c r="K14" s="461" t="s">
        <v>205</v>
      </c>
      <c r="L14" s="461" t="s">
        <v>206</v>
      </c>
      <c r="M14" s="467" t="s">
        <v>207</v>
      </c>
      <c r="N14" s="456" t="s">
        <v>208</v>
      </c>
      <c r="O14" s="457"/>
    </row>
    <row r="15" spans="1:15" ht="16.5" thickBot="1">
      <c r="A15" s="466"/>
      <c r="B15" s="462"/>
      <c r="C15" s="462"/>
      <c r="D15" s="462"/>
      <c r="E15" s="462"/>
      <c r="F15" s="462"/>
      <c r="G15" s="462"/>
      <c r="H15" s="462"/>
      <c r="I15" s="462"/>
      <c r="J15" s="462"/>
      <c r="K15" s="462"/>
      <c r="L15" s="462"/>
      <c r="M15" s="462"/>
      <c r="N15" s="145" t="s">
        <v>209</v>
      </c>
      <c r="O15" s="30" t="s">
        <v>210</v>
      </c>
    </row>
    <row r="16" spans="1:15" ht="15">
      <c r="A16" s="148" t="s">
        <v>211</v>
      </c>
      <c r="B16" s="158">
        <v>31</v>
      </c>
      <c r="C16" s="151">
        <v>28</v>
      </c>
      <c r="D16" s="151">
        <v>31</v>
      </c>
      <c r="E16" s="151">
        <v>30</v>
      </c>
      <c r="F16" s="151">
        <v>5</v>
      </c>
      <c r="G16" s="151">
        <v>0</v>
      </c>
      <c r="H16" s="159">
        <f>SUM(B16:F16)</f>
        <v>125</v>
      </c>
      <c r="I16" s="151">
        <v>20</v>
      </c>
      <c r="J16" s="151">
        <v>31</v>
      </c>
      <c r="K16" s="151">
        <v>30</v>
      </c>
      <c r="L16" s="151">
        <v>31</v>
      </c>
      <c r="M16" s="159">
        <f>SUM(I16:L16)</f>
        <v>112</v>
      </c>
      <c r="N16" s="136">
        <f>SUM(B16:G16,I16:L16)</f>
        <v>237</v>
      </c>
      <c r="O16" s="137">
        <f>H16+M16</f>
        <v>237</v>
      </c>
    </row>
    <row r="17" spans="1:15" ht="19.5">
      <c r="A17" s="149" t="s">
        <v>485</v>
      </c>
      <c r="B17" s="160">
        <v>2.5</v>
      </c>
      <c r="C17" s="10">
        <v>4</v>
      </c>
      <c r="D17" s="10">
        <v>4.0999999999999996</v>
      </c>
      <c r="E17" s="10">
        <v>8.3000000000000007</v>
      </c>
      <c r="F17" s="10">
        <v>11.8</v>
      </c>
      <c r="G17" s="186">
        <v>0</v>
      </c>
      <c r="H17" s="153">
        <f>(B16*B17+C16*C17+D16*D17+E16*E17+F16*F17)/H16</f>
        <v>4.9968000000000004</v>
      </c>
      <c r="I17" s="10">
        <v>8.8000000000000007</v>
      </c>
      <c r="J17" s="95">
        <v>8.4</v>
      </c>
      <c r="K17" s="95">
        <v>4.7</v>
      </c>
      <c r="L17" s="95">
        <v>1.4</v>
      </c>
      <c r="M17" s="153">
        <f>(I16*I17+J16*J17+K16*K17+L16*L17)/M16</f>
        <v>5.5428571428571436</v>
      </c>
      <c r="N17" s="154">
        <f>(B17*B16+C17*C16+D17*D16+E17*E16+F17*F16+G17*G16+I17*I16+J17*J16+K17*K16+L17*L16)/N16</f>
        <v>5.2548523206751057</v>
      </c>
      <c r="O17" s="161">
        <f>(H17*H16+M17*M16)/O16</f>
        <v>5.2548523206751057</v>
      </c>
    </row>
    <row r="18" spans="1:15" ht="19.5">
      <c r="A18" s="149" t="s">
        <v>212</v>
      </c>
      <c r="B18" s="138">
        <v>326</v>
      </c>
      <c r="C18" s="12">
        <v>253</v>
      </c>
      <c r="D18" s="12">
        <v>277</v>
      </c>
      <c r="E18" s="12">
        <v>141</v>
      </c>
      <c r="F18" s="12">
        <v>6</v>
      </c>
      <c r="G18" s="12">
        <v>0</v>
      </c>
      <c r="H18" s="155">
        <f>SUM(B18:F18)</f>
        <v>1003</v>
      </c>
      <c r="I18" s="12">
        <v>85</v>
      </c>
      <c r="J18" s="12">
        <v>144</v>
      </c>
      <c r="K18" s="12">
        <v>250</v>
      </c>
      <c r="L18" s="12">
        <f>L16*(13-L17)</f>
        <v>359.59999999999997</v>
      </c>
      <c r="M18" s="155">
        <f>SUM(I18:L18)</f>
        <v>838.59999999999991</v>
      </c>
      <c r="N18" s="156">
        <f>N16*(13-N17)</f>
        <v>1835.6</v>
      </c>
      <c r="O18" s="162">
        <f>O16*(13-O17)</f>
        <v>1835.6</v>
      </c>
    </row>
    <row r="19" spans="1:15" ht="19.5">
      <c r="A19" s="149" t="s">
        <v>213</v>
      </c>
      <c r="B19" s="138">
        <v>450</v>
      </c>
      <c r="C19" s="12">
        <v>365</v>
      </c>
      <c r="D19" s="12">
        <v>401</v>
      </c>
      <c r="E19" s="12">
        <v>261</v>
      </c>
      <c r="F19" s="12">
        <v>26</v>
      </c>
      <c r="G19" s="12">
        <f>G16*(17-G17)</f>
        <v>0</v>
      </c>
      <c r="H19" s="155">
        <f>SUM(B19:F19)</f>
        <v>1503</v>
      </c>
      <c r="I19" s="12">
        <v>165</v>
      </c>
      <c r="J19" s="12">
        <v>268</v>
      </c>
      <c r="K19" s="12">
        <v>370</v>
      </c>
      <c r="L19" s="12">
        <f>L16*(17-L17)</f>
        <v>483.59999999999997</v>
      </c>
      <c r="M19" s="155">
        <f>SUM(I19:L19)</f>
        <v>1286.5999999999999</v>
      </c>
      <c r="N19" s="156">
        <f>N16*(17-N17)</f>
        <v>2783.6</v>
      </c>
      <c r="O19" s="162">
        <f>O16*(17-O17)</f>
        <v>2783.6</v>
      </c>
    </row>
    <row r="20" spans="1:15" ht="19.5">
      <c r="A20" s="149" t="s">
        <v>214</v>
      </c>
      <c r="B20" s="139">
        <v>481</v>
      </c>
      <c r="C20" s="16">
        <v>393</v>
      </c>
      <c r="D20" s="16">
        <v>432</v>
      </c>
      <c r="E20" s="16">
        <v>291</v>
      </c>
      <c r="F20" s="16">
        <v>31</v>
      </c>
      <c r="G20" s="16">
        <v>0</v>
      </c>
      <c r="H20" s="155">
        <f>SUM(B20:F20)</f>
        <v>1628</v>
      </c>
      <c r="I20" s="16">
        <v>185</v>
      </c>
      <c r="J20" s="16">
        <v>299</v>
      </c>
      <c r="K20" s="16">
        <v>400</v>
      </c>
      <c r="L20" s="16">
        <v>515</v>
      </c>
      <c r="M20" s="155">
        <f>SUM(I20:L20)</f>
        <v>1399</v>
      </c>
      <c r="N20" s="157">
        <f>N16*(18-N17)</f>
        <v>3020.6</v>
      </c>
      <c r="O20" s="163">
        <f>O16*(18-O17)</f>
        <v>3020.6</v>
      </c>
    </row>
    <row r="21" spans="1:15" ht="20.25" thickBot="1">
      <c r="A21" s="144" t="s">
        <v>215</v>
      </c>
      <c r="B21" s="140">
        <v>512</v>
      </c>
      <c r="C21" s="20">
        <v>421</v>
      </c>
      <c r="D21" s="20">
        <v>463</v>
      </c>
      <c r="E21" s="20">
        <v>321</v>
      </c>
      <c r="F21" s="20">
        <v>36</v>
      </c>
      <c r="G21" s="20">
        <f>G16*(19-G17)</f>
        <v>0</v>
      </c>
      <c r="H21" s="164">
        <f>SUM(B21:F21)</f>
        <v>1753</v>
      </c>
      <c r="I21" s="20">
        <v>205</v>
      </c>
      <c r="J21" s="20">
        <v>330</v>
      </c>
      <c r="K21" s="20">
        <v>430</v>
      </c>
      <c r="L21" s="20">
        <f>L16*(19-L17)</f>
        <v>545.6</v>
      </c>
      <c r="M21" s="164">
        <f>SUM(I21:L21)</f>
        <v>1510.6</v>
      </c>
      <c r="N21" s="165">
        <f>N16*(19-N17)</f>
        <v>3257.6</v>
      </c>
      <c r="O21" s="166">
        <f>O16*(19-O17)</f>
        <v>3257.6</v>
      </c>
    </row>
    <row r="22" spans="1:15" ht="15.75" thickBot="1">
      <c r="A22" s="4"/>
      <c r="B22" s="4"/>
      <c r="C22" s="4"/>
      <c r="D22" s="4"/>
      <c r="E22" s="4"/>
      <c r="F22" s="4"/>
      <c r="G22" s="4"/>
      <c r="H22" s="4"/>
      <c r="I22" s="4"/>
      <c r="J22" s="4"/>
      <c r="K22" s="4"/>
      <c r="L22" s="4"/>
      <c r="M22" s="4"/>
      <c r="N22" s="4"/>
      <c r="O22" s="4"/>
    </row>
    <row r="23" spans="1:15" ht="24" thickBot="1">
      <c r="A23" s="473" t="s">
        <v>481</v>
      </c>
      <c r="B23" s="474"/>
      <c r="C23" s="474"/>
      <c r="D23" s="474"/>
      <c r="E23" s="474"/>
      <c r="F23" s="474"/>
      <c r="G23" s="474"/>
      <c r="H23" s="474"/>
      <c r="I23" s="474"/>
      <c r="J23" s="474"/>
      <c r="K23" s="470" t="s">
        <v>226</v>
      </c>
      <c r="L23" s="471"/>
      <c r="M23" s="471"/>
      <c r="N23" s="471"/>
      <c r="O23" s="472"/>
    </row>
    <row r="24" spans="1:15" ht="15.75">
      <c r="A24" s="465" t="s">
        <v>195</v>
      </c>
      <c r="B24" s="461" t="s">
        <v>196</v>
      </c>
      <c r="C24" s="461" t="s">
        <v>197</v>
      </c>
      <c r="D24" s="461" t="s">
        <v>198</v>
      </c>
      <c r="E24" s="461" t="s">
        <v>199</v>
      </c>
      <c r="F24" s="461" t="s">
        <v>200</v>
      </c>
      <c r="G24" s="461" t="s">
        <v>201</v>
      </c>
      <c r="H24" s="467" t="s">
        <v>202</v>
      </c>
      <c r="I24" s="461" t="s">
        <v>203</v>
      </c>
      <c r="J24" s="461" t="s">
        <v>204</v>
      </c>
      <c r="K24" s="461" t="s">
        <v>205</v>
      </c>
      <c r="L24" s="461" t="s">
        <v>206</v>
      </c>
      <c r="M24" s="467" t="s">
        <v>207</v>
      </c>
      <c r="N24" s="456" t="s">
        <v>208</v>
      </c>
      <c r="O24" s="457"/>
    </row>
    <row r="25" spans="1:15" ht="16.5" thickBot="1">
      <c r="A25" s="466"/>
      <c r="B25" s="462"/>
      <c r="C25" s="462"/>
      <c r="D25" s="462"/>
      <c r="E25" s="462"/>
      <c r="F25" s="462"/>
      <c r="G25" s="462"/>
      <c r="H25" s="462"/>
      <c r="I25" s="462"/>
      <c r="J25" s="462"/>
      <c r="K25" s="462"/>
      <c r="L25" s="462"/>
      <c r="M25" s="462"/>
      <c r="N25" s="145" t="s">
        <v>209</v>
      </c>
      <c r="O25" s="30" t="s">
        <v>210</v>
      </c>
    </row>
    <row r="26" spans="1:15" ht="15">
      <c r="A26" s="148" t="s">
        <v>211</v>
      </c>
      <c r="B26" s="158">
        <v>31</v>
      </c>
      <c r="C26" s="151">
        <v>28</v>
      </c>
      <c r="D26" s="151">
        <v>31</v>
      </c>
      <c r="E26" s="151">
        <v>25</v>
      </c>
      <c r="F26" s="151">
        <v>0</v>
      </c>
      <c r="G26" s="151">
        <v>5</v>
      </c>
      <c r="H26" s="159">
        <f>SUM(B26:F26)</f>
        <v>115</v>
      </c>
      <c r="I26" s="151">
        <v>5</v>
      </c>
      <c r="J26" s="151">
        <v>31</v>
      </c>
      <c r="K26" s="151">
        <v>30</v>
      </c>
      <c r="L26" s="151">
        <v>31</v>
      </c>
      <c r="M26" s="159">
        <f>SUM(I26:L26)</f>
        <v>97</v>
      </c>
      <c r="N26" s="136">
        <f>SUM(B26:G26,I26:L26)</f>
        <v>217</v>
      </c>
      <c r="O26" s="137">
        <f>H26+M26</f>
        <v>212</v>
      </c>
    </row>
    <row r="27" spans="1:15" ht="19.5">
      <c r="A27" s="149" t="s">
        <v>485</v>
      </c>
      <c r="B27" s="160">
        <v>-3.1</v>
      </c>
      <c r="C27" s="10">
        <v>0.9</v>
      </c>
      <c r="D27" s="10">
        <v>5.2</v>
      </c>
      <c r="E27" s="10">
        <v>11.8</v>
      </c>
      <c r="F27" s="10">
        <v>12.1</v>
      </c>
      <c r="G27" s="10">
        <v>13</v>
      </c>
      <c r="H27" s="153">
        <f>(B26*B27+C26*C27+D26*D27+E26*E27+F26*F27)/H26</f>
        <v>3.3504347826086955</v>
      </c>
      <c r="I27" s="10">
        <v>12.8</v>
      </c>
      <c r="J27" s="95">
        <v>8.4</v>
      </c>
      <c r="K27" s="95">
        <v>6.3</v>
      </c>
      <c r="L27" s="95">
        <v>0.1</v>
      </c>
      <c r="M27" s="153">
        <f>(I26*I27+J26*J27+K26*K27+L26*L27)/M26</f>
        <v>5.3247422680412386</v>
      </c>
      <c r="N27" s="154">
        <f>(B27*B26+C27*C26+D27*D26+E27*E26+F27*F26+G27*G26+I27*I26+J27*J26+K27*K26+L27*L26)/N26</f>
        <v>4.4552995391705075</v>
      </c>
      <c r="O27" s="161">
        <f>(H27*H26+M27*M26)/O26</f>
        <v>4.2537735849056615</v>
      </c>
    </row>
    <row r="28" spans="1:15" ht="19.5">
      <c r="A28" s="149" t="s">
        <v>212</v>
      </c>
      <c r="B28" s="138">
        <v>500</v>
      </c>
      <c r="C28" s="12">
        <v>340</v>
      </c>
      <c r="D28" s="12">
        <v>241</v>
      </c>
      <c r="E28" s="12">
        <v>30</v>
      </c>
      <c r="F28" s="12">
        <v>9</v>
      </c>
      <c r="G28" s="12">
        <v>0</v>
      </c>
      <c r="H28" s="155">
        <f>SUM(B28:F28)</f>
        <v>1120</v>
      </c>
      <c r="I28" s="12">
        <v>1</v>
      </c>
      <c r="J28" s="12">
        <v>142</v>
      </c>
      <c r="K28" s="12">
        <v>202</v>
      </c>
      <c r="L28" s="12">
        <v>399</v>
      </c>
      <c r="M28" s="155">
        <f>SUM(I28:L28)</f>
        <v>744</v>
      </c>
      <c r="N28" s="156">
        <f>N26*(13-N27)</f>
        <v>1854.1999999999998</v>
      </c>
      <c r="O28" s="162">
        <f>O26*(13-O27)</f>
        <v>1854.1999999999996</v>
      </c>
    </row>
    <row r="29" spans="1:15" ht="19.5">
      <c r="A29" s="149" t="s">
        <v>213</v>
      </c>
      <c r="B29" s="138">
        <v>624</v>
      </c>
      <c r="C29" s="12">
        <v>452</v>
      </c>
      <c r="D29" s="12">
        <v>365</v>
      </c>
      <c r="E29" s="12">
        <v>130</v>
      </c>
      <c r="F29" s="12">
        <v>49</v>
      </c>
      <c r="G29" s="12">
        <v>20</v>
      </c>
      <c r="H29" s="155">
        <f>SUM(B29:F29)</f>
        <v>1620</v>
      </c>
      <c r="I29" s="12">
        <v>21</v>
      </c>
      <c r="J29" s="12">
        <v>266</v>
      </c>
      <c r="K29" s="12">
        <v>322</v>
      </c>
      <c r="L29" s="12">
        <v>523</v>
      </c>
      <c r="M29" s="155">
        <f>SUM(I29:L29)</f>
        <v>1132</v>
      </c>
      <c r="N29" s="156">
        <f>N26*(17-N27)</f>
        <v>2722.2</v>
      </c>
      <c r="O29" s="162">
        <f>O26*(17-O27)</f>
        <v>2702.1999999999994</v>
      </c>
    </row>
    <row r="30" spans="1:15" ht="19.5">
      <c r="A30" s="149" t="s">
        <v>214</v>
      </c>
      <c r="B30" s="139">
        <v>655</v>
      </c>
      <c r="C30" s="16">
        <v>480</v>
      </c>
      <c r="D30" s="16">
        <v>396</v>
      </c>
      <c r="E30" s="16">
        <v>155</v>
      </c>
      <c r="F30" s="16">
        <v>59</v>
      </c>
      <c r="G30" s="16">
        <v>25</v>
      </c>
      <c r="H30" s="155">
        <f>SUM(B30:F30)</f>
        <v>1745</v>
      </c>
      <c r="I30" s="16">
        <v>26</v>
      </c>
      <c r="J30" s="16">
        <v>297</v>
      </c>
      <c r="K30" s="16">
        <v>352</v>
      </c>
      <c r="L30" s="16">
        <v>554</v>
      </c>
      <c r="M30" s="155">
        <f>SUM(I30:L30)</f>
        <v>1229</v>
      </c>
      <c r="N30" s="157">
        <f>N26*(18-N27)</f>
        <v>2939.2</v>
      </c>
      <c r="O30" s="163">
        <f>O26*(18-O27)</f>
        <v>2914.1999999999994</v>
      </c>
    </row>
    <row r="31" spans="1:15" ht="20.25" thickBot="1">
      <c r="A31" s="144" t="s">
        <v>215</v>
      </c>
      <c r="B31" s="140">
        <v>686</v>
      </c>
      <c r="C31" s="20">
        <v>508</v>
      </c>
      <c r="D31" s="20">
        <v>427</v>
      </c>
      <c r="E31" s="20">
        <v>180</v>
      </c>
      <c r="F31" s="20">
        <v>69</v>
      </c>
      <c r="G31" s="20">
        <f>G26*(19-G27)</f>
        <v>30</v>
      </c>
      <c r="H31" s="164">
        <f>SUM(B31:F31)</f>
        <v>1870</v>
      </c>
      <c r="I31" s="20">
        <v>31</v>
      </c>
      <c r="J31" s="20">
        <v>328</v>
      </c>
      <c r="K31" s="20">
        <v>382</v>
      </c>
      <c r="L31" s="20">
        <v>585</v>
      </c>
      <c r="M31" s="164">
        <f>SUM(I31:L31)</f>
        <v>1326</v>
      </c>
      <c r="N31" s="165">
        <f>N26*(19-N27)</f>
        <v>3156.2</v>
      </c>
      <c r="O31" s="166">
        <f>O26*(19-O27)</f>
        <v>3126.1999999999994</v>
      </c>
    </row>
    <row r="32" spans="1:15" ht="15.75" thickBot="1">
      <c r="A32" s="4"/>
      <c r="B32" s="4"/>
      <c r="C32" s="4"/>
      <c r="D32" s="4"/>
      <c r="E32" s="4"/>
      <c r="F32" s="4"/>
      <c r="G32" s="4"/>
      <c r="H32" s="4"/>
      <c r="I32" s="4"/>
      <c r="J32" s="4"/>
      <c r="K32" s="4"/>
      <c r="L32" s="4"/>
      <c r="M32" s="4"/>
      <c r="N32" s="4"/>
      <c r="O32" s="4"/>
    </row>
    <row r="33" spans="1:15" ht="24" thickBot="1">
      <c r="A33" s="473" t="s">
        <v>482</v>
      </c>
      <c r="B33" s="474"/>
      <c r="C33" s="474"/>
      <c r="D33" s="474"/>
      <c r="E33" s="474"/>
      <c r="F33" s="474"/>
      <c r="G33" s="474"/>
      <c r="H33" s="474"/>
      <c r="I33" s="474"/>
      <c r="J33" s="474"/>
      <c r="K33" s="470" t="s">
        <v>227</v>
      </c>
      <c r="L33" s="471"/>
      <c r="M33" s="471"/>
      <c r="N33" s="471"/>
      <c r="O33" s="472"/>
    </row>
    <row r="34" spans="1:15" ht="15.75">
      <c r="A34" s="465" t="s">
        <v>195</v>
      </c>
      <c r="B34" s="461" t="s">
        <v>196</v>
      </c>
      <c r="C34" s="461" t="s">
        <v>197</v>
      </c>
      <c r="D34" s="461" t="s">
        <v>198</v>
      </c>
      <c r="E34" s="461" t="s">
        <v>199</v>
      </c>
      <c r="F34" s="461" t="s">
        <v>200</v>
      </c>
      <c r="G34" s="461" t="s">
        <v>201</v>
      </c>
      <c r="H34" s="467" t="s">
        <v>202</v>
      </c>
      <c r="I34" s="461" t="s">
        <v>203</v>
      </c>
      <c r="J34" s="461" t="s">
        <v>204</v>
      </c>
      <c r="K34" s="461" t="s">
        <v>205</v>
      </c>
      <c r="L34" s="461" t="s">
        <v>206</v>
      </c>
      <c r="M34" s="467" t="s">
        <v>207</v>
      </c>
      <c r="N34" s="456" t="s">
        <v>208</v>
      </c>
      <c r="O34" s="457"/>
    </row>
    <row r="35" spans="1:15" ht="16.5" thickBot="1">
      <c r="A35" s="466"/>
      <c r="B35" s="462"/>
      <c r="C35" s="462"/>
      <c r="D35" s="462"/>
      <c r="E35" s="462"/>
      <c r="F35" s="462"/>
      <c r="G35" s="462"/>
      <c r="H35" s="462"/>
      <c r="I35" s="462"/>
      <c r="J35" s="462"/>
      <c r="K35" s="462"/>
      <c r="L35" s="462"/>
      <c r="M35" s="462"/>
      <c r="N35" s="145" t="s">
        <v>209</v>
      </c>
      <c r="O35" s="30" t="s">
        <v>210</v>
      </c>
    </row>
    <row r="36" spans="1:15" ht="15">
      <c r="A36" s="148" t="s">
        <v>211</v>
      </c>
      <c r="B36" s="158">
        <v>31</v>
      </c>
      <c r="C36" s="151">
        <v>28</v>
      </c>
      <c r="D36" s="151">
        <v>31</v>
      </c>
      <c r="E36" s="151">
        <v>25</v>
      </c>
      <c r="F36" s="151">
        <v>20</v>
      </c>
      <c r="G36" s="151">
        <v>0</v>
      </c>
      <c r="H36" s="159">
        <f>SUM(B36:F36)</f>
        <v>135</v>
      </c>
      <c r="I36" s="151">
        <v>25</v>
      </c>
      <c r="J36" s="151">
        <v>31</v>
      </c>
      <c r="K36" s="151">
        <v>30</v>
      </c>
      <c r="L36" s="151">
        <v>31</v>
      </c>
      <c r="M36" s="159">
        <f>SUM(I36:L36)</f>
        <v>117</v>
      </c>
      <c r="N36" s="136">
        <f>SUM(B36:G36,I36:L36)</f>
        <v>252</v>
      </c>
      <c r="O36" s="137">
        <f>H36+M36</f>
        <v>252</v>
      </c>
    </row>
    <row r="37" spans="1:15" ht="19.5">
      <c r="A37" s="149" t="s">
        <v>485</v>
      </c>
      <c r="B37" s="160">
        <v>-3.8</v>
      </c>
      <c r="C37" s="10">
        <v>-1.8</v>
      </c>
      <c r="D37" s="10">
        <v>3.8</v>
      </c>
      <c r="E37" s="10">
        <v>7.9</v>
      </c>
      <c r="F37" s="10">
        <v>11.1</v>
      </c>
      <c r="G37" s="10">
        <v>0</v>
      </c>
      <c r="H37" s="153">
        <f>(B36*B37+C36*C37+D36*D37+E36*E37+F36*F37)/H36</f>
        <v>2.7340740740740741</v>
      </c>
      <c r="I37" s="10">
        <v>11.3</v>
      </c>
      <c r="J37" s="95">
        <v>6.5</v>
      </c>
      <c r="K37" s="95">
        <v>5.3</v>
      </c>
      <c r="L37" s="95">
        <v>-4.9000000000000004</v>
      </c>
      <c r="M37" s="153">
        <f>(I36*I37+J36*J37+K36*K37+L36*L37)/M36</f>
        <v>4.1974358974358976</v>
      </c>
      <c r="N37" s="154">
        <f>(B37*B36+C37*C36+D37*D36+E37*E36+F37*F36+G37*G36+I37*I36+J37*J36+K37*K36+L37*L36)/N36</f>
        <v>3.4134920634920638</v>
      </c>
      <c r="O37" s="161">
        <f>(H37*H36+M37*M36)/O36</f>
        <v>3.4134920634920638</v>
      </c>
    </row>
    <row r="38" spans="1:15" ht="19.5">
      <c r="A38" s="149" t="s">
        <v>212</v>
      </c>
      <c r="B38" s="138">
        <v>520</v>
      </c>
      <c r="C38" s="12">
        <v>414</v>
      </c>
      <c r="D38" s="12">
        <v>284</v>
      </c>
      <c r="E38" s="12">
        <v>127</v>
      </c>
      <c r="F38" s="12">
        <v>38</v>
      </c>
      <c r="G38" s="12">
        <v>0</v>
      </c>
      <c r="H38" s="155">
        <f>SUM(B38:F38)</f>
        <v>1383</v>
      </c>
      <c r="I38" s="12">
        <v>44</v>
      </c>
      <c r="J38" s="12">
        <v>201</v>
      </c>
      <c r="K38" s="12">
        <v>232</v>
      </c>
      <c r="L38" s="12">
        <v>556</v>
      </c>
      <c r="M38" s="155">
        <f>SUM(I38:L38)</f>
        <v>1033</v>
      </c>
      <c r="N38" s="156">
        <f>N36*(13-N37)</f>
        <v>2415.7999999999997</v>
      </c>
      <c r="O38" s="162">
        <f>O36*(13-O37)</f>
        <v>2415.7999999999997</v>
      </c>
    </row>
    <row r="39" spans="1:15" ht="19.5">
      <c r="A39" s="149" t="s">
        <v>213</v>
      </c>
      <c r="B39" s="138">
        <v>644</v>
      </c>
      <c r="C39" s="12">
        <v>526</v>
      </c>
      <c r="D39" s="12">
        <v>408</v>
      </c>
      <c r="E39" s="12">
        <v>227</v>
      </c>
      <c r="F39" s="12">
        <v>118</v>
      </c>
      <c r="G39" s="12">
        <f>G36*(17-G37)</f>
        <v>0</v>
      </c>
      <c r="H39" s="155">
        <f>SUM(B39:F39)</f>
        <v>1923</v>
      </c>
      <c r="I39" s="12">
        <v>144</v>
      </c>
      <c r="J39" s="12">
        <v>325</v>
      </c>
      <c r="K39" s="12">
        <v>352</v>
      </c>
      <c r="L39" s="12">
        <v>680</v>
      </c>
      <c r="M39" s="155">
        <f>SUM(I39:L39)</f>
        <v>1501</v>
      </c>
      <c r="N39" s="156">
        <f>N36*(17-N37)</f>
        <v>3423.7999999999997</v>
      </c>
      <c r="O39" s="162">
        <f>O36*(17-O37)</f>
        <v>3423.7999999999997</v>
      </c>
    </row>
    <row r="40" spans="1:15" ht="19.5">
      <c r="A40" s="149" t="s">
        <v>214</v>
      </c>
      <c r="B40" s="139">
        <v>675</v>
      </c>
      <c r="C40" s="16">
        <v>554</v>
      </c>
      <c r="D40" s="16">
        <v>439</v>
      </c>
      <c r="E40" s="16">
        <v>262</v>
      </c>
      <c r="F40" s="16">
        <v>138</v>
      </c>
      <c r="G40" s="16">
        <f>G36*(18-G37)</f>
        <v>0</v>
      </c>
      <c r="H40" s="155">
        <f>SUM(B40:F40)</f>
        <v>2068</v>
      </c>
      <c r="I40" s="16">
        <v>169</v>
      </c>
      <c r="J40" s="16">
        <v>356</v>
      </c>
      <c r="K40" s="16">
        <v>382</v>
      </c>
      <c r="L40" s="16">
        <v>711</v>
      </c>
      <c r="M40" s="155">
        <f>SUM(I40:L40)</f>
        <v>1618</v>
      </c>
      <c r="N40" s="157">
        <f>N36*(18-N37)</f>
        <v>3675.7999999999997</v>
      </c>
      <c r="O40" s="163">
        <f>O36*(18-O37)</f>
        <v>3675.7999999999997</v>
      </c>
    </row>
    <row r="41" spans="1:15" ht="20.25" thickBot="1">
      <c r="A41" s="144" t="s">
        <v>215</v>
      </c>
      <c r="B41" s="140">
        <v>706</v>
      </c>
      <c r="C41" s="20">
        <v>582</v>
      </c>
      <c r="D41" s="20">
        <v>470</v>
      </c>
      <c r="E41" s="20">
        <v>277</v>
      </c>
      <c r="F41" s="20">
        <v>158</v>
      </c>
      <c r="G41" s="20">
        <f>G36*(19-G37)</f>
        <v>0</v>
      </c>
      <c r="H41" s="164">
        <f>SUM(B41:F41)</f>
        <v>2193</v>
      </c>
      <c r="I41" s="20">
        <v>194</v>
      </c>
      <c r="J41" s="20">
        <v>387</v>
      </c>
      <c r="K41" s="20">
        <v>412</v>
      </c>
      <c r="L41" s="20">
        <v>742</v>
      </c>
      <c r="M41" s="164">
        <f>SUM(I41:L41)</f>
        <v>1735</v>
      </c>
      <c r="N41" s="165">
        <f>N36*(19-N37)</f>
        <v>3927.7999999999997</v>
      </c>
      <c r="O41" s="166">
        <f>O36*(19-O37)</f>
        <v>3927.7999999999997</v>
      </c>
    </row>
    <row r="42" spans="1:15" ht="15.75" thickBot="1">
      <c r="A42" s="4"/>
      <c r="B42" s="4"/>
      <c r="C42" s="4"/>
      <c r="D42" s="4"/>
      <c r="E42" s="4"/>
      <c r="F42" s="4"/>
      <c r="G42" s="4"/>
      <c r="H42" s="4"/>
      <c r="I42" s="4"/>
      <c r="J42" s="4"/>
      <c r="K42" s="4"/>
      <c r="L42" s="4"/>
      <c r="M42" s="4"/>
      <c r="N42" s="4"/>
      <c r="O42" s="4"/>
    </row>
    <row r="43" spans="1:15" ht="24" thickBot="1">
      <c r="A43" s="473" t="s">
        <v>483</v>
      </c>
      <c r="B43" s="474"/>
      <c r="C43" s="474"/>
      <c r="D43" s="474"/>
      <c r="E43" s="474"/>
      <c r="F43" s="474"/>
      <c r="G43" s="474"/>
      <c r="H43" s="474"/>
      <c r="I43" s="474"/>
      <c r="J43" s="474"/>
      <c r="K43" s="470" t="s">
        <v>228</v>
      </c>
      <c r="L43" s="471"/>
      <c r="M43" s="471"/>
      <c r="N43" s="471"/>
      <c r="O43" s="472"/>
    </row>
    <row r="44" spans="1:15" ht="15.75">
      <c r="A44" s="465" t="s">
        <v>195</v>
      </c>
      <c r="B44" s="461" t="s">
        <v>196</v>
      </c>
      <c r="C44" s="461" t="s">
        <v>197</v>
      </c>
      <c r="D44" s="461" t="s">
        <v>198</v>
      </c>
      <c r="E44" s="461" t="s">
        <v>199</v>
      </c>
      <c r="F44" s="461" t="s">
        <v>200</v>
      </c>
      <c r="G44" s="461" t="s">
        <v>201</v>
      </c>
      <c r="H44" s="467" t="s">
        <v>202</v>
      </c>
      <c r="I44" s="461" t="s">
        <v>203</v>
      </c>
      <c r="J44" s="461" t="s">
        <v>204</v>
      </c>
      <c r="K44" s="461" t="s">
        <v>205</v>
      </c>
      <c r="L44" s="461" t="s">
        <v>206</v>
      </c>
      <c r="M44" s="467" t="s">
        <v>207</v>
      </c>
      <c r="N44" s="456" t="s">
        <v>208</v>
      </c>
      <c r="O44" s="457"/>
    </row>
    <row r="45" spans="1:15" ht="16.5" thickBot="1">
      <c r="A45" s="466"/>
      <c r="B45" s="462"/>
      <c r="C45" s="462"/>
      <c r="D45" s="462"/>
      <c r="E45" s="462"/>
      <c r="F45" s="462"/>
      <c r="G45" s="462"/>
      <c r="H45" s="462"/>
      <c r="I45" s="462"/>
      <c r="J45" s="462"/>
      <c r="K45" s="462"/>
      <c r="L45" s="462"/>
      <c r="M45" s="462"/>
      <c r="N45" s="145" t="s">
        <v>209</v>
      </c>
      <c r="O45" s="30" t="s">
        <v>210</v>
      </c>
    </row>
    <row r="46" spans="1:15" ht="15">
      <c r="A46" s="148" t="s">
        <v>211</v>
      </c>
      <c r="B46" s="158">
        <v>31</v>
      </c>
      <c r="C46" s="151">
        <v>28</v>
      </c>
      <c r="D46" s="151">
        <v>31</v>
      </c>
      <c r="E46" s="151">
        <v>10</v>
      </c>
      <c r="F46" s="151">
        <v>10</v>
      </c>
      <c r="G46" s="151">
        <v>0</v>
      </c>
      <c r="H46" s="159">
        <f>SUM(B46:F46)</f>
        <v>110</v>
      </c>
      <c r="I46" s="151">
        <v>10</v>
      </c>
      <c r="J46" s="151">
        <v>26</v>
      </c>
      <c r="K46" s="151">
        <v>30</v>
      </c>
      <c r="L46" s="151">
        <v>31</v>
      </c>
      <c r="M46" s="159">
        <f>SUM(I46:L46)</f>
        <v>97</v>
      </c>
      <c r="N46" s="136">
        <f>SUM(B46:G46,I46:L46)</f>
        <v>207</v>
      </c>
      <c r="O46" s="137">
        <f>H46+M46</f>
        <v>207</v>
      </c>
    </row>
    <row r="47" spans="1:15" ht="19.5">
      <c r="A47" s="149" t="s">
        <v>485</v>
      </c>
      <c r="B47" s="160">
        <v>-0.4</v>
      </c>
      <c r="C47" s="10">
        <v>-0.9</v>
      </c>
      <c r="D47" s="10">
        <v>4</v>
      </c>
      <c r="E47" s="10">
        <v>11.1</v>
      </c>
      <c r="F47" s="10">
        <v>9.6999999999999993</v>
      </c>
      <c r="G47" s="10">
        <v>0</v>
      </c>
      <c r="H47" s="153">
        <f>(B46*B47+C46*C47+D46*D47+E46*E47+F46*F47)/H46</f>
        <v>2.6763636363636363</v>
      </c>
      <c r="I47" s="10">
        <v>11.7</v>
      </c>
      <c r="J47" s="95">
        <v>7.1</v>
      </c>
      <c r="K47" s="95">
        <v>3.2</v>
      </c>
      <c r="L47" s="95">
        <v>3.8</v>
      </c>
      <c r="M47" s="153">
        <f>(I46*I47+J46*J47+K46*K47+L46*L47)/M46</f>
        <v>5.3134020618556699</v>
      </c>
      <c r="N47" s="154">
        <f>(B47*B46+C47*C46+D47*D46+E47*E46+F47*F46+G47*G46+I47*I46+J47*J46+K47*K46+L47*L46)/N46</f>
        <v>3.9120772946859903</v>
      </c>
      <c r="O47" s="161">
        <f>(H47*H46+M47*M46)/O46</f>
        <v>3.9120772946859903</v>
      </c>
    </row>
    <row r="48" spans="1:15" ht="19.5">
      <c r="A48" s="149" t="s">
        <v>212</v>
      </c>
      <c r="B48" s="138">
        <v>415</v>
      </c>
      <c r="C48" s="12">
        <v>388</v>
      </c>
      <c r="D48" s="12">
        <v>278</v>
      </c>
      <c r="E48" s="12">
        <v>19</v>
      </c>
      <c r="F48" s="12">
        <v>33</v>
      </c>
      <c r="G48" s="12">
        <f>G46*(13-G47)</f>
        <v>0</v>
      </c>
      <c r="H48" s="155">
        <f>SUM(B48:F48)</f>
        <v>1133</v>
      </c>
      <c r="I48" s="12">
        <v>13</v>
      </c>
      <c r="J48" s="12">
        <v>153</v>
      </c>
      <c r="K48" s="12">
        <v>293</v>
      </c>
      <c r="L48" s="12">
        <v>286</v>
      </c>
      <c r="M48" s="155">
        <f>SUM(I48:L48)</f>
        <v>745</v>
      </c>
      <c r="N48" s="156">
        <f>N46*(13-N47)</f>
        <v>1881.2000000000003</v>
      </c>
      <c r="O48" s="162">
        <f>O46*(13-O47)</f>
        <v>1881.2000000000003</v>
      </c>
    </row>
    <row r="49" spans="1:15" ht="19.5">
      <c r="A49" s="149" t="s">
        <v>213</v>
      </c>
      <c r="B49" s="138">
        <v>539</v>
      </c>
      <c r="C49" s="12">
        <v>500</v>
      </c>
      <c r="D49" s="12">
        <v>402</v>
      </c>
      <c r="E49" s="12">
        <v>59</v>
      </c>
      <c r="F49" s="12">
        <v>73</v>
      </c>
      <c r="G49" s="12">
        <f>G46*(17-G47)</f>
        <v>0</v>
      </c>
      <c r="H49" s="155">
        <f>SUM(B49:F49)</f>
        <v>1573</v>
      </c>
      <c r="I49" s="12">
        <v>53</v>
      </c>
      <c r="J49" s="12">
        <v>257</v>
      </c>
      <c r="K49" s="12">
        <v>413</v>
      </c>
      <c r="L49" s="12">
        <v>410</v>
      </c>
      <c r="M49" s="155">
        <f>SUM(I49:L49)</f>
        <v>1133</v>
      </c>
      <c r="N49" s="156">
        <f>N46*(17-N47)</f>
        <v>2709.2000000000003</v>
      </c>
      <c r="O49" s="162">
        <f>O46*(17-O47)</f>
        <v>2709.2000000000003</v>
      </c>
    </row>
    <row r="50" spans="1:15" ht="19.5">
      <c r="A50" s="149" t="s">
        <v>214</v>
      </c>
      <c r="B50" s="139">
        <v>570</v>
      </c>
      <c r="C50" s="16">
        <v>528</v>
      </c>
      <c r="D50" s="16">
        <v>433</v>
      </c>
      <c r="E50" s="16">
        <v>9</v>
      </c>
      <c r="F50" s="16">
        <v>83</v>
      </c>
      <c r="G50" s="16">
        <f>G46*(18-G47)</f>
        <v>0</v>
      </c>
      <c r="H50" s="155">
        <f>SUM(B50:F50)</f>
        <v>1623</v>
      </c>
      <c r="I50" s="16">
        <v>63</v>
      </c>
      <c r="J50" s="16">
        <v>283</v>
      </c>
      <c r="K50" s="16">
        <v>443</v>
      </c>
      <c r="L50" s="16">
        <v>441</v>
      </c>
      <c r="M50" s="155">
        <f>SUM(I50:L50)</f>
        <v>1230</v>
      </c>
      <c r="N50" s="157">
        <f>N46*(18-N47)</f>
        <v>2916.2000000000003</v>
      </c>
      <c r="O50" s="163">
        <f>O46*(18-O47)</f>
        <v>2916.2000000000003</v>
      </c>
    </row>
    <row r="51" spans="1:15" ht="20.25" thickBot="1">
      <c r="A51" s="144" t="s">
        <v>215</v>
      </c>
      <c r="B51" s="140">
        <v>601</v>
      </c>
      <c r="C51" s="20">
        <v>556</v>
      </c>
      <c r="D51" s="20">
        <v>464</v>
      </c>
      <c r="E51" s="20">
        <v>79</v>
      </c>
      <c r="F51" s="20">
        <v>93</v>
      </c>
      <c r="G51" s="20">
        <f>G46*(19-G47)</f>
        <v>0</v>
      </c>
      <c r="H51" s="164">
        <f>SUM(B51:F51)</f>
        <v>1793</v>
      </c>
      <c r="I51" s="20">
        <v>73</v>
      </c>
      <c r="J51" s="20">
        <v>309</v>
      </c>
      <c r="K51" s="20">
        <v>473</v>
      </c>
      <c r="L51" s="20">
        <v>472</v>
      </c>
      <c r="M51" s="164">
        <f>SUM(I51:L51)</f>
        <v>1327</v>
      </c>
      <c r="N51" s="165">
        <f>N46*(19-N47)</f>
        <v>3123.2000000000003</v>
      </c>
      <c r="O51" s="166">
        <f>O46*(19-O47)</f>
        <v>3123.2000000000003</v>
      </c>
    </row>
    <row r="52" spans="1:15" ht="15.75" thickBot="1">
      <c r="A52" s="4"/>
      <c r="B52" s="4"/>
      <c r="C52" s="4"/>
      <c r="D52" s="4"/>
      <c r="E52" s="4"/>
      <c r="F52" s="4"/>
      <c r="G52" s="4"/>
      <c r="H52" s="4"/>
      <c r="I52" s="4"/>
      <c r="J52" s="4"/>
      <c r="K52" s="4"/>
      <c r="L52" s="4"/>
      <c r="M52" s="4"/>
      <c r="N52" s="4"/>
      <c r="O52" s="4"/>
    </row>
    <row r="53" spans="1:15" ht="24" thickBot="1">
      <c r="A53" s="473" t="s">
        <v>484</v>
      </c>
      <c r="B53" s="474"/>
      <c r="C53" s="474"/>
      <c r="D53" s="474"/>
      <c r="E53" s="474"/>
      <c r="F53" s="474"/>
      <c r="G53" s="474"/>
      <c r="H53" s="474"/>
      <c r="I53" s="474"/>
      <c r="J53" s="474"/>
      <c r="K53" s="470" t="s">
        <v>229</v>
      </c>
      <c r="L53" s="471"/>
      <c r="M53" s="471"/>
      <c r="N53" s="471"/>
      <c r="O53" s="472"/>
    </row>
    <row r="54" spans="1:15" ht="15.75">
      <c r="A54" s="465" t="s">
        <v>195</v>
      </c>
      <c r="B54" s="461" t="s">
        <v>196</v>
      </c>
      <c r="C54" s="461" t="s">
        <v>197</v>
      </c>
      <c r="D54" s="461" t="s">
        <v>198</v>
      </c>
      <c r="E54" s="461" t="s">
        <v>199</v>
      </c>
      <c r="F54" s="461" t="s">
        <v>200</v>
      </c>
      <c r="G54" s="461" t="s">
        <v>201</v>
      </c>
      <c r="H54" s="467" t="s">
        <v>202</v>
      </c>
      <c r="I54" s="461" t="s">
        <v>203</v>
      </c>
      <c r="J54" s="461" t="s">
        <v>204</v>
      </c>
      <c r="K54" s="461" t="s">
        <v>205</v>
      </c>
      <c r="L54" s="461" t="s">
        <v>206</v>
      </c>
      <c r="M54" s="467" t="s">
        <v>207</v>
      </c>
      <c r="N54" s="456" t="s">
        <v>208</v>
      </c>
      <c r="O54" s="457"/>
    </row>
    <row r="55" spans="1:15" ht="16.5" thickBot="1">
      <c r="A55" s="466"/>
      <c r="B55" s="462"/>
      <c r="C55" s="462"/>
      <c r="D55" s="462"/>
      <c r="E55" s="462"/>
      <c r="F55" s="462"/>
      <c r="G55" s="462"/>
      <c r="H55" s="462"/>
      <c r="I55" s="462"/>
      <c r="J55" s="462"/>
      <c r="K55" s="462"/>
      <c r="L55" s="462"/>
      <c r="M55" s="462"/>
      <c r="N55" s="145" t="s">
        <v>209</v>
      </c>
      <c r="O55" s="30" t="s">
        <v>210</v>
      </c>
    </row>
    <row r="56" spans="1:15" ht="15">
      <c r="A56" s="148" t="s">
        <v>211</v>
      </c>
      <c r="B56" s="158">
        <v>31</v>
      </c>
      <c r="C56" s="151">
        <v>28</v>
      </c>
      <c r="D56" s="151">
        <v>31</v>
      </c>
      <c r="E56" s="151">
        <v>25</v>
      </c>
      <c r="F56" s="151">
        <v>10</v>
      </c>
      <c r="G56" s="151">
        <v>5</v>
      </c>
      <c r="H56" s="159">
        <f>SUM(B56:F56)</f>
        <v>125</v>
      </c>
      <c r="I56" s="151">
        <v>15</v>
      </c>
      <c r="J56" s="151">
        <v>31</v>
      </c>
      <c r="K56" s="151">
        <v>30</v>
      </c>
      <c r="L56" s="151">
        <v>31</v>
      </c>
      <c r="M56" s="159">
        <f>SUM(I56:L56)</f>
        <v>107</v>
      </c>
      <c r="N56" s="136">
        <f>SUM(B56:G56,I56:L56)</f>
        <v>237</v>
      </c>
      <c r="O56" s="137">
        <f>H56+M56</f>
        <v>232</v>
      </c>
    </row>
    <row r="57" spans="1:15" ht="19.5">
      <c r="A57" s="149" t="s">
        <v>485</v>
      </c>
      <c r="B57" s="160">
        <v>2.5</v>
      </c>
      <c r="C57" s="10">
        <v>2.9</v>
      </c>
      <c r="D57" s="10">
        <v>5.8</v>
      </c>
      <c r="E57" s="10">
        <v>7.8</v>
      </c>
      <c r="F57" s="10">
        <v>11.8</v>
      </c>
      <c r="G57" s="10">
        <v>13</v>
      </c>
      <c r="H57" s="153">
        <f>(B56*B57+C56*C57+D56*D57+E56*E57+F56*F57)/H56</f>
        <v>5.2119999999999997</v>
      </c>
      <c r="I57" s="10">
        <v>11.6</v>
      </c>
      <c r="J57" s="95">
        <v>8.8000000000000007</v>
      </c>
      <c r="K57" s="95">
        <v>4.8</v>
      </c>
      <c r="L57" s="95">
        <v>0.4</v>
      </c>
      <c r="M57" s="153">
        <f>(I56*I57+J56*J57+K56*K57+L56*L57)/M56</f>
        <v>5.6373831775700927</v>
      </c>
      <c r="N57" s="154">
        <f>(B57*B56+C57*C56+D57*D56+E57*E56+F57*F56+G57*G56+I57*I56+J57*J56+K57*K56+L57*L56)/N56</f>
        <v>5.5683544303797472</v>
      </c>
      <c r="O57" s="161">
        <f>(H57*H56+M57*M56)/O56</f>
        <v>5.4081896551724133</v>
      </c>
    </row>
    <row r="58" spans="1:15" ht="19.5">
      <c r="A58" s="149" t="s">
        <v>212</v>
      </c>
      <c r="B58" s="138">
        <v>326</v>
      </c>
      <c r="C58" s="12">
        <v>283</v>
      </c>
      <c r="D58" s="12">
        <v>223</v>
      </c>
      <c r="E58" s="12">
        <v>131</v>
      </c>
      <c r="F58" s="12">
        <v>12</v>
      </c>
      <c r="G58" s="12">
        <v>0</v>
      </c>
      <c r="H58" s="155">
        <f>SUM(B58:F58)</f>
        <v>975</v>
      </c>
      <c r="I58" s="12">
        <v>21</v>
      </c>
      <c r="J58" s="12">
        <v>129</v>
      </c>
      <c r="K58" s="12">
        <v>246</v>
      </c>
      <c r="L58" s="12">
        <v>391</v>
      </c>
      <c r="M58" s="155">
        <f>SUM(I58:L58)</f>
        <v>787</v>
      </c>
      <c r="N58" s="156">
        <f>N56*(13-N57)</f>
        <v>1761.3</v>
      </c>
      <c r="O58" s="162">
        <f>O56*(13-O57)</f>
        <v>1761.3000000000002</v>
      </c>
    </row>
    <row r="59" spans="1:15" ht="19.5">
      <c r="A59" s="149" t="s">
        <v>213</v>
      </c>
      <c r="B59" s="138">
        <v>450</v>
      </c>
      <c r="C59" s="12">
        <v>395</v>
      </c>
      <c r="D59" s="12">
        <v>347</v>
      </c>
      <c r="E59" s="12">
        <v>231</v>
      </c>
      <c r="F59" s="12">
        <v>52</v>
      </c>
      <c r="G59" s="12">
        <v>20</v>
      </c>
      <c r="H59" s="155">
        <f>SUM(B59:F59)</f>
        <v>1475</v>
      </c>
      <c r="I59" s="12">
        <v>81</v>
      </c>
      <c r="J59" s="12">
        <v>253</v>
      </c>
      <c r="K59" s="12">
        <v>366</v>
      </c>
      <c r="L59" s="12">
        <v>515</v>
      </c>
      <c r="M59" s="155">
        <f>SUM(I59:L59)</f>
        <v>1215</v>
      </c>
      <c r="N59" s="156">
        <f>N56*(17-N57)</f>
        <v>2709.2999999999997</v>
      </c>
      <c r="O59" s="162">
        <f>O56*(17-O57)</f>
        <v>2689.2999999999997</v>
      </c>
    </row>
    <row r="60" spans="1:15" ht="19.5">
      <c r="A60" s="149" t="s">
        <v>214</v>
      </c>
      <c r="B60" s="139">
        <v>481</v>
      </c>
      <c r="C60" s="16">
        <v>423</v>
      </c>
      <c r="D60" s="16">
        <v>378</v>
      </c>
      <c r="E60" s="16">
        <v>256</v>
      </c>
      <c r="F60" s="16">
        <v>62</v>
      </c>
      <c r="G60" s="16">
        <v>25</v>
      </c>
      <c r="H60" s="155">
        <f>SUM(B60:F60)</f>
        <v>1600</v>
      </c>
      <c r="I60" s="16">
        <v>96</v>
      </c>
      <c r="J60" s="16">
        <v>284</v>
      </c>
      <c r="K60" s="16">
        <v>396</v>
      </c>
      <c r="L60" s="16">
        <v>546</v>
      </c>
      <c r="M60" s="155">
        <f>SUM(I60:L60)</f>
        <v>1322</v>
      </c>
      <c r="N60" s="157">
        <f>N56*(18-N57)</f>
        <v>2946.2999999999997</v>
      </c>
      <c r="O60" s="163">
        <f>O56*(18-O57)</f>
        <v>2921.2999999999997</v>
      </c>
    </row>
    <row r="61" spans="1:15" ht="20.25" thickBot="1">
      <c r="A61" s="144" t="s">
        <v>215</v>
      </c>
      <c r="B61" s="140">
        <v>512</v>
      </c>
      <c r="C61" s="20">
        <v>451</v>
      </c>
      <c r="D61" s="20">
        <v>409</v>
      </c>
      <c r="E61" s="20">
        <v>281</v>
      </c>
      <c r="F61" s="20">
        <v>72</v>
      </c>
      <c r="G61" s="20">
        <v>30</v>
      </c>
      <c r="H61" s="164">
        <f>SUM(B61:F61)</f>
        <v>1725</v>
      </c>
      <c r="I61" s="20">
        <v>111</v>
      </c>
      <c r="J61" s="20">
        <v>315</v>
      </c>
      <c r="K61" s="20">
        <v>426</v>
      </c>
      <c r="L61" s="20">
        <v>577</v>
      </c>
      <c r="M61" s="164">
        <f>SUM(I61:L61)</f>
        <v>1429</v>
      </c>
      <c r="N61" s="165">
        <f>N56*(19-N57)</f>
        <v>3183.2999999999997</v>
      </c>
      <c r="O61" s="166">
        <f>O56*(19-O57)</f>
        <v>3153.2999999999997</v>
      </c>
    </row>
    <row r="62" spans="1:15" ht="15.75" thickBot="1">
      <c r="A62" s="4"/>
      <c r="B62" s="4"/>
      <c r="C62" s="4"/>
      <c r="D62" s="4"/>
      <c r="E62" s="4"/>
      <c r="F62" s="4"/>
      <c r="G62" s="4"/>
      <c r="H62" s="4"/>
      <c r="I62" s="4"/>
      <c r="J62" s="4"/>
      <c r="K62" s="4"/>
      <c r="L62" s="4"/>
      <c r="M62" s="4"/>
      <c r="N62" s="4"/>
      <c r="O62" s="4"/>
    </row>
    <row r="63" spans="1:15" ht="24" thickBot="1">
      <c r="A63" s="473" t="s">
        <v>484</v>
      </c>
      <c r="B63" s="474"/>
      <c r="C63" s="474"/>
      <c r="D63" s="474"/>
      <c r="E63" s="474"/>
      <c r="F63" s="474"/>
      <c r="G63" s="474"/>
      <c r="H63" s="474"/>
      <c r="I63" s="474"/>
      <c r="J63" s="474"/>
      <c r="K63" s="470" t="s">
        <v>230</v>
      </c>
      <c r="L63" s="471"/>
      <c r="M63" s="471"/>
      <c r="N63" s="471"/>
      <c r="O63" s="472"/>
    </row>
    <row r="64" spans="1:15" ht="15.75">
      <c r="A64" s="465" t="s">
        <v>195</v>
      </c>
      <c r="B64" s="461" t="s">
        <v>196</v>
      </c>
      <c r="C64" s="461" t="s">
        <v>197</v>
      </c>
      <c r="D64" s="461" t="s">
        <v>198</v>
      </c>
      <c r="E64" s="461" t="s">
        <v>199</v>
      </c>
      <c r="F64" s="461" t="s">
        <v>200</v>
      </c>
      <c r="G64" s="461" t="s">
        <v>201</v>
      </c>
      <c r="H64" s="467" t="s">
        <v>202</v>
      </c>
      <c r="I64" s="461" t="s">
        <v>203</v>
      </c>
      <c r="J64" s="461" t="s">
        <v>204</v>
      </c>
      <c r="K64" s="461" t="s">
        <v>205</v>
      </c>
      <c r="L64" s="461" t="s">
        <v>206</v>
      </c>
      <c r="M64" s="467" t="s">
        <v>207</v>
      </c>
      <c r="N64" s="456" t="s">
        <v>208</v>
      </c>
      <c r="O64" s="457"/>
    </row>
    <row r="65" spans="1:15" ht="16.5" thickBot="1">
      <c r="A65" s="466"/>
      <c r="B65" s="462"/>
      <c r="C65" s="462"/>
      <c r="D65" s="462"/>
      <c r="E65" s="462"/>
      <c r="F65" s="462"/>
      <c r="G65" s="462"/>
      <c r="H65" s="462"/>
      <c r="I65" s="462"/>
      <c r="J65" s="462"/>
      <c r="K65" s="462"/>
      <c r="L65" s="462"/>
      <c r="M65" s="462"/>
      <c r="N65" s="145" t="s">
        <v>209</v>
      </c>
      <c r="O65" s="30" t="s">
        <v>210</v>
      </c>
    </row>
    <row r="66" spans="1:15" ht="15">
      <c r="A66" s="148" t="s">
        <v>211</v>
      </c>
      <c r="B66" s="158">
        <v>31</v>
      </c>
      <c r="C66" s="151">
        <v>28</v>
      </c>
      <c r="D66" s="151">
        <v>31</v>
      </c>
      <c r="E66" s="151">
        <v>20</v>
      </c>
      <c r="F66" s="151">
        <v>21</v>
      </c>
      <c r="G66" s="151">
        <v>5</v>
      </c>
      <c r="H66" s="159">
        <f>SUM(B66:F66)</f>
        <v>131</v>
      </c>
      <c r="I66" s="151">
        <v>10</v>
      </c>
      <c r="J66" s="151">
        <v>31</v>
      </c>
      <c r="K66" s="151">
        <v>30</v>
      </c>
      <c r="L66" s="151">
        <v>31</v>
      </c>
      <c r="M66" s="159">
        <f>SUM(I66:L66)</f>
        <v>102</v>
      </c>
      <c r="N66" s="136">
        <f>SUM(B66:G66,I66:L66)</f>
        <v>238</v>
      </c>
      <c r="O66" s="137">
        <f>H66+M66</f>
        <v>233</v>
      </c>
    </row>
    <row r="67" spans="1:15" ht="19.5">
      <c r="A67" s="149" t="s">
        <v>485</v>
      </c>
      <c r="B67" s="160">
        <v>0.1</v>
      </c>
      <c r="C67" s="10">
        <v>0.1</v>
      </c>
      <c r="D67" s="10">
        <v>0</v>
      </c>
      <c r="E67" s="10">
        <v>7</v>
      </c>
      <c r="F67" s="10">
        <v>11.5</v>
      </c>
      <c r="G67" s="10">
        <v>12</v>
      </c>
      <c r="H67" s="153">
        <f>(B66*B67+C66*C67+D66*D67+E66*E67+F66*F67)/H66</f>
        <v>2.9572519083969464</v>
      </c>
      <c r="I67" s="10">
        <v>9.3000000000000007</v>
      </c>
      <c r="J67" s="95">
        <v>8.8000000000000007</v>
      </c>
      <c r="K67" s="95">
        <v>5.0999999999999996</v>
      </c>
      <c r="L67" s="95">
        <v>1.6</v>
      </c>
      <c r="M67" s="153">
        <f>(I66*I67+J66*J67+K66*K67+L66*L67)/M66</f>
        <v>5.5725490196078429</v>
      </c>
      <c r="N67" s="154">
        <f>(B67*B66+C67*C66+D67*D66+E67*E66+F67*F66+G67*G66+I67*I66+J67*J66+K67*K66+L67*L66)/N66</f>
        <v>4.2680672268907562</v>
      </c>
      <c r="O67" s="161">
        <f>(H67*H66+M67*M66)/O66</f>
        <v>4.1021459227467814</v>
      </c>
    </row>
    <row r="68" spans="1:15" ht="19.5">
      <c r="A68" s="149" t="s">
        <v>212</v>
      </c>
      <c r="B68" s="138">
        <v>40</v>
      </c>
      <c r="C68" s="12">
        <v>361</v>
      </c>
      <c r="D68" s="12">
        <v>403</v>
      </c>
      <c r="E68" s="12">
        <v>119</v>
      </c>
      <c r="F68" s="12">
        <v>32</v>
      </c>
      <c r="G68" s="12">
        <v>5</v>
      </c>
      <c r="H68" s="155">
        <f>SUM(B68:F68)</f>
        <v>955</v>
      </c>
      <c r="I68" s="12">
        <v>37</v>
      </c>
      <c r="J68" s="12">
        <v>129</v>
      </c>
      <c r="K68" s="12">
        <v>237</v>
      </c>
      <c r="L68" s="12">
        <v>353</v>
      </c>
      <c r="M68" s="155">
        <f>SUM(I68:L68)</f>
        <v>756</v>
      </c>
      <c r="N68" s="156">
        <f>N66*(13-N67)</f>
        <v>2078.1999999999998</v>
      </c>
      <c r="O68" s="162">
        <f>O66*(13-O67)</f>
        <v>2073.1999999999998</v>
      </c>
    </row>
    <row r="69" spans="1:15" ht="19.5">
      <c r="A69" s="149" t="s">
        <v>213</v>
      </c>
      <c r="B69" s="138">
        <v>524</v>
      </c>
      <c r="C69" s="12">
        <v>473</v>
      </c>
      <c r="D69" s="12">
        <v>527</v>
      </c>
      <c r="E69" s="12">
        <v>199</v>
      </c>
      <c r="F69" s="12">
        <v>116</v>
      </c>
      <c r="G69" s="12">
        <v>25</v>
      </c>
      <c r="H69" s="155">
        <f>SUM(B69:F69)</f>
        <v>1839</v>
      </c>
      <c r="I69" s="12">
        <v>77</v>
      </c>
      <c r="J69" s="12">
        <v>253</v>
      </c>
      <c r="K69" s="12">
        <v>357</v>
      </c>
      <c r="L69" s="12">
        <v>477</v>
      </c>
      <c r="M69" s="155">
        <f>SUM(I69:L69)</f>
        <v>1164</v>
      </c>
      <c r="N69" s="156">
        <f>N66*(17-N67)</f>
        <v>3030.2</v>
      </c>
      <c r="O69" s="162">
        <f>O66*(17-O67)</f>
        <v>3005.2</v>
      </c>
    </row>
    <row r="70" spans="1:15" ht="19.5">
      <c r="A70" s="149" t="s">
        <v>214</v>
      </c>
      <c r="B70" s="139">
        <f>B66*(18-B67)</f>
        <v>554.9</v>
      </c>
      <c r="C70" s="16">
        <v>501</v>
      </c>
      <c r="D70" s="16">
        <v>558</v>
      </c>
      <c r="E70" s="16">
        <v>219</v>
      </c>
      <c r="F70" s="16">
        <v>137</v>
      </c>
      <c r="G70" s="16">
        <v>30</v>
      </c>
      <c r="H70" s="155">
        <f>SUM(B70:F70)</f>
        <v>1969.9</v>
      </c>
      <c r="I70" s="16">
        <v>87</v>
      </c>
      <c r="J70" s="16">
        <v>284</v>
      </c>
      <c r="K70" s="16">
        <v>387</v>
      </c>
      <c r="L70" s="16">
        <v>508</v>
      </c>
      <c r="M70" s="155">
        <f>SUM(I70:L70)</f>
        <v>1266</v>
      </c>
      <c r="N70" s="157">
        <f>N66*(18-N67)</f>
        <v>3268.2</v>
      </c>
      <c r="O70" s="163">
        <f>O66*(18-O67)</f>
        <v>3238.2</v>
      </c>
    </row>
    <row r="71" spans="1:15" ht="20.25" thickBot="1">
      <c r="A71" s="144" t="s">
        <v>215</v>
      </c>
      <c r="B71" s="140">
        <f>B66*(19-B67)</f>
        <v>585.9</v>
      </c>
      <c r="C71" s="20">
        <v>529</v>
      </c>
      <c r="D71" s="20">
        <f>D66*(19-D67)</f>
        <v>589</v>
      </c>
      <c r="E71" s="20">
        <v>239</v>
      </c>
      <c r="F71" s="20">
        <v>158</v>
      </c>
      <c r="G71" s="20">
        <v>35</v>
      </c>
      <c r="H71" s="164">
        <f>SUM(B71:F71)</f>
        <v>2100.9</v>
      </c>
      <c r="I71" s="20">
        <v>97</v>
      </c>
      <c r="J71" s="20">
        <v>315</v>
      </c>
      <c r="K71" s="20">
        <v>417</v>
      </c>
      <c r="L71" s="20">
        <f>L66*(19-L67)</f>
        <v>539.4</v>
      </c>
      <c r="M71" s="164">
        <f>SUM(I71:L71)</f>
        <v>1368.4</v>
      </c>
      <c r="N71" s="165">
        <f>N66*(19-N67)</f>
        <v>3506.2</v>
      </c>
      <c r="O71" s="166">
        <f>O66*(19-O67)</f>
        <v>3471.2</v>
      </c>
    </row>
    <row r="72" spans="1:15" ht="15.75" thickBot="1">
      <c r="A72" s="4"/>
      <c r="B72" s="4"/>
      <c r="C72" s="4"/>
      <c r="D72" s="4"/>
      <c r="E72" s="4"/>
      <c r="F72" s="4"/>
      <c r="G72" s="4"/>
      <c r="H72" s="4"/>
      <c r="I72" s="4"/>
      <c r="J72" s="4"/>
      <c r="K72" s="4"/>
      <c r="L72" s="4"/>
      <c r="M72" s="4"/>
      <c r="N72" s="4"/>
      <c r="O72" s="4"/>
    </row>
    <row r="73" spans="1:15" ht="24" thickBot="1">
      <c r="A73" s="473" t="s">
        <v>484</v>
      </c>
      <c r="B73" s="474"/>
      <c r="C73" s="474"/>
      <c r="D73" s="474"/>
      <c r="E73" s="474"/>
      <c r="F73" s="474"/>
      <c r="G73" s="474"/>
      <c r="H73" s="474"/>
      <c r="I73" s="474"/>
      <c r="J73" s="474"/>
      <c r="K73" s="470" t="s">
        <v>231</v>
      </c>
      <c r="L73" s="471"/>
      <c r="M73" s="471"/>
      <c r="N73" s="471"/>
      <c r="O73" s="472"/>
    </row>
    <row r="74" spans="1:15" ht="15.75">
      <c r="A74" s="465" t="s">
        <v>195</v>
      </c>
      <c r="B74" s="461" t="s">
        <v>196</v>
      </c>
      <c r="C74" s="461" t="s">
        <v>197</v>
      </c>
      <c r="D74" s="461" t="s">
        <v>198</v>
      </c>
      <c r="E74" s="461" t="s">
        <v>199</v>
      </c>
      <c r="F74" s="461" t="s">
        <v>200</v>
      </c>
      <c r="G74" s="461" t="s">
        <v>201</v>
      </c>
      <c r="H74" s="467" t="s">
        <v>202</v>
      </c>
      <c r="I74" s="461" t="s">
        <v>203</v>
      </c>
      <c r="J74" s="461" t="s">
        <v>204</v>
      </c>
      <c r="K74" s="461" t="s">
        <v>205</v>
      </c>
      <c r="L74" s="461" t="s">
        <v>206</v>
      </c>
      <c r="M74" s="467" t="s">
        <v>207</v>
      </c>
      <c r="N74" s="456" t="s">
        <v>208</v>
      </c>
      <c r="O74" s="457"/>
    </row>
    <row r="75" spans="1:15" ht="16.5" thickBot="1">
      <c r="A75" s="466"/>
      <c r="B75" s="462"/>
      <c r="C75" s="462"/>
      <c r="D75" s="462"/>
      <c r="E75" s="462"/>
      <c r="F75" s="462"/>
      <c r="G75" s="462"/>
      <c r="H75" s="462"/>
      <c r="I75" s="462"/>
      <c r="J75" s="462"/>
      <c r="K75" s="462"/>
      <c r="L75" s="462"/>
      <c r="M75" s="462"/>
      <c r="N75" s="145" t="s">
        <v>209</v>
      </c>
      <c r="O75" s="30" t="s">
        <v>210</v>
      </c>
    </row>
    <row r="76" spans="1:15" ht="15">
      <c r="A76" s="148" t="s">
        <v>211</v>
      </c>
      <c r="B76" s="158">
        <v>31</v>
      </c>
      <c r="C76" s="151">
        <v>28</v>
      </c>
      <c r="D76" s="151">
        <v>31</v>
      </c>
      <c r="E76" s="151">
        <v>20</v>
      </c>
      <c r="F76" s="151">
        <v>15</v>
      </c>
      <c r="G76" s="151">
        <v>0</v>
      </c>
      <c r="H76" s="159">
        <f>SUM(B76:G76)</f>
        <v>125</v>
      </c>
      <c r="I76" s="151">
        <v>7</v>
      </c>
      <c r="J76" s="151">
        <v>23</v>
      </c>
      <c r="K76" s="151">
        <v>31</v>
      </c>
      <c r="L76" s="151">
        <v>31</v>
      </c>
      <c r="M76" s="159">
        <f>SUM(I76:L76)</f>
        <v>92</v>
      </c>
      <c r="N76" s="136">
        <f>SUM(B76:G76,I76:L76)</f>
        <v>217</v>
      </c>
      <c r="O76" s="137">
        <f>H76+M76</f>
        <v>217</v>
      </c>
    </row>
    <row r="77" spans="1:15" ht="19.5">
      <c r="A77" s="149" t="s">
        <v>485</v>
      </c>
      <c r="B77" s="160">
        <v>0.4</v>
      </c>
      <c r="C77" s="10">
        <v>1.8</v>
      </c>
      <c r="D77" s="10">
        <v>6.1</v>
      </c>
      <c r="E77" s="10">
        <v>9.8000000000000007</v>
      </c>
      <c r="F77" s="10">
        <v>10.5</v>
      </c>
      <c r="G77" s="10">
        <v>0</v>
      </c>
      <c r="H77" s="153">
        <f>(B76*B77+C76*C77+D76*D77+E76*E77+F76*F77)/H76</f>
        <v>4.8431999999999995</v>
      </c>
      <c r="I77" s="10">
        <v>14.766666666666669</v>
      </c>
      <c r="J77" s="95">
        <v>10.638709677419353</v>
      </c>
      <c r="K77" s="95">
        <v>6.62</v>
      </c>
      <c r="L77" s="95">
        <v>3.0483870967741939</v>
      </c>
      <c r="M77" s="153">
        <f>(I76*I77+J76*J77+K76*K77+L76*L77)/M76</f>
        <v>7.0410542309490411</v>
      </c>
      <c r="N77" s="154">
        <f>(B77*B76+C77*C76+D77*D76+E77*E76+F77*F76+G77*G76+I77*I76+J77*J76+K77*K76+L77*L76)/N76</f>
        <v>5.775009167038303</v>
      </c>
      <c r="O77" s="161">
        <f>(H77*H76+M77*M76)/O76</f>
        <v>5.775009167038303</v>
      </c>
    </row>
    <row r="78" spans="1:15" ht="19.5">
      <c r="A78" s="149" t="s">
        <v>212</v>
      </c>
      <c r="B78" s="138">
        <v>391</v>
      </c>
      <c r="C78" s="12">
        <v>314</v>
      </c>
      <c r="D78" s="12">
        <v>214</v>
      </c>
      <c r="E78" s="12">
        <v>64</v>
      </c>
      <c r="F78" s="12">
        <v>38</v>
      </c>
      <c r="G78" s="12">
        <f>G76*(13-G77)</f>
        <v>0</v>
      </c>
      <c r="H78" s="155">
        <f>SUM(B78:F78)</f>
        <v>1021</v>
      </c>
      <c r="I78" s="12">
        <f>I76*(13-I77)</f>
        <v>-12.366666666666685</v>
      </c>
      <c r="J78" s="12">
        <f>J76*(13-J77)</f>
        <v>54.309677419354884</v>
      </c>
      <c r="K78" s="12">
        <f>K76*(13-K77)</f>
        <v>197.78</v>
      </c>
      <c r="L78" s="12">
        <f>L76*(13-L77)</f>
        <v>308.5</v>
      </c>
      <c r="M78" s="155">
        <f>SUM(I78:L78)</f>
        <v>548.2230107526882</v>
      </c>
      <c r="N78" s="156">
        <f>N76*(13-N77)</f>
        <v>1567.8230107526883</v>
      </c>
      <c r="O78" s="162">
        <f>O76*(13-O77)</f>
        <v>1567.8230107526883</v>
      </c>
    </row>
    <row r="79" spans="1:15" ht="19.5">
      <c r="A79" s="149" t="s">
        <v>213</v>
      </c>
      <c r="B79" s="138">
        <v>515</v>
      </c>
      <c r="C79" s="12">
        <v>426</v>
      </c>
      <c r="D79" s="12">
        <v>338</v>
      </c>
      <c r="E79" s="12">
        <v>144</v>
      </c>
      <c r="F79" s="12">
        <v>98</v>
      </c>
      <c r="G79" s="12">
        <f>G76*(17-G77)</f>
        <v>0</v>
      </c>
      <c r="H79" s="155">
        <f>SUM(B79:F79)</f>
        <v>1521</v>
      </c>
      <c r="I79" s="12">
        <f>I76*(17-I77)</f>
        <v>15.633333333333315</v>
      </c>
      <c r="J79" s="12">
        <f>J76*(17-J77)</f>
        <v>146.30967741935487</v>
      </c>
      <c r="K79" s="12">
        <f>K76*(17-K77)</f>
        <v>321.77999999999997</v>
      </c>
      <c r="L79" s="12">
        <f>L76*(17-L77)</f>
        <v>432.5</v>
      </c>
      <c r="M79" s="155">
        <f>SUM(I79:L79)</f>
        <v>916.2230107526882</v>
      </c>
      <c r="N79" s="156">
        <f>N76*(17-N77)</f>
        <v>2435.8230107526883</v>
      </c>
      <c r="O79" s="162">
        <f>O76*(17-O77)</f>
        <v>2435.8230107526883</v>
      </c>
    </row>
    <row r="80" spans="1:15" ht="19.5">
      <c r="A80" s="149" t="s">
        <v>214</v>
      </c>
      <c r="B80" s="139">
        <v>546</v>
      </c>
      <c r="C80" s="16">
        <v>454</v>
      </c>
      <c r="D80" s="16">
        <f>D76*(18-D77)</f>
        <v>368.90000000000003</v>
      </c>
      <c r="E80" s="16">
        <f>E76*(18-E77)</f>
        <v>164</v>
      </c>
      <c r="F80" s="16">
        <v>113</v>
      </c>
      <c r="G80" s="16">
        <f>G76*(18-G77)</f>
        <v>0</v>
      </c>
      <c r="H80" s="155">
        <f>SUM(B80:F80)</f>
        <v>1645.9</v>
      </c>
      <c r="I80" s="16">
        <f>I76*(18-I77)</f>
        <v>22.633333333333315</v>
      </c>
      <c r="J80" s="16">
        <f>J76*(18-J77)</f>
        <v>169.30967741935487</v>
      </c>
      <c r="K80" s="16">
        <f>K76*(18-K77)</f>
        <v>352.78</v>
      </c>
      <c r="L80" s="16">
        <f>L76*(18-L77)</f>
        <v>463.5</v>
      </c>
      <c r="M80" s="155">
        <f>SUM(I80:L80)</f>
        <v>1008.2230107526882</v>
      </c>
      <c r="N80" s="157">
        <f>N76*(18-N77)</f>
        <v>2652.8230107526883</v>
      </c>
      <c r="O80" s="163">
        <f>O76*(18-O77)</f>
        <v>2652.8230107526883</v>
      </c>
    </row>
    <row r="81" spans="1:15" ht="20.25" thickBot="1">
      <c r="A81" s="144" t="s">
        <v>215</v>
      </c>
      <c r="B81" s="140">
        <v>577</v>
      </c>
      <c r="C81" s="20">
        <v>482</v>
      </c>
      <c r="D81" s="20">
        <f>D76*(19-D77)</f>
        <v>399.90000000000003</v>
      </c>
      <c r="E81" s="20">
        <f>E76*(19-E77)</f>
        <v>184</v>
      </c>
      <c r="F81" s="20">
        <v>128</v>
      </c>
      <c r="G81" s="20">
        <f>G76*(19-G77)</f>
        <v>0</v>
      </c>
      <c r="H81" s="164">
        <f>SUM(B81:F81)</f>
        <v>1770.9</v>
      </c>
      <c r="I81" s="20">
        <f>I76*(19-I77)</f>
        <v>29.633333333333315</v>
      </c>
      <c r="J81" s="20">
        <f>J76*(19-J77)</f>
        <v>192.30967741935487</v>
      </c>
      <c r="K81" s="20">
        <f>K76*(19-K77)</f>
        <v>383.78</v>
      </c>
      <c r="L81" s="20">
        <f>L76*(19-L77)</f>
        <v>494.5</v>
      </c>
      <c r="M81" s="164">
        <f>SUM(I81:L81)</f>
        <v>1100.2230107526882</v>
      </c>
      <c r="N81" s="165">
        <f>N76*(19-N77)</f>
        <v>2869.8230107526883</v>
      </c>
      <c r="O81" s="166">
        <f>O76*(19-O77)</f>
        <v>2869.8230107526883</v>
      </c>
    </row>
    <row r="82" spans="1:15" ht="15.75" thickBot="1">
      <c r="A82" s="24"/>
      <c r="B82" s="25"/>
      <c r="C82" s="25"/>
      <c r="D82" s="25"/>
      <c r="E82" s="25"/>
      <c r="F82" s="25"/>
      <c r="G82" s="25"/>
      <c r="H82" s="26"/>
      <c r="I82" s="25"/>
      <c r="J82" s="25"/>
      <c r="K82" s="25"/>
      <c r="L82" s="25"/>
      <c r="M82" s="26"/>
      <c r="N82" s="27"/>
      <c r="O82" s="27"/>
    </row>
    <row r="83" spans="1:15" ht="24" thickBot="1">
      <c r="A83" s="473" t="s">
        <v>482</v>
      </c>
      <c r="B83" s="474"/>
      <c r="C83" s="474"/>
      <c r="D83" s="474"/>
      <c r="E83" s="474"/>
      <c r="F83" s="474"/>
      <c r="G83" s="474"/>
      <c r="H83" s="474"/>
      <c r="I83" s="474"/>
      <c r="J83" s="474"/>
      <c r="K83" s="470" t="s">
        <v>145</v>
      </c>
      <c r="L83" s="471"/>
      <c r="M83" s="471"/>
      <c r="N83" s="471"/>
      <c r="O83" s="472"/>
    </row>
    <row r="84" spans="1:15" ht="15.75">
      <c r="A84" s="465" t="s">
        <v>195</v>
      </c>
      <c r="B84" s="461" t="s">
        <v>196</v>
      </c>
      <c r="C84" s="461" t="s">
        <v>197</v>
      </c>
      <c r="D84" s="461" t="s">
        <v>198</v>
      </c>
      <c r="E84" s="461" t="s">
        <v>199</v>
      </c>
      <c r="F84" s="461" t="s">
        <v>200</v>
      </c>
      <c r="G84" s="461" t="s">
        <v>201</v>
      </c>
      <c r="H84" s="467" t="s">
        <v>202</v>
      </c>
      <c r="I84" s="461" t="s">
        <v>203</v>
      </c>
      <c r="J84" s="461" t="s">
        <v>204</v>
      </c>
      <c r="K84" s="461" t="s">
        <v>205</v>
      </c>
      <c r="L84" s="461" t="s">
        <v>206</v>
      </c>
      <c r="M84" s="467" t="s">
        <v>207</v>
      </c>
      <c r="N84" s="456" t="s">
        <v>208</v>
      </c>
      <c r="O84" s="457"/>
    </row>
    <row r="85" spans="1:15" ht="16.5" thickBot="1">
      <c r="A85" s="466"/>
      <c r="B85" s="462"/>
      <c r="C85" s="462"/>
      <c r="D85" s="462"/>
      <c r="E85" s="462"/>
      <c r="F85" s="462"/>
      <c r="G85" s="462"/>
      <c r="H85" s="462"/>
      <c r="I85" s="462"/>
      <c r="J85" s="462"/>
      <c r="K85" s="462"/>
      <c r="L85" s="462"/>
      <c r="M85" s="462"/>
      <c r="N85" s="145" t="s">
        <v>209</v>
      </c>
      <c r="O85" s="30" t="s">
        <v>210</v>
      </c>
    </row>
    <row r="86" spans="1:15" ht="15">
      <c r="A86" s="148" t="s">
        <v>211</v>
      </c>
      <c r="B86" s="158">
        <v>31</v>
      </c>
      <c r="C86" s="151">
        <v>31</v>
      </c>
      <c r="D86" s="151">
        <v>31</v>
      </c>
      <c r="E86" s="151">
        <v>25</v>
      </c>
      <c r="F86" s="151">
        <v>14</v>
      </c>
      <c r="G86" s="151">
        <v>5</v>
      </c>
      <c r="H86" s="159">
        <f>SUM(B86:F86)</f>
        <v>132</v>
      </c>
      <c r="I86" s="151"/>
      <c r="J86" s="151"/>
      <c r="K86" s="151"/>
      <c r="L86" s="151"/>
      <c r="M86" s="159">
        <f>SUM(I86:L86)</f>
        <v>0</v>
      </c>
      <c r="N86" s="136">
        <f>SUM(B86:G86,I86:L86)</f>
        <v>137</v>
      </c>
      <c r="O86" s="137">
        <f>H86+M86</f>
        <v>132</v>
      </c>
    </row>
    <row r="87" spans="1:15" ht="19.5">
      <c r="A87" s="149" t="s">
        <v>485</v>
      </c>
      <c r="B87" s="160">
        <v>2.6870967741935488</v>
      </c>
      <c r="C87" s="10">
        <v>0.6428571428571429</v>
      </c>
      <c r="D87" s="10">
        <v>4.9387096774193546</v>
      </c>
      <c r="E87" s="10">
        <v>8.8966666666666647</v>
      </c>
      <c r="F87" s="10">
        <v>13.425806451612905</v>
      </c>
      <c r="G87" s="10">
        <v>16.45</v>
      </c>
      <c r="H87" s="153">
        <f>(B86*B87+C86*C87+D86*D87+E86*E87+F86*F87)/H86</f>
        <v>5.0508070334683239</v>
      </c>
      <c r="I87" s="10"/>
      <c r="J87" s="95"/>
      <c r="K87" s="95"/>
      <c r="L87" s="95"/>
      <c r="M87" s="153">
        <v>0</v>
      </c>
      <c r="N87" s="154">
        <f>(B87*B86+C87*C86+D87*D86+E87*E86+F87*F86+G87*G86+I87*I86+J87*J86+K87*K86+L87*L86)/N86</f>
        <v>5.4668359738526915</v>
      </c>
      <c r="O87" s="161">
        <f>(H87*H86+M87*M86)/O86</f>
        <v>5.0508070334683239</v>
      </c>
    </row>
    <row r="88" spans="1:15" ht="19.5">
      <c r="A88" s="149" t="s">
        <v>212</v>
      </c>
      <c r="B88" s="138">
        <f t="shared" ref="B88:G88" si="4">B86*(13-B87)</f>
        <v>319.7</v>
      </c>
      <c r="C88" s="12">
        <f t="shared" si="4"/>
        <v>383.07142857142861</v>
      </c>
      <c r="D88" s="12">
        <f t="shared" si="4"/>
        <v>249.90000000000003</v>
      </c>
      <c r="E88" s="12">
        <f t="shared" si="4"/>
        <v>102.58333333333339</v>
      </c>
      <c r="F88" s="12">
        <f t="shared" si="4"/>
        <v>-5.9612903225806697</v>
      </c>
      <c r="G88" s="12">
        <f t="shared" si="4"/>
        <v>-17.249999999999996</v>
      </c>
      <c r="H88" s="155">
        <f>SUM(B88:F88)</f>
        <v>1049.2934715821814</v>
      </c>
      <c r="I88" s="12">
        <f>I86*(13-I87)</f>
        <v>0</v>
      </c>
      <c r="J88" s="12">
        <f>J86*(13-J87)</f>
        <v>0</v>
      </c>
      <c r="K88" s="12">
        <f>K86*(13-K87)</f>
        <v>0</v>
      </c>
      <c r="L88" s="12">
        <f>L86*(13-L87)</f>
        <v>0</v>
      </c>
      <c r="M88" s="155">
        <f>SUM(I88:L88)</f>
        <v>0</v>
      </c>
      <c r="N88" s="156">
        <f>N86*(13-N87)</f>
        <v>1032.0434715821812</v>
      </c>
      <c r="O88" s="162">
        <f>O86*(13-O87)</f>
        <v>1049.2934715821812</v>
      </c>
    </row>
    <row r="89" spans="1:15" ht="19.5">
      <c r="A89" s="149" t="s">
        <v>213</v>
      </c>
      <c r="B89" s="138">
        <f t="shared" ref="B89:G89" si="5">B86*(17-B87)</f>
        <v>443.7</v>
      </c>
      <c r="C89" s="12">
        <f t="shared" si="5"/>
        <v>507.07142857142861</v>
      </c>
      <c r="D89" s="12">
        <f t="shared" si="5"/>
        <v>373.90000000000003</v>
      </c>
      <c r="E89" s="12">
        <f t="shared" si="5"/>
        <v>202.58333333333337</v>
      </c>
      <c r="F89" s="12">
        <f t="shared" si="5"/>
        <v>50.038709677419334</v>
      </c>
      <c r="G89" s="12">
        <f t="shared" si="5"/>
        <v>2.7500000000000036</v>
      </c>
      <c r="H89" s="155">
        <f>SUM(B89:F89)</f>
        <v>1577.2934715821812</v>
      </c>
      <c r="I89" s="12">
        <f>I86*(17-I87)</f>
        <v>0</v>
      </c>
      <c r="J89" s="12">
        <f>J86*(17-J87)</f>
        <v>0</v>
      </c>
      <c r="K89" s="12">
        <f>K86*(17-K87)</f>
        <v>0</v>
      </c>
      <c r="L89" s="12">
        <f>L86*(17-L87)</f>
        <v>0</v>
      </c>
      <c r="M89" s="155">
        <f>SUM(I89:L89)</f>
        <v>0</v>
      </c>
      <c r="N89" s="156">
        <f>N86*(17-N87)</f>
        <v>1580.0434715821812</v>
      </c>
      <c r="O89" s="162">
        <f>O86*(17-O87)</f>
        <v>1577.2934715821812</v>
      </c>
    </row>
    <row r="90" spans="1:15" ht="19.5">
      <c r="A90" s="149" t="s">
        <v>214</v>
      </c>
      <c r="B90" s="139">
        <f t="shared" ref="B90:G90" si="6">B86*(18-B87)</f>
        <v>474.7</v>
      </c>
      <c r="C90" s="16">
        <f t="shared" si="6"/>
        <v>538.07142857142856</v>
      </c>
      <c r="D90" s="16">
        <f t="shared" si="6"/>
        <v>404.90000000000003</v>
      </c>
      <c r="E90" s="16">
        <f t="shared" si="6"/>
        <v>227.58333333333337</v>
      </c>
      <c r="F90" s="16">
        <f t="shared" si="6"/>
        <v>64.038709677419334</v>
      </c>
      <c r="G90" s="16">
        <f t="shared" si="6"/>
        <v>7.7500000000000036</v>
      </c>
      <c r="H90" s="155">
        <f>SUM(B90:F90)</f>
        <v>1709.2934715821812</v>
      </c>
      <c r="I90" s="16">
        <f>I86*(18-I87)</f>
        <v>0</v>
      </c>
      <c r="J90" s="16">
        <f>J86*(18-J87)</f>
        <v>0</v>
      </c>
      <c r="K90" s="16">
        <f>K86*(18-K87)</f>
        <v>0</v>
      </c>
      <c r="L90" s="16">
        <f>L86*(18-L87)</f>
        <v>0</v>
      </c>
      <c r="M90" s="155">
        <f>SUM(I90:L90)</f>
        <v>0</v>
      </c>
      <c r="N90" s="157">
        <f>N86*(18-N87)</f>
        <v>1717.0434715821812</v>
      </c>
      <c r="O90" s="163">
        <f>O86*(18-O87)</f>
        <v>1709.2934715821812</v>
      </c>
    </row>
    <row r="91" spans="1:15" ht="20.25" thickBot="1">
      <c r="A91" s="144" t="s">
        <v>215</v>
      </c>
      <c r="B91" s="140">
        <f t="shared" ref="B91:G91" si="7">B86*(19-B87)</f>
        <v>505.7</v>
      </c>
      <c r="C91" s="20">
        <f t="shared" si="7"/>
        <v>569.07142857142856</v>
      </c>
      <c r="D91" s="20">
        <f t="shared" si="7"/>
        <v>435.90000000000003</v>
      </c>
      <c r="E91" s="20">
        <f t="shared" si="7"/>
        <v>252.58333333333337</v>
      </c>
      <c r="F91" s="20">
        <f t="shared" si="7"/>
        <v>78.038709677419334</v>
      </c>
      <c r="G91" s="20">
        <f t="shared" si="7"/>
        <v>12.750000000000004</v>
      </c>
      <c r="H91" s="164">
        <f>SUM(B91:F91)</f>
        <v>1841.2934715821812</v>
      </c>
      <c r="I91" s="20">
        <f>I86*(19-I87)</f>
        <v>0</v>
      </c>
      <c r="J91" s="20">
        <f>J86*(19-J87)</f>
        <v>0</v>
      </c>
      <c r="K91" s="20">
        <f>K86*(19-K87)</f>
        <v>0</v>
      </c>
      <c r="L91" s="20">
        <f>L86*(19-L87)</f>
        <v>0</v>
      </c>
      <c r="M91" s="164">
        <f>SUM(I91:L91)</f>
        <v>0</v>
      </c>
      <c r="N91" s="165">
        <f>N86*(19-N87)</f>
        <v>1854.0434715821812</v>
      </c>
      <c r="O91" s="166">
        <f>O86*(19-O87)</f>
        <v>1841.2934715821812</v>
      </c>
    </row>
    <row r="92" spans="1:15" ht="15.75" thickBot="1">
      <c r="A92" s="4"/>
      <c r="B92" s="4"/>
      <c r="C92" s="4"/>
      <c r="D92" s="4"/>
      <c r="E92" s="4"/>
      <c r="F92" s="4"/>
      <c r="G92" s="4"/>
      <c r="H92" s="4"/>
      <c r="I92" s="4"/>
      <c r="J92" s="4"/>
      <c r="K92" s="4"/>
      <c r="L92" s="4"/>
      <c r="M92" s="4"/>
      <c r="N92" s="4"/>
      <c r="O92" s="4"/>
    </row>
    <row r="93" spans="1:15" ht="24" thickBot="1">
      <c r="A93" s="473" t="s">
        <v>483</v>
      </c>
      <c r="B93" s="474"/>
      <c r="C93" s="474"/>
      <c r="D93" s="474"/>
      <c r="E93" s="474"/>
      <c r="F93" s="474"/>
      <c r="G93" s="474"/>
      <c r="H93" s="474"/>
      <c r="I93" s="474"/>
      <c r="J93" s="474"/>
      <c r="K93" s="468" t="s">
        <v>233</v>
      </c>
      <c r="L93" s="468"/>
      <c r="M93" s="468"/>
      <c r="N93" s="468"/>
      <c r="O93" s="469"/>
    </row>
    <row r="94" spans="1:15" ht="15.75">
      <c r="A94" s="465" t="s">
        <v>195</v>
      </c>
      <c r="B94" s="461" t="s">
        <v>196</v>
      </c>
      <c r="C94" s="461" t="s">
        <v>197</v>
      </c>
      <c r="D94" s="461" t="s">
        <v>198</v>
      </c>
      <c r="E94" s="461" t="s">
        <v>199</v>
      </c>
      <c r="F94" s="461" t="s">
        <v>200</v>
      </c>
      <c r="G94" s="461" t="s">
        <v>201</v>
      </c>
      <c r="H94" s="467" t="s">
        <v>202</v>
      </c>
      <c r="I94" s="461" t="s">
        <v>203</v>
      </c>
      <c r="J94" s="461" t="s">
        <v>204</v>
      </c>
      <c r="K94" s="461" t="s">
        <v>205</v>
      </c>
      <c r="L94" s="461" t="s">
        <v>206</v>
      </c>
      <c r="M94" s="467" t="s">
        <v>207</v>
      </c>
      <c r="N94" s="456" t="s">
        <v>208</v>
      </c>
      <c r="O94" s="457"/>
    </row>
    <row r="95" spans="1:15" ht="30.75" thickBot="1">
      <c r="A95" s="466"/>
      <c r="B95" s="462"/>
      <c r="C95" s="462"/>
      <c r="D95" s="462"/>
      <c r="E95" s="462"/>
      <c r="F95" s="462"/>
      <c r="G95" s="462"/>
      <c r="H95" s="462"/>
      <c r="I95" s="462"/>
      <c r="J95" s="462"/>
      <c r="K95" s="462"/>
      <c r="L95" s="462"/>
      <c r="M95" s="462"/>
      <c r="N95" s="145" t="s">
        <v>234</v>
      </c>
      <c r="O95" s="30" t="s">
        <v>235</v>
      </c>
    </row>
    <row r="96" spans="1:15" ht="15">
      <c r="A96" s="148" t="s">
        <v>211</v>
      </c>
      <c r="B96" s="158">
        <v>31</v>
      </c>
      <c r="C96" s="151">
        <v>28</v>
      </c>
      <c r="D96" s="151">
        <v>31</v>
      </c>
      <c r="E96" s="151">
        <v>30</v>
      </c>
      <c r="F96" s="151">
        <v>15</v>
      </c>
      <c r="G96" s="151">
        <v>0</v>
      </c>
      <c r="H96" s="159">
        <f>SUM(B96:G96)</f>
        <v>135</v>
      </c>
      <c r="I96" s="151">
        <v>10</v>
      </c>
      <c r="J96" s="151">
        <v>31</v>
      </c>
      <c r="K96" s="151">
        <v>30</v>
      </c>
      <c r="L96" s="151">
        <v>31</v>
      </c>
      <c r="M96" s="159">
        <f>SUM(I96:L96)</f>
        <v>102</v>
      </c>
      <c r="N96" s="136">
        <f>SUM(B96:G96,I96:L96)</f>
        <v>237</v>
      </c>
      <c r="O96" s="137">
        <f>H96+M96</f>
        <v>237</v>
      </c>
    </row>
    <row r="97" spans="1:15" ht="19.5">
      <c r="A97" s="149" t="s">
        <v>485</v>
      </c>
      <c r="B97" s="160">
        <v>-1.9</v>
      </c>
      <c r="C97" s="10">
        <v>-1</v>
      </c>
      <c r="D97" s="10">
        <v>3</v>
      </c>
      <c r="E97" s="10">
        <v>8.4</v>
      </c>
      <c r="F97" s="10">
        <v>12.1</v>
      </c>
      <c r="G97" s="10">
        <v>0</v>
      </c>
      <c r="H97" s="153">
        <f>(B96*B97+C96*C97+D96*D97+E96*E97+F96*F97)/H96</f>
        <v>3.2562962962962962</v>
      </c>
      <c r="I97" s="10">
        <v>12.5</v>
      </c>
      <c r="J97" s="95">
        <v>8.5</v>
      </c>
      <c r="K97" s="95">
        <v>3.6</v>
      </c>
      <c r="L97" s="95">
        <v>0.6</v>
      </c>
      <c r="M97" s="153">
        <f>(I96*I97+J96*J97+K96*K97+L96*L97)/M96</f>
        <v>5.05</v>
      </c>
      <c r="N97" s="154">
        <f>(B97*B96+C97*C96+D97*D96+E97*E96+F97*F96+G97*G96+I97*I96+J97*J96+K97*K96+L97*L96)/N96</f>
        <v>4.0282700421940927</v>
      </c>
      <c r="O97" s="161">
        <f>(H97*H96+M97*M96)/O96</f>
        <v>4.0282700421940927</v>
      </c>
    </row>
    <row r="98" spans="1:15" ht="19.5">
      <c r="A98" s="149" t="s">
        <v>212</v>
      </c>
      <c r="B98" s="138">
        <f t="shared" ref="B98:G98" si="8">B96*(13-B97)</f>
        <v>461.90000000000003</v>
      </c>
      <c r="C98" s="12">
        <f t="shared" si="8"/>
        <v>392</v>
      </c>
      <c r="D98" s="12">
        <f t="shared" si="8"/>
        <v>310</v>
      </c>
      <c r="E98" s="12">
        <f t="shared" si="8"/>
        <v>138</v>
      </c>
      <c r="F98" s="12">
        <f t="shared" si="8"/>
        <v>13.500000000000005</v>
      </c>
      <c r="G98" s="12">
        <f t="shared" si="8"/>
        <v>0</v>
      </c>
      <c r="H98" s="155">
        <f>SUM(B98:F98)</f>
        <v>1315.4</v>
      </c>
      <c r="I98" s="12">
        <f>I96*(13-I97)</f>
        <v>5</v>
      </c>
      <c r="J98" s="12">
        <f>J96*(13-J97)</f>
        <v>139.5</v>
      </c>
      <c r="K98" s="12">
        <f>K96*(13-K97)</f>
        <v>282</v>
      </c>
      <c r="L98" s="12">
        <f>L96*(13-L97)</f>
        <v>384.40000000000003</v>
      </c>
      <c r="M98" s="155">
        <f>SUM(I98:L98)</f>
        <v>810.90000000000009</v>
      </c>
      <c r="N98" s="156">
        <f>N96*(13-N97)</f>
        <v>2126.3000000000002</v>
      </c>
      <c r="O98" s="162">
        <f>O96*(13-O97)</f>
        <v>2126.3000000000002</v>
      </c>
    </row>
    <row r="99" spans="1:15" ht="19.5">
      <c r="A99" s="149" t="s">
        <v>213</v>
      </c>
      <c r="B99" s="138">
        <f t="shared" ref="B99:G99" si="9">B96*(17-B97)</f>
        <v>585.9</v>
      </c>
      <c r="C99" s="12">
        <f t="shared" si="9"/>
        <v>504</v>
      </c>
      <c r="D99" s="12">
        <f t="shared" si="9"/>
        <v>434</v>
      </c>
      <c r="E99" s="12">
        <f t="shared" si="9"/>
        <v>258</v>
      </c>
      <c r="F99" s="12">
        <f t="shared" si="9"/>
        <v>73.5</v>
      </c>
      <c r="G99" s="12">
        <f t="shared" si="9"/>
        <v>0</v>
      </c>
      <c r="H99" s="155">
        <f>SUM(B99:F99)</f>
        <v>1855.4</v>
      </c>
      <c r="I99" s="12">
        <f>I96*(17-I97)</f>
        <v>45</v>
      </c>
      <c r="J99" s="12">
        <f>J96*(17-J97)</f>
        <v>263.5</v>
      </c>
      <c r="K99" s="12">
        <f>K96*(17-K97)</f>
        <v>402</v>
      </c>
      <c r="L99" s="12">
        <f>L96*(17-L97)</f>
        <v>508.4</v>
      </c>
      <c r="M99" s="155">
        <f>SUM(I99:L99)</f>
        <v>1218.9000000000001</v>
      </c>
      <c r="N99" s="156">
        <f>N96*(17-N97)</f>
        <v>3074.3</v>
      </c>
      <c r="O99" s="162">
        <f>O96*(17-O97)</f>
        <v>3074.3</v>
      </c>
    </row>
    <row r="100" spans="1:15" ht="19.5">
      <c r="A100" s="149" t="s">
        <v>214</v>
      </c>
      <c r="B100" s="139">
        <f t="shared" ref="B100:G100" si="10">B96*(18-B97)</f>
        <v>616.9</v>
      </c>
      <c r="C100" s="16">
        <f t="shared" si="10"/>
        <v>532</v>
      </c>
      <c r="D100" s="16">
        <f t="shared" si="10"/>
        <v>465</v>
      </c>
      <c r="E100" s="16">
        <f t="shared" si="10"/>
        <v>288</v>
      </c>
      <c r="F100" s="16">
        <f t="shared" si="10"/>
        <v>88.5</v>
      </c>
      <c r="G100" s="16">
        <f t="shared" si="10"/>
        <v>0</v>
      </c>
      <c r="H100" s="155">
        <f>SUM(B100:F100)</f>
        <v>1990.4</v>
      </c>
      <c r="I100" s="16">
        <f>I96*(18-I97)</f>
        <v>55</v>
      </c>
      <c r="J100" s="16">
        <f>J96*(18-J97)</f>
        <v>294.5</v>
      </c>
      <c r="K100" s="16">
        <f>K96*(18-K97)</f>
        <v>432</v>
      </c>
      <c r="L100" s="16">
        <f>L96*(18-L97)</f>
        <v>539.4</v>
      </c>
      <c r="M100" s="155">
        <f>SUM(I100:L100)</f>
        <v>1320.9</v>
      </c>
      <c r="N100" s="157">
        <f>N96*(18-N97)</f>
        <v>3311.3</v>
      </c>
      <c r="O100" s="163">
        <f>O96*(18-O97)</f>
        <v>3311.3</v>
      </c>
    </row>
    <row r="101" spans="1:15" ht="20.25" thickBot="1">
      <c r="A101" s="144" t="s">
        <v>215</v>
      </c>
      <c r="B101" s="140">
        <f t="shared" ref="B101:G101" si="11">B96*(19-B97)</f>
        <v>647.9</v>
      </c>
      <c r="C101" s="20">
        <f t="shared" si="11"/>
        <v>560</v>
      </c>
      <c r="D101" s="20">
        <f t="shared" si="11"/>
        <v>496</v>
      </c>
      <c r="E101" s="20">
        <f t="shared" si="11"/>
        <v>318</v>
      </c>
      <c r="F101" s="20">
        <f t="shared" si="11"/>
        <v>103.5</v>
      </c>
      <c r="G101" s="20">
        <f t="shared" si="11"/>
        <v>0</v>
      </c>
      <c r="H101" s="164">
        <f>SUM(B101:F101)</f>
        <v>2125.4</v>
      </c>
      <c r="I101" s="20">
        <f>I96*(19-I97)</f>
        <v>65</v>
      </c>
      <c r="J101" s="20">
        <f>J96*(19-J97)</f>
        <v>325.5</v>
      </c>
      <c r="K101" s="20">
        <f>K96*(19-K97)</f>
        <v>462</v>
      </c>
      <c r="L101" s="20">
        <f>L96*(19-L97)</f>
        <v>570.4</v>
      </c>
      <c r="M101" s="164">
        <f>SUM(I101:L101)</f>
        <v>1422.9</v>
      </c>
      <c r="N101" s="165">
        <f>N96*(19-N97)</f>
        <v>3548.3</v>
      </c>
      <c r="O101" s="166">
        <f>O96*(19-O97)</f>
        <v>3548.3</v>
      </c>
    </row>
    <row r="102" spans="1:15" ht="15.75" thickBot="1">
      <c r="A102" s="4"/>
      <c r="B102" s="4"/>
      <c r="C102" s="4"/>
      <c r="D102" s="4"/>
      <c r="E102" s="4"/>
      <c r="F102" s="4"/>
      <c r="G102" s="4"/>
      <c r="H102" s="4"/>
      <c r="I102" s="28"/>
      <c r="J102" s="4"/>
      <c r="K102" s="4"/>
      <c r="L102" s="4"/>
      <c r="M102" s="4"/>
      <c r="N102" s="4"/>
      <c r="O102" s="4"/>
    </row>
    <row r="103" spans="1:15" ht="24" thickBot="1">
      <c r="A103" s="170" t="s">
        <v>236</v>
      </c>
      <c r="B103" s="458" t="s">
        <v>237</v>
      </c>
      <c r="C103" s="458"/>
      <c r="D103" s="458"/>
      <c r="E103" s="458"/>
      <c r="F103" s="458"/>
      <c r="G103" s="458"/>
      <c r="H103" s="458"/>
      <c r="I103" s="458"/>
      <c r="J103" s="458"/>
      <c r="K103" s="458"/>
      <c r="L103" s="459"/>
      <c r="M103" s="459"/>
      <c r="N103" s="459"/>
      <c r="O103" s="460"/>
    </row>
    <row r="104" spans="1:15" ht="15.75">
      <c r="A104" s="465" t="s">
        <v>195</v>
      </c>
      <c r="B104" s="461" t="s">
        <v>196</v>
      </c>
      <c r="C104" s="461" t="s">
        <v>197</v>
      </c>
      <c r="D104" s="461" t="s">
        <v>198</v>
      </c>
      <c r="E104" s="461" t="s">
        <v>199</v>
      </c>
      <c r="F104" s="461" t="s">
        <v>200</v>
      </c>
      <c r="G104" s="461" t="s">
        <v>201</v>
      </c>
      <c r="H104" s="467" t="s">
        <v>202</v>
      </c>
      <c r="I104" s="461" t="s">
        <v>203</v>
      </c>
      <c r="J104" s="461" t="s">
        <v>204</v>
      </c>
      <c r="K104" s="461" t="s">
        <v>205</v>
      </c>
      <c r="L104" s="461" t="s">
        <v>206</v>
      </c>
      <c r="M104" s="467" t="s">
        <v>207</v>
      </c>
      <c r="N104" s="456" t="s">
        <v>208</v>
      </c>
      <c r="O104" s="457"/>
    </row>
    <row r="105" spans="1:15" ht="30.75" thickBot="1">
      <c r="A105" s="466"/>
      <c r="B105" s="462"/>
      <c r="C105" s="462"/>
      <c r="D105" s="462"/>
      <c r="E105" s="462"/>
      <c r="F105" s="462"/>
      <c r="G105" s="462"/>
      <c r="H105" s="462"/>
      <c r="I105" s="462"/>
      <c r="J105" s="462"/>
      <c r="K105" s="462"/>
      <c r="L105" s="462"/>
      <c r="M105" s="462"/>
      <c r="N105" s="145" t="s">
        <v>234</v>
      </c>
      <c r="O105" s="30" t="s">
        <v>235</v>
      </c>
    </row>
    <row r="106" spans="1:15" ht="15">
      <c r="A106" s="174">
        <v>2007</v>
      </c>
      <c r="B106" s="177">
        <f>B11/B$101</f>
        <v>0.65550239234449759</v>
      </c>
      <c r="C106" s="31">
        <f t="shared" ref="C106:O106" si="12">C11/C$101</f>
        <v>0.73</v>
      </c>
      <c r="D106" s="31">
        <f t="shared" si="12"/>
        <v>0.83125000000000004</v>
      </c>
      <c r="E106" s="31">
        <f t="shared" si="12"/>
        <v>0.67610062893081757</v>
      </c>
      <c r="F106" s="31">
        <f t="shared" si="12"/>
        <v>0.34782608695652173</v>
      </c>
      <c r="G106" s="31">
        <v>0</v>
      </c>
      <c r="H106" s="31">
        <f t="shared" si="12"/>
        <v>0.70424390702926498</v>
      </c>
      <c r="I106" s="31">
        <f t="shared" si="12"/>
        <v>0</v>
      </c>
      <c r="J106" s="31">
        <f t="shared" si="12"/>
        <v>1.010752688172043</v>
      </c>
      <c r="K106" s="31">
        <f t="shared" si="12"/>
        <v>1.0411255411255411</v>
      </c>
      <c r="L106" s="31">
        <f t="shared" si="12"/>
        <v>0.99579242636746146</v>
      </c>
      <c r="M106" s="31">
        <f t="shared" si="12"/>
        <v>0.96844472556047501</v>
      </c>
      <c r="N106" s="31">
        <f t="shared" si="12"/>
        <v>0.80931713778429115</v>
      </c>
      <c r="O106" s="32">
        <f t="shared" si="12"/>
        <v>0.80931713778429115</v>
      </c>
    </row>
    <row r="107" spans="1:15" ht="15">
      <c r="A107" s="175">
        <f t="shared" ref="A107:A112" si="13">A106+1</f>
        <v>2008</v>
      </c>
      <c r="B107" s="179">
        <f>B21/B$101</f>
        <v>0.79024540824201273</v>
      </c>
      <c r="C107" s="33">
        <f t="shared" ref="C107:O107" si="14">C21/C$101</f>
        <v>0.75178571428571428</v>
      </c>
      <c r="D107" s="33">
        <f t="shared" si="14"/>
        <v>0.93346774193548387</v>
      </c>
      <c r="E107" s="33">
        <f t="shared" si="14"/>
        <v>1.0094339622641511</v>
      </c>
      <c r="F107" s="33">
        <f t="shared" si="14"/>
        <v>0.34782608695652173</v>
      </c>
      <c r="G107" s="33">
        <v>0</v>
      </c>
      <c r="H107" s="33">
        <f t="shared" si="14"/>
        <v>0.82478592264985406</v>
      </c>
      <c r="I107" s="33">
        <f t="shared" si="14"/>
        <v>3.1538461538461537</v>
      </c>
      <c r="J107" s="33">
        <f t="shared" si="14"/>
        <v>1.0138248847926268</v>
      </c>
      <c r="K107" s="33">
        <f t="shared" si="14"/>
        <v>0.93073593073593075</v>
      </c>
      <c r="L107" s="33">
        <f t="shared" si="14"/>
        <v>0.95652173913043481</v>
      </c>
      <c r="M107" s="33">
        <f t="shared" si="14"/>
        <v>1.061634689718181</v>
      </c>
      <c r="N107" s="33">
        <f t="shared" si="14"/>
        <v>0.91807344362088883</v>
      </c>
      <c r="O107" s="35">
        <f t="shared" si="14"/>
        <v>0.91807344362088883</v>
      </c>
    </row>
    <row r="108" spans="1:15" ht="15">
      <c r="A108" s="175">
        <f t="shared" si="13"/>
        <v>2009</v>
      </c>
      <c r="B108" s="179">
        <f>B31/B$101</f>
        <v>1.0588053711992591</v>
      </c>
      <c r="C108" s="33">
        <f t="shared" ref="C108:O108" si="15">C31/C$101</f>
        <v>0.90714285714285714</v>
      </c>
      <c r="D108" s="33">
        <f t="shared" si="15"/>
        <v>0.86088709677419351</v>
      </c>
      <c r="E108" s="33">
        <f t="shared" si="15"/>
        <v>0.56603773584905659</v>
      </c>
      <c r="F108" s="33">
        <f t="shared" si="15"/>
        <v>0.66666666666666663</v>
      </c>
      <c r="G108" s="33">
        <v>0</v>
      </c>
      <c r="H108" s="33">
        <f t="shared" si="15"/>
        <v>0.87983438411593107</v>
      </c>
      <c r="I108" s="33">
        <f t="shared" si="15"/>
        <v>0.47692307692307695</v>
      </c>
      <c r="J108" s="33">
        <f t="shared" si="15"/>
        <v>1.0076804915514592</v>
      </c>
      <c r="K108" s="33">
        <f t="shared" si="15"/>
        <v>0.82683982683982682</v>
      </c>
      <c r="L108" s="33">
        <f t="shared" si="15"/>
        <v>1.0255960729312763</v>
      </c>
      <c r="M108" s="33">
        <f t="shared" si="15"/>
        <v>0.93189964157706084</v>
      </c>
      <c r="N108" s="33">
        <f t="shared" si="15"/>
        <v>0.88949637854747332</v>
      </c>
      <c r="O108" s="35">
        <f t="shared" si="15"/>
        <v>0.8810416255671728</v>
      </c>
    </row>
    <row r="109" spans="1:15" ht="15">
      <c r="A109" s="175">
        <f t="shared" si="13"/>
        <v>2010</v>
      </c>
      <c r="B109" s="179">
        <f>B41/B$101</f>
        <v>1.0896743324587128</v>
      </c>
      <c r="C109" s="33">
        <f t="shared" ref="C109:N109" si="16">C41/C$101</f>
        <v>1.0392857142857144</v>
      </c>
      <c r="D109" s="33">
        <f t="shared" si="16"/>
        <v>0.94758064516129037</v>
      </c>
      <c r="E109" s="33">
        <f t="shared" si="16"/>
        <v>0.87106918238993714</v>
      </c>
      <c r="F109" s="33">
        <f t="shared" si="16"/>
        <v>1.5265700483091786</v>
      </c>
      <c r="G109" s="33">
        <v>0</v>
      </c>
      <c r="H109" s="33">
        <f t="shared" si="16"/>
        <v>1.0318057777359555</v>
      </c>
      <c r="I109" s="33">
        <f t="shared" si="16"/>
        <v>2.9846153846153847</v>
      </c>
      <c r="J109" s="33">
        <f t="shared" si="16"/>
        <v>1.1889400921658986</v>
      </c>
      <c r="K109" s="33">
        <f t="shared" si="16"/>
        <v>0.89177489177489178</v>
      </c>
      <c r="L109" s="33">
        <f t="shared" si="16"/>
        <v>1.3008415147265078</v>
      </c>
      <c r="M109" s="33">
        <f t="shared" si="16"/>
        <v>1.2193407829081453</v>
      </c>
      <c r="N109" s="33">
        <f t="shared" si="16"/>
        <v>1.1069526252008002</v>
      </c>
      <c r="O109" s="35">
        <f>O41/O$101</f>
        <v>1.1069526252008002</v>
      </c>
    </row>
    <row r="110" spans="1:15" ht="15">
      <c r="A110" s="175">
        <f t="shared" si="13"/>
        <v>2011</v>
      </c>
      <c r="B110" s="179">
        <f>B51/B$101</f>
        <v>0.92761228584658129</v>
      </c>
      <c r="C110" s="33">
        <f t="shared" ref="C110:O110" si="17">C51/C$101</f>
        <v>0.99285714285714288</v>
      </c>
      <c r="D110" s="33">
        <f t="shared" si="17"/>
        <v>0.93548387096774188</v>
      </c>
      <c r="E110" s="33">
        <f t="shared" si="17"/>
        <v>0.24842767295597484</v>
      </c>
      <c r="F110" s="33">
        <f t="shared" si="17"/>
        <v>0.89855072463768115</v>
      </c>
      <c r="G110" s="33">
        <v>0</v>
      </c>
      <c r="H110" s="33">
        <f t="shared" si="17"/>
        <v>0.84360590947586334</v>
      </c>
      <c r="I110" s="33">
        <f t="shared" si="17"/>
        <v>1.1230769230769231</v>
      </c>
      <c r="J110" s="33">
        <f t="shared" si="17"/>
        <v>0.94930875576036866</v>
      </c>
      <c r="K110" s="33">
        <f t="shared" si="17"/>
        <v>1.0238095238095237</v>
      </c>
      <c r="L110" s="33">
        <f t="shared" si="17"/>
        <v>0.82748948106591869</v>
      </c>
      <c r="M110" s="33">
        <f t="shared" si="17"/>
        <v>0.93260243165366496</v>
      </c>
      <c r="N110" s="33">
        <f t="shared" si="17"/>
        <v>0.880196150269143</v>
      </c>
      <c r="O110" s="35">
        <f t="shared" si="17"/>
        <v>0.880196150269143</v>
      </c>
    </row>
    <row r="111" spans="1:15" ht="15">
      <c r="A111" s="175">
        <f t="shared" si="13"/>
        <v>2012</v>
      </c>
      <c r="B111" s="179">
        <f>B61/B$101</f>
        <v>0.79024540824201273</v>
      </c>
      <c r="C111" s="33">
        <f t="shared" ref="C111:O111" si="18">C61/C$101</f>
        <v>0.80535714285714288</v>
      </c>
      <c r="D111" s="33">
        <f t="shared" si="18"/>
        <v>0.82459677419354838</v>
      </c>
      <c r="E111" s="33">
        <f t="shared" si="18"/>
        <v>0.88364779874213839</v>
      </c>
      <c r="F111" s="33">
        <f t="shared" si="18"/>
        <v>0.69565217391304346</v>
      </c>
      <c r="G111" s="33">
        <v>0</v>
      </c>
      <c r="H111" s="33">
        <f t="shared" si="18"/>
        <v>0.81161193187164771</v>
      </c>
      <c r="I111" s="33">
        <f t="shared" si="18"/>
        <v>1.7076923076923076</v>
      </c>
      <c r="J111" s="33">
        <f t="shared" si="18"/>
        <v>0.967741935483871</v>
      </c>
      <c r="K111" s="33">
        <f t="shared" si="18"/>
        <v>0.92207792207792205</v>
      </c>
      <c r="L111" s="33">
        <f t="shared" si="18"/>
        <v>1.011570827489481</v>
      </c>
      <c r="M111" s="33">
        <f t="shared" si="18"/>
        <v>1.004287019467285</v>
      </c>
      <c r="N111" s="33">
        <f t="shared" si="18"/>
        <v>0.897133838739678</v>
      </c>
      <c r="O111" s="35">
        <f t="shared" si="18"/>
        <v>0.8886790857593776</v>
      </c>
    </row>
    <row r="112" spans="1:15" ht="15">
      <c r="A112" s="175">
        <f t="shared" si="13"/>
        <v>2013</v>
      </c>
      <c r="B112" s="179">
        <f>B71/B$101</f>
        <v>0.90430622009569372</v>
      </c>
      <c r="C112" s="33">
        <f t="shared" ref="C112:O112" si="19">C71/C$101</f>
        <v>0.94464285714285712</v>
      </c>
      <c r="D112" s="33">
        <f t="shared" si="19"/>
        <v>1.1875</v>
      </c>
      <c r="E112" s="33">
        <f t="shared" si="19"/>
        <v>0.75157232704402521</v>
      </c>
      <c r="F112" s="33">
        <f t="shared" si="19"/>
        <v>1.5265700483091786</v>
      </c>
      <c r="G112" s="33">
        <v>0</v>
      </c>
      <c r="H112" s="33">
        <f t="shared" si="19"/>
        <v>0.98847275806906931</v>
      </c>
      <c r="I112" s="33">
        <f t="shared" si="19"/>
        <v>1.4923076923076923</v>
      </c>
      <c r="J112" s="33">
        <f t="shared" si="19"/>
        <v>0.967741935483871</v>
      </c>
      <c r="K112" s="33">
        <f t="shared" si="19"/>
        <v>0.90259740259740262</v>
      </c>
      <c r="L112" s="33">
        <f t="shared" si="19"/>
        <v>0.94565217391304346</v>
      </c>
      <c r="M112" s="33">
        <f t="shared" si="19"/>
        <v>0.96169794082507554</v>
      </c>
      <c r="N112" s="33">
        <f t="shared" si="19"/>
        <v>0.98813516331764495</v>
      </c>
      <c r="O112" s="35">
        <f t="shared" si="19"/>
        <v>0.97827128484062775</v>
      </c>
    </row>
    <row r="113" spans="1:15" ht="15">
      <c r="A113" s="175">
        <f>A112+1</f>
        <v>2014</v>
      </c>
      <c r="B113" s="179">
        <f>B81/B$101</f>
        <v>0.89056953233523695</v>
      </c>
      <c r="C113" s="33">
        <f t="shared" ref="C113:O113" si="20">C81/C$101</f>
        <v>0.86071428571428577</v>
      </c>
      <c r="D113" s="33">
        <f t="shared" si="20"/>
        <v>0.80625000000000002</v>
      </c>
      <c r="E113" s="33">
        <f t="shared" si="20"/>
        <v>0.57861635220125784</v>
      </c>
      <c r="F113" s="33">
        <f t="shared" si="20"/>
        <v>1.2367149758454106</v>
      </c>
      <c r="G113" s="33">
        <v>0</v>
      </c>
      <c r="H113" s="33">
        <f t="shared" si="20"/>
        <v>0.83320786675449332</v>
      </c>
      <c r="I113" s="33">
        <f t="shared" si="20"/>
        <v>0.45589743589743564</v>
      </c>
      <c r="J113" s="33">
        <f t="shared" si="20"/>
        <v>0.59081314107328686</v>
      </c>
      <c r="K113" s="33">
        <f t="shared" si="20"/>
        <v>0.83069264069264059</v>
      </c>
      <c r="L113" s="33">
        <f t="shared" si="20"/>
        <v>0.86693548387096775</v>
      </c>
      <c r="M113" s="33">
        <f t="shared" si="20"/>
        <v>0.77322581400849544</v>
      </c>
      <c r="N113" s="33">
        <f t="shared" si="20"/>
        <v>0.80878815510320101</v>
      </c>
      <c r="O113" s="35">
        <f t="shared" si="20"/>
        <v>0.80878815510320101</v>
      </c>
    </row>
    <row r="114" spans="1:15" ht="15.75" thickBot="1">
      <c r="A114" s="176">
        <f>A113+1</f>
        <v>2015</v>
      </c>
      <c r="B114" s="180">
        <f>B91/B$101</f>
        <v>0.78052168544528477</v>
      </c>
      <c r="C114" s="36">
        <f t="shared" ref="C114:O114" si="21">C91/C$101</f>
        <v>1.0161989795918367</v>
      </c>
      <c r="D114" s="36">
        <f t="shared" si="21"/>
        <v>0.87883064516129039</v>
      </c>
      <c r="E114" s="36">
        <f t="shared" si="21"/>
        <v>0.79428721174004202</v>
      </c>
      <c r="F114" s="36">
        <f t="shared" si="21"/>
        <v>0.75399719495091144</v>
      </c>
      <c r="G114" s="36">
        <v>0</v>
      </c>
      <c r="H114" s="36">
        <f t="shared" si="21"/>
        <v>0.8663279719498358</v>
      </c>
      <c r="I114" s="36">
        <f t="shared" si="21"/>
        <v>0</v>
      </c>
      <c r="J114" s="36">
        <f t="shared" si="21"/>
        <v>0</v>
      </c>
      <c r="K114" s="36">
        <f t="shared" si="21"/>
        <v>0</v>
      </c>
      <c r="L114" s="36">
        <f t="shared" si="21"/>
        <v>0</v>
      </c>
      <c r="M114" s="36">
        <f t="shared" si="21"/>
        <v>0</v>
      </c>
      <c r="N114" s="36">
        <f t="shared" si="21"/>
        <v>0.52251598556553314</v>
      </c>
      <c r="O114" s="38">
        <f t="shared" si="21"/>
        <v>0.51892271554890546</v>
      </c>
    </row>
    <row r="115" spans="1:15" ht="13.5" thickBot="1"/>
    <row r="116" spans="1:15" ht="18.75" thickBot="1">
      <c r="A116" s="181" t="s">
        <v>236</v>
      </c>
      <c r="B116" s="478" t="s">
        <v>80</v>
      </c>
      <c r="C116" s="479"/>
      <c r="D116" s="479"/>
      <c r="E116" s="479"/>
      <c r="F116" s="479"/>
      <c r="G116" s="479"/>
      <c r="H116" s="479"/>
      <c r="I116" s="479"/>
      <c r="J116" s="479"/>
      <c r="K116" s="479"/>
      <c r="L116" s="480"/>
      <c r="M116" s="480"/>
      <c r="N116" s="480"/>
      <c r="O116" s="481"/>
    </row>
    <row r="117" spans="1:15" ht="15.75">
      <c r="A117" s="475" t="s">
        <v>195</v>
      </c>
      <c r="B117" s="456" t="s">
        <v>196</v>
      </c>
      <c r="C117" s="456" t="s">
        <v>197</v>
      </c>
      <c r="D117" s="456" t="s">
        <v>198</v>
      </c>
      <c r="E117" s="456" t="s">
        <v>199</v>
      </c>
      <c r="F117" s="456" t="s">
        <v>200</v>
      </c>
      <c r="G117" s="456" t="s">
        <v>201</v>
      </c>
      <c r="H117" s="467" t="s">
        <v>202</v>
      </c>
      <c r="I117" s="456" t="s">
        <v>203</v>
      </c>
      <c r="J117" s="456" t="s">
        <v>204</v>
      </c>
      <c r="K117" s="456" t="s">
        <v>205</v>
      </c>
      <c r="L117" s="456" t="s">
        <v>206</v>
      </c>
      <c r="M117" s="467" t="s">
        <v>207</v>
      </c>
      <c r="N117" s="456" t="s">
        <v>208</v>
      </c>
      <c r="O117" s="457"/>
    </row>
    <row r="118" spans="1:15" ht="32.25" thickBot="1">
      <c r="A118" s="476"/>
      <c r="B118" s="477"/>
      <c r="C118" s="477"/>
      <c r="D118" s="477"/>
      <c r="E118" s="477"/>
      <c r="F118" s="477"/>
      <c r="G118" s="477"/>
      <c r="H118" s="477"/>
      <c r="I118" s="477"/>
      <c r="J118" s="477"/>
      <c r="K118" s="477"/>
      <c r="L118" s="477"/>
      <c r="M118" s="477"/>
      <c r="N118" s="183" t="s">
        <v>234</v>
      </c>
      <c r="O118" s="30" t="s">
        <v>235</v>
      </c>
    </row>
    <row r="119" spans="1:15" ht="15">
      <c r="A119" s="174">
        <v>2007</v>
      </c>
      <c r="B119" s="80">
        <f>B7/B$97</f>
        <v>-2.7894736842105265</v>
      </c>
      <c r="C119" s="81">
        <f t="shared" ref="C119:O119" si="22">C7/C$97</f>
        <v>-4.4000000000000004</v>
      </c>
      <c r="D119" s="81">
        <f t="shared" si="22"/>
        <v>1.9000000000000001</v>
      </c>
      <c r="E119" s="81">
        <f t="shared" si="22"/>
        <v>1.2380952380952381</v>
      </c>
      <c r="F119" s="81">
        <f t="shared" si="22"/>
        <v>0.97520661157024802</v>
      </c>
      <c r="G119" s="81">
        <v>0</v>
      </c>
      <c r="H119" s="81">
        <f t="shared" si="22"/>
        <v>2.0043221110100093</v>
      </c>
      <c r="I119" s="81">
        <f t="shared" si="22"/>
        <v>0</v>
      </c>
      <c r="J119" s="81">
        <f t="shared" si="22"/>
        <v>0.75294117647058822</v>
      </c>
      <c r="K119" s="81">
        <f t="shared" si="22"/>
        <v>0.83333333333333326</v>
      </c>
      <c r="L119" s="81">
        <f t="shared" si="22"/>
        <v>1.1666666666666667</v>
      </c>
      <c r="M119" s="81">
        <f t="shared" si="22"/>
        <v>0.63298053943325361</v>
      </c>
      <c r="N119" s="81">
        <f t="shared" si="22"/>
        <v>1.2727679838723143</v>
      </c>
      <c r="O119" s="83">
        <f t="shared" si="22"/>
        <v>1.2727679838723143</v>
      </c>
    </row>
    <row r="120" spans="1:15" ht="15">
      <c r="A120" s="175">
        <v>2008</v>
      </c>
      <c r="B120" s="84">
        <f>B17/B$97</f>
        <v>-1.3157894736842106</v>
      </c>
      <c r="C120" s="85">
        <f t="shared" ref="C120:O120" si="23">C17/C$97</f>
        <v>-4</v>
      </c>
      <c r="D120" s="85">
        <f t="shared" si="23"/>
        <v>1.3666666666666665</v>
      </c>
      <c r="E120" s="85">
        <f t="shared" si="23"/>
        <v>0.98809523809523814</v>
      </c>
      <c r="F120" s="85">
        <f t="shared" si="23"/>
        <v>0.97520661157024802</v>
      </c>
      <c r="G120" s="85">
        <v>0</v>
      </c>
      <c r="H120" s="85">
        <f t="shared" si="23"/>
        <v>1.5345040946314834</v>
      </c>
      <c r="I120" s="85">
        <f t="shared" si="23"/>
        <v>0.70400000000000007</v>
      </c>
      <c r="J120" s="85">
        <f t="shared" si="23"/>
        <v>0.9882352941176471</v>
      </c>
      <c r="K120" s="85">
        <f t="shared" si="23"/>
        <v>1.3055555555555556</v>
      </c>
      <c r="L120" s="85">
        <f t="shared" si="23"/>
        <v>2.3333333333333335</v>
      </c>
      <c r="M120" s="85">
        <f t="shared" si="23"/>
        <v>1.0975954738330977</v>
      </c>
      <c r="N120" s="85">
        <f t="shared" si="23"/>
        <v>1.3044935581858177</v>
      </c>
      <c r="O120" s="88">
        <f t="shared" si="23"/>
        <v>1.3044935581858177</v>
      </c>
    </row>
    <row r="121" spans="1:15" ht="15">
      <c r="A121" s="175">
        <v>2009</v>
      </c>
      <c r="B121" s="84">
        <f>B27/B$97</f>
        <v>1.6315789473684212</v>
      </c>
      <c r="C121" s="85">
        <f t="shared" ref="C121:O121" si="24">C27/C$97</f>
        <v>-0.9</v>
      </c>
      <c r="D121" s="85">
        <f t="shared" si="24"/>
        <v>1.7333333333333334</v>
      </c>
      <c r="E121" s="85">
        <f t="shared" si="24"/>
        <v>1.4047619047619049</v>
      </c>
      <c r="F121" s="85">
        <f t="shared" si="24"/>
        <v>1</v>
      </c>
      <c r="G121" s="85">
        <v>0</v>
      </c>
      <c r="H121" s="85">
        <f t="shared" si="24"/>
        <v>1.0289096807374292</v>
      </c>
      <c r="I121" s="85">
        <f t="shared" si="24"/>
        <v>1.024</v>
      </c>
      <c r="J121" s="85">
        <f t="shared" si="24"/>
        <v>0.9882352941176471</v>
      </c>
      <c r="K121" s="85">
        <f t="shared" si="24"/>
        <v>1.75</v>
      </c>
      <c r="L121" s="85">
        <f t="shared" si="24"/>
        <v>0.16666666666666669</v>
      </c>
      <c r="M121" s="85">
        <f t="shared" si="24"/>
        <v>1.0544044095131166</v>
      </c>
      <c r="N121" s="85">
        <f t="shared" si="24"/>
        <v>1.1060081604518806</v>
      </c>
      <c r="O121" s="88">
        <f t="shared" si="24"/>
        <v>1.0559802447079101</v>
      </c>
    </row>
    <row r="122" spans="1:15" ht="15">
      <c r="A122" s="175">
        <v>2010</v>
      </c>
      <c r="B122" s="84">
        <f>B37/B$97</f>
        <v>2</v>
      </c>
      <c r="C122" s="85">
        <f t="shared" ref="C122:O122" si="25">C37/C$97</f>
        <v>1.8</v>
      </c>
      <c r="D122" s="85">
        <f t="shared" si="25"/>
        <v>1.2666666666666666</v>
      </c>
      <c r="E122" s="85">
        <f t="shared" si="25"/>
        <v>0.94047619047619047</v>
      </c>
      <c r="F122" s="85">
        <f t="shared" si="25"/>
        <v>0.91735537190082639</v>
      </c>
      <c r="G122" s="85">
        <v>0</v>
      </c>
      <c r="H122" s="85">
        <f t="shared" si="25"/>
        <v>0.83962693357597817</v>
      </c>
      <c r="I122" s="85">
        <f t="shared" si="25"/>
        <v>0.90400000000000003</v>
      </c>
      <c r="J122" s="85">
        <f t="shared" si="25"/>
        <v>0.76470588235294112</v>
      </c>
      <c r="K122" s="85">
        <f t="shared" si="25"/>
        <v>1.4722222222222221</v>
      </c>
      <c r="L122" s="85">
        <f t="shared" si="25"/>
        <v>-8.1666666666666679</v>
      </c>
      <c r="M122" s="85">
        <f t="shared" si="25"/>
        <v>0.83117542523483123</v>
      </c>
      <c r="N122" s="85">
        <f t="shared" si="25"/>
        <v>0.84738411966860705</v>
      </c>
      <c r="O122" s="88">
        <f t="shared" si="25"/>
        <v>0.84738411966860705</v>
      </c>
    </row>
    <row r="123" spans="1:15" ht="15">
      <c r="A123" s="175">
        <v>2011</v>
      </c>
      <c r="B123" s="84">
        <f>B47/B$97</f>
        <v>0.2105263157894737</v>
      </c>
      <c r="C123" s="85">
        <f t="shared" ref="C123:N123" si="26">C47/C$97</f>
        <v>0.9</v>
      </c>
      <c r="D123" s="85">
        <f t="shared" si="26"/>
        <v>1.3333333333333333</v>
      </c>
      <c r="E123" s="85">
        <f t="shared" si="26"/>
        <v>1.3214285714285714</v>
      </c>
      <c r="F123" s="85">
        <f t="shared" si="26"/>
        <v>0.80165289256198347</v>
      </c>
      <c r="G123" s="85">
        <v>0</v>
      </c>
      <c r="H123" s="85">
        <f t="shared" si="26"/>
        <v>0.82190421043924222</v>
      </c>
      <c r="I123" s="85">
        <f t="shared" si="26"/>
        <v>0.93599999999999994</v>
      </c>
      <c r="J123" s="85">
        <f t="shared" si="26"/>
        <v>0.83529411764705874</v>
      </c>
      <c r="K123" s="85">
        <f t="shared" si="26"/>
        <v>0.88888888888888895</v>
      </c>
      <c r="L123" s="85">
        <f t="shared" si="26"/>
        <v>6.333333333333333</v>
      </c>
      <c r="M123" s="85">
        <f t="shared" si="26"/>
        <v>1.0521588241298356</v>
      </c>
      <c r="N123" s="85">
        <f t="shared" si="26"/>
        <v>0.97115567072439479</v>
      </c>
      <c r="O123" s="88">
        <f>O47/O$97</f>
        <v>0.97115567072439479</v>
      </c>
    </row>
    <row r="124" spans="1:15" ht="15">
      <c r="A124" s="175">
        <v>2012</v>
      </c>
      <c r="B124" s="84">
        <f>B57/B$97</f>
        <v>-1.3157894736842106</v>
      </c>
      <c r="C124" s="85">
        <f t="shared" ref="C124:O124" si="27">C57/C$97</f>
        <v>-2.9</v>
      </c>
      <c r="D124" s="85">
        <f t="shared" si="27"/>
        <v>1.9333333333333333</v>
      </c>
      <c r="E124" s="85">
        <f t="shared" si="27"/>
        <v>0.92857142857142849</v>
      </c>
      <c r="F124" s="85">
        <f t="shared" si="27"/>
        <v>0.97520661157024802</v>
      </c>
      <c r="G124" s="85">
        <v>0</v>
      </c>
      <c r="H124" s="85">
        <f t="shared" si="27"/>
        <v>1.6005914467697906</v>
      </c>
      <c r="I124" s="85">
        <f t="shared" si="27"/>
        <v>0.92799999999999994</v>
      </c>
      <c r="J124" s="85">
        <f t="shared" si="27"/>
        <v>1.0352941176470589</v>
      </c>
      <c r="K124" s="85">
        <f t="shared" si="27"/>
        <v>1.3333333333333333</v>
      </c>
      <c r="L124" s="85">
        <f t="shared" si="27"/>
        <v>0.66666666666666674</v>
      </c>
      <c r="M124" s="85">
        <f t="shared" si="27"/>
        <v>1.1163135005089293</v>
      </c>
      <c r="N124" s="85">
        <f t="shared" si="27"/>
        <v>1.3823190531056877</v>
      </c>
      <c r="O124" s="88">
        <f t="shared" si="27"/>
        <v>1.3425588648537363</v>
      </c>
    </row>
    <row r="125" spans="1:15" ht="15">
      <c r="A125" s="175">
        <v>2013</v>
      </c>
      <c r="B125" s="84">
        <f>B67/B$97</f>
        <v>-5.2631578947368425E-2</v>
      </c>
      <c r="C125" s="85">
        <f t="shared" ref="C125:O125" si="28">C67/C$97</f>
        <v>-0.1</v>
      </c>
      <c r="D125" s="85">
        <f t="shared" si="28"/>
        <v>0</v>
      </c>
      <c r="E125" s="85">
        <f t="shared" si="28"/>
        <v>0.83333333333333326</v>
      </c>
      <c r="F125" s="85">
        <f t="shared" si="28"/>
        <v>0.95041322314049592</v>
      </c>
      <c r="G125" s="85">
        <v>0</v>
      </c>
      <c r="H125" s="85">
        <f t="shared" si="28"/>
        <v>0.90816425758322972</v>
      </c>
      <c r="I125" s="85">
        <f t="shared" si="28"/>
        <v>0.74400000000000011</v>
      </c>
      <c r="J125" s="85">
        <f t="shared" si="28"/>
        <v>1.0352941176470589</v>
      </c>
      <c r="K125" s="85">
        <f t="shared" si="28"/>
        <v>1.4166666666666665</v>
      </c>
      <c r="L125" s="85">
        <f t="shared" si="28"/>
        <v>2.666666666666667</v>
      </c>
      <c r="M125" s="85">
        <f t="shared" si="28"/>
        <v>1.1034750533876918</v>
      </c>
      <c r="N125" s="85">
        <f t="shared" si="28"/>
        <v>1.0595285773259759</v>
      </c>
      <c r="O125" s="88">
        <f t="shared" si="28"/>
        <v>1.018339356542356</v>
      </c>
    </row>
    <row r="126" spans="1:15" ht="15">
      <c r="A126" s="175">
        <f>A125+1</f>
        <v>2014</v>
      </c>
      <c r="B126" s="84">
        <f>B77/B$97</f>
        <v>-0.2105263157894737</v>
      </c>
      <c r="C126" s="85">
        <f t="shared" ref="C126:O126" si="29">C77/C$97</f>
        <v>-1.8</v>
      </c>
      <c r="D126" s="85">
        <f t="shared" si="29"/>
        <v>2.0333333333333332</v>
      </c>
      <c r="E126" s="85">
        <f t="shared" si="29"/>
        <v>1.1666666666666667</v>
      </c>
      <c r="F126" s="85">
        <f t="shared" si="29"/>
        <v>0.86776859504132231</v>
      </c>
      <c r="G126" s="85">
        <v>0</v>
      </c>
      <c r="H126" s="85">
        <f t="shared" si="29"/>
        <v>1.4873339399454049</v>
      </c>
      <c r="I126" s="85">
        <f t="shared" si="29"/>
        <v>1.1813333333333336</v>
      </c>
      <c r="J126" s="85">
        <f t="shared" si="29"/>
        <v>1.2516129032258063</v>
      </c>
      <c r="K126" s="85">
        <f t="shared" si="29"/>
        <v>1.8388888888888888</v>
      </c>
      <c r="L126" s="85">
        <f t="shared" si="29"/>
        <v>5.0806451612903238</v>
      </c>
      <c r="M126" s="85">
        <f t="shared" si="29"/>
        <v>1.3942681645443646</v>
      </c>
      <c r="N126" s="85">
        <f t="shared" si="29"/>
        <v>1.4336201661129966</v>
      </c>
      <c r="O126" s="88">
        <f t="shared" si="29"/>
        <v>1.4336201661129966</v>
      </c>
    </row>
    <row r="127" spans="1:15" ht="15.75" thickBot="1">
      <c r="A127" s="176">
        <f>A126+1</f>
        <v>2015</v>
      </c>
      <c r="B127" s="90">
        <f>B87/B$97</f>
        <v>-1.4142614601018679</v>
      </c>
      <c r="C127" s="91">
        <f t="shared" ref="C127:O127" si="30">C87/C$97</f>
        <v>-0.6428571428571429</v>
      </c>
      <c r="D127" s="91">
        <f t="shared" si="30"/>
        <v>1.6462365591397849</v>
      </c>
      <c r="E127" s="91">
        <f t="shared" si="30"/>
        <v>1.0591269841269839</v>
      </c>
      <c r="F127" s="91">
        <f t="shared" si="30"/>
        <v>1.1095707811250335</v>
      </c>
      <c r="G127" s="91">
        <v>0</v>
      </c>
      <c r="H127" s="91">
        <f t="shared" si="30"/>
        <v>1.5510895120978703</v>
      </c>
      <c r="I127" s="91">
        <f t="shared" si="30"/>
        <v>0</v>
      </c>
      <c r="J127" s="91">
        <f t="shared" si="30"/>
        <v>0</v>
      </c>
      <c r="K127" s="91">
        <f t="shared" si="30"/>
        <v>0</v>
      </c>
      <c r="L127" s="91">
        <f t="shared" si="30"/>
        <v>0</v>
      </c>
      <c r="M127" s="91">
        <f t="shared" si="30"/>
        <v>0</v>
      </c>
      <c r="N127" s="91">
        <f t="shared" si="30"/>
        <v>1.3571175508569058</v>
      </c>
      <c r="O127" s="94">
        <f t="shared" si="30"/>
        <v>1.2538402293201978</v>
      </c>
    </row>
  </sheetData>
  <customSheetViews>
    <customSheetView guid="{6DA84043-8308-458F-9378-22AB3DF247A3}" scale="71" showPageBreaks="1" printArea="1" view="pageBreakPreview" topLeftCell="A97">
      <selection activeCell="G17" sqref="G17"/>
      <rowBreaks count="1" manualBreakCount="1">
        <brk id="62" max="14" man="1"/>
      </rowBreaks>
      <pageMargins left="0.7" right="0.7" top="0.78740157499999996" bottom="0.78740157499999996" header="0.3" footer="0.3"/>
      <pageSetup paperSize="9" scale="61" orientation="portrait" r:id="rId1"/>
    </customSheetView>
  </customSheetViews>
  <mergeCells count="191">
    <mergeCell ref="N94:O94"/>
    <mergeCell ref="C94:C95"/>
    <mergeCell ref="D94:D95"/>
    <mergeCell ref="E94:E95"/>
    <mergeCell ref="F94:F95"/>
    <mergeCell ref="K104:K105"/>
    <mergeCell ref="L104:L105"/>
    <mergeCell ref="B94:B95"/>
    <mergeCell ref="M104:M105"/>
    <mergeCell ref="I104:I105"/>
    <mergeCell ref="J104:J105"/>
    <mergeCell ref="I94:I95"/>
    <mergeCell ref="J94:J95"/>
    <mergeCell ref="G94:G95"/>
    <mergeCell ref="H94:H95"/>
    <mergeCell ref="K94:K95"/>
    <mergeCell ref="E104:E105"/>
    <mergeCell ref="F104:F105"/>
    <mergeCell ref="G104:G105"/>
    <mergeCell ref="H104:H105"/>
    <mergeCell ref="M94:M95"/>
    <mergeCell ref="A104:A105"/>
    <mergeCell ref="B104:B105"/>
    <mergeCell ref="C104:C105"/>
    <mergeCell ref="D104:D105"/>
    <mergeCell ref="N104:O104"/>
    <mergeCell ref="B103:K103"/>
    <mergeCell ref="A83:J83"/>
    <mergeCell ref="D84:D85"/>
    <mergeCell ref="E84:E85"/>
    <mergeCell ref="K93:O93"/>
    <mergeCell ref="N84:O84"/>
    <mergeCell ref="L94:L95"/>
    <mergeCell ref="A93:J93"/>
    <mergeCell ref="A94:A95"/>
    <mergeCell ref="M84:M85"/>
    <mergeCell ref="A84:A85"/>
    <mergeCell ref="B84:B85"/>
    <mergeCell ref="C84:C85"/>
    <mergeCell ref="F84:F85"/>
    <mergeCell ref="I84:I85"/>
    <mergeCell ref="G84:G85"/>
    <mergeCell ref="H84:H85"/>
    <mergeCell ref="J84:J85"/>
    <mergeCell ref="L103:O103"/>
    <mergeCell ref="K83:O83"/>
    <mergeCell ref="K84:K85"/>
    <mergeCell ref="L84:L85"/>
    <mergeCell ref="N74:O74"/>
    <mergeCell ref="A73:J73"/>
    <mergeCell ref="K74:K75"/>
    <mergeCell ref="L74:L75"/>
    <mergeCell ref="M74:M75"/>
    <mergeCell ref="I74:I75"/>
    <mergeCell ref="J74:J75"/>
    <mergeCell ref="G74:G75"/>
    <mergeCell ref="H74:H75"/>
    <mergeCell ref="C64:C65"/>
    <mergeCell ref="K73:O73"/>
    <mergeCell ref="A74:A75"/>
    <mergeCell ref="B74:B75"/>
    <mergeCell ref="C74:C75"/>
    <mergeCell ref="H64:H65"/>
    <mergeCell ref="K64:K65"/>
    <mergeCell ref="L64:L65"/>
    <mergeCell ref="I64:I65"/>
    <mergeCell ref="J64:J65"/>
    <mergeCell ref="N64:O64"/>
    <mergeCell ref="D64:D65"/>
    <mergeCell ref="E64:E65"/>
    <mergeCell ref="F64:F65"/>
    <mergeCell ref="A64:A65"/>
    <mergeCell ref="B64:B65"/>
    <mergeCell ref="G64:G65"/>
    <mergeCell ref="M64:M65"/>
    <mergeCell ref="D74:D75"/>
    <mergeCell ref="E74:E75"/>
    <mergeCell ref="F74:F75"/>
    <mergeCell ref="K63:O63"/>
    <mergeCell ref="A54:A55"/>
    <mergeCell ref="B54:B55"/>
    <mergeCell ref="C54:C55"/>
    <mergeCell ref="D54:D55"/>
    <mergeCell ref="F54:F55"/>
    <mergeCell ref="A43:J43"/>
    <mergeCell ref="K43:O43"/>
    <mergeCell ref="A44:A45"/>
    <mergeCell ref="B44:B45"/>
    <mergeCell ref="C44:C45"/>
    <mergeCell ref="D44:D45"/>
    <mergeCell ref="E44:E45"/>
    <mergeCell ref="F44:F45"/>
    <mergeCell ref="I54:I55"/>
    <mergeCell ref="J54:J55"/>
    <mergeCell ref="G54:G55"/>
    <mergeCell ref="H54:H55"/>
    <mergeCell ref="E54:E55"/>
    <mergeCell ref="M44:M45"/>
    <mergeCell ref="K54:K55"/>
    <mergeCell ref="L54:L55"/>
    <mergeCell ref="L44:L45"/>
    <mergeCell ref="A63:J63"/>
    <mergeCell ref="M54:M55"/>
    <mergeCell ref="J44:J45"/>
    <mergeCell ref="G44:G45"/>
    <mergeCell ref="H44:H45"/>
    <mergeCell ref="K44:K45"/>
    <mergeCell ref="A53:J53"/>
    <mergeCell ref="K53:O53"/>
    <mergeCell ref="N44:O44"/>
    <mergeCell ref="I44:I45"/>
    <mergeCell ref="N54:O54"/>
    <mergeCell ref="M24:M25"/>
    <mergeCell ref="N24:O24"/>
    <mergeCell ref="A33:J33"/>
    <mergeCell ref="K33:O33"/>
    <mergeCell ref="K24:K25"/>
    <mergeCell ref="L24:L25"/>
    <mergeCell ref="A24:A25"/>
    <mergeCell ref="B24:B25"/>
    <mergeCell ref="C24:C25"/>
    <mergeCell ref="D24:D25"/>
    <mergeCell ref="A34:A35"/>
    <mergeCell ref="B34:B35"/>
    <mergeCell ref="K34:K35"/>
    <mergeCell ref="L34:L35"/>
    <mergeCell ref="C34:C35"/>
    <mergeCell ref="D34:D35"/>
    <mergeCell ref="I34:I35"/>
    <mergeCell ref="J34:J35"/>
    <mergeCell ref="G34:G35"/>
    <mergeCell ref="H34:H35"/>
    <mergeCell ref="E34:E35"/>
    <mergeCell ref="F34:F35"/>
    <mergeCell ref="M34:M35"/>
    <mergeCell ref="N34:O34"/>
    <mergeCell ref="A13:J13"/>
    <mergeCell ref="K13:O13"/>
    <mergeCell ref="C14:C15"/>
    <mergeCell ref="D14:D15"/>
    <mergeCell ref="E14:E15"/>
    <mergeCell ref="F14:F15"/>
    <mergeCell ref="I24:I25"/>
    <mergeCell ref="J24:J25"/>
    <mergeCell ref="K14:K15"/>
    <mergeCell ref="L14:L15"/>
    <mergeCell ref="A23:J23"/>
    <mergeCell ref="K23:O23"/>
    <mergeCell ref="M14:M15"/>
    <mergeCell ref="N14:O14"/>
    <mergeCell ref="I14:I15"/>
    <mergeCell ref="J14:J15"/>
    <mergeCell ref="G24:G25"/>
    <mergeCell ref="H24:H25"/>
    <mergeCell ref="A14:A15"/>
    <mergeCell ref="B14:B15"/>
    <mergeCell ref="E24:E25"/>
    <mergeCell ref="F24:F25"/>
    <mergeCell ref="M4:M5"/>
    <mergeCell ref="N4:O4"/>
    <mergeCell ref="G14:G15"/>
    <mergeCell ref="H14:H15"/>
    <mergeCell ref="G4:G5"/>
    <mergeCell ref="H4:H5"/>
    <mergeCell ref="K4:K5"/>
    <mergeCell ref="L4:L5"/>
    <mergeCell ref="A3:J3"/>
    <mergeCell ref="K3:O3"/>
    <mergeCell ref="A4:A5"/>
    <mergeCell ref="B4:B5"/>
    <mergeCell ref="C4:C5"/>
    <mergeCell ref="D4:D5"/>
    <mergeCell ref="E4:E5"/>
    <mergeCell ref="F4:F5"/>
    <mergeCell ref="I4:I5"/>
    <mergeCell ref="J4:J5"/>
    <mergeCell ref="B116:O116"/>
    <mergeCell ref="G117:G118"/>
    <mergeCell ref="H117:H118"/>
    <mergeCell ref="I117:I118"/>
    <mergeCell ref="A117:A118"/>
    <mergeCell ref="B117:B118"/>
    <mergeCell ref="C117:C118"/>
    <mergeCell ref="D117:D118"/>
    <mergeCell ref="E117:E118"/>
    <mergeCell ref="F117:F118"/>
    <mergeCell ref="N117:O117"/>
    <mergeCell ref="J117:J118"/>
    <mergeCell ref="K117:K118"/>
    <mergeCell ref="L117:L118"/>
    <mergeCell ref="M117:M118"/>
  </mergeCells>
  <phoneticPr fontId="26" type="noConversion"/>
  <pageMargins left="0.7" right="0.7" top="0.78740157499999996" bottom="0.78740157499999996" header="0.3" footer="0.3"/>
  <pageSetup paperSize="9" scale="61" orientation="portrait" r:id="rId2"/>
  <rowBreaks count="1" manualBreakCount="1">
    <brk id="62" max="14"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37"/>
  <sheetViews>
    <sheetView tabSelected="1" zoomScale="70" zoomScaleNormal="70" zoomScaleSheetLayoutView="70" workbookViewId="0">
      <selection activeCell="W29" sqref="W29"/>
    </sheetView>
  </sheetViews>
  <sheetFormatPr defaultColWidth="9.140625" defaultRowHeight="15"/>
  <cols>
    <col min="1" max="1" width="10.7109375" style="29" customWidth="1"/>
    <col min="2" max="2" width="11.140625" style="29" customWidth="1"/>
    <col min="3" max="6" width="9" style="29" customWidth="1"/>
    <col min="7" max="7" width="11.140625" style="29" customWidth="1"/>
    <col min="8" max="8" width="9.7109375" style="29" customWidth="1"/>
    <col min="9" max="12" width="9" style="29" customWidth="1"/>
    <col min="13" max="13" width="9.7109375" style="29" customWidth="1"/>
    <col min="14" max="14" width="10.7109375" style="29" customWidth="1"/>
    <col min="15" max="15" width="14.28515625" style="29" customWidth="1"/>
    <col min="16" max="16384" width="9.140625" style="29"/>
  </cols>
  <sheetData>
    <row r="1" spans="1:16" ht="15.95" customHeight="1">
      <c r="A1" s="24"/>
      <c r="B1" s="24"/>
      <c r="C1" s="53"/>
      <c r="D1" s="53"/>
      <c r="E1" s="53"/>
      <c r="F1" s="53"/>
      <c r="G1" s="3"/>
      <c r="H1" s="3"/>
      <c r="I1" s="53"/>
      <c r="J1" s="53"/>
      <c r="K1" s="53"/>
      <c r="L1" s="53"/>
      <c r="M1" s="24"/>
      <c r="N1" s="24"/>
    </row>
    <row r="2" spans="1:16" ht="15.95" customHeight="1" thickBot="1"/>
    <row r="3" spans="1:16" ht="39.950000000000003" customHeight="1" thickBot="1">
      <c r="A3" s="473" t="s">
        <v>0</v>
      </c>
      <c r="B3" s="474"/>
      <c r="C3" s="474"/>
      <c r="D3" s="474"/>
      <c r="E3" s="474"/>
      <c r="F3" s="474"/>
      <c r="G3" s="474"/>
      <c r="H3" s="474"/>
      <c r="I3" s="474"/>
      <c r="J3" s="474"/>
      <c r="K3" s="470" t="s">
        <v>239</v>
      </c>
      <c r="L3" s="471"/>
      <c r="M3" s="471"/>
      <c r="N3" s="471"/>
      <c r="O3" s="472"/>
    </row>
    <row r="4" spans="1:16" ht="20.100000000000001" customHeight="1">
      <c r="A4" s="465" t="s">
        <v>195</v>
      </c>
      <c r="B4" s="461" t="s">
        <v>196</v>
      </c>
      <c r="C4" s="461" t="s">
        <v>197</v>
      </c>
      <c r="D4" s="461" t="s">
        <v>198</v>
      </c>
      <c r="E4" s="461" t="s">
        <v>199</v>
      </c>
      <c r="F4" s="461" t="s">
        <v>200</v>
      </c>
      <c r="G4" s="461" t="s">
        <v>201</v>
      </c>
      <c r="H4" s="467" t="s">
        <v>202</v>
      </c>
      <c r="I4" s="461" t="s">
        <v>203</v>
      </c>
      <c r="J4" s="461" t="s">
        <v>204</v>
      </c>
      <c r="K4" s="461" t="s">
        <v>205</v>
      </c>
      <c r="L4" s="461" t="s">
        <v>206</v>
      </c>
      <c r="M4" s="467" t="s">
        <v>207</v>
      </c>
      <c r="N4" s="456" t="s">
        <v>208</v>
      </c>
      <c r="O4" s="457"/>
    </row>
    <row r="5" spans="1:16" ht="20.100000000000001" customHeight="1" thickBot="1">
      <c r="A5" s="466"/>
      <c r="B5" s="550"/>
      <c r="C5" s="550"/>
      <c r="D5" s="550"/>
      <c r="E5" s="550"/>
      <c r="F5" s="550"/>
      <c r="G5" s="550"/>
      <c r="H5" s="550"/>
      <c r="I5" s="550"/>
      <c r="J5" s="550"/>
      <c r="K5" s="550"/>
      <c r="L5" s="550"/>
      <c r="M5" s="550"/>
      <c r="N5" s="152" t="s">
        <v>209</v>
      </c>
      <c r="O5" s="79" t="s">
        <v>210</v>
      </c>
    </row>
    <row r="6" spans="1:16" ht="20.100000000000001" customHeight="1">
      <c r="A6" s="148" t="s">
        <v>211</v>
      </c>
      <c r="B6" s="158">
        <v>31</v>
      </c>
      <c r="C6" s="151">
        <v>29</v>
      </c>
      <c r="D6" s="151">
        <v>31</v>
      </c>
      <c r="E6" s="151">
        <v>20</v>
      </c>
      <c r="F6" s="151">
        <v>7</v>
      </c>
      <c r="G6" s="151">
        <v>3</v>
      </c>
      <c r="H6" s="159">
        <f>SUM(B6:F6)</f>
        <v>118</v>
      </c>
      <c r="I6" s="151">
        <v>19</v>
      </c>
      <c r="J6" s="151">
        <v>20</v>
      </c>
      <c r="K6" s="151">
        <v>30</v>
      </c>
      <c r="L6" s="151">
        <v>31</v>
      </c>
      <c r="M6" s="159">
        <f>SUM(I6:L6)</f>
        <v>100</v>
      </c>
      <c r="N6" s="136">
        <f>SUM(B6:G6,I6:L6)</f>
        <v>221</v>
      </c>
      <c r="O6" s="137">
        <f>H6+M6</f>
        <v>218</v>
      </c>
    </row>
    <row r="7" spans="1:16" ht="20.100000000000001" customHeight="1">
      <c r="A7" s="149" t="s">
        <v>485</v>
      </c>
      <c r="B7" s="160">
        <v>-3.8354838709677428</v>
      </c>
      <c r="C7" s="10">
        <v>0.95172413793103416</v>
      </c>
      <c r="D7" s="10">
        <v>2.1580645161290319</v>
      </c>
      <c r="E7" s="10">
        <v>7.835</v>
      </c>
      <c r="F7" s="10">
        <v>12.719285714285716</v>
      </c>
      <c r="G7" s="10">
        <v>15</v>
      </c>
      <c r="H7" s="153">
        <f>(B6*B7+C6*C7+D6*D7+E6*E7+F6*F7)/H6</f>
        <v>1.8757203389830506</v>
      </c>
      <c r="I7" s="10">
        <v>10.626315789473683</v>
      </c>
      <c r="J7" s="95">
        <v>8.56</v>
      </c>
      <c r="K7" s="95">
        <v>4.916666666666667</v>
      </c>
      <c r="L7" s="95">
        <v>-0.27741935483870961</v>
      </c>
      <c r="M7" s="153">
        <f>(I6*I7+J6*J7+K6*K7+L6*L7)/M6</f>
        <v>5.12</v>
      </c>
      <c r="N7" s="154">
        <f>(B7*B6+C7*C6+D7*D6+E7*E6+F7*F6+G7*G6+I7*I6+J7*J6+K7*K6+L7*L6)/N6</f>
        <v>3.5218778280542984</v>
      </c>
      <c r="O7" s="161">
        <f>(H7*H6+M7*M6)/O6</f>
        <v>3.363922018348624</v>
      </c>
    </row>
    <row r="8" spans="1:16" ht="20.100000000000001" customHeight="1">
      <c r="A8" s="149" t="s">
        <v>212</v>
      </c>
      <c r="B8" s="138">
        <f t="shared" ref="B8:G8" si="0">B6*(13-B7)</f>
        <v>521.9</v>
      </c>
      <c r="C8" s="12">
        <f t="shared" si="0"/>
        <v>349.40000000000003</v>
      </c>
      <c r="D8" s="12">
        <f t="shared" si="0"/>
        <v>336.1</v>
      </c>
      <c r="E8" s="12">
        <f t="shared" si="0"/>
        <v>103.3</v>
      </c>
      <c r="F8" s="12">
        <f t="shared" si="0"/>
        <v>1.9649999999999874</v>
      </c>
      <c r="G8" s="12">
        <f t="shared" si="0"/>
        <v>-6</v>
      </c>
      <c r="H8" s="155">
        <f>SUM(B8:F8)</f>
        <v>1312.665</v>
      </c>
      <c r="I8" s="12">
        <f>I6*(13-I7)</f>
        <v>45.100000000000023</v>
      </c>
      <c r="J8" s="12">
        <f>J6*(13-J7)</f>
        <v>88.799999999999983</v>
      </c>
      <c r="K8" s="12">
        <f>K6*(13-K7)</f>
        <v>242.49999999999997</v>
      </c>
      <c r="L8" s="12">
        <f>L6*(13-L7)</f>
        <v>411.6</v>
      </c>
      <c r="M8" s="155">
        <f>SUM(I8:L8)</f>
        <v>788</v>
      </c>
      <c r="N8" s="156">
        <f>N6*(13-N7)</f>
        <v>2094.665</v>
      </c>
      <c r="O8" s="162">
        <f>O6*(13-O7)</f>
        <v>2100.665</v>
      </c>
    </row>
    <row r="9" spans="1:16" ht="20.100000000000001" customHeight="1">
      <c r="A9" s="149" t="s">
        <v>213</v>
      </c>
      <c r="B9" s="138">
        <f t="shared" ref="B9:G9" si="1">B6*(17-B7)</f>
        <v>645.9</v>
      </c>
      <c r="C9" s="12">
        <f t="shared" si="1"/>
        <v>465.40000000000003</v>
      </c>
      <c r="D9" s="12">
        <f t="shared" si="1"/>
        <v>460.1</v>
      </c>
      <c r="E9" s="12">
        <f t="shared" si="1"/>
        <v>183.29999999999998</v>
      </c>
      <c r="F9" s="12">
        <f t="shared" si="1"/>
        <v>29.964999999999989</v>
      </c>
      <c r="G9" s="12">
        <f t="shared" si="1"/>
        <v>6</v>
      </c>
      <c r="H9" s="155">
        <f>SUM(B9:F9)</f>
        <v>1784.665</v>
      </c>
      <c r="I9" s="12">
        <f>I6*(17-I7)</f>
        <v>121.10000000000002</v>
      </c>
      <c r="J9" s="12">
        <f>J6*(17-J7)</f>
        <v>168.79999999999998</v>
      </c>
      <c r="K9" s="12">
        <f>K6*(17-K7)</f>
        <v>362.49999999999994</v>
      </c>
      <c r="L9" s="12">
        <f>L6*(17-L7)</f>
        <v>535.6</v>
      </c>
      <c r="M9" s="155">
        <f>SUM(I9:L9)</f>
        <v>1188</v>
      </c>
      <c r="N9" s="156">
        <f>N6*(17-N7)</f>
        <v>2978.665</v>
      </c>
      <c r="O9" s="162">
        <f>O6*(17-O7)</f>
        <v>2972.665</v>
      </c>
    </row>
    <row r="10" spans="1:16" ht="20.100000000000001" customHeight="1">
      <c r="A10" s="149" t="s">
        <v>249</v>
      </c>
      <c r="B10" s="139">
        <f t="shared" ref="B10:G10" si="2">B6*(18-B7)</f>
        <v>676.9</v>
      </c>
      <c r="C10" s="16">
        <f t="shared" si="2"/>
        <v>494.40000000000003</v>
      </c>
      <c r="D10" s="16">
        <f t="shared" si="2"/>
        <v>491.1</v>
      </c>
      <c r="E10" s="16">
        <f t="shared" si="2"/>
        <v>203.29999999999998</v>
      </c>
      <c r="F10" s="16">
        <f t="shared" si="2"/>
        <v>36.964999999999989</v>
      </c>
      <c r="G10" s="16">
        <f t="shared" si="2"/>
        <v>9</v>
      </c>
      <c r="H10" s="155">
        <f>SUM(B10:F10)</f>
        <v>1902.665</v>
      </c>
      <c r="I10" s="16">
        <f>I6*(18-I7)</f>
        <v>140.10000000000002</v>
      </c>
      <c r="J10" s="16">
        <f>J6*(18-J7)</f>
        <v>188.79999999999998</v>
      </c>
      <c r="K10" s="16">
        <f>K6*(18-K7)</f>
        <v>392.49999999999994</v>
      </c>
      <c r="L10" s="16">
        <f>L6*(18-L7)</f>
        <v>566.6</v>
      </c>
      <c r="M10" s="155">
        <f>SUM(I10:L10)</f>
        <v>1288</v>
      </c>
      <c r="N10" s="157">
        <f>N6*(18-N7)</f>
        <v>3199.665</v>
      </c>
      <c r="O10" s="163">
        <f>O6*(18-O7)</f>
        <v>3190.665</v>
      </c>
    </row>
    <row r="11" spans="1:16" ht="20.100000000000001" customHeight="1" thickBot="1">
      <c r="A11" s="144" t="s">
        <v>215</v>
      </c>
      <c r="B11" s="140">
        <f t="shared" ref="B11:G11" si="3">B6*(19-B7)</f>
        <v>707.9</v>
      </c>
      <c r="C11" s="20">
        <f t="shared" si="3"/>
        <v>523.4</v>
      </c>
      <c r="D11" s="20">
        <f t="shared" si="3"/>
        <v>522.1</v>
      </c>
      <c r="E11" s="20">
        <f t="shared" si="3"/>
        <v>223.29999999999998</v>
      </c>
      <c r="F11" s="20">
        <f t="shared" si="3"/>
        <v>43.964999999999989</v>
      </c>
      <c r="G11" s="20">
        <f t="shared" si="3"/>
        <v>12</v>
      </c>
      <c r="H11" s="164">
        <f>SUM(B11:F11)</f>
        <v>2020.665</v>
      </c>
      <c r="I11" s="20">
        <f>I6*(19-I7)</f>
        <v>159.10000000000002</v>
      </c>
      <c r="J11" s="20">
        <f>J6*(19-J7)</f>
        <v>208.79999999999998</v>
      </c>
      <c r="K11" s="20">
        <f>K6*(19-K7)</f>
        <v>422.49999999999994</v>
      </c>
      <c r="L11" s="20">
        <f>L6*(19-L7)</f>
        <v>597.6</v>
      </c>
      <c r="M11" s="164">
        <f>SUM(I11:L11)</f>
        <v>1388</v>
      </c>
      <c r="N11" s="165">
        <f>N6*(19-N7)</f>
        <v>3420.665</v>
      </c>
      <c r="O11" s="166">
        <f>O6*(19-O7)</f>
        <v>3408.665</v>
      </c>
    </row>
    <row r="12" spans="1:16" ht="15.95" customHeight="1" thickBot="1">
      <c r="A12" s="24"/>
      <c r="B12" s="24"/>
      <c r="C12" s="53"/>
      <c r="D12" s="53"/>
      <c r="E12" s="53"/>
      <c r="F12" s="24"/>
      <c r="G12" s="53"/>
      <c r="H12" s="24"/>
      <c r="I12" s="53"/>
      <c r="J12" s="24"/>
      <c r="K12" s="53"/>
      <c r="L12" s="24"/>
      <c r="M12" s="53"/>
      <c r="N12" s="24"/>
      <c r="O12" s="24"/>
    </row>
    <row r="13" spans="1:16" ht="39.950000000000003" customHeight="1" thickBot="1">
      <c r="A13" s="473" t="s">
        <v>0</v>
      </c>
      <c r="B13" s="474"/>
      <c r="C13" s="474"/>
      <c r="D13" s="474"/>
      <c r="E13" s="474"/>
      <c r="F13" s="474"/>
      <c r="G13" s="474"/>
      <c r="H13" s="474"/>
      <c r="I13" s="474"/>
      <c r="J13" s="474"/>
      <c r="K13" s="470" t="s">
        <v>240</v>
      </c>
      <c r="L13" s="471"/>
      <c r="M13" s="471"/>
      <c r="N13" s="471"/>
      <c r="O13" s="472"/>
    </row>
    <row r="14" spans="1:16" ht="20.100000000000001" customHeight="1">
      <c r="A14" s="465" t="s">
        <v>195</v>
      </c>
      <c r="B14" s="461" t="s">
        <v>196</v>
      </c>
      <c r="C14" s="461" t="s">
        <v>197</v>
      </c>
      <c r="D14" s="461" t="s">
        <v>198</v>
      </c>
      <c r="E14" s="461" t="s">
        <v>199</v>
      </c>
      <c r="F14" s="461" t="s">
        <v>200</v>
      </c>
      <c r="G14" s="461" t="s">
        <v>201</v>
      </c>
      <c r="H14" s="467" t="s">
        <v>202</v>
      </c>
      <c r="I14" s="461" t="s">
        <v>203</v>
      </c>
      <c r="J14" s="461" t="s">
        <v>204</v>
      </c>
      <c r="K14" s="461" t="s">
        <v>205</v>
      </c>
      <c r="L14" s="461" t="s">
        <v>206</v>
      </c>
      <c r="M14" s="467" t="s">
        <v>207</v>
      </c>
      <c r="N14" s="456" t="s">
        <v>208</v>
      </c>
      <c r="O14" s="457"/>
    </row>
    <row r="15" spans="1:16" ht="20.100000000000001" customHeight="1" thickBot="1">
      <c r="A15" s="531"/>
      <c r="B15" s="550"/>
      <c r="C15" s="550"/>
      <c r="D15" s="550"/>
      <c r="E15" s="550"/>
      <c r="F15" s="550"/>
      <c r="G15" s="550"/>
      <c r="H15" s="550"/>
      <c r="I15" s="550"/>
      <c r="J15" s="550"/>
      <c r="K15" s="550"/>
      <c r="L15" s="550"/>
      <c r="M15" s="550"/>
      <c r="N15" s="152" t="s">
        <v>209</v>
      </c>
      <c r="O15" s="79" t="s">
        <v>210</v>
      </c>
      <c r="P15" s="24"/>
    </row>
    <row r="16" spans="1:16" ht="20.100000000000001" customHeight="1">
      <c r="A16" s="148" t="s">
        <v>211</v>
      </c>
      <c r="B16" s="150">
        <v>31</v>
      </c>
      <c r="C16" s="151">
        <v>28</v>
      </c>
      <c r="D16" s="151">
        <v>31</v>
      </c>
      <c r="E16" s="151">
        <v>30</v>
      </c>
      <c r="F16" s="151">
        <v>9</v>
      </c>
      <c r="G16" s="151">
        <v>13</v>
      </c>
      <c r="H16" s="159">
        <f>SUM(B16:F16)</f>
        <v>129</v>
      </c>
      <c r="I16" s="151">
        <v>17</v>
      </c>
      <c r="J16" s="151">
        <v>17</v>
      </c>
      <c r="K16" s="151">
        <v>30</v>
      </c>
      <c r="L16" s="151">
        <v>31</v>
      </c>
      <c r="M16" s="159">
        <f>SUM(I16:L16)</f>
        <v>95</v>
      </c>
      <c r="N16" s="136">
        <f>SUM(B16:G16,I16:L16)</f>
        <v>237</v>
      </c>
      <c r="O16" s="137">
        <f>H16+M16</f>
        <v>224</v>
      </c>
      <c r="P16" s="24"/>
    </row>
    <row r="17" spans="1:16" ht="20.100000000000001" customHeight="1">
      <c r="A17" s="149" t="s">
        <v>485</v>
      </c>
      <c r="B17" s="147">
        <v>-2.8483870967741942</v>
      </c>
      <c r="C17" s="10">
        <v>-1.2428571428571431</v>
      </c>
      <c r="D17" s="10">
        <v>2.3258064516129031</v>
      </c>
      <c r="E17" s="10">
        <v>5.79</v>
      </c>
      <c r="F17" s="10">
        <v>13.288888888888888</v>
      </c>
      <c r="G17" s="10">
        <v>11.092307692307694</v>
      </c>
      <c r="H17" s="153">
        <f>(B16*B17+C16*C17+D16*D17+E16*E17+F16*F17)/H16</f>
        <v>1.8782945736434105</v>
      </c>
      <c r="I17" s="10">
        <v>13.013333333333334</v>
      </c>
      <c r="J17" s="95">
        <v>12.938709677419356</v>
      </c>
      <c r="K17" s="95">
        <v>3.8633333333333337</v>
      </c>
      <c r="L17" s="95">
        <v>-0.66774193548387084</v>
      </c>
      <c r="M17" s="153">
        <f>(I16*I17+J16*J17+K16*K17+L16*L17)/M16</f>
        <v>5.64615506508206</v>
      </c>
      <c r="N17" s="154">
        <f>(B17*B16+C17*C16+D17*D16+E17*E16+F17*F16+G17*G16+I17*I16+J17*J16+K17*K16+L17*L16)/N16</f>
        <v>3.8940284016151718</v>
      </c>
      <c r="O17" s="161">
        <f>(H17*H16+M17*M16)/O16</f>
        <v>3.4762711213517661</v>
      </c>
      <c r="P17" s="24"/>
    </row>
    <row r="18" spans="1:16" ht="20.100000000000001" customHeight="1">
      <c r="A18" s="149" t="s">
        <v>212</v>
      </c>
      <c r="B18" s="13">
        <f t="shared" ref="B18:G18" si="4">B16*(13-B17)</f>
        <v>491.3</v>
      </c>
      <c r="C18" s="12">
        <f t="shared" si="4"/>
        <v>398.8</v>
      </c>
      <c r="D18" s="12">
        <f t="shared" si="4"/>
        <v>330.9</v>
      </c>
      <c r="E18" s="12">
        <f t="shared" si="4"/>
        <v>216.3</v>
      </c>
      <c r="F18" s="12">
        <f t="shared" si="4"/>
        <v>-2.5999999999999908</v>
      </c>
      <c r="G18" s="12">
        <f t="shared" si="4"/>
        <v>24.799999999999983</v>
      </c>
      <c r="H18" s="155">
        <f>SUM(B18:F18)</f>
        <v>1434.7</v>
      </c>
      <c r="I18" s="12">
        <f>I16*(13-I17)</f>
        <v>-0.2266666666666719</v>
      </c>
      <c r="J18" s="12">
        <f>J16*(13-J17)</f>
        <v>1.0419354838709562</v>
      </c>
      <c r="K18" s="12">
        <f>K16*(13-K17)</f>
        <v>274.10000000000002</v>
      </c>
      <c r="L18" s="12">
        <f>L16*(13-L17)</f>
        <v>423.7</v>
      </c>
      <c r="M18" s="155">
        <f>SUM(I18:L18)</f>
        <v>698.61526881720431</v>
      </c>
      <c r="N18" s="156">
        <f>N16*(13-N17)</f>
        <v>2158.1152688172042</v>
      </c>
      <c r="O18" s="162">
        <f>O16*(13-O17)</f>
        <v>2133.3152688172045</v>
      </c>
      <c r="P18" s="24"/>
    </row>
    <row r="19" spans="1:16" ht="20.100000000000001" customHeight="1">
      <c r="A19" s="149" t="s">
        <v>213</v>
      </c>
      <c r="B19" s="13">
        <f t="shared" ref="B19:G19" si="5">B16*(17-B17)</f>
        <v>615.29999999999995</v>
      </c>
      <c r="C19" s="12">
        <f t="shared" si="5"/>
        <v>510.8</v>
      </c>
      <c r="D19" s="12">
        <f t="shared" si="5"/>
        <v>454.9</v>
      </c>
      <c r="E19" s="12">
        <f t="shared" si="5"/>
        <v>336.3</v>
      </c>
      <c r="F19" s="12">
        <f t="shared" si="5"/>
        <v>33.400000000000006</v>
      </c>
      <c r="G19" s="12">
        <f t="shared" si="5"/>
        <v>76.799999999999983</v>
      </c>
      <c r="H19" s="155">
        <f>SUM(B19:F19)</f>
        <v>1950.7</v>
      </c>
      <c r="I19" s="12">
        <f>I16*(17-I17)</f>
        <v>67.773333333333326</v>
      </c>
      <c r="J19" s="12">
        <f>J16*(17-J17)</f>
        <v>69.041935483870958</v>
      </c>
      <c r="K19" s="12">
        <f>K16*(17-K17)</f>
        <v>394.1</v>
      </c>
      <c r="L19" s="12">
        <f>L16*(17-L17)</f>
        <v>547.70000000000005</v>
      </c>
      <c r="M19" s="155">
        <f>SUM(I19:L19)</f>
        <v>1078.6152688172044</v>
      </c>
      <c r="N19" s="156">
        <f>N16*(17-N17)</f>
        <v>3106.1152688172042</v>
      </c>
      <c r="O19" s="162">
        <f>O16*(17-O17)</f>
        <v>3029.3152688172045</v>
      </c>
      <c r="P19" s="24"/>
    </row>
    <row r="20" spans="1:16" ht="20.100000000000001" customHeight="1">
      <c r="A20" s="149" t="s">
        <v>249</v>
      </c>
      <c r="B20" s="17">
        <f t="shared" ref="B20:G20" si="6">B16*(18-B17)</f>
        <v>646.29999999999995</v>
      </c>
      <c r="C20" s="16">
        <f t="shared" si="6"/>
        <v>538.80000000000007</v>
      </c>
      <c r="D20" s="16">
        <f t="shared" si="6"/>
        <v>485.9</v>
      </c>
      <c r="E20" s="16">
        <f t="shared" si="6"/>
        <v>366.3</v>
      </c>
      <c r="F20" s="16">
        <f t="shared" si="6"/>
        <v>42.400000000000006</v>
      </c>
      <c r="G20" s="16">
        <f t="shared" si="6"/>
        <v>89.799999999999983</v>
      </c>
      <c r="H20" s="155">
        <f>SUM(B20:F20)</f>
        <v>2079.6999999999998</v>
      </c>
      <c r="I20" s="16">
        <f>I16*(18-I17)</f>
        <v>84.773333333333326</v>
      </c>
      <c r="J20" s="16">
        <f>J16*(18-J17)</f>
        <v>86.041935483870958</v>
      </c>
      <c r="K20" s="16">
        <f>K16*(18-K17)</f>
        <v>424.1</v>
      </c>
      <c r="L20" s="16">
        <f>L16*(18-L17)</f>
        <v>578.70000000000005</v>
      </c>
      <c r="M20" s="155">
        <f>SUM(I20:L20)</f>
        <v>1173.6152688172044</v>
      </c>
      <c r="N20" s="157">
        <f>N16*(18-N17)</f>
        <v>3343.1152688172042</v>
      </c>
      <c r="O20" s="163">
        <f>O16*(18-O17)</f>
        <v>3253.3152688172045</v>
      </c>
      <c r="P20" s="24"/>
    </row>
    <row r="21" spans="1:16" ht="20.100000000000001" customHeight="1" thickBot="1">
      <c r="A21" s="144" t="s">
        <v>215</v>
      </c>
      <c r="B21" s="21">
        <f t="shared" ref="B21:G21" si="7">B16*(19-B17)</f>
        <v>677.3</v>
      </c>
      <c r="C21" s="20">
        <f t="shared" si="7"/>
        <v>566.80000000000007</v>
      </c>
      <c r="D21" s="20">
        <f t="shared" si="7"/>
        <v>516.90000000000009</v>
      </c>
      <c r="E21" s="20">
        <f t="shared" si="7"/>
        <v>396.3</v>
      </c>
      <c r="F21" s="20">
        <f t="shared" si="7"/>
        <v>51.400000000000006</v>
      </c>
      <c r="G21" s="20">
        <f t="shared" si="7"/>
        <v>102.79999999999998</v>
      </c>
      <c r="H21" s="164">
        <f>SUM(B21:F21)</f>
        <v>2208.7000000000003</v>
      </c>
      <c r="I21" s="20">
        <f>I16*(19-I17)</f>
        <v>101.77333333333333</v>
      </c>
      <c r="J21" s="20">
        <f>J16*(19-J17)</f>
        <v>103.04193548387096</v>
      </c>
      <c r="K21" s="20">
        <f>K16*(19-K17)</f>
        <v>454.1</v>
      </c>
      <c r="L21" s="20">
        <f>L16*(19-L17)</f>
        <v>609.70000000000005</v>
      </c>
      <c r="M21" s="164">
        <f>SUM(I21:L21)</f>
        <v>1268.6152688172044</v>
      </c>
      <c r="N21" s="165">
        <f>N16*(19-N17)</f>
        <v>3580.1152688172042</v>
      </c>
      <c r="O21" s="166">
        <f>O16*(19-O17)</f>
        <v>3477.3152688172045</v>
      </c>
      <c r="P21" s="24"/>
    </row>
    <row r="22" spans="1:16" ht="15.95" customHeight="1" thickBot="1">
      <c r="A22" s="24"/>
      <c r="B22" s="24"/>
      <c r="C22" s="53"/>
      <c r="D22" s="53"/>
      <c r="E22" s="53"/>
      <c r="F22" s="24"/>
      <c r="G22" s="54"/>
      <c r="H22" s="24"/>
      <c r="I22" s="54"/>
      <c r="J22" s="24"/>
      <c r="K22" s="2"/>
      <c r="L22" s="24"/>
      <c r="M22" s="53"/>
      <c r="N22" s="24"/>
      <c r="O22" s="24"/>
    </row>
    <row r="23" spans="1:16" ht="39.6" customHeight="1" thickBot="1">
      <c r="A23" s="473" t="s">
        <v>0</v>
      </c>
      <c r="B23" s="474"/>
      <c r="C23" s="474"/>
      <c r="D23" s="474"/>
      <c r="E23" s="474"/>
      <c r="F23" s="474"/>
      <c r="G23" s="474"/>
      <c r="H23" s="474"/>
      <c r="I23" s="474"/>
      <c r="J23" s="474"/>
      <c r="K23" s="470" t="s">
        <v>218</v>
      </c>
      <c r="L23" s="471"/>
      <c r="M23" s="471"/>
      <c r="N23" s="471"/>
      <c r="O23" s="472"/>
    </row>
    <row r="24" spans="1:16" ht="15.95" customHeight="1">
      <c r="A24" s="465" t="s">
        <v>195</v>
      </c>
      <c r="B24" s="461" t="s">
        <v>196</v>
      </c>
      <c r="C24" s="461" t="s">
        <v>197</v>
      </c>
      <c r="D24" s="461" t="s">
        <v>198</v>
      </c>
      <c r="E24" s="461" t="s">
        <v>199</v>
      </c>
      <c r="F24" s="461" t="s">
        <v>200</v>
      </c>
      <c r="G24" s="461" t="s">
        <v>201</v>
      </c>
      <c r="H24" s="467" t="s">
        <v>202</v>
      </c>
      <c r="I24" s="461" t="s">
        <v>203</v>
      </c>
      <c r="J24" s="461" t="s">
        <v>204</v>
      </c>
      <c r="K24" s="461" t="s">
        <v>205</v>
      </c>
      <c r="L24" s="461" t="s">
        <v>206</v>
      </c>
      <c r="M24" s="467" t="s">
        <v>207</v>
      </c>
      <c r="N24" s="456" t="s">
        <v>208</v>
      </c>
      <c r="O24" s="457"/>
    </row>
    <row r="25" spans="1:16" ht="15.95" customHeight="1" thickBot="1">
      <c r="A25" s="531"/>
      <c r="B25" s="550"/>
      <c r="C25" s="550"/>
      <c r="D25" s="550"/>
      <c r="E25" s="550"/>
      <c r="F25" s="550"/>
      <c r="G25" s="550"/>
      <c r="H25" s="550"/>
      <c r="I25" s="550"/>
      <c r="J25" s="550"/>
      <c r="K25" s="550"/>
      <c r="L25" s="550"/>
      <c r="M25" s="550"/>
      <c r="N25" s="152" t="s">
        <v>209</v>
      </c>
      <c r="O25" s="79" t="s">
        <v>210</v>
      </c>
    </row>
    <row r="26" spans="1:16" ht="19.149999999999999" customHeight="1">
      <c r="A26" s="148" t="s">
        <v>211</v>
      </c>
      <c r="B26" s="150">
        <v>31</v>
      </c>
      <c r="C26" s="151">
        <v>28</v>
      </c>
      <c r="D26" s="151">
        <v>31</v>
      </c>
      <c r="E26" s="151">
        <v>30</v>
      </c>
      <c r="F26" s="151">
        <v>0</v>
      </c>
      <c r="G26" s="151">
        <v>5</v>
      </c>
      <c r="H26" s="159">
        <f>SUM(B26:F26)</f>
        <v>120</v>
      </c>
      <c r="I26" s="151">
        <v>20</v>
      </c>
      <c r="J26" s="151">
        <v>31</v>
      </c>
      <c r="K26" s="151">
        <v>30</v>
      </c>
      <c r="L26" s="151">
        <v>31</v>
      </c>
      <c r="M26" s="159">
        <f>SUM(I26:L26)</f>
        <v>112</v>
      </c>
      <c r="N26" s="136">
        <f>SUM(B26:G26,I26:L26)</f>
        <v>237</v>
      </c>
      <c r="O26" s="137">
        <f>H26+M26</f>
        <v>232</v>
      </c>
    </row>
    <row r="27" spans="1:16" ht="19.149999999999999" customHeight="1">
      <c r="A27" s="149" t="s">
        <v>485</v>
      </c>
      <c r="B27" s="147">
        <v>-2.5</v>
      </c>
      <c r="C27" s="10">
        <v>2.2999999999999998</v>
      </c>
      <c r="D27" s="10">
        <v>3.3</v>
      </c>
      <c r="E27" s="10">
        <v>6.65</v>
      </c>
      <c r="F27" s="10">
        <v>0</v>
      </c>
      <c r="G27" s="10">
        <v>11.7</v>
      </c>
      <c r="H27" s="153">
        <f>(B26*B27+C26*C27+D26*D27+E26*E27+F26*F27)/H26</f>
        <v>2.4058333333333333</v>
      </c>
      <c r="I27" s="10">
        <v>8.85</v>
      </c>
      <c r="J27" s="95">
        <v>5.6161290322580646</v>
      </c>
      <c r="K27" s="95">
        <v>4.2</v>
      </c>
      <c r="L27" s="95">
        <v>-3.7</v>
      </c>
      <c r="M27" s="153">
        <f>(I26*I27+J26*J27+K26*K27+L26*L27)/M26</f>
        <v>3.2357142857142862</v>
      </c>
      <c r="N27" s="154">
        <f>(B27*B26+C27*C26+D27*D26+E27*E26+F27*F26+G27*G26+I27*I26+J27*J26+K27*K26+L27*L26)/N26</f>
        <v>2.9940928270042195</v>
      </c>
      <c r="O27" s="161">
        <f>(H27*H26+M27*M26)/O26</f>
        <v>2.8064655172413793</v>
      </c>
    </row>
    <row r="28" spans="1:16" ht="19.149999999999999" customHeight="1">
      <c r="A28" s="149" t="s">
        <v>212</v>
      </c>
      <c r="B28" s="13">
        <f t="shared" ref="B28:G28" si="8">B26*(13-B27)</f>
        <v>480.5</v>
      </c>
      <c r="C28" s="12">
        <f t="shared" si="8"/>
        <v>299.59999999999997</v>
      </c>
      <c r="D28" s="12">
        <f t="shared" si="8"/>
        <v>300.7</v>
      </c>
      <c r="E28" s="12">
        <f t="shared" si="8"/>
        <v>190.5</v>
      </c>
      <c r="F28" s="12">
        <f t="shared" si="8"/>
        <v>0</v>
      </c>
      <c r="G28" s="12">
        <f t="shared" si="8"/>
        <v>6.5000000000000036</v>
      </c>
      <c r="H28" s="155">
        <f>SUM(B28:F28)</f>
        <v>1271.3</v>
      </c>
      <c r="I28" s="12">
        <f>I26*(13-I27)</f>
        <v>83</v>
      </c>
      <c r="J28" s="12">
        <f>J26*(13-J27)</f>
        <v>228.9</v>
      </c>
      <c r="K28" s="12">
        <f>K26*(13-K27)</f>
        <v>264</v>
      </c>
      <c r="L28" s="12">
        <f>L26*(13-L27)</f>
        <v>517.69999999999993</v>
      </c>
      <c r="M28" s="155">
        <f>SUM(I28:L28)</f>
        <v>1093.5999999999999</v>
      </c>
      <c r="N28" s="156">
        <f>N26*(13-N27)</f>
        <v>2371.4</v>
      </c>
      <c r="O28" s="162">
        <f>O26*(13-O27)</f>
        <v>2364.9</v>
      </c>
    </row>
    <row r="29" spans="1:16" ht="19.149999999999999" customHeight="1">
      <c r="A29" s="149" t="s">
        <v>213</v>
      </c>
      <c r="B29" s="13">
        <f t="shared" ref="B29:G29" si="9">B26*(17-B27)</f>
        <v>604.5</v>
      </c>
      <c r="C29" s="12">
        <f t="shared" si="9"/>
        <v>411.59999999999997</v>
      </c>
      <c r="D29" s="12">
        <f t="shared" si="9"/>
        <v>424.7</v>
      </c>
      <c r="E29" s="12">
        <f t="shared" si="9"/>
        <v>310.5</v>
      </c>
      <c r="F29" s="12">
        <f t="shared" si="9"/>
        <v>0</v>
      </c>
      <c r="G29" s="12">
        <f t="shared" si="9"/>
        <v>26.500000000000004</v>
      </c>
      <c r="H29" s="155">
        <f>SUM(B29:F29)</f>
        <v>1751.3</v>
      </c>
      <c r="I29" s="12">
        <f>I26*(17-I27)</f>
        <v>163</v>
      </c>
      <c r="J29" s="12">
        <f>J26*(17-J27)</f>
        <v>352.9</v>
      </c>
      <c r="K29" s="12">
        <f>K26*(17-K27)</f>
        <v>384</v>
      </c>
      <c r="L29" s="12">
        <f>L26*(17-L27)</f>
        <v>641.69999999999993</v>
      </c>
      <c r="M29" s="155">
        <f>SUM(I29:L29)</f>
        <v>1541.6</v>
      </c>
      <c r="N29" s="156">
        <f>N26*(17-N27)</f>
        <v>3319.4</v>
      </c>
      <c r="O29" s="162">
        <f>O26*(17-O27)</f>
        <v>3292.9</v>
      </c>
    </row>
    <row r="30" spans="1:16" ht="19.149999999999999" customHeight="1">
      <c r="A30" s="149" t="s">
        <v>249</v>
      </c>
      <c r="B30" s="17">
        <f t="shared" ref="B30:G30" si="10">B26*(18-B27)</f>
        <v>635.5</v>
      </c>
      <c r="C30" s="16">
        <f t="shared" si="10"/>
        <v>439.59999999999997</v>
      </c>
      <c r="D30" s="16">
        <f t="shared" si="10"/>
        <v>455.7</v>
      </c>
      <c r="E30" s="16">
        <f t="shared" si="10"/>
        <v>340.5</v>
      </c>
      <c r="F30" s="16">
        <f t="shared" si="10"/>
        <v>0</v>
      </c>
      <c r="G30" s="16">
        <f t="shared" si="10"/>
        <v>31.500000000000004</v>
      </c>
      <c r="H30" s="155">
        <f>SUM(B30:F30)</f>
        <v>1871.3</v>
      </c>
      <c r="I30" s="16">
        <f>I26*(18-I27)</f>
        <v>183</v>
      </c>
      <c r="J30" s="16">
        <f>J26*(18-J27)</f>
        <v>383.9</v>
      </c>
      <c r="K30" s="16">
        <f>K26*(18-K27)</f>
        <v>414</v>
      </c>
      <c r="L30" s="16">
        <f>L26*(18-L27)</f>
        <v>672.69999999999993</v>
      </c>
      <c r="M30" s="155">
        <f>SUM(I30:L30)</f>
        <v>1653.6</v>
      </c>
      <c r="N30" s="157">
        <f>N26*(18-N27)</f>
        <v>3556.4</v>
      </c>
      <c r="O30" s="163">
        <f>O26*(18-O27)</f>
        <v>3524.9</v>
      </c>
    </row>
    <row r="31" spans="1:16" ht="19.149999999999999" customHeight="1" thickBot="1">
      <c r="A31" s="144" t="s">
        <v>215</v>
      </c>
      <c r="B31" s="21">
        <f t="shared" ref="B31:G31" si="11">B26*(19-B27)</f>
        <v>666.5</v>
      </c>
      <c r="C31" s="20">
        <f t="shared" si="11"/>
        <v>467.59999999999997</v>
      </c>
      <c r="D31" s="20">
        <f t="shared" si="11"/>
        <v>486.7</v>
      </c>
      <c r="E31" s="20">
        <f t="shared" si="11"/>
        <v>370.5</v>
      </c>
      <c r="F31" s="20">
        <f t="shared" si="11"/>
        <v>0</v>
      </c>
      <c r="G31" s="20">
        <f t="shared" si="11"/>
        <v>36.5</v>
      </c>
      <c r="H31" s="164">
        <f>SUM(B31:F31)</f>
        <v>1991.3</v>
      </c>
      <c r="I31" s="20">
        <f>I26*(19-I27)</f>
        <v>203</v>
      </c>
      <c r="J31" s="20">
        <f>J26*(19-J27)</f>
        <v>414.9</v>
      </c>
      <c r="K31" s="20">
        <f>K26*(19-K27)</f>
        <v>444</v>
      </c>
      <c r="L31" s="20">
        <f>L26*(19-L27)</f>
        <v>703.69999999999993</v>
      </c>
      <c r="M31" s="164">
        <f>SUM(I31:L31)</f>
        <v>1765.6</v>
      </c>
      <c r="N31" s="165">
        <f>N26*(19-N27)</f>
        <v>3793.4</v>
      </c>
      <c r="O31" s="166">
        <f>O26*(19-O27)</f>
        <v>3756.9000000000005</v>
      </c>
    </row>
    <row r="32" spans="1:16" ht="15.95" customHeight="1" thickBot="1">
      <c r="A32" s="24"/>
      <c r="B32" s="24"/>
      <c r="C32" s="53"/>
      <c r="D32" s="53"/>
      <c r="E32" s="53"/>
      <c r="F32" s="24"/>
      <c r="G32" s="54"/>
      <c r="H32" s="24"/>
      <c r="I32" s="54"/>
      <c r="J32" s="24"/>
      <c r="K32" s="2"/>
      <c r="L32" s="24"/>
      <c r="M32" s="53"/>
      <c r="N32" s="24"/>
      <c r="O32" s="24"/>
    </row>
    <row r="33" spans="1:16" ht="39.6" customHeight="1" thickBot="1">
      <c r="A33" s="473" t="s">
        <v>0</v>
      </c>
      <c r="B33" s="474"/>
      <c r="C33" s="474"/>
      <c r="D33" s="474"/>
      <c r="E33" s="474"/>
      <c r="F33" s="474"/>
      <c r="G33" s="474"/>
      <c r="H33" s="474"/>
      <c r="I33" s="474"/>
      <c r="J33" s="474"/>
      <c r="K33" s="470" t="s">
        <v>220</v>
      </c>
      <c r="L33" s="471"/>
      <c r="M33" s="471"/>
      <c r="N33" s="471"/>
      <c r="O33" s="472"/>
    </row>
    <row r="34" spans="1:16" ht="15.95" customHeight="1">
      <c r="A34" s="465" t="s">
        <v>195</v>
      </c>
      <c r="B34" s="461" t="s">
        <v>196</v>
      </c>
      <c r="C34" s="461" t="s">
        <v>197</v>
      </c>
      <c r="D34" s="461" t="s">
        <v>198</v>
      </c>
      <c r="E34" s="461" t="s">
        <v>199</v>
      </c>
      <c r="F34" s="461" t="s">
        <v>200</v>
      </c>
      <c r="G34" s="461" t="s">
        <v>201</v>
      </c>
      <c r="H34" s="467" t="s">
        <v>202</v>
      </c>
      <c r="I34" s="461" t="s">
        <v>203</v>
      </c>
      <c r="J34" s="461" t="s">
        <v>204</v>
      </c>
      <c r="K34" s="461" t="s">
        <v>205</v>
      </c>
      <c r="L34" s="461" t="s">
        <v>206</v>
      </c>
      <c r="M34" s="467" t="s">
        <v>207</v>
      </c>
      <c r="N34" s="456" t="s">
        <v>208</v>
      </c>
      <c r="O34" s="457"/>
    </row>
    <row r="35" spans="1:16" ht="15.95" customHeight="1" thickBot="1">
      <c r="A35" s="466"/>
      <c r="B35" s="462"/>
      <c r="C35" s="462"/>
      <c r="D35" s="462"/>
      <c r="E35" s="462"/>
      <c r="F35" s="462"/>
      <c r="G35" s="462"/>
      <c r="H35" s="462"/>
      <c r="I35" s="462"/>
      <c r="J35" s="462"/>
      <c r="K35" s="462"/>
      <c r="L35" s="462"/>
      <c r="M35" s="462"/>
      <c r="N35" s="145" t="s">
        <v>209</v>
      </c>
      <c r="O35" s="30" t="s">
        <v>210</v>
      </c>
    </row>
    <row r="36" spans="1:16" ht="19.149999999999999" customHeight="1">
      <c r="A36" s="148" t="s">
        <v>211</v>
      </c>
      <c r="B36" s="158">
        <v>31</v>
      </c>
      <c r="C36" s="151">
        <v>28</v>
      </c>
      <c r="D36" s="151">
        <v>31</v>
      </c>
      <c r="E36" s="151">
        <v>25</v>
      </c>
      <c r="F36" s="151">
        <v>15</v>
      </c>
      <c r="G36" s="151">
        <v>0</v>
      </c>
      <c r="H36" s="159">
        <f>SUM(B36:F36)</f>
        <v>130</v>
      </c>
      <c r="I36" s="151">
        <v>15</v>
      </c>
      <c r="J36" s="151">
        <v>31</v>
      </c>
      <c r="K36" s="151">
        <v>30</v>
      </c>
      <c r="L36" s="151">
        <v>31</v>
      </c>
      <c r="M36" s="159">
        <f>SUM(I36:L36)</f>
        <v>107</v>
      </c>
      <c r="N36" s="136">
        <f>SUM(B36:G36,I36:L36)</f>
        <v>237</v>
      </c>
      <c r="O36" s="137">
        <f>H36+M36</f>
        <v>237</v>
      </c>
    </row>
    <row r="37" spans="1:16" ht="19.149999999999999" customHeight="1">
      <c r="A37" s="149" t="s">
        <v>485</v>
      </c>
      <c r="B37" s="160">
        <v>-3.1</v>
      </c>
      <c r="C37" s="10">
        <v>-5.6</v>
      </c>
      <c r="D37" s="10">
        <v>2.6</v>
      </c>
      <c r="E37" s="10">
        <v>4.5999999999999996</v>
      </c>
      <c r="F37" s="10">
        <v>12.066666666666666</v>
      </c>
      <c r="G37" s="10">
        <v>0</v>
      </c>
      <c r="H37" s="153">
        <f>(B36*B37+C36*C37+D36*D37+E36*E37+F36*F37)/H36</f>
        <v>0.95153846153846178</v>
      </c>
      <c r="I37" s="10">
        <v>10.4</v>
      </c>
      <c r="J37" s="95">
        <v>4.2</v>
      </c>
      <c r="K37" s="95">
        <v>4.2</v>
      </c>
      <c r="L37" s="95">
        <v>-1.8</v>
      </c>
      <c r="M37" s="153">
        <f>(I36*I37+J36*J37+K36*K37+L36*L37)/M36</f>
        <v>3.3308411214953275</v>
      </c>
      <c r="N37" s="154">
        <f>(B37*B36+C37*C36+D37*D36+E37*E36+F37*F36+G37*G36+I37*I36+J37*J36+K37*K36+L37*L36)/N36</f>
        <v>2.0257383966244729</v>
      </c>
      <c r="O37" s="161">
        <f>(H37*H36+M37*M36)/O36</f>
        <v>2.0257383966244729</v>
      </c>
    </row>
    <row r="38" spans="1:16" ht="19.149999999999999" customHeight="1">
      <c r="A38" s="149" t="s">
        <v>212</v>
      </c>
      <c r="B38" s="138">
        <f t="shared" ref="B38:G38" si="12">B36*(13-B37)</f>
        <v>499.1</v>
      </c>
      <c r="C38" s="12">
        <f t="shared" si="12"/>
        <v>520.80000000000007</v>
      </c>
      <c r="D38" s="12">
        <f t="shared" si="12"/>
        <v>322.40000000000003</v>
      </c>
      <c r="E38" s="12">
        <f t="shared" si="12"/>
        <v>210</v>
      </c>
      <c r="F38" s="12">
        <f t="shared" si="12"/>
        <v>14.000000000000004</v>
      </c>
      <c r="G38" s="12">
        <f t="shared" si="12"/>
        <v>0</v>
      </c>
      <c r="H38" s="155">
        <f>SUM(B38:F38)</f>
        <v>1566.3000000000002</v>
      </c>
      <c r="I38" s="12">
        <f>I36*(13-I37)</f>
        <v>38.999999999999993</v>
      </c>
      <c r="J38" s="12">
        <f>J36*(13-J37)</f>
        <v>272.8</v>
      </c>
      <c r="K38" s="12">
        <f>K36*(13-K37)</f>
        <v>264</v>
      </c>
      <c r="L38" s="12">
        <f>L36*(13-L37)</f>
        <v>458.8</v>
      </c>
      <c r="M38" s="155">
        <f>SUM(I38:L38)</f>
        <v>1034.5999999999999</v>
      </c>
      <c r="N38" s="156">
        <f>N36*(13-N37)</f>
        <v>2600.9</v>
      </c>
      <c r="O38" s="162">
        <f>O36*(13-O37)</f>
        <v>2600.9</v>
      </c>
    </row>
    <row r="39" spans="1:16" ht="19.149999999999999" customHeight="1">
      <c r="A39" s="149" t="s">
        <v>213</v>
      </c>
      <c r="B39" s="138">
        <f t="shared" ref="B39:G39" si="13">B36*(17-B37)</f>
        <v>623.1</v>
      </c>
      <c r="C39" s="12">
        <f t="shared" si="13"/>
        <v>632.80000000000007</v>
      </c>
      <c r="D39" s="12">
        <f t="shared" si="13"/>
        <v>446.40000000000003</v>
      </c>
      <c r="E39" s="12">
        <f t="shared" si="13"/>
        <v>310</v>
      </c>
      <c r="F39" s="12">
        <f t="shared" si="13"/>
        <v>74</v>
      </c>
      <c r="G39" s="12">
        <f t="shared" si="13"/>
        <v>0</v>
      </c>
      <c r="H39" s="155">
        <f>SUM(B39:F39)</f>
        <v>2086.3000000000002</v>
      </c>
      <c r="I39" s="12">
        <f>I36*(17-I37)</f>
        <v>99</v>
      </c>
      <c r="J39" s="12">
        <f>J36*(17-J37)</f>
        <v>396.8</v>
      </c>
      <c r="K39" s="12">
        <f>K36*(17-K37)</f>
        <v>384</v>
      </c>
      <c r="L39" s="12">
        <f>L36*(17-L37)</f>
        <v>582.80000000000007</v>
      </c>
      <c r="M39" s="155">
        <f>SUM(I39:L39)</f>
        <v>1462.6</v>
      </c>
      <c r="N39" s="156">
        <f>N36*(17-N37)</f>
        <v>3548.9</v>
      </c>
      <c r="O39" s="162">
        <f>O36*(17-O37)</f>
        <v>3548.9</v>
      </c>
    </row>
    <row r="40" spans="1:16" ht="19.149999999999999" customHeight="1">
      <c r="A40" s="149" t="s">
        <v>249</v>
      </c>
      <c r="B40" s="139">
        <f t="shared" ref="B40:G40" si="14">B36*(18-B37)</f>
        <v>654.1</v>
      </c>
      <c r="C40" s="16">
        <f t="shared" si="14"/>
        <v>660.80000000000007</v>
      </c>
      <c r="D40" s="16">
        <f t="shared" si="14"/>
        <v>477.40000000000003</v>
      </c>
      <c r="E40" s="16">
        <f t="shared" si="14"/>
        <v>335</v>
      </c>
      <c r="F40" s="16">
        <f t="shared" si="14"/>
        <v>89</v>
      </c>
      <c r="G40" s="16">
        <f t="shared" si="14"/>
        <v>0</v>
      </c>
      <c r="H40" s="155">
        <f>SUM(B40:F40)</f>
        <v>2216.3000000000002</v>
      </c>
      <c r="I40" s="16">
        <f>I36*(18-I37)</f>
        <v>114</v>
      </c>
      <c r="J40" s="16">
        <f>J36*(18-J37)</f>
        <v>427.8</v>
      </c>
      <c r="K40" s="16">
        <f>K36*(18-K37)</f>
        <v>414</v>
      </c>
      <c r="L40" s="16">
        <f>L36*(18-L37)</f>
        <v>613.80000000000007</v>
      </c>
      <c r="M40" s="155">
        <f>SUM(I40:L40)</f>
        <v>1569.6</v>
      </c>
      <c r="N40" s="157">
        <f>N36*(18-N37)</f>
        <v>3785.9</v>
      </c>
      <c r="O40" s="163">
        <f>O36*(18-O37)</f>
        <v>3785.9</v>
      </c>
    </row>
    <row r="41" spans="1:16" ht="19.149999999999999" customHeight="1" thickBot="1">
      <c r="A41" s="144" t="s">
        <v>215</v>
      </c>
      <c r="B41" s="140">
        <f t="shared" ref="B41:G41" si="15">B36*(19-B37)</f>
        <v>685.1</v>
      </c>
      <c r="C41" s="20">
        <f t="shared" si="15"/>
        <v>688.80000000000007</v>
      </c>
      <c r="D41" s="20">
        <f t="shared" si="15"/>
        <v>508.4</v>
      </c>
      <c r="E41" s="20">
        <f t="shared" si="15"/>
        <v>360</v>
      </c>
      <c r="F41" s="20">
        <f t="shared" si="15"/>
        <v>104</v>
      </c>
      <c r="G41" s="20">
        <f t="shared" si="15"/>
        <v>0</v>
      </c>
      <c r="H41" s="164">
        <f>SUM(B41:F41)</f>
        <v>2346.3000000000002</v>
      </c>
      <c r="I41" s="20">
        <f>I36*(19-I37)</f>
        <v>129</v>
      </c>
      <c r="J41" s="20">
        <f>J36*(19-J37)</f>
        <v>458.8</v>
      </c>
      <c r="K41" s="20">
        <f>K36*(19-K37)</f>
        <v>444</v>
      </c>
      <c r="L41" s="20">
        <f>L36*(19-L37)</f>
        <v>644.80000000000007</v>
      </c>
      <c r="M41" s="164">
        <f>SUM(I41:L41)</f>
        <v>1676.6</v>
      </c>
      <c r="N41" s="165">
        <f>N36*(19-N37)</f>
        <v>4022.9</v>
      </c>
      <c r="O41" s="166">
        <f>O36*(19-O37)</f>
        <v>4022.9</v>
      </c>
    </row>
    <row r="42" spans="1:16" ht="15.95" customHeight="1" thickBot="1">
      <c r="A42" s="1"/>
      <c r="B42" s="1"/>
      <c r="C42" s="2"/>
      <c r="D42" s="2"/>
      <c r="E42" s="2"/>
      <c r="F42" s="1"/>
      <c r="G42" s="3"/>
      <c r="H42" s="2"/>
      <c r="I42" s="3"/>
      <c r="J42" s="2"/>
      <c r="K42" s="2"/>
      <c r="L42" s="1"/>
      <c r="M42" s="2"/>
      <c r="N42" s="1"/>
      <c r="O42" s="4"/>
    </row>
    <row r="43" spans="1:16" ht="56.25" customHeight="1" thickBot="1">
      <c r="A43" s="473" t="s">
        <v>1</v>
      </c>
      <c r="B43" s="474"/>
      <c r="C43" s="474"/>
      <c r="D43" s="474"/>
      <c r="E43" s="474"/>
      <c r="F43" s="474"/>
      <c r="G43" s="474"/>
      <c r="H43" s="474"/>
      <c r="I43" s="474"/>
      <c r="J43" s="474"/>
      <c r="K43" s="470" t="s">
        <v>221</v>
      </c>
      <c r="L43" s="471"/>
      <c r="M43" s="471"/>
      <c r="N43" s="471"/>
      <c r="O43" s="472"/>
    </row>
    <row r="44" spans="1:16" ht="20.100000000000001" customHeight="1">
      <c r="A44" s="465" t="s">
        <v>195</v>
      </c>
      <c r="B44" s="461" t="s">
        <v>196</v>
      </c>
      <c r="C44" s="461" t="s">
        <v>197</v>
      </c>
      <c r="D44" s="461" t="s">
        <v>198</v>
      </c>
      <c r="E44" s="461" t="s">
        <v>199</v>
      </c>
      <c r="F44" s="461" t="s">
        <v>200</v>
      </c>
      <c r="G44" s="461" t="s">
        <v>201</v>
      </c>
      <c r="H44" s="467" t="s">
        <v>202</v>
      </c>
      <c r="I44" s="461" t="s">
        <v>203</v>
      </c>
      <c r="J44" s="461" t="s">
        <v>204</v>
      </c>
      <c r="K44" s="461" t="s">
        <v>205</v>
      </c>
      <c r="L44" s="461" t="s">
        <v>206</v>
      </c>
      <c r="M44" s="467" t="s">
        <v>207</v>
      </c>
      <c r="N44" s="456" t="s">
        <v>208</v>
      </c>
      <c r="O44" s="457"/>
    </row>
    <row r="45" spans="1:16" ht="20.100000000000001" customHeight="1" thickBot="1">
      <c r="A45" s="466"/>
      <c r="B45" s="462"/>
      <c r="C45" s="462"/>
      <c r="D45" s="462"/>
      <c r="E45" s="462"/>
      <c r="F45" s="462"/>
      <c r="G45" s="462"/>
      <c r="H45" s="462"/>
      <c r="I45" s="462"/>
      <c r="J45" s="462"/>
      <c r="K45" s="462"/>
      <c r="L45" s="462"/>
      <c r="M45" s="462"/>
      <c r="N45" s="145" t="s">
        <v>209</v>
      </c>
      <c r="O45" s="30" t="s">
        <v>210</v>
      </c>
    </row>
    <row r="46" spans="1:16" ht="20.100000000000001" customHeight="1">
      <c r="A46" s="148" t="s">
        <v>211</v>
      </c>
      <c r="B46" s="158">
        <v>31</v>
      </c>
      <c r="C46" s="151">
        <v>29</v>
      </c>
      <c r="D46" s="151">
        <v>31</v>
      </c>
      <c r="E46" s="151">
        <v>30</v>
      </c>
      <c r="F46" s="151">
        <v>26</v>
      </c>
      <c r="G46" s="151">
        <v>10</v>
      </c>
      <c r="H46" s="159">
        <f>SUM(B46:F46)</f>
        <v>147</v>
      </c>
      <c r="I46" s="151">
        <v>20</v>
      </c>
      <c r="J46" s="151">
        <v>31</v>
      </c>
      <c r="K46" s="151">
        <v>30</v>
      </c>
      <c r="L46" s="151">
        <v>31</v>
      </c>
      <c r="M46" s="159">
        <f>SUM(I46:L46)</f>
        <v>112</v>
      </c>
      <c r="N46" s="136">
        <f>SUM(B46:G46,I46:L46)</f>
        <v>269</v>
      </c>
      <c r="O46" s="137">
        <f>H46+M46</f>
        <v>259</v>
      </c>
    </row>
    <row r="47" spans="1:16" ht="20.100000000000001" customHeight="1">
      <c r="A47" s="149" t="s">
        <v>485</v>
      </c>
      <c r="B47" s="160">
        <v>-4</v>
      </c>
      <c r="C47" s="10">
        <v>-2.1</v>
      </c>
      <c r="D47" s="10">
        <v>1.5</v>
      </c>
      <c r="E47" s="10">
        <v>6.3</v>
      </c>
      <c r="F47" s="10">
        <v>7.2</v>
      </c>
      <c r="G47" s="10">
        <v>12.9</v>
      </c>
      <c r="H47" s="153">
        <f>(B46*B47+C46*C47+D46*D47+E46*E47+F46*F47)/H46</f>
        <v>1.6176870748299321</v>
      </c>
      <c r="I47" s="10">
        <v>10.7</v>
      </c>
      <c r="J47" s="95">
        <v>8.5</v>
      </c>
      <c r="K47" s="95">
        <v>2.8</v>
      </c>
      <c r="L47" s="95">
        <v>-1.8</v>
      </c>
      <c r="M47" s="153">
        <f>(I46*I47+J46*J47+K46*K47+L46*L47)/M46</f>
        <v>4.5151785714285717</v>
      </c>
      <c r="N47" s="154">
        <f>(B47*B46+C47*C46+D47*D46+E47*E46+F47*F46+G47*G46+I47*I46+J47*J46+K47*K46+L47*L46)/N46</f>
        <v>3.2434944237918217</v>
      </c>
      <c r="O47" s="161">
        <f>(H47*H46+M47*M46)/O46</f>
        <v>2.8706563706563708</v>
      </c>
    </row>
    <row r="48" spans="1:16" ht="20.100000000000001" customHeight="1">
      <c r="A48" s="149" t="s">
        <v>212</v>
      </c>
      <c r="B48" s="138">
        <f t="shared" ref="B48:G48" si="16">B46*(13-B47)</f>
        <v>527</v>
      </c>
      <c r="C48" s="12">
        <f t="shared" si="16"/>
        <v>437.9</v>
      </c>
      <c r="D48" s="12">
        <f t="shared" si="16"/>
        <v>356.5</v>
      </c>
      <c r="E48" s="12">
        <f t="shared" si="16"/>
        <v>201</v>
      </c>
      <c r="F48" s="12">
        <f t="shared" si="16"/>
        <v>150.79999999999998</v>
      </c>
      <c r="G48" s="12">
        <f t="shared" si="16"/>
        <v>0.99999999999999645</v>
      </c>
      <c r="H48" s="155">
        <f>SUM(B48:F48)</f>
        <v>1673.2</v>
      </c>
      <c r="I48" s="12">
        <f>I46*(13-I47)</f>
        <v>46.000000000000014</v>
      </c>
      <c r="J48" s="12">
        <f>J46*(13-J47)</f>
        <v>139.5</v>
      </c>
      <c r="K48" s="12">
        <f>K46*(13-K47)</f>
        <v>306</v>
      </c>
      <c r="L48" s="12">
        <f>L46*(13-L47)</f>
        <v>458.8</v>
      </c>
      <c r="M48" s="155">
        <f>SUM(I48:L48)</f>
        <v>950.3</v>
      </c>
      <c r="N48" s="156">
        <f>N46*(13-N47)</f>
        <v>2624.5</v>
      </c>
      <c r="O48" s="162">
        <f>O46*(13-O47)</f>
        <v>2623.5</v>
      </c>
      <c r="P48" s="56"/>
    </row>
    <row r="49" spans="1:16" ht="20.100000000000001" customHeight="1">
      <c r="A49" s="149" t="s">
        <v>213</v>
      </c>
      <c r="B49" s="138">
        <f t="shared" ref="B49:G49" si="17">B46*(17-B47)</f>
        <v>651</v>
      </c>
      <c r="C49" s="12">
        <f t="shared" si="17"/>
        <v>553.90000000000009</v>
      </c>
      <c r="D49" s="12">
        <f t="shared" si="17"/>
        <v>480.5</v>
      </c>
      <c r="E49" s="12">
        <f t="shared" si="17"/>
        <v>321</v>
      </c>
      <c r="F49" s="12">
        <f t="shared" si="17"/>
        <v>254.8</v>
      </c>
      <c r="G49" s="12">
        <f t="shared" si="17"/>
        <v>41</v>
      </c>
      <c r="H49" s="155">
        <f>SUM(B49:F49)</f>
        <v>2261.2000000000003</v>
      </c>
      <c r="I49" s="12">
        <f>I46*(17-I47)</f>
        <v>126.00000000000001</v>
      </c>
      <c r="J49" s="12">
        <f>J46*(17-J47)</f>
        <v>263.5</v>
      </c>
      <c r="K49" s="12">
        <f>K46*(17-K47)</f>
        <v>426</v>
      </c>
      <c r="L49" s="12">
        <f>L46*(17-L47)</f>
        <v>582.80000000000007</v>
      </c>
      <c r="M49" s="155">
        <f>SUM(I49:L49)</f>
        <v>1398.3000000000002</v>
      </c>
      <c r="N49" s="156">
        <f>N46*(17-N47)</f>
        <v>3700.5</v>
      </c>
      <c r="O49" s="162">
        <f>O46*(17-O47)</f>
        <v>3659.5</v>
      </c>
      <c r="P49" s="56"/>
    </row>
    <row r="50" spans="1:16" ht="20.100000000000001" customHeight="1">
      <c r="A50" s="149" t="s">
        <v>214</v>
      </c>
      <c r="B50" s="139">
        <f t="shared" ref="B50:G50" si="18">B46*(18-B47)</f>
        <v>682</v>
      </c>
      <c r="C50" s="16">
        <f t="shared" si="18"/>
        <v>582.90000000000009</v>
      </c>
      <c r="D50" s="16">
        <f t="shared" si="18"/>
        <v>511.5</v>
      </c>
      <c r="E50" s="16">
        <f t="shared" si="18"/>
        <v>351</v>
      </c>
      <c r="F50" s="16">
        <f t="shared" si="18"/>
        <v>280.8</v>
      </c>
      <c r="G50" s="16">
        <f t="shared" si="18"/>
        <v>51</v>
      </c>
      <c r="H50" s="155">
        <f>SUM(B50:F50)</f>
        <v>2408.2000000000003</v>
      </c>
      <c r="I50" s="16">
        <f>I46*(18-I47)</f>
        <v>146</v>
      </c>
      <c r="J50" s="16">
        <f>J46*(18-J47)</f>
        <v>294.5</v>
      </c>
      <c r="K50" s="16">
        <f>K46*(18-K47)</f>
        <v>456</v>
      </c>
      <c r="L50" s="16">
        <f>L46*(18-L47)</f>
        <v>613.80000000000007</v>
      </c>
      <c r="M50" s="155">
        <f>SUM(I50:L50)</f>
        <v>1510.3000000000002</v>
      </c>
      <c r="N50" s="157">
        <f>N46*(18-N47)</f>
        <v>3969.5</v>
      </c>
      <c r="O50" s="163">
        <f>O46*(18-O47)</f>
        <v>3918.5</v>
      </c>
      <c r="P50" s="56"/>
    </row>
    <row r="51" spans="1:16" ht="20.100000000000001" customHeight="1" thickBot="1">
      <c r="A51" s="144" t="s">
        <v>215</v>
      </c>
      <c r="B51" s="140">
        <f t="shared" ref="B51:G51" si="19">B46*(19-B47)</f>
        <v>713</v>
      </c>
      <c r="C51" s="20">
        <f t="shared" si="19"/>
        <v>611.90000000000009</v>
      </c>
      <c r="D51" s="20">
        <f t="shared" si="19"/>
        <v>542.5</v>
      </c>
      <c r="E51" s="20">
        <f t="shared" si="19"/>
        <v>381</v>
      </c>
      <c r="F51" s="20">
        <f t="shared" si="19"/>
        <v>306.8</v>
      </c>
      <c r="G51" s="20">
        <f t="shared" si="19"/>
        <v>61</v>
      </c>
      <c r="H51" s="164">
        <f>SUM(B51:F51)</f>
        <v>2555.2000000000003</v>
      </c>
      <c r="I51" s="20">
        <f>I46*(19-I47)</f>
        <v>166</v>
      </c>
      <c r="J51" s="20">
        <f>J46*(19-J47)</f>
        <v>325.5</v>
      </c>
      <c r="K51" s="20">
        <f>K46*(19-K47)</f>
        <v>486</v>
      </c>
      <c r="L51" s="20">
        <f>L46*(19-L47)</f>
        <v>644.80000000000007</v>
      </c>
      <c r="M51" s="164">
        <f>SUM(I51:L51)</f>
        <v>1622.3000000000002</v>
      </c>
      <c r="N51" s="165">
        <f>N46*(19-N47)</f>
        <v>4238.5</v>
      </c>
      <c r="O51" s="166">
        <f>O46*(19-O47)</f>
        <v>4177.5</v>
      </c>
      <c r="P51" s="56"/>
    </row>
    <row r="52" spans="1:16" ht="15.75" thickBot="1">
      <c r="A52" s="1"/>
      <c r="B52" s="1"/>
      <c r="C52" s="2"/>
      <c r="D52" s="2"/>
      <c r="E52" s="2"/>
      <c r="F52" s="1"/>
      <c r="G52" s="3"/>
      <c r="H52" s="2"/>
      <c r="I52" s="3"/>
      <c r="J52" s="2"/>
      <c r="K52" s="2"/>
      <c r="L52" s="1"/>
      <c r="M52" s="2"/>
      <c r="N52" s="1"/>
      <c r="O52" s="4"/>
    </row>
    <row r="53" spans="1:16" ht="24" thickBot="1">
      <c r="A53" s="473" t="s">
        <v>1</v>
      </c>
      <c r="B53" s="474"/>
      <c r="C53" s="474"/>
      <c r="D53" s="474"/>
      <c r="E53" s="474"/>
      <c r="F53" s="474"/>
      <c r="G53" s="474"/>
      <c r="H53" s="474"/>
      <c r="I53" s="474"/>
      <c r="J53" s="474"/>
      <c r="K53" s="470" t="s">
        <v>222</v>
      </c>
      <c r="L53" s="471"/>
      <c r="M53" s="471"/>
      <c r="N53" s="471"/>
      <c r="O53" s="472"/>
    </row>
    <row r="54" spans="1:16" s="4" customFormat="1" ht="15.75">
      <c r="A54" s="465" t="s">
        <v>195</v>
      </c>
      <c r="B54" s="461" t="s">
        <v>196</v>
      </c>
      <c r="C54" s="461" t="s">
        <v>197</v>
      </c>
      <c r="D54" s="461" t="s">
        <v>198</v>
      </c>
      <c r="E54" s="461" t="s">
        <v>199</v>
      </c>
      <c r="F54" s="461" t="s">
        <v>200</v>
      </c>
      <c r="G54" s="461" t="s">
        <v>201</v>
      </c>
      <c r="H54" s="467" t="s">
        <v>202</v>
      </c>
      <c r="I54" s="461" t="s">
        <v>203</v>
      </c>
      <c r="J54" s="461" t="s">
        <v>204</v>
      </c>
      <c r="K54" s="461" t="s">
        <v>205</v>
      </c>
      <c r="L54" s="461" t="s">
        <v>206</v>
      </c>
      <c r="M54" s="467" t="s">
        <v>207</v>
      </c>
      <c r="N54" s="456" t="s">
        <v>208</v>
      </c>
      <c r="O54" s="457"/>
    </row>
    <row r="55" spans="1:16" s="4" customFormat="1" ht="16.5" thickBot="1">
      <c r="A55" s="466"/>
      <c r="B55" s="462"/>
      <c r="C55" s="462"/>
      <c r="D55" s="462"/>
      <c r="E55" s="462"/>
      <c r="F55" s="462"/>
      <c r="G55" s="462"/>
      <c r="H55" s="462"/>
      <c r="I55" s="462"/>
      <c r="J55" s="462"/>
      <c r="K55" s="462"/>
      <c r="L55" s="462"/>
      <c r="M55" s="462"/>
      <c r="N55" s="145" t="s">
        <v>209</v>
      </c>
      <c r="O55" s="30" t="s">
        <v>210</v>
      </c>
    </row>
    <row r="56" spans="1:16" ht="24.75" customHeight="1">
      <c r="A56" s="148" t="s">
        <v>211</v>
      </c>
      <c r="B56" s="158">
        <v>31</v>
      </c>
      <c r="C56" s="151">
        <v>28</v>
      </c>
      <c r="D56" s="151">
        <v>31</v>
      </c>
      <c r="E56" s="151">
        <v>30</v>
      </c>
      <c r="F56" s="151">
        <v>15</v>
      </c>
      <c r="G56" s="151">
        <v>5</v>
      </c>
      <c r="H56" s="159">
        <f>SUM(B56:F56)</f>
        <v>135</v>
      </c>
      <c r="I56" s="151">
        <v>15</v>
      </c>
      <c r="J56" s="151">
        <v>31</v>
      </c>
      <c r="K56" s="151">
        <v>30</v>
      </c>
      <c r="L56" s="151">
        <v>31</v>
      </c>
      <c r="M56" s="159">
        <f>SUM(I56:L56)</f>
        <v>107</v>
      </c>
      <c r="N56" s="136">
        <f>SUM(B56:G56,I56:L56)</f>
        <v>247</v>
      </c>
      <c r="O56" s="137">
        <f>H56+M56</f>
        <v>242</v>
      </c>
    </row>
    <row r="57" spans="1:16" ht="21" customHeight="1">
      <c r="A57" s="149" t="s">
        <v>485</v>
      </c>
      <c r="B57" s="160">
        <v>-0.4</v>
      </c>
      <c r="C57" s="10">
        <v>-5.4</v>
      </c>
      <c r="D57" s="10">
        <v>-0.3</v>
      </c>
      <c r="E57" s="10">
        <v>8.3000000000000007</v>
      </c>
      <c r="F57" s="10">
        <v>7.7</v>
      </c>
      <c r="G57" s="10">
        <v>9.1999999999999993</v>
      </c>
      <c r="H57" s="153">
        <f>(B56*B57+C56*C57+D56*D57+E56*E57+F56*F57)/H56</f>
        <v>1.4192592592592592</v>
      </c>
      <c r="I57" s="10">
        <v>10.5</v>
      </c>
      <c r="J57" s="95">
        <v>8.4</v>
      </c>
      <c r="K57" s="95">
        <v>1.1000000000000001</v>
      </c>
      <c r="L57" s="95">
        <v>-2.2999999999999998</v>
      </c>
      <c r="M57" s="153">
        <f>(I56*I57+J56*J57+K56*K57+L56*L57)/M56</f>
        <v>3.5476635514018695</v>
      </c>
      <c r="N57" s="154">
        <f>(B57*B56+C57*C56+D57*D56+E57*E56+F57*F56+G57*G56+I57*I56+J57*J56+K57*K56+L57*L56)/N56</f>
        <v>2.4987854251012149</v>
      </c>
      <c r="O57" s="161">
        <f>(H57*H56+M57*M56)/O56</f>
        <v>2.3603305785123969</v>
      </c>
    </row>
    <row r="58" spans="1:16" ht="21" customHeight="1">
      <c r="A58" s="149" t="s">
        <v>212</v>
      </c>
      <c r="B58" s="138">
        <f t="shared" ref="B58:G58" si="20">B56*(13-B57)</f>
        <v>415.40000000000003</v>
      </c>
      <c r="C58" s="12">
        <f t="shared" si="20"/>
        <v>515.19999999999993</v>
      </c>
      <c r="D58" s="12">
        <f t="shared" si="20"/>
        <v>412.3</v>
      </c>
      <c r="E58" s="12">
        <f t="shared" si="20"/>
        <v>140.99999999999997</v>
      </c>
      <c r="F58" s="12">
        <f t="shared" si="20"/>
        <v>79.5</v>
      </c>
      <c r="G58" s="12">
        <f t="shared" si="20"/>
        <v>19.000000000000004</v>
      </c>
      <c r="H58" s="155">
        <f>SUM(B58:F58)</f>
        <v>1563.3999999999999</v>
      </c>
      <c r="I58" s="12">
        <f>I56*(13-I57)</f>
        <v>37.5</v>
      </c>
      <c r="J58" s="12">
        <f>J56*(13-J57)</f>
        <v>142.6</v>
      </c>
      <c r="K58" s="12">
        <f>K56*(13-K57)</f>
        <v>357</v>
      </c>
      <c r="L58" s="12">
        <f>L56*(13-L57)</f>
        <v>474.3</v>
      </c>
      <c r="M58" s="155">
        <f>SUM(I58:L58)</f>
        <v>1011.4000000000001</v>
      </c>
      <c r="N58" s="156">
        <f>N56*(13-N57)</f>
        <v>2593.8000000000002</v>
      </c>
      <c r="O58" s="162">
        <f>O56*(13-O57)</f>
        <v>2574.8000000000002</v>
      </c>
    </row>
    <row r="59" spans="1:16" ht="21" customHeight="1">
      <c r="A59" s="149" t="s">
        <v>213</v>
      </c>
      <c r="B59" s="138">
        <f t="shared" ref="B59:G59" si="21">B56*(17-B57)</f>
        <v>539.4</v>
      </c>
      <c r="C59" s="12">
        <f t="shared" si="21"/>
        <v>627.19999999999993</v>
      </c>
      <c r="D59" s="12">
        <f t="shared" si="21"/>
        <v>536.30000000000007</v>
      </c>
      <c r="E59" s="12">
        <f t="shared" si="21"/>
        <v>261</v>
      </c>
      <c r="F59" s="12">
        <f t="shared" si="21"/>
        <v>139.5</v>
      </c>
      <c r="G59" s="12">
        <f t="shared" si="21"/>
        <v>39</v>
      </c>
      <c r="H59" s="155">
        <f>SUM(B59:F59)</f>
        <v>2103.4</v>
      </c>
      <c r="I59" s="12">
        <f>I56*(17-I57)</f>
        <v>97.5</v>
      </c>
      <c r="J59" s="12">
        <f>J56*(17-J57)</f>
        <v>266.59999999999997</v>
      </c>
      <c r="K59" s="12">
        <f>K56*(17-K57)</f>
        <v>477</v>
      </c>
      <c r="L59" s="12">
        <f>L56*(17-L57)</f>
        <v>598.30000000000007</v>
      </c>
      <c r="M59" s="155">
        <f>SUM(I59:L59)</f>
        <v>1439.4</v>
      </c>
      <c r="N59" s="156">
        <f>N56*(17-N57)</f>
        <v>3581.8</v>
      </c>
      <c r="O59" s="162">
        <f>O56*(17-O57)</f>
        <v>3542.8</v>
      </c>
    </row>
    <row r="60" spans="1:16" ht="19.5">
      <c r="A60" s="149" t="s">
        <v>214</v>
      </c>
      <c r="B60" s="139">
        <f t="shared" ref="B60:G60" si="22">B56*(18-B57)</f>
        <v>570.4</v>
      </c>
      <c r="C60" s="16">
        <f t="shared" si="22"/>
        <v>655.19999999999993</v>
      </c>
      <c r="D60" s="16">
        <f t="shared" si="22"/>
        <v>567.30000000000007</v>
      </c>
      <c r="E60" s="16">
        <f t="shared" si="22"/>
        <v>291</v>
      </c>
      <c r="F60" s="16">
        <f t="shared" si="22"/>
        <v>154.5</v>
      </c>
      <c r="G60" s="16">
        <f t="shared" si="22"/>
        <v>44</v>
      </c>
      <c r="H60" s="155">
        <f>SUM(B60:F60)</f>
        <v>2238.4</v>
      </c>
      <c r="I60" s="16">
        <f>I56*(18-I57)</f>
        <v>112.5</v>
      </c>
      <c r="J60" s="16">
        <f>J56*(18-J57)</f>
        <v>297.59999999999997</v>
      </c>
      <c r="K60" s="16">
        <f>K56*(18-K57)</f>
        <v>506.99999999999994</v>
      </c>
      <c r="L60" s="16">
        <f>L56*(18-L57)</f>
        <v>629.30000000000007</v>
      </c>
      <c r="M60" s="155">
        <f>SUM(I60:L60)</f>
        <v>1546.4</v>
      </c>
      <c r="N60" s="157">
        <f>N56*(18-N57)</f>
        <v>3828.8</v>
      </c>
      <c r="O60" s="163">
        <f>O56*(18-O57)</f>
        <v>3784.8</v>
      </c>
    </row>
    <row r="61" spans="1:16" ht="20.25" thickBot="1">
      <c r="A61" s="144" t="s">
        <v>215</v>
      </c>
      <c r="B61" s="140">
        <f t="shared" ref="B61:G61" si="23">B56*(19-B57)</f>
        <v>601.4</v>
      </c>
      <c r="C61" s="20">
        <f t="shared" si="23"/>
        <v>683.19999999999993</v>
      </c>
      <c r="D61" s="20">
        <f t="shared" si="23"/>
        <v>598.30000000000007</v>
      </c>
      <c r="E61" s="20">
        <f t="shared" si="23"/>
        <v>321</v>
      </c>
      <c r="F61" s="20">
        <f t="shared" si="23"/>
        <v>169.5</v>
      </c>
      <c r="G61" s="20">
        <f t="shared" si="23"/>
        <v>49</v>
      </c>
      <c r="H61" s="164">
        <f>SUM(B61:F61)</f>
        <v>2373.4</v>
      </c>
      <c r="I61" s="20">
        <f>I56*(19-I57)</f>
        <v>127.5</v>
      </c>
      <c r="J61" s="20">
        <f>J56*(19-J57)</f>
        <v>328.59999999999997</v>
      </c>
      <c r="K61" s="20">
        <f>K56*(19-K57)</f>
        <v>537</v>
      </c>
      <c r="L61" s="20">
        <f>L56*(19-L57)</f>
        <v>660.30000000000007</v>
      </c>
      <c r="M61" s="164">
        <f>SUM(I61:L61)</f>
        <v>1653.4</v>
      </c>
      <c r="N61" s="165">
        <f>N56*(19-N57)</f>
        <v>4075.8</v>
      </c>
      <c r="O61" s="166">
        <f>O56*(19-O57)</f>
        <v>4026.8</v>
      </c>
    </row>
    <row r="62" spans="1:16" ht="15.75" thickBot="1">
      <c r="A62" s="1"/>
      <c r="B62" s="1"/>
      <c r="C62" s="2"/>
      <c r="D62" s="2"/>
      <c r="E62" s="2"/>
      <c r="F62" s="1"/>
      <c r="G62" s="3"/>
      <c r="H62" s="2"/>
      <c r="I62" s="3"/>
      <c r="J62" s="2"/>
      <c r="K62" s="2"/>
      <c r="L62" s="1"/>
      <c r="M62" s="2"/>
      <c r="N62" s="1"/>
      <c r="O62" s="4"/>
    </row>
    <row r="63" spans="1:16" ht="24" thickBot="1">
      <c r="A63" s="473" t="s">
        <v>1</v>
      </c>
      <c r="B63" s="474"/>
      <c r="C63" s="474"/>
      <c r="D63" s="474"/>
      <c r="E63" s="474"/>
      <c r="F63" s="474"/>
      <c r="G63" s="474"/>
      <c r="H63" s="474"/>
      <c r="I63" s="474"/>
      <c r="J63" s="474"/>
      <c r="K63" s="470" t="s">
        <v>223</v>
      </c>
      <c r="L63" s="471"/>
      <c r="M63" s="471"/>
      <c r="N63" s="471"/>
      <c r="O63" s="472"/>
    </row>
    <row r="64" spans="1:16" ht="15.75">
      <c r="A64" s="465" t="s">
        <v>195</v>
      </c>
      <c r="B64" s="461" t="s">
        <v>196</v>
      </c>
      <c r="C64" s="461" t="s">
        <v>197</v>
      </c>
      <c r="D64" s="461" t="s">
        <v>198</v>
      </c>
      <c r="E64" s="461" t="s">
        <v>199</v>
      </c>
      <c r="F64" s="461" t="s">
        <v>200</v>
      </c>
      <c r="G64" s="461" t="s">
        <v>201</v>
      </c>
      <c r="H64" s="467" t="s">
        <v>202</v>
      </c>
      <c r="I64" s="461" t="s">
        <v>203</v>
      </c>
      <c r="J64" s="461" t="s">
        <v>204</v>
      </c>
      <c r="K64" s="461" t="s">
        <v>205</v>
      </c>
      <c r="L64" s="461" t="s">
        <v>206</v>
      </c>
      <c r="M64" s="467" t="s">
        <v>207</v>
      </c>
      <c r="N64" s="456" t="s">
        <v>208</v>
      </c>
      <c r="O64" s="457"/>
    </row>
    <row r="65" spans="1:15" ht="16.5" thickBot="1">
      <c r="A65" s="466"/>
      <c r="B65" s="462"/>
      <c r="C65" s="462"/>
      <c r="D65" s="462"/>
      <c r="E65" s="462"/>
      <c r="F65" s="462"/>
      <c r="G65" s="462"/>
      <c r="H65" s="462"/>
      <c r="I65" s="462"/>
      <c r="J65" s="462"/>
      <c r="K65" s="462"/>
      <c r="L65" s="462"/>
      <c r="M65" s="462"/>
      <c r="N65" s="145" t="s">
        <v>209</v>
      </c>
      <c r="O65" s="30" t="s">
        <v>210</v>
      </c>
    </row>
    <row r="66" spans="1:15">
      <c r="A66" s="148" t="s">
        <v>211</v>
      </c>
      <c r="B66" s="158">
        <v>31</v>
      </c>
      <c r="C66" s="151">
        <v>28</v>
      </c>
      <c r="D66" s="151">
        <v>31</v>
      </c>
      <c r="E66" s="151">
        <v>30</v>
      </c>
      <c r="F66" s="151">
        <v>16</v>
      </c>
      <c r="G66" s="151">
        <v>10</v>
      </c>
      <c r="H66" s="159">
        <f>SUM(B66:F66)</f>
        <v>136</v>
      </c>
      <c r="I66" s="151">
        <v>10</v>
      </c>
      <c r="J66" s="151">
        <v>31</v>
      </c>
      <c r="K66" s="151">
        <v>30</v>
      </c>
      <c r="L66" s="151">
        <v>31</v>
      </c>
      <c r="M66" s="159">
        <f>SUM(I66:L66)</f>
        <v>102</v>
      </c>
      <c r="N66" s="136">
        <f>SUM(B66:G66,I66:L66)</f>
        <v>248</v>
      </c>
      <c r="O66" s="137">
        <f>H66+M66</f>
        <v>238</v>
      </c>
    </row>
    <row r="67" spans="1:15" ht="19.5">
      <c r="A67" s="149" t="s">
        <v>485</v>
      </c>
      <c r="B67" s="160">
        <v>-6.8</v>
      </c>
      <c r="C67" s="10">
        <v>-4.9000000000000004</v>
      </c>
      <c r="D67" s="10">
        <v>-1.1000000000000001</v>
      </c>
      <c r="E67" s="10">
        <v>7.3</v>
      </c>
      <c r="F67" s="10">
        <v>10.9</v>
      </c>
      <c r="G67" s="10">
        <v>10.1</v>
      </c>
      <c r="H67" s="153">
        <f>(B66*B67+C66*C67+D66*D67+E66*E67+F66*F67)/H66</f>
        <v>8.3088235294117518E-2</v>
      </c>
      <c r="I67" s="10">
        <v>13</v>
      </c>
      <c r="J67" s="95">
        <v>9.3000000000000007</v>
      </c>
      <c r="K67" s="95">
        <v>4.9000000000000004</v>
      </c>
      <c r="L67" s="95">
        <v>1.2</v>
      </c>
      <c r="M67" s="153">
        <f>(I66*I67+J66*J67+K66*K67+L66*L67)/M66</f>
        <v>5.9068627450980395</v>
      </c>
      <c r="N67" s="154">
        <f>(B67*B66+C67*C66+D67*D66+E67*E66+F67*F66+G67*G66+I67*I66+J67*J66+K67*K66+L67*L66)/N66</f>
        <v>2.8822580645161291</v>
      </c>
      <c r="O67" s="161">
        <f>(H67*H66+M67*M66)/O66</f>
        <v>2.5789915966386552</v>
      </c>
    </row>
    <row r="68" spans="1:15" ht="19.5">
      <c r="A68" s="149" t="s">
        <v>212</v>
      </c>
      <c r="B68" s="138">
        <f t="shared" ref="B68:G68" si="24">B66*(13-B67)</f>
        <v>613.80000000000007</v>
      </c>
      <c r="C68" s="12">
        <f t="shared" si="24"/>
        <v>501.19999999999993</v>
      </c>
      <c r="D68" s="12">
        <f t="shared" si="24"/>
        <v>437.09999999999997</v>
      </c>
      <c r="E68" s="12">
        <f t="shared" si="24"/>
        <v>171</v>
      </c>
      <c r="F68" s="12">
        <f t="shared" si="24"/>
        <v>33.599999999999994</v>
      </c>
      <c r="G68" s="12">
        <f t="shared" si="24"/>
        <v>29.000000000000004</v>
      </c>
      <c r="H68" s="155">
        <f>SUM(B68:F68)</f>
        <v>1756.6999999999998</v>
      </c>
      <c r="I68" s="12">
        <f>I66*(13-I67)</f>
        <v>0</v>
      </c>
      <c r="J68" s="12">
        <f>J66*(13-J67)</f>
        <v>114.69999999999997</v>
      </c>
      <c r="K68" s="12">
        <f>K66*(13-K67)</f>
        <v>243</v>
      </c>
      <c r="L68" s="12">
        <f>L66*(13-L67)</f>
        <v>365.8</v>
      </c>
      <c r="M68" s="155">
        <f>SUM(I68:L68)</f>
        <v>723.5</v>
      </c>
      <c r="N68" s="156">
        <f>N66*(13-N67)</f>
        <v>2509.1999999999998</v>
      </c>
      <c r="O68" s="162">
        <f>O66*(13-O67)</f>
        <v>2480.2000000000003</v>
      </c>
    </row>
    <row r="69" spans="1:15" ht="19.5">
      <c r="A69" s="149" t="s">
        <v>213</v>
      </c>
      <c r="B69" s="138">
        <f t="shared" ref="B69:G69" si="25">B66*(17-B67)</f>
        <v>737.80000000000007</v>
      </c>
      <c r="C69" s="12">
        <f t="shared" si="25"/>
        <v>613.19999999999993</v>
      </c>
      <c r="D69" s="12">
        <f t="shared" si="25"/>
        <v>561.1</v>
      </c>
      <c r="E69" s="12">
        <f t="shared" si="25"/>
        <v>291</v>
      </c>
      <c r="F69" s="12">
        <f t="shared" si="25"/>
        <v>97.6</v>
      </c>
      <c r="G69" s="12">
        <f t="shared" si="25"/>
        <v>69</v>
      </c>
      <c r="H69" s="155">
        <f>SUM(B69:F69)</f>
        <v>2300.6999999999998</v>
      </c>
      <c r="I69" s="12">
        <f>I66*(17-I67)</f>
        <v>40</v>
      </c>
      <c r="J69" s="12">
        <f>J66*(17-J67)</f>
        <v>238.7</v>
      </c>
      <c r="K69" s="12">
        <f>K66*(17-K67)</f>
        <v>363</v>
      </c>
      <c r="L69" s="12">
        <f>L66*(17-L67)</f>
        <v>489.8</v>
      </c>
      <c r="M69" s="155">
        <f>SUM(I69:L69)</f>
        <v>1131.5</v>
      </c>
      <c r="N69" s="156">
        <f>N66*(17-N67)</f>
        <v>3501.2</v>
      </c>
      <c r="O69" s="162">
        <f>O66*(17-O67)</f>
        <v>3432.2000000000003</v>
      </c>
    </row>
    <row r="70" spans="1:15" ht="19.5">
      <c r="A70" s="149" t="s">
        <v>214</v>
      </c>
      <c r="B70" s="139">
        <f t="shared" ref="B70:G70" si="26">B66*(18-B67)</f>
        <v>768.80000000000007</v>
      </c>
      <c r="C70" s="16">
        <f t="shared" si="26"/>
        <v>641.19999999999993</v>
      </c>
      <c r="D70" s="16">
        <f t="shared" si="26"/>
        <v>592.1</v>
      </c>
      <c r="E70" s="16">
        <f t="shared" si="26"/>
        <v>321</v>
      </c>
      <c r="F70" s="16">
        <f t="shared" si="26"/>
        <v>113.6</v>
      </c>
      <c r="G70" s="16">
        <f t="shared" si="26"/>
        <v>79</v>
      </c>
      <c r="H70" s="155">
        <f>SUM(B70:F70)</f>
        <v>2436.6999999999998</v>
      </c>
      <c r="I70" s="16">
        <f>I66*(18-I67)</f>
        <v>50</v>
      </c>
      <c r="J70" s="16">
        <f>J66*(18-J67)</f>
        <v>269.7</v>
      </c>
      <c r="K70" s="16">
        <f>K66*(18-K67)</f>
        <v>393</v>
      </c>
      <c r="L70" s="16">
        <f>L66*(18-L67)</f>
        <v>520.80000000000007</v>
      </c>
      <c r="M70" s="155">
        <f>SUM(I70:L70)</f>
        <v>1233.5</v>
      </c>
      <c r="N70" s="157">
        <f>N66*(18-N67)</f>
        <v>3749.2</v>
      </c>
      <c r="O70" s="163">
        <f>O66*(18-O67)</f>
        <v>3670.2000000000003</v>
      </c>
    </row>
    <row r="71" spans="1:15" ht="20.25" thickBot="1">
      <c r="A71" s="144" t="s">
        <v>215</v>
      </c>
      <c r="B71" s="140">
        <f t="shared" ref="B71:G71" si="27">B66*(19-B67)</f>
        <v>799.80000000000007</v>
      </c>
      <c r="C71" s="20">
        <f t="shared" si="27"/>
        <v>669.19999999999993</v>
      </c>
      <c r="D71" s="20">
        <f t="shared" si="27"/>
        <v>623.1</v>
      </c>
      <c r="E71" s="20">
        <f t="shared" si="27"/>
        <v>351</v>
      </c>
      <c r="F71" s="20">
        <f t="shared" si="27"/>
        <v>129.6</v>
      </c>
      <c r="G71" s="20">
        <f t="shared" si="27"/>
        <v>89</v>
      </c>
      <c r="H71" s="164">
        <f>SUM(B71:F71)</f>
        <v>2572.6999999999998</v>
      </c>
      <c r="I71" s="20">
        <f>I66*(19-I67)</f>
        <v>60</v>
      </c>
      <c r="J71" s="20">
        <f>J66*(19-J67)</f>
        <v>300.7</v>
      </c>
      <c r="K71" s="20">
        <f>K66*(19-K67)</f>
        <v>423</v>
      </c>
      <c r="L71" s="20">
        <f>L66*(19-L67)</f>
        <v>551.80000000000007</v>
      </c>
      <c r="M71" s="164">
        <f>SUM(I71:L71)</f>
        <v>1335.5</v>
      </c>
      <c r="N71" s="165">
        <f>N66*(19-N67)</f>
        <v>3997.2</v>
      </c>
      <c r="O71" s="166">
        <f>O66*(19-O67)</f>
        <v>3908.2000000000003</v>
      </c>
    </row>
    <row r="72" spans="1:15" ht="15.75" thickBot="1">
      <c r="A72" s="1"/>
      <c r="B72" s="1"/>
      <c r="C72" s="2"/>
      <c r="D72" s="2"/>
      <c r="E72" s="2"/>
      <c r="F72" s="1"/>
      <c r="G72" s="3"/>
      <c r="H72" s="2"/>
      <c r="I72" s="3"/>
      <c r="J72" s="2"/>
      <c r="K72" s="2"/>
      <c r="L72" s="1"/>
      <c r="M72" s="2"/>
      <c r="N72" s="1"/>
      <c r="O72" s="4"/>
    </row>
    <row r="73" spans="1:15" ht="24" thickBot="1">
      <c r="A73" s="473" t="s">
        <v>1</v>
      </c>
      <c r="B73" s="474"/>
      <c r="C73" s="474"/>
      <c r="D73" s="474"/>
      <c r="E73" s="474"/>
      <c r="F73" s="474"/>
      <c r="G73" s="474"/>
      <c r="H73" s="474"/>
      <c r="I73" s="474"/>
      <c r="J73" s="474"/>
      <c r="K73" s="470" t="s">
        <v>224</v>
      </c>
      <c r="L73" s="471"/>
      <c r="M73" s="471"/>
      <c r="N73" s="471"/>
      <c r="O73" s="472"/>
    </row>
    <row r="74" spans="1:15" ht="15.75">
      <c r="A74" s="465" t="s">
        <v>195</v>
      </c>
      <c r="B74" s="461" t="s">
        <v>196</v>
      </c>
      <c r="C74" s="461" t="s">
        <v>197</v>
      </c>
      <c r="D74" s="461" t="s">
        <v>198</v>
      </c>
      <c r="E74" s="461" t="s">
        <v>199</v>
      </c>
      <c r="F74" s="461" t="s">
        <v>200</v>
      </c>
      <c r="G74" s="461" t="s">
        <v>201</v>
      </c>
      <c r="H74" s="467" t="s">
        <v>202</v>
      </c>
      <c r="I74" s="461" t="s">
        <v>203</v>
      </c>
      <c r="J74" s="461" t="s">
        <v>204</v>
      </c>
      <c r="K74" s="461" t="s">
        <v>205</v>
      </c>
      <c r="L74" s="461" t="s">
        <v>206</v>
      </c>
      <c r="M74" s="467" t="s">
        <v>207</v>
      </c>
      <c r="N74" s="456" t="s">
        <v>208</v>
      </c>
      <c r="O74" s="457"/>
    </row>
    <row r="75" spans="1:15" ht="16.5" thickBot="1">
      <c r="A75" s="466"/>
      <c r="B75" s="462"/>
      <c r="C75" s="462"/>
      <c r="D75" s="462"/>
      <c r="E75" s="462"/>
      <c r="F75" s="462"/>
      <c r="G75" s="462"/>
      <c r="H75" s="462"/>
      <c r="I75" s="462"/>
      <c r="J75" s="462"/>
      <c r="K75" s="462"/>
      <c r="L75" s="462"/>
      <c r="M75" s="462"/>
      <c r="N75" s="145" t="s">
        <v>209</v>
      </c>
      <c r="O75" s="30" t="s">
        <v>210</v>
      </c>
    </row>
    <row r="76" spans="1:15">
      <c r="A76" s="148" t="s">
        <v>211</v>
      </c>
      <c r="B76" s="158">
        <v>31</v>
      </c>
      <c r="C76" s="151">
        <v>28</v>
      </c>
      <c r="D76" s="151">
        <v>31</v>
      </c>
      <c r="E76" s="151">
        <v>30</v>
      </c>
      <c r="F76" s="151">
        <v>21</v>
      </c>
      <c r="G76" s="151">
        <v>0</v>
      </c>
      <c r="H76" s="159">
        <f>SUM(B76:F76)</f>
        <v>141</v>
      </c>
      <c r="I76" s="151">
        <v>5</v>
      </c>
      <c r="J76" s="151">
        <v>26</v>
      </c>
      <c r="K76" s="151">
        <v>30</v>
      </c>
      <c r="L76" s="151">
        <v>31</v>
      </c>
      <c r="M76" s="159">
        <f>SUM(I76:L76)</f>
        <v>92</v>
      </c>
      <c r="N76" s="136">
        <f>SUM(B76:G76,I76:L76)</f>
        <v>233</v>
      </c>
      <c r="O76" s="137">
        <f>H76+M76</f>
        <v>233</v>
      </c>
    </row>
    <row r="77" spans="1:15" ht="19.5">
      <c r="A77" s="149" t="s">
        <v>485</v>
      </c>
      <c r="B77" s="160">
        <v>2.2000000000000002</v>
      </c>
      <c r="C77" s="10">
        <v>1.8</v>
      </c>
      <c r="D77" s="10">
        <v>4.0999999999999996</v>
      </c>
      <c r="E77" s="10">
        <v>9.1999999999999993</v>
      </c>
      <c r="F77" s="10">
        <v>10.7</v>
      </c>
      <c r="G77" s="10"/>
      <c r="H77" s="153">
        <f>(B76*B77+C76*C77+D76*D77+E76*E77+F76*F77)/H76</f>
        <v>5.2936170212765967</v>
      </c>
      <c r="I77" s="10">
        <v>12</v>
      </c>
      <c r="J77" s="95">
        <v>5.4</v>
      </c>
      <c r="K77" s="95">
        <v>0.8</v>
      </c>
      <c r="L77" s="95">
        <v>-1.9</v>
      </c>
      <c r="M77" s="153">
        <f>(I76*I77+J76*J77+K76*K77+L76*L77)/M76</f>
        <v>1.798913043478261</v>
      </c>
      <c r="N77" s="154">
        <f>(B77*B76+C77*C76+D77*D76+E77*E76+F77*F76+G77*G76+I77*I76+J77*J76+K77*K76+L77*L76)/N76</f>
        <v>3.9137339055793996</v>
      </c>
      <c r="O77" s="161">
        <f>(H77*H76+M77*M76)/O76</f>
        <v>3.9137339055793996</v>
      </c>
    </row>
    <row r="78" spans="1:15" ht="19.5">
      <c r="A78" s="149" t="s">
        <v>212</v>
      </c>
      <c r="B78" s="138">
        <f t="shared" ref="B78:G78" si="28">B76*(13-B77)</f>
        <v>334.8</v>
      </c>
      <c r="C78" s="12">
        <f t="shared" si="28"/>
        <v>313.59999999999997</v>
      </c>
      <c r="D78" s="12">
        <f t="shared" si="28"/>
        <v>275.90000000000003</v>
      </c>
      <c r="E78" s="12">
        <f t="shared" si="28"/>
        <v>114.00000000000003</v>
      </c>
      <c r="F78" s="12">
        <f t="shared" si="28"/>
        <v>48.300000000000011</v>
      </c>
      <c r="G78" s="12">
        <f t="shared" si="28"/>
        <v>0</v>
      </c>
      <c r="H78" s="155">
        <f>SUM(B78:F78)</f>
        <v>1086.5999999999999</v>
      </c>
      <c r="I78" s="12">
        <f>I76*(13-I77)</f>
        <v>5</v>
      </c>
      <c r="J78" s="12">
        <f>J76*(13-J77)</f>
        <v>197.6</v>
      </c>
      <c r="K78" s="12">
        <f>K76*(13-K77)</f>
        <v>366</v>
      </c>
      <c r="L78" s="12">
        <f>L76*(13-L77)</f>
        <v>461.90000000000003</v>
      </c>
      <c r="M78" s="155">
        <f>SUM(I78:L78)</f>
        <v>1030.5</v>
      </c>
      <c r="N78" s="156">
        <f>N76*(13-N77)</f>
        <v>2117.1</v>
      </c>
      <c r="O78" s="162">
        <f>O76*(13-O77)</f>
        <v>2117.1</v>
      </c>
    </row>
    <row r="79" spans="1:15" ht="19.5">
      <c r="A79" s="149" t="s">
        <v>213</v>
      </c>
      <c r="B79" s="138">
        <f t="shared" ref="B79:G79" si="29">B76*(17-B77)</f>
        <v>458.8</v>
      </c>
      <c r="C79" s="12">
        <f t="shared" si="29"/>
        <v>425.59999999999997</v>
      </c>
      <c r="D79" s="12">
        <f t="shared" si="29"/>
        <v>399.90000000000003</v>
      </c>
      <c r="E79" s="12">
        <f t="shared" si="29"/>
        <v>234.00000000000003</v>
      </c>
      <c r="F79" s="12">
        <f t="shared" si="29"/>
        <v>132.30000000000001</v>
      </c>
      <c r="G79" s="12">
        <f t="shared" si="29"/>
        <v>0</v>
      </c>
      <c r="H79" s="155">
        <f>SUM(B79:F79)</f>
        <v>1650.6</v>
      </c>
      <c r="I79" s="12">
        <f>I76*(17-I77)</f>
        <v>25</v>
      </c>
      <c r="J79" s="12">
        <f>J76*(17-J77)</f>
        <v>301.59999999999997</v>
      </c>
      <c r="K79" s="12">
        <f>K76*(17-K77)</f>
        <v>486</v>
      </c>
      <c r="L79" s="12">
        <f>L76*(17-L77)</f>
        <v>585.9</v>
      </c>
      <c r="M79" s="155">
        <f>SUM(I79:L79)</f>
        <v>1398.5</v>
      </c>
      <c r="N79" s="156">
        <f>N76*(17-N77)</f>
        <v>3049.1</v>
      </c>
      <c r="O79" s="162">
        <f>O76*(17-O77)</f>
        <v>3049.1</v>
      </c>
    </row>
    <row r="80" spans="1:15" ht="19.5">
      <c r="A80" s="149" t="s">
        <v>214</v>
      </c>
      <c r="B80" s="139">
        <f t="shared" ref="B80:G80" si="30">B76*(18-B77)</f>
        <v>489.8</v>
      </c>
      <c r="C80" s="16">
        <f t="shared" si="30"/>
        <v>453.59999999999997</v>
      </c>
      <c r="D80" s="16">
        <f t="shared" si="30"/>
        <v>430.90000000000003</v>
      </c>
      <c r="E80" s="16">
        <f t="shared" si="30"/>
        <v>264</v>
      </c>
      <c r="F80" s="16">
        <f t="shared" si="30"/>
        <v>153.30000000000001</v>
      </c>
      <c r="G80" s="16">
        <f t="shared" si="30"/>
        <v>0</v>
      </c>
      <c r="H80" s="155">
        <f>SUM(B80:F80)</f>
        <v>1791.6</v>
      </c>
      <c r="I80" s="16">
        <f>I76*(18-I77)</f>
        <v>30</v>
      </c>
      <c r="J80" s="16">
        <f>J76*(18-J77)</f>
        <v>327.59999999999997</v>
      </c>
      <c r="K80" s="16">
        <f>K76*(18-K77)</f>
        <v>516</v>
      </c>
      <c r="L80" s="16">
        <f>L76*(18-L77)</f>
        <v>616.9</v>
      </c>
      <c r="M80" s="155">
        <f>SUM(I80:L80)</f>
        <v>1490.5</v>
      </c>
      <c r="N80" s="157">
        <f>N76*(18-N77)</f>
        <v>3282.1</v>
      </c>
      <c r="O80" s="163">
        <f>O76*(18-O77)</f>
        <v>3282.1</v>
      </c>
    </row>
    <row r="81" spans="1:15" ht="20.25" thickBot="1">
      <c r="A81" s="144" t="s">
        <v>215</v>
      </c>
      <c r="B81" s="140">
        <f t="shared" ref="B81:G81" si="31">B76*(19-B77)</f>
        <v>520.80000000000007</v>
      </c>
      <c r="C81" s="20">
        <f t="shared" si="31"/>
        <v>481.59999999999997</v>
      </c>
      <c r="D81" s="20">
        <f t="shared" si="31"/>
        <v>461.90000000000003</v>
      </c>
      <c r="E81" s="20">
        <f t="shared" si="31"/>
        <v>294</v>
      </c>
      <c r="F81" s="20">
        <f t="shared" si="31"/>
        <v>174.3</v>
      </c>
      <c r="G81" s="20">
        <f t="shared" si="31"/>
        <v>0</v>
      </c>
      <c r="H81" s="164">
        <f>SUM(B81:F81)</f>
        <v>1932.6000000000001</v>
      </c>
      <c r="I81" s="20">
        <f>I76*(19-I77)</f>
        <v>35</v>
      </c>
      <c r="J81" s="20">
        <f>J76*(19-J77)</f>
        <v>353.59999999999997</v>
      </c>
      <c r="K81" s="20">
        <f>K76*(19-K77)</f>
        <v>546</v>
      </c>
      <c r="L81" s="20">
        <f>L76*(19-L77)</f>
        <v>647.9</v>
      </c>
      <c r="M81" s="164">
        <f>SUM(I81:L81)</f>
        <v>1582.5</v>
      </c>
      <c r="N81" s="165">
        <f>N76*(19-N77)</f>
        <v>3515.1</v>
      </c>
      <c r="O81" s="166">
        <f>O76*(19-O77)</f>
        <v>3515.1</v>
      </c>
    </row>
    <row r="82" spans="1:15" ht="15.75" thickBot="1">
      <c r="A82" s="1"/>
      <c r="B82" s="1"/>
      <c r="C82" s="2"/>
      <c r="D82" s="2"/>
      <c r="E82" s="2"/>
      <c r="F82" s="1"/>
      <c r="G82" s="3"/>
      <c r="H82" s="2"/>
      <c r="I82" s="3"/>
      <c r="J82" s="2"/>
      <c r="K82" s="2"/>
      <c r="L82" s="1"/>
      <c r="M82" s="2"/>
      <c r="N82" s="1"/>
      <c r="O82" s="4"/>
    </row>
    <row r="83" spans="1:15" ht="24" thickBot="1">
      <c r="A83" s="473" t="s">
        <v>1</v>
      </c>
      <c r="B83" s="474"/>
      <c r="C83" s="474"/>
      <c r="D83" s="474"/>
      <c r="E83" s="474"/>
      <c r="F83" s="474"/>
      <c r="G83" s="474"/>
      <c r="H83" s="474"/>
      <c r="I83" s="474"/>
      <c r="J83" s="474"/>
      <c r="K83" s="470" t="s">
        <v>225</v>
      </c>
      <c r="L83" s="471"/>
      <c r="M83" s="471"/>
      <c r="N83" s="471"/>
      <c r="O83" s="472"/>
    </row>
    <row r="84" spans="1:15" ht="15.75">
      <c r="A84" s="465" t="s">
        <v>195</v>
      </c>
      <c r="B84" s="461" t="s">
        <v>196</v>
      </c>
      <c r="C84" s="461" t="s">
        <v>197</v>
      </c>
      <c r="D84" s="461" t="s">
        <v>198</v>
      </c>
      <c r="E84" s="461" t="s">
        <v>199</v>
      </c>
      <c r="F84" s="461" t="s">
        <v>200</v>
      </c>
      <c r="G84" s="461" t="s">
        <v>201</v>
      </c>
      <c r="H84" s="467" t="s">
        <v>202</v>
      </c>
      <c r="I84" s="461" t="s">
        <v>203</v>
      </c>
      <c r="J84" s="461" t="s">
        <v>204</v>
      </c>
      <c r="K84" s="461" t="s">
        <v>205</v>
      </c>
      <c r="L84" s="461" t="s">
        <v>206</v>
      </c>
      <c r="M84" s="467" t="s">
        <v>207</v>
      </c>
      <c r="N84" s="456" t="s">
        <v>208</v>
      </c>
      <c r="O84" s="457"/>
    </row>
    <row r="85" spans="1:15" ht="16.5" thickBot="1">
      <c r="A85" s="466"/>
      <c r="B85" s="462"/>
      <c r="C85" s="462"/>
      <c r="D85" s="462"/>
      <c r="E85" s="462"/>
      <c r="F85" s="462"/>
      <c r="G85" s="462"/>
      <c r="H85" s="462"/>
      <c r="I85" s="462"/>
      <c r="J85" s="462"/>
      <c r="K85" s="462"/>
      <c r="L85" s="462"/>
      <c r="M85" s="462"/>
      <c r="N85" s="145" t="s">
        <v>209</v>
      </c>
      <c r="O85" s="30" t="s">
        <v>210</v>
      </c>
    </row>
    <row r="86" spans="1:15">
      <c r="A86" s="148" t="s">
        <v>211</v>
      </c>
      <c r="B86" s="158">
        <v>31</v>
      </c>
      <c r="C86" s="151">
        <v>28</v>
      </c>
      <c r="D86" s="151">
        <v>31</v>
      </c>
      <c r="E86" s="151">
        <v>30</v>
      </c>
      <c r="F86" s="151">
        <v>21</v>
      </c>
      <c r="G86" s="151">
        <v>5</v>
      </c>
      <c r="H86" s="159">
        <f>SUM(B86:F86)</f>
        <v>141</v>
      </c>
      <c r="I86" s="151">
        <v>20</v>
      </c>
      <c r="J86" s="151">
        <v>31</v>
      </c>
      <c r="K86" s="151">
        <v>30</v>
      </c>
      <c r="L86" s="151">
        <v>31</v>
      </c>
      <c r="M86" s="159">
        <f>SUM(I86:L86)</f>
        <v>112</v>
      </c>
      <c r="N86" s="136">
        <f>SUM(B86:G86,I86:L86)</f>
        <v>258</v>
      </c>
      <c r="O86" s="137">
        <f>H86+M86</f>
        <v>253</v>
      </c>
    </row>
    <row r="87" spans="1:15" ht="19.5">
      <c r="A87" s="149" t="s">
        <v>485</v>
      </c>
      <c r="B87" s="160">
        <v>0.4</v>
      </c>
      <c r="C87" s="10">
        <v>1.3</v>
      </c>
      <c r="D87" s="10">
        <v>2.2999999999999998</v>
      </c>
      <c r="E87" s="10">
        <v>7.2</v>
      </c>
      <c r="F87" s="10">
        <v>10.7</v>
      </c>
      <c r="G87" s="10">
        <v>12</v>
      </c>
      <c r="H87" s="153">
        <f>(B86*B87+C86*C87+D86*D87+E86*E87+F86*F87)/H86</f>
        <v>3.9773049645390066</v>
      </c>
      <c r="I87" s="10">
        <v>8.4</v>
      </c>
      <c r="J87" s="95">
        <v>7.7</v>
      </c>
      <c r="K87" s="95">
        <v>4.2</v>
      </c>
      <c r="L87" s="95">
        <v>-0.1</v>
      </c>
      <c r="M87" s="153">
        <f>(I86*I87+J86*J87+K86*K87+L86*L87)/M86</f>
        <v>4.7285714285714286</v>
      </c>
      <c r="N87" s="154">
        <f>(B87*B86+C87*C86+D87*D86+E87*E86+F87*F86+G87*G86+I87*I86+J87*J86+K87*K86+L87*L86)/N86</f>
        <v>4.4589147286821706</v>
      </c>
      <c r="O87" s="161">
        <f>(H87*H86+M87*M86)/O86</f>
        <v>4.3098814229249012</v>
      </c>
    </row>
    <row r="88" spans="1:15" ht="19.5">
      <c r="A88" s="149" t="s">
        <v>212</v>
      </c>
      <c r="B88" s="138">
        <f t="shared" ref="B88:G88" si="32">B86*(13-B87)</f>
        <v>390.59999999999997</v>
      </c>
      <c r="C88" s="12">
        <f t="shared" si="32"/>
        <v>327.59999999999997</v>
      </c>
      <c r="D88" s="12">
        <f t="shared" si="32"/>
        <v>331.7</v>
      </c>
      <c r="E88" s="12">
        <f t="shared" si="32"/>
        <v>174</v>
      </c>
      <c r="F88" s="12">
        <f t="shared" si="32"/>
        <v>48.300000000000011</v>
      </c>
      <c r="G88" s="12">
        <f t="shared" si="32"/>
        <v>5</v>
      </c>
      <c r="H88" s="155">
        <f>SUM(B88:F88)</f>
        <v>1272.1999999999998</v>
      </c>
      <c r="I88" s="12">
        <f>I86*(13-I87)</f>
        <v>92</v>
      </c>
      <c r="J88" s="12">
        <f>J86*(13-J87)</f>
        <v>164.29999999999998</v>
      </c>
      <c r="K88" s="12">
        <f>K86*(13-K87)</f>
        <v>264</v>
      </c>
      <c r="L88" s="12">
        <f>L86*(13-L87)</f>
        <v>406.09999999999997</v>
      </c>
      <c r="M88" s="155">
        <f>SUM(I88:L88)</f>
        <v>926.39999999999986</v>
      </c>
      <c r="N88" s="156">
        <f>N86*(13-N87)</f>
        <v>2203.6</v>
      </c>
      <c r="O88" s="162">
        <f>O86*(13-O87)</f>
        <v>2198.6</v>
      </c>
    </row>
    <row r="89" spans="1:15" ht="19.5">
      <c r="A89" s="149" t="s">
        <v>213</v>
      </c>
      <c r="B89" s="138">
        <f t="shared" ref="B89:G89" si="33">B86*(17-B87)</f>
        <v>514.6</v>
      </c>
      <c r="C89" s="12">
        <f t="shared" si="33"/>
        <v>439.59999999999997</v>
      </c>
      <c r="D89" s="12">
        <f t="shared" si="33"/>
        <v>455.7</v>
      </c>
      <c r="E89" s="12">
        <f t="shared" si="33"/>
        <v>294</v>
      </c>
      <c r="F89" s="12">
        <f t="shared" si="33"/>
        <v>132.30000000000001</v>
      </c>
      <c r="G89" s="12">
        <f t="shared" si="33"/>
        <v>25</v>
      </c>
      <c r="H89" s="155">
        <f>SUM(B89:F89)</f>
        <v>1836.2</v>
      </c>
      <c r="I89" s="12">
        <f>I86*(17-I87)</f>
        <v>172</v>
      </c>
      <c r="J89" s="12">
        <f>J86*(17-J87)</f>
        <v>288.3</v>
      </c>
      <c r="K89" s="12">
        <f>K86*(17-K87)</f>
        <v>384</v>
      </c>
      <c r="L89" s="12">
        <f>L86*(17-L87)</f>
        <v>530.1</v>
      </c>
      <c r="M89" s="155">
        <f>SUM(I89:L89)</f>
        <v>1374.4</v>
      </c>
      <c r="N89" s="156">
        <f>N86*(17-N87)</f>
        <v>3235.6</v>
      </c>
      <c r="O89" s="162">
        <f>O86*(17-O87)</f>
        <v>3210.6</v>
      </c>
    </row>
    <row r="90" spans="1:15" ht="19.5">
      <c r="A90" s="149" t="s">
        <v>214</v>
      </c>
      <c r="B90" s="139">
        <f t="shared" ref="B90:G90" si="34">B86*(18-B87)</f>
        <v>545.6</v>
      </c>
      <c r="C90" s="16">
        <f t="shared" si="34"/>
        <v>467.59999999999997</v>
      </c>
      <c r="D90" s="16">
        <f t="shared" si="34"/>
        <v>486.7</v>
      </c>
      <c r="E90" s="16">
        <f t="shared" si="34"/>
        <v>324</v>
      </c>
      <c r="F90" s="16">
        <f t="shared" si="34"/>
        <v>153.30000000000001</v>
      </c>
      <c r="G90" s="16">
        <f t="shared" si="34"/>
        <v>30</v>
      </c>
      <c r="H90" s="155">
        <f>SUM(B90:F90)</f>
        <v>1977.2</v>
      </c>
      <c r="I90" s="16">
        <f>I86*(18-I87)</f>
        <v>192</v>
      </c>
      <c r="J90" s="16">
        <f>J86*(18-J87)</f>
        <v>319.3</v>
      </c>
      <c r="K90" s="16">
        <f>K86*(18-K87)</f>
        <v>414</v>
      </c>
      <c r="L90" s="16">
        <f>L86*(18-L87)</f>
        <v>561.1</v>
      </c>
      <c r="M90" s="155">
        <f>SUM(I90:L90)</f>
        <v>1486.4</v>
      </c>
      <c r="N90" s="157">
        <f>N86*(18-N87)</f>
        <v>3493.6</v>
      </c>
      <c r="O90" s="163">
        <f>O86*(18-O87)</f>
        <v>3463.6</v>
      </c>
    </row>
    <row r="91" spans="1:15" ht="20.25" thickBot="1">
      <c r="A91" s="144" t="s">
        <v>215</v>
      </c>
      <c r="B91" s="140">
        <f t="shared" ref="B91:G91" si="35">B86*(19-B87)</f>
        <v>576.6</v>
      </c>
      <c r="C91" s="20">
        <f t="shared" si="35"/>
        <v>495.59999999999997</v>
      </c>
      <c r="D91" s="20">
        <f t="shared" si="35"/>
        <v>517.69999999999993</v>
      </c>
      <c r="E91" s="20">
        <f t="shared" si="35"/>
        <v>354</v>
      </c>
      <c r="F91" s="20">
        <f t="shared" si="35"/>
        <v>174.3</v>
      </c>
      <c r="G91" s="20">
        <f t="shared" si="35"/>
        <v>35</v>
      </c>
      <c r="H91" s="164">
        <f>SUM(B91:F91)</f>
        <v>2118.2000000000003</v>
      </c>
      <c r="I91" s="20">
        <f>I86*(19-I87)</f>
        <v>212</v>
      </c>
      <c r="J91" s="20">
        <f>J86*(19-J87)</f>
        <v>350.3</v>
      </c>
      <c r="K91" s="20">
        <f>K86*(19-K87)</f>
        <v>444</v>
      </c>
      <c r="L91" s="20">
        <f>L86*(19-L87)</f>
        <v>592.1</v>
      </c>
      <c r="M91" s="164">
        <f>SUM(I91:L91)</f>
        <v>1598.4</v>
      </c>
      <c r="N91" s="165">
        <f>N86*(19-N87)</f>
        <v>3751.6</v>
      </c>
      <c r="O91" s="166">
        <f>O86*(19-O87)</f>
        <v>3716.6</v>
      </c>
    </row>
    <row r="92" spans="1:15" ht="15.75" thickBot="1">
      <c r="A92" s="1"/>
      <c r="B92" s="1"/>
      <c r="C92" s="2"/>
      <c r="D92" s="2"/>
      <c r="E92" s="2"/>
      <c r="F92" s="1"/>
      <c r="G92" s="3"/>
      <c r="H92" s="2"/>
      <c r="I92" s="3"/>
      <c r="J92" s="2"/>
      <c r="K92" s="2"/>
      <c r="L92" s="1"/>
      <c r="M92" s="2"/>
      <c r="N92" s="1"/>
      <c r="O92" s="4"/>
    </row>
    <row r="93" spans="1:15" ht="24" thickBot="1">
      <c r="A93" s="473" t="s">
        <v>1</v>
      </c>
      <c r="B93" s="474"/>
      <c r="C93" s="474"/>
      <c r="D93" s="474"/>
      <c r="E93" s="474"/>
      <c r="F93" s="474"/>
      <c r="G93" s="474"/>
      <c r="H93" s="474"/>
      <c r="I93" s="474"/>
      <c r="J93" s="474"/>
      <c r="K93" s="470" t="s">
        <v>226</v>
      </c>
      <c r="L93" s="471"/>
      <c r="M93" s="471"/>
      <c r="N93" s="471"/>
      <c r="O93" s="472"/>
    </row>
    <row r="94" spans="1:15" ht="15.75">
      <c r="A94" s="465" t="s">
        <v>195</v>
      </c>
      <c r="B94" s="461" t="s">
        <v>196</v>
      </c>
      <c r="C94" s="461" t="s">
        <v>197</v>
      </c>
      <c r="D94" s="461" t="s">
        <v>198</v>
      </c>
      <c r="E94" s="461" t="s">
        <v>199</v>
      </c>
      <c r="F94" s="461" t="s">
        <v>200</v>
      </c>
      <c r="G94" s="461" t="s">
        <v>201</v>
      </c>
      <c r="H94" s="467" t="s">
        <v>202</v>
      </c>
      <c r="I94" s="461" t="s">
        <v>203</v>
      </c>
      <c r="J94" s="461" t="s">
        <v>204</v>
      </c>
      <c r="K94" s="461" t="s">
        <v>205</v>
      </c>
      <c r="L94" s="461" t="s">
        <v>206</v>
      </c>
      <c r="M94" s="467" t="s">
        <v>207</v>
      </c>
      <c r="N94" s="456" t="s">
        <v>208</v>
      </c>
      <c r="O94" s="457"/>
    </row>
    <row r="95" spans="1:15" ht="16.5" thickBot="1">
      <c r="A95" s="466"/>
      <c r="B95" s="462"/>
      <c r="C95" s="462"/>
      <c r="D95" s="462"/>
      <c r="E95" s="462"/>
      <c r="F95" s="462"/>
      <c r="G95" s="462"/>
      <c r="H95" s="462"/>
      <c r="I95" s="462"/>
      <c r="J95" s="462"/>
      <c r="K95" s="462"/>
      <c r="L95" s="462"/>
      <c r="M95" s="462"/>
      <c r="N95" s="145" t="s">
        <v>209</v>
      </c>
      <c r="O95" s="30" t="s">
        <v>210</v>
      </c>
    </row>
    <row r="96" spans="1:15">
      <c r="A96" s="148" t="s">
        <v>211</v>
      </c>
      <c r="B96" s="158">
        <v>31</v>
      </c>
      <c r="C96" s="151">
        <v>28</v>
      </c>
      <c r="D96" s="151">
        <v>31</v>
      </c>
      <c r="E96" s="151">
        <v>30</v>
      </c>
      <c r="F96" s="151">
        <v>16</v>
      </c>
      <c r="G96" s="151">
        <v>5</v>
      </c>
      <c r="H96" s="159">
        <f>SUM(B96:F96)</f>
        <v>136</v>
      </c>
      <c r="I96" s="151">
        <v>5</v>
      </c>
      <c r="J96" s="151">
        <v>31</v>
      </c>
      <c r="K96" s="151">
        <v>30</v>
      </c>
      <c r="L96" s="151">
        <v>31</v>
      </c>
      <c r="M96" s="159">
        <f>SUM(I96:L96)</f>
        <v>97</v>
      </c>
      <c r="N96" s="136">
        <f>SUM(B96:G96,I96:L96)</f>
        <v>238</v>
      </c>
      <c r="O96" s="137">
        <f>H96+M96</f>
        <v>233</v>
      </c>
    </row>
    <row r="97" spans="1:15" ht="19.5">
      <c r="A97" s="149" t="s">
        <v>485</v>
      </c>
      <c r="B97" s="160">
        <v>-4.8</v>
      </c>
      <c r="C97" s="10">
        <v>-1.8</v>
      </c>
      <c r="D97" s="10">
        <v>2.2000000000000002</v>
      </c>
      <c r="E97" s="10">
        <v>11.4</v>
      </c>
      <c r="F97" s="10">
        <v>10.7</v>
      </c>
      <c r="G97" s="10">
        <v>10</v>
      </c>
      <c r="H97" s="153">
        <f>(B96*B97+C96*C97+D96*D97+E96*E97+F96*F97)/H96</f>
        <v>2.8102941176470586</v>
      </c>
      <c r="I97" s="10">
        <v>11.8</v>
      </c>
      <c r="J97" s="95">
        <v>6.3</v>
      </c>
      <c r="K97" s="95">
        <v>4.0999999999999996</v>
      </c>
      <c r="L97" s="95">
        <v>-1.6</v>
      </c>
      <c r="M97" s="153">
        <f>(I96*I97+J96*J97+K96*K97+L96*L97)/M96</f>
        <v>3.3783505154639166</v>
      </c>
      <c r="N97" s="154">
        <f>(B97*B96+C97*C96+D97*D96+E97*E96+F97*F96+G97*G96+I97*I96+J97*J96+K97*K96+L97*L96)/N96</f>
        <v>3.1928571428571426</v>
      </c>
      <c r="O97" s="161">
        <f>(H97*H96+M97*M96)/O96</f>
        <v>3.0467811158798277</v>
      </c>
    </row>
    <row r="98" spans="1:15" ht="19.5">
      <c r="A98" s="149" t="s">
        <v>212</v>
      </c>
      <c r="B98" s="138">
        <f t="shared" ref="B98:G98" si="36">B96*(13-B97)</f>
        <v>551.80000000000007</v>
      </c>
      <c r="C98" s="12">
        <f t="shared" si="36"/>
        <v>414.40000000000003</v>
      </c>
      <c r="D98" s="12">
        <f t="shared" si="36"/>
        <v>334.8</v>
      </c>
      <c r="E98" s="12">
        <f t="shared" si="36"/>
        <v>47.999999999999986</v>
      </c>
      <c r="F98" s="12">
        <f t="shared" si="36"/>
        <v>36.800000000000011</v>
      </c>
      <c r="G98" s="12">
        <f t="shared" si="36"/>
        <v>15</v>
      </c>
      <c r="H98" s="155">
        <f>SUM(B98:F98)</f>
        <v>1385.8</v>
      </c>
      <c r="I98" s="12">
        <f>I96*(13-I97)</f>
        <v>5.9999999999999964</v>
      </c>
      <c r="J98" s="12">
        <f>J96*(13-J97)</f>
        <v>207.70000000000002</v>
      </c>
      <c r="K98" s="12">
        <f>K96*(13-K97)</f>
        <v>267</v>
      </c>
      <c r="L98" s="12">
        <f>L96*(13-L97)</f>
        <v>452.59999999999997</v>
      </c>
      <c r="M98" s="155">
        <f>SUM(I98:L98)</f>
        <v>933.3</v>
      </c>
      <c r="N98" s="156">
        <f>N96*(13-N97)</f>
        <v>2334.1</v>
      </c>
      <c r="O98" s="162">
        <f>O96*(13-O97)</f>
        <v>2319.1000000000004</v>
      </c>
    </row>
    <row r="99" spans="1:15" ht="19.5">
      <c r="A99" s="149" t="s">
        <v>213</v>
      </c>
      <c r="B99" s="138">
        <f t="shared" ref="B99:G99" si="37">B96*(17-B97)</f>
        <v>675.80000000000007</v>
      </c>
      <c r="C99" s="12">
        <f t="shared" si="37"/>
        <v>526.4</v>
      </c>
      <c r="D99" s="12">
        <f t="shared" si="37"/>
        <v>458.8</v>
      </c>
      <c r="E99" s="12">
        <f t="shared" si="37"/>
        <v>168</v>
      </c>
      <c r="F99" s="12">
        <f t="shared" si="37"/>
        <v>100.80000000000001</v>
      </c>
      <c r="G99" s="12">
        <f t="shared" si="37"/>
        <v>35</v>
      </c>
      <c r="H99" s="155">
        <f>SUM(B99:F99)</f>
        <v>1929.8</v>
      </c>
      <c r="I99" s="12">
        <f>I96*(17-I97)</f>
        <v>25.999999999999996</v>
      </c>
      <c r="J99" s="12">
        <f>J96*(17-J97)</f>
        <v>331.7</v>
      </c>
      <c r="K99" s="12">
        <f>K96*(17-K97)</f>
        <v>387</v>
      </c>
      <c r="L99" s="12">
        <f>L96*(17-L97)</f>
        <v>576.6</v>
      </c>
      <c r="M99" s="155">
        <f>SUM(I99:L99)</f>
        <v>1321.3000000000002</v>
      </c>
      <c r="N99" s="156">
        <f>N96*(17-N97)</f>
        <v>3286.1</v>
      </c>
      <c r="O99" s="162">
        <f>O96*(17-O97)</f>
        <v>3251.1000000000004</v>
      </c>
    </row>
    <row r="100" spans="1:15" ht="19.5">
      <c r="A100" s="149" t="s">
        <v>214</v>
      </c>
      <c r="B100" s="139">
        <f t="shared" ref="B100:G100" si="38">B96*(18-B97)</f>
        <v>706.80000000000007</v>
      </c>
      <c r="C100" s="16">
        <f t="shared" si="38"/>
        <v>554.4</v>
      </c>
      <c r="D100" s="16">
        <f t="shared" si="38"/>
        <v>489.8</v>
      </c>
      <c r="E100" s="16">
        <f t="shared" si="38"/>
        <v>198</v>
      </c>
      <c r="F100" s="16">
        <f t="shared" si="38"/>
        <v>116.80000000000001</v>
      </c>
      <c r="G100" s="16">
        <f t="shared" si="38"/>
        <v>40</v>
      </c>
      <c r="H100" s="155">
        <f>SUM(B100:F100)</f>
        <v>2065.8000000000002</v>
      </c>
      <c r="I100" s="16">
        <f>I96*(18-I97)</f>
        <v>30.999999999999996</v>
      </c>
      <c r="J100" s="16">
        <f>J96*(18-J97)</f>
        <v>362.7</v>
      </c>
      <c r="K100" s="16">
        <f>K96*(18-K97)</f>
        <v>417</v>
      </c>
      <c r="L100" s="16">
        <f>L96*(18-L97)</f>
        <v>607.6</v>
      </c>
      <c r="M100" s="155">
        <f>SUM(I100:L100)</f>
        <v>1418.3000000000002</v>
      </c>
      <c r="N100" s="157">
        <f>N96*(18-N97)</f>
        <v>3524.1</v>
      </c>
      <c r="O100" s="163">
        <f>O96*(18-O97)</f>
        <v>3484.1000000000004</v>
      </c>
    </row>
    <row r="101" spans="1:15" ht="20.25" thickBot="1">
      <c r="A101" s="144" t="s">
        <v>215</v>
      </c>
      <c r="B101" s="140">
        <f t="shared" ref="B101:G101" si="39">B96*(19-B97)</f>
        <v>737.80000000000007</v>
      </c>
      <c r="C101" s="20">
        <f t="shared" si="39"/>
        <v>582.4</v>
      </c>
      <c r="D101" s="20">
        <f t="shared" si="39"/>
        <v>520.80000000000007</v>
      </c>
      <c r="E101" s="20">
        <f t="shared" si="39"/>
        <v>228</v>
      </c>
      <c r="F101" s="20">
        <f t="shared" si="39"/>
        <v>132.80000000000001</v>
      </c>
      <c r="G101" s="20">
        <f t="shared" si="39"/>
        <v>45</v>
      </c>
      <c r="H101" s="164">
        <f>SUM(B101:F101)</f>
        <v>2201.8000000000002</v>
      </c>
      <c r="I101" s="20">
        <f>I96*(19-I97)</f>
        <v>36</v>
      </c>
      <c r="J101" s="20">
        <f>J96*(19-J97)</f>
        <v>393.7</v>
      </c>
      <c r="K101" s="20">
        <f>K96*(19-K97)</f>
        <v>447</v>
      </c>
      <c r="L101" s="20">
        <f>L96*(19-L97)</f>
        <v>638.6</v>
      </c>
      <c r="M101" s="164">
        <f>SUM(I101:L101)</f>
        <v>1515.3000000000002</v>
      </c>
      <c r="N101" s="165">
        <f>N96*(19-N97)</f>
        <v>3762.1</v>
      </c>
      <c r="O101" s="166">
        <f>O96*(19-O97)</f>
        <v>3717.1000000000004</v>
      </c>
    </row>
    <row r="102" spans="1:15" ht="15.75" thickBot="1">
      <c r="A102" s="1"/>
      <c r="B102" s="1"/>
      <c r="C102" s="2"/>
      <c r="D102" s="2"/>
      <c r="E102" s="2"/>
      <c r="F102" s="1"/>
      <c r="G102" s="3"/>
      <c r="H102" s="2"/>
      <c r="I102" s="3"/>
      <c r="J102" s="2"/>
      <c r="K102" s="2"/>
      <c r="L102" s="1"/>
      <c r="M102" s="2"/>
      <c r="N102" s="1"/>
      <c r="O102" s="4"/>
    </row>
    <row r="103" spans="1:15" ht="24" thickBot="1">
      <c r="A103" s="473" t="s">
        <v>1</v>
      </c>
      <c r="B103" s="474"/>
      <c r="C103" s="474"/>
      <c r="D103" s="474"/>
      <c r="E103" s="474"/>
      <c r="F103" s="474"/>
      <c r="G103" s="474"/>
      <c r="H103" s="474"/>
      <c r="I103" s="474"/>
      <c r="J103" s="474"/>
      <c r="K103" s="470" t="s">
        <v>227</v>
      </c>
      <c r="L103" s="471"/>
      <c r="M103" s="471"/>
      <c r="N103" s="471"/>
      <c r="O103" s="472"/>
    </row>
    <row r="104" spans="1:15" ht="15.75">
      <c r="A104" s="465" t="s">
        <v>195</v>
      </c>
      <c r="B104" s="461" t="s">
        <v>196</v>
      </c>
      <c r="C104" s="461" t="s">
        <v>197</v>
      </c>
      <c r="D104" s="461" t="s">
        <v>198</v>
      </c>
      <c r="E104" s="461" t="s">
        <v>199</v>
      </c>
      <c r="F104" s="461" t="s">
        <v>200</v>
      </c>
      <c r="G104" s="461" t="s">
        <v>201</v>
      </c>
      <c r="H104" s="467" t="s">
        <v>202</v>
      </c>
      <c r="I104" s="461" t="s">
        <v>203</v>
      </c>
      <c r="J104" s="461" t="s">
        <v>204</v>
      </c>
      <c r="K104" s="461" t="s">
        <v>205</v>
      </c>
      <c r="L104" s="461" t="s">
        <v>206</v>
      </c>
      <c r="M104" s="467" t="s">
        <v>207</v>
      </c>
      <c r="N104" s="456" t="s">
        <v>208</v>
      </c>
      <c r="O104" s="457"/>
    </row>
    <row r="105" spans="1:15" ht="16.5" thickBot="1">
      <c r="A105" s="466"/>
      <c r="B105" s="462"/>
      <c r="C105" s="462"/>
      <c r="D105" s="462"/>
      <c r="E105" s="462"/>
      <c r="F105" s="462"/>
      <c r="G105" s="462"/>
      <c r="H105" s="462"/>
      <c r="I105" s="462"/>
      <c r="J105" s="462"/>
      <c r="K105" s="462"/>
      <c r="L105" s="462"/>
      <c r="M105" s="462"/>
      <c r="N105" s="145" t="s">
        <v>209</v>
      </c>
      <c r="O105" s="30" t="s">
        <v>210</v>
      </c>
    </row>
    <row r="106" spans="1:15">
      <c r="A106" s="148" t="s">
        <v>211</v>
      </c>
      <c r="B106" s="158">
        <v>31</v>
      </c>
      <c r="C106" s="151">
        <v>28</v>
      </c>
      <c r="D106" s="151">
        <v>31</v>
      </c>
      <c r="E106" s="151">
        <v>30</v>
      </c>
      <c r="F106" s="151">
        <v>26</v>
      </c>
      <c r="G106" s="151">
        <v>5</v>
      </c>
      <c r="H106" s="159">
        <f>SUM(B106:F106)</f>
        <v>146</v>
      </c>
      <c r="I106" s="151">
        <v>25</v>
      </c>
      <c r="J106" s="151">
        <v>31</v>
      </c>
      <c r="K106" s="151">
        <v>30</v>
      </c>
      <c r="L106" s="151">
        <v>31</v>
      </c>
      <c r="M106" s="159">
        <f>SUM(I106:L106)</f>
        <v>117</v>
      </c>
      <c r="N106" s="136">
        <f>SUM(B106:G106,I106:L106)</f>
        <v>268</v>
      </c>
      <c r="O106" s="137">
        <f>H106+M106</f>
        <v>263</v>
      </c>
    </row>
    <row r="107" spans="1:15" ht="19.5">
      <c r="A107" s="149" t="s">
        <v>485</v>
      </c>
      <c r="B107" s="160">
        <v>-5.5</v>
      </c>
      <c r="C107" s="10">
        <v>-2.8</v>
      </c>
      <c r="D107" s="10">
        <v>1.1000000000000001</v>
      </c>
      <c r="E107" s="10">
        <v>7.1</v>
      </c>
      <c r="F107" s="10">
        <v>10.7</v>
      </c>
      <c r="G107" s="10">
        <v>11.7</v>
      </c>
      <c r="H107" s="153">
        <f>(B106*B107+C106*C107+D106*D107+E106*E107+F106*F107)/H106</f>
        <v>1.8931506849315067</v>
      </c>
      <c r="I107" s="10">
        <v>10.1</v>
      </c>
      <c r="J107" s="95">
        <v>5.2</v>
      </c>
      <c r="K107" s="95">
        <v>4.4000000000000004</v>
      </c>
      <c r="L107" s="95">
        <v>-5.6</v>
      </c>
      <c r="M107" s="153">
        <f>(I106*I107+J106*J107+K106*K107+L106*L107)/M106</f>
        <v>3.1803418803418806</v>
      </c>
      <c r="N107" s="154">
        <f>(B107*B106+C107*C106+D107*D106+E107*E106+F107*F106+G107*G106+I107*I106+J107*J106+K107*K106+L107*L106)/N106</f>
        <v>2.6380597014925371</v>
      </c>
      <c r="O107" s="161">
        <f>(H107*H106+M107*M106)/O106</f>
        <v>2.4657794676806084</v>
      </c>
    </row>
    <row r="108" spans="1:15" ht="19.5">
      <c r="A108" s="149" t="s">
        <v>212</v>
      </c>
      <c r="B108" s="138">
        <f t="shared" ref="B108:G108" si="40">B106*(13-B107)</f>
        <v>573.5</v>
      </c>
      <c r="C108" s="12">
        <f t="shared" si="40"/>
        <v>442.40000000000003</v>
      </c>
      <c r="D108" s="12">
        <f t="shared" si="40"/>
        <v>368.90000000000003</v>
      </c>
      <c r="E108" s="12">
        <f t="shared" si="40"/>
        <v>177</v>
      </c>
      <c r="F108" s="12">
        <f t="shared" si="40"/>
        <v>59.800000000000018</v>
      </c>
      <c r="G108" s="12">
        <f t="shared" si="40"/>
        <v>6.5000000000000036</v>
      </c>
      <c r="H108" s="155">
        <f>SUM(B108:F108)</f>
        <v>1621.6000000000001</v>
      </c>
      <c r="I108" s="12">
        <f>I106*(13-I107)</f>
        <v>72.500000000000014</v>
      </c>
      <c r="J108" s="12">
        <f>J106*(13-J107)</f>
        <v>241.79999999999998</v>
      </c>
      <c r="K108" s="12">
        <f>K106*(13-K107)</f>
        <v>258</v>
      </c>
      <c r="L108" s="12">
        <f>L106*(13-L107)</f>
        <v>576.6</v>
      </c>
      <c r="M108" s="155">
        <f>SUM(I108:L108)</f>
        <v>1148.9000000000001</v>
      </c>
      <c r="N108" s="156">
        <f>N106*(13-N107)</f>
        <v>2777</v>
      </c>
      <c r="O108" s="162">
        <f>O106*(13-O107)</f>
        <v>2770.5</v>
      </c>
    </row>
    <row r="109" spans="1:15" ht="19.5">
      <c r="A109" s="149" t="s">
        <v>213</v>
      </c>
      <c r="B109" s="138">
        <f t="shared" ref="B109:G109" si="41">B106*(17-B107)</f>
        <v>697.5</v>
      </c>
      <c r="C109" s="12">
        <f t="shared" si="41"/>
        <v>554.4</v>
      </c>
      <c r="D109" s="12">
        <f t="shared" si="41"/>
        <v>492.90000000000003</v>
      </c>
      <c r="E109" s="12">
        <f t="shared" si="41"/>
        <v>297</v>
      </c>
      <c r="F109" s="12">
        <f t="shared" si="41"/>
        <v>163.80000000000001</v>
      </c>
      <c r="G109" s="12">
        <f t="shared" si="41"/>
        <v>26.500000000000004</v>
      </c>
      <c r="H109" s="155">
        <f>SUM(B109:F109)</f>
        <v>2205.6000000000004</v>
      </c>
      <c r="I109" s="12">
        <f>I106*(17-I107)</f>
        <v>172.5</v>
      </c>
      <c r="J109" s="12">
        <f>J106*(17-J107)</f>
        <v>365.8</v>
      </c>
      <c r="K109" s="12">
        <f>K106*(17-K107)</f>
        <v>378</v>
      </c>
      <c r="L109" s="12">
        <f>L106*(17-L107)</f>
        <v>700.6</v>
      </c>
      <c r="M109" s="155">
        <f>SUM(I109:L109)</f>
        <v>1616.9</v>
      </c>
      <c r="N109" s="156">
        <f>N106*(17-N107)</f>
        <v>3849</v>
      </c>
      <c r="O109" s="162">
        <f>O106*(17-O107)</f>
        <v>3822.5</v>
      </c>
    </row>
    <row r="110" spans="1:15" ht="19.5">
      <c r="A110" s="149" t="s">
        <v>214</v>
      </c>
      <c r="B110" s="139">
        <f t="shared" ref="B110:G110" si="42">B106*(18-B107)</f>
        <v>728.5</v>
      </c>
      <c r="C110" s="16">
        <f t="shared" si="42"/>
        <v>582.4</v>
      </c>
      <c r="D110" s="16">
        <f t="shared" si="42"/>
        <v>523.9</v>
      </c>
      <c r="E110" s="16">
        <f t="shared" si="42"/>
        <v>327</v>
      </c>
      <c r="F110" s="16">
        <f t="shared" si="42"/>
        <v>189.8</v>
      </c>
      <c r="G110" s="16">
        <f t="shared" si="42"/>
        <v>31.500000000000004</v>
      </c>
      <c r="H110" s="155">
        <f>SUM(B110:F110)</f>
        <v>2351.6000000000004</v>
      </c>
      <c r="I110" s="16">
        <f>I106*(18-I107)</f>
        <v>197.5</v>
      </c>
      <c r="J110" s="16">
        <f>J106*(18-J107)</f>
        <v>396.8</v>
      </c>
      <c r="K110" s="16">
        <f>K106*(18-K107)</f>
        <v>408</v>
      </c>
      <c r="L110" s="16">
        <f>L106*(18-L107)</f>
        <v>731.6</v>
      </c>
      <c r="M110" s="155">
        <f>SUM(I110:L110)</f>
        <v>1733.9</v>
      </c>
      <c r="N110" s="157">
        <f>N106*(18-N107)</f>
        <v>4117</v>
      </c>
      <c r="O110" s="163">
        <f>O106*(18-O107)</f>
        <v>4085.5</v>
      </c>
    </row>
    <row r="111" spans="1:15" ht="20.25" thickBot="1">
      <c r="A111" s="144" t="s">
        <v>215</v>
      </c>
      <c r="B111" s="140">
        <f t="shared" ref="B111:G111" si="43">B106*(19-B107)</f>
        <v>759.5</v>
      </c>
      <c r="C111" s="20">
        <f t="shared" si="43"/>
        <v>610.4</v>
      </c>
      <c r="D111" s="20">
        <f t="shared" si="43"/>
        <v>554.9</v>
      </c>
      <c r="E111" s="20">
        <f t="shared" si="43"/>
        <v>357</v>
      </c>
      <c r="F111" s="20">
        <f t="shared" si="43"/>
        <v>215.8</v>
      </c>
      <c r="G111" s="20">
        <f t="shared" si="43"/>
        <v>36.5</v>
      </c>
      <c r="H111" s="164">
        <f>SUM(B111:F111)</f>
        <v>2497.6000000000004</v>
      </c>
      <c r="I111" s="20">
        <f>I106*(19-I107)</f>
        <v>222.5</v>
      </c>
      <c r="J111" s="20">
        <f>J106*(19-J107)</f>
        <v>427.8</v>
      </c>
      <c r="K111" s="20">
        <f>K106*(19-K107)</f>
        <v>438</v>
      </c>
      <c r="L111" s="20">
        <f>L106*(19-L107)</f>
        <v>762.6</v>
      </c>
      <c r="M111" s="164">
        <f>SUM(I111:L111)</f>
        <v>1850.9</v>
      </c>
      <c r="N111" s="165">
        <f>N106*(19-N107)</f>
        <v>4385</v>
      </c>
      <c r="O111" s="166">
        <f>O106*(19-O107)</f>
        <v>4348.5</v>
      </c>
    </row>
    <row r="112" spans="1:15" ht="15.75" thickBot="1">
      <c r="A112" s="1"/>
      <c r="B112" s="1"/>
      <c r="C112" s="2"/>
      <c r="D112" s="2"/>
      <c r="E112" s="2"/>
      <c r="F112" s="1"/>
      <c r="G112" s="3"/>
      <c r="H112" s="2"/>
      <c r="I112" s="3"/>
      <c r="J112" s="2"/>
      <c r="K112" s="2"/>
      <c r="L112" s="1"/>
      <c r="M112" s="2"/>
      <c r="N112" s="1"/>
      <c r="O112" s="4"/>
    </row>
    <row r="113" spans="1:15" ht="24" thickBot="1">
      <c r="A113" s="473" t="s">
        <v>1</v>
      </c>
      <c r="B113" s="474"/>
      <c r="C113" s="474"/>
      <c r="D113" s="474"/>
      <c r="E113" s="474"/>
      <c r="F113" s="474"/>
      <c r="G113" s="474"/>
      <c r="H113" s="474"/>
      <c r="I113" s="474"/>
      <c r="J113" s="474"/>
      <c r="K113" s="470" t="s">
        <v>228</v>
      </c>
      <c r="L113" s="471"/>
      <c r="M113" s="471"/>
      <c r="N113" s="471"/>
      <c r="O113" s="472"/>
    </row>
    <row r="114" spans="1:15" ht="15.75">
      <c r="A114" s="465" t="s">
        <v>195</v>
      </c>
      <c r="B114" s="461" t="s">
        <v>196</v>
      </c>
      <c r="C114" s="461" t="s">
        <v>197</v>
      </c>
      <c r="D114" s="461" t="s">
        <v>198</v>
      </c>
      <c r="E114" s="461" t="s">
        <v>199</v>
      </c>
      <c r="F114" s="461" t="s">
        <v>200</v>
      </c>
      <c r="G114" s="461" t="s">
        <v>201</v>
      </c>
      <c r="H114" s="467" t="s">
        <v>202</v>
      </c>
      <c r="I114" s="461" t="s">
        <v>203</v>
      </c>
      <c r="J114" s="461" t="s">
        <v>204</v>
      </c>
      <c r="K114" s="461" t="s">
        <v>205</v>
      </c>
      <c r="L114" s="461" t="s">
        <v>206</v>
      </c>
      <c r="M114" s="467" t="s">
        <v>207</v>
      </c>
      <c r="N114" s="456" t="s">
        <v>208</v>
      </c>
      <c r="O114" s="457"/>
    </row>
    <row r="115" spans="1:15" ht="16.5" thickBot="1">
      <c r="A115" s="466"/>
      <c r="B115" s="462"/>
      <c r="C115" s="462"/>
      <c r="D115" s="462"/>
      <c r="E115" s="462"/>
      <c r="F115" s="462"/>
      <c r="G115" s="462"/>
      <c r="H115" s="462"/>
      <c r="I115" s="462"/>
      <c r="J115" s="462"/>
      <c r="K115" s="462"/>
      <c r="L115" s="462"/>
      <c r="M115" s="462"/>
      <c r="N115" s="145" t="s">
        <v>209</v>
      </c>
      <c r="O115" s="30" t="s">
        <v>210</v>
      </c>
    </row>
    <row r="116" spans="1:15">
      <c r="A116" s="148" t="s">
        <v>211</v>
      </c>
      <c r="B116" s="158">
        <v>31</v>
      </c>
      <c r="C116" s="151">
        <v>28</v>
      </c>
      <c r="D116" s="151">
        <v>31</v>
      </c>
      <c r="E116" s="151">
        <v>25</v>
      </c>
      <c r="F116" s="151">
        <v>15</v>
      </c>
      <c r="G116" s="151">
        <v>0</v>
      </c>
      <c r="H116" s="159">
        <f>SUM(B116:F116)</f>
        <v>130</v>
      </c>
      <c r="I116" s="151">
        <v>10</v>
      </c>
      <c r="J116" s="151">
        <v>31</v>
      </c>
      <c r="K116" s="151">
        <v>30</v>
      </c>
      <c r="L116" s="151">
        <v>31</v>
      </c>
      <c r="M116" s="159">
        <f>SUM(I116:L116)</f>
        <v>102</v>
      </c>
      <c r="N116" s="136">
        <f>SUM(B116:G116,I116:L116)</f>
        <v>232</v>
      </c>
      <c r="O116" s="137">
        <f>H116+M116</f>
        <v>232</v>
      </c>
    </row>
    <row r="117" spans="1:15" ht="19.5">
      <c r="A117" s="149" t="s">
        <v>485</v>
      </c>
      <c r="B117" s="160">
        <v>-2.1</v>
      </c>
      <c r="C117" s="10">
        <v>-2.6</v>
      </c>
      <c r="D117" s="10">
        <v>3</v>
      </c>
      <c r="E117" s="10">
        <v>8.9</v>
      </c>
      <c r="F117" s="10">
        <v>9.8000000000000007</v>
      </c>
      <c r="G117" s="10">
        <v>0</v>
      </c>
      <c r="H117" s="153">
        <f>(B116*B117+C116*C117+D116*D117+E116*E117+F116*F117)/H116</f>
        <v>2.496923076923077</v>
      </c>
      <c r="I117" s="10">
        <v>11.8</v>
      </c>
      <c r="J117" s="95">
        <v>6.8</v>
      </c>
      <c r="K117" s="95">
        <v>1.6</v>
      </c>
      <c r="L117" s="95">
        <v>0.4</v>
      </c>
      <c r="M117" s="153">
        <f>(I116*I117+J116*J117+K116*K117+L116*L117)/M116</f>
        <v>3.8156862745098032</v>
      </c>
      <c r="N117" s="154">
        <f>(B117*B116+C117*C116+D117*D116+E117*E116+F117*F116+G117*G116+I117*I116+J117*J116+K117*K116+L117*L116)/N116</f>
        <v>3.0767241379310342</v>
      </c>
      <c r="O117" s="161">
        <f>(H117*H116+M117*M116)/O116</f>
        <v>3.0767241379310342</v>
      </c>
    </row>
    <row r="118" spans="1:15" ht="19.5">
      <c r="A118" s="149" t="s">
        <v>212</v>
      </c>
      <c r="B118" s="138">
        <f t="shared" ref="B118:G118" si="44">B116*(13-B117)</f>
        <v>468.09999999999997</v>
      </c>
      <c r="C118" s="12">
        <f t="shared" si="44"/>
        <v>436.8</v>
      </c>
      <c r="D118" s="12">
        <f t="shared" si="44"/>
        <v>310</v>
      </c>
      <c r="E118" s="12">
        <f t="shared" si="44"/>
        <v>102.49999999999999</v>
      </c>
      <c r="F118" s="12">
        <f t="shared" si="44"/>
        <v>47.999999999999986</v>
      </c>
      <c r="G118" s="12">
        <f t="shared" si="44"/>
        <v>0</v>
      </c>
      <c r="H118" s="155">
        <f>SUM(B118:F118)</f>
        <v>1365.4</v>
      </c>
      <c r="I118" s="12">
        <f>I116*(13-I117)</f>
        <v>11.999999999999993</v>
      </c>
      <c r="J118" s="12">
        <f>J116*(13-J117)</f>
        <v>192.20000000000002</v>
      </c>
      <c r="K118" s="12">
        <f>K116*(13-K117)</f>
        <v>342</v>
      </c>
      <c r="L118" s="12">
        <f>L116*(13-L117)</f>
        <v>390.59999999999997</v>
      </c>
      <c r="M118" s="155">
        <f>SUM(I118:L118)</f>
        <v>936.8</v>
      </c>
      <c r="N118" s="156">
        <f>N116*(13-N117)</f>
        <v>2302.2000000000003</v>
      </c>
      <c r="O118" s="162">
        <f>O116*(13-O117)</f>
        <v>2302.2000000000003</v>
      </c>
    </row>
    <row r="119" spans="1:15" ht="19.5">
      <c r="A119" s="149" t="s">
        <v>213</v>
      </c>
      <c r="B119" s="138">
        <f t="shared" ref="B119:G119" si="45">B116*(17-B117)</f>
        <v>592.1</v>
      </c>
      <c r="C119" s="12">
        <f t="shared" si="45"/>
        <v>548.80000000000007</v>
      </c>
      <c r="D119" s="12">
        <f t="shared" si="45"/>
        <v>434</v>
      </c>
      <c r="E119" s="12">
        <f t="shared" si="45"/>
        <v>202.5</v>
      </c>
      <c r="F119" s="12">
        <f t="shared" si="45"/>
        <v>107.99999999999999</v>
      </c>
      <c r="G119" s="12">
        <f t="shared" si="45"/>
        <v>0</v>
      </c>
      <c r="H119" s="155">
        <f>SUM(B119:F119)</f>
        <v>1885.4</v>
      </c>
      <c r="I119" s="12">
        <f>I116*(17-I117)</f>
        <v>51.999999999999993</v>
      </c>
      <c r="J119" s="12">
        <f>J116*(17-J117)</f>
        <v>316.2</v>
      </c>
      <c r="K119" s="12">
        <f>K116*(17-K117)</f>
        <v>462</v>
      </c>
      <c r="L119" s="12">
        <f>L116*(17-L117)</f>
        <v>514.6</v>
      </c>
      <c r="M119" s="155">
        <f>SUM(I119:L119)</f>
        <v>1344.8000000000002</v>
      </c>
      <c r="N119" s="156">
        <f>N116*(17-N117)</f>
        <v>3230.2000000000003</v>
      </c>
      <c r="O119" s="162">
        <f>O116*(17-O117)</f>
        <v>3230.2000000000003</v>
      </c>
    </row>
    <row r="120" spans="1:15" ht="19.5">
      <c r="A120" s="149" t="s">
        <v>214</v>
      </c>
      <c r="B120" s="139">
        <f t="shared" ref="B120:G120" si="46">B116*(18-B117)</f>
        <v>623.1</v>
      </c>
      <c r="C120" s="16">
        <f t="shared" si="46"/>
        <v>576.80000000000007</v>
      </c>
      <c r="D120" s="16">
        <f t="shared" si="46"/>
        <v>465</v>
      </c>
      <c r="E120" s="16">
        <f t="shared" si="46"/>
        <v>227.5</v>
      </c>
      <c r="F120" s="16">
        <f t="shared" si="46"/>
        <v>122.99999999999999</v>
      </c>
      <c r="G120" s="16">
        <f t="shared" si="46"/>
        <v>0</v>
      </c>
      <c r="H120" s="155">
        <f>SUM(B120:F120)</f>
        <v>2015.4</v>
      </c>
      <c r="I120" s="16">
        <f>I116*(18-I117)</f>
        <v>61.999999999999993</v>
      </c>
      <c r="J120" s="16">
        <f>J116*(18-J117)</f>
        <v>347.2</v>
      </c>
      <c r="K120" s="16">
        <f>K116*(18-K117)</f>
        <v>491.99999999999994</v>
      </c>
      <c r="L120" s="16">
        <f>L116*(18-L117)</f>
        <v>545.6</v>
      </c>
      <c r="M120" s="155">
        <f>SUM(I120:L120)</f>
        <v>1446.8</v>
      </c>
      <c r="N120" s="157">
        <f>N116*(18-N117)</f>
        <v>3462.2000000000003</v>
      </c>
      <c r="O120" s="163">
        <f>O116*(18-O117)</f>
        <v>3462.2000000000003</v>
      </c>
    </row>
    <row r="121" spans="1:15" ht="20.25" thickBot="1">
      <c r="A121" s="144" t="s">
        <v>215</v>
      </c>
      <c r="B121" s="140">
        <f t="shared" ref="B121:G121" si="47">B116*(19-B117)</f>
        <v>654.1</v>
      </c>
      <c r="C121" s="20">
        <f t="shared" si="47"/>
        <v>604.80000000000007</v>
      </c>
      <c r="D121" s="20">
        <f t="shared" si="47"/>
        <v>496</v>
      </c>
      <c r="E121" s="20">
        <f t="shared" si="47"/>
        <v>252.5</v>
      </c>
      <c r="F121" s="20">
        <f t="shared" si="47"/>
        <v>138</v>
      </c>
      <c r="G121" s="20">
        <f t="shared" si="47"/>
        <v>0</v>
      </c>
      <c r="H121" s="164">
        <f>SUM(B121:F121)</f>
        <v>2145.4</v>
      </c>
      <c r="I121" s="20">
        <f>I116*(19-I117)</f>
        <v>72</v>
      </c>
      <c r="J121" s="20">
        <f>J116*(19-J117)</f>
        <v>378.2</v>
      </c>
      <c r="K121" s="20">
        <f>K116*(19-K117)</f>
        <v>522</v>
      </c>
      <c r="L121" s="20">
        <f>L116*(19-L117)</f>
        <v>576.6</v>
      </c>
      <c r="M121" s="164">
        <f>SUM(I121:L121)</f>
        <v>1548.8000000000002</v>
      </c>
      <c r="N121" s="165">
        <f>N116*(19-N117)</f>
        <v>3694.2000000000003</v>
      </c>
      <c r="O121" s="166">
        <f>O116*(19-O117)</f>
        <v>3694.2000000000003</v>
      </c>
    </row>
    <row r="122" spans="1:15" ht="15.75" thickBot="1">
      <c r="A122" s="1"/>
      <c r="B122" s="1"/>
      <c r="C122" s="2"/>
      <c r="D122" s="2"/>
      <c r="E122" s="2"/>
      <c r="F122" s="1"/>
      <c r="G122" s="3"/>
      <c r="H122" s="2"/>
      <c r="I122" s="3"/>
      <c r="J122" s="2"/>
      <c r="K122" s="2"/>
      <c r="L122" s="1"/>
      <c r="M122" s="2"/>
      <c r="N122" s="1"/>
      <c r="O122" s="4"/>
    </row>
    <row r="123" spans="1:15" ht="24" thickBot="1">
      <c r="A123" s="473" t="s">
        <v>1</v>
      </c>
      <c r="B123" s="474"/>
      <c r="C123" s="474"/>
      <c r="D123" s="474"/>
      <c r="E123" s="474"/>
      <c r="F123" s="474"/>
      <c r="G123" s="474"/>
      <c r="H123" s="474"/>
      <c r="I123" s="474"/>
      <c r="J123" s="474"/>
      <c r="K123" s="470" t="s">
        <v>229</v>
      </c>
      <c r="L123" s="471"/>
      <c r="M123" s="471"/>
      <c r="N123" s="471"/>
      <c r="O123" s="472"/>
    </row>
    <row r="124" spans="1:15" ht="15.75">
      <c r="A124" s="465" t="s">
        <v>195</v>
      </c>
      <c r="B124" s="461" t="s">
        <v>196</v>
      </c>
      <c r="C124" s="461" t="s">
        <v>197</v>
      </c>
      <c r="D124" s="461" t="s">
        <v>198</v>
      </c>
      <c r="E124" s="461" t="s">
        <v>199</v>
      </c>
      <c r="F124" s="461" t="s">
        <v>200</v>
      </c>
      <c r="G124" s="461" t="s">
        <v>201</v>
      </c>
      <c r="H124" s="467" t="s">
        <v>202</v>
      </c>
      <c r="I124" s="461" t="s">
        <v>203</v>
      </c>
      <c r="J124" s="461" t="s">
        <v>204</v>
      </c>
      <c r="K124" s="461" t="s">
        <v>205</v>
      </c>
      <c r="L124" s="461" t="s">
        <v>206</v>
      </c>
      <c r="M124" s="467" t="s">
        <v>207</v>
      </c>
      <c r="N124" s="456" t="s">
        <v>208</v>
      </c>
      <c r="O124" s="457"/>
    </row>
    <row r="125" spans="1:15" ht="16.5" thickBot="1">
      <c r="A125" s="466"/>
      <c r="B125" s="462"/>
      <c r="C125" s="462"/>
      <c r="D125" s="462"/>
      <c r="E125" s="462"/>
      <c r="F125" s="462"/>
      <c r="G125" s="462"/>
      <c r="H125" s="462"/>
      <c r="I125" s="462"/>
      <c r="J125" s="462"/>
      <c r="K125" s="462"/>
      <c r="L125" s="462"/>
      <c r="M125" s="462"/>
      <c r="N125" s="145" t="s">
        <v>209</v>
      </c>
      <c r="O125" s="30" t="s">
        <v>210</v>
      </c>
    </row>
    <row r="126" spans="1:15">
      <c r="A126" s="148" t="s">
        <v>211</v>
      </c>
      <c r="B126" s="158">
        <v>31</v>
      </c>
      <c r="C126" s="151">
        <v>28</v>
      </c>
      <c r="D126" s="151">
        <v>31</v>
      </c>
      <c r="E126" s="151">
        <v>25</v>
      </c>
      <c r="F126" s="151">
        <v>15</v>
      </c>
      <c r="G126" s="151">
        <v>5</v>
      </c>
      <c r="H126" s="159">
        <f>SUM(B126:F126)</f>
        <v>130</v>
      </c>
      <c r="I126" s="151">
        <v>20</v>
      </c>
      <c r="J126" s="151">
        <v>31</v>
      </c>
      <c r="K126" s="151">
        <v>30</v>
      </c>
      <c r="L126" s="151">
        <v>31</v>
      </c>
      <c r="M126" s="159">
        <f>SUM(I126:L126)</f>
        <v>112</v>
      </c>
      <c r="N126" s="136">
        <f>SUM(B126:G126,I126:L126)</f>
        <v>247</v>
      </c>
      <c r="O126" s="137">
        <f>H126+M126</f>
        <v>242</v>
      </c>
    </row>
    <row r="127" spans="1:15" ht="19.5">
      <c r="A127" s="149" t="s">
        <v>485</v>
      </c>
      <c r="B127" s="160">
        <v>1.5</v>
      </c>
      <c r="C127" s="10">
        <v>6.3</v>
      </c>
      <c r="D127" s="10">
        <v>4</v>
      </c>
      <c r="E127" s="10">
        <v>5.4</v>
      </c>
      <c r="F127" s="10">
        <v>11.3</v>
      </c>
      <c r="G127" s="10">
        <v>12</v>
      </c>
      <c r="H127" s="153">
        <f>(B126*B127+C126*C127+D126*D127+E126*E127+F126*F127)/H126</f>
        <v>5.0107692307692302</v>
      </c>
      <c r="I127" s="10">
        <v>11.3</v>
      </c>
      <c r="J127" s="95">
        <v>8.6999999999999993</v>
      </c>
      <c r="K127" s="95">
        <v>4.5999999999999996</v>
      </c>
      <c r="L127" s="95">
        <v>2.7</v>
      </c>
      <c r="M127" s="153">
        <f>(I126*I127+J126*J127+K126*K127+L126*L127)/M126</f>
        <v>6.4053571428571434</v>
      </c>
      <c r="N127" s="154">
        <f>(B127*B126+C127*C126+D127*D126+E127*E126+F127*F126+G127*G126+I127*I126+J127*J126+K127*K126+L127*L126)/N126</f>
        <v>5.7846153846153845</v>
      </c>
      <c r="O127" s="161">
        <f>(H127*H126+M127*M126)/O126</f>
        <v>5.6561983471074386</v>
      </c>
    </row>
    <row r="128" spans="1:15" ht="19.5">
      <c r="A128" s="149" t="s">
        <v>212</v>
      </c>
      <c r="B128" s="138">
        <f t="shared" ref="B128:G128" si="48">B126*(13-B127)</f>
        <v>356.5</v>
      </c>
      <c r="C128" s="12">
        <f t="shared" si="48"/>
        <v>187.6</v>
      </c>
      <c r="D128" s="12">
        <f t="shared" si="48"/>
        <v>279</v>
      </c>
      <c r="E128" s="12">
        <f t="shared" si="48"/>
        <v>190</v>
      </c>
      <c r="F128" s="12">
        <f t="shared" si="48"/>
        <v>25.499999999999989</v>
      </c>
      <c r="G128" s="12">
        <f t="shared" si="48"/>
        <v>5</v>
      </c>
      <c r="H128" s="155">
        <f>SUM(B128:F128)</f>
        <v>1038.5999999999999</v>
      </c>
      <c r="I128" s="12">
        <f>I126*(13-I127)</f>
        <v>33.999999999999986</v>
      </c>
      <c r="J128" s="12">
        <f>J126*(13-J127)</f>
        <v>133.30000000000001</v>
      </c>
      <c r="K128" s="12">
        <f>K126*(13-K127)</f>
        <v>252</v>
      </c>
      <c r="L128" s="12">
        <f>L126*(13-L127)</f>
        <v>319.3</v>
      </c>
      <c r="M128" s="155">
        <f>SUM(I128:L128)</f>
        <v>738.6</v>
      </c>
      <c r="N128" s="156">
        <f>N126*(13-N127)</f>
        <v>1782.2</v>
      </c>
      <c r="O128" s="162">
        <f>O126*(13-O127)</f>
        <v>1777.1999999999998</v>
      </c>
    </row>
    <row r="129" spans="1:15" ht="19.5">
      <c r="A129" s="149" t="s">
        <v>213</v>
      </c>
      <c r="B129" s="138">
        <f t="shared" ref="B129:G129" si="49">B126*(17-B127)</f>
        <v>480.5</v>
      </c>
      <c r="C129" s="12">
        <f t="shared" si="49"/>
        <v>299.59999999999997</v>
      </c>
      <c r="D129" s="12">
        <f t="shared" si="49"/>
        <v>403</v>
      </c>
      <c r="E129" s="12">
        <f t="shared" si="49"/>
        <v>290</v>
      </c>
      <c r="F129" s="12">
        <f t="shared" si="49"/>
        <v>85.499999999999986</v>
      </c>
      <c r="G129" s="12">
        <f t="shared" si="49"/>
        <v>25</v>
      </c>
      <c r="H129" s="155">
        <f>SUM(B129:F129)</f>
        <v>1558.6</v>
      </c>
      <c r="I129" s="12">
        <f>I126*(17-I127)</f>
        <v>113.99999999999999</v>
      </c>
      <c r="J129" s="12">
        <f>J126*(17-J127)</f>
        <v>257.3</v>
      </c>
      <c r="K129" s="12">
        <f>K126*(17-K127)</f>
        <v>372</v>
      </c>
      <c r="L129" s="12">
        <f>L126*(17-L127)</f>
        <v>443.3</v>
      </c>
      <c r="M129" s="155">
        <f>SUM(I129:L129)</f>
        <v>1186.5999999999999</v>
      </c>
      <c r="N129" s="156">
        <f>N126*(17-N127)</f>
        <v>2770.2</v>
      </c>
      <c r="O129" s="162">
        <f>O126*(17-O127)</f>
        <v>2745.2000000000003</v>
      </c>
    </row>
    <row r="130" spans="1:15" ht="19.5">
      <c r="A130" s="149" t="s">
        <v>214</v>
      </c>
      <c r="B130" s="139">
        <f t="shared" ref="B130:G130" si="50">B126*(18-B127)</f>
        <v>511.5</v>
      </c>
      <c r="C130" s="16">
        <f t="shared" si="50"/>
        <v>327.59999999999997</v>
      </c>
      <c r="D130" s="16">
        <f t="shared" si="50"/>
        <v>434</v>
      </c>
      <c r="E130" s="16">
        <f t="shared" si="50"/>
        <v>315</v>
      </c>
      <c r="F130" s="16">
        <f t="shared" si="50"/>
        <v>100.49999999999999</v>
      </c>
      <c r="G130" s="16">
        <f t="shared" si="50"/>
        <v>30</v>
      </c>
      <c r="H130" s="155">
        <f>SUM(B130:F130)</f>
        <v>1688.6</v>
      </c>
      <c r="I130" s="16">
        <f>I126*(18-I127)</f>
        <v>134</v>
      </c>
      <c r="J130" s="16">
        <f>J126*(18-J127)</f>
        <v>288.3</v>
      </c>
      <c r="K130" s="16">
        <f>K126*(18-K127)</f>
        <v>402</v>
      </c>
      <c r="L130" s="16">
        <f>L126*(18-L127)</f>
        <v>474.3</v>
      </c>
      <c r="M130" s="155">
        <f>SUM(I130:L130)</f>
        <v>1298.5999999999999</v>
      </c>
      <c r="N130" s="157">
        <f>N126*(18-N127)</f>
        <v>3017.2</v>
      </c>
      <c r="O130" s="163">
        <f>O126*(18-O127)</f>
        <v>2987.2000000000003</v>
      </c>
    </row>
    <row r="131" spans="1:15" ht="20.25" thickBot="1">
      <c r="A131" s="144" t="s">
        <v>215</v>
      </c>
      <c r="B131" s="140">
        <f t="shared" ref="B131:G131" si="51">B126*(19-B127)</f>
        <v>542.5</v>
      </c>
      <c r="C131" s="20">
        <f t="shared" si="51"/>
        <v>355.59999999999997</v>
      </c>
      <c r="D131" s="20">
        <f t="shared" si="51"/>
        <v>465</v>
      </c>
      <c r="E131" s="20">
        <f t="shared" si="51"/>
        <v>340</v>
      </c>
      <c r="F131" s="20">
        <f t="shared" si="51"/>
        <v>115.49999999999999</v>
      </c>
      <c r="G131" s="20">
        <f t="shared" si="51"/>
        <v>35</v>
      </c>
      <c r="H131" s="164">
        <f>SUM(B131:F131)</f>
        <v>1818.6</v>
      </c>
      <c r="I131" s="20">
        <f>I126*(19-I127)</f>
        <v>154</v>
      </c>
      <c r="J131" s="20">
        <f>J126*(19-J127)</f>
        <v>319.3</v>
      </c>
      <c r="K131" s="20">
        <f>K126*(19-K127)</f>
        <v>432</v>
      </c>
      <c r="L131" s="20">
        <f>L126*(19-L127)</f>
        <v>505.3</v>
      </c>
      <c r="M131" s="164">
        <f>SUM(I131:L131)</f>
        <v>1410.6</v>
      </c>
      <c r="N131" s="165">
        <f>N126*(19-N127)</f>
        <v>3264.2</v>
      </c>
      <c r="O131" s="166">
        <f>O126*(19-O127)</f>
        <v>3229.2000000000003</v>
      </c>
    </row>
    <row r="132" spans="1:15" ht="15.75" thickBot="1">
      <c r="A132" s="4"/>
      <c r="B132" s="4"/>
      <c r="C132" s="4"/>
      <c r="D132" s="4"/>
      <c r="E132" s="4"/>
      <c r="F132" s="4"/>
      <c r="G132" s="4"/>
      <c r="H132" s="4"/>
      <c r="I132" s="4"/>
      <c r="J132" s="4"/>
      <c r="K132" s="4"/>
      <c r="L132" s="4"/>
      <c r="M132" s="4"/>
      <c r="N132" s="4"/>
      <c r="O132" s="4"/>
    </row>
    <row r="133" spans="1:15" ht="24" thickBot="1">
      <c r="A133" s="473" t="s">
        <v>1</v>
      </c>
      <c r="B133" s="474"/>
      <c r="C133" s="474"/>
      <c r="D133" s="474"/>
      <c r="E133" s="474"/>
      <c r="F133" s="474"/>
      <c r="G133" s="474"/>
      <c r="H133" s="474"/>
      <c r="I133" s="474"/>
      <c r="J133" s="474"/>
      <c r="K133" s="470" t="s">
        <v>230</v>
      </c>
      <c r="L133" s="471"/>
      <c r="M133" s="471"/>
      <c r="N133" s="471"/>
      <c r="O133" s="472"/>
    </row>
    <row r="134" spans="1:15" ht="15.75">
      <c r="A134" s="465" t="s">
        <v>195</v>
      </c>
      <c r="B134" s="461" t="s">
        <v>196</v>
      </c>
      <c r="C134" s="461" t="s">
        <v>197</v>
      </c>
      <c r="D134" s="461" t="s">
        <v>198</v>
      </c>
      <c r="E134" s="461" t="s">
        <v>199</v>
      </c>
      <c r="F134" s="461" t="s">
        <v>200</v>
      </c>
      <c r="G134" s="461" t="s">
        <v>201</v>
      </c>
      <c r="H134" s="467" t="s">
        <v>202</v>
      </c>
      <c r="I134" s="461" t="s">
        <v>203</v>
      </c>
      <c r="J134" s="461" t="s">
        <v>204</v>
      </c>
      <c r="K134" s="461" t="s">
        <v>205</v>
      </c>
      <c r="L134" s="461" t="s">
        <v>206</v>
      </c>
      <c r="M134" s="467" t="s">
        <v>207</v>
      </c>
      <c r="N134" s="456" t="s">
        <v>208</v>
      </c>
      <c r="O134" s="457"/>
    </row>
    <row r="135" spans="1:15" ht="16.5" thickBot="1">
      <c r="A135" s="466"/>
      <c r="B135" s="462"/>
      <c r="C135" s="462"/>
      <c r="D135" s="462"/>
      <c r="E135" s="462"/>
      <c r="F135" s="462"/>
      <c r="G135" s="462"/>
      <c r="H135" s="462"/>
      <c r="I135" s="462"/>
      <c r="J135" s="462"/>
      <c r="K135" s="462"/>
      <c r="L135" s="462"/>
      <c r="M135" s="462"/>
      <c r="N135" s="145" t="s">
        <v>209</v>
      </c>
      <c r="O135" s="30" t="s">
        <v>210</v>
      </c>
    </row>
    <row r="136" spans="1:15">
      <c r="A136" s="148" t="s">
        <v>211</v>
      </c>
      <c r="B136" s="158">
        <v>31</v>
      </c>
      <c r="C136" s="151">
        <v>28</v>
      </c>
      <c r="D136" s="151">
        <v>31</v>
      </c>
      <c r="E136" s="151">
        <v>25</v>
      </c>
      <c r="F136" s="151">
        <v>21</v>
      </c>
      <c r="G136" s="151">
        <v>10</v>
      </c>
      <c r="H136" s="159">
        <f>SUM(B136:F136)</f>
        <v>136</v>
      </c>
      <c r="I136" s="151">
        <v>20</v>
      </c>
      <c r="J136" s="151">
        <v>31</v>
      </c>
      <c r="K136" s="151">
        <v>30</v>
      </c>
      <c r="L136" s="151">
        <v>31</v>
      </c>
      <c r="M136" s="159">
        <f>SUM(I136:L136)</f>
        <v>112</v>
      </c>
      <c r="N136" s="136">
        <f>SUM(B136:G136,I136:L136)</f>
        <v>258</v>
      </c>
      <c r="O136" s="137">
        <f>H136+M136</f>
        <v>248</v>
      </c>
    </row>
    <row r="137" spans="1:15" ht="19.5">
      <c r="A137" s="149" t="s">
        <v>485</v>
      </c>
      <c r="B137" s="160">
        <v>2.2999999999999998</v>
      </c>
      <c r="C137" s="10">
        <v>1.6</v>
      </c>
      <c r="D137" s="10">
        <v>1</v>
      </c>
      <c r="E137" s="10">
        <v>6.4</v>
      </c>
      <c r="F137" s="10">
        <v>10.199999999999999</v>
      </c>
      <c r="G137" s="10">
        <v>10</v>
      </c>
      <c r="H137" s="153">
        <f>(B136*B137+C136*C137+D136*D137+E136*E137+F136*F137)/H136</f>
        <v>3.8330882352941171</v>
      </c>
      <c r="I137" s="10">
        <v>9.6999999999999993</v>
      </c>
      <c r="J137" s="95">
        <v>8.6999999999999993</v>
      </c>
      <c r="K137" s="95">
        <v>3.5</v>
      </c>
      <c r="L137" s="95">
        <v>0.4</v>
      </c>
      <c r="M137" s="153">
        <f>(I136*I137+J136*J137+K136*K137+L136*L137)/M136</f>
        <v>5.1883928571428575</v>
      </c>
      <c r="N137" s="154">
        <f>(B137*B136+C137*C136+D137*D136+E137*E136+F137*F136+G137*G136+I137*I136+J137*J136+K137*K136+L137*L136)/N136</f>
        <v>4.6604651162790702</v>
      </c>
      <c r="O137" s="161">
        <f>(H137*H136+M137*M136)/O136</f>
        <v>4.4451612903225808</v>
      </c>
    </row>
    <row r="138" spans="1:15" ht="19.5">
      <c r="A138" s="149" t="s">
        <v>212</v>
      </c>
      <c r="B138" s="138">
        <f t="shared" ref="B138:G138" si="52">B136*(13-B137)</f>
        <v>331.7</v>
      </c>
      <c r="C138" s="12">
        <f t="shared" si="52"/>
        <v>319.2</v>
      </c>
      <c r="D138" s="12">
        <f t="shared" si="52"/>
        <v>372</v>
      </c>
      <c r="E138" s="12">
        <f t="shared" si="52"/>
        <v>165</v>
      </c>
      <c r="F138" s="12">
        <f t="shared" si="52"/>
        <v>58.800000000000011</v>
      </c>
      <c r="G138" s="12">
        <f t="shared" si="52"/>
        <v>30</v>
      </c>
      <c r="H138" s="155">
        <f>SUM(B138:F138)</f>
        <v>1246.7</v>
      </c>
      <c r="I138" s="12">
        <f>I136*(13-I137)</f>
        <v>66.000000000000014</v>
      </c>
      <c r="J138" s="12">
        <f>J136*(13-J137)</f>
        <v>133.30000000000001</v>
      </c>
      <c r="K138" s="12">
        <f>K136*(13-K137)</f>
        <v>285</v>
      </c>
      <c r="L138" s="12">
        <f>L136*(13-L137)</f>
        <v>390.59999999999997</v>
      </c>
      <c r="M138" s="155">
        <f>SUM(I138:L138)</f>
        <v>874.9</v>
      </c>
      <c r="N138" s="156">
        <f>N136*(13-N137)</f>
        <v>2151.6</v>
      </c>
      <c r="O138" s="162">
        <f>O136*(13-O137)</f>
        <v>2121.6</v>
      </c>
    </row>
    <row r="139" spans="1:15" ht="19.5">
      <c r="A139" s="149" t="s">
        <v>213</v>
      </c>
      <c r="B139" s="138">
        <f t="shared" ref="B139:G139" si="53">B136*(17-B137)</f>
        <v>455.7</v>
      </c>
      <c r="C139" s="12">
        <f t="shared" si="53"/>
        <v>431.2</v>
      </c>
      <c r="D139" s="12">
        <f t="shared" si="53"/>
        <v>496</v>
      </c>
      <c r="E139" s="12">
        <f t="shared" si="53"/>
        <v>265</v>
      </c>
      <c r="F139" s="12">
        <f t="shared" si="53"/>
        <v>142.80000000000001</v>
      </c>
      <c r="G139" s="12">
        <f t="shared" si="53"/>
        <v>70</v>
      </c>
      <c r="H139" s="155">
        <f>SUM(B139:F139)</f>
        <v>1790.7</v>
      </c>
      <c r="I139" s="12">
        <f>I136*(17-I137)</f>
        <v>146</v>
      </c>
      <c r="J139" s="12">
        <f>J136*(17-J137)</f>
        <v>257.3</v>
      </c>
      <c r="K139" s="12">
        <f>K136*(17-K137)</f>
        <v>405</v>
      </c>
      <c r="L139" s="12">
        <f>L136*(17-L137)</f>
        <v>514.6</v>
      </c>
      <c r="M139" s="155">
        <f>SUM(I139:L139)</f>
        <v>1322.9</v>
      </c>
      <c r="N139" s="156">
        <f>N136*(17-N137)</f>
        <v>3183.6</v>
      </c>
      <c r="O139" s="162">
        <f>O136*(17-O137)</f>
        <v>3113.6</v>
      </c>
    </row>
    <row r="140" spans="1:15" ht="19.5">
      <c r="A140" s="149" t="s">
        <v>214</v>
      </c>
      <c r="B140" s="139">
        <f t="shared" ref="B140:G140" si="54">B136*(18-B137)</f>
        <v>486.7</v>
      </c>
      <c r="C140" s="16">
        <f t="shared" si="54"/>
        <v>459.19999999999993</v>
      </c>
      <c r="D140" s="16">
        <f t="shared" si="54"/>
        <v>527</v>
      </c>
      <c r="E140" s="16">
        <f t="shared" si="54"/>
        <v>290</v>
      </c>
      <c r="F140" s="16">
        <f t="shared" si="54"/>
        <v>163.80000000000001</v>
      </c>
      <c r="G140" s="16">
        <f t="shared" si="54"/>
        <v>80</v>
      </c>
      <c r="H140" s="155">
        <f>SUM(B140:F140)</f>
        <v>1926.6999999999998</v>
      </c>
      <c r="I140" s="16">
        <f>I136*(18-I137)</f>
        <v>166</v>
      </c>
      <c r="J140" s="16">
        <f>J136*(18-J137)</f>
        <v>288.3</v>
      </c>
      <c r="K140" s="16">
        <f>K136*(18-K137)</f>
        <v>435</v>
      </c>
      <c r="L140" s="16">
        <f>L136*(18-L137)</f>
        <v>545.6</v>
      </c>
      <c r="M140" s="155">
        <f>SUM(I140:L140)</f>
        <v>1434.9</v>
      </c>
      <c r="N140" s="157">
        <f>N136*(18-N137)</f>
        <v>3441.6</v>
      </c>
      <c r="O140" s="163">
        <f>O136*(18-O137)</f>
        <v>3361.6</v>
      </c>
    </row>
    <row r="141" spans="1:15" ht="20.25" thickBot="1">
      <c r="A141" s="144" t="s">
        <v>215</v>
      </c>
      <c r="B141" s="140">
        <f t="shared" ref="B141:G141" si="55">B136*(19-B137)</f>
        <v>517.69999999999993</v>
      </c>
      <c r="C141" s="20">
        <f t="shared" si="55"/>
        <v>487.19999999999993</v>
      </c>
      <c r="D141" s="20">
        <f t="shared" si="55"/>
        <v>558</v>
      </c>
      <c r="E141" s="20">
        <f t="shared" si="55"/>
        <v>315</v>
      </c>
      <c r="F141" s="20">
        <f t="shared" si="55"/>
        <v>184.8</v>
      </c>
      <c r="G141" s="20">
        <f t="shared" si="55"/>
        <v>90</v>
      </c>
      <c r="H141" s="164">
        <f>SUM(B141:F141)</f>
        <v>2062.6999999999998</v>
      </c>
      <c r="I141" s="20">
        <f>I136*(19-I137)</f>
        <v>186</v>
      </c>
      <c r="J141" s="20">
        <f>J136*(19-J137)</f>
        <v>319.3</v>
      </c>
      <c r="K141" s="20">
        <f>K136*(19-K137)</f>
        <v>465</v>
      </c>
      <c r="L141" s="20">
        <f>L136*(19-L137)</f>
        <v>576.6</v>
      </c>
      <c r="M141" s="164">
        <f>SUM(I141:L141)</f>
        <v>1546.9</v>
      </c>
      <c r="N141" s="165">
        <f>N136*(19-N137)</f>
        <v>3699.6</v>
      </c>
      <c r="O141" s="166">
        <f>O136*(19-O137)</f>
        <v>3609.6</v>
      </c>
    </row>
    <row r="142" spans="1:15" ht="15.75" thickBot="1">
      <c r="A142" s="1"/>
      <c r="B142" s="1"/>
      <c r="C142" s="2"/>
      <c r="D142" s="2"/>
      <c r="E142" s="2"/>
      <c r="F142" s="1"/>
      <c r="G142" s="3"/>
      <c r="H142" s="2"/>
      <c r="I142" s="3"/>
      <c r="J142" s="2"/>
      <c r="K142" s="2"/>
      <c r="L142" s="1"/>
      <c r="M142" s="2"/>
      <c r="N142" s="1"/>
      <c r="O142" s="4"/>
    </row>
    <row r="143" spans="1:15" ht="24" thickBot="1">
      <c r="A143" s="473" t="s">
        <v>1</v>
      </c>
      <c r="B143" s="474"/>
      <c r="C143" s="474"/>
      <c r="D143" s="474"/>
      <c r="E143" s="474"/>
      <c r="F143" s="474"/>
      <c r="G143" s="474"/>
      <c r="H143" s="474"/>
      <c r="I143" s="474"/>
      <c r="J143" s="474"/>
      <c r="K143" s="470" t="s">
        <v>231</v>
      </c>
      <c r="L143" s="471"/>
      <c r="M143" s="471"/>
      <c r="N143" s="471"/>
      <c r="O143" s="472"/>
    </row>
    <row r="144" spans="1:15" ht="15.75">
      <c r="A144" s="465" t="s">
        <v>195</v>
      </c>
      <c r="B144" s="461" t="s">
        <v>196</v>
      </c>
      <c r="C144" s="461" t="s">
        <v>197</v>
      </c>
      <c r="D144" s="461" t="s">
        <v>198</v>
      </c>
      <c r="E144" s="461" t="s">
        <v>199</v>
      </c>
      <c r="F144" s="461" t="s">
        <v>200</v>
      </c>
      <c r="G144" s="461" t="s">
        <v>201</v>
      </c>
      <c r="H144" s="467" t="s">
        <v>202</v>
      </c>
      <c r="I144" s="461" t="s">
        <v>203</v>
      </c>
      <c r="J144" s="461" t="s">
        <v>204</v>
      </c>
      <c r="K144" s="461" t="s">
        <v>205</v>
      </c>
      <c r="L144" s="461" t="s">
        <v>206</v>
      </c>
      <c r="M144" s="467" t="s">
        <v>207</v>
      </c>
      <c r="N144" s="456" t="s">
        <v>208</v>
      </c>
      <c r="O144" s="457"/>
    </row>
    <row r="145" spans="1:15" ht="16.5" thickBot="1">
      <c r="A145" s="466"/>
      <c r="B145" s="462"/>
      <c r="C145" s="462"/>
      <c r="D145" s="462"/>
      <c r="E145" s="462"/>
      <c r="F145" s="462"/>
      <c r="G145" s="462"/>
      <c r="H145" s="462"/>
      <c r="I145" s="462"/>
      <c r="J145" s="462"/>
      <c r="K145" s="462"/>
      <c r="L145" s="462"/>
      <c r="M145" s="462"/>
      <c r="N145" s="145" t="s">
        <v>209</v>
      </c>
      <c r="O145" s="30" t="s">
        <v>210</v>
      </c>
    </row>
    <row r="146" spans="1:15">
      <c r="A146" s="148" t="s">
        <v>211</v>
      </c>
      <c r="B146" s="158">
        <v>31</v>
      </c>
      <c r="C146" s="151">
        <v>28</v>
      </c>
      <c r="D146" s="151">
        <v>31</v>
      </c>
      <c r="E146" s="151">
        <v>30</v>
      </c>
      <c r="F146" s="151">
        <v>26</v>
      </c>
      <c r="G146" s="151">
        <v>5</v>
      </c>
      <c r="H146" s="159">
        <f>SUM(B146:F146)</f>
        <v>146</v>
      </c>
      <c r="I146" s="151">
        <v>13</v>
      </c>
      <c r="J146" s="151">
        <v>26</v>
      </c>
      <c r="K146" s="151">
        <v>30</v>
      </c>
      <c r="L146" s="151">
        <v>31</v>
      </c>
      <c r="M146" s="159">
        <f>SUM(I146:L146)</f>
        <v>100</v>
      </c>
      <c r="N146" s="136">
        <f>SUM(B146:G146,I146:L146)</f>
        <v>251</v>
      </c>
      <c r="O146" s="137">
        <f>H146+M146</f>
        <v>246</v>
      </c>
    </row>
    <row r="147" spans="1:15" ht="19.5">
      <c r="A147" s="149" t="s">
        <v>485</v>
      </c>
      <c r="B147" s="160">
        <v>-0.3</v>
      </c>
      <c r="C147" s="10">
        <v>1.2</v>
      </c>
      <c r="D147" s="10">
        <v>5.6</v>
      </c>
      <c r="E147" s="10">
        <v>9.1</v>
      </c>
      <c r="F147" s="10">
        <v>10.4</v>
      </c>
      <c r="G147" s="10">
        <v>0</v>
      </c>
      <c r="H147" s="153">
        <f>(B146*B147+C146*C147+D146*D147+E146*E147+F146*F147)/H146</f>
        <v>5.0773972602739725</v>
      </c>
      <c r="I147" s="10">
        <v>13.526666666666667</v>
      </c>
      <c r="J147" s="95">
        <v>9.3645161290322587</v>
      </c>
      <c r="K147" s="95">
        <v>5.64</v>
      </c>
      <c r="L147" s="95">
        <v>0.74838709677419313</v>
      </c>
      <c r="M147" s="153">
        <f>(I146*I147+J146*J147+K146*K147+L146*L147)/M146</f>
        <v>6.1172408602150536</v>
      </c>
      <c r="N147" s="154">
        <f>(B147*B146+C147*C146+D147*D146+E147*E146+F147*F146+G147*G146+I147*I146+J147*J146+K147*K146+L147*L146)/N146</f>
        <v>5.3905342072569935</v>
      </c>
      <c r="O147" s="161">
        <f>(H147*H146+M147*M146)/O146</f>
        <v>5.5000979106565255</v>
      </c>
    </row>
    <row r="148" spans="1:15" ht="19.5">
      <c r="A148" s="149" t="s">
        <v>212</v>
      </c>
      <c r="B148" s="138">
        <f t="shared" ref="B148:G148" si="56">B146*(13-B147)</f>
        <v>412.3</v>
      </c>
      <c r="C148" s="12">
        <f t="shared" si="56"/>
        <v>330.40000000000003</v>
      </c>
      <c r="D148" s="12">
        <f t="shared" si="56"/>
        <v>229.4</v>
      </c>
      <c r="E148" s="12">
        <f t="shared" si="56"/>
        <v>117.00000000000001</v>
      </c>
      <c r="F148" s="12">
        <f t="shared" si="56"/>
        <v>67.599999999999994</v>
      </c>
      <c r="G148" s="12">
        <f t="shared" si="56"/>
        <v>65</v>
      </c>
      <c r="H148" s="155">
        <f>SUM(B148:F148)</f>
        <v>1156.7</v>
      </c>
      <c r="I148" s="12">
        <f>I146*(13-I147)</f>
        <v>-6.8466666666666747</v>
      </c>
      <c r="J148" s="12">
        <f>J146*(13-J147)</f>
        <v>94.52258064516127</v>
      </c>
      <c r="K148" s="12">
        <f>K146*(13-K147)</f>
        <v>220.8</v>
      </c>
      <c r="L148" s="12">
        <f>L146*(13-L147)</f>
        <v>379.8</v>
      </c>
      <c r="M148" s="155">
        <f>SUM(I148:L148)</f>
        <v>688.2759139784946</v>
      </c>
      <c r="N148" s="156">
        <f>N146*(13-N147)</f>
        <v>1909.9759139784946</v>
      </c>
      <c r="O148" s="162">
        <f>O146*(13-O147)</f>
        <v>1844.9759139784946</v>
      </c>
    </row>
    <row r="149" spans="1:15" ht="19.5">
      <c r="A149" s="149" t="s">
        <v>213</v>
      </c>
      <c r="B149" s="138">
        <f t="shared" ref="B149:G149" si="57">B146*(17-B147)</f>
        <v>536.30000000000007</v>
      </c>
      <c r="C149" s="12">
        <f t="shared" si="57"/>
        <v>442.40000000000003</v>
      </c>
      <c r="D149" s="12">
        <f t="shared" si="57"/>
        <v>353.40000000000003</v>
      </c>
      <c r="E149" s="12">
        <f t="shared" si="57"/>
        <v>237</v>
      </c>
      <c r="F149" s="12">
        <f t="shared" si="57"/>
        <v>171.6</v>
      </c>
      <c r="G149" s="12">
        <f t="shared" si="57"/>
        <v>85</v>
      </c>
      <c r="H149" s="155">
        <f>SUM(B149:F149)</f>
        <v>1740.7</v>
      </c>
      <c r="I149" s="12">
        <f>I146*(17-I147)</f>
        <v>45.153333333333322</v>
      </c>
      <c r="J149" s="12">
        <f>J146*(17-J147)</f>
        <v>198.52258064516127</v>
      </c>
      <c r="K149" s="12">
        <f>K146*(17-K147)</f>
        <v>340.79999999999995</v>
      </c>
      <c r="L149" s="12">
        <f>L146*(17-L147)</f>
        <v>503.80000000000007</v>
      </c>
      <c r="M149" s="155">
        <f>SUM(I149:L149)</f>
        <v>1088.2759139784946</v>
      </c>
      <c r="N149" s="156">
        <f>N146*(17-N147)</f>
        <v>2913.9759139784942</v>
      </c>
      <c r="O149" s="162">
        <f>O146*(17-O147)</f>
        <v>2828.9759139784951</v>
      </c>
    </row>
    <row r="150" spans="1:15" ht="19.5">
      <c r="A150" s="149" t="s">
        <v>214</v>
      </c>
      <c r="B150" s="139">
        <f t="shared" ref="B150:G150" si="58">B146*(18-B147)</f>
        <v>567.30000000000007</v>
      </c>
      <c r="C150" s="16">
        <f t="shared" si="58"/>
        <v>470.40000000000003</v>
      </c>
      <c r="D150" s="16">
        <f t="shared" si="58"/>
        <v>384.40000000000003</v>
      </c>
      <c r="E150" s="16">
        <f t="shared" si="58"/>
        <v>267</v>
      </c>
      <c r="F150" s="16">
        <f t="shared" si="58"/>
        <v>197.6</v>
      </c>
      <c r="G150" s="16">
        <f t="shared" si="58"/>
        <v>90</v>
      </c>
      <c r="H150" s="155">
        <f>SUM(B150:F150)</f>
        <v>1886.7</v>
      </c>
      <c r="I150" s="16">
        <f>I146*(18-I147)</f>
        <v>58.153333333333322</v>
      </c>
      <c r="J150" s="16">
        <f>J146*(18-J147)</f>
        <v>224.52258064516127</v>
      </c>
      <c r="K150" s="16">
        <f>K146*(18-K147)</f>
        <v>370.79999999999995</v>
      </c>
      <c r="L150" s="16">
        <f>L146*(18-L147)</f>
        <v>534.80000000000007</v>
      </c>
      <c r="M150" s="155">
        <f>SUM(I150:L150)</f>
        <v>1188.2759139784946</v>
      </c>
      <c r="N150" s="157">
        <f>N146*(18-N147)</f>
        <v>3164.9759139784942</v>
      </c>
      <c r="O150" s="163">
        <f>O146*(18-O147)</f>
        <v>3074.9759139784951</v>
      </c>
    </row>
    <row r="151" spans="1:15" ht="20.25" thickBot="1">
      <c r="A151" s="144" t="s">
        <v>215</v>
      </c>
      <c r="B151" s="140">
        <f t="shared" ref="B151:G151" si="59">B146*(19-B147)</f>
        <v>598.30000000000007</v>
      </c>
      <c r="C151" s="20">
        <f t="shared" si="59"/>
        <v>498.40000000000003</v>
      </c>
      <c r="D151" s="20">
        <f t="shared" si="59"/>
        <v>415.40000000000003</v>
      </c>
      <c r="E151" s="20">
        <f t="shared" si="59"/>
        <v>297</v>
      </c>
      <c r="F151" s="20">
        <f t="shared" si="59"/>
        <v>223.6</v>
      </c>
      <c r="G151" s="20">
        <f t="shared" si="59"/>
        <v>95</v>
      </c>
      <c r="H151" s="164">
        <f>SUM(B151:F151)</f>
        <v>2032.7</v>
      </c>
      <c r="I151" s="20">
        <f>I146*(19-I147)</f>
        <v>71.153333333333322</v>
      </c>
      <c r="J151" s="20">
        <f>J146*(19-J147)</f>
        <v>250.52258064516127</v>
      </c>
      <c r="K151" s="20">
        <f>K146*(19-K147)</f>
        <v>400.79999999999995</v>
      </c>
      <c r="L151" s="20">
        <f>L146*(19-L147)</f>
        <v>565.80000000000007</v>
      </c>
      <c r="M151" s="164">
        <f>SUM(I151:L151)</f>
        <v>1288.2759139784946</v>
      </c>
      <c r="N151" s="165">
        <f>N146*(19-N147)</f>
        <v>3415.9759139784942</v>
      </c>
      <c r="O151" s="166">
        <f>O146*(19-O147)</f>
        <v>3320.9759139784951</v>
      </c>
    </row>
    <row r="152" spans="1:15" ht="15.75" thickBot="1">
      <c r="A152" s="24"/>
      <c r="B152" s="25"/>
      <c r="C152" s="25"/>
      <c r="D152" s="25"/>
      <c r="E152" s="25"/>
      <c r="F152" s="25"/>
      <c r="G152" s="25"/>
      <c r="H152" s="26"/>
      <c r="I152" s="25"/>
      <c r="J152" s="25"/>
      <c r="K152" s="25"/>
      <c r="L152" s="25"/>
      <c r="M152" s="26"/>
      <c r="N152" s="27"/>
      <c r="O152" s="27"/>
    </row>
    <row r="153" spans="1:15" ht="24" thickBot="1">
      <c r="A153" s="473" t="s">
        <v>1</v>
      </c>
      <c r="B153" s="474"/>
      <c r="C153" s="474"/>
      <c r="D153" s="474"/>
      <c r="E153" s="474"/>
      <c r="F153" s="474"/>
      <c r="G153" s="474"/>
      <c r="H153" s="474"/>
      <c r="I153" s="474"/>
      <c r="J153" s="474"/>
      <c r="K153" s="470" t="s">
        <v>145</v>
      </c>
      <c r="L153" s="471"/>
      <c r="M153" s="471"/>
      <c r="N153" s="471"/>
      <c r="O153" s="472"/>
    </row>
    <row r="154" spans="1:15" ht="15.75">
      <c r="A154" s="465" t="s">
        <v>195</v>
      </c>
      <c r="B154" s="461" t="s">
        <v>196</v>
      </c>
      <c r="C154" s="461" t="s">
        <v>197</v>
      </c>
      <c r="D154" s="461" t="s">
        <v>198</v>
      </c>
      <c r="E154" s="461" t="s">
        <v>199</v>
      </c>
      <c r="F154" s="461" t="s">
        <v>200</v>
      </c>
      <c r="G154" s="461" t="s">
        <v>201</v>
      </c>
      <c r="H154" s="467" t="s">
        <v>202</v>
      </c>
      <c r="I154" s="461" t="s">
        <v>203</v>
      </c>
      <c r="J154" s="461" t="s">
        <v>204</v>
      </c>
      <c r="K154" s="461" t="s">
        <v>205</v>
      </c>
      <c r="L154" s="461" t="s">
        <v>206</v>
      </c>
      <c r="M154" s="467" t="s">
        <v>207</v>
      </c>
      <c r="N154" s="456" t="s">
        <v>208</v>
      </c>
      <c r="O154" s="457"/>
    </row>
    <row r="155" spans="1:15" ht="16.5" thickBot="1">
      <c r="A155" s="466"/>
      <c r="B155" s="462"/>
      <c r="C155" s="462"/>
      <c r="D155" s="462"/>
      <c r="E155" s="462"/>
      <c r="F155" s="462"/>
      <c r="G155" s="462"/>
      <c r="H155" s="462"/>
      <c r="I155" s="462"/>
      <c r="J155" s="462"/>
      <c r="K155" s="462"/>
      <c r="L155" s="462"/>
      <c r="M155" s="462"/>
      <c r="N155" s="145" t="s">
        <v>209</v>
      </c>
      <c r="O155" s="30" t="s">
        <v>210</v>
      </c>
    </row>
    <row r="156" spans="1:15">
      <c r="A156" s="148" t="s">
        <v>211</v>
      </c>
      <c r="B156" s="158">
        <v>31</v>
      </c>
      <c r="C156" s="151">
        <v>31</v>
      </c>
      <c r="D156" s="151">
        <v>31</v>
      </c>
      <c r="E156" s="151">
        <v>28</v>
      </c>
      <c r="F156" s="151">
        <v>21</v>
      </c>
      <c r="G156" s="151">
        <v>8</v>
      </c>
      <c r="H156" s="159">
        <f>SUM(B156:F156)</f>
        <v>142</v>
      </c>
      <c r="I156" s="136">
        <v>12</v>
      </c>
      <c r="J156" s="136">
        <v>31</v>
      </c>
      <c r="K156" s="136">
        <v>30</v>
      </c>
      <c r="L156" s="136">
        <v>31</v>
      </c>
      <c r="M156" s="159">
        <f>SUM(I156:L156)</f>
        <v>104</v>
      </c>
      <c r="N156" s="136">
        <f>SUM(B156:G156,I156:L156)</f>
        <v>254</v>
      </c>
      <c r="O156" s="137">
        <f>H156+M156</f>
        <v>246</v>
      </c>
    </row>
    <row r="157" spans="1:15" ht="19.5">
      <c r="A157" s="149" t="s">
        <v>485</v>
      </c>
      <c r="B157" s="160">
        <v>0.16774193548387104</v>
      </c>
      <c r="C157" s="10">
        <v>-0.66071428571428559</v>
      </c>
      <c r="D157" s="10">
        <v>3.3064516129032251</v>
      </c>
      <c r="E157" s="10">
        <v>7.133333333333332</v>
      </c>
      <c r="F157" s="10">
        <v>11.783870967741935</v>
      </c>
      <c r="G157" s="10">
        <v>15.946666666666667</v>
      </c>
      <c r="H157" s="153">
        <f>(B156*B157+C156*C157+D156*D157+E156*E157+F156*F157)/H156</f>
        <v>3.763468174639232</v>
      </c>
      <c r="I157" s="135">
        <v>10.6</v>
      </c>
      <c r="J157" s="135">
        <v>7.6</v>
      </c>
      <c r="K157" s="135">
        <v>5</v>
      </c>
      <c r="L157" s="135">
        <v>2.5</v>
      </c>
      <c r="M157" s="153">
        <f>(I156*I157+J156*J157+K156*K157+L156*L157)/M156</f>
        <v>5.6759615384615376</v>
      </c>
      <c r="N157" s="154">
        <f>(B157*B156+C157*C156+D157*D156+E157*E156+F157*F156+G157*G156+I157*I156+J157*J156+K157*K156+L157*L156)/N156</f>
        <v>4.9302591107563156</v>
      </c>
      <c r="O157" s="161">
        <f>(H157*H156+M157*M156)/O156</f>
        <v>4.5720019544665487</v>
      </c>
    </row>
    <row r="158" spans="1:15" ht="19.5">
      <c r="A158" s="149" t="s">
        <v>212</v>
      </c>
      <c r="B158" s="138">
        <f t="shared" ref="B158:G158" si="60">B156*(13-B157)</f>
        <v>397.8</v>
      </c>
      <c r="C158" s="12">
        <f t="shared" si="60"/>
        <v>423.48214285714283</v>
      </c>
      <c r="D158" s="12">
        <f t="shared" si="60"/>
        <v>300.50000000000006</v>
      </c>
      <c r="E158" s="12">
        <f t="shared" si="60"/>
        <v>164.26666666666671</v>
      </c>
      <c r="F158" s="12">
        <f t="shared" si="60"/>
        <v>25.538709677419369</v>
      </c>
      <c r="G158" s="12">
        <f t="shared" si="60"/>
        <v>-23.573333333333338</v>
      </c>
      <c r="H158" s="155">
        <f>SUM(B158:F158)</f>
        <v>1311.5875192012288</v>
      </c>
      <c r="I158" s="12">
        <f>I156*(13-I157)</f>
        <v>28.800000000000004</v>
      </c>
      <c r="J158" s="12">
        <f>J156*(13-J157)</f>
        <v>167.4</v>
      </c>
      <c r="K158" s="12">
        <f>K156*(13-K157)</f>
        <v>240</v>
      </c>
      <c r="L158" s="12">
        <f>L156*(13-L157)</f>
        <v>325.5</v>
      </c>
      <c r="M158" s="155">
        <f>SUM(I158:L158)</f>
        <v>761.7</v>
      </c>
      <c r="N158" s="156">
        <f>N156*(13-N157)</f>
        <v>2049.714185867896</v>
      </c>
      <c r="O158" s="162">
        <f>O156*(13-O157)</f>
        <v>2073.2875192012289</v>
      </c>
    </row>
    <row r="159" spans="1:15" ht="19.5">
      <c r="A159" s="149" t="s">
        <v>213</v>
      </c>
      <c r="B159" s="138">
        <f t="shared" ref="B159:G159" si="61">B156*(17-B157)</f>
        <v>521.79999999999995</v>
      </c>
      <c r="C159" s="12">
        <f t="shared" si="61"/>
        <v>547.48214285714278</v>
      </c>
      <c r="D159" s="12">
        <f t="shared" si="61"/>
        <v>424.50000000000006</v>
      </c>
      <c r="E159" s="12">
        <f t="shared" si="61"/>
        <v>276.26666666666665</v>
      </c>
      <c r="F159" s="12">
        <f t="shared" si="61"/>
        <v>109.53870967741936</v>
      </c>
      <c r="G159" s="12">
        <f t="shared" si="61"/>
        <v>8.4266666666666623</v>
      </c>
      <c r="H159" s="155">
        <f>SUM(B159:F159)</f>
        <v>1879.5875192012288</v>
      </c>
      <c r="I159" s="12">
        <f>I156*(17-I157)</f>
        <v>76.800000000000011</v>
      </c>
      <c r="J159" s="12">
        <f>J156*(17-J157)</f>
        <v>291.40000000000003</v>
      </c>
      <c r="K159" s="12">
        <f>K156*(17-K157)</f>
        <v>360</v>
      </c>
      <c r="L159" s="12">
        <f>L156*(17-L157)</f>
        <v>449.5</v>
      </c>
      <c r="M159" s="155">
        <f>SUM(I159:L159)</f>
        <v>1177.7</v>
      </c>
      <c r="N159" s="156">
        <f>N156*(17-N157)</f>
        <v>3065.714185867896</v>
      </c>
      <c r="O159" s="162">
        <f>O156*(17-O157)</f>
        <v>3057.2875192012289</v>
      </c>
    </row>
    <row r="160" spans="1:15" ht="19.5">
      <c r="A160" s="149" t="s">
        <v>214</v>
      </c>
      <c r="B160" s="139">
        <f t="shared" ref="B160:G160" si="62">B156*(18-B157)</f>
        <v>552.79999999999995</v>
      </c>
      <c r="C160" s="16">
        <f t="shared" si="62"/>
        <v>578.48214285714278</v>
      </c>
      <c r="D160" s="16">
        <f t="shared" si="62"/>
        <v>455.50000000000006</v>
      </c>
      <c r="E160" s="16">
        <f t="shared" si="62"/>
        <v>304.26666666666665</v>
      </c>
      <c r="F160" s="16">
        <f t="shared" si="62"/>
        <v>130.53870967741938</v>
      </c>
      <c r="G160" s="16">
        <f t="shared" si="62"/>
        <v>16.426666666666662</v>
      </c>
      <c r="H160" s="155">
        <f>SUM(B160:F160)</f>
        <v>2021.5875192012288</v>
      </c>
      <c r="I160" s="16">
        <f>I156*(18-I157)</f>
        <v>88.800000000000011</v>
      </c>
      <c r="J160" s="16">
        <f>J156*(18-J157)</f>
        <v>322.40000000000003</v>
      </c>
      <c r="K160" s="16">
        <f>K156*(18-K157)</f>
        <v>390</v>
      </c>
      <c r="L160" s="16">
        <f>L156*(18-L157)</f>
        <v>480.5</v>
      </c>
      <c r="M160" s="155">
        <f>SUM(I160:L160)</f>
        <v>1281.7</v>
      </c>
      <c r="N160" s="157">
        <f>N156*(18-N157)</f>
        <v>3319.714185867896</v>
      </c>
      <c r="O160" s="163">
        <f>O156*(18-O157)</f>
        <v>3303.2875192012289</v>
      </c>
    </row>
    <row r="161" spans="1:15" ht="20.25" thickBot="1">
      <c r="A161" s="144" t="s">
        <v>215</v>
      </c>
      <c r="B161" s="140">
        <f t="shared" ref="B161:G161" si="63">B156*(19-B157)</f>
        <v>583.79999999999995</v>
      </c>
      <c r="C161" s="20">
        <f t="shared" si="63"/>
        <v>609.48214285714278</v>
      </c>
      <c r="D161" s="20">
        <f t="shared" si="63"/>
        <v>486.50000000000006</v>
      </c>
      <c r="E161" s="20">
        <f t="shared" si="63"/>
        <v>332.26666666666665</v>
      </c>
      <c r="F161" s="20">
        <f t="shared" si="63"/>
        <v>151.53870967741938</v>
      </c>
      <c r="G161" s="20">
        <f t="shared" si="63"/>
        <v>24.426666666666662</v>
      </c>
      <c r="H161" s="164">
        <f>SUM(B161:F161)</f>
        <v>2163.587519201229</v>
      </c>
      <c r="I161" s="20">
        <f>I156*(19-I157)</f>
        <v>100.80000000000001</v>
      </c>
      <c r="J161" s="20">
        <f>J156*(19-J157)</f>
        <v>353.40000000000003</v>
      </c>
      <c r="K161" s="20">
        <f>K156*(19-K157)</f>
        <v>420</v>
      </c>
      <c r="L161" s="20">
        <f>L156*(19-L157)</f>
        <v>511.5</v>
      </c>
      <c r="M161" s="164">
        <f>SUM(I161:L161)</f>
        <v>1385.7</v>
      </c>
      <c r="N161" s="165">
        <f>N156*(19-N157)</f>
        <v>3573.714185867896</v>
      </c>
      <c r="O161" s="166">
        <f>O156*(19-O157)</f>
        <v>3549.2875192012289</v>
      </c>
    </row>
    <row r="162" spans="1:15" ht="15.75" thickBot="1">
      <c r="A162" s="24"/>
      <c r="B162" s="25"/>
      <c r="C162" s="25"/>
      <c r="D162" s="25"/>
      <c r="E162" s="25"/>
      <c r="F162" s="25"/>
      <c r="G162" s="25"/>
      <c r="H162" s="26"/>
      <c r="I162" s="25"/>
      <c r="J162" s="25"/>
      <c r="K162" s="25"/>
      <c r="L162" s="25"/>
      <c r="M162" s="26"/>
      <c r="N162" s="27"/>
      <c r="O162" s="27"/>
    </row>
    <row r="163" spans="1:15" ht="24" thickBot="1">
      <c r="A163" s="473" t="s">
        <v>1</v>
      </c>
      <c r="B163" s="474"/>
      <c r="C163" s="474"/>
      <c r="D163" s="474"/>
      <c r="E163" s="474"/>
      <c r="F163" s="474"/>
      <c r="G163" s="474"/>
      <c r="H163" s="474"/>
      <c r="I163" s="474"/>
      <c r="J163" s="474"/>
      <c r="K163" s="470" t="s">
        <v>1195</v>
      </c>
      <c r="L163" s="471"/>
      <c r="M163" s="471"/>
      <c r="N163" s="471"/>
      <c r="O163" s="472"/>
    </row>
    <row r="164" spans="1:15" ht="15.75">
      <c r="A164" s="465" t="s">
        <v>195</v>
      </c>
      <c r="B164" s="461" t="s">
        <v>196</v>
      </c>
      <c r="C164" s="461" t="s">
        <v>197</v>
      </c>
      <c r="D164" s="461" t="s">
        <v>198</v>
      </c>
      <c r="E164" s="461" t="s">
        <v>199</v>
      </c>
      <c r="F164" s="461" t="s">
        <v>200</v>
      </c>
      <c r="G164" s="461" t="s">
        <v>201</v>
      </c>
      <c r="H164" s="467" t="s">
        <v>202</v>
      </c>
      <c r="I164" s="461" t="s">
        <v>203</v>
      </c>
      <c r="J164" s="461" t="s">
        <v>204</v>
      </c>
      <c r="K164" s="461" t="s">
        <v>205</v>
      </c>
      <c r="L164" s="461" t="s">
        <v>206</v>
      </c>
      <c r="M164" s="467" t="s">
        <v>207</v>
      </c>
      <c r="N164" s="456" t="s">
        <v>208</v>
      </c>
      <c r="O164" s="457"/>
    </row>
    <row r="165" spans="1:15" ht="16.5" thickBot="1">
      <c r="A165" s="466"/>
      <c r="B165" s="462"/>
      <c r="C165" s="462"/>
      <c r="D165" s="462"/>
      <c r="E165" s="462"/>
      <c r="F165" s="462"/>
      <c r="G165" s="462"/>
      <c r="H165" s="462"/>
      <c r="I165" s="462"/>
      <c r="J165" s="462"/>
      <c r="K165" s="462"/>
      <c r="L165" s="462"/>
      <c r="M165" s="462"/>
      <c r="N165" s="145" t="s">
        <v>209</v>
      </c>
      <c r="O165" s="30" t="s">
        <v>210</v>
      </c>
    </row>
    <row r="166" spans="1:15">
      <c r="A166" s="148" t="s">
        <v>211</v>
      </c>
      <c r="B166" s="7">
        <v>31</v>
      </c>
      <c r="C166" s="136">
        <v>29</v>
      </c>
      <c r="D166" s="136">
        <v>31</v>
      </c>
      <c r="E166" s="136">
        <v>30</v>
      </c>
      <c r="F166" s="136">
        <v>19</v>
      </c>
      <c r="G166" s="136"/>
      <c r="H166" s="159">
        <f>SUM(B166:F166)</f>
        <v>140</v>
      </c>
      <c r="I166" s="151">
        <v>7</v>
      </c>
      <c r="J166" s="151">
        <v>28</v>
      </c>
      <c r="K166" s="151">
        <v>30</v>
      </c>
      <c r="L166" s="151">
        <v>31</v>
      </c>
      <c r="M166" s="159">
        <f>SUM(I166:L166)</f>
        <v>96</v>
      </c>
      <c r="N166" s="136">
        <f>SUM(B166:G166,I166:L166)</f>
        <v>236</v>
      </c>
      <c r="O166" s="137">
        <f>H166+M166</f>
        <v>236</v>
      </c>
    </row>
    <row r="167" spans="1:15" ht="19.5">
      <c r="A167" s="149" t="s">
        <v>485</v>
      </c>
      <c r="B167" s="9">
        <v>-2.6</v>
      </c>
      <c r="C167" s="135">
        <v>2.7</v>
      </c>
      <c r="D167" s="135">
        <v>2.8</v>
      </c>
      <c r="E167" s="135">
        <v>7.1</v>
      </c>
      <c r="F167" s="135">
        <v>10.9</v>
      </c>
      <c r="G167" s="135"/>
      <c r="H167" s="153">
        <f>(B166*B167+C166*C167+D166*D167+E166*E167+F166*F167)/H166</f>
        <v>3.6042857142857145</v>
      </c>
      <c r="I167" s="10">
        <v>10.7</v>
      </c>
      <c r="J167" s="95">
        <v>6.4</v>
      </c>
      <c r="K167" s="95">
        <v>1.9</v>
      </c>
      <c r="L167" s="95">
        <v>-1.5</v>
      </c>
      <c r="M167" s="153">
        <f>(I166*I167+J166*J167+K166*K167+L166*L167)/M166</f>
        <v>2.7562500000000001</v>
      </c>
      <c r="N167" s="154">
        <f>(B167*B166+C167*C166+D167*D166+E167*E166+F167*F166+G167*G166+I167*I166+J167*J166+K167*K166+L167*L166)/N166</f>
        <v>3.2593220338983051</v>
      </c>
      <c r="O167" s="161">
        <f>(H167*H166+M167*M166)/O166</f>
        <v>3.2593220338983051</v>
      </c>
    </row>
    <row r="168" spans="1:15" ht="19.5">
      <c r="A168" s="149" t="s">
        <v>212</v>
      </c>
      <c r="B168" s="138">
        <f t="shared" ref="B168:G168" si="64">B166*(13-B167)</f>
        <v>483.59999999999997</v>
      </c>
      <c r="C168" s="12">
        <f t="shared" si="64"/>
        <v>298.70000000000005</v>
      </c>
      <c r="D168" s="12">
        <f t="shared" si="64"/>
        <v>316.2</v>
      </c>
      <c r="E168" s="12">
        <f t="shared" si="64"/>
        <v>177</v>
      </c>
      <c r="F168" s="12">
        <f t="shared" si="64"/>
        <v>39.899999999999991</v>
      </c>
      <c r="G168" s="12">
        <f t="shared" si="64"/>
        <v>0</v>
      </c>
      <c r="H168" s="155">
        <f>SUM(B168:F168)</f>
        <v>1315.4</v>
      </c>
      <c r="I168" s="12">
        <f>I166*(13-I167)</f>
        <v>16.100000000000005</v>
      </c>
      <c r="J168" s="12">
        <f>J166*(13-J167)</f>
        <v>184.79999999999998</v>
      </c>
      <c r="K168" s="12">
        <f>K166*(13-K167)</f>
        <v>333</v>
      </c>
      <c r="L168" s="12">
        <f>L166*(13-L167)</f>
        <v>449.5</v>
      </c>
      <c r="M168" s="155">
        <f>SUM(I168:L168)</f>
        <v>983.4</v>
      </c>
      <c r="N168" s="156">
        <f>N166*(13-N167)</f>
        <v>2298.7999999999997</v>
      </c>
      <c r="O168" s="162">
        <f>O166*(13-O167)</f>
        <v>2298.7999999999997</v>
      </c>
    </row>
    <row r="169" spans="1:15" ht="19.5">
      <c r="A169" s="149" t="s">
        <v>213</v>
      </c>
      <c r="B169" s="138">
        <f t="shared" ref="B169:G169" si="65">B166*(17-B167)</f>
        <v>607.6</v>
      </c>
      <c r="C169" s="12">
        <f t="shared" si="65"/>
        <v>414.70000000000005</v>
      </c>
      <c r="D169" s="12">
        <f t="shared" si="65"/>
        <v>440.2</v>
      </c>
      <c r="E169" s="12">
        <f t="shared" si="65"/>
        <v>297</v>
      </c>
      <c r="F169" s="12">
        <f t="shared" si="65"/>
        <v>115.89999999999999</v>
      </c>
      <c r="G169" s="12">
        <f t="shared" si="65"/>
        <v>0</v>
      </c>
      <c r="H169" s="155">
        <f>SUM(B169:F169)</f>
        <v>1875.4</v>
      </c>
      <c r="I169" s="12">
        <f>I166*(17-I167)</f>
        <v>44.100000000000009</v>
      </c>
      <c r="J169" s="12">
        <f>J166*(17-J167)</f>
        <v>296.8</v>
      </c>
      <c r="K169" s="12">
        <f>K166*(17-K167)</f>
        <v>453</v>
      </c>
      <c r="L169" s="12">
        <f>L166*(17-L167)</f>
        <v>573.5</v>
      </c>
      <c r="M169" s="155">
        <f>SUM(I169:L169)</f>
        <v>1367.4</v>
      </c>
      <c r="N169" s="156">
        <f>N166*(17-N167)</f>
        <v>3242.7999999999997</v>
      </c>
      <c r="O169" s="162">
        <f>O166*(17-O167)</f>
        <v>3242.7999999999997</v>
      </c>
    </row>
    <row r="170" spans="1:15" ht="19.5">
      <c r="A170" s="149" t="s">
        <v>214</v>
      </c>
      <c r="B170" s="139">
        <f t="shared" ref="B170:G170" si="66">B166*(18-B167)</f>
        <v>638.6</v>
      </c>
      <c r="C170" s="16">
        <f t="shared" si="66"/>
        <v>443.70000000000005</v>
      </c>
      <c r="D170" s="16">
        <f t="shared" si="66"/>
        <v>471.2</v>
      </c>
      <c r="E170" s="16">
        <f t="shared" si="66"/>
        <v>327</v>
      </c>
      <c r="F170" s="16">
        <f t="shared" si="66"/>
        <v>134.9</v>
      </c>
      <c r="G170" s="16">
        <f t="shared" si="66"/>
        <v>0</v>
      </c>
      <c r="H170" s="155">
        <f>SUM(B170:F170)</f>
        <v>2015.4000000000003</v>
      </c>
      <c r="I170" s="16">
        <f>I166*(18-I167)</f>
        <v>51.100000000000009</v>
      </c>
      <c r="J170" s="16">
        <f>J166*(18-J167)</f>
        <v>324.8</v>
      </c>
      <c r="K170" s="16">
        <f>K166*(18-K167)</f>
        <v>483.00000000000006</v>
      </c>
      <c r="L170" s="16">
        <f>L166*(18-L167)</f>
        <v>604.5</v>
      </c>
      <c r="M170" s="155">
        <f>SUM(I170:L170)</f>
        <v>1463.4</v>
      </c>
      <c r="N170" s="157">
        <f>N166*(18-N167)</f>
        <v>3478.7999999999997</v>
      </c>
      <c r="O170" s="163">
        <f>O166*(18-O167)</f>
        <v>3478.7999999999997</v>
      </c>
    </row>
    <row r="171" spans="1:15" ht="20.25" thickBot="1">
      <c r="A171" s="144" t="s">
        <v>215</v>
      </c>
      <c r="B171" s="140">
        <f t="shared" ref="B171:G171" si="67">B166*(19-B167)</f>
        <v>669.6</v>
      </c>
      <c r="C171" s="20">
        <f t="shared" si="67"/>
        <v>472.70000000000005</v>
      </c>
      <c r="D171" s="20">
        <f t="shared" si="67"/>
        <v>502.2</v>
      </c>
      <c r="E171" s="20">
        <f t="shared" si="67"/>
        <v>357</v>
      </c>
      <c r="F171" s="20">
        <f t="shared" si="67"/>
        <v>153.9</v>
      </c>
      <c r="G171" s="20">
        <f t="shared" si="67"/>
        <v>0</v>
      </c>
      <c r="H171" s="164">
        <f>SUM(B171:F171)</f>
        <v>2155.4</v>
      </c>
      <c r="I171" s="20">
        <f>I166*(19-I167)</f>
        <v>58.100000000000009</v>
      </c>
      <c r="J171" s="20">
        <f>J166*(19-J167)</f>
        <v>352.8</v>
      </c>
      <c r="K171" s="20">
        <f>K166*(19-K167)</f>
        <v>513</v>
      </c>
      <c r="L171" s="20">
        <f>L166*(19-L167)</f>
        <v>635.5</v>
      </c>
      <c r="M171" s="164">
        <f>SUM(I171:L171)</f>
        <v>1559.4</v>
      </c>
      <c r="N171" s="165">
        <f>N166*(19-N167)</f>
        <v>3714.7999999999997</v>
      </c>
      <c r="O171" s="166">
        <f>O166*(19-O167)</f>
        <v>3714.7999999999997</v>
      </c>
    </row>
    <row r="172" spans="1:15" ht="15.75" thickBot="1">
      <c r="A172" s="24"/>
      <c r="B172" s="25"/>
      <c r="C172" s="25"/>
      <c r="D172" s="25"/>
      <c r="E172" s="25"/>
      <c r="F172" s="25"/>
      <c r="G172" s="25"/>
      <c r="H172" s="26"/>
      <c r="I172" s="25"/>
      <c r="J172" s="25"/>
      <c r="K172" s="25"/>
      <c r="L172" s="25"/>
      <c r="M172" s="26"/>
      <c r="N172" s="27"/>
      <c r="O172" s="27"/>
    </row>
    <row r="173" spans="1:15" ht="24" thickBot="1">
      <c r="A173" s="473" t="s">
        <v>1</v>
      </c>
      <c r="B173" s="474"/>
      <c r="C173" s="474"/>
      <c r="D173" s="474"/>
      <c r="E173" s="474"/>
      <c r="F173" s="474"/>
      <c r="G173" s="474"/>
      <c r="H173" s="474"/>
      <c r="I173" s="474"/>
      <c r="J173" s="474"/>
      <c r="K173" s="470" t="s">
        <v>1196</v>
      </c>
      <c r="L173" s="471"/>
      <c r="M173" s="471"/>
      <c r="N173" s="471"/>
      <c r="O173" s="472"/>
    </row>
    <row r="174" spans="1:15" ht="15.75">
      <c r="A174" s="465" t="s">
        <v>195</v>
      </c>
      <c r="B174" s="461" t="s">
        <v>196</v>
      </c>
      <c r="C174" s="461" t="s">
        <v>197</v>
      </c>
      <c r="D174" s="461" t="s">
        <v>198</v>
      </c>
      <c r="E174" s="461" t="s">
        <v>199</v>
      </c>
      <c r="F174" s="461" t="s">
        <v>200</v>
      </c>
      <c r="G174" s="461" t="s">
        <v>201</v>
      </c>
      <c r="H174" s="467" t="s">
        <v>202</v>
      </c>
      <c r="I174" s="461" t="s">
        <v>203</v>
      </c>
      <c r="J174" s="461" t="s">
        <v>204</v>
      </c>
      <c r="K174" s="461" t="s">
        <v>205</v>
      </c>
      <c r="L174" s="461" t="s">
        <v>206</v>
      </c>
      <c r="M174" s="467" t="s">
        <v>207</v>
      </c>
      <c r="N174" s="456" t="s">
        <v>208</v>
      </c>
      <c r="O174" s="457"/>
    </row>
    <row r="175" spans="1:15" ht="16.5" thickBot="1">
      <c r="A175" s="466"/>
      <c r="B175" s="462"/>
      <c r="C175" s="462"/>
      <c r="D175" s="462"/>
      <c r="E175" s="462"/>
      <c r="F175" s="462"/>
      <c r="G175" s="462"/>
      <c r="H175" s="462"/>
      <c r="I175" s="462"/>
      <c r="J175" s="462"/>
      <c r="K175" s="462"/>
      <c r="L175" s="462"/>
      <c r="M175" s="462"/>
      <c r="N175" s="145" t="s">
        <v>209</v>
      </c>
      <c r="O175" s="30" t="s">
        <v>210</v>
      </c>
    </row>
    <row r="176" spans="1:15">
      <c r="A176" s="148" t="s">
        <v>211</v>
      </c>
      <c r="B176" s="158"/>
      <c r="C176" s="151"/>
      <c r="D176" s="151"/>
      <c r="E176" s="151"/>
      <c r="F176" s="151"/>
      <c r="G176" s="151"/>
      <c r="H176" s="159">
        <f>SUM(B176:F176)</f>
        <v>0</v>
      </c>
      <c r="I176" s="151"/>
      <c r="J176" s="151"/>
      <c r="K176" s="151"/>
      <c r="L176" s="151"/>
      <c r="M176" s="159">
        <f>SUM(I176:L176)</f>
        <v>0</v>
      </c>
      <c r="N176" s="136">
        <f>SUM(B176:G176,I176:L176)</f>
        <v>0</v>
      </c>
      <c r="O176" s="137">
        <f>H176+M176</f>
        <v>0</v>
      </c>
    </row>
    <row r="177" spans="1:15" ht="19.5">
      <c r="A177" s="149" t="s">
        <v>485</v>
      </c>
      <c r="B177" s="160"/>
      <c r="C177" s="10"/>
      <c r="D177" s="10"/>
      <c r="E177" s="10"/>
      <c r="F177" s="10"/>
      <c r="G177" s="10"/>
      <c r="H177" s="185">
        <v>0</v>
      </c>
      <c r="I177" s="186"/>
      <c r="J177" s="187"/>
      <c r="K177" s="187"/>
      <c r="L177" s="187"/>
      <c r="M177" s="185">
        <v>0</v>
      </c>
      <c r="N177" s="188">
        <f>W176</f>
        <v>0</v>
      </c>
      <c r="O177" s="189">
        <v>0</v>
      </c>
    </row>
    <row r="178" spans="1:15" ht="19.5">
      <c r="A178" s="149" t="s">
        <v>212</v>
      </c>
      <c r="B178" s="138">
        <f t="shared" ref="B178:G178" si="68">B176*(13-B177)</f>
        <v>0</v>
      </c>
      <c r="C178" s="12">
        <f t="shared" si="68"/>
        <v>0</v>
      </c>
      <c r="D178" s="12">
        <f t="shared" si="68"/>
        <v>0</v>
      </c>
      <c r="E178" s="12">
        <f t="shared" si="68"/>
        <v>0</v>
      </c>
      <c r="F178" s="12">
        <f t="shared" si="68"/>
        <v>0</v>
      </c>
      <c r="G178" s="12">
        <f t="shared" si="68"/>
        <v>0</v>
      </c>
      <c r="H178" s="155">
        <f>SUM(B178:F178)</f>
        <v>0</v>
      </c>
      <c r="I178" s="12">
        <f>I176*(13-I177)</f>
        <v>0</v>
      </c>
      <c r="J178" s="12">
        <f>J176*(13-J177)</f>
        <v>0</v>
      </c>
      <c r="K178" s="12">
        <f>K176*(13-K177)</f>
        <v>0</v>
      </c>
      <c r="L178" s="12">
        <f>L176*(13-L177)</f>
        <v>0</v>
      </c>
      <c r="M178" s="155">
        <f>SUM(I178:L178)</f>
        <v>0</v>
      </c>
      <c r="N178" s="156">
        <f>N176*(13-N177)</f>
        <v>0</v>
      </c>
      <c r="O178" s="162">
        <f>O176*(13-O177)</f>
        <v>0</v>
      </c>
    </row>
    <row r="179" spans="1:15" ht="19.5">
      <c r="A179" s="149" t="s">
        <v>213</v>
      </c>
      <c r="B179" s="138">
        <f t="shared" ref="B179:G179" si="69">B176*(17-B177)</f>
        <v>0</v>
      </c>
      <c r="C179" s="12">
        <f t="shared" si="69"/>
        <v>0</v>
      </c>
      <c r="D179" s="12">
        <f t="shared" si="69"/>
        <v>0</v>
      </c>
      <c r="E179" s="12">
        <f t="shared" si="69"/>
        <v>0</v>
      </c>
      <c r="F179" s="12">
        <f t="shared" si="69"/>
        <v>0</v>
      </c>
      <c r="G179" s="12">
        <f t="shared" si="69"/>
        <v>0</v>
      </c>
      <c r="H179" s="155">
        <f>SUM(B179:F179)</f>
        <v>0</v>
      </c>
      <c r="I179" s="12">
        <f>I176*(17-I177)</f>
        <v>0</v>
      </c>
      <c r="J179" s="12">
        <f>J176*(17-J177)</f>
        <v>0</v>
      </c>
      <c r="K179" s="12">
        <f>K176*(17-K177)</f>
        <v>0</v>
      </c>
      <c r="L179" s="12">
        <f>L176*(17-L177)</f>
        <v>0</v>
      </c>
      <c r="M179" s="155">
        <f>SUM(I179:L179)</f>
        <v>0</v>
      </c>
      <c r="N179" s="156">
        <f>N176*(17-N177)</f>
        <v>0</v>
      </c>
      <c r="O179" s="162">
        <f>O176*(17-O177)</f>
        <v>0</v>
      </c>
    </row>
    <row r="180" spans="1:15" ht="19.5">
      <c r="A180" s="149" t="s">
        <v>214</v>
      </c>
      <c r="B180" s="139">
        <f t="shared" ref="B180:G180" si="70">B176*(18-B177)</f>
        <v>0</v>
      </c>
      <c r="C180" s="16">
        <f t="shared" si="70"/>
        <v>0</v>
      </c>
      <c r="D180" s="16">
        <f t="shared" si="70"/>
        <v>0</v>
      </c>
      <c r="E180" s="16">
        <f t="shared" si="70"/>
        <v>0</v>
      </c>
      <c r="F180" s="16">
        <f t="shared" si="70"/>
        <v>0</v>
      </c>
      <c r="G180" s="16">
        <f t="shared" si="70"/>
        <v>0</v>
      </c>
      <c r="H180" s="155">
        <f>SUM(B180:F180)</f>
        <v>0</v>
      </c>
      <c r="I180" s="16">
        <f>I176*(18-I177)</f>
        <v>0</v>
      </c>
      <c r="J180" s="16">
        <f>J176*(18-J177)</f>
        <v>0</v>
      </c>
      <c r="K180" s="16">
        <f>K176*(18-K177)</f>
        <v>0</v>
      </c>
      <c r="L180" s="16">
        <f>L176*(18-L177)</f>
        <v>0</v>
      </c>
      <c r="M180" s="155">
        <f>SUM(I180:L180)</f>
        <v>0</v>
      </c>
      <c r="N180" s="157">
        <f>N176*(18-N177)</f>
        <v>0</v>
      </c>
      <c r="O180" s="163">
        <f>O176*(18-O177)</f>
        <v>0</v>
      </c>
    </row>
    <row r="181" spans="1:15" ht="20.25" thickBot="1">
      <c r="A181" s="144" t="s">
        <v>215</v>
      </c>
      <c r="B181" s="140">
        <f t="shared" ref="B181:G181" si="71">B176*(19-B177)</f>
        <v>0</v>
      </c>
      <c r="C181" s="20">
        <f t="shared" si="71"/>
        <v>0</v>
      </c>
      <c r="D181" s="20">
        <f t="shared" si="71"/>
        <v>0</v>
      </c>
      <c r="E181" s="20">
        <f t="shared" si="71"/>
        <v>0</v>
      </c>
      <c r="F181" s="20">
        <f t="shared" si="71"/>
        <v>0</v>
      </c>
      <c r="G181" s="20">
        <f t="shared" si="71"/>
        <v>0</v>
      </c>
      <c r="H181" s="164">
        <f>SUM(B181:F181)</f>
        <v>0</v>
      </c>
      <c r="I181" s="20">
        <f>I176*(19-I177)</f>
        <v>0</v>
      </c>
      <c r="J181" s="20">
        <f>J176*(19-J177)</f>
        <v>0</v>
      </c>
      <c r="K181" s="20">
        <f>K176*(19-K177)</f>
        <v>0</v>
      </c>
      <c r="L181" s="20">
        <f>L176*(19-L177)</f>
        <v>0</v>
      </c>
      <c r="M181" s="164">
        <f>SUM(I181:L181)</f>
        <v>0</v>
      </c>
      <c r="N181" s="165">
        <f>N176*(19-N177)</f>
        <v>0</v>
      </c>
      <c r="O181" s="166">
        <f>O176*(19-O177)</f>
        <v>0</v>
      </c>
    </row>
    <row r="182" spans="1:15" ht="15.75" thickBot="1"/>
    <row r="183" spans="1:15" ht="24" thickBot="1">
      <c r="A183" s="463" t="s">
        <v>2</v>
      </c>
      <c r="B183" s="482"/>
      <c r="C183" s="482"/>
      <c r="D183" s="482"/>
      <c r="E183" s="482"/>
      <c r="F183" s="482"/>
      <c r="G183" s="482"/>
      <c r="H183" s="482"/>
      <c r="I183" s="482"/>
      <c r="J183" s="482"/>
      <c r="K183" s="483" t="s">
        <v>253</v>
      </c>
      <c r="L183" s="485"/>
      <c r="M183" s="485"/>
      <c r="N183" s="485" t="s">
        <v>253</v>
      </c>
      <c r="O183" s="486"/>
    </row>
    <row r="184" spans="1:15" ht="15.75">
      <c r="A184" s="465" t="s">
        <v>195</v>
      </c>
      <c r="B184" s="461" t="s">
        <v>196</v>
      </c>
      <c r="C184" s="461" t="s">
        <v>197</v>
      </c>
      <c r="D184" s="461" t="s">
        <v>198</v>
      </c>
      <c r="E184" s="461" t="s">
        <v>199</v>
      </c>
      <c r="F184" s="461" t="s">
        <v>200</v>
      </c>
      <c r="G184" s="461" t="s">
        <v>201</v>
      </c>
      <c r="H184" s="467" t="s">
        <v>202</v>
      </c>
      <c r="I184" s="461" t="s">
        <v>203</v>
      </c>
      <c r="J184" s="461" t="s">
        <v>204</v>
      </c>
      <c r="K184" s="461" t="s">
        <v>205</v>
      </c>
      <c r="L184" s="461" t="s">
        <v>206</v>
      </c>
      <c r="M184" s="467" t="s">
        <v>207</v>
      </c>
      <c r="N184" s="456" t="s">
        <v>208</v>
      </c>
      <c r="O184" s="457"/>
    </row>
    <row r="185" spans="1:15" ht="16.5" thickBot="1">
      <c r="A185" s="466"/>
      <c r="B185" s="462"/>
      <c r="C185" s="462"/>
      <c r="D185" s="462"/>
      <c r="E185" s="462"/>
      <c r="F185" s="462"/>
      <c r="G185" s="462"/>
      <c r="H185" s="462"/>
      <c r="I185" s="462"/>
      <c r="J185" s="462"/>
      <c r="K185" s="462"/>
      <c r="L185" s="462"/>
      <c r="M185" s="462"/>
      <c r="N185" s="145" t="s">
        <v>234</v>
      </c>
      <c r="O185" s="30" t="s">
        <v>235</v>
      </c>
    </row>
    <row r="186" spans="1:15">
      <c r="A186" s="148" t="s">
        <v>211</v>
      </c>
      <c r="B186" s="158">
        <v>31</v>
      </c>
      <c r="C186" s="151">
        <v>28</v>
      </c>
      <c r="D186" s="151">
        <v>31</v>
      </c>
      <c r="E186" s="151">
        <v>30</v>
      </c>
      <c r="F186" s="151">
        <v>29</v>
      </c>
      <c r="G186" s="151"/>
      <c r="H186" s="159">
        <f>SUM(B186:F186)</f>
        <v>149</v>
      </c>
      <c r="I186" s="151">
        <v>29</v>
      </c>
      <c r="J186" s="151">
        <v>31</v>
      </c>
      <c r="K186" s="151">
        <v>30</v>
      </c>
      <c r="L186" s="151">
        <v>31</v>
      </c>
      <c r="M186" s="159">
        <f>SUM(I186:L186)</f>
        <v>121</v>
      </c>
      <c r="N186" s="136">
        <f>SUM(B186:G186,I186:L186)</f>
        <v>270</v>
      </c>
      <c r="O186" s="137">
        <f>H186+M186</f>
        <v>270</v>
      </c>
    </row>
    <row r="187" spans="1:15" ht="19.5">
      <c r="A187" s="149" t="s">
        <v>485</v>
      </c>
      <c r="B187" s="160">
        <v>-4</v>
      </c>
      <c r="C187" s="10">
        <v>-2.9</v>
      </c>
      <c r="D187" s="10">
        <v>1</v>
      </c>
      <c r="E187" s="10">
        <v>5.6</v>
      </c>
      <c r="F187" s="10">
        <v>11.4</v>
      </c>
      <c r="G187" s="10"/>
      <c r="H187" s="153">
        <f>(B186*B187+C186*C187+D186*D187+E186*E187+F186*F187)/H186</f>
        <v>2.1771812080536916</v>
      </c>
      <c r="I187" s="10">
        <v>11.6</v>
      </c>
      <c r="J187" s="95">
        <v>6.4</v>
      </c>
      <c r="K187" s="95">
        <v>1.1000000000000001</v>
      </c>
      <c r="L187" s="95">
        <v>-2.2999999999999998</v>
      </c>
      <c r="M187" s="153">
        <f>(I186*I187+J186*J187+K186*K187+L186*L187)/M186</f>
        <v>4.1033057851239665</v>
      </c>
      <c r="N187" s="154">
        <f>(B187*B186+C187*C186+D187*D186+E187*E186+F187*F186+G187*G186+I187*I186+J187*J186+K187*K186+L187*L186)/N186</f>
        <v>3.0403703703703702</v>
      </c>
      <c r="O187" s="161">
        <f>(H187*H186+M187*M186)/O186</f>
        <v>3.0403703703703702</v>
      </c>
    </row>
    <row r="188" spans="1:15" ht="19.5">
      <c r="A188" s="149" t="s">
        <v>212</v>
      </c>
      <c r="B188" s="138">
        <f t="shared" ref="B188:G188" si="72">B186*(13-B187)</f>
        <v>527</v>
      </c>
      <c r="C188" s="12">
        <f t="shared" si="72"/>
        <v>445.2</v>
      </c>
      <c r="D188" s="12">
        <f t="shared" si="72"/>
        <v>372</v>
      </c>
      <c r="E188" s="12">
        <f t="shared" si="72"/>
        <v>222</v>
      </c>
      <c r="F188" s="12">
        <f t="shared" si="72"/>
        <v>46.399999999999991</v>
      </c>
      <c r="G188" s="12">
        <f t="shared" si="72"/>
        <v>0</v>
      </c>
      <c r="H188" s="155">
        <f>SUM(B188:F188)</f>
        <v>1612.6000000000001</v>
      </c>
      <c r="I188" s="12">
        <f>I186*(13-I187)</f>
        <v>40.600000000000009</v>
      </c>
      <c r="J188" s="12">
        <f>J186*(13-J187)</f>
        <v>204.6</v>
      </c>
      <c r="K188" s="12">
        <f>K186*(13-K187)</f>
        <v>357</v>
      </c>
      <c r="L188" s="12">
        <f>L186*(13-L187)</f>
        <v>474.3</v>
      </c>
      <c r="M188" s="155">
        <f>SUM(I188:L188)</f>
        <v>1076.5</v>
      </c>
      <c r="N188" s="156">
        <f>N186*(13-N187)</f>
        <v>2689.1</v>
      </c>
      <c r="O188" s="162">
        <f>O186*(13-O187)</f>
        <v>2689.1</v>
      </c>
    </row>
    <row r="189" spans="1:15" ht="19.5">
      <c r="A189" s="149" t="s">
        <v>213</v>
      </c>
      <c r="B189" s="138">
        <f t="shared" ref="B189:G189" si="73">B186*(17-B187)</f>
        <v>651</v>
      </c>
      <c r="C189" s="12">
        <f t="shared" si="73"/>
        <v>557.19999999999993</v>
      </c>
      <c r="D189" s="12">
        <f t="shared" si="73"/>
        <v>496</v>
      </c>
      <c r="E189" s="12">
        <f t="shared" si="73"/>
        <v>342</v>
      </c>
      <c r="F189" s="12">
        <f t="shared" si="73"/>
        <v>162.39999999999998</v>
      </c>
      <c r="G189" s="12">
        <f t="shared" si="73"/>
        <v>0</v>
      </c>
      <c r="H189" s="155">
        <f>SUM(B189:F189)</f>
        <v>2208.6</v>
      </c>
      <c r="I189" s="12">
        <f>I186*(17-I187)</f>
        <v>156.60000000000002</v>
      </c>
      <c r="J189" s="12">
        <f>J186*(17-J187)</f>
        <v>328.59999999999997</v>
      </c>
      <c r="K189" s="12">
        <f>K186*(17-K187)</f>
        <v>477</v>
      </c>
      <c r="L189" s="12">
        <f>L186*(17-L187)</f>
        <v>598.30000000000007</v>
      </c>
      <c r="M189" s="155">
        <f>SUM(I189:L189)</f>
        <v>1560.5</v>
      </c>
      <c r="N189" s="156">
        <f>N186*(17-N187)</f>
        <v>3769.1</v>
      </c>
      <c r="O189" s="162">
        <f>O186*(17-O187)</f>
        <v>3769.1</v>
      </c>
    </row>
    <row r="190" spans="1:15" ht="19.5">
      <c r="A190" s="149" t="s">
        <v>249</v>
      </c>
      <c r="B190" s="139">
        <f t="shared" ref="B190:G190" si="74">B186*(18-B187)</f>
        <v>682</v>
      </c>
      <c r="C190" s="16">
        <f t="shared" si="74"/>
        <v>585.19999999999993</v>
      </c>
      <c r="D190" s="16">
        <f t="shared" si="74"/>
        <v>527</v>
      </c>
      <c r="E190" s="16">
        <f t="shared" si="74"/>
        <v>372</v>
      </c>
      <c r="F190" s="16">
        <f t="shared" si="74"/>
        <v>191.39999999999998</v>
      </c>
      <c r="G190" s="16">
        <f t="shared" si="74"/>
        <v>0</v>
      </c>
      <c r="H190" s="155">
        <f>SUM(B190:F190)</f>
        <v>2357.6</v>
      </c>
      <c r="I190" s="16">
        <f>I186*(18-I187)</f>
        <v>185.60000000000002</v>
      </c>
      <c r="J190" s="16">
        <f>J186*(18-J187)</f>
        <v>359.59999999999997</v>
      </c>
      <c r="K190" s="16">
        <f>K186*(18-K187)</f>
        <v>506.99999999999994</v>
      </c>
      <c r="L190" s="16">
        <f>L186*(18-L187)</f>
        <v>629.30000000000007</v>
      </c>
      <c r="M190" s="155">
        <f>SUM(I190:L190)</f>
        <v>1681.5</v>
      </c>
      <c r="N190" s="157">
        <f>N186*(18-N187)</f>
        <v>4039.1</v>
      </c>
      <c r="O190" s="163">
        <f>O186*(18-O187)</f>
        <v>4039.1</v>
      </c>
    </row>
    <row r="191" spans="1:15" ht="20.25" thickBot="1">
      <c r="A191" s="144" t="s">
        <v>215</v>
      </c>
      <c r="B191" s="140">
        <f t="shared" ref="B191:G191" si="75">B186*(19-B187)</f>
        <v>713</v>
      </c>
      <c r="C191" s="20">
        <f t="shared" si="75"/>
        <v>613.19999999999993</v>
      </c>
      <c r="D191" s="20">
        <f t="shared" si="75"/>
        <v>558</v>
      </c>
      <c r="E191" s="20">
        <f t="shared" si="75"/>
        <v>402</v>
      </c>
      <c r="F191" s="20">
        <f t="shared" si="75"/>
        <v>220.39999999999998</v>
      </c>
      <c r="G191" s="20">
        <f t="shared" si="75"/>
        <v>0</v>
      </c>
      <c r="H191" s="164">
        <f>SUM(B191:F191)</f>
        <v>2506.6</v>
      </c>
      <c r="I191" s="20">
        <f>I186*(19-I187)</f>
        <v>214.60000000000002</v>
      </c>
      <c r="J191" s="20">
        <f>J186*(19-J187)</f>
        <v>390.59999999999997</v>
      </c>
      <c r="K191" s="20">
        <f>K186*(19-K187)</f>
        <v>537</v>
      </c>
      <c r="L191" s="20">
        <f>L186*(19-L187)</f>
        <v>660.30000000000007</v>
      </c>
      <c r="M191" s="164">
        <f>SUM(I191:L191)</f>
        <v>1802.5</v>
      </c>
      <c r="N191" s="165">
        <f>N186*(19-N187)</f>
        <v>4309.1000000000004</v>
      </c>
      <c r="O191" s="166">
        <f>O186*(19-O187)</f>
        <v>4309.1000000000004</v>
      </c>
    </row>
    <row r="192" spans="1:15" ht="15.75" thickBot="1">
      <c r="I192" s="56"/>
    </row>
    <row r="193" spans="1:15" ht="24" thickBot="1">
      <c r="A193" s="170" t="s">
        <v>236</v>
      </c>
      <c r="B193" s="458" t="s">
        <v>237</v>
      </c>
      <c r="C193" s="458"/>
      <c r="D193" s="458"/>
      <c r="E193" s="458"/>
      <c r="F193" s="458"/>
      <c r="G193" s="458"/>
      <c r="H193" s="458"/>
      <c r="I193" s="458"/>
      <c r="J193" s="458"/>
      <c r="K193" s="549"/>
      <c r="L193" s="548"/>
      <c r="M193" s="459"/>
      <c r="N193" s="459"/>
      <c r="O193" s="460"/>
    </row>
    <row r="194" spans="1:15" ht="15.75">
      <c r="A194" s="465" t="s">
        <v>195</v>
      </c>
      <c r="B194" s="461" t="s">
        <v>196</v>
      </c>
      <c r="C194" s="461" t="s">
        <v>197</v>
      </c>
      <c r="D194" s="461" t="s">
        <v>198</v>
      </c>
      <c r="E194" s="461" t="s">
        <v>199</v>
      </c>
      <c r="F194" s="461" t="s">
        <v>200</v>
      </c>
      <c r="G194" s="461" t="s">
        <v>201</v>
      </c>
      <c r="H194" s="467" t="s">
        <v>202</v>
      </c>
      <c r="I194" s="461" t="s">
        <v>203</v>
      </c>
      <c r="J194" s="461" t="s">
        <v>204</v>
      </c>
      <c r="K194" s="461" t="s">
        <v>205</v>
      </c>
      <c r="L194" s="461" t="s">
        <v>206</v>
      </c>
      <c r="M194" s="467" t="s">
        <v>207</v>
      </c>
      <c r="N194" s="456" t="s">
        <v>208</v>
      </c>
      <c r="O194" s="457"/>
    </row>
    <row r="195" spans="1:15" ht="16.5" thickBot="1">
      <c r="A195" s="466"/>
      <c r="B195" s="462"/>
      <c r="C195" s="462"/>
      <c r="D195" s="462"/>
      <c r="E195" s="462"/>
      <c r="F195" s="462"/>
      <c r="G195" s="462"/>
      <c r="H195" s="462"/>
      <c r="I195" s="462"/>
      <c r="J195" s="462"/>
      <c r="K195" s="462"/>
      <c r="L195" s="462"/>
      <c r="M195" s="462"/>
      <c r="N195" s="145" t="s">
        <v>234</v>
      </c>
      <c r="O195" s="30" t="s">
        <v>235</v>
      </c>
    </row>
    <row r="196" spans="1:15" ht="15.75">
      <c r="A196" s="174">
        <v>2000</v>
      </c>
      <c r="B196" s="177">
        <f t="shared" ref="B196:O196" si="76">B11/B$191</f>
        <v>0.9928471248246844</v>
      </c>
      <c r="C196" s="31">
        <f t="shared" si="76"/>
        <v>0.85355512067840844</v>
      </c>
      <c r="D196" s="31">
        <f t="shared" si="76"/>
        <v>0.93566308243727603</v>
      </c>
      <c r="E196" s="31">
        <f t="shared" si="76"/>
        <v>0.55547263681592041</v>
      </c>
      <c r="F196" s="31">
        <f t="shared" si="76"/>
        <v>0.19947822141560795</v>
      </c>
      <c r="G196" s="31">
        <v>0</v>
      </c>
      <c r="H196" s="31">
        <f t="shared" si="76"/>
        <v>0.80613779621798454</v>
      </c>
      <c r="I196" s="31">
        <f t="shared" si="76"/>
        <v>0.74137931034482762</v>
      </c>
      <c r="J196" s="31">
        <f t="shared" si="76"/>
        <v>0.53456221198156684</v>
      </c>
      <c r="K196" s="31">
        <f t="shared" si="76"/>
        <v>0.78677839851024201</v>
      </c>
      <c r="L196" s="31">
        <f t="shared" si="76"/>
        <v>0.90504316219900038</v>
      </c>
      <c r="M196" s="31">
        <f t="shared" si="76"/>
        <v>0.77004160887656037</v>
      </c>
      <c r="N196" s="178">
        <f t="shared" si="76"/>
        <v>0.7938235362372652</v>
      </c>
      <c r="O196" s="32">
        <f t="shared" si="76"/>
        <v>0.79103873198579744</v>
      </c>
    </row>
    <row r="197" spans="1:15" ht="15.75">
      <c r="A197" s="175">
        <v>2001</v>
      </c>
      <c r="B197" s="179">
        <f t="shared" ref="B197:O197" si="77">B21/B$191</f>
        <v>0.94992987377279092</v>
      </c>
      <c r="C197" s="33">
        <f t="shared" si="77"/>
        <v>0.92433137638617113</v>
      </c>
      <c r="D197" s="33">
        <f t="shared" si="77"/>
        <v>0.92634408602150553</v>
      </c>
      <c r="E197" s="33">
        <f t="shared" si="77"/>
        <v>0.98582089552238805</v>
      </c>
      <c r="F197" s="33">
        <f t="shared" si="77"/>
        <v>0.23321234119782219</v>
      </c>
      <c r="G197" s="33">
        <v>0</v>
      </c>
      <c r="H197" s="33">
        <f t="shared" si="77"/>
        <v>0.8811537540892046</v>
      </c>
      <c r="I197" s="33">
        <f t="shared" si="77"/>
        <v>0.4742466604535569</v>
      </c>
      <c r="J197" s="33">
        <f t="shared" si="77"/>
        <v>0.26380423830996153</v>
      </c>
      <c r="K197" s="33">
        <f t="shared" si="77"/>
        <v>0.8456238361266295</v>
      </c>
      <c r="L197" s="33">
        <f t="shared" si="77"/>
        <v>0.92336816598515825</v>
      </c>
      <c r="M197" s="33">
        <f t="shared" si="77"/>
        <v>0.70380874830358087</v>
      </c>
      <c r="N197" s="171">
        <f t="shared" si="77"/>
        <v>0.83082668511225177</v>
      </c>
      <c r="O197" s="35">
        <f t="shared" si="77"/>
        <v>0.80697019535801073</v>
      </c>
    </row>
    <row r="198" spans="1:15" ht="15.75">
      <c r="A198" s="175">
        <v>2002</v>
      </c>
      <c r="B198" s="179">
        <f t="shared" ref="B198:O198" si="78">B31/B$191</f>
        <v>0.93478260869565222</v>
      </c>
      <c r="C198" s="33">
        <f t="shared" si="78"/>
        <v>0.76255707762557079</v>
      </c>
      <c r="D198" s="33">
        <f t="shared" si="78"/>
        <v>0.87222222222222223</v>
      </c>
      <c r="E198" s="33">
        <f t="shared" si="78"/>
        <v>0.92164179104477617</v>
      </c>
      <c r="F198" s="33">
        <f t="shared" si="78"/>
        <v>0</v>
      </c>
      <c r="G198" s="33">
        <v>0</v>
      </c>
      <c r="H198" s="33">
        <f t="shared" si="78"/>
        <v>0.79442272400861724</v>
      </c>
      <c r="I198" s="33">
        <f t="shared" si="78"/>
        <v>0.94594594594594583</v>
      </c>
      <c r="J198" s="33">
        <f t="shared" si="78"/>
        <v>1.0622119815668203</v>
      </c>
      <c r="K198" s="33">
        <f t="shared" si="78"/>
        <v>0.82681564245810057</v>
      </c>
      <c r="L198" s="33">
        <f t="shared" si="78"/>
        <v>1.0657276995305163</v>
      </c>
      <c r="M198" s="33">
        <f t="shared" si="78"/>
        <v>0.97952843273231616</v>
      </c>
      <c r="N198" s="171">
        <f t="shared" si="78"/>
        <v>0.88032303729317019</v>
      </c>
      <c r="O198" s="35">
        <f t="shared" si="78"/>
        <v>0.87185259102828905</v>
      </c>
    </row>
    <row r="199" spans="1:15">
      <c r="A199" s="175">
        <v>2003</v>
      </c>
      <c r="B199" s="179">
        <f t="shared" ref="B199:O199" si="79">B41/B$191</f>
        <v>0.96086956521739131</v>
      </c>
      <c r="C199" s="33">
        <f t="shared" si="79"/>
        <v>1.123287671232877</v>
      </c>
      <c r="D199" s="33">
        <f t="shared" si="79"/>
        <v>0.91111111111111109</v>
      </c>
      <c r="E199" s="33">
        <f t="shared" si="79"/>
        <v>0.89552238805970152</v>
      </c>
      <c r="F199" s="33">
        <f t="shared" si="79"/>
        <v>0.47186932849364799</v>
      </c>
      <c r="G199" s="33">
        <v>0</v>
      </c>
      <c r="H199" s="33">
        <f t="shared" si="79"/>
        <v>0.93604883108593329</v>
      </c>
      <c r="I199" s="33">
        <f t="shared" si="79"/>
        <v>0.60111835973904937</v>
      </c>
      <c r="J199" s="33">
        <f t="shared" si="79"/>
        <v>1.1746031746031746</v>
      </c>
      <c r="K199" s="33">
        <f t="shared" si="79"/>
        <v>0.82681564245810057</v>
      </c>
      <c r="L199" s="33">
        <f t="shared" si="79"/>
        <v>0.97652582159624413</v>
      </c>
      <c r="M199" s="33">
        <f t="shared" si="79"/>
        <v>0.93015256588072115</v>
      </c>
      <c r="N199" s="33">
        <f t="shared" si="79"/>
        <v>0.93358241860249236</v>
      </c>
      <c r="O199" s="35">
        <f t="shared" si="79"/>
        <v>0.93358241860249236</v>
      </c>
    </row>
    <row r="200" spans="1:15">
      <c r="A200" s="175">
        <v>2004</v>
      </c>
      <c r="B200" s="179">
        <f t="shared" ref="B200:O200" si="80">B51/B$191</f>
        <v>1</v>
      </c>
      <c r="C200" s="33">
        <f t="shared" si="80"/>
        <v>0.99787997390737138</v>
      </c>
      <c r="D200" s="33">
        <f t="shared" si="80"/>
        <v>0.97222222222222221</v>
      </c>
      <c r="E200" s="33">
        <f t="shared" si="80"/>
        <v>0.94776119402985071</v>
      </c>
      <c r="F200" s="33">
        <f t="shared" si="80"/>
        <v>1.3920145190562616</v>
      </c>
      <c r="G200" s="33">
        <v>0</v>
      </c>
      <c r="H200" s="33">
        <f t="shared" si="80"/>
        <v>1.0193888135322748</v>
      </c>
      <c r="I200" s="33">
        <f t="shared" si="80"/>
        <v>0.77353215284249754</v>
      </c>
      <c r="J200" s="33">
        <f t="shared" si="80"/>
        <v>0.83333333333333337</v>
      </c>
      <c r="K200" s="33">
        <f t="shared" si="80"/>
        <v>0.9050279329608939</v>
      </c>
      <c r="L200" s="33">
        <f t="shared" si="80"/>
        <v>0.97652582159624413</v>
      </c>
      <c r="M200" s="33">
        <f t="shared" si="80"/>
        <v>0.90002773925104029</v>
      </c>
      <c r="N200" s="33">
        <f t="shared" si="80"/>
        <v>0.98361606832053083</v>
      </c>
      <c r="O200" s="35">
        <f t="shared" si="80"/>
        <v>0.9694599800422361</v>
      </c>
    </row>
    <row r="201" spans="1:15">
      <c r="A201" s="175">
        <f>A200+1</f>
        <v>2005</v>
      </c>
      <c r="B201" s="179">
        <f t="shared" ref="B201:O201" si="81">B61/B$191</f>
        <v>0.84347826086956523</v>
      </c>
      <c r="C201" s="33">
        <f t="shared" si="81"/>
        <v>1.1141552511415524</v>
      </c>
      <c r="D201" s="33">
        <f t="shared" si="81"/>
        <v>1.0722222222222224</v>
      </c>
      <c r="E201" s="33">
        <f t="shared" si="81"/>
        <v>0.79850746268656714</v>
      </c>
      <c r="F201" s="33">
        <f t="shared" si="81"/>
        <v>0.76905626134301275</v>
      </c>
      <c r="G201" s="33">
        <v>0</v>
      </c>
      <c r="H201" s="33">
        <f t="shared" si="81"/>
        <v>0.9468602888374692</v>
      </c>
      <c r="I201" s="33">
        <f t="shared" si="81"/>
        <v>0.59412861136999062</v>
      </c>
      <c r="J201" s="33">
        <f t="shared" si="81"/>
        <v>0.84126984126984128</v>
      </c>
      <c r="K201" s="33">
        <f t="shared" si="81"/>
        <v>1</v>
      </c>
      <c r="L201" s="33">
        <f t="shared" si="81"/>
        <v>1</v>
      </c>
      <c r="M201" s="33">
        <f t="shared" si="81"/>
        <v>0.91728155339805828</v>
      </c>
      <c r="N201" s="33">
        <f t="shared" si="81"/>
        <v>0.9458587640110464</v>
      </c>
      <c r="O201" s="35">
        <f t="shared" si="81"/>
        <v>0.93448747998421944</v>
      </c>
    </row>
    <row r="202" spans="1:15">
      <c r="A202" s="175">
        <f t="shared" ref="A202:A209" si="82">A201+1</f>
        <v>2006</v>
      </c>
      <c r="B202" s="179">
        <f t="shared" ref="B202:O202" si="83">B71/B$191</f>
        <v>1.1217391304347828</v>
      </c>
      <c r="C202" s="33">
        <f t="shared" si="83"/>
        <v>1.091324200913242</v>
      </c>
      <c r="D202" s="33">
        <f t="shared" si="83"/>
        <v>1.1166666666666667</v>
      </c>
      <c r="E202" s="33">
        <f t="shared" si="83"/>
        <v>0.87313432835820892</v>
      </c>
      <c r="F202" s="33">
        <f t="shared" si="83"/>
        <v>0.58802177858439209</v>
      </c>
      <c r="G202" s="33">
        <v>0</v>
      </c>
      <c r="H202" s="33">
        <f t="shared" si="83"/>
        <v>1.0263703821910157</v>
      </c>
      <c r="I202" s="33">
        <f t="shared" si="83"/>
        <v>0.2795899347623485</v>
      </c>
      <c r="J202" s="33">
        <f t="shared" si="83"/>
        <v>0.76984126984126988</v>
      </c>
      <c r="K202" s="33">
        <f t="shared" si="83"/>
        <v>0.78770949720670391</v>
      </c>
      <c r="L202" s="33">
        <f t="shared" si="83"/>
        <v>0.83568075117370899</v>
      </c>
      <c r="M202" s="33">
        <f t="shared" si="83"/>
        <v>0.74091539528432737</v>
      </c>
      <c r="N202" s="33">
        <f t="shared" si="83"/>
        <v>0.92761829616393199</v>
      </c>
      <c r="O202" s="35">
        <f t="shared" si="83"/>
        <v>0.9069643312988791</v>
      </c>
    </row>
    <row r="203" spans="1:15">
      <c r="A203" s="175">
        <f t="shared" si="82"/>
        <v>2007</v>
      </c>
      <c r="B203" s="179">
        <f t="shared" ref="B203:O203" si="84">B81/B$191</f>
        <v>0.73043478260869577</v>
      </c>
      <c r="C203" s="33">
        <f t="shared" si="84"/>
        <v>0.78538812785388135</v>
      </c>
      <c r="D203" s="33">
        <f t="shared" si="84"/>
        <v>0.82777777777777783</v>
      </c>
      <c r="E203" s="33">
        <f t="shared" si="84"/>
        <v>0.73134328358208955</v>
      </c>
      <c r="F203" s="33">
        <f t="shared" si="84"/>
        <v>0.79083484573502738</v>
      </c>
      <c r="G203" s="33">
        <v>0</v>
      </c>
      <c r="H203" s="33">
        <f t="shared" si="84"/>
        <v>0.77100454799329776</v>
      </c>
      <c r="I203" s="33">
        <f t="shared" si="84"/>
        <v>0.16309412861136996</v>
      </c>
      <c r="J203" s="33">
        <f t="shared" si="84"/>
        <v>0.90527393753200203</v>
      </c>
      <c r="K203" s="33">
        <f t="shared" si="84"/>
        <v>1.0167597765363128</v>
      </c>
      <c r="L203" s="33">
        <f t="shared" si="84"/>
        <v>0.98122065727699515</v>
      </c>
      <c r="M203" s="33">
        <f t="shared" si="84"/>
        <v>0.87794729542302363</v>
      </c>
      <c r="N203" s="33">
        <f t="shared" si="84"/>
        <v>0.81573878536121225</v>
      </c>
      <c r="O203" s="35">
        <f t="shared" si="84"/>
        <v>0.81573878536121225</v>
      </c>
    </row>
    <row r="204" spans="1:15">
      <c r="A204" s="175">
        <f t="shared" si="82"/>
        <v>2008</v>
      </c>
      <c r="B204" s="179">
        <f t="shared" ref="B204:O204" si="85">B91/B$191</f>
        <v>0.80869565217391304</v>
      </c>
      <c r="C204" s="33">
        <f t="shared" si="85"/>
        <v>0.80821917808219179</v>
      </c>
      <c r="D204" s="33">
        <f t="shared" si="85"/>
        <v>0.9277777777777777</v>
      </c>
      <c r="E204" s="33">
        <f t="shared" si="85"/>
        <v>0.88059701492537312</v>
      </c>
      <c r="F204" s="33">
        <f t="shared" si="85"/>
        <v>0.79083484573502738</v>
      </c>
      <c r="G204" s="33">
        <v>0</v>
      </c>
      <c r="H204" s="33">
        <f t="shared" si="85"/>
        <v>0.84504907045400157</v>
      </c>
      <c r="I204" s="33">
        <f t="shared" si="85"/>
        <v>0.98788443616029809</v>
      </c>
      <c r="J204" s="33">
        <f t="shared" si="85"/>
        <v>0.89682539682539697</v>
      </c>
      <c r="K204" s="33">
        <f t="shared" si="85"/>
        <v>0.82681564245810057</v>
      </c>
      <c r="L204" s="33">
        <f t="shared" si="85"/>
        <v>0.89671361502347413</v>
      </c>
      <c r="M204" s="33">
        <f t="shared" si="85"/>
        <v>0.88676837725381419</v>
      </c>
      <c r="N204" s="33">
        <f t="shared" si="85"/>
        <v>0.87062263581722388</v>
      </c>
      <c r="O204" s="35">
        <f t="shared" si="85"/>
        <v>0.86250029008377616</v>
      </c>
    </row>
    <row r="205" spans="1:15">
      <c r="A205" s="175">
        <f t="shared" si="82"/>
        <v>2009</v>
      </c>
      <c r="B205" s="179">
        <f t="shared" ref="B205:O205" si="86">B101/B$191</f>
        <v>1.0347826086956522</v>
      </c>
      <c r="C205" s="33">
        <f t="shared" si="86"/>
        <v>0.94977168949771695</v>
      </c>
      <c r="D205" s="33">
        <f t="shared" si="86"/>
        <v>0.93333333333333346</v>
      </c>
      <c r="E205" s="33">
        <f t="shared" si="86"/>
        <v>0.56716417910447758</v>
      </c>
      <c r="F205" s="33">
        <f t="shared" si="86"/>
        <v>0.60254083484573517</v>
      </c>
      <c r="G205" s="33">
        <v>0</v>
      </c>
      <c r="H205" s="33">
        <f t="shared" si="86"/>
        <v>0.87840102130375819</v>
      </c>
      <c r="I205" s="33">
        <f t="shared" si="86"/>
        <v>0.16775396085740912</v>
      </c>
      <c r="J205" s="33">
        <f t="shared" si="86"/>
        <v>1.0079365079365079</v>
      </c>
      <c r="K205" s="33">
        <f t="shared" si="86"/>
        <v>0.83240223463687146</v>
      </c>
      <c r="L205" s="33">
        <f t="shared" si="86"/>
        <v>0.96713615023474175</v>
      </c>
      <c r="M205" s="33">
        <f t="shared" si="86"/>
        <v>0.84066574202496547</v>
      </c>
      <c r="N205" s="33">
        <f t="shared" si="86"/>
        <v>0.87305933953725823</v>
      </c>
      <c r="O205" s="35">
        <f t="shared" si="86"/>
        <v>0.862616323594254</v>
      </c>
    </row>
    <row r="206" spans="1:15">
      <c r="A206" s="175">
        <f t="shared" si="82"/>
        <v>2010</v>
      </c>
      <c r="B206" s="179">
        <f t="shared" ref="B206:O206" si="87">B111/B$191</f>
        <v>1.0652173913043479</v>
      </c>
      <c r="C206" s="33">
        <f t="shared" si="87"/>
        <v>0.99543378995433796</v>
      </c>
      <c r="D206" s="33">
        <f t="shared" si="87"/>
        <v>0.99444444444444435</v>
      </c>
      <c r="E206" s="33">
        <f t="shared" si="87"/>
        <v>0.88805970149253732</v>
      </c>
      <c r="F206" s="33">
        <f t="shared" si="87"/>
        <v>0.97912885662431959</v>
      </c>
      <c r="G206" s="33">
        <v>0</v>
      </c>
      <c r="H206" s="33">
        <f t="shared" si="87"/>
        <v>0.9964094789755048</v>
      </c>
      <c r="I206" s="33">
        <f t="shared" si="87"/>
        <v>1.0368126747437092</v>
      </c>
      <c r="J206" s="33">
        <f t="shared" si="87"/>
        <v>1.0952380952380953</v>
      </c>
      <c r="K206" s="33">
        <f t="shared" si="87"/>
        <v>0.81564245810055869</v>
      </c>
      <c r="L206" s="33">
        <f t="shared" si="87"/>
        <v>1.1549295774647887</v>
      </c>
      <c r="M206" s="33">
        <f t="shared" si="87"/>
        <v>1.0268515950069348</v>
      </c>
      <c r="N206" s="33">
        <f t="shared" si="87"/>
        <v>1.017613886890534</v>
      </c>
      <c r="O206" s="35">
        <f t="shared" si="87"/>
        <v>1.0091434406256525</v>
      </c>
    </row>
    <row r="207" spans="1:15">
      <c r="A207" s="175">
        <f t="shared" si="82"/>
        <v>2011</v>
      </c>
      <c r="B207" s="179">
        <f t="shared" ref="B207:O207" si="88">B121/B$191</f>
        <v>0.91739130434782612</v>
      </c>
      <c r="C207" s="33">
        <f t="shared" si="88"/>
        <v>0.98630136986301387</v>
      </c>
      <c r="D207" s="33">
        <f t="shared" si="88"/>
        <v>0.88888888888888884</v>
      </c>
      <c r="E207" s="33">
        <f t="shared" si="88"/>
        <v>0.62810945273631846</v>
      </c>
      <c r="F207" s="33">
        <f t="shared" si="88"/>
        <v>0.62613430127041747</v>
      </c>
      <c r="G207" s="33">
        <v>0</v>
      </c>
      <c r="H207" s="33">
        <f t="shared" si="88"/>
        <v>0.85590042288358736</v>
      </c>
      <c r="I207" s="33">
        <f t="shared" si="88"/>
        <v>0.33550792171481825</v>
      </c>
      <c r="J207" s="33">
        <f t="shared" si="88"/>
        <v>0.96825396825396826</v>
      </c>
      <c r="K207" s="33">
        <f t="shared" si="88"/>
        <v>0.97206703910614523</v>
      </c>
      <c r="L207" s="33">
        <f t="shared" si="88"/>
        <v>0.87323943661971826</v>
      </c>
      <c r="M207" s="33">
        <f t="shared" si="88"/>
        <v>0.85925104022191412</v>
      </c>
      <c r="N207" s="33">
        <f t="shared" si="88"/>
        <v>0.85730198881436959</v>
      </c>
      <c r="O207" s="35">
        <f t="shared" si="88"/>
        <v>0.85730198881436959</v>
      </c>
    </row>
    <row r="208" spans="1:15">
      <c r="A208" s="175">
        <f t="shared" si="82"/>
        <v>2012</v>
      </c>
      <c r="B208" s="179">
        <f t="shared" ref="B208:O208" si="89">B131/B$191</f>
        <v>0.76086956521739135</v>
      </c>
      <c r="C208" s="33">
        <f t="shared" si="89"/>
        <v>0.57990867579908678</v>
      </c>
      <c r="D208" s="33">
        <f t="shared" si="89"/>
        <v>0.83333333333333337</v>
      </c>
      <c r="E208" s="33">
        <f t="shared" si="89"/>
        <v>0.845771144278607</v>
      </c>
      <c r="F208" s="33">
        <f t="shared" si="89"/>
        <v>0.52404718693284935</v>
      </c>
      <c r="G208" s="33">
        <v>0</v>
      </c>
      <c r="H208" s="33">
        <f t="shared" si="89"/>
        <v>0.72552461501635679</v>
      </c>
      <c r="I208" s="33">
        <f t="shared" si="89"/>
        <v>0.71761416589002791</v>
      </c>
      <c r="J208" s="33">
        <f t="shared" si="89"/>
        <v>0.81746031746031755</v>
      </c>
      <c r="K208" s="33">
        <f t="shared" si="89"/>
        <v>0.8044692737430168</v>
      </c>
      <c r="L208" s="33">
        <f t="shared" si="89"/>
        <v>0.76525821596244126</v>
      </c>
      <c r="M208" s="33">
        <f t="shared" si="89"/>
        <v>0.78257975034674054</v>
      </c>
      <c r="N208" s="33">
        <f t="shared" si="89"/>
        <v>0.75751316980343908</v>
      </c>
      <c r="O208" s="35">
        <f t="shared" si="89"/>
        <v>0.74939082406999147</v>
      </c>
    </row>
    <row r="209" spans="1:15">
      <c r="A209" s="175">
        <f t="shared" si="82"/>
        <v>2013</v>
      </c>
      <c r="B209" s="179">
        <f t="shared" ref="B209:O209" si="90">B141/B$191</f>
        <v>0.72608695652173905</v>
      </c>
      <c r="C209" s="33">
        <f t="shared" si="90"/>
        <v>0.79452054794520544</v>
      </c>
      <c r="D209" s="33">
        <f t="shared" si="90"/>
        <v>1</v>
      </c>
      <c r="E209" s="33">
        <f t="shared" si="90"/>
        <v>0.78358208955223885</v>
      </c>
      <c r="F209" s="33">
        <f t="shared" si="90"/>
        <v>0.83847549909255914</v>
      </c>
      <c r="G209" s="33">
        <v>0</v>
      </c>
      <c r="H209" s="33">
        <f t="shared" si="90"/>
        <v>0.82290752413628021</v>
      </c>
      <c r="I209" s="33">
        <f t="shared" si="90"/>
        <v>0.86672879776328038</v>
      </c>
      <c r="J209" s="33">
        <f t="shared" si="90"/>
        <v>0.81746031746031755</v>
      </c>
      <c r="K209" s="33">
        <f t="shared" si="90"/>
        <v>0.86592178770949724</v>
      </c>
      <c r="L209" s="33">
        <f t="shared" si="90"/>
        <v>0.87323943661971826</v>
      </c>
      <c r="M209" s="33">
        <f t="shared" si="90"/>
        <v>0.85819694868238561</v>
      </c>
      <c r="N209" s="33">
        <f t="shared" si="90"/>
        <v>0.85855515072752997</v>
      </c>
      <c r="O209" s="35">
        <f t="shared" si="90"/>
        <v>0.83766911884152129</v>
      </c>
    </row>
    <row r="210" spans="1:15">
      <c r="A210" s="175">
        <f>A209+1</f>
        <v>2014</v>
      </c>
      <c r="B210" s="179">
        <f t="shared" ref="B210:O210" si="91">B151/B$191</f>
        <v>0.83913043478260874</v>
      </c>
      <c r="C210" s="33">
        <f t="shared" si="91"/>
        <v>0.81278538812785406</v>
      </c>
      <c r="D210" s="33">
        <f t="shared" si="91"/>
        <v>0.74444444444444446</v>
      </c>
      <c r="E210" s="33">
        <f t="shared" si="91"/>
        <v>0.73880597014925375</v>
      </c>
      <c r="F210" s="33">
        <f t="shared" si="91"/>
        <v>1.0145190562613431</v>
      </c>
      <c r="G210" s="33">
        <v>0</v>
      </c>
      <c r="H210" s="33">
        <f t="shared" si="91"/>
        <v>0.81093912072129581</v>
      </c>
      <c r="I210" s="33">
        <f t="shared" si="91"/>
        <v>0.33156259707983837</v>
      </c>
      <c r="J210" s="33">
        <f t="shared" si="91"/>
        <v>0.64137885469831357</v>
      </c>
      <c r="K210" s="33">
        <f t="shared" si="91"/>
        <v>0.74636871508379876</v>
      </c>
      <c r="L210" s="33">
        <f t="shared" si="91"/>
        <v>0.85688323489323037</v>
      </c>
      <c r="M210" s="33">
        <f t="shared" si="91"/>
        <v>0.71471617973841584</v>
      </c>
      <c r="N210" s="33">
        <f t="shared" si="91"/>
        <v>0.79273535401324957</v>
      </c>
      <c r="O210" s="35">
        <f t="shared" si="91"/>
        <v>0.77068898702246291</v>
      </c>
    </row>
    <row r="211" spans="1:15">
      <c r="A211" s="175">
        <f>A210+1</f>
        <v>2015</v>
      </c>
      <c r="B211" s="179">
        <f t="shared" ref="B211:O211" si="92">B161/B$191</f>
        <v>0.81879382889200558</v>
      </c>
      <c r="C211" s="33">
        <f t="shared" si="92"/>
        <v>0.99393695834498186</v>
      </c>
      <c r="D211" s="33">
        <f t="shared" si="92"/>
        <v>0.87186379928315427</v>
      </c>
      <c r="E211" s="33">
        <f t="shared" si="92"/>
        <v>0.82653399668325034</v>
      </c>
      <c r="F211" s="33">
        <f t="shared" si="92"/>
        <v>0.68756220361805531</v>
      </c>
      <c r="G211" s="33">
        <v>0</v>
      </c>
      <c r="H211" s="33">
        <f t="shared" si="92"/>
        <v>0.86315627511419024</v>
      </c>
      <c r="I211" s="33">
        <f t="shared" si="92"/>
        <v>0.4697110904007456</v>
      </c>
      <c r="J211" s="33">
        <f t="shared" si="92"/>
        <v>0.90476190476190488</v>
      </c>
      <c r="K211" s="33">
        <f t="shared" si="92"/>
        <v>0.78212290502793291</v>
      </c>
      <c r="L211" s="33">
        <f t="shared" si="92"/>
        <v>0.77464788732394363</v>
      </c>
      <c r="M211" s="33">
        <f t="shared" si="92"/>
        <v>0.76876560332871013</v>
      </c>
      <c r="N211" s="33">
        <f t="shared" si="92"/>
        <v>0.82934120486131579</v>
      </c>
      <c r="O211" s="35">
        <f t="shared" si="92"/>
        <v>0.82367258109610553</v>
      </c>
    </row>
    <row r="212" spans="1:15">
      <c r="A212" s="175">
        <f>A211+1</f>
        <v>2016</v>
      </c>
      <c r="B212" s="179">
        <f>B171/B$191</f>
        <v>0.93913043478260871</v>
      </c>
      <c r="C212" s="33">
        <f t="shared" ref="C212:O212" si="93">C171/C$191</f>
        <v>0.770874103065884</v>
      </c>
      <c r="D212" s="33">
        <f t="shared" si="93"/>
        <v>0.9</v>
      </c>
      <c r="E212" s="33">
        <f t="shared" si="93"/>
        <v>0.88805970149253732</v>
      </c>
      <c r="F212" s="33">
        <f t="shared" si="93"/>
        <v>0.69827586206896564</v>
      </c>
      <c r="G212" s="33">
        <v>0</v>
      </c>
      <c r="H212" s="33">
        <f t="shared" si="93"/>
        <v>0.85988989068858224</v>
      </c>
      <c r="I212" s="33">
        <f t="shared" si="93"/>
        <v>0.27073625349487418</v>
      </c>
      <c r="J212" s="33">
        <f t="shared" si="93"/>
        <v>0.90322580645161299</v>
      </c>
      <c r="K212" s="33">
        <f t="shared" si="93"/>
        <v>0.95530726256983245</v>
      </c>
      <c r="L212" s="33">
        <f t="shared" si="93"/>
        <v>0.96244131455399051</v>
      </c>
      <c r="M212" s="33">
        <f t="shared" si="93"/>
        <v>0.86513176144244108</v>
      </c>
      <c r="N212" s="33">
        <f t="shared" si="93"/>
        <v>0.86208256944605588</v>
      </c>
      <c r="O212" s="35">
        <f t="shared" si="93"/>
        <v>0.86208256944605588</v>
      </c>
    </row>
    <row r="213" spans="1:15" ht="15.75" thickBot="1">
      <c r="A213" s="176">
        <f>A212+1</f>
        <v>2017</v>
      </c>
      <c r="B213" s="180">
        <f>B181/B$191</f>
        <v>0</v>
      </c>
      <c r="C213" s="36">
        <f t="shared" ref="C213:O213" si="94">C181/C$191</f>
        <v>0</v>
      </c>
      <c r="D213" s="36">
        <f t="shared" si="94"/>
        <v>0</v>
      </c>
      <c r="E213" s="36">
        <f t="shared" si="94"/>
        <v>0</v>
      </c>
      <c r="F213" s="36">
        <f t="shared" si="94"/>
        <v>0</v>
      </c>
      <c r="G213" s="36">
        <v>0</v>
      </c>
      <c r="H213" s="36">
        <f t="shared" si="94"/>
        <v>0</v>
      </c>
      <c r="I213" s="36">
        <f t="shared" si="94"/>
        <v>0</v>
      </c>
      <c r="J213" s="36">
        <f t="shared" si="94"/>
        <v>0</v>
      </c>
      <c r="K213" s="36">
        <f t="shared" si="94"/>
        <v>0</v>
      </c>
      <c r="L213" s="36">
        <f t="shared" si="94"/>
        <v>0</v>
      </c>
      <c r="M213" s="36">
        <f t="shared" si="94"/>
        <v>0</v>
      </c>
      <c r="N213" s="36">
        <f t="shared" si="94"/>
        <v>0</v>
      </c>
      <c r="O213" s="38">
        <f t="shared" si="94"/>
        <v>0</v>
      </c>
    </row>
    <row r="214" spans="1:15" ht="15.75" thickBot="1"/>
    <row r="215" spans="1:15" ht="18.75" thickBot="1">
      <c r="A215" s="181" t="s">
        <v>236</v>
      </c>
      <c r="B215" s="478" t="s">
        <v>42</v>
      </c>
      <c r="C215" s="479"/>
      <c r="D215" s="479"/>
      <c r="E215" s="479"/>
      <c r="F215" s="479"/>
      <c r="G215" s="479"/>
      <c r="H215" s="479"/>
      <c r="I215" s="479"/>
      <c r="J215" s="479"/>
      <c r="K215" s="479"/>
      <c r="L215" s="480"/>
      <c r="M215" s="480"/>
      <c r="N215" s="480"/>
      <c r="O215" s="481"/>
    </row>
    <row r="216" spans="1:15" ht="15.75">
      <c r="A216" s="475" t="s">
        <v>195</v>
      </c>
      <c r="B216" s="456" t="s">
        <v>196</v>
      </c>
      <c r="C216" s="456" t="s">
        <v>197</v>
      </c>
      <c r="D216" s="456" t="s">
        <v>198</v>
      </c>
      <c r="E216" s="456" t="s">
        <v>199</v>
      </c>
      <c r="F216" s="456" t="s">
        <v>200</v>
      </c>
      <c r="G216" s="456" t="s">
        <v>201</v>
      </c>
      <c r="H216" s="467" t="s">
        <v>202</v>
      </c>
      <c r="I216" s="456" t="s">
        <v>203</v>
      </c>
      <c r="J216" s="456" t="s">
        <v>204</v>
      </c>
      <c r="K216" s="456" t="s">
        <v>205</v>
      </c>
      <c r="L216" s="456" t="s">
        <v>206</v>
      </c>
      <c r="M216" s="467" t="s">
        <v>207</v>
      </c>
      <c r="N216" s="456" t="s">
        <v>208</v>
      </c>
      <c r="O216" s="457"/>
    </row>
    <row r="217" spans="1:15" ht="16.5" thickBot="1">
      <c r="A217" s="476"/>
      <c r="B217" s="477"/>
      <c r="C217" s="477"/>
      <c r="D217" s="477"/>
      <c r="E217" s="477"/>
      <c r="F217" s="477"/>
      <c r="G217" s="477"/>
      <c r="H217" s="477"/>
      <c r="I217" s="477"/>
      <c r="J217" s="477"/>
      <c r="K217" s="477"/>
      <c r="L217" s="477"/>
      <c r="M217" s="477"/>
      <c r="N217" s="183" t="s">
        <v>234</v>
      </c>
      <c r="O217" s="30" t="s">
        <v>235</v>
      </c>
    </row>
    <row r="218" spans="1:15">
      <c r="A218" s="174">
        <v>2000</v>
      </c>
      <c r="B218" s="80">
        <f t="shared" ref="B218:O218" si="95">B7/B$187</f>
        <v>0.9588709677419357</v>
      </c>
      <c r="C218" s="81">
        <f t="shared" si="95"/>
        <v>-0.328180737217598</v>
      </c>
      <c r="D218" s="81">
        <f t="shared" si="95"/>
        <v>2.1580645161290319</v>
      </c>
      <c r="E218" s="81">
        <f t="shared" si="95"/>
        <v>1.3991071428571429</v>
      </c>
      <c r="F218" s="81">
        <f t="shared" si="95"/>
        <v>1.1157268170426067</v>
      </c>
      <c r="G218" s="81">
        <v>0</v>
      </c>
      <c r="H218" s="81">
        <f t="shared" si="95"/>
        <v>0.86153616063031591</v>
      </c>
      <c r="I218" s="81">
        <f t="shared" si="95"/>
        <v>0.91606170598911063</v>
      </c>
      <c r="J218" s="81">
        <f t="shared" si="95"/>
        <v>1.3374999999999999</v>
      </c>
      <c r="K218" s="81">
        <f t="shared" si="95"/>
        <v>4.4696969696969697</v>
      </c>
      <c r="L218" s="81">
        <f t="shared" si="95"/>
        <v>0.12061711079943897</v>
      </c>
      <c r="M218" s="81">
        <f t="shared" si="95"/>
        <v>1.2477744209466266</v>
      </c>
      <c r="N218" s="81">
        <f t="shared" si="95"/>
        <v>1.1583713163292249</v>
      </c>
      <c r="O218" s="83">
        <f t="shared" si="95"/>
        <v>1.1064184979341316</v>
      </c>
    </row>
    <row r="219" spans="1:15">
      <c r="A219" s="175">
        <v>2001</v>
      </c>
      <c r="B219" s="84">
        <f t="shared" ref="B219:O219" si="96">B17/B$187</f>
        <v>0.71209677419354855</v>
      </c>
      <c r="C219" s="85">
        <f t="shared" si="96"/>
        <v>0.42857142857142866</v>
      </c>
      <c r="D219" s="85">
        <f t="shared" si="96"/>
        <v>2.3258064516129031</v>
      </c>
      <c r="E219" s="85">
        <f t="shared" si="96"/>
        <v>1.0339285714285715</v>
      </c>
      <c r="F219" s="85">
        <f t="shared" si="96"/>
        <v>1.1656920077972708</v>
      </c>
      <c r="G219" s="85">
        <v>0</v>
      </c>
      <c r="H219" s="85">
        <f t="shared" si="96"/>
        <v>0.86271853105076479</v>
      </c>
      <c r="I219" s="85">
        <f t="shared" si="96"/>
        <v>1.1218390804597702</v>
      </c>
      <c r="J219" s="85">
        <f t="shared" si="96"/>
        <v>2.021673387096774</v>
      </c>
      <c r="K219" s="85">
        <f t="shared" si="96"/>
        <v>3.5121212121212122</v>
      </c>
      <c r="L219" s="85">
        <f t="shared" si="96"/>
        <v>0.29032258064516125</v>
      </c>
      <c r="M219" s="85">
        <f t="shared" si="96"/>
        <v>1.3760015365053964</v>
      </c>
      <c r="N219" s="85">
        <f t="shared" si="96"/>
        <v>1.2807743555074875</v>
      </c>
      <c r="O219" s="88">
        <f t="shared" si="96"/>
        <v>1.1433709377085843</v>
      </c>
    </row>
    <row r="220" spans="1:15">
      <c r="A220" s="175">
        <v>2002</v>
      </c>
      <c r="B220" s="84">
        <f t="shared" ref="B220:O220" si="97">B27/B$187</f>
        <v>0.625</v>
      </c>
      <c r="C220" s="85">
        <f t="shared" si="97"/>
        <v>-0.79310344827586199</v>
      </c>
      <c r="D220" s="85">
        <f t="shared" si="97"/>
        <v>3.3</v>
      </c>
      <c r="E220" s="85">
        <f t="shared" si="97"/>
        <v>1.1875000000000002</v>
      </c>
      <c r="F220" s="85">
        <f t="shared" si="97"/>
        <v>0</v>
      </c>
      <c r="G220" s="85">
        <v>0</v>
      </c>
      <c r="H220" s="85">
        <f t="shared" si="97"/>
        <v>1.1050220920674063</v>
      </c>
      <c r="I220" s="85">
        <f t="shared" si="97"/>
        <v>0.76293103448275856</v>
      </c>
      <c r="J220" s="85">
        <f t="shared" si="97"/>
        <v>0.87752016129032251</v>
      </c>
      <c r="K220" s="85">
        <f t="shared" si="97"/>
        <v>3.8181818181818179</v>
      </c>
      <c r="L220" s="85">
        <f t="shared" si="97"/>
        <v>1.6086956521739133</v>
      </c>
      <c r="M220" s="85">
        <f t="shared" si="97"/>
        <v>0.7885627967198966</v>
      </c>
      <c r="N220" s="85">
        <f t="shared" si="97"/>
        <v>0.98477897830568806</v>
      </c>
      <c r="O220" s="88">
        <f t="shared" si="97"/>
        <v>0.92306698703273538</v>
      </c>
    </row>
    <row r="221" spans="1:15">
      <c r="A221" s="175">
        <v>2003</v>
      </c>
      <c r="B221" s="84">
        <f t="shared" ref="B221:O221" si="98">B37/B$187</f>
        <v>0.77500000000000002</v>
      </c>
      <c r="C221" s="85">
        <f t="shared" si="98"/>
        <v>1.9310344827586206</v>
      </c>
      <c r="D221" s="85">
        <f t="shared" si="98"/>
        <v>2.6</v>
      </c>
      <c r="E221" s="85">
        <f t="shared" si="98"/>
        <v>0.8214285714285714</v>
      </c>
      <c r="F221" s="85">
        <f t="shared" si="98"/>
        <v>1.0584795321637426</v>
      </c>
      <c r="G221" s="85">
        <v>0</v>
      </c>
      <c r="H221" s="85">
        <f t="shared" si="98"/>
        <v>0.43705064972019353</v>
      </c>
      <c r="I221" s="85">
        <f t="shared" si="98"/>
        <v>0.89655172413793105</v>
      </c>
      <c r="J221" s="85">
        <f t="shared" si="98"/>
        <v>0.65625</v>
      </c>
      <c r="K221" s="85">
        <f t="shared" si="98"/>
        <v>3.8181818181818179</v>
      </c>
      <c r="L221" s="85">
        <f t="shared" si="98"/>
        <v>0.78260869565217395</v>
      </c>
      <c r="M221" s="85">
        <f t="shared" si="98"/>
        <v>0.8117457718045008</v>
      </c>
      <c r="N221" s="85">
        <f t="shared" si="98"/>
        <v>0.66628014019808468</v>
      </c>
      <c r="O221" s="88">
        <f t="shared" si="98"/>
        <v>0.66628014019808468</v>
      </c>
    </row>
    <row r="222" spans="1:15">
      <c r="A222" s="175">
        <v>2004</v>
      </c>
      <c r="B222" s="84">
        <f t="shared" ref="B222:O222" si="99">B47/B$187</f>
        <v>1</v>
      </c>
      <c r="C222" s="85">
        <f t="shared" si="99"/>
        <v>0.72413793103448276</v>
      </c>
      <c r="D222" s="85">
        <f t="shared" si="99"/>
        <v>1.5</v>
      </c>
      <c r="E222" s="85">
        <f t="shared" si="99"/>
        <v>1.125</v>
      </c>
      <c r="F222" s="85">
        <f t="shared" si="99"/>
        <v>0.63157894736842102</v>
      </c>
      <c r="G222" s="85">
        <v>0</v>
      </c>
      <c r="H222" s="85">
        <f t="shared" si="99"/>
        <v>0.7430190325205297</v>
      </c>
      <c r="I222" s="85">
        <f t="shared" si="99"/>
        <v>0.92241379310344829</v>
      </c>
      <c r="J222" s="85">
        <f t="shared" si="99"/>
        <v>1.328125</v>
      </c>
      <c r="K222" s="85">
        <f t="shared" si="99"/>
        <v>2.545454545454545</v>
      </c>
      <c r="L222" s="85">
        <f t="shared" si="99"/>
        <v>0.78260869565217395</v>
      </c>
      <c r="M222" s="85">
        <f t="shared" si="99"/>
        <v>1.1003758452021293</v>
      </c>
      <c r="N222" s="85">
        <f t="shared" si="99"/>
        <v>1.0668089833399828</v>
      </c>
      <c r="O222" s="88">
        <f t="shared" si="99"/>
        <v>0.94417982711319304</v>
      </c>
    </row>
    <row r="223" spans="1:15">
      <c r="A223" s="175">
        <f>A222+1</f>
        <v>2005</v>
      </c>
      <c r="B223" s="84">
        <f t="shared" ref="B223:O223" si="100">B57/B$187</f>
        <v>0.1</v>
      </c>
      <c r="C223" s="85">
        <f t="shared" si="100"/>
        <v>1.8620689655172415</v>
      </c>
      <c r="D223" s="85">
        <f t="shared" si="100"/>
        <v>-0.3</v>
      </c>
      <c r="E223" s="85">
        <f t="shared" si="100"/>
        <v>1.4821428571428574</v>
      </c>
      <c r="F223" s="85">
        <f t="shared" si="100"/>
        <v>0.67543859649122806</v>
      </c>
      <c r="G223" s="85">
        <v>0</v>
      </c>
      <c r="H223" s="85">
        <f t="shared" si="100"/>
        <v>0.65187925286568926</v>
      </c>
      <c r="I223" s="85">
        <f t="shared" si="100"/>
        <v>0.90517241379310343</v>
      </c>
      <c r="J223" s="85">
        <f t="shared" si="100"/>
        <v>1.3125</v>
      </c>
      <c r="K223" s="85">
        <f t="shared" si="100"/>
        <v>1</v>
      </c>
      <c r="L223" s="85">
        <f t="shared" si="100"/>
        <v>1</v>
      </c>
      <c r="M223" s="85">
        <f t="shared" si="100"/>
        <v>0.86458668624295321</v>
      </c>
      <c r="N223" s="85">
        <f t="shared" si="100"/>
        <v>0.82186875962641992</v>
      </c>
      <c r="O223" s="88">
        <f t="shared" si="100"/>
        <v>0.77632995029643947</v>
      </c>
    </row>
    <row r="224" spans="1:15">
      <c r="A224" s="175">
        <f t="shared" ref="A224:A234" si="101">A223+1</f>
        <v>2006</v>
      </c>
      <c r="B224" s="84">
        <f t="shared" ref="B224:O224" si="102">B67/B$187</f>
        <v>1.7</v>
      </c>
      <c r="C224" s="85">
        <f t="shared" si="102"/>
        <v>1.6896551724137934</v>
      </c>
      <c r="D224" s="85">
        <f t="shared" si="102"/>
        <v>-1.1000000000000001</v>
      </c>
      <c r="E224" s="85">
        <f t="shared" si="102"/>
        <v>1.3035714285714286</v>
      </c>
      <c r="F224" s="85">
        <f t="shared" si="102"/>
        <v>0.95614035087719296</v>
      </c>
      <c r="G224" s="85">
        <v>0</v>
      </c>
      <c r="H224" s="85">
        <f t="shared" si="102"/>
        <v>3.8163215347791331E-2</v>
      </c>
      <c r="I224" s="85">
        <f t="shared" si="102"/>
        <v>1.1206896551724139</v>
      </c>
      <c r="J224" s="85">
        <f t="shared" si="102"/>
        <v>1.453125</v>
      </c>
      <c r="K224" s="85">
        <f t="shared" si="102"/>
        <v>4.4545454545454541</v>
      </c>
      <c r="L224" s="85">
        <f t="shared" si="102"/>
        <v>-0.52173913043478259</v>
      </c>
      <c r="M224" s="85">
        <f t="shared" si="102"/>
        <v>1.4395375471437319</v>
      </c>
      <c r="N224" s="85">
        <f t="shared" si="102"/>
        <v>0.94799570887971119</v>
      </c>
      <c r="O224" s="88">
        <f t="shared" si="102"/>
        <v>0.84824915469903395</v>
      </c>
    </row>
    <row r="225" spans="1:15">
      <c r="A225" s="175">
        <f t="shared" si="101"/>
        <v>2007</v>
      </c>
      <c r="B225" s="84">
        <f t="shared" ref="B225:O225" si="103">B77/B$187</f>
        <v>-0.55000000000000004</v>
      </c>
      <c r="C225" s="85">
        <f t="shared" si="103"/>
        <v>-0.62068965517241381</v>
      </c>
      <c r="D225" s="85">
        <f t="shared" si="103"/>
        <v>4.0999999999999996</v>
      </c>
      <c r="E225" s="85">
        <f t="shared" si="103"/>
        <v>1.6428571428571428</v>
      </c>
      <c r="F225" s="85">
        <f t="shared" si="103"/>
        <v>0.9385964912280701</v>
      </c>
      <c r="G225" s="85">
        <v>0</v>
      </c>
      <c r="H225" s="85">
        <f t="shared" si="103"/>
        <v>2.4314085578613218</v>
      </c>
      <c r="I225" s="85">
        <f t="shared" si="103"/>
        <v>1.0344827586206897</v>
      </c>
      <c r="J225" s="85">
        <f t="shared" si="103"/>
        <v>0.84375</v>
      </c>
      <c r="K225" s="85">
        <f t="shared" si="103"/>
        <v>0.72727272727272729</v>
      </c>
      <c r="L225" s="85">
        <f t="shared" si="103"/>
        <v>0.82608695652173914</v>
      </c>
      <c r="M225" s="85">
        <f t="shared" si="103"/>
        <v>0.43840579710144933</v>
      </c>
      <c r="N225" s="85">
        <f t="shared" si="103"/>
        <v>1.2872556395498087</v>
      </c>
      <c r="O225" s="88">
        <f t="shared" si="103"/>
        <v>1.2872556395498087</v>
      </c>
    </row>
    <row r="226" spans="1:15">
      <c r="A226" s="175">
        <f t="shared" si="101"/>
        <v>2008</v>
      </c>
      <c r="B226" s="84">
        <f t="shared" ref="B226:O226" si="104">B87/B$187</f>
        <v>-0.1</v>
      </c>
      <c r="C226" s="85">
        <f t="shared" si="104"/>
        <v>-0.44827586206896552</v>
      </c>
      <c r="D226" s="85">
        <f t="shared" si="104"/>
        <v>2.2999999999999998</v>
      </c>
      <c r="E226" s="85">
        <f t="shared" si="104"/>
        <v>1.2857142857142858</v>
      </c>
      <c r="F226" s="85">
        <f t="shared" si="104"/>
        <v>0.9385964912280701</v>
      </c>
      <c r="G226" s="85">
        <v>0</v>
      </c>
      <c r="H226" s="85">
        <f t="shared" si="104"/>
        <v>1.8268139325410353</v>
      </c>
      <c r="I226" s="85">
        <f t="shared" si="104"/>
        <v>0.72413793103448276</v>
      </c>
      <c r="J226" s="85">
        <f t="shared" si="104"/>
        <v>1.203125</v>
      </c>
      <c r="K226" s="85">
        <f t="shared" si="104"/>
        <v>3.8181818181818179</v>
      </c>
      <c r="L226" s="85">
        <f t="shared" si="104"/>
        <v>4.3478260869565223E-2</v>
      </c>
      <c r="M226" s="85">
        <f t="shared" si="104"/>
        <v>1.1523809523809525</v>
      </c>
      <c r="N226" s="85">
        <f t="shared" si="104"/>
        <v>1.4665695903815157</v>
      </c>
      <c r="O226" s="88">
        <f t="shared" si="104"/>
        <v>1.4175514486413978</v>
      </c>
    </row>
    <row r="227" spans="1:15">
      <c r="A227" s="175">
        <f t="shared" si="101"/>
        <v>2009</v>
      </c>
      <c r="B227" s="84">
        <f t="shared" ref="B227:O227" si="105">B97/B$187</f>
        <v>1.2</v>
      </c>
      <c r="C227" s="85">
        <f t="shared" si="105"/>
        <v>0.62068965517241381</v>
      </c>
      <c r="D227" s="85">
        <f t="shared" si="105"/>
        <v>2.2000000000000002</v>
      </c>
      <c r="E227" s="85">
        <f t="shared" si="105"/>
        <v>2.035714285714286</v>
      </c>
      <c r="F227" s="85">
        <f t="shared" si="105"/>
        <v>0.9385964912280701</v>
      </c>
      <c r="G227" s="85">
        <v>0</v>
      </c>
      <c r="H227" s="85">
        <f t="shared" si="105"/>
        <v>1.2907947704359175</v>
      </c>
      <c r="I227" s="85">
        <f t="shared" si="105"/>
        <v>1.017241379310345</v>
      </c>
      <c r="J227" s="85">
        <f t="shared" si="105"/>
        <v>0.98437499999999989</v>
      </c>
      <c r="K227" s="85">
        <f t="shared" si="105"/>
        <v>3.7272727272727266</v>
      </c>
      <c r="L227" s="85">
        <f t="shared" si="105"/>
        <v>0.69565217391304357</v>
      </c>
      <c r="M227" s="85">
        <f t="shared" si="105"/>
        <v>0.82332409339604018</v>
      </c>
      <c r="N227" s="85">
        <f t="shared" si="105"/>
        <v>1.0501540121469468</v>
      </c>
      <c r="O227" s="88">
        <f t="shared" si="105"/>
        <v>1.0021085409764325</v>
      </c>
    </row>
    <row r="228" spans="1:15">
      <c r="A228" s="175">
        <f t="shared" si="101"/>
        <v>2010</v>
      </c>
      <c r="B228" s="84">
        <f t="shared" ref="B228:O228" si="106">B107/B$187</f>
        <v>1.375</v>
      </c>
      <c r="C228" s="85">
        <f t="shared" si="106"/>
        <v>0.96551724137931028</v>
      </c>
      <c r="D228" s="85">
        <f t="shared" si="106"/>
        <v>1.1000000000000001</v>
      </c>
      <c r="E228" s="85">
        <f t="shared" si="106"/>
        <v>1.2678571428571428</v>
      </c>
      <c r="F228" s="85">
        <f t="shared" si="106"/>
        <v>0.9385964912280701</v>
      </c>
      <c r="G228" s="85">
        <v>0</v>
      </c>
      <c r="H228" s="85">
        <f t="shared" si="106"/>
        <v>0.86954208401601252</v>
      </c>
      <c r="I228" s="85">
        <f t="shared" si="106"/>
        <v>0.87068965517241381</v>
      </c>
      <c r="J228" s="85">
        <f t="shared" si="106"/>
        <v>0.8125</v>
      </c>
      <c r="K228" s="85">
        <f t="shared" si="106"/>
        <v>4</v>
      </c>
      <c r="L228" s="85">
        <f t="shared" si="106"/>
        <v>2.4347826086956523</v>
      </c>
      <c r="M228" s="85">
        <f t="shared" si="106"/>
        <v>0.77506821253044833</v>
      </c>
      <c r="N228" s="85">
        <f t="shared" si="106"/>
        <v>0.86767708539771604</v>
      </c>
      <c r="O228" s="88">
        <f t="shared" si="106"/>
        <v>0.81101285939062528</v>
      </c>
    </row>
    <row r="229" spans="1:15">
      <c r="A229" s="175">
        <f t="shared" si="101"/>
        <v>2011</v>
      </c>
      <c r="B229" s="84">
        <f t="shared" ref="B229:O229" si="107">B117/B$187</f>
        <v>0.52500000000000002</v>
      </c>
      <c r="C229" s="85">
        <f t="shared" si="107"/>
        <v>0.89655172413793105</v>
      </c>
      <c r="D229" s="85">
        <f t="shared" si="107"/>
        <v>3</v>
      </c>
      <c r="E229" s="85">
        <f t="shared" si="107"/>
        <v>1.5892857142857144</v>
      </c>
      <c r="F229" s="85">
        <f t="shared" si="107"/>
        <v>0.85964912280701755</v>
      </c>
      <c r="G229" s="85">
        <v>0</v>
      </c>
      <c r="H229" s="85">
        <f t="shared" si="107"/>
        <v>1.1468604761453096</v>
      </c>
      <c r="I229" s="85">
        <f t="shared" si="107"/>
        <v>1.017241379310345</v>
      </c>
      <c r="J229" s="85">
        <f t="shared" si="107"/>
        <v>1.0625</v>
      </c>
      <c r="K229" s="85">
        <f t="shared" si="107"/>
        <v>1.4545454545454546</v>
      </c>
      <c r="L229" s="85">
        <f t="shared" si="107"/>
        <v>-0.17391304347826089</v>
      </c>
      <c r="M229" s="85">
        <f t="shared" si="107"/>
        <v>0.92990541634579305</v>
      </c>
      <c r="N229" s="85">
        <f t="shared" si="107"/>
        <v>1.0119570194193925</v>
      </c>
      <c r="O229" s="88">
        <f t="shared" si="107"/>
        <v>1.0119570194193925</v>
      </c>
    </row>
    <row r="230" spans="1:15">
      <c r="A230" s="175">
        <f t="shared" si="101"/>
        <v>2012</v>
      </c>
      <c r="B230" s="84">
        <f t="shared" ref="B230:O230" si="108">B127/B$187</f>
        <v>-0.375</v>
      </c>
      <c r="C230" s="85">
        <f t="shared" si="108"/>
        <v>-2.1724137931034484</v>
      </c>
      <c r="D230" s="85">
        <f t="shared" si="108"/>
        <v>4</v>
      </c>
      <c r="E230" s="85">
        <f t="shared" si="108"/>
        <v>0.96428571428571441</v>
      </c>
      <c r="F230" s="85">
        <f t="shared" si="108"/>
        <v>0.99122807017543868</v>
      </c>
      <c r="G230" s="85">
        <v>0</v>
      </c>
      <c r="H230" s="85">
        <f t="shared" si="108"/>
        <v>2.3014938821967177</v>
      </c>
      <c r="I230" s="85">
        <f t="shared" si="108"/>
        <v>0.97413793103448287</v>
      </c>
      <c r="J230" s="85">
        <f t="shared" si="108"/>
        <v>1.3593749999999998</v>
      </c>
      <c r="K230" s="85">
        <f t="shared" si="108"/>
        <v>4.1818181818181808</v>
      </c>
      <c r="L230" s="85">
        <f t="shared" si="108"/>
        <v>-1.173913043478261</v>
      </c>
      <c r="M230" s="85">
        <f t="shared" si="108"/>
        <v>1.5610235937275214</v>
      </c>
      <c r="N230" s="85">
        <f t="shared" si="108"/>
        <v>1.9026022095823534</v>
      </c>
      <c r="O230" s="88">
        <f t="shared" si="108"/>
        <v>1.8603649089036527</v>
      </c>
    </row>
    <row r="231" spans="1:15">
      <c r="A231" s="175">
        <f t="shared" si="101"/>
        <v>2013</v>
      </c>
      <c r="B231" s="84">
        <f t="shared" ref="B231:O231" si="109">B137/B$187</f>
        <v>-0.57499999999999996</v>
      </c>
      <c r="C231" s="85">
        <f t="shared" si="109"/>
        <v>-0.55172413793103448</v>
      </c>
      <c r="D231" s="85">
        <f t="shared" si="109"/>
        <v>1</v>
      </c>
      <c r="E231" s="85">
        <f t="shared" si="109"/>
        <v>1.142857142857143</v>
      </c>
      <c r="F231" s="85">
        <f t="shared" si="109"/>
        <v>0.89473684210526305</v>
      </c>
      <c r="G231" s="85">
        <v>0</v>
      </c>
      <c r="H231" s="85">
        <f t="shared" si="109"/>
        <v>1.7605738195401459</v>
      </c>
      <c r="I231" s="85">
        <f t="shared" si="109"/>
        <v>0.83620689655172409</v>
      </c>
      <c r="J231" s="85">
        <f t="shared" si="109"/>
        <v>1.3593749999999998</v>
      </c>
      <c r="K231" s="85">
        <f t="shared" si="109"/>
        <v>3.1818181818181817</v>
      </c>
      <c r="L231" s="85">
        <f t="shared" si="109"/>
        <v>-0.17391304347826089</v>
      </c>
      <c r="M231" s="89">
        <f t="shared" si="109"/>
        <v>1.2644421665947347</v>
      </c>
      <c r="N231" s="85">
        <f t="shared" si="109"/>
        <v>1.5328609835489695</v>
      </c>
      <c r="O231" s="88">
        <f t="shared" si="109"/>
        <v>1.4620459841480045</v>
      </c>
    </row>
    <row r="232" spans="1:15">
      <c r="A232" s="175">
        <f t="shared" si="101"/>
        <v>2014</v>
      </c>
      <c r="B232" s="84">
        <f t="shared" ref="B232:O232" si="110">B147/B$187</f>
        <v>7.4999999999999997E-2</v>
      </c>
      <c r="C232" s="85">
        <f t="shared" si="110"/>
        <v>-0.41379310344827586</v>
      </c>
      <c r="D232" s="85">
        <f t="shared" si="110"/>
        <v>5.6</v>
      </c>
      <c r="E232" s="85">
        <f t="shared" si="110"/>
        <v>1.625</v>
      </c>
      <c r="F232" s="85">
        <f t="shared" si="110"/>
        <v>0.91228070175438591</v>
      </c>
      <c r="G232" s="85">
        <v>0</v>
      </c>
      <c r="H232" s="85">
        <f t="shared" si="110"/>
        <v>2.3320967687448269</v>
      </c>
      <c r="I232" s="85">
        <f t="shared" si="110"/>
        <v>1.1660919540229886</v>
      </c>
      <c r="J232" s="85">
        <f t="shared" si="110"/>
        <v>1.4632056451612903</v>
      </c>
      <c r="K232" s="85">
        <f t="shared" si="110"/>
        <v>5.127272727272727</v>
      </c>
      <c r="L232" s="85">
        <f t="shared" si="110"/>
        <v>-0.32538569424964919</v>
      </c>
      <c r="M232" s="85">
        <f t="shared" si="110"/>
        <v>1.4908079437784927</v>
      </c>
      <c r="N232" s="85">
        <f t="shared" si="110"/>
        <v>1.7729860347903379</v>
      </c>
      <c r="O232" s="88">
        <f t="shared" si="110"/>
        <v>1.8090223363104665</v>
      </c>
    </row>
    <row r="233" spans="1:15">
      <c r="A233" s="175">
        <f>A232+1</f>
        <v>2015</v>
      </c>
      <c r="B233" s="84">
        <f t="shared" ref="B233:O233" si="111">B157/B$187</f>
        <v>-4.1935483870967759E-2</v>
      </c>
      <c r="C233" s="85">
        <f t="shared" si="111"/>
        <v>0.22783251231527091</v>
      </c>
      <c r="D233" s="85">
        <f t="shared" si="111"/>
        <v>3.3064516129032251</v>
      </c>
      <c r="E233" s="85">
        <f t="shared" si="111"/>
        <v>1.2738095238095237</v>
      </c>
      <c r="F233" s="85">
        <f t="shared" si="111"/>
        <v>1.0336728919071871</v>
      </c>
      <c r="G233" s="85">
        <v>0</v>
      </c>
      <c r="H233" s="85">
        <f t="shared" si="111"/>
        <v>1.7285966646770823</v>
      </c>
      <c r="I233" s="85">
        <f t="shared" si="111"/>
        <v>0.91379310344827591</v>
      </c>
      <c r="J233" s="85">
        <f t="shared" si="111"/>
        <v>1.1874999999999998</v>
      </c>
      <c r="K233" s="85">
        <f t="shared" si="111"/>
        <v>4.545454545454545</v>
      </c>
      <c r="L233" s="85">
        <f t="shared" si="111"/>
        <v>-1.0869565217391306</v>
      </c>
      <c r="M233" s="85">
        <f t="shared" si="111"/>
        <v>1.3832655511658531</v>
      </c>
      <c r="N233" s="85">
        <f t="shared" si="111"/>
        <v>1.6215981969840483</v>
      </c>
      <c r="O233" s="88">
        <f t="shared" si="111"/>
        <v>1.5037648041247025</v>
      </c>
    </row>
    <row r="234" spans="1:15">
      <c r="A234" s="175">
        <f t="shared" si="101"/>
        <v>2016</v>
      </c>
      <c r="B234" s="84">
        <f>B167/B$187</f>
        <v>0.65</v>
      </c>
      <c r="C234" s="85">
        <f t="shared" ref="C234:O234" si="112">C167/C$187</f>
        <v>-0.93103448275862077</v>
      </c>
      <c r="D234" s="85">
        <f t="shared" si="112"/>
        <v>2.8</v>
      </c>
      <c r="E234" s="85">
        <f t="shared" si="112"/>
        <v>1.2678571428571428</v>
      </c>
      <c r="F234" s="85">
        <f t="shared" si="112"/>
        <v>0.95614035087719296</v>
      </c>
      <c r="G234" s="85">
        <v>0</v>
      </c>
      <c r="H234" s="85">
        <f t="shared" si="112"/>
        <v>1.6554826492865948</v>
      </c>
      <c r="I234" s="85">
        <f t="shared" si="112"/>
        <v>0.92241379310344829</v>
      </c>
      <c r="J234" s="85">
        <f t="shared" si="112"/>
        <v>1</v>
      </c>
      <c r="K234" s="85">
        <f t="shared" si="112"/>
        <v>1.7272727272727271</v>
      </c>
      <c r="L234" s="85">
        <f t="shared" si="112"/>
        <v>0.65217391304347827</v>
      </c>
      <c r="M234" s="85">
        <f t="shared" si="112"/>
        <v>0.6717145015105741</v>
      </c>
      <c r="N234" s="85">
        <f t="shared" si="112"/>
        <v>1.0720147997960074</v>
      </c>
      <c r="O234" s="88">
        <f t="shared" si="112"/>
        <v>1.0720147997960074</v>
      </c>
    </row>
    <row r="235" spans="1:15" ht="15.75" thickBot="1">
      <c r="A235" s="176">
        <f>A234+1</f>
        <v>2017</v>
      </c>
      <c r="B235" s="90">
        <f>B177/B$187</f>
        <v>0</v>
      </c>
      <c r="C235" s="91">
        <f t="shared" ref="C235:O235" si="113">C177/C$187</f>
        <v>0</v>
      </c>
      <c r="D235" s="91">
        <f t="shared" si="113"/>
        <v>0</v>
      </c>
      <c r="E235" s="91">
        <f t="shared" si="113"/>
        <v>0</v>
      </c>
      <c r="F235" s="91">
        <f t="shared" si="113"/>
        <v>0</v>
      </c>
      <c r="G235" s="91">
        <v>0</v>
      </c>
      <c r="H235" s="91">
        <f t="shared" si="113"/>
        <v>0</v>
      </c>
      <c r="I235" s="91">
        <f t="shared" si="113"/>
        <v>0</v>
      </c>
      <c r="J235" s="91">
        <f t="shared" si="113"/>
        <v>0</v>
      </c>
      <c r="K235" s="91">
        <f t="shared" si="113"/>
        <v>0</v>
      </c>
      <c r="L235" s="91">
        <f t="shared" si="113"/>
        <v>0</v>
      </c>
      <c r="M235" s="91">
        <f t="shared" si="113"/>
        <v>0</v>
      </c>
      <c r="N235" s="91">
        <f t="shared" si="113"/>
        <v>0</v>
      </c>
      <c r="O235" s="94">
        <f t="shared" si="113"/>
        <v>0</v>
      </c>
    </row>
    <row r="237" spans="1:15">
      <c r="H237" s="29" t="s">
        <v>144</v>
      </c>
    </row>
  </sheetData>
  <customSheetViews>
    <customSheetView guid="{6DA84043-8308-458F-9378-22AB3DF247A3}" scale="70" showPageBreaks="1" fitToPage="1" printArea="1" view="pageBreakPreview">
      <selection activeCell="T214" sqref="S214:T214"/>
      <pageMargins left="0.98425196850393704" right="0.98425196850393704" top="0.98425196850393704" bottom="0.98425196850393704" header="0.51181102362204722" footer="0.51181102362204722"/>
      <printOptions horizontalCentered="1" verticalCentered="1"/>
      <pageSetup paperSize="9" scale="10" orientation="landscape" r:id="rId1"/>
      <headerFooter alignWithMargins="0"/>
    </customSheetView>
  </customSheetViews>
  <mergeCells count="335">
    <mergeCell ref="A173:J173"/>
    <mergeCell ref="K173:O173"/>
    <mergeCell ref="A174:A175"/>
    <mergeCell ref="B174:B175"/>
    <mergeCell ref="C174:C175"/>
    <mergeCell ref="D174:D175"/>
    <mergeCell ref="E174:E175"/>
    <mergeCell ref="F174:F175"/>
    <mergeCell ref="G174:G175"/>
    <mergeCell ref="H174:H175"/>
    <mergeCell ref="I174:I175"/>
    <mergeCell ref="J174:J175"/>
    <mergeCell ref="K174:K175"/>
    <mergeCell ref="L174:L175"/>
    <mergeCell ref="M174:M175"/>
    <mergeCell ref="N174:O174"/>
    <mergeCell ref="A163:J163"/>
    <mergeCell ref="K163:O163"/>
    <mergeCell ref="A164:A165"/>
    <mergeCell ref="B164:B165"/>
    <mergeCell ref="C164:C165"/>
    <mergeCell ref="D164:D165"/>
    <mergeCell ref="E164:E165"/>
    <mergeCell ref="F164:F165"/>
    <mergeCell ref="G164:G165"/>
    <mergeCell ref="H164:H165"/>
    <mergeCell ref="I164:I165"/>
    <mergeCell ref="J164:J165"/>
    <mergeCell ref="K164:K165"/>
    <mergeCell ref="L164:L165"/>
    <mergeCell ref="M164:M165"/>
    <mergeCell ref="N164:O164"/>
    <mergeCell ref="E4:E5"/>
    <mergeCell ref="F4:F5"/>
    <mergeCell ref="M4:M5"/>
    <mergeCell ref="N4:O4"/>
    <mergeCell ref="K14:K15"/>
    <mergeCell ref="L14:L15"/>
    <mergeCell ref="A3:J3"/>
    <mergeCell ref="K3:O3"/>
    <mergeCell ref="A4:A5"/>
    <mergeCell ref="B4:B5"/>
    <mergeCell ref="C4:C5"/>
    <mergeCell ref="D4:D5"/>
    <mergeCell ref="G4:G5"/>
    <mergeCell ref="H4:H5"/>
    <mergeCell ref="K4:K5"/>
    <mergeCell ref="L4:L5"/>
    <mergeCell ref="I4:I5"/>
    <mergeCell ref="J4:J5"/>
    <mergeCell ref="K13:O13"/>
    <mergeCell ref="M14:M15"/>
    <mergeCell ref="N14:O14"/>
    <mergeCell ref="I14:I15"/>
    <mergeCell ref="J14:J15"/>
    <mergeCell ref="A13:J13"/>
    <mergeCell ref="H14:H15"/>
    <mergeCell ref="G14:G15"/>
    <mergeCell ref="K23:O23"/>
    <mergeCell ref="A24:A25"/>
    <mergeCell ref="B24:B25"/>
    <mergeCell ref="C24:C25"/>
    <mergeCell ref="D24:D25"/>
    <mergeCell ref="E24:E25"/>
    <mergeCell ref="F24:F25"/>
    <mergeCell ref="G24:G25"/>
    <mergeCell ref="H24:H25"/>
    <mergeCell ref="A14:A15"/>
    <mergeCell ref="B14:B15"/>
    <mergeCell ref="C14:C15"/>
    <mergeCell ref="D14:D15"/>
    <mergeCell ref="E14:E15"/>
    <mergeCell ref="F14:F15"/>
    <mergeCell ref="A33:J33"/>
    <mergeCell ref="A23:J23"/>
    <mergeCell ref="I24:I25"/>
    <mergeCell ref="J24:J25"/>
    <mergeCell ref="N24:O24"/>
    <mergeCell ref="K24:K25"/>
    <mergeCell ref="L24:L25"/>
    <mergeCell ref="M24:M25"/>
    <mergeCell ref="K33:O33"/>
    <mergeCell ref="A34:A35"/>
    <mergeCell ref="B34:B35"/>
    <mergeCell ref="C34:C35"/>
    <mergeCell ref="D34:D35"/>
    <mergeCell ref="E34:E35"/>
    <mergeCell ref="N34:O34"/>
    <mergeCell ref="K34:K35"/>
    <mergeCell ref="G34:G35"/>
    <mergeCell ref="H34:H35"/>
    <mergeCell ref="F34:F35"/>
    <mergeCell ref="L34:L35"/>
    <mergeCell ref="M34:M35"/>
    <mergeCell ref="I34:I35"/>
    <mergeCell ref="J34:J35"/>
    <mergeCell ref="A43:J43"/>
    <mergeCell ref="K43:O43"/>
    <mergeCell ref="A44:A45"/>
    <mergeCell ref="B44:B45"/>
    <mergeCell ref="C44:C45"/>
    <mergeCell ref="D44:D45"/>
    <mergeCell ref="E44:E45"/>
    <mergeCell ref="F44:F45"/>
    <mergeCell ref="I44:I45"/>
    <mergeCell ref="J44:J45"/>
    <mergeCell ref="G44:G45"/>
    <mergeCell ref="H44:H45"/>
    <mergeCell ref="K44:K45"/>
    <mergeCell ref="L44:L45"/>
    <mergeCell ref="M44:M45"/>
    <mergeCell ref="K53:O53"/>
    <mergeCell ref="M54:M55"/>
    <mergeCell ref="M64:M65"/>
    <mergeCell ref="N64:O64"/>
    <mergeCell ref="N44:O44"/>
    <mergeCell ref="A53:J53"/>
    <mergeCell ref="A54:A55"/>
    <mergeCell ref="B54:B55"/>
    <mergeCell ref="C54:C55"/>
    <mergeCell ref="D54:D55"/>
    <mergeCell ref="E54:E55"/>
    <mergeCell ref="J54:J55"/>
    <mergeCell ref="H54:H55"/>
    <mergeCell ref="K54:K55"/>
    <mergeCell ref="L54:L55"/>
    <mergeCell ref="A63:J63"/>
    <mergeCell ref="K63:O63"/>
    <mergeCell ref="F54:F55"/>
    <mergeCell ref="G54:G55"/>
    <mergeCell ref="N54:O54"/>
    <mergeCell ref="I54:I55"/>
    <mergeCell ref="D64:D65"/>
    <mergeCell ref="F74:F75"/>
    <mergeCell ref="N84:O84"/>
    <mergeCell ref="A83:J83"/>
    <mergeCell ref="A84:A85"/>
    <mergeCell ref="A64:A65"/>
    <mergeCell ref="B64:B65"/>
    <mergeCell ref="B74:B75"/>
    <mergeCell ref="C74:C75"/>
    <mergeCell ref="D74:D75"/>
    <mergeCell ref="I74:I75"/>
    <mergeCell ref="J74:J75"/>
    <mergeCell ref="B84:B85"/>
    <mergeCell ref="C84:C85"/>
    <mergeCell ref="D84:D85"/>
    <mergeCell ref="E84:E85"/>
    <mergeCell ref="E74:E75"/>
    <mergeCell ref="H74:H75"/>
    <mergeCell ref="I64:I65"/>
    <mergeCell ref="J64:J65"/>
    <mergeCell ref="C64:C65"/>
    <mergeCell ref="A74:A75"/>
    <mergeCell ref="A73:J73"/>
    <mergeCell ref="F84:F85"/>
    <mergeCell ref="M84:M85"/>
    <mergeCell ref="J84:J85"/>
    <mergeCell ref="I84:I85"/>
    <mergeCell ref="G84:G85"/>
    <mergeCell ref="H84:H85"/>
    <mergeCell ref="K84:K85"/>
    <mergeCell ref="L84:L85"/>
    <mergeCell ref="I94:I95"/>
    <mergeCell ref="G94:G95"/>
    <mergeCell ref="H94:H95"/>
    <mergeCell ref="A104:A105"/>
    <mergeCell ref="J94:J95"/>
    <mergeCell ref="E94:E95"/>
    <mergeCell ref="F94:F95"/>
    <mergeCell ref="E104:E105"/>
    <mergeCell ref="F104:F105"/>
    <mergeCell ref="B104:B105"/>
    <mergeCell ref="C104:C105"/>
    <mergeCell ref="A94:A95"/>
    <mergeCell ref="B94:B95"/>
    <mergeCell ref="C94:C95"/>
    <mergeCell ref="D94:D95"/>
    <mergeCell ref="G114:G115"/>
    <mergeCell ref="J104:J105"/>
    <mergeCell ref="K104:K105"/>
    <mergeCell ref="L104:L105"/>
    <mergeCell ref="E64:E65"/>
    <mergeCell ref="F64:F65"/>
    <mergeCell ref="G64:G65"/>
    <mergeCell ref="H64:H65"/>
    <mergeCell ref="K103:O103"/>
    <mergeCell ref="M74:M75"/>
    <mergeCell ref="K83:O83"/>
    <mergeCell ref="L74:L75"/>
    <mergeCell ref="N74:O74"/>
    <mergeCell ref="K74:K75"/>
    <mergeCell ref="K64:K65"/>
    <mergeCell ref="L64:L65"/>
    <mergeCell ref="K73:O73"/>
    <mergeCell ref="G74:G75"/>
    <mergeCell ref="A93:J93"/>
    <mergeCell ref="K94:K95"/>
    <mergeCell ref="K93:O93"/>
    <mergeCell ref="L94:L95"/>
    <mergeCell ref="M94:M95"/>
    <mergeCell ref="N94:O94"/>
    <mergeCell ref="M124:M125"/>
    <mergeCell ref="N124:O124"/>
    <mergeCell ref="K124:K125"/>
    <mergeCell ref="H124:H125"/>
    <mergeCell ref="N104:O104"/>
    <mergeCell ref="A103:J103"/>
    <mergeCell ref="N114:O114"/>
    <mergeCell ref="G104:G105"/>
    <mergeCell ref="H104:H105"/>
    <mergeCell ref="I114:I115"/>
    <mergeCell ref="J114:J115"/>
    <mergeCell ref="A113:J113"/>
    <mergeCell ref="H114:H115"/>
    <mergeCell ref="K114:K115"/>
    <mergeCell ref="M104:M105"/>
    <mergeCell ref="A114:A115"/>
    <mergeCell ref="D104:D105"/>
    <mergeCell ref="L114:L115"/>
    <mergeCell ref="M114:M115"/>
    <mergeCell ref="F114:F115"/>
    <mergeCell ref="E114:E115"/>
    <mergeCell ref="B114:B115"/>
    <mergeCell ref="C114:C115"/>
    <mergeCell ref="D114:D115"/>
    <mergeCell ref="B124:B125"/>
    <mergeCell ref="C124:C125"/>
    <mergeCell ref="D124:D125"/>
    <mergeCell ref="I124:I125"/>
    <mergeCell ref="J124:J125"/>
    <mergeCell ref="E124:E125"/>
    <mergeCell ref="F124:F125"/>
    <mergeCell ref="L124:L125"/>
    <mergeCell ref="G124:G125"/>
    <mergeCell ref="J154:J155"/>
    <mergeCell ref="E154:E155"/>
    <mergeCell ref="F154:F155"/>
    <mergeCell ref="K113:O113"/>
    <mergeCell ref="I104:I105"/>
    <mergeCell ref="E144:E145"/>
    <mergeCell ref="K133:O133"/>
    <mergeCell ref="G134:G135"/>
    <mergeCell ref="H134:H135"/>
    <mergeCell ref="E134:E135"/>
    <mergeCell ref="I134:I135"/>
    <mergeCell ref="J134:J135"/>
    <mergeCell ref="A133:J133"/>
    <mergeCell ref="M144:M145"/>
    <mergeCell ref="N144:O144"/>
    <mergeCell ref="F134:F135"/>
    <mergeCell ref="G144:G145"/>
    <mergeCell ref="H144:H145"/>
    <mergeCell ref="F144:F145"/>
    <mergeCell ref="K134:K135"/>
    <mergeCell ref="L134:L135"/>
    <mergeCell ref="A123:J123"/>
    <mergeCell ref="K123:O123"/>
    <mergeCell ref="A124:A125"/>
    <mergeCell ref="A143:J143"/>
    <mergeCell ref="K143:O143"/>
    <mergeCell ref="M134:M135"/>
    <mergeCell ref="N134:O134"/>
    <mergeCell ref="A134:A135"/>
    <mergeCell ref="B134:B135"/>
    <mergeCell ref="C134:C135"/>
    <mergeCell ref="I144:I145"/>
    <mergeCell ref="J144:J145"/>
    <mergeCell ref="K144:K145"/>
    <mergeCell ref="L144:L145"/>
    <mergeCell ref="A144:A145"/>
    <mergeCell ref="B144:B145"/>
    <mergeCell ref="C144:C145"/>
    <mergeCell ref="D144:D145"/>
    <mergeCell ref="D134:D135"/>
    <mergeCell ref="K183:O183"/>
    <mergeCell ref="I154:I155"/>
    <mergeCell ref="A153:J153"/>
    <mergeCell ref="F184:F185"/>
    <mergeCell ref="K184:K185"/>
    <mergeCell ref="H184:H185"/>
    <mergeCell ref="C184:C185"/>
    <mergeCell ref="N154:O154"/>
    <mergeCell ref="I184:I185"/>
    <mergeCell ref="K154:K155"/>
    <mergeCell ref="L154:L155"/>
    <mergeCell ref="G154:G155"/>
    <mergeCell ref="H154:H155"/>
    <mergeCell ref="J184:J185"/>
    <mergeCell ref="A183:J183"/>
    <mergeCell ref="G184:G185"/>
    <mergeCell ref="A184:A185"/>
    <mergeCell ref="B184:B185"/>
    <mergeCell ref="M154:M155"/>
    <mergeCell ref="K153:O153"/>
    <mergeCell ref="A154:A155"/>
    <mergeCell ref="B154:B155"/>
    <mergeCell ref="C154:C155"/>
    <mergeCell ref="D154:D155"/>
    <mergeCell ref="A194:A195"/>
    <mergeCell ref="B194:B195"/>
    <mergeCell ref="C194:C195"/>
    <mergeCell ref="D194:D195"/>
    <mergeCell ref="D184:D185"/>
    <mergeCell ref="E184:E185"/>
    <mergeCell ref="M194:M195"/>
    <mergeCell ref="N194:O194"/>
    <mergeCell ref="E194:E195"/>
    <mergeCell ref="F194:F195"/>
    <mergeCell ref="G194:G195"/>
    <mergeCell ref="H194:H195"/>
    <mergeCell ref="I194:I195"/>
    <mergeCell ref="J194:J195"/>
    <mergeCell ref="L193:O193"/>
    <mergeCell ref="L194:L195"/>
    <mergeCell ref="B193:K193"/>
    <mergeCell ref="K194:K195"/>
    <mergeCell ref="L184:L185"/>
    <mergeCell ref="M184:M185"/>
    <mergeCell ref="N184:O184"/>
    <mergeCell ref="B215:O215"/>
    <mergeCell ref="A216:A217"/>
    <mergeCell ref="B216:B217"/>
    <mergeCell ref="C216:C217"/>
    <mergeCell ref="D216:D217"/>
    <mergeCell ref="E216:E217"/>
    <mergeCell ref="F216:F217"/>
    <mergeCell ref="G216:G217"/>
    <mergeCell ref="H216:H217"/>
    <mergeCell ref="M216:M217"/>
    <mergeCell ref="N216:O216"/>
    <mergeCell ref="I216:I217"/>
    <mergeCell ref="J216:J217"/>
    <mergeCell ref="K216:K217"/>
    <mergeCell ref="L216:L217"/>
  </mergeCells>
  <phoneticPr fontId="26" type="noConversion"/>
  <printOptions horizontalCentered="1" verticalCentered="1"/>
  <pageMargins left="0.98425196850393704" right="0.98425196850393704" top="0.98425196850393704" bottom="0.98425196850393704" header="0.51181102362204722" footer="0.51181102362204722"/>
  <pageSetup paperSize="9" scale="10" orientation="landscape"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211"/>
  <sheetViews>
    <sheetView zoomScale="70" zoomScaleNormal="70" zoomScaleSheetLayoutView="80" workbookViewId="0">
      <selection activeCell="A11" sqref="A11:B11"/>
    </sheetView>
  </sheetViews>
  <sheetFormatPr defaultColWidth="9.140625" defaultRowHeight="15"/>
  <cols>
    <col min="1" max="1" width="9.140625" style="4"/>
    <col min="2" max="2" width="10.7109375" style="4" customWidth="1"/>
    <col min="3" max="7" width="9" style="4" customWidth="1"/>
    <col min="8" max="8" width="10.7109375" style="4" customWidth="1"/>
    <col min="9" max="9" width="9.7109375" style="4" customWidth="1"/>
    <col min="10" max="13" width="9" style="4" customWidth="1"/>
    <col min="14" max="14" width="9.7109375" style="4" customWidth="1"/>
    <col min="15" max="15" width="10.7109375" style="4" customWidth="1"/>
    <col min="16" max="16" width="9.42578125" style="4" customWidth="1"/>
    <col min="17" max="16384" width="9.140625" style="4"/>
  </cols>
  <sheetData>
    <row r="1" spans="2:17" ht="15.95" customHeight="1">
      <c r="B1" s="1"/>
      <c r="C1" s="1"/>
      <c r="D1" s="2"/>
      <c r="E1" s="2"/>
      <c r="F1" s="2"/>
      <c r="G1" s="2"/>
      <c r="H1" s="3"/>
      <c r="I1" s="3"/>
      <c r="J1" s="2"/>
      <c r="K1" s="2"/>
      <c r="L1" s="2"/>
      <c r="M1" s="2"/>
      <c r="N1" s="1"/>
      <c r="O1" s="1"/>
    </row>
    <row r="2" spans="2:17" ht="15.95" customHeight="1" thickBot="1"/>
    <row r="3" spans="2:17" ht="39.950000000000003" customHeight="1" thickBot="1">
      <c r="B3" s="473" t="s">
        <v>238</v>
      </c>
      <c r="C3" s="474"/>
      <c r="D3" s="474"/>
      <c r="E3" s="474"/>
      <c r="F3" s="474"/>
      <c r="G3" s="474"/>
      <c r="H3" s="474"/>
      <c r="I3" s="474"/>
      <c r="J3" s="474"/>
      <c r="K3" s="474"/>
      <c r="L3" s="470" t="s">
        <v>239</v>
      </c>
      <c r="M3" s="471"/>
      <c r="N3" s="471"/>
      <c r="O3" s="471"/>
      <c r="P3" s="472"/>
    </row>
    <row r="4" spans="2:17" ht="20.100000000000001" customHeight="1">
      <c r="B4" s="465" t="s">
        <v>195</v>
      </c>
      <c r="C4" s="461" t="s">
        <v>196</v>
      </c>
      <c r="D4" s="461" t="s">
        <v>197</v>
      </c>
      <c r="E4" s="461" t="s">
        <v>198</v>
      </c>
      <c r="F4" s="461" t="s">
        <v>199</v>
      </c>
      <c r="G4" s="461" t="s">
        <v>200</v>
      </c>
      <c r="H4" s="461" t="s">
        <v>201</v>
      </c>
      <c r="I4" s="467" t="s">
        <v>202</v>
      </c>
      <c r="J4" s="461" t="s">
        <v>203</v>
      </c>
      <c r="K4" s="461" t="s">
        <v>204</v>
      </c>
      <c r="L4" s="461" t="s">
        <v>205</v>
      </c>
      <c r="M4" s="461" t="s">
        <v>206</v>
      </c>
      <c r="N4" s="467" t="s">
        <v>207</v>
      </c>
      <c r="O4" s="456" t="s">
        <v>208</v>
      </c>
      <c r="P4" s="457"/>
    </row>
    <row r="5" spans="2:17" ht="20.100000000000001" customHeight="1" thickBot="1">
      <c r="B5" s="466"/>
      <c r="C5" s="462"/>
      <c r="D5" s="462"/>
      <c r="E5" s="462"/>
      <c r="F5" s="462"/>
      <c r="G5" s="462"/>
      <c r="H5" s="462"/>
      <c r="I5" s="462"/>
      <c r="J5" s="462"/>
      <c r="K5" s="462"/>
      <c r="L5" s="462"/>
      <c r="M5" s="462"/>
      <c r="N5" s="462"/>
      <c r="O5" s="145" t="s">
        <v>209</v>
      </c>
      <c r="P5" s="30" t="s">
        <v>210</v>
      </c>
    </row>
    <row r="6" spans="2:17" ht="20.100000000000001" customHeight="1">
      <c r="B6" s="148" t="s">
        <v>211</v>
      </c>
      <c r="C6" s="146">
        <v>31</v>
      </c>
      <c r="D6" s="8">
        <v>29</v>
      </c>
      <c r="E6" s="8">
        <v>31</v>
      </c>
      <c r="F6" s="8">
        <v>18</v>
      </c>
      <c r="G6" s="8">
        <v>4</v>
      </c>
      <c r="H6" s="8">
        <v>0</v>
      </c>
      <c r="I6" s="168">
        <f>SUM(C6:G6)</f>
        <v>113</v>
      </c>
      <c r="J6" s="8">
        <v>9</v>
      </c>
      <c r="K6" s="8">
        <v>16</v>
      </c>
      <c r="L6" s="8">
        <v>30</v>
      </c>
      <c r="M6" s="8">
        <v>31</v>
      </c>
      <c r="N6" s="168">
        <f>SUM(J6:M6)</f>
        <v>86</v>
      </c>
      <c r="O6" s="167">
        <f>SUM(C6:H6,J6:M6)</f>
        <v>199</v>
      </c>
      <c r="P6" s="169">
        <f>I6+N6</f>
        <v>199</v>
      </c>
    </row>
    <row r="7" spans="2:17" ht="20.100000000000001" customHeight="1">
      <c r="B7" s="149" t="s">
        <v>485</v>
      </c>
      <c r="C7" s="147">
        <v>-2.1580645161290328</v>
      </c>
      <c r="D7" s="10">
        <v>3.1</v>
      </c>
      <c r="E7" s="10">
        <v>4.9774193548387098</v>
      </c>
      <c r="F7" s="10">
        <v>10.31111111111111</v>
      </c>
      <c r="G7" s="10">
        <v>13.425000000000001</v>
      </c>
      <c r="H7" s="10">
        <v>19.713333333333331</v>
      </c>
      <c r="I7" s="153">
        <f>(C6*C7+D6*D7+E6*E7+F6*F7+G6*G7)/I6</f>
        <v>3.686725663716814</v>
      </c>
      <c r="J7" s="10">
        <v>12.488888888888887</v>
      </c>
      <c r="K7" s="95">
        <v>10</v>
      </c>
      <c r="L7" s="95">
        <v>7.18</v>
      </c>
      <c r="M7" s="95">
        <v>1.167741935483871</v>
      </c>
      <c r="N7" s="153">
        <f>(J6*J7+K6*K7+L6*L7+M6*M7)/N6</f>
        <v>6.0930232558139537</v>
      </c>
      <c r="O7" s="154">
        <f>(C7*C6+D7*D6+E7*E6+F7*F6+G7*G6+H7*H6+J7*J6+K7*K6+L7*L6+M7*M6)/O6</f>
        <v>4.7266331658291456</v>
      </c>
      <c r="P7" s="161">
        <f>(I7*I6+N7*N6)/P6</f>
        <v>4.7266331658291456</v>
      </c>
    </row>
    <row r="8" spans="2:17" ht="20.100000000000001" customHeight="1">
      <c r="B8" s="149" t="s">
        <v>212</v>
      </c>
      <c r="C8" s="13">
        <f t="shared" ref="C8:H8" si="0">C6*(13-C7)</f>
        <v>469.9</v>
      </c>
      <c r="D8" s="12">
        <f t="shared" si="0"/>
        <v>287.10000000000002</v>
      </c>
      <c r="E8" s="12">
        <f t="shared" si="0"/>
        <v>248.70000000000002</v>
      </c>
      <c r="F8" s="12">
        <f t="shared" si="0"/>
        <v>48.40000000000002</v>
      </c>
      <c r="G8" s="12">
        <f t="shared" si="0"/>
        <v>-1.7000000000000028</v>
      </c>
      <c r="H8" s="12">
        <f t="shared" si="0"/>
        <v>0</v>
      </c>
      <c r="I8" s="155">
        <f>SUM(C8:G8)</f>
        <v>1052.4000000000001</v>
      </c>
      <c r="J8" s="12">
        <f>J6*(13-J7)</f>
        <v>4.6000000000000156</v>
      </c>
      <c r="K8" s="12">
        <f>K6*(13-K7)</f>
        <v>48</v>
      </c>
      <c r="L8" s="12">
        <f>L6*(13-L7)</f>
        <v>174.60000000000002</v>
      </c>
      <c r="M8" s="12">
        <f>M6*(13-M7)</f>
        <v>366.8</v>
      </c>
      <c r="N8" s="155">
        <f>SUM(J8:M8)</f>
        <v>594</v>
      </c>
      <c r="O8" s="156">
        <f>O6*(13-O7)</f>
        <v>1646.4</v>
      </c>
      <c r="P8" s="162">
        <f>P6*(13-P7)</f>
        <v>1646.4</v>
      </c>
    </row>
    <row r="9" spans="2:17" ht="20.100000000000001" customHeight="1">
      <c r="B9" s="149" t="s">
        <v>213</v>
      </c>
      <c r="C9" s="13">
        <f t="shared" ref="C9:H9" si="1">C6*(17-C7)</f>
        <v>593.90000000000009</v>
      </c>
      <c r="D9" s="12">
        <f t="shared" si="1"/>
        <v>403.1</v>
      </c>
      <c r="E9" s="12">
        <f t="shared" si="1"/>
        <v>372.70000000000005</v>
      </c>
      <c r="F9" s="12">
        <f t="shared" si="1"/>
        <v>120.40000000000002</v>
      </c>
      <c r="G9" s="12">
        <f t="shared" si="1"/>
        <v>14.299999999999997</v>
      </c>
      <c r="H9" s="12">
        <f t="shared" si="1"/>
        <v>0</v>
      </c>
      <c r="I9" s="155">
        <f>SUM(C9:G9)</f>
        <v>1504.4000000000003</v>
      </c>
      <c r="J9" s="12">
        <f>J6*(17-J7)</f>
        <v>40.600000000000016</v>
      </c>
      <c r="K9" s="12">
        <f>K6*(17-K7)</f>
        <v>112</v>
      </c>
      <c r="L9" s="12">
        <f>L6*(17-L7)</f>
        <v>294.60000000000002</v>
      </c>
      <c r="M9" s="12">
        <f>M6*(17-M7)</f>
        <v>490.8</v>
      </c>
      <c r="N9" s="155">
        <f>SUM(J9:M9)</f>
        <v>938</v>
      </c>
      <c r="O9" s="156">
        <f>O6*(17-O7)</f>
        <v>2442.4</v>
      </c>
      <c r="P9" s="162">
        <f>P6*(17-P7)</f>
        <v>2442.4</v>
      </c>
    </row>
    <row r="10" spans="2:17" ht="20.100000000000001" customHeight="1">
      <c r="B10" s="149" t="s">
        <v>214</v>
      </c>
      <c r="C10" s="17">
        <f t="shared" ref="C10:H10" si="2">C6*(18-C7)</f>
        <v>624.90000000000009</v>
      </c>
      <c r="D10" s="16">
        <f t="shared" si="2"/>
        <v>432.1</v>
      </c>
      <c r="E10" s="16">
        <f t="shared" si="2"/>
        <v>403.70000000000005</v>
      </c>
      <c r="F10" s="16">
        <f t="shared" si="2"/>
        <v>138.40000000000003</v>
      </c>
      <c r="G10" s="16">
        <f t="shared" si="2"/>
        <v>18.299999999999997</v>
      </c>
      <c r="H10" s="16">
        <f t="shared" si="2"/>
        <v>0</v>
      </c>
      <c r="I10" s="155">
        <f>SUM(C10:G10)</f>
        <v>1617.4</v>
      </c>
      <c r="J10" s="16">
        <f>J6*(18-J7)</f>
        <v>49.600000000000016</v>
      </c>
      <c r="K10" s="16">
        <f>K6*(18-K7)</f>
        <v>128</v>
      </c>
      <c r="L10" s="16">
        <f>L6*(18-L7)</f>
        <v>324.60000000000002</v>
      </c>
      <c r="M10" s="16">
        <f>M6*(18-M7)</f>
        <v>521.79999999999995</v>
      </c>
      <c r="N10" s="155">
        <f>SUM(J10:M10)</f>
        <v>1024</v>
      </c>
      <c r="O10" s="157">
        <f>O6*(18-O7)</f>
        <v>2641.4</v>
      </c>
      <c r="P10" s="163">
        <f>P6*(18-P7)</f>
        <v>2641.4</v>
      </c>
    </row>
    <row r="11" spans="2:17" ht="20.100000000000001" customHeight="1" thickBot="1">
      <c r="B11" s="407" t="s">
        <v>215</v>
      </c>
      <c r="C11" s="21">
        <f t="shared" ref="C11:H11" si="3">C6*(19-C7)</f>
        <v>655.90000000000009</v>
      </c>
      <c r="D11" s="20">
        <f t="shared" si="3"/>
        <v>461.1</v>
      </c>
      <c r="E11" s="20">
        <f t="shared" si="3"/>
        <v>434.70000000000005</v>
      </c>
      <c r="F11" s="20">
        <f t="shared" si="3"/>
        <v>156.40000000000003</v>
      </c>
      <c r="G11" s="20">
        <f t="shared" si="3"/>
        <v>22.299999999999997</v>
      </c>
      <c r="H11" s="20">
        <f t="shared" si="3"/>
        <v>0</v>
      </c>
      <c r="I11" s="164">
        <f>SUM(C11:G11)</f>
        <v>1730.4</v>
      </c>
      <c r="J11" s="20">
        <f>J6*(19-J7)</f>
        <v>58.600000000000016</v>
      </c>
      <c r="K11" s="20">
        <f>K6*(19-K7)</f>
        <v>144</v>
      </c>
      <c r="L11" s="20">
        <f>L6*(19-L7)</f>
        <v>354.6</v>
      </c>
      <c r="M11" s="20">
        <f>M6*(19-M7)</f>
        <v>552.79999999999995</v>
      </c>
      <c r="N11" s="164">
        <f>SUM(J11:M11)</f>
        <v>1110</v>
      </c>
      <c r="O11" s="165">
        <f>O6*(19-O7)</f>
        <v>2840.4</v>
      </c>
      <c r="P11" s="166">
        <f>P6*(19-P7)</f>
        <v>2840.4</v>
      </c>
    </row>
    <row r="12" spans="2:17" ht="15.95" customHeight="1" thickBot="1">
      <c r="B12" s="1"/>
      <c r="C12" s="1"/>
      <c r="D12" s="2"/>
      <c r="E12" s="2"/>
      <c r="F12" s="2"/>
      <c r="G12" s="1"/>
      <c r="H12" s="2"/>
      <c r="I12" s="1"/>
      <c r="J12" s="2"/>
      <c r="K12" s="1"/>
      <c r="L12" s="2"/>
      <c r="M12" s="1"/>
      <c r="N12" s="2"/>
      <c r="O12" s="1"/>
      <c r="P12" s="1"/>
    </row>
    <row r="13" spans="2:17" ht="39.950000000000003" customHeight="1" thickBot="1">
      <c r="B13" s="473" t="s">
        <v>238</v>
      </c>
      <c r="C13" s="474"/>
      <c r="D13" s="474"/>
      <c r="E13" s="474"/>
      <c r="F13" s="474"/>
      <c r="G13" s="474"/>
      <c r="H13" s="474"/>
      <c r="I13" s="474"/>
      <c r="J13" s="474"/>
      <c r="K13" s="474"/>
      <c r="L13" s="470" t="s">
        <v>240</v>
      </c>
      <c r="M13" s="471"/>
      <c r="N13" s="471"/>
      <c r="O13" s="471"/>
      <c r="P13" s="472"/>
    </row>
    <row r="14" spans="2:17" ht="20.100000000000001" customHeight="1">
      <c r="B14" s="465" t="s">
        <v>195</v>
      </c>
      <c r="C14" s="461" t="s">
        <v>196</v>
      </c>
      <c r="D14" s="461" t="s">
        <v>197</v>
      </c>
      <c r="E14" s="461" t="s">
        <v>198</v>
      </c>
      <c r="F14" s="461" t="s">
        <v>199</v>
      </c>
      <c r="G14" s="461" t="s">
        <v>200</v>
      </c>
      <c r="H14" s="461" t="s">
        <v>201</v>
      </c>
      <c r="I14" s="467" t="s">
        <v>202</v>
      </c>
      <c r="J14" s="461" t="s">
        <v>203</v>
      </c>
      <c r="K14" s="461" t="s">
        <v>204</v>
      </c>
      <c r="L14" s="461" t="s">
        <v>205</v>
      </c>
      <c r="M14" s="461" t="s">
        <v>206</v>
      </c>
      <c r="N14" s="467" t="s">
        <v>207</v>
      </c>
      <c r="O14" s="456" t="s">
        <v>208</v>
      </c>
      <c r="P14" s="457"/>
    </row>
    <row r="15" spans="2:17" ht="20.100000000000001" customHeight="1" thickBot="1">
      <c r="B15" s="466"/>
      <c r="C15" s="462"/>
      <c r="D15" s="462"/>
      <c r="E15" s="462"/>
      <c r="F15" s="462"/>
      <c r="G15" s="462"/>
      <c r="H15" s="462"/>
      <c r="I15" s="462"/>
      <c r="J15" s="462"/>
      <c r="K15" s="462"/>
      <c r="L15" s="462"/>
      <c r="M15" s="462"/>
      <c r="N15" s="462"/>
      <c r="O15" s="145" t="s">
        <v>209</v>
      </c>
      <c r="P15" s="30" t="s">
        <v>210</v>
      </c>
      <c r="Q15" s="1"/>
    </row>
    <row r="16" spans="2:17" ht="20.100000000000001" customHeight="1">
      <c r="B16" s="148" t="s">
        <v>211</v>
      </c>
      <c r="C16" s="146">
        <v>31</v>
      </c>
      <c r="D16" s="8">
        <v>28</v>
      </c>
      <c r="E16" s="8">
        <v>31</v>
      </c>
      <c r="F16" s="8">
        <v>30</v>
      </c>
      <c r="G16" s="8">
        <v>0</v>
      </c>
      <c r="H16" s="8">
        <v>5</v>
      </c>
      <c r="I16" s="168">
        <f>SUM(C16:G16)</f>
        <v>120</v>
      </c>
      <c r="J16" s="8">
        <v>15</v>
      </c>
      <c r="K16" s="8">
        <v>20</v>
      </c>
      <c r="L16" s="8">
        <v>30</v>
      </c>
      <c r="M16" s="8">
        <v>31</v>
      </c>
      <c r="N16" s="168">
        <f>SUM(J16:M16)</f>
        <v>96</v>
      </c>
      <c r="O16" s="167">
        <f>SUM(C16:H16,J16:M16)</f>
        <v>221</v>
      </c>
      <c r="P16" s="169">
        <f>I16+N16</f>
        <v>216</v>
      </c>
      <c r="Q16" s="1"/>
    </row>
    <row r="17" spans="2:17" ht="20.100000000000001" customHeight="1">
      <c r="B17" s="149" t="s">
        <v>485</v>
      </c>
      <c r="C17" s="147">
        <v>-0.44516129032258073</v>
      </c>
      <c r="D17" s="10">
        <v>1.3285714285714287</v>
      </c>
      <c r="E17" s="10">
        <v>4.7354838709677418</v>
      </c>
      <c r="F17" s="10">
        <v>8.5433333333333312</v>
      </c>
      <c r="G17" s="10">
        <v>16.20967741935484</v>
      </c>
      <c r="H17" s="10">
        <v>13.36</v>
      </c>
      <c r="I17" s="153">
        <f>(C16*C17+D16*D17+E16*E17+F16*F17+G16*G17)/I16</f>
        <v>3.5541666666666663</v>
      </c>
      <c r="J17" s="10">
        <v>12.61</v>
      </c>
      <c r="K17" s="95">
        <v>11.883870967741936</v>
      </c>
      <c r="L17" s="95">
        <v>2.4033333333333338</v>
      </c>
      <c r="M17" s="95">
        <v>-3.9322580645161294</v>
      </c>
      <c r="N17" s="153">
        <f>(J16*J17+K16*K17+L16*L17+M16*M17)/N16</f>
        <v>3.9273689516129031</v>
      </c>
      <c r="O17" s="154">
        <f>(C17*C16+D17*D16+E17*E16+F17*F16+G17*G16+H17*H16+J17*J16+K17*K16+L17*L16+M17*M16)/O16</f>
        <v>3.9381331192526634</v>
      </c>
      <c r="P17" s="161">
        <f>(I17*I16+N17*N16)/P16</f>
        <v>3.7200343488649938</v>
      </c>
      <c r="Q17" s="1"/>
    </row>
    <row r="18" spans="2:17" ht="20.100000000000001" customHeight="1">
      <c r="B18" s="149" t="s">
        <v>212</v>
      </c>
      <c r="C18" s="13">
        <f t="shared" ref="C18:H18" si="4">C16*(13-C17)</f>
        <v>416.8</v>
      </c>
      <c r="D18" s="12">
        <f t="shared" si="4"/>
        <v>326.79999999999995</v>
      </c>
      <c r="E18" s="12">
        <f t="shared" si="4"/>
        <v>256.20000000000005</v>
      </c>
      <c r="F18" s="12">
        <f t="shared" si="4"/>
        <v>133.70000000000007</v>
      </c>
      <c r="G18" s="12">
        <f t="shared" si="4"/>
        <v>0</v>
      </c>
      <c r="H18" s="12">
        <f t="shared" si="4"/>
        <v>-1.7999999999999972</v>
      </c>
      <c r="I18" s="155">
        <f>SUM(C18:G18)</f>
        <v>1133.5</v>
      </c>
      <c r="J18" s="12">
        <f>J16*(13-J17)</f>
        <v>5.8500000000000085</v>
      </c>
      <c r="K18" s="12">
        <f>K16*(13-K17)</f>
        <v>22.322580645161274</v>
      </c>
      <c r="L18" s="12">
        <f>L16*(13-L17)</f>
        <v>317.89999999999998</v>
      </c>
      <c r="M18" s="12">
        <f>M16*(13-M17)</f>
        <v>524.90000000000009</v>
      </c>
      <c r="N18" s="155">
        <f>SUM(J18:M18)</f>
        <v>870.97258064516132</v>
      </c>
      <c r="O18" s="156">
        <f>O16*(13-O17)</f>
        <v>2002.6725806451614</v>
      </c>
      <c r="P18" s="162">
        <f>P16*(13-P17)</f>
        <v>2004.4725806451613</v>
      </c>
      <c r="Q18" s="1"/>
    </row>
    <row r="19" spans="2:17" ht="20.100000000000001" customHeight="1">
      <c r="B19" s="149" t="s">
        <v>213</v>
      </c>
      <c r="C19" s="13">
        <f t="shared" ref="C19:H19" si="5">C16*(17-C17)</f>
        <v>540.79999999999995</v>
      </c>
      <c r="D19" s="12">
        <f t="shared" si="5"/>
        <v>438.79999999999995</v>
      </c>
      <c r="E19" s="12">
        <f t="shared" si="5"/>
        <v>380.20000000000005</v>
      </c>
      <c r="F19" s="12">
        <f t="shared" si="5"/>
        <v>253.70000000000007</v>
      </c>
      <c r="G19" s="12">
        <f t="shared" si="5"/>
        <v>0</v>
      </c>
      <c r="H19" s="12">
        <f t="shared" si="5"/>
        <v>18.200000000000003</v>
      </c>
      <c r="I19" s="155">
        <f>SUM(C19:G19)</f>
        <v>1613.5</v>
      </c>
      <c r="J19" s="12">
        <f>J16*(17-J17)</f>
        <v>65.850000000000009</v>
      </c>
      <c r="K19" s="12">
        <f>K16*(17-K17)</f>
        <v>102.32258064516128</v>
      </c>
      <c r="L19" s="12">
        <f>L16*(17-L17)</f>
        <v>437.9</v>
      </c>
      <c r="M19" s="12">
        <f>M16*(17-M17)</f>
        <v>648.90000000000009</v>
      </c>
      <c r="N19" s="155">
        <f>SUM(J19:M19)</f>
        <v>1254.9725806451613</v>
      </c>
      <c r="O19" s="156">
        <f>O16*(17-O17)</f>
        <v>2886.6725806451614</v>
      </c>
      <c r="P19" s="162">
        <f>P16*(17-P17)</f>
        <v>2868.4725806451615</v>
      </c>
      <c r="Q19" s="1"/>
    </row>
    <row r="20" spans="2:17" ht="20.100000000000001" customHeight="1">
      <c r="B20" s="149" t="s">
        <v>214</v>
      </c>
      <c r="C20" s="17">
        <f t="shared" ref="C20:H20" si="6">C16*(18-C17)</f>
        <v>571.79999999999995</v>
      </c>
      <c r="D20" s="16">
        <f t="shared" si="6"/>
        <v>466.79999999999995</v>
      </c>
      <c r="E20" s="16">
        <f t="shared" si="6"/>
        <v>411.20000000000005</v>
      </c>
      <c r="F20" s="16">
        <f t="shared" si="6"/>
        <v>283.70000000000005</v>
      </c>
      <c r="G20" s="16">
        <f t="shared" si="6"/>
        <v>0</v>
      </c>
      <c r="H20" s="16">
        <f t="shared" si="6"/>
        <v>23.200000000000003</v>
      </c>
      <c r="I20" s="155">
        <f>SUM(C20:G20)</f>
        <v>1733.5</v>
      </c>
      <c r="J20" s="16">
        <f>J16*(18-J17)</f>
        <v>80.850000000000009</v>
      </c>
      <c r="K20" s="16">
        <f>K16*(18-K17)</f>
        <v>122.32258064516128</v>
      </c>
      <c r="L20" s="16">
        <f>L16*(18-L17)</f>
        <v>467.9</v>
      </c>
      <c r="M20" s="16">
        <f>M16*(18-M17)</f>
        <v>679.90000000000009</v>
      </c>
      <c r="N20" s="155">
        <f>SUM(J20:M20)</f>
        <v>1350.9725806451613</v>
      </c>
      <c r="O20" s="157">
        <f>O16*(18-O17)</f>
        <v>3107.6725806451614</v>
      </c>
      <c r="P20" s="163">
        <f>P16*(18-P17)</f>
        <v>3084.4725806451615</v>
      </c>
      <c r="Q20" s="1"/>
    </row>
    <row r="21" spans="2:17" ht="20.100000000000001" customHeight="1" thickBot="1">
      <c r="B21" s="407" t="s">
        <v>215</v>
      </c>
      <c r="C21" s="21">
        <f t="shared" ref="C21:H21" si="7">C16*(19-C17)</f>
        <v>602.79999999999995</v>
      </c>
      <c r="D21" s="20">
        <f t="shared" si="7"/>
        <v>494.79999999999995</v>
      </c>
      <c r="E21" s="20">
        <f t="shared" si="7"/>
        <v>442.20000000000005</v>
      </c>
      <c r="F21" s="20">
        <f t="shared" si="7"/>
        <v>313.70000000000005</v>
      </c>
      <c r="G21" s="20">
        <f t="shared" si="7"/>
        <v>0</v>
      </c>
      <c r="H21" s="20">
        <f t="shared" si="7"/>
        <v>28.200000000000003</v>
      </c>
      <c r="I21" s="164">
        <f>SUM(C21:G21)</f>
        <v>1853.5</v>
      </c>
      <c r="J21" s="20">
        <f>J16*(19-J17)</f>
        <v>95.850000000000009</v>
      </c>
      <c r="K21" s="20">
        <f>K16*(19-K17)</f>
        <v>142.32258064516128</v>
      </c>
      <c r="L21" s="20">
        <f>L16*(19-L17)</f>
        <v>497.90000000000003</v>
      </c>
      <c r="M21" s="20">
        <f>M16*(19-M17)</f>
        <v>710.90000000000009</v>
      </c>
      <c r="N21" s="164">
        <f>SUM(J21:M21)</f>
        <v>1446.9725806451615</v>
      </c>
      <c r="O21" s="165">
        <f>O16*(19-O17)</f>
        <v>3328.6725806451614</v>
      </c>
      <c r="P21" s="166">
        <f>P16*(19-P17)</f>
        <v>3300.4725806451615</v>
      </c>
      <c r="Q21" s="1"/>
    </row>
    <row r="22" spans="2:17" ht="15.95" customHeight="1" thickBot="1">
      <c r="B22" s="1"/>
      <c r="C22" s="1"/>
      <c r="D22" s="2"/>
      <c r="E22" s="2"/>
      <c r="F22" s="2"/>
      <c r="G22" s="1"/>
      <c r="H22" s="3"/>
      <c r="I22" s="1"/>
      <c r="J22" s="3"/>
      <c r="K22" s="1"/>
      <c r="L22" s="2"/>
      <c r="M22" s="1"/>
      <c r="N22" s="2"/>
      <c r="O22" s="1"/>
      <c r="P22" s="1"/>
    </row>
    <row r="23" spans="2:17" ht="39.6" customHeight="1" thickBot="1">
      <c r="B23" s="473" t="s">
        <v>238</v>
      </c>
      <c r="C23" s="474"/>
      <c r="D23" s="474"/>
      <c r="E23" s="474"/>
      <c r="F23" s="474"/>
      <c r="G23" s="474"/>
      <c r="H23" s="474"/>
      <c r="I23" s="474"/>
      <c r="J23" s="474"/>
      <c r="K23" s="474"/>
      <c r="L23" s="470" t="s">
        <v>218</v>
      </c>
      <c r="M23" s="471"/>
      <c r="N23" s="471"/>
      <c r="O23" s="471"/>
      <c r="P23" s="472"/>
    </row>
    <row r="24" spans="2:17" ht="15.95" customHeight="1">
      <c r="B24" s="465" t="s">
        <v>195</v>
      </c>
      <c r="C24" s="461" t="s">
        <v>196</v>
      </c>
      <c r="D24" s="461" t="s">
        <v>197</v>
      </c>
      <c r="E24" s="461" t="s">
        <v>198</v>
      </c>
      <c r="F24" s="461" t="s">
        <v>199</v>
      </c>
      <c r="G24" s="461" t="s">
        <v>200</v>
      </c>
      <c r="H24" s="461" t="s">
        <v>201</v>
      </c>
      <c r="I24" s="467" t="s">
        <v>202</v>
      </c>
      <c r="J24" s="461" t="s">
        <v>203</v>
      </c>
      <c r="K24" s="461" t="s">
        <v>204</v>
      </c>
      <c r="L24" s="461" t="s">
        <v>205</v>
      </c>
      <c r="M24" s="461" t="s">
        <v>206</v>
      </c>
      <c r="N24" s="467" t="s">
        <v>207</v>
      </c>
      <c r="O24" s="456" t="s">
        <v>208</v>
      </c>
      <c r="P24" s="457"/>
    </row>
    <row r="25" spans="2:17" ht="15.95" customHeight="1" thickBot="1">
      <c r="B25" s="466"/>
      <c r="C25" s="462"/>
      <c r="D25" s="462"/>
      <c r="E25" s="462"/>
      <c r="F25" s="462"/>
      <c r="G25" s="462"/>
      <c r="H25" s="462"/>
      <c r="I25" s="462"/>
      <c r="J25" s="462"/>
      <c r="K25" s="462"/>
      <c r="L25" s="462"/>
      <c r="M25" s="462"/>
      <c r="N25" s="462"/>
      <c r="O25" s="145" t="s">
        <v>209</v>
      </c>
      <c r="P25" s="30" t="s">
        <v>210</v>
      </c>
    </row>
    <row r="26" spans="2:17" ht="19.149999999999999" customHeight="1">
      <c r="B26" s="148" t="s">
        <v>211</v>
      </c>
      <c r="C26" s="146">
        <v>31</v>
      </c>
      <c r="D26" s="8">
        <v>28</v>
      </c>
      <c r="E26" s="8">
        <v>31</v>
      </c>
      <c r="F26" s="8">
        <v>30</v>
      </c>
      <c r="G26" s="8">
        <v>0</v>
      </c>
      <c r="H26" s="8">
        <v>0</v>
      </c>
      <c r="I26" s="168">
        <f>SUM(C26:G26)</f>
        <v>120</v>
      </c>
      <c r="J26" s="8">
        <v>10</v>
      </c>
      <c r="K26" s="8">
        <v>31</v>
      </c>
      <c r="L26" s="8">
        <v>30</v>
      </c>
      <c r="M26" s="8">
        <v>31</v>
      </c>
      <c r="N26" s="168">
        <f>SUM(J26:M26)</f>
        <v>102</v>
      </c>
      <c r="O26" s="167">
        <f>SUM(C26:H26,J26:M26)</f>
        <v>222</v>
      </c>
      <c r="P26" s="169">
        <f>I26+N26</f>
        <v>222</v>
      </c>
    </row>
    <row r="27" spans="2:17" ht="19.149999999999999" customHeight="1">
      <c r="B27" s="149" t="s">
        <v>485</v>
      </c>
      <c r="C27" s="147">
        <v>-1.2</v>
      </c>
      <c r="D27" s="10">
        <v>3.6</v>
      </c>
      <c r="E27" s="10">
        <v>5.8</v>
      </c>
      <c r="F27" s="10">
        <v>9.3333333333333339</v>
      </c>
      <c r="G27" s="10">
        <v>0</v>
      </c>
      <c r="H27" s="10">
        <v>0</v>
      </c>
      <c r="I27" s="153">
        <f>(C26*C27+D26*D27+E26*E27+F26*F27+G26*G27)/I26</f>
        <v>4.3616666666666664</v>
      </c>
      <c r="J27" s="10">
        <v>9.65</v>
      </c>
      <c r="K27" s="95">
        <v>7.5064516129032253</v>
      </c>
      <c r="L27" s="95">
        <v>6</v>
      </c>
      <c r="M27" s="95">
        <v>-3.1</v>
      </c>
      <c r="N27" s="153">
        <f>(J26*J27+K26*K27+L26*L27+M26*M27)/N26</f>
        <v>4.05</v>
      </c>
      <c r="O27" s="154">
        <f>(C27*C26+D27*D26+E27*E26+F27*F26+G27*G26+H27*H26+J27*J26+K27*K26+L27*L26+M27*M26)/O26</f>
        <v>4.2184684684684681</v>
      </c>
      <c r="P27" s="161">
        <f>(I27*I26+N27*N26)/P26</f>
        <v>4.2184684684684681</v>
      </c>
    </row>
    <row r="28" spans="2:17" ht="19.149999999999999" customHeight="1">
      <c r="B28" s="149" t="s">
        <v>212</v>
      </c>
      <c r="C28" s="13">
        <f t="shared" ref="C28:H28" si="8">C26*(13-C27)</f>
        <v>440.2</v>
      </c>
      <c r="D28" s="12">
        <f t="shared" si="8"/>
        <v>263.2</v>
      </c>
      <c r="E28" s="12">
        <f t="shared" si="8"/>
        <v>223.20000000000002</v>
      </c>
      <c r="F28" s="12">
        <f t="shared" si="8"/>
        <v>109.99999999999999</v>
      </c>
      <c r="G28" s="12">
        <f t="shared" si="8"/>
        <v>0</v>
      </c>
      <c r="H28" s="12">
        <f t="shared" si="8"/>
        <v>0</v>
      </c>
      <c r="I28" s="155">
        <f>SUM(C28:G28)</f>
        <v>1036.5999999999999</v>
      </c>
      <c r="J28" s="12">
        <f>J26*(13-J27)</f>
        <v>33.5</v>
      </c>
      <c r="K28" s="12">
        <f>K26*(13-K27)</f>
        <v>170.3</v>
      </c>
      <c r="L28" s="12">
        <f>L26*(13-L27)</f>
        <v>210</v>
      </c>
      <c r="M28" s="12">
        <f>M26*(13-M27)</f>
        <v>499.1</v>
      </c>
      <c r="N28" s="155">
        <f>SUM(J28:M28)</f>
        <v>912.90000000000009</v>
      </c>
      <c r="O28" s="156">
        <f>O26*(13-O27)</f>
        <v>1949.4999999999998</v>
      </c>
      <c r="P28" s="162">
        <f>P26*(13-P27)</f>
        <v>1949.4999999999998</v>
      </c>
    </row>
    <row r="29" spans="2:17" ht="19.149999999999999" customHeight="1">
      <c r="B29" s="149" t="s">
        <v>213</v>
      </c>
      <c r="C29" s="13">
        <f t="shared" ref="C29:H29" si="9">C26*(17-C27)</f>
        <v>564.19999999999993</v>
      </c>
      <c r="D29" s="12">
        <f t="shared" si="9"/>
        <v>375.2</v>
      </c>
      <c r="E29" s="12">
        <f t="shared" si="9"/>
        <v>347.2</v>
      </c>
      <c r="F29" s="12">
        <f t="shared" si="9"/>
        <v>229.99999999999997</v>
      </c>
      <c r="G29" s="12">
        <f t="shared" si="9"/>
        <v>0</v>
      </c>
      <c r="H29" s="12">
        <f t="shared" si="9"/>
        <v>0</v>
      </c>
      <c r="I29" s="155">
        <f>SUM(C29:G29)</f>
        <v>1516.6</v>
      </c>
      <c r="J29" s="12">
        <f>J26*(17-J27)</f>
        <v>73.5</v>
      </c>
      <c r="K29" s="12">
        <f>K26*(17-K27)</f>
        <v>294.3</v>
      </c>
      <c r="L29" s="12">
        <f>L26*(17-L27)</f>
        <v>330</v>
      </c>
      <c r="M29" s="12">
        <f>M26*(17-M27)</f>
        <v>623.1</v>
      </c>
      <c r="N29" s="155">
        <f>SUM(J29:M29)</f>
        <v>1320.9</v>
      </c>
      <c r="O29" s="156">
        <f>O26*(17-O27)</f>
        <v>2837.5</v>
      </c>
      <c r="P29" s="162">
        <f>P26*(17-P27)</f>
        <v>2837.5</v>
      </c>
    </row>
    <row r="30" spans="2:17" ht="19.149999999999999" customHeight="1">
      <c r="B30" s="149" t="s">
        <v>214</v>
      </c>
      <c r="C30" s="17">
        <f t="shared" ref="C30:H30" si="10">C26*(18-C27)</f>
        <v>595.19999999999993</v>
      </c>
      <c r="D30" s="16">
        <f t="shared" si="10"/>
        <v>403.2</v>
      </c>
      <c r="E30" s="16">
        <f t="shared" si="10"/>
        <v>378.2</v>
      </c>
      <c r="F30" s="16">
        <f t="shared" si="10"/>
        <v>260</v>
      </c>
      <c r="G30" s="16">
        <f t="shared" si="10"/>
        <v>0</v>
      </c>
      <c r="H30" s="16">
        <f t="shared" si="10"/>
        <v>0</v>
      </c>
      <c r="I30" s="155">
        <f>SUM(C30:G30)</f>
        <v>1636.6</v>
      </c>
      <c r="J30" s="16">
        <f>J26*(18-J27)</f>
        <v>83.5</v>
      </c>
      <c r="K30" s="16">
        <f>K26*(18-K27)</f>
        <v>325.3</v>
      </c>
      <c r="L30" s="16">
        <f>L26*(18-L27)</f>
        <v>360</v>
      </c>
      <c r="M30" s="16">
        <f>M26*(18-M27)</f>
        <v>654.1</v>
      </c>
      <c r="N30" s="155">
        <f>SUM(J30:M30)</f>
        <v>1422.9</v>
      </c>
      <c r="O30" s="157">
        <f>O26*(18-O27)</f>
        <v>3059.5</v>
      </c>
      <c r="P30" s="163">
        <f>P26*(18-P27)</f>
        <v>3059.5</v>
      </c>
    </row>
    <row r="31" spans="2:17" ht="19.149999999999999" customHeight="1" thickBot="1">
      <c r="B31" s="407" t="s">
        <v>215</v>
      </c>
      <c r="C31" s="21">
        <f t="shared" ref="C31:H31" si="11">C26*(19-C27)</f>
        <v>626.19999999999993</v>
      </c>
      <c r="D31" s="20">
        <f t="shared" si="11"/>
        <v>431.2</v>
      </c>
      <c r="E31" s="20">
        <f t="shared" si="11"/>
        <v>409.2</v>
      </c>
      <c r="F31" s="20">
        <f t="shared" si="11"/>
        <v>290</v>
      </c>
      <c r="G31" s="20">
        <f t="shared" si="11"/>
        <v>0</v>
      </c>
      <c r="H31" s="20">
        <f t="shared" si="11"/>
        <v>0</v>
      </c>
      <c r="I31" s="164">
        <f>SUM(C31:G31)</f>
        <v>1756.6</v>
      </c>
      <c r="J31" s="20">
        <f>J26*(19-J27)</f>
        <v>93.5</v>
      </c>
      <c r="K31" s="20">
        <f>K26*(19-K27)</f>
        <v>356.3</v>
      </c>
      <c r="L31" s="20">
        <f>L26*(19-L27)</f>
        <v>390</v>
      </c>
      <c r="M31" s="20">
        <f>M26*(19-M27)</f>
        <v>685.1</v>
      </c>
      <c r="N31" s="164">
        <f>SUM(J31:M31)</f>
        <v>1524.9</v>
      </c>
      <c r="O31" s="165">
        <f>O26*(19-O27)</f>
        <v>3281.5</v>
      </c>
      <c r="P31" s="166">
        <f>P26*(19-P27)</f>
        <v>3281.5</v>
      </c>
    </row>
    <row r="32" spans="2:17" ht="15.95" customHeight="1" thickBot="1">
      <c r="B32" s="1"/>
      <c r="C32" s="1"/>
      <c r="D32" s="2"/>
      <c r="E32" s="2"/>
      <c r="F32" s="2"/>
      <c r="G32" s="1"/>
      <c r="H32" s="3"/>
      <c r="I32" s="1"/>
      <c r="J32" s="3"/>
      <c r="K32" s="1"/>
      <c r="L32" s="2"/>
      <c r="M32" s="1"/>
      <c r="N32" s="2"/>
      <c r="O32" s="1"/>
      <c r="P32" s="1"/>
    </row>
    <row r="33" spans="2:17" ht="39.6" customHeight="1" thickBot="1">
      <c r="B33" s="473" t="s">
        <v>238</v>
      </c>
      <c r="C33" s="474"/>
      <c r="D33" s="474"/>
      <c r="E33" s="474"/>
      <c r="F33" s="474"/>
      <c r="G33" s="474"/>
      <c r="H33" s="474"/>
      <c r="I33" s="474"/>
      <c r="J33" s="474"/>
      <c r="K33" s="474"/>
      <c r="L33" s="470" t="s">
        <v>220</v>
      </c>
      <c r="M33" s="471"/>
      <c r="N33" s="471"/>
      <c r="O33" s="471"/>
      <c r="P33" s="472"/>
    </row>
    <row r="34" spans="2:17" ht="15.95" customHeight="1">
      <c r="B34" s="465" t="s">
        <v>195</v>
      </c>
      <c r="C34" s="461" t="s">
        <v>196</v>
      </c>
      <c r="D34" s="461" t="s">
        <v>197</v>
      </c>
      <c r="E34" s="461" t="s">
        <v>198</v>
      </c>
      <c r="F34" s="461" t="s">
        <v>199</v>
      </c>
      <c r="G34" s="461" t="s">
        <v>200</v>
      </c>
      <c r="H34" s="461" t="s">
        <v>201</v>
      </c>
      <c r="I34" s="467" t="s">
        <v>202</v>
      </c>
      <c r="J34" s="461" t="s">
        <v>203</v>
      </c>
      <c r="K34" s="461" t="s">
        <v>204</v>
      </c>
      <c r="L34" s="461" t="s">
        <v>205</v>
      </c>
      <c r="M34" s="461" t="s">
        <v>206</v>
      </c>
      <c r="N34" s="467" t="s">
        <v>207</v>
      </c>
      <c r="O34" s="456" t="s">
        <v>208</v>
      </c>
      <c r="P34" s="457"/>
    </row>
    <row r="35" spans="2:17" ht="15.95" customHeight="1" thickBot="1">
      <c r="B35" s="466"/>
      <c r="C35" s="462"/>
      <c r="D35" s="462"/>
      <c r="E35" s="462"/>
      <c r="F35" s="462"/>
      <c r="G35" s="462"/>
      <c r="H35" s="462"/>
      <c r="I35" s="462"/>
      <c r="J35" s="462"/>
      <c r="K35" s="462"/>
      <c r="L35" s="462"/>
      <c r="M35" s="462"/>
      <c r="N35" s="462"/>
      <c r="O35" s="145" t="s">
        <v>209</v>
      </c>
      <c r="P35" s="30" t="s">
        <v>210</v>
      </c>
    </row>
    <row r="36" spans="2:17" ht="19.149999999999999" customHeight="1">
      <c r="B36" s="148" t="s">
        <v>211</v>
      </c>
      <c r="C36" s="146">
        <v>31</v>
      </c>
      <c r="D36" s="8">
        <v>28</v>
      </c>
      <c r="E36" s="8">
        <v>31</v>
      </c>
      <c r="F36" s="8">
        <v>25</v>
      </c>
      <c r="G36" s="8">
        <v>0</v>
      </c>
      <c r="H36" s="8">
        <v>0</v>
      </c>
      <c r="I36" s="168">
        <f>SUM(C36:G36)</f>
        <v>115</v>
      </c>
      <c r="J36" s="8">
        <v>5</v>
      </c>
      <c r="K36" s="8">
        <v>26</v>
      </c>
      <c r="L36" s="8">
        <v>30</v>
      </c>
      <c r="M36" s="8">
        <v>31</v>
      </c>
      <c r="N36" s="168">
        <f>SUM(J36:M36)</f>
        <v>92</v>
      </c>
      <c r="O36" s="167">
        <f>SUM(C36:H36,J36:M36)</f>
        <v>207</v>
      </c>
      <c r="P36" s="169">
        <f>I36+N36</f>
        <v>207</v>
      </c>
    </row>
    <row r="37" spans="2:17" ht="19.149999999999999" customHeight="1">
      <c r="B37" s="149" t="s">
        <v>485</v>
      </c>
      <c r="C37" s="147">
        <v>-2.1</v>
      </c>
      <c r="D37" s="10">
        <v>-2.7</v>
      </c>
      <c r="E37" s="10">
        <v>4.5999999999999996</v>
      </c>
      <c r="F37" s="10">
        <v>7.5</v>
      </c>
      <c r="G37" s="10">
        <v>0</v>
      </c>
      <c r="H37" s="10">
        <v>0</v>
      </c>
      <c r="I37" s="153">
        <f>(C36*C37+D36*D37+E36*E37+F36*F37+G36*G37)/I36</f>
        <v>1.6469565217391302</v>
      </c>
      <c r="J37" s="10">
        <v>12.9</v>
      </c>
      <c r="K37" s="95">
        <v>5.7</v>
      </c>
      <c r="L37" s="95">
        <v>5.9</v>
      </c>
      <c r="M37" s="95">
        <v>0.2</v>
      </c>
      <c r="N37" s="153">
        <f>(J36*J37+K36*K37+L36*L37+M36*M37)/N36</f>
        <v>4.3032608695652179</v>
      </c>
      <c r="O37" s="154">
        <f>(C37*C36+D37*D36+E37*E36+F37*F36+G37*G36+H37*H36+J37*J36+K37*K36+L37*L36+M37*M36)/O36</f>
        <v>2.8275362318840584</v>
      </c>
      <c r="P37" s="161">
        <f>(I37*I36+N37*N36)/P36</f>
        <v>2.8275362318840576</v>
      </c>
    </row>
    <row r="38" spans="2:17" ht="19.149999999999999" customHeight="1">
      <c r="B38" s="149" t="s">
        <v>212</v>
      </c>
      <c r="C38" s="13">
        <f t="shared" ref="C38:H38" si="12">C36*(13-C37)</f>
        <v>468.09999999999997</v>
      </c>
      <c r="D38" s="12">
        <f t="shared" si="12"/>
        <v>439.59999999999997</v>
      </c>
      <c r="E38" s="12">
        <f t="shared" si="12"/>
        <v>260.40000000000003</v>
      </c>
      <c r="F38" s="12">
        <f t="shared" si="12"/>
        <v>137.5</v>
      </c>
      <c r="G38" s="12">
        <f t="shared" si="12"/>
        <v>0</v>
      </c>
      <c r="H38" s="12">
        <f t="shared" si="12"/>
        <v>0</v>
      </c>
      <c r="I38" s="155">
        <f>SUM(C38:G38)</f>
        <v>1305.5999999999999</v>
      </c>
      <c r="J38" s="12">
        <f>J36*(13-J37)</f>
        <v>0.49999999999999822</v>
      </c>
      <c r="K38" s="12">
        <f>K36*(13-K37)</f>
        <v>189.79999999999998</v>
      </c>
      <c r="L38" s="12">
        <f>L36*(13-L37)</f>
        <v>213</v>
      </c>
      <c r="M38" s="12">
        <f>M36*(13-M37)</f>
        <v>396.8</v>
      </c>
      <c r="N38" s="155">
        <f>SUM(J38:M38)</f>
        <v>800.09999999999991</v>
      </c>
      <c r="O38" s="156">
        <f>O36*(13-O37)</f>
        <v>2105.6999999999998</v>
      </c>
      <c r="P38" s="162">
        <f>P36*(13-P37)</f>
        <v>2105.7000000000003</v>
      </c>
    </row>
    <row r="39" spans="2:17" ht="19.149999999999999" customHeight="1">
      <c r="B39" s="149" t="s">
        <v>213</v>
      </c>
      <c r="C39" s="13">
        <f t="shared" ref="C39:H39" si="13">C36*(17-C37)</f>
        <v>592.1</v>
      </c>
      <c r="D39" s="12">
        <f t="shared" si="13"/>
        <v>551.6</v>
      </c>
      <c r="E39" s="12">
        <f t="shared" si="13"/>
        <v>384.40000000000003</v>
      </c>
      <c r="F39" s="12">
        <f t="shared" si="13"/>
        <v>237.5</v>
      </c>
      <c r="G39" s="12">
        <f t="shared" si="13"/>
        <v>0</v>
      </c>
      <c r="H39" s="12">
        <f t="shared" si="13"/>
        <v>0</v>
      </c>
      <c r="I39" s="155">
        <f>SUM(C39:G39)</f>
        <v>1765.6000000000001</v>
      </c>
      <c r="J39" s="12">
        <f>J36*(17-J37)</f>
        <v>20.5</v>
      </c>
      <c r="K39" s="12">
        <f>K36*(17-K37)</f>
        <v>293.8</v>
      </c>
      <c r="L39" s="12">
        <f>L36*(17-L37)</f>
        <v>333</v>
      </c>
      <c r="M39" s="12">
        <f>M36*(17-M37)</f>
        <v>520.80000000000007</v>
      </c>
      <c r="N39" s="155">
        <f>SUM(J39:M39)</f>
        <v>1168.0999999999999</v>
      </c>
      <c r="O39" s="156">
        <f>O36*(17-O37)</f>
        <v>2933.7</v>
      </c>
      <c r="P39" s="162">
        <f>P36*(17-P37)</f>
        <v>2933.7000000000003</v>
      </c>
    </row>
    <row r="40" spans="2:17" ht="19.149999999999999" customHeight="1">
      <c r="B40" s="149" t="s">
        <v>214</v>
      </c>
      <c r="C40" s="17">
        <f t="shared" ref="C40:H40" si="14">C36*(18-C37)</f>
        <v>623.1</v>
      </c>
      <c r="D40" s="16">
        <f t="shared" si="14"/>
        <v>579.6</v>
      </c>
      <c r="E40" s="16">
        <f t="shared" si="14"/>
        <v>415.40000000000003</v>
      </c>
      <c r="F40" s="16">
        <f t="shared" si="14"/>
        <v>262.5</v>
      </c>
      <c r="G40" s="16">
        <f t="shared" si="14"/>
        <v>0</v>
      </c>
      <c r="H40" s="16">
        <f t="shared" si="14"/>
        <v>0</v>
      </c>
      <c r="I40" s="155">
        <f>SUM(C40:G40)</f>
        <v>1880.6000000000001</v>
      </c>
      <c r="J40" s="16">
        <f>J36*(18-J37)</f>
        <v>25.5</v>
      </c>
      <c r="K40" s="16">
        <f>K36*(18-K37)</f>
        <v>319.8</v>
      </c>
      <c r="L40" s="16">
        <f>L36*(18-L37)</f>
        <v>363</v>
      </c>
      <c r="M40" s="16">
        <f>M36*(18-M37)</f>
        <v>551.80000000000007</v>
      </c>
      <c r="N40" s="155">
        <f>SUM(J40:M40)</f>
        <v>1260.0999999999999</v>
      </c>
      <c r="O40" s="157">
        <f>O36*(18-O37)</f>
        <v>3140.7</v>
      </c>
      <c r="P40" s="163">
        <f>P36*(18-P37)</f>
        <v>3140.7000000000003</v>
      </c>
    </row>
    <row r="41" spans="2:17" ht="19.149999999999999" customHeight="1" thickBot="1">
      <c r="B41" s="407" t="s">
        <v>215</v>
      </c>
      <c r="C41" s="21">
        <f t="shared" ref="C41:H41" si="15">C36*(19-C37)</f>
        <v>654.1</v>
      </c>
      <c r="D41" s="20">
        <f t="shared" si="15"/>
        <v>607.6</v>
      </c>
      <c r="E41" s="20">
        <f t="shared" si="15"/>
        <v>446.40000000000003</v>
      </c>
      <c r="F41" s="20">
        <f t="shared" si="15"/>
        <v>287.5</v>
      </c>
      <c r="G41" s="20">
        <f t="shared" si="15"/>
        <v>0</v>
      </c>
      <c r="H41" s="20">
        <f t="shared" si="15"/>
        <v>0</v>
      </c>
      <c r="I41" s="164">
        <f>SUM(C41:G41)</f>
        <v>1995.6000000000001</v>
      </c>
      <c r="J41" s="20">
        <f>J36*(19-J37)</f>
        <v>30.5</v>
      </c>
      <c r="K41" s="20">
        <f>K36*(19-K37)</f>
        <v>345.8</v>
      </c>
      <c r="L41" s="20">
        <f>L36*(19-L37)</f>
        <v>393</v>
      </c>
      <c r="M41" s="20">
        <f>M36*(19-M37)</f>
        <v>582.80000000000007</v>
      </c>
      <c r="N41" s="164">
        <f>SUM(J41:M41)</f>
        <v>1352.1</v>
      </c>
      <c r="O41" s="165">
        <f>O36*(19-O37)</f>
        <v>3347.7000000000003</v>
      </c>
      <c r="P41" s="166">
        <f>P36*(19-P37)</f>
        <v>3347.7000000000003</v>
      </c>
    </row>
    <row r="42" spans="2:17" ht="15.95" customHeight="1" thickBot="1">
      <c r="B42" s="1"/>
      <c r="C42" s="1"/>
      <c r="D42" s="2"/>
      <c r="E42" s="2"/>
      <c r="F42" s="2"/>
      <c r="G42" s="1"/>
      <c r="H42" s="3"/>
      <c r="I42" s="2"/>
      <c r="J42" s="3"/>
      <c r="K42" s="2"/>
      <c r="L42" s="2"/>
      <c r="M42" s="1"/>
      <c r="N42" s="2"/>
      <c r="O42" s="1"/>
    </row>
    <row r="43" spans="2:17" ht="54.75" customHeight="1" thickBot="1">
      <c r="B43" s="473" t="str">
        <f>B33</f>
        <v xml:space="preserve">Brno - Tuřany  ( 241 m n.m.)                                                                               </v>
      </c>
      <c r="C43" s="474"/>
      <c r="D43" s="474"/>
      <c r="E43" s="474"/>
      <c r="F43" s="474"/>
      <c r="G43" s="474"/>
      <c r="H43" s="474"/>
      <c r="I43" s="474"/>
      <c r="J43" s="474"/>
      <c r="K43" s="474"/>
      <c r="L43" s="470" t="s">
        <v>221</v>
      </c>
      <c r="M43" s="471"/>
      <c r="N43" s="471"/>
      <c r="O43" s="471"/>
      <c r="P43" s="472"/>
    </row>
    <row r="44" spans="2:17" ht="20.100000000000001" customHeight="1">
      <c r="B44" s="465" t="s">
        <v>195</v>
      </c>
      <c r="C44" s="461" t="s">
        <v>196</v>
      </c>
      <c r="D44" s="461" t="s">
        <v>197</v>
      </c>
      <c r="E44" s="461" t="s">
        <v>198</v>
      </c>
      <c r="F44" s="461" t="s">
        <v>199</v>
      </c>
      <c r="G44" s="461" t="s">
        <v>200</v>
      </c>
      <c r="H44" s="461" t="s">
        <v>201</v>
      </c>
      <c r="I44" s="467" t="s">
        <v>202</v>
      </c>
      <c r="J44" s="461" t="s">
        <v>203</v>
      </c>
      <c r="K44" s="461" t="s">
        <v>204</v>
      </c>
      <c r="L44" s="461" t="s">
        <v>205</v>
      </c>
      <c r="M44" s="461" t="s">
        <v>206</v>
      </c>
      <c r="N44" s="467" t="s">
        <v>207</v>
      </c>
      <c r="O44" s="456" t="s">
        <v>208</v>
      </c>
      <c r="P44" s="457"/>
    </row>
    <row r="45" spans="2:17" ht="20.100000000000001" customHeight="1" thickBot="1">
      <c r="B45" s="466"/>
      <c r="C45" s="462"/>
      <c r="D45" s="462"/>
      <c r="E45" s="462"/>
      <c r="F45" s="462"/>
      <c r="G45" s="462"/>
      <c r="H45" s="462"/>
      <c r="I45" s="462"/>
      <c r="J45" s="462"/>
      <c r="K45" s="462"/>
      <c r="L45" s="462"/>
      <c r="M45" s="462"/>
      <c r="N45" s="462"/>
      <c r="O45" s="145" t="s">
        <v>209</v>
      </c>
      <c r="P45" s="30" t="s">
        <v>210</v>
      </c>
    </row>
    <row r="46" spans="2:17" ht="20.100000000000001" customHeight="1">
      <c r="B46" s="148" t="s">
        <v>211</v>
      </c>
      <c r="C46" s="146">
        <v>31</v>
      </c>
      <c r="D46" s="8">
        <v>29</v>
      </c>
      <c r="E46" s="8">
        <v>31</v>
      </c>
      <c r="F46" s="8">
        <v>25</v>
      </c>
      <c r="G46" s="8">
        <v>15</v>
      </c>
      <c r="H46" s="8">
        <v>0</v>
      </c>
      <c r="I46" s="168">
        <f>SUM(C46:G46)</f>
        <v>131</v>
      </c>
      <c r="J46" s="8">
        <v>10</v>
      </c>
      <c r="K46" s="8">
        <v>25</v>
      </c>
      <c r="L46" s="8">
        <v>30</v>
      </c>
      <c r="M46" s="8">
        <v>31</v>
      </c>
      <c r="N46" s="168">
        <f>SUM(J46:M46)</f>
        <v>96</v>
      </c>
      <c r="O46" s="167">
        <f>SUM(C46:H46,J46:M46)</f>
        <v>227</v>
      </c>
      <c r="P46" s="169">
        <f>I46+N46</f>
        <v>227</v>
      </c>
    </row>
    <row r="47" spans="2:17" ht="20.100000000000001" customHeight="1">
      <c r="B47" s="149" t="s">
        <v>485</v>
      </c>
      <c r="C47" s="147">
        <v>-3.3</v>
      </c>
      <c r="D47" s="10">
        <v>1.1000000000000001</v>
      </c>
      <c r="E47" s="10">
        <v>3.8</v>
      </c>
      <c r="F47" s="10">
        <v>10.1</v>
      </c>
      <c r="G47" s="10">
        <v>11.1</v>
      </c>
      <c r="H47" s="10">
        <v>0</v>
      </c>
      <c r="I47" s="153">
        <f>(C46*C47+D46*D47+E46*E47+F46*F47+G46*G47)/I46</f>
        <v>3.56030534351145</v>
      </c>
      <c r="J47" s="10">
        <v>11.8</v>
      </c>
      <c r="K47" s="95">
        <v>103</v>
      </c>
      <c r="L47" s="95">
        <v>4.5999999999999996</v>
      </c>
      <c r="M47" s="95">
        <v>0.4</v>
      </c>
      <c r="N47" s="153">
        <f>(J46*J47+K46*K47+L46*L47+M46*M47)/N46</f>
        <v>29.618750000000002</v>
      </c>
      <c r="O47" s="154">
        <f>(C47*C46+D47*D46+E47*E46+F47*F46+G47*G46+H47*H46+J47*J46+K47*K46+L47*L46+M47*M46)/O46</f>
        <v>14.580616740088107</v>
      </c>
      <c r="P47" s="161">
        <f>(I47*I46+N47*N46)/P46</f>
        <v>14.580616740088107</v>
      </c>
    </row>
    <row r="48" spans="2:17" ht="20.100000000000001" customHeight="1">
      <c r="B48" s="149" t="s">
        <v>212</v>
      </c>
      <c r="C48" s="13">
        <f t="shared" ref="C48:H48" si="16">C46*(13-C47)</f>
        <v>505.3</v>
      </c>
      <c r="D48" s="12">
        <f t="shared" si="16"/>
        <v>345.1</v>
      </c>
      <c r="E48" s="12">
        <f t="shared" si="16"/>
        <v>285.2</v>
      </c>
      <c r="F48" s="12">
        <f t="shared" si="16"/>
        <v>72.500000000000014</v>
      </c>
      <c r="G48" s="12">
        <f t="shared" si="16"/>
        <v>28.500000000000007</v>
      </c>
      <c r="H48" s="12">
        <f t="shared" si="16"/>
        <v>0</v>
      </c>
      <c r="I48" s="155">
        <f>SUM(C48:G48)</f>
        <v>1236.6000000000001</v>
      </c>
      <c r="J48" s="12">
        <f>J46*(13-J47)</f>
        <v>11.999999999999993</v>
      </c>
      <c r="K48" s="12">
        <f>K46*(13-K47)</f>
        <v>-2250</v>
      </c>
      <c r="L48" s="12">
        <f>L46*(13-L47)</f>
        <v>252</v>
      </c>
      <c r="M48" s="12">
        <f>M46*(13-M47)</f>
        <v>390.59999999999997</v>
      </c>
      <c r="N48" s="155">
        <f>SUM(J48:M48)</f>
        <v>-1595.4</v>
      </c>
      <c r="O48" s="156">
        <f>O46*(13-O47)</f>
        <v>-358.80000000000035</v>
      </c>
      <c r="P48" s="162">
        <f>P46*(13-P47)</f>
        <v>-358.80000000000035</v>
      </c>
      <c r="Q48" s="28"/>
    </row>
    <row r="49" spans="2:17" ht="20.100000000000001" customHeight="1">
      <c r="B49" s="149" t="s">
        <v>213</v>
      </c>
      <c r="C49" s="13">
        <f t="shared" ref="C49:H49" si="17">C46*(17-C47)</f>
        <v>629.30000000000007</v>
      </c>
      <c r="D49" s="12">
        <f t="shared" si="17"/>
        <v>461.1</v>
      </c>
      <c r="E49" s="12">
        <f t="shared" si="17"/>
        <v>409.2</v>
      </c>
      <c r="F49" s="12">
        <f t="shared" si="17"/>
        <v>172.5</v>
      </c>
      <c r="G49" s="12">
        <f t="shared" si="17"/>
        <v>88.5</v>
      </c>
      <c r="H49" s="12">
        <f t="shared" si="17"/>
        <v>0</v>
      </c>
      <c r="I49" s="155">
        <f>SUM(C49:G49)</f>
        <v>1760.6000000000001</v>
      </c>
      <c r="J49" s="12">
        <f>J46*(17-J47)</f>
        <v>51.999999999999993</v>
      </c>
      <c r="K49" s="12">
        <f>K46*(17-K47)</f>
        <v>-2150</v>
      </c>
      <c r="L49" s="12">
        <f>L46*(17-L47)</f>
        <v>372</v>
      </c>
      <c r="M49" s="12">
        <f>M46*(17-M47)</f>
        <v>514.6</v>
      </c>
      <c r="N49" s="155">
        <f>SUM(J49:M49)</f>
        <v>-1211.4000000000001</v>
      </c>
      <c r="O49" s="156">
        <f>O46*(17-O47)</f>
        <v>549.1999999999997</v>
      </c>
      <c r="P49" s="162">
        <f>P46*(17-P47)</f>
        <v>549.1999999999997</v>
      </c>
      <c r="Q49" s="28"/>
    </row>
    <row r="50" spans="2:17" ht="20.100000000000001" customHeight="1">
      <c r="B50" s="149" t="s">
        <v>214</v>
      </c>
      <c r="C50" s="17">
        <f t="shared" ref="C50:H50" si="18">C46*(18-C47)</f>
        <v>660.30000000000007</v>
      </c>
      <c r="D50" s="16">
        <f t="shared" si="18"/>
        <v>490.09999999999997</v>
      </c>
      <c r="E50" s="16">
        <f t="shared" si="18"/>
        <v>440.2</v>
      </c>
      <c r="F50" s="16">
        <f t="shared" si="18"/>
        <v>197.5</v>
      </c>
      <c r="G50" s="16">
        <f t="shared" si="18"/>
        <v>103.5</v>
      </c>
      <c r="H50" s="16">
        <f t="shared" si="18"/>
        <v>0</v>
      </c>
      <c r="I50" s="155">
        <f>SUM(C50:G50)</f>
        <v>1891.6000000000001</v>
      </c>
      <c r="J50" s="16">
        <f>J46*(18-J47)</f>
        <v>61.999999999999993</v>
      </c>
      <c r="K50" s="16">
        <f>K46*(18-K47)</f>
        <v>-2125</v>
      </c>
      <c r="L50" s="16">
        <f>L46*(18-L47)</f>
        <v>402</v>
      </c>
      <c r="M50" s="16">
        <f>M46*(18-M47)</f>
        <v>545.6</v>
      </c>
      <c r="N50" s="155">
        <f>SUM(J50:M50)</f>
        <v>-1115.4000000000001</v>
      </c>
      <c r="O50" s="157">
        <f>O46*(18-O47)</f>
        <v>776.1999999999997</v>
      </c>
      <c r="P50" s="163">
        <f>P46*(18-P47)</f>
        <v>776.1999999999997</v>
      </c>
      <c r="Q50" s="28"/>
    </row>
    <row r="51" spans="2:17" ht="20.100000000000001" customHeight="1" thickBot="1">
      <c r="B51" s="407" t="s">
        <v>215</v>
      </c>
      <c r="C51" s="21">
        <f t="shared" ref="C51:H51" si="19">C46*(19-C47)</f>
        <v>691.30000000000007</v>
      </c>
      <c r="D51" s="20">
        <f t="shared" si="19"/>
        <v>519.09999999999991</v>
      </c>
      <c r="E51" s="20">
        <f t="shared" si="19"/>
        <v>471.2</v>
      </c>
      <c r="F51" s="20">
        <f t="shared" si="19"/>
        <v>222.5</v>
      </c>
      <c r="G51" s="20">
        <f t="shared" si="19"/>
        <v>118.5</v>
      </c>
      <c r="H51" s="20">
        <f t="shared" si="19"/>
        <v>0</v>
      </c>
      <c r="I51" s="164">
        <f>SUM(C51:G51)</f>
        <v>2022.6000000000001</v>
      </c>
      <c r="J51" s="20">
        <f>J46*(19-J47)</f>
        <v>72</v>
      </c>
      <c r="K51" s="20">
        <f>K46*(19-K47)</f>
        <v>-2100</v>
      </c>
      <c r="L51" s="20">
        <f>L46*(19-L47)</f>
        <v>432</v>
      </c>
      <c r="M51" s="20">
        <f>M46*(19-M47)</f>
        <v>576.6</v>
      </c>
      <c r="N51" s="164">
        <f>SUM(J51:M51)</f>
        <v>-1019.4</v>
      </c>
      <c r="O51" s="165">
        <f>O46*(19-O47)</f>
        <v>1003.1999999999997</v>
      </c>
      <c r="P51" s="166">
        <f>P46*(19-P47)</f>
        <v>1003.1999999999997</v>
      </c>
      <c r="Q51" s="28"/>
    </row>
    <row r="52" spans="2:17" ht="15.75" thickBot="1"/>
    <row r="53" spans="2:17" ht="24" thickBot="1">
      <c r="B53" s="473" t="str">
        <f>B43</f>
        <v xml:space="preserve">Brno - Tuřany  ( 241 m n.m.)                                                                               </v>
      </c>
      <c r="C53" s="474"/>
      <c r="D53" s="474"/>
      <c r="E53" s="474"/>
      <c r="F53" s="474"/>
      <c r="G53" s="474"/>
      <c r="H53" s="474"/>
      <c r="I53" s="474"/>
      <c r="J53" s="474"/>
      <c r="K53" s="474"/>
      <c r="L53" s="470" t="s">
        <v>222</v>
      </c>
      <c r="M53" s="471"/>
      <c r="N53" s="471"/>
      <c r="O53" s="471"/>
      <c r="P53" s="472"/>
    </row>
    <row r="54" spans="2:17" s="29" customFormat="1" ht="20.100000000000001" customHeight="1">
      <c r="B54" s="465" t="s">
        <v>195</v>
      </c>
      <c r="C54" s="461" t="s">
        <v>196</v>
      </c>
      <c r="D54" s="461" t="s">
        <v>197</v>
      </c>
      <c r="E54" s="461" t="s">
        <v>198</v>
      </c>
      <c r="F54" s="461" t="s">
        <v>199</v>
      </c>
      <c r="G54" s="461" t="s">
        <v>200</v>
      </c>
      <c r="H54" s="461" t="s">
        <v>201</v>
      </c>
      <c r="I54" s="467" t="s">
        <v>202</v>
      </c>
      <c r="J54" s="461" t="s">
        <v>203</v>
      </c>
      <c r="K54" s="461" t="s">
        <v>204</v>
      </c>
      <c r="L54" s="461" t="s">
        <v>205</v>
      </c>
      <c r="M54" s="461" t="s">
        <v>206</v>
      </c>
      <c r="N54" s="467" t="s">
        <v>207</v>
      </c>
      <c r="O54" s="456" t="s">
        <v>208</v>
      </c>
      <c r="P54" s="457"/>
    </row>
    <row r="55" spans="2:17" s="29" customFormat="1" ht="20.100000000000001" customHeight="1" thickBot="1">
      <c r="B55" s="466"/>
      <c r="C55" s="462"/>
      <c r="D55" s="462"/>
      <c r="E55" s="462"/>
      <c r="F55" s="462"/>
      <c r="G55" s="462"/>
      <c r="H55" s="462"/>
      <c r="I55" s="462"/>
      <c r="J55" s="462"/>
      <c r="K55" s="462"/>
      <c r="L55" s="462"/>
      <c r="M55" s="462"/>
      <c r="N55" s="462"/>
      <c r="O55" s="145" t="s">
        <v>209</v>
      </c>
      <c r="P55" s="30" t="s">
        <v>210</v>
      </c>
    </row>
    <row r="56" spans="2:17" ht="19.5" customHeight="1">
      <c r="B56" s="148" t="s">
        <v>211</v>
      </c>
      <c r="C56" s="146">
        <v>31</v>
      </c>
      <c r="D56" s="8">
        <v>28</v>
      </c>
      <c r="E56" s="8">
        <v>31</v>
      </c>
      <c r="F56" s="8">
        <v>30</v>
      </c>
      <c r="G56" s="8">
        <v>15</v>
      </c>
      <c r="H56" s="8">
        <v>5</v>
      </c>
      <c r="I56" s="168">
        <f>SUM(C56:G56)</f>
        <v>135</v>
      </c>
      <c r="J56" s="8">
        <v>10</v>
      </c>
      <c r="K56" s="8">
        <v>31</v>
      </c>
      <c r="L56" s="8">
        <v>30</v>
      </c>
      <c r="M56" s="8">
        <v>31</v>
      </c>
      <c r="N56" s="168">
        <f>SUM(J56:M56)</f>
        <v>102</v>
      </c>
      <c r="O56" s="167">
        <f>SUM(C56:H56,J56:M56)</f>
        <v>242</v>
      </c>
      <c r="P56" s="169">
        <f>I56+N56</f>
        <v>237</v>
      </c>
    </row>
    <row r="57" spans="2:17" ht="19.5" customHeight="1">
      <c r="B57" s="149" t="s">
        <v>485</v>
      </c>
      <c r="C57" s="147">
        <v>0.2</v>
      </c>
      <c r="D57" s="10">
        <v>-2.4</v>
      </c>
      <c r="E57" s="10">
        <v>2.1</v>
      </c>
      <c r="F57" s="10">
        <v>10.9</v>
      </c>
      <c r="G57" s="10">
        <v>10.8</v>
      </c>
      <c r="H57" s="10">
        <v>12.2</v>
      </c>
      <c r="I57" s="153">
        <f>(C56*C57+D56*D57+E56*E57+F56*F57+G56*G57)/I56</f>
        <v>3.6525925925925926</v>
      </c>
      <c r="J57" s="10">
        <v>12.6</v>
      </c>
      <c r="K57" s="95">
        <v>9.5</v>
      </c>
      <c r="L57" s="95">
        <v>2.6</v>
      </c>
      <c r="M57" s="95">
        <v>-1.2</v>
      </c>
      <c r="N57" s="153">
        <f>(J56*J57+K56*K57+L56*L57+M56*M57)/N56</f>
        <v>4.5225490196078431</v>
      </c>
      <c r="O57" s="154">
        <f>(C57*C56+D57*D56+E57*E56+F57*F56+G57*G56+H57*H56+J57*J56+K57*K56+L57*L56+M57*M56)/O56</f>
        <v>4.1958677685950407</v>
      </c>
      <c r="P57" s="161">
        <f>(I57*I56+N57*N56)/P56</f>
        <v>4.0270042194092834</v>
      </c>
    </row>
    <row r="58" spans="2:17" ht="19.5" customHeight="1">
      <c r="B58" s="149" t="s">
        <v>212</v>
      </c>
      <c r="C58" s="13">
        <f t="shared" ref="C58:H58" si="20">C56*(13-C57)</f>
        <v>396.8</v>
      </c>
      <c r="D58" s="12">
        <f t="shared" si="20"/>
        <v>431.2</v>
      </c>
      <c r="E58" s="12">
        <f t="shared" si="20"/>
        <v>337.90000000000003</v>
      </c>
      <c r="F58" s="12">
        <f t="shared" si="20"/>
        <v>62.999999999999986</v>
      </c>
      <c r="G58" s="12">
        <f t="shared" si="20"/>
        <v>32.999999999999986</v>
      </c>
      <c r="H58" s="12">
        <f t="shared" si="20"/>
        <v>4.0000000000000036</v>
      </c>
      <c r="I58" s="155">
        <f>SUM(C58:G58)</f>
        <v>1261.9000000000001</v>
      </c>
      <c r="J58" s="12">
        <f>J56*(13-J57)</f>
        <v>4.0000000000000036</v>
      </c>
      <c r="K58" s="12">
        <f>K56*(13-K57)</f>
        <v>108.5</v>
      </c>
      <c r="L58" s="12">
        <f>L56*(13-L57)</f>
        <v>312</v>
      </c>
      <c r="M58" s="12">
        <f>M56*(13-M57)</f>
        <v>440.2</v>
      </c>
      <c r="N58" s="155">
        <f>SUM(J58:M58)</f>
        <v>864.7</v>
      </c>
      <c r="O58" s="156">
        <f>O56*(13-O57)</f>
        <v>2130.6000000000004</v>
      </c>
      <c r="P58" s="162">
        <f>P56*(13-P57)</f>
        <v>2126.6</v>
      </c>
    </row>
    <row r="59" spans="2:17" ht="19.5" customHeight="1">
      <c r="B59" s="149" t="s">
        <v>213</v>
      </c>
      <c r="C59" s="13">
        <f t="shared" ref="C59:H59" si="21">C56*(17-C57)</f>
        <v>520.80000000000007</v>
      </c>
      <c r="D59" s="12">
        <f t="shared" si="21"/>
        <v>543.19999999999993</v>
      </c>
      <c r="E59" s="12">
        <f t="shared" si="21"/>
        <v>461.90000000000003</v>
      </c>
      <c r="F59" s="12">
        <f t="shared" si="21"/>
        <v>183</v>
      </c>
      <c r="G59" s="12">
        <f t="shared" si="21"/>
        <v>92.999999999999986</v>
      </c>
      <c r="H59" s="12">
        <f t="shared" si="21"/>
        <v>24.000000000000004</v>
      </c>
      <c r="I59" s="155">
        <f>SUM(C59:G59)</f>
        <v>1801.9</v>
      </c>
      <c r="J59" s="12">
        <f>J56*(17-J57)</f>
        <v>44</v>
      </c>
      <c r="K59" s="12">
        <f>K56*(17-K57)</f>
        <v>232.5</v>
      </c>
      <c r="L59" s="12">
        <f>L56*(17-L57)</f>
        <v>432</v>
      </c>
      <c r="M59" s="12">
        <f>M56*(17-M57)</f>
        <v>564.19999999999993</v>
      </c>
      <c r="N59" s="155">
        <f>SUM(J59:M59)</f>
        <v>1272.6999999999998</v>
      </c>
      <c r="O59" s="156">
        <f>O56*(17-O57)</f>
        <v>3098.6000000000004</v>
      </c>
      <c r="P59" s="162">
        <f>P56*(17-P57)</f>
        <v>3074.6</v>
      </c>
    </row>
    <row r="60" spans="2:17" ht="19.5">
      <c r="B60" s="149" t="s">
        <v>214</v>
      </c>
      <c r="C60" s="17">
        <f t="shared" ref="C60:H60" si="22">C56*(18-C57)</f>
        <v>551.80000000000007</v>
      </c>
      <c r="D60" s="16">
        <f t="shared" si="22"/>
        <v>571.19999999999993</v>
      </c>
      <c r="E60" s="16">
        <f t="shared" si="22"/>
        <v>492.90000000000003</v>
      </c>
      <c r="F60" s="16">
        <f t="shared" si="22"/>
        <v>213</v>
      </c>
      <c r="G60" s="16">
        <f t="shared" si="22"/>
        <v>107.99999999999999</v>
      </c>
      <c r="H60" s="16">
        <f t="shared" si="22"/>
        <v>29.000000000000004</v>
      </c>
      <c r="I60" s="155">
        <f>SUM(C60:G60)</f>
        <v>1936.9</v>
      </c>
      <c r="J60" s="16">
        <f>J56*(18-J57)</f>
        <v>54</v>
      </c>
      <c r="K60" s="16">
        <f>K56*(18-K57)</f>
        <v>263.5</v>
      </c>
      <c r="L60" s="16">
        <f>L56*(18-L57)</f>
        <v>462</v>
      </c>
      <c r="M60" s="16">
        <f>M56*(18-M57)</f>
        <v>595.19999999999993</v>
      </c>
      <c r="N60" s="155">
        <f>SUM(J60:M60)</f>
        <v>1374.6999999999998</v>
      </c>
      <c r="O60" s="157">
        <f>O56*(18-O57)</f>
        <v>3340.6000000000004</v>
      </c>
      <c r="P60" s="163">
        <f>P56*(18-P57)</f>
        <v>3311.6</v>
      </c>
    </row>
    <row r="61" spans="2:17" ht="20.25" thickBot="1">
      <c r="B61" s="407" t="s">
        <v>215</v>
      </c>
      <c r="C61" s="21">
        <f t="shared" ref="C61:H61" si="23">C56*(19-C57)</f>
        <v>582.80000000000007</v>
      </c>
      <c r="D61" s="20">
        <f t="shared" si="23"/>
        <v>599.19999999999993</v>
      </c>
      <c r="E61" s="20">
        <f t="shared" si="23"/>
        <v>523.9</v>
      </c>
      <c r="F61" s="20">
        <f t="shared" si="23"/>
        <v>243</v>
      </c>
      <c r="G61" s="20">
        <f t="shared" si="23"/>
        <v>122.99999999999999</v>
      </c>
      <c r="H61" s="20">
        <f t="shared" si="23"/>
        <v>34</v>
      </c>
      <c r="I61" s="164">
        <f>SUM(C61:G61)</f>
        <v>2071.9</v>
      </c>
      <c r="J61" s="20">
        <f>J56*(19-J57)</f>
        <v>64</v>
      </c>
      <c r="K61" s="20">
        <f>K56*(19-K57)</f>
        <v>294.5</v>
      </c>
      <c r="L61" s="20">
        <f>L56*(19-L57)</f>
        <v>491.99999999999994</v>
      </c>
      <c r="M61" s="20">
        <f>M56*(19-M57)</f>
        <v>626.19999999999993</v>
      </c>
      <c r="N61" s="164">
        <f>SUM(J61:M61)</f>
        <v>1476.6999999999998</v>
      </c>
      <c r="O61" s="165">
        <f>O56*(19-O57)</f>
        <v>3582.6000000000004</v>
      </c>
      <c r="P61" s="166">
        <f>P56*(19-P57)</f>
        <v>3548.6</v>
      </c>
    </row>
    <row r="62" spans="2:17" ht="15.75" thickBot="1"/>
    <row r="63" spans="2:17" ht="24" thickBot="1">
      <c r="B63" s="473" t="str">
        <f>B53</f>
        <v xml:space="preserve">Brno - Tuřany  ( 241 m n.m.)                                                                               </v>
      </c>
      <c r="C63" s="474"/>
      <c r="D63" s="474"/>
      <c r="E63" s="474"/>
      <c r="F63" s="474"/>
      <c r="G63" s="474"/>
      <c r="H63" s="474"/>
      <c r="I63" s="474"/>
      <c r="J63" s="474"/>
      <c r="K63" s="474"/>
      <c r="L63" s="470" t="s">
        <v>223</v>
      </c>
      <c r="M63" s="471"/>
      <c r="N63" s="471"/>
      <c r="O63" s="471"/>
      <c r="P63" s="472"/>
    </row>
    <row r="64" spans="2:17" ht="15.75">
      <c r="B64" s="465" t="s">
        <v>195</v>
      </c>
      <c r="C64" s="461" t="s">
        <v>196</v>
      </c>
      <c r="D64" s="461" t="s">
        <v>197</v>
      </c>
      <c r="E64" s="461" t="s">
        <v>198</v>
      </c>
      <c r="F64" s="461" t="s">
        <v>199</v>
      </c>
      <c r="G64" s="461" t="s">
        <v>200</v>
      </c>
      <c r="H64" s="461" t="s">
        <v>201</v>
      </c>
      <c r="I64" s="467" t="s">
        <v>202</v>
      </c>
      <c r="J64" s="461" t="s">
        <v>203</v>
      </c>
      <c r="K64" s="461" t="s">
        <v>204</v>
      </c>
      <c r="L64" s="461" t="s">
        <v>205</v>
      </c>
      <c r="M64" s="461" t="s">
        <v>206</v>
      </c>
      <c r="N64" s="467" t="s">
        <v>207</v>
      </c>
      <c r="O64" s="456" t="s">
        <v>208</v>
      </c>
      <c r="P64" s="457"/>
    </row>
    <row r="65" spans="2:16" ht="16.5" thickBot="1">
      <c r="B65" s="466"/>
      <c r="C65" s="462"/>
      <c r="D65" s="462"/>
      <c r="E65" s="462"/>
      <c r="F65" s="462"/>
      <c r="G65" s="462"/>
      <c r="H65" s="462"/>
      <c r="I65" s="462"/>
      <c r="J65" s="462"/>
      <c r="K65" s="462"/>
      <c r="L65" s="462"/>
      <c r="M65" s="462"/>
      <c r="N65" s="462"/>
      <c r="O65" s="145" t="s">
        <v>209</v>
      </c>
      <c r="P65" s="30" t="s">
        <v>210</v>
      </c>
    </row>
    <row r="66" spans="2:16">
      <c r="B66" s="148" t="s">
        <v>211</v>
      </c>
      <c r="C66" s="146">
        <v>31</v>
      </c>
      <c r="D66" s="8">
        <v>28</v>
      </c>
      <c r="E66" s="8">
        <v>31</v>
      </c>
      <c r="F66" s="8">
        <v>25</v>
      </c>
      <c r="G66" s="8">
        <v>11</v>
      </c>
      <c r="H66" s="8">
        <v>5</v>
      </c>
      <c r="I66" s="168">
        <f>SUM(C66:G66)</f>
        <v>126</v>
      </c>
      <c r="J66" s="8"/>
      <c r="K66" s="8">
        <v>26</v>
      </c>
      <c r="L66" s="8">
        <v>30</v>
      </c>
      <c r="M66" s="8">
        <v>31</v>
      </c>
      <c r="N66" s="168">
        <f>SUM(J66:M66)</f>
        <v>87</v>
      </c>
      <c r="O66" s="167">
        <f>SUM(C66:H66,J66:M66)</f>
        <v>218</v>
      </c>
      <c r="P66" s="169">
        <f>I66+N66</f>
        <v>213</v>
      </c>
    </row>
    <row r="67" spans="2:16" ht="19.5">
      <c r="B67" s="149" t="s">
        <v>485</v>
      </c>
      <c r="C67" s="147">
        <v>-6.3</v>
      </c>
      <c r="D67" s="10">
        <v>-3.1</v>
      </c>
      <c r="E67" s="10">
        <v>1.2</v>
      </c>
      <c r="F67" s="10">
        <v>9.1999999999999993</v>
      </c>
      <c r="G67" s="10">
        <v>12</v>
      </c>
      <c r="H67" s="10">
        <v>10.9</v>
      </c>
      <c r="I67" s="153">
        <f>(C66*C67+D66*D67+E66*E67+F66*F67+G66*G67)/I66</f>
        <v>0.92936507936507928</v>
      </c>
      <c r="J67" s="10"/>
      <c r="K67" s="95">
        <v>10.3</v>
      </c>
      <c r="L67" s="95">
        <v>6.1</v>
      </c>
      <c r="M67" s="95">
        <v>1.9</v>
      </c>
      <c r="N67" s="153">
        <f>(J66*J67+K66*K67+L66*L67+M66*M67)/N66</f>
        <v>5.8586206896551722</v>
      </c>
      <c r="O67" s="154">
        <f>(C67*C66+D67*D66+E67*E66+F67*F66+G67*G66+H67*H66+J67*J66+K67*K66+L67*L66+M67*M66)/O66</f>
        <v>3.1252293577981649</v>
      </c>
      <c r="P67" s="161">
        <f>(I67*I66+N67*N66)/P66</f>
        <v>2.9427230046948356</v>
      </c>
    </row>
    <row r="68" spans="2:16" ht="19.5">
      <c r="B68" s="149" t="s">
        <v>212</v>
      </c>
      <c r="C68" s="13">
        <f t="shared" ref="C68:H68" si="24">C66*(13-C67)</f>
        <v>598.30000000000007</v>
      </c>
      <c r="D68" s="12">
        <f t="shared" si="24"/>
        <v>450.80000000000007</v>
      </c>
      <c r="E68" s="12">
        <f t="shared" si="24"/>
        <v>365.8</v>
      </c>
      <c r="F68" s="12">
        <f t="shared" si="24"/>
        <v>95.000000000000014</v>
      </c>
      <c r="G68" s="12">
        <f t="shared" si="24"/>
        <v>11</v>
      </c>
      <c r="H68" s="12">
        <f t="shared" si="24"/>
        <v>10.499999999999998</v>
      </c>
      <c r="I68" s="155">
        <f>SUM(C68:G68)</f>
        <v>1520.9</v>
      </c>
      <c r="J68" s="12">
        <f>J66*(13-J67)</f>
        <v>0</v>
      </c>
      <c r="K68" s="12">
        <f>K66*(13-K67)</f>
        <v>70.199999999999989</v>
      </c>
      <c r="L68" s="12">
        <f>L66*(13-L67)</f>
        <v>207</v>
      </c>
      <c r="M68" s="12">
        <f>M66*(13-M67)</f>
        <v>344.09999999999997</v>
      </c>
      <c r="N68" s="155">
        <f>SUM(J68:M68)</f>
        <v>621.29999999999995</v>
      </c>
      <c r="O68" s="156">
        <f>O66*(13-O67)</f>
        <v>2152.6999999999998</v>
      </c>
      <c r="P68" s="162">
        <f>P66*(13-P67)</f>
        <v>2142.1999999999998</v>
      </c>
    </row>
    <row r="69" spans="2:16" ht="19.5">
      <c r="B69" s="149" t="s">
        <v>213</v>
      </c>
      <c r="C69" s="13">
        <f t="shared" ref="C69:H69" si="25">C66*(17-C67)</f>
        <v>722.30000000000007</v>
      </c>
      <c r="D69" s="12">
        <f t="shared" si="25"/>
        <v>562.80000000000007</v>
      </c>
      <c r="E69" s="12">
        <f t="shared" si="25"/>
        <v>489.8</v>
      </c>
      <c r="F69" s="12">
        <f t="shared" si="25"/>
        <v>195.00000000000003</v>
      </c>
      <c r="G69" s="12">
        <f t="shared" si="25"/>
        <v>55</v>
      </c>
      <c r="H69" s="12">
        <f t="shared" si="25"/>
        <v>30.5</v>
      </c>
      <c r="I69" s="155">
        <f>SUM(C69:G69)</f>
        <v>2024.9</v>
      </c>
      <c r="J69" s="12">
        <f>J66*(17-J67)</f>
        <v>0</v>
      </c>
      <c r="K69" s="12">
        <f>K66*(17-K67)</f>
        <v>174.2</v>
      </c>
      <c r="L69" s="12">
        <f>L66*(17-L67)</f>
        <v>327</v>
      </c>
      <c r="M69" s="12">
        <f>M66*(17-M67)</f>
        <v>468.09999999999997</v>
      </c>
      <c r="N69" s="155">
        <f>SUM(J69:M69)</f>
        <v>969.3</v>
      </c>
      <c r="O69" s="156">
        <f>O66*(17-O67)</f>
        <v>3024.7</v>
      </c>
      <c r="P69" s="162">
        <f>P66*(17-P67)</f>
        <v>2994.2</v>
      </c>
    </row>
    <row r="70" spans="2:16" ht="19.5">
      <c r="B70" s="149" t="s">
        <v>214</v>
      </c>
      <c r="C70" s="17">
        <f t="shared" ref="C70:H70" si="26">C66*(18-C67)</f>
        <v>753.30000000000007</v>
      </c>
      <c r="D70" s="16">
        <f t="shared" si="26"/>
        <v>590.80000000000007</v>
      </c>
      <c r="E70" s="16">
        <f t="shared" si="26"/>
        <v>520.80000000000007</v>
      </c>
      <c r="F70" s="16">
        <f t="shared" si="26"/>
        <v>220.00000000000003</v>
      </c>
      <c r="G70" s="16">
        <f t="shared" si="26"/>
        <v>66</v>
      </c>
      <c r="H70" s="16">
        <f t="shared" si="26"/>
        <v>35.5</v>
      </c>
      <c r="I70" s="155">
        <f>SUM(C70:G70)</f>
        <v>2150.9</v>
      </c>
      <c r="J70" s="16">
        <f>J66*(18-J67)</f>
        <v>0</v>
      </c>
      <c r="K70" s="16">
        <f>K66*(18-K67)</f>
        <v>200.2</v>
      </c>
      <c r="L70" s="16">
        <f>L66*(18-L67)</f>
        <v>357</v>
      </c>
      <c r="M70" s="16">
        <f>M66*(18-M67)</f>
        <v>499.1</v>
      </c>
      <c r="N70" s="155">
        <f>SUM(J70:M70)</f>
        <v>1056.3000000000002</v>
      </c>
      <c r="O70" s="157">
        <f>O66*(18-O67)</f>
        <v>3242.7</v>
      </c>
      <c r="P70" s="163">
        <f>P66*(18-P67)</f>
        <v>3207.2</v>
      </c>
    </row>
    <row r="71" spans="2:16" ht="20.25" thickBot="1">
      <c r="B71" s="407" t="s">
        <v>215</v>
      </c>
      <c r="C71" s="21">
        <f t="shared" ref="C71:H71" si="27">C66*(19-C67)</f>
        <v>784.30000000000007</v>
      </c>
      <c r="D71" s="20">
        <f t="shared" si="27"/>
        <v>618.80000000000007</v>
      </c>
      <c r="E71" s="20">
        <f t="shared" si="27"/>
        <v>551.80000000000007</v>
      </c>
      <c r="F71" s="20">
        <f t="shared" si="27"/>
        <v>245.00000000000003</v>
      </c>
      <c r="G71" s="20">
        <f t="shared" si="27"/>
        <v>77</v>
      </c>
      <c r="H71" s="20">
        <f t="shared" si="27"/>
        <v>40.5</v>
      </c>
      <c r="I71" s="164">
        <f>SUM(C71:G71)</f>
        <v>2276.9</v>
      </c>
      <c r="J71" s="20">
        <f>J66*(19-J67)</f>
        <v>0</v>
      </c>
      <c r="K71" s="20">
        <f>K66*(19-K67)</f>
        <v>226.2</v>
      </c>
      <c r="L71" s="20">
        <f>L66*(19-L67)</f>
        <v>387</v>
      </c>
      <c r="M71" s="20">
        <f>M66*(19-M67)</f>
        <v>530.1</v>
      </c>
      <c r="N71" s="164">
        <f>SUM(J71:M71)</f>
        <v>1143.3000000000002</v>
      </c>
      <c r="O71" s="165">
        <f>O66*(19-O67)</f>
        <v>3460.7</v>
      </c>
      <c r="P71" s="166">
        <f>P66*(19-P67)</f>
        <v>3420.2000000000003</v>
      </c>
    </row>
    <row r="72" spans="2:16" ht="15.75" thickBot="1"/>
    <row r="73" spans="2:16" ht="24" thickBot="1">
      <c r="B73" s="473" t="str">
        <f>B63</f>
        <v xml:space="preserve">Brno - Tuřany  ( 241 m n.m.)                                                                               </v>
      </c>
      <c r="C73" s="474"/>
      <c r="D73" s="474"/>
      <c r="E73" s="474"/>
      <c r="F73" s="474"/>
      <c r="G73" s="474"/>
      <c r="H73" s="474"/>
      <c r="I73" s="474"/>
      <c r="J73" s="474"/>
      <c r="K73" s="474"/>
      <c r="L73" s="470" t="s">
        <v>224</v>
      </c>
      <c r="M73" s="471"/>
      <c r="N73" s="471"/>
      <c r="O73" s="471"/>
      <c r="P73" s="472"/>
    </row>
    <row r="74" spans="2:16" ht="15.75">
      <c r="B74" s="465" t="s">
        <v>195</v>
      </c>
      <c r="C74" s="461" t="s">
        <v>196</v>
      </c>
      <c r="D74" s="461" t="s">
        <v>197</v>
      </c>
      <c r="E74" s="461" t="s">
        <v>198</v>
      </c>
      <c r="F74" s="461" t="s">
        <v>199</v>
      </c>
      <c r="G74" s="461" t="s">
        <v>200</v>
      </c>
      <c r="H74" s="461" t="s">
        <v>201</v>
      </c>
      <c r="I74" s="467" t="s">
        <v>202</v>
      </c>
      <c r="J74" s="461" t="s">
        <v>203</v>
      </c>
      <c r="K74" s="461" t="s">
        <v>204</v>
      </c>
      <c r="L74" s="461" t="s">
        <v>205</v>
      </c>
      <c r="M74" s="461" t="s">
        <v>206</v>
      </c>
      <c r="N74" s="467" t="s">
        <v>207</v>
      </c>
      <c r="O74" s="456" t="s">
        <v>208</v>
      </c>
      <c r="P74" s="457"/>
    </row>
    <row r="75" spans="2:16" ht="16.5" thickBot="1">
      <c r="B75" s="466"/>
      <c r="C75" s="462"/>
      <c r="D75" s="462"/>
      <c r="E75" s="462"/>
      <c r="F75" s="462"/>
      <c r="G75" s="462"/>
      <c r="H75" s="462"/>
      <c r="I75" s="462"/>
      <c r="J75" s="462"/>
      <c r="K75" s="462"/>
      <c r="L75" s="462"/>
      <c r="M75" s="462"/>
      <c r="N75" s="462"/>
      <c r="O75" s="145" t="s">
        <v>209</v>
      </c>
      <c r="P75" s="30" t="s">
        <v>210</v>
      </c>
    </row>
    <row r="76" spans="2:16">
      <c r="B76" s="148" t="s">
        <v>211</v>
      </c>
      <c r="C76" s="146">
        <v>31</v>
      </c>
      <c r="D76" s="8">
        <v>28</v>
      </c>
      <c r="E76" s="8">
        <v>31</v>
      </c>
      <c r="F76" s="8">
        <v>20</v>
      </c>
      <c r="G76" s="8">
        <v>5</v>
      </c>
      <c r="H76" s="8">
        <v>0</v>
      </c>
      <c r="I76" s="168">
        <f>SUM(C76:G76)</f>
        <v>115</v>
      </c>
      <c r="J76" s="8">
        <v>0</v>
      </c>
      <c r="K76" s="8">
        <v>26</v>
      </c>
      <c r="L76" s="8">
        <v>30</v>
      </c>
      <c r="M76" s="8">
        <v>31</v>
      </c>
      <c r="N76" s="168">
        <f>SUM(J76:M76)</f>
        <v>87</v>
      </c>
      <c r="O76" s="167">
        <f>SUM(C76:H76,J76:M76)</f>
        <v>202</v>
      </c>
      <c r="P76" s="169">
        <f>I76+N76</f>
        <v>202</v>
      </c>
    </row>
    <row r="77" spans="2:16" ht="19.5">
      <c r="B77" s="149" t="s">
        <v>485</v>
      </c>
      <c r="C77" s="147">
        <v>3.2</v>
      </c>
      <c r="D77" s="10">
        <v>3.3</v>
      </c>
      <c r="E77" s="10">
        <v>6.3</v>
      </c>
      <c r="F77" s="10">
        <v>10.6</v>
      </c>
      <c r="G77" s="10">
        <v>11</v>
      </c>
      <c r="H77" s="10">
        <v>0</v>
      </c>
      <c r="I77" s="153">
        <f>(C76*C77+D76*D77+E76*E77+F76*F77+G76*G77)/I76</f>
        <v>5.6860869565217387</v>
      </c>
      <c r="J77" s="10"/>
      <c r="K77" s="95">
        <v>7.7</v>
      </c>
      <c r="L77" s="95">
        <v>2.7</v>
      </c>
      <c r="M77" s="95">
        <v>-0.2</v>
      </c>
      <c r="N77" s="153">
        <f>(J76*J77+K76*K77+L76*L77+M76*M77)/N76</f>
        <v>3.1609195402298855</v>
      </c>
      <c r="O77" s="154">
        <f>(C77*C76+D77*D76+E77*E76+F77*F76+G77*G76+H77*H76+J77*J76+K77*K76+L77*L76+M77*M76)/O76</f>
        <v>4.5985148514851488</v>
      </c>
      <c r="P77" s="161">
        <f>(I77*I76+N77*N76)/P76</f>
        <v>4.5985148514851488</v>
      </c>
    </row>
    <row r="78" spans="2:16" ht="19.5">
      <c r="B78" s="149" t="s">
        <v>212</v>
      </c>
      <c r="C78" s="13">
        <f t="shared" ref="C78:H78" si="28">C76*(13-C77)</f>
        <v>303.8</v>
      </c>
      <c r="D78" s="12">
        <f t="shared" si="28"/>
        <v>271.59999999999997</v>
      </c>
      <c r="E78" s="12">
        <f t="shared" si="28"/>
        <v>207.70000000000002</v>
      </c>
      <c r="F78" s="12">
        <f t="shared" si="28"/>
        <v>48.000000000000007</v>
      </c>
      <c r="G78" s="12">
        <f t="shared" si="28"/>
        <v>10</v>
      </c>
      <c r="H78" s="12">
        <f t="shared" si="28"/>
        <v>0</v>
      </c>
      <c r="I78" s="155">
        <f>SUM(C78:G78)</f>
        <v>841.1</v>
      </c>
      <c r="J78" s="12"/>
      <c r="K78" s="12">
        <f>K76*(13-K77)</f>
        <v>137.79999999999998</v>
      </c>
      <c r="L78" s="12">
        <f>L76*(13-L77)</f>
        <v>309</v>
      </c>
      <c r="M78" s="12">
        <f>M76*(13-M77)</f>
        <v>409.2</v>
      </c>
      <c r="N78" s="155">
        <f>SUM(J78:M78)</f>
        <v>856</v>
      </c>
      <c r="O78" s="156">
        <f>O76*(13-O77)</f>
        <v>1697.1</v>
      </c>
      <c r="P78" s="162">
        <f>P76*(13-P77)</f>
        <v>1697.1</v>
      </c>
    </row>
    <row r="79" spans="2:16" ht="19.5">
      <c r="B79" s="149" t="s">
        <v>213</v>
      </c>
      <c r="C79" s="13">
        <f t="shared" ref="C79:H79" si="29">C76*(17-C77)</f>
        <v>427.8</v>
      </c>
      <c r="D79" s="12">
        <f t="shared" si="29"/>
        <v>383.59999999999997</v>
      </c>
      <c r="E79" s="12">
        <f t="shared" si="29"/>
        <v>331.7</v>
      </c>
      <c r="F79" s="12">
        <f t="shared" si="29"/>
        <v>128</v>
      </c>
      <c r="G79" s="12">
        <f t="shared" si="29"/>
        <v>30</v>
      </c>
      <c r="H79" s="12">
        <f t="shared" si="29"/>
        <v>0</v>
      </c>
      <c r="I79" s="155">
        <f>SUM(C79:G79)</f>
        <v>1301.0999999999999</v>
      </c>
      <c r="J79" s="12">
        <f>J76*(17-J77)</f>
        <v>0</v>
      </c>
      <c r="K79" s="12">
        <f>K76*(17-K77)</f>
        <v>241.8</v>
      </c>
      <c r="L79" s="12">
        <f>L76*(17-L77)</f>
        <v>429</v>
      </c>
      <c r="M79" s="12">
        <f>M76*(17-M77)</f>
        <v>533.19999999999993</v>
      </c>
      <c r="N79" s="155">
        <f>SUM(J79:M79)</f>
        <v>1204</v>
      </c>
      <c r="O79" s="156">
        <f>O76*(17-O77)</f>
        <v>2505.1</v>
      </c>
      <c r="P79" s="162">
        <f>P76*(17-P77)</f>
        <v>2505.1</v>
      </c>
    </row>
    <row r="80" spans="2:16" ht="19.5">
      <c r="B80" s="149" t="s">
        <v>214</v>
      </c>
      <c r="C80" s="17">
        <f t="shared" ref="C80:H80" si="30">C76*(18-C77)</f>
        <v>458.8</v>
      </c>
      <c r="D80" s="16">
        <f t="shared" si="30"/>
        <v>411.59999999999997</v>
      </c>
      <c r="E80" s="16">
        <f t="shared" si="30"/>
        <v>362.7</v>
      </c>
      <c r="F80" s="16">
        <f t="shared" si="30"/>
        <v>148</v>
      </c>
      <c r="G80" s="16">
        <f t="shared" si="30"/>
        <v>35</v>
      </c>
      <c r="H80" s="16">
        <f t="shared" si="30"/>
        <v>0</v>
      </c>
      <c r="I80" s="155">
        <f>SUM(C80:G80)</f>
        <v>1416.1</v>
      </c>
      <c r="J80" s="16">
        <f>J76*(18-J77)</f>
        <v>0</v>
      </c>
      <c r="K80" s="16">
        <f>K76*(18-K77)</f>
        <v>267.8</v>
      </c>
      <c r="L80" s="16">
        <f>L76*(18-L77)</f>
        <v>459</v>
      </c>
      <c r="M80" s="16">
        <f>M76*(18-M77)</f>
        <v>564.19999999999993</v>
      </c>
      <c r="N80" s="155">
        <f>SUM(J80:M80)</f>
        <v>1291</v>
      </c>
      <c r="O80" s="157">
        <f>O76*(18-O77)</f>
        <v>2707.1</v>
      </c>
      <c r="P80" s="163">
        <f>P76*(18-P77)</f>
        <v>2707.1</v>
      </c>
    </row>
    <row r="81" spans="2:16" ht="20.25" thickBot="1">
      <c r="B81" s="407" t="s">
        <v>215</v>
      </c>
      <c r="C81" s="21">
        <f t="shared" ref="C81:H81" si="31">C76*(19-C77)</f>
        <v>489.8</v>
      </c>
      <c r="D81" s="20">
        <f t="shared" si="31"/>
        <v>439.59999999999997</v>
      </c>
      <c r="E81" s="20">
        <f t="shared" si="31"/>
        <v>393.7</v>
      </c>
      <c r="F81" s="20">
        <f t="shared" si="31"/>
        <v>168</v>
      </c>
      <c r="G81" s="20">
        <f t="shared" si="31"/>
        <v>40</v>
      </c>
      <c r="H81" s="20">
        <f t="shared" si="31"/>
        <v>0</v>
      </c>
      <c r="I81" s="164">
        <f>SUM(C81:G81)</f>
        <v>1531.1</v>
      </c>
      <c r="J81" s="20">
        <f>J76*(19-J77)</f>
        <v>0</v>
      </c>
      <c r="K81" s="20">
        <f>K76*(19-K77)</f>
        <v>293.8</v>
      </c>
      <c r="L81" s="20">
        <f>L76*(19-L77)</f>
        <v>489</v>
      </c>
      <c r="M81" s="20">
        <f>M76*(19-M77)</f>
        <v>595.19999999999993</v>
      </c>
      <c r="N81" s="164">
        <f>SUM(J81:M81)</f>
        <v>1378</v>
      </c>
      <c r="O81" s="165">
        <f>O76*(19-O77)</f>
        <v>2909.1</v>
      </c>
      <c r="P81" s="166">
        <f>P76*(19-P77)</f>
        <v>2909.1</v>
      </c>
    </row>
    <row r="82" spans="2:16" ht="15.75" thickBot="1"/>
    <row r="83" spans="2:16" ht="24" thickBot="1">
      <c r="B83" s="473" t="str">
        <f>B73</f>
        <v xml:space="preserve">Brno - Tuřany  ( 241 m n.m.)                                                                               </v>
      </c>
      <c r="C83" s="474"/>
      <c r="D83" s="474"/>
      <c r="E83" s="474"/>
      <c r="F83" s="474"/>
      <c r="G83" s="474"/>
      <c r="H83" s="474"/>
      <c r="I83" s="474"/>
      <c r="J83" s="474"/>
      <c r="K83" s="474"/>
      <c r="L83" s="470" t="s">
        <v>225</v>
      </c>
      <c r="M83" s="471"/>
      <c r="N83" s="471"/>
      <c r="O83" s="471"/>
      <c r="P83" s="472"/>
    </row>
    <row r="84" spans="2:16" ht="15.75">
      <c r="B84" s="465" t="s">
        <v>195</v>
      </c>
      <c r="C84" s="461" t="s">
        <v>196</v>
      </c>
      <c r="D84" s="461" t="s">
        <v>197</v>
      </c>
      <c r="E84" s="461" t="s">
        <v>198</v>
      </c>
      <c r="F84" s="461" t="s">
        <v>199</v>
      </c>
      <c r="G84" s="461" t="s">
        <v>200</v>
      </c>
      <c r="H84" s="461" t="s">
        <v>201</v>
      </c>
      <c r="I84" s="467" t="s">
        <v>202</v>
      </c>
      <c r="J84" s="461" t="s">
        <v>203</v>
      </c>
      <c r="K84" s="461" t="s">
        <v>204</v>
      </c>
      <c r="L84" s="461" t="s">
        <v>205</v>
      </c>
      <c r="M84" s="461" t="s">
        <v>206</v>
      </c>
      <c r="N84" s="467" t="s">
        <v>207</v>
      </c>
      <c r="O84" s="456" t="s">
        <v>208</v>
      </c>
      <c r="P84" s="457"/>
    </row>
    <row r="85" spans="2:16" ht="16.5" thickBot="1">
      <c r="B85" s="466"/>
      <c r="C85" s="462"/>
      <c r="D85" s="462"/>
      <c r="E85" s="462"/>
      <c r="F85" s="462"/>
      <c r="G85" s="462"/>
      <c r="H85" s="462"/>
      <c r="I85" s="462"/>
      <c r="J85" s="462"/>
      <c r="K85" s="462"/>
      <c r="L85" s="462"/>
      <c r="M85" s="462"/>
      <c r="N85" s="462"/>
      <c r="O85" s="145" t="s">
        <v>209</v>
      </c>
      <c r="P85" s="30" t="s">
        <v>210</v>
      </c>
    </row>
    <row r="86" spans="2:16">
      <c r="B86" s="148" t="s">
        <v>211</v>
      </c>
      <c r="C86" s="146">
        <v>31</v>
      </c>
      <c r="D86" s="8">
        <v>28</v>
      </c>
      <c r="E86" s="8">
        <v>31</v>
      </c>
      <c r="F86" s="8">
        <v>30</v>
      </c>
      <c r="G86" s="8">
        <v>20</v>
      </c>
      <c r="H86" s="8">
        <v>0</v>
      </c>
      <c r="I86" s="168">
        <f>SUM(C86:G86)</f>
        <v>140</v>
      </c>
      <c r="J86" s="8">
        <v>15</v>
      </c>
      <c r="K86" s="8">
        <v>31</v>
      </c>
      <c r="L86" s="8">
        <v>25</v>
      </c>
      <c r="M86" s="8">
        <v>31</v>
      </c>
      <c r="N86" s="168">
        <f>SUM(J86:M86)</f>
        <v>102</v>
      </c>
      <c r="O86" s="167">
        <f>SUM(C86:H86,J86:M86)</f>
        <v>242</v>
      </c>
      <c r="P86" s="169">
        <f>I86+N86</f>
        <v>242</v>
      </c>
    </row>
    <row r="87" spans="2:16" ht="19.5">
      <c r="B87" s="149" t="s">
        <v>485</v>
      </c>
      <c r="C87" s="147">
        <v>1.7</v>
      </c>
      <c r="D87" s="10">
        <v>3.2</v>
      </c>
      <c r="E87" s="10">
        <v>4.5999999999999996</v>
      </c>
      <c r="F87" s="10">
        <v>10.1</v>
      </c>
      <c r="G87" s="10">
        <v>11.6</v>
      </c>
      <c r="H87" s="10">
        <v>0</v>
      </c>
      <c r="I87" s="153">
        <f>(C86*C87+D86*D87+E86*E87+F86*F87+G86*G87)/I86</f>
        <v>5.8564285714285713</v>
      </c>
      <c r="J87" s="10">
        <v>10.8</v>
      </c>
      <c r="K87" s="95">
        <v>9.9</v>
      </c>
      <c r="L87" s="95">
        <v>5</v>
      </c>
      <c r="M87" s="95">
        <v>2.1</v>
      </c>
      <c r="N87" s="153">
        <f>(J86*J87+K86*K87+L86*L87+M86*M87)/N86</f>
        <v>6.4607843137254912</v>
      </c>
      <c r="O87" s="154">
        <f>(C87*C86+D87*D86+E87*E86+F87*F86+G87*G86+H87*H86+J87*J86+K87*K86+L87*L86+M87*M86)/O86</f>
        <v>6.1111570247933882</v>
      </c>
      <c r="P87" s="161">
        <f>(I87*I86+N87*N86)/P86</f>
        <v>6.1111570247933891</v>
      </c>
    </row>
    <row r="88" spans="2:16" ht="19.5">
      <c r="B88" s="149" t="s">
        <v>212</v>
      </c>
      <c r="C88" s="13">
        <f t="shared" ref="C88:H88" si="32">C86*(13-C87)</f>
        <v>350.3</v>
      </c>
      <c r="D88" s="12">
        <f t="shared" si="32"/>
        <v>274.40000000000003</v>
      </c>
      <c r="E88" s="12">
        <f t="shared" si="32"/>
        <v>260.40000000000003</v>
      </c>
      <c r="F88" s="12">
        <f t="shared" si="32"/>
        <v>87.000000000000014</v>
      </c>
      <c r="G88" s="12">
        <f t="shared" si="32"/>
        <v>28.000000000000007</v>
      </c>
      <c r="H88" s="12">
        <f t="shared" si="32"/>
        <v>0</v>
      </c>
      <c r="I88" s="155">
        <f>SUM(C88:G88)</f>
        <v>1000.1000000000001</v>
      </c>
      <c r="J88" s="12"/>
      <c r="K88" s="12">
        <f>K86*(13-K87)</f>
        <v>96.1</v>
      </c>
      <c r="L88" s="12">
        <f>L86*(13-L87)</f>
        <v>200</v>
      </c>
      <c r="M88" s="12">
        <f>M86*(13-M87)</f>
        <v>337.90000000000003</v>
      </c>
      <c r="N88" s="155">
        <f>SUM(J88:M88)</f>
        <v>634</v>
      </c>
      <c r="O88" s="156">
        <f>O86*(13-O87)</f>
        <v>1667.1000000000001</v>
      </c>
      <c r="P88" s="162">
        <f>P86*(13-P87)</f>
        <v>1667.1</v>
      </c>
    </row>
    <row r="89" spans="2:16" ht="19.5">
      <c r="B89" s="149" t="s">
        <v>213</v>
      </c>
      <c r="C89" s="13">
        <f t="shared" ref="C89:H89" si="33">C86*(17-C87)</f>
        <v>474.3</v>
      </c>
      <c r="D89" s="12">
        <f t="shared" si="33"/>
        <v>386.40000000000003</v>
      </c>
      <c r="E89" s="12">
        <f t="shared" si="33"/>
        <v>384.40000000000003</v>
      </c>
      <c r="F89" s="12">
        <f t="shared" si="33"/>
        <v>207</v>
      </c>
      <c r="G89" s="12">
        <f t="shared" si="33"/>
        <v>108</v>
      </c>
      <c r="H89" s="12">
        <f t="shared" si="33"/>
        <v>0</v>
      </c>
      <c r="I89" s="155">
        <f>SUM(C89:G89)</f>
        <v>1560.1000000000001</v>
      </c>
      <c r="J89" s="12">
        <f>J86*(17-J87)</f>
        <v>92.999999999999986</v>
      </c>
      <c r="K89" s="12">
        <f>K86*(17-K87)</f>
        <v>220.1</v>
      </c>
      <c r="L89" s="12">
        <f>L86*(17-L87)</f>
        <v>300</v>
      </c>
      <c r="M89" s="12">
        <f>M86*(17-M87)</f>
        <v>461.90000000000003</v>
      </c>
      <c r="N89" s="155">
        <f>SUM(J89:M89)</f>
        <v>1075</v>
      </c>
      <c r="O89" s="156">
        <f>O86*(17-O87)</f>
        <v>2635.1</v>
      </c>
      <c r="P89" s="162">
        <f>P86*(17-P87)</f>
        <v>2635.1</v>
      </c>
    </row>
    <row r="90" spans="2:16" ht="19.5">
      <c r="B90" s="149" t="s">
        <v>214</v>
      </c>
      <c r="C90" s="17">
        <f t="shared" ref="C90:H90" si="34">C86*(18-C87)</f>
        <v>505.3</v>
      </c>
      <c r="D90" s="16">
        <f t="shared" si="34"/>
        <v>414.40000000000003</v>
      </c>
      <c r="E90" s="16">
        <f t="shared" si="34"/>
        <v>415.40000000000003</v>
      </c>
      <c r="F90" s="16">
        <f t="shared" si="34"/>
        <v>237</v>
      </c>
      <c r="G90" s="16">
        <f t="shared" si="34"/>
        <v>128</v>
      </c>
      <c r="H90" s="16">
        <f t="shared" si="34"/>
        <v>0</v>
      </c>
      <c r="I90" s="155">
        <f>SUM(C90:G90)</f>
        <v>1700.1000000000001</v>
      </c>
      <c r="J90" s="16">
        <f>J86*(18-J87)</f>
        <v>107.99999999999999</v>
      </c>
      <c r="K90" s="16">
        <f>K86*(18-K87)</f>
        <v>251.1</v>
      </c>
      <c r="L90" s="16">
        <f>L86*(18-L87)</f>
        <v>325</v>
      </c>
      <c r="M90" s="16">
        <f>M86*(18-M87)</f>
        <v>492.90000000000003</v>
      </c>
      <c r="N90" s="155">
        <f>SUM(J90:M90)</f>
        <v>1177</v>
      </c>
      <c r="O90" s="157">
        <f>O86*(18-O87)</f>
        <v>2877.1</v>
      </c>
      <c r="P90" s="163">
        <f>P86*(18-P87)</f>
        <v>2877.1</v>
      </c>
    </row>
    <row r="91" spans="2:16" ht="20.25" thickBot="1">
      <c r="B91" s="407" t="s">
        <v>215</v>
      </c>
      <c r="C91" s="21">
        <f t="shared" ref="C91:H91" si="35">C86*(19-C87)</f>
        <v>536.30000000000007</v>
      </c>
      <c r="D91" s="20">
        <f t="shared" si="35"/>
        <v>442.40000000000003</v>
      </c>
      <c r="E91" s="20">
        <f t="shared" si="35"/>
        <v>446.40000000000003</v>
      </c>
      <c r="F91" s="20">
        <f t="shared" si="35"/>
        <v>267</v>
      </c>
      <c r="G91" s="20">
        <f t="shared" si="35"/>
        <v>148</v>
      </c>
      <c r="H91" s="20">
        <f t="shared" si="35"/>
        <v>0</v>
      </c>
      <c r="I91" s="164">
        <f>SUM(C91:G91)</f>
        <v>1840.1000000000001</v>
      </c>
      <c r="J91" s="20">
        <f>J86*(19-J87)</f>
        <v>122.99999999999999</v>
      </c>
      <c r="K91" s="20">
        <f>K86*(19-K87)</f>
        <v>282.09999999999997</v>
      </c>
      <c r="L91" s="20">
        <f>L86*(19-L87)</f>
        <v>350</v>
      </c>
      <c r="M91" s="20">
        <f>M86*(19-M87)</f>
        <v>523.9</v>
      </c>
      <c r="N91" s="164">
        <f>SUM(J91:M91)</f>
        <v>1279</v>
      </c>
      <c r="O91" s="165">
        <f>O86*(19-O87)</f>
        <v>3119.1</v>
      </c>
      <c r="P91" s="166">
        <f>P86*(19-P87)</f>
        <v>3119.1</v>
      </c>
    </row>
    <row r="92" spans="2:16" ht="15.75" thickBot="1"/>
    <row r="93" spans="2:16" ht="24" thickBot="1">
      <c r="B93" s="473" t="str">
        <f>B83</f>
        <v xml:space="preserve">Brno - Tuřany  ( 241 m n.m.)                                                                               </v>
      </c>
      <c r="C93" s="474"/>
      <c r="D93" s="474"/>
      <c r="E93" s="474"/>
      <c r="F93" s="474"/>
      <c r="G93" s="474"/>
      <c r="H93" s="474"/>
      <c r="I93" s="474"/>
      <c r="J93" s="474"/>
      <c r="K93" s="474"/>
      <c r="L93" s="470" t="s">
        <v>226</v>
      </c>
      <c r="M93" s="471"/>
      <c r="N93" s="471"/>
      <c r="O93" s="471"/>
      <c r="P93" s="472"/>
    </row>
    <row r="94" spans="2:16" ht="15.75">
      <c r="B94" s="465" t="s">
        <v>195</v>
      </c>
      <c r="C94" s="461" t="s">
        <v>196</v>
      </c>
      <c r="D94" s="461" t="s">
        <v>197</v>
      </c>
      <c r="E94" s="461" t="s">
        <v>198</v>
      </c>
      <c r="F94" s="461" t="s">
        <v>199</v>
      </c>
      <c r="G94" s="461" t="s">
        <v>200</v>
      </c>
      <c r="H94" s="461" t="s">
        <v>201</v>
      </c>
      <c r="I94" s="467" t="s">
        <v>202</v>
      </c>
      <c r="J94" s="461" t="s">
        <v>203</v>
      </c>
      <c r="K94" s="461" t="s">
        <v>204</v>
      </c>
      <c r="L94" s="461" t="s">
        <v>205</v>
      </c>
      <c r="M94" s="461" t="s">
        <v>206</v>
      </c>
      <c r="N94" s="467" t="s">
        <v>207</v>
      </c>
      <c r="O94" s="456" t="s">
        <v>208</v>
      </c>
      <c r="P94" s="457"/>
    </row>
    <row r="95" spans="2:16" ht="16.5" thickBot="1">
      <c r="B95" s="466"/>
      <c r="C95" s="462"/>
      <c r="D95" s="462"/>
      <c r="E95" s="462"/>
      <c r="F95" s="462"/>
      <c r="G95" s="462"/>
      <c r="H95" s="462"/>
      <c r="I95" s="462"/>
      <c r="J95" s="462"/>
      <c r="K95" s="462"/>
      <c r="L95" s="462"/>
      <c r="M95" s="462"/>
      <c r="N95" s="462"/>
      <c r="O95" s="145" t="s">
        <v>209</v>
      </c>
      <c r="P95" s="30" t="s">
        <v>210</v>
      </c>
    </row>
    <row r="96" spans="2:16">
      <c r="B96" s="148" t="s">
        <v>211</v>
      </c>
      <c r="C96" s="146">
        <v>31</v>
      </c>
      <c r="D96" s="8">
        <v>28</v>
      </c>
      <c r="E96" s="8">
        <v>31</v>
      </c>
      <c r="F96" s="8">
        <v>10</v>
      </c>
      <c r="G96" s="8">
        <v>0</v>
      </c>
      <c r="H96" s="8">
        <v>0</v>
      </c>
      <c r="I96" s="168">
        <f>SUM(C96:G96)</f>
        <v>100</v>
      </c>
      <c r="J96" s="8">
        <v>0</v>
      </c>
      <c r="K96" s="8">
        <v>26</v>
      </c>
      <c r="L96" s="8">
        <v>30</v>
      </c>
      <c r="M96" s="8">
        <v>31</v>
      </c>
      <c r="N96" s="168">
        <f>SUM(J96:M96)</f>
        <v>87</v>
      </c>
      <c r="O96" s="167">
        <f>SUM(C96:H96,J96:M96)</f>
        <v>187</v>
      </c>
      <c r="P96" s="169">
        <f>I96+N96</f>
        <v>187</v>
      </c>
    </row>
    <row r="97" spans="2:16" ht="19.5">
      <c r="B97" s="149" t="s">
        <v>485</v>
      </c>
      <c r="C97" s="147">
        <v>-3</v>
      </c>
      <c r="D97" s="10">
        <v>0.4</v>
      </c>
      <c r="E97" s="10">
        <v>4.8</v>
      </c>
      <c r="F97" s="10">
        <v>13</v>
      </c>
      <c r="G97" s="10">
        <v>0</v>
      </c>
      <c r="H97" s="10">
        <v>0</v>
      </c>
      <c r="I97" s="153">
        <f>(C96*C97+D96*D97+E96*E97+F96*F97+G96*G97)/I96</f>
        <v>1.97</v>
      </c>
      <c r="J97" s="10"/>
      <c r="K97" s="95">
        <v>7.7</v>
      </c>
      <c r="L97" s="95">
        <v>5.9</v>
      </c>
      <c r="M97" s="95">
        <v>0.3</v>
      </c>
      <c r="N97" s="153">
        <f>(J96*J97+K96*K97+L96*L97+M96*M97)/N96</f>
        <v>4.4425287356321848</v>
      </c>
      <c r="O97" s="154">
        <f>(C97*C96+D97*D96+E97*E96+F97*F96+G97*G96+H97*H96+J97*J96+K97*K96+L97*L96+M97*M96)/O96</f>
        <v>3.1203208556149731</v>
      </c>
      <c r="P97" s="161">
        <f>(I97*I96+N97*N96)/P96</f>
        <v>3.1203208556149731</v>
      </c>
    </row>
    <row r="98" spans="2:16" ht="19.5">
      <c r="B98" s="149" t="s">
        <v>212</v>
      </c>
      <c r="C98" s="13">
        <f t="shared" ref="C98:H98" si="36">C96*(13-C97)</f>
        <v>496</v>
      </c>
      <c r="D98" s="12">
        <f t="shared" si="36"/>
        <v>352.8</v>
      </c>
      <c r="E98" s="12">
        <f t="shared" si="36"/>
        <v>254.2</v>
      </c>
      <c r="F98" s="12">
        <f t="shared" si="36"/>
        <v>0</v>
      </c>
      <c r="G98" s="12">
        <f t="shared" si="36"/>
        <v>0</v>
      </c>
      <c r="H98" s="12">
        <f t="shared" si="36"/>
        <v>0</v>
      </c>
      <c r="I98" s="155">
        <f>SUM(C98:G98)</f>
        <v>1103</v>
      </c>
      <c r="J98" s="12">
        <f>J96*(13-J97)</f>
        <v>0</v>
      </c>
      <c r="K98" s="12">
        <f>K96*(13-K97)</f>
        <v>137.79999999999998</v>
      </c>
      <c r="L98" s="12">
        <f>L96*(13-L97)</f>
        <v>213</v>
      </c>
      <c r="M98" s="12">
        <f>M96*(13-M97)</f>
        <v>393.7</v>
      </c>
      <c r="N98" s="155">
        <f>SUM(J98:M98)</f>
        <v>744.5</v>
      </c>
      <c r="O98" s="156">
        <f>O96*(13-O97)</f>
        <v>1847.4999999999998</v>
      </c>
      <c r="P98" s="162">
        <f>P96*(13-P97)</f>
        <v>1847.4999999999998</v>
      </c>
    </row>
    <row r="99" spans="2:16" ht="19.5">
      <c r="B99" s="149" t="s">
        <v>213</v>
      </c>
      <c r="C99" s="13">
        <f t="shared" ref="C99:H99" si="37">C96*(17-C97)</f>
        <v>620</v>
      </c>
      <c r="D99" s="12">
        <f t="shared" si="37"/>
        <v>464.80000000000007</v>
      </c>
      <c r="E99" s="12">
        <f t="shared" si="37"/>
        <v>378.2</v>
      </c>
      <c r="F99" s="12">
        <f t="shared" si="37"/>
        <v>40</v>
      </c>
      <c r="G99" s="12">
        <f t="shared" si="37"/>
        <v>0</v>
      </c>
      <c r="H99" s="12">
        <f t="shared" si="37"/>
        <v>0</v>
      </c>
      <c r="I99" s="155">
        <f>SUM(C99:G99)</f>
        <v>1503.0000000000002</v>
      </c>
      <c r="J99" s="12">
        <f>J96*(17-J97)</f>
        <v>0</v>
      </c>
      <c r="K99" s="12">
        <f>K96*(17-K97)</f>
        <v>241.8</v>
      </c>
      <c r="L99" s="12">
        <f>L96*(17-L97)</f>
        <v>333</v>
      </c>
      <c r="M99" s="12">
        <f>M96*(17-M97)</f>
        <v>517.69999999999993</v>
      </c>
      <c r="N99" s="155">
        <f>SUM(J99:M99)</f>
        <v>1092.5</v>
      </c>
      <c r="O99" s="156">
        <f>O96*(17-O97)</f>
        <v>2595.5</v>
      </c>
      <c r="P99" s="162">
        <f>P96*(17-P97)</f>
        <v>2595.5</v>
      </c>
    </row>
    <row r="100" spans="2:16" ht="19.5">
      <c r="B100" s="149" t="s">
        <v>214</v>
      </c>
      <c r="C100" s="17">
        <f t="shared" ref="C100:H100" si="38">C96*(18-C97)</f>
        <v>651</v>
      </c>
      <c r="D100" s="16">
        <f t="shared" si="38"/>
        <v>492.80000000000007</v>
      </c>
      <c r="E100" s="16">
        <f t="shared" si="38"/>
        <v>409.2</v>
      </c>
      <c r="F100" s="16">
        <f t="shared" si="38"/>
        <v>50</v>
      </c>
      <c r="G100" s="16">
        <f t="shared" si="38"/>
        <v>0</v>
      </c>
      <c r="H100" s="16">
        <f t="shared" si="38"/>
        <v>0</v>
      </c>
      <c r="I100" s="155">
        <f>SUM(C100:G100)</f>
        <v>1603.0000000000002</v>
      </c>
      <c r="J100" s="16">
        <f>J96*(18-J97)</f>
        <v>0</v>
      </c>
      <c r="K100" s="16">
        <f>K96*(18-K97)</f>
        <v>267.8</v>
      </c>
      <c r="L100" s="16">
        <f>L96*(18-L97)</f>
        <v>363</v>
      </c>
      <c r="M100" s="16">
        <f>M96*(18-M97)</f>
        <v>548.69999999999993</v>
      </c>
      <c r="N100" s="155">
        <f>SUM(J100:M100)</f>
        <v>1179.5</v>
      </c>
      <c r="O100" s="157">
        <f>O96*(18-O97)</f>
        <v>2782.5</v>
      </c>
      <c r="P100" s="163">
        <f>P96*(18-P97)</f>
        <v>2782.5</v>
      </c>
    </row>
    <row r="101" spans="2:16" ht="20.25" thickBot="1">
      <c r="B101" s="407" t="s">
        <v>215</v>
      </c>
      <c r="C101" s="21">
        <f t="shared" ref="C101:H101" si="39">C96*(19-C97)</f>
        <v>682</v>
      </c>
      <c r="D101" s="20">
        <f t="shared" si="39"/>
        <v>520.80000000000007</v>
      </c>
      <c r="E101" s="20">
        <f t="shared" si="39"/>
        <v>440.2</v>
      </c>
      <c r="F101" s="20">
        <f t="shared" si="39"/>
        <v>60</v>
      </c>
      <c r="G101" s="20">
        <f t="shared" si="39"/>
        <v>0</v>
      </c>
      <c r="H101" s="20">
        <f t="shared" si="39"/>
        <v>0</v>
      </c>
      <c r="I101" s="164">
        <f>SUM(C101:G101)</f>
        <v>1703.0000000000002</v>
      </c>
      <c r="J101" s="20">
        <f>J96*(19-J97)</f>
        <v>0</v>
      </c>
      <c r="K101" s="20">
        <f>K96*(19-K97)</f>
        <v>293.8</v>
      </c>
      <c r="L101" s="20">
        <f>L96*(19-L97)</f>
        <v>393</v>
      </c>
      <c r="M101" s="20">
        <f>M96*(19-M97)</f>
        <v>579.69999999999993</v>
      </c>
      <c r="N101" s="164">
        <f>SUM(J101:M101)</f>
        <v>1266.5</v>
      </c>
      <c r="O101" s="165">
        <f>O96*(19-O97)</f>
        <v>2969.5</v>
      </c>
      <c r="P101" s="166">
        <f>P96*(19-P97)</f>
        <v>2969.5</v>
      </c>
    </row>
    <row r="102" spans="2:16" ht="15.75" thickBot="1"/>
    <row r="103" spans="2:16" ht="24" thickBot="1">
      <c r="B103" s="473" t="str">
        <f>B93</f>
        <v xml:space="preserve">Brno - Tuřany  ( 241 m n.m.)                                                                               </v>
      </c>
      <c r="C103" s="474"/>
      <c r="D103" s="474"/>
      <c r="E103" s="474"/>
      <c r="F103" s="474"/>
      <c r="G103" s="474"/>
      <c r="H103" s="474"/>
      <c r="I103" s="474"/>
      <c r="J103" s="474"/>
      <c r="K103" s="474"/>
      <c r="L103" s="470" t="s">
        <v>227</v>
      </c>
      <c r="M103" s="471"/>
      <c r="N103" s="471"/>
      <c r="O103" s="471"/>
      <c r="P103" s="472"/>
    </row>
    <row r="104" spans="2:16" ht="15.75">
      <c r="B104" s="465" t="s">
        <v>195</v>
      </c>
      <c r="C104" s="461" t="s">
        <v>196</v>
      </c>
      <c r="D104" s="461" t="s">
        <v>197</v>
      </c>
      <c r="E104" s="461" t="s">
        <v>198</v>
      </c>
      <c r="F104" s="461" t="s">
        <v>199</v>
      </c>
      <c r="G104" s="461" t="s">
        <v>200</v>
      </c>
      <c r="H104" s="461" t="s">
        <v>201</v>
      </c>
      <c r="I104" s="467" t="s">
        <v>202</v>
      </c>
      <c r="J104" s="461" t="s">
        <v>203</v>
      </c>
      <c r="K104" s="461" t="s">
        <v>204</v>
      </c>
      <c r="L104" s="461" t="s">
        <v>205</v>
      </c>
      <c r="M104" s="461" t="s">
        <v>206</v>
      </c>
      <c r="N104" s="467" t="s">
        <v>207</v>
      </c>
      <c r="O104" s="456" t="s">
        <v>208</v>
      </c>
      <c r="P104" s="457"/>
    </row>
    <row r="105" spans="2:16" ht="16.5" thickBot="1">
      <c r="B105" s="466"/>
      <c r="C105" s="462"/>
      <c r="D105" s="462"/>
      <c r="E105" s="462"/>
      <c r="F105" s="462"/>
      <c r="G105" s="462"/>
      <c r="H105" s="462"/>
      <c r="I105" s="462"/>
      <c r="J105" s="462"/>
      <c r="K105" s="462"/>
      <c r="L105" s="462"/>
      <c r="M105" s="462"/>
      <c r="N105" s="462"/>
      <c r="O105" s="145" t="s">
        <v>209</v>
      </c>
      <c r="P105" s="30" t="s">
        <v>210</v>
      </c>
    </row>
    <row r="106" spans="2:16">
      <c r="B106" s="148" t="s">
        <v>211</v>
      </c>
      <c r="C106" s="146">
        <v>31</v>
      </c>
      <c r="D106" s="8">
        <v>28</v>
      </c>
      <c r="E106" s="8">
        <v>31</v>
      </c>
      <c r="F106" s="8">
        <v>25</v>
      </c>
      <c r="G106" s="8">
        <v>5</v>
      </c>
      <c r="H106" s="8">
        <v>0</v>
      </c>
      <c r="I106" s="168">
        <f>SUM(C106:G106)</f>
        <v>120</v>
      </c>
      <c r="J106" s="8">
        <v>15</v>
      </c>
      <c r="K106" s="8">
        <v>31</v>
      </c>
      <c r="L106" s="8">
        <v>30</v>
      </c>
      <c r="M106" s="8">
        <v>31</v>
      </c>
      <c r="N106" s="168">
        <f>SUM(J106:M106)</f>
        <v>107</v>
      </c>
      <c r="O106" s="167">
        <f>SUM(C106:H106,J106:M106)</f>
        <v>227</v>
      </c>
      <c r="P106" s="169">
        <f>I106+N106</f>
        <v>227</v>
      </c>
    </row>
    <row r="107" spans="2:16" ht="19.5">
      <c r="B107" s="149" t="s">
        <v>485</v>
      </c>
      <c r="C107" s="147">
        <v>-3.7</v>
      </c>
      <c r="D107" s="10">
        <v>-0.4</v>
      </c>
      <c r="E107" s="10">
        <v>4.9000000000000004</v>
      </c>
      <c r="F107" s="10">
        <v>9.1</v>
      </c>
      <c r="G107" s="10">
        <v>10.199999999999999</v>
      </c>
      <c r="H107" s="10">
        <v>0</v>
      </c>
      <c r="I107" s="153">
        <f>(C106*C107+D106*D107+E106*E107+F106*F107+G106*G107)/I106</f>
        <v>2.5375000000000001</v>
      </c>
      <c r="J107" s="10">
        <v>11.9</v>
      </c>
      <c r="K107" s="95">
        <v>7.2</v>
      </c>
      <c r="L107" s="95">
        <v>6.7</v>
      </c>
      <c r="M107" s="95">
        <v>-3.6</v>
      </c>
      <c r="N107" s="153">
        <f>(J106*J107+K106*K107+L106*L107+M106*M107)/N106</f>
        <v>4.5897196261682245</v>
      </c>
      <c r="O107" s="154">
        <f>(C107*C106+D107*D106+E107*E106+F107*F106+G107*G106+H107*H106+J107*J106+K107*K106+L107*L106+M107*M106)/O106</f>
        <v>3.5048458149779735</v>
      </c>
      <c r="P107" s="161">
        <f>(I107*I106+N107*N106)/P106</f>
        <v>3.5048458149779735</v>
      </c>
    </row>
    <row r="108" spans="2:16" ht="19.5">
      <c r="B108" s="149" t="s">
        <v>212</v>
      </c>
      <c r="C108" s="13">
        <f t="shared" ref="C108:H108" si="40">C106*(13-C107)</f>
        <v>517.69999999999993</v>
      </c>
      <c r="D108" s="12">
        <f t="shared" si="40"/>
        <v>375.2</v>
      </c>
      <c r="E108" s="12">
        <f t="shared" si="40"/>
        <v>251.1</v>
      </c>
      <c r="F108" s="12">
        <f t="shared" si="40"/>
        <v>97.500000000000014</v>
      </c>
      <c r="G108" s="12">
        <f t="shared" si="40"/>
        <v>14.000000000000004</v>
      </c>
      <c r="H108" s="12">
        <f t="shared" si="40"/>
        <v>0</v>
      </c>
      <c r="I108" s="155">
        <f>SUM(C108:G108)</f>
        <v>1255.4999999999998</v>
      </c>
      <c r="J108" s="12">
        <f>J106*(13-J107)</f>
        <v>16.499999999999993</v>
      </c>
      <c r="K108" s="12">
        <f>K106*(13-K107)</f>
        <v>179.79999999999998</v>
      </c>
      <c r="L108" s="12">
        <f>L106*(13-L107)</f>
        <v>189</v>
      </c>
      <c r="M108" s="12">
        <f>M106*(13-M107)</f>
        <v>514.6</v>
      </c>
      <c r="N108" s="155">
        <f>SUM(J108:M108)</f>
        <v>899.9</v>
      </c>
      <c r="O108" s="156">
        <f>O106*(13-O107)</f>
        <v>2155.4</v>
      </c>
      <c r="P108" s="162">
        <f>P106*(13-P107)</f>
        <v>2155.4</v>
      </c>
    </row>
    <row r="109" spans="2:16" ht="19.5">
      <c r="B109" s="149" t="s">
        <v>213</v>
      </c>
      <c r="C109" s="13">
        <f t="shared" ref="C109:H109" si="41">C106*(17-C107)</f>
        <v>641.69999999999993</v>
      </c>
      <c r="D109" s="12">
        <f t="shared" si="41"/>
        <v>487.19999999999993</v>
      </c>
      <c r="E109" s="12">
        <f t="shared" si="41"/>
        <v>375.09999999999997</v>
      </c>
      <c r="F109" s="12">
        <f t="shared" si="41"/>
        <v>197.5</v>
      </c>
      <c r="G109" s="12">
        <f t="shared" si="41"/>
        <v>34</v>
      </c>
      <c r="H109" s="12">
        <f t="shared" si="41"/>
        <v>0</v>
      </c>
      <c r="I109" s="155">
        <f>SUM(C109:G109)</f>
        <v>1735.4999999999998</v>
      </c>
      <c r="J109" s="12">
        <f>J106*(17-J107)</f>
        <v>76.5</v>
      </c>
      <c r="K109" s="12">
        <f>K106*(17-K107)</f>
        <v>303.8</v>
      </c>
      <c r="L109" s="12">
        <f>L106*(17-L107)</f>
        <v>309</v>
      </c>
      <c r="M109" s="12">
        <f>M106*(17-M107)</f>
        <v>638.6</v>
      </c>
      <c r="N109" s="155">
        <f>SUM(J109:M109)</f>
        <v>1327.9</v>
      </c>
      <c r="O109" s="156">
        <f>O106*(17-O107)</f>
        <v>3063.4</v>
      </c>
      <c r="P109" s="162">
        <f>P106*(17-P107)</f>
        <v>3063.4</v>
      </c>
    </row>
    <row r="110" spans="2:16" ht="19.5">
      <c r="B110" s="149" t="s">
        <v>214</v>
      </c>
      <c r="C110" s="17">
        <f t="shared" ref="C110:H110" si="42">C106*(18-C107)</f>
        <v>672.69999999999993</v>
      </c>
      <c r="D110" s="16">
        <f t="shared" si="42"/>
        <v>515.19999999999993</v>
      </c>
      <c r="E110" s="16">
        <f t="shared" si="42"/>
        <v>406.09999999999997</v>
      </c>
      <c r="F110" s="16">
        <f t="shared" si="42"/>
        <v>222.5</v>
      </c>
      <c r="G110" s="16">
        <f t="shared" si="42"/>
        <v>39</v>
      </c>
      <c r="H110" s="16">
        <f t="shared" si="42"/>
        <v>0</v>
      </c>
      <c r="I110" s="155">
        <f>SUM(C110:G110)</f>
        <v>1855.4999999999998</v>
      </c>
      <c r="J110" s="16">
        <f>J106*(18-J107)</f>
        <v>91.5</v>
      </c>
      <c r="K110" s="16">
        <f>K106*(18-K107)</f>
        <v>334.8</v>
      </c>
      <c r="L110" s="16">
        <f>L106*(18-L107)</f>
        <v>339</v>
      </c>
      <c r="M110" s="16">
        <f>M106*(18-M107)</f>
        <v>669.6</v>
      </c>
      <c r="N110" s="155">
        <f>SUM(J110:M110)</f>
        <v>1434.9</v>
      </c>
      <c r="O110" s="157">
        <f>O106*(18-O107)</f>
        <v>3290.4</v>
      </c>
      <c r="P110" s="163">
        <f>P106*(18-P107)</f>
        <v>3290.4</v>
      </c>
    </row>
    <row r="111" spans="2:16" ht="20.25" thickBot="1">
      <c r="B111" s="407" t="s">
        <v>215</v>
      </c>
      <c r="C111" s="21">
        <f t="shared" ref="C111:H111" si="43">C106*(19-C107)</f>
        <v>703.69999999999993</v>
      </c>
      <c r="D111" s="20">
        <f t="shared" si="43"/>
        <v>543.19999999999993</v>
      </c>
      <c r="E111" s="20">
        <f t="shared" si="43"/>
        <v>437.09999999999997</v>
      </c>
      <c r="F111" s="20">
        <f t="shared" si="43"/>
        <v>247.5</v>
      </c>
      <c r="G111" s="20">
        <f t="shared" si="43"/>
        <v>44</v>
      </c>
      <c r="H111" s="20">
        <f t="shared" si="43"/>
        <v>0</v>
      </c>
      <c r="I111" s="164">
        <f>SUM(C111:G111)</f>
        <v>1975.4999999999998</v>
      </c>
      <c r="J111" s="20">
        <f>J106*(19-J107)</f>
        <v>106.5</v>
      </c>
      <c r="K111" s="20">
        <f>K106*(19-K107)</f>
        <v>365.8</v>
      </c>
      <c r="L111" s="20">
        <f>L106*(19-L107)</f>
        <v>369</v>
      </c>
      <c r="M111" s="20">
        <f>M106*(19-M107)</f>
        <v>700.6</v>
      </c>
      <c r="N111" s="164">
        <f>SUM(J111:M111)</f>
        <v>1541.9</v>
      </c>
      <c r="O111" s="165">
        <f>O106*(19-O107)</f>
        <v>3517.4</v>
      </c>
      <c r="P111" s="166">
        <f>P106*(19-P107)</f>
        <v>3517.4</v>
      </c>
    </row>
    <row r="112" spans="2:16" ht="15.75" thickBot="1"/>
    <row r="113" spans="2:16" ht="24" thickBot="1">
      <c r="B113" s="473" t="str">
        <f>B103</f>
        <v xml:space="preserve">Brno - Tuřany  ( 241 m n.m.)                                                                               </v>
      </c>
      <c r="C113" s="474"/>
      <c r="D113" s="474"/>
      <c r="E113" s="474"/>
      <c r="F113" s="474"/>
      <c r="G113" s="474"/>
      <c r="H113" s="474"/>
      <c r="I113" s="474"/>
      <c r="J113" s="474"/>
      <c r="K113" s="474"/>
      <c r="L113" s="470" t="s">
        <v>228</v>
      </c>
      <c r="M113" s="471"/>
      <c r="N113" s="471"/>
      <c r="O113" s="471"/>
      <c r="P113" s="472"/>
    </row>
    <row r="114" spans="2:16" ht="15.75">
      <c r="B114" s="465" t="s">
        <v>195</v>
      </c>
      <c r="C114" s="461" t="s">
        <v>196</v>
      </c>
      <c r="D114" s="461" t="s">
        <v>197</v>
      </c>
      <c r="E114" s="461" t="s">
        <v>198</v>
      </c>
      <c r="F114" s="461" t="s">
        <v>199</v>
      </c>
      <c r="G114" s="461" t="s">
        <v>200</v>
      </c>
      <c r="H114" s="461" t="s">
        <v>201</v>
      </c>
      <c r="I114" s="467" t="s">
        <v>202</v>
      </c>
      <c r="J114" s="461" t="s">
        <v>203</v>
      </c>
      <c r="K114" s="461" t="s">
        <v>204</v>
      </c>
      <c r="L114" s="461" t="s">
        <v>205</v>
      </c>
      <c r="M114" s="461" t="s">
        <v>206</v>
      </c>
      <c r="N114" s="467" t="s">
        <v>207</v>
      </c>
      <c r="O114" s="456" t="s">
        <v>208</v>
      </c>
      <c r="P114" s="457"/>
    </row>
    <row r="115" spans="2:16" ht="16.5" thickBot="1">
      <c r="B115" s="466"/>
      <c r="C115" s="462"/>
      <c r="D115" s="462"/>
      <c r="E115" s="462"/>
      <c r="F115" s="462"/>
      <c r="G115" s="462"/>
      <c r="H115" s="462"/>
      <c r="I115" s="462"/>
      <c r="J115" s="462"/>
      <c r="K115" s="462"/>
      <c r="L115" s="462"/>
      <c r="M115" s="462"/>
      <c r="N115" s="462"/>
      <c r="O115" s="145" t="s">
        <v>209</v>
      </c>
      <c r="P115" s="30" t="s">
        <v>210</v>
      </c>
    </row>
    <row r="116" spans="2:16">
      <c r="B116" s="148" t="s">
        <v>211</v>
      </c>
      <c r="C116" s="146">
        <v>31</v>
      </c>
      <c r="D116" s="8">
        <v>28</v>
      </c>
      <c r="E116" s="8">
        <v>31</v>
      </c>
      <c r="F116" s="8">
        <v>30</v>
      </c>
      <c r="G116" s="8">
        <v>5</v>
      </c>
      <c r="H116" s="8">
        <v>0</v>
      </c>
      <c r="I116" s="168">
        <f>SUM(C116:G116)</f>
        <v>125</v>
      </c>
      <c r="J116" s="8">
        <v>0</v>
      </c>
      <c r="K116" s="8">
        <v>26</v>
      </c>
      <c r="L116" s="8">
        <v>30</v>
      </c>
      <c r="M116" s="8">
        <v>31</v>
      </c>
      <c r="N116" s="168">
        <f>SUM(J116:M116)</f>
        <v>87</v>
      </c>
      <c r="O116" s="167">
        <f>SUM(C116:H116,J116:M116)</f>
        <v>212</v>
      </c>
      <c r="P116" s="169">
        <f>I116+N116</f>
        <v>212</v>
      </c>
    </row>
    <row r="117" spans="2:16" ht="19.5">
      <c r="B117" s="149" t="s">
        <v>485</v>
      </c>
      <c r="C117" s="147">
        <v>-0.5</v>
      </c>
      <c r="D117" s="10">
        <v>-0.8</v>
      </c>
      <c r="E117" s="10">
        <v>5.7</v>
      </c>
      <c r="F117" s="10">
        <v>10.7</v>
      </c>
      <c r="G117" s="10">
        <v>8.1999999999999993</v>
      </c>
      <c r="H117" s="10">
        <v>0</v>
      </c>
      <c r="I117" s="153">
        <f>(C116*C117+D116*D117+E116*E117+F116*F117+G116*G117)/I116</f>
        <v>4.0064000000000002</v>
      </c>
      <c r="J117" s="10">
        <v>0</v>
      </c>
      <c r="K117" s="95">
        <v>8.1</v>
      </c>
      <c r="L117" s="95">
        <v>2.9</v>
      </c>
      <c r="M117" s="95">
        <v>2.1</v>
      </c>
      <c r="N117" s="153">
        <f>(J116*J117+K116*K117+L116*L117+M116*M117)/N116</f>
        <v>4.1689655172413795</v>
      </c>
      <c r="O117" s="154">
        <f>(C117*C116+D117*D116+E117*E116+F117*F116+G117*G116+H117*H116+J117*J116+K117*K116+L117*L116+M117*M116)/O116</f>
        <v>4.0731132075471699</v>
      </c>
      <c r="P117" s="161">
        <f>(I117*I116+N117*N116)/P116</f>
        <v>4.0731132075471699</v>
      </c>
    </row>
    <row r="118" spans="2:16" ht="19.5">
      <c r="B118" s="149" t="s">
        <v>212</v>
      </c>
      <c r="C118" s="13">
        <f t="shared" ref="C118:H118" si="44">C116*(13-C117)</f>
        <v>418.5</v>
      </c>
      <c r="D118" s="12">
        <f t="shared" si="44"/>
        <v>386.40000000000003</v>
      </c>
      <c r="E118" s="12">
        <f t="shared" si="44"/>
        <v>226.29999999999998</v>
      </c>
      <c r="F118" s="12">
        <f t="shared" si="44"/>
        <v>69.000000000000028</v>
      </c>
      <c r="G118" s="12">
        <f t="shared" si="44"/>
        <v>24.000000000000004</v>
      </c>
      <c r="H118" s="12">
        <f t="shared" si="44"/>
        <v>0</v>
      </c>
      <c r="I118" s="155">
        <f>SUM(C118:G118)</f>
        <v>1124.2</v>
      </c>
      <c r="J118" s="12">
        <f>J116*(13-J117)</f>
        <v>0</v>
      </c>
      <c r="K118" s="12">
        <f>K116*(13-K117)</f>
        <v>127.4</v>
      </c>
      <c r="L118" s="12">
        <f>L116*(13-L117)</f>
        <v>303</v>
      </c>
      <c r="M118" s="12">
        <f>M116*(13-M117)</f>
        <v>337.90000000000003</v>
      </c>
      <c r="N118" s="155">
        <f>SUM(J118:M118)</f>
        <v>768.3</v>
      </c>
      <c r="O118" s="156">
        <f>O116*(13-O117)</f>
        <v>1892.5</v>
      </c>
      <c r="P118" s="162">
        <f>P116*(13-P117)</f>
        <v>1892.5</v>
      </c>
    </row>
    <row r="119" spans="2:16" ht="19.5">
      <c r="B119" s="149" t="s">
        <v>213</v>
      </c>
      <c r="C119" s="13">
        <f t="shared" ref="C119:H119" si="45">C116*(17-C117)</f>
        <v>542.5</v>
      </c>
      <c r="D119" s="12">
        <f t="shared" si="45"/>
        <v>498.40000000000003</v>
      </c>
      <c r="E119" s="12">
        <f t="shared" si="45"/>
        <v>350.3</v>
      </c>
      <c r="F119" s="12">
        <f t="shared" si="45"/>
        <v>189.00000000000003</v>
      </c>
      <c r="G119" s="12">
        <f t="shared" si="45"/>
        <v>44</v>
      </c>
      <c r="H119" s="12">
        <f t="shared" si="45"/>
        <v>0</v>
      </c>
      <c r="I119" s="155">
        <f>SUM(C119:G119)</f>
        <v>1624.2</v>
      </c>
      <c r="J119" s="12">
        <f>J116*(17-J117)</f>
        <v>0</v>
      </c>
      <c r="K119" s="12">
        <f>K116*(17-K117)</f>
        <v>231.4</v>
      </c>
      <c r="L119" s="12">
        <f>L116*(17-L117)</f>
        <v>423</v>
      </c>
      <c r="M119" s="12">
        <f>M116*(17-M117)</f>
        <v>461.90000000000003</v>
      </c>
      <c r="N119" s="155">
        <f>SUM(J119:M119)</f>
        <v>1116.3</v>
      </c>
      <c r="O119" s="156">
        <f>O116*(17-O117)</f>
        <v>2740.5</v>
      </c>
      <c r="P119" s="162">
        <f>P116*(17-P117)</f>
        <v>2740.5</v>
      </c>
    </row>
    <row r="120" spans="2:16" ht="19.5">
      <c r="B120" s="149" t="s">
        <v>214</v>
      </c>
      <c r="C120" s="17">
        <f t="shared" ref="C120:H120" si="46">C116*(18-C117)</f>
        <v>573.5</v>
      </c>
      <c r="D120" s="16">
        <f t="shared" si="46"/>
        <v>526.4</v>
      </c>
      <c r="E120" s="16">
        <f t="shared" si="46"/>
        <v>381.3</v>
      </c>
      <c r="F120" s="16">
        <f t="shared" si="46"/>
        <v>219.00000000000003</v>
      </c>
      <c r="G120" s="16">
        <f t="shared" si="46"/>
        <v>49</v>
      </c>
      <c r="H120" s="16">
        <f t="shared" si="46"/>
        <v>0</v>
      </c>
      <c r="I120" s="155">
        <f>SUM(C120:G120)</f>
        <v>1749.2</v>
      </c>
      <c r="J120" s="16">
        <f>J116*(18-J117)</f>
        <v>0</v>
      </c>
      <c r="K120" s="16">
        <f>K116*(18-K117)</f>
        <v>257.40000000000003</v>
      </c>
      <c r="L120" s="16">
        <f>L116*(18-L117)</f>
        <v>453</v>
      </c>
      <c r="M120" s="16">
        <f>M116*(18-M117)</f>
        <v>492.90000000000003</v>
      </c>
      <c r="N120" s="155">
        <f>SUM(J120:M120)</f>
        <v>1203.3000000000002</v>
      </c>
      <c r="O120" s="157">
        <f>O116*(18-O117)</f>
        <v>2952.5</v>
      </c>
      <c r="P120" s="163">
        <f>P116*(18-P117)</f>
        <v>2952.5</v>
      </c>
    </row>
    <row r="121" spans="2:16" ht="20.25" thickBot="1">
      <c r="B121" s="407" t="s">
        <v>215</v>
      </c>
      <c r="C121" s="21">
        <f t="shared" ref="C121:H121" si="47">C116*(19-C117)</f>
        <v>604.5</v>
      </c>
      <c r="D121" s="20">
        <f t="shared" si="47"/>
        <v>554.4</v>
      </c>
      <c r="E121" s="20">
        <f t="shared" si="47"/>
        <v>412.3</v>
      </c>
      <c r="F121" s="20">
        <f t="shared" si="47"/>
        <v>249.00000000000003</v>
      </c>
      <c r="G121" s="20">
        <f t="shared" si="47"/>
        <v>54</v>
      </c>
      <c r="H121" s="20">
        <f t="shared" si="47"/>
        <v>0</v>
      </c>
      <c r="I121" s="164">
        <f>SUM(C121:G121)</f>
        <v>1874.2</v>
      </c>
      <c r="J121" s="20">
        <f>J116*(19-J117)</f>
        <v>0</v>
      </c>
      <c r="K121" s="20">
        <f>K116*(19-K117)</f>
        <v>283.40000000000003</v>
      </c>
      <c r="L121" s="20">
        <f>L116*(19-L117)</f>
        <v>483.00000000000006</v>
      </c>
      <c r="M121" s="20">
        <f>M116*(19-M117)</f>
        <v>523.9</v>
      </c>
      <c r="N121" s="164">
        <f>SUM(J121:M121)</f>
        <v>1290.3000000000002</v>
      </c>
      <c r="O121" s="165">
        <f>O116*(19-O117)</f>
        <v>3164.5</v>
      </c>
      <c r="P121" s="166">
        <f>P116*(19-P117)</f>
        <v>3164.5</v>
      </c>
    </row>
    <row r="122" spans="2:16" ht="15.75" thickBot="1"/>
    <row r="123" spans="2:16" ht="24" thickBot="1">
      <c r="B123" s="473" t="str">
        <f>B113</f>
        <v xml:space="preserve">Brno - Tuřany  ( 241 m n.m.)                                                                               </v>
      </c>
      <c r="C123" s="474"/>
      <c r="D123" s="474"/>
      <c r="E123" s="474"/>
      <c r="F123" s="474"/>
      <c r="G123" s="474"/>
      <c r="H123" s="474"/>
      <c r="I123" s="474"/>
      <c r="J123" s="474"/>
      <c r="K123" s="474"/>
      <c r="L123" s="470" t="s">
        <v>229</v>
      </c>
      <c r="M123" s="471"/>
      <c r="N123" s="471"/>
      <c r="O123" s="471"/>
      <c r="P123" s="472"/>
    </row>
    <row r="124" spans="2:16" ht="15.75">
      <c r="B124" s="465" t="s">
        <v>195</v>
      </c>
      <c r="C124" s="461" t="s">
        <v>196</v>
      </c>
      <c r="D124" s="461" t="s">
        <v>197</v>
      </c>
      <c r="E124" s="461" t="s">
        <v>198</v>
      </c>
      <c r="F124" s="461" t="s">
        <v>199</v>
      </c>
      <c r="G124" s="461" t="s">
        <v>200</v>
      </c>
      <c r="H124" s="461" t="s">
        <v>201</v>
      </c>
      <c r="I124" s="467" t="s">
        <v>202</v>
      </c>
      <c r="J124" s="461" t="s">
        <v>203</v>
      </c>
      <c r="K124" s="461" t="s">
        <v>204</v>
      </c>
      <c r="L124" s="461" t="s">
        <v>205</v>
      </c>
      <c r="M124" s="461" t="s">
        <v>206</v>
      </c>
      <c r="N124" s="467" t="s">
        <v>207</v>
      </c>
      <c r="O124" s="456" t="s">
        <v>208</v>
      </c>
      <c r="P124" s="457"/>
    </row>
    <row r="125" spans="2:16" ht="16.5" thickBot="1">
      <c r="B125" s="466"/>
      <c r="C125" s="462"/>
      <c r="D125" s="462"/>
      <c r="E125" s="462"/>
      <c r="F125" s="462"/>
      <c r="G125" s="462"/>
      <c r="H125" s="462"/>
      <c r="I125" s="462"/>
      <c r="J125" s="462"/>
      <c r="K125" s="462"/>
      <c r="L125" s="462"/>
      <c r="M125" s="462"/>
      <c r="N125" s="462"/>
      <c r="O125" s="145" t="s">
        <v>209</v>
      </c>
      <c r="P125" s="30" t="s">
        <v>210</v>
      </c>
    </row>
    <row r="126" spans="2:16">
      <c r="B126" s="148" t="s">
        <v>211</v>
      </c>
      <c r="C126" s="146">
        <v>31</v>
      </c>
      <c r="D126" s="8">
        <v>28</v>
      </c>
      <c r="E126" s="8">
        <v>31</v>
      </c>
      <c r="F126" s="8">
        <v>25</v>
      </c>
      <c r="G126" s="8">
        <v>0</v>
      </c>
      <c r="H126" s="8">
        <v>0</v>
      </c>
      <c r="I126" s="168">
        <f>SUM(C126:G126)</f>
        <v>115</v>
      </c>
      <c r="J126" s="8">
        <v>0</v>
      </c>
      <c r="K126" s="8">
        <v>26</v>
      </c>
      <c r="L126" s="8">
        <v>30</v>
      </c>
      <c r="M126" s="8">
        <v>31</v>
      </c>
      <c r="N126" s="168">
        <f>SUM(J126:M126)</f>
        <v>87</v>
      </c>
      <c r="O126" s="167">
        <f>SUM(C126:H126,J126:M126)</f>
        <v>202</v>
      </c>
      <c r="P126" s="169">
        <f>I126+N126</f>
        <v>202</v>
      </c>
    </row>
    <row r="127" spans="2:16" ht="19.5">
      <c r="B127" s="149" t="s">
        <v>485</v>
      </c>
      <c r="C127" s="147">
        <v>0.8</v>
      </c>
      <c r="D127" s="10">
        <v>3.3</v>
      </c>
      <c r="E127" s="10">
        <v>7.3</v>
      </c>
      <c r="F127" s="10">
        <v>8.6999999999999993</v>
      </c>
      <c r="G127" s="10">
        <v>0</v>
      </c>
      <c r="H127" s="10">
        <v>0</v>
      </c>
      <c r="I127" s="153">
        <f>(C126*C127+D126*D127+E126*E127+F126*F127+G126*G127)/I126</f>
        <v>4.8782608695652172</v>
      </c>
      <c r="J127" s="10">
        <v>0</v>
      </c>
      <c r="K127" s="95">
        <v>9.9</v>
      </c>
      <c r="L127" s="95">
        <v>6.5</v>
      </c>
      <c r="M127" s="95">
        <v>1.4</v>
      </c>
      <c r="N127" s="153">
        <f>(J126*J127+K126*K127+L126*L127+M126*M127)/N126</f>
        <v>5.6988505747126439</v>
      </c>
      <c r="O127" s="154">
        <f>(C127*C126+D127*D126+E127*E126+F127*F126+G127*G126+H127*H126+J127*J126+K127*K126+L127*L126+M127*M126)/O126</f>
        <v>5.2316831683168328</v>
      </c>
      <c r="P127" s="161">
        <f>(I127*I126+N127*N126)/P126</f>
        <v>5.2316831683168319</v>
      </c>
    </row>
    <row r="128" spans="2:16" ht="19.5">
      <c r="B128" s="149" t="s">
        <v>212</v>
      </c>
      <c r="C128" s="13">
        <f t="shared" ref="C128:H128" si="48">C126*(13-C127)</f>
        <v>378.2</v>
      </c>
      <c r="D128" s="12">
        <f t="shared" si="48"/>
        <v>271.59999999999997</v>
      </c>
      <c r="E128" s="12">
        <f t="shared" si="48"/>
        <v>176.70000000000002</v>
      </c>
      <c r="F128" s="12">
        <f t="shared" si="48"/>
        <v>107.50000000000001</v>
      </c>
      <c r="G128" s="12">
        <f t="shared" si="48"/>
        <v>0</v>
      </c>
      <c r="H128" s="12">
        <f t="shared" si="48"/>
        <v>0</v>
      </c>
      <c r="I128" s="155">
        <f>SUM(C128:G128)</f>
        <v>934</v>
      </c>
      <c r="J128" s="12">
        <f>J126*(13-J127)</f>
        <v>0</v>
      </c>
      <c r="K128" s="12">
        <f>K126*(13-K127)</f>
        <v>80.599999999999994</v>
      </c>
      <c r="L128" s="12">
        <f>L126*(13-L127)</f>
        <v>195</v>
      </c>
      <c r="M128" s="12">
        <f>M126*(13-M127)</f>
        <v>359.59999999999997</v>
      </c>
      <c r="N128" s="155">
        <f>SUM(J128:M128)</f>
        <v>635.20000000000005</v>
      </c>
      <c r="O128" s="156">
        <f>O126*(13-O127)</f>
        <v>1569.1999999999998</v>
      </c>
      <c r="P128" s="162">
        <f>P126*(13-P127)</f>
        <v>1569.2</v>
      </c>
    </row>
    <row r="129" spans="2:16" ht="19.5">
      <c r="B129" s="149" t="s">
        <v>213</v>
      </c>
      <c r="C129" s="13">
        <f t="shared" ref="C129:H129" si="49">C126*(17-C127)</f>
        <v>502.2</v>
      </c>
      <c r="D129" s="12">
        <f t="shared" si="49"/>
        <v>383.59999999999997</v>
      </c>
      <c r="E129" s="12">
        <f t="shared" si="49"/>
        <v>300.7</v>
      </c>
      <c r="F129" s="12">
        <f t="shared" si="49"/>
        <v>207.50000000000003</v>
      </c>
      <c r="G129" s="12">
        <f t="shared" si="49"/>
        <v>0</v>
      </c>
      <c r="H129" s="12">
        <f t="shared" si="49"/>
        <v>0</v>
      </c>
      <c r="I129" s="155">
        <f>SUM(C129:G129)</f>
        <v>1394</v>
      </c>
      <c r="J129" s="12">
        <f>J126*(17-J127)</f>
        <v>0</v>
      </c>
      <c r="K129" s="12">
        <f>K126*(17-K127)</f>
        <v>184.6</v>
      </c>
      <c r="L129" s="12">
        <f>L126*(17-L127)</f>
        <v>315</v>
      </c>
      <c r="M129" s="12">
        <f>M126*(17-M127)</f>
        <v>483.59999999999997</v>
      </c>
      <c r="N129" s="155">
        <f>SUM(J129:M129)</f>
        <v>983.2</v>
      </c>
      <c r="O129" s="156">
        <f>O126*(17-O127)</f>
        <v>2377.1999999999998</v>
      </c>
      <c r="P129" s="162">
        <f>P126*(17-P127)</f>
        <v>2377.2000000000003</v>
      </c>
    </row>
    <row r="130" spans="2:16" ht="19.5">
      <c r="B130" s="149" t="s">
        <v>214</v>
      </c>
      <c r="C130" s="17">
        <f t="shared" ref="C130:H130" si="50">C126*(18-C127)</f>
        <v>533.19999999999993</v>
      </c>
      <c r="D130" s="16">
        <f t="shared" si="50"/>
        <v>411.59999999999997</v>
      </c>
      <c r="E130" s="16">
        <f t="shared" si="50"/>
        <v>331.7</v>
      </c>
      <c r="F130" s="16">
        <f t="shared" si="50"/>
        <v>232.50000000000003</v>
      </c>
      <c r="G130" s="16">
        <f t="shared" si="50"/>
        <v>0</v>
      </c>
      <c r="H130" s="16">
        <f t="shared" si="50"/>
        <v>0</v>
      </c>
      <c r="I130" s="155">
        <f>SUM(C130:G130)</f>
        <v>1509</v>
      </c>
      <c r="J130" s="16">
        <f>J126*(18-J127)</f>
        <v>0</v>
      </c>
      <c r="K130" s="16">
        <f>K126*(18-K127)</f>
        <v>210.6</v>
      </c>
      <c r="L130" s="16">
        <f>L126*(18-L127)</f>
        <v>345</v>
      </c>
      <c r="M130" s="16">
        <f>M126*(18-M127)</f>
        <v>514.6</v>
      </c>
      <c r="N130" s="155">
        <f>SUM(J130:M130)</f>
        <v>1070.2</v>
      </c>
      <c r="O130" s="157">
        <f>O126*(18-O127)</f>
        <v>2579.1999999999998</v>
      </c>
      <c r="P130" s="163">
        <f>P126*(18-P127)</f>
        <v>2579.2000000000003</v>
      </c>
    </row>
    <row r="131" spans="2:16" ht="20.25" thickBot="1">
      <c r="B131" s="407" t="s">
        <v>215</v>
      </c>
      <c r="C131" s="21">
        <f t="shared" ref="C131:H131" si="51">C126*(19-C127)</f>
        <v>564.19999999999993</v>
      </c>
      <c r="D131" s="20">
        <f t="shared" si="51"/>
        <v>439.59999999999997</v>
      </c>
      <c r="E131" s="20">
        <f t="shared" si="51"/>
        <v>362.7</v>
      </c>
      <c r="F131" s="20">
        <f t="shared" si="51"/>
        <v>257.5</v>
      </c>
      <c r="G131" s="20">
        <f t="shared" si="51"/>
        <v>0</v>
      </c>
      <c r="H131" s="20">
        <f t="shared" si="51"/>
        <v>0</v>
      </c>
      <c r="I131" s="164">
        <f>SUM(C131:G131)</f>
        <v>1624</v>
      </c>
      <c r="J131" s="20">
        <f>J126*(19-J127)</f>
        <v>0</v>
      </c>
      <c r="K131" s="20">
        <f>K126*(19-K127)</f>
        <v>236.6</v>
      </c>
      <c r="L131" s="20">
        <f>L126*(19-L127)</f>
        <v>375</v>
      </c>
      <c r="M131" s="20">
        <f>M126*(19-M127)</f>
        <v>545.6</v>
      </c>
      <c r="N131" s="164">
        <f>SUM(J131:M131)</f>
        <v>1157.2</v>
      </c>
      <c r="O131" s="165">
        <f>O126*(19-O127)</f>
        <v>2781.2</v>
      </c>
      <c r="P131" s="166">
        <f>P126*(19-P127)</f>
        <v>2781.2000000000003</v>
      </c>
    </row>
    <row r="132" spans="2:16" ht="15.75" thickBot="1"/>
    <row r="133" spans="2:16" ht="24" thickBot="1">
      <c r="B133" s="473" t="str">
        <f>B123</f>
        <v xml:space="preserve">Brno - Tuřany  ( 241 m n.m.)                                                                               </v>
      </c>
      <c r="C133" s="474"/>
      <c r="D133" s="474"/>
      <c r="E133" s="474"/>
      <c r="F133" s="474"/>
      <c r="G133" s="474"/>
      <c r="H133" s="474"/>
      <c r="I133" s="474"/>
      <c r="J133" s="474"/>
      <c r="K133" s="474"/>
      <c r="L133" s="470" t="s">
        <v>230</v>
      </c>
      <c r="M133" s="471"/>
      <c r="N133" s="471"/>
      <c r="O133" s="471"/>
      <c r="P133" s="472"/>
    </row>
    <row r="134" spans="2:16" ht="15.75">
      <c r="B134" s="465" t="s">
        <v>195</v>
      </c>
      <c r="C134" s="461" t="s">
        <v>196</v>
      </c>
      <c r="D134" s="461" t="s">
        <v>197</v>
      </c>
      <c r="E134" s="461" t="s">
        <v>198</v>
      </c>
      <c r="F134" s="461" t="s">
        <v>199</v>
      </c>
      <c r="G134" s="461" t="s">
        <v>200</v>
      </c>
      <c r="H134" s="461" t="s">
        <v>201</v>
      </c>
      <c r="I134" s="467" t="s">
        <v>202</v>
      </c>
      <c r="J134" s="461" t="s">
        <v>203</v>
      </c>
      <c r="K134" s="461" t="s">
        <v>204</v>
      </c>
      <c r="L134" s="461" t="s">
        <v>205</v>
      </c>
      <c r="M134" s="461" t="s">
        <v>206</v>
      </c>
      <c r="N134" s="467" t="s">
        <v>207</v>
      </c>
      <c r="O134" s="456" t="s">
        <v>208</v>
      </c>
      <c r="P134" s="457"/>
    </row>
    <row r="135" spans="2:16" ht="16.5" thickBot="1">
      <c r="B135" s="466"/>
      <c r="C135" s="462"/>
      <c r="D135" s="462"/>
      <c r="E135" s="462"/>
      <c r="F135" s="462"/>
      <c r="G135" s="462"/>
      <c r="H135" s="462"/>
      <c r="I135" s="462"/>
      <c r="J135" s="462"/>
      <c r="K135" s="462"/>
      <c r="L135" s="462"/>
      <c r="M135" s="462"/>
      <c r="N135" s="462"/>
      <c r="O135" s="145" t="s">
        <v>209</v>
      </c>
      <c r="P135" s="30" t="s">
        <v>210</v>
      </c>
    </row>
    <row r="136" spans="2:16">
      <c r="B136" s="148" t="s">
        <v>211</v>
      </c>
      <c r="C136" s="146">
        <v>31</v>
      </c>
      <c r="D136" s="8">
        <v>28</v>
      </c>
      <c r="E136" s="8">
        <v>31</v>
      </c>
      <c r="F136" s="8">
        <v>15</v>
      </c>
      <c r="G136" s="8">
        <v>16</v>
      </c>
      <c r="H136" s="8">
        <v>5</v>
      </c>
      <c r="I136" s="168">
        <f>SUM(C136:G136)</f>
        <v>121</v>
      </c>
      <c r="J136" s="8">
        <v>10</v>
      </c>
      <c r="K136" s="8">
        <v>26</v>
      </c>
      <c r="L136" s="8">
        <v>30</v>
      </c>
      <c r="M136" s="8">
        <v>31</v>
      </c>
      <c r="N136" s="168">
        <f>SUM(J136:M136)</f>
        <v>97</v>
      </c>
      <c r="O136" s="167">
        <f>SUM(C136:H136,J136:M136)</f>
        <v>223</v>
      </c>
      <c r="P136" s="169">
        <f>I136+N136</f>
        <v>218</v>
      </c>
    </row>
    <row r="137" spans="2:16" ht="19.5">
      <c r="B137" s="149" t="s">
        <v>485</v>
      </c>
      <c r="C137" s="147">
        <v>1.3</v>
      </c>
      <c r="D137" s="10">
        <v>0.5</v>
      </c>
      <c r="E137" s="10">
        <v>1.3</v>
      </c>
      <c r="F137" s="10">
        <v>5.5</v>
      </c>
      <c r="G137" s="10">
        <v>12</v>
      </c>
      <c r="H137" s="10">
        <v>12</v>
      </c>
      <c r="I137" s="153">
        <f>(C136*C137+D136*D137+E136*E137+F136*F137+G136*G137)/I136</f>
        <v>3.0504132231404961</v>
      </c>
      <c r="J137" s="10">
        <v>10.6</v>
      </c>
      <c r="K137" s="95">
        <v>9.9</v>
      </c>
      <c r="L137" s="95">
        <v>5.6</v>
      </c>
      <c r="M137" s="95">
        <v>2.1</v>
      </c>
      <c r="N137" s="153">
        <f>(J136*J137+K136*K137+L136*L137+M136*M137)/N136</f>
        <v>6.1494845360824755</v>
      </c>
      <c r="O137" s="154">
        <f>(C137*C136+D137*D136+E137*E136+F137*F136+G137*G136+H137*H136+J137*J136+K137*K136+L137*L136+M137*M136)/O136</f>
        <v>4.5991031390134527</v>
      </c>
      <c r="P137" s="161">
        <f>(I137*I136+N137*N136)/P136</f>
        <v>4.429357798165138</v>
      </c>
    </row>
    <row r="138" spans="2:16" ht="19.5">
      <c r="B138" s="149" t="s">
        <v>212</v>
      </c>
      <c r="C138" s="13">
        <f t="shared" ref="C138:H138" si="52">C136*(13-C137)</f>
        <v>362.7</v>
      </c>
      <c r="D138" s="12">
        <f t="shared" si="52"/>
        <v>350</v>
      </c>
      <c r="E138" s="12">
        <f t="shared" si="52"/>
        <v>362.7</v>
      </c>
      <c r="F138" s="12">
        <f t="shared" si="52"/>
        <v>112.5</v>
      </c>
      <c r="G138" s="12">
        <f t="shared" si="52"/>
        <v>16</v>
      </c>
      <c r="H138" s="12">
        <f t="shared" si="52"/>
        <v>5</v>
      </c>
      <c r="I138" s="155">
        <f>SUM(C138:G138)</f>
        <v>1203.9000000000001</v>
      </c>
      <c r="J138" s="12">
        <f>J136*(13-J137)</f>
        <v>24.000000000000004</v>
      </c>
      <c r="K138" s="12">
        <f>K136*(13-K137)</f>
        <v>80.599999999999994</v>
      </c>
      <c r="L138" s="12">
        <f>L136*(13-L137)</f>
        <v>222</v>
      </c>
      <c r="M138" s="12">
        <f>M136*(13-M137)</f>
        <v>337.90000000000003</v>
      </c>
      <c r="N138" s="155">
        <f>SUM(J138:M138)</f>
        <v>664.5</v>
      </c>
      <c r="O138" s="156">
        <f>O136*(13-O137)</f>
        <v>1873.4</v>
      </c>
      <c r="P138" s="162">
        <f>P136*(13-P137)</f>
        <v>1868.3999999999996</v>
      </c>
    </row>
    <row r="139" spans="2:16" ht="19.5">
      <c r="B139" s="149" t="s">
        <v>213</v>
      </c>
      <c r="C139" s="13">
        <f t="shared" ref="C139:H139" si="53">C136*(17-C137)</f>
        <v>486.7</v>
      </c>
      <c r="D139" s="12">
        <f t="shared" si="53"/>
        <v>462</v>
      </c>
      <c r="E139" s="12">
        <f t="shared" si="53"/>
        <v>486.7</v>
      </c>
      <c r="F139" s="12">
        <f t="shared" si="53"/>
        <v>172.5</v>
      </c>
      <c r="G139" s="12">
        <f t="shared" si="53"/>
        <v>80</v>
      </c>
      <c r="H139" s="12">
        <f t="shared" si="53"/>
        <v>25</v>
      </c>
      <c r="I139" s="155">
        <f>SUM(C139:G139)</f>
        <v>1687.9</v>
      </c>
      <c r="J139" s="12">
        <f>J136*(17-J137)</f>
        <v>64</v>
      </c>
      <c r="K139" s="12">
        <f>K136*(17-K137)</f>
        <v>184.6</v>
      </c>
      <c r="L139" s="12">
        <f>L136*(17-L137)</f>
        <v>342</v>
      </c>
      <c r="M139" s="12">
        <f>M136*(17-M137)</f>
        <v>461.90000000000003</v>
      </c>
      <c r="N139" s="155">
        <f>SUM(J139:M139)</f>
        <v>1052.5</v>
      </c>
      <c r="O139" s="156">
        <f>O136*(17-O137)</f>
        <v>2765.4</v>
      </c>
      <c r="P139" s="162">
        <f>P136*(17-P137)</f>
        <v>2740.3999999999996</v>
      </c>
    </row>
    <row r="140" spans="2:16" ht="19.5">
      <c r="B140" s="149" t="s">
        <v>214</v>
      </c>
      <c r="C140" s="17">
        <f t="shared" ref="C140:H140" si="54">C136*(18-C137)</f>
        <v>517.69999999999993</v>
      </c>
      <c r="D140" s="16">
        <f t="shared" si="54"/>
        <v>490</v>
      </c>
      <c r="E140" s="16">
        <f t="shared" si="54"/>
        <v>517.69999999999993</v>
      </c>
      <c r="F140" s="16">
        <f t="shared" si="54"/>
        <v>187.5</v>
      </c>
      <c r="G140" s="16">
        <f t="shared" si="54"/>
        <v>96</v>
      </c>
      <c r="H140" s="16">
        <f t="shared" si="54"/>
        <v>30</v>
      </c>
      <c r="I140" s="155">
        <f>SUM(C140:G140)</f>
        <v>1808.8999999999999</v>
      </c>
      <c r="J140" s="16">
        <f>J136*(18-J137)</f>
        <v>74</v>
      </c>
      <c r="K140" s="16">
        <f>K136*(18-K137)</f>
        <v>210.6</v>
      </c>
      <c r="L140" s="16">
        <f>L136*(18-L137)</f>
        <v>372</v>
      </c>
      <c r="M140" s="16">
        <f>M136*(18-M137)</f>
        <v>492.90000000000003</v>
      </c>
      <c r="N140" s="155">
        <f>SUM(J140:M140)</f>
        <v>1149.5</v>
      </c>
      <c r="O140" s="157">
        <f>O136*(18-O137)</f>
        <v>2988.4</v>
      </c>
      <c r="P140" s="163">
        <f>P136*(18-P137)</f>
        <v>2958.3999999999996</v>
      </c>
    </row>
    <row r="141" spans="2:16" ht="20.25" thickBot="1">
      <c r="B141" s="407" t="s">
        <v>215</v>
      </c>
      <c r="C141" s="21">
        <f t="shared" ref="C141:H141" si="55">C136*(19-C137)</f>
        <v>548.69999999999993</v>
      </c>
      <c r="D141" s="20">
        <f t="shared" si="55"/>
        <v>518</v>
      </c>
      <c r="E141" s="20">
        <f t="shared" si="55"/>
        <v>548.69999999999993</v>
      </c>
      <c r="F141" s="20">
        <f t="shared" si="55"/>
        <v>202.5</v>
      </c>
      <c r="G141" s="20">
        <f t="shared" si="55"/>
        <v>112</v>
      </c>
      <c r="H141" s="20">
        <f t="shared" si="55"/>
        <v>35</v>
      </c>
      <c r="I141" s="164">
        <f>SUM(C141:G141)</f>
        <v>1929.8999999999996</v>
      </c>
      <c r="J141" s="20">
        <f>J136*(19-J137)</f>
        <v>84</v>
      </c>
      <c r="K141" s="20">
        <f>K136*(19-K137)</f>
        <v>236.6</v>
      </c>
      <c r="L141" s="20">
        <f>L136*(19-L137)</f>
        <v>402</v>
      </c>
      <c r="M141" s="20">
        <f>M136*(19-M137)</f>
        <v>523.9</v>
      </c>
      <c r="N141" s="164">
        <f>SUM(J141:M141)</f>
        <v>1246.5</v>
      </c>
      <c r="O141" s="165">
        <f>O136*(19-O137)</f>
        <v>3211.4</v>
      </c>
      <c r="P141" s="166">
        <f>P136*(19-P137)</f>
        <v>3176.3999999999996</v>
      </c>
    </row>
    <row r="142" spans="2:16" ht="15.75" thickBot="1"/>
    <row r="143" spans="2:16" ht="24" thickBot="1">
      <c r="B143" s="473" t="str">
        <f>B133</f>
        <v xml:space="preserve">Brno - Tuřany  ( 241 m n.m.)                                                                               </v>
      </c>
      <c r="C143" s="474"/>
      <c r="D143" s="474"/>
      <c r="E143" s="474"/>
      <c r="F143" s="474"/>
      <c r="G143" s="474"/>
      <c r="H143" s="474"/>
      <c r="I143" s="474"/>
      <c r="J143" s="474"/>
      <c r="K143" s="474"/>
      <c r="L143" s="470" t="s">
        <v>231</v>
      </c>
      <c r="M143" s="471"/>
      <c r="N143" s="471"/>
      <c r="O143" s="471"/>
      <c r="P143" s="472"/>
    </row>
    <row r="144" spans="2:16" ht="15.75">
      <c r="B144" s="465" t="s">
        <v>195</v>
      </c>
      <c r="C144" s="461" t="s">
        <v>196</v>
      </c>
      <c r="D144" s="461" t="s">
        <v>197</v>
      </c>
      <c r="E144" s="461" t="s">
        <v>198</v>
      </c>
      <c r="F144" s="461" t="s">
        <v>199</v>
      </c>
      <c r="G144" s="461" t="s">
        <v>200</v>
      </c>
      <c r="H144" s="461" t="s">
        <v>201</v>
      </c>
      <c r="I144" s="467" t="s">
        <v>202</v>
      </c>
      <c r="J144" s="461" t="s">
        <v>203</v>
      </c>
      <c r="K144" s="461" t="s">
        <v>204</v>
      </c>
      <c r="L144" s="461" t="s">
        <v>205</v>
      </c>
      <c r="M144" s="461" t="s">
        <v>206</v>
      </c>
      <c r="N144" s="467" t="s">
        <v>207</v>
      </c>
      <c r="O144" s="456" t="s">
        <v>208</v>
      </c>
      <c r="P144" s="457"/>
    </row>
    <row r="145" spans="2:16" ht="16.5" thickBot="1">
      <c r="B145" s="466"/>
      <c r="C145" s="462"/>
      <c r="D145" s="462"/>
      <c r="E145" s="462"/>
      <c r="F145" s="462"/>
      <c r="G145" s="462"/>
      <c r="H145" s="462"/>
      <c r="I145" s="462"/>
      <c r="J145" s="462"/>
      <c r="K145" s="462"/>
      <c r="L145" s="462"/>
      <c r="M145" s="462"/>
      <c r="N145" s="462"/>
      <c r="O145" s="145" t="s">
        <v>209</v>
      </c>
      <c r="P145" s="30" t="s">
        <v>210</v>
      </c>
    </row>
    <row r="146" spans="2:16">
      <c r="B146" s="148" t="s">
        <v>211</v>
      </c>
      <c r="C146" s="146">
        <v>31</v>
      </c>
      <c r="D146" s="8">
        <v>28</v>
      </c>
      <c r="E146" s="8">
        <v>31</v>
      </c>
      <c r="F146" s="8">
        <v>15</v>
      </c>
      <c r="G146" s="8">
        <v>10</v>
      </c>
      <c r="H146" s="8">
        <v>0</v>
      </c>
      <c r="I146" s="168">
        <f>SUM(C146:G146)</f>
        <v>115</v>
      </c>
      <c r="J146" s="8">
        <v>8</v>
      </c>
      <c r="K146" s="8">
        <v>16</v>
      </c>
      <c r="L146" s="8">
        <v>30</v>
      </c>
      <c r="M146" s="8">
        <v>31</v>
      </c>
      <c r="N146" s="168">
        <f>SUM(J146:M146)</f>
        <v>85</v>
      </c>
      <c r="O146" s="167">
        <f>SUM(C146:H146,J146:M146)</f>
        <v>200</v>
      </c>
      <c r="P146" s="169">
        <f>I146+N146</f>
        <v>200</v>
      </c>
    </row>
    <row r="147" spans="2:16" ht="19.5">
      <c r="B147" s="149" t="s">
        <v>485</v>
      </c>
      <c r="C147" s="147">
        <v>1.3</v>
      </c>
      <c r="D147" s="10">
        <v>3.4</v>
      </c>
      <c r="E147" s="10">
        <v>8.8000000000000007</v>
      </c>
      <c r="F147" s="10">
        <v>9.4</v>
      </c>
      <c r="G147" s="10">
        <v>11.1</v>
      </c>
      <c r="H147" s="10">
        <v>0</v>
      </c>
      <c r="I147" s="153">
        <f>(C146*C147+D146*D147+E146*E147+F146*F147+G146*G147)/I146</f>
        <v>5.741739130434782</v>
      </c>
      <c r="J147" s="10">
        <v>15.656666666666665</v>
      </c>
      <c r="K147" s="95">
        <v>11.351612903225806</v>
      </c>
      <c r="L147" s="95">
        <v>7.493333333333335</v>
      </c>
      <c r="M147" s="95">
        <v>2.4290322580645154</v>
      </c>
      <c r="N147" s="153">
        <f>(J146*J147+K146*K147+L146*L147+M146*M147)/N146</f>
        <v>7.1409310562934856</v>
      </c>
      <c r="O147" s="154">
        <f>(C147*C146+D147*D146+E147*E146+F147*F146+G147*G146+H147*H146+J147*J146+K147*K146+L147*L146+M147*M146)/O146</f>
        <v>6.336395698924731</v>
      </c>
      <c r="P147" s="161">
        <f>(I147*I146+N147*N146)/P146</f>
        <v>6.336395698924731</v>
      </c>
    </row>
    <row r="148" spans="2:16" ht="19.5">
      <c r="B148" s="149" t="s">
        <v>212</v>
      </c>
      <c r="C148" s="13">
        <f t="shared" ref="C148:H148" si="56">C146*(13-C147)</f>
        <v>362.7</v>
      </c>
      <c r="D148" s="12">
        <f t="shared" si="56"/>
        <v>268.8</v>
      </c>
      <c r="E148" s="12">
        <f t="shared" si="56"/>
        <v>130.19999999999999</v>
      </c>
      <c r="F148" s="12">
        <f t="shared" si="56"/>
        <v>53.999999999999993</v>
      </c>
      <c r="G148" s="12">
        <f t="shared" si="56"/>
        <v>19.000000000000004</v>
      </c>
      <c r="H148" s="12">
        <f t="shared" si="56"/>
        <v>0</v>
      </c>
      <c r="I148" s="155">
        <f>SUM(C148:G148)</f>
        <v>834.7</v>
      </c>
      <c r="J148" s="12">
        <f>J146*(13-J147)</f>
        <v>-21.253333333333316</v>
      </c>
      <c r="K148" s="12">
        <f>K146*(13-K147)</f>
        <v>26.374193548387098</v>
      </c>
      <c r="L148" s="12">
        <f>L146*(13-L147)</f>
        <v>165.19999999999996</v>
      </c>
      <c r="M148" s="12">
        <f>M146*(13-M147)</f>
        <v>327.70000000000005</v>
      </c>
      <c r="N148" s="155">
        <f>SUM(J148:M148)</f>
        <v>498.0208602150538</v>
      </c>
      <c r="O148" s="156">
        <f>O146*(13-O147)</f>
        <v>1332.7208602150538</v>
      </c>
      <c r="P148" s="162">
        <f>P146*(13-P147)</f>
        <v>1332.7208602150538</v>
      </c>
    </row>
    <row r="149" spans="2:16" ht="19.5">
      <c r="B149" s="149" t="s">
        <v>213</v>
      </c>
      <c r="C149" s="13">
        <f t="shared" ref="C149:H149" si="57">C146*(17-C147)</f>
        <v>486.7</v>
      </c>
      <c r="D149" s="12">
        <f t="shared" si="57"/>
        <v>380.8</v>
      </c>
      <c r="E149" s="12">
        <f t="shared" si="57"/>
        <v>254.2</v>
      </c>
      <c r="F149" s="12">
        <f t="shared" si="57"/>
        <v>114</v>
      </c>
      <c r="G149" s="12">
        <f t="shared" si="57"/>
        <v>59</v>
      </c>
      <c r="H149" s="12">
        <f t="shared" si="57"/>
        <v>0</v>
      </c>
      <c r="I149" s="155">
        <f>SUM(C149:G149)</f>
        <v>1294.7</v>
      </c>
      <c r="J149" s="12">
        <f>J146*(17-J147)</f>
        <v>10.746666666666684</v>
      </c>
      <c r="K149" s="12">
        <f>K146*(17-K147)</f>
        <v>90.374193548387098</v>
      </c>
      <c r="L149" s="12">
        <f>L146*(17-L147)</f>
        <v>285.19999999999993</v>
      </c>
      <c r="M149" s="12">
        <f>M146*(17-M147)</f>
        <v>451.70000000000005</v>
      </c>
      <c r="N149" s="155">
        <f>SUM(J149:M149)</f>
        <v>838.02086021505374</v>
      </c>
      <c r="O149" s="156">
        <f>O146*(17-O147)</f>
        <v>2132.720860215054</v>
      </c>
      <c r="P149" s="162">
        <f>P146*(17-P147)</f>
        <v>2132.720860215054</v>
      </c>
    </row>
    <row r="150" spans="2:16" ht="19.5">
      <c r="B150" s="149" t="s">
        <v>214</v>
      </c>
      <c r="C150" s="17">
        <f t="shared" ref="C150:H150" si="58">C146*(18-C147)</f>
        <v>517.69999999999993</v>
      </c>
      <c r="D150" s="16">
        <f t="shared" si="58"/>
        <v>408.8</v>
      </c>
      <c r="E150" s="16">
        <f t="shared" si="58"/>
        <v>285.2</v>
      </c>
      <c r="F150" s="16">
        <f t="shared" si="58"/>
        <v>129</v>
      </c>
      <c r="G150" s="16">
        <f t="shared" si="58"/>
        <v>69</v>
      </c>
      <c r="H150" s="16">
        <f t="shared" si="58"/>
        <v>0</v>
      </c>
      <c r="I150" s="155">
        <f>SUM(C150:G150)</f>
        <v>1409.7</v>
      </c>
      <c r="J150" s="16">
        <f>J146*(18-J147)</f>
        <v>18.746666666666684</v>
      </c>
      <c r="K150" s="16">
        <f>K146*(18-K147)</f>
        <v>106.3741935483871</v>
      </c>
      <c r="L150" s="16">
        <f>L146*(18-L147)</f>
        <v>315.19999999999993</v>
      </c>
      <c r="M150" s="16">
        <f>M146*(18-M147)</f>
        <v>482.70000000000005</v>
      </c>
      <c r="N150" s="155">
        <f>SUM(J150:M150)</f>
        <v>923.02086021505374</v>
      </c>
      <c r="O150" s="157">
        <f>O146*(18-O147)</f>
        <v>2332.720860215054</v>
      </c>
      <c r="P150" s="163">
        <f>P146*(18-P147)</f>
        <v>2332.720860215054</v>
      </c>
    </row>
    <row r="151" spans="2:16" ht="20.25" thickBot="1">
      <c r="B151" s="407" t="s">
        <v>215</v>
      </c>
      <c r="C151" s="21">
        <f t="shared" ref="C151:H151" si="59">C146*(19-C147)</f>
        <v>548.69999999999993</v>
      </c>
      <c r="D151" s="20">
        <f t="shared" si="59"/>
        <v>436.8</v>
      </c>
      <c r="E151" s="20">
        <f t="shared" si="59"/>
        <v>316.2</v>
      </c>
      <c r="F151" s="20">
        <f t="shared" si="59"/>
        <v>144</v>
      </c>
      <c r="G151" s="20">
        <f t="shared" si="59"/>
        <v>79</v>
      </c>
      <c r="H151" s="20">
        <f t="shared" si="59"/>
        <v>0</v>
      </c>
      <c r="I151" s="164">
        <f>SUM(C151:G151)</f>
        <v>1524.7</v>
      </c>
      <c r="J151" s="20">
        <f>J146*(19-J147)</f>
        <v>26.746666666666684</v>
      </c>
      <c r="K151" s="20">
        <f>K146*(19-K147)</f>
        <v>122.3741935483871</v>
      </c>
      <c r="L151" s="20">
        <f>L146*(19-L147)</f>
        <v>345.19999999999993</v>
      </c>
      <c r="M151" s="20">
        <f>M146*(19-M147)</f>
        <v>513.69999999999993</v>
      </c>
      <c r="N151" s="164">
        <f>SUM(J151:M151)</f>
        <v>1008.0208602150536</v>
      </c>
      <c r="O151" s="165">
        <f>O146*(19-O147)</f>
        <v>2532.720860215054</v>
      </c>
      <c r="P151" s="166">
        <f>P146*(19-P147)</f>
        <v>2532.720860215054</v>
      </c>
    </row>
    <row r="152" spans="2:16" ht="15.75" thickBot="1">
      <c r="B152" s="24"/>
      <c r="C152" s="25"/>
      <c r="D152" s="25"/>
      <c r="E152" s="25"/>
      <c r="F152" s="25"/>
      <c r="G152" s="25"/>
      <c r="H152" s="25"/>
      <c r="I152" s="26"/>
      <c r="J152" s="25"/>
      <c r="K152" s="25"/>
      <c r="L152" s="25"/>
      <c r="M152" s="25"/>
      <c r="N152" s="26"/>
      <c r="O152" s="27"/>
      <c r="P152" s="27"/>
    </row>
    <row r="153" spans="2:16" ht="24" thickBot="1">
      <c r="B153" s="473" t="str">
        <f>B143</f>
        <v xml:space="preserve">Brno - Tuřany  ( 241 m n.m.)                                                                               </v>
      </c>
      <c r="C153" s="474"/>
      <c r="D153" s="474"/>
      <c r="E153" s="474"/>
      <c r="F153" s="474"/>
      <c r="G153" s="474"/>
      <c r="H153" s="474"/>
      <c r="I153" s="474"/>
      <c r="J153" s="474"/>
      <c r="K153" s="474"/>
      <c r="L153" s="470" t="s">
        <v>145</v>
      </c>
      <c r="M153" s="471"/>
      <c r="N153" s="471"/>
      <c r="O153" s="471"/>
      <c r="P153" s="472"/>
    </row>
    <row r="154" spans="2:16" ht="15.75">
      <c r="B154" s="465" t="s">
        <v>195</v>
      </c>
      <c r="C154" s="461" t="s">
        <v>196</v>
      </c>
      <c r="D154" s="461" t="s">
        <v>197</v>
      </c>
      <c r="E154" s="461" t="s">
        <v>198</v>
      </c>
      <c r="F154" s="461" t="s">
        <v>199</v>
      </c>
      <c r="G154" s="461" t="s">
        <v>200</v>
      </c>
      <c r="H154" s="461" t="s">
        <v>201</v>
      </c>
      <c r="I154" s="467" t="s">
        <v>202</v>
      </c>
      <c r="J154" s="461" t="s">
        <v>203</v>
      </c>
      <c r="K154" s="461" t="s">
        <v>204</v>
      </c>
      <c r="L154" s="461" t="s">
        <v>205</v>
      </c>
      <c r="M154" s="461" t="s">
        <v>206</v>
      </c>
      <c r="N154" s="467" t="s">
        <v>207</v>
      </c>
      <c r="O154" s="456" t="s">
        <v>208</v>
      </c>
      <c r="P154" s="457"/>
    </row>
    <row r="155" spans="2:16" ht="16.5" thickBot="1">
      <c r="B155" s="466"/>
      <c r="C155" s="462"/>
      <c r="D155" s="462"/>
      <c r="E155" s="462"/>
      <c r="F155" s="462"/>
      <c r="G155" s="462"/>
      <c r="H155" s="462"/>
      <c r="I155" s="462"/>
      <c r="J155" s="462"/>
      <c r="K155" s="462"/>
      <c r="L155" s="462"/>
      <c r="M155" s="462"/>
      <c r="N155" s="462"/>
      <c r="O155" s="145" t="s">
        <v>209</v>
      </c>
      <c r="P155" s="30" t="s">
        <v>210</v>
      </c>
    </row>
    <row r="156" spans="2:16">
      <c r="B156" s="148" t="s">
        <v>211</v>
      </c>
      <c r="C156" s="146">
        <v>31</v>
      </c>
      <c r="D156" s="8">
        <v>31</v>
      </c>
      <c r="E156" s="8">
        <v>31</v>
      </c>
      <c r="F156" s="8">
        <v>24</v>
      </c>
      <c r="G156" s="8">
        <v>7</v>
      </c>
      <c r="H156" s="8">
        <v>1</v>
      </c>
      <c r="I156" s="168">
        <f>SUM(C156:G156)</f>
        <v>124</v>
      </c>
      <c r="J156" s="8"/>
      <c r="K156" s="8"/>
      <c r="L156" s="8"/>
      <c r="M156" s="8"/>
      <c r="N156" s="168">
        <f>SUM(J156:M156)</f>
        <v>0</v>
      </c>
      <c r="O156" s="167">
        <f>SUM(C156:H156,J156:M156)</f>
        <v>125</v>
      </c>
      <c r="P156" s="169">
        <f>I156+N156</f>
        <v>124</v>
      </c>
    </row>
    <row r="157" spans="2:16" ht="19.5">
      <c r="B157" s="149" t="s">
        <v>485</v>
      </c>
      <c r="C157" s="147">
        <v>1.861290322580645</v>
      </c>
      <c r="D157" s="10">
        <v>1.6785714285714284</v>
      </c>
      <c r="E157" s="10">
        <v>5.9</v>
      </c>
      <c r="F157" s="10">
        <v>10.24</v>
      </c>
      <c r="G157" s="10">
        <v>14.56451612903226</v>
      </c>
      <c r="H157" s="10">
        <v>19.016666666666666</v>
      </c>
      <c r="I157" s="153">
        <f>(C156*C157+D156*D157+E156*E157+F156*F157+G156*G157)/I156</f>
        <v>5.1640913482979043</v>
      </c>
      <c r="J157" s="10"/>
      <c r="K157" s="95"/>
      <c r="L157" s="95"/>
      <c r="M157" s="95"/>
      <c r="N157" s="153"/>
      <c r="O157" s="154">
        <f>(C157*C156+D157*D156+E157*E156+F157*F156+G157*G156+H157*H156+J157*J156+K157*K156+L157*L156+M157*M156)/O156</f>
        <v>5.2749119508448539</v>
      </c>
      <c r="P157" s="161">
        <f>(I157*I156+N157*N156)/P156</f>
        <v>5.1640913482979043</v>
      </c>
    </row>
    <row r="158" spans="2:16" ht="19.5">
      <c r="B158" s="149" t="s">
        <v>212</v>
      </c>
      <c r="C158" s="13">
        <f t="shared" ref="C158:H158" si="60">C156*(13-C157)</f>
        <v>345.3</v>
      </c>
      <c r="D158" s="12">
        <f t="shared" si="60"/>
        <v>350.96428571428572</v>
      </c>
      <c r="E158" s="12">
        <f t="shared" si="60"/>
        <v>220.1</v>
      </c>
      <c r="F158" s="12">
        <f t="shared" si="60"/>
        <v>66.239999999999995</v>
      </c>
      <c r="G158" s="12">
        <f t="shared" si="60"/>
        <v>-10.951612903225818</v>
      </c>
      <c r="H158" s="12">
        <f t="shared" si="60"/>
        <v>-6.0166666666666657</v>
      </c>
      <c r="I158" s="155">
        <f>SUM(C158:G158)</f>
        <v>971.65267281105992</v>
      </c>
      <c r="J158" s="12">
        <f>J156*(13-J157)</f>
        <v>0</v>
      </c>
      <c r="K158" s="12">
        <f>K156*(13-K157)</f>
        <v>0</v>
      </c>
      <c r="L158" s="12">
        <f>L156*(13-L157)</f>
        <v>0</v>
      </c>
      <c r="M158" s="12">
        <f>M156*(13-M157)</f>
        <v>0</v>
      </c>
      <c r="N158" s="155">
        <f>SUM(J158:M158)</f>
        <v>0</v>
      </c>
      <c r="O158" s="156">
        <f>O156*(13-O157)</f>
        <v>965.63600614439326</v>
      </c>
      <c r="P158" s="162">
        <f>P156*(13-P157)</f>
        <v>971.65267281105992</v>
      </c>
    </row>
    <row r="159" spans="2:16" ht="19.5">
      <c r="B159" s="149" t="s">
        <v>213</v>
      </c>
      <c r="C159" s="13">
        <f t="shared" ref="C159:H159" si="61">C156*(17-C157)</f>
        <v>469.3</v>
      </c>
      <c r="D159" s="12">
        <f t="shared" si="61"/>
        <v>474.96428571428572</v>
      </c>
      <c r="E159" s="12">
        <f t="shared" si="61"/>
        <v>344.09999999999997</v>
      </c>
      <c r="F159" s="12">
        <f t="shared" si="61"/>
        <v>162.24</v>
      </c>
      <c r="G159" s="12">
        <f t="shared" si="61"/>
        <v>17.048387096774182</v>
      </c>
      <c r="H159" s="12">
        <f t="shared" si="61"/>
        <v>-2.0166666666666657</v>
      </c>
      <c r="I159" s="155">
        <f>SUM(C159:G159)</f>
        <v>1467.6526728110598</v>
      </c>
      <c r="J159" s="12">
        <f>J156*(17-J157)</f>
        <v>0</v>
      </c>
      <c r="K159" s="12">
        <f>K156*(17-K157)</f>
        <v>0</v>
      </c>
      <c r="L159" s="12">
        <f>L156*(17-L157)</f>
        <v>0</v>
      </c>
      <c r="M159" s="12">
        <f>M156*(17-M157)</f>
        <v>0</v>
      </c>
      <c r="N159" s="155">
        <f>SUM(J159:M159)</f>
        <v>0</v>
      </c>
      <c r="O159" s="156">
        <f>O156*(17-O157)</f>
        <v>1465.6360061443934</v>
      </c>
      <c r="P159" s="162">
        <f>P156*(17-P157)</f>
        <v>1467.6526728110598</v>
      </c>
    </row>
    <row r="160" spans="2:16" ht="19.5">
      <c r="B160" s="149" t="s">
        <v>214</v>
      </c>
      <c r="C160" s="17">
        <f t="shared" ref="C160:H160" si="62">C156*(18-C157)</f>
        <v>500.30000000000007</v>
      </c>
      <c r="D160" s="16">
        <f t="shared" si="62"/>
        <v>505.96428571428578</v>
      </c>
      <c r="E160" s="16">
        <f t="shared" si="62"/>
        <v>375.09999999999997</v>
      </c>
      <c r="F160" s="16">
        <f t="shared" si="62"/>
        <v>186.24</v>
      </c>
      <c r="G160" s="16">
        <f t="shared" si="62"/>
        <v>24.048387096774182</v>
      </c>
      <c r="H160" s="16">
        <f t="shared" si="62"/>
        <v>-1.0166666666666657</v>
      </c>
      <c r="I160" s="155">
        <f>SUM(C160:G160)</f>
        <v>1591.65267281106</v>
      </c>
      <c r="J160" s="16">
        <f>J156*(18-J157)</f>
        <v>0</v>
      </c>
      <c r="K160" s="16">
        <f>K156*(18-K157)</f>
        <v>0</v>
      </c>
      <c r="L160" s="16">
        <f>L156*(18-L157)</f>
        <v>0</v>
      </c>
      <c r="M160" s="16">
        <f>M156*(18-M157)</f>
        <v>0</v>
      </c>
      <c r="N160" s="155">
        <f>SUM(J160:M160)</f>
        <v>0</v>
      </c>
      <c r="O160" s="157">
        <f>O156*(18-O157)</f>
        <v>1590.6360061443934</v>
      </c>
      <c r="P160" s="163">
        <f>P156*(18-P157)</f>
        <v>1591.6526728110598</v>
      </c>
    </row>
    <row r="161" spans="2:16" ht="20.25" thickBot="1">
      <c r="B161" s="407" t="s">
        <v>215</v>
      </c>
      <c r="C161" s="21">
        <f t="shared" ref="C161:H161" si="63">C156*(19-C157)</f>
        <v>531.30000000000007</v>
      </c>
      <c r="D161" s="20">
        <f t="shared" si="63"/>
        <v>536.96428571428578</v>
      </c>
      <c r="E161" s="20">
        <f t="shared" si="63"/>
        <v>406.09999999999997</v>
      </c>
      <c r="F161" s="20">
        <f t="shared" si="63"/>
        <v>210.24</v>
      </c>
      <c r="G161" s="20">
        <f t="shared" si="63"/>
        <v>31.048387096774182</v>
      </c>
      <c r="H161" s="20">
        <f t="shared" si="63"/>
        <v>-1.6666666666665719E-2</v>
      </c>
      <c r="I161" s="164">
        <f>SUM(C161:G161)</f>
        <v>1715.65267281106</v>
      </c>
      <c r="J161" s="20">
        <f>J156*(19-J157)</f>
        <v>0</v>
      </c>
      <c r="K161" s="20">
        <f>K156*(19-K157)</f>
        <v>0</v>
      </c>
      <c r="L161" s="20">
        <f>L156*(19-L157)</f>
        <v>0</v>
      </c>
      <c r="M161" s="20">
        <f>M156*(19-M157)</f>
        <v>0</v>
      </c>
      <c r="N161" s="164">
        <f>SUM(J161:M161)</f>
        <v>0</v>
      </c>
      <c r="O161" s="165">
        <f>O156*(19-O157)</f>
        <v>1715.6360061443934</v>
      </c>
      <c r="P161" s="166">
        <f>P156*(19-P157)</f>
        <v>1715.6526728110598</v>
      </c>
    </row>
    <row r="162" spans="2:16" ht="15.75" thickBot="1"/>
    <row r="163" spans="2:16" ht="24" thickBot="1">
      <c r="B163" s="463" t="s">
        <v>241</v>
      </c>
      <c r="C163" s="482"/>
      <c r="D163" s="482"/>
      <c r="E163" s="482"/>
      <c r="F163" s="482"/>
      <c r="G163" s="482"/>
      <c r="H163" s="482"/>
      <c r="I163" s="482"/>
      <c r="J163" s="482"/>
      <c r="K163" s="482"/>
      <c r="L163" s="468" t="s">
        <v>242</v>
      </c>
      <c r="M163" s="468"/>
      <c r="N163" s="468" t="s">
        <v>233</v>
      </c>
      <c r="O163" s="468"/>
      <c r="P163" s="469"/>
    </row>
    <row r="164" spans="2:16" ht="15.75">
      <c r="B164" s="465" t="s">
        <v>195</v>
      </c>
      <c r="C164" s="461" t="s">
        <v>196</v>
      </c>
      <c r="D164" s="461" t="s">
        <v>197</v>
      </c>
      <c r="E164" s="461" t="s">
        <v>198</v>
      </c>
      <c r="F164" s="461" t="s">
        <v>199</v>
      </c>
      <c r="G164" s="461" t="s">
        <v>200</v>
      </c>
      <c r="H164" s="461" t="s">
        <v>201</v>
      </c>
      <c r="I164" s="467" t="s">
        <v>202</v>
      </c>
      <c r="J164" s="461" t="s">
        <v>203</v>
      </c>
      <c r="K164" s="461" t="s">
        <v>204</v>
      </c>
      <c r="L164" s="461" t="s">
        <v>205</v>
      </c>
      <c r="M164" s="461" t="s">
        <v>206</v>
      </c>
      <c r="N164" s="467" t="s">
        <v>207</v>
      </c>
      <c r="O164" s="456" t="s">
        <v>208</v>
      </c>
      <c r="P164" s="457"/>
    </row>
    <row r="165" spans="2:16" ht="16.5" thickBot="1">
      <c r="B165" s="466"/>
      <c r="C165" s="462"/>
      <c r="D165" s="462"/>
      <c r="E165" s="462"/>
      <c r="F165" s="462"/>
      <c r="G165" s="462"/>
      <c r="H165" s="462"/>
      <c r="I165" s="462"/>
      <c r="J165" s="462"/>
      <c r="K165" s="462"/>
      <c r="L165" s="462"/>
      <c r="M165" s="462"/>
      <c r="N165" s="462"/>
      <c r="O165" s="145" t="s">
        <v>234</v>
      </c>
      <c r="P165" s="30" t="s">
        <v>235</v>
      </c>
    </row>
    <row r="166" spans="2:16">
      <c r="B166" s="148" t="s">
        <v>211</v>
      </c>
      <c r="C166" s="146">
        <v>31</v>
      </c>
      <c r="D166" s="8">
        <v>28</v>
      </c>
      <c r="E166" s="8">
        <v>31</v>
      </c>
      <c r="F166" s="8">
        <v>30</v>
      </c>
      <c r="G166" s="8">
        <v>10</v>
      </c>
      <c r="H166" s="8"/>
      <c r="I166" s="168">
        <f>SUM(C166:H166)</f>
        <v>130</v>
      </c>
      <c r="J166" s="8">
        <v>10</v>
      </c>
      <c r="K166" s="8">
        <v>31</v>
      </c>
      <c r="L166" s="8">
        <v>30</v>
      </c>
      <c r="M166" s="8">
        <v>31</v>
      </c>
      <c r="N166" s="168">
        <f>SUM(J166:M166)</f>
        <v>102</v>
      </c>
      <c r="O166" s="167">
        <f>SUM(C166:H166,J166:M166)</f>
        <v>232</v>
      </c>
      <c r="P166" s="169">
        <f>I166+N166</f>
        <v>232</v>
      </c>
    </row>
    <row r="167" spans="2:16" ht="19.5">
      <c r="B167" s="149" t="s">
        <v>485</v>
      </c>
      <c r="C167" s="147">
        <v>-2.1</v>
      </c>
      <c r="D167" s="10">
        <v>-0.7</v>
      </c>
      <c r="E167" s="10">
        <v>3.6</v>
      </c>
      <c r="F167" s="10">
        <v>8.5</v>
      </c>
      <c r="G167" s="10">
        <v>13.8</v>
      </c>
      <c r="H167" s="10"/>
      <c r="I167" s="153">
        <f>(C166*C167+D166*D167+E166*E167+F166*F167+G166*G167)/I166</f>
        <v>3.23</v>
      </c>
      <c r="J167" s="10">
        <v>13.8</v>
      </c>
      <c r="K167" s="95">
        <v>8.6</v>
      </c>
      <c r="L167" s="95">
        <v>3.5</v>
      </c>
      <c r="M167" s="95">
        <v>-0.2</v>
      </c>
      <c r="N167" s="153">
        <f>(J166*J167+K166*K167+L166*L167+M166*M167)/N166</f>
        <v>4.9352941176470582</v>
      </c>
      <c r="O167" s="154">
        <f>(C167*C166+D167*D166+E167*E166+F167*F166+G167*G166+H167*H166+J167*J166+K167*K166+L167*L166+M167*M166)/O166</f>
        <v>3.9797413793103447</v>
      </c>
      <c r="P167" s="161">
        <f>(I167*I166+N167*N166)/P166</f>
        <v>3.9797413793103447</v>
      </c>
    </row>
    <row r="168" spans="2:16" ht="19.5">
      <c r="B168" s="149" t="s">
        <v>212</v>
      </c>
      <c r="C168" s="13">
        <f t="shared" ref="C168:H168" si="64">C166*(13-C167)</f>
        <v>468.09999999999997</v>
      </c>
      <c r="D168" s="12">
        <f t="shared" si="64"/>
        <v>383.59999999999997</v>
      </c>
      <c r="E168" s="12">
        <f t="shared" si="64"/>
        <v>291.40000000000003</v>
      </c>
      <c r="F168" s="12">
        <f t="shared" si="64"/>
        <v>135</v>
      </c>
      <c r="G168" s="12">
        <f t="shared" si="64"/>
        <v>-8.0000000000000071</v>
      </c>
      <c r="H168" s="12">
        <f t="shared" si="64"/>
        <v>0</v>
      </c>
      <c r="I168" s="155">
        <f>SUM(C168:G168)</f>
        <v>1270.0999999999999</v>
      </c>
      <c r="J168" s="12">
        <f>J166*(13-J167)</f>
        <v>-8.0000000000000071</v>
      </c>
      <c r="K168" s="12">
        <f>K166*(13-K167)</f>
        <v>136.4</v>
      </c>
      <c r="L168" s="12">
        <f>L166*(13-L167)</f>
        <v>285</v>
      </c>
      <c r="M168" s="12">
        <f>M166*(13-M167)</f>
        <v>409.2</v>
      </c>
      <c r="N168" s="155">
        <f>SUM(J168:M168)</f>
        <v>822.59999999999991</v>
      </c>
      <c r="O168" s="156">
        <f>O166*(13-O167)</f>
        <v>2092.7000000000003</v>
      </c>
      <c r="P168" s="162">
        <f>P166*(13-P167)</f>
        <v>2092.7000000000003</v>
      </c>
    </row>
    <row r="169" spans="2:16" ht="19.5">
      <c r="B169" s="149" t="s">
        <v>213</v>
      </c>
      <c r="C169" s="13">
        <f t="shared" ref="C169:H169" si="65">C166*(17-C167)</f>
        <v>592.1</v>
      </c>
      <c r="D169" s="12">
        <f t="shared" si="65"/>
        <v>495.59999999999997</v>
      </c>
      <c r="E169" s="12">
        <f t="shared" si="65"/>
        <v>415.40000000000003</v>
      </c>
      <c r="F169" s="12">
        <f t="shared" si="65"/>
        <v>255</v>
      </c>
      <c r="G169" s="12">
        <f t="shared" si="65"/>
        <v>31.999999999999993</v>
      </c>
      <c r="H169" s="12">
        <f t="shared" si="65"/>
        <v>0</v>
      </c>
      <c r="I169" s="155">
        <f>SUM(C169:G169)</f>
        <v>1790.1000000000001</v>
      </c>
      <c r="J169" s="12">
        <f>J166*(17-J167)</f>
        <v>31.999999999999993</v>
      </c>
      <c r="K169" s="12">
        <f>K166*(17-K167)</f>
        <v>260.40000000000003</v>
      </c>
      <c r="L169" s="12">
        <f>L166*(17-L167)</f>
        <v>405</v>
      </c>
      <c r="M169" s="12">
        <f>M166*(17-M167)</f>
        <v>533.19999999999993</v>
      </c>
      <c r="N169" s="155">
        <f>SUM(J169:M169)</f>
        <v>1230.5999999999999</v>
      </c>
      <c r="O169" s="156">
        <f>O166*(17-O167)</f>
        <v>3020.7000000000003</v>
      </c>
      <c r="P169" s="162">
        <f>P166*(17-P167)</f>
        <v>3020.7000000000003</v>
      </c>
    </row>
    <row r="170" spans="2:16" ht="19.5">
      <c r="B170" s="149" t="s">
        <v>214</v>
      </c>
      <c r="C170" s="17">
        <f t="shared" ref="C170:H170" si="66">C166*(18-C167)</f>
        <v>623.1</v>
      </c>
      <c r="D170" s="16">
        <f t="shared" si="66"/>
        <v>523.6</v>
      </c>
      <c r="E170" s="16">
        <f t="shared" si="66"/>
        <v>446.40000000000003</v>
      </c>
      <c r="F170" s="16">
        <f t="shared" si="66"/>
        <v>285</v>
      </c>
      <c r="G170" s="16">
        <f t="shared" si="66"/>
        <v>41.999999999999993</v>
      </c>
      <c r="H170" s="16">
        <f t="shared" si="66"/>
        <v>0</v>
      </c>
      <c r="I170" s="155">
        <f>SUM(C170:G170)</f>
        <v>1920.1000000000001</v>
      </c>
      <c r="J170" s="16">
        <f>J166*(18-J167)</f>
        <v>41.999999999999993</v>
      </c>
      <c r="K170" s="16">
        <f>K166*(18-K167)</f>
        <v>291.40000000000003</v>
      </c>
      <c r="L170" s="16">
        <f>L166*(18-L167)</f>
        <v>435</v>
      </c>
      <c r="M170" s="16">
        <f>M166*(18-M167)</f>
        <v>564.19999999999993</v>
      </c>
      <c r="N170" s="155">
        <f>SUM(J170:M170)</f>
        <v>1332.6</v>
      </c>
      <c r="O170" s="157">
        <f>O166*(18-O167)</f>
        <v>3252.7000000000003</v>
      </c>
      <c r="P170" s="163">
        <f>P166*(18-P167)</f>
        <v>3252.7000000000003</v>
      </c>
    </row>
    <row r="171" spans="2:16" ht="20.25" thickBot="1">
      <c r="B171" s="407" t="s">
        <v>215</v>
      </c>
      <c r="C171" s="21">
        <f t="shared" ref="C171:H171" si="67">C166*(19-C167)</f>
        <v>654.1</v>
      </c>
      <c r="D171" s="20">
        <f t="shared" si="67"/>
        <v>551.6</v>
      </c>
      <c r="E171" s="20">
        <f t="shared" si="67"/>
        <v>477.40000000000003</v>
      </c>
      <c r="F171" s="20">
        <f t="shared" si="67"/>
        <v>315</v>
      </c>
      <c r="G171" s="20">
        <f t="shared" si="67"/>
        <v>51.999999999999993</v>
      </c>
      <c r="H171" s="20">
        <f t="shared" si="67"/>
        <v>0</v>
      </c>
      <c r="I171" s="164">
        <f>SUM(C171:G171)</f>
        <v>2050.1</v>
      </c>
      <c r="J171" s="20">
        <f>J166*(19-J167)</f>
        <v>51.999999999999993</v>
      </c>
      <c r="K171" s="20">
        <f>K166*(19-K167)</f>
        <v>322.40000000000003</v>
      </c>
      <c r="L171" s="20">
        <f>L166*(19-L167)</f>
        <v>465</v>
      </c>
      <c r="M171" s="20">
        <f>M166*(19-M167)</f>
        <v>595.19999999999993</v>
      </c>
      <c r="N171" s="164">
        <f>SUM(J171:M171)</f>
        <v>1434.6</v>
      </c>
      <c r="O171" s="165">
        <f>O166*(19-O167)</f>
        <v>3484.7000000000003</v>
      </c>
      <c r="P171" s="166">
        <f>P166*(19-P167)</f>
        <v>3484.7000000000003</v>
      </c>
    </row>
    <row r="172" spans="2:16" ht="15.75" thickBot="1">
      <c r="J172" s="28"/>
    </row>
    <row r="173" spans="2:16" ht="24" thickBot="1">
      <c r="B173" s="170" t="s">
        <v>236</v>
      </c>
      <c r="C173" s="458" t="s">
        <v>237</v>
      </c>
      <c r="D173" s="458"/>
      <c r="E173" s="458"/>
      <c r="F173" s="458"/>
      <c r="G173" s="458"/>
      <c r="H173" s="458"/>
      <c r="I173" s="458"/>
      <c r="J173" s="458"/>
      <c r="K173" s="458"/>
      <c r="L173" s="458"/>
      <c r="M173" s="459"/>
      <c r="N173" s="459"/>
      <c r="O173" s="459"/>
      <c r="P173" s="460"/>
    </row>
    <row r="174" spans="2:16" ht="15.75">
      <c r="B174" s="465" t="s">
        <v>195</v>
      </c>
      <c r="C174" s="461" t="s">
        <v>196</v>
      </c>
      <c r="D174" s="461" t="s">
        <v>197</v>
      </c>
      <c r="E174" s="461" t="s">
        <v>198</v>
      </c>
      <c r="F174" s="461" t="s">
        <v>199</v>
      </c>
      <c r="G174" s="461" t="s">
        <v>200</v>
      </c>
      <c r="H174" s="461" t="s">
        <v>201</v>
      </c>
      <c r="I174" s="467" t="s">
        <v>202</v>
      </c>
      <c r="J174" s="461" t="s">
        <v>203</v>
      </c>
      <c r="K174" s="461" t="s">
        <v>204</v>
      </c>
      <c r="L174" s="461" t="s">
        <v>205</v>
      </c>
      <c r="M174" s="461" t="s">
        <v>206</v>
      </c>
      <c r="N174" s="467" t="s">
        <v>207</v>
      </c>
      <c r="O174" s="456" t="s">
        <v>208</v>
      </c>
      <c r="P174" s="457"/>
    </row>
    <row r="175" spans="2:16" ht="16.5" thickBot="1">
      <c r="B175" s="466"/>
      <c r="C175" s="462"/>
      <c r="D175" s="462"/>
      <c r="E175" s="462"/>
      <c r="F175" s="462"/>
      <c r="G175" s="462"/>
      <c r="H175" s="462"/>
      <c r="I175" s="462"/>
      <c r="J175" s="462"/>
      <c r="K175" s="462"/>
      <c r="L175" s="462"/>
      <c r="M175" s="462"/>
      <c r="N175" s="462"/>
      <c r="O175" s="145" t="s">
        <v>234</v>
      </c>
      <c r="P175" s="30" t="s">
        <v>235</v>
      </c>
    </row>
    <row r="176" spans="2:16" ht="15.75">
      <c r="B176" s="174">
        <v>2000</v>
      </c>
      <c r="C176" s="173">
        <f t="shared" ref="C176:P176" si="68">C11/C$171</f>
        <v>1.0027518728023239</v>
      </c>
      <c r="D176" s="172">
        <f t="shared" si="68"/>
        <v>0.83593183466279919</v>
      </c>
      <c r="E176" s="172">
        <f t="shared" si="68"/>
        <v>0.91055718475073322</v>
      </c>
      <c r="F176" s="172">
        <f t="shared" si="68"/>
        <v>0.49650793650793662</v>
      </c>
      <c r="G176" s="172">
        <f t="shared" si="68"/>
        <v>0.42884615384615388</v>
      </c>
      <c r="H176" s="172"/>
      <c r="I176" s="172">
        <f t="shared" si="68"/>
        <v>0.84405638749329304</v>
      </c>
      <c r="J176" s="172">
        <f t="shared" si="68"/>
        <v>1.1269230769230774</v>
      </c>
      <c r="K176" s="172">
        <f t="shared" si="68"/>
        <v>0.44665012406947885</v>
      </c>
      <c r="L176" s="172">
        <f t="shared" si="68"/>
        <v>0.76258064516129043</v>
      </c>
      <c r="M176" s="172">
        <f t="shared" si="68"/>
        <v>0.92876344086021512</v>
      </c>
      <c r="N176" s="172">
        <f t="shared" si="68"/>
        <v>0.77373483897950657</v>
      </c>
      <c r="O176" s="360">
        <f t="shared" si="68"/>
        <v>0.81510603495279366</v>
      </c>
      <c r="P176" s="358">
        <f t="shared" si="68"/>
        <v>0.81510603495279366</v>
      </c>
    </row>
    <row r="177" spans="2:16" ht="15.75">
      <c r="B177" s="175">
        <v>2001</v>
      </c>
      <c r="C177" s="34">
        <f t="shared" ref="C177:P177" si="69">C21/C$171</f>
        <v>0.92157162513377144</v>
      </c>
      <c r="D177" s="33">
        <f t="shared" si="69"/>
        <v>0.89702683103698322</v>
      </c>
      <c r="E177" s="33">
        <f t="shared" si="69"/>
        <v>0.92626728110599077</v>
      </c>
      <c r="F177" s="33">
        <f t="shared" si="69"/>
        <v>0.99587301587301602</v>
      </c>
      <c r="G177" s="33">
        <f t="shared" si="69"/>
        <v>0</v>
      </c>
      <c r="H177" s="33"/>
      <c r="I177" s="33">
        <f t="shared" si="69"/>
        <v>0.90410223891517494</v>
      </c>
      <c r="J177" s="33">
        <f t="shared" si="69"/>
        <v>1.8432692307692311</v>
      </c>
      <c r="K177" s="33">
        <f t="shared" si="69"/>
        <v>0.44144721043784513</v>
      </c>
      <c r="L177" s="33">
        <f t="shared" si="69"/>
        <v>1.0707526881720431</v>
      </c>
      <c r="M177" s="33">
        <f t="shared" si="69"/>
        <v>1.1943884408602155</v>
      </c>
      <c r="N177" s="33">
        <f t="shared" si="69"/>
        <v>1.008624411435356</v>
      </c>
      <c r="O177" s="171">
        <f t="shared" si="69"/>
        <v>0.95522500664193788</v>
      </c>
      <c r="P177" s="35">
        <f t="shared" si="69"/>
        <v>0.94713248791722715</v>
      </c>
    </row>
    <row r="178" spans="2:16" ht="15.75">
      <c r="B178" s="175">
        <v>2002</v>
      </c>
      <c r="C178" s="34">
        <f t="shared" ref="C178:P178" si="70">C31/C$171</f>
        <v>0.95734597156398094</v>
      </c>
      <c r="D178" s="33">
        <f t="shared" si="70"/>
        <v>0.781725888324873</v>
      </c>
      <c r="E178" s="33">
        <f t="shared" si="70"/>
        <v>0.8571428571428571</v>
      </c>
      <c r="F178" s="33">
        <f t="shared" si="70"/>
        <v>0.92063492063492058</v>
      </c>
      <c r="G178" s="33">
        <f t="shared" si="70"/>
        <v>0</v>
      </c>
      <c r="H178" s="33"/>
      <c r="I178" s="33">
        <f t="shared" si="70"/>
        <v>0.85683625189015167</v>
      </c>
      <c r="J178" s="33">
        <f t="shared" si="70"/>
        <v>1.7980769230769234</v>
      </c>
      <c r="K178" s="33">
        <f t="shared" si="70"/>
        <v>1.1051488833746896</v>
      </c>
      <c r="L178" s="33">
        <f t="shared" si="70"/>
        <v>0.83870967741935487</v>
      </c>
      <c r="M178" s="33">
        <f t="shared" si="70"/>
        <v>1.1510416666666667</v>
      </c>
      <c r="N178" s="33">
        <f t="shared" si="70"/>
        <v>1.0629443747386031</v>
      </c>
      <c r="O178" s="171">
        <f t="shared" si="70"/>
        <v>0.94168795018222506</v>
      </c>
      <c r="P178" s="35">
        <f t="shared" si="70"/>
        <v>0.94168795018222506</v>
      </c>
    </row>
    <row r="179" spans="2:16">
      <c r="B179" s="175">
        <v>2003</v>
      </c>
      <c r="C179" s="34">
        <f t="shared" ref="C179:P179" si="71">C41/C$171</f>
        <v>1</v>
      </c>
      <c r="D179" s="33">
        <f t="shared" si="71"/>
        <v>1.101522842639594</v>
      </c>
      <c r="E179" s="33">
        <f t="shared" si="71"/>
        <v>0.93506493506493504</v>
      </c>
      <c r="F179" s="33">
        <f t="shared" si="71"/>
        <v>0.91269841269841268</v>
      </c>
      <c r="G179" s="33">
        <f t="shared" si="71"/>
        <v>0</v>
      </c>
      <c r="H179" s="33"/>
      <c r="I179" s="33">
        <f t="shared" si="71"/>
        <v>0.97341593093019863</v>
      </c>
      <c r="J179" s="33">
        <f t="shared" si="71"/>
        <v>0.58653846153846156</v>
      </c>
      <c r="K179" s="33">
        <f t="shared" si="71"/>
        <v>1.0725806451612903</v>
      </c>
      <c r="L179" s="33">
        <f t="shared" si="71"/>
        <v>0.84516129032258069</v>
      </c>
      <c r="M179" s="33">
        <f t="shared" si="71"/>
        <v>0.97916666666666685</v>
      </c>
      <c r="N179" s="33">
        <f t="shared" si="71"/>
        <v>0.94249268088665827</v>
      </c>
      <c r="O179" s="33">
        <f t="shared" si="71"/>
        <v>0.96068528137285847</v>
      </c>
      <c r="P179" s="35">
        <f t="shared" si="71"/>
        <v>0.96068528137285847</v>
      </c>
    </row>
    <row r="180" spans="2:16">
      <c r="B180" s="175">
        <v>2004</v>
      </c>
      <c r="C180" s="34">
        <f t="shared" ref="C180:P180" si="72">C51/C$171</f>
        <v>1.0568720379146921</v>
      </c>
      <c r="D180" s="33">
        <f t="shared" si="72"/>
        <v>0.94108049311094977</v>
      </c>
      <c r="E180" s="33">
        <f t="shared" si="72"/>
        <v>0.9870129870129869</v>
      </c>
      <c r="F180" s="33">
        <f t="shared" si="72"/>
        <v>0.70634920634920639</v>
      </c>
      <c r="G180" s="33">
        <f t="shared" si="72"/>
        <v>2.2788461538461542</v>
      </c>
      <c r="H180" s="33"/>
      <c r="I180" s="33">
        <f t="shared" si="72"/>
        <v>0.98658602019413699</v>
      </c>
      <c r="J180" s="33">
        <f t="shared" si="72"/>
        <v>1.3846153846153848</v>
      </c>
      <c r="K180" s="33">
        <f t="shared" si="72"/>
        <v>-6.5136476426799002</v>
      </c>
      <c r="L180" s="33">
        <f t="shared" si="72"/>
        <v>0.92903225806451617</v>
      </c>
      <c r="M180" s="33">
        <f t="shared" si="72"/>
        <v>0.96875000000000011</v>
      </c>
      <c r="N180" s="33">
        <f t="shared" si="72"/>
        <v>-0.71058134671685491</v>
      </c>
      <c r="O180" s="33">
        <f t="shared" si="72"/>
        <v>0.28788704910035284</v>
      </c>
      <c r="P180" s="35">
        <f t="shared" si="72"/>
        <v>0.28788704910035284</v>
      </c>
    </row>
    <row r="181" spans="2:16">
      <c r="B181" s="175">
        <f>B180+1</f>
        <v>2005</v>
      </c>
      <c r="C181" s="34">
        <f t="shared" ref="C181:P181" si="73">C61/C$171</f>
        <v>0.8909952606635072</v>
      </c>
      <c r="D181" s="33">
        <f t="shared" si="73"/>
        <v>1.0862944162436547</v>
      </c>
      <c r="E181" s="33">
        <f t="shared" si="73"/>
        <v>1.0974025974025974</v>
      </c>
      <c r="F181" s="33">
        <f t="shared" si="73"/>
        <v>0.77142857142857146</v>
      </c>
      <c r="G181" s="33">
        <f t="shared" si="73"/>
        <v>2.3653846153846154</v>
      </c>
      <c r="H181" s="33"/>
      <c r="I181" s="33">
        <f t="shared" si="73"/>
        <v>1.0106336276279206</v>
      </c>
      <c r="J181" s="33">
        <f t="shared" si="73"/>
        <v>1.2307692307692308</v>
      </c>
      <c r="K181" s="33">
        <f t="shared" si="73"/>
        <v>0.91346153846153832</v>
      </c>
      <c r="L181" s="33">
        <f t="shared" si="73"/>
        <v>1.0580645161290321</v>
      </c>
      <c r="M181" s="33">
        <f t="shared" si="73"/>
        <v>1.0520833333333333</v>
      </c>
      <c r="N181" s="33">
        <f t="shared" si="73"/>
        <v>1.0293461592081417</v>
      </c>
      <c r="O181" s="33">
        <f t="shared" si="73"/>
        <v>1.0280942405372056</v>
      </c>
      <c r="P181" s="35">
        <f t="shared" si="73"/>
        <v>1.0183373030676959</v>
      </c>
    </row>
    <row r="182" spans="2:16">
      <c r="B182" s="175">
        <f t="shared" ref="B182:B189" si="74">B181+1</f>
        <v>2006</v>
      </c>
      <c r="C182" s="34">
        <f t="shared" ref="C182:P182" si="75">C71/C$171</f>
        <v>1.1990521327014219</v>
      </c>
      <c r="D182" s="33">
        <f t="shared" si="75"/>
        <v>1.1218274111675128</v>
      </c>
      <c r="E182" s="33">
        <f t="shared" si="75"/>
        <v>1.1558441558441559</v>
      </c>
      <c r="F182" s="33">
        <f t="shared" si="75"/>
        <v>0.7777777777777779</v>
      </c>
      <c r="G182" s="33">
        <f t="shared" si="75"/>
        <v>1.4807692307692311</v>
      </c>
      <c r="H182" s="33"/>
      <c r="I182" s="33">
        <f t="shared" si="75"/>
        <v>1.1106287498170822</v>
      </c>
      <c r="J182" s="33">
        <f t="shared" si="75"/>
        <v>0</v>
      </c>
      <c r="K182" s="33">
        <f t="shared" si="75"/>
        <v>0.70161290322580638</v>
      </c>
      <c r="L182" s="33">
        <f t="shared" si="75"/>
        <v>0.83225806451612905</v>
      </c>
      <c r="M182" s="33">
        <f t="shared" si="75"/>
        <v>0.89062500000000011</v>
      </c>
      <c r="N182" s="33">
        <f t="shared" si="75"/>
        <v>0.79694688414889181</v>
      </c>
      <c r="O182" s="33">
        <f t="shared" si="75"/>
        <v>0.99311275002152255</v>
      </c>
      <c r="P182" s="35">
        <f t="shared" si="75"/>
        <v>0.98149051568284218</v>
      </c>
    </row>
    <row r="183" spans="2:16">
      <c r="B183" s="175">
        <f t="shared" si="74"/>
        <v>2007</v>
      </c>
      <c r="C183" s="34">
        <f t="shared" ref="C183:P183" si="76">C81/C$171</f>
        <v>0.74881516587677721</v>
      </c>
      <c r="D183" s="33">
        <f t="shared" si="76"/>
        <v>0.79695431472081213</v>
      </c>
      <c r="E183" s="33">
        <f t="shared" si="76"/>
        <v>0.82467532467532456</v>
      </c>
      <c r="F183" s="33">
        <f t="shared" si="76"/>
        <v>0.53333333333333333</v>
      </c>
      <c r="G183" s="33">
        <f t="shared" si="76"/>
        <v>0.76923076923076938</v>
      </c>
      <c r="H183" s="33"/>
      <c r="I183" s="33">
        <f t="shared" si="76"/>
        <v>0.746841617482074</v>
      </c>
      <c r="J183" s="33">
        <f t="shared" si="76"/>
        <v>0</v>
      </c>
      <c r="K183" s="33">
        <f t="shared" si="76"/>
        <v>0.91129032258064513</v>
      </c>
      <c r="L183" s="33">
        <f t="shared" si="76"/>
        <v>1.0516129032258064</v>
      </c>
      <c r="M183" s="33">
        <f t="shared" si="76"/>
        <v>1</v>
      </c>
      <c r="N183" s="33">
        <f t="shared" si="76"/>
        <v>0.96054649379618018</v>
      </c>
      <c r="O183" s="33">
        <f t="shared" si="76"/>
        <v>0.83482078801618498</v>
      </c>
      <c r="P183" s="35">
        <f t="shared" si="76"/>
        <v>0.83482078801618498</v>
      </c>
    </row>
    <row r="184" spans="2:16">
      <c r="B184" s="175">
        <f t="shared" si="74"/>
        <v>2008</v>
      </c>
      <c r="C184" s="34">
        <f t="shared" ref="C184:P184" si="77">C91/C$171</f>
        <v>0.81990521327014221</v>
      </c>
      <c r="D184" s="33">
        <f t="shared" si="77"/>
        <v>0.80203045685279195</v>
      </c>
      <c r="E184" s="33">
        <f t="shared" si="77"/>
        <v>0.93506493506493504</v>
      </c>
      <c r="F184" s="33">
        <f t="shared" si="77"/>
        <v>0.84761904761904761</v>
      </c>
      <c r="G184" s="33">
        <f t="shared" si="77"/>
        <v>2.8461538461538467</v>
      </c>
      <c r="H184" s="33"/>
      <c r="I184" s="33">
        <f t="shared" si="77"/>
        <v>0.89756597239159075</v>
      </c>
      <c r="J184" s="33">
        <f t="shared" si="77"/>
        <v>2.3653846153846154</v>
      </c>
      <c r="K184" s="33">
        <f t="shared" si="77"/>
        <v>0.87499999999999978</v>
      </c>
      <c r="L184" s="33">
        <f t="shared" si="77"/>
        <v>0.75268817204301075</v>
      </c>
      <c r="M184" s="33">
        <f t="shared" si="77"/>
        <v>0.88020833333333337</v>
      </c>
      <c r="N184" s="33">
        <f t="shared" si="77"/>
        <v>0.89153771086017009</v>
      </c>
      <c r="O184" s="33">
        <f t="shared" si="77"/>
        <v>0.89508422532786169</v>
      </c>
      <c r="P184" s="35">
        <f t="shared" si="77"/>
        <v>0.89508422532786169</v>
      </c>
    </row>
    <row r="185" spans="2:16">
      <c r="B185" s="175">
        <f t="shared" si="74"/>
        <v>2009</v>
      </c>
      <c r="C185" s="34">
        <f t="shared" ref="C185:P185" si="78">C101/C$171</f>
        <v>1.0426540284360188</v>
      </c>
      <c r="D185" s="33">
        <f t="shared" si="78"/>
        <v>0.9441624365482234</v>
      </c>
      <c r="E185" s="33">
        <f t="shared" si="78"/>
        <v>0.92207792207792194</v>
      </c>
      <c r="F185" s="33">
        <f t="shared" si="78"/>
        <v>0.19047619047619047</v>
      </c>
      <c r="G185" s="33">
        <f t="shared" si="78"/>
        <v>0</v>
      </c>
      <c r="H185" s="33"/>
      <c r="I185" s="33">
        <f t="shared" si="78"/>
        <v>0.83069118579581502</v>
      </c>
      <c r="J185" s="33">
        <f t="shared" si="78"/>
        <v>0</v>
      </c>
      <c r="K185" s="33">
        <f t="shared" si="78"/>
        <v>0.91129032258064513</v>
      </c>
      <c r="L185" s="33">
        <f t="shared" si="78"/>
        <v>0.84516129032258069</v>
      </c>
      <c r="M185" s="33">
        <f t="shared" si="78"/>
        <v>0.97395833333333337</v>
      </c>
      <c r="N185" s="33">
        <f t="shared" si="78"/>
        <v>0.88282448069148201</v>
      </c>
      <c r="O185" s="33">
        <f t="shared" si="78"/>
        <v>0.85215370046201966</v>
      </c>
      <c r="P185" s="35">
        <f t="shared" si="78"/>
        <v>0.85215370046201966</v>
      </c>
    </row>
    <row r="186" spans="2:16">
      <c r="B186" s="175">
        <f t="shared" si="74"/>
        <v>2010</v>
      </c>
      <c r="C186" s="34">
        <f t="shared" ref="C186:P186" si="79">C111/C$171</f>
        <v>1.0758293838862558</v>
      </c>
      <c r="D186" s="33">
        <f t="shared" si="79"/>
        <v>0.98477157360406076</v>
      </c>
      <c r="E186" s="33">
        <f t="shared" si="79"/>
        <v>0.9155844155844155</v>
      </c>
      <c r="F186" s="33">
        <f t="shared" si="79"/>
        <v>0.7857142857142857</v>
      </c>
      <c r="G186" s="33">
        <f t="shared" si="79"/>
        <v>0.84615384615384626</v>
      </c>
      <c r="H186" s="33"/>
      <c r="I186" s="33">
        <f t="shared" si="79"/>
        <v>0.96361153114482212</v>
      </c>
      <c r="J186" s="33">
        <f t="shared" si="79"/>
        <v>2.0480769230769234</v>
      </c>
      <c r="K186" s="33">
        <f t="shared" si="79"/>
        <v>1.1346153846153846</v>
      </c>
      <c r="L186" s="33">
        <f t="shared" si="79"/>
        <v>0.79354838709677422</v>
      </c>
      <c r="M186" s="33">
        <f t="shared" si="79"/>
        <v>1.1770833333333335</v>
      </c>
      <c r="N186" s="33">
        <f t="shared" si="79"/>
        <v>1.0747943677680192</v>
      </c>
      <c r="O186" s="33">
        <f t="shared" si="79"/>
        <v>1.0093838780956754</v>
      </c>
      <c r="P186" s="35">
        <f t="shared" si="79"/>
        <v>1.0093838780956754</v>
      </c>
    </row>
    <row r="187" spans="2:16">
      <c r="B187" s="175">
        <f t="shared" si="74"/>
        <v>2011</v>
      </c>
      <c r="C187" s="34">
        <f t="shared" ref="C187:P187" si="80">C121/C$171</f>
        <v>0.92417061611374407</v>
      </c>
      <c r="D187" s="33">
        <f t="shared" si="80"/>
        <v>1.0050761421319796</v>
      </c>
      <c r="E187" s="33">
        <f t="shared" si="80"/>
        <v>0.86363636363636365</v>
      </c>
      <c r="F187" s="33">
        <f t="shared" si="80"/>
        <v>0.79047619047619055</v>
      </c>
      <c r="G187" s="33">
        <f t="shared" si="80"/>
        <v>1.0384615384615385</v>
      </c>
      <c r="H187" s="33"/>
      <c r="I187" s="33">
        <f t="shared" si="80"/>
        <v>0.91419930735086097</v>
      </c>
      <c r="J187" s="33">
        <f t="shared" si="80"/>
        <v>0</v>
      </c>
      <c r="K187" s="33">
        <f t="shared" si="80"/>
        <v>0.87903225806451613</v>
      </c>
      <c r="L187" s="33">
        <f t="shared" si="80"/>
        <v>1.0387096774193549</v>
      </c>
      <c r="M187" s="33">
        <f t="shared" si="80"/>
        <v>0.88020833333333337</v>
      </c>
      <c r="N187" s="33">
        <f t="shared" si="80"/>
        <v>0.89941447093266436</v>
      </c>
      <c r="O187" s="33">
        <f t="shared" si="80"/>
        <v>0.90811260653714798</v>
      </c>
      <c r="P187" s="35">
        <f t="shared" si="80"/>
        <v>0.90811260653714798</v>
      </c>
    </row>
    <row r="188" spans="2:16">
      <c r="B188" s="175">
        <f t="shared" si="74"/>
        <v>2012</v>
      </c>
      <c r="C188" s="34">
        <f t="shared" ref="C188:P188" si="81">C131/C$171</f>
        <v>0.86255924170616105</v>
      </c>
      <c r="D188" s="33">
        <f t="shared" si="81"/>
        <v>0.79695431472081213</v>
      </c>
      <c r="E188" s="33">
        <f t="shared" si="81"/>
        <v>0.75974025974025972</v>
      </c>
      <c r="F188" s="33">
        <f t="shared" si="81"/>
        <v>0.81746031746031744</v>
      </c>
      <c r="G188" s="33">
        <f t="shared" si="81"/>
        <v>0</v>
      </c>
      <c r="H188" s="33"/>
      <c r="I188" s="33">
        <f t="shared" si="81"/>
        <v>0.79215648017169893</v>
      </c>
      <c r="J188" s="33">
        <f t="shared" si="81"/>
        <v>0</v>
      </c>
      <c r="K188" s="33">
        <f t="shared" si="81"/>
        <v>0.73387096774193539</v>
      </c>
      <c r="L188" s="33">
        <f t="shared" si="81"/>
        <v>0.80645161290322576</v>
      </c>
      <c r="M188" s="33">
        <f t="shared" si="81"/>
        <v>0.91666666666666685</v>
      </c>
      <c r="N188" s="33">
        <f t="shared" si="81"/>
        <v>0.80663599609647296</v>
      </c>
      <c r="O188" s="33">
        <f t="shared" si="81"/>
        <v>0.79811748500588275</v>
      </c>
      <c r="P188" s="35">
        <f t="shared" si="81"/>
        <v>0.79811748500588287</v>
      </c>
    </row>
    <row r="189" spans="2:16">
      <c r="B189" s="175">
        <f t="shared" si="74"/>
        <v>2013</v>
      </c>
      <c r="C189" s="34">
        <f t="shared" ref="C189:P189" si="82">C141/C$171</f>
        <v>0.83886255924170605</v>
      </c>
      <c r="D189" s="33">
        <f t="shared" si="82"/>
        <v>0.93908629441624358</v>
      </c>
      <c r="E189" s="33">
        <f t="shared" si="82"/>
        <v>1.1493506493506491</v>
      </c>
      <c r="F189" s="33">
        <f t="shared" si="82"/>
        <v>0.6428571428571429</v>
      </c>
      <c r="G189" s="33">
        <f t="shared" si="82"/>
        <v>2.1538461538461542</v>
      </c>
      <c r="H189" s="33"/>
      <c r="I189" s="33">
        <f t="shared" si="82"/>
        <v>0.94136871372128172</v>
      </c>
      <c r="J189" s="33">
        <f t="shared" si="82"/>
        <v>1.6153846153846156</v>
      </c>
      <c r="K189" s="33">
        <f t="shared" si="82"/>
        <v>0.73387096774193539</v>
      </c>
      <c r="L189" s="33">
        <f t="shared" si="82"/>
        <v>0.86451612903225805</v>
      </c>
      <c r="M189" s="33">
        <f t="shared" si="82"/>
        <v>0.88020833333333337</v>
      </c>
      <c r="N189" s="33">
        <f t="shared" si="82"/>
        <v>0.86888331242158101</v>
      </c>
      <c r="O189" s="33">
        <f t="shared" si="82"/>
        <v>0.92157144087008924</v>
      </c>
      <c r="P189" s="35">
        <f t="shared" si="82"/>
        <v>0.91152753465147629</v>
      </c>
    </row>
    <row r="190" spans="2:16">
      <c r="B190" s="175">
        <f>B189+1</f>
        <v>2014</v>
      </c>
      <c r="C190" s="34">
        <f t="shared" ref="C190:P190" si="83">C151/C$171</f>
        <v>0.83886255924170605</v>
      </c>
      <c r="D190" s="33">
        <f t="shared" si="83"/>
        <v>0.79187817258883253</v>
      </c>
      <c r="E190" s="33">
        <f t="shared" si="83"/>
        <v>0.66233766233766223</v>
      </c>
      <c r="F190" s="33">
        <f t="shared" si="83"/>
        <v>0.45714285714285713</v>
      </c>
      <c r="G190" s="33">
        <f t="shared" si="83"/>
        <v>1.5192307692307694</v>
      </c>
      <c r="H190" s="33"/>
      <c r="I190" s="33">
        <f t="shared" si="83"/>
        <v>0.74371981854543689</v>
      </c>
      <c r="J190" s="33">
        <f t="shared" si="83"/>
        <v>0.51435897435897471</v>
      </c>
      <c r="K190" s="33">
        <f t="shared" si="83"/>
        <v>0.379572560633955</v>
      </c>
      <c r="L190" s="33">
        <f t="shared" si="83"/>
        <v>0.7423655913978493</v>
      </c>
      <c r="M190" s="33">
        <f t="shared" si="83"/>
        <v>0.86307123655913975</v>
      </c>
      <c r="N190" s="33">
        <f t="shared" si="83"/>
        <v>0.70264942159142174</v>
      </c>
      <c r="O190" s="33">
        <f t="shared" si="83"/>
        <v>0.72681173708355207</v>
      </c>
      <c r="P190" s="35">
        <f t="shared" si="83"/>
        <v>0.72681173708355207</v>
      </c>
    </row>
    <row r="191" spans="2:16" ht="15.75" thickBot="1">
      <c r="B191" s="176">
        <f>B190+1</f>
        <v>2015</v>
      </c>
      <c r="C191" s="37">
        <f>C161/C$171</f>
        <v>0.81226112215257618</v>
      </c>
      <c r="D191" s="36">
        <f>D161/D$171</f>
        <v>0.97346679788666746</v>
      </c>
      <c r="E191" s="36">
        <f t="shared" ref="E191:O191" si="84">E161/E$171</f>
        <v>0.85064935064935054</v>
      </c>
      <c r="F191" s="36">
        <f t="shared" si="84"/>
        <v>0.66742857142857148</v>
      </c>
      <c r="G191" s="36">
        <f t="shared" si="84"/>
        <v>0.59708436724565739</v>
      </c>
      <c r="H191" s="36"/>
      <c r="I191" s="36">
        <f t="shared" si="84"/>
        <v>0.83686292025318765</v>
      </c>
      <c r="J191" s="36">
        <f t="shared" si="84"/>
        <v>0</v>
      </c>
      <c r="K191" s="36">
        <f t="shared" si="84"/>
        <v>0</v>
      </c>
      <c r="L191" s="36">
        <f t="shared" si="84"/>
        <v>0</v>
      </c>
      <c r="M191" s="36">
        <f t="shared" si="84"/>
        <v>0</v>
      </c>
      <c r="N191" s="36">
        <f t="shared" si="84"/>
        <v>0</v>
      </c>
      <c r="O191" s="36">
        <f t="shared" si="84"/>
        <v>0.49233391859970538</v>
      </c>
      <c r="P191" s="38"/>
    </row>
    <row r="192" spans="2:16" ht="15.75" thickBot="1"/>
    <row r="193" spans="2:16" ht="18.75" thickBot="1">
      <c r="B193" s="181" t="s">
        <v>236</v>
      </c>
      <c r="C193" s="478" t="s">
        <v>5</v>
      </c>
      <c r="D193" s="479"/>
      <c r="E193" s="479"/>
      <c r="F193" s="479"/>
      <c r="G193" s="479"/>
      <c r="H193" s="479"/>
      <c r="I193" s="479"/>
      <c r="J193" s="479"/>
      <c r="K193" s="479"/>
      <c r="L193" s="479"/>
      <c r="M193" s="480"/>
      <c r="N193" s="480"/>
      <c r="O193" s="480"/>
      <c r="P193" s="481"/>
    </row>
    <row r="194" spans="2:16" ht="15.75">
      <c r="B194" s="475" t="s">
        <v>195</v>
      </c>
      <c r="C194" s="456" t="s">
        <v>196</v>
      </c>
      <c r="D194" s="456" t="s">
        <v>197</v>
      </c>
      <c r="E194" s="456" t="s">
        <v>198</v>
      </c>
      <c r="F194" s="456" t="s">
        <v>199</v>
      </c>
      <c r="G194" s="456" t="s">
        <v>200</v>
      </c>
      <c r="H194" s="456" t="s">
        <v>201</v>
      </c>
      <c r="I194" s="467" t="s">
        <v>202</v>
      </c>
      <c r="J194" s="456" t="s">
        <v>203</v>
      </c>
      <c r="K194" s="456" t="s">
        <v>204</v>
      </c>
      <c r="L194" s="456" t="s">
        <v>205</v>
      </c>
      <c r="M194" s="456" t="s">
        <v>206</v>
      </c>
      <c r="N194" s="467" t="s">
        <v>207</v>
      </c>
      <c r="O194" s="456" t="s">
        <v>208</v>
      </c>
      <c r="P194" s="457"/>
    </row>
    <row r="195" spans="2:16" ht="16.5" thickBot="1">
      <c r="B195" s="476"/>
      <c r="C195" s="477"/>
      <c r="D195" s="477"/>
      <c r="E195" s="477"/>
      <c r="F195" s="477"/>
      <c r="G195" s="477"/>
      <c r="H195" s="477"/>
      <c r="I195" s="477"/>
      <c r="J195" s="477"/>
      <c r="K195" s="477"/>
      <c r="L195" s="477"/>
      <c r="M195" s="477"/>
      <c r="N195" s="477"/>
      <c r="O195" s="183" t="s">
        <v>234</v>
      </c>
      <c r="P195" s="30" t="s">
        <v>235</v>
      </c>
    </row>
    <row r="196" spans="2:16">
      <c r="B196" s="174">
        <v>2000</v>
      </c>
      <c r="C196" s="184">
        <f t="shared" ref="C196:P196" si="85">C7/C$167</f>
        <v>1.0276497695852538</v>
      </c>
      <c r="D196" s="182">
        <f t="shared" si="85"/>
        <v>-4.4285714285714288</v>
      </c>
      <c r="E196" s="182">
        <f t="shared" si="85"/>
        <v>1.3826164874551972</v>
      </c>
      <c r="F196" s="182">
        <f t="shared" si="85"/>
        <v>1.2130718954248365</v>
      </c>
      <c r="G196" s="182">
        <f t="shared" si="85"/>
        <v>0.97282608695652173</v>
      </c>
      <c r="H196" s="182"/>
      <c r="I196" s="182">
        <f t="shared" si="85"/>
        <v>1.1414011342776513</v>
      </c>
      <c r="J196" s="182">
        <f t="shared" si="85"/>
        <v>0.90499194847020914</v>
      </c>
      <c r="K196" s="182">
        <f t="shared" si="85"/>
        <v>1.1627906976744187</v>
      </c>
      <c r="L196" s="182">
        <f t="shared" si="85"/>
        <v>2.0514285714285712</v>
      </c>
      <c r="M196" s="182">
        <f t="shared" si="85"/>
        <v>-5.8387096774193541</v>
      </c>
      <c r="N196" s="182">
        <f t="shared" si="85"/>
        <v>1.2345815893782743</v>
      </c>
      <c r="O196" s="182">
        <f t="shared" si="85"/>
        <v>1.1876734479284758</v>
      </c>
      <c r="P196" s="357">
        <f t="shared" si="85"/>
        <v>1.1876734479284758</v>
      </c>
    </row>
    <row r="197" spans="2:16">
      <c r="B197" s="175">
        <v>2001</v>
      </c>
      <c r="C197" s="87">
        <f t="shared" ref="C197:P197" si="86">C17/C$167</f>
        <v>0.21198156682027652</v>
      </c>
      <c r="D197" s="85">
        <f t="shared" si="86"/>
        <v>-1.8979591836734697</v>
      </c>
      <c r="E197" s="85">
        <f t="shared" si="86"/>
        <v>1.3154121863799282</v>
      </c>
      <c r="F197" s="85">
        <f t="shared" si="86"/>
        <v>1.0050980392156861</v>
      </c>
      <c r="G197" s="85">
        <f t="shared" si="86"/>
        <v>1.1746143057503506</v>
      </c>
      <c r="H197" s="85"/>
      <c r="I197" s="85">
        <f t="shared" si="86"/>
        <v>1.100361197110423</v>
      </c>
      <c r="J197" s="85">
        <f t="shared" si="86"/>
        <v>0.91376811594202889</v>
      </c>
      <c r="K197" s="85">
        <f t="shared" si="86"/>
        <v>1.3818454613653415</v>
      </c>
      <c r="L197" s="85">
        <f t="shared" si="86"/>
        <v>0.68666666666666676</v>
      </c>
      <c r="M197" s="85">
        <f t="shared" si="86"/>
        <v>19.661290322580644</v>
      </c>
      <c r="N197" s="85">
        <f t="shared" si="86"/>
        <v>0.79577201641739403</v>
      </c>
      <c r="O197" s="85">
        <f t="shared" si="86"/>
        <v>0.98954498393438528</v>
      </c>
      <c r="P197" s="88">
        <f t="shared" si="86"/>
        <v>0.93474273685332898</v>
      </c>
    </row>
    <row r="198" spans="2:16">
      <c r="B198" s="175">
        <v>2002</v>
      </c>
      <c r="C198" s="87">
        <f t="shared" ref="C198:P198" si="87">C27/C$167</f>
        <v>0.5714285714285714</v>
      </c>
      <c r="D198" s="85">
        <f t="shared" si="87"/>
        <v>-5.1428571428571432</v>
      </c>
      <c r="E198" s="85">
        <f t="shared" si="87"/>
        <v>1.6111111111111109</v>
      </c>
      <c r="F198" s="85">
        <f t="shared" si="87"/>
        <v>1.0980392156862746</v>
      </c>
      <c r="G198" s="85">
        <f t="shared" si="87"/>
        <v>0</v>
      </c>
      <c r="H198" s="85"/>
      <c r="I198" s="85">
        <f t="shared" si="87"/>
        <v>1.350361197110423</v>
      </c>
      <c r="J198" s="85">
        <f t="shared" si="87"/>
        <v>0.69927536231884058</v>
      </c>
      <c r="K198" s="85">
        <f t="shared" si="87"/>
        <v>0.87284321080270066</v>
      </c>
      <c r="L198" s="85">
        <f t="shared" si="87"/>
        <v>1.7142857142857142</v>
      </c>
      <c r="M198" s="85">
        <f t="shared" si="87"/>
        <v>15.5</v>
      </c>
      <c r="N198" s="85">
        <f t="shared" si="87"/>
        <v>0.8206197854588797</v>
      </c>
      <c r="O198" s="85">
        <f t="shared" si="87"/>
        <v>1.0599855785602563</v>
      </c>
      <c r="P198" s="88">
        <f t="shared" si="87"/>
        <v>1.0599855785602563</v>
      </c>
    </row>
    <row r="199" spans="2:16">
      <c r="B199" s="175">
        <v>2003</v>
      </c>
      <c r="C199" s="87">
        <f t="shared" ref="C199:P199" si="88">C37/C$167</f>
        <v>1</v>
      </c>
      <c r="D199" s="85">
        <f t="shared" si="88"/>
        <v>3.8571428571428577</v>
      </c>
      <c r="E199" s="85">
        <f t="shared" si="88"/>
        <v>1.2777777777777777</v>
      </c>
      <c r="F199" s="85">
        <f t="shared" si="88"/>
        <v>0.88235294117647056</v>
      </c>
      <c r="G199" s="85">
        <f t="shared" si="88"/>
        <v>0</v>
      </c>
      <c r="H199" s="85"/>
      <c r="I199" s="85">
        <f t="shared" si="88"/>
        <v>0.50989365998115488</v>
      </c>
      <c r="J199" s="85">
        <f t="shared" si="88"/>
        <v>0.93478260869565211</v>
      </c>
      <c r="K199" s="85">
        <f t="shared" si="88"/>
        <v>0.66279069767441867</v>
      </c>
      <c r="L199" s="85">
        <f t="shared" si="88"/>
        <v>1.6857142857142857</v>
      </c>
      <c r="M199" s="85">
        <f t="shared" si="88"/>
        <v>-1</v>
      </c>
      <c r="N199" s="85">
        <f t="shared" si="88"/>
        <v>0.87193605223609905</v>
      </c>
      <c r="O199" s="85">
        <f t="shared" si="88"/>
        <v>0.71048240636532178</v>
      </c>
      <c r="P199" s="88">
        <f t="shared" si="88"/>
        <v>0.71048240636532156</v>
      </c>
    </row>
    <row r="200" spans="2:16">
      <c r="B200" s="175">
        <v>2004</v>
      </c>
      <c r="C200" s="87">
        <f t="shared" ref="C200:P200" si="89">C47/C$167</f>
        <v>1.5714285714285712</v>
      </c>
      <c r="D200" s="85">
        <f t="shared" si="89"/>
        <v>-1.5714285714285716</v>
      </c>
      <c r="E200" s="85">
        <f t="shared" si="89"/>
        <v>1.0555555555555556</v>
      </c>
      <c r="F200" s="85">
        <f t="shared" si="89"/>
        <v>1.1882352941176471</v>
      </c>
      <c r="G200" s="85">
        <f t="shared" si="89"/>
        <v>0.80434782608695643</v>
      </c>
      <c r="H200" s="85"/>
      <c r="I200" s="85">
        <f t="shared" si="89"/>
        <v>1.1022617162574149</v>
      </c>
      <c r="J200" s="85">
        <f t="shared" si="89"/>
        <v>0.85507246376811596</v>
      </c>
      <c r="K200" s="85">
        <f t="shared" si="89"/>
        <v>11.976744186046512</v>
      </c>
      <c r="L200" s="85">
        <f t="shared" si="89"/>
        <v>1.3142857142857143</v>
      </c>
      <c r="M200" s="85">
        <f t="shared" si="89"/>
        <v>-2</v>
      </c>
      <c r="N200" s="85">
        <f t="shared" si="89"/>
        <v>6.0014153754469621</v>
      </c>
      <c r="O200" s="85">
        <f t="shared" si="89"/>
        <v>3.6637096108528548</v>
      </c>
      <c r="P200" s="88">
        <f t="shared" si="89"/>
        <v>3.6637096108528548</v>
      </c>
    </row>
    <row r="201" spans="2:16">
      <c r="B201" s="175">
        <f>B200+1</f>
        <v>2005</v>
      </c>
      <c r="C201" s="87">
        <f t="shared" ref="C201:P201" si="90">C57/C$167</f>
        <v>-9.5238095238095233E-2</v>
      </c>
      <c r="D201" s="85">
        <f t="shared" si="90"/>
        <v>3.4285714285714288</v>
      </c>
      <c r="E201" s="85">
        <f t="shared" si="90"/>
        <v>0.58333333333333337</v>
      </c>
      <c r="F201" s="85">
        <f t="shared" si="90"/>
        <v>1.2823529411764707</v>
      </c>
      <c r="G201" s="85">
        <f t="shared" si="90"/>
        <v>0.78260869565217395</v>
      </c>
      <c r="H201" s="85"/>
      <c r="I201" s="85">
        <f t="shared" si="90"/>
        <v>1.1308336199977067</v>
      </c>
      <c r="J201" s="85">
        <f t="shared" si="90"/>
        <v>0.91304347826086951</v>
      </c>
      <c r="K201" s="85">
        <f t="shared" si="90"/>
        <v>1.1046511627906976</v>
      </c>
      <c r="L201" s="85">
        <f t="shared" si="90"/>
        <v>0.74285714285714288</v>
      </c>
      <c r="M201" s="85">
        <f t="shared" si="90"/>
        <v>5.9999999999999991</v>
      </c>
      <c r="N201" s="85">
        <f t="shared" si="90"/>
        <v>0.91636869288835932</v>
      </c>
      <c r="O201" s="85">
        <f t="shared" si="90"/>
        <v>1.0543066417351343</v>
      </c>
      <c r="P201" s="88">
        <f t="shared" si="90"/>
        <v>1.0118758571460562</v>
      </c>
    </row>
    <row r="202" spans="2:16">
      <c r="B202" s="175">
        <f t="shared" ref="B202:B210" si="91">B201+1</f>
        <v>2006</v>
      </c>
      <c r="C202" s="87">
        <f t="shared" ref="C202:P202" si="92">C67/C$167</f>
        <v>3</v>
      </c>
      <c r="D202" s="85">
        <f t="shared" si="92"/>
        <v>4.4285714285714288</v>
      </c>
      <c r="E202" s="85">
        <f t="shared" si="92"/>
        <v>0.33333333333333331</v>
      </c>
      <c r="F202" s="85">
        <f t="shared" si="92"/>
        <v>1.0823529411764705</v>
      </c>
      <c r="G202" s="85">
        <f t="shared" si="92"/>
        <v>0.86956521739130432</v>
      </c>
      <c r="H202" s="85"/>
      <c r="I202" s="85">
        <f t="shared" si="92"/>
        <v>0.28772912673841466</v>
      </c>
      <c r="J202" s="85">
        <f t="shared" si="92"/>
        <v>0</v>
      </c>
      <c r="K202" s="85">
        <f t="shared" si="92"/>
        <v>1.1976744186046513</v>
      </c>
      <c r="L202" s="85">
        <f t="shared" si="92"/>
        <v>1.7428571428571427</v>
      </c>
      <c r="M202" s="85">
        <f t="shared" si="92"/>
        <v>-9.4999999999999982</v>
      </c>
      <c r="N202" s="85">
        <f t="shared" si="92"/>
        <v>1.187086432945625</v>
      </c>
      <c r="O202" s="85">
        <f t="shared" si="92"/>
        <v>0.78528453483068805</v>
      </c>
      <c r="P202" s="88">
        <f t="shared" si="92"/>
        <v>0.73942568730553659</v>
      </c>
    </row>
    <row r="203" spans="2:16">
      <c r="B203" s="175">
        <f t="shared" si="91"/>
        <v>2007</v>
      </c>
      <c r="C203" s="87">
        <f t="shared" ref="C203:P203" si="93">C77/C$167</f>
        <v>-1.5238095238095237</v>
      </c>
      <c r="D203" s="85">
        <f t="shared" si="93"/>
        <v>-4.7142857142857144</v>
      </c>
      <c r="E203" s="85">
        <f t="shared" si="93"/>
        <v>1.75</v>
      </c>
      <c r="F203" s="85">
        <f t="shared" si="93"/>
        <v>1.2470588235294118</v>
      </c>
      <c r="G203" s="85">
        <f t="shared" si="93"/>
        <v>0.79710144927536231</v>
      </c>
      <c r="H203" s="85"/>
      <c r="I203" s="85">
        <f t="shared" si="93"/>
        <v>1.7603984385516218</v>
      </c>
      <c r="J203" s="85">
        <f t="shared" si="93"/>
        <v>0</v>
      </c>
      <c r="K203" s="85">
        <f t="shared" si="93"/>
        <v>0.89534883720930236</v>
      </c>
      <c r="L203" s="85">
        <f t="shared" si="93"/>
        <v>0.77142857142857146</v>
      </c>
      <c r="M203" s="85">
        <f t="shared" si="93"/>
        <v>1</v>
      </c>
      <c r="N203" s="85">
        <f t="shared" si="93"/>
        <v>0.64047237406326651</v>
      </c>
      <c r="O203" s="85">
        <f t="shared" si="93"/>
        <v>1.1554808248072723</v>
      </c>
      <c r="P203" s="88">
        <f t="shared" si="93"/>
        <v>1.1554808248072723</v>
      </c>
    </row>
    <row r="204" spans="2:16">
      <c r="B204" s="175">
        <f t="shared" si="91"/>
        <v>2008</v>
      </c>
      <c r="C204" s="87">
        <f t="shared" ref="C204:P204" si="94">C87/C$167</f>
        <v>-0.80952380952380942</v>
      </c>
      <c r="D204" s="85">
        <f t="shared" si="94"/>
        <v>-4.5714285714285721</v>
      </c>
      <c r="E204" s="85">
        <f t="shared" si="94"/>
        <v>1.2777777777777777</v>
      </c>
      <c r="F204" s="85">
        <f t="shared" si="94"/>
        <v>1.1882352941176471</v>
      </c>
      <c r="G204" s="85">
        <f t="shared" si="94"/>
        <v>0.84057971014492749</v>
      </c>
      <c r="H204" s="85"/>
      <c r="I204" s="85">
        <f t="shared" si="94"/>
        <v>1.8131357806280406</v>
      </c>
      <c r="J204" s="85">
        <f t="shared" si="94"/>
        <v>0.78260869565217395</v>
      </c>
      <c r="K204" s="85">
        <f t="shared" si="94"/>
        <v>1.1511627906976745</v>
      </c>
      <c r="L204" s="85">
        <f t="shared" si="94"/>
        <v>1.4285714285714286</v>
      </c>
      <c r="M204" s="85">
        <f t="shared" si="94"/>
        <v>-10.5</v>
      </c>
      <c r="N204" s="85">
        <f t="shared" si="94"/>
        <v>1.3090981326976563</v>
      </c>
      <c r="O204" s="85">
        <f t="shared" si="94"/>
        <v>1.5355663703585682</v>
      </c>
      <c r="P204" s="88">
        <f t="shared" si="94"/>
        <v>1.5355663703585685</v>
      </c>
    </row>
    <row r="205" spans="2:16">
      <c r="B205" s="175">
        <f t="shared" si="91"/>
        <v>2009</v>
      </c>
      <c r="C205" s="87">
        <f t="shared" ref="C205:P205" si="95">C97/C$167</f>
        <v>1.4285714285714286</v>
      </c>
      <c r="D205" s="85">
        <f t="shared" si="95"/>
        <v>-0.57142857142857151</v>
      </c>
      <c r="E205" s="85">
        <f t="shared" si="95"/>
        <v>1.3333333333333333</v>
      </c>
      <c r="F205" s="85">
        <f t="shared" si="95"/>
        <v>1.5294117647058822</v>
      </c>
      <c r="G205" s="85">
        <f t="shared" si="95"/>
        <v>0</v>
      </c>
      <c r="H205" s="85"/>
      <c r="I205" s="85">
        <f t="shared" si="95"/>
        <v>0.6099071207430341</v>
      </c>
      <c r="J205" s="85">
        <f t="shared" si="95"/>
        <v>0</v>
      </c>
      <c r="K205" s="85">
        <f t="shared" si="95"/>
        <v>0.89534883720930236</v>
      </c>
      <c r="L205" s="85">
        <f t="shared" si="95"/>
        <v>1.6857142857142857</v>
      </c>
      <c r="M205" s="85">
        <f t="shared" si="95"/>
        <v>-1.4999999999999998</v>
      </c>
      <c r="N205" s="85">
        <f t="shared" si="95"/>
        <v>0.90015480936528192</v>
      </c>
      <c r="O205" s="85">
        <f t="shared" si="95"/>
        <v>0.78405116268024888</v>
      </c>
      <c r="P205" s="88">
        <f t="shared" si="95"/>
        <v>0.78405116268024888</v>
      </c>
    </row>
    <row r="206" spans="2:16">
      <c r="B206" s="175">
        <f t="shared" si="91"/>
        <v>2010</v>
      </c>
      <c r="C206" s="87">
        <f t="shared" ref="C206:P206" si="96">C107/C$167</f>
        <v>1.7619047619047619</v>
      </c>
      <c r="D206" s="85">
        <f t="shared" si="96"/>
        <v>0.57142857142857151</v>
      </c>
      <c r="E206" s="85">
        <f t="shared" si="96"/>
        <v>1.3611111111111112</v>
      </c>
      <c r="F206" s="85">
        <f t="shared" si="96"/>
        <v>1.0705882352941176</v>
      </c>
      <c r="G206" s="85">
        <f t="shared" si="96"/>
        <v>0.73913043478260865</v>
      </c>
      <c r="H206" s="85"/>
      <c r="I206" s="85">
        <f t="shared" si="96"/>
        <v>0.78560371517027872</v>
      </c>
      <c r="J206" s="85">
        <f t="shared" si="96"/>
        <v>0.86231884057971009</v>
      </c>
      <c r="K206" s="85">
        <f t="shared" si="96"/>
        <v>0.83720930232558144</v>
      </c>
      <c r="L206" s="85">
        <f t="shared" si="96"/>
        <v>1.9142857142857144</v>
      </c>
      <c r="M206" s="85">
        <f t="shared" si="96"/>
        <v>18</v>
      </c>
      <c r="N206" s="85">
        <f t="shared" si="96"/>
        <v>0.92997894689940197</v>
      </c>
      <c r="O206" s="85">
        <f t="shared" si="96"/>
        <v>0.88067175249094543</v>
      </c>
      <c r="P206" s="88">
        <f t="shared" si="96"/>
        <v>0.88067175249094543</v>
      </c>
    </row>
    <row r="207" spans="2:16">
      <c r="B207" s="175">
        <f t="shared" si="91"/>
        <v>2011</v>
      </c>
      <c r="C207" s="87">
        <f t="shared" ref="C207:P207" si="97">C117/C$167</f>
        <v>0.23809523809523808</v>
      </c>
      <c r="D207" s="85">
        <f t="shared" si="97"/>
        <v>1.142857142857143</v>
      </c>
      <c r="E207" s="85">
        <f t="shared" si="97"/>
        <v>1.5833333333333333</v>
      </c>
      <c r="F207" s="85">
        <f t="shared" si="97"/>
        <v>1.2588235294117647</v>
      </c>
      <c r="G207" s="85">
        <f t="shared" si="97"/>
        <v>0.5942028985507245</v>
      </c>
      <c r="H207" s="85"/>
      <c r="I207" s="85">
        <f t="shared" si="97"/>
        <v>1.2403715170278637</v>
      </c>
      <c r="J207" s="85">
        <f t="shared" si="97"/>
        <v>0</v>
      </c>
      <c r="K207" s="85">
        <f t="shared" si="97"/>
        <v>0.94186046511627908</v>
      </c>
      <c r="L207" s="85">
        <f t="shared" si="97"/>
        <v>0.82857142857142851</v>
      </c>
      <c r="M207" s="85">
        <f t="shared" si="97"/>
        <v>-10.5</v>
      </c>
      <c r="N207" s="85">
        <f t="shared" si="97"/>
        <v>0.84472483662816999</v>
      </c>
      <c r="O207" s="85">
        <f t="shared" si="97"/>
        <v>1.0234617828993213</v>
      </c>
      <c r="P207" s="88">
        <f t="shared" si="97"/>
        <v>1.0234617828993213</v>
      </c>
    </row>
    <row r="208" spans="2:16">
      <c r="B208" s="175">
        <f t="shared" si="91"/>
        <v>2012</v>
      </c>
      <c r="C208" s="87">
        <f t="shared" ref="C208:P208" si="98">C127/C$167</f>
        <v>-0.38095238095238093</v>
      </c>
      <c r="D208" s="85">
        <f t="shared" si="98"/>
        <v>-4.7142857142857144</v>
      </c>
      <c r="E208" s="85">
        <f t="shared" si="98"/>
        <v>2.0277777777777777</v>
      </c>
      <c r="F208" s="85">
        <f t="shared" si="98"/>
        <v>1.0235294117647058</v>
      </c>
      <c r="G208" s="85">
        <f t="shared" si="98"/>
        <v>0</v>
      </c>
      <c r="H208" s="85"/>
      <c r="I208" s="85">
        <f t="shared" si="98"/>
        <v>1.5102974828375286</v>
      </c>
      <c r="J208" s="85">
        <f t="shared" si="98"/>
        <v>0</v>
      </c>
      <c r="K208" s="85">
        <f t="shared" si="98"/>
        <v>1.1511627906976745</v>
      </c>
      <c r="L208" s="85">
        <f t="shared" si="98"/>
        <v>1.8571428571428572</v>
      </c>
      <c r="M208" s="85">
        <f t="shared" si="98"/>
        <v>-6.9999999999999991</v>
      </c>
      <c r="N208" s="85">
        <f t="shared" si="98"/>
        <v>1.1547134656747908</v>
      </c>
      <c r="O208" s="85">
        <f t="shared" si="98"/>
        <v>1.3145786797893482</v>
      </c>
      <c r="P208" s="88">
        <f t="shared" si="98"/>
        <v>1.3145786797893479</v>
      </c>
    </row>
    <row r="209" spans="2:16">
      <c r="B209" s="175">
        <f t="shared" si="91"/>
        <v>2013</v>
      </c>
      <c r="C209" s="87">
        <f t="shared" ref="C209:P209" si="99">C137/C$167</f>
        <v>-0.61904761904761907</v>
      </c>
      <c r="D209" s="85">
        <f t="shared" si="99"/>
        <v>-0.7142857142857143</v>
      </c>
      <c r="E209" s="85">
        <f t="shared" si="99"/>
        <v>0.3611111111111111</v>
      </c>
      <c r="F209" s="85">
        <f t="shared" si="99"/>
        <v>0.6470588235294118</v>
      </c>
      <c r="G209" s="85">
        <f t="shared" si="99"/>
        <v>0.86956521739130432</v>
      </c>
      <c r="H209" s="85"/>
      <c r="I209" s="85">
        <f t="shared" si="99"/>
        <v>0.94440037868126814</v>
      </c>
      <c r="J209" s="85">
        <f t="shared" si="99"/>
        <v>0.76811594202898548</v>
      </c>
      <c r="K209" s="85">
        <f t="shared" si="99"/>
        <v>1.1511627906976745</v>
      </c>
      <c r="L209" s="85">
        <f t="shared" si="99"/>
        <v>1.5999999999999999</v>
      </c>
      <c r="M209" s="85">
        <f t="shared" si="99"/>
        <v>-10.5</v>
      </c>
      <c r="N209" s="89">
        <f t="shared" si="99"/>
        <v>1.2460218964648642</v>
      </c>
      <c r="O209" s="85">
        <f t="shared" si="99"/>
        <v>1.1556286453494218</v>
      </c>
      <c r="P209" s="88">
        <f t="shared" si="99"/>
        <v>1.1129762906685932</v>
      </c>
    </row>
    <row r="210" spans="2:16">
      <c r="B210" s="175">
        <f t="shared" si="91"/>
        <v>2014</v>
      </c>
      <c r="C210" s="87">
        <f t="shared" ref="C210:P210" si="100">C147/C$167</f>
        <v>-0.61904761904761907</v>
      </c>
      <c r="D210" s="85">
        <f t="shared" si="100"/>
        <v>-4.8571428571428577</v>
      </c>
      <c r="E210" s="85">
        <f t="shared" si="100"/>
        <v>2.4444444444444446</v>
      </c>
      <c r="F210" s="85">
        <f t="shared" si="100"/>
        <v>1.1058823529411765</v>
      </c>
      <c r="G210" s="85">
        <f t="shared" si="100"/>
        <v>0.80434782608695643</v>
      </c>
      <c r="H210" s="85"/>
      <c r="I210" s="85">
        <f t="shared" si="100"/>
        <v>1.7776282137568984</v>
      </c>
      <c r="J210" s="85">
        <f t="shared" si="100"/>
        <v>1.1345410628019321</v>
      </c>
      <c r="K210" s="85">
        <f t="shared" si="100"/>
        <v>1.3199549887471869</v>
      </c>
      <c r="L210" s="85">
        <f t="shared" si="100"/>
        <v>2.1409523809523816</v>
      </c>
      <c r="M210" s="85">
        <f t="shared" si="100"/>
        <v>-12.145161290322577</v>
      </c>
      <c r="N210" s="85">
        <f t="shared" si="100"/>
        <v>1.4469109410844967</v>
      </c>
      <c r="O210" s="85">
        <f t="shared" si="100"/>
        <v>1.5921626796821593</v>
      </c>
      <c r="P210" s="88">
        <f t="shared" si="100"/>
        <v>1.5921626796821593</v>
      </c>
    </row>
    <row r="211" spans="2:16" ht="15.75" thickBot="1">
      <c r="B211" s="176">
        <f>B210+1</f>
        <v>2015</v>
      </c>
      <c r="C211" s="93">
        <f>C157/C$167</f>
        <v>-0.88632872503840232</v>
      </c>
      <c r="D211" s="91">
        <f>D157/D$167</f>
        <v>-2.3979591836734691</v>
      </c>
      <c r="E211" s="91">
        <f t="shared" ref="E211:O211" si="101">E157/E$167</f>
        <v>1.6388888888888888</v>
      </c>
      <c r="F211" s="91">
        <f t="shared" si="101"/>
        <v>1.2047058823529413</v>
      </c>
      <c r="G211" s="91">
        <f t="shared" si="101"/>
        <v>1.0553997194950913</v>
      </c>
      <c r="H211" s="91"/>
      <c r="I211" s="91">
        <f t="shared" si="101"/>
        <v>1.5987898911139022</v>
      </c>
      <c r="J211" s="91">
        <f t="shared" si="101"/>
        <v>0</v>
      </c>
      <c r="K211" s="91">
        <f t="shared" si="101"/>
        <v>0</v>
      </c>
      <c r="L211" s="91">
        <f t="shared" si="101"/>
        <v>0</v>
      </c>
      <c r="M211" s="91">
        <f t="shared" si="101"/>
        <v>0</v>
      </c>
      <c r="N211" s="91"/>
      <c r="O211" s="91">
        <f t="shared" si="101"/>
        <v>1.3254408887642219</v>
      </c>
      <c r="P211" s="94"/>
    </row>
  </sheetData>
  <customSheetViews>
    <customSheetView guid="{6DA84043-8308-458F-9378-22AB3DF247A3}" scale="80" showPageBreaks="1" fitToPage="1" printArea="1" view="pageBreakPreview" topLeftCell="A184">
      <selection activeCell="B196" activeCellId="1" sqref="B194:P195 B196:B211"/>
      <pageMargins left="0.98425196850393704" right="0.98425196850393704" top="0.98425196850393704" bottom="0.98425196850393704" header="0.51181102362204722" footer="0.51181102362204722"/>
      <printOptions horizontalCentered="1" verticalCentered="1"/>
      <pageSetup paperSize="9" scale="15" orientation="portrait" horizontalDpi="300" verticalDpi="300" r:id="rId1"/>
      <headerFooter alignWithMargins="0"/>
    </customSheetView>
  </customSheetViews>
  <mergeCells count="303">
    <mergeCell ref="G194:G195"/>
    <mergeCell ref="H194:H195"/>
    <mergeCell ref="I194:I195"/>
    <mergeCell ref="J194:J195"/>
    <mergeCell ref="K194:K195"/>
    <mergeCell ref="L194:L195"/>
    <mergeCell ref="M194:M195"/>
    <mergeCell ref="N194:N195"/>
    <mergeCell ref="C193:P193"/>
    <mergeCell ref="B194:B195"/>
    <mergeCell ref="C194:C195"/>
    <mergeCell ref="D194:D195"/>
    <mergeCell ref="E194:E195"/>
    <mergeCell ref="F194:F195"/>
    <mergeCell ref="O194:P194"/>
    <mergeCell ref="L14:L15"/>
    <mergeCell ref="M14:M15"/>
    <mergeCell ref="B3:K3"/>
    <mergeCell ref="L3:P3"/>
    <mergeCell ref="B4:B5"/>
    <mergeCell ref="C4:C5"/>
    <mergeCell ref="D4:D5"/>
    <mergeCell ref="E4:E5"/>
    <mergeCell ref="F4:F5"/>
    <mergeCell ref="O4:P4"/>
    <mergeCell ref="H4:H5"/>
    <mergeCell ref="I4:I5"/>
    <mergeCell ref="L4:L5"/>
    <mergeCell ref="M4:M5"/>
    <mergeCell ref="G4:G5"/>
    <mergeCell ref="J4:J5"/>
    <mergeCell ref="K4:K5"/>
    <mergeCell ref="N4:N5"/>
    <mergeCell ref="B14:B15"/>
    <mergeCell ref="C14:C15"/>
    <mergeCell ref="D14:D15"/>
    <mergeCell ref="E14:E15"/>
    <mergeCell ref="F14:F15"/>
    <mergeCell ref="G14:G15"/>
    <mergeCell ref="L13:P13"/>
    <mergeCell ref="N14:N15"/>
    <mergeCell ref="O14:P14"/>
    <mergeCell ref="J14:J15"/>
    <mergeCell ref="K14:K15"/>
    <mergeCell ref="B13:K13"/>
    <mergeCell ref="I14:I15"/>
    <mergeCell ref="H14:H15"/>
    <mergeCell ref="B33:K33"/>
    <mergeCell ref="B23:K23"/>
    <mergeCell ref="J24:J25"/>
    <mergeCell ref="K24:K25"/>
    <mergeCell ref="O24:P24"/>
    <mergeCell ref="L24:L25"/>
    <mergeCell ref="M24:M25"/>
    <mergeCell ref="N24:N25"/>
    <mergeCell ref="L33:P33"/>
    <mergeCell ref="B24:B25"/>
    <mergeCell ref="C24:C25"/>
    <mergeCell ref="D24:D25"/>
    <mergeCell ref="E24:E25"/>
    <mergeCell ref="F24:F25"/>
    <mergeCell ref="G24:G25"/>
    <mergeCell ref="H24:H25"/>
    <mergeCell ref="I24:I25"/>
    <mergeCell ref="L23:P23"/>
    <mergeCell ref="B34:B35"/>
    <mergeCell ref="C34:C35"/>
    <mergeCell ref="D34:D35"/>
    <mergeCell ref="E34:E35"/>
    <mergeCell ref="F34:F35"/>
    <mergeCell ref="O34:P34"/>
    <mergeCell ref="L34:L35"/>
    <mergeCell ref="H34:H35"/>
    <mergeCell ref="I34:I35"/>
    <mergeCell ref="G34:G35"/>
    <mergeCell ref="M34:M35"/>
    <mergeCell ref="N34:N35"/>
    <mergeCell ref="J34:J35"/>
    <mergeCell ref="K34:K35"/>
    <mergeCell ref="B43:K43"/>
    <mergeCell ref="L43:P43"/>
    <mergeCell ref="B44:B45"/>
    <mergeCell ref="C44:C45"/>
    <mergeCell ref="D44:D45"/>
    <mergeCell ref="E44:E45"/>
    <mergeCell ref="F44:F45"/>
    <mergeCell ref="G44:G45"/>
    <mergeCell ref="J44:J45"/>
    <mergeCell ref="K44:K45"/>
    <mergeCell ref="H44:H45"/>
    <mergeCell ref="I44:I45"/>
    <mergeCell ref="L44:L45"/>
    <mergeCell ref="M44:M45"/>
    <mergeCell ref="N44:N45"/>
    <mergeCell ref="L53:P53"/>
    <mergeCell ref="N54:N55"/>
    <mergeCell ref="N64:N65"/>
    <mergeCell ref="O64:P64"/>
    <mergeCell ref="O44:P44"/>
    <mergeCell ref="B53:K53"/>
    <mergeCell ref="B54:B55"/>
    <mergeCell ref="C54:C55"/>
    <mergeCell ref="D54:D55"/>
    <mergeCell ref="E54:E55"/>
    <mergeCell ref="F54:F55"/>
    <mergeCell ref="K54:K55"/>
    <mergeCell ref="I54:I55"/>
    <mergeCell ref="L54:L55"/>
    <mergeCell ref="M54:M55"/>
    <mergeCell ref="B63:K63"/>
    <mergeCell ref="L63:P63"/>
    <mergeCell ref="G54:G55"/>
    <mergeCell ref="H54:H55"/>
    <mergeCell ref="O54:P54"/>
    <mergeCell ref="J54:J55"/>
    <mergeCell ref="E64:E65"/>
    <mergeCell ref="G74:G75"/>
    <mergeCell ref="O84:P84"/>
    <mergeCell ref="B83:K83"/>
    <mergeCell ref="B84:B85"/>
    <mergeCell ref="B64:B65"/>
    <mergeCell ref="C64:C65"/>
    <mergeCell ref="C74:C75"/>
    <mergeCell ref="D74:D75"/>
    <mergeCell ref="E74:E75"/>
    <mergeCell ref="J74:J75"/>
    <mergeCell ref="K74:K75"/>
    <mergeCell ref="C84:C85"/>
    <mergeCell ref="D84:D85"/>
    <mergeCell ref="E84:E85"/>
    <mergeCell ref="F84:F85"/>
    <mergeCell ref="F74:F75"/>
    <mergeCell ref="I74:I75"/>
    <mergeCell ref="J64:J65"/>
    <mergeCell ref="K64:K65"/>
    <mergeCell ref="D64:D65"/>
    <mergeCell ref="B74:B75"/>
    <mergeCell ref="B73:K73"/>
    <mergeCell ref="G84:G85"/>
    <mergeCell ref="N84:N85"/>
    <mergeCell ref="K84:K85"/>
    <mergeCell ref="J84:J85"/>
    <mergeCell ref="H84:H85"/>
    <mergeCell ref="I84:I85"/>
    <mergeCell ref="L84:L85"/>
    <mergeCell ref="M84:M85"/>
    <mergeCell ref="J94:J95"/>
    <mergeCell ref="H94:H95"/>
    <mergeCell ref="I94:I95"/>
    <mergeCell ref="B104:B105"/>
    <mergeCell ref="K94:K95"/>
    <mergeCell ref="F94:F95"/>
    <mergeCell ref="G94:G95"/>
    <mergeCell ref="F104:F105"/>
    <mergeCell ref="G104:G105"/>
    <mergeCell ref="C104:C105"/>
    <mergeCell ref="D104:D105"/>
    <mergeCell ref="B94:B95"/>
    <mergeCell ref="C94:C95"/>
    <mergeCell ref="D94:D95"/>
    <mergeCell ref="E94:E95"/>
    <mergeCell ref="H114:H115"/>
    <mergeCell ref="K104:K105"/>
    <mergeCell ref="L104:L105"/>
    <mergeCell ref="M104:M105"/>
    <mergeCell ref="F64:F65"/>
    <mergeCell ref="G64:G65"/>
    <mergeCell ref="H64:H65"/>
    <mergeCell ref="I64:I65"/>
    <mergeCell ref="L103:P103"/>
    <mergeCell ref="N74:N75"/>
    <mergeCell ref="L83:P83"/>
    <mergeCell ref="M74:M75"/>
    <mergeCell ref="O74:P74"/>
    <mergeCell ref="L74:L75"/>
    <mergeCell ref="L64:L65"/>
    <mergeCell ref="M64:M65"/>
    <mergeCell ref="L73:P73"/>
    <mergeCell ref="H74:H75"/>
    <mergeCell ref="B93:K93"/>
    <mergeCell ref="L94:L95"/>
    <mergeCell ref="L93:P93"/>
    <mergeCell ref="M94:M95"/>
    <mergeCell ref="N94:N95"/>
    <mergeCell ref="O94:P94"/>
    <mergeCell ref="N124:N125"/>
    <mergeCell ref="O124:P124"/>
    <mergeCell ref="L124:L125"/>
    <mergeCell ref="I124:I125"/>
    <mergeCell ref="O104:P104"/>
    <mergeCell ref="B103:K103"/>
    <mergeCell ref="O114:P114"/>
    <mergeCell ref="H104:H105"/>
    <mergeCell ref="I104:I105"/>
    <mergeCell ref="J114:J115"/>
    <mergeCell ref="K114:K115"/>
    <mergeCell ref="B113:K113"/>
    <mergeCell ref="I114:I115"/>
    <mergeCell ref="L114:L115"/>
    <mergeCell ref="N104:N105"/>
    <mergeCell ref="B114:B115"/>
    <mergeCell ref="E104:E105"/>
    <mergeCell ref="M114:M115"/>
    <mergeCell ref="N114:N115"/>
    <mergeCell ref="G114:G115"/>
    <mergeCell ref="F114:F115"/>
    <mergeCell ref="C114:C115"/>
    <mergeCell ref="D114:D115"/>
    <mergeCell ref="E114:E115"/>
    <mergeCell ref="C124:C125"/>
    <mergeCell ref="D124:D125"/>
    <mergeCell ref="E124:E125"/>
    <mergeCell ref="J124:J125"/>
    <mergeCell ref="K124:K125"/>
    <mergeCell ref="F124:F125"/>
    <mergeCell ref="G124:G125"/>
    <mergeCell ref="M124:M125"/>
    <mergeCell ref="H124:H125"/>
    <mergeCell ref="K154:K155"/>
    <mergeCell ref="F154:F155"/>
    <mergeCell ref="G154:G155"/>
    <mergeCell ref="L113:P113"/>
    <mergeCell ref="J104:J105"/>
    <mergeCell ref="F144:F145"/>
    <mergeCell ref="L133:P133"/>
    <mergeCell ref="H134:H135"/>
    <mergeCell ref="I134:I135"/>
    <mergeCell ref="F134:F135"/>
    <mergeCell ref="J134:J135"/>
    <mergeCell ref="K134:K135"/>
    <mergeCell ref="B133:K133"/>
    <mergeCell ref="N144:N145"/>
    <mergeCell ref="O144:P144"/>
    <mergeCell ref="G134:G135"/>
    <mergeCell ref="H144:H145"/>
    <mergeCell ref="I144:I145"/>
    <mergeCell ref="G144:G145"/>
    <mergeCell ref="L134:L135"/>
    <mergeCell ref="M134:M135"/>
    <mergeCell ref="B123:K123"/>
    <mergeCell ref="L123:P123"/>
    <mergeCell ref="B124:B125"/>
    <mergeCell ref="B143:K143"/>
    <mergeCell ref="L143:P143"/>
    <mergeCell ref="N134:N135"/>
    <mergeCell ref="O134:P134"/>
    <mergeCell ref="B134:B135"/>
    <mergeCell ref="C134:C135"/>
    <mergeCell ref="D134:D135"/>
    <mergeCell ref="J144:J145"/>
    <mergeCell ref="K144:K145"/>
    <mergeCell ref="L144:L145"/>
    <mergeCell ref="M144:M145"/>
    <mergeCell ref="B144:B145"/>
    <mergeCell ref="C144:C145"/>
    <mergeCell ref="D144:D145"/>
    <mergeCell ref="E144:E145"/>
    <mergeCell ref="E134:E135"/>
    <mergeCell ref="L163:P163"/>
    <mergeCell ref="J154:J155"/>
    <mergeCell ref="B153:K153"/>
    <mergeCell ref="G164:G165"/>
    <mergeCell ref="L164:L165"/>
    <mergeCell ref="I164:I165"/>
    <mergeCell ref="D164:D165"/>
    <mergeCell ref="O154:P154"/>
    <mergeCell ref="J164:J165"/>
    <mergeCell ref="L154:L155"/>
    <mergeCell ref="M154:M155"/>
    <mergeCell ref="H154:H155"/>
    <mergeCell ref="I154:I155"/>
    <mergeCell ref="K164:K165"/>
    <mergeCell ref="B163:K163"/>
    <mergeCell ref="H164:H165"/>
    <mergeCell ref="B164:B165"/>
    <mergeCell ref="C164:C165"/>
    <mergeCell ref="N154:N155"/>
    <mergeCell ref="L153:P153"/>
    <mergeCell ref="B154:B155"/>
    <mergeCell ref="C154:C155"/>
    <mergeCell ref="D154:D155"/>
    <mergeCell ref="E154:E155"/>
    <mergeCell ref="B174:B175"/>
    <mergeCell ref="C174:C175"/>
    <mergeCell ref="D174:D175"/>
    <mergeCell ref="E174:E175"/>
    <mergeCell ref="E164:E165"/>
    <mergeCell ref="F164:F165"/>
    <mergeCell ref="M173:P173"/>
    <mergeCell ref="M174:M175"/>
    <mergeCell ref="C173:L173"/>
    <mergeCell ref="N174:N175"/>
    <mergeCell ref="O174:P174"/>
    <mergeCell ref="F174:F175"/>
    <mergeCell ref="G174:G175"/>
    <mergeCell ref="L174:L175"/>
    <mergeCell ref="H174:H175"/>
    <mergeCell ref="I174:I175"/>
    <mergeCell ref="J174:J175"/>
    <mergeCell ref="K174:K175"/>
    <mergeCell ref="M164:M165"/>
    <mergeCell ref="N164:N165"/>
    <mergeCell ref="O164:P164"/>
  </mergeCells>
  <phoneticPr fontId="26" type="noConversion"/>
  <printOptions horizontalCentered="1" verticalCentered="1"/>
  <pageMargins left="0.98425196850393704" right="0.98425196850393704" top="0.98425196850393704" bottom="0.98425196850393704" header="0.51181102362204722" footer="0.51181102362204722"/>
  <pageSetup paperSize="9" scale="15" orientation="portrait" horizontalDpi="300" verticalDpi="300"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89</vt:i4>
      </vt:variant>
      <vt:variant>
        <vt:lpstr>Pojmenované oblasti</vt:lpstr>
      </vt:variant>
      <vt:variant>
        <vt:i4>44</vt:i4>
      </vt:variant>
    </vt:vector>
  </HeadingPairs>
  <TitlesOfParts>
    <vt:vector size="133" baseType="lpstr">
      <vt:lpstr>Informace</vt:lpstr>
      <vt:lpstr>Lokalizace stanic</vt:lpstr>
      <vt:lpstr>Klima 07-2015 až 06-2016</vt:lpstr>
      <vt:lpstr>Globál. zář. 07-2015 až 06-2016</vt:lpstr>
      <vt:lpstr>Globál. zář. 07-2004 až 06-2015</vt:lpstr>
      <vt:lpstr>Globální záření dle TNI</vt:lpstr>
      <vt:lpstr>prům. denní teploty 2014-2015</vt:lpstr>
      <vt:lpstr>Benešov</vt:lpstr>
      <vt:lpstr>Brno</vt:lpstr>
      <vt:lpstr>Broumov</vt:lpstr>
      <vt:lpstr>Bruntál</vt:lpstr>
      <vt:lpstr>České Budějovice</vt:lpstr>
      <vt:lpstr>Český les</vt:lpstr>
      <vt:lpstr>Domažlice</vt:lpstr>
      <vt:lpstr>Desná-Souš</vt:lpstr>
      <vt:lpstr>Doksy</vt:lpstr>
      <vt:lpstr>Drahanská vrchovina</vt:lpstr>
      <vt:lpstr>Havlíčkův Brod</vt:lpstr>
      <vt:lpstr>Hořovice-Beroun</vt:lpstr>
      <vt:lpstr>Hradec Králové</vt:lpstr>
      <vt:lpstr>Cheb</vt:lpstr>
      <vt:lpstr>Churáňov</vt:lpstr>
      <vt:lpstr>Javorník</vt:lpstr>
      <vt:lpstr>Jeseník</vt:lpstr>
      <vt:lpstr>Jičín</vt:lpstr>
      <vt:lpstr>Jihlava</vt:lpstr>
      <vt:lpstr>Jindřichův Hradec</vt:lpstr>
      <vt:lpstr>Kadaň</vt:lpstr>
      <vt:lpstr>Karlovy Vary</vt:lpstr>
      <vt:lpstr>Kladno</vt:lpstr>
      <vt:lpstr>Klatovy</vt:lpstr>
      <vt:lpstr>Kolín</vt:lpstr>
      <vt:lpstr>Konstantinovy Lázně </vt:lpstr>
      <vt:lpstr>Liberec</vt:lpstr>
      <vt:lpstr>Litovel</vt:lpstr>
      <vt:lpstr>Louny</vt:lpstr>
      <vt:lpstr>Lysá Hora</vt:lpstr>
      <vt:lpstr>Mariánské Lázně</vt:lpstr>
      <vt:lpstr>Mělník</vt:lpstr>
      <vt:lpstr>Město Albrechtice </vt:lpstr>
      <vt:lpstr>Milešovka</vt:lpstr>
      <vt:lpstr>Mladá Boleslav</vt:lpstr>
      <vt:lpstr>Moravský Beroun</vt:lpstr>
      <vt:lpstr>Most Kopisty</vt:lpstr>
      <vt:lpstr>Náměšť nad Oslavou</vt:lpstr>
      <vt:lpstr>Nové Hrady</vt:lpstr>
      <vt:lpstr>Nový Jičín</vt:lpstr>
      <vt:lpstr>Nymburk</vt:lpstr>
      <vt:lpstr>Olomouc</vt:lpstr>
      <vt:lpstr>Opava</vt:lpstr>
      <vt:lpstr>Ostrava</vt:lpstr>
      <vt:lpstr>Pardubice</vt:lpstr>
      <vt:lpstr>Pelhřimov</vt:lpstr>
      <vt:lpstr>Písek</vt:lpstr>
      <vt:lpstr>Plzeň</vt:lpstr>
      <vt:lpstr>Plasy</vt:lpstr>
      <vt:lpstr>Polička </vt:lpstr>
      <vt:lpstr>Praha</vt:lpstr>
      <vt:lpstr>Praha Kbely</vt:lpstr>
      <vt:lpstr>Praha Libuš</vt:lpstr>
      <vt:lpstr>Prachatice</vt:lpstr>
      <vt:lpstr>Prostějov</vt:lpstr>
      <vt:lpstr>Příbram</vt:lpstr>
      <vt:lpstr>Přímda</vt:lpstr>
      <vt:lpstr>Sedlčany</vt:lpstr>
      <vt:lpstr>Semily</vt:lpstr>
      <vt:lpstr>Strakonice</vt:lpstr>
      <vt:lpstr>Strážnice</vt:lpstr>
      <vt:lpstr>Svratka</vt:lpstr>
      <vt:lpstr>Šumperk</vt:lpstr>
      <vt:lpstr>Tábor</vt:lpstr>
      <vt:lpstr>Telč</vt:lpstr>
      <vt:lpstr>Teplice</vt:lpstr>
      <vt:lpstr>Trutnov</vt:lpstr>
      <vt:lpstr>Třebíč</vt:lpstr>
      <vt:lpstr>Ústí n. L.</vt:lpstr>
      <vt:lpstr>Ústí nad Orlicí</vt:lpstr>
      <vt:lpstr>Valašské Meziříčí</vt:lpstr>
      <vt:lpstr>Varnsdorf</vt:lpstr>
      <vt:lpstr>Velké Meziříčí</vt:lpstr>
      <vt:lpstr>Velké Pavlovice </vt:lpstr>
      <vt:lpstr>Vizovice </vt:lpstr>
      <vt:lpstr>Vsetín</vt:lpstr>
      <vt:lpstr>Vyšší Brod</vt:lpstr>
      <vt:lpstr>Zlín</vt:lpstr>
      <vt:lpstr>Znojmo</vt:lpstr>
      <vt:lpstr>Znojmo 1</vt:lpstr>
      <vt:lpstr>Žatec</vt:lpstr>
      <vt:lpstr>Žďár</vt:lpstr>
      <vt:lpstr>Benešov!Oblast_tisku</vt:lpstr>
      <vt:lpstr>Brno!Oblast_tisku</vt:lpstr>
      <vt:lpstr>Broumov!Oblast_tisku</vt:lpstr>
      <vt:lpstr>Bruntál!Oblast_tisku</vt:lpstr>
      <vt:lpstr>'České Budějovice'!Oblast_tisku</vt:lpstr>
      <vt:lpstr>'Český les'!Oblast_tisku</vt:lpstr>
      <vt:lpstr>'Desná-Souš'!Oblast_tisku</vt:lpstr>
      <vt:lpstr>Doksy!Oblast_tisku</vt:lpstr>
      <vt:lpstr>Domažlice!Oblast_tisku</vt:lpstr>
      <vt:lpstr>'Drahanská vrchovina'!Oblast_tisku</vt:lpstr>
      <vt:lpstr>'Globální záření dle TNI'!Oblast_tisku</vt:lpstr>
      <vt:lpstr>'Havlíčkův Brod'!Oblast_tisku</vt:lpstr>
      <vt:lpstr>'Hradec Králové'!Oblast_tisku</vt:lpstr>
      <vt:lpstr>Cheb!Oblast_tisku</vt:lpstr>
      <vt:lpstr>Jihlava!Oblast_tisku</vt:lpstr>
      <vt:lpstr>'Jindřichův Hradec'!Oblast_tisku</vt:lpstr>
      <vt:lpstr>'Karlovy Vary'!Oblast_tisku</vt:lpstr>
      <vt:lpstr>Kladno!Oblast_tisku</vt:lpstr>
      <vt:lpstr>Klatovy!Oblast_tisku</vt:lpstr>
      <vt:lpstr>Kolín!Oblast_tisku</vt:lpstr>
      <vt:lpstr>Liberec!Oblast_tisku</vt:lpstr>
      <vt:lpstr>Mělník!Oblast_tisku</vt:lpstr>
      <vt:lpstr>'Mladá Boleslav'!Oblast_tisku</vt:lpstr>
      <vt:lpstr>'Nový Jičín'!Oblast_tisku</vt:lpstr>
      <vt:lpstr>Nymburk!Oblast_tisku</vt:lpstr>
      <vt:lpstr>Olomouc!Oblast_tisku</vt:lpstr>
      <vt:lpstr>Opava!Oblast_tisku</vt:lpstr>
      <vt:lpstr>Ostrava!Oblast_tisku</vt:lpstr>
      <vt:lpstr>Pardubice!Oblast_tisku</vt:lpstr>
      <vt:lpstr>Pelhřimov!Oblast_tisku</vt:lpstr>
      <vt:lpstr>Písek!Oblast_tisku</vt:lpstr>
      <vt:lpstr>Plzeň!Oblast_tisku</vt:lpstr>
      <vt:lpstr>Prachatice!Oblast_tisku</vt:lpstr>
      <vt:lpstr>Prostějov!Oblast_tisku</vt:lpstr>
      <vt:lpstr>Příbram!Oblast_tisku</vt:lpstr>
      <vt:lpstr>Semily!Oblast_tisku</vt:lpstr>
      <vt:lpstr>Strakonice!Oblast_tisku</vt:lpstr>
      <vt:lpstr>Tábor!Oblast_tisku</vt:lpstr>
      <vt:lpstr>Třebíč!Oblast_tisku</vt:lpstr>
      <vt:lpstr>'Ústí n. L.'!Oblast_tisku</vt:lpstr>
      <vt:lpstr>Zlín!Oblast_tisku</vt:lpstr>
      <vt:lpstr>'Znojmo 1'!Oblast_tisku</vt:lpstr>
      <vt:lpstr>Žatec!Oblast_tisku</vt:lpstr>
      <vt:lpstr>Žďár!Oblast_tisku</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Acer</dc:creator>
  <cp:lastModifiedBy>Trechová Jana</cp:lastModifiedBy>
  <cp:lastPrinted>2017-04-18T16:31:09Z</cp:lastPrinted>
  <dcterms:created xsi:type="dcterms:W3CDTF">2015-04-30T13:56:09Z</dcterms:created>
  <dcterms:modified xsi:type="dcterms:W3CDTF">2017-04-20T14:46:01Z</dcterms:modified>
</cp:coreProperties>
</file>